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5.xml" ContentType="application/vnd.openxmlformats-officedocument.spreadsheetml.pivot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pivotTables/pivotTable11.xml" ContentType="application/vnd.openxmlformats-officedocument.spreadsheetml.pivot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L:\ETPL-Regulatory\2020 IRM\Sent to OEB Feb_5_2020\"/>
    </mc:Choice>
  </mc:AlternateContent>
  <bookViews>
    <workbookView xWindow="0" yWindow="0" windowWidth="20490" windowHeight="7650"/>
  </bookViews>
  <sheets>
    <sheet name="Reconcilation info" sheetId="14" r:id="rId1"/>
    <sheet name="Summary" sheetId="1" r:id="rId2"/>
    <sheet name="COPN" sheetId="12" r:id="rId3"/>
    <sheet name="FIXED" sheetId="13" r:id="rId4"/>
    <sheet name="TOU" sheetId="10" r:id="rId5"/>
    <sheet name="TOU PEAKS" sheetId="11" r:id="rId6"/>
    <sheet name="GA" sheetId="4" r:id="rId7"/>
    <sheet name="RPPV" sheetId="15" r:id="rId8"/>
    <sheet name="OPA" sheetId="17" r:id="rId9"/>
    <sheet name="FIT" sheetId="19" r:id="rId10"/>
    <sheet name="RESOP" sheetId="18" r:id="rId11"/>
  </sheets>
  <definedNames>
    <definedName name="Query_from_etpl" localSheetId="2" hidden="1">COPN!$A$1:$H$2986</definedName>
    <definedName name="Query_from_etpl" localSheetId="3" hidden="1">FIXED!$A$1:$H$4181</definedName>
    <definedName name="Query_from_etpl" localSheetId="6" hidden="1">GA!$A$1:$F$12655</definedName>
    <definedName name="Query_from_etpl" localSheetId="8" hidden="1">OPA!$A$1:$H$660</definedName>
    <definedName name="Query_from_etpl" localSheetId="10" hidden="1">RESOP!$A$1:$H$76</definedName>
    <definedName name="Query_from_etpl" localSheetId="7" hidden="1">RPPV!$A$1:$D$2</definedName>
    <definedName name="Query_from_etpl" localSheetId="4" hidden="1">TOU!$A$1:$H$1897</definedName>
    <definedName name="Query_from_etpl" localSheetId="5" hidden="1">'TOU PEAKS'!$A$1:$H$10353</definedName>
  </definedNames>
  <calcPr calcId="162913"/>
  <pivotCaches>
    <pivotCache cacheId="1" r:id="rId12"/>
    <pivotCache cacheId="2" r:id="rId13"/>
    <pivotCache cacheId="3" r:id="rId14"/>
    <pivotCache cacheId="4" r:id="rId15"/>
    <pivotCache cacheId="5" r:id="rId16"/>
    <pivotCache cacheId="6" r:id="rId17"/>
    <pivotCache cacheId="7" r:id="rId18"/>
    <pivotCache cacheId="8" r:id="rId19"/>
  </pivotCaches>
</workbook>
</file>

<file path=xl/calcChain.xml><?xml version="1.0" encoding="utf-8"?>
<calcChain xmlns="http://schemas.openxmlformats.org/spreadsheetml/2006/main">
  <c r="B17" i="1" l="1"/>
  <c r="C17" i="1"/>
  <c r="D17" i="1"/>
  <c r="E17" i="1"/>
  <c r="I17" i="1"/>
  <c r="J17" i="1"/>
  <c r="K17" i="1"/>
  <c r="L17" i="1"/>
  <c r="M17" i="1"/>
  <c r="H17" i="1"/>
  <c r="F17" i="1" l="1"/>
  <c r="H2988" i="12" l="1"/>
  <c r="G2988" i="12"/>
  <c r="S7" i="4"/>
  <c r="S8" i="4"/>
  <c r="S9" i="4"/>
  <c r="S10" i="4"/>
  <c r="S11" i="4"/>
  <c r="S12" i="4"/>
  <c r="S13" i="4"/>
  <c r="S14" i="4"/>
  <c r="S15" i="4"/>
  <c r="S16" i="4"/>
  <c r="S17" i="4"/>
  <c r="S6" i="4"/>
  <c r="R17" i="4"/>
  <c r="R16" i="4"/>
  <c r="R15" i="4"/>
  <c r="R14" i="4"/>
  <c r="R13" i="4"/>
  <c r="R12" i="4"/>
  <c r="R11" i="4"/>
  <c r="R10" i="4"/>
  <c r="R9" i="4"/>
  <c r="R8" i="4"/>
  <c r="R7" i="4"/>
  <c r="R6" i="4"/>
  <c r="B33" i="1"/>
  <c r="X20" i="4" l="1"/>
  <c r="J20" i="4"/>
  <c r="M20" i="4" l="1"/>
  <c r="AB17" i="4" l="1"/>
  <c r="AB16" i="4"/>
  <c r="AB15" i="4"/>
  <c r="AB14" i="4"/>
  <c r="AB13" i="4"/>
  <c r="AB12" i="4"/>
  <c r="AB11" i="4"/>
  <c r="AB10" i="4"/>
  <c r="AB9" i="4"/>
  <c r="AB8" i="4"/>
  <c r="AB7" i="4"/>
  <c r="AB6" i="4"/>
  <c r="I2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366" i="10"/>
  <c r="I367" i="10"/>
  <c r="I368" i="10"/>
  <c r="I369" i="10"/>
  <c r="I370" i="10"/>
  <c r="I371" i="10"/>
  <c r="I372" i="10"/>
  <c r="I373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448" i="10"/>
  <c r="I449" i="10"/>
  <c r="I450" i="10"/>
  <c r="I451" i="10"/>
  <c r="I452" i="10"/>
  <c r="I453" i="10"/>
  <c r="I454" i="10"/>
  <c r="I455" i="10"/>
  <c r="I456" i="10"/>
  <c r="I457" i="10"/>
  <c r="I458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576" i="10"/>
  <c r="I577" i="10"/>
  <c r="I578" i="10"/>
  <c r="I579" i="10"/>
  <c r="I580" i="10"/>
  <c r="I581" i="10"/>
  <c r="I582" i="10"/>
  <c r="I583" i="10"/>
  <c r="I584" i="10"/>
  <c r="I585" i="10"/>
  <c r="I586" i="10"/>
  <c r="I587" i="10"/>
  <c r="I588" i="10"/>
  <c r="I589" i="10"/>
  <c r="I590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612" i="10"/>
  <c r="I613" i="10"/>
  <c r="I614" i="10"/>
  <c r="I615" i="10"/>
  <c r="I616" i="10"/>
  <c r="I617" i="10"/>
  <c r="I618" i="10"/>
  <c r="I619" i="10"/>
  <c r="I620" i="10"/>
  <c r="I621" i="10"/>
  <c r="I622" i="10"/>
  <c r="I623" i="10"/>
  <c r="I624" i="10"/>
  <c r="I625" i="10"/>
  <c r="I626" i="10"/>
  <c r="I627" i="10"/>
  <c r="I628" i="10"/>
  <c r="I629" i="10"/>
  <c r="I630" i="10"/>
  <c r="I631" i="10"/>
  <c r="I632" i="10"/>
  <c r="I633" i="10"/>
  <c r="I634" i="10"/>
  <c r="I635" i="10"/>
  <c r="I636" i="10"/>
  <c r="I637" i="10"/>
  <c r="I638" i="10"/>
  <c r="I639" i="10"/>
  <c r="I640" i="10"/>
  <c r="I641" i="10"/>
  <c r="I642" i="10"/>
  <c r="I643" i="10"/>
  <c r="I644" i="10"/>
  <c r="I645" i="10"/>
  <c r="I646" i="10"/>
  <c r="I647" i="10"/>
  <c r="I648" i="10"/>
  <c r="I649" i="10"/>
  <c r="I650" i="10"/>
  <c r="I651" i="10"/>
  <c r="I652" i="10"/>
  <c r="I653" i="10"/>
  <c r="I654" i="10"/>
  <c r="I655" i="10"/>
  <c r="I656" i="10"/>
  <c r="I657" i="10"/>
  <c r="I658" i="10"/>
  <c r="I659" i="10"/>
  <c r="I660" i="10"/>
  <c r="I661" i="10"/>
  <c r="I662" i="10"/>
  <c r="I663" i="10"/>
  <c r="I664" i="10"/>
  <c r="I665" i="10"/>
  <c r="I666" i="10"/>
  <c r="I667" i="10"/>
  <c r="I668" i="10"/>
  <c r="I669" i="10"/>
  <c r="I670" i="10"/>
  <c r="I671" i="10"/>
  <c r="I672" i="10"/>
  <c r="I673" i="10"/>
  <c r="I674" i="10"/>
  <c r="I675" i="10"/>
  <c r="I676" i="10"/>
  <c r="I677" i="10"/>
  <c r="I678" i="10"/>
  <c r="I679" i="10"/>
  <c r="I680" i="10"/>
  <c r="I681" i="10"/>
  <c r="I682" i="10"/>
  <c r="I683" i="10"/>
  <c r="I684" i="10"/>
  <c r="I685" i="10"/>
  <c r="I686" i="10"/>
  <c r="I687" i="10"/>
  <c r="I688" i="10"/>
  <c r="I689" i="10"/>
  <c r="I690" i="10"/>
  <c r="I691" i="10"/>
  <c r="I692" i="10"/>
  <c r="I693" i="10"/>
  <c r="I694" i="10"/>
  <c r="I695" i="10"/>
  <c r="I696" i="10"/>
  <c r="I697" i="10"/>
  <c r="I698" i="10"/>
  <c r="I699" i="10"/>
  <c r="I700" i="10"/>
  <c r="I701" i="10"/>
  <c r="I702" i="10"/>
  <c r="I703" i="10"/>
  <c r="I704" i="10"/>
  <c r="I705" i="10"/>
  <c r="I706" i="10"/>
  <c r="I707" i="10"/>
  <c r="I708" i="10"/>
  <c r="I709" i="10"/>
  <c r="I710" i="10"/>
  <c r="I711" i="10"/>
  <c r="I712" i="10"/>
  <c r="I713" i="10"/>
  <c r="I714" i="10"/>
  <c r="I715" i="10"/>
  <c r="I716" i="10"/>
  <c r="I717" i="10"/>
  <c r="I718" i="10"/>
  <c r="I719" i="10"/>
  <c r="I720" i="10"/>
  <c r="I721" i="10"/>
  <c r="I722" i="10"/>
  <c r="I723" i="10"/>
  <c r="I724" i="10"/>
  <c r="I725" i="10"/>
  <c r="I726" i="10"/>
  <c r="I727" i="10"/>
  <c r="I728" i="10"/>
  <c r="I729" i="10"/>
  <c r="I730" i="10"/>
  <c r="I731" i="10"/>
  <c r="I732" i="10"/>
  <c r="I733" i="10"/>
  <c r="I734" i="10"/>
  <c r="I735" i="10"/>
  <c r="I736" i="10"/>
  <c r="I737" i="10"/>
  <c r="I738" i="10"/>
  <c r="I739" i="10"/>
  <c r="I740" i="10"/>
  <c r="I741" i="10"/>
  <c r="I742" i="10"/>
  <c r="I743" i="10"/>
  <c r="I744" i="10"/>
  <c r="I745" i="10"/>
  <c r="I746" i="10"/>
  <c r="I747" i="10"/>
  <c r="I748" i="10"/>
  <c r="I749" i="10"/>
  <c r="I750" i="10"/>
  <c r="I751" i="10"/>
  <c r="I752" i="10"/>
  <c r="I753" i="10"/>
  <c r="I754" i="10"/>
  <c r="I755" i="10"/>
  <c r="I756" i="10"/>
  <c r="I757" i="10"/>
  <c r="I758" i="10"/>
  <c r="I759" i="10"/>
  <c r="I760" i="10"/>
  <c r="I761" i="10"/>
  <c r="I762" i="10"/>
  <c r="I763" i="10"/>
  <c r="I764" i="10"/>
  <c r="I765" i="10"/>
  <c r="I766" i="10"/>
  <c r="I767" i="10"/>
  <c r="I768" i="10"/>
  <c r="I769" i="10"/>
  <c r="I770" i="10"/>
  <c r="I771" i="10"/>
  <c r="I772" i="10"/>
  <c r="I773" i="10"/>
  <c r="I774" i="10"/>
  <c r="I775" i="10"/>
  <c r="I776" i="10"/>
  <c r="I777" i="10"/>
  <c r="I778" i="10"/>
  <c r="I779" i="10"/>
  <c r="I780" i="10"/>
  <c r="I781" i="10"/>
  <c r="I782" i="10"/>
  <c r="I783" i="10"/>
  <c r="I784" i="10"/>
  <c r="I785" i="10"/>
  <c r="I786" i="10"/>
  <c r="I787" i="10"/>
  <c r="I788" i="10"/>
  <c r="I789" i="10"/>
  <c r="I790" i="10"/>
  <c r="I791" i="10"/>
  <c r="I792" i="10"/>
  <c r="I793" i="10"/>
  <c r="I794" i="10"/>
  <c r="I795" i="10"/>
  <c r="I796" i="10"/>
  <c r="I797" i="10"/>
  <c r="I798" i="10"/>
  <c r="I799" i="10"/>
  <c r="I800" i="10"/>
  <c r="I801" i="10"/>
  <c r="I802" i="10"/>
  <c r="I803" i="10"/>
  <c r="I804" i="10"/>
  <c r="I805" i="10"/>
  <c r="I806" i="10"/>
  <c r="I807" i="10"/>
  <c r="I808" i="10"/>
  <c r="I809" i="10"/>
  <c r="I810" i="10"/>
  <c r="I811" i="10"/>
  <c r="I812" i="10"/>
  <c r="I813" i="10"/>
  <c r="I814" i="10"/>
  <c r="I815" i="10"/>
  <c r="I816" i="10"/>
  <c r="I817" i="10"/>
  <c r="I818" i="10"/>
  <c r="I819" i="10"/>
  <c r="I820" i="10"/>
  <c r="I821" i="10"/>
  <c r="I822" i="10"/>
  <c r="I823" i="10"/>
  <c r="I824" i="10"/>
  <c r="I825" i="10"/>
  <c r="I826" i="10"/>
  <c r="I827" i="10"/>
  <c r="I828" i="10"/>
  <c r="I829" i="10"/>
  <c r="I830" i="10"/>
  <c r="I831" i="10"/>
  <c r="I832" i="10"/>
  <c r="I833" i="10"/>
  <c r="I834" i="10"/>
  <c r="I835" i="10"/>
  <c r="I836" i="10"/>
  <c r="I837" i="10"/>
  <c r="I838" i="10"/>
  <c r="I839" i="10"/>
  <c r="I840" i="10"/>
  <c r="I841" i="10"/>
  <c r="I842" i="10"/>
  <c r="I843" i="10"/>
  <c r="I844" i="10"/>
  <c r="I845" i="10"/>
  <c r="I846" i="10"/>
  <c r="I847" i="10"/>
  <c r="I848" i="10"/>
  <c r="I849" i="10"/>
  <c r="I850" i="10"/>
  <c r="I851" i="10"/>
  <c r="I852" i="10"/>
  <c r="I853" i="10"/>
  <c r="I854" i="10"/>
  <c r="I855" i="10"/>
  <c r="I856" i="10"/>
  <c r="I857" i="10"/>
  <c r="I858" i="10"/>
  <c r="I859" i="10"/>
  <c r="I860" i="10"/>
  <c r="I861" i="10"/>
  <c r="I862" i="10"/>
  <c r="I863" i="10"/>
  <c r="I864" i="10"/>
  <c r="I865" i="10"/>
  <c r="I866" i="10"/>
  <c r="I867" i="10"/>
  <c r="I868" i="10"/>
  <c r="I869" i="10"/>
  <c r="I870" i="10"/>
  <c r="I871" i="10"/>
  <c r="I872" i="10"/>
  <c r="I873" i="10"/>
  <c r="I874" i="10"/>
  <c r="I875" i="10"/>
  <c r="I876" i="10"/>
  <c r="I877" i="10"/>
  <c r="I878" i="10"/>
  <c r="I879" i="10"/>
  <c r="I880" i="10"/>
  <c r="I881" i="10"/>
  <c r="I882" i="10"/>
  <c r="I883" i="10"/>
  <c r="I884" i="10"/>
  <c r="I885" i="10"/>
  <c r="I886" i="10"/>
  <c r="I887" i="10"/>
  <c r="I888" i="10"/>
  <c r="I889" i="10"/>
  <c r="I890" i="10"/>
  <c r="I891" i="10"/>
  <c r="I892" i="10"/>
  <c r="I893" i="10"/>
  <c r="I894" i="10"/>
  <c r="I895" i="10"/>
  <c r="I896" i="10"/>
  <c r="I897" i="10"/>
  <c r="I898" i="10"/>
  <c r="I899" i="10"/>
  <c r="I900" i="10"/>
  <c r="I901" i="10"/>
  <c r="I902" i="10"/>
  <c r="I903" i="10"/>
  <c r="I904" i="10"/>
  <c r="I905" i="10"/>
  <c r="I906" i="10"/>
  <c r="I907" i="10"/>
  <c r="I908" i="10"/>
  <c r="I909" i="10"/>
  <c r="I910" i="10"/>
  <c r="I911" i="10"/>
  <c r="I912" i="10"/>
  <c r="I913" i="10"/>
  <c r="I914" i="10"/>
  <c r="I915" i="10"/>
  <c r="I916" i="10"/>
  <c r="I917" i="10"/>
  <c r="I918" i="10"/>
  <c r="I919" i="10"/>
  <c r="I920" i="10"/>
  <c r="I921" i="10"/>
  <c r="I922" i="10"/>
  <c r="I923" i="10"/>
  <c r="I924" i="10"/>
  <c r="I925" i="10"/>
  <c r="I926" i="10"/>
  <c r="I927" i="10"/>
  <c r="I928" i="10"/>
  <c r="I929" i="10"/>
  <c r="I930" i="10"/>
  <c r="I931" i="10"/>
  <c r="I932" i="10"/>
  <c r="I933" i="10"/>
  <c r="I934" i="10"/>
  <c r="I935" i="10"/>
  <c r="I936" i="10"/>
  <c r="I937" i="10"/>
  <c r="I938" i="10"/>
  <c r="I939" i="10"/>
  <c r="I940" i="10"/>
  <c r="I941" i="10"/>
  <c r="I942" i="10"/>
  <c r="I943" i="10"/>
  <c r="I944" i="10"/>
  <c r="I945" i="10"/>
  <c r="I946" i="10"/>
  <c r="I947" i="10"/>
  <c r="I948" i="10"/>
  <c r="I949" i="10"/>
  <c r="I950" i="10"/>
  <c r="I951" i="10"/>
  <c r="I952" i="10"/>
  <c r="I953" i="10"/>
  <c r="I954" i="10"/>
  <c r="I955" i="10"/>
  <c r="I956" i="10"/>
  <c r="I957" i="10"/>
  <c r="I958" i="10"/>
  <c r="I959" i="10"/>
  <c r="I960" i="10"/>
  <c r="I961" i="10"/>
  <c r="I962" i="10"/>
  <c r="I963" i="10"/>
  <c r="I964" i="10"/>
  <c r="I965" i="10"/>
  <c r="I966" i="10"/>
  <c r="I967" i="10"/>
  <c r="I968" i="10"/>
  <c r="I969" i="10"/>
  <c r="I970" i="10"/>
  <c r="I971" i="10"/>
  <c r="I972" i="10"/>
  <c r="I973" i="10"/>
  <c r="I974" i="10"/>
  <c r="I975" i="10"/>
  <c r="I976" i="10"/>
  <c r="I977" i="10"/>
  <c r="I978" i="10"/>
  <c r="I979" i="10"/>
  <c r="I980" i="10"/>
  <c r="I981" i="10"/>
  <c r="I982" i="10"/>
  <c r="I983" i="10"/>
  <c r="I984" i="10"/>
  <c r="I985" i="10"/>
  <c r="I986" i="10"/>
  <c r="I987" i="10"/>
  <c r="I988" i="10"/>
  <c r="I989" i="10"/>
  <c r="I990" i="10"/>
  <c r="I991" i="10"/>
  <c r="I992" i="10"/>
  <c r="I993" i="10"/>
  <c r="I994" i="10"/>
  <c r="I995" i="10"/>
  <c r="I996" i="10"/>
  <c r="I997" i="10"/>
  <c r="I998" i="10"/>
  <c r="I999" i="10"/>
  <c r="I1000" i="10"/>
  <c r="I1001" i="10"/>
  <c r="I1002" i="10"/>
  <c r="I1003" i="10"/>
  <c r="I1004" i="10"/>
  <c r="I1005" i="10"/>
  <c r="I1006" i="10"/>
  <c r="I1007" i="10"/>
  <c r="I1008" i="10"/>
  <c r="I1009" i="10"/>
  <c r="I1010" i="10"/>
  <c r="I1011" i="10"/>
  <c r="I1012" i="10"/>
  <c r="I1013" i="10"/>
  <c r="I1014" i="10"/>
  <c r="I1015" i="10"/>
  <c r="I1016" i="10"/>
  <c r="I1017" i="10"/>
  <c r="I1018" i="10"/>
  <c r="I1019" i="10"/>
  <c r="I1020" i="10"/>
  <c r="I1021" i="10"/>
  <c r="I1022" i="10"/>
  <c r="I1023" i="10"/>
  <c r="I1024" i="10"/>
  <c r="I1025" i="10"/>
  <c r="I1026" i="10"/>
  <c r="I1027" i="10"/>
  <c r="I1028" i="10"/>
  <c r="I1029" i="10"/>
  <c r="I1030" i="10"/>
  <c r="I1031" i="10"/>
  <c r="I1032" i="10"/>
  <c r="I1033" i="10"/>
  <c r="I1034" i="10"/>
  <c r="I1035" i="10"/>
  <c r="I1036" i="10"/>
  <c r="I1037" i="10"/>
  <c r="I1038" i="10"/>
  <c r="I1039" i="10"/>
  <c r="I1040" i="10"/>
  <c r="I1041" i="10"/>
  <c r="I1042" i="10"/>
  <c r="I1043" i="10"/>
  <c r="I1044" i="10"/>
  <c r="I1045" i="10"/>
  <c r="I1046" i="10"/>
  <c r="I1047" i="10"/>
  <c r="I1048" i="10"/>
  <c r="I1049" i="10"/>
  <c r="I1050" i="10"/>
  <c r="I1051" i="10"/>
  <c r="I1052" i="10"/>
  <c r="I1053" i="10"/>
  <c r="I1054" i="10"/>
  <c r="I1055" i="10"/>
  <c r="I1056" i="10"/>
  <c r="I1057" i="10"/>
  <c r="I1058" i="10"/>
  <c r="I1059" i="10"/>
  <c r="I1060" i="10"/>
  <c r="I1061" i="10"/>
  <c r="I1062" i="10"/>
  <c r="I1063" i="10"/>
  <c r="I1064" i="10"/>
  <c r="I1065" i="10"/>
  <c r="I1066" i="10"/>
  <c r="I1067" i="10"/>
  <c r="I1068" i="10"/>
  <c r="I1069" i="10"/>
  <c r="I1070" i="10"/>
  <c r="I1071" i="10"/>
  <c r="I1072" i="10"/>
  <c r="I1073" i="10"/>
  <c r="I1074" i="10"/>
  <c r="I1075" i="10"/>
  <c r="I1076" i="10"/>
  <c r="I1077" i="10"/>
  <c r="I1078" i="10"/>
  <c r="I1079" i="10"/>
  <c r="I1080" i="10"/>
  <c r="I1081" i="10"/>
  <c r="I1082" i="10"/>
  <c r="I1083" i="10"/>
  <c r="I1084" i="10"/>
  <c r="I1085" i="10"/>
  <c r="I1086" i="10"/>
  <c r="I1087" i="10"/>
  <c r="I1088" i="10"/>
  <c r="I1089" i="10"/>
  <c r="I1090" i="10"/>
  <c r="I1091" i="10"/>
  <c r="I1092" i="10"/>
  <c r="I1093" i="10"/>
  <c r="I1094" i="10"/>
  <c r="I1095" i="10"/>
  <c r="I1096" i="10"/>
  <c r="I1097" i="10"/>
  <c r="I1098" i="10"/>
  <c r="I1099" i="10"/>
  <c r="I1100" i="10"/>
  <c r="I1101" i="10"/>
  <c r="I1102" i="10"/>
  <c r="I1103" i="10"/>
  <c r="I1104" i="10"/>
  <c r="I1105" i="10"/>
  <c r="I1106" i="10"/>
  <c r="I1107" i="10"/>
  <c r="I1108" i="10"/>
  <c r="I1109" i="10"/>
  <c r="I1110" i="10"/>
  <c r="I1111" i="10"/>
  <c r="I1112" i="10"/>
  <c r="I1113" i="10"/>
  <c r="I1114" i="10"/>
  <c r="I1115" i="10"/>
  <c r="I1116" i="10"/>
  <c r="I1117" i="10"/>
  <c r="I1118" i="10"/>
  <c r="I1119" i="10"/>
  <c r="I1120" i="10"/>
  <c r="I1121" i="10"/>
  <c r="I1122" i="10"/>
  <c r="I1123" i="10"/>
  <c r="I1124" i="10"/>
  <c r="I1125" i="10"/>
  <c r="I1126" i="10"/>
  <c r="I1127" i="10"/>
  <c r="I1128" i="10"/>
  <c r="I1129" i="10"/>
  <c r="I1130" i="10"/>
  <c r="I1131" i="10"/>
  <c r="I1132" i="10"/>
  <c r="I1133" i="10"/>
  <c r="I1134" i="10"/>
  <c r="I1135" i="10"/>
  <c r="I1136" i="10"/>
  <c r="I1137" i="10"/>
  <c r="I1138" i="10"/>
  <c r="I1139" i="10"/>
  <c r="I1140" i="10"/>
  <c r="I1141" i="10"/>
  <c r="I1142" i="10"/>
  <c r="I1143" i="10"/>
  <c r="I1144" i="10"/>
  <c r="I1145" i="10"/>
  <c r="I1146" i="10"/>
  <c r="I1147" i="10"/>
  <c r="I1148" i="10"/>
  <c r="I1149" i="10"/>
  <c r="I1150" i="10"/>
  <c r="I1151" i="10"/>
  <c r="I1152" i="10"/>
  <c r="I1153" i="10"/>
  <c r="I1154" i="10"/>
  <c r="I1155" i="10"/>
  <c r="I1156" i="10"/>
  <c r="I1157" i="10"/>
  <c r="I1158" i="10"/>
  <c r="I1159" i="10"/>
  <c r="I1160" i="10"/>
  <c r="I1161" i="10"/>
  <c r="I1162" i="10"/>
  <c r="I1163" i="10"/>
  <c r="I1164" i="10"/>
  <c r="I1165" i="10"/>
  <c r="I1166" i="10"/>
  <c r="I1167" i="10"/>
  <c r="I1168" i="10"/>
  <c r="I1169" i="10"/>
  <c r="I1170" i="10"/>
  <c r="I1171" i="10"/>
  <c r="I1172" i="10"/>
  <c r="I1173" i="10"/>
  <c r="I1174" i="10"/>
  <c r="I1175" i="10"/>
  <c r="I1176" i="10"/>
  <c r="I1177" i="10"/>
  <c r="I1178" i="10"/>
  <c r="I1179" i="10"/>
  <c r="I1180" i="10"/>
  <c r="I1181" i="10"/>
  <c r="I1182" i="10"/>
  <c r="I1183" i="10"/>
  <c r="I1184" i="10"/>
  <c r="I1185" i="10"/>
  <c r="I1186" i="10"/>
  <c r="I1187" i="10"/>
  <c r="I1188" i="10"/>
  <c r="I1189" i="10"/>
  <c r="I1190" i="10"/>
  <c r="I1191" i="10"/>
  <c r="I1192" i="10"/>
  <c r="I1193" i="10"/>
  <c r="I1194" i="10"/>
  <c r="I1195" i="10"/>
  <c r="I1196" i="10"/>
  <c r="I1197" i="10"/>
  <c r="I1198" i="10"/>
  <c r="I1199" i="10"/>
  <c r="I1200" i="10"/>
  <c r="I1201" i="10"/>
  <c r="I1202" i="10"/>
  <c r="I1203" i="10"/>
  <c r="I1204" i="10"/>
  <c r="I1205" i="10"/>
  <c r="I1206" i="10"/>
  <c r="I1207" i="10"/>
  <c r="I1208" i="10"/>
  <c r="I1209" i="10"/>
  <c r="I1210" i="10"/>
  <c r="I1211" i="10"/>
  <c r="I1212" i="10"/>
  <c r="I1213" i="10"/>
  <c r="I1214" i="10"/>
  <c r="I1215" i="10"/>
  <c r="I1216" i="10"/>
  <c r="I1217" i="10"/>
  <c r="I1218" i="10"/>
  <c r="I1219" i="10"/>
  <c r="I1220" i="10"/>
  <c r="I1221" i="10"/>
  <c r="I1222" i="10"/>
  <c r="I1223" i="10"/>
  <c r="I1224" i="10"/>
  <c r="I1225" i="10"/>
  <c r="I1226" i="10"/>
  <c r="I1227" i="10"/>
  <c r="I1228" i="10"/>
  <c r="I1229" i="10"/>
  <c r="I1230" i="10"/>
  <c r="I1231" i="10"/>
  <c r="I1232" i="10"/>
  <c r="I1233" i="10"/>
  <c r="I1234" i="10"/>
  <c r="I1235" i="10"/>
  <c r="I1236" i="10"/>
  <c r="I1237" i="10"/>
  <c r="I1238" i="10"/>
  <c r="I1239" i="10"/>
  <c r="I1240" i="10"/>
  <c r="I1241" i="10"/>
  <c r="I1242" i="10"/>
  <c r="I1243" i="10"/>
  <c r="I1244" i="10"/>
  <c r="I1245" i="10"/>
  <c r="I1246" i="10"/>
  <c r="I1247" i="10"/>
  <c r="I1248" i="10"/>
  <c r="I1249" i="10"/>
  <c r="I1250" i="10"/>
  <c r="I1251" i="10"/>
  <c r="I1252" i="10"/>
  <c r="I1253" i="10"/>
  <c r="I1254" i="10"/>
  <c r="I1255" i="10"/>
  <c r="I1256" i="10"/>
  <c r="I1257" i="10"/>
  <c r="I1258" i="10"/>
  <c r="I1259" i="10"/>
  <c r="I1260" i="10"/>
  <c r="I1261" i="10"/>
  <c r="I1262" i="10"/>
  <c r="I1263" i="10"/>
  <c r="I1264" i="10"/>
  <c r="I1265" i="10"/>
  <c r="I1266" i="10"/>
  <c r="I1267" i="10"/>
  <c r="I1268" i="10"/>
  <c r="I1269" i="10"/>
  <c r="I1270" i="10"/>
  <c r="I1271" i="10"/>
  <c r="I1272" i="10"/>
  <c r="I1273" i="10"/>
  <c r="I1274" i="10"/>
  <c r="I1275" i="10"/>
  <c r="I1276" i="10"/>
  <c r="I1277" i="10"/>
  <c r="I1278" i="10"/>
  <c r="I1279" i="10"/>
  <c r="I1280" i="10"/>
  <c r="I1281" i="10"/>
  <c r="I1282" i="10"/>
  <c r="I1283" i="10"/>
  <c r="I1284" i="10"/>
  <c r="I1285" i="10"/>
  <c r="I1286" i="10"/>
  <c r="I1287" i="10"/>
  <c r="I1288" i="10"/>
  <c r="I1289" i="10"/>
  <c r="I1290" i="10"/>
  <c r="I1291" i="10"/>
  <c r="I1292" i="10"/>
  <c r="I1293" i="10"/>
  <c r="I1294" i="10"/>
  <c r="I1295" i="10"/>
  <c r="I1296" i="10"/>
  <c r="I1297" i="10"/>
  <c r="I1298" i="10"/>
  <c r="I1299" i="10"/>
  <c r="I1300" i="10"/>
  <c r="I1301" i="10"/>
  <c r="I1302" i="10"/>
  <c r="I1303" i="10"/>
  <c r="I1304" i="10"/>
  <c r="I1305" i="10"/>
  <c r="I1306" i="10"/>
  <c r="I1307" i="10"/>
  <c r="I1308" i="10"/>
  <c r="I1309" i="10"/>
  <c r="I1310" i="10"/>
  <c r="I1311" i="10"/>
  <c r="I1312" i="10"/>
  <c r="I1313" i="10"/>
  <c r="I1314" i="10"/>
  <c r="I1315" i="10"/>
  <c r="I1316" i="10"/>
  <c r="I1317" i="10"/>
  <c r="I1318" i="10"/>
  <c r="I1319" i="10"/>
  <c r="I1320" i="10"/>
  <c r="I1321" i="10"/>
  <c r="I1322" i="10"/>
  <c r="I1323" i="10"/>
  <c r="I1324" i="10"/>
  <c r="I1325" i="10"/>
  <c r="I1326" i="10"/>
  <c r="I1327" i="10"/>
  <c r="I1328" i="10"/>
  <c r="I1329" i="10"/>
  <c r="I1330" i="10"/>
  <c r="I1331" i="10"/>
  <c r="I1332" i="10"/>
  <c r="I1333" i="10"/>
  <c r="I1334" i="10"/>
  <c r="I1335" i="10"/>
  <c r="I1336" i="10"/>
  <c r="I1337" i="10"/>
  <c r="I1338" i="10"/>
  <c r="I1339" i="10"/>
  <c r="I1340" i="10"/>
  <c r="I1341" i="10"/>
  <c r="I1342" i="10"/>
  <c r="I1343" i="10"/>
  <c r="I1344" i="10"/>
  <c r="I1345" i="10"/>
  <c r="I1346" i="10"/>
  <c r="I1347" i="10"/>
  <c r="I1348" i="10"/>
  <c r="I1349" i="10"/>
  <c r="I1350" i="10"/>
  <c r="I1351" i="10"/>
  <c r="I1352" i="10"/>
  <c r="I1353" i="10"/>
  <c r="I1354" i="10"/>
  <c r="I1355" i="10"/>
  <c r="I1356" i="10"/>
  <c r="I1357" i="10"/>
  <c r="I1358" i="10"/>
  <c r="I1359" i="10"/>
  <c r="I1360" i="10"/>
  <c r="I1361" i="10"/>
  <c r="I1362" i="10"/>
  <c r="I1363" i="10"/>
  <c r="I1364" i="10"/>
  <c r="I1365" i="10"/>
  <c r="I1366" i="10"/>
  <c r="I1367" i="10"/>
  <c r="I1368" i="10"/>
  <c r="I1369" i="10"/>
  <c r="I1370" i="10"/>
  <c r="I1371" i="10"/>
  <c r="I1372" i="10"/>
  <c r="I1373" i="10"/>
  <c r="I1374" i="10"/>
  <c r="I1375" i="10"/>
  <c r="I1376" i="10"/>
  <c r="I1377" i="10"/>
  <c r="I1378" i="10"/>
  <c r="I1379" i="10"/>
  <c r="I1380" i="10"/>
  <c r="I1381" i="10"/>
  <c r="I1382" i="10"/>
  <c r="I1383" i="10"/>
  <c r="I1384" i="10"/>
  <c r="I1385" i="10"/>
  <c r="I1386" i="10"/>
  <c r="I1387" i="10"/>
  <c r="I1388" i="10"/>
  <c r="I1389" i="10"/>
  <c r="I1390" i="10"/>
  <c r="I1391" i="10"/>
  <c r="I1392" i="10"/>
  <c r="I1393" i="10"/>
  <c r="I1394" i="10"/>
  <c r="I1395" i="10"/>
  <c r="I1396" i="10"/>
  <c r="I1397" i="10"/>
  <c r="I1398" i="10"/>
  <c r="I1399" i="10"/>
  <c r="I1400" i="10"/>
  <c r="I1401" i="10"/>
  <c r="I1402" i="10"/>
  <c r="I1403" i="10"/>
  <c r="I1404" i="10"/>
  <c r="I1405" i="10"/>
  <c r="I1406" i="10"/>
  <c r="I1407" i="10"/>
  <c r="I1408" i="10"/>
  <c r="I1409" i="10"/>
  <c r="I1410" i="10"/>
  <c r="I1411" i="10"/>
  <c r="I1412" i="10"/>
  <c r="I1413" i="10"/>
  <c r="I1414" i="10"/>
  <c r="I1415" i="10"/>
  <c r="I1416" i="10"/>
  <c r="I1417" i="10"/>
  <c r="I1418" i="10"/>
  <c r="I1419" i="10"/>
  <c r="I1420" i="10"/>
  <c r="I1421" i="10"/>
  <c r="I1422" i="10"/>
  <c r="I1423" i="10"/>
  <c r="I1424" i="10"/>
  <c r="I1425" i="10"/>
  <c r="I1426" i="10"/>
  <c r="I1427" i="10"/>
  <c r="I1428" i="10"/>
  <c r="I1429" i="10"/>
  <c r="I1430" i="10"/>
  <c r="I1431" i="10"/>
  <c r="I1432" i="10"/>
  <c r="I1433" i="10"/>
  <c r="I1434" i="10"/>
  <c r="I1435" i="10"/>
  <c r="I1436" i="10"/>
  <c r="I1437" i="10"/>
  <c r="I1438" i="10"/>
  <c r="I1439" i="10"/>
  <c r="I1440" i="10"/>
  <c r="I1441" i="10"/>
  <c r="I1442" i="10"/>
  <c r="I1443" i="10"/>
  <c r="I1444" i="10"/>
  <c r="I1445" i="10"/>
  <c r="I1446" i="10"/>
  <c r="I1447" i="10"/>
  <c r="I1448" i="10"/>
  <c r="I1449" i="10"/>
  <c r="I1450" i="10"/>
  <c r="I1451" i="10"/>
  <c r="I1452" i="10"/>
  <c r="I1453" i="10"/>
  <c r="I1454" i="10"/>
  <c r="I1455" i="10"/>
  <c r="I1456" i="10"/>
  <c r="I1457" i="10"/>
  <c r="I1458" i="10"/>
  <c r="I1459" i="10"/>
  <c r="I1460" i="10"/>
  <c r="I1461" i="10"/>
  <c r="I1462" i="10"/>
  <c r="I1463" i="10"/>
  <c r="I1464" i="10"/>
  <c r="I1465" i="10"/>
  <c r="I1466" i="10"/>
  <c r="I1467" i="10"/>
  <c r="I1468" i="10"/>
  <c r="I1469" i="10"/>
  <c r="I1470" i="10"/>
  <c r="I1471" i="10"/>
  <c r="I1472" i="10"/>
  <c r="I1473" i="10"/>
  <c r="I1474" i="10"/>
  <c r="I1475" i="10"/>
  <c r="I1476" i="10"/>
  <c r="I1477" i="10"/>
  <c r="I1478" i="10"/>
  <c r="I1479" i="10"/>
  <c r="I1480" i="10"/>
  <c r="I1481" i="10"/>
  <c r="I1482" i="10"/>
  <c r="I1483" i="10"/>
  <c r="I1484" i="10"/>
  <c r="I1485" i="10"/>
  <c r="I1486" i="10"/>
  <c r="I1487" i="10"/>
  <c r="I1488" i="10"/>
  <c r="I1489" i="10"/>
  <c r="I1490" i="10"/>
  <c r="I1491" i="10"/>
  <c r="I1492" i="10"/>
  <c r="I1493" i="10"/>
  <c r="I1494" i="10"/>
  <c r="I1495" i="10"/>
  <c r="I1496" i="10"/>
  <c r="I1497" i="10"/>
  <c r="I1498" i="10"/>
  <c r="I1499" i="10"/>
  <c r="I1500" i="10"/>
  <c r="I1501" i="10"/>
  <c r="I1502" i="10"/>
  <c r="I1503" i="10"/>
  <c r="I1504" i="10"/>
  <c r="I1505" i="10"/>
  <c r="I1506" i="10"/>
  <c r="I1507" i="10"/>
  <c r="I1508" i="10"/>
  <c r="I1509" i="10"/>
  <c r="I1510" i="10"/>
  <c r="I1511" i="10"/>
  <c r="I1512" i="10"/>
  <c r="I1513" i="10"/>
  <c r="I1514" i="10"/>
  <c r="I1515" i="10"/>
  <c r="I1516" i="10"/>
  <c r="I1517" i="10"/>
  <c r="I1518" i="10"/>
  <c r="I1519" i="10"/>
  <c r="I1520" i="10"/>
  <c r="I1521" i="10"/>
  <c r="I1522" i="10"/>
  <c r="I1523" i="10"/>
  <c r="I1524" i="10"/>
  <c r="I1525" i="10"/>
  <c r="I1526" i="10"/>
  <c r="I1527" i="10"/>
  <c r="I1528" i="10"/>
  <c r="I1529" i="10"/>
  <c r="I1530" i="10"/>
  <c r="I1531" i="10"/>
  <c r="I1532" i="10"/>
  <c r="I1533" i="10"/>
  <c r="I1534" i="10"/>
  <c r="I1535" i="10"/>
  <c r="I1536" i="10"/>
  <c r="I1537" i="10"/>
  <c r="I1538" i="10"/>
  <c r="I1539" i="10"/>
  <c r="I1540" i="10"/>
  <c r="I1541" i="10"/>
  <c r="I1542" i="10"/>
  <c r="I1543" i="10"/>
  <c r="I1544" i="10"/>
  <c r="I1545" i="10"/>
  <c r="I1546" i="10"/>
  <c r="I1547" i="10"/>
  <c r="I1548" i="10"/>
  <c r="I1549" i="10"/>
  <c r="I1550" i="10"/>
  <c r="I1551" i="10"/>
  <c r="I1552" i="10"/>
  <c r="I1553" i="10"/>
  <c r="I1554" i="10"/>
  <c r="I1555" i="10"/>
  <c r="I1556" i="10"/>
  <c r="I1557" i="10"/>
  <c r="I1558" i="10"/>
  <c r="I1559" i="10"/>
  <c r="I1560" i="10"/>
  <c r="I1561" i="10"/>
  <c r="I1562" i="10"/>
  <c r="I1563" i="10"/>
  <c r="I1564" i="10"/>
  <c r="I1565" i="10"/>
  <c r="I1566" i="10"/>
  <c r="I1567" i="10"/>
  <c r="I1568" i="10"/>
  <c r="I1569" i="10"/>
  <c r="I1570" i="10"/>
  <c r="I1571" i="10"/>
  <c r="I1572" i="10"/>
  <c r="I1573" i="10"/>
  <c r="I1574" i="10"/>
  <c r="I1575" i="10"/>
  <c r="I1576" i="10"/>
  <c r="I1577" i="10"/>
  <c r="I1578" i="10"/>
  <c r="I1579" i="10"/>
  <c r="I1580" i="10"/>
  <c r="I1581" i="10"/>
  <c r="I1582" i="10"/>
  <c r="I1583" i="10"/>
  <c r="I1584" i="10"/>
  <c r="I1585" i="10"/>
  <c r="I1586" i="10"/>
  <c r="I1587" i="10"/>
  <c r="I1588" i="10"/>
  <c r="I1589" i="10"/>
  <c r="I1590" i="10"/>
  <c r="I1591" i="10"/>
  <c r="I1592" i="10"/>
  <c r="I1593" i="10"/>
  <c r="I1594" i="10"/>
  <c r="I1595" i="10"/>
  <c r="I1596" i="10"/>
  <c r="I1597" i="10"/>
  <c r="I1598" i="10"/>
  <c r="I1599" i="10"/>
  <c r="I1600" i="10"/>
  <c r="I1601" i="10"/>
  <c r="I1602" i="10"/>
  <c r="I1603" i="10"/>
  <c r="I1604" i="10"/>
  <c r="I1605" i="10"/>
  <c r="I1606" i="10"/>
  <c r="I1607" i="10"/>
  <c r="I1608" i="10"/>
  <c r="I1609" i="10"/>
  <c r="I1610" i="10"/>
  <c r="I1611" i="10"/>
  <c r="I1612" i="10"/>
  <c r="I1613" i="10"/>
  <c r="I1614" i="10"/>
  <c r="I1615" i="10"/>
  <c r="I1616" i="10"/>
  <c r="I1617" i="10"/>
  <c r="I1618" i="10"/>
  <c r="I1619" i="10"/>
  <c r="I1620" i="10"/>
  <c r="I1621" i="10"/>
  <c r="I1622" i="10"/>
  <c r="I1623" i="10"/>
  <c r="I1624" i="10"/>
  <c r="I1625" i="10"/>
  <c r="I1626" i="10"/>
  <c r="I1627" i="10"/>
  <c r="I1628" i="10"/>
  <c r="I1629" i="10"/>
  <c r="I1630" i="10"/>
  <c r="I1631" i="10"/>
  <c r="I1632" i="10"/>
  <c r="I1633" i="10"/>
  <c r="I1634" i="10"/>
  <c r="I1635" i="10"/>
  <c r="I1636" i="10"/>
  <c r="I1637" i="10"/>
  <c r="I1638" i="10"/>
  <c r="I1639" i="10"/>
  <c r="I1640" i="10"/>
  <c r="I1641" i="10"/>
  <c r="I1642" i="10"/>
  <c r="I1643" i="10"/>
  <c r="I1644" i="10"/>
  <c r="I1645" i="10"/>
  <c r="I1646" i="10"/>
  <c r="I1647" i="10"/>
  <c r="I1648" i="10"/>
  <c r="I1649" i="10"/>
  <c r="I1650" i="10"/>
  <c r="I1651" i="10"/>
  <c r="I1652" i="10"/>
  <c r="I1653" i="10"/>
  <c r="I1654" i="10"/>
  <c r="I1655" i="10"/>
  <c r="I1656" i="10"/>
  <c r="I1657" i="10"/>
  <c r="I1658" i="10"/>
  <c r="I1659" i="10"/>
  <c r="I1660" i="10"/>
  <c r="I1661" i="10"/>
  <c r="I1662" i="10"/>
  <c r="I1663" i="10"/>
  <c r="I1664" i="10"/>
  <c r="I1665" i="10"/>
  <c r="I1666" i="10"/>
  <c r="I1667" i="10"/>
  <c r="I1668" i="10"/>
  <c r="I1669" i="10"/>
  <c r="I1670" i="10"/>
  <c r="I1671" i="10"/>
  <c r="I1672" i="10"/>
  <c r="I1673" i="10"/>
  <c r="I1674" i="10"/>
  <c r="I1675" i="10"/>
  <c r="I1676" i="10"/>
  <c r="I1677" i="10"/>
  <c r="I1678" i="10"/>
  <c r="I1679" i="10"/>
  <c r="I1680" i="10"/>
  <c r="I1681" i="10"/>
  <c r="I1682" i="10"/>
  <c r="I1683" i="10"/>
  <c r="I1684" i="10"/>
  <c r="I1685" i="10"/>
  <c r="I1686" i="10"/>
  <c r="I1687" i="10"/>
  <c r="I1688" i="10"/>
  <c r="I1689" i="10"/>
  <c r="I1690" i="10"/>
  <c r="I1691" i="10"/>
  <c r="I1692" i="10"/>
  <c r="I1693" i="10"/>
  <c r="I1694" i="10"/>
  <c r="I1695" i="10"/>
  <c r="I1696" i="10"/>
  <c r="I1697" i="10"/>
  <c r="I1698" i="10"/>
  <c r="I1699" i="10"/>
  <c r="I1700" i="10"/>
  <c r="I1701" i="10"/>
  <c r="I1702" i="10"/>
  <c r="I1703" i="10"/>
  <c r="I1704" i="10"/>
  <c r="I1705" i="10"/>
  <c r="I1706" i="10"/>
  <c r="I1707" i="10"/>
  <c r="I1708" i="10"/>
  <c r="I1709" i="10"/>
  <c r="I1710" i="10"/>
  <c r="I1711" i="10"/>
  <c r="I1712" i="10"/>
  <c r="I1713" i="10"/>
  <c r="I1714" i="10"/>
  <c r="I1715" i="10"/>
  <c r="I1716" i="10"/>
  <c r="I1717" i="10"/>
  <c r="I1718" i="10"/>
  <c r="I1719" i="10"/>
  <c r="I1720" i="10"/>
  <c r="I1721" i="10"/>
  <c r="I1722" i="10"/>
  <c r="I1723" i="10"/>
  <c r="I1724" i="10"/>
  <c r="I1725" i="10"/>
  <c r="I1726" i="10"/>
  <c r="I1727" i="10"/>
  <c r="I1728" i="10"/>
  <c r="I1729" i="10"/>
  <c r="I1730" i="10"/>
  <c r="I1731" i="10"/>
  <c r="I1732" i="10"/>
  <c r="I1733" i="10"/>
  <c r="I1734" i="10"/>
  <c r="I1735" i="10"/>
  <c r="I1736" i="10"/>
  <c r="I1737" i="10"/>
  <c r="I1738" i="10"/>
  <c r="I1739" i="10"/>
  <c r="I1740" i="10"/>
  <c r="I1741" i="10"/>
  <c r="I1742" i="10"/>
  <c r="I1743" i="10"/>
  <c r="I1744" i="10"/>
  <c r="I1745" i="10"/>
  <c r="I1746" i="10"/>
  <c r="I1747" i="10"/>
  <c r="I1748" i="10"/>
  <c r="I1749" i="10"/>
  <c r="I1750" i="10"/>
  <c r="I1751" i="10"/>
  <c r="I1752" i="10"/>
  <c r="I1753" i="10"/>
  <c r="I1754" i="10"/>
  <c r="I1755" i="10"/>
  <c r="I1756" i="10"/>
  <c r="I1757" i="10"/>
  <c r="I1758" i="10"/>
  <c r="I1759" i="10"/>
  <c r="I1760" i="10"/>
  <c r="I1761" i="10"/>
  <c r="I1762" i="10"/>
  <c r="I1763" i="10"/>
  <c r="I1764" i="10"/>
  <c r="I1765" i="10"/>
  <c r="I1766" i="10"/>
  <c r="I1767" i="10"/>
  <c r="I1768" i="10"/>
  <c r="I1769" i="10"/>
  <c r="I1770" i="10"/>
  <c r="I1771" i="10"/>
  <c r="I1772" i="10"/>
  <c r="I1773" i="10"/>
  <c r="I1774" i="10"/>
  <c r="I1775" i="10"/>
  <c r="I1776" i="10"/>
  <c r="I1777" i="10"/>
  <c r="I1778" i="10"/>
  <c r="I1779" i="10"/>
  <c r="I1780" i="10"/>
  <c r="I1781" i="10"/>
  <c r="I1782" i="10"/>
  <c r="I1783" i="10"/>
  <c r="I1784" i="10"/>
  <c r="I1785" i="10"/>
  <c r="I1786" i="10"/>
  <c r="I1787" i="10"/>
  <c r="I1788" i="10"/>
  <c r="I1789" i="10"/>
  <c r="I1790" i="10"/>
  <c r="I1791" i="10"/>
  <c r="I1792" i="10"/>
  <c r="I1793" i="10"/>
  <c r="I1794" i="10"/>
  <c r="I1795" i="10"/>
  <c r="I1796" i="10"/>
  <c r="I1797" i="10"/>
  <c r="I1798" i="10"/>
  <c r="I1799" i="10"/>
  <c r="I1800" i="10"/>
  <c r="I1801" i="10"/>
  <c r="I1802" i="10"/>
  <c r="I1803" i="10"/>
  <c r="I1804" i="10"/>
  <c r="I1805" i="10"/>
  <c r="I1806" i="10"/>
  <c r="I1807" i="10"/>
  <c r="I1808" i="10"/>
  <c r="I1809" i="10"/>
  <c r="I1810" i="10"/>
  <c r="I1811" i="10"/>
  <c r="I1812" i="10"/>
  <c r="I1813" i="10"/>
  <c r="I1814" i="10"/>
  <c r="I1815" i="10"/>
  <c r="I1816" i="10"/>
  <c r="I1817" i="10"/>
  <c r="I1818" i="10"/>
  <c r="I1819" i="10"/>
  <c r="I1820" i="10"/>
  <c r="I1821" i="10"/>
  <c r="I1822" i="10"/>
  <c r="I1823" i="10"/>
  <c r="I1824" i="10"/>
  <c r="I1825" i="10"/>
  <c r="I1826" i="10"/>
  <c r="I1827" i="10"/>
  <c r="I1828" i="10"/>
  <c r="I1829" i="10"/>
  <c r="I1830" i="10"/>
  <c r="I1831" i="10"/>
  <c r="I1832" i="10"/>
  <c r="I1833" i="10"/>
  <c r="I1834" i="10"/>
  <c r="I1835" i="10"/>
  <c r="I1836" i="10"/>
  <c r="I1837" i="10"/>
  <c r="I1838" i="10"/>
  <c r="I1839" i="10"/>
  <c r="I1840" i="10"/>
  <c r="I1841" i="10"/>
  <c r="I1842" i="10"/>
  <c r="I1843" i="10"/>
  <c r="I1844" i="10"/>
  <c r="I1845" i="10"/>
  <c r="I1846" i="10"/>
  <c r="I1847" i="10"/>
  <c r="I1848" i="10"/>
  <c r="I1849" i="10"/>
  <c r="I1850" i="10"/>
  <c r="I1851" i="10"/>
  <c r="I1852" i="10"/>
  <c r="I1853" i="10"/>
  <c r="I1854" i="10"/>
  <c r="I1855" i="10"/>
  <c r="I1856" i="10"/>
  <c r="I1857" i="10"/>
  <c r="I1858" i="10"/>
  <c r="I1859" i="10"/>
  <c r="I1860" i="10"/>
  <c r="I1861" i="10"/>
  <c r="I1862" i="10"/>
  <c r="I1863" i="10"/>
  <c r="I1864" i="10"/>
  <c r="I1865" i="10"/>
  <c r="I1866" i="10"/>
  <c r="I1867" i="10"/>
  <c r="I1868" i="10"/>
  <c r="I1869" i="10"/>
  <c r="I1870" i="10"/>
  <c r="I1871" i="10"/>
  <c r="I1872" i="10"/>
  <c r="I1873" i="10"/>
  <c r="I1874" i="10"/>
  <c r="I1875" i="10"/>
  <c r="I1876" i="10"/>
  <c r="I1877" i="10"/>
  <c r="I1878" i="10"/>
  <c r="I1879" i="10"/>
  <c r="I1880" i="10"/>
  <c r="I1881" i="10"/>
  <c r="I1882" i="10"/>
  <c r="I1883" i="10"/>
  <c r="I1884" i="10"/>
  <c r="I1885" i="10"/>
  <c r="I1886" i="10"/>
  <c r="I1887" i="10"/>
  <c r="I1888" i="10"/>
  <c r="I1889" i="10"/>
  <c r="I1890" i="10"/>
  <c r="I1891" i="10"/>
  <c r="I1892" i="10"/>
  <c r="I1893" i="10"/>
  <c r="I1894" i="10"/>
  <c r="I1895" i="10"/>
  <c r="I1896" i="10"/>
  <c r="I1897" i="10"/>
  <c r="Q7" i="4" l="1"/>
  <c r="Q8" i="4"/>
  <c r="Q9" i="4"/>
  <c r="Q10" i="4"/>
  <c r="Q11" i="4"/>
  <c r="Q12" i="4"/>
  <c r="Q13" i="4"/>
  <c r="Q14" i="4"/>
  <c r="Q15" i="4"/>
  <c r="Q16" i="4"/>
  <c r="Q17" i="4"/>
  <c r="Q6" i="4"/>
  <c r="K20" i="4"/>
  <c r="G18" i="1"/>
  <c r="G17" i="1" l="1"/>
  <c r="G19" i="1" s="1"/>
  <c r="G83" i="1" l="1"/>
  <c r="C72" i="1"/>
  <c r="B85" i="1"/>
  <c r="B74" i="1"/>
  <c r="C74" i="1"/>
  <c r="C85" i="1"/>
  <c r="D74" i="1"/>
  <c r="C82" i="1"/>
  <c r="D85" i="1"/>
  <c r="B82" i="1"/>
  <c r="B83" i="1"/>
  <c r="C71" i="1"/>
  <c r="C83" i="1"/>
  <c r="B72" i="1"/>
  <c r="B71" i="1"/>
  <c r="I19" i="1" l="1"/>
  <c r="M19" i="1"/>
  <c r="G82" i="1"/>
  <c r="G72" i="1"/>
  <c r="G71" i="1"/>
  <c r="E85" i="1"/>
  <c r="E74" i="1"/>
  <c r="M20" i="1" l="1"/>
  <c r="D82" i="1"/>
  <c r="E82" i="1" s="1"/>
  <c r="H82" i="1" s="1"/>
  <c r="D83" i="1"/>
  <c r="E83" i="1" s="1"/>
  <c r="H83" i="1" s="1"/>
  <c r="B47" i="14" s="1"/>
  <c r="B49" i="14" s="1"/>
  <c r="D71" i="1"/>
  <c r="E71" i="1" s="1"/>
  <c r="D72" i="1"/>
  <c r="E72" i="1" s="1"/>
  <c r="E49" i="1"/>
  <c r="E33" i="1"/>
  <c r="C45" i="14" l="1"/>
  <c r="C49" i="14" s="1"/>
  <c r="D49" i="14" s="1"/>
  <c r="H85" i="1"/>
  <c r="H72" i="1"/>
  <c r="C37" i="14" s="1"/>
  <c r="H71" i="1"/>
  <c r="W17" i="4"/>
  <c r="X17" i="4" s="1"/>
  <c r="W16" i="4"/>
  <c r="X16" i="4" s="1"/>
  <c r="W15" i="4"/>
  <c r="X15" i="4" s="1"/>
  <c r="W14" i="4"/>
  <c r="X14" i="4" s="1"/>
  <c r="W13" i="4"/>
  <c r="X13" i="4" s="1"/>
  <c r="W12" i="4"/>
  <c r="X12" i="4" s="1"/>
  <c r="W11" i="4"/>
  <c r="X11" i="4" s="1"/>
  <c r="W10" i="4"/>
  <c r="X10" i="4" s="1"/>
  <c r="W9" i="4"/>
  <c r="X9" i="4" s="1"/>
  <c r="W8" i="4"/>
  <c r="X8" i="4" s="1"/>
  <c r="W7" i="4"/>
  <c r="X7" i="4" s="1"/>
  <c r="W6" i="4"/>
  <c r="X6" i="4" s="1"/>
  <c r="G58" i="1"/>
  <c r="G56" i="1"/>
  <c r="G44" i="1"/>
  <c r="L6" i="10"/>
  <c r="B60" i="1"/>
  <c r="C49" i="1"/>
  <c r="C58" i="1"/>
  <c r="C56" i="1"/>
  <c r="C33" i="1"/>
  <c r="C60" i="1"/>
  <c r="C46" i="1"/>
  <c r="B27" i="1"/>
  <c r="B30" i="1"/>
  <c r="B58" i="1"/>
  <c r="B49" i="1"/>
  <c r="C42" i="1"/>
  <c r="C30" i="1"/>
  <c r="B46" i="1"/>
  <c r="D60" i="1"/>
  <c r="B44" i="1"/>
  <c r="B56" i="1"/>
  <c r="B42" i="1"/>
  <c r="C44" i="1"/>
  <c r="C27" i="1"/>
  <c r="C21" i="1" l="1"/>
  <c r="B21" i="1"/>
  <c r="B35" i="14"/>
  <c r="B39" i="14" s="1"/>
  <c r="H74" i="1"/>
  <c r="B62" i="1"/>
  <c r="F60" i="1"/>
  <c r="C39" i="14"/>
  <c r="D64" i="1"/>
  <c r="C32" i="1"/>
  <c r="X18" i="4"/>
  <c r="E60" i="1"/>
  <c r="D49" i="1"/>
  <c r="L17" i="4"/>
  <c r="M17" i="4" s="1"/>
  <c r="L16" i="4"/>
  <c r="M16" i="4" s="1"/>
  <c r="L15" i="4"/>
  <c r="M15" i="4" s="1"/>
  <c r="L14" i="4"/>
  <c r="M14" i="4" s="1"/>
  <c r="L13" i="4"/>
  <c r="M13" i="4" s="1"/>
  <c r="L12" i="4"/>
  <c r="M12" i="4" s="1"/>
  <c r="L11" i="4"/>
  <c r="M11" i="4" s="1"/>
  <c r="L10" i="4"/>
  <c r="M10" i="4" s="1"/>
  <c r="L9" i="4"/>
  <c r="M9" i="4" s="1"/>
  <c r="L8" i="4"/>
  <c r="M8" i="4" s="1"/>
  <c r="L7" i="4"/>
  <c r="M7" i="4" s="1"/>
  <c r="L6" i="4"/>
  <c r="U20" i="4"/>
  <c r="M6" i="4" l="1"/>
  <c r="M18" i="4" s="1"/>
  <c r="L20" i="4"/>
  <c r="D39" i="14"/>
  <c r="D44" i="1"/>
  <c r="D42" i="1"/>
  <c r="D56" i="1"/>
  <c r="E41" i="1"/>
  <c r="D58" i="1"/>
  <c r="E58" i="1" s="1"/>
  <c r="F58" i="1" s="1"/>
  <c r="D46" i="1"/>
  <c r="G46" i="1"/>
  <c r="G42" i="1"/>
  <c r="G30" i="1"/>
  <c r="E56" i="1" l="1"/>
  <c r="F56" i="1" s="1"/>
  <c r="F62" i="1" s="1"/>
  <c r="H58" i="1"/>
  <c r="C28" i="14" s="1"/>
  <c r="G27" i="1"/>
  <c r="D33" i="1"/>
  <c r="D30" i="1" s="1"/>
  <c r="H56" i="1" l="1"/>
  <c r="B26" i="14" s="1"/>
  <c r="E42" i="1"/>
  <c r="F42" i="1" s="1"/>
  <c r="H42" i="1" s="1"/>
  <c r="C16" i="14" s="1"/>
  <c r="E46" i="1"/>
  <c r="F46" i="1" s="1"/>
  <c r="H46" i="1" s="1"/>
  <c r="C18" i="14" s="1"/>
  <c r="E44" i="1"/>
  <c r="F44" i="1" s="1"/>
  <c r="H44" i="1" s="1"/>
  <c r="C20" i="14" s="1"/>
  <c r="D27" i="1"/>
  <c r="E26" i="1"/>
  <c r="E27" i="1" s="1"/>
  <c r="B30" i="14" l="1"/>
  <c r="C22" i="14"/>
  <c r="B22" i="14"/>
  <c r="I57" i="1"/>
  <c r="I44" i="1"/>
  <c r="F27" i="1"/>
  <c r="E30" i="1"/>
  <c r="F30" i="1" s="1"/>
  <c r="H30" i="1" s="1"/>
  <c r="C7" i="14" s="1"/>
  <c r="H27" i="1" l="1"/>
  <c r="C5" i="14" s="1"/>
  <c r="C30" i="14"/>
  <c r="D30" i="14" s="1"/>
  <c r="D22" i="14"/>
  <c r="B11" i="14" l="1"/>
  <c r="I28" i="1"/>
  <c r="C11" i="14"/>
  <c r="D11" i="14" l="1"/>
  <c r="D52" i="14" s="1"/>
</calcChain>
</file>

<file path=xl/connections.xml><?xml version="1.0" encoding="utf-8"?>
<connections xmlns="http://schemas.openxmlformats.org/spreadsheetml/2006/main">
  <connection id="1" name="Query from etpl" type="1" refreshedVersion="6" savePassword="1" background="1" saveData="1">
    <dbPr connection="DSN=ETPL-SQL-LIVE;Description=etpl read only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_x000d__x000a_WHERE pu_stats.bill_code_date Between '2018-01-01' And '2018-12-31' _x000d__x000a_AND (pu_stats.stat_code In ('TOU','TOUL'))"/>
  </connection>
  <connection id="2" name="Query from etpl1" type="1" refreshedVersion="6" savePassword="1" background="1" saveData="1">
    <dbPr connection="DSN=ETPL-SQL-LIVE;Description=etpl read only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 pu_stats_x000d__x000a_WHERE pu_stats.bill_code_date Between '2018-01-01' And '2018-12-31' _x000d__x000a_AND bill_code In ('ON','OFF','MID')"/>
  </connection>
  <connection id="3" name="Query from etpl11" type="1" refreshedVersion="6" savePassword="1" background="1" saveData="1">
    <dbPr connection="DSN=ETPL-SQL-LIVE;Description=etpl read only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_x000d__x000a_WHERE pu_stats.bill_code_date Between '2018-01-01' And  '2018-12-31' _x000d__x000a_AND (pu_stats.stat_code Like 'OPA%')"/>
  </connection>
  <connection id="4" name="Query from etpl111" type="1" refreshedVersion="6" savePassword="1" background="1" saveData="1">
    <dbPr connection="DSN=ETPL-SQL-LIVE;Description=etpl read only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_x000d__x000a_WHERE pu_stats.bill_code_date Between '2018-01-01' And '2018-12-31'_x000d__x000a_AND (pu_stats.stat_code Like 'RES%')"/>
  </connection>
  <connection id="5" name="Query from etpl2" type="1" refreshedVersion="6" savePassword="1" background="1" saveData="1">
    <dbPr connection="DSN=ETPL-SQL-LIVE;Description=live - powerlines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 pu_stats_x000d__x000a_WHERE pu_stats.bill_code_date Between '2018-01-01' And '2018-12-31'_x000d__x000a_AND pu_stats.stat_code In ('COPN','COPNL','SCOPN','SCOPNL','COPNET')"/>
  </connection>
  <connection id="6" name="Query from etpl21" type="1" refreshedVersion="6" savePassword="1" background="1" saveData="1">
    <dbPr connection="DSN=ETPL-SQL-LIVE;Description=etpl read only;UID=odbcetro;PWD=75Hj&amp;$#;APP=Microsoft Office 2010;WSID=DANASE7440;DATABASE=Northstar_live" command="SELECT pu_stats.utility_type, pu_stats.category, pu_stats.bill_code, pu_stats.post_yr_month, pu_stats.stat_code, pu_stats.bill_code_date, pu_stats.billed_consum, pu_stats.billed_amt_x000d__x000a_FROM pu_stats _x000d__x000a_WHERE pu_stats.bill_code_date Between '2018-01-01' And '2018-12-31'_x000d__x000a_AND ((pu_stats.stat_code Like 'RP%') _x000d__x000a_OR (pu_stats.stat_code Like 'LR%') _x000d__x000a_OR (pu_stats.stat_code Like 'RS%'))"/>
  </connection>
  <connection id="7" name="Query from etpl3" type="1" refreshedVersion="6" savePassword="1" background="1" saveData="1">
    <dbPr connection="DSN=ETPL-SQL-LIVE;Description=etpl read only;UID=odbcetro;PWD=75Hj&amp;$#;APP=Microsoft Office 2010;WSID=DANASE7440;DATABASE=Northstar_live" command="SELECT pu_stats.bill_code, pu_stats.post_yr_month, pu_stats.bill_code_date, pu_stats.stat_code, pu_stats.billed_amt, pu_stats.billed_consum_x000d__x000a_FROM pu_stats_x000d__x000a_WHERE (pu_stats.utility_type='E') _x000d__x000a_AND (pu_stats.stat_code Like '%NG%'_x000d__x000a_OR pu_stats.stat_code='NEGGAN')_x000d__x000a_AND (pu_stats.bill_code_date Between {d '2018-01-01'} And {d '2018-12-31'}) AND (pu_stats.billed_consum&lt;&gt;0)"/>
  </connection>
  <connection id="8" name="Query from etpl4" type="1" refreshedVersion="6" savePassword="1" background="1" saveData="1">
    <dbPr connection="DSN=ETPL-SQL-LIVE;Description=etpl read only;UID=odbcetro;PWD=75Hj&amp;$#;APP=Microsoft Office 2010;WSID=DANASE7440;DATABASE=Northstar_live" command="SELECT pu_stats.post_yr_month, pu_stats.stat_code, pu_stats.bill_code_date, pu_stats.billed_amt_x000d__x000a_FROM pu_stats_x000d__x000a_WHERE (pu_stats.stat_code In ('RPPV','RPPVL')) AND (pu_stats.post_yr_month Between {ts '2018-01-01 00:00:00'} And {ts '2018-12-01 00:00:00'})"/>
  </connection>
</connections>
</file>

<file path=xl/sharedStrings.xml><?xml version="1.0" encoding="utf-8"?>
<sst xmlns="http://schemas.openxmlformats.org/spreadsheetml/2006/main" count="106289" uniqueCount="226">
  <si>
    <t>Actual Submission Data</t>
  </si>
  <si>
    <t>JAN</t>
  </si>
  <si>
    <t xml:space="preserve">FEB </t>
  </si>
  <si>
    <t>MAR</t>
  </si>
  <si>
    <t>APR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</si>
  <si>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</si>
  <si>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</si>
  <si>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</si>
  <si>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</si>
  <si>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</si>
  <si>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</si>
  <si>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</si>
  <si>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</si>
  <si>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BLK 1</t>
  </si>
  <si>
    <t>BLK2</t>
  </si>
  <si>
    <t>post_yr_month</t>
  </si>
  <si>
    <t>stat_code</t>
  </si>
  <si>
    <t>billed_amt</t>
  </si>
  <si>
    <t>billed_consum</t>
  </si>
  <si>
    <t>Data</t>
  </si>
  <si>
    <t>Sum of billed_amt</t>
  </si>
  <si>
    <t>Sum of billed_consum</t>
  </si>
  <si>
    <t>Grand Total</t>
  </si>
  <si>
    <t>bill_code_date</t>
  </si>
  <si>
    <t>Dollars</t>
  </si>
  <si>
    <t>Cons</t>
  </si>
  <si>
    <t>Spot in dollars</t>
  </si>
  <si>
    <t>Difference</t>
  </si>
  <si>
    <t>RPP BLOCK 1</t>
  </si>
  <si>
    <t>RPP BLOCK 2</t>
  </si>
  <si>
    <t>SUM BLOCKS</t>
  </si>
  <si>
    <t>COPN</t>
  </si>
  <si>
    <t>COPNL</t>
  </si>
  <si>
    <t>NGGA1L</t>
  </si>
  <si>
    <t>NGGA1</t>
  </si>
  <si>
    <t>NGLSG1</t>
  </si>
  <si>
    <t>NGSGA1</t>
  </si>
  <si>
    <t>RATE</t>
  </si>
  <si>
    <t>DOLLARS</t>
  </si>
  <si>
    <t>FEB</t>
  </si>
  <si>
    <t>AUG</t>
  </si>
  <si>
    <t>OCT</t>
  </si>
  <si>
    <t>NOV</t>
  </si>
  <si>
    <t>DEC</t>
  </si>
  <si>
    <t>IESO BILL</t>
  </si>
  <si>
    <t>$/mwh</t>
  </si>
  <si>
    <t>$.kwh</t>
  </si>
  <si>
    <t>IESO BILL GA</t>
  </si>
  <si>
    <t>TO IESO</t>
  </si>
  <si>
    <t>FROM IESO</t>
  </si>
  <si>
    <t>Actual</t>
  </si>
  <si>
    <t>RPPV</t>
  </si>
  <si>
    <t>Submission</t>
  </si>
  <si>
    <t>category</t>
  </si>
  <si>
    <t>R</t>
  </si>
  <si>
    <t>C</t>
  </si>
  <si>
    <t>G</t>
  </si>
  <si>
    <t>U</t>
  </si>
  <si>
    <t>WR</t>
  </si>
  <si>
    <t>SL</t>
  </si>
  <si>
    <t>GI</t>
  </si>
  <si>
    <t>S</t>
  </si>
  <si>
    <t>(Multiple Items)</t>
  </si>
  <si>
    <t>SCOPN</t>
  </si>
  <si>
    <t>SCOPNL</t>
  </si>
  <si>
    <t>RPP BLOCKS</t>
  </si>
  <si>
    <t>TOU</t>
  </si>
  <si>
    <t>ON PEAK</t>
  </si>
  <si>
    <t>MID PEAK</t>
  </si>
  <si>
    <t>utility_type</t>
  </si>
  <si>
    <t>bill_code</t>
  </si>
  <si>
    <t>E</t>
  </si>
  <si>
    <t>WR-TOU</t>
  </si>
  <si>
    <t>WC-TOU</t>
  </si>
  <si>
    <t>CR-TOU</t>
  </si>
  <si>
    <t>CC-TOU</t>
  </si>
  <si>
    <t>R-TOU</t>
  </si>
  <si>
    <t>C-TOU</t>
  </si>
  <si>
    <t>TOUL</t>
  </si>
  <si>
    <t>Row Labels</t>
  </si>
  <si>
    <t>ON</t>
  </si>
  <si>
    <t>OFF</t>
  </si>
  <si>
    <t>MID</t>
  </si>
  <si>
    <t>OFF PEAK</t>
  </si>
  <si>
    <t>G&lt;50IF</t>
  </si>
  <si>
    <t>WGU-F</t>
  </si>
  <si>
    <t>WG&gt;50F</t>
  </si>
  <si>
    <t>CG&gt;50F</t>
  </si>
  <si>
    <t>CR-F</t>
  </si>
  <si>
    <t>CG&lt;50F</t>
  </si>
  <si>
    <t>CGU-F</t>
  </si>
  <si>
    <t>G&lt;50F</t>
  </si>
  <si>
    <t>R-F</t>
  </si>
  <si>
    <t>GU-F</t>
  </si>
  <si>
    <t>G&gt;50F</t>
  </si>
  <si>
    <t>G&gt;50Ft</t>
  </si>
  <si>
    <t>G&lt;50Ft</t>
  </si>
  <si>
    <t>STRLTF</t>
  </si>
  <si>
    <t>G&gt;50IF</t>
  </si>
  <si>
    <t>WR-F</t>
  </si>
  <si>
    <t>WG&lt;50F</t>
  </si>
  <si>
    <t>SENTF</t>
  </si>
  <si>
    <t>WSENTF</t>
  </si>
  <si>
    <t>CSENTF</t>
  </si>
  <si>
    <t>TOU - ON PEAK</t>
  </si>
  <si>
    <t>TOU - OFF PEAK</t>
  </si>
  <si>
    <t>TOU - MID PEAK</t>
  </si>
  <si>
    <t>RPP</t>
  </si>
  <si>
    <t>MICRO FIT</t>
  </si>
  <si>
    <t>kwh</t>
  </si>
  <si>
    <t>Contract Dollars</t>
  </si>
  <si>
    <t>COP Dollars</t>
  </si>
  <si>
    <t>ON - ETPL</t>
  </si>
  <si>
    <t>OFF - ETPL</t>
  </si>
  <si>
    <t>no loss</t>
  </si>
  <si>
    <t>loss</t>
  </si>
  <si>
    <t>COP - ETPL</t>
  </si>
  <si>
    <t>ETPL</t>
  </si>
  <si>
    <t>OPAOFF</t>
  </si>
  <si>
    <t>OPAON</t>
  </si>
  <si>
    <t>OPAMS</t>
  </si>
  <si>
    <t>OPAN</t>
  </si>
  <si>
    <t>OPANL</t>
  </si>
  <si>
    <t>MF</t>
  </si>
  <si>
    <t>MICROF</t>
  </si>
  <si>
    <t>OFFMFS</t>
  </si>
  <si>
    <t>ONMFS</t>
  </si>
  <si>
    <t>Diff:</t>
  </si>
  <si>
    <t>OPA ON PEAK</t>
  </si>
  <si>
    <t>OPA OFF PEAK</t>
  </si>
  <si>
    <t>WG&gt;5IF</t>
  </si>
  <si>
    <t>G&gt;5IFt</t>
  </si>
  <si>
    <t>JUN</t>
  </si>
  <si>
    <t>JUL</t>
  </si>
  <si>
    <t>SEP</t>
  </si>
  <si>
    <t>FIXED</t>
  </si>
  <si>
    <t>F</t>
  </si>
  <si>
    <t>FIT&gt;50</t>
  </si>
  <si>
    <t>SR</t>
  </si>
  <si>
    <t>RESOP</t>
  </si>
  <si>
    <t>FITOF1</t>
  </si>
  <si>
    <t>OFF549</t>
  </si>
  <si>
    <t>OFF713</t>
  </si>
  <si>
    <t>FITON1</t>
  </si>
  <si>
    <t>ON549</t>
  </si>
  <si>
    <t>ON713</t>
  </si>
  <si>
    <t>LOSS</t>
  </si>
  <si>
    <t>RESMS</t>
  </si>
  <si>
    <t>RESN</t>
  </si>
  <si>
    <t>RESNL</t>
  </si>
  <si>
    <t>RESOF1</t>
  </si>
  <si>
    <t>RESOFF</t>
  </si>
  <si>
    <t>RESON1</t>
  </si>
  <si>
    <t>RESON</t>
  </si>
  <si>
    <t>COP</t>
  </si>
  <si>
    <t>OPA CONTRACTS MICROFIT</t>
  </si>
  <si>
    <t>FIT</t>
  </si>
  <si>
    <t>SUBMISSION</t>
  </si>
  <si>
    <t>DIFFERENCE</t>
  </si>
  <si>
    <t>MICROFIT</t>
  </si>
  <si>
    <t>TOTAL</t>
  </si>
  <si>
    <t>(blank)</t>
  </si>
  <si>
    <t>OFF396</t>
  </si>
  <si>
    <t>ON396</t>
  </si>
  <si>
    <t>OFF384</t>
  </si>
  <si>
    <t>ON384</t>
  </si>
  <si>
    <t xml:space="preserve"> </t>
  </si>
  <si>
    <t>R-NET</t>
  </si>
  <si>
    <t>NGA16</t>
  </si>
  <si>
    <t>OFF345</t>
  </si>
  <si>
    <t>OFF294</t>
  </si>
  <si>
    <t>ON345</t>
  </si>
  <si>
    <t>ON329</t>
  </si>
  <si>
    <t>OFF329</t>
  </si>
  <si>
    <t>ON294</t>
  </si>
  <si>
    <t>RPFP1</t>
  </si>
  <si>
    <t>RPFP1L</t>
  </si>
  <si>
    <t>LRFP1</t>
  </si>
  <si>
    <t>LRFP1L</t>
  </si>
  <si>
    <t>RPFP2</t>
  </si>
  <si>
    <t>RPFP2L</t>
  </si>
  <si>
    <t>C-NET</t>
  </si>
  <si>
    <t>RPFP1N</t>
  </si>
  <si>
    <t>LRFP2L</t>
  </si>
  <si>
    <t>LRFP2</t>
  </si>
  <si>
    <t>NGAFP</t>
  </si>
  <si>
    <t>NGAFPL</t>
  </si>
  <si>
    <t>NGAFNT</t>
  </si>
  <si>
    <t>NGA16N</t>
  </si>
  <si>
    <t>OFF288</t>
  </si>
  <si>
    <t>ON288</t>
  </si>
  <si>
    <t>Column1</t>
  </si>
  <si>
    <t>ONFPL</t>
  </si>
  <si>
    <t>ONFP</t>
  </si>
  <si>
    <t>OFFFPL</t>
  </si>
  <si>
    <t>OFFFP</t>
  </si>
  <si>
    <t>MIDFPL</t>
  </si>
  <si>
    <t>MIDFP</t>
  </si>
  <si>
    <t>FRPPN</t>
  </si>
  <si>
    <t>FRPP</t>
  </si>
  <si>
    <t>Reconciliation Info for GL Only:</t>
  </si>
  <si>
    <t>CC</t>
  </si>
  <si>
    <t>ONFS</t>
  </si>
  <si>
    <t>ONFSL</t>
  </si>
  <si>
    <t>OFFFS</t>
  </si>
  <si>
    <t>OFFFSL</t>
  </si>
  <si>
    <t>MIDFS</t>
  </si>
  <si>
    <t>MIDFSL</t>
  </si>
  <si>
    <t>OFF225</t>
  </si>
  <si>
    <t>ON225</t>
  </si>
  <si>
    <t>OFF216</t>
  </si>
  <si>
    <t>ON216</t>
  </si>
  <si>
    <t>RPFS1</t>
  </si>
  <si>
    <t>RPFS1L</t>
  </si>
  <si>
    <t>RPFS2L</t>
  </si>
  <si>
    <t>RPFS2</t>
  </si>
  <si>
    <t>RPFS1N</t>
  </si>
  <si>
    <t>RPFS2N</t>
  </si>
  <si>
    <t>LRFS1</t>
  </si>
  <si>
    <t>LRFS1L</t>
  </si>
  <si>
    <t>LRFS2</t>
  </si>
  <si>
    <t>LRFS2L</t>
  </si>
  <si>
    <t>COPNET</t>
  </si>
  <si>
    <t>NEGGAN</t>
  </si>
  <si>
    <t>Total RPP Actuals</t>
  </si>
  <si>
    <t>2017 IRM RPP Accrual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</si>
</sst>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0.00000"/>
    <numFmt numFmtId="166" formatCode="_-&quot;$&quot;* #,##0.00000_-;\-&quot;$&quot;* #,##0.00000_-;_-&quot;$&quot;* &quot;-&quot;??_-;_-@_-"/>
    <numFmt numFmtId="167" formatCode="_-&quot;$&quot;* #,##0.000000_-;\-&quot;$&quot;* #,##0.000000_-;_-&quot;$&quot;* &quot;-&quot;??_-;_-@_-"/>
    <numFmt numFmtId="168" formatCode="0.0000"/>
    <numFmt numFmtId="169" formatCode="_-&quot;$&quot;* #,##0.0000_-;\-&quot;$&quot;* #,##0.0000_-;_-&quot;$&quot;* &quot;-&quot;??_-;_-@_-"/>
    <numFmt numFmtId="170" formatCode="0.000000"/>
    <numFmt numFmtId="171" formatCode="#,##0.00_ ;\-#,##0.00\ "/>
    <numFmt numFmtId="172" formatCode="_(* #,##0_);_(* \(#,##0\);_(* &quot;-&quot;??_);_(@_)"/>
    <numFmt numFmtId="173" formatCode="_-* #,##0_-;\-* #,##0_-;_-* &quot;-&quot;??_-;_-@_-"/>
    <numFmt numFmtId="174" formatCode="_-&quot;$&quot;* #,##0_-;\-&quot;$&quot;* #,##0_-;_-&quot;$&quot;* &quot;-&quot;??_-;_-@_-"/>
  </numFmts>
  <fonts count="7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6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79998168889431442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1" fillId="0" borderId="0"/>
  </cellStyleXfs>
  <cellXfs count="156">
    <xf numFmtId="0" fontId="0" fillId="0" borderId="0" xfId="0"/>
    <xf numFmtId="44" fontId="0" fillId="0" borderId="1" xfId="0" applyNumberFormat="1" applyBorder="1"/>
    <xf numFmtId="44" fontId="0" fillId="2" borderId="1" xfId="0" applyNumberFormat="1" applyFill="1" applyBorder="1"/>
    <xf numFmtId="0" fontId="3" fillId="0" borderId="0" xfId="0" applyFont="1"/>
    <xf numFmtId="22" fontId="0" fillId="0" borderId="0" xfId="0" applyNumberFormat="1"/>
    <xf numFmtId="14" fontId="0" fillId="0" borderId="0" xfId="0" applyNumberFormat="1"/>
    <xf numFmtId="0" fontId="0" fillId="0" borderId="0" xfId="0" applyBorder="1"/>
    <xf numFmtId="0" fontId="3" fillId="0" borderId="0" xfId="0" applyFont="1" applyBorder="1" applyAlignment="1">
      <alignment horizontal="center"/>
    </xf>
    <xf numFmtId="0" fontId="0" fillId="0" borderId="0" xfId="0" applyFill="1" applyBorder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/>
    <xf numFmtId="44" fontId="0" fillId="0" borderId="0" xfId="2" applyFont="1" applyFill="1" applyBorder="1"/>
    <xf numFmtId="43" fontId="0" fillId="3" borderId="0" xfId="1" applyFont="1" applyFill="1" applyBorder="1"/>
    <xf numFmtId="44" fontId="0" fillId="0" borderId="0" xfId="2" applyFont="1" applyFill="1" applyBorder="1" applyAlignment="1">
      <alignment horizontal="center"/>
    </xf>
    <xf numFmtId="44" fontId="0" fillId="3" borderId="1" xfId="0" applyNumberFormat="1" applyFill="1" applyBorder="1"/>
    <xf numFmtId="43" fontId="0" fillId="0" borderId="0" xfId="1" applyFont="1" applyFill="1" applyBorder="1"/>
    <xf numFmtId="43" fontId="0" fillId="0" borderId="0" xfId="0" applyNumberFormat="1" applyFill="1" applyBorder="1"/>
    <xf numFmtId="165" fontId="0" fillId="0" borderId="0" xfId="0" applyNumberFormat="1" applyFill="1" applyBorder="1"/>
    <xf numFmtId="43" fontId="0" fillId="0" borderId="1" xfId="1" applyFont="1" applyFill="1" applyBorder="1"/>
    <xf numFmtId="166" fontId="0" fillId="0" borderId="0" xfId="0" applyNumberFormat="1" applyFill="1" applyBorder="1"/>
    <xf numFmtId="0" fontId="0" fillId="0" borderId="0" xfId="0" applyFill="1" applyBorder="1" applyAlignment="1">
      <alignment horizontal="right"/>
    </xf>
    <xf numFmtId="44" fontId="0" fillId="0" borderId="0" xfId="0" applyNumberFormat="1" applyFill="1" applyBorder="1"/>
    <xf numFmtId="43" fontId="0" fillId="0" borderId="0" xfId="1" applyFont="1"/>
    <xf numFmtId="44" fontId="0" fillId="0" borderId="1" xfId="2" applyFont="1" applyBorder="1"/>
    <xf numFmtId="167" fontId="0" fillId="2" borderId="1" xfId="0" applyNumberFormat="1" applyFill="1" applyBorder="1"/>
    <xf numFmtId="44" fontId="0" fillId="0" borderId="1" xfId="0" applyNumberFormat="1" applyFill="1" applyBorder="1"/>
    <xf numFmtId="44" fontId="0" fillId="0" borderId="0" xfId="0" applyNumberFormat="1"/>
    <xf numFmtId="44" fontId="3" fillId="2" borderId="1" xfId="0" applyNumberFormat="1" applyFont="1" applyFill="1" applyBorder="1"/>
    <xf numFmtId="0" fontId="3" fillId="0" borderId="2" xfId="0" applyFont="1" applyBorder="1" applyAlignment="1">
      <alignment horizontal="center"/>
    </xf>
    <xf numFmtId="44" fontId="0" fillId="3" borderId="3" xfId="0" applyNumberFormat="1" applyFill="1" applyBorder="1"/>
    <xf numFmtId="44" fontId="0" fillId="0" borderId="3" xfId="0" applyNumberFormat="1" applyFill="1" applyBorder="1"/>
    <xf numFmtId="44" fontId="0" fillId="2" borderId="3" xfId="0" applyNumberFormat="1" applyFill="1" applyBorder="1"/>
    <xf numFmtId="43" fontId="0" fillId="0" borderId="6" xfId="1" applyFont="1" applyFill="1" applyBorder="1"/>
    <xf numFmtId="43" fontId="3" fillId="0" borderId="0" xfId="0" applyNumberFormat="1" applyFont="1" applyFill="1" applyBorder="1"/>
    <xf numFmtId="0" fontId="0" fillId="0" borderId="0" xfId="0" applyNumberFormat="1"/>
    <xf numFmtId="2" fontId="3" fillId="0" borderId="2" xfId="0" applyNumberFormat="1" applyFont="1" applyBorder="1" applyAlignment="1">
      <alignment horizontal="center"/>
    </xf>
    <xf numFmtId="0" fontId="0" fillId="7" borderId="0" xfId="0" applyFill="1"/>
    <xf numFmtId="44" fontId="0" fillId="0" borderId="0" xfId="2" applyFont="1" applyFill="1"/>
    <xf numFmtId="44" fontId="0" fillId="8" borderId="0" xfId="0" applyNumberFormat="1" applyFill="1"/>
    <xf numFmtId="0" fontId="6" fillId="0" borderId="0" xfId="3"/>
    <xf numFmtId="0" fontId="3" fillId="0" borderId="0" xfId="3" applyFont="1" applyFill="1" applyBorder="1" applyAlignment="1">
      <alignment horizontal="center"/>
    </xf>
    <xf numFmtId="0" fontId="3" fillId="0" borderId="0" xfId="3" applyFont="1" applyBorder="1" applyAlignment="1">
      <alignment horizontal="center"/>
    </xf>
    <xf numFmtId="0" fontId="3" fillId="0" borderId="0" xfId="3" applyFont="1" applyBorder="1"/>
    <xf numFmtId="0" fontId="6" fillId="0" borderId="0" xfId="3" applyFont="1" applyFill="1" applyBorder="1"/>
    <xf numFmtId="0" fontId="6" fillId="9" borderId="0" xfId="3" applyFill="1" applyBorder="1"/>
    <xf numFmtId="0" fontId="3" fillId="9" borderId="0" xfId="3" applyFont="1" applyFill="1" applyBorder="1"/>
    <xf numFmtId="0" fontId="6" fillId="0" borderId="0" xfId="3" applyBorder="1" applyAlignment="1">
      <alignment horizontal="center"/>
    </xf>
    <xf numFmtId="44" fontId="6" fillId="0" borderId="0" xfId="5" applyFont="1" applyBorder="1" applyAlignment="1">
      <alignment horizontal="center"/>
    </xf>
    <xf numFmtId="44" fontId="6" fillId="0" borderId="0" xfId="3" applyNumberFormat="1" applyBorder="1" applyAlignment="1">
      <alignment horizontal="center"/>
    </xf>
    <xf numFmtId="44" fontId="6" fillId="7" borderId="1" xfId="3" applyNumberFormat="1" applyFill="1" applyBorder="1" applyAlignment="1">
      <alignment horizontal="center"/>
    </xf>
    <xf numFmtId="44" fontId="6" fillId="0" borderId="0" xfId="3" applyNumberFormat="1" applyBorder="1"/>
    <xf numFmtId="44" fontId="6" fillId="0" borderId="0" xfId="3" applyNumberFormat="1" applyFont="1" applyBorder="1" applyAlignment="1">
      <alignment horizontal="center"/>
    </xf>
    <xf numFmtId="167" fontId="6" fillId="0" borderId="0" xfId="3" applyNumberFormat="1" applyBorder="1" applyAlignment="1">
      <alignment horizontal="center"/>
    </xf>
    <xf numFmtId="0" fontId="6" fillId="0" borderId="0" xfId="3" applyFont="1" applyBorder="1"/>
    <xf numFmtId="0" fontId="6" fillId="0" borderId="0" xfId="3" applyFont="1" applyBorder="1" applyAlignment="1">
      <alignment horizontal="center"/>
    </xf>
    <xf numFmtId="0" fontId="6" fillId="0" borderId="1" xfId="3" applyBorder="1" applyAlignment="1">
      <alignment horizontal="center"/>
    </xf>
    <xf numFmtId="0" fontId="6" fillId="0" borderId="0" xfId="3" applyBorder="1"/>
    <xf numFmtId="44" fontId="6" fillId="0" borderId="1" xfId="3" applyNumberFormat="1" applyFill="1" applyBorder="1"/>
    <xf numFmtId="0" fontId="6" fillId="0" borderId="0" xfId="3" applyBorder="1" applyAlignment="1">
      <alignment horizontal="right"/>
    </xf>
    <xf numFmtId="168" fontId="6" fillId="0" borderId="0" xfId="3" applyNumberFormat="1"/>
    <xf numFmtId="169" fontId="6" fillId="0" borderId="0" xfId="3" applyNumberFormat="1" applyBorder="1"/>
    <xf numFmtId="44" fontId="6" fillId="7" borderId="0" xfId="3" applyNumberFormat="1" applyFill="1" applyBorder="1"/>
    <xf numFmtId="0" fontId="3" fillId="0" borderId="2" xfId="0" applyFont="1" applyBorder="1" applyAlignment="1">
      <alignment horizontal="center"/>
    </xf>
    <xf numFmtId="43" fontId="6" fillId="0" borderId="3" xfId="0" applyNumberFormat="1" applyFont="1" applyFill="1" applyBorder="1"/>
    <xf numFmtId="0" fontId="6" fillId="0" borderId="0" xfId="0" applyFont="1"/>
    <xf numFmtId="0" fontId="6" fillId="6" borderId="0" xfId="0" applyFont="1" applyFill="1"/>
    <xf numFmtId="0" fontId="3" fillId="0" borderId="4" xfId="0" applyFont="1" applyFill="1" applyBorder="1" applyAlignment="1">
      <alignment horizontal="center"/>
    </xf>
    <xf numFmtId="0" fontId="3" fillId="0" borderId="0" xfId="0" applyFont="1" applyBorder="1"/>
    <xf numFmtId="0" fontId="0" fillId="0" borderId="0" xfId="0" applyBorder="1" applyAlignment="1">
      <alignment horizontal="right"/>
    </xf>
    <xf numFmtId="170" fontId="0" fillId="0" borderId="0" xfId="0" applyNumberFormat="1" applyBorder="1"/>
    <xf numFmtId="8" fontId="0" fillId="7" borderId="2" xfId="2" applyNumberFormat="1" applyFont="1" applyFill="1" applyBorder="1"/>
    <xf numFmtId="8" fontId="0" fillId="7" borderId="2" xfId="0" applyNumberFormat="1" applyFill="1" applyBorder="1"/>
    <xf numFmtId="8" fontId="0" fillId="10" borderId="2" xfId="0" applyNumberFormat="1" applyFill="1" applyBorder="1"/>
    <xf numFmtId="0" fontId="6" fillId="0" borderId="0" xfId="0" applyFont="1" applyAlignment="1">
      <alignment horizontal="right"/>
    </xf>
    <xf numFmtId="0" fontId="6" fillId="0" borderId="0" xfId="3"/>
    <xf numFmtId="0" fontId="3" fillId="0" borderId="0" xfId="3" applyFont="1"/>
    <xf numFmtId="44" fontId="6" fillId="0" borderId="0" xfId="5" applyFont="1"/>
    <xf numFmtId="0" fontId="3" fillId="0" borderId="0" xfId="3" applyFont="1" applyFill="1" applyBorder="1" applyAlignment="1">
      <alignment horizontal="center"/>
    </xf>
    <xf numFmtId="44" fontId="6" fillId="0" borderId="0" xfId="3" applyNumberFormat="1" applyFill="1" applyBorder="1"/>
    <xf numFmtId="0" fontId="3" fillId="0" borderId="0" xfId="3" applyFont="1" applyBorder="1" applyAlignment="1">
      <alignment horizontal="center"/>
    </xf>
    <xf numFmtId="44" fontId="6" fillId="0" borderId="0" xfId="5" applyFont="1" applyBorder="1"/>
    <xf numFmtId="0" fontId="6" fillId="9" borderId="0" xfId="3" applyFill="1" applyBorder="1"/>
    <xf numFmtId="0" fontId="3" fillId="9" borderId="0" xfId="3" applyFont="1" applyFill="1" applyBorder="1"/>
    <xf numFmtId="0" fontId="6" fillId="0" borderId="0" xfId="3" applyFont="1"/>
    <xf numFmtId="167" fontId="6" fillId="0" borderId="0" xfId="5" applyNumberFormat="1" applyFont="1" applyBorder="1"/>
    <xf numFmtId="171" fontId="6" fillId="0" borderId="0" xfId="5" applyNumberFormat="1" applyFont="1"/>
    <xf numFmtId="8" fontId="0" fillId="0" borderId="0" xfId="0" applyNumberFormat="1"/>
    <xf numFmtId="44" fontId="6" fillId="6" borderId="0" xfId="5" applyFont="1" applyFill="1" applyBorder="1"/>
    <xf numFmtId="0" fontId="3" fillId="11" borderId="0" xfId="0" applyFont="1" applyFill="1"/>
    <xf numFmtId="0" fontId="0" fillId="0" borderId="0" xfId="0"/>
    <xf numFmtId="0" fontId="3" fillId="0" borderId="0" xfId="0" applyFont="1"/>
    <xf numFmtId="44" fontId="0" fillId="0" borderId="0" xfId="0" applyNumberFormat="1"/>
    <xf numFmtId="44" fontId="0" fillId="0" borderId="0" xfId="0" applyNumberFormat="1" applyFill="1" applyBorder="1"/>
    <xf numFmtId="0" fontId="0" fillId="0" borderId="0" xfId="0" applyBorder="1"/>
    <xf numFmtId="0" fontId="6" fillId="0" borderId="0" xfId="0" applyFont="1"/>
    <xf numFmtId="44" fontId="3" fillId="8" borderId="1" xfId="2" applyFont="1" applyFill="1" applyBorder="1"/>
    <xf numFmtId="44" fontId="3" fillId="8" borderId="0" xfId="0" applyNumberFormat="1" applyFont="1" applyFill="1"/>
    <xf numFmtId="44" fontId="3" fillId="8" borderId="1" xfId="0" applyNumberFormat="1" applyFont="1" applyFill="1" applyBorder="1"/>
    <xf numFmtId="0" fontId="0" fillId="0" borderId="0" xfId="0"/>
    <xf numFmtId="44" fontId="0" fillId="0" borderId="0" xfId="2" applyFont="1"/>
    <xf numFmtId="14" fontId="0" fillId="0" borderId="0" xfId="0" applyNumberFormat="1"/>
    <xf numFmtId="0" fontId="3" fillId="0" borderId="0" xfId="0" applyFont="1" applyFill="1"/>
    <xf numFmtId="0" fontId="0" fillId="0" borderId="0" xfId="0" applyFill="1"/>
    <xf numFmtId="0" fontId="2" fillId="0" borderId="0" xfId="0" applyFont="1" applyFill="1"/>
    <xf numFmtId="0" fontId="0" fillId="5" borderId="0" xfId="0" applyFill="1"/>
    <xf numFmtId="0" fontId="0" fillId="0" borderId="0" xfId="0" applyNumberFormat="1"/>
    <xf numFmtId="22" fontId="0" fillId="0" borderId="0" xfId="0" applyNumberFormat="1"/>
    <xf numFmtId="0" fontId="2" fillId="5" borderId="0" xfId="0" applyFont="1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8" fontId="0" fillId="0" borderId="0" xfId="0" applyNumberFormat="1" applyBorder="1"/>
    <xf numFmtId="2" fontId="0" fillId="0" borderId="0" xfId="0" applyNumberFormat="1"/>
    <xf numFmtId="8" fontId="0" fillId="0" borderId="0" xfId="0" applyNumberFormat="1" applyFill="1"/>
    <xf numFmtId="43" fontId="0" fillId="0" borderId="0" xfId="0" applyNumberFormat="1"/>
    <xf numFmtId="164" fontId="0" fillId="0" borderId="0" xfId="0" applyNumberFormat="1"/>
    <xf numFmtId="0" fontId="1" fillId="0" borderId="0" xfId="6" applyFont="1" applyFill="1" applyAlignment="1"/>
    <xf numFmtId="0" fontId="1" fillId="0" borderId="0" xfId="6"/>
    <xf numFmtId="0" fontId="0" fillId="0" borderId="8" xfId="0" applyBorder="1"/>
    <xf numFmtId="0" fontId="0" fillId="0" borderId="8" xfId="0" pivotButton="1" applyBorder="1"/>
    <xf numFmtId="0" fontId="0" fillId="0" borderId="9" xfId="0" applyBorder="1"/>
    <xf numFmtId="0" fontId="0" fillId="0" borderId="10" xfId="0" applyBorder="1"/>
    <xf numFmtId="14" fontId="0" fillId="0" borderId="8" xfId="0" applyNumberFormat="1" applyBorder="1"/>
    <xf numFmtId="0" fontId="0" fillId="0" borderId="8" xfId="0" applyNumberFormat="1" applyBorder="1"/>
    <xf numFmtId="0" fontId="0" fillId="0" borderId="10" xfId="0" applyNumberFormat="1" applyBorder="1"/>
    <xf numFmtId="14" fontId="0" fillId="0" borderId="11" xfId="0" applyNumberFormat="1" applyBorder="1"/>
    <xf numFmtId="0" fontId="0" fillId="0" borderId="11" xfId="0" applyNumberFormat="1" applyBorder="1"/>
    <xf numFmtId="0" fontId="0" fillId="0" borderId="12" xfId="0" applyNumberFormat="1" applyBorder="1"/>
    <xf numFmtId="0" fontId="0" fillId="0" borderId="13" xfId="0" applyBorder="1"/>
    <xf numFmtId="0" fontId="0" fillId="0" borderId="13" xfId="0" applyNumberFormat="1" applyBorder="1"/>
    <xf numFmtId="0" fontId="0" fillId="0" borderId="14" xfId="0" applyNumberFormat="1" applyBorder="1"/>
    <xf numFmtId="0" fontId="0" fillId="0" borderId="15" xfId="0" pivotButton="1" applyBorder="1"/>
    <xf numFmtId="0" fontId="0" fillId="0" borderId="15" xfId="0" applyBorder="1"/>
    <xf numFmtId="14" fontId="0" fillId="0" borderId="0" xfId="0" applyNumberFormat="1" applyAlignment="1">
      <alignment horizontal="left"/>
    </xf>
    <xf numFmtId="172" fontId="0" fillId="0" borderId="0" xfId="0" applyNumberFormat="1"/>
    <xf numFmtId="0" fontId="2" fillId="0" borderId="0" xfId="0" applyFont="1"/>
    <xf numFmtId="8" fontId="2" fillId="0" borderId="0" xfId="0" applyNumberFormat="1" applyFont="1"/>
    <xf numFmtId="173" fontId="0" fillId="0" borderId="0" xfId="1" applyNumberFormat="1" applyFont="1"/>
    <xf numFmtId="173" fontId="0" fillId="0" borderId="0" xfId="0" applyNumberFormat="1"/>
    <xf numFmtId="174" fontId="0" fillId="0" borderId="0" xfId="2" applyNumberFormat="1" applyFont="1"/>
    <xf numFmtId="44" fontId="1" fillId="0" borderId="0" xfId="6" applyNumberFormat="1"/>
    <xf numFmtId="167" fontId="0" fillId="0" borderId="0" xfId="0" applyNumberFormat="1"/>
    <xf numFmtId="0" fontId="2" fillId="0" borderId="0" xfId="0" applyFont="1" applyBorder="1" applyAlignment="1">
      <alignment horizontal="center"/>
    </xf>
    <xf numFmtId="44" fontId="0" fillId="0" borderId="0" xfId="2" applyFont="1" applyBorder="1"/>
    <xf numFmtId="44" fontId="3" fillId="0" borderId="0" xfId="2" applyFont="1" applyBorder="1"/>
    <xf numFmtId="0" fontId="3" fillId="0" borderId="7" xfId="0" applyFont="1" applyBorder="1" applyAlignment="1">
      <alignment horizontal="center"/>
    </xf>
    <xf numFmtId="0" fontId="5" fillId="6" borderId="0" xfId="0" applyFont="1" applyFill="1" applyAlignment="1">
      <alignment horizontal="center"/>
    </xf>
    <xf numFmtId="0" fontId="3" fillId="0" borderId="2" xfId="0" applyFont="1" applyBorder="1" applyAlignment="1">
      <alignment horizontal="center"/>
    </xf>
    <xf numFmtId="0" fontId="3" fillId="6" borderId="0" xfId="0" applyFont="1" applyFill="1" applyAlignment="1">
      <alignment horizontal="center"/>
    </xf>
    <xf numFmtId="0" fontId="3" fillId="4" borderId="0" xfId="0" applyFont="1" applyFill="1" applyBorder="1" applyAlignment="1">
      <alignment horizontal="center"/>
    </xf>
    <xf numFmtId="2" fontId="3" fillId="0" borderId="2" xfId="0" applyNumberFormat="1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0" xfId="0" applyAlignment="1">
      <alignment horizontal="center"/>
    </xf>
    <xf numFmtId="44" fontId="3" fillId="0" borderId="2" xfId="2" applyFont="1" applyBorder="1" applyAlignment="1">
      <alignment horizontal="center"/>
    </xf>
    <xf numFmtId="8" fontId="0" fillId="10" borderId="2" xfId="2" applyNumberFormat="1" applyFont="1" applyFill="1" applyBorder="1"/>
  </cellXfs>
  <cellStyles count="7">
    <cellStyle name="Comma" xfId="1" builtinId="3"/>
    <cellStyle name="Comma 2" xfId="4"/>
    <cellStyle name="Currency" xfId="2" builtinId="4"/>
    <cellStyle name="Currency 2" xfId="5"/>
    <cellStyle name="Normal" xfId="0" builtinId="0"/>
    <cellStyle name="Normal 2" xfId="3"/>
    <cellStyle name="Normal 3" xfId="6"/>
  </cellStyles>
  <dxfs count="25">
    <dxf>
      <numFmt numFmtId="19" formatCode="yyyy/mm/dd"/>
    </dxf>
    <dxf>
      <numFmt numFmtId="27" formatCode="yyyy/mm/dd\ h:mm"/>
    </dxf>
    <dxf>
      <numFmt numFmtId="19" formatCode="yyyy/mm/dd"/>
    </dxf>
    <dxf>
      <numFmt numFmtId="27" formatCode="yyyy/mm/dd\ h:mm"/>
    </dxf>
    <dxf>
      <numFmt numFmtId="19" formatCode="yyyy/mm/dd"/>
    </dxf>
    <dxf>
      <numFmt numFmtId="27" formatCode="yyyy/mm/dd\ h:mm"/>
    </dxf>
    <dxf>
      <numFmt numFmtId="19" formatCode="yyyy/mm/dd"/>
    </dxf>
    <dxf>
      <numFmt numFmtId="27" formatCode="yyyy/mm/dd\ h:mm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numFmt numFmtId="19" formatCode="yyyy/mm/dd"/>
    </dxf>
    <dxf>
      <numFmt numFmtId="27" formatCode="yyyy/mm/dd\ h:mm"/>
    </dxf>
    <dxf>
      <numFmt numFmtId="34" formatCode="_-&quot;$&quot;* #,##0.00_-;\-&quot;$&quot;* #,##0.00_-;_-&quot;$&quot;* &quot;-&quot;??_-;_-@_-"/>
    </dxf>
    <dxf>
      <numFmt numFmtId="0" formatCode="General"/>
    </dxf>
    <dxf>
      <numFmt numFmtId="19" formatCode="yyyy/mm/dd"/>
    </dxf>
    <dxf>
      <numFmt numFmtId="27" formatCode="yyyy/mm/dd\ h:mm"/>
    </dxf>
    <dxf>
      <numFmt numFmtId="34" formatCode="_-&quot;$&quot;* #,##0.00_-;\-&quot;$&quot;* #,##0.00_-;_-&quot;$&quot;* &quot;-&quot;??_-;_-@_-"/>
    </dxf>
    <dxf>
      <numFmt numFmtId="19" formatCode="yyyy/mm/dd"/>
    </dxf>
    <dxf>
      <numFmt numFmtId="27" formatCode="yyyy/mm/dd\ h:mm"/>
    </dxf>
    <dxf>
      <numFmt numFmtId="35" formatCode="_-* #,##0.00_-;\-* #,##0.00_-;_-* &quot;-&quot;??_-;_-@_-"/>
    </dxf>
    <dxf>
      <numFmt numFmtId="34" formatCode="_-&quot;$&quot;* #,##0.00_-;\-&quot;$&quot;* #,##0.00_-;_-&quot;$&quot;* &quot;-&quot;??_-;_-@_-"/>
    </dxf>
    <dxf>
      <numFmt numFmtId="34" formatCode="_-&quot;$&quot;* #,##0.00_-;\-&quot;$&quot;* #,##0.00_-;_-&quot;$&quot;* &quot;-&quot;??_-;_-@_-"/>
    </dxf>
    <dxf>
      <numFmt numFmtId="19" formatCode="yyyy/mm/dd"/>
    </dxf>
    <dxf>
      <numFmt numFmtId="27" formatCode="yyyy/mm/dd\ h:mm"/>
    </dxf>
    <dxf>
      <numFmt numFmtId="35" formatCode="_-* #,##0.00_-;\-* #,##0.00_-;_-* &quot;-&quot;??_-;_-@_-"/>
    </dxf>
    <dxf>
      <numFmt numFmtId="34" formatCode="_-&quot;$&quot;* #,##0.00_-;\-&quot;$&quot;* #,##0.00_-;_-&quot;$&quot;* &quot;-&quot;??_-;_-@_-"/>
    </dxf>
  </dxfs>
  <tableStyles count="0" defaultTableStyle="TableStyleMedium9" defaultPivotStyle="PivotStyleLight16"/>
  <colors>
    <mruColors>
      <color rgb="FFFFFF99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connections" Target="connections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pivotCacheDefinition" Target="pivotCache/pivotCacheDefinition6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5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4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Relationship Id="rId22" Type="http://schemas.openxmlformats.org/officeDocument/2006/relationships/styles" Target="style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a Schneider" refreshedDate="43732.398671180556" createdVersion="4" refreshedVersion="6" minRefreshableVersion="3" recordCount="1897">
  <cacheSource type="worksheet">
    <worksheetSource ref="A1:H1048576" sheet="TOU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8-02T00:00:00"/>
    </cacheField>
    <cacheField name="stat_code" numFmtId="0">
      <sharedItems containsBlank="1" count="3">
        <s v="TOU"/>
        <s v="TOUL"/>
        <m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11220" maxValue="1475026.82"/>
    </cacheField>
    <cacheField name="billed_amt" numFmtId="0">
      <sharedItems containsString="0" containsBlank="1" containsNumber="1" minValue="-237.62" maxValue="48107.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Dana Schneider" refreshedDate="43732.39977384259" createdVersion="4" refreshedVersion="6" minRefreshableVersion="3" recordCount="3">
  <cacheSource type="worksheet">
    <worksheetSource ref="A1:D1048576" sheet="RPPV"/>
  </cacheSource>
  <cacheFields count="4">
    <cacheField name="post_yr_month" numFmtId="0">
      <sharedItems containsNonDate="0" containsDate="1" containsString="0" containsBlank="1" minDate="2012-01-01T00:00:00" maxDate="2017-07-02T00:00:00" count="68">
        <m/>
        <d v="2014-08-01T00:00:00" u="1"/>
        <d v="2015-08-01T00:00:00" u="1"/>
        <d v="2016-08-01T00:00:00" u="1"/>
        <d v="2012-07-01T00:00:00" u="1"/>
        <d v="2013-07-01T00:00:00" u="1"/>
        <d v="2014-07-01T00:00:00" u="1"/>
        <d v="2015-07-01T00:00:00" u="1"/>
        <d v="2016-07-01T00:00:00" u="1"/>
        <d v="2017-07-01T00:00:00" u="1"/>
        <d v="2012-06-01T00:00:00" u="1"/>
        <d v="2013-06-01T00:00:00" u="1"/>
        <d v="2014-06-01T00:00:00" u="1"/>
        <d v="2015-06-01T00:00:00" u="1"/>
        <d v="2016-06-01T00:00:00" u="1"/>
        <d v="2017-06-01T00:00:00" u="1"/>
        <d v="2012-05-01T00:00:00" u="1"/>
        <d v="2013-05-01T00:00:00" u="1"/>
        <d v="2014-05-01T00:00:00" u="1"/>
        <d v="2015-05-01T00:00:00" u="1"/>
        <d v="2016-05-01T00:00:00" u="1"/>
        <d v="2017-05-01T00:00:00" u="1"/>
        <d v="2012-04-01T00:00:00" u="1"/>
        <d v="2013-04-01T00:00:00" u="1"/>
        <d v="2014-04-01T00:00:00" u="1"/>
        <d v="2015-04-01T00:00:00" u="1"/>
        <d v="2016-04-01T00:00:00" u="1"/>
        <d v="2017-04-01T00:00:00" u="1"/>
        <d v="2012-03-01T00:00:00" u="1"/>
        <d v="2013-03-01T00:00:00" u="1"/>
        <d v="2014-03-01T00:00:00" u="1"/>
        <d v="2015-03-01T00:00:00" u="1"/>
        <d v="2016-03-01T00:00:00" u="1"/>
        <d v="2017-03-01T00:00:00" u="1"/>
        <d v="2012-02-01T00:00:00" u="1"/>
        <d v="2012-12-01T00:00:00" u="1"/>
        <d v="2013-02-01T00:00:00" u="1"/>
        <d v="2013-12-01T00:00:00" u="1"/>
        <d v="2014-02-01T00:00:00" u="1"/>
        <d v="2014-12-01T00:00:00" u="1"/>
        <d v="2015-02-01T00:00:00" u="1"/>
        <d v="2015-12-01T00:00:00" u="1"/>
        <d v="2016-02-01T00:00:00" u="1"/>
        <d v="2016-12-01T00:00:00" u="1"/>
        <d v="2017-02-01T00:00:00" u="1"/>
        <d v="2012-01-01T00:00:00" u="1"/>
        <d v="2012-11-01T00:00:00" u="1"/>
        <d v="2013-01-01T00:00:00" u="1"/>
        <d v="2013-11-01T00:00:00" u="1"/>
        <d v="2014-01-01T00:00:00" u="1"/>
        <d v="2014-11-01T00:00:00" u="1"/>
        <d v="2015-01-01T00:00:00" u="1"/>
        <d v="2015-11-01T00:00:00" u="1"/>
        <d v="2016-01-01T00:00:00" u="1"/>
        <d v="2016-11-01T00:00:00" u="1"/>
        <d v="2017-01-01T00:00:00" u="1"/>
        <d v="2012-10-01T00:00:00" u="1"/>
        <d v="2013-10-01T00:00:00" u="1"/>
        <d v="2014-10-01T00:00:00" u="1"/>
        <d v="2015-10-01T00:00:00" u="1"/>
        <d v="2016-10-01T00:00:00" u="1"/>
        <d v="2012-09-01T00:00:00" u="1"/>
        <d v="2013-09-01T00:00:00" u="1"/>
        <d v="2014-09-01T00:00:00" u="1"/>
        <d v="2015-09-01T00:00:00" u="1"/>
        <d v="2016-09-01T00:00:00" u="1"/>
        <d v="2012-08-01T00:00:00" u="1"/>
        <d v="2013-08-01T00:00:00" u="1"/>
      </sharedItems>
    </cacheField>
    <cacheField name="stat_code" numFmtId="0">
      <sharedItems containsNonDate="0" containsString="0" containsBlank="1"/>
    </cacheField>
    <cacheField name="bill_code_date" numFmtId="0">
      <sharedItems containsNonDate="0" containsString="0" containsBlank="1"/>
    </cacheField>
    <cacheField name="billed_amt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Dana Schneider" refreshedDate="43732.40004212963" createdVersion="4" refreshedVersion="6" minRefreshableVersion="3" recordCount="660">
  <cacheSource type="worksheet">
    <worksheetSource ref="A1:H1048576" sheet="OPA"/>
  </cacheSource>
  <cacheFields count="8">
    <cacheField name="utility_type" numFmtId="0">
      <sharedItems containsBlank="1"/>
    </cacheField>
    <cacheField name="category" numFmtId="0">
      <sharedItems containsBlank="1" count="6">
        <s v="F"/>
        <s v="MF"/>
        <m/>
        <s v="CM" u="1"/>
        <s v="SR" u="1"/>
        <s v="WM" u="1"/>
      </sharedItems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4-02T00:00:00"/>
    </cacheField>
    <cacheField name="stat_code" numFmtId="0">
      <sharedItems containsBlank="1" count="7">
        <s v="OPAMS"/>
        <s v="OPAN"/>
        <s v="OPANL"/>
        <s v="OPAOFF"/>
        <s v="OPAON"/>
        <m/>
        <s v="OPACOP" u="1"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0" maxValue="331925.58"/>
    </cacheField>
    <cacheField name="billed_amt" numFmtId="0">
      <sharedItems containsString="0" containsBlank="1" containsNumber="1" minValue="-42198.06" maxValue="11636.5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Dana Schneider" refreshedDate="43732.400169444445" createdVersion="4" refreshedVersion="6" minRefreshableVersion="3" recordCount="76">
  <cacheSource type="worksheet">
    <worksheetSource ref="A1:H1048576" sheet="RESOP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1-02T00:00:00"/>
    </cacheField>
    <cacheField name="stat_code" numFmtId="0">
      <sharedItems containsBlank="1" count="6">
        <s v="RESMS"/>
        <s v="RESN"/>
        <s v="RESNL"/>
        <s v="RESOFF"/>
        <s v="RESON"/>
        <m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0" maxValue="4049441.27"/>
    </cacheField>
    <cacheField name="billed_amt" numFmtId="0">
      <sharedItems containsString="0" containsBlank="1" containsNumber="1" minValue="-928376.34" maxValue="139372.39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Dana Schneider" refreshedDate="43732.410842708334" createdVersion="4" refreshedVersion="6" minRefreshableVersion="3" recordCount="4183">
  <cacheSource type="worksheet">
    <worksheetSource ref="A1:H1048576" sheet="FIXED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8-02T00:00:00"/>
    </cacheField>
    <cacheField name="stat_code" numFmtId="0">
      <sharedItems containsBlank="1" count="54">
        <s v="RPFP2"/>
        <s v="RPFP2L"/>
        <s v="RPFP1"/>
        <s v="RPFP1L"/>
        <s v="LRFP1"/>
        <s v="LRFP1L"/>
        <s v="RPFS2"/>
        <s v="RPFS2L"/>
        <s v="RPFS1N"/>
        <s v="LRFS1"/>
        <s v="LRFS1L"/>
        <s v="RPFS1"/>
        <s v="RPFS1L"/>
        <s v="LRFS2"/>
        <s v="LRFS2L"/>
        <s v="LRFP2"/>
        <s v="LRFP2L"/>
        <s v="RPFS2N"/>
        <s v="RPFP1N"/>
        <m/>
        <s v="RPW1" u="1"/>
        <s v="LRPO1L" u="1"/>
        <s v="RPO1L" u="1"/>
        <s v="RPS2L" u="1"/>
        <s v="RPFP2N" u="1"/>
        <s v="LRKW14" u="1"/>
        <s v="LRSO1L" u="1"/>
        <s v="LRAM" u="1"/>
        <s v="RPS1L" u="1"/>
        <s v="RPW2L" u="1"/>
        <s v="RPPV" u="1"/>
        <s v="LRAMKW" u="1"/>
        <s v="RSO2" u="1"/>
        <s v="RPW1L" u="1"/>
        <s v="RPS2NT" u="1"/>
        <s v="RSO1" u="1"/>
        <s v="RPS1NT" u="1"/>
        <s v="RPPVL" u="1"/>
        <s v="RSO2L" u="1"/>
        <s v="RSO1L" u="1"/>
        <s v="LRPO2" u="1"/>
        <s v="LR14NT" u="1"/>
        <s v="RPO2" u="1"/>
        <s v="LRSO2" u="1"/>
        <s v="LRAM14" u="1"/>
        <s v="RPO1" u="1"/>
        <s v="LRPO1" u="1"/>
        <s v="RPS2" u="1"/>
        <s v="LRPO2L" u="1"/>
        <s v="LRSO1" u="1"/>
        <s v="RPS1" u="1"/>
        <s v="RPW2" u="1"/>
        <s v="RPO2L" u="1"/>
        <s v="LRSO2L" u="1"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3261.81" maxValue="114062.22"/>
    </cacheField>
    <cacheField name="billed_amt" numFmtId="0">
      <sharedItems containsString="0" containsBlank="1" containsNumber="1" minValue="-290.3" maxValue="10151.530000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Dana Schneider" refreshedDate="43732.411725347221" createdVersion="4" refreshedVersion="6" minRefreshableVersion="3" recordCount="2986">
  <cacheSource type="worksheet">
    <worksheetSource ref="A1:H1048576" sheet="COPN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8-02T00:00:00"/>
    </cacheField>
    <cacheField name="stat_code" numFmtId="0">
      <sharedItems containsBlank="1" count="6">
        <s v="COPN"/>
        <s v="COPNL"/>
        <s v="SCOPN"/>
        <s v="SCOPNL"/>
        <s v="COPNET"/>
        <m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5453" maxValue="118368"/>
    </cacheField>
    <cacheField name="billed_amt" numFmtId="0">
      <sharedItems containsString="0" containsBlank="1" containsNumber="1" minValue="-136.35" maxValue="3496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refreshedBy="Dana Schneider" refreshedDate="43732.41788252315" createdVersion="4" refreshedVersion="6" minRefreshableVersion="3" recordCount="25249">
  <cacheSource type="worksheet">
    <worksheetSource ref="A1:F1048576" sheet="GA"/>
  </cacheSource>
  <cacheFields count="6">
    <cacheField name="post_yr_month" numFmtId="0">
      <sharedItems containsNonDate="0" containsDate="1" containsString="0" containsBlank="1" minDate="2018-01-01T00:00:00" maxDate="2019-08-02T00:00:00"/>
    </cacheField>
    <cacheField name="bill_code_date" numFmtId="0">
      <sharedItems containsNonDate="0" containsDate="1" containsString="0" containsBlank="1" minDate="2012-01-01T00:00:00" maxDate="2018-12-02T00:00:00" count="86">
        <d v="2018-12-01T00:00:00"/>
        <d v="2018-11-01T00:00:00"/>
        <d v="2018-05-01T00:00:00"/>
        <d v="2018-08-01T00:00:00"/>
        <d v="2018-07-01T00:00:00"/>
        <d v="2018-10-01T00:00:00"/>
        <d v="2018-09-01T00:00:00"/>
        <d v="2018-06-01T00:00:00"/>
        <d v="2018-01-01T00:00:00"/>
        <d v="2018-04-01T00:00:00"/>
        <d v="2018-03-01T00:00:00"/>
        <d v="2018-02-01T00:00:00"/>
        <m/>
        <d v="2014-08-01T00:00:00" u="1"/>
        <d v="2015-08-01T00:00:00" u="1"/>
        <d v="2016-08-01T00:00:00" u="1"/>
        <d v="2017-08-01T00:00:00" u="1"/>
        <d v="2012-07-01T00:00:00" u="1"/>
        <d v="2013-07-01T00:00:00" u="1"/>
        <d v="2014-07-01T00:00:00" u="1"/>
        <d v="2015-07-01T00:00:00" u="1"/>
        <d v="2016-07-01T00:00:00" u="1"/>
        <d v="2017-07-01T00:00:00" u="1"/>
        <d v="2012-06-01T00:00:00" u="1"/>
        <d v="2013-06-01T00:00:00" u="1"/>
        <d v="2014-06-01T00:00:00" u="1"/>
        <d v="2015-06-01T00:00:00" u="1"/>
        <d v="2016-06-01T00:00:00" u="1"/>
        <d v="2017-06-01T00:00:00" u="1"/>
        <d v="2012-05-01T00:00:00" u="1"/>
        <d v="2013-05-01T00:00:00" u="1"/>
        <d v="2014-05-01T00:00:00" u="1"/>
        <d v="2015-05-01T00:00:00" u="1"/>
        <d v="2016-05-01T00:00:00" u="1"/>
        <d v="2017-05-01T00:00:00" u="1"/>
        <d v="2012-04-01T00:00:00" u="1"/>
        <d v="2013-04-01T00:00:00" u="1"/>
        <d v="2014-04-01T00:00:00" u="1"/>
        <d v="2015-04-01T00:00:00" u="1"/>
        <d v="2016-04-01T00:00:00" u="1"/>
        <d v="2017-04-01T00:00:00" u="1"/>
        <d v="2012-03-01T00:00:00" u="1"/>
        <d v="2013-03-01T00:00:00" u="1"/>
        <d v="2014-03-01T00:00:00" u="1"/>
        <d v="2015-03-01T00:00:00" u="1"/>
        <d v="2016-03-01T00:00:00" u="1"/>
        <d v="2017-03-01T00:00:00" u="1"/>
        <d v="2012-02-01T00:00:00" u="1"/>
        <d v="2012-12-01T00:00:00" u="1"/>
        <d v="2013-02-01T00:00:00" u="1"/>
        <d v="2013-12-01T00:00:00" u="1"/>
        <d v="2014-02-01T00:00:00" u="1"/>
        <d v="2014-12-01T00:00:00" u="1"/>
        <d v="2015-02-01T00:00:00" u="1"/>
        <d v="2015-12-01T00:00:00" u="1"/>
        <d v="2016-02-01T00:00:00" u="1"/>
        <d v="2016-12-01T00:00:00" u="1"/>
        <d v="2017-02-01T00:00:00" u="1"/>
        <d v="2017-12-01T00:00:00" u="1"/>
        <d v="2012-01-01T00:00:00" u="1"/>
        <d v="2012-11-01T00:00:00" u="1"/>
        <d v="2013-01-01T00:00:00" u="1"/>
        <d v="2013-11-01T00:00:00" u="1"/>
        <d v="2014-01-01T00:00:00" u="1"/>
        <d v="2014-11-01T00:00:00" u="1"/>
        <d v="2015-01-01T00:00:00" u="1"/>
        <d v="2015-11-01T00:00:00" u="1"/>
        <d v="2016-01-01T00:00:00" u="1"/>
        <d v="2016-11-01T00:00:00" u="1"/>
        <d v="2017-01-01T00:00:00" u="1"/>
        <d v="2017-11-01T00:00:00" u="1"/>
        <d v="2012-10-01T00:00:00" u="1"/>
        <d v="2013-10-01T00:00:00" u="1"/>
        <d v="2014-10-01T00:00:00" u="1"/>
        <d v="2013-01-25T00:00:00" u="1"/>
        <d v="2015-10-01T00:00:00" u="1"/>
        <d v="2016-10-01T00:00:00" u="1"/>
        <d v="2017-10-01T00:00:00" u="1"/>
        <d v="2012-09-01T00:00:00" u="1"/>
        <d v="2013-09-01T00:00:00" u="1"/>
        <d v="2014-09-01T00:00:00" u="1"/>
        <d v="2015-09-01T00:00:00" u="1"/>
        <d v="2016-09-01T00:00:00" u="1"/>
        <d v="2017-09-01T00:00:00" u="1"/>
        <d v="2012-08-01T00:00:00" u="1"/>
        <d v="2013-08-01T00:00:00" u="1"/>
      </sharedItems>
    </cacheField>
    <cacheField name="stat_code" numFmtId="0">
      <sharedItems containsBlank="1" count="19">
        <s v="NGGA1"/>
        <s v="NGGA1L"/>
        <s v="NGAFP"/>
        <s v="NGAFPL"/>
        <s v="NGSGA1"/>
        <s v="NGLSG1"/>
        <s v="NGA16"/>
        <s v="NEGGAN"/>
        <s v="NGAFNT"/>
        <s v="NGA16N"/>
        <m/>
        <s v="NGARR" u="1"/>
        <s v="NGA13" u="1"/>
        <s v="NGA15N" u="1"/>
        <s v="NGA14N" u="1"/>
        <s v="NG1OES" u="1"/>
        <s v="NG1LOE" u="1"/>
        <s v="NGA15" u="1"/>
        <s v="NGA14" u="1"/>
      </sharedItems>
    </cacheField>
    <cacheField name="billed_amt" numFmtId="0">
      <sharedItems containsString="0" containsBlank="1" containsNumber="1" minValue="-154958.45000000001" maxValue="63458.25"/>
    </cacheField>
    <cacheField name="billed_consum" numFmtId="0">
      <sharedItems containsString="0" containsBlank="1" containsNumber="1" minValue="-12960" maxValue="1475026.82"/>
    </cacheField>
    <cacheField name="bill_code" numFmtId="0">
      <sharedItems containsBlank="1" count="31">
        <s v="G&gt;50F"/>
        <s v="C-TOU"/>
        <s v="R-TOU"/>
        <s v="SENTF"/>
        <s v="G&gt;50Ft"/>
        <s v="GU-F"/>
        <s v="R-F"/>
        <s v="G&lt;50IF"/>
        <s v="R-NET"/>
        <s v="CR-F"/>
        <s v="WR-TOU"/>
        <s v="WSENTF"/>
        <s v="STRLTF"/>
        <s v="G&lt;50Ft"/>
        <s v="G&lt;50F"/>
        <s v="G&gt;50IF"/>
        <s v="CR-TOU"/>
        <s v="C-NET"/>
        <s v="WC-TOU"/>
        <s v="G&gt;5IFt"/>
        <s v="WR-F"/>
        <s v="CG&gt;50F"/>
        <s v="WG&lt;50F"/>
        <s v="WG&gt;50F"/>
        <s v="WGU-F"/>
        <s v="CSENTF"/>
        <s v="CC-TOU"/>
        <s v="CG&lt;50F"/>
        <s v="WG&gt;5IF"/>
        <s v="CGU-F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refreshedBy="Dana Schneider" refreshedDate="43732.418969328704" createdVersion="4" refreshedVersion="6" minRefreshableVersion="3" recordCount="10353">
  <cacheSource type="worksheet">
    <worksheetSource ref="A1:H1048576" sheet="TOU PEAKS"/>
  </cacheSource>
  <cacheFields count="8">
    <cacheField name="utility_type" numFmtId="0">
      <sharedItems containsBlank="1"/>
    </cacheField>
    <cacheField name="category" numFmtId="0">
      <sharedItems containsBlank="1"/>
    </cacheField>
    <cacheField name="bill_code" numFmtId="0">
      <sharedItems containsBlank="1"/>
    </cacheField>
    <cacheField name="post_yr_month" numFmtId="0">
      <sharedItems containsNonDate="0" containsDate="1" containsString="0" containsBlank="1" minDate="2018-01-01T00:00:00" maxDate="2019-08-02T00:00:00"/>
    </cacheField>
    <cacheField name="stat_code" numFmtId="0">
      <sharedItems containsBlank="1" count="27">
        <s v="FRPP"/>
        <s v="FRPPN"/>
        <s v="ONFP"/>
        <s v="ONFPL"/>
        <s v="MIDFP"/>
        <s v="MIDFPL"/>
        <s v="OFFFP"/>
        <s v="OFFFPL"/>
        <s v="ONFS"/>
        <s v="ONFSL"/>
        <s v="OFFFS"/>
        <s v="OFFFSL"/>
        <s v="MIDFS"/>
        <s v="MIDFSL"/>
        <m/>
        <s v="ON" u="1"/>
        <s v="MIDL" u="1"/>
        <s v="ONL" u="1"/>
        <s v="MIDS" u="1"/>
        <s v="OFFL" u="1"/>
        <s v="ONS" u="1"/>
        <s v="MID" u="1"/>
        <s v="MIDSL" u="1"/>
        <s v="OFFS" u="1"/>
        <s v="OFF" u="1"/>
        <s v="ONSL" u="1"/>
        <s v="OFFSL" u="1"/>
      </sharedItems>
    </cacheField>
    <cacheField name="bill_code_date" numFmtId="0">
      <sharedItems containsNonDate="0" containsDate="1" containsString="0" containsBlank="1" minDate="2018-01-01T00:00:00" maxDate="2018-11-02T00:00:00"/>
    </cacheField>
    <cacheField name="billed_consum" numFmtId="0">
      <sharedItems containsString="0" containsBlank="1" containsNumber="1" minValue="-8177.73" maxValue="1047791.2"/>
    </cacheField>
    <cacheField name="billed_amt" numFmtId="0">
      <sharedItems containsString="0" containsBlank="1" containsNumber="1" minValue="-36674.769999999997" maxValue="65169.9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7">
  <r>
    <s v="E"/>
    <s v="C"/>
    <s v="C-TOU"/>
    <d v="2018-07-01T00:00:00"/>
    <x v="0"/>
    <d v="2018-05-01T00:00:00"/>
    <n v="46293.599999999999"/>
    <n v="1126.8499999999999"/>
  </r>
  <r>
    <s v="E"/>
    <s v="C"/>
    <s v="C-TOU"/>
    <d v="2018-07-01T00:00:00"/>
    <x v="0"/>
    <d v="2018-05-01T00:00:00"/>
    <n v="30944.84"/>
    <n v="695.14"/>
  </r>
  <r>
    <s v="E"/>
    <s v="C"/>
    <s v="C-TOU"/>
    <d v="2018-07-01T00:00:00"/>
    <x v="1"/>
    <d v="2018-05-01T00:00:00"/>
    <n v="1395.62"/>
    <n v="31.35"/>
  </r>
  <r>
    <s v="E"/>
    <s v="R"/>
    <s v="R-TOU"/>
    <d v="2018-07-01T00:00:00"/>
    <x v="1"/>
    <d v="2018-05-01T00:00:00"/>
    <n v="31899.91"/>
    <n v="774.18"/>
  </r>
  <r>
    <s v="E"/>
    <s v="R"/>
    <s v="R-TOU"/>
    <d v="2018-07-01T00:00:00"/>
    <x v="0"/>
    <d v="2018-05-01T00:00:00"/>
    <n v="707317.59"/>
    <n v="17167.68"/>
  </r>
  <r>
    <s v="E"/>
    <s v="R"/>
    <s v="R-TOU"/>
    <d v="2018-07-01T00:00:00"/>
    <x v="0"/>
    <d v="2018-01-01T00:00:00"/>
    <n v="171.01"/>
    <n v="2.97"/>
  </r>
  <r>
    <s v="E"/>
    <s v="C"/>
    <s v="C-TOU"/>
    <d v="2018-07-01T00:00:00"/>
    <x v="1"/>
    <d v="2018-05-01T00:00:00"/>
    <n v="4854.9799999999996"/>
    <n v="92.78"/>
  </r>
  <r>
    <s v="E"/>
    <s v="R"/>
    <s v="R-TOU"/>
    <d v="2018-07-01T00:00:00"/>
    <x v="1"/>
    <d v="2018-05-01T00:00:00"/>
    <n v="6152.19"/>
    <n v="137.78"/>
  </r>
  <r>
    <s v="E"/>
    <s v="R"/>
    <s v="R-TOU"/>
    <d v="2018-07-01T00:00:00"/>
    <x v="0"/>
    <d v="2018-05-01T00:00:00"/>
    <n v="136411.21"/>
    <n v="3054.66"/>
  </r>
  <r>
    <s v="E"/>
    <s v="R"/>
    <s v="R-TOU"/>
    <d v="2018-07-01T00:00:00"/>
    <x v="1"/>
    <d v="2018-01-01T00:00:00"/>
    <n v="7.71"/>
    <n v="0.13"/>
  </r>
  <r>
    <s v="E"/>
    <s v="C"/>
    <s v="C-TOU"/>
    <d v="2018-07-01T00:00:00"/>
    <x v="0"/>
    <d v="2018-05-01T00:00:00"/>
    <n v="107648.88"/>
    <n v="2057.1999999999998"/>
  </r>
  <r>
    <s v="E"/>
    <s v="R"/>
    <s v="R-TOU"/>
    <d v="2018-07-01T00:00:00"/>
    <x v="1"/>
    <d v="2018-05-01T00:00:00"/>
    <n v="38028.089999999997"/>
    <n v="918.84"/>
  </r>
  <r>
    <s v="E"/>
    <s v="R"/>
    <s v="R-TOU"/>
    <d v="2018-07-01T00:00:00"/>
    <x v="0"/>
    <d v="2018-05-01T00:00:00"/>
    <n v="742058.7"/>
    <n v="14138.22"/>
  </r>
  <r>
    <s v="E"/>
    <s v="R"/>
    <s v="R-TOU"/>
    <d v="2018-07-01T00:00:00"/>
    <x v="0"/>
    <d v="2018-05-01T00:00:00"/>
    <n v="843195.54"/>
    <n v="20374.14"/>
  </r>
  <r>
    <s v="E"/>
    <s v="R"/>
    <s v="R-TOU"/>
    <d v="2018-07-01T00:00:00"/>
    <x v="0"/>
    <d v="2018-05-01T00:00:00"/>
    <n v="321471.82"/>
    <n v="7184.3"/>
  </r>
  <r>
    <s v="E"/>
    <s v="C"/>
    <s v="C-TOU"/>
    <d v="2018-07-01T00:00:00"/>
    <x v="0"/>
    <d v="2018-05-01T00:00:00"/>
    <n v="7565.69"/>
    <n v="168.52"/>
  </r>
  <r>
    <s v="E"/>
    <s v="C"/>
    <s v="C-TOU"/>
    <d v="2018-07-01T00:00:00"/>
    <x v="1"/>
    <d v="2018-05-01T00:00:00"/>
    <n v="341.21"/>
    <n v="7.6"/>
  </r>
  <r>
    <s v="E"/>
    <s v="R"/>
    <s v="R-TOU"/>
    <d v="2018-07-01T00:00:00"/>
    <x v="0"/>
    <d v="2018-05-01T00:00:00"/>
    <n v="595413.15"/>
    <n v="14398.68"/>
  </r>
  <r>
    <s v="E"/>
    <s v="R"/>
    <s v="R-TOU"/>
    <d v="2018-07-01T00:00:00"/>
    <x v="1"/>
    <d v="2018-05-01T00:00:00"/>
    <n v="26853.1"/>
    <n v="649.37"/>
  </r>
  <r>
    <s v="E"/>
    <s v="R"/>
    <s v="R-TOU"/>
    <d v="2018-07-01T00:00:00"/>
    <x v="1"/>
    <d v="2018-01-01T00:00:00"/>
    <n v="14.94"/>
    <n v="0.22"/>
  </r>
  <r>
    <s v="E"/>
    <s v="R"/>
    <s v="R-TOU"/>
    <d v="2018-07-01T00:00:00"/>
    <x v="0"/>
    <d v="2018-01-01T00:00:00"/>
    <n v="331.44"/>
    <n v="4.8899999999999997"/>
  </r>
  <r>
    <s v="E"/>
    <s v="R"/>
    <s v="R-TOU"/>
    <d v="2018-07-01T00:00:00"/>
    <x v="0"/>
    <d v="2018-01-01T00:00:00"/>
    <n v="258.24"/>
    <n v="4.84"/>
  </r>
  <r>
    <s v="E"/>
    <s v="R"/>
    <s v="R-TOU"/>
    <d v="2018-07-01T00:00:00"/>
    <x v="1"/>
    <d v="2018-01-01T00:00:00"/>
    <n v="11.65"/>
    <n v="0.22"/>
  </r>
  <r>
    <s v="E"/>
    <s v="R"/>
    <s v="WR-TOU"/>
    <d v="2018-07-01T00:00:00"/>
    <x v="1"/>
    <d v="2018-05-01T00:00:00"/>
    <n v="52560.31"/>
    <n v="1008.43"/>
  </r>
  <r>
    <s v="E"/>
    <s v="R"/>
    <s v="WR-TOU"/>
    <d v="2018-07-01T00:00:00"/>
    <x v="0"/>
    <d v="2018-05-01T00:00:00"/>
    <n v="1165424.3"/>
    <n v="22360.5"/>
  </r>
  <r>
    <s v="E"/>
    <s v="R"/>
    <s v="R-TOU"/>
    <d v="2018-07-01T00:00:00"/>
    <x v="1"/>
    <d v="2018-05-01T00:00:00"/>
    <n v="28242.49"/>
    <n v="541.16"/>
  </r>
  <r>
    <s v="E"/>
    <s v="R"/>
    <s v="R-TOU"/>
    <d v="2018-07-01T00:00:00"/>
    <x v="1"/>
    <d v="2018-05-01T00:00:00"/>
    <n v="14498.31"/>
    <n v="324.08"/>
  </r>
  <r>
    <s v="E"/>
    <s v="C"/>
    <s v="C-TOU"/>
    <d v="2018-07-01T00:00:00"/>
    <x v="1"/>
    <d v="2018-05-01T00:00:00"/>
    <n v="3173.42"/>
    <n v="76.849999999999994"/>
  </r>
  <r>
    <s v="E"/>
    <s v="C"/>
    <s v="C-TOU"/>
    <d v="2018-07-01T00:00:00"/>
    <x v="0"/>
    <d v="2018-05-01T00:00:00"/>
    <n v="70363.16"/>
    <n v="1703.03"/>
  </r>
  <r>
    <s v="E"/>
    <s v="R"/>
    <s v="R-TOU"/>
    <d v="2018-07-01T00:00:00"/>
    <x v="1"/>
    <d v="2018-05-01T00:00:00"/>
    <n v="33466.86"/>
    <n v="637.55999999999995"/>
  </r>
  <r>
    <s v="E"/>
    <s v="R"/>
    <s v="R-TOU"/>
    <d v="2018-07-01T00:00:00"/>
    <x v="0"/>
    <d v="2018-01-01T00:00:00"/>
    <n v="805"/>
    <n v="15.94"/>
  </r>
  <r>
    <s v="E"/>
    <s v="R"/>
    <s v="R-TOU"/>
    <d v="2018-07-01T00:00:00"/>
    <x v="1"/>
    <d v="2018-01-01T00:00:00"/>
    <n v="36.31"/>
    <n v="0.72"/>
  </r>
  <r>
    <s v="E"/>
    <s v="R"/>
    <s v="R-TOU"/>
    <d v="2018-07-01T00:00:00"/>
    <x v="1"/>
    <d v="2018-05-01T00:00:00"/>
    <n v="10018.81"/>
    <n v="190.68"/>
  </r>
  <r>
    <s v="E"/>
    <s v="R"/>
    <s v="R-TOU"/>
    <d v="2018-07-01T00:00:00"/>
    <x v="0"/>
    <d v="2018-05-01T00:00:00"/>
    <n v="222145.38"/>
    <n v="4230.45"/>
  </r>
  <r>
    <s v="E"/>
    <s v="R"/>
    <s v="R-TOU"/>
    <d v="2018-07-01T00:00:00"/>
    <x v="0"/>
    <d v="2018-05-01T00:00:00"/>
    <n v="626216.56999999995"/>
    <n v="11999.91"/>
  </r>
  <r>
    <s v="E"/>
    <s v="R"/>
    <s v="R-TOU"/>
    <d v="2018-07-01T00:00:00"/>
    <x v="0"/>
    <d v="2018-01-01T00:00:00"/>
    <n v="0"/>
    <n v="0"/>
  </r>
  <r>
    <s v="E"/>
    <s v="R"/>
    <s v="R-TOU"/>
    <d v="2018-07-01T00:00:00"/>
    <x v="0"/>
    <d v="2018-05-01T00:00:00"/>
    <n v="249309.09"/>
    <n v="5589.5"/>
  </r>
  <r>
    <s v="E"/>
    <s v="R"/>
    <s v="R-TOU"/>
    <d v="2018-07-01T00:00:00"/>
    <x v="1"/>
    <d v="2018-01-01T00:00:00"/>
    <n v="0"/>
    <n v="0"/>
  </r>
  <r>
    <s v="E"/>
    <s v="R"/>
    <s v="R-TOU"/>
    <d v="2018-07-01T00:00:00"/>
    <x v="1"/>
    <d v="2018-05-01T00:00:00"/>
    <n v="11243.79"/>
    <n v="252.04"/>
  </r>
  <r>
    <s v="E"/>
    <s v="R"/>
    <s v="R-TOU"/>
    <d v="2018-06-01T00:00:00"/>
    <x v="1"/>
    <d v="2018-01-01T00:00:00"/>
    <n v="31.73"/>
    <n v="0.8"/>
  </r>
  <r>
    <s v="E"/>
    <s v="R"/>
    <s v="R-TOU"/>
    <d v="2018-06-01T00:00:00"/>
    <x v="0"/>
    <d v="2018-01-01T00:00:00"/>
    <n v="703.66"/>
    <n v="17.739999999999998"/>
  </r>
  <r>
    <s v="E"/>
    <s v="R"/>
    <s v="R-TOU"/>
    <d v="2018-06-01T00:00:00"/>
    <x v="0"/>
    <d v="2018-01-01T00:00:00"/>
    <n v="87"/>
    <n v="1.18"/>
  </r>
  <r>
    <s v="E"/>
    <s v="R"/>
    <s v="R-TOU"/>
    <d v="2018-06-01T00:00:00"/>
    <x v="1"/>
    <d v="2018-01-01T00:00:00"/>
    <n v="3.92"/>
    <n v="0.05"/>
  </r>
  <r>
    <s v="E"/>
    <s v="C"/>
    <s v="C-TOU"/>
    <d v="2018-07-01T00:00:00"/>
    <x v="1"/>
    <d v="2018-05-01T00:00:00"/>
    <n v="2120.92"/>
    <n v="47.54"/>
  </r>
  <r>
    <s v="E"/>
    <s v="C"/>
    <s v="C-TOU"/>
    <d v="2018-07-01T00:00:00"/>
    <x v="0"/>
    <d v="2018-05-01T00:00:00"/>
    <n v="11447"/>
    <n v="278.66000000000003"/>
  </r>
  <r>
    <s v="E"/>
    <s v="C"/>
    <s v="C-TOU"/>
    <d v="2018-07-01T00:00:00"/>
    <x v="1"/>
    <d v="2018-05-01T00:00:00"/>
    <n v="516.26"/>
    <n v="12.58"/>
  </r>
  <r>
    <s v="E"/>
    <s v="C"/>
    <s v="C-TOU"/>
    <d v="2018-07-01T00:00:00"/>
    <x v="1"/>
    <d v="2018-05-01T00:00:00"/>
    <n v="2087.84"/>
    <n v="50.85"/>
  </r>
  <r>
    <s v="E"/>
    <s v="R"/>
    <s v="R-TOU"/>
    <d v="2018-07-01T00:00:00"/>
    <x v="1"/>
    <d v="2018-05-01T00:00:00"/>
    <n v="37361.839999999997"/>
    <n v="907.99"/>
  </r>
  <r>
    <s v="E"/>
    <s v="R"/>
    <s v="R-TOU"/>
    <d v="2018-07-01T00:00:00"/>
    <x v="0"/>
    <d v="2018-05-01T00:00:00"/>
    <n v="828420.66"/>
    <n v="20135.560000000001"/>
  </r>
  <r>
    <s v="E"/>
    <s v="C"/>
    <s v="C-TOU"/>
    <d v="2018-07-01T00:00:00"/>
    <x v="0"/>
    <d v="2018-05-01T00:00:00"/>
    <n v="2244.02"/>
    <n v="36.369999999999997"/>
  </r>
  <r>
    <s v="E"/>
    <s v="C"/>
    <s v="C-TOU"/>
    <d v="2018-07-01T00:00:00"/>
    <x v="1"/>
    <d v="2018-05-01T00:00:00"/>
    <n v="101.2"/>
    <n v="1.64"/>
  </r>
  <r>
    <s v="E"/>
    <s v="R"/>
    <s v="R-TOU"/>
    <d v="2018-07-01T00:00:00"/>
    <x v="0"/>
    <d v="2018-05-01T00:00:00"/>
    <n v="359794.59"/>
    <n v="6930.72"/>
  </r>
  <r>
    <s v="E"/>
    <s v="R"/>
    <s v="R-TOU"/>
    <d v="2018-07-01T00:00:00"/>
    <x v="0"/>
    <d v="2018-05-01T00:00:00"/>
    <n v="583551.5"/>
    <n v="14107.99"/>
  </r>
  <r>
    <s v="E"/>
    <s v="R"/>
    <s v="R-TOU"/>
    <d v="2018-07-01T00:00:00"/>
    <x v="1"/>
    <d v="2018-05-01T00:00:00"/>
    <n v="16226.74"/>
    <n v="312.57"/>
  </r>
  <r>
    <s v="E"/>
    <s v="R"/>
    <s v="R-TOU"/>
    <d v="2018-07-01T00:00:00"/>
    <x v="1"/>
    <d v="2018-05-01T00:00:00"/>
    <n v="26318.18"/>
    <n v="636.14"/>
  </r>
  <r>
    <s v="E"/>
    <s v="R"/>
    <s v="R-TOU"/>
    <d v="2018-07-01T00:00:00"/>
    <x v="1"/>
    <d v="2018-05-01T00:00:00"/>
    <n v="20856.79"/>
    <n v="342.67"/>
  </r>
  <r>
    <s v="E"/>
    <s v="R"/>
    <s v="R-TOU"/>
    <d v="2018-07-01T00:00:00"/>
    <x v="0"/>
    <d v="2018-05-01T00:00:00"/>
    <n v="462460.36"/>
    <n v="7598.03"/>
  </r>
  <r>
    <s v="E"/>
    <s v="R"/>
    <s v="R-TOU"/>
    <d v="2018-07-01T00:00:00"/>
    <x v="1"/>
    <d v="2018-01-01T00:00:00"/>
    <n v="107.89"/>
    <n v="1.88"/>
  </r>
  <r>
    <s v="E"/>
    <s v="R"/>
    <s v="R-TOU"/>
    <d v="2018-07-01T00:00:00"/>
    <x v="0"/>
    <d v="2018-01-01T00:00:00"/>
    <n v="2392.2199999999998"/>
    <n v="41.68"/>
  </r>
  <r>
    <s v="E"/>
    <s v="C"/>
    <s v="C-TOU"/>
    <d v="2018-07-01T00:00:00"/>
    <x v="0"/>
    <d v="2018-05-01T00:00:00"/>
    <n v="27508.81"/>
    <n v="447.87"/>
  </r>
  <r>
    <s v="E"/>
    <s v="C"/>
    <s v="C-TOU"/>
    <d v="2018-07-01T00:00:00"/>
    <x v="1"/>
    <d v="2018-05-01T00:00:00"/>
    <n v="1240.6400000000001"/>
    <n v="20.22"/>
  </r>
  <r>
    <s v="E"/>
    <s v="R"/>
    <s v="R-TOU"/>
    <d v="2018-07-01T00:00:00"/>
    <x v="1"/>
    <d v="2018-01-01T00:00:00"/>
    <n v="0"/>
    <n v="-0.27"/>
  </r>
  <r>
    <s v="E"/>
    <s v="R"/>
    <s v="R-TOU"/>
    <d v="2018-07-01T00:00:00"/>
    <x v="0"/>
    <d v="2018-01-01T00:00:00"/>
    <n v="0.01"/>
    <n v="-5.91"/>
  </r>
  <r>
    <s v="E"/>
    <s v="C"/>
    <s v="C-TOU"/>
    <d v="2018-07-01T00:00:00"/>
    <x v="0"/>
    <d v="2018-05-01T00:00:00"/>
    <n v="224021.21"/>
    <n v="3660.12"/>
  </r>
  <r>
    <s v="E"/>
    <s v="C"/>
    <s v="C-TOU"/>
    <d v="2018-07-01T00:00:00"/>
    <x v="1"/>
    <d v="2018-05-01T00:00:00"/>
    <n v="10103.34"/>
    <n v="165.08"/>
  </r>
  <r>
    <s v="E"/>
    <s v="R"/>
    <s v="R-TOU"/>
    <d v="2018-07-01T00:00:00"/>
    <x v="0"/>
    <d v="2018-01-01T00:00:00"/>
    <n v="51"/>
    <n v="0.72"/>
  </r>
  <r>
    <s v="E"/>
    <s v="C"/>
    <s v="C-TOU"/>
    <d v="2018-07-01T00:00:00"/>
    <x v="0"/>
    <d v="2018-05-01T00:00:00"/>
    <n v="158426.51999999999"/>
    <n v="3017.23"/>
  </r>
  <r>
    <s v="E"/>
    <s v="R"/>
    <s v="R-TOU"/>
    <d v="2018-07-01T00:00:00"/>
    <x v="0"/>
    <d v="2018-05-01T00:00:00"/>
    <n v="760647.17"/>
    <n v="12410.07"/>
  </r>
  <r>
    <s v="E"/>
    <s v="R"/>
    <s v="R-TOU"/>
    <d v="2018-07-01T00:00:00"/>
    <x v="1"/>
    <d v="2018-05-01T00:00:00"/>
    <n v="34305.14"/>
    <n v="559.73"/>
  </r>
  <r>
    <s v="E"/>
    <s v="R"/>
    <s v="R-TOU"/>
    <d v="2018-07-01T00:00:00"/>
    <x v="1"/>
    <d v="2018-05-01T00:00:00"/>
    <n v="11650.15"/>
    <n v="190.91"/>
  </r>
  <r>
    <s v="E"/>
    <s v="R"/>
    <s v="R-TOU"/>
    <d v="2018-07-01T00:00:00"/>
    <x v="0"/>
    <d v="2018-05-01T00:00:00"/>
    <n v="258316.77"/>
    <n v="4233.93"/>
  </r>
  <r>
    <s v="E"/>
    <s v="C"/>
    <s v="C-TOU"/>
    <d v="2018-07-01T00:00:00"/>
    <x v="1"/>
    <d v="2018-05-01T00:00:00"/>
    <n v="7145.04"/>
    <n v="136.13"/>
  </r>
  <r>
    <s v="E"/>
    <s v="R"/>
    <s v="R-TOU"/>
    <d v="2018-07-01T00:00:00"/>
    <x v="1"/>
    <d v="2018-05-01T00:00:00"/>
    <n v="26148.59"/>
    <n v="632.87"/>
  </r>
  <r>
    <s v="E"/>
    <s v="R"/>
    <s v="R-TOU"/>
    <d v="2018-07-01T00:00:00"/>
    <x v="0"/>
    <d v="2018-05-01T00:00:00"/>
    <n v="579794.5"/>
    <n v="14031.69"/>
  </r>
  <r>
    <s v="E"/>
    <s v="R"/>
    <s v="CR-TOU"/>
    <d v="2018-07-01T00:00:00"/>
    <x v="0"/>
    <d v="2018-05-01T00:00:00"/>
    <n v="795239.17"/>
    <n v="15258.48"/>
  </r>
  <r>
    <s v="E"/>
    <s v="C"/>
    <s v="C-TOU"/>
    <d v="2018-06-01T00:00:00"/>
    <x v="0"/>
    <d v="2018-05-01T00:00:00"/>
    <n v="579313.28"/>
    <n v="9124.4599999999991"/>
  </r>
  <r>
    <s v="E"/>
    <s v="C"/>
    <s v="C-TOU"/>
    <d v="2018-06-01T00:00:00"/>
    <x v="1"/>
    <d v="2018-05-01T00:00:00"/>
    <n v="26127.05"/>
    <n v="411.47"/>
  </r>
  <r>
    <s v="E"/>
    <s v="R"/>
    <s v="CR-TOU"/>
    <d v="2018-07-01T00:00:00"/>
    <x v="1"/>
    <d v="2018-05-01T00:00:00"/>
    <n v="35865.42"/>
    <n v="688.04"/>
  </r>
  <r>
    <s v="E"/>
    <s v="C"/>
    <s v="C-TOU"/>
    <d v="2018-06-01T00:00:00"/>
    <x v="1"/>
    <d v="2018-05-01T00:00:00"/>
    <n v="1403.73"/>
    <n v="21.49"/>
  </r>
  <r>
    <s v="E"/>
    <s v="R"/>
    <s v="R-TOU"/>
    <d v="2018-06-01T00:00:00"/>
    <x v="0"/>
    <d v="2018-01-01T00:00:00"/>
    <n v="20266.21"/>
    <n v="213.01"/>
  </r>
  <r>
    <s v="E"/>
    <s v="R"/>
    <s v="R-TOU"/>
    <d v="2018-06-01T00:00:00"/>
    <x v="1"/>
    <d v="2018-01-01T00:00:00"/>
    <n v="913.85"/>
    <n v="9.6199999999999992"/>
  </r>
  <r>
    <s v="E"/>
    <s v="C"/>
    <s v="C-TOU"/>
    <d v="2018-06-01T00:00:00"/>
    <x v="1"/>
    <d v="2018-05-01T00:00:00"/>
    <n v="380.24"/>
    <n v="5.82"/>
  </r>
  <r>
    <s v="E"/>
    <s v="C"/>
    <s v="C-TOU"/>
    <d v="2018-06-01T00:00:00"/>
    <x v="0"/>
    <d v="2018-05-01T00:00:00"/>
    <n v="31124.91"/>
    <n v="476.42"/>
  </r>
  <r>
    <s v="E"/>
    <s v="C"/>
    <s v="C-TOU"/>
    <d v="2018-06-01T00:00:00"/>
    <x v="0"/>
    <d v="2018-05-01T00:00:00"/>
    <n v="8431.0300000000007"/>
    <n v="129.04"/>
  </r>
  <r>
    <s v="E"/>
    <s v="C"/>
    <s v="C-TOU"/>
    <d v="2018-06-01T00:00:00"/>
    <x v="0"/>
    <d v="2018-05-01T00:00:00"/>
    <n v="9250.5"/>
    <n v="130.5"/>
  </r>
  <r>
    <s v="E"/>
    <s v="R"/>
    <s v="R-TOU"/>
    <d v="2018-06-01T00:00:00"/>
    <x v="1"/>
    <d v="2018-05-01T00:00:00"/>
    <n v="6964.53"/>
    <n v="73.31"/>
  </r>
  <r>
    <s v="E"/>
    <s v="C"/>
    <s v="C-TOU"/>
    <d v="2018-06-01T00:00:00"/>
    <x v="1"/>
    <d v="2018-05-01T00:00:00"/>
    <n v="417.2"/>
    <n v="5.88"/>
  </r>
  <r>
    <s v="E"/>
    <s v="C"/>
    <s v="C-TOU"/>
    <d v="2018-07-01T00:00:00"/>
    <x v="0"/>
    <d v="2018-05-01T00:00:00"/>
    <n v="77671.89"/>
    <n v="1479.27"/>
  </r>
  <r>
    <s v="E"/>
    <s v="C"/>
    <s v="C-TOU"/>
    <d v="2018-09-01T00:00:00"/>
    <x v="0"/>
    <d v="2018-05-01T00:00:00"/>
    <n v="54515.73"/>
    <n v="1743.36"/>
  </r>
  <r>
    <s v="E"/>
    <s v="C"/>
    <s v="C-TOU"/>
    <d v="2018-09-01T00:00:00"/>
    <x v="1"/>
    <d v="2018-05-01T00:00:00"/>
    <n v="2458.67"/>
    <n v="78.59"/>
  </r>
  <r>
    <s v="E"/>
    <s v="C"/>
    <s v="C-TOU"/>
    <d v="2018-08-01T00:00:00"/>
    <x v="1"/>
    <d v="2018-05-01T00:00:00"/>
    <n v="3191.13"/>
    <n v="108.59"/>
  </r>
  <r>
    <s v="E"/>
    <s v="C"/>
    <s v="C-TOU"/>
    <d v="2018-08-01T00:00:00"/>
    <x v="0"/>
    <d v="2018-05-01T00:00:00"/>
    <n v="70757.55"/>
    <n v="2407.12"/>
  </r>
  <r>
    <s v="E"/>
    <s v="C"/>
    <s v="C-TOU"/>
    <d v="2018-09-01T00:00:00"/>
    <x v="0"/>
    <d v="2018-05-01T00:00:00"/>
    <n v="32091.84"/>
    <n v="1090.1600000000001"/>
  </r>
  <r>
    <s v="E"/>
    <s v="C"/>
    <s v="C-TOU"/>
    <d v="2018-09-01T00:00:00"/>
    <x v="1"/>
    <d v="2018-05-01T00:00:00"/>
    <n v="1447.34"/>
    <n v="49.16"/>
  </r>
  <r>
    <s v="E"/>
    <s v="R"/>
    <s v="R-TOU"/>
    <d v="2018-08-01T00:00:00"/>
    <x v="0"/>
    <d v="2018-05-01T00:00:00"/>
    <n v="4396.99"/>
    <n v="138"/>
  </r>
  <r>
    <s v="E"/>
    <s v="R"/>
    <s v="WR-TOU"/>
    <d v="2018-08-01T00:00:00"/>
    <x v="0"/>
    <d v="2018-05-01T00:00:00"/>
    <n v="1429887.74"/>
    <n v="44753.31"/>
  </r>
  <r>
    <s v="E"/>
    <s v="R"/>
    <s v="WR-TOU"/>
    <d v="2018-08-01T00:00:00"/>
    <x v="1"/>
    <d v="2018-05-01T00:00:00"/>
    <n v="64487.96"/>
    <n v="2018.19"/>
  </r>
  <r>
    <s v="E"/>
    <s v="R"/>
    <s v="R-TOU"/>
    <d v="2018-08-01T00:00:00"/>
    <x v="1"/>
    <d v="2018-05-01T00:00:00"/>
    <n v="198.3"/>
    <n v="6.22"/>
  </r>
  <r>
    <s v="E"/>
    <s v="C"/>
    <s v="C-TOU"/>
    <d v="2018-09-01T00:00:00"/>
    <x v="1"/>
    <d v="2018-05-01T00:00:00"/>
    <n v="3656.49"/>
    <n v="113.09"/>
  </r>
  <r>
    <s v="E"/>
    <s v="C"/>
    <s v="C-TOU"/>
    <d v="2018-09-01T00:00:00"/>
    <x v="0"/>
    <d v="2018-05-01T00:00:00"/>
    <n v="81074.47"/>
    <n v="2507.48"/>
  </r>
  <r>
    <s v="E"/>
    <s v="R"/>
    <s v="R-TOU"/>
    <d v="2018-08-01T00:00:00"/>
    <x v="1"/>
    <d v="2018-05-01T00:00:00"/>
    <n v="12060.87"/>
    <n v="383.3"/>
  </r>
  <r>
    <s v="E"/>
    <s v="R"/>
    <s v="R-TOU"/>
    <d v="2018-08-01T00:00:00"/>
    <x v="0"/>
    <d v="2018-05-01T00:00:00"/>
    <n v="267425.34000000003"/>
    <n v="8499.9599999999991"/>
  </r>
  <r>
    <s v="E"/>
    <s v="R"/>
    <s v="R-TOU"/>
    <d v="2018-08-01T00:00:00"/>
    <x v="0"/>
    <d v="2018-05-01T00:00:00"/>
    <n v="153963.88"/>
    <n v="5163.62"/>
  </r>
  <r>
    <s v="E"/>
    <s v="R"/>
    <s v="R-TOU"/>
    <d v="2018-08-01T00:00:00"/>
    <x v="1"/>
    <d v="2018-05-01T00:00:00"/>
    <n v="6943.84"/>
    <n v="232.87"/>
  </r>
  <r>
    <s v="E"/>
    <s v="R"/>
    <s v="CR-TOU"/>
    <d v="2018-08-01T00:00:00"/>
    <x v="0"/>
    <d v="2018-05-01T00:00:00"/>
    <n v="989312.92"/>
    <n v="30970.2"/>
  </r>
  <r>
    <s v="E"/>
    <s v="R"/>
    <s v="CR-TOU"/>
    <d v="2018-08-01T00:00:00"/>
    <x v="1"/>
    <d v="2018-05-01T00:00:00"/>
    <n v="44617.94"/>
    <n v="1396.74"/>
  </r>
  <r>
    <s v="E"/>
    <s v="R"/>
    <s v="R-TOU"/>
    <d v="2018-08-01T00:00:00"/>
    <x v="0"/>
    <d v="2018-05-01T00:00:00"/>
    <n v="362920.84"/>
    <n v="12142.36"/>
  </r>
  <r>
    <s v="E"/>
    <s v="R"/>
    <s v="R-TOU"/>
    <d v="2018-08-01T00:00:00"/>
    <x v="1"/>
    <d v="2018-05-01T00:00:00"/>
    <n v="16367.75"/>
    <n v="547.6"/>
  </r>
  <r>
    <s v="E"/>
    <s v="C"/>
    <s v="C-TOU"/>
    <d v="2018-09-01T00:00:00"/>
    <x v="0"/>
    <d v="2018-05-01T00:00:00"/>
    <n v="5768.59"/>
    <n v="184.47"/>
  </r>
  <r>
    <s v="E"/>
    <s v="C"/>
    <s v="C-TOU"/>
    <d v="2018-09-01T00:00:00"/>
    <x v="1"/>
    <d v="2018-05-01T00:00:00"/>
    <n v="260.16000000000003"/>
    <n v="8.32"/>
  </r>
  <r>
    <s v="E"/>
    <s v="C"/>
    <s v="C-TOU"/>
    <d v="2018-08-01T00:00:00"/>
    <x v="0"/>
    <d v="2018-05-01T00:00:00"/>
    <n v="69984.69"/>
    <n v="2360.7600000000002"/>
  </r>
  <r>
    <s v="E"/>
    <s v="C"/>
    <s v="C-TOU"/>
    <d v="2018-08-01T00:00:00"/>
    <x v="1"/>
    <d v="2018-05-01T00:00:00"/>
    <n v="3156.32"/>
    <n v="106.5"/>
  </r>
  <r>
    <s v="E"/>
    <s v="R"/>
    <s v="R-TOU"/>
    <d v="2018-08-01T00:00:00"/>
    <x v="1"/>
    <d v="2018-05-01T00:00:00"/>
    <n v="19508.009999999998"/>
    <n v="614.67999999999995"/>
  </r>
  <r>
    <s v="E"/>
    <s v="R"/>
    <s v="R-TOU"/>
    <d v="2018-08-01T00:00:00"/>
    <x v="0"/>
    <d v="2018-05-01T00:00:00"/>
    <n v="432551.81"/>
    <n v="13632.44"/>
  </r>
  <r>
    <s v="E"/>
    <s v="R"/>
    <s v="R-TOU"/>
    <d v="2018-08-01T00:00:00"/>
    <x v="0"/>
    <d v="2018-05-01T00:00:00"/>
    <n v="980.99"/>
    <n v="26.3"/>
  </r>
  <r>
    <s v="E"/>
    <s v="C"/>
    <s v="C-TOU"/>
    <d v="2018-08-01T00:00:00"/>
    <x v="1"/>
    <d v="2018-05-01T00:00:00"/>
    <n v="2706.56"/>
    <n v="89.11"/>
  </r>
  <r>
    <s v="E"/>
    <s v="C"/>
    <s v="C-TOU"/>
    <d v="2018-08-01T00:00:00"/>
    <x v="0"/>
    <d v="2018-05-01T00:00:00"/>
    <n v="60012.53"/>
    <n v="1976.11"/>
  </r>
  <r>
    <s v="E"/>
    <s v="R"/>
    <s v="R-TOU"/>
    <d v="2018-08-01T00:00:00"/>
    <x v="1"/>
    <d v="2018-05-01T00:00:00"/>
    <n v="44.24"/>
    <n v="1.19"/>
  </r>
  <r>
    <s v="E"/>
    <s v="R"/>
    <s v="R-TOU"/>
    <d v="2018-08-01T00:00:00"/>
    <x v="0"/>
    <d v="2018-05-01T00:00:00"/>
    <n v="304761.75"/>
    <n v="10097.06"/>
  </r>
  <r>
    <s v="E"/>
    <s v="R"/>
    <s v="R-TOU"/>
    <d v="2018-08-01T00:00:00"/>
    <x v="0"/>
    <d v="2018-05-01T00:00:00"/>
    <n v="235.01"/>
    <n v="6.3"/>
  </r>
  <r>
    <s v="E"/>
    <s v="R"/>
    <s v="R-TOU"/>
    <d v="2018-08-01T00:00:00"/>
    <x v="1"/>
    <d v="2018-05-01T00:00:00"/>
    <n v="10.6"/>
    <n v="0.28000000000000003"/>
  </r>
  <r>
    <s v="E"/>
    <s v="R"/>
    <s v="R-TOU"/>
    <d v="2018-08-01T00:00:00"/>
    <x v="1"/>
    <d v="2018-05-01T00:00:00"/>
    <n v="13744.75"/>
    <n v="455.43"/>
  </r>
  <r>
    <s v="E"/>
    <s v="R"/>
    <s v="R-TOU"/>
    <d v="2018-08-01T00:00:00"/>
    <x v="0"/>
    <d v="2018-05-01T00:00:00"/>
    <n v="626667.31999999995"/>
    <n v="21291.62"/>
  </r>
  <r>
    <s v="E"/>
    <s v="R"/>
    <s v="R-TOU"/>
    <d v="2018-08-01T00:00:00"/>
    <x v="1"/>
    <d v="2018-05-01T00:00:00"/>
    <n v="28262.63"/>
    <n v="960.23"/>
  </r>
  <r>
    <s v="E"/>
    <s v="C"/>
    <s v="C-TOU"/>
    <d v="2019-05-01T00:00:00"/>
    <x v="0"/>
    <d v="2018-05-01T00:00:00"/>
    <n v="1353"/>
    <n v="23.26"/>
  </r>
  <r>
    <s v="E"/>
    <s v="C"/>
    <s v="C-TOU"/>
    <d v="2019-05-01T00:00:00"/>
    <x v="1"/>
    <d v="2018-05-01T00:00:00"/>
    <n v="61.02"/>
    <n v="1.05"/>
  </r>
  <r>
    <s v="E"/>
    <s v="C"/>
    <s v="C-TOU"/>
    <d v="2018-08-01T00:00:00"/>
    <x v="0"/>
    <d v="2018-05-01T00:00:00"/>
    <n v="91091.1"/>
    <n v="2870.46"/>
  </r>
  <r>
    <s v="E"/>
    <s v="R"/>
    <s v="R-TOU"/>
    <d v="2018-08-01T00:00:00"/>
    <x v="0"/>
    <d v="2018-05-01T00:00:00"/>
    <n v="643136.75"/>
    <n v="21819.7"/>
  </r>
  <r>
    <s v="E"/>
    <s v="R"/>
    <s v="R-TOU"/>
    <d v="2018-08-01T00:00:00"/>
    <x v="1"/>
    <d v="2018-05-01T00:00:00"/>
    <n v="29005.360000000001"/>
    <n v="984.01"/>
  </r>
  <r>
    <s v="E"/>
    <s v="C"/>
    <s v="C-TOU"/>
    <d v="2018-08-01T00:00:00"/>
    <x v="1"/>
    <d v="2018-05-01T00:00:00"/>
    <n v="4108.24"/>
    <n v="129.46"/>
  </r>
  <r>
    <s v="E"/>
    <s v="R"/>
    <s v="R-TOU"/>
    <d v="2018-08-01T00:00:00"/>
    <x v="0"/>
    <d v="2018-05-01T00:00:00"/>
    <n v="962535"/>
    <n v="24389.41"/>
  </r>
  <r>
    <s v="E"/>
    <s v="R"/>
    <s v="R-TOU"/>
    <d v="2018-08-01T00:00:00"/>
    <x v="0"/>
    <d v="2018-05-01T00:00:00"/>
    <n v="900492.16"/>
    <n v="30581.18"/>
  </r>
  <r>
    <s v="E"/>
    <s v="C"/>
    <s v="C-TOU"/>
    <d v="2018-09-01T00:00:00"/>
    <x v="1"/>
    <d v="2018-05-01T00:00:00"/>
    <n v="111.85"/>
    <n v="3.79"/>
  </r>
  <r>
    <s v="E"/>
    <s v="C"/>
    <s v="C-TOU"/>
    <d v="2018-09-01T00:00:00"/>
    <x v="0"/>
    <d v="2018-05-01T00:00:00"/>
    <n v="2479.98"/>
    <n v="83.96"/>
  </r>
  <r>
    <s v="E"/>
    <s v="R"/>
    <s v="R-TOU"/>
    <d v="2018-08-01T00:00:00"/>
    <x v="1"/>
    <d v="2018-05-01T00:00:00"/>
    <n v="40612.21"/>
    <n v="1379.26"/>
  </r>
  <r>
    <s v="E"/>
    <s v="R"/>
    <s v="R-TOU"/>
    <d v="2018-08-01T00:00:00"/>
    <x v="1"/>
    <d v="2018-05-01T00:00:00"/>
    <n v="28889.83"/>
    <n v="968.14"/>
  </r>
  <r>
    <s v="E"/>
    <s v="R"/>
    <s v="R-TOU"/>
    <d v="2018-08-01T00:00:00"/>
    <x v="0"/>
    <d v="2018-05-01T00:00:00"/>
    <n v="640571.52"/>
    <n v="21468.639999999999"/>
  </r>
  <r>
    <s v="E"/>
    <s v="R"/>
    <s v="R-TOU"/>
    <d v="2018-08-01T00:00:00"/>
    <x v="0"/>
    <d v="2018-05-01T00:00:00"/>
    <n v="626408.39"/>
    <n v="21284.91"/>
  </r>
  <r>
    <s v="E"/>
    <s v="C"/>
    <s v="C-TOU"/>
    <d v="2018-08-01T00:00:00"/>
    <x v="0"/>
    <d v="2018-05-01T00:00:00"/>
    <n v="273647.99"/>
    <n v="7272.5"/>
  </r>
  <r>
    <s v="E"/>
    <s v="C"/>
    <s v="C-TOU"/>
    <d v="2018-08-01T00:00:00"/>
    <x v="1"/>
    <d v="2018-05-01T00:00:00"/>
    <n v="12341.51"/>
    <n v="328"/>
  </r>
  <r>
    <s v="E"/>
    <s v="R"/>
    <s v="R-TOU"/>
    <d v="2018-08-01T00:00:00"/>
    <x v="1"/>
    <d v="2018-05-01T00:00:00"/>
    <n v="26491.63"/>
    <n v="704.57"/>
  </r>
  <r>
    <s v="E"/>
    <s v="R"/>
    <s v="R-TOU"/>
    <d v="2018-08-01T00:00:00"/>
    <x v="0"/>
    <d v="2018-05-01T00:00:00"/>
    <n v="587397.49"/>
    <n v="15620.54"/>
  </r>
  <r>
    <s v="E"/>
    <s v="R"/>
    <s v="R-TOU"/>
    <d v="2018-08-01T00:00:00"/>
    <x v="0"/>
    <d v="2018-05-01T00:00:00"/>
    <n v="562259.31000000006"/>
    <n v="14245.87"/>
  </r>
  <r>
    <s v="E"/>
    <s v="R"/>
    <s v="R-TOU"/>
    <d v="2018-08-01T00:00:00"/>
    <x v="1"/>
    <d v="2018-05-01T00:00:00"/>
    <n v="25357.8"/>
    <n v="642.45000000000005"/>
  </r>
  <r>
    <s v="E"/>
    <s v="C"/>
    <s v="C-TOU"/>
    <d v="2019-04-01T00:00:00"/>
    <x v="0"/>
    <d v="2018-05-01T00:00:00"/>
    <n v="-5604.99"/>
    <n v="-139.15"/>
  </r>
  <r>
    <s v="E"/>
    <s v="C"/>
    <s v="C-TOU"/>
    <d v="2019-04-01T00:00:00"/>
    <x v="1"/>
    <d v="2018-05-01T00:00:00"/>
    <n v="-252.79"/>
    <n v="-6.28"/>
  </r>
  <r>
    <s v="E"/>
    <s v="C"/>
    <s v="C-TOU"/>
    <d v="2019-04-01T00:00:00"/>
    <x v="0"/>
    <d v="2018-11-01T00:00:00"/>
    <n v="-7294.02"/>
    <n v="-193.66"/>
  </r>
  <r>
    <s v="E"/>
    <s v="C"/>
    <s v="C-TOU"/>
    <d v="2019-04-01T00:00:00"/>
    <x v="1"/>
    <d v="2018-11-01T00:00:00"/>
    <n v="-319.07"/>
    <n v="-8.52"/>
  </r>
  <r>
    <s v="E"/>
    <s v="R"/>
    <s v="R-TOU"/>
    <d v="2018-09-01T00:00:00"/>
    <x v="1"/>
    <d v="2018-05-01T00:00:00"/>
    <n v="6815.1"/>
    <n v="227.49"/>
  </r>
  <r>
    <s v="E"/>
    <s v="R"/>
    <s v="R-TOU"/>
    <d v="2018-09-01T00:00:00"/>
    <x v="0"/>
    <d v="2018-05-01T00:00:00"/>
    <n v="151110.73000000001"/>
    <n v="5043.7299999999996"/>
  </r>
  <r>
    <s v="E"/>
    <s v="C"/>
    <s v="C-TOU"/>
    <d v="2018-09-01T00:00:00"/>
    <x v="0"/>
    <d v="2018-05-01T00:00:00"/>
    <n v="139724.07"/>
    <n v="4664.68"/>
  </r>
  <r>
    <s v="E"/>
    <s v="C"/>
    <s v="C-TOU"/>
    <d v="2018-09-01T00:00:00"/>
    <x v="1"/>
    <d v="2018-05-01T00:00:00"/>
    <n v="6301.58"/>
    <n v="210.35"/>
  </r>
  <r>
    <s v="E"/>
    <s v="C"/>
    <s v="C-TOU"/>
    <d v="2018-09-01T00:00:00"/>
    <x v="1"/>
    <d v="2018-05-01T00:00:00"/>
    <n v="3435.62"/>
    <n v="110.21"/>
  </r>
  <r>
    <s v="E"/>
    <s v="C"/>
    <s v="C-TOU"/>
    <d v="2018-09-01T00:00:00"/>
    <x v="0"/>
    <d v="2018-05-01T00:00:00"/>
    <n v="76177.02"/>
    <n v="2443.61"/>
  </r>
  <r>
    <s v="E"/>
    <s v="C"/>
    <s v="WC-TOU"/>
    <d v="2019-08-01T00:00:00"/>
    <x v="0"/>
    <d v="2018-11-01T00:00:00"/>
    <n v="-1560"/>
    <n v="-43.6"/>
  </r>
  <r>
    <s v="E"/>
    <s v="C"/>
    <s v="WC-TOU"/>
    <d v="2019-08-01T00:00:00"/>
    <x v="1"/>
    <d v="2018-11-01T00:00:00"/>
    <n v="-70.36"/>
    <n v="-1.97"/>
  </r>
  <r>
    <s v="E"/>
    <s v="C"/>
    <s v="C-TOU"/>
    <d v="2018-09-01T00:00:00"/>
    <x v="1"/>
    <d v="2018-05-01T00:00:00"/>
    <n v="1846.54"/>
    <n v="61.64"/>
  </r>
  <r>
    <s v="E"/>
    <s v="C"/>
    <s v="C-TOU"/>
    <d v="2018-09-01T00:00:00"/>
    <x v="0"/>
    <d v="2018-05-01T00:00:00"/>
    <n v="40943.269999999997"/>
    <n v="1366.9"/>
  </r>
  <r>
    <s v="E"/>
    <s v="C"/>
    <s v="C-TOU"/>
    <d v="2018-09-01T00:00:00"/>
    <x v="1"/>
    <d v="2018-05-01T00:00:00"/>
    <n v="2058.1"/>
    <n v="65.349999999999994"/>
  </r>
  <r>
    <s v="E"/>
    <s v="C"/>
    <s v="C-TOU"/>
    <d v="2018-09-01T00:00:00"/>
    <x v="1"/>
    <d v="2018-05-01T00:00:00"/>
    <n v="554.65"/>
    <n v="17.62"/>
  </r>
  <r>
    <s v="E"/>
    <s v="C"/>
    <s v="C-TOU"/>
    <d v="2018-09-01T00:00:00"/>
    <x v="0"/>
    <d v="2018-05-01T00:00:00"/>
    <n v="12298.44"/>
    <n v="390.55"/>
  </r>
  <r>
    <s v="E"/>
    <s v="C"/>
    <s v="C-TOU"/>
    <d v="2018-09-01T00:00:00"/>
    <x v="0"/>
    <d v="2018-05-01T00:00:00"/>
    <n v="45634.22"/>
    <n v="1449.09"/>
  </r>
  <r>
    <s v="E"/>
    <s v="C"/>
    <s v="C-TOU"/>
    <d v="2018-09-01T00:00:00"/>
    <x v="0"/>
    <d v="2018-05-01T00:00:00"/>
    <n v="555494.07999999996"/>
    <n v="17639.73"/>
  </r>
  <r>
    <s v="E"/>
    <s v="C"/>
    <s v="C-TOU"/>
    <d v="2018-09-01T00:00:00"/>
    <x v="1"/>
    <d v="2018-05-01T00:00:00"/>
    <n v="25052.78"/>
    <n v="795.56"/>
  </r>
  <r>
    <s v="E"/>
    <s v="R"/>
    <s v="R-TOU"/>
    <d v="2018-09-01T00:00:00"/>
    <x v="1"/>
    <d v="2018-05-01T00:00:00"/>
    <n v="39700.370000000003"/>
    <n v="1270.0999999999999"/>
  </r>
  <r>
    <s v="E"/>
    <s v="R"/>
    <s v="R-TOU"/>
    <d v="2018-09-01T00:00:00"/>
    <x v="0"/>
    <d v="2018-05-01T00:00:00"/>
    <n v="880275.21"/>
    <n v="28161.26"/>
  </r>
  <r>
    <s v="E"/>
    <s v="C"/>
    <s v="C-TOU"/>
    <d v="2018-09-01T00:00:00"/>
    <x v="0"/>
    <d v="2018-05-01T00:00:00"/>
    <n v="9677.01"/>
    <n v="323.07"/>
  </r>
  <r>
    <s v="E"/>
    <s v="C"/>
    <s v="C-TOU"/>
    <d v="2018-09-01T00:00:00"/>
    <x v="1"/>
    <d v="2018-05-01T00:00:00"/>
    <n v="436.44"/>
    <n v="14.58"/>
  </r>
  <r>
    <s v="E"/>
    <s v="C"/>
    <s v="WC-TOU"/>
    <d v="2019-08-01T00:00:00"/>
    <x v="1"/>
    <d v="2018-05-01T00:00:00"/>
    <n v="0"/>
    <n v="0"/>
  </r>
  <r>
    <s v="E"/>
    <s v="C"/>
    <s v="WC-TOU"/>
    <d v="2019-08-01T00:00:00"/>
    <x v="0"/>
    <d v="2018-01-01T00:00:00"/>
    <n v="0"/>
    <n v="0"/>
  </r>
  <r>
    <s v="E"/>
    <s v="C"/>
    <s v="WC-TOU"/>
    <d v="2019-08-01T00:00:00"/>
    <x v="1"/>
    <d v="2018-01-01T00:00:00"/>
    <n v="0"/>
    <n v="0"/>
  </r>
  <r>
    <s v="E"/>
    <s v="C"/>
    <s v="WC-TOU"/>
    <d v="2019-08-01T00:00:00"/>
    <x v="0"/>
    <d v="2018-05-01T00:00:00"/>
    <n v="0"/>
    <n v="0"/>
  </r>
  <r>
    <s v="E"/>
    <s v="C"/>
    <s v="C-TOU"/>
    <d v="2018-09-01T00:00:00"/>
    <x v="1"/>
    <d v="2018-05-01T00:00:00"/>
    <n v="5807.21"/>
    <n v="185.7"/>
  </r>
  <r>
    <s v="E"/>
    <s v="C"/>
    <s v="C-TOU"/>
    <d v="2018-09-01T00:00:00"/>
    <x v="0"/>
    <d v="2018-05-01T00:00:00"/>
    <n v="128762.74"/>
    <n v="4117.71"/>
  </r>
  <r>
    <s v="E"/>
    <s v="R"/>
    <s v="R-TOU"/>
    <d v="2018-09-01T00:00:00"/>
    <x v="0"/>
    <d v="2018-05-01T00:00:00"/>
    <n v="621986.46"/>
    <n v="19895.11"/>
  </r>
  <r>
    <s v="E"/>
    <s v="R"/>
    <s v="R-TOU"/>
    <d v="2018-09-01T00:00:00"/>
    <x v="1"/>
    <d v="2018-05-01T00:00:00"/>
    <n v="28051.67"/>
    <n v="897.34"/>
  </r>
  <r>
    <s v="E"/>
    <s v="C"/>
    <s v="C-TOU"/>
    <d v="2018-11-01T00:00:00"/>
    <x v="0"/>
    <d v="2018-05-01T00:00:00"/>
    <n v="33534"/>
    <n v="531.29"/>
  </r>
  <r>
    <s v="E"/>
    <s v="C"/>
    <s v="C-TOU"/>
    <d v="2018-11-01T00:00:00"/>
    <x v="1"/>
    <d v="2018-05-01T00:00:00"/>
    <n v="1512.42"/>
    <n v="23.95"/>
  </r>
  <r>
    <s v="E"/>
    <s v="C"/>
    <s v="C-TOU"/>
    <d v="2018-11-01T00:00:00"/>
    <x v="1"/>
    <d v="2018-11-01T00:00:00"/>
    <n v="526.02"/>
    <n v="8.35"/>
  </r>
  <r>
    <s v="E"/>
    <s v="C"/>
    <s v="C-TOU"/>
    <d v="2018-11-01T00:00:00"/>
    <x v="1"/>
    <d v="2018-05-01T00:00:00"/>
    <n v="288.19"/>
    <n v="4.5599999999999996"/>
  </r>
  <r>
    <s v="E"/>
    <s v="C"/>
    <s v="C-TOU"/>
    <d v="2018-11-01T00:00:00"/>
    <x v="0"/>
    <d v="2018-05-01T00:00:00"/>
    <n v="6390"/>
    <n v="101.24"/>
  </r>
  <r>
    <s v="E"/>
    <s v="R"/>
    <s v="R-TOU"/>
    <d v="2018-11-01T00:00:00"/>
    <x v="0"/>
    <d v="2018-05-01T00:00:00"/>
    <n v="85355"/>
    <n v="1352.4"/>
  </r>
  <r>
    <s v="E"/>
    <s v="R"/>
    <s v="R-TOU"/>
    <d v="2018-11-01T00:00:00"/>
    <x v="0"/>
    <d v="2018-11-01T00:00:00"/>
    <n v="29690.07"/>
    <n v="470.42"/>
  </r>
  <r>
    <s v="E"/>
    <s v="R"/>
    <s v="R-TOU"/>
    <d v="2018-11-01T00:00:00"/>
    <x v="1"/>
    <d v="2018-05-01T00:00:00"/>
    <n v="3849.53"/>
    <n v="61.03"/>
  </r>
  <r>
    <s v="E"/>
    <s v="R"/>
    <s v="R-TOU"/>
    <d v="2018-11-01T00:00:00"/>
    <x v="1"/>
    <d v="2018-11-01T00:00:00"/>
    <n v="1338.96"/>
    <n v="21.29"/>
  </r>
  <r>
    <s v="E"/>
    <s v="C"/>
    <s v="C-TOU"/>
    <d v="2018-11-01T00:00:00"/>
    <x v="0"/>
    <d v="2018-05-01T00:00:00"/>
    <n v="14453.55"/>
    <n v="227.88"/>
  </r>
  <r>
    <s v="E"/>
    <s v="C"/>
    <s v="C-TOU"/>
    <d v="2018-11-01T00:00:00"/>
    <x v="1"/>
    <d v="2018-05-01T00:00:00"/>
    <n v="651.86"/>
    <n v="10.27"/>
  </r>
  <r>
    <s v="E"/>
    <s v="C"/>
    <s v="C-TOU"/>
    <d v="2018-11-01T00:00:00"/>
    <x v="1"/>
    <d v="2018-05-01T00:00:00"/>
    <n v="3355.62"/>
    <n v="47.01"/>
  </r>
  <r>
    <s v="E"/>
    <s v="C"/>
    <s v="C-TOU"/>
    <d v="2018-11-01T00:00:00"/>
    <x v="0"/>
    <d v="2018-05-01T00:00:00"/>
    <n v="74404.08"/>
    <n v="1042.21"/>
  </r>
  <r>
    <s v="E"/>
    <s v="R"/>
    <s v="R-TOU"/>
    <d v="2018-11-01T00:00:00"/>
    <x v="0"/>
    <d v="2018-11-01T00:00:00"/>
    <n v="208291.71"/>
    <n v="3760.78"/>
  </r>
  <r>
    <s v="E"/>
    <s v="R"/>
    <s v="R-TOU"/>
    <d v="2018-11-01T00:00:00"/>
    <x v="0"/>
    <d v="2018-11-01T00:00:00"/>
    <n v="235981.18"/>
    <n v="4063.65"/>
  </r>
  <r>
    <s v="E"/>
    <s v="R"/>
    <s v="R-TOU"/>
    <d v="2018-11-01T00:00:00"/>
    <x v="0"/>
    <d v="2018-11-01T00:00:00"/>
    <n v="2864.89"/>
    <n v="53.57"/>
  </r>
  <r>
    <s v="E"/>
    <s v="R"/>
    <s v="R-TOU"/>
    <d v="2018-11-01T00:00:00"/>
    <x v="0"/>
    <d v="2018-11-01T00:00:00"/>
    <n v="219"/>
    <n v="4.07"/>
  </r>
  <r>
    <s v="E"/>
    <s v="C"/>
    <s v="C-TOU"/>
    <d v="2018-11-01T00:00:00"/>
    <x v="0"/>
    <d v="2018-05-01T00:00:00"/>
    <n v="328258"/>
    <n v="5922.19"/>
  </r>
  <r>
    <s v="E"/>
    <s v="C"/>
    <s v="C-TOU"/>
    <d v="2018-11-01T00:00:00"/>
    <x v="1"/>
    <d v="2018-05-01T00:00:00"/>
    <n v="14804.38"/>
    <n v="267.07"/>
  </r>
  <r>
    <s v="E"/>
    <s v="R"/>
    <s v="R-TOU"/>
    <d v="2018-10-01T00:00:00"/>
    <x v="0"/>
    <d v="2018-05-01T00:00:00"/>
    <n v="113301.37"/>
    <n v="2641.01"/>
  </r>
  <r>
    <s v="E"/>
    <s v="R"/>
    <s v="R-TOU"/>
    <d v="2018-10-01T00:00:00"/>
    <x v="1"/>
    <d v="2018-05-01T00:00:00"/>
    <n v="5109.91"/>
    <n v="119.07"/>
  </r>
  <r>
    <s v="E"/>
    <s v="C"/>
    <s v="C-TOU"/>
    <d v="2018-10-01T00:00:00"/>
    <x v="1"/>
    <d v="2018-05-01T00:00:00"/>
    <n v="1493.6"/>
    <n v="34.86"/>
  </r>
  <r>
    <s v="E"/>
    <s v="C"/>
    <s v="C-TOU"/>
    <d v="2018-10-01T00:00:00"/>
    <x v="0"/>
    <d v="2018-05-01T00:00:00"/>
    <n v="33117.410000000003"/>
    <n v="773.18"/>
  </r>
  <r>
    <s v="E"/>
    <s v="C"/>
    <s v="C-TOU"/>
    <d v="2018-10-01T00:00:00"/>
    <x v="0"/>
    <d v="2018-05-01T00:00:00"/>
    <n v="8568.9599999999991"/>
    <n v="200.05"/>
  </r>
  <r>
    <s v="E"/>
    <s v="C"/>
    <s v="C-TOU"/>
    <d v="2018-10-01T00:00:00"/>
    <x v="1"/>
    <d v="2018-05-01T00:00:00"/>
    <n v="386.46"/>
    <n v="9.01"/>
  </r>
  <r>
    <s v="E"/>
    <s v="R"/>
    <s v="R-TOU"/>
    <d v="2018-11-01T00:00:00"/>
    <x v="1"/>
    <d v="2018-11-01T00:00:00"/>
    <n v="9393.9699999999993"/>
    <n v="169.59"/>
  </r>
  <r>
    <s v="E"/>
    <s v="R"/>
    <s v="R-TOU"/>
    <d v="2018-11-01T00:00:00"/>
    <x v="1"/>
    <d v="2018-11-01T00:00:00"/>
    <n v="10642.88"/>
    <n v="183.25"/>
  </r>
  <r>
    <s v="E"/>
    <s v="C"/>
    <s v="C-TOU"/>
    <d v="2018-10-01T00:00:00"/>
    <x v="0"/>
    <d v="2018-05-01T00:00:00"/>
    <n v="9048.2900000000009"/>
    <n v="285.44"/>
  </r>
  <r>
    <s v="E"/>
    <s v="C"/>
    <s v="C-TOU"/>
    <d v="2018-10-01T00:00:00"/>
    <x v="1"/>
    <d v="2018-05-01T00:00:00"/>
    <n v="408.08"/>
    <n v="12.87"/>
  </r>
  <r>
    <s v="E"/>
    <s v="C"/>
    <s v="CR-TOU"/>
    <d v="2018-11-01T00:00:00"/>
    <x v="0"/>
    <d v="2018-05-01T00:00:00"/>
    <n v="594"/>
    <n v="8.39"/>
  </r>
  <r>
    <s v="E"/>
    <s v="C"/>
    <s v="CR-TOU"/>
    <d v="2018-11-01T00:00:00"/>
    <x v="1"/>
    <d v="2018-11-01T00:00:00"/>
    <n v="0"/>
    <n v="0"/>
  </r>
  <r>
    <s v="E"/>
    <s v="C"/>
    <s v="CR-TOU"/>
    <d v="2018-11-01T00:00:00"/>
    <x v="1"/>
    <d v="2018-05-01T00:00:00"/>
    <n v="26.79"/>
    <n v="0.38"/>
  </r>
  <r>
    <s v="E"/>
    <s v="C"/>
    <s v="CR-TOU"/>
    <d v="2018-11-01T00:00:00"/>
    <x v="0"/>
    <d v="2018-11-01T00:00:00"/>
    <n v="0"/>
    <n v="0"/>
  </r>
  <r>
    <s v="E"/>
    <s v="R"/>
    <s v="R-TOU"/>
    <d v="2018-11-01T00:00:00"/>
    <x v="1"/>
    <d v="2018-11-01T00:00:00"/>
    <n v="129.21"/>
    <n v="2.42"/>
  </r>
  <r>
    <s v="E"/>
    <s v="R"/>
    <s v="R-TOU"/>
    <d v="2018-11-01T00:00:00"/>
    <x v="1"/>
    <d v="2018-11-01T00:00:00"/>
    <n v="9.8800000000000008"/>
    <n v="0.18"/>
  </r>
  <r>
    <s v="E"/>
    <s v="R"/>
    <s v="R-TOU"/>
    <d v="2018-11-01T00:00:00"/>
    <x v="1"/>
    <d v="2018-11-01T00:00:00"/>
    <n v="6.18"/>
    <n v="0.1"/>
  </r>
  <r>
    <s v="E"/>
    <s v="R"/>
    <s v="R-TOU"/>
    <d v="2018-11-01T00:00:00"/>
    <x v="1"/>
    <d v="2018-05-01T00:00:00"/>
    <n v="16.239999999999998"/>
    <n v="0.26"/>
  </r>
  <r>
    <s v="E"/>
    <s v="R"/>
    <s v="R-TOU"/>
    <d v="2018-11-01T00:00:00"/>
    <x v="0"/>
    <d v="2018-11-01T00:00:00"/>
    <n v="137"/>
    <n v="2.2200000000000002"/>
  </r>
  <r>
    <s v="E"/>
    <s v="R"/>
    <s v="R-TOU"/>
    <d v="2018-11-01T00:00:00"/>
    <x v="0"/>
    <d v="2018-05-01T00:00:00"/>
    <n v="360"/>
    <n v="5.83"/>
  </r>
  <r>
    <s v="E"/>
    <s v="C"/>
    <s v="C-TOU"/>
    <d v="2018-11-01T00:00:00"/>
    <x v="0"/>
    <d v="2018-05-01T00:00:00"/>
    <n v="23577"/>
    <n v="373.57"/>
  </r>
  <r>
    <s v="E"/>
    <s v="C"/>
    <s v="C-TOU"/>
    <d v="2018-11-01T00:00:00"/>
    <x v="0"/>
    <d v="2018-11-01T00:00:00"/>
    <n v="8201.57"/>
    <n v="129.94999999999999"/>
  </r>
  <r>
    <s v="E"/>
    <s v="C"/>
    <s v="C-TOU"/>
    <d v="2018-11-01T00:00:00"/>
    <x v="1"/>
    <d v="2018-05-01T00:00:00"/>
    <n v="1063.3"/>
    <n v="16.829999999999998"/>
  </r>
  <r>
    <s v="E"/>
    <s v="C"/>
    <s v="C-TOU"/>
    <d v="2018-11-01T00:00:00"/>
    <x v="1"/>
    <d v="2018-11-01T00:00:00"/>
    <n v="369.9"/>
    <n v="5.87"/>
  </r>
  <r>
    <s v="E"/>
    <s v="C"/>
    <s v="C-TOU"/>
    <d v="2018-11-01T00:00:00"/>
    <x v="0"/>
    <d v="2018-11-01T00:00:00"/>
    <n v="2221.96"/>
    <n v="35.21"/>
  </r>
  <r>
    <s v="E"/>
    <s v="C"/>
    <s v="C-TOU"/>
    <d v="2018-11-01T00:00:00"/>
    <x v="1"/>
    <d v="2018-11-01T00:00:00"/>
    <n v="100.2"/>
    <n v="1.59"/>
  </r>
  <r>
    <s v="E"/>
    <s v="R"/>
    <s v="R-TOU"/>
    <d v="2018-11-01T00:00:00"/>
    <x v="0"/>
    <d v="2018-05-01T00:00:00"/>
    <n v="430001.15"/>
    <n v="7396.54"/>
  </r>
  <r>
    <s v="E"/>
    <s v="R"/>
    <s v="R-TOU"/>
    <d v="2018-11-01T00:00:00"/>
    <x v="1"/>
    <d v="2018-05-01T00:00:00"/>
    <n v="19393.169999999998"/>
    <n v="333.62"/>
  </r>
  <r>
    <s v="E"/>
    <s v="R"/>
    <s v="WR-TOU"/>
    <d v="2018-10-01T00:00:00"/>
    <x v="1"/>
    <d v="2018-05-01T00:00:00"/>
    <n v="51.61"/>
    <n v="1.63"/>
  </r>
  <r>
    <s v="E"/>
    <s v="R"/>
    <s v="WR-TOU"/>
    <d v="2018-10-01T00:00:00"/>
    <x v="0"/>
    <d v="2018-05-01T00:00:00"/>
    <n v="1144.3699999999999"/>
    <n v="36.1"/>
  </r>
  <r>
    <s v="E"/>
    <s v="C"/>
    <s v="C-TOU"/>
    <d v="2019-06-01T00:00:00"/>
    <x v="1"/>
    <d v="2018-11-01T00:00:00"/>
    <n v="-207.26"/>
    <n v="-5.28"/>
  </r>
  <r>
    <s v="E"/>
    <s v="C"/>
    <s v="C-TOU"/>
    <d v="2019-06-01T00:00:00"/>
    <x v="1"/>
    <d v="2018-05-01T00:00:00"/>
    <n v="104.9"/>
    <n v="2.34"/>
  </r>
  <r>
    <s v="E"/>
    <s v="C"/>
    <s v="C-TOU"/>
    <d v="2019-06-01T00:00:00"/>
    <x v="0"/>
    <d v="2018-11-01T00:00:00"/>
    <n v="-5757"/>
    <n v="-146.5"/>
  </r>
  <r>
    <s v="E"/>
    <s v="C"/>
    <s v="C-TOU"/>
    <d v="2019-06-01T00:00:00"/>
    <x v="0"/>
    <d v="2018-05-01T00:00:00"/>
    <n v="2326"/>
    <n v="51.81"/>
  </r>
  <r>
    <s v="E"/>
    <s v="R"/>
    <s v="R-TOU"/>
    <d v="2018-11-01T00:00:00"/>
    <x v="0"/>
    <d v="2018-05-01T00:00:00"/>
    <n v="4384"/>
    <n v="61.9"/>
  </r>
  <r>
    <s v="E"/>
    <s v="R"/>
    <s v="R-TOU"/>
    <d v="2018-10-01T00:00:00"/>
    <x v="0"/>
    <d v="2018-05-01T00:00:00"/>
    <n v="1213.01"/>
    <n v="27.89"/>
  </r>
  <r>
    <s v="E"/>
    <s v="R"/>
    <s v="R-TOU"/>
    <d v="2018-10-01T00:00:00"/>
    <x v="1"/>
    <d v="2018-05-01T00:00:00"/>
    <n v="54.71"/>
    <n v="1.26"/>
  </r>
  <r>
    <s v="E"/>
    <s v="C"/>
    <s v="CR-TOU"/>
    <d v="2018-10-01T00:00:00"/>
    <x v="1"/>
    <d v="2018-05-01T00:00:00"/>
    <n v="29.18"/>
    <n v="0.92"/>
  </r>
  <r>
    <s v="E"/>
    <s v="C"/>
    <s v="CR-TOU"/>
    <d v="2018-10-01T00:00:00"/>
    <x v="0"/>
    <d v="2018-05-01T00:00:00"/>
    <n v="647"/>
    <n v="20.41"/>
  </r>
  <r>
    <s v="E"/>
    <s v="C"/>
    <s v="C-TOU"/>
    <d v="2018-02-01T00:00:00"/>
    <x v="0"/>
    <d v="2018-01-01T00:00:00"/>
    <n v="15489.11"/>
    <n v="430.33"/>
  </r>
  <r>
    <s v="E"/>
    <s v="C"/>
    <s v="C-TOU"/>
    <d v="2018-02-01T00:00:00"/>
    <x v="1"/>
    <d v="2018-01-01T00:00:00"/>
    <n v="698.57"/>
    <n v="19.41"/>
  </r>
  <r>
    <s v="E"/>
    <s v="C"/>
    <s v="C-TOU"/>
    <d v="2018-02-01T00:00:00"/>
    <x v="1"/>
    <d v="2018-01-01T00:00:00"/>
    <n v="2149.4699999999998"/>
    <n v="59.71"/>
  </r>
  <r>
    <s v="E"/>
    <s v="C"/>
    <s v="C-TOU"/>
    <d v="2018-02-01T00:00:00"/>
    <x v="0"/>
    <d v="2018-01-01T00:00:00"/>
    <n v="47660.69"/>
    <n v="1324.23"/>
  </r>
  <r>
    <s v="E"/>
    <s v="R"/>
    <s v="WR-TOU"/>
    <d v="2018-11-01T00:00:00"/>
    <x v="1"/>
    <d v="2018-11-01T00:00:00"/>
    <n v="8.08"/>
    <n v="0.11"/>
  </r>
  <r>
    <s v="E"/>
    <s v="R"/>
    <s v="R-TOU"/>
    <d v="2018-11-01T00:00:00"/>
    <x v="1"/>
    <d v="2018-05-01T00:00:00"/>
    <n v="12.36"/>
    <n v="0.14000000000000001"/>
  </r>
  <r>
    <s v="E"/>
    <s v="R"/>
    <s v="R-TOU"/>
    <d v="2018-11-01T00:00:00"/>
    <x v="0"/>
    <d v="2018-05-01T00:00:00"/>
    <n v="273.99"/>
    <n v="3.11"/>
  </r>
  <r>
    <s v="E"/>
    <s v="C"/>
    <s v="C-TOU"/>
    <d v="2018-11-01T00:00:00"/>
    <x v="0"/>
    <d v="2018-05-01T00:00:00"/>
    <n v="98544.01"/>
    <n v="1126.52"/>
  </r>
  <r>
    <s v="E"/>
    <s v="C"/>
    <s v="C-TOU"/>
    <d v="2018-11-01T00:00:00"/>
    <x v="1"/>
    <d v="2018-05-01T00:00:00"/>
    <n v="4444.32"/>
    <n v="50.82"/>
  </r>
  <r>
    <s v="E"/>
    <s v="R"/>
    <s v="CR-TOU"/>
    <d v="2018-11-01T00:00:00"/>
    <x v="1"/>
    <d v="2018-11-01T00:00:00"/>
    <n v="14.67"/>
    <n v="0.25"/>
  </r>
  <r>
    <s v="E"/>
    <s v="R"/>
    <s v="WR-TOU"/>
    <d v="2018-11-01T00:00:00"/>
    <x v="0"/>
    <d v="2018-11-01T00:00:00"/>
    <n v="181.17"/>
    <n v="2.76"/>
  </r>
  <r>
    <s v="E"/>
    <s v="R"/>
    <s v="WR-TOU"/>
    <d v="2018-11-01T00:00:00"/>
    <x v="1"/>
    <d v="2018-05-01T00:00:00"/>
    <n v="52.25"/>
    <n v="0.74"/>
  </r>
  <r>
    <s v="E"/>
    <s v="R"/>
    <s v="WR-TOU"/>
    <d v="2018-11-01T00:00:00"/>
    <x v="0"/>
    <d v="2018-05-01T00:00:00"/>
    <n v="1158.6300000000001"/>
    <n v="16.36"/>
  </r>
  <r>
    <s v="E"/>
    <s v="C"/>
    <s v="C-TOU"/>
    <d v="2018-11-01T00:00:00"/>
    <x v="1"/>
    <d v="2018-11-01T00:00:00"/>
    <n v="0"/>
    <n v="0"/>
  </r>
  <r>
    <s v="E"/>
    <s v="R"/>
    <s v="CR-TOU"/>
    <d v="2018-11-01T00:00:00"/>
    <x v="0"/>
    <d v="2018-11-01T00:00:00"/>
    <n v="327.62"/>
    <n v="5.54"/>
  </r>
  <r>
    <s v="E"/>
    <s v="C"/>
    <s v="C-TOU"/>
    <d v="2018-10-01T00:00:00"/>
    <x v="1"/>
    <d v="2018-05-01T00:00:00"/>
    <n v="1195.6500000000001"/>
    <n v="28.03"/>
  </r>
  <r>
    <s v="E"/>
    <s v="C"/>
    <s v="C-TOU"/>
    <d v="2018-10-01T00:00:00"/>
    <x v="0"/>
    <d v="2018-05-01T00:00:00"/>
    <n v="26510.97"/>
    <n v="621.61"/>
  </r>
  <r>
    <s v="E"/>
    <s v="C"/>
    <s v="C-TOU"/>
    <d v="2018-10-01T00:00:00"/>
    <x v="0"/>
    <d v="2018-05-01T00:00:00"/>
    <n v="37369.629999999997"/>
    <n v="872.46"/>
  </r>
  <r>
    <s v="E"/>
    <s v="R"/>
    <s v="R-TOU"/>
    <d v="2018-11-01T00:00:00"/>
    <x v="1"/>
    <d v="2018-11-01T00:00:00"/>
    <n v="0"/>
    <n v="0"/>
  </r>
  <r>
    <s v="E"/>
    <s v="C"/>
    <s v="C-TOU"/>
    <d v="2018-11-01T00:00:00"/>
    <x v="0"/>
    <d v="2018-11-01T00:00:00"/>
    <n v="0.01"/>
    <n v="0"/>
  </r>
  <r>
    <s v="E"/>
    <s v="C"/>
    <s v="C-TOU"/>
    <d v="2018-02-01T00:00:00"/>
    <x v="0"/>
    <d v="2018-01-01T00:00:00"/>
    <n v="4916.54"/>
    <n v="168.58"/>
  </r>
  <r>
    <s v="E"/>
    <s v="C"/>
    <s v="C-TOU"/>
    <d v="2018-02-01T00:00:00"/>
    <x v="1"/>
    <d v="2018-01-01T00:00:00"/>
    <n v="221.73"/>
    <n v="7.59"/>
  </r>
  <r>
    <s v="E"/>
    <s v="R"/>
    <s v="R-TOU"/>
    <d v="2018-11-01T00:00:00"/>
    <x v="0"/>
    <d v="2018-11-01T00:00:00"/>
    <n v="0.02"/>
    <n v="0"/>
  </r>
  <r>
    <s v="E"/>
    <s v="R"/>
    <s v="R-TOU"/>
    <d v="2018-11-01T00:00:00"/>
    <x v="0"/>
    <d v="2018-11-01T00:00:00"/>
    <n v="61.05"/>
    <n v="1.04"/>
  </r>
  <r>
    <s v="E"/>
    <s v="R"/>
    <s v="R-TOU"/>
    <d v="2018-11-01T00:00:00"/>
    <x v="1"/>
    <d v="2018-11-01T00:00:00"/>
    <n v="2.75"/>
    <n v="0.05"/>
  </r>
  <r>
    <s v="E"/>
    <s v="C"/>
    <s v="C-TOU"/>
    <d v="2018-11-01T00:00:00"/>
    <x v="1"/>
    <d v="2018-05-01T00:00:00"/>
    <n v="314.77999999999997"/>
    <n v="4.4400000000000004"/>
  </r>
  <r>
    <s v="E"/>
    <s v="C"/>
    <s v="WC-TOU"/>
    <d v="2018-11-01T00:00:00"/>
    <x v="1"/>
    <d v="2018-05-01T00:00:00"/>
    <n v="48.17"/>
    <n v="0.68"/>
  </r>
  <r>
    <s v="E"/>
    <s v="R"/>
    <s v="R-TOU"/>
    <d v="2018-11-01T00:00:00"/>
    <x v="1"/>
    <d v="2018-05-01T00:00:00"/>
    <n v="197.71"/>
    <n v="2.79"/>
  </r>
  <r>
    <s v="E"/>
    <s v="C"/>
    <s v="C-TOU"/>
    <d v="2018-11-01T00:00:00"/>
    <x v="0"/>
    <d v="2018-05-01T00:00:00"/>
    <n v="6979.54"/>
    <n v="98.56"/>
  </r>
  <r>
    <s v="E"/>
    <s v="C"/>
    <s v="WC-TOU"/>
    <d v="2018-11-01T00:00:00"/>
    <x v="0"/>
    <d v="2018-05-01T00:00:00"/>
    <n v="1067.99"/>
    <n v="15.08"/>
  </r>
  <r>
    <s v="E"/>
    <s v="R"/>
    <s v="R-TOU"/>
    <d v="2018-12-01T00:00:00"/>
    <x v="0"/>
    <d v="2018-05-01T00:00:00"/>
    <n v="205185"/>
    <n v="4482.3599999999997"/>
  </r>
  <r>
    <s v="E"/>
    <s v="R"/>
    <s v="R-TOU"/>
    <d v="2018-12-01T00:00:00"/>
    <x v="1"/>
    <d v="2018-05-01T00:00:00"/>
    <n v="9253.81"/>
    <n v="202.04"/>
  </r>
  <r>
    <s v="E"/>
    <s v="C"/>
    <s v="C-TOU"/>
    <d v="2018-12-01T00:00:00"/>
    <x v="1"/>
    <d v="2018-11-01T00:00:00"/>
    <n v="172.24"/>
    <n v="3.74"/>
  </r>
  <r>
    <s v="E"/>
    <s v="R"/>
    <s v="R-TOU"/>
    <d v="2018-12-01T00:00:00"/>
    <x v="1"/>
    <d v="2018-05-01T00:00:00"/>
    <n v="6133.77"/>
    <n v="133.78"/>
  </r>
  <r>
    <s v="E"/>
    <s v="C"/>
    <s v="C-TOU"/>
    <d v="2018-12-01T00:00:00"/>
    <x v="1"/>
    <d v="2018-05-01T00:00:00"/>
    <n v="161.41"/>
    <n v="3.53"/>
  </r>
  <r>
    <s v="E"/>
    <s v="C"/>
    <s v="C-TOU"/>
    <d v="2018-12-01T00:00:00"/>
    <x v="0"/>
    <d v="2018-05-01T00:00:00"/>
    <n v="3579"/>
    <n v="78.069999999999993"/>
  </r>
  <r>
    <s v="E"/>
    <s v="R"/>
    <s v="R-TOU"/>
    <d v="2018-12-01T00:00:00"/>
    <x v="1"/>
    <d v="2018-11-01T00:00:00"/>
    <n v="6592.63"/>
    <n v="144.01"/>
  </r>
  <r>
    <s v="E"/>
    <s v="R"/>
    <s v="R-TOU"/>
    <d v="2018-12-01T00:00:00"/>
    <x v="0"/>
    <d v="2018-05-01T00:00:00"/>
    <n v="136002"/>
    <n v="2966.9"/>
  </r>
  <r>
    <s v="E"/>
    <s v="C"/>
    <s v="C-TOU"/>
    <d v="2018-12-01T00:00:00"/>
    <x v="0"/>
    <d v="2018-11-01T00:00:00"/>
    <n v="3818.73"/>
    <n v="83.31"/>
  </r>
  <r>
    <s v="E"/>
    <s v="R"/>
    <s v="R-TOU"/>
    <d v="2018-12-01T00:00:00"/>
    <x v="0"/>
    <d v="2018-11-01T00:00:00"/>
    <n v="146179.14000000001"/>
    <n v="3192.53"/>
  </r>
  <r>
    <s v="E"/>
    <s v="C"/>
    <s v="C-TOU"/>
    <d v="2018-12-01T00:00:00"/>
    <x v="0"/>
    <d v="2018-11-01T00:00:00"/>
    <n v="94590.87"/>
    <n v="2064.08"/>
  </r>
  <r>
    <s v="E"/>
    <s v="C"/>
    <s v="C-TOU"/>
    <d v="2018-12-01T00:00:00"/>
    <x v="0"/>
    <d v="2018-05-01T00:00:00"/>
    <n v="88625"/>
    <n v="1933.44"/>
  </r>
  <r>
    <s v="E"/>
    <s v="C"/>
    <s v="C-TOU"/>
    <d v="2018-12-01T00:00:00"/>
    <x v="1"/>
    <d v="2018-11-01T00:00:00"/>
    <n v="4266.03"/>
    <n v="93.11"/>
  </r>
  <r>
    <s v="E"/>
    <s v="C"/>
    <s v="C-TOU"/>
    <d v="2018-12-01T00:00:00"/>
    <x v="1"/>
    <d v="2018-05-01T00:00:00"/>
    <n v="3996.99"/>
    <n v="87.19"/>
  </r>
  <r>
    <s v="E"/>
    <s v="R"/>
    <s v="R-TOU"/>
    <d v="2018-12-01T00:00:00"/>
    <x v="0"/>
    <d v="2018-11-01T00:00:00"/>
    <n v="221929.31"/>
    <n v="4852.16"/>
  </r>
  <r>
    <s v="E"/>
    <s v="R"/>
    <s v="R-TOU"/>
    <d v="2018-12-01T00:00:00"/>
    <x v="0"/>
    <d v="2018-05-01T00:00:00"/>
    <n v="416"/>
    <n v="7.98"/>
  </r>
  <r>
    <s v="E"/>
    <s v="R"/>
    <s v="CR-TOU"/>
    <d v="2018-12-01T00:00:00"/>
    <x v="1"/>
    <d v="2018-05-01T00:00:00"/>
    <n v="3.7"/>
    <n v="0.09"/>
  </r>
  <r>
    <s v="E"/>
    <s v="R"/>
    <s v="CR-TOU"/>
    <d v="2018-12-01T00:00:00"/>
    <x v="0"/>
    <d v="2018-05-01T00:00:00"/>
    <n v="82"/>
    <n v="2.09"/>
  </r>
  <r>
    <s v="E"/>
    <s v="R"/>
    <s v="R-TOU"/>
    <d v="2018-12-01T00:00:00"/>
    <x v="1"/>
    <d v="2018-11-01T00:00:00"/>
    <n v="10009.040000000001"/>
    <n v="218.88"/>
  </r>
  <r>
    <s v="E"/>
    <s v="R"/>
    <s v="R-TOU"/>
    <d v="2018-12-01T00:00:00"/>
    <x v="1"/>
    <d v="2018-05-01T00:00:00"/>
    <n v="18.77"/>
    <n v="0.36"/>
  </r>
  <r>
    <s v="E"/>
    <s v="C"/>
    <s v="C-TOU"/>
    <d v="2019-02-01T00:00:00"/>
    <x v="0"/>
    <d v="2018-11-01T00:00:00"/>
    <n v="97131.99"/>
    <n v="1972.64"/>
  </r>
  <r>
    <s v="E"/>
    <s v="C"/>
    <s v="C-TOU"/>
    <d v="2019-02-01T00:00:00"/>
    <x v="1"/>
    <d v="2018-11-01T00:00:00"/>
    <n v="3754.59"/>
    <n v="76.27"/>
  </r>
  <r>
    <s v="E"/>
    <s v="R"/>
    <s v="R-TOU"/>
    <d v="2019-01-01T00:00:00"/>
    <x v="1"/>
    <d v="2018-11-01T00:00:00"/>
    <n v="39.44"/>
    <n v="0.89"/>
  </r>
  <r>
    <s v="E"/>
    <s v="R"/>
    <s v="R-TOU"/>
    <d v="2019-01-01T00:00:00"/>
    <x v="0"/>
    <d v="2018-11-01T00:00:00"/>
    <n v="962"/>
    <n v="21.6"/>
  </r>
  <r>
    <s v="E"/>
    <s v="C"/>
    <s v="C-TOU"/>
    <d v="2019-01-01T00:00:00"/>
    <x v="1"/>
    <d v="2018-11-01T00:00:00"/>
    <n v="1359.71"/>
    <n v="34.380000000000003"/>
  </r>
  <r>
    <s v="E"/>
    <s v="C"/>
    <s v="C-TOU"/>
    <d v="2019-01-01T00:00:00"/>
    <x v="0"/>
    <d v="2018-11-01T00:00:00"/>
    <n v="32297"/>
    <n v="816.24"/>
  </r>
  <r>
    <s v="E"/>
    <s v="R"/>
    <s v="R-TOU"/>
    <d v="2018-12-01T00:00:00"/>
    <x v="0"/>
    <d v="2018-05-01T00:00:00"/>
    <n v="100130"/>
    <n v="2493.64"/>
  </r>
  <r>
    <s v="E"/>
    <s v="R"/>
    <s v="R-TOU"/>
    <d v="2018-12-01T00:00:00"/>
    <x v="1"/>
    <d v="2018-05-01T00:00:00"/>
    <n v="4515.8999999999996"/>
    <n v="112.44"/>
  </r>
  <r>
    <s v="E"/>
    <s v="R"/>
    <s v="CR-TOU"/>
    <d v="2018-12-01T00:00:00"/>
    <x v="0"/>
    <d v="2018-11-01T00:00:00"/>
    <n v="863299.65"/>
    <n v="21961.34"/>
  </r>
  <r>
    <s v="E"/>
    <s v="R"/>
    <s v="R-TOU"/>
    <d v="2018-12-01T00:00:00"/>
    <x v="0"/>
    <d v="2018-05-01T00:00:00"/>
    <n v="111"/>
    <n v="2.2400000000000002"/>
  </r>
  <r>
    <s v="E"/>
    <s v="R"/>
    <s v="CR-TOU"/>
    <d v="2018-12-01T00:00:00"/>
    <x v="1"/>
    <d v="2018-11-01T00:00:00"/>
    <n v="38934.769999999997"/>
    <n v="990.34"/>
  </r>
  <r>
    <s v="E"/>
    <s v="R"/>
    <s v="R-TOU"/>
    <d v="2018-12-01T00:00:00"/>
    <x v="1"/>
    <d v="2018-05-01T00:00:00"/>
    <n v="5.01"/>
    <n v="0.1"/>
  </r>
  <r>
    <s v="E"/>
    <s v="C"/>
    <s v="C-TOU"/>
    <d v="2018-12-01T00:00:00"/>
    <x v="0"/>
    <d v="2018-05-01T00:00:00"/>
    <n v="7713"/>
    <n v="192.04"/>
  </r>
  <r>
    <s v="E"/>
    <s v="C"/>
    <s v="C-TOU"/>
    <d v="2018-12-01T00:00:00"/>
    <x v="0"/>
    <d v="2018-11-01T00:00:00"/>
    <n v="52066.41"/>
    <n v="1296.3399999999999"/>
  </r>
  <r>
    <s v="E"/>
    <s v="C"/>
    <s v="C-TOU"/>
    <d v="2018-12-01T00:00:00"/>
    <x v="1"/>
    <d v="2018-05-01T00:00:00"/>
    <n v="347.86"/>
    <n v="8.67"/>
  </r>
  <r>
    <s v="E"/>
    <s v="C"/>
    <s v="C-TOU"/>
    <d v="2019-02-01T00:00:00"/>
    <x v="0"/>
    <d v="2018-11-01T00:00:00"/>
    <n v="3392"/>
    <n v="68.63"/>
  </r>
  <r>
    <s v="E"/>
    <s v="C"/>
    <s v="C-TOU"/>
    <d v="2019-02-01T00:00:00"/>
    <x v="1"/>
    <d v="2018-11-01T00:00:00"/>
    <n v="130.94"/>
    <n v="2.65"/>
  </r>
  <r>
    <s v="E"/>
    <s v="R"/>
    <s v="R-TOU"/>
    <d v="2019-02-01T00:00:00"/>
    <x v="1"/>
    <d v="2018-11-01T00:00:00"/>
    <n v="6187.44"/>
    <n v="125.52"/>
  </r>
  <r>
    <s v="E"/>
    <s v="R"/>
    <s v="R-TOU"/>
    <d v="2019-02-01T00:00:00"/>
    <x v="0"/>
    <d v="2018-11-01T00:00:00"/>
    <n v="160264"/>
    <n v="3247.75"/>
  </r>
  <r>
    <s v="E"/>
    <s v="C"/>
    <s v="C-TOU"/>
    <d v="2018-12-01T00:00:00"/>
    <x v="1"/>
    <d v="2018-11-01T00:00:00"/>
    <n v="2348.23"/>
    <n v="58.46"/>
  </r>
  <r>
    <s v="E"/>
    <s v="R"/>
    <s v="R-TOU"/>
    <d v="2019-02-01T00:00:00"/>
    <x v="1"/>
    <d v="2018-11-01T00:00:00"/>
    <n v="9267.06"/>
    <n v="187.67"/>
  </r>
  <r>
    <s v="E"/>
    <s v="R"/>
    <s v="R-TOU"/>
    <d v="2019-02-01T00:00:00"/>
    <x v="0"/>
    <d v="2018-11-01T00:00:00"/>
    <n v="240029"/>
    <n v="4860.62"/>
  </r>
  <r>
    <s v="E"/>
    <s v="R"/>
    <s v="R-TOU"/>
    <d v="2018-12-01T00:00:00"/>
    <x v="1"/>
    <d v="2018-05-01T00:00:00"/>
    <n v="56.29"/>
    <n v="1.1299999999999999"/>
  </r>
  <r>
    <s v="E"/>
    <s v="R"/>
    <s v="R-TOU"/>
    <d v="2018-12-01T00:00:00"/>
    <x v="0"/>
    <d v="2018-11-01T00:00:00"/>
    <n v="515647.93"/>
    <n v="15692.44"/>
  </r>
  <r>
    <s v="E"/>
    <s v="R"/>
    <s v="R-TOU"/>
    <d v="2018-12-01T00:00:00"/>
    <x v="1"/>
    <d v="2018-05-01T00:00:00"/>
    <n v="17.68"/>
    <n v="0.36"/>
  </r>
  <r>
    <s v="E"/>
    <s v="R"/>
    <s v="R-TOU"/>
    <d v="2018-12-01T00:00:00"/>
    <x v="1"/>
    <d v="2018-11-01T00:00:00"/>
    <n v="33469.5"/>
    <n v="1019.27"/>
  </r>
  <r>
    <s v="E"/>
    <s v="R"/>
    <s v="R-TOU"/>
    <d v="2018-12-01T00:00:00"/>
    <x v="0"/>
    <d v="2018-05-01T00:00:00"/>
    <n v="392"/>
    <n v="7.97"/>
  </r>
  <r>
    <s v="E"/>
    <s v="R"/>
    <s v="R-TOU"/>
    <d v="2018-12-01T00:00:00"/>
    <x v="0"/>
    <d v="2018-11-01T00:00:00"/>
    <n v="742114.42"/>
    <n v="22599.62"/>
  </r>
  <r>
    <s v="E"/>
    <s v="R"/>
    <s v="R-TOU"/>
    <d v="2018-12-01T00:00:00"/>
    <x v="1"/>
    <d v="2018-11-01T00:00:00"/>
    <n v="23255.87"/>
    <n v="707.76"/>
  </r>
  <r>
    <s v="E"/>
    <s v="R"/>
    <s v="R-TOU"/>
    <d v="2018-12-01T00:00:00"/>
    <x v="1"/>
    <d v="2018-11-01T00:00:00"/>
    <n v="9340.23"/>
    <n v="232.74"/>
  </r>
  <r>
    <s v="E"/>
    <s v="R"/>
    <s v="R-TOU"/>
    <d v="2018-12-01T00:00:00"/>
    <x v="1"/>
    <d v="2018-05-01T00:00:00"/>
    <n v="1363.96"/>
    <n v="33.979999999999997"/>
  </r>
  <r>
    <s v="E"/>
    <s v="R"/>
    <s v="R-TOU"/>
    <d v="2018-12-01T00:00:00"/>
    <x v="0"/>
    <d v="2018-11-01T00:00:00"/>
    <n v="207099.47"/>
    <n v="5160.63"/>
  </r>
  <r>
    <s v="E"/>
    <s v="R"/>
    <s v="R-TOU"/>
    <d v="2018-12-01T00:00:00"/>
    <x v="0"/>
    <d v="2018-05-01T00:00:00"/>
    <n v="30243"/>
    <n v="753.41"/>
  </r>
  <r>
    <s v="E"/>
    <s v="R"/>
    <s v="R-TOU"/>
    <d v="2018-12-01T00:00:00"/>
    <x v="0"/>
    <d v="2018-05-01T00:00:00"/>
    <n v="1248"/>
    <n v="25.01"/>
  </r>
  <r>
    <s v="E"/>
    <s v="R"/>
    <s v="R-TOU"/>
    <d v="2018-12-01T00:00:00"/>
    <x v="1"/>
    <d v="2018-11-01T00:00:00"/>
    <n v="22326.87"/>
    <n v="679.79"/>
  </r>
  <r>
    <s v="E"/>
    <s v="R"/>
    <s v="R-TOU"/>
    <d v="2018-12-01T00:00:00"/>
    <x v="1"/>
    <d v="2018-11-01T00:00:00"/>
    <n v="19135.18"/>
    <n v="526.23"/>
  </r>
  <r>
    <s v="E"/>
    <s v="R"/>
    <s v="R-TOU"/>
    <d v="2018-12-01T00:00:00"/>
    <x v="1"/>
    <d v="2018-11-01T00:00:00"/>
    <n v="30484.62"/>
    <n v="759.71"/>
  </r>
  <r>
    <s v="E"/>
    <s v="C"/>
    <s v="C-TOU"/>
    <d v="2018-12-01T00:00:00"/>
    <x v="1"/>
    <d v="2018-11-01T00:00:00"/>
    <n v="6744.75"/>
    <n v="167.91"/>
  </r>
  <r>
    <s v="E"/>
    <s v="C"/>
    <s v="C-TOU"/>
    <d v="2018-12-01T00:00:00"/>
    <x v="1"/>
    <d v="2018-05-01T00:00:00"/>
    <n v="998.04"/>
    <n v="24.84"/>
  </r>
  <r>
    <s v="E"/>
    <s v="R"/>
    <s v="R-TOU"/>
    <d v="2018-12-01T00:00:00"/>
    <x v="0"/>
    <d v="2018-11-01T00:00:00"/>
    <n v="675934.41"/>
    <n v="16843"/>
  </r>
  <r>
    <s v="E"/>
    <s v="C"/>
    <s v="C-TOU"/>
    <d v="2018-12-01T00:00:00"/>
    <x v="0"/>
    <d v="2018-11-01T00:00:00"/>
    <n v="149550.60999999999"/>
    <n v="3723.52"/>
  </r>
  <r>
    <s v="E"/>
    <s v="C"/>
    <s v="C-TOU"/>
    <d v="2018-12-01T00:00:00"/>
    <x v="0"/>
    <d v="2018-05-01T00:00:00"/>
    <n v="22130"/>
    <n v="551.04999999999995"/>
  </r>
  <r>
    <s v="E"/>
    <s v="C"/>
    <s v="C-TOU"/>
    <d v="2018-12-01T00:00:00"/>
    <x v="1"/>
    <d v="2018-05-01T00:00:00"/>
    <n v="2033.57"/>
    <n v="50.82"/>
  </r>
  <r>
    <s v="E"/>
    <s v="R"/>
    <s v="R-TOU"/>
    <d v="2018-12-01T00:00:00"/>
    <x v="1"/>
    <d v="2018-05-01T00:00:00"/>
    <n v="1543.84"/>
    <n v="37.770000000000003"/>
  </r>
  <r>
    <s v="E"/>
    <s v="C"/>
    <s v="C-TOU"/>
    <d v="2018-12-01T00:00:00"/>
    <x v="0"/>
    <d v="2018-05-01T00:00:00"/>
    <n v="45090.2"/>
    <n v="1126.72"/>
  </r>
  <r>
    <s v="E"/>
    <s v="R"/>
    <s v="R-TOU"/>
    <d v="2018-12-01T00:00:00"/>
    <x v="0"/>
    <d v="2018-05-01T00:00:00"/>
    <n v="34234.980000000003"/>
    <n v="836.28"/>
  </r>
  <r>
    <s v="E"/>
    <s v="R"/>
    <s v="WR-TOU"/>
    <d v="2018-12-01T00:00:00"/>
    <x v="0"/>
    <d v="2018-05-01T00:00:00"/>
    <n v="3776.47"/>
    <n v="68.28"/>
  </r>
  <r>
    <s v="E"/>
    <s v="R"/>
    <s v="WR-TOU"/>
    <d v="2018-12-01T00:00:00"/>
    <x v="1"/>
    <d v="2018-05-01T00:00:00"/>
    <n v="170.32"/>
    <n v="3.08"/>
  </r>
  <r>
    <s v="E"/>
    <s v="R"/>
    <s v="WR-TOU"/>
    <d v="2018-12-01T00:00:00"/>
    <x v="0"/>
    <d v="2018-11-01T00:00:00"/>
    <n v="1239454.47"/>
    <n v="31508.080000000002"/>
  </r>
  <r>
    <s v="E"/>
    <s v="R"/>
    <s v="WR-TOU"/>
    <d v="2018-12-01T00:00:00"/>
    <x v="1"/>
    <d v="2018-11-01T00:00:00"/>
    <n v="55899.34"/>
    <n v="1420.99"/>
  </r>
  <r>
    <s v="E"/>
    <s v="R"/>
    <s v="R-TOU"/>
    <d v="2018-12-01T00:00:00"/>
    <x v="0"/>
    <d v="2018-11-01T00:00:00"/>
    <n v="232195.55"/>
    <n v="6154.62"/>
  </r>
  <r>
    <s v="E"/>
    <s v="R"/>
    <s v="R-TOU"/>
    <d v="2018-12-01T00:00:00"/>
    <x v="0"/>
    <d v="2018-11-01T00:00:00"/>
    <n v="495051.42"/>
    <n v="15073.11"/>
  </r>
  <r>
    <s v="E"/>
    <s v="R"/>
    <s v="R-TOU"/>
    <d v="2018-12-01T00:00:00"/>
    <x v="0"/>
    <d v="2018-11-01T00:00:00"/>
    <n v="424283.17"/>
    <n v="11665.54"/>
  </r>
  <r>
    <s v="E"/>
    <s v="R"/>
    <s v="R-TOU"/>
    <d v="2018-12-01T00:00:00"/>
    <x v="0"/>
    <d v="2018-05-01T00:00:00"/>
    <n v="10"/>
    <n v="0.25"/>
  </r>
  <r>
    <s v="E"/>
    <s v="R"/>
    <s v="R-TOU"/>
    <d v="2018-12-01T00:00:00"/>
    <x v="1"/>
    <d v="2018-05-01T00:00:00"/>
    <n v="0.45"/>
    <n v="0.01"/>
  </r>
  <r>
    <s v="E"/>
    <s v="R"/>
    <s v="R-TOU"/>
    <d v="2018-12-01T00:00:00"/>
    <x v="1"/>
    <d v="2018-11-01T00:00:00"/>
    <n v="10472.049999999999"/>
    <n v="277.60000000000002"/>
  </r>
  <r>
    <s v="E"/>
    <s v="C"/>
    <s v="C-TOU"/>
    <d v="2018-12-01T00:00:00"/>
    <x v="0"/>
    <d v="2018-11-01T00:00:00"/>
    <n v="78488.789999999994"/>
    <n v="1971.8"/>
  </r>
  <r>
    <s v="E"/>
    <s v="C"/>
    <s v="C-TOU"/>
    <d v="2018-12-01T00:00:00"/>
    <x v="1"/>
    <d v="2018-11-01T00:00:00"/>
    <n v="3539.86"/>
    <n v="88.94"/>
  </r>
  <r>
    <s v="E"/>
    <s v="C"/>
    <s v="WC-TOU"/>
    <d v="2018-12-01T00:00:00"/>
    <x v="1"/>
    <d v="2018-11-01T00:00:00"/>
    <n v="25679.82"/>
    <n v="652.92999999999995"/>
  </r>
  <r>
    <s v="E"/>
    <s v="C"/>
    <s v="WC-TOU"/>
    <d v="2018-12-01T00:00:00"/>
    <x v="0"/>
    <d v="2018-11-01T00:00:00"/>
    <n v="569398.97"/>
    <n v="14476.55"/>
  </r>
  <r>
    <s v="E"/>
    <s v="C"/>
    <s v="WC-TOU"/>
    <d v="2018-12-01T00:00:00"/>
    <x v="1"/>
    <d v="2018-05-01T00:00:00"/>
    <n v="49.45"/>
    <n v="1.04"/>
  </r>
  <r>
    <s v="E"/>
    <s v="C"/>
    <s v="WC-TOU"/>
    <d v="2018-12-01T00:00:00"/>
    <x v="0"/>
    <d v="2018-05-01T00:00:00"/>
    <n v="1096"/>
    <n v="23.15"/>
  </r>
  <r>
    <s v="E"/>
    <s v="R"/>
    <s v="R-TOU"/>
    <d v="2018-12-01T00:00:00"/>
    <x v="1"/>
    <d v="2018-05-01T00:00:00"/>
    <n v="42.26"/>
    <n v="0.95"/>
  </r>
  <r>
    <s v="E"/>
    <s v="R"/>
    <s v="R-TOU"/>
    <d v="2018-12-01T00:00:00"/>
    <x v="0"/>
    <d v="2018-05-01T00:00:00"/>
    <n v="937"/>
    <n v="21.04"/>
  </r>
  <r>
    <s v="E"/>
    <s v="R"/>
    <s v="R-TOU"/>
    <d v="2018-12-01T00:00:00"/>
    <x v="0"/>
    <d v="2018-05-01T00:00:00"/>
    <n v="154"/>
    <n v="3.87"/>
  </r>
  <r>
    <s v="E"/>
    <s v="R"/>
    <s v="R-TOU"/>
    <d v="2018-12-01T00:00:00"/>
    <x v="0"/>
    <d v="2018-11-01T00:00:00"/>
    <n v="195592.44"/>
    <n v="5369.5"/>
  </r>
  <r>
    <s v="E"/>
    <s v="C"/>
    <s v="C-TOU"/>
    <d v="2019-01-01T00:00:00"/>
    <x v="1"/>
    <d v="2018-05-01T00:00:00"/>
    <n v="0"/>
    <n v="0"/>
  </r>
  <r>
    <s v="E"/>
    <s v="C"/>
    <s v="C-TOU"/>
    <d v="2019-01-01T00:00:00"/>
    <x v="0"/>
    <d v="2018-05-01T00:00:00"/>
    <n v="0"/>
    <n v="0"/>
  </r>
  <r>
    <s v="E"/>
    <s v="C"/>
    <s v="C-TOU"/>
    <d v="2018-07-01T00:00:00"/>
    <x v="1"/>
    <d v="2018-05-01T00:00:00"/>
    <n v="3503.02"/>
    <n v="66.7"/>
  </r>
  <r>
    <s v="E"/>
    <s v="R"/>
    <s v="R-TOU"/>
    <d v="2018-06-01T00:00:00"/>
    <x v="1"/>
    <d v="2018-05-01T00:00:00"/>
    <n v="63.64"/>
    <n v="1"/>
  </r>
  <r>
    <s v="E"/>
    <s v="R"/>
    <s v="R-TOU"/>
    <d v="2018-06-01T00:00:00"/>
    <x v="0"/>
    <d v="2018-05-01T00:00:00"/>
    <n v="1410.99"/>
    <n v="22.18"/>
  </r>
  <r>
    <s v="E"/>
    <s v="R"/>
    <s v="R-TOU"/>
    <d v="2018-07-01T00:00:00"/>
    <x v="0"/>
    <d v="2018-01-01T00:00:00"/>
    <n v="383"/>
    <n v="11"/>
  </r>
  <r>
    <s v="E"/>
    <s v="R"/>
    <s v="R-TOU"/>
    <d v="2018-07-01T00:00:00"/>
    <x v="1"/>
    <d v="2018-01-01T00:00:00"/>
    <n v="17.27"/>
    <n v="0.5"/>
  </r>
  <r>
    <s v="E"/>
    <s v="R"/>
    <s v="R-TOU"/>
    <d v="2018-07-01T00:00:00"/>
    <x v="0"/>
    <d v="2018-05-01T00:00:00"/>
    <n v="420133.31"/>
    <n v="6868.33"/>
  </r>
  <r>
    <s v="E"/>
    <s v="R"/>
    <s v="R-TOU"/>
    <d v="2018-07-01T00:00:00"/>
    <x v="1"/>
    <d v="2018-05-01T00:00:00"/>
    <n v="18948.12"/>
    <n v="309.94"/>
  </r>
  <r>
    <s v="E"/>
    <s v="R"/>
    <s v="R-TOU"/>
    <d v="2018-07-01T00:00:00"/>
    <x v="1"/>
    <d v="2018-01-01T00:00:00"/>
    <n v="2.2999999999999998"/>
    <n v="0.04"/>
  </r>
  <r>
    <s v="E"/>
    <s v="C"/>
    <s v="C-TOU"/>
    <d v="2018-06-01T00:00:00"/>
    <x v="1"/>
    <d v="2018-05-01T00:00:00"/>
    <n v="3226.23"/>
    <n v="37.31"/>
  </r>
  <r>
    <s v="E"/>
    <s v="R"/>
    <s v="R-TOU"/>
    <d v="2018-06-01T00:00:00"/>
    <x v="1"/>
    <d v="2018-05-01T00:00:00"/>
    <n v="11971.65"/>
    <n v="138.76"/>
  </r>
  <r>
    <s v="E"/>
    <s v="C"/>
    <s v="C-TOU"/>
    <d v="2018-06-01T00:00:00"/>
    <x v="0"/>
    <d v="2018-05-01T00:00:00"/>
    <n v="71534.13"/>
    <n v="827.06"/>
  </r>
  <r>
    <s v="E"/>
    <s v="R"/>
    <s v="R-TOU"/>
    <d v="2018-06-01T00:00:00"/>
    <x v="0"/>
    <d v="2018-05-01T00:00:00"/>
    <n v="265443.93"/>
    <n v="3077.54"/>
  </r>
  <r>
    <s v="E"/>
    <s v="C"/>
    <s v="CC-TOU"/>
    <d v="2018-06-01T00:00:00"/>
    <x v="0"/>
    <d v="2018-05-01T00:00:00"/>
    <n v="261387.74"/>
    <n v="3688.69"/>
  </r>
  <r>
    <s v="E"/>
    <s v="C"/>
    <s v="CC-TOU"/>
    <d v="2018-06-01T00:00:00"/>
    <x v="1"/>
    <d v="2018-05-01T00:00:00"/>
    <n v="11788.57"/>
    <n v="166.39"/>
  </r>
  <r>
    <s v="E"/>
    <s v="C"/>
    <s v="C-TOU"/>
    <d v="2018-06-01T00:00:00"/>
    <x v="0"/>
    <d v="2018-01-01T00:00:00"/>
    <n v="5262.03"/>
    <n v="60.79"/>
  </r>
  <r>
    <s v="E"/>
    <s v="C"/>
    <s v="C-TOU"/>
    <d v="2018-06-01T00:00:00"/>
    <x v="1"/>
    <d v="2018-01-01T00:00:00"/>
    <n v="237.33"/>
    <n v="2.74"/>
  </r>
  <r>
    <s v="E"/>
    <s v="R"/>
    <s v="CR-TOU"/>
    <d v="2018-06-01T00:00:00"/>
    <x v="1"/>
    <d v="2018-05-01T00:00:00"/>
    <n v="32863.33"/>
    <n v="463.75"/>
  </r>
  <r>
    <s v="E"/>
    <s v="R"/>
    <s v="CR-TOU"/>
    <d v="2018-06-01T00:00:00"/>
    <x v="0"/>
    <d v="2018-05-01T00:00:00"/>
    <n v="728680.81"/>
    <n v="10283.19"/>
  </r>
  <r>
    <s v="E"/>
    <s v="C"/>
    <s v="C-TOU"/>
    <d v="2018-06-01T00:00:00"/>
    <x v="1"/>
    <d v="2018-01-01T00:00:00"/>
    <n v="767.72"/>
    <n v="17.579999999999998"/>
  </r>
  <r>
    <s v="E"/>
    <s v="C"/>
    <s v="C-TOU"/>
    <d v="2018-06-01T00:00:00"/>
    <x v="0"/>
    <d v="2018-01-01T00:00:00"/>
    <n v="17022.759999999998"/>
    <n v="389.79"/>
  </r>
  <r>
    <s v="E"/>
    <s v="C"/>
    <s v="C-TOU"/>
    <d v="2018-06-01T00:00:00"/>
    <x v="1"/>
    <d v="2018-01-01T00:00:00"/>
    <n v="309.31"/>
    <n v="3.26"/>
  </r>
  <r>
    <s v="E"/>
    <s v="C"/>
    <s v="C-TOU"/>
    <d v="2018-06-01T00:00:00"/>
    <x v="0"/>
    <d v="2018-01-01T00:00:00"/>
    <n v="6858.5"/>
    <n v="71.94"/>
  </r>
  <r>
    <s v="E"/>
    <s v="R"/>
    <s v="R-TOU"/>
    <d v="2018-06-01T00:00:00"/>
    <x v="0"/>
    <d v="2018-05-01T00:00:00"/>
    <n v="154423.75"/>
    <n v="1624.84"/>
  </r>
  <r>
    <s v="E"/>
    <s v="R"/>
    <s v="R-TOU"/>
    <d v="2018-06-01T00:00:00"/>
    <x v="1"/>
    <d v="2018-01-01T00:00:00"/>
    <n v="0"/>
    <n v="0"/>
  </r>
  <r>
    <s v="E"/>
    <s v="R"/>
    <s v="R-TOU"/>
    <d v="2018-06-01T00:00:00"/>
    <x v="0"/>
    <d v="2018-01-01T00:00:00"/>
    <n v="0"/>
    <n v="0"/>
  </r>
  <r>
    <s v="E"/>
    <s v="R"/>
    <s v="R-TOU"/>
    <d v="2018-06-01T00:00:00"/>
    <x v="0"/>
    <d v="2018-01-01T00:00:00"/>
    <n v="96"/>
    <n v="1.22"/>
  </r>
  <r>
    <s v="E"/>
    <s v="R"/>
    <s v="R-TOU"/>
    <d v="2018-06-01T00:00:00"/>
    <x v="1"/>
    <d v="2018-01-01T00:00:00"/>
    <n v="4.33"/>
    <n v="0.05"/>
  </r>
  <r>
    <s v="E"/>
    <s v="R"/>
    <s v="R-TOU"/>
    <d v="2018-07-01T00:00:00"/>
    <x v="1"/>
    <d v="2018-01-01T00:00:00"/>
    <n v="0"/>
    <n v="0"/>
  </r>
  <r>
    <s v="E"/>
    <s v="R"/>
    <s v="R-TOU"/>
    <d v="2018-07-01T00:00:00"/>
    <x v="0"/>
    <d v="2018-01-01T00:00:00"/>
    <n v="0"/>
    <n v="0"/>
  </r>
  <r>
    <s v="E"/>
    <s v="C"/>
    <s v="WC-TOU"/>
    <d v="2018-06-01T00:00:00"/>
    <x v="0"/>
    <d v="2018-05-01T00:00:00"/>
    <n v="432103.58"/>
    <n v="6098.51"/>
  </r>
  <r>
    <s v="E"/>
    <s v="C"/>
    <s v="WC-TOU"/>
    <d v="2018-06-01T00:00:00"/>
    <x v="1"/>
    <d v="2018-05-01T00:00:00"/>
    <n v="19487.96"/>
    <n v="275.02999999999997"/>
  </r>
  <r>
    <s v="E"/>
    <s v="R"/>
    <s v="R-TOU"/>
    <d v="2018-06-01T00:00:00"/>
    <x v="0"/>
    <d v="2018-05-01T00:00:00"/>
    <n v="0"/>
    <n v="0"/>
  </r>
  <r>
    <s v="E"/>
    <s v="R"/>
    <s v="R-TOU"/>
    <d v="2018-06-01T00:00:00"/>
    <x v="0"/>
    <d v="2018-05-01T00:00:00"/>
    <n v="445880.48"/>
    <n v="6833.65"/>
  </r>
  <r>
    <s v="E"/>
    <s v="R"/>
    <s v="R-TOU"/>
    <d v="2018-06-01T00:00:00"/>
    <x v="0"/>
    <d v="2018-05-01T00:00:00"/>
    <n v="462967.92"/>
    <n v="7327.56"/>
  </r>
  <r>
    <s v="E"/>
    <s v="R"/>
    <s v="R-TOU"/>
    <d v="2018-06-01T00:00:00"/>
    <x v="1"/>
    <d v="2018-05-01T00:00:00"/>
    <n v="23912.76"/>
    <n v="251.72"/>
  </r>
  <r>
    <s v="E"/>
    <s v="R"/>
    <s v="R-TOU"/>
    <d v="2018-06-01T00:00:00"/>
    <x v="1"/>
    <d v="2018-05-01T00:00:00"/>
    <n v="20109.169999999998"/>
    <n v="308.17"/>
  </r>
  <r>
    <s v="E"/>
    <s v="R"/>
    <s v="R-TOU"/>
    <d v="2018-06-01T00:00:00"/>
    <x v="1"/>
    <d v="2018-05-01T00:00:00"/>
    <n v="20880"/>
    <n v="330.44"/>
  </r>
  <r>
    <s v="E"/>
    <s v="C"/>
    <s v="C-TOU"/>
    <d v="2018-06-01T00:00:00"/>
    <x v="0"/>
    <d v="2018-01-01T00:00:00"/>
    <n v="12171.43"/>
    <n v="127.74"/>
  </r>
  <r>
    <s v="E"/>
    <s v="C"/>
    <s v="C-TOU"/>
    <d v="2018-06-01T00:00:00"/>
    <x v="0"/>
    <d v="2018-05-01T00:00:00"/>
    <n v="60656.42"/>
    <n v="636.34"/>
  </r>
  <r>
    <s v="E"/>
    <s v="R"/>
    <s v="R-TOU"/>
    <d v="2018-06-01T00:00:00"/>
    <x v="0"/>
    <d v="2018-05-01T00:00:00"/>
    <n v="112.99"/>
    <n v="1.43"/>
  </r>
  <r>
    <s v="E"/>
    <s v="C"/>
    <s v="C-TOU"/>
    <d v="2018-06-01T00:00:00"/>
    <x v="1"/>
    <d v="2018-05-01T00:00:00"/>
    <n v="2735.62"/>
    <n v="28.68"/>
  </r>
  <r>
    <s v="E"/>
    <s v="R"/>
    <s v="R-TOU"/>
    <d v="2018-06-01T00:00:00"/>
    <x v="1"/>
    <d v="2018-05-01T00:00:00"/>
    <n v="5.0999999999999996"/>
    <n v="0.06"/>
  </r>
  <r>
    <s v="E"/>
    <s v="R"/>
    <s v="R-TOU"/>
    <d v="2018-06-01T00:00:00"/>
    <x v="1"/>
    <d v="2018-05-01T00:00:00"/>
    <n v="0"/>
    <n v="0"/>
  </r>
  <r>
    <s v="E"/>
    <s v="C"/>
    <s v="C-TOU"/>
    <d v="2018-06-01T00:00:00"/>
    <x v="1"/>
    <d v="2018-01-01T00:00:00"/>
    <n v="548.92999999999995"/>
    <n v="5.79"/>
  </r>
  <r>
    <s v="E"/>
    <s v="R"/>
    <s v="R-TOU"/>
    <d v="2018-06-01T00:00:00"/>
    <x v="1"/>
    <d v="2018-05-01T00:00:00"/>
    <n v="135.85"/>
    <n v="1.92"/>
  </r>
  <r>
    <s v="E"/>
    <s v="R"/>
    <s v="R-TOU"/>
    <d v="2018-06-01T00:00:00"/>
    <x v="0"/>
    <d v="2018-05-01T00:00:00"/>
    <n v="3011.99"/>
    <n v="42.54"/>
  </r>
  <r>
    <s v="E"/>
    <s v="R"/>
    <s v="R-TOU"/>
    <d v="2018-06-01T00:00:00"/>
    <x v="1"/>
    <d v="2018-01-01T00:00:00"/>
    <n v="0.27"/>
    <n v="0"/>
  </r>
  <r>
    <s v="E"/>
    <s v="R"/>
    <s v="R-TOU"/>
    <d v="2018-06-01T00:00:00"/>
    <x v="1"/>
    <d v="2018-01-01T00:00:00"/>
    <n v="69.55"/>
    <n v="1.4"/>
  </r>
  <r>
    <s v="E"/>
    <s v="R"/>
    <s v="R-TOU"/>
    <d v="2018-06-01T00:00:00"/>
    <x v="0"/>
    <d v="2018-01-01T00:00:00"/>
    <n v="1542.17"/>
    <n v="31.28"/>
  </r>
  <r>
    <s v="E"/>
    <s v="C"/>
    <s v="C-TOU"/>
    <d v="2018-06-01T00:00:00"/>
    <x v="0"/>
    <d v="2018-05-01T00:00:00"/>
    <n v="514433.85"/>
    <n v="8215.2000000000007"/>
  </r>
  <r>
    <s v="E"/>
    <s v="C"/>
    <s v="C-TOU"/>
    <d v="2018-06-01T00:00:00"/>
    <x v="1"/>
    <d v="2018-05-01T00:00:00"/>
    <n v="23200.94"/>
    <n v="370.51"/>
  </r>
  <r>
    <s v="E"/>
    <s v="C"/>
    <s v="C-TOU"/>
    <d v="2018-06-01T00:00:00"/>
    <x v="1"/>
    <d v="2018-01-01T00:00:00"/>
    <n v="7.31"/>
    <n v="0.16"/>
  </r>
  <r>
    <s v="E"/>
    <s v="C"/>
    <s v="C-TOU"/>
    <d v="2018-06-01T00:00:00"/>
    <x v="0"/>
    <d v="2018-01-01T00:00:00"/>
    <n v="161.97999999999999"/>
    <n v="3.63"/>
  </r>
  <r>
    <s v="E"/>
    <s v="C"/>
    <s v="C-TOU"/>
    <d v="2018-06-01T00:00:00"/>
    <x v="0"/>
    <d v="2018-05-01T00:00:00"/>
    <n v="10468.16"/>
    <n v="194.54"/>
  </r>
  <r>
    <s v="E"/>
    <s v="C"/>
    <s v="C-TOU"/>
    <d v="2018-06-01T00:00:00"/>
    <x v="1"/>
    <d v="2018-05-01T00:00:00"/>
    <n v="472.09"/>
    <n v="8.7799999999999994"/>
  </r>
  <r>
    <s v="E"/>
    <s v="R"/>
    <s v="R-TOU"/>
    <d v="2018-06-01T00:00:00"/>
    <x v="0"/>
    <d v="2018-01-01T00:00:00"/>
    <n v="5144"/>
    <n v="94.38"/>
  </r>
  <r>
    <s v="E"/>
    <s v="R"/>
    <s v="R-TOU"/>
    <d v="2018-06-01T00:00:00"/>
    <x v="0"/>
    <d v="2018-01-01T00:00:00"/>
    <n v="6.01"/>
    <n v="0.08"/>
  </r>
  <r>
    <s v="E"/>
    <s v="C"/>
    <s v="C-TOU"/>
    <d v="2018-06-01T00:00:00"/>
    <x v="0"/>
    <d v="2018-05-01T00:00:00"/>
    <n v="32202.720000000001"/>
    <n v="459.43"/>
  </r>
  <r>
    <s v="E"/>
    <s v="C"/>
    <s v="C-TOU"/>
    <d v="2018-06-01T00:00:00"/>
    <x v="1"/>
    <d v="2018-05-01T00:00:00"/>
    <n v="1452.35"/>
    <n v="20.72"/>
  </r>
  <r>
    <s v="E"/>
    <s v="C"/>
    <s v="WC-TOU"/>
    <d v="2018-06-01T00:00:00"/>
    <x v="1"/>
    <d v="2018-05-01T00:00:00"/>
    <n v="31.34"/>
    <n v="0.44"/>
  </r>
  <r>
    <s v="E"/>
    <s v="C"/>
    <s v="WC-TOU"/>
    <d v="2018-06-01T00:00:00"/>
    <x v="0"/>
    <d v="2018-05-01T00:00:00"/>
    <n v="695"/>
    <n v="9.81"/>
  </r>
  <r>
    <s v="E"/>
    <s v="C"/>
    <s v="C-TOU"/>
    <d v="2018-06-01T00:00:00"/>
    <x v="1"/>
    <d v="2018-01-01T00:00:00"/>
    <n v="1490.81"/>
    <n v="18.84"/>
  </r>
  <r>
    <s v="E"/>
    <s v="C"/>
    <s v="C-TOU"/>
    <d v="2018-06-01T00:00:00"/>
    <x v="0"/>
    <d v="2018-01-01T00:00:00"/>
    <n v="33055.78"/>
    <n v="418.81"/>
  </r>
  <r>
    <s v="E"/>
    <s v="C"/>
    <s v="C-TOU"/>
    <d v="2018-06-01T00:00:00"/>
    <x v="0"/>
    <d v="2018-05-01T00:00:00"/>
    <n v="67509.570000000007"/>
    <n v="851.38"/>
  </r>
  <r>
    <s v="E"/>
    <s v="C"/>
    <s v="C-TOU"/>
    <d v="2018-06-01T00:00:00"/>
    <x v="1"/>
    <d v="2018-05-01T00:00:00"/>
    <n v="3044.69"/>
    <n v="38.409999999999997"/>
  </r>
  <r>
    <s v="E"/>
    <s v="R"/>
    <s v="R-TOU"/>
    <d v="2018-06-01T00:00:00"/>
    <x v="1"/>
    <d v="2018-05-01T00:00:00"/>
    <n v="28635.66"/>
    <n v="457.32"/>
  </r>
  <r>
    <s v="E"/>
    <s v="R"/>
    <s v="R-TOU"/>
    <d v="2018-06-01T00:00:00"/>
    <x v="0"/>
    <d v="2018-05-01T00:00:00"/>
    <n v="634936.16"/>
    <n v="10141.049999999999"/>
  </r>
  <r>
    <s v="E"/>
    <s v="R"/>
    <s v="R-TOU"/>
    <d v="2018-06-01T00:00:00"/>
    <x v="1"/>
    <d v="2018-01-01T00:00:00"/>
    <n v="75.66"/>
    <n v="1.34"/>
  </r>
  <r>
    <s v="E"/>
    <s v="R"/>
    <s v="R-TOU"/>
    <d v="2018-06-01T00:00:00"/>
    <x v="0"/>
    <d v="2018-01-01T00:00:00"/>
    <n v="1677.33"/>
    <n v="29.15"/>
  </r>
  <r>
    <s v="E"/>
    <s v="R"/>
    <s v="R-TOU"/>
    <d v="2018-06-01T00:00:00"/>
    <x v="1"/>
    <d v="2018-01-01T00:00:00"/>
    <n v="232"/>
    <n v="4.25"/>
  </r>
  <r>
    <s v="E"/>
    <s v="R"/>
    <s v="R-TOU"/>
    <d v="2018-06-01T00:00:00"/>
    <x v="0"/>
    <d v="2018-05-01T00:00:00"/>
    <n v="530217.27"/>
    <n v="5583.8"/>
  </r>
  <r>
    <s v="E"/>
    <s v="R"/>
    <s v="R-TOU"/>
    <d v="2018-06-01T00:00:00"/>
    <x v="0"/>
    <d v="2018-01-01T00:00:00"/>
    <n v="53"/>
    <n v="0.67"/>
  </r>
  <r>
    <s v="E"/>
    <s v="R"/>
    <s v="R-TOU"/>
    <d v="2018-06-01T00:00:00"/>
    <x v="0"/>
    <d v="2018-05-01T00:00:00"/>
    <n v="199"/>
    <n v="2.52"/>
  </r>
  <r>
    <s v="E"/>
    <s v="R"/>
    <s v="WR-TOU"/>
    <d v="2018-06-01T00:00:00"/>
    <x v="1"/>
    <d v="2018-01-01T00:00:00"/>
    <n v="3.79"/>
    <n v="0.05"/>
  </r>
  <r>
    <s v="E"/>
    <s v="R"/>
    <s v="WR-TOU"/>
    <d v="2018-06-01T00:00:00"/>
    <x v="0"/>
    <d v="2018-01-01T00:00:00"/>
    <n v="84"/>
    <n v="1.1499999999999999"/>
  </r>
  <r>
    <s v="E"/>
    <s v="C"/>
    <s v="C-TOU"/>
    <d v="2018-06-01T00:00:00"/>
    <x v="1"/>
    <d v="2018-01-01T00:00:00"/>
    <n v="3807.76"/>
    <n v="70.72"/>
  </r>
  <r>
    <s v="E"/>
    <s v="C"/>
    <s v="C-TOU"/>
    <d v="2018-06-01T00:00:00"/>
    <x v="1"/>
    <d v="2018-05-01T00:00:00"/>
    <n v="4153.57"/>
    <n v="77.11"/>
  </r>
  <r>
    <s v="E"/>
    <s v="C"/>
    <s v="C-TOU"/>
    <d v="2018-06-01T00:00:00"/>
    <x v="0"/>
    <d v="2018-01-01T00:00:00"/>
    <n v="84428.79"/>
    <n v="1568.51"/>
  </r>
  <r>
    <s v="E"/>
    <s v="R"/>
    <s v="R-TOU"/>
    <d v="2018-06-01T00:00:00"/>
    <x v="1"/>
    <d v="2018-01-01T00:00:00"/>
    <n v="2.39"/>
    <n v="0.03"/>
  </r>
  <r>
    <s v="E"/>
    <s v="R"/>
    <s v="R-TOU"/>
    <d v="2018-06-01T00:00:00"/>
    <x v="1"/>
    <d v="2018-05-01T00:00:00"/>
    <n v="8.9700000000000006"/>
    <n v="0.11"/>
  </r>
  <r>
    <s v="E"/>
    <s v="C"/>
    <s v="C-TOU"/>
    <d v="2018-05-01T00:00:00"/>
    <x v="1"/>
    <d v="2018-05-01T00:00:00"/>
    <n v="893.23"/>
    <n v="19.46"/>
  </r>
  <r>
    <s v="E"/>
    <s v="C"/>
    <s v="C-TOU"/>
    <d v="2018-05-01T00:00:00"/>
    <x v="0"/>
    <d v="2018-05-01T00:00:00"/>
    <n v="19805.3"/>
    <n v="431.69"/>
  </r>
  <r>
    <s v="E"/>
    <s v="R"/>
    <s v="R-TOU"/>
    <d v="2018-06-01T00:00:00"/>
    <x v="1"/>
    <d v="2018-01-01T00:00:00"/>
    <n v="965.29"/>
    <n v="12.06"/>
  </r>
  <r>
    <s v="E"/>
    <s v="R"/>
    <s v="R-TOU"/>
    <d v="2018-06-01T00:00:00"/>
    <x v="0"/>
    <d v="2018-01-01T00:00:00"/>
    <n v="21403.55"/>
    <n v="266.49"/>
  </r>
  <r>
    <s v="E"/>
    <s v="R"/>
    <s v="R-TOU"/>
    <d v="2018-06-01T00:00:00"/>
    <x v="1"/>
    <d v="2018-01-01T00:00:00"/>
    <n v="3394.87"/>
    <n v="40.24"/>
  </r>
  <r>
    <s v="E"/>
    <s v="R"/>
    <s v="R-TOU"/>
    <d v="2018-06-01T00:00:00"/>
    <x v="0"/>
    <d v="2018-01-01T00:00:00"/>
    <n v="75276.73"/>
    <n v="887.26"/>
  </r>
  <r>
    <s v="E"/>
    <s v="C"/>
    <s v="CC-TOU"/>
    <d v="2018-06-01T00:00:00"/>
    <x v="0"/>
    <d v="2018-01-01T00:00:00"/>
    <n v="2"/>
    <n v="0.03"/>
  </r>
  <r>
    <s v="E"/>
    <s v="C"/>
    <s v="CC-TOU"/>
    <d v="2018-06-01T00:00:00"/>
    <x v="1"/>
    <d v="2018-01-01T00:00:00"/>
    <n v="0.09"/>
    <n v="0"/>
  </r>
  <r>
    <s v="E"/>
    <s v="R"/>
    <s v="R-TOU"/>
    <d v="2019-03-01T00:00:00"/>
    <x v="0"/>
    <d v="2018-11-01T00:00:00"/>
    <n v="9"/>
    <n v="0.24"/>
  </r>
  <r>
    <s v="E"/>
    <s v="R"/>
    <s v="R-TOU"/>
    <d v="2019-03-01T00:00:00"/>
    <x v="1"/>
    <d v="2018-11-01T00:00:00"/>
    <n v="0.3"/>
    <n v="0.01"/>
  </r>
  <r>
    <s v="E"/>
    <s v="C"/>
    <s v="C-TOU"/>
    <d v="2018-09-01T00:00:00"/>
    <x v="0"/>
    <d v="2018-05-01T00:00:00"/>
    <n v="31378.01"/>
    <n v="986.5"/>
  </r>
  <r>
    <s v="E"/>
    <s v="C"/>
    <s v="C-TOU"/>
    <d v="2018-09-01T00:00:00"/>
    <x v="0"/>
    <d v="2018-05-01T00:00:00"/>
    <n v="10980.85"/>
    <n v="345.23"/>
  </r>
  <r>
    <s v="E"/>
    <s v="R"/>
    <s v="R-TOU"/>
    <d v="2019-04-01T00:00:00"/>
    <x v="1"/>
    <d v="2018-05-01T00:00:00"/>
    <n v="0"/>
    <n v="0"/>
  </r>
  <r>
    <s v="E"/>
    <s v="R"/>
    <s v="R-TOU"/>
    <d v="2019-04-01T00:00:00"/>
    <x v="0"/>
    <d v="2018-11-01T00:00:00"/>
    <n v="0"/>
    <n v="0"/>
  </r>
  <r>
    <s v="E"/>
    <s v="R"/>
    <s v="R-TOU"/>
    <d v="2019-04-01T00:00:00"/>
    <x v="0"/>
    <d v="2018-05-01T00:00:00"/>
    <n v="0"/>
    <n v="0"/>
  </r>
  <r>
    <s v="E"/>
    <s v="R"/>
    <s v="R-TOU"/>
    <d v="2019-04-01T00:00:00"/>
    <x v="1"/>
    <d v="2018-11-01T00:00:00"/>
    <n v="0"/>
    <n v="0"/>
  </r>
  <r>
    <s v="E"/>
    <s v="R"/>
    <s v="R-TOU"/>
    <d v="2018-08-01T00:00:00"/>
    <x v="1"/>
    <d v="2018-05-01T00:00:00"/>
    <n v="28251.15"/>
    <n v="959.95"/>
  </r>
  <r>
    <s v="E"/>
    <s v="R"/>
    <s v="R-TOU"/>
    <d v="2018-08-01T00:00:00"/>
    <x v="1"/>
    <d v="2018-05-01T00:00:00"/>
    <n v="43410.17"/>
    <n v="1100.1099999999999"/>
  </r>
  <r>
    <s v="E"/>
    <s v="C"/>
    <s v="C-TOU"/>
    <d v="2019-05-01T00:00:00"/>
    <x v="1"/>
    <d v="2018-11-01T00:00:00"/>
    <n v="240.86"/>
    <n v="5.86"/>
  </r>
  <r>
    <s v="E"/>
    <s v="C"/>
    <s v="C-TOU"/>
    <d v="2019-05-01T00:00:00"/>
    <x v="0"/>
    <d v="2018-11-01T00:00:00"/>
    <n v="6502"/>
    <n v="159.31"/>
  </r>
  <r>
    <s v="E"/>
    <s v="C"/>
    <s v="C-TOU"/>
    <d v="2019-03-01T00:00:00"/>
    <x v="1"/>
    <d v="2018-11-01T00:00:00"/>
    <n v="0"/>
    <n v="0"/>
  </r>
  <r>
    <s v="E"/>
    <s v="C"/>
    <s v="C-TOU"/>
    <d v="2019-03-01T00:00:00"/>
    <x v="1"/>
    <d v="2018-05-01T00:00:00"/>
    <n v="0"/>
    <n v="0"/>
  </r>
  <r>
    <s v="E"/>
    <s v="C"/>
    <s v="C-TOU"/>
    <d v="2019-03-01T00:00:00"/>
    <x v="0"/>
    <d v="2018-11-01T00:00:00"/>
    <n v="0"/>
    <n v="0"/>
  </r>
  <r>
    <s v="E"/>
    <s v="C"/>
    <s v="C-TOU"/>
    <d v="2019-03-01T00:00:00"/>
    <x v="0"/>
    <d v="2018-05-01T00:00:00"/>
    <n v="0"/>
    <n v="0"/>
  </r>
  <r>
    <s v="E"/>
    <s v="R"/>
    <s v="R-TOU"/>
    <d v="2018-09-01T00:00:00"/>
    <x v="1"/>
    <d v="2018-05-01T00:00:00"/>
    <n v="37686.61"/>
    <n v="1197.46"/>
  </r>
  <r>
    <s v="E"/>
    <s v="R"/>
    <s v="R-TOU"/>
    <d v="2018-08-01T00:00:00"/>
    <x v="1"/>
    <d v="2018-05-01T00:00:00"/>
    <n v="0"/>
    <n v="0"/>
  </r>
  <r>
    <s v="E"/>
    <s v="R"/>
    <s v="R-TOU"/>
    <d v="2018-08-01T00:00:00"/>
    <x v="0"/>
    <d v="2018-05-01T00:00:00"/>
    <n v="0"/>
    <n v="0"/>
  </r>
  <r>
    <s v="E"/>
    <s v="R"/>
    <s v="R-TOU"/>
    <d v="2018-09-01T00:00:00"/>
    <x v="0"/>
    <d v="2018-05-01T00:00:00"/>
    <n v="596086.82999999996"/>
    <n v="20167.37"/>
  </r>
  <r>
    <s v="E"/>
    <s v="R"/>
    <s v="R-TOU"/>
    <d v="2018-09-01T00:00:00"/>
    <x v="1"/>
    <d v="2018-05-01T00:00:00"/>
    <n v="26883.56"/>
    <n v="909.53"/>
  </r>
  <r>
    <s v="E"/>
    <s v="R"/>
    <s v="R-TOU"/>
    <d v="2018-09-01T00:00:00"/>
    <x v="0"/>
    <d v="2018-05-01T00:00:00"/>
    <n v="835622.81"/>
    <n v="26551.54"/>
  </r>
  <r>
    <s v="E"/>
    <s v="CC"/>
    <s v="CC-TOU"/>
    <d v="2018-08-01T00:00:00"/>
    <x v="0"/>
    <d v="2018-05-01T00:00:00"/>
    <n v="1760.48"/>
    <n v="55.1"/>
  </r>
  <r>
    <s v="E"/>
    <s v="CC"/>
    <s v="CC-TOU"/>
    <d v="2018-08-01T00:00:00"/>
    <x v="1"/>
    <d v="2018-05-01T00:00:00"/>
    <n v="79.400000000000006"/>
    <n v="2.4900000000000002"/>
  </r>
  <r>
    <s v="E"/>
    <s v="C"/>
    <s v="C-TOU"/>
    <d v="2019-03-01T00:00:00"/>
    <x v="0"/>
    <d v="2018-11-01T00:00:00"/>
    <n v="0"/>
    <n v="0"/>
  </r>
  <r>
    <s v="E"/>
    <s v="C"/>
    <s v="C-TOU"/>
    <d v="2019-03-01T00:00:00"/>
    <x v="1"/>
    <d v="2018-11-01T00:00:00"/>
    <n v="0"/>
    <n v="0"/>
  </r>
  <r>
    <s v="E"/>
    <s v="R"/>
    <s v="CR-TOU"/>
    <d v="2019-03-01T00:00:00"/>
    <x v="0"/>
    <d v="2018-11-01T00:00:00"/>
    <n v="1036"/>
    <n v="28.15"/>
  </r>
  <r>
    <s v="E"/>
    <s v="R"/>
    <s v="CR-TOU"/>
    <d v="2019-03-01T00:00:00"/>
    <x v="1"/>
    <d v="2018-11-01T00:00:00"/>
    <n v="42.37"/>
    <n v="1.1499999999999999"/>
  </r>
  <r>
    <s v="E"/>
    <s v="C"/>
    <s v="WC-TOU"/>
    <d v="2018-09-01T00:00:00"/>
    <x v="0"/>
    <d v="2018-05-01T00:00:00"/>
    <n v="817"/>
    <n v="25.69"/>
  </r>
  <r>
    <s v="E"/>
    <s v="R"/>
    <s v="R-TOU"/>
    <d v="2018-09-01T00:00:00"/>
    <x v="0"/>
    <d v="2018-05-01T00:00:00"/>
    <n v="4356.0200000000004"/>
    <n v="136.93"/>
  </r>
  <r>
    <s v="E"/>
    <s v="C"/>
    <s v="C-TOU"/>
    <d v="2018-09-01T00:00:00"/>
    <x v="1"/>
    <d v="2018-05-01T00:00:00"/>
    <n v="495.24"/>
    <n v="15.57"/>
  </r>
  <r>
    <s v="E"/>
    <s v="C"/>
    <s v="WC-TOU"/>
    <d v="2018-09-01T00:00:00"/>
    <x v="1"/>
    <d v="2018-05-01T00:00:00"/>
    <n v="36.85"/>
    <n v="1.1599999999999999"/>
  </r>
  <r>
    <s v="E"/>
    <s v="C"/>
    <s v="C-TOU"/>
    <d v="2018-09-01T00:00:00"/>
    <x v="1"/>
    <d v="2018-05-01T00:00:00"/>
    <n v="1415.14"/>
    <n v="44.49"/>
  </r>
  <r>
    <s v="E"/>
    <s v="R"/>
    <s v="R-TOU"/>
    <d v="2018-09-01T00:00:00"/>
    <x v="1"/>
    <d v="2018-05-01T00:00:00"/>
    <n v="196.47"/>
    <n v="6.17"/>
  </r>
  <r>
    <s v="E"/>
    <s v="R"/>
    <s v="R-TOU"/>
    <d v="2018-09-01T00:00:00"/>
    <x v="0"/>
    <d v="2018-05-01T00:00:00"/>
    <n v="23544.95"/>
    <n v="738.06"/>
  </r>
  <r>
    <s v="E"/>
    <s v="R"/>
    <s v="R-TOU"/>
    <d v="2018-09-01T00:00:00"/>
    <x v="1"/>
    <d v="2018-05-01T00:00:00"/>
    <n v="1061.8499999999999"/>
    <n v="33.31"/>
  </r>
  <r>
    <s v="E"/>
    <s v="C"/>
    <s v="WC-TOU"/>
    <d v="2018-09-01T00:00:00"/>
    <x v="1"/>
    <d v="2018-05-01T00:00:00"/>
    <n v="22758.57"/>
    <n v="715.77"/>
  </r>
  <r>
    <s v="E"/>
    <s v="C"/>
    <s v="WC-TOU"/>
    <d v="2018-09-01T00:00:00"/>
    <x v="0"/>
    <d v="2018-05-01T00:00:00"/>
    <n v="504623.72"/>
    <n v="15869.58"/>
  </r>
  <r>
    <s v="E"/>
    <s v="R"/>
    <s v="WR-TOU"/>
    <d v="2018-09-01T00:00:00"/>
    <x v="0"/>
    <d v="2018-05-01T00:00:00"/>
    <n v="1448"/>
    <n v="45.36"/>
  </r>
  <r>
    <s v="E"/>
    <s v="R"/>
    <s v="WR-TOU"/>
    <d v="2018-09-01T00:00:00"/>
    <x v="1"/>
    <d v="2018-05-01T00:00:00"/>
    <n v="65.3"/>
    <n v="2.0499999999999998"/>
  </r>
  <r>
    <s v="E"/>
    <s v="R"/>
    <s v="R-TOU"/>
    <d v="2018-09-01T00:00:00"/>
    <x v="1"/>
    <d v="2018-05-01T00:00:00"/>
    <n v="73.650000000000006"/>
    <n v="2.38"/>
  </r>
  <r>
    <s v="E"/>
    <s v="R"/>
    <s v="R-TOU"/>
    <d v="2018-09-01T00:00:00"/>
    <x v="0"/>
    <d v="2018-05-01T00:00:00"/>
    <n v="1633"/>
    <n v="52.8"/>
  </r>
  <r>
    <s v="E"/>
    <s v="R"/>
    <s v="R-TOU"/>
    <d v="2018-09-01T00:00:00"/>
    <x v="0"/>
    <d v="2018-05-01T00:00:00"/>
    <n v="255938.14"/>
    <n v="7916.02"/>
  </r>
  <r>
    <s v="E"/>
    <s v="R"/>
    <s v="R-TOU"/>
    <d v="2018-09-01T00:00:00"/>
    <x v="0"/>
    <d v="2018-01-01T00:00:00"/>
    <n v="0"/>
    <n v="0"/>
  </r>
  <r>
    <s v="E"/>
    <s v="R"/>
    <s v="R-TOU"/>
    <d v="2018-09-01T00:00:00"/>
    <x v="1"/>
    <d v="2018-01-01T00:00:00"/>
    <n v="0"/>
    <n v="0"/>
  </r>
  <r>
    <s v="E"/>
    <s v="R"/>
    <s v="R-TOU"/>
    <d v="2018-09-01T00:00:00"/>
    <x v="1"/>
    <d v="2018-05-01T00:00:00"/>
    <n v="12839.3"/>
    <n v="428.44"/>
  </r>
  <r>
    <s v="E"/>
    <s v="R"/>
    <s v="R-TOU"/>
    <d v="2018-09-01T00:00:00"/>
    <x v="1"/>
    <d v="2018-05-01T00:00:00"/>
    <n v="17.05"/>
    <n v="0.57999999999999996"/>
  </r>
  <r>
    <s v="E"/>
    <s v="R"/>
    <s v="R-TOU"/>
    <d v="2018-09-01T00:00:00"/>
    <x v="0"/>
    <d v="2018-05-01T00:00:00"/>
    <n v="284683.13"/>
    <n v="9499.2800000000007"/>
  </r>
  <r>
    <s v="E"/>
    <s v="R"/>
    <s v="R-TOU"/>
    <d v="2018-09-01T00:00:00"/>
    <x v="0"/>
    <d v="2018-05-01T00:00:00"/>
    <n v="377.99"/>
    <n v="12.93"/>
  </r>
  <r>
    <s v="E"/>
    <s v="R"/>
    <s v="R-TOU"/>
    <d v="2018-08-01T00:00:00"/>
    <x v="1"/>
    <d v="2018-05-01T00:00:00"/>
    <n v="998.57"/>
    <n v="31.3"/>
  </r>
  <r>
    <s v="E"/>
    <s v="R"/>
    <s v="R-TOU"/>
    <d v="2018-08-01T00:00:00"/>
    <x v="0"/>
    <d v="2018-05-01T00:00:00"/>
    <n v="22140.959999999999"/>
    <n v="694.09"/>
  </r>
  <r>
    <s v="E"/>
    <s v="C"/>
    <s v="C-TOU"/>
    <d v="2018-08-01T00:00:00"/>
    <x v="0"/>
    <d v="2018-05-01T00:00:00"/>
    <n v="32545.9"/>
    <n v="1079.55"/>
  </r>
  <r>
    <s v="E"/>
    <s v="C"/>
    <s v="C-TOU"/>
    <d v="2018-08-01T00:00:00"/>
    <x v="1"/>
    <d v="2018-05-01T00:00:00"/>
    <n v="1467.82"/>
    <n v="48.7"/>
  </r>
  <r>
    <s v="E"/>
    <s v="C"/>
    <s v="C-TOU"/>
    <d v="2019-03-01T00:00:00"/>
    <x v="0"/>
    <d v="2018-11-01T00:00:00"/>
    <n v="160"/>
    <n v="4.3099999999999996"/>
  </r>
  <r>
    <s v="E"/>
    <s v="C"/>
    <s v="C-TOU"/>
    <d v="2019-03-01T00:00:00"/>
    <x v="1"/>
    <d v="2018-11-01T00:00:00"/>
    <n v="5.33"/>
    <n v="0.14000000000000001"/>
  </r>
  <r>
    <s v="E"/>
    <s v="C"/>
    <s v="CR-TOU"/>
    <d v="2018-09-01T00:00:00"/>
    <x v="1"/>
    <d v="2018-05-01T00:00:00"/>
    <n v="42.57"/>
    <n v="1.34"/>
  </r>
  <r>
    <s v="E"/>
    <s v="C"/>
    <s v="CR-TOU"/>
    <d v="2018-09-01T00:00:00"/>
    <x v="0"/>
    <d v="2018-05-01T00:00:00"/>
    <n v="944"/>
    <n v="29.68"/>
  </r>
  <r>
    <s v="E"/>
    <s v="R"/>
    <s v="R-TOU"/>
    <d v="2018-09-01T00:00:00"/>
    <x v="1"/>
    <d v="2018-05-01T00:00:00"/>
    <n v="16123.81"/>
    <n v="538.33000000000004"/>
  </r>
  <r>
    <s v="E"/>
    <s v="R"/>
    <s v="R-TOU"/>
    <d v="2018-09-01T00:00:00"/>
    <x v="1"/>
    <d v="2018-05-01T00:00:00"/>
    <n v="13790.93"/>
    <n v="468.36"/>
  </r>
  <r>
    <s v="E"/>
    <s v="C"/>
    <s v="C-TOU"/>
    <d v="2018-09-01T00:00:00"/>
    <x v="1"/>
    <d v="2018-05-01T00:00:00"/>
    <n v="4109.1000000000004"/>
    <n v="128.33000000000001"/>
  </r>
  <r>
    <s v="E"/>
    <s v="R"/>
    <s v="R-TOU"/>
    <d v="2018-09-01T00:00:00"/>
    <x v="0"/>
    <d v="2018-05-01T00:00:00"/>
    <n v="305784.99"/>
    <n v="10387.370000000001"/>
  </r>
  <r>
    <s v="E"/>
    <s v="C"/>
    <s v="C-TOU"/>
    <d v="2018-09-01T00:00:00"/>
    <x v="0"/>
    <d v="2018-05-01T00:00:00"/>
    <n v="91111.1"/>
    <n v="2845.21"/>
  </r>
  <r>
    <s v="E"/>
    <s v="C"/>
    <s v="C-TOU"/>
    <d v="2018-09-01T00:00:00"/>
    <x v="0"/>
    <d v="2018-05-01T00:00:00"/>
    <n v="713898.91"/>
    <n v="23017.37"/>
  </r>
  <r>
    <s v="E"/>
    <s v="R"/>
    <s v="R-TOU"/>
    <d v="2018-09-01T00:00:00"/>
    <x v="0"/>
    <d v="2018-05-01T00:00:00"/>
    <n v="357512.47"/>
    <n v="11934.42"/>
  </r>
  <r>
    <s v="E"/>
    <s v="C"/>
    <s v="C-TOU"/>
    <d v="2018-09-01T00:00:00"/>
    <x v="1"/>
    <d v="2018-05-01T00:00:00"/>
    <n v="32196.82"/>
    <n v="1038.08"/>
  </r>
  <r>
    <s v="E"/>
    <s v="C"/>
    <s v="C-TOU"/>
    <d v="2018-09-01T00:00:00"/>
    <x v="1"/>
    <d v="2018-05-01T00:00:00"/>
    <n v="7524.74"/>
    <n v="232.7"/>
  </r>
  <r>
    <s v="E"/>
    <s v="C"/>
    <s v="C-TOU"/>
    <d v="2018-09-01T00:00:00"/>
    <x v="0"/>
    <d v="2018-05-01T00:00:00"/>
    <n v="166844.9"/>
    <n v="5160.2299999999996"/>
  </r>
  <r>
    <s v="E"/>
    <s v="R"/>
    <s v="R-TOU"/>
    <d v="2018-09-01T00:00:00"/>
    <x v="0"/>
    <d v="2018-05-01T00:00:00"/>
    <n v="601708.11"/>
    <n v="19241.740000000002"/>
  </r>
  <r>
    <s v="E"/>
    <s v="R"/>
    <s v="R-TOU"/>
    <d v="2018-09-01T00:00:00"/>
    <x v="1"/>
    <d v="2018-05-01T00:00:00"/>
    <n v="27137.06"/>
    <n v="867.85"/>
  </r>
  <r>
    <s v="E"/>
    <s v="R"/>
    <s v="WR-TOU"/>
    <d v="2018-09-01T00:00:00"/>
    <x v="1"/>
    <d v="2018-05-01T00:00:00"/>
    <n v="62854.2"/>
    <n v="1976.65"/>
  </r>
  <r>
    <s v="E"/>
    <s v="R"/>
    <s v="WR-TOU"/>
    <d v="2018-09-01T00:00:00"/>
    <x v="0"/>
    <d v="2018-05-01T00:00:00"/>
    <n v="1393663.14"/>
    <n v="43830.51"/>
  </r>
  <r>
    <s v="E"/>
    <s v="C"/>
    <s v="C-TOU"/>
    <d v="2018-09-01T00:00:00"/>
    <x v="0"/>
    <d v="2018-05-01T00:00:00"/>
    <n v="61482.06"/>
    <n v="2053.3000000000002"/>
  </r>
  <r>
    <s v="E"/>
    <s v="C"/>
    <s v="CC-TOU"/>
    <d v="2018-09-01T00:00:00"/>
    <x v="0"/>
    <d v="2018-05-01T00:00:00"/>
    <n v="293962.01"/>
    <n v="9241.17"/>
  </r>
  <r>
    <s v="E"/>
    <s v="C"/>
    <s v="C-TOU"/>
    <d v="2018-09-01T00:00:00"/>
    <x v="1"/>
    <d v="2018-05-01T00:00:00"/>
    <n v="2772.84"/>
    <n v="92.57"/>
  </r>
  <r>
    <s v="E"/>
    <s v="C"/>
    <s v="CC-TOU"/>
    <d v="2018-09-01T00:00:00"/>
    <x v="1"/>
    <d v="2018-05-01T00:00:00"/>
    <n v="13257.75"/>
    <n v="416.81"/>
  </r>
  <r>
    <s v="E"/>
    <s v="R"/>
    <s v="CR-TOU"/>
    <d v="2018-09-01T00:00:00"/>
    <x v="1"/>
    <d v="2018-05-01T00:00:00"/>
    <n v="44701.14"/>
    <n v="1405.57"/>
  </r>
  <r>
    <s v="E"/>
    <s v="R"/>
    <s v="CR-TOU"/>
    <d v="2018-09-01T00:00:00"/>
    <x v="0"/>
    <d v="2018-05-01T00:00:00"/>
    <n v="991151.81"/>
    <n v="31160.22"/>
  </r>
  <r>
    <s v="E"/>
    <s v="R"/>
    <s v="R-TOU"/>
    <d v="2019-08-01T00:00:00"/>
    <x v="0"/>
    <d v="2018-11-01T00:00:00"/>
    <n v="-691.01"/>
    <n v="-17.399999999999999"/>
  </r>
  <r>
    <s v="E"/>
    <s v="C"/>
    <s v="CC-TOU"/>
    <d v="2019-08-01T00:00:00"/>
    <x v="0"/>
    <d v="2018-11-01T00:00:00"/>
    <n v="-2146"/>
    <n v="-57.56"/>
  </r>
  <r>
    <s v="E"/>
    <s v="R"/>
    <s v="R-TOU"/>
    <d v="2019-08-01T00:00:00"/>
    <x v="1"/>
    <d v="2018-11-01T00:00:00"/>
    <n v="-30.3"/>
    <n v="-0.76"/>
  </r>
  <r>
    <s v="E"/>
    <s v="C"/>
    <s v="CC-TOU"/>
    <d v="2019-08-01T00:00:00"/>
    <x v="1"/>
    <d v="2018-11-01T00:00:00"/>
    <n v="-96.79"/>
    <n v="-2.59"/>
  </r>
  <r>
    <s v="E"/>
    <s v="R"/>
    <s v="R-TOU"/>
    <d v="2019-08-01T00:00:00"/>
    <x v="1"/>
    <d v="2018-01-01T00:00:00"/>
    <n v="-4.46"/>
    <n v="-0.09"/>
  </r>
  <r>
    <s v="E"/>
    <s v="R"/>
    <s v="R-TOU"/>
    <d v="2019-08-01T00:00:00"/>
    <x v="0"/>
    <d v="2018-01-01T00:00:00"/>
    <n v="-98.97"/>
    <n v="-2.2799999999999998"/>
  </r>
  <r>
    <s v="E"/>
    <s v="R"/>
    <s v="R-TOU"/>
    <d v="2019-08-01T00:00:00"/>
    <x v="0"/>
    <d v="2018-05-01T00:00:00"/>
    <n v="-3600.95"/>
    <n v="-102.31"/>
  </r>
  <r>
    <s v="E"/>
    <s v="C"/>
    <s v="CC-TOU"/>
    <d v="2019-08-01T00:00:00"/>
    <x v="0"/>
    <d v="2018-05-01T00:00:00"/>
    <n v="-3156.32"/>
    <n v="-80.47"/>
  </r>
  <r>
    <s v="E"/>
    <s v="R"/>
    <s v="CR-TOU"/>
    <d v="2019-08-01T00:00:00"/>
    <x v="0"/>
    <d v="2018-05-01T00:00:00"/>
    <n v="-903.13"/>
    <n v="-23.69"/>
  </r>
  <r>
    <s v="E"/>
    <s v="R"/>
    <s v="R-TOU"/>
    <d v="2019-08-01T00:00:00"/>
    <x v="1"/>
    <d v="2018-05-01T00:00:00"/>
    <n v="-162.4"/>
    <n v="-4.63"/>
  </r>
  <r>
    <s v="E"/>
    <s v="C"/>
    <s v="CC-TOU"/>
    <d v="2019-08-01T00:00:00"/>
    <x v="1"/>
    <d v="2018-05-01T00:00:00"/>
    <n v="-142.35"/>
    <n v="-3.63"/>
  </r>
  <r>
    <s v="E"/>
    <s v="C"/>
    <s v="CR-TOU"/>
    <d v="2018-06-01T00:00:00"/>
    <x v="0"/>
    <d v="2018-05-01T00:00:00"/>
    <n v="479"/>
    <n v="6.76"/>
  </r>
  <r>
    <s v="E"/>
    <s v="C"/>
    <s v="CR-TOU"/>
    <d v="2018-06-01T00:00:00"/>
    <x v="1"/>
    <d v="2018-05-01T00:00:00"/>
    <n v="21.6"/>
    <n v="0.3"/>
  </r>
  <r>
    <s v="E"/>
    <s v="R"/>
    <s v="R-TOU"/>
    <d v="2018-06-01T00:00:00"/>
    <x v="0"/>
    <d v="2018-01-01T00:00:00"/>
    <n v="1439.03"/>
    <n v="29.23"/>
  </r>
  <r>
    <s v="E"/>
    <s v="R"/>
    <s v="R-TOU"/>
    <d v="2018-06-01T00:00:00"/>
    <x v="1"/>
    <d v="2018-01-01T00:00:00"/>
    <n v="64.91"/>
    <n v="1.32"/>
  </r>
  <r>
    <s v="E"/>
    <s v="R"/>
    <s v="R-TOU"/>
    <d v="2018-06-01T00:00:00"/>
    <x v="1"/>
    <d v="2018-01-01T00:00:00"/>
    <n v="7413.66"/>
    <n v="94.22"/>
  </r>
  <r>
    <s v="E"/>
    <s v="R"/>
    <s v="R-TOU"/>
    <d v="2018-06-01T00:00:00"/>
    <x v="1"/>
    <d v="2018-01-01T00:00:00"/>
    <n v="27.25"/>
    <n v="0.48"/>
  </r>
  <r>
    <s v="E"/>
    <s v="R"/>
    <s v="R-TOU"/>
    <d v="2018-06-01T00:00:00"/>
    <x v="0"/>
    <d v="2018-01-01T00:00:00"/>
    <n v="164381.65"/>
    <n v="2087.3000000000002"/>
  </r>
  <r>
    <s v="E"/>
    <s v="R"/>
    <s v="R-TOU"/>
    <d v="2018-06-01T00:00:00"/>
    <x v="0"/>
    <d v="2018-01-01T00:00:00"/>
    <n v="604.02"/>
    <n v="10.79"/>
  </r>
  <r>
    <s v="E"/>
    <s v="C"/>
    <s v="C-TOU"/>
    <d v="2018-05-01T00:00:00"/>
    <x v="0"/>
    <d v="2018-05-01T00:00:00"/>
    <n v="2033"/>
    <n v="51.25"/>
  </r>
  <r>
    <s v="E"/>
    <s v="C"/>
    <s v="C-TOU"/>
    <d v="2018-05-01T00:00:00"/>
    <x v="1"/>
    <d v="2018-05-01T00:00:00"/>
    <n v="91.69"/>
    <n v="2.3199999999999998"/>
  </r>
  <r>
    <s v="E"/>
    <s v="C"/>
    <s v="C-TOU"/>
    <d v="2018-05-01T00:00:00"/>
    <x v="1"/>
    <d v="2018-01-01T00:00:00"/>
    <n v="268.08"/>
    <n v="6.75"/>
  </r>
  <r>
    <s v="E"/>
    <s v="C"/>
    <s v="C-TOU"/>
    <d v="2018-05-01T00:00:00"/>
    <x v="0"/>
    <d v="2018-01-01T00:00:00"/>
    <n v="5944.06"/>
    <n v="149.84"/>
  </r>
  <r>
    <s v="E"/>
    <s v="C"/>
    <s v="C-TOU"/>
    <d v="2018-06-01T00:00:00"/>
    <x v="0"/>
    <d v="2018-05-01T00:00:00"/>
    <n v="52816.27"/>
    <n v="835.7"/>
  </r>
  <r>
    <s v="E"/>
    <s v="C"/>
    <s v="C-TOU"/>
    <d v="2018-06-01T00:00:00"/>
    <x v="1"/>
    <d v="2018-05-01T00:00:00"/>
    <n v="2381.9899999999998"/>
    <n v="37.69"/>
  </r>
  <r>
    <s v="E"/>
    <s v="C"/>
    <s v="C-TOU"/>
    <d v="2018-05-01T00:00:00"/>
    <x v="1"/>
    <d v="2018-05-01T00:00:00"/>
    <n v="135.47999999999999"/>
    <n v="2.95"/>
  </r>
  <r>
    <s v="E"/>
    <s v="C"/>
    <s v="C-TOU"/>
    <d v="2018-05-01T00:00:00"/>
    <x v="0"/>
    <d v="2018-05-01T00:00:00"/>
    <n v="3004.02"/>
    <n v="65.47"/>
  </r>
  <r>
    <s v="E"/>
    <s v="R"/>
    <s v="R-TOU"/>
    <d v="2018-06-01T00:00:00"/>
    <x v="0"/>
    <d v="2018-05-01T00:00:00"/>
    <n v="467329.07"/>
    <n v="7397.27"/>
  </r>
  <r>
    <s v="E"/>
    <s v="R"/>
    <s v="R-TOU"/>
    <d v="2018-06-01T00:00:00"/>
    <x v="1"/>
    <d v="2018-05-01T00:00:00"/>
    <n v="21076.560000000001"/>
    <n v="333.57"/>
  </r>
  <r>
    <s v="E"/>
    <s v="C"/>
    <s v="C-TOU"/>
    <d v="2018-05-01T00:00:00"/>
    <x v="0"/>
    <d v="2018-05-01T00:00:00"/>
    <n v="14955.44"/>
    <n v="321.33999999999997"/>
  </r>
  <r>
    <s v="E"/>
    <s v="C"/>
    <s v="C-TOU"/>
    <d v="2018-05-01T00:00:00"/>
    <x v="1"/>
    <d v="2018-05-01T00:00:00"/>
    <n v="674.47"/>
    <n v="14.5"/>
  </r>
  <r>
    <s v="E"/>
    <s v="C"/>
    <s v="C-TOU"/>
    <d v="2018-05-01T00:00:00"/>
    <x v="1"/>
    <d v="2018-01-01T00:00:00"/>
    <n v="332.53"/>
    <n v="7.15"/>
  </r>
  <r>
    <s v="E"/>
    <s v="C"/>
    <s v="C-TOU"/>
    <d v="2018-05-01T00:00:00"/>
    <x v="1"/>
    <d v="2018-01-01T00:00:00"/>
    <n v="1032.3900000000001"/>
    <n v="22.17"/>
  </r>
  <r>
    <s v="E"/>
    <s v="C"/>
    <s v="C-TOU"/>
    <d v="2018-05-01T00:00:00"/>
    <x v="0"/>
    <d v="2018-01-01T00:00:00"/>
    <n v="7373.35"/>
    <n v="158.43"/>
  </r>
  <r>
    <s v="E"/>
    <s v="C"/>
    <s v="C-TOU"/>
    <d v="2018-05-01T00:00:00"/>
    <x v="0"/>
    <d v="2018-01-01T00:00:00"/>
    <n v="22890.080000000002"/>
    <n v="491.83"/>
  </r>
  <r>
    <s v="E"/>
    <s v="C"/>
    <s v="C-TOU"/>
    <d v="2018-06-01T00:00:00"/>
    <x v="1"/>
    <d v="2018-01-01T00:00:00"/>
    <n v="219.3"/>
    <n v="4.09"/>
  </r>
  <r>
    <s v="E"/>
    <s v="C"/>
    <s v="C-TOU"/>
    <d v="2018-06-01T00:00:00"/>
    <x v="0"/>
    <d v="2018-01-01T00:00:00"/>
    <n v="4862.5600000000004"/>
    <n v="90.34"/>
  </r>
  <r>
    <s v="E"/>
    <s v="R"/>
    <s v="R-TOU"/>
    <d v="2018-06-01T00:00:00"/>
    <x v="0"/>
    <d v="2018-01-01T00:00:00"/>
    <n v="122433.87"/>
    <n v="2313.1999999999998"/>
  </r>
  <r>
    <s v="E"/>
    <s v="R"/>
    <s v="R-TOU"/>
    <d v="2018-06-01T00:00:00"/>
    <x v="1"/>
    <d v="2018-01-01T00:00:00"/>
    <n v="5521.87"/>
    <n v="104.3"/>
  </r>
  <r>
    <s v="E"/>
    <s v="R"/>
    <s v="R-TOU"/>
    <d v="2018-06-01T00:00:00"/>
    <x v="0"/>
    <d v="2018-05-01T00:00:00"/>
    <n v="118199.47"/>
    <n v="2190.36"/>
  </r>
  <r>
    <s v="E"/>
    <s v="R"/>
    <s v="R-TOU"/>
    <d v="2018-06-01T00:00:00"/>
    <x v="1"/>
    <d v="2018-05-01T00:00:00"/>
    <n v="5330.75"/>
    <n v="98.85"/>
  </r>
  <r>
    <s v="E"/>
    <s v="C"/>
    <s v="C-TOU"/>
    <d v="2018-05-01T00:00:00"/>
    <x v="1"/>
    <d v="2018-05-01T00:00:00"/>
    <n v="0"/>
    <n v="0"/>
  </r>
  <r>
    <s v="E"/>
    <s v="C"/>
    <s v="C-TOU"/>
    <d v="2018-05-01T00:00:00"/>
    <x v="1"/>
    <d v="2018-01-01T00:00:00"/>
    <n v="259.94"/>
    <n v="7.78"/>
  </r>
  <r>
    <s v="E"/>
    <s v="C"/>
    <s v="C-TOU"/>
    <d v="2018-05-01T00:00:00"/>
    <x v="0"/>
    <d v="2018-05-01T00:00:00"/>
    <n v="0"/>
    <n v="0"/>
  </r>
  <r>
    <s v="E"/>
    <s v="C"/>
    <s v="C-TOU"/>
    <d v="2018-05-01T00:00:00"/>
    <x v="0"/>
    <d v="2018-01-01T00:00:00"/>
    <n v="5763.64"/>
    <n v="172.51"/>
  </r>
  <r>
    <s v="E"/>
    <s v="C"/>
    <s v="C-TOU"/>
    <d v="2018-05-01T00:00:00"/>
    <x v="1"/>
    <d v="2018-05-01T00:00:00"/>
    <n v="878.8"/>
    <n v="19.14"/>
  </r>
  <r>
    <s v="E"/>
    <s v="C"/>
    <s v="C-TOU"/>
    <d v="2018-06-01T00:00:00"/>
    <x v="1"/>
    <d v="2018-05-01T00:00:00"/>
    <n v="5544.91"/>
    <n v="84.84"/>
  </r>
  <r>
    <s v="E"/>
    <s v="C"/>
    <s v="CR-TOU"/>
    <d v="2018-05-01T00:00:00"/>
    <x v="1"/>
    <d v="2018-05-01T00:00:00"/>
    <n v="0"/>
    <n v="0"/>
  </r>
  <r>
    <s v="E"/>
    <s v="C"/>
    <s v="C-TOU"/>
    <d v="2018-05-01T00:00:00"/>
    <x v="0"/>
    <d v="2018-01-01T00:00:00"/>
    <n v="36012.44"/>
    <n v="784.98"/>
  </r>
  <r>
    <s v="E"/>
    <s v="WR"/>
    <s v="WR-TOU"/>
    <d v="2018-05-01T00:00:00"/>
    <x v="0"/>
    <d v="2018-05-01T00:00:00"/>
    <n v="0"/>
    <n v="0"/>
  </r>
  <r>
    <s v="E"/>
    <s v="WR"/>
    <s v="WR-TOU"/>
    <d v="2018-05-01T00:00:00"/>
    <x v="0"/>
    <d v="2018-01-01T00:00:00"/>
    <n v="1462"/>
    <n v="42.68"/>
  </r>
  <r>
    <s v="E"/>
    <s v="WR"/>
    <s v="WR-TOU"/>
    <d v="2018-05-01T00:00:00"/>
    <x v="1"/>
    <d v="2018-05-01T00:00:00"/>
    <n v="0"/>
    <n v="0"/>
  </r>
  <r>
    <s v="E"/>
    <s v="WR"/>
    <s v="WR-TOU"/>
    <d v="2018-05-01T00:00:00"/>
    <x v="1"/>
    <d v="2018-01-01T00:00:00"/>
    <n v="65.94"/>
    <n v="1.92"/>
  </r>
  <r>
    <s v="E"/>
    <s v="R"/>
    <s v="R-TOU"/>
    <d v="2018-05-01T00:00:00"/>
    <x v="0"/>
    <d v="2018-05-01T00:00:00"/>
    <n v="4.01"/>
    <n v="0.11"/>
  </r>
  <r>
    <s v="E"/>
    <s v="R"/>
    <s v="R-TOU"/>
    <d v="2018-05-01T00:00:00"/>
    <x v="1"/>
    <d v="2018-05-01T00:00:00"/>
    <n v="0.18"/>
    <n v="0.01"/>
  </r>
  <r>
    <s v="E"/>
    <s v="C"/>
    <s v="C-TOU"/>
    <d v="2018-05-01T00:00:00"/>
    <x v="1"/>
    <d v="2018-01-01T00:00:00"/>
    <n v="1624.16"/>
    <n v="35.380000000000003"/>
  </r>
  <r>
    <s v="E"/>
    <s v="C"/>
    <s v="C-TOU"/>
    <d v="2018-05-01T00:00:00"/>
    <x v="0"/>
    <d v="2018-05-01T00:00:00"/>
    <n v="19484.96"/>
    <n v="424.71"/>
  </r>
  <r>
    <s v="E"/>
    <s v="C"/>
    <s v="C-TOU"/>
    <d v="2018-06-01T00:00:00"/>
    <x v="0"/>
    <d v="2018-05-01T00:00:00"/>
    <n v="119939.8"/>
    <n v="1258.5"/>
  </r>
  <r>
    <s v="E"/>
    <s v="C"/>
    <s v="C-TOU"/>
    <d v="2018-06-01T00:00:00"/>
    <x v="0"/>
    <d v="2018-05-01T00:00:00"/>
    <n v="122947.51"/>
    <n v="1881.72"/>
  </r>
  <r>
    <s v="E"/>
    <s v="C"/>
    <s v="C-TOU"/>
    <d v="2018-06-01T00:00:00"/>
    <x v="1"/>
    <d v="2018-05-01T00:00:00"/>
    <n v="5409.28"/>
    <n v="56.71"/>
  </r>
  <r>
    <s v="E"/>
    <s v="C"/>
    <s v="CR-TOU"/>
    <d v="2018-05-01T00:00:00"/>
    <x v="1"/>
    <d v="2018-01-01T00:00:00"/>
    <n v="28.95"/>
    <n v="0.87"/>
  </r>
  <r>
    <s v="E"/>
    <s v="WR"/>
    <s v="WR-TOU"/>
    <d v="2018-06-01T00:00:00"/>
    <x v="1"/>
    <d v="2018-05-01T00:00:00"/>
    <n v="23.14"/>
    <n v="0.33"/>
  </r>
  <r>
    <s v="E"/>
    <s v="C"/>
    <s v="C-TOU"/>
    <d v="2018-06-01T00:00:00"/>
    <x v="0"/>
    <d v="2018-01-01T00:00:00"/>
    <n v="86.98"/>
    <n v="1.4"/>
  </r>
  <r>
    <s v="E"/>
    <s v="C"/>
    <s v="C-TOU"/>
    <d v="2018-06-01T00:00:00"/>
    <x v="1"/>
    <d v="2018-01-01T00:00:00"/>
    <n v="3.92"/>
    <n v="0.06"/>
  </r>
  <r>
    <s v="E"/>
    <s v="WR"/>
    <s v="WR-TOU"/>
    <d v="2018-06-01T00:00:00"/>
    <x v="0"/>
    <d v="2018-05-01T00:00:00"/>
    <n v="513"/>
    <n v="7.24"/>
  </r>
  <r>
    <s v="E"/>
    <s v="C"/>
    <s v="C-TOU"/>
    <d v="2018-05-01T00:00:00"/>
    <x v="1"/>
    <d v="2018-05-01T00:00:00"/>
    <n v="243.78"/>
    <n v="6.17"/>
  </r>
  <r>
    <s v="E"/>
    <s v="C"/>
    <s v="C-TOU"/>
    <d v="2018-05-01T00:00:00"/>
    <x v="0"/>
    <d v="2018-05-01T00:00:00"/>
    <n v="5405.21"/>
    <n v="136.88999999999999"/>
  </r>
  <r>
    <s v="E"/>
    <s v="C"/>
    <s v="C-TOU"/>
    <d v="2018-05-01T00:00:00"/>
    <x v="1"/>
    <d v="2018-01-01T00:00:00"/>
    <n v="162"/>
    <n v="3.52"/>
  </r>
  <r>
    <s v="E"/>
    <s v="C"/>
    <s v="CR-TOU"/>
    <d v="2018-05-01T00:00:00"/>
    <x v="0"/>
    <d v="2018-05-01T00:00:00"/>
    <n v="0"/>
    <n v="0"/>
  </r>
  <r>
    <s v="E"/>
    <s v="C"/>
    <s v="C-TOU"/>
    <d v="2018-05-01T00:00:00"/>
    <x v="0"/>
    <d v="2018-01-01T00:00:00"/>
    <n v="3592.14"/>
    <n v="78.290000000000006"/>
  </r>
  <r>
    <s v="E"/>
    <s v="C"/>
    <s v="C-TOU"/>
    <d v="2018-05-01T00:00:00"/>
    <x v="0"/>
    <d v="2018-01-01T00:00:00"/>
    <n v="40977.39"/>
    <n v="1017.6"/>
  </r>
  <r>
    <s v="E"/>
    <s v="C"/>
    <s v="C-TOU"/>
    <d v="2018-05-01T00:00:00"/>
    <x v="1"/>
    <d v="2018-01-01T00:00:00"/>
    <n v="1848.08"/>
    <n v="45.9"/>
  </r>
  <r>
    <s v="E"/>
    <s v="R"/>
    <s v="R-TOU"/>
    <d v="2018-05-01T00:00:00"/>
    <x v="1"/>
    <d v="2018-01-01T00:00:00"/>
    <n v="7422.81"/>
    <n v="186.8"/>
  </r>
  <r>
    <s v="E"/>
    <s v="R"/>
    <s v="R-TOU"/>
    <d v="2018-05-01T00:00:00"/>
    <x v="0"/>
    <d v="2018-01-01T00:00:00"/>
    <n v="164584.75"/>
    <n v="4141.88"/>
  </r>
  <r>
    <s v="E"/>
    <s v="C"/>
    <s v="C-TOU"/>
    <d v="2018-05-01T00:00:00"/>
    <x v="0"/>
    <d v="2018-01-01T00:00:00"/>
    <n v="42290.69"/>
    <n v="923.31"/>
  </r>
  <r>
    <s v="E"/>
    <s v="C"/>
    <s v="C-TOU"/>
    <d v="2018-05-01T00:00:00"/>
    <x v="1"/>
    <d v="2018-01-01T00:00:00"/>
    <n v="1907.32"/>
    <n v="41.64"/>
  </r>
  <r>
    <s v="E"/>
    <s v="C"/>
    <s v="CR-TOU"/>
    <d v="2018-05-01T00:00:00"/>
    <x v="0"/>
    <d v="2018-01-01T00:00:00"/>
    <n v="642"/>
    <n v="19.22"/>
  </r>
  <r>
    <s v="E"/>
    <s v="R"/>
    <s v="R-TOU"/>
    <d v="2018-05-01T00:00:00"/>
    <x v="1"/>
    <d v="2018-01-01T00:00:00"/>
    <n v="9669.5300000000007"/>
    <n v="292.19"/>
  </r>
  <r>
    <s v="E"/>
    <s v="R"/>
    <s v="R-TOU"/>
    <d v="2018-05-01T00:00:00"/>
    <x v="0"/>
    <d v="2018-01-01T00:00:00"/>
    <n v="214400.33"/>
    <n v="6480"/>
  </r>
  <r>
    <s v="E"/>
    <s v="C"/>
    <s v="C-TOU"/>
    <d v="2018-05-01T00:00:00"/>
    <x v="0"/>
    <d v="2018-01-01T00:00:00"/>
    <n v="26767.17"/>
    <n v="800.47"/>
  </r>
  <r>
    <s v="E"/>
    <s v="C"/>
    <s v="C-TOU"/>
    <d v="2018-05-01T00:00:00"/>
    <x v="1"/>
    <d v="2018-01-01T00:00:00"/>
    <n v="1207.2"/>
    <n v="36.11"/>
  </r>
  <r>
    <s v="E"/>
    <s v="R"/>
    <s v="R-TOU"/>
    <d v="2018-05-01T00:00:00"/>
    <x v="1"/>
    <d v="2018-01-01T00:00:00"/>
    <n v="205.06"/>
    <n v="6.12"/>
  </r>
  <r>
    <s v="E"/>
    <s v="R"/>
    <s v="R-TOU"/>
    <d v="2018-05-01T00:00:00"/>
    <x v="0"/>
    <d v="2018-01-01T00:00:00"/>
    <n v="4546.9799999999996"/>
    <n v="136.03"/>
  </r>
  <r>
    <s v="E"/>
    <s v="C"/>
    <s v="WC-TOU"/>
    <d v="2018-05-01T00:00:00"/>
    <x v="0"/>
    <d v="2018-01-01T00:00:00"/>
    <n v="773"/>
    <n v="23.14"/>
  </r>
  <r>
    <s v="E"/>
    <s v="C"/>
    <s v="WC-TOU"/>
    <d v="2018-05-01T00:00:00"/>
    <x v="1"/>
    <d v="2018-01-01T00:00:00"/>
    <n v="34.86"/>
    <n v="1.04"/>
  </r>
  <r>
    <s v="E"/>
    <s v="C"/>
    <s v="C-TOU"/>
    <d v="2018-05-01T00:00:00"/>
    <x v="0"/>
    <d v="2018-05-01T00:00:00"/>
    <n v="394.89"/>
    <n v="5.6"/>
  </r>
  <r>
    <s v="E"/>
    <s v="C"/>
    <s v="C-TOU"/>
    <d v="2018-05-01T00:00:00"/>
    <x v="0"/>
    <d v="2018-05-01T00:00:00"/>
    <n v="192991.02"/>
    <n v="4049.87"/>
  </r>
  <r>
    <s v="E"/>
    <s v="C"/>
    <s v="C-TOU"/>
    <d v="2018-05-01T00:00:00"/>
    <x v="1"/>
    <d v="2018-05-01T00:00:00"/>
    <n v="8703.85"/>
    <n v="182.69"/>
  </r>
  <r>
    <s v="E"/>
    <s v="C"/>
    <s v="C-TOU"/>
    <d v="2018-06-01T00:00:00"/>
    <x v="0"/>
    <d v="2018-05-01T00:00:00"/>
    <n v="56950.27"/>
    <n v="901.12"/>
  </r>
  <r>
    <s v="E"/>
    <s v="C"/>
    <s v="C-TOU"/>
    <d v="2018-06-01T00:00:00"/>
    <x v="1"/>
    <d v="2018-05-01T00:00:00"/>
    <n v="2568.4899999999998"/>
    <n v="40.61"/>
  </r>
  <r>
    <s v="E"/>
    <s v="C"/>
    <s v="WC-TOU"/>
    <d v="2018-05-01T00:00:00"/>
    <x v="0"/>
    <d v="2018-05-01T00:00:00"/>
    <n v="0"/>
    <n v="0"/>
  </r>
  <r>
    <s v="E"/>
    <s v="C"/>
    <s v="C-TOU"/>
    <d v="2018-05-01T00:00:00"/>
    <x v="1"/>
    <d v="2018-05-01T00:00:00"/>
    <n v="17.809999999999999"/>
    <n v="0.25"/>
  </r>
  <r>
    <s v="E"/>
    <s v="C"/>
    <s v="WC-TOU"/>
    <d v="2018-05-01T00:00:00"/>
    <x v="1"/>
    <d v="2018-05-01T00:00:00"/>
    <n v="0"/>
    <n v="0"/>
  </r>
  <r>
    <s v="E"/>
    <s v="R"/>
    <s v="R-TOU"/>
    <d v="2018-05-01T00:00:00"/>
    <x v="1"/>
    <d v="2018-01-01T00:00:00"/>
    <n v="14745"/>
    <n v="435.78"/>
  </r>
  <r>
    <s v="E"/>
    <s v="R"/>
    <s v="R-TOU"/>
    <d v="2018-05-01T00:00:00"/>
    <x v="0"/>
    <d v="2018-01-01T00:00:00"/>
    <n v="326939.90999999997"/>
    <n v="9661.52"/>
  </r>
  <r>
    <s v="E"/>
    <s v="C"/>
    <s v="C-TOU"/>
    <d v="2018-05-01T00:00:00"/>
    <x v="0"/>
    <d v="2018-01-01T00:00:00"/>
    <n v="85643.89"/>
    <n v="2513.14"/>
  </r>
  <r>
    <s v="E"/>
    <s v="C"/>
    <s v="C-TOU"/>
    <d v="2018-05-01T00:00:00"/>
    <x v="1"/>
    <d v="2018-01-01T00:00:00"/>
    <n v="3862.55"/>
    <n v="113.33"/>
  </r>
  <r>
    <s v="E"/>
    <s v="R"/>
    <s v="R-TOU"/>
    <d v="2018-05-01T00:00:00"/>
    <x v="1"/>
    <d v="2018-01-01T00:00:00"/>
    <n v="1196.74"/>
    <n v="35.54"/>
  </r>
  <r>
    <s v="E"/>
    <s v="C"/>
    <s v="CC-TOU"/>
    <d v="2018-05-01T00:00:00"/>
    <x v="1"/>
    <d v="2018-01-01T00:00:00"/>
    <n v="12872.73"/>
    <n v="385.1"/>
  </r>
  <r>
    <s v="E"/>
    <s v="R"/>
    <s v="R-TOU"/>
    <d v="2018-02-01T00:00:00"/>
    <x v="0"/>
    <d v="2018-01-01T00:00:00"/>
    <n v="1506.99"/>
    <n v="41.86"/>
  </r>
  <r>
    <s v="E"/>
    <s v="R"/>
    <s v="R-TOU"/>
    <d v="2018-02-01T00:00:00"/>
    <x v="1"/>
    <d v="2018-01-01T00:00:00"/>
    <n v="67.97"/>
    <n v="1.89"/>
  </r>
  <r>
    <s v="E"/>
    <s v="C"/>
    <s v="C-TOU"/>
    <d v="2018-02-01T00:00:00"/>
    <x v="0"/>
    <d v="2018-01-01T00:00:00"/>
    <n v="85336.54"/>
    <n v="2398.48"/>
  </r>
  <r>
    <s v="E"/>
    <s v="C"/>
    <s v="C-TOU"/>
    <d v="2018-02-01T00:00:00"/>
    <x v="1"/>
    <d v="2018-01-01T00:00:00"/>
    <n v="3848.68"/>
    <n v="108.18"/>
  </r>
  <r>
    <s v="E"/>
    <s v="R"/>
    <s v="R-TOU"/>
    <d v="2018-02-01T00:00:00"/>
    <x v="1"/>
    <d v="2018-01-01T00:00:00"/>
    <n v="16404.8"/>
    <n v="558.72"/>
  </r>
  <r>
    <s v="E"/>
    <s v="R"/>
    <s v="R-TOU"/>
    <d v="2018-02-01T00:00:00"/>
    <x v="1"/>
    <d v="2018-01-01T00:00:00"/>
    <n v="13261.06"/>
    <n v="360.08"/>
  </r>
  <r>
    <s v="E"/>
    <s v="R"/>
    <s v="R-TOU"/>
    <d v="2018-02-01T00:00:00"/>
    <x v="1"/>
    <d v="2018-01-01T00:00:00"/>
    <n v="11339.82"/>
    <n v="396.83"/>
  </r>
  <r>
    <s v="E"/>
    <s v="C"/>
    <s v="C-TOU"/>
    <d v="2018-02-01T00:00:00"/>
    <x v="1"/>
    <d v="2018-01-01T00:00:00"/>
    <n v="397.19"/>
    <n v="11.18"/>
  </r>
  <r>
    <s v="E"/>
    <s v="C"/>
    <s v="C-TOU"/>
    <d v="2018-02-01T00:00:00"/>
    <x v="0"/>
    <d v="2018-01-01T00:00:00"/>
    <n v="8806.98"/>
    <n v="247.52"/>
  </r>
  <r>
    <s v="E"/>
    <s v="R"/>
    <s v="R-TOU"/>
    <d v="2018-02-01T00:00:00"/>
    <x v="0"/>
    <d v="2018-01-01T00:00:00"/>
    <n v="251436.47"/>
    <n v="8798.4599999999991"/>
  </r>
  <r>
    <s v="E"/>
    <s v="R"/>
    <s v="R-TOU"/>
    <d v="2018-02-01T00:00:00"/>
    <x v="0"/>
    <d v="2018-01-01T00:00:00"/>
    <n v="294037.15999999997"/>
    <n v="7984.62"/>
  </r>
  <r>
    <s v="E"/>
    <s v="C"/>
    <s v="C-TOU"/>
    <d v="2018-02-01T00:00:00"/>
    <x v="1"/>
    <d v="2018-01-01T00:00:00"/>
    <n v="3953.15"/>
    <n v="134.91"/>
  </r>
  <r>
    <s v="E"/>
    <s v="C"/>
    <s v="C-TOU"/>
    <d v="2018-02-01T00:00:00"/>
    <x v="0"/>
    <d v="2018-01-01T00:00:00"/>
    <n v="87653.16"/>
    <n v="2990.46"/>
  </r>
  <r>
    <s v="E"/>
    <s v="C"/>
    <s v="C-TOU"/>
    <d v="2018-02-01T00:00:00"/>
    <x v="0"/>
    <d v="2018-01-01T00:00:00"/>
    <n v="74542.62"/>
    <n v="2611.37"/>
  </r>
  <r>
    <s v="E"/>
    <s v="C"/>
    <s v="C-TOU"/>
    <d v="2018-02-01T00:00:00"/>
    <x v="1"/>
    <d v="2018-01-01T00:00:00"/>
    <n v="3361.87"/>
    <n v="117.77"/>
  </r>
  <r>
    <s v="E"/>
    <s v="R"/>
    <s v="R-TOU"/>
    <d v="2018-02-01T00:00:00"/>
    <x v="1"/>
    <d v="2018-01-01T00:00:00"/>
    <n v="879.58"/>
    <n v="28.7"/>
  </r>
  <r>
    <s v="E"/>
    <s v="R"/>
    <s v="R-TOU"/>
    <d v="2018-02-01T00:00:00"/>
    <x v="0"/>
    <d v="2018-01-01T00:00:00"/>
    <n v="19503.27"/>
    <n v="636.26"/>
  </r>
  <r>
    <s v="E"/>
    <s v="R"/>
    <s v="R-TOU"/>
    <d v="2018-02-01T00:00:00"/>
    <x v="0"/>
    <d v="2018-01-01T00:00:00"/>
    <n v="1509"/>
    <n v="52.21"/>
  </r>
  <r>
    <s v="E"/>
    <s v="R"/>
    <s v="R-TOU"/>
    <d v="2018-02-01T00:00:00"/>
    <x v="1"/>
    <d v="2018-01-01T00:00:00"/>
    <n v="68.06"/>
    <n v="2.35"/>
  </r>
  <r>
    <s v="E"/>
    <s v="R"/>
    <s v="R-TOU"/>
    <d v="2018-02-01T00:00:00"/>
    <x v="1"/>
    <d v="2018-01-01T00:00:00"/>
    <n v="11.23"/>
    <n v="0.38"/>
  </r>
  <r>
    <s v="E"/>
    <s v="R"/>
    <s v="R-TOU"/>
    <d v="2018-02-01T00:00:00"/>
    <x v="0"/>
    <d v="2018-01-01T00:00:00"/>
    <n v="249"/>
    <n v="8.4700000000000006"/>
  </r>
  <r>
    <s v="E"/>
    <s v="R"/>
    <s v="WR-TOU"/>
    <d v="2018-02-01T00:00:00"/>
    <x v="1"/>
    <d v="2018-01-01T00:00:00"/>
    <n v="66523.75"/>
    <n v="2169.61"/>
  </r>
  <r>
    <s v="E"/>
    <s v="R"/>
    <s v="WR-TOU"/>
    <d v="2018-02-01T00:00:00"/>
    <x v="0"/>
    <d v="2018-01-01T00:00:00"/>
    <n v="1475026.82"/>
    <n v="48107.01"/>
  </r>
  <r>
    <s v="E"/>
    <s v="C"/>
    <s v="WC-TOU"/>
    <d v="2018-02-01T00:00:00"/>
    <x v="0"/>
    <d v="2018-01-01T00:00:00"/>
    <n v="658961.61"/>
    <n v="21494.07"/>
  </r>
  <r>
    <s v="E"/>
    <s v="C"/>
    <s v="WC-TOU"/>
    <d v="2018-02-01T00:00:00"/>
    <x v="1"/>
    <d v="2018-01-01T00:00:00"/>
    <n v="29719.19"/>
    <n v="969.37"/>
  </r>
  <r>
    <s v="E"/>
    <s v="R"/>
    <s v="CR-TOU"/>
    <d v="2018-02-01T00:00:00"/>
    <x v="1"/>
    <d v="2018-01-01T00:00:00"/>
    <n v="46667.15"/>
    <n v="1521.63"/>
  </r>
  <r>
    <s v="E"/>
    <s v="R"/>
    <s v="CR-TOU"/>
    <d v="2018-02-01T00:00:00"/>
    <x v="0"/>
    <d v="2018-01-01T00:00:00"/>
    <n v="1034746.93"/>
    <n v="33740.620000000003"/>
  </r>
  <r>
    <s v="E"/>
    <s v="C"/>
    <s v="C-TOU"/>
    <d v="2018-02-01T00:00:00"/>
    <x v="0"/>
    <d v="2018-01-01T00:00:00"/>
    <n v="98774.1"/>
    <n v="3360.19"/>
  </r>
  <r>
    <s v="E"/>
    <s v="R"/>
    <s v="R-TOU"/>
    <d v="2018-02-01T00:00:00"/>
    <x v="0"/>
    <d v="2018-01-01T00:00:00"/>
    <n v="363740.69"/>
    <n v="12389.55"/>
  </r>
  <r>
    <s v="E"/>
    <s v="C"/>
    <s v="C-TOU"/>
    <d v="2018-02-01T00:00:00"/>
    <x v="1"/>
    <d v="2018-01-01T00:00:00"/>
    <n v="4454.7"/>
    <n v="151.55000000000001"/>
  </r>
  <r>
    <s v="E"/>
    <s v="R"/>
    <s v="R-TOU"/>
    <d v="2018-02-01T00:00:00"/>
    <x v="1"/>
    <d v="2018-01-01T00:00:00"/>
    <n v="20749.330000000002"/>
    <n v="705.51"/>
  </r>
  <r>
    <s v="E"/>
    <s v="R"/>
    <s v="R-TOU"/>
    <d v="2018-02-01T00:00:00"/>
    <x v="1"/>
    <d v="2018-01-01T00:00:00"/>
    <n v="8610.8700000000008"/>
    <n v="295.08999999999997"/>
  </r>
  <r>
    <s v="E"/>
    <s v="R"/>
    <s v="R-TOU"/>
    <d v="2018-02-01T00:00:00"/>
    <x v="0"/>
    <d v="2018-01-01T00:00:00"/>
    <n v="460074.56"/>
    <n v="15643.87"/>
  </r>
  <r>
    <s v="E"/>
    <s v="R"/>
    <s v="R-TOU"/>
    <d v="2018-02-01T00:00:00"/>
    <x v="0"/>
    <d v="2018-01-01T00:00:00"/>
    <n v="190926.55"/>
    <n v="6542.73"/>
  </r>
  <r>
    <s v="E"/>
    <s v="R"/>
    <s v="R-TOU"/>
    <d v="2018-02-01T00:00:00"/>
    <x v="0"/>
    <d v="2018-01-01T00:00:00"/>
    <n v="795353.91"/>
    <n v="22368.31"/>
  </r>
  <r>
    <s v="E"/>
    <s v="R"/>
    <s v="R-TOU"/>
    <d v="2018-02-01T00:00:00"/>
    <x v="0"/>
    <d v="2018-01-01T00:00:00"/>
    <n v="564778.29"/>
    <n v="15874.28"/>
  </r>
  <r>
    <s v="E"/>
    <s v="R"/>
    <s v="R-TOU"/>
    <d v="2018-02-01T00:00:00"/>
    <x v="0"/>
    <d v="2018-01-01T00:00:00"/>
    <n v="518544.12"/>
    <n v="14568.66"/>
  </r>
  <r>
    <s v="E"/>
    <s v="R"/>
    <s v="R-TOU"/>
    <d v="2018-02-01T00:00:00"/>
    <x v="1"/>
    <d v="2018-01-01T00:00:00"/>
    <n v="23386.38"/>
    <n v="657.1"/>
  </r>
  <r>
    <s v="E"/>
    <s v="R"/>
    <s v="R-TOU"/>
    <d v="2018-02-01T00:00:00"/>
    <x v="1"/>
    <d v="2018-01-01T00:00:00"/>
    <n v="25471.599999999999"/>
    <n v="715.86"/>
  </r>
  <r>
    <s v="E"/>
    <s v="C"/>
    <s v="C-TOU"/>
    <d v="2018-02-01T00:00:00"/>
    <x v="0"/>
    <d v="2018-01-01T00:00:00"/>
    <n v="112491.67"/>
    <n v="3827.59"/>
  </r>
  <r>
    <s v="E"/>
    <s v="C"/>
    <s v="C-TOU"/>
    <d v="2018-02-01T00:00:00"/>
    <x v="1"/>
    <d v="2018-01-01T00:00:00"/>
    <n v="5073.34"/>
    <n v="172.66"/>
  </r>
  <r>
    <s v="E"/>
    <s v="R"/>
    <s v="R-TOU"/>
    <d v="2018-02-01T00:00:00"/>
    <x v="1"/>
    <d v="2018-01-01T00:00:00"/>
    <n v="12716.17"/>
    <n v="435.83"/>
  </r>
  <r>
    <s v="E"/>
    <s v="R"/>
    <s v="R-TOU"/>
    <d v="2018-02-01T00:00:00"/>
    <x v="0"/>
    <d v="2018-01-01T00:00:00"/>
    <n v="281951.82"/>
    <n v="9665.5400000000009"/>
  </r>
  <r>
    <s v="E"/>
    <s v="R"/>
    <s v="R-TOU"/>
    <d v="2018-02-01T00:00:00"/>
    <x v="0"/>
    <d v="2018-01-01T00:00:00"/>
    <n v="300318.95"/>
    <n v="8078.07"/>
  </r>
  <r>
    <s v="E"/>
    <s v="C"/>
    <s v="C-TOU"/>
    <d v="2018-02-01T00:00:00"/>
    <x v="0"/>
    <d v="2018-01-01T00:00:00"/>
    <n v="854248.38"/>
    <n v="23781.360000000001"/>
  </r>
  <r>
    <s v="E"/>
    <s v="C"/>
    <s v="C-TOU"/>
    <d v="2018-02-01T00:00:00"/>
    <x v="1"/>
    <d v="2018-01-01T00:00:00"/>
    <n v="38526.6"/>
    <n v="1072.5899999999999"/>
  </r>
  <r>
    <s v="E"/>
    <s v="R"/>
    <s v="R-TOU"/>
    <d v="2018-02-01T00:00:00"/>
    <x v="0"/>
    <d v="2018-01-01T00:00:00"/>
    <n v="788558.82"/>
    <n v="27617.14"/>
  </r>
  <r>
    <s v="E"/>
    <s v="R"/>
    <s v="R-TOU"/>
    <d v="2018-02-01T00:00:00"/>
    <x v="1"/>
    <d v="2018-01-01T00:00:00"/>
    <n v="13544.41"/>
    <n v="364.38"/>
  </r>
  <r>
    <s v="E"/>
    <s v="C"/>
    <s v="C-TOU"/>
    <d v="2018-02-01T00:00:00"/>
    <x v="1"/>
    <d v="2018-01-01T00:00:00"/>
    <n v="30209.48"/>
    <n v="839.41"/>
  </r>
  <r>
    <s v="E"/>
    <s v="R"/>
    <s v="R-TOU"/>
    <d v="2018-02-01T00:00:00"/>
    <x v="1"/>
    <d v="2018-01-01T00:00:00"/>
    <n v="35563.919999999998"/>
    <n v="1245.5999999999999"/>
  </r>
  <r>
    <s v="E"/>
    <s v="C"/>
    <s v="CR-TOU"/>
    <d v="2018-02-01T00:00:00"/>
    <x v="1"/>
    <d v="2018-01-01T00:00:00"/>
    <n v="37.840000000000003"/>
    <n v="1.23"/>
  </r>
  <r>
    <s v="E"/>
    <s v="C"/>
    <s v="CR-TOU"/>
    <d v="2018-02-01T00:00:00"/>
    <x v="0"/>
    <d v="2018-01-01T00:00:00"/>
    <n v="838.99"/>
    <n v="27.37"/>
  </r>
  <r>
    <s v="E"/>
    <s v="R"/>
    <s v="R-TOU"/>
    <d v="2018-02-01T00:00:00"/>
    <x v="1"/>
    <d v="2018-01-01T00:00:00"/>
    <n v="32095.64"/>
    <n v="902.58"/>
  </r>
  <r>
    <s v="E"/>
    <s v="R"/>
    <s v="R-TOU"/>
    <d v="2018-02-01T00:00:00"/>
    <x v="0"/>
    <d v="2018-01-01T00:00:00"/>
    <n v="711657.52"/>
    <n v="20012.509999999998"/>
  </r>
  <r>
    <s v="E"/>
    <s v="C"/>
    <s v="C-TOU"/>
    <d v="2018-01-01T00:00:00"/>
    <x v="1"/>
    <d v="2018-01-01T00:00:00"/>
    <n v="11466.88"/>
    <n v="347.6"/>
  </r>
  <r>
    <s v="E"/>
    <s v="C"/>
    <s v="C-TOU"/>
    <d v="2018-01-01T00:00:00"/>
    <x v="0"/>
    <d v="2018-01-01T00:00:00"/>
    <n v="254254.83"/>
    <n v="7707.68"/>
  </r>
  <r>
    <s v="E"/>
    <s v="C"/>
    <s v="C-TOU"/>
    <d v="2018-01-01T00:00:00"/>
    <x v="0"/>
    <d v="2018-01-01T00:00:00"/>
    <n v="17960.07"/>
    <n v="544.32000000000005"/>
  </r>
  <r>
    <s v="E"/>
    <s v="C"/>
    <s v="C-TOU"/>
    <d v="2018-01-01T00:00:00"/>
    <x v="1"/>
    <d v="2018-01-01T00:00:00"/>
    <n v="810"/>
    <n v="24.52"/>
  </r>
  <r>
    <s v="E"/>
    <s v="C"/>
    <s v="C-TOU"/>
    <d v="2018-01-01T00:00:00"/>
    <x v="1"/>
    <d v="2018-01-01T00:00:00"/>
    <n v="280.72000000000003"/>
    <n v="8.52"/>
  </r>
  <r>
    <s v="E"/>
    <s v="C"/>
    <s v="C-TOU"/>
    <d v="2018-01-01T00:00:00"/>
    <x v="0"/>
    <d v="2018-01-01T00:00:00"/>
    <n v="6224.23"/>
    <n v="188.79"/>
  </r>
  <r>
    <s v="E"/>
    <s v="R"/>
    <s v="R-TOU"/>
    <d v="2018-01-01T00:00:00"/>
    <x v="0"/>
    <d v="2018-01-01T00:00:00"/>
    <n v="246788.78"/>
    <n v="7480.57"/>
  </r>
  <r>
    <s v="E"/>
    <s v="R"/>
    <s v="R-TOU"/>
    <d v="2018-01-01T00:00:00"/>
    <x v="1"/>
    <d v="2018-01-01T00:00:00"/>
    <n v="11130.21"/>
    <n v="337.22"/>
  </r>
  <r>
    <s v="E"/>
    <s v="C"/>
    <s v="C-TOU"/>
    <d v="2018-02-01T00:00:00"/>
    <x v="0"/>
    <d v="2018-01-01T00:00:00"/>
    <n v="669832.53"/>
    <n v="18612.509999999998"/>
  </r>
  <r>
    <s v="E"/>
    <s v="C"/>
    <s v="C-TOU"/>
    <d v="2018-02-01T00:00:00"/>
    <x v="0"/>
    <d v="2018-01-01T00:00:00"/>
    <n v="71632.11"/>
    <n v="2016.03"/>
  </r>
  <r>
    <s v="E"/>
    <s v="C"/>
    <s v="C-TOU"/>
    <d v="2018-02-01T00:00:00"/>
    <x v="1"/>
    <d v="2018-01-01T00:00:00"/>
    <n v="3230.59"/>
    <n v="90.94"/>
  </r>
  <r>
    <s v="E"/>
    <s v="R"/>
    <s v="R-TOU"/>
    <d v="2018-02-01T00:00:00"/>
    <x v="1"/>
    <d v="2018-01-01T00:00:00"/>
    <n v="31834.05"/>
    <n v="885"/>
  </r>
  <r>
    <s v="E"/>
    <s v="R"/>
    <s v="R-TOU"/>
    <d v="2018-02-01T00:00:00"/>
    <x v="1"/>
    <d v="2018-01-01T00:00:00"/>
    <n v="23202.17"/>
    <n v="630.35"/>
  </r>
  <r>
    <s v="E"/>
    <s v="R"/>
    <s v="R-TOU"/>
    <d v="2018-02-01T00:00:00"/>
    <x v="0"/>
    <d v="2018-01-01T00:00:00"/>
    <n v="705855.49"/>
    <n v="19621.37"/>
  </r>
  <r>
    <s v="E"/>
    <s v="R"/>
    <s v="R-TOU"/>
    <d v="2018-02-01T00:00:00"/>
    <x v="0"/>
    <d v="2018-01-01T00:00:00"/>
    <n v="514461.28"/>
    <n v="13976.52"/>
  </r>
  <r>
    <s v="E"/>
    <s v="R"/>
    <s v="R-TOU"/>
    <d v="2018-02-01T00:00:00"/>
    <x v="0"/>
    <d v="2018-01-01T00:00:00"/>
    <n v="620301.77"/>
    <n v="17265.560000000001"/>
  </r>
  <r>
    <s v="E"/>
    <s v="R"/>
    <s v="R-TOU"/>
    <d v="2018-02-01T00:00:00"/>
    <x v="1"/>
    <d v="2018-01-01T00:00:00"/>
    <n v="27975.54"/>
    <n v="778.78"/>
  </r>
  <r>
    <s v="E"/>
    <s v="R"/>
    <s v="R-TOU"/>
    <d v="2018-02-01T00:00:00"/>
    <x v="1"/>
    <d v="2018-01-01T00:00:00"/>
    <n v="35870.449999999997"/>
    <n v="1008.76"/>
  </r>
  <r>
    <s v="E"/>
    <s v="R"/>
    <s v="R-TOU"/>
    <d v="2018-02-01T00:00:00"/>
    <x v="0"/>
    <d v="2018-01-01T00:00:00"/>
    <n v="144487.98000000001"/>
    <n v="3924.46"/>
  </r>
  <r>
    <s v="E"/>
    <s v="R"/>
    <s v="R-TOU"/>
    <d v="2018-02-01T00:00:00"/>
    <x v="1"/>
    <d v="2018-01-01T00:00:00"/>
    <n v="6516.4"/>
    <n v="177.02"/>
  </r>
  <r>
    <s v="E"/>
    <s v="C"/>
    <s v="C-TOU"/>
    <d v="2018-02-01T00:00:00"/>
    <x v="1"/>
    <d v="2018-01-01T00:00:00"/>
    <n v="1699.17"/>
    <n v="46.15"/>
  </r>
  <r>
    <s v="E"/>
    <s v="C"/>
    <s v="C-TOU"/>
    <d v="2018-02-01T00:00:00"/>
    <x v="0"/>
    <d v="2018-01-01T00:00:00"/>
    <n v="37675.43"/>
    <n v="1023.17"/>
  </r>
  <r>
    <s v="E"/>
    <s v="C"/>
    <s v="C-TOU"/>
    <d v="2018-02-01T00:00:00"/>
    <x v="0"/>
    <d v="2018-01-01T00:00:00"/>
    <n v="12516.05"/>
    <n v="339.92"/>
  </r>
  <r>
    <s v="E"/>
    <s v="C"/>
    <s v="C-TOU"/>
    <d v="2018-02-01T00:00:00"/>
    <x v="1"/>
    <d v="2018-01-01T00:00:00"/>
    <n v="564.48"/>
    <n v="15.32"/>
  </r>
  <r>
    <s v="E"/>
    <s v="C"/>
    <s v="C-TOU"/>
    <d v="2018-02-01T00:00:00"/>
    <x v="1"/>
    <d v="2018-01-01T00:00:00"/>
    <n v="2811.7"/>
    <n v="76.36"/>
  </r>
  <r>
    <s v="E"/>
    <s v="C"/>
    <s v="C-TOU"/>
    <d v="2018-02-01T00:00:00"/>
    <x v="0"/>
    <d v="2018-01-01T00:00:00"/>
    <n v="62343.98"/>
    <n v="1693.13"/>
  </r>
  <r>
    <s v="E"/>
    <s v="C"/>
    <s v="C-TOU"/>
    <d v="2018-01-01T00:00:00"/>
    <x v="1"/>
    <d v="2018-01-01T00:00:00"/>
    <n v="12127.57"/>
    <n v="371.79"/>
  </r>
  <r>
    <s v="E"/>
    <s v="C"/>
    <s v="C-TOU"/>
    <d v="2018-01-01T00:00:00"/>
    <x v="0"/>
    <d v="2018-01-01T00:00:00"/>
    <n v="268902.77"/>
    <n v="8243.6200000000008"/>
  </r>
  <r>
    <s v="E"/>
    <s v="C"/>
    <s v="C-TOU"/>
    <d v="2018-01-01T00:00:00"/>
    <x v="0"/>
    <d v="2018-01-01T00:00:00"/>
    <n v="9809.89"/>
    <n v="286.89"/>
  </r>
  <r>
    <s v="E"/>
    <s v="C"/>
    <s v="C-TOU"/>
    <d v="2018-01-01T00:00:00"/>
    <x v="1"/>
    <d v="2018-01-01T00:00:00"/>
    <n v="442.43"/>
    <n v="12.95"/>
  </r>
  <r>
    <s v="E"/>
    <s v="R"/>
    <s v="R-TOU"/>
    <d v="2018-01-01T00:00:00"/>
    <x v="1"/>
    <d v="2018-01-01T00:00:00"/>
    <n v="1786.12"/>
    <n v="52.21"/>
  </r>
  <r>
    <s v="E"/>
    <s v="R"/>
    <s v="R-TOU"/>
    <d v="2018-01-01T00:00:00"/>
    <x v="0"/>
    <d v="2018-01-01T00:00:00"/>
    <n v="39605.29"/>
    <n v="1158.2"/>
  </r>
  <r>
    <s v="E"/>
    <s v="R"/>
    <s v="R-TOU"/>
    <d v="2018-02-01T00:00:00"/>
    <x v="1"/>
    <d v="2018-01-01T00:00:00"/>
    <n v="0"/>
    <n v="0"/>
  </r>
  <r>
    <s v="E"/>
    <s v="R"/>
    <s v="R-TOU"/>
    <d v="2018-02-01T00:00:00"/>
    <x v="0"/>
    <d v="2018-01-01T00:00:00"/>
    <n v="0"/>
    <n v="0"/>
  </r>
  <r>
    <s v="E"/>
    <s v="R"/>
    <s v="R-TOU"/>
    <d v="2018-12-01T00:00:00"/>
    <x v="0"/>
    <d v="2018-11-01T00:00:00"/>
    <n v="576992.52"/>
    <n v="17739.240000000002"/>
  </r>
  <r>
    <s v="E"/>
    <s v="R"/>
    <s v="R-TOU"/>
    <d v="2018-12-01T00:00:00"/>
    <x v="1"/>
    <d v="2018-05-01T00:00:00"/>
    <n v="110.27"/>
    <n v="2.14"/>
  </r>
  <r>
    <s v="E"/>
    <s v="R"/>
    <s v="R-TOU"/>
    <d v="2018-12-01T00:00:00"/>
    <x v="0"/>
    <d v="2018-05-01T00:00:00"/>
    <n v="2445"/>
    <n v="47.31"/>
  </r>
  <r>
    <s v="E"/>
    <s v="R"/>
    <s v="R-TOU"/>
    <d v="2018-12-01T00:00:00"/>
    <x v="1"/>
    <d v="2018-11-01T00:00:00"/>
    <n v="8821.2099999999991"/>
    <n v="242.07"/>
  </r>
  <r>
    <s v="E"/>
    <s v="R"/>
    <s v="R-TOU"/>
    <d v="2018-12-01T00:00:00"/>
    <x v="1"/>
    <d v="2018-11-01T00:00:00"/>
    <n v="26022.35"/>
    <n v="799.98"/>
  </r>
  <r>
    <s v="E"/>
    <s v="R"/>
    <s v="R-TOU"/>
    <d v="2018-12-01T00:00:00"/>
    <x v="1"/>
    <d v="2018-11-01T00:00:00"/>
    <n v="12.63"/>
    <n v="0.32"/>
  </r>
  <r>
    <s v="E"/>
    <s v="R"/>
    <s v="R-TOU"/>
    <d v="2018-12-01T00:00:00"/>
    <x v="1"/>
    <d v="2018-11-01T00:00:00"/>
    <n v="16.190000000000001"/>
    <n v="0.41"/>
  </r>
  <r>
    <s v="E"/>
    <s v="R"/>
    <s v="R-TOU"/>
    <d v="2018-12-01T00:00:00"/>
    <x v="0"/>
    <d v="2018-11-01T00:00:00"/>
    <n v="280"/>
    <n v="7.03"/>
  </r>
  <r>
    <s v="E"/>
    <s v="R"/>
    <s v="R-TOU"/>
    <d v="2018-12-01T00:00:00"/>
    <x v="0"/>
    <d v="2018-11-01T00:00:00"/>
    <n v="358.99"/>
    <n v="9.01"/>
  </r>
  <r>
    <s v="E"/>
    <s v="R"/>
    <s v="R-TOU"/>
    <d v="2018-12-01T00:00:00"/>
    <x v="1"/>
    <d v="2018-11-01T00:00:00"/>
    <n v="16230.37"/>
    <n v="407.66"/>
  </r>
  <r>
    <s v="E"/>
    <s v="R"/>
    <s v="R-TOU"/>
    <d v="2018-12-01T00:00:00"/>
    <x v="0"/>
    <d v="2018-05-01T00:00:00"/>
    <n v="196804"/>
    <n v="4939.25"/>
  </r>
  <r>
    <s v="E"/>
    <s v="R"/>
    <s v="R-TOU"/>
    <d v="2018-12-01T00:00:00"/>
    <x v="1"/>
    <d v="2018-05-01T00:00:00"/>
    <n v="8875.7199999999993"/>
    <n v="222.82"/>
  </r>
  <r>
    <s v="E"/>
    <s v="R"/>
    <s v="R-TOU"/>
    <d v="2018-12-01T00:00:00"/>
    <x v="0"/>
    <d v="2018-11-01T00:00:00"/>
    <n v="359873.89"/>
    <n v="9038.3700000000008"/>
  </r>
  <r>
    <s v="E"/>
    <s v="R"/>
    <s v="R-TOU"/>
    <d v="2018-12-01T00:00:00"/>
    <x v="1"/>
    <d v="2018-05-01T00:00:00"/>
    <n v="6.95"/>
    <n v="0.17"/>
  </r>
  <r>
    <s v="E"/>
    <s v="C"/>
    <s v="C-TOU"/>
    <d v="2019-01-01T00:00:00"/>
    <x v="1"/>
    <d v="2018-11-01T00:00:00"/>
    <n v="333.64"/>
    <n v="8.43"/>
  </r>
  <r>
    <s v="E"/>
    <s v="C"/>
    <s v="C-TOU"/>
    <d v="2019-01-01T00:00:00"/>
    <x v="0"/>
    <d v="2018-11-01T00:00:00"/>
    <n v="7924.99"/>
    <n v="200.3"/>
  </r>
  <r>
    <s v="E"/>
    <s v="R"/>
    <s v="R-TOU"/>
    <d v="2018-12-01T00:00:00"/>
    <x v="1"/>
    <d v="2018-11-01T00:00:00"/>
    <n v="5093.09"/>
    <n v="140.02000000000001"/>
  </r>
  <r>
    <s v="E"/>
    <s v="R"/>
    <s v="R-TOU"/>
    <d v="2018-12-01T00:00:00"/>
    <x v="0"/>
    <d v="2018-05-01T00:00:00"/>
    <n v="1103"/>
    <n v="23.19"/>
  </r>
  <r>
    <s v="E"/>
    <s v="R"/>
    <s v="R-TOU"/>
    <d v="2018-12-01T00:00:00"/>
    <x v="1"/>
    <d v="2018-05-01T00:00:00"/>
    <n v="49.74"/>
    <n v="1.05"/>
  </r>
  <r>
    <s v="E"/>
    <s v="R"/>
    <s v="R-TOU"/>
    <d v="2018-12-01T00:00:00"/>
    <x v="0"/>
    <d v="2018-11-01T00:00:00"/>
    <n v="112928.73"/>
    <n v="3103.8"/>
  </r>
  <r>
    <s v="E"/>
    <s v="R"/>
    <s v="R-TOU"/>
    <d v="2019-02-01T00:00:00"/>
    <x v="1"/>
    <d v="2018-11-01T00:00:00"/>
    <n v="4.3899999999999997"/>
    <n v="0.12"/>
  </r>
  <r>
    <s v="E"/>
    <s v="R"/>
    <s v="R-TOU"/>
    <d v="2018-12-01T00:00:00"/>
    <x v="0"/>
    <d v="2018-05-01T00:00:00"/>
    <n v="197"/>
    <n v="4.9400000000000004"/>
  </r>
  <r>
    <s v="E"/>
    <s v="R"/>
    <s v="R-TOU"/>
    <d v="2018-12-01T00:00:00"/>
    <x v="0"/>
    <d v="2018-05-01T00:00:00"/>
    <n v="120"/>
    <n v="3.01"/>
  </r>
  <r>
    <s v="E"/>
    <s v="R"/>
    <s v="R-TOU"/>
    <d v="2018-12-01T00:00:00"/>
    <x v="1"/>
    <d v="2018-11-01T00:00:00"/>
    <n v="9.83"/>
    <n v="0.25"/>
  </r>
  <r>
    <s v="E"/>
    <s v="R"/>
    <s v="R-TOU"/>
    <d v="2018-12-01T00:00:00"/>
    <x v="1"/>
    <d v="2018-11-01T00:00:00"/>
    <n v="11224.8"/>
    <n v="308.97000000000003"/>
  </r>
  <r>
    <s v="E"/>
    <s v="C"/>
    <s v="C-TOU"/>
    <d v="2019-01-01T00:00:00"/>
    <x v="0"/>
    <d v="2018-05-01T00:00:00"/>
    <n v="0"/>
    <n v="0"/>
  </r>
  <r>
    <s v="E"/>
    <s v="R"/>
    <s v="WR-TOU"/>
    <d v="2019-01-01T00:00:00"/>
    <x v="0"/>
    <d v="2018-05-01T00:00:00"/>
    <n v="626.11"/>
    <n v="15.64"/>
  </r>
  <r>
    <s v="E"/>
    <s v="C"/>
    <s v="C-TOU"/>
    <d v="2019-01-01T00:00:00"/>
    <x v="1"/>
    <d v="2018-05-01T00:00:00"/>
    <n v="0"/>
    <n v="0"/>
  </r>
  <r>
    <s v="E"/>
    <s v="R"/>
    <s v="WR-TOU"/>
    <d v="2019-01-01T00:00:00"/>
    <x v="1"/>
    <d v="2018-05-01T00:00:00"/>
    <n v="28.24"/>
    <n v="0.71"/>
  </r>
  <r>
    <s v="E"/>
    <s v="R"/>
    <s v="R-TOU"/>
    <d v="2019-01-01T00:00:00"/>
    <x v="1"/>
    <d v="2018-05-01T00:00:00"/>
    <n v="21.42"/>
    <n v="0.47"/>
  </r>
  <r>
    <s v="E"/>
    <s v="R"/>
    <s v="R-TOU"/>
    <d v="2019-01-01T00:00:00"/>
    <x v="1"/>
    <d v="2018-05-01T00:00:00"/>
    <n v="0.05"/>
    <n v="0"/>
  </r>
  <r>
    <s v="E"/>
    <s v="R"/>
    <s v="R-TOU"/>
    <d v="2018-12-01T00:00:00"/>
    <x v="0"/>
    <d v="2018-11-01T00:00:00"/>
    <n v="248885.98"/>
    <n v="6851.34"/>
  </r>
  <r>
    <s v="E"/>
    <s v="R"/>
    <s v="R-TOU"/>
    <d v="2018-12-01T00:00:00"/>
    <x v="1"/>
    <d v="2018-05-01T00:00:00"/>
    <n v="8.8800000000000008"/>
    <n v="0.22"/>
  </r>
  <r>
    <s v="E"/>
    <s v="R"/>
    <s v="R-TOU"/>
    <d v="2018-12-01T00:00:00"/>
    <x v="1"/>
    <d v="2018-05-01T00:00:00"/>
    <n v="5.41"/>
    <n v="0.14000000000000001"/>
  </r>
  <r>
    <s v="E"/>
    <s v="R"/>
    <s v="R-TOU"/>
    <d v="2018-12-01T00:00:00"/>
    <x v="0"/>
    <d v="2018-11-01T00:00:00"/>
    <n v="218"/>
    <n v="5.47"/>
  </r>
  <r>
    <s v="E"/>
    <s v="C"/>
    <s v="CC-TOU"/>
    <d v="2018-12-01T00:00:00"/>
    <x v="0"/>
    <d v="2018-11-01T00:00:00"/>
    <n v="285797.03000000003"/>
    <n v="7267.58"/>
  </r>
  <r>
    <s v="E"/>
    <s v="R"/>
    <s v="R-TOU"/>
    <d v="2018-12-01T00:00:00"/>
    <x v="1"/>
    <d v="2018-05-01T00:00:00"/>
    <n v="31.34"/>
    <n v="0.57999999999999996"/>
  </r>
  <r>
    <s v="E"/>
    <s v="R"/>
    <s v="R-TOU"/>
    <d v="2018-12-01T00:00:00"/>
    <x v="0"/>
    <d v="2018-05-01T00:00:00"/>
    <n v="695"/>
    <n v="12.97"/>
  </r>
  <r>
    <s v="E"/>
    <s v="R"/>
    <s v="R-TOU"/>
    <d v="2019-01-01T00:00:00"/>
    <x v="0"/>
    <d v="2018-05-01T00:00:00"/>
    <n v="475"/>
    <n v="10.53"/>
  </r>
  <r>
    <s v="E"/>
    <s v="R"/>
    <s v="R-TOU"/>
    <d v="2019-01-01T00:00:00"/>
    <x v="0"/>
    <d v="2018-05-01T00:00:00"/>
    <n v="1"/>
    <n v="0.02"/>
  </r>
  <r>
    <s v="E"/>
    <s v="R"/>
    <s v="R-TOU"/>
    <d v="2019-01-01T00:00:00"/>
    <x v="0"/>
    <d v="2018-11-01T00:00:00"/>
    <n v="192349"/>
    <n v="4860.8900000000003"/>
  </r>
  <r>
    <s v="E"/>
    <s v="C"/>
    <s v="CC-TOU"/>
    <d v="2018-12-01T00:00:00"/>
    <x v="1"/>
    <d v="2018-11-01T00:00:00"/>
    <n v="12889.43"/>
    <n v="327.77"/>
  </r>
  <r>
    <s v="E"/>
    <s v="R"/>
    <s v="R-TOU"/>
    <d v="2019-01-01T00:00:00"/>
    <x v="1"/>
    <d v="2018-11-01T00:00:00"/>
    <n v="8098.28"/>
    <n v="204.65"/>
  </r>
  <r>
    <s v="E"/>
    <s v="C"/>
    <s v="C-TOU"/>
    <d v="2019-01-01T00:00:00"/>
    <x v="1"/>
    <d v="2018-11-01T00:00:00"/>
    <n v="5193.3999999999996"/>
    <n v="131.28"/>
  </r>
  <r>
    <s v="E"/>
    <s v="C"/>
    <s v="C-TOU"/>
    <d v="2019-01-01T00:00:00"/>
    <x v="0"/>
    <d v="2018-11-01T00:00:00"/>
    <n v="123345"/>
    <n v="3117.76"/>
  </r>
  <r>
    <s v="E"/>
    <s v="C"/>
    <s v="C-TOU"/>
    <d v="2019-01-01T00:00:00"/>
    <x v="0"/>
    <d v="2018-11-01T00:00:00"/>
    <n v="46333"/>
    <n v="1170.94"/>
  </r>
  <r>
    <s v="E"/>
    <s v="C"/>
    <s v="C-TOU"/>
    <d v="2019-01-01T00:00:00"/>
    <x v="1"/>
    <d v="2018-11-01T00:00:00"/>
    <n v="1950.64"/>
    <n v="49.29"/>
  </r>
  <r>
    <s v="E"/>
    <s v="R"/>
    <s v="R-TOU"/>
    <d v="2019-02-01T00:00:00"/>
    <x v="0"/>
    <d v="2018-11-01T00:00:00"/>
    <n v="110"/>
    <n v="3.07"/>
  </r>
  <r>
    <s v="E"/>
    <s v="C"/>
    <s v="C-TOU"/>
    <d v="2018-12-01T00:00:00"/>
    <x v="1"/>
    <d v="2018-11-01T00:00:00"/>
    <n v="3504.31"/>
    <n v="86.1"/>
  </r>
  <r>
    <s v="E"/>
    <s v="R"/>
    <s v="R-TOU"/>
    <d v="2019-02-01T00:00:00"/>
    <x v="1"/>
    <d v="2018-11-01T00:00:00"/>
    <n v="13627.14"/>
    <n v="279.98"/>
  </r>
  <r>
    <s v="E"/>
    <s v="C"/>
    <s v="C-TOU"/>
    <d v="2018-12-01T00:00:00"/>
    <x v="0"/>
    <d v="2018-05-01T00:00:00"/>
    <n v="8329"/>
    <n v="204.6"/>
  </r>
  <r>
    <s v="E"/>
    <s v="C"/>
    <s v="C-TOU"/>
    <d v="2018-12-01T00:00:00"/>
    <x v="0"/>
    <d v="2018-11-01T00:00:00"/>
    <n v="77700.33"/>
    <n v="1909"/>
  </r>
  <r>
    <s v="E"/>
    <s v="C"/>
    <s v="C-TOU"/>
    <d v="2019-01-01T00:00:00"/>
    <x v="1"/>
    <d v="2018-11-01T00:00:00"/>
    <n v="8841.52"/>
    <n v="272.93"/>
  </r>
  <r>
    <s v="E"/>
    <s v="C"/>
    <s v="C-TOU"/>
    <d v="2019-01-01T00:00:00"/>
    <x v="0"/>
    <d v="2018-11-01T00:00:00"/>
    <n v="196045.64"/>
    <n v="6051.93"/>
  </r>
  <r>
    <s v="E"/>
    <s v="C"/>
    <s v="C-TOU"/>
    <d v="2018-12-01T00:00:00"/>
    <x v="1"/>
    <d v="2018-05-01T00:00:00"/>
    <n v="375.66"/>
    <n v="9.23"/>
  </r>
  <r>
    <s v="E"/>
    <s v="C"/>
    <s v="C-TOU"/>
    <d v="2018-12-01T00:00:00"/>
    <x v="1"/>
    <d v="2018-05-01T00:00:00"/>
    <n v="0"/>
    <n v="0"/>
  </r>
  <r>
    <s v="E"/>
    <s v="C"/>
    <s v="C-TOU"/>
    <d v="2018-12-01T00:00:00"/>
    <x v="0"/>
    <d v="2018-11-01T00:00:00"/>
    <n v="700725.99"/>
    <n v="20701.52"/>
  </r>
  <r>
    <s v="E"/>
    <s v="C"/>
    <s v="C-TOU"/>
    <d v="2018-12-01T00:00:00"/>
    <x v="0"/>
    <d v="2018-11-01T00:00:00"/>
    <n v="8525.99"/>
    <n v="232.83"/>
  </r>
  <r>
    <s v="E"/>
    <s v="C"/>
    <s v="C-TOU"/>
    <d v="2018-12-01T00:00:00"/>
    <x v="0"/>
    <d v="2018-05-01T00:00:00"/>
    <n v="0"/>
    <n v="0"/>
  </r>
  <r>
    <s v="E"/>
    <s v="C"/>
    <s v="C-TOU"/>
    <d v="2018-12-01T00:00:00"/>
    <x v="1"/>
    <d v="2018-11-01T00:00:00"/>
    <n v="31602.7"/>
    <n v="933.65"/>
  </r>
  <r>
    <s v="E"/>
    <s v="C"/>
    <s v="C-TOU"/>
    <d v="2018-12-01T00:00:00"/>
    <x v="1"/>
    <d v="2018-11-01T00:00:00"/>
    <n v="384.52"/>
    <n v="10.5"/>
  </r>
  <r>
    <s v="E"/>
    <s v="R"/>
    <s v="R-TOU"/>
    <d v="2018-12-01T00:00:00"/>
    <x v="0"/>
    <d v="2018-11-01T00:00:00"/>
    <n v="656369.56000000006"/>
    <n v="20187.8"/>
  </r>
  <r>
    <s v="E"/>
    <s v="C"/>
    <s v="C-TOU"/>
    <d v="2018-12-01T00:00:00"/>
    <x v="0"/>
    <d v="2018-05-01T00:00:00"/>
    <n v="3.99"/>
    <n v="0.08"/>
  </r>
  <r>
    <s v="E"/>
    <s v="R"/>
    <s v="R-TOU"/>
    <d v="2018-12-01T00:00:00"/>
    <x v="0"/>
    <d v="2018-05-01T00:00:00"/>
    <n v="959"/>
    <n v="19.420000000000002"/>
  </r>
  <r>
    <s v="E"/>
    <s v="R"/>
    <s v="R-TOU"/>
    <d v="2018-12-01T00:00:00"/>
    <x v="1"/>
    <d v="2018-11-01T00:00:00"/>
    <n v="29602.26"/>
    <n v="910.37"/>
  </r>
  <r>
    <s v="E"/>
    <s v="C"/>
    <s v="C-TOU"/>
    <d v="2018-12-01T00:00:00"/>
    <x v="1"/>
    <d v="2018-05-01T00:00:00"/>
    <n v="0.18"/>
    <n v="0"/>
  </r>
  <r>
    <s v="E"/>
    <s v="R"/>
    <s v="R-TOU"/>
    <d v="2018-12-01T00:00:00"/>
    <x v="1"/>
    <d v="2018-05-01T00:00:00"/>
    <n v="43.25"/>
    <n v="0.88"/>
  </r>
  <r>
    <s v="E"/>
    <s v="R"/>
    <s v="R-TOU"/>
    <d v="2018-12-01T00:00:00"/>
    <x v="1"/>
    <d v="2018-11-01T00:00:00"/>
    <n v="14198.06"/>
    <n v="349.09"/>
  </r>
  <r>
    <s v="E"/>
    <s v="R"/>
    <s v="R-TOU"/>
    <d v="2018-12-01T00:00:00"/>
    <x v="1"/>
    <d v="2018-11-01T00:00:00"/>
    <n v="27506.720000000001"/>
    <n v="837.94"/>
  </r>
  <r>
    <s v="E"/>
    <s v="R"/>
    <s v="R-TOU"/>
    <d v="2018-12-01T00:00:00"/>
    <x v="0"/>
    <d v="2018-11-01T00:00:00"/>
    <n v="314811.65999999997"/>
    <n v="7739.02"/>
  </r>
  <r>
    <s v="E"/>
    <s v="R"/>
    <s v="R-TOU"/>
    <d v="2019-01-01T00:00:00"/>
    <x v="0"/>
    <d v="2018-11-01T00:00:00"/>
    <n v="338331.91"/>
    <n v="7444.24"/>
  </r>
  <r>
    <s v="E"/>
    <s v="R"/>
    <s v="R-TOU"/>
    <d v="2019-01-01T00:00:00"/>
    <x v="1"/>
    <d v="2018-11-01T00:00:00"/>
    <n v="13740.39"/>
    <n v="302.26"/>
  </r>
  <r>
    <s v="E"/>
    <s v="R"/>
    <s v="R-TOU"/>
    <d v="2018-12-01T00:00:00"/>
    <x v="0"/>
    <d v="2018-11-01T00:00:00"/>
    <n v="609904"/>
    <n v="18579.12"/>
  </r>
  <r>
    <s v="E"/>
    <s v="R"/>
    <s v="R-TOU"/>
    <d v="2019-02-01T00:00:00"/>
    <x v="0"/>
    <d v="2018-11-01T00:00:00"/>
    <n v="342401"/>
    <n v="7036.74"/>
  </r>
  <r>
    <s v="E"/>
    <s v="R"/>
    <s v="R-TOU"/>
    <d v="2019-01-01T00:00:00"/>
    <x v="0"/>
    <d v="2018-05-01T00:00:00"/>
    <n v="27"/>
    <n v="0.52"/>
  </r>
  <r>
    <s v="E"/>
    <s v="R"/>
    <s v="R-TOU"/>
    <d v="2019-01-01T00:00:00"/>
    <x v="1"/>
    <d v="2018-05-01T00:00:00"/>
    <n v="1.22"/>
    <n v="0.02"/>
  </r>
  <r>
    <s v="E"/>
    <s v="C"/>
    <s v="C-TOU"/>
    <d v="2018-12-01T00:00:00"/>
    <x v="0"/>
    <d v="2018-05-01T00:00:00"/>
    <n v="453"/>
    <n v="7.18"/>
  </r>
  <r>
    <s v="E"/>
    <s v="C"/>
    <s v="C-TOU"/>
    <d v="2018-12-01T00:00:00"/>
    <x v="1"/>
    <d v="2018-05-01T00:00:00"/>
    <n v="20.43"/>
    <n v="0.32"/>
  </r>
  <r>
    <s v="E"/>
    <s v="C"/>
    <s v="C-TOU"/>
    <d v="2019-02-01T00:00:00"/>
    <x v="1"/>
    <d v="2018-11-01T00:00:00"/>
    <n v="31.24"/>
    <n v="0.64"/>
  </r>
  <r>
    <s v="E"/>
    <s v="C"/>
    <s v="C-TOU"/>
    <d v="2019-02-01T00:00:00"/>
    <x v="0"/>
    <d v="2018-11-01T00:00:00"/>
    <n v="785"/>
    <n v="16.12"/>
  </r>
  <r>
    <s v="E"/>
    <s v="R"/>
    <s v="R-TOU"/>
    <d v="2019-02-01T00:00:00"/>
    <x v="1"/>
    <d v="2018-11-01T00:00:00"/>
    <n v="21706.12"/>
    <n v="446.1"/>
  </r>
  <r>
    <s v="E"/>
    <s v="R"/>
    <s v="R-TOU"/>
    <d v="2019-02-01T00:00:00"/>
    <x v="0"/>
    <d v="2018-11-01T00:00:00"/>
    <n v="545429"/>
    <n v="11209.56"/>
  </r>
  <r>
    <s v="E"/>
    <s v="C"/>
    <s v="C-TOU"/>
    <d v="2019-01-01T00:00:00"/>
    <x v="1"/>
    <d v="2018-11-01T00:00:00"/>
    <n v="234.02"/>
    <n v="5.32"/>
  </r>
  <r>
    <s v="E"/>
    <s v="R"/>
    <s v="R-TOU"/>
    <d v="2019-01-01T00:00:00"/>
    <x v="0"/>
    <d v="2018-11-01T00:00:00"/>
    <n v="253282.01"/>
    <n v="6617.49"/>
  </r>
  <r>
    <s v="E"/>
    <s v="R"/>
    <s v="R-TOU"/>
    <d v="2019-01-01T00:00:00"/>
    <x v="1"/>
    <d v="2018-11-01T00:00:00"/>
    <n v="14478.47"/>
    <n v="318.94"/>
  </r>
  <r>
    <s v="E"/>
    <s v="C"/>
    <s v="C-TOU"/>
    <d v="2019-01-01T00:00:00"/>
    <x v="0"/>
    <d v="2018-11-01T00:00:00"/>
    <n v="5720.99"/>
    <n v="129.58000000000001"/>
  </r>
  <r>
    <s v="E"/>
    <s v="R"/>
    <s v="R-TOU"/>
    <d v="2019-01-01T00:00:00"/>
    <x v="0"/>
    <d v="2018-11-01T00:00:00"/>
    <n v="427052"/>
    <n v="10809.78"/>
  </r>
  <r>
    <s v="E"/>
    <s v="R"/>
    <s v="R-TOU"/>
    <d v="2019-01-01T00:00:00"/>
    <x v="1"/>
    <d v="2018-11-01T00:00:00"/>
    <n v="17993.63"/>
    <n v="455.61"/>
  </r>
  <r>
    <s v="E"/>
    <s v="R"/>
    <s v="R-TOU"/>
    <d v="2018-05-01T00:00:00"/>
    <x v="0"/>
    <d v="2018-01-01T00:00:00"/>
    <n v="26534.95"/>
    <n v="788.45"/>
  </r>
  <r>
    <s v="E"/>
    <s v="C"/>
    <s v="CC-TOU"/>
    <d v="2018-05-01T00:00:00"/>
    <x v="0"/>
    <d v="2018-01-01T00:00:00"/>
    <n v="285427.03000000003"/>
    <n v="8540.17"/>
  </r>
  <r>
    <s v="E"/>
    <s v="C"/>
    <s v="CC-TOU"/>
    <d v="2018-05-01T00:00:00"/>
    <x v="1"/>
    <d v="2018-05-01T00:00:00"/>
    <n v="9.33"/>
    <n v="0.21"/>
  </r>
  <r>
    <s v="E"/>
    <s v="C"/>
    <s v="WC-TOU"/>
    <d v="2018-05-01T00:00:00"/>
    <x v="1"/>
    <d v="2018-05-01T00:00:00"/>
    <n v="0.28000000000000003"/>
    <n v="0"/>
  </r>
  <r>
    <s v="E"/>
    <s v="R"/>
    <s v="R-TOU"/>
    <d v="2018-05-01T00:00:00"/>
    <x v="1"/>
    <d v="2018-05-01T00:00:00"/>
    <n v="0"/>
    <n v="0"/>
  </r>
  <r>
    <s v="E"/>
    <s v="C"/>
    <s v="WC-TOU"/>
    <d v="2018-05-01T00:00:00"/>
    <x v="0"/>
    <d v="2018-05-01T00:00:00"/>
    <n v="6.98"/>
    <n v="0.16"/>
  </r>
  <r>
    <s v="E"/>
    <s v="R"/>
    <s v="R-TOU"/>
    <d v="2018-05-01T00:00:00"/>
    <x v="0"/>
    <d v="2018-05-01T00:00:00"/>
    <n v="0.06"/>
    <n v="0"/>
  </r>
  <r>
    <s v="E"/>
    <s v="C"/>
    <s v="CC-TOU"/>
    <d v="2018-05-01T00:00:00"/>
    <x v="0"/>
    <d v="2018-05-01T00:00:00"/>
    <n v="207.58"/>
    <n v="4.58"/>
  </r>
  <r>
    <s v="E"/>
    <s v="R"/>
    <s v="R-TOU"/>
    <d v="2018-05-01T00:00:00"/>
    <x v="1"/>
    <d v="2018-05-01T00:00:00"/>
    <n v="31.97"/>
    <n v="0.59"/>
  </r>
  <r>
    <s v="E"/>
    <s v="C"/>
    <s v="C-TOU"/>
    <d v="2018-06-01T00:00:00"/>
    <x v="1"/>
    <d v="2018-05-01T00:00:00"/>
    <n v="451.19"/>
    <n v="7.21"/>
  </r>
  <r>
    <s v="E"/>
    <s v="R"/>
    <s v="WR-TOU"/>
    <d v="2018-05-01T00:00:00"/>
    <x v="1"/>
    <d v="2018-05-01T00:00:00"/>
    <n v="28"/>
    <n v="0.57999999999999996"/>
  </r>
  <r>
    <s v="E"/>
    <s v="R"/>
    <s v="CR-TOU"/>
    <d v="2018-05-01T00:00:00"/>
    <x v="1"/>
    <d v="2018-05-01T00:00:00"/>
    <n v="26.16"/>
    <n v="0.44"/>
  </r>
  <r>
    <s v="E"/>
    <s v="R"/>
    <s v="WR-TOU"/>
    <d v="2018-05-01T00:00:00"/>
    <x v="0"/>
    <d v="2018-05-01T00:00:00"/>
    <n v="622.91999999999996"/>
    <n v="12.45"/>
  </r>
  <r>
    <s v="E"/>
    <s v="R"/>
    <s v="CR-TOU"/>
    <d v="2018-05-01T00:00:00"/>
    <x v="0"/>
    <d v="2018-05-01T00:00:00"/>
    <n v="582.41"/>
    <n v="10.26"/>
  </r>
  <r>
    <s v="E"/>
    <s v="C"/>
    <s v="C-TOU"/>
    <d v="2018-05-01T00:00:00"/>
    <x v="1"/>
    <d v="2018-01-01T00:00:00"/>
    <n v="2813.57"/>
    <n v="61.33"/>
  </r>
  <r>
    <s v="E"/>
    <s v="C"/>
    <s v="C-TOU"/>
    <d v="2018-05-01T00:00:00"/>
    <x v="0"/>
    <d v="2018-01-01T00:00:00"/>
    <n v="62385.65"/>
    <n v="1360.26"/>
  </r>
  <r>
    <s v="E"/>
    <s v="C"/>
    <s v="C-TOU"/>
    <d v="2018-05-01T00:00:00"/>
    <x v="0"/>
    <d v="2018-05-01T00:00:00"/>
    <n v="433"/>
    <n v="10.95"/>
  </r>
  <r>
    <s v="E"/>
    <s v="C"/>
    <s v="C-TOU"/>
    <d v="2018-05-01T00:00:00"/>
    <x v="0"/>
    <d v="2018-05-01T00:00:00"/>
    <n v="33938.89"/>
    <n v="740.23"/>
  </r>
  <r>
    <s v="E"/>
    <s v="C"/>
    <s v="C-TOU"/>
    <d v="2018-05-01T00:00:00"/>
    <x v="1"/>
    <d v="2018-05-01T00:00:00"/>
    <n v="19.53"/>
    <n v="0.49"/>
  </r>
  <r>
    <s v="E"/>
    <s v="C"/>
    <s v="C-TOU"/>
    <d v="2018-05-01T00:00:00"/>
    <x v="1"/>
    <d v="2018-05-01T00:00:00"/>
    <n v="1530.68"/>
    <n v="33.35"/>
  </r>
  <r>
    <s v="E"/>
    <s v="R"/>
    <s v="R-TOU"/>
    <d v="2018-05-01T00:00:00"/>
    <x v="1"/>
    <d v="2018-05-01T00:00:00"/>
    <n v="1111.28"/>
    <n v="28.07"/>
  </r>
  <r>
    <s v="E"/>
    <s v="R"/>
    <s v="R-TOU"/>
    <d v="2018-05-01T00:00:00"/>
    <x v="0"/>
    <d v="2018-05-01T00:00:00"/>
    <n v="24640.49"/>
    <n v="620.9"/>
  </r>
  <r>
    <s v="E"/>
    <s v="C"/>
    <s v="C-TOU"/>
    <d v="2018-06-01T00:00:00"/>
    <x v="0"/>
    <d v="2018-05-01T00:00:00"/>
    <n v="39608.26"/>
    <n v="632.52"/>
  </r>
  <r>
    <s v="E"/>
    <s v="C"/>
    <s v="C-TOU"/>
    <d v="2018-06-01T00:00:00"/>
    <x v="0"/>
    <d v="2018-05-01T00:00:00"/>
    <n v="10004.469999999999"/>
    <n v="159.78"/>
  </r>
  <r>
    <s v="E"/>
    <s v="C"/>
    <s v="C-TOU"/>
    <d v="2018-06-01T00:00:00"/>
    <x v="1"/>
    <d v="2018-05-01T00:00:00"/>
    <n v="1786.33"/>
    <n v="28.54"/>
  </r>
  <r>
    <s v="E"/>
    <s v="R"/>
    <s v="R-TOU"/>
    <d v="2018-05-01T00:00:00"/>
    <x v="0"/>
    <d v="2018-01-01T00:00:00"/>
    <n v="80504.240000000005"/>
    <n v="2028.79"/>
  </r>
  <r>
    <s v="E"/>
    <s v="R"/>
    <s v="R-TOU"/>
    <d v="2018-05-01T00:00:00"/>
    <x v="1"/>
    <d v="2018-01-01T00:00:00"/>
    <n v="3630.73"/>
    <n v="91.5"/>
  </r>
  <r>
    <s v="E"/>
    <s v="R"/>
    <s v="R-TOU"/>
    <d v="2018-05-01T00:00:00"/>
    <x v="0"/>
    <d v="2018-05-01T00:00:00"/>
    <n v="709.1"/>
    <n v="13.09"/>
  </r>
  <r>
    <s v="E"/>
    <s v="C"/>
    <s v="C-TOU"/>
    <d v="2018-05-01T00:00:00"/>
    <x v="1"/>
    <d v="2018-01-01T00:00:00"/>
    <n v="376.75"/>
    <n v="9.75"/>
  </r>
  <r>
    <s v="E"/>
    <s v="C"/>
    <s v="C-TOU"/>
    <d v="2018-05-01T00:00:00"/>
    <x v="0"/>
    <d v="2018-01-01T00:00:00"/>
    <n v="8353.49"/>
    <n v="216.03"/>
  </r>
  <r>
    <s v="E"/>
    <s v="C"/>
    <s v="C-TOU"/>
    <d v="2018-05-01T00:00:00"/>
    <x v="0"/>
    <d v="2018-01-01T00:00:00"/>
    <n v="188711.12"/>
    <n v="4878.43"/>
  </r>
  <r>
    <s v="E"/>
    <s v="C"/>
    <s v="C-TOU"/>
    <d v="2018-05-01T00:00:00"/>
    <x v="1"/>
    <d v="2018-01-01T00:00:00"/>
    <n v="8510.8700000000008"/>
    <n v="220.04"/>
  </r>
  <r>
    <s v="E"/>
    <s v="C"/>
    <s v="C-TOU"/>
    <d v="2018-05-01T00:00:00"/>
    <x v="1"/>
    <d v="2018-05-01T00:00:00"/>
    <n v="8302.49"/>
    <n v="187.37"/>
  </r>
  <r>
    <s v="E"/>
    <s v="R"/>
    <s v="R-TOU"/>
    <d v="2018-05-01T00:00:00"/>
    <x v="1"/>
    <d v="2018-05-01T00:00:00"/>
    <n v="15.78"/>
    <n v="0.21"/>
  </r>
  <r>
    <s v="E"/>
    <s v="C"/>
    <s v="C-TOU"/>
    <d v="2018-05-01T00:00:00"/>
    <x v="0"/>
    <d v="2018-05-01T00:00:00"/>
    <n v="184092.43"/>
    <n v="4156.0200000000004"/>
  </r>
  <r>
    <s v="E"/>
    <s v="R"/>
    <s v="R-TOU"/>
    <d v="2018-05-01T00:00:00"/>
    <x v="0"/>
    <d v="2018-05-01T00:00:00"/>
    <n v="350.01"/>
    <n v="4.5199999999999996"/>
  </r>
  <r>
    <s v="E"/>
    <s v="C"/>
    <s v="C-TOU"/>
    <d v="2018-05-01T00:00:00"/>
    <x v="0"/>
    <d v="2018-01-01T00:00:00"/>
    <n v="23069.79"/>
    <n v="580.48"/>
  </r>
  <r>
    <s v="E"/>
    <s v="C"/>
    <s v="C-TOU"/>
    <d v="2018-05-01T00:00:00"/>
    <x v="1"/>
    <d v="2018-01-01T00:00:00"/>
    <n v="1040.44"/>
    <n v="26.18"/>
  </r>
  <r>
    <s v="E"/>
    <s v="C"/>
    <s v="C-TOU"/>
    <d v="2018-05-01T00:00:00"/>
    <x v="1"/>
    <d v="2018-01-01T00:00:00"/>
    <n v="6780.97"/>
    <n v="205.27"/>
  </r>
  <r>
    <s v="E"/>
    <s v="R"/>
    <s v="R-TOU"/>
    <d v="2018-05-01T00:00:00"/>
    <x v="1"/>
    <d v="2018-01-01T00:00:00"/>
    <n v="5773.23"/>
    <n v="145.74"/>
  </r>
  <r>
    <s v="E"/>
    <s v="C"/>
    <s v="C-TOU"/>
    <d v="2018-05-01T00:00:00"/>
    <x v="0"/>
    <d v="2018-01-01T00:00:00"/>
    <n v="150353.91"/>
    <n v="4550.3599999999997"/>
  </r>
  <r>
    <s v="E"/>
    <s v="R"/>
    <s v="R-TOU"/>
    <d v="2018-05-01T00:00:00"/>
    <x v="0"/>
    <d v="2018-01-01T00:00:00"/>
    <n v="128007.62"/>
    <n v="3230.7"/>
  </r>
  <r>
    <s v="E"/>
    <s v="R"/>
    <s v="R-TOU"/>
    <d v="2018-05-01T00:00:00"/>
    <x v="0"/>
    <d v="2018-05-01T00:00:00"/>
    <n v="38799.78"/>
    <n v="974.47"/>
  </r>
  <r>
    <s v="E"/>
    <s v="R"/>
    <s v="R-TOU"/>
    <d v="2018-05-01T00:00:00"/>
    <x v="1"/>
    <d v="2018-05-01T00:00:00"/>
    <n v="1749.91"/>
    <n v="43.98"/>
  </r>
  <r>
    <s v="E"/>
    <s v="C"/>
    <s v="C-TOU"/>
    <d v="2018-05-01T00:00:00"/>
    <x v="0"/>
    <d v="2018-05-01T00:00:00"/>
    <n v="7257.37"/>
    <n v="182.9"/>
  </r>
  <r>
    <s v="E"/>
    <s v="R"/>
    <s v="R-TOU"/>
    <d v="2018-05-01T00:00:00"/>
    <x v="0"/>
    <d v="2018-05-01T00:00:00"/>
    <n v="45259.55"/>
    <n v="1153.03"/>
  </r>
  <r>
    <s v="E"/>
    <s v="C"/>
    <s v="C-TOU"/>
    <d v="2018-05-01T00:00:00"/>
    <x v="0"/>
    <d v="2018-01-01T00:00:00"/>
    <n v="79616.100000000006"/>
    <n v="2409.48"/>
  </r>
  <r>
    <s v="E"/>
    <s v="C"/>
    <s v="C-TOU"/>
    <d v="2018-05-01T00:00:00"/>
    <x v="1"/>
    <d v="2018-01-01T00:00:00"/>
    <n v="3590.7"/>
    <n v="108.67"/>
  </r>
  <r>
    <s v="E"/>
    <s v="R"/>
    <s v="R-TOU"/>
    <d v="2018-05-01T00:00:00"/>
    <x v="1"/>
    <d v="2018-01-01T00:00:00"/>
    <n v="6.31"/>
    <n v="0.2"/>
  </r>
  <r>
    <s v="E"/>
    <s v="R"/>
    <s v="R-TOU"/>
    <d v="2018-05-01T00:00:00"/>
    <x v="0"/>
    <d v="2018-01-01T00:00:00"/>
    <n v="139.99"/>
    <n v="4.3499999999999996"/>
  </r>
  <r>
    <s v="E"/>
    <s v="R"/>
    <s v="R-TOU"/>
    <d v="2018-05-01T00:00:00"/>
    <x v="0"/>
    <d v="2018-01-01T00:00:00"/>
    <n v="305"/>
    <n v="8.8800000000000008"/>
  </r>
  <r>
    <s v="E"/>
    <s v="R"/>
    <s v="R-TOU"/>
    <d v="2018-05-01T00:00:00"/>
    <x v="1"/>
    <d v="2018-01-01T00:00:00"/>
    <n v="13.76"/>
    <n v="0.4"/>
  </r>
  <r>
    <s v="E"/>
    <s v="R"/>
    <s v="R-TOU"/>
    <d v="2018-05-01T00:00:00"/>
    <x v="1"/>
    <d v="2018-01-01T00:00:00"/>
    <n v="0"/>
    <n v="0"/>
  </r>
  <r>
    <s v="E"/>
    <s v="R"/>
    <s v="R-TOU"/>
    <d v="2018-05-01T00:00:00"/>
    <x v="0"/>
    <d v="2018-01-01T00:00:00"/>
    <n v="0"/>
    <n v="0"/>
  </r>
  <r>
    <s v="E"/>
    <s v="C"/>
    <s v="C-TOU"/>
    <d v="2018-05-01T00:00:00"/>
    <x v="0"/>
    <d v="2018-01-01T00:00:00"/>
    <n v="117909.87"/>
    <n v="3447.7"/>
  </r>
  <r>
    <s v="E"/>
    <s v="C"/>
    <s v="C-TOU"/>
    <d v="2018-05-01T00:00:00"/>
    <x v="1"/>
    <d v="2018-05-01T00:00:00"/>
    <n v="327.3"/>
    <n v="8.24"/>
  </r>
  <r>
    <s v="E"/>
    <s v="R"/>
    <s v="R-TOU"/>
    <d v="2018-05-01T00:00:00"/>
    <x v="1"/>
    <d v="2018-05-01T00:00:00"/>
    <n v="2041.16"/>
    <n v="52.06"/>
  </r>
  <r>
    <s v="E"/>
    <s v="C"/>
    <s v="C-TOU"/>
    <d v="2018-05-01T00:00:00"/>
    <x v="1"/>
    <d v="2018-01-01T00:00:00"/>
    <n v="5317.75"/>
    <n v="155.5"/>
  </r>
  <r>
    <s v="E"/>
    <s v="R"/>
    <s v="R-TOU"/>
    <d v="2018-05-01T00:00:00"/>
    <x v="1"/>
    <d v="2018-01-01T00:00:00"/>
    <n v="13633.85"/>
    <n v="343.95"/>
  </r>
  <r>
    <s v="E"/>
    <s v="R"/>
    <s v="R-TOU"/>
    <d v="2018-05-01T00:00:00"/>
    <x v="0"/>
    <d v="2018-01-01T00:00:00"/>
    <n v="302304.27"/>
    <n v="7626.96"/>
  </r>
  <r>
    <s v="E"/>
    <s v="R"/>
    <s v="R-TOU"/>
    <d v="2018-05-01T00:00:00"/>
    <x v="0"/>
    <d v="2018-01-01T00:00:00"/>
    <n v="182753.59"/>
    <n v="4669.74"/>
  </r>
  <r>
    <s v="E"/>
    <s v="R"/>
    <s v="R-TOU"/>
    <d v="2018-05-01T00:00:00"/>
    <x v="1"/>
    <d v="2018-01-01T00:00:00"/>
    <n v="8242.31"/>
    <n v="210.64"/>
  </r>
  <r>
    <s v="E"/>
    <s v="R"/>
    <s v="R-TOU"/>
    <d v="2018-05-01T00:00:00"/>
    <x v="0"/>
    <d v="2018-05-01T00:00:00"/>
    <n v="86220.75"/>
    <n v="2165.2800000000002"/>
  </r>
  <r>
    <s v="E"/>
    <s v="R"/>
    <s v="CR-TOU"/>
    <d v="2018-05-01T00:00:00"/>
    <x v="0"/>
    <d v="2018-01-01T00:00:00"/>
    <n v="814774.61"/>
    <n v="24372.2"/>
  </r>
  <r>
    <s v="E"/>
    <s v="R"/>
    <s v="R-TOU"/>
    <d v="2018-05-01T00:00:00"/>
    <x v="0"/>
    <d v="2018-01-01T00:00:00"/>
    <n v="289618.59000000003"/>
    <n v="6255.93"/>
  </r>
  <r>
    <s v="E"/>
    <s v="R"/>
    <s v="R-TOU"/>
    <d v="2018-05-01T00:00:00"/>
    <x v="1"/>
    <d v="2018-01-01T00:00:00"/>
    <n v="13061.72"/>
    <n v="282.12"/>
  </r>
  <r>
    <s v="E"/>
    <s v="R"/>
    <s v="R-TOU"/>
    <d v="2018-05-01T00:00:00"/>
    <x v="0"/>
    <d v="2018-05-01T00:00:00"/>
    <n v="144945.67000000001"/>
    <n v="3151.92"/>
  </r>
  <r>
    <s v="E"/>
    <s v="R"/>
    <s v="R-TOU"/>
    <d v="2018-05-01T00:00:00"/>
    <x v="1"/>
    <d v="2018-05-01T00:00:00"/>
    <n v="4.6900000000000004"/>
    <n v="0.1"/>
  </r>
  <r>
    <s v="E"/>
    <s v="R"/>
    <s v="R-TOU"/>
    <d v="2018-05-01T00:00:00"/>
    <x v="1"/>
    <d v="2018-05-01T00:00:00"/>
    <n v="3888.68"/>
    <n v="97.6"/>
  </r>
  <r>
    <s v="E"/>
    <s v="R"/>
    <s v="R-TOU"/>
    <d v="2018-05-01T00:00:00"/>
    <x v="0"/>
    <d v="2018-05-01T00:00:00"/>
    <n v="104"/>
    <n v="2.2999999999999998"/>
  </r>
  <r>
    <s v="E"/>
    <s v="R"/>
    <s v="R-TOU"/>
    <d v="2018-05-01T00:00:00"/>
    <x v="1"/>
    <d v="2018-05-01T00:00:00"/>
    <n v="6537.13"/>
    <n v="142.24"/>
  </r>
  <r>
    <s v="E"/>
    <s v="R"/>
    <s v="CR-TOU"/>
    <d v="2018-05-01T00:00:00"/>
    <x v="1"/>
    <d v="2018-01-01T00:00:00"/>
    <n v="36746.480000000003"/>
    <n v="1099.08"/>
  </r>
  <r>
    <s v="E"/>
    <s v="R"/>
    <s v="R-TOU"/>
    <d v="2018-05-01T00:00:00"/>
    <x v="1"/>
    <d v="2018-05-01T00:00:00"/>
    <n v="6020.32"/>
    <n v="131.33000000000001"/>
  </r>
  <r>
    <s v="E"/>
    <s v="R"/>
    <s v="R-TOU"/>
    <d v="2018-05-01T00:00:00"/>
    <x v="1"/>
    <d v="2018-05-01T00:00:00"/>
    <n v="8.84"/>
    <n v="0.19"/>
  </r>
  <r>
    <s v="E"/>
    <s v="R"/>
    <s v="R-TOU"/>
    <d v="2018-05-01T00:00:00"/>
    <x v="1"/>
    <d v="2018-05-01T00:00:00"/>
    <n v="5.84"/>
    <n v="0.14000000000000001"/>
  </r>
  <r>
    <s v="E"/>
    <s v="R"/>
    <s v="R-TOU"/>
    <d v="2018-05-01T00:00:00"/>
    <x v="0"/>
    <d v="2018-05-01T00:00:00"/>
    <n v="195.99"/>
    <n v="4.25"/>
  </r>
  <r>
    <s v="E"/>
    <s v="R"/>
    <s v="R-TOU"/>
    <d v="2018-05-01T00:00:00"/>
    <x v="0"/>
    <d v="2018-05-01T00:00:00"/>
    <n v="129.19999999999999"/>
    <n v="3.26"/>
  </r>
  <r>
    <s v="E"/>
    <s v="R"/>
    <s v="R-TOU"/>
    <d v="2018-05-01T00:00:00"/>
    <x v="0"/>
    <d v="2018-05-01T00:00:00"/>
    <n v="1089.27"/>
    <n v="22.92"/>
  </r>
  <r>
    <s v="E"/>
    <s v="R"/>
    <s v="R-TOU"/>
    <d v="2018-05-01T00:00:00"/>
    <x v="0"/>
    <d v="2018-05-01T00:00:00"/>
    <n v="195012.57"/>
    <n v="4242.83"/>
  </r>
  <r>
    <s v="E"/>
    <s v="R"/>
    <s v="R-TOU"/>
    <d v="2018-05-01T00:00:00"/>
    <x v="1"/>
    <d v="2018-05-01T00:00:00"/>
    <n v="49.12"/>
    <n v="1.03"/>
  </r>
  <r>
    <s v="E"/>
    <s v="R"/>
    <s v="R-TOU"/>
    <d v="2018-05-01T00:00:00"/>
    <x v="0"/>
    <d v="2018-01-01T00:00:00"/>
    <n v="401330.27"/>
    <n v="8770.68"/>
  </r>
  <r>
    <s v="E"/>
    <s v="R"/>
    <s v="R-TOU"/>
    <d v="2018-05-01T00:00:00"/>
    <x v="1"/>
    <d v="2018-01-01T00:00:00"/>
    <n v="18100.11"/>
    <n v="395.54"/>
  </r>
  <r>
    <s v="E"/>
    <s v="R"/>
    <s v="R-TOU"/>
    <d v="2018-05-01T00:00:00"/>
    <x v="1"/>
    <d v="2018-05-01T00:00:00"/>
    <n v="8794.99"/>
    <n v="191.38"/>
  </r>
  <r>
    <s v="E"/>
    <s v="R"/>
    <s v="R-TOU"/>
    <d v="2018-05-01T00:00:00"/>
    <x v="0"/>
    <d v="2018-05-01T00:00:00"/>
    <n v="133487.82"/>
    <n v="2909.78"/>
  </r>
  <r>
    <s v="E"/>
    <s v="R"/>
    <s v="R-TOU"/>
    <d v="2018-05-01T00:00:00"/>
    <x v="1"/>
    <d v="2018-01-01T00:00:00"/>
    <n v="12654.53"/>
    <n v="276.31"/>
  </r>
  <r>
    <s v="E"/>
    <s v="R"/>
    <s v="R-TOU"/>
    <d v="2018-05-01T00:00:00"/>
    <x v="0"/>
    <d v="2018-01-01T00:00:00"/>
    <n v="280590.05"/>
    <n v="6126.33"/>
  </r>
  <r>
    <s v="E"/>
    <s v="R"/>
    <s v="R-TOU"/>
    <d v="2018-05-01T00:00:00"/>
    <x v="1"/>
    <d v="2018-05-01T00:00:00"/>
    <n v="6268.92"/>
    <n v="136.63"/>
  </r>
  <r>
    <s v="E"/>
    <s v="R"/>
    <s v="R-TOU"/>
    <d v="2018-05-01T00:00:00"/>
    <x v="1"/>
    <d v="2018-05-01T00:00:00"/>
    <n v="7731.06"/>
    <n v="164.68"/>
  </r>
  <r>
    <s v="E"/>
    <s v="C"/>
    <s v="C-TOU"/>
    <d v="2018-02-01T00:00:00"/>
    <x v="0"/>
    <d v="2018-01-01T00:00:00"/>
    <n v="170089.85"/>
    <n v="5951.52"/>
  </r>
  <r>
    <s v="E"/>
    <s v="C"/>
    <s v="C-TOU"/>
    <d v="2018-02-01T00:00:00"/>
    <x v="1"/>
    <d v="2018-01-01T00:00:00"/>
    <n v="7671.09"/>
    <n v="268.43"/>
  </r>
  <r>
    <s v="E"/>
    <s v="R"/>
    <s v="R-TOU"/>
    <d v="2018-01-01T00:00:00"/>
    <x v="0"/>
    <d v="2018-01-01T00:00:00"/>
    <n v="61532.71"/>
    <n v="1799.89"/>
  </r>
  <r>
    <s v="E"/>
    <s v="R"/>
    <s v="R-TOU"/>
    <d v="2018-01-01T00:00:00"/>
    <x v="1"/>
    <d v="2018-01-01T00:00:00"/>
    <n v="2775.09"/>
    <n v="81.11"/>
  </r>
  <r>
    <s v="E"/>
    <s v="R"/>
    <s v="R-TOU"/>
    <d v="2018-01-01T00:00:00"/>
    <x v="1"/>
    <d v="2018-01-01T00:00:00"/>
    <n v="6250.65"/>
    <n v="182.7"/>
  </r>
  <r>
    <s v="E"/>
    <s v="R"/>
    <s v="R-TOU"/>
    <d v="2018-01-01T00:00:00"/>
    <x v="0"/>
    <d v="2018-01-01T00:00:00"/>
    <n v="138594.65"/>
    <n v="4050.53"/>
  </r>
  <r>
    <s v="E"/>
    <s v="R"/>
    <s v="R-TOU"/>
    <d v="2018-02-01T00:00:00"/>
    <x v="1"/>
    <d v="2018-01-01T00:00:00"/>
    <n v="9811.75"/>
    <n v="266.55"/>
  </r>
  <r>
    <s v="E"/>
    <s v="R"/>
    <s v="R-TOU"/>
    <d v="2018-02-01T00:00:00"/>
    <x v="0"/>
    <d v="2018-01-01T00:00:00"/>
    <n v="217555.36"/>
    <n v="5909.15"/>
  </r>
  <r>
    <s v="E"/>
    <s v="C"/>
    <s v="C-TOU"/>
    <d v="2018-02-01T00:00:00"/>
    <x v="0"/>
    <d v="2018-01-01T00:00:00"/>
    <n v="566"/>
    <n v="17.8"/>
  </r>
  <r>
    <s v="E"/>
    <s v="C"/>
    <s v="C-TOU"/>
    <d v="2018-02-01T00:00:00"/>
    <x v="1"/>
    <d v="2018-01-01T00:00:00"/>
    <n v="25.53"/>
    <n v="0.8"/>
  </r>
  <r>
    <s v="E"/>
    <s v="C"/>
    <s v="CC-TOU"/>
    <d v="2018-02-01T00:00:00"/>
    <x v="1"/>
    <d v="2018-01-01T00:00:00"/>
    <n v="16184.7"/>
    <n v="527.9"/>
  </r>
  <r>
    <s v="E"/>
    <s v="C"/>
    <s v="C-TOU"/>
    <d v="2018-02-01T00:00:00"/>
    <x v="1"/>
    <d v="2018-01-01T00:00:00"/>
    <n v="7222.56"/>
    <n v="196.14"/>
  </r>
  <r>
    <s v="E"/>
    <s v="C"/>
    <s v="C-TOU"/>
    <d v="2018-02-01T00:00:00"/>
    <x v="0"/>
    <d v="2018-01-01T00:00:00"/>
    <n v="160145.48000000001"/>
    <n v="4349.28"/>
  </r>
  <r>
    <s v="E"/>
    <s v="C"/>
    <s v="C-TOU"/>
    <d v="2018-02-01T00:00:00"/>
    <x v="0"/>
    <d v="2018-01-01T00:00:00"/>
    <n v="125169.75"/>
    <n v="3519.63"/>
  </r>
  <r>
    <s v="E"/>
    <s v="R"/>
    <s v="R-TOU"/>
    <d v="2018-01-01T00:00:00"/>
    <x v="1"/>
    <d v="2018-01-01T00:00:00"/>
    <n v="23.41"/>
    <n v="0.72"/>
  </r>
  <r>
    <s v="E"/>
    <s v="R"/>
    <s v="R-TOU"/>
    <d v="2018-01-01T00:00:00"/>
    <x v="0"/>
    <d v="2018-01-01T00:00:00"/>
    <n v="519"/>
    <n v="15.92"/>
  </r>
  <r>
    <s v="E"/>
    <s v="C"/>
    <s v="C-TOU"/>
    <d v="2018-02-01T00:00:00"/>
    <x v="1"/>
    <d v="2018-01-01T00:00:00"/>
    <n v="5645.16"/>
    <n v="158.71"/>
  </r>
  <r>
    <s v="E"/>
    <s v="C"/>
    <s v="C-TOU"/>
    <d v="2018-02-01T00:00:00"/>
    <x v="0"/>
    <d v="2018-01-01T00:00:00"/>
    <n v="1702.01"/>
    <n v="55.53"/>
  </r>
  <r>
    <s v="E"/>
    <s v="C"/>
    <s v="C-TOU"/>
    <d v="2018-02-01T00:00:00"/>
    <x v="1"/>
    <d v="2018-01-01T00:00:00"/>
    <n v="76.760000000000005"/>
    <n v="2.5"/>
  </r>
  <r>
    <s v="E"/>
    <s v="R"/>
    <s v="R-TOU"/>
    <d v="2018-01-01T00:00:00"/>
    <x v="1"/>
    <d v="2018-01-01T00:00:00"/>
    <n v="12933.34"/>
    <n v="392.39"/>
  </r>
  <r>
    <s v="E"/>
    <s v="R"/>
    <s v="R-TOU"/>
    <d v="2018-01-01T00:00:00"/>
    <x v="0"/>
    <d v="2018-01-01T00:00:00"/>
    <n v="286771.08"/>
    <n v="8707.23"/>
  </r>
  <r>
    <s v="E"/>
    <s v="C"/>
    <s v="C-TOU"/>
    <d v="2018-01-01T00:00:00"/>
    <x v="0"/>
    <d v="2018-01-01T00:00:00"/>
    <n v="31165.18"/>
    <n v="942.06"/>
  </r>
  <r>
    <s v="E"/>
    <s v="C"/>
    <s v="C-TOU"/>
    <d v="2018-02-01T00:00:00"/>
    <x v="0"/>
    <d v="2018-01-01T00:00:00"/>
    <n v="40147.56"/>
    <n v="1078.76"/>
  </r>
  <r>
    <s v="E"/>
    <s v="C"/>
    <s v="C-TOU"/>
    <d v="2018-02-01T00:00:00"/>
    <x v="1"/>
    <d v="2018-01-01T00:00:00"/>
    <n v="1810.66"/>
    <n v="48.67"/>
  </r>
  <r>
    <s v="E"/>
    <s v="C"/>
    <s v="C-TOU"/>
    <d v="2018-01-01T00:00:00"/>
    <x v="0"/>
    <d v="2018-01-01T00:00:00"/>
    <n v="47924.14"/>
    <n v="1448.65"/>
  </r>
  <r>
    <s v="E"/>
    <s v="C"/>
    <s v="C-TOU"/>
    <d v="2018-01-01T00:00:00"/>
    <x v="1"/>
    <d v="2018-01-01T00:00:00"/>
    <n v="2161.41"/>
    <n v="65.33"/>
  </r>
  <r>
    <s v="E"/>
    <s v="C"/>
    <s v="C-TOU"/>
    <d v="2018-01-01T00:00:00"/>
    <x v="1"/>
    <d v="2018-01-01T00:00:00"/>
    <n v="1405.52"/>
    <n v="42.51"/>
  </r>
  <r>
    <s v="E"/>
    <s v="C"/>
    <s v="C-TOU"/>
    <d v="2018-02-01T00:00:00"/>
    <x v="0"/>
    <d v="2018-01-01T00:00:00"/>
    <n v="26226.63"/>
    <n v="855.61"/>
  </r>
  <r>
    <s v="E"/>
    <s v="R"/>
    <s v="R-TOU"/>
    <d v="2018-01-01T00:00:00"/>
    <x v="0"/>
    <d v="2018-01-01T00:00:00"/>
    <n v="211750.33"/>
    <n v="6401.38"/>
  </r>
  <r>
    <s v="E"/>
    <s v="R"/>
    <s v="R-TOU"/>
    <d v="2018-01-01T00:00:00"/>
    <x v="1"/>
    <d v="2018-01-01T00:00:00"/>
    <n v="9549.8799999999992"/>
    <n v="288.70999999999998"/>
  </r>
  <r>
    <s v="E"/>
    <s v="C"/>
    <s v="C-TOU"/>
    <d v="2018-01-01T00:00:00"/>
    <x v="1"/>
    <d v="2018-01-01T00:00:00"/>
    <n v="67.290000000000006"/>
    <n v="2.02"/>
  </r>
  <r>
    <s v="E"/>
    <s v="C"/>
    <s v="C-TOU"/>
    <d v="2018-01-01T00:00:00"/>
    <x v="0"/>
    <d v="2018-01-01T00:00:00"/>
    <n v="1492.01"/>
    <n v="45.09"/>
  </r>
  <r>
    <s v="E"/>
    <s v="R"/>
    <s v="R-TOU"/>
    <d v="2018-02-01T00:00:00"/>
    <x v="0"/>
    <d v="2018-01-01T00:00:00"/>
    <n v="17377.02"/>
    <n v="547.32000000000005"/>
  </r>
  <r>
    <s v="E"/>
    <s v="C"/>
    <s v="C-TOU"/>
    <d v="2018-02-01T00:00:00"/>
    <x v="1"/>
    <d v="2018-01-01T00:00:00"/>
    <n v="1182.83"/>
    <n v="38.590000000000003"/>
  </r>
  <r>
    <s v="E"/>
    <s v="R"/>
    <s v="R-TOU"/>
    <d v="2018-02-01T00:00:00"/>
    <x v="1"/>
    <d v="2018-01-01T00:00:00"/>
    <n v="783.71"/>
    <n v="24.68"/>
  </r>
  <r>
    <s v="E"/>
    <s v="C"/>
    <s v="WC-TOU"/>
    <d v="2018-02-01T00:00:00"/>
    <x v="1"/>
    <d v="2018-01-01T00:00:00"/>
    <n v="49.02"/>
    <n v="1.6"/>
  </r>
  <r>
    <s v="E"/>
    <s v="R"/>
    <s v="R-TOU"/>
    <d v="2018-01-01T00:00:00"/>
    <x v="0"/>
    <d v="2018-01-01T00:00:00"/>
    <n v="300696.95"/>
    <n v="9090.7900000000009"/>
  </r>
  <r>
    <s v="E"/>
    <s v="R"/>
    <s v="R-TOU"/>
    <d v="2018-01-01T00:00:00"/>
    <x v="1"/>
    <d v="2018-01-01T00:00:00"/>
    <n v="13561.52"/>
    <n v="409.98"/>
  </r>
  <r>
    <s v="E"/>
    <s v="C"/>
    <s v="WC-TOU"/>
    <d v="2018-02-01T00:00:00"/>
    <x v="0"/>
    <d v="2018-01-01T00:00:00"/>
    <n v="1087"/>
    <n v="35.46"/>
  </r>
  <r>
    <s v="E"/>
    <s v="C"/>
    <s v="CC-TOU"/>
    <d v="2018-02-01T00:00:00"/>
    <x v="0"/>
    <d v="2018-01-01T00:00:00"/>
    <n v="358864.12"/>
    <n v="11704.64"/>
  </r>
  <r>
    <s v="E"/>
    <s v="R"/>
    <s v="R-TOU"/>
    <d v="2018-02-01T00:00:00"/>
    <x v="0"/>
    <d v="2018-01-01T00:00:00"/>
    <n v="281534.75"/>
    <n v="8857.58"/>
  </r>
  <r>
    <s v="E"/>
    <s v="C"/>
    <s v="C-TOU"/>
    <d v="2018-01-01T00:00:00"/>
    <x v="0"/>
    <d v="2018-01-01T00:00:00"/>
    <n v="2756.1"/>
    <n v="80.61"/>
  </r>
  <r>
    <s v="E"/>
    <s v="C"/>
    <s v="C-TOU"/>
    <d v="2018-01-01T00:00:00"/>
    <x v="1"/>
    <d v="2018-01-01T00:00:00"/>
    <n v="124.31"/>
    <n v="3.63"/>
  </r>
  <r>
    <s v="E"/>
    <s v="C"/>
    <s v="C-TOU"/>
    <d v="2018-01-01T00:00:00"/>
    <x v="1"/>
    <d v="2018-01-01T00:00:00"/>
    <n v="1897.88"/>
    <n v="55.54"/>
  </r>
  <r>
    <s v="E"/>
    <s v="C"/>
    <s v="C-TOU"/>
    <d v="2018-01-01T00:00:00"/>
    <x v="0"/>
    <d v="2018-01-01T00:00:00"/>
    <n v="42079.9"/>
    <n v="1231.6099999999999"/>
  </r>
  <r>
    <s v="E"/>
    <s v="C"/>
    <s v="C-TOU"/>
    <d v="2018-01-01T00:00:00"/>
    <x v="0"/>
    <d v="2018-01-01T00:00:00"/>
    <n v="16133.6"/>
    <n v="471.82"/>
  </r>
  <r>
    <s v="E"/>
    <s v="C"/>
    <s v="C-TOU"/>
    <d v="2018-01-01T00:00:00"/>
    <x v="1"/>
    <d v="2018-01-01T00:00:00"/>
    <n v="727.64"/>
    <n v="21.29"/>
  </r>
  <r>
    <s v="E"/>
    <s v="R"/>
    <s v="R-TOU"/>
    <d v="2018-02-01T00:00:00"/>
    <x v="1"/>
    <d v="2018-01-01T00:00:00"/>
    <n v="12697.36"/>
    <n v="399.46"/>
  </r>
  <r>
    <s v="E"/>
    <s v="R"/>
    <s v="R-TOU"/>
    <d v="2018-02-01T00:00:00"/>
    <x v="0"/>
    <d v="2018-01-01T00:00:00"/>
    <n v="448872.78"/>
    <n v="14113.45"/>
  </r>
  <r>
    <s v="E"/>
    <s v="R"/>
    <s v="R-TOU"/>
    <d v="2018-02-01T00:00:00"/>
    <x v="1"/>
    <d v="2018-01-01T00:00:00"/>
    <n v="20244.11"/>
    <n v="636.49"/>
  </r>
  <r>
    <s v="E"/>
    <s v="C"/>
    <s v="C-TOU"/>
    <d v="2018-01-01T00:00:00"/>
    <x v="1"/>
    <d v="2018-01-01T00:00:00"/>
    <n v="0"/>
    <n v="0"/>
  </r>
  <r>
    <s v="E"/>
    <s v="C"/>
    <s v="C-TOU"/>
    <d v="2018-01-01T00:00:00"/>
    <x v="0"/>
    <d v="2018-01-01T00:00:00"/>
    <n v="9826.68"/>
    <n v="292.19"/>
  </r>
  <r>
    <s v="E"/>
    <s v="C"/>
    <s v="C-TOU"/>
    <d v="2018-01-01T00:00:00"/>
    <x v="1"/>
    <d v="2018-01-01T00:00:00"/>
    <n v="443.2"/>
    <n v="13.17"/>
  </r>
  <r>
    <s v="E"/>
    <s v="R"/>
    <s v="R-TOU"/>
    <d v="2018-01-01T00:00:00"/>
    <x v="0"/>
    <d v="2018-01-01T00:00:00"/>
    <n v="0.01"/>
    <n v="0"/>
  </r>
  <r>
    <s v="E"/>
    <s v="C"/>
    <s v="C-TOU"/>
    <d v="2018-01-01T00:00:00"/>
    <x v="0"/>
    <d v="2018-01-01T00:00:00"/>
    <n v="0.02"/>
    <n v="0"/>
  </r>
  <r>
    <s v="E"/>
    <s v="R"/>
    <s v="R-TOU"/>
    <d v="2018-01-01T00:00:00"/>
    <x v="1"/>
    <d v="2018-01-01T00:00:00"/>
    <n v="0"/>
    <n v="0"/>
  </r>
  <r>
    <s v="E"/>
    <s v="C"/>
    <s v="WC-TOU"/>
    <d v="2018-01-01T00:00:00"/>
    <x v="1"/>
    <d v="2018-01-01T00:00:00"/>
    <n v="0.33"/>
    <n v="0"/>
  </r>
  <r>
    <s v="E"/>
    <s v="R"/>
    <s v="R-TOU"/>
    <d v="2018-01-01T00:00:00"/>
    <x v="1"/>
    <d v="2018-01-01T00:00:00"/>
    <n v="0"/>
    <n v="0"/>
  </r>
  <r>
    <s v="E"/>
    <s v="C"/>
    <s v="WC-TOU"/>
    <d v="2018-01-01T00:00:00"/>
    <x v="1"/>
    <d v="2018-01-01T00:00:00"/>
    <n v="0"/>
    <n v="0"/>
  </r>
  <r>
    <s v="E"/>
    <s v="R"/>
    <s v="R-TOU"/>
    <d v="2018-01-01T00:00:00"/>
    <x v="0"/>
    <d v="2018-01-01T00:00:00"/>
    <n v="7.0000000000000007E-2"/>
    <n v="0"/>
  </r>
  <r>
    <s v="E"/>
    <s v="C"/>
    <s v="WC-TOU"/>
    <d v="2018-01-01T00:00:00"/>
    <x v="0"/>
    <d v="2018-01-01T00:00:00"/>
    <n v="0"/>
    <n v="0"/>
  </r>
  <r>
    <s v="E"/>
    <s v="C"/>
    <s v="CC-TOU"/>
    <d v="2018-01-01T00:00:00"/>
    <x v="0"/>
    <d v="2018-01-01T00:00:00"/>
    <n v="2.17"/>
    <n v="0.03"/>
  </r>
  <r>
    <s v="E"/>
    <s v="C"/>
    <s v="CC-TOU"/>
    <d v="2018-01-01T00:00:00"/>
    <x v="1"/>
    <d v="2018-01-01T00:00:00"/>
    <n v="0.06"/>
    <n v="0"/>
  </r>
  <r>
    <s v="E"/>
    <s v="R"/>
    <s v="CR-TOU"/>
    <d v="2018-01-01T00:00:00"/>
    <x v="1"/>
    <d v="2018-01-01T00:00:00"/>
    <n v="0.15"/>
    <n v="0"/>
  </r>
  <r>
    <s v="E"/>
    <s v="C"/>
    <s v="C-TOU"/>
    <d v="2018-11-01T00:00:00"/>
    <x v="1"/>
    <d v="2018-05-01T00:00:00"/>
    <n v="1031.83"/>
    <n v="18.64"/>
  </r>
  <r>
    <s v="E"/>
    <s v="C"/>
    <s v="C-TOU"/>
    <d v="2018-11-01T00:00:00"/>
    <x v="0"/>
    <d v="2018-05-01T00:00:00"/>
    <n v="22878"/>
    <n v="412.63"/>
  </r>
  <r>
    <s v="E"/>
    <s v="R"/>
    <s v="CR-TOU"/>
    <d v="2018-01-01T00:00:00"/>
    <x v="0"/>
    <d v="2018-01-01T00:00:00"/>
    <n v="5.66"/>
    <n v="7.0000000000000007E-2"/>
  </r>
  <r>
    <s v="E"/>
    <s v="C"/>
    <s v="WC-TOU"/>
    <d v="2018-01-01T00:00:00"/>
    <x v="0"/>
    <d v="2018-01-01T00:00:00"/>
    <n v="8.15"/>
    <n v="0.16"/>
  </r>
  <r>
    <s v="E"/>
    <s v="R"/>
    <s v="WR-TOU"/>
    <d v="2018-01-01T00:00:00"/>
    <x v="1"/>
    <d v="2018-01-01T00:00:00"/>
    <n v="7.0000000000000007E-2"/>
    <n v="0"/>
  </r>
  <r>
    <s v="E"/>
    <s v="R"/>
    <s v="WR-TOU"/>
    <d v="2018-01-01T00:00:00"/>
    <x v="0"/>
    <d v="2018-01-01T00:00:00"/>
    <n v="3.65"/>
    <n v="0.03"/>
  </r>
  <r>
    <s v="E"/>
    <s v="R"/>
    <s v="R-TOU"/>
    <d v="2018-01-01T00:00:00"/>
    <x v="1"/>
    <d v="2018-01-01T00:00:00"/>
    <n v="3193.48"/>
    <n v="94.91"/>
  </r>
  <r>
    <s v="E"/>
    <s v="R"/>
    <s v="R-TOU"/>
    <d v="2018-01-01T00:00:00"/>
    <x v="0"/>
    <d v="2018-01-01T00:00:00"/>
    <n v="70810.62"/>
    <n v="2105.13"/>
  </r>
  <r>
    <s v="E"/>
    <s v="R"/>
    <s v="R-TOU"/>
    <d v="2018-01-01T00:00:00"/>
    <x v="0"/>
    <d v="2018-01-01T00:00:00"/>
    <n v="83862.649999999994"/>
    <n v="2454.81"/>
  </r>
  <r>
    <s v="E"/>
    <s v="R"/>
    <s v="R-TOU"/>
    <d v="2018-01-01T00:00:00"/>
    <x v="1"/>
    <d v="2018-01-01T00:00:00"/>
    <n v="3782.1"/>
    <n v="110.72"/>
  </r>
  <r>
    <s v="E"/>
    <s v="C"/>
    <s v="C-TOU"/>
    <d v="2018-01-01T00:00:00"/>
    <x v="1"/>
    <d v="2018-01-01T00:00:00"/>
    <n v="1055.8699999999999"/>
    <n v="31.92"/>
  </r>
  <r>
    <s v="E"/>
    <s v="C"/>
    <s v="C-TOU"/>
    <d v="2018-01-01T00:00:00"/>
    <x v="0"/>
    <d v="2018-01-01T00:00:00"/>
    <n v="23411.52"/>
    <n v="708.23"/>
  </r>
  <r>
    <s v="E"/>
    <s v="R"/>
    <s v="R-TOU"/>
    <d v="2018-01-01T00:00:00"/>
    <x v="0"/>
    <d v="2018-01-01T00:00:00"/>
    <n v="261735.94"/>
    <n v="7917.56"/>
  </r>
  <r>
    <s v="E"/>
    <s v="R"/>
    <s v="R-TOU"/>
    <d v="2018-01-01T00:00:00"/>
    <x v="1"/>
    <d v="2018-01-01T00:00:00"/>
    <n v="11804.17"/>
    <n v="357.13"/>
  </r>
  <r>
    <s v="E"/>
    <s v="R"/>
    <s v="R-TOU"/>
    <d v="2018-01-01T00:00:00"/>
    <x v="1"/>
    <d v="2018-01-01T00:00:00"/>
    <n v="8917.14"/>
    <n v="269.54000000000002"/>
  </r>
  <r>
    <s v="E"/>
    <s v="R"/>
    <s v="R-TOU"/>
    <d v="2018-01-01T00:00:00"/>
    <x v="0"/>
    <d v="2018-01-01T00:00:00"/>
    <n v="197720.31"/>
    <n v="5979.95"/>
  </r>
  <r>
    <s v="E"/>
    <s v="C"/>
    <s v="CR-TOU"/>
    <d v="2018-01-01T00:00:00"/>
    <x v="1"/>
    <d v="2018-01-01T00:00:00"/>
    <n v="0"/>
    <n v="0"/>
  </r>
  <r>
    <s v="E"/>
    <s v="C"/>
    <s v="C-TOU"/>
    <d v="2018-01-01T00:00:00"/>
    <x v="0"/>
    <d v="2018-01-01T00:00:00"/>
    <n v="0"/>
    <n v="0"/>
  </r>
  <r>
    <s v="E"/>
    <s v="C"/>
    <s v="C-TOU"/>
    <d v="2018-11-01T00:00:00"/>
    <x v="1"/>
    <d v="2018-05-01T00:00:00"/>
    <n v="3298.28"/>
    <n v="56.71"/>
  </r>
  <r>
    <s v="E"/>
    <s v="C"/>
    <s v="C-TOU"/>
    <d v="2018-11-01T00:00:00"/>
    <x v="0"/>
    <d v="2018-05-01T00:00:00"/>
    <n v="73133"/>
    <n v="1257.27"/>
  </r>
  <r>
    <s v="E"/>
    <s v="C"/>
    <s v="C-TOU"/>
    <d v="2018-11-01T00:00:00"/>
    <x v="0"/>
    <d v="2018-05-01T00:00:00"/>
    <n v="39938"/>
    <n v="686.53"/>
  </r>
  <r>
    <s v="E"/>
    <s v="C"/>
    <s v="C-TOU"/>
    <d v="2018-11-01T00:00:00"/>
    <x v="1"/>
    <d v="2018-05-01T00:00:00"/>
    <n v="1801.18"/>
    <n v="30.97"/>
  </r>
  <r>
    <s v="E"/>
    <s v="C"/>
    <s v="C-TOU"/>
    <d v="2018-11-01T00:00:00"/>
    <x v="0"/>
    <d v="2018-11-01T00:00:00"/>
    <n v="21963.97"/>
    <n v="377.61"/>
  </r>
  <r>
    <s v="E"/>
    <s v="C"/>
    <s v="C-TOU"/>
    <d v="2018-11-01T00:00:00"/>
    <x v="1"/>
    <d v="2018-11-01T00:00:00"/>
    <n v="990.57"/>
    <n v="17.02"/>
  </r>
  <r>
    <s v="E"/>
    <s v="R"/>
    <s v="CR-TOU"/>
    <d v="2019-08-01T00:00:00"/>
    <x v="1"/>
    <d v="2018-05-01T00:00:00"/>
    <n v="-40.729999999999997"/>
    <n v="-1.06"/>
  </r>
  <r>
    <s v="E"/>
    <s v="R"/>
    <s v="CR-TOU"/>
    <d v="2019-08-01T00:00:00"/>
    <x v="1"/>
    <d v="2018-11-01T00:00:00"/>
    <n v="-64.680000000000007"/>
    <n v="-1.73"/>
  </r>
  <r>
    <s v="E"/>
    <s v="R"/>
    <s v="CR-TOU"/>
    <d v="2019-08-01T00:00:00"/>
    <x v="0"/>
    <d v="2018-11-01T00:00:00"/>
    <n v="-1433.99"/>
    <n v="-38.409999999999997"/>
  </r>
  <r>
    <s v="E"/>
    <s v="R"/>
    <s v="R-TOU"/>
    <d v="2018-08-01T00:00:00"/>
    <x v="0"/>
    <d v="2018-05-01T00:00:00"/>
    <n v="2082"/>
    <n v="70.680000000000007"/>
  </r>
  <r>
    <s v="E"/>
    <s v="R"/>
    <s v="R-TOU"/>
    <d v="2018-08-01T00:00:00"/>
    <x v="1"/>
    <d v="2018-05-01T00:00:00"/>
    <n v="93.9"/>
    <n v="3.19"/>
  </r>
  <r>
    <s v="E"/>
    <s v="C"/>
    <s v="C-TOU"/>
    <d v="2018-08-01T00:00:00"/>
    <x v="0"/>
    <d v="2018-05-01T00:00:00"/>
    <n v="37738.769999999997"/>
    <n v="1266.96"/>
  </r>
  <r>
    <s v="E"/>
    <s v="C"/>
    <s v="C-TOU"/>
    <d v="2018-08-01T00:00:00"/>
    <x v="1"/>
    <d v="2018-05-01T00:00:00"/>
    <n v="1702.01"/>
    <n v="57.14"/>
  </r>
  <r>
    <s v="E"/>
    <s v="R"/>
    <s v="R-TOU"/>
    <d v="2018-09-01T00:00:00"/>
    <x v="0"/>
    <d v="2018-05-01T00:00:00"/>
    <n v="424353.76"/>
    <n v="13260.33"/>
  </r>
  <r>
    <s v="E"/>
    <s v="R"/>
    <s v="R-TOU"/>
    <d v="2018-09-01T00:00:00"/>
    <x v="1"/>
    <d v="2018-05-01T00:00:00"/>
    <n v="19138.37"/>
    <n v="598.1"/>
  </r>
  <r>
    <s v="E"/>
    <s v="R"/>
    <s v="R-TOU"/>
    <d v="2018-09-01T00:00:00"/>
    <x v="1"/>
    <d v="2018-05-01T00:00:00"/>
    <n v="11542.75"/>
    <n v="357.02"/>
  </r>
  <r>
    <s v="E"/>
    <s v="R"/>
    <s v="R-TOU"/>
    <d v="2018-09-01T00:00:00"/>
    <x v="1"/>
    <d v="2018-05-01T00:00:00"/>
    <n v="27225.81"/>
    <n v="871.1"/>
  </r>
  <r>
    <s v="E"/>
    <s v="R"/>
    <s v="R-TOU"/>
    <d v="2018-09-01T00:00:00"/>
    <x v="0"/>
    <d v="2018-05-01T00:00:00"/>
    <n v="603677.43999999994"/>
    <n v="19313.009999999998"/>
  </r>
  <r>
    <s v="E"/>
    <s v="R"/>
    <s v="R-TOU"/>
    <d v="2018-09-01T00:00:00"/>
    <x v="1"/>
    <d v="2018-05-01T00:00:00"/>
    <n v="28838"/>
    <n v="962.67"/>
  </r>
  <r>
    <s v="E"/>
    <s v="R"/>
    <s v="R-TOU"/>
    <d v="2018-09-01T00:00:00"/>
    <x v="0"/>
    <d v="2018-05-01T00:00:00"/>
    <n v="639422.71"/>
    <n v="21346.36"/>
  </r>
  <r>
    <s v="E"/>
    <s v="R"/>
    <s v="R-TOU"/>
    <d v="2018-09-01T00:00:00"/>
    <x v="0"/>
    <d v="2018-05-01T00:00:00"/>
    <n v="726664.45"/>
    <n v="23084.7"/>
  </r>
  <r>
    <s v="E"/>
    <s v="R"/>
    <s v="R-TOU"/>
    <d v="2018-09-01T00:00:00"/>
    <x v="1"/>
    <d v="2018-05-01T00:00:00"/>
    <n v="32772.559999999998"/>
    <n v="1040.99"/>
  </r>
  <r>
    <s v="E"/>
    <s v="R"/>
    <s v="R-TOU"/>
    <d v="2018-09-01T00:00:00"/>
    <x v="1"/>
    <d v="2018-05-01T00:00:00"/>
    <n v="41.85"/>
    <n v="1.43"/>
  </r>
  <r>
    <s v="E"/>
    <s v="R"/>
    <s v="R-TOU"/>
    <d v="2018-09-01T00:00:00"/>
    <x v="0"/>
    <d v="2018-05-01T00:00:00"/>
    <n v="928"/>
    <n v="31.75"/>
  </r>
  <r>
    <s v="E"/>
    <s v="C"/>
    <s v="C-TOU"/>
    <d v="2018-09-01T00:00:00"/>
    <x v="0"/>
    <d v="2018-05-01T00:00:00"/>
    <n v="113847.89"/>
    <n v="3893.75"/>
  </r>
  <r>
    <s v="E"/>
    <s v="C"/>
    <s v="C-TOU"/>
    <d v="2018-09-01T00:00:00"/>
    <x v="1"/>
    <d v="2018-05-01T00:00:00"/>
    <n v="5134.5200000000004"/>
    <n v="175.59"/>
  </r>
  <r>
    <s v="E"/>
    <s v="R"/>
    <s v="R-TOU"/>
    <d v="2018-09-01T00:00:00"/>
    <x v="1"/>
    <d v="2018-05-01T00:00:00"/>
    <n v="34700.99"/>
    <n v="1186.53"/>
  </r>
  <r>
    <s v="E"/>
    <s v="R"/>
    <s v="R-TOU"/>
    <d v="2018-09-01T00:00:00"/>
    <x v="0"/>
    <d v="2018-05-01T00:00:00"/>
    <n v="769422.75"/>
    <n v="26306.19"/>
  </r>
  <r>
    <s v="E"/>
    <s v="C"/>
    <s v="C-TOU"/>
    <d v="2018-08-01T00:00:00"/>
    <x v="1"/>
    <d v="2018-05-01T00:00:00"/>
    <n v="1713.53"/>
    <n v="53.64"/>
  </r>
  <r>
    <s v="E"/>
    <s v="C"/>
    <s v="WC-TOU"/>
    <d v="2018-08-01T00:00:00"/>
    <x v="1"/>
    <d v="2018-05-01T00:00:00"/>
    <n v="31.07"/>
    <n v="0.97"/>
  </r>
  <r>
    <s v="E"/>
    <s v="C"/>
    <s v="C-TOU"/>
    <d v="2018-08-01T00:00:00"/>
    <x v="0"/>
    <d v="2018-05-01T00:00:00"/>
    <n v="37993.919999999998"/>
    <n v="1189.17"/>
  </r>
  <r>
    <s v="E"/>
    <s v="C"/>
    <s v="WC-TOU"/>
    <d v="2018-08-01T00:00:00"/>
    <x v="0"/>
    <d v="2018-05-01T00:00:00"/>
    <n v="688.99"/>
    <n v="21.56"/>
  </r>
  <r>
    <s v="E"/>
    <s v="C"/>
    <s v="C-TOU"/>
    <d v="2018-08-01T00:00:00"/>
    <x v="0"/>
    <d v="2018-05-01T00:00:00"/>
    <n v="570115.21"/>
    <n v="19473.87"/>
  </r>
  <r>
    <s v="E"/>
    <s v="C"/>
    <s v="C-TOU"/>
    <d v="2018-08-01T00:00:00"/>
    <x v="1"/>
    <d v="2018-05-01T00:00:00"/>
    <n v="25712.240000000002"/>
    <n v="878.29"/>
  </r>
  <r>
    <s v="E"/>
    <s v="R"/>
    <s v="R-TOU"/>
    <d v="2018-09-01T00:00:00"/>
    <x v="0"/>
    <d v="2018-05-01T00:00:00"/>
    <n v="398303.27"/>
    <n v="13520.17"/>
  </r>
  <r>
    <s v="E"/>
    <s v="R"/>
    <s v="R-TOU"/>
    <d v="2018-09-01T00:00:00"/>
    <x v="1"/>
    <d v="2018-05-01T00:00:00"/>
    <n v="17963.52"/>
    <n v="609.79"/>
  </r>
  <r>
    <s v="E"/>
    <s v="C"/>
    <s v="C-TOU"/>
    <d v="2018-09-01T00:00:00"/>
    <x v="1"/>
    <d v="2018-05-01T00:00:00"/>
    <n v="1693.43"/>
    <n v="57.6"/>
  </r>
  <r>
    <s v="E"/>
    <s v="C"/>
    <s v="C-TOU"/>
    <d v="2018-09-01T00:00:00"/>
    <x v="0"/>
    <d v="2018-05-01T00:00:00"/>
    <n v="37548.480000000003"/>
    <n v="1277.03"/>
  </r>
  <r>
    <s v="E"/>
    <s v="C"/>
    <s v="C-TOU"/>
    <d v="2018-09-01T00:00:00"/>
    <x v="0"/>
    <d v="2018-05-01T00:00:00"/>
    <n v="302203.28999999998"/>
    <n v="10277.94"/>
  </r>
  <r>
    <s v="E"/>
    <s v="C"/>
    <s v="C-TOU"/>
    <d v="2018-09-01T00:00:00"/>
    <x v="1"/>
    <d v="2018-05-01T00:00:00"/>
    <n v="13629.34"/>
    <n v="463.53"/>
  </r>
  <r>
    <s v="E"/>
    <s v="R"/>
    <s v="R-TOU"/>
    <d v="2018-09-01T00:00:00"/>
    <x v="1"/>
    <d v="2018-05-01T00:00:00"/>
    <n v="28848.55"/>
    <n v="980.66"/>
  </r>
  <r>
    <s v="E"/>
    <s v="R"/>
    <s v="R-TOU"/>
    <d v="2018-09-01T00:00:00"/>
    <x v="0"/>
    <d v="2018-05-01T00:00:00"/>
    <n v="639658.27"/>
    <n v="21740.67"/>
  </r>
  <r>
    <s v="E"/>
    <s v="R"/>
    <s v="R-TOU"/>
    <d v="2018-09-01T00:00:00"/>
    <x v="0"/>
    <d v="2018-05-01T00:00:00"/>
    <n v="867604.06"/>
    <n v="26845.7"/>
  </r>
  <r>
    <s v="E"/>
    <s v="R"/>
    <s v="R-TOU"/>
    <d v="2018-09-01T00:00:00"/>
    <x v="0"/>
    <d v="2018-01-01T00:00:00"/>
    <n v="0"/>
    <n v="0"/>
  </r>
  <r>
    <s v="E"/>
    <s v="R"/>
    <s v="R-TOU"/>
    <d v="2018-09-01T00:00:00"/>
    <x v="1"/>
    <d v="2018-05-01T00:00:00"/>
    <n v="39128.839999999997"/>
    <n v="1210.54"/>
  </r>
  <r>
    <s v="E"/>
    <s v="R"/>
    <s v="R-TOU"/>
    <d v="2018-09-01T00:00:00"/>
    <x v="1"/>
    <d v="2018-01-01T00:00:00"/>
    <n v="0"/>
    <n v="0"/>
  </r>
  <r>
    <s v="E"/>
    <s v="C"/>
    <s v="C-TOU"/>
    <d v="2018-08-01T00:00:00"/>
    <x v="1"/>
    <d v="2018-05-01T00:00:00"/>
    <n v="458.74"/>
    <n v="14.36"/>
  </r>
  <r>
    <s v="E"/>
    <s v="C"/>
    <s v="C-TOU"/>
    <d v="2018-08-01T00:00:00"/>
    <x v="0"/>
    <d v="2018-05-01T00:00:00"/>
    <n v="10171.58"/>
    <n v="318.37"/>
  </r>
  <r>
    <s v="E"/>
    <s v="C"/>
    <s v="CC-TOU"/>
    <d v="2018-08-01T00:00:00"/>
    <x v="0"/>
    <d v="2018-05-01T00:00:00"/>
    <n v="296894.69"/>
    <n v="9292.51"/>
  </r>
  <r>
    <s v="E"/>
    <s v="C"/>
    <s v="CC-TOU"/>
    <d v="2018-08-01T00:00:00"/>
    <x v="1"/>
    <d v="2018-05-01T00:00:00"/>
    <n v="13389.97"/>
    <n v="419.04"/>
  </r>
  <r>
    <s v="E"/>
    <s v="C"/>
    <s v="WC-TOU"/>
    <d v="2018-08-01T00:00:00"/>
    <x v="1"/>
    <d v="2018-05-01T00:00:00"/>
    <n v="22358.98"/>
    <n v="699.77"/>
  </r>
  <r>
    <s v="E"/>
    <s v="C"/>
    <s v="WC-TOU"/>
    <d v="2018-08-01T00:00:00"/>
    <x v="0"/>
    <d v="2018-05-01T00:00:00"/>
    <n v="495764.58"/>
    <n v="15516.83"/>
  </r>
  <r>
    <s v="E"/>
    <s v="WR"/>
    <s v="WR-TOU"/>
    <d v="2018-08-01T00:00:00"/>
    <x v="0"/>
    <d v="2018-05-01T00:00:00"/>
    <n v="589.99"/>
    <n v="18.54"/>
  </r>
  <r>
    <s v="E"/>
    <s v="WR"/>
    <s v="WR-TOU"/>
    <d v="2018-08-01T00:00:00"/>
    <x v="1"/>
    <d v="2018-05-01T00:00:00"/>
    <n v="26.61"/>
    <n v="0.84"/>
  </r>
  <r>
    <s v="E"/>
    <s v="C"/>
    <s v="C-TOU"/>
    <d v="2018-08-01T00:00:00"/>
    <x v="1"/>
    <d v="2018-05-01T00:00:00"/>
    <n v="3813.22"/>
    <n v="121.17"/>
  </r>
  <r>
    <s v="E"/>
    <s v="C"/>
    <s v="C-TOU"/>
    <d v="2018-08-01T00:00:00"/>
    <x v="0"/>
    <d v="2018-05-01T00:00:00"/>
    <n v="84549.69"/>
    <n v="2686.59"/>
  </r>
  <r>
    <s v="E"/>
    <s v="C"/>
    <s v="C-TOU"/>
    <d v="2018-08-01T00:00:00"/>
    <x v="0"/>
    <d v="2018-05-01T00:00:00"/>
    <n v="12513.98"/>
    <n v="427.45"/>
  </r>
  <r>
    <s v="E"/>
    <s v="C"/>
    <s v="C-TOU"/>
    <d v="2018-08-01T00:00:00"/>
    <x v="1"/>
    <d v="2018-05-01T00:00:00"/>
    <n v="564.38"/>
    <n v="19.28"/>
  </r>
  <r>
    <s v="E"/>
    <s v="C"/>
    <s v="C-TOU"/>
    <d v="2018-08-01T00:00:00"/>
    <x v="1"/>
    <d v="2018-05-01T00:00:00"/>
    <n v="2124.84"/>
    <n v="72.569999999999993"/>
  </r>
  <r>
    <s v="E"/>
    <s v="C"/>
    <s v="C-TOU"/>
    <d v="2018-08-01T00:00:00"/>
    <x v="0"/>
    <d v="2018-05-01T00:00:00"/>
    <n v="47114.82"/>
    <n v="1609.35"/>
  </r>
  <r>
    <s v="E"/>
    <s v="C"/>
    <s v="C-TOU"/>
    <d v="2018-08-01T00:00:00"/>
    <x v="0"/>
    <d v="2018-05-01T00:00:00"/>
    <n v="6032.91"/>
    <n v="205.23"/>
  </r>
  <r>
    <s v="E"/>
    <s v="C"/>
    <s v="C-TOU"/>
    <d v="2018-08-01T00:00:00"/>
    <x v="1"/>
    <d v="2018-05-01T00:00:00"/>
    <n v="272.08"/>
    <n v="9.26"/>
  </r>
  <r>
    <s v="E"/>
    <s v="C"/>
    <s v="C-TOU"/>
    <d v="2018-08-01T00:00:00"/>
    <x v="1"/>
    <d v="2018-05-01T00:00:00"/>
    <n v="7689.63"/>
    <n v="244.33"/>
  </r>
  <r>
    <s v="E"/>
    <s v="C"/>
    <s v="C-TOU"/>
    <d v="2018-08-01T00:00:00"/>
    <x v="0"/>
    <d v="2018-05-01T00:00:00"/>
    <n v="170502.66"/>
    <n v="5417.71"/>
  </r>
  <r>
    <s v="E"/>
    <s v="R"/>
    <s v="R-TOU"/>
    <d v="2018-08-01T00:00:00"/>
    <x v="0"/>
    <d v="2018-05-01T00:00:00"/>
    <n v="886425.68"/>
    <n v="30212.14"/>
  </r>
  <r>
    <s v="E"/>
    <s v="R"/>
    <s v="R-TOU"/>
    <d v="2018-08-01T00:00:00"/>
    <x v="1"/>
    <d v="2018-05-01T00:00:00"/>
    <n v="39977.769999999997"/>
    <n v="1362.45"/>
  </r>
  <r>
    <s v="E"/>
    <s v="C"/>
    <s v="C-TOU"/>
    <d v="2018-08-01T00:00:00"/>
    <x v="1"/>
    <d v="2018-05-01T00:00:00"/>
    <n v="99.32"/>
    <n v="2.5"/>
  </r>
  <r>
    <s v="E"/>
    <s v="C"/>
    <s v="C-TOU"/>
    <d v="2018-08-01T00:00:00"/>
    <x v="0"/>
    <d v="2018-05-01T00:00:00"/>
    <n v="2201.9899999999998"/>
    <n v="55.53"/>
  </r>
  <r>
    <s v="E"/>
    <s v="C"/>
    <s v="C-TOU"/>
    <d v="2018-08-01T00:00:00"/>
    <x v="0"/>
    <d v="2018-05-01T00:00:00"/>
    <n v="144001.87"/>
    <n v="4832.47"/>
  </r>
  <r>
    <s v="E"/>
    <s v="C"/>
    <s v="C-TOU"/>
    <d v="2018-08-01T00:00:00"/>
    <x v="1"/>
    <d v="2018-05-01T00:00:00"/>
    <n v="6494.55"/>
    <n v="217.91"/>
  </r>
  <r>
    <s v="E"/>
    <s v="C"/>
    <s v="C-TOU"/>
    <d v="2018-08-01T00:00:00"/>
    <x v="1"/>
    <d v="2018-05-01T00:00:00"/>
    <n v="1570.09"/>
    <n v="41.73"/>
  </r>
  <r>
    <s v="E"/>
    <s v="C"/>
    <s v="C-TOU"/>
    <d v="2018-08-01T00:00:00"/>
    <x v="0"/>
    <d v="2018-05-01T00:00:00"/>
    <n v="34813.620000000003"/>
    <n v="925.2"/>
  </r>
  <r>
    <s v="E"/>
    <s v="R"/>
    <s v="R-TOU"/>
    <d v="2018-08-01T00:00:00"/>
    <x v="0"/>
    <d v="2018-05-01T00:00:00"/>
    <n v="359379.97"/>
    <n v="9560.33"/>
  </r>
  <r>
    <s v="E"/>
    <s v="R"/>
    <s v="R-TOU"/>
    <d v="2018-08-01T00:00:00"/>
    <x v="1"/>
    <d v="2018-05-01T00:00:00"/>
    <n v="16208.09"/>
    <n v="431.22"/>
  </r>
  <r>
    <s v="E"/>
    <s v="C"/>
    <s v="C-TOU"/>
    <d v="2018-08-01T00:00:00"/>
    <x v="1"/>
    <d v="2018-05-01T00:00:00"/>
    <n v="437.93"/>
    <n v="14.7"/>
  </r>
  <r>
    <s v="E"/>
    <s v="C"/>
    <s v="C-TOU"/>
    <d v="2018-08-01T00:00:00"/>
    <x v="0"/>
    <d v="2018-05-01T00:00:00"/>
    <n v="9709.99"/>
    <n v="325.98"/>
  </r>
  <r>
    <s v="E"/>
    <s v="C"/>
    <s v="C-TOU"/>
    <d v="2018-08-01T00:00:00"/>
    <x v="0"/>
    <d v="2018-05-01T00:00:00"/>
    <n v="715373.1"/>
    <n v="24284.82"/>
  </r>
  <r>
    <s v="E"/>
    <s v="R"/>
    <s v="R-TOU"/>
    <d v="2018-08-01T00:00:00"/>
    <x v="0"/>
    <d v="2018-05-01T00:00:00"/>
    <n v="287710.32"/>
    <n v="9652.3799999999992"/>
  </r>
  <r>
    <s v="E"/>
    <s v="C"/>
    <s v="C-TOU"/>
    <d v="2018-08-01T00:00:00"/>
    <x v="1"/>
    <d v="2018-05-01T00:00:00"/>
    <n v="32263.360000000001"/>
    <n v="1095.19"/>
  </r>
  <r>
    <s v="E"/>
    <s v="R"/>
    <s v="R-TOU"/>
    <d v="2018-08-01T00:00:00"/>
    <x v="1"/>
    <d v="2018-05-01T00:00:00"/>
    <n v="12975.76"/>
    <n v="435.33"/>
  </r>
  <r>
    <s v="E"/>
    <s v="C"/>
    <s v="C-TOU"/>
    <d v="2018-08-01T00:00:00"/>
    <x v="0"/>
    <d v="2018-05-01T00:00:00"/>
    <n v="111777.49"/>
    <n v="3003.61"/>
  </r>
  <r>
    <s v="E"/>
    <s v="R"/>
    <s v="R-TOU"/>
    <d v="2018-08-01T00:00:00"/>
    <x v="0"/>
    <d v="2018-05-01T00:00:00"/>
    <n v="739863.01"/>
    <n v="19846.96"/>
  </r>
  <r>
    <s v="E"/>
    <s v="C"/>
    <s v="C-TOU"/>
    <d v="2018-08-01T00:00:00"/>
    <x v="1"/>
    <d v="2018-05-01T00:00:00"/>
    <n v="5041.17"/>
    <n v="135.46"/>
  </r>
  <r>
    <s v="E"/>
    <s v="R"/>
    <s v="R-TOU"/>
    <d v="2018-08-01T00:00:00"/>
    <x v="1"/>
    <d v="2018-05-01T00:00:00"/>
    <n v="33367.949999999997"/>
    <n v="895.13"/>
  </r>
  <r>
    <s v="E"/>
    <s v="R"/>
    <s v="R-TOU"/>
    <d v="2018-08-01T00:00:00"/>
    <x v="1"/>
    <d v="2018-05-01T00:00:00"/>
    <n v="40112.07"/>
    <n v="1274.17"/>
  </r>
  <r>
    <s v="E"/>
    <s v="R"/>
    <s v="R-TOU"/>
    <d v="2018-08-01T00:00:00"/>
    <x v="0"/>
    <d v="2018-05-01T00:00:00"/>
    <n v="889402.93"/>
    <n v="28252.880000000001"/>
  </r>
  <r>
    <s v="E"/>
    <s v="R"/>
    <s v="R-TOU"/>
    <d v="2018-08-01T00:00:00"/>
    <x v="0"/>
    <d v="2018-05-01T00:00:00"/>
    <n v="755488.13"/>
    <n v="25767.06"/>
  </r>
  <r>
    <s v="E"/>
    <s v="C"/>
    <s v="C-TOU"/>
    <d v="2018-08-01T00:00:00"/>
    <x v="0"/>
    <d v="2018-05-01T00:00:00"/>
    <n v="131249.65"/>
    <n v="4463.08"/>
  </r>
  <r>
    <s v="E"/>
    <s v="R"/>
    <s v="R-TOU"/>
    <d v="2018-08-01T00:00:00"/>
    <x v="1"/>
    <d v="2018-05-01T00:00:00"/>
    <n v="34072.53"/>
    <n v="1162.03"/>
  </r>
  <r>
    <s v="E"/>
    <s v="C"/>
    <s v="C-TOU"/>
    <d v="2018-08-01T00:00:00"/>
    <x v="1"/>
    <d v="2018-05-01T00:00:00"/>
    <n v="5919.38"/>
    <n v="201.3"/>
  </r>
  <r>
    <s v="E"/>
    <s v="C"/>
    <s v="CR-TOU"/>
    <d v="2018-08-01T00:00:00"/>
    <x v="0"/>
    <d v="2018-05-01T00:00:00"/>
    <n v="897"/>
    <n v="28.08"/>
  </r>
  <r>
    <s v="E"/>
    <s v="C"/>
    <s v="CR-TOU"/>
    <d v="2018-08-01T00:00:00"/>
    <x v="1"/>
    <d v="2018-05-01T00:00:00"/>
    <n v="40.450000000000003"/>
    <n v="1.27"/>
  </r>
  <r>
    <s v="E"/>
    <s v="R"/>
    <s v="R-TOU"/>
    <d v="2018-09-01T00:00:00"/>
    <x v="0"/>
    <d v="2018-05-01T00:00:00"/>
    <n v="1011601.55"/>
    <n v="34234.04"/>
  </r>
  <r>
    <s v="E"/>
    <s v="R"/>
    <s v="R-TOU"/>
    <d v="2018-09-01T00:00:00"/>
    <x v="1"/>
    <d v="2018-05-01T00:00:00"/>
    <n v="45623.14"/>
    <n v="1544.02"/>
  </r>
  <r>
    <s v="E"/>
    <s v="R"/>
    <s v="R-TOU"/>
    <d v="2018-11-01T00:00:00"/>
    <x v="1"/>
    <d v="2018-05-01T00:00:00"/>
    <n v="33198.25"/>
    <n v="676.14"/>
  </r>
  <r>
    <s v="E"/>
    <s v="R"/>
    <s v="R-TOU"/>
    <d v="2018-11-01T00:00:00"/>
    <x v="0"/>
    <d v="2018-05-01T00:00:00"/>
    <n v="736101.82"/>
    <n v="14993.81"/>
  </r>
  <r>
    <s v="E"/>
    <s v="R"/>
    <s v="R-TOU"/>
    <d v="2018-10-01T00:00:00"/>
    <x v="1"/>
    <d v="2018-05-01T00:00:00"/>
    <n v="25843.25"/>
    <n v="824.83"/>
  </r>
  <r>
    <s v="E"/>
    <s v="R"/>
    <s v="R-TOU"/>
    <d v="2018-10-01T00:00:00"/>
    <x v="0"/>
    <d v="2018-05-01T00:00:00"/>
    <n v="573020.02"/>
    <n v="18287.28"/>
  </r>
  <r>
    <s v="E"/>
    <s v="C"/>
    <s v="C-TOU"/>
    <d v="2018-10-01T00:00:00"/>
    <x v="0"/>
    <d v="2018-05-01T00:00:00"/>
    <n v="3560.01"/>
    <n v="113.86"/>
  </r>
  <r>
    <s v="E"/>
    <s v="C"/>
    <s v="C-TOU"/>
    <d v="2018-10-01T00:00:00"/>
    <x v="1"/>
    <d v="2018-05-01T00:00:00"/>
    <n v="160.55000000000001"/>
    <n v="5.14"/>
  </r>
  <r>
    <s v="E"/>
    <s v="R"/>
    <s v="R-TOU"/>
    <d v="2018-11-01T00:00:00"/>
    <x v="0"/>
    <d v="2018-11-01T00:00:00"/>
    <n v="241575.28"/>
    <n v="4364.9399999999996"/>
  </r>
  <r>
    <s v="E"/>
    <s v="R"/>
    <s v="R-TOU"/>
    <d v="2018-11-01T00:00:00"/>
    <x v="1"/>
    <d v="2018-11-01T00:00:00"/>
    <n v="10895.14"/>
    <n v="196.71"/>
  </r>
  <r>
    <s v="E"/>
    <s v="R"/>
    <s v="R-TOU"/>
    <d v="2018-11-01T00:00:00"/>
    <x v="1"/>
    <d v="2018-05-01T00:00:00"/>
    <n v="29707.81"/>
    <n v="404.89"/>
  </r>
  <r>
    <s v="E"/>
    <s v="R"/>
    <s v="R-TOU"/>
    <d v="2018-11-01T00:00:00"/>
    <x v="0"/>
    <d v="2018-05-01T00:00:00"/>
    <n v="658710.76"/>
    <n v="8980.15"/>
  </r>
  <r>
    <s v="E"/>
    <s v="R"/>
    <s v="R-TOU"/>
    <d v="2018-10-01T00:00:00"/>
    <x v="1"/>
    <d v="2018-05-01T00:00:00"/>
    <n v="26996.76"/>
    <n v="885.97"/>
  </r>
  <r>
    <s v="E"/>
    <s v="R"/>
    <s v="R-TOU"/>
    <d v="2018-10-01T00:00:00"/>
    <x v="0"/>
    <d v="2018-05-01T00:00:00"/>
    <n v="598594.34"/>
    <n v="19645.2"/>
  </r>
  <r>
    <s v="E"/>
    <s v="R"/>
    <s v="R-TOU"/>
    <d v="2018-10-01T00:00:00"/>
    <x v="0"/>
    <d v="2018-05-01T00:00:00"/>
    <n v="962511.43"/>
    <n v="30691.51"/>
  </r>
  <r>
    <s v="E"/>
    <s v="R"/>
    <s v="R-TOU"/>
    <d v="2018-10-01T00:00:00"/>
    <x v="1"/>
    <d v="2018-05-01T00:00:00"/>
    <n v="43409.29"/>
    <n v="1384.18"/>
  </r>
  <r>
    <s v="E"/>
    <s v="R"/>
    <s v="R-TOU"/>
    <d v="2018-11-01T00:00:00"/>
    <x v="0"/>
    <d v="2018-05-01T00:00:00"/>
    <n v="300628.47999999998"/>
    <n v="5173.46"/>
  </r>
  <r>
    <s v="E"/>
    <s v="R"/>
    <s v="R-TOU"/>
    <d v="2018-11-01T00:00:00"/>
    <x v="1"/>
    <d v="2018-05-01T00:00:00"/>
    <n v="13558.26"/>
    <n v="233.3"/>
  </r>
  <r>
    <s v="E"/>
    <s v="R"/>
    <s v="R-TOU"/>
    <d v="2018-11-01T00:00:00"/>
    <x v="1"/>
    <d v="2018-05-01T00:00:00"/>
    <n v="11812.17"/>
    <n v="186.31"/>
  </r>
  <r>
    <s v="E"/>
    <s v="R"/>
    <s v="R-TOU"/>
    <d v="2018-11-01T00:00:00"/>
    <x v="0"/>
    <d v="2018-05-01T00:00:00"/>
    <n v="261911.1"/>
    <n v="4133.47"/>
  </r>
  <r>
    <s v="E"/>
    <s v="R"/>
    <s v="R-TOU"/>
    <d v="2018-10-01T00:00:00"/>
    <x v="1"/>
    <d v="2018-05-01T00:00:00"/>
    <n v="211.21"/>
    <n v="6.67"/>
  </r>
  <r>
    <s v="E"/>
    <s v="R"/>
    <s v="R-TOU"/>
    <d v="2018-10-01T00:00:00"/>
    <x v="0"/>
    <d v="2018-05-01T00:00:00"/>
    <n v="4683.01"/>
    <n v="147.72999999999999"/>
  </r>
  <r>
    <s v="E"/>
    <s v="C"/>
    <s v="WC-TOU"/>
    <d v="2018-11-01T00:00:00"/>
    <x v="0"/>
    <d v="2018-11-01T00:00:00"/>
    <n v="14.59"/>
    <n v="0.18"/>
  </r>
  <r>
    <s v="E"/>
    <s v="C"/>
    <s v="WC-TOU"/>
    <d v="2018-11-01T00:00:00"/>
    <x v="1"/>
    <d v="2018-11-01T00:00:00"/>
    <n v="0.62"/>
    <n v="0.01"/>
  </r>
  <r>
    <s v="E"/>
    <s v="R"/>
    <s v="CR-TOU"/>
    <d v="2018-10-01T00:00:00"/>
    <x v="1"/>
    <d v="2018-05-01T00:00:00"/>
    <n v="37984.089999999997"/>
    <n v="1197.26"/>
  </r>
  <r>
    <s v="E"/>
    <s v="R"/>
    <s v="CR-TOU"/>
    <d v="2018-10-01T00:00:00"/>
    <x v="0"/>
    <d v="2018-05-01T00:00:00"/>
    <n v="842215.86"/>
    <n v="26549.31"/>
  </r>
  <r>
    <s v="E"/>
    <s v="R"/>
    <s v="R-TOU"/>
    <d v="2018-10-01T00:00:00"/>
    <x v="0"/>
    <d v="2018-05-01T00:00:00"/>
    <n v="558252.97"/>
    <n v="12130.35"/>
  </r>
  <r>
    <s v="E"/>
    <s v="R"/>
    <s v="R-TOU"/>
    <d v="2018-10-01T00:00:00"/>
    <x v="1"/>
    <d v="2018-05-01T00:00:00"/>
    <n v="25177.17"/>
    <n v="547.1"/>
  </r>
  <r>
    <s v="E"/>
    <s v="C"/>
    <s v="CR-TOU"/>
    <d v="2018-01-01T00:00:00"/>
    <x v="0"/>
    <d v="2018-01-01T00:00:00"/>
    <n v="0"/>
    <n v="0"/>
  </r>
  <r>
    <s v="E"/>
    <s v="C"/>
    <s v="C-TOU"/>
    <d v="2018-01-01T00:00:00"/>
    <x v="1"/>
    <d v="2018-01-01T00:00:00"/>
    <n v="0"/>
    <n v="0"/>
  </r>
  <r>
    <s v="E"/>
    <s v="C"/>
    <s v="C-TOU"/>
    <d v="2018-11-01T00:00:00"/>
    <x v="1"/>
    <d v="2018-11-01T00:00:00"/>
    <n v="1813.8"/>
    <n v="31.15"/>
  </r>
  <r>
    <s v="E"/>
    <s v="C"/>
    <s v="C-TOU"/>
    <d v="2018-11-01T00:00:00"/>
    <x v="0"/>
    <d v="2018-05-01T00:00:00"/>
    <n v="7979"/>
    <n v="143.88999999999999"/>
  </r>
  <r>
    <s v="E"/>
    <s v="C"/>
    <s v="C-TOU"/>
    <d v="2018-11-01T00:00:00"/>
    <x v="0"/>
    <d v="2018-11-01T00:00:00"/>
    <n v="5039.12"/>
    <n v="90.88"/>
  </r>
  <r>
    <s v="E"/>
    <s v="C"/>
    <s v="C-TOU"/>
    <d v="2018-11-01T00:00:00"/>
    <x v="0"/>
    <d v="2018-11-01T00:00:00"/>
    <n v="14448.18"/>
    <n v="260.56"/>
  </r>
  <r>
    <s v="E"/>
    <s v="C"/>
    <s v="C-TOU"/>
    <d v="2018-11-01T00:00:00"/>
    <x v="1"/>
    <d v="2018-05-01T00:00:00"/>
    <n v="359.85"/>
    <n v="6.49"/>
  </r>
  <r>
    <s v="E"/>
    <s v="C"/>
    <s v="C-TOU"/>
    <d v="2018-11-01T00:00:00"/>
    <x v="1"/>
    <d v="2018-11-01T00:00:00"/>
    <n v="227.26"/>
    <n v="4.0999999999999996"/>
  </r>
  <r>
    <s v="E"/>
    <s v="C"/>
    <s v="C-TOU"/>
    <d v="2018-11-01T00:00:00"/>
    <x v="1"/>
    <d v="2018-11-01T00:00:00"/>
    <n v="651.61"/>
    <n v="11.77"/>
  </r>
  <r>
    <s v="E"/>
    <s v="R"/>
    <s v="R-TOU"/>
    <d v="2018-11-01T00:00:00"/>
    <x v="1"/>
    <d v="2018-11-01T00:00:00"/>
    <n v="15.6"/>
    <n v="0.26"/>
  </r>
  <r>
    <s v="E"/>
    <s v="R"/>
    <s v="R-TOU"/>
    <d v="2018-11-01T00:00:00"/>
    <x v="0"/>
    <d v="2018-05-01T00:00:00"/>
    <n v="728"/>
    <n v="12.06"/>
  </r>
  <r>
    <s v="E"/>
    <s v="R"/>
    <s v="R-TOU"/>
    <d v="2018-11-01T00:00:00"/>
    <x v="1"/>
    <d v="2018-05-01T00:00:00"/>
    <n v="32.83"/>
    <n v="0.54"/>
  </r>
  <r>
    <s v="E"/>
    <s v="R"/>
    <s v="R-TOU"/>
    <d v="2018-11-01T00:00:00"/>
    <x v="0"/>
    <d v="2018-11-01T00:00:00"/>
    <n v="346"/>
    <n v="5.73"/>
  </r>
  <r>
    <s v="E"/>
    <s v="C"/>
    <s v="C-TOU"/>
    <d v="2018-11-01T00:00:00"/>
    <x v="0"/>
    <d v="2018-11-01T00:00:00"/>
    <n v="2691.81"/>
    <n v="47.46"/>
  </r>
  <r>
    <s v="E"/>
    <s v="C"/>
    <s v="C-TOU"/>
    <d v="2018-11-01T00:00:00"/>
    <x v="1"/>
    <d v="2018-05-01T00:00:00"/>
    <n v="206.88"/>
    <n v="3.64"/>
  </r>
  <r>
    <s v="E"/>
    <s v="C"/>
    <s v="C-TOU"/>
    <d v="2018-11-01T00:00:00"/>
    <x v="0"/>
    <d v="2018-05-01T00:00:00"/>
    <n v="4587"/>
    <n v="80.569999999999993"/>
  </r>
  <r>
    <s v="E"/>
    <s v="C"/>
    <s v="C-TOU"/>
    <d v="2018-11-01T00:00:00"/>
    <x v="1"/>
    <d v="2018-11-01T00:00:00"/>
    <n v="121.41"/>
    <n v="2.14"/>
  </r>
  <r>
    <s v="E"/>
    <s v="C"/>
    <s v="C-TOU"/>
    <d v="2018-11-01T00:00:00"/>
    <x v="0"/>
    <d v="2018-11-01T00:00:00"/>
    <n v="40216.76"/>
    <n v="691.34"/>
  </r>
  <r>
    <s v="E"/>
    <s v="R"/>
    <s v="R-TOU"/>
    <d v="2018-11-01T00:00:00"/>
    <x v="0"/>
    <d v="2018-11-01T00:00:00"/>
    <n v="254.01"/>
    <n v="5.29"/>
  </r>
  <r>
    <s v="E"/>
    <s v="R"/>
    <s v="R-TOU"/>
    <d v="2018-11-01T00:00:00"/>
    <x v="1"/>
    <d v="2018-11-01T00:00:00"/>
    <n v="11.46"/>
    <n v="0.24"/>
  </r>
  <r>
    <s v="E"/>
    <s v="C"/>
    <s v="C-TOU"/>
    <d v="2018-11-01T00:00:00"/>
    <x v="1"/>
    <d v="2018-11-01T00:00:00"/>
    <n v="960.09"/>
    <n v="16.47"/>
  </r>
  <r>
    <s v="E"/>
    <s v="C"/>
    <s v="C-TOU"/>
    <d v="2018-11-01T00:00:00"/>
    <x v="0"/>
    <d v="2018-05-01T00:00:00"/>
    <n v="38700"/>
    <n v="665.28"/>
  </r>
  <r>
    <s v="E"/>
    <s v="C"/>
    <s v="C-TOU"/>
    <d v="2018-11-01T00:00:00"/>
    <x v="1"/>
    <d v="2018-05-01T00:00:00"/>
    <n v="1745.36"/>
    <n v="29.99"/>
  </r>
  <r>
    <s v="E"/>
    <s v="C"/>
    <s v="C-TOU"/>
    <d v="2018-11-01T00:00:00"/>
    <x v="0"/>
    <d v="2018-11-01T00:00:00"/>
    <n v="21289.33"/>
    <n v="365.99"/>
  </r>
  <r>
    <s v="E"/>
    <s v="R"/>
    <s v="R-TOU"/>
    <d v="2018-10-01T00:00:00"/>
    <x v="1"/>
    <d v="2018-05-01T00:00:00"/>
    <n v="35975.629999999997"/>
    <n v="1150.8399999999999"/>
  </r>
  <r>
    <s v="E"/>
    <s v="R"/>
    <s v="R-TOU"/>
    <d v="2018-10-01T00:00:00"/>
    <x v="0"/>
    <d v="2018-05-01T00:00:00"/>
    <n v="797686.03"/>
    <n v="25516.83"/>
  </r>
  <r>
    <s v="E"/>
    <s v="R"/>
    <s v="R-TOU"/>
    <d v="2018-10-01T00:00:00"/>
    <x v="0"/>
    <d v="2018-05-01T00:00:00"/>
    <n v="467378.45"/>
    <n v="10424.44"/>
  </r>
  <r>
    <s v="E"/>
    <s v="R"/>
    <s v="R-TOU"/>
    <d v="2018-10-01T00:00:00"/>
    <x v="1"/>
    <d v="2018-05-01T00:00:00"/>
    <n v="21078.74"/>
    <n v="470.24"/>
  </r>
  <r>
    <s v="E"/>
    <s v="R"/>
    <s v="R-TOU"/>
    <d v="2018-10-01T00:00:00"/>
    <x v="1"/>
    <d v="2018-05-01T00:00:00"/>
    <n v="11558.94"/>
    <n v="271.37"/>
  </r>
  <r>
    <s v="E"/>
    <s v="R"/>
    <s v="R-TOU"/>
    <d v="2018-10-01T00:00:00"/>
    <x v="0"/>
    <d v="2018-05-01T00:00:00"/>
    <n v="256295.54"/>
    <n v="6016.96"/>
  </r>
  <r>
    <s v="E"/>
    <s v="R"/>
    <s v="R-TOU"/>
    <d v="2018-11-01T00:00:00"/>
    <x v="0"/>
    <d v="2018-05-01T00:00:00"/>
    <n v="385113.2"/>
    <n v="6947.94"/>
  </r>
  <r>
    <s v="E"/>
    <s v="R"/>
    <s v="R-TOU"/>
    <d v="2018-11-01T00:00:00"/>
    <x v="1"/>
    <d v="2018-05-01T00:00:00"/>
    <n v="17368.759999999998"/>
    <n v="313.24"/>
  </r>
  <r>
    <s v="E"/>
    <s v="R"/>
    <s v="R-TOU"/>
    <d v="2018-11-01T00:00:00"/>
    <x v="1"/>
    <d v="2018-05-01T00:00:00"/>
    <n v="1266.6600000000001"/>
    <n v="18.03"/>
  </r>
  <r>
    <s v="E"/>
    <s v="R"/>
    <s v="R-TOU"/>
    <d v="2018-11-01T00:00:00"/>
    <x v="0"/>
    <d v="2018-05-01T00:00:00"/>
    <n v="28085.98"/>
    <n v="399.23"/>
  </r>
  <r>
    <s v="E"/>
    <s v="R"/>
    <s v="R-TOU"/>
    <d v="2018-11-01T00:00:00"/>
    <x v="1"/>
    <d v="2018-11-01T00:00:00"/>
    <n v="7306.7"/>
    <n v="125.76"/>
  </r>
  <r>
    <s v="E"/>
    <s v="R"/>
    <s v="R-TOU"/>
    <d v="2018-11-01T00:00:00"/>
    <x v="0"/>
    <d v="2018-11-01T00:00:00"/>
    <n v="162010.93"/>
    <n v="2789.44"/>
  </r>
  <r>
    <s v="E"/>
    <s v="R"/>
    <s v="R-TOU"/>
    <d v="2018-10-01T00:00:00"/>
    <x v="1"/>
    <d v="2018-05-01T00:00:00"/>
    <n v="8894.41"/>
    <n v="208.28"/>
  </r>
  <r>
    <s v="E"/>
    <s v="R"/>
    <s v="R-TOU"/>
    <d v="2018-10-01T00:00:00"/>
    <x v="0"/>
    <d v="2018-05-01T00:00:00"/>
    <n v="197216.37"/>
    <n v="4619.51"/>
  </r>
  <r>
    <s v="E"/>
    <s v="C"/>
    <s v="C-TOU"/>
    <d v="2018-10-01T00:00:00"/>
    <x v="0"/>
    <d v="2018-05-01T00:00:00"/>
    <n v="515310.3"/>
    <n v="11158.21"/>
  </r>
  <r>
    <s v="E"/>
    <s v="C"/>
    <s v="C-TOU"/>
    <d v="2018-10-01T00:00:00"/>
    <x v="1"/>
    <d v="2018-05-01T00:00:00"/>
    <n v="23240.51"/>
    <n v="503.28"/>
  </r>
  <r>
    <s v="E"/>
    <s v="R"/>
    <s v="R-TOU"/>
    <d v="2018-10-01T00:00:00"/>
    <x v="1"/>
    <d v="2018-05-01T00:00:00"/>
    <n v="50.38"/>
    <n v="1.46"/>
  </r>
  <r>
    <s v="E"/>
    <s v="C"/>
    <s v="WC-TOU"/>
    <d v="2018-10-01T00:00:00"/>
    <x v="1"/>
    <d v="2018-05-01T00:00:00"/>
    <n v="19404.11"/>
    <n v="612.03"/>
  </r>
  <r>
    <s v="E"/>
    <s v="R"/>
    <s v="R-TOU"/>
    <d v="2018-10-01T00:00:00"/>
    <x v="0"/>
    <d v="2018-05-01T00:00:00"/>
    <n v="1117"/>
    <n v="32.36"/>
  </r>
  <r>
    <s v="E"/>
    <s v="C"/>
    <s v="WC-TOU"/>
    <d v="2018-10-01T00:00:00"/>
    <x v="0"/>
    <d v="2018-05-01T00:00:00"/>
    <n v="430245.99"/>
    <n v="13568.62"/>
  </r>
  <r>
    <s v="E"/>
    <s v="R"/>
    <s v="R-TOU"/>
    <d v="2018-10-01T00:00:00"/>
    <x v="0"/>
    <d v="2018-05-01T00:00:00"/>
    <n v="22485.99"/>
    <n v="709.45"/>
  </r>
  <r>
    <s v="E"/>
    <s v="R"/>
    <s v="R-TOU"/>
    <d v="2018-10-01T00:00:00"/>
    <x v="1"/>
    <d v="2018-05-01T00:00:00"/>
    <n v="1014.1"/>
    <n v="31.99"/>
  </r>
  <r>
    <s v="E"/>
    <s v="C"/>
    <s v="C-TOU"/>
    <d v="2018-10-01T00:00:00"/>
    <x v="0"/>
    <d v="2018-05-01T00:00:00"/>
    <n v="68146.960000000006"/>
    <n v="1621.01"/>
  </r>
  <r>
    <s v="E"/>
    <s v="C"/>
    <s v="C-TOU"/>
    <d v="2018-10-01T00:00:00"/>
    <x v="1"/>
    <d v="2018-05-01T00:00:00"/>
    <n v="3073.39"/>
    <n v="73.12"/>
  </r>
  <r>
    <s v="E"/>
    <s v="R"/>
    <s v="R-TOU"/>
    <d v="2018-10-01T00:00:00"/>
    <x v="1"/>
    <d v="2018-05-01T00:00:00"/>
    <n v="29483.69"/>
    <n v="642.08000000000004"/>
  </r>
  <r>
    <s v="E"/>
    <s v="R"/>
    <s v="R-TOU"/>
    <d v="2018-10-01T00:00:00"/>
    <x v="0"/>
    <d v="2018-05-01T00:00:00"/>
    <n v="653738.18999999994"/>
    <n v="14239.88"/>
  </r>
  <r>
    <s v="E"/>
    <s v="R"/>
    <s v="WR-TOU"/>
    <d v="2018-10-01T00:00:00"/>
    <x v="0"/>
    <d v="2018-05-01T00:00:00"/>
    <n v="1196477.3799999999"/>
    <n v="37716.83"/>
  </r>
  <r>
    <s v="E"/>
    <s v="R"/>
    <s v="WR-TOU"/>
    <d v="2018-10-01T00:00:00"/>
    <x v="1"/>
    <d v="2018-05-01T00:00:00"/>
    <n v="53961.24"/>
    <n v="1701.42"/>
  </r>
  <r>
    <s v="E"/>
    <s v="R"/>
    <s v="R-TOU"/>
    <d v="2018-11-01T00:00:00"/>
    <x v="0"/>
    <d v="2018-11-01T00:00:00"/>
    <n v="165427.97"/>
    <n v="2851.69"/>
  </r>
  <r>
    <s v="E"/>
    <s v="R"/>
    <s v="R-TOU"/>
    <d v="2018-11-01T00:00:00"/>
    <x v="1"/>
    <d v="2018-11-01T00:00:00"/>
    <n v="7460.74"/>
    <n v="128.65"/>
  </r>
  <r>
    <s v="E"/>
    <s v="R"/>
    <s v="R-TOU"/>
    <d v="2018-10-01T00:00:00"/>
    <x v="1"/>
    <d v="2018-05-01T00:00:00"/>
    <n v="30036.98"/>
    <n v="671.05"/>
  </r>
  <r>
    <s v="E"/>
    <s v="R"/>
    <s v="R-TOU"/>
    <d v="2018-10-01T00:00:00"/>
    <x v="0"/>
    <d v="2018-05-01T00:00:00"/>
    <n v="666008.23"/>
    <n v="14877.78"/>
  </r>
  <r>
    <s v="E"/>
    <s v="R"/>
    <s v="R-TOU"/>
    <d v="2018-10-01T00:00:00"/>
    <x v="0"/>
    <d v="2018-05-01T00:00:00"/>
    <n v="233425"/>
    <n v="7469.69"/>
  </r>
  <r>
    <s v="E"/>
    <s v="R"/>
    <s v="R-TOU"/>
    <d v="2018-10-01T00:00:00"/>
    <x v="0"/>
    <d v="2018-05-01T00:00:00"/>
    <n v="230108.77"/>
    <n v="5446.7"/>
  </r>
  <r>
    <s v="E"/>
    <s v="R"/>
    <s v="R-TOU"/>
    <d v="2018-10-01T00:00:00"/>
    <x v="1"/>
    <d v="2018-05-01T00:00:00"/>
    <n v="10527.54"/>
    <n v="336.84"/>
  </r>
  <r>
    <s v="E"/>
    <s v="R"/>
    <s v="R-TOU"/>
    <d v="2018-10-01T00:00:00"/>
    <x v="1"/>
    <d v="2018-05-01T00:00:00"/>
    <n v="10377.91"/>
    <n v="245.64"/>
  </r>
  <r>
    <s v="E"/>
    <s v="C"/>
    <s v="C-TOU"/>
    <d v="2018-10-01T00:00:00"/>
    <x v="1"/>
    <d v="2018-05-01T00:00:00"/>
    <n v="26963.32"/>
    <n v="624.73"/>
  </r>
  <r>
    <s v="E"/>
    <s v="C"/>
    <s v="C-TOU"/>
    <d v="2018-10-01T00:00:00"/>
    <x v="0"/>
    <d v="2018-05-01T00:00:00"/>
    <n v="597857.91"/>
    <n v="13853.25"/>
  </r>
  <r>
    <s v="E"/>
    <s v="C"/>
    <s v="C-TOU"/>
    <d v="2018-10-01T00:00:00"/>
    <x v="0"/>
    <d v="2018-05-01T00:00:00"/>
    <n v="7045.76"/>
    <n v="159.33000000000001"/>
  </r>
  <r>
    <s v="E"/>
    <s v="C"/>
    <s v="C-TOU"/>
    <d v="2018-10-01T00:00:00"/>
    <x v="0"/>
    <d v="2018-05-01T00:00:00"/>
    <n v="10668.66"/>
    <n v="231.54"/>
  </r>
  <r>
    <s v="E"/>
    <s v="C"/>
    <s v="C-TOU"/>
    <d v="2018-10-01T00:00:00"/>
    <x v="1"/>
    <d v="2018-05-01T00:00:00"/>
    <n v="317.77"/>
    <n v="7.2"/>
  </r>
  <r>
    <s v="E"/>
    <s v="C"/>
    <s v="C-TOU"/>
    <d v="2018-10-01T00:00:00"/>
    <x v="1"/>
    <d v="2018-05-01T00:00:00"/>
    <n v="481.16"/>
    <n v="10.43"/>
  </r>
  <r>
    <s v="E"/>
    <s v="R"/>
    <s v="R-TOU"/>
    <d v="2018-10-01T00:00:00"/>
    <x v="1"/>
    <d v="2018-05-01T00:00:00"/>
    <n v="21125.1"/>
    <n v="471.44"/>
  </r>
  <r>
    <s v="E"/>
    <s v="R"/>
    <s v="R-TOU"/>
    <d v="2018-10-01T00:00:00"/>
    <x v="0"/>
    <d v="2018-05-01T00:00:00"/>
    <n v="468404.06"/>
    <n v="10451.18"/>
  </r>
  <r>
    <s v="E"/>
    <s v="R"/>
    <s v="R-TOU"/>
    <d v="2018-10-01T00:00:00"/>
    <x v="0"/>
    <d v="2018-05-01T00:00:00"/>
    <n v="365905.5"/>
    <n v="11481.53"/>
  </r>
  <r>
    <s v="E"/>
    <s v="CC"/>
    <s v="CC-TOU"/>
    <d v="2018-10-01T00:00:00"/>
    <x v="0"/>
    <d v="2018-05-01T00:00:00"/>
    <n v="880"/>
    <n v="27.67"/>
  </r>
  <r>
    <s v="E"/>
    <s v="R"/>
    <s v="R-TOU"/>
    <d v="2018-10-01T00:00:00"/>
    <x v="1"/>
    <d v="2018-05-01T00:00:00"/>
    <n v="16502.5"/>
    <n v="517.88"/>
  </r>
  <r>
    <s v="E"/>
    <s v="CC"/>
    <s v="CC-TOU"/>
    <d v="2018-10-01T00:00:00"/>
    <x v="1"/>
    <d v="2018-05-01T00:00:00"/>
    <n v="39.69"/>
    <n v="1.25"/>
  </r>
  <r>
    <s v="E"/>
    <s v="C"/>
    <s v="CC-TOU"/>
    <d v="2018-10-01T00:00:00"/>
    <x v="1"/>
    <d v="2018-05-01T00:00:00"/>
    <n v="11993.92"/>
    <n v="378.34"/>
  </r>
  <r>
    <s v="E"/>
    <s v="C"/>
    <s v="CC-TOU"/>
    <d v="2018-10-01T00:00:00"/>
    <x v="0"/>
    <d v="2018-05-01T00:00:00"/>
    <n v="265939.69"/>
    <n v="8388.39"/>
  </r>
  <r>
    <s v="E"/>
    <s v="C"/>
    <s v="C-TOU"/>
    <d v="2018-10-01T00:00:00"/>
    <x v="0"/>
    <d v="2018-05-01T00:00:00"/>
    <n v="58787.3"/>
    <n v="1309.6600000000001"/>
  </r>
  <r>
    <s v="E"/>
    <s v="C"/>
    <s v="C-TOU"/>
    <d v="2018-10-01T00:00:00"/>
    <x v="1"/>
    <d v="2018-05-01T00:00:00"/>
    <n v="2651.32"/>
    <n v="59.05"/>
  </r>
  <r>
    <s v="E"/>
    <s v="C"/>
    <s v="C-TOU"/>
    <d v="2018-11-01T00:00:00"/>
    <x v="1"/>
    <d v="2018-05-01T00:00:00"/>
    <n v="72.569999999999993"/>
    <n v="1.48"/>
  </r>
  <r>
    <s v="E"/>
    <s v="C"/>
    <s v="C-TOU"/>
    <d v="2018-11-01T00:00:00"/>
    <x v="0"/>
    <d v="2018-05-01T00:00:00"/>
    <n v="1609.01"/>
    <n v="32.82"/>
  </r>
  <r>
    <s v="E"/>
    <s v="C"/>
    <s v="C-TOU"/>
    <d v="2018-10-01T00:00:00"/>
    <x v="1"/>
    <d v="2018-05-01T00:00:00"/>
    <n v="7407.3"/>
    <n v="237.28"/>
  </r>
  <r>
    <s v="E"/>
    <s v="C"/>
    <s v="C-TOU"/>
    <d v="2018-10-01T00:00:00"/>
    <x v="0"/>
    <d v="2018-05-01T00:00:00"/>
    <n v="164241.98000000001"/>
    <n v="5261.17"/>
  </r>
  <r>
    <s v="E"/>
    <s v="C"/>
    <s v="C-TOU"/>
    <d v="2018-10-01T00:00:00"/>
    <x v="0"/>
    <d v="2018-05-01T00:00:00"/>
    <n v="34584.5"/>
    <n v="1136.23"/>
  </r>
  <r>
    <s v="E"/>
    <s v="C"/>
    <s v="C-TOU"/>
    <d v="2018-10-01T00:00:00"/>
    <x v="1"/>
    <d v="2018-05-01T00:00:00"/>
    <n v="1559.77"/>
    <n v="51.24"/>
  </r>
  <r>
    <s v="E"/>
    <s v="R"/>
    <s v="R-TOU"/>
    <d v="2018-10-01T00:00:00"/>
    <x v="1"/>
    <d v="2018-05-01T00:00:00"/>
    <n v="16541.349999999999"/>
    <n v="542.86"/>
  </r>
  <r>
    <s v="E"/>
    <s v="R"/>
    <s v="R-TOU"/>
    <d v="2018-10-01T00:00:00"/>
    <x v="0"/>
    <d v="2018-05-01T00:00:00"/>
    <n v="366770.35"/>
    <n v="12036.51"/>
  </r>
  <r>
    <s v="E"/>
    <s v="C"/>
    <s v="C-TOU"/>
    <d v="2018-10-01T00:00:00"/>
    <x v="0"/>
    <d v="2018-05-01T00:00:00"/>
    <n v="278260.61"/>
    <n v="9121.6200000000008"/>
  </r>
  <r>
    <s v="E"/>
    <s v="C"/>
    <s v="C-TOU"/>
    <d v="2018-10-01T00:00:00"/>
    <x v="1"/>
    <d v="2018-05-01T00:00:00"/>
    <n v="12549.54"/>
    <n v="411.4"/>
  </r>
  <r>
    <s v="E"/>
    <s v="R"/>
    <s v="R-TOU"/>
    <d v="2018-11-01T00:00:00"/>
    <x v="0"/>
    <d v="2018-05-01T00:00:00"/>
    <n v="178691.01"/>
    <n v="2732.47"/>
  </r>
  <r>
    <s v="E"/>
    <s v="R"/>
    <s v="R-TOU"/>
    <d v="2018-11-01T00:00:00"/>
    <x v="1"/>
    <d v="2018-05-01T00:00:00"/>
    <n v="8058.98"/>
    <n v="123.24"/>
  </r>
  <r>
    <s v="E"/>
    <s v="C"/>
    <s v="C-TOU"/>
    <d v="2018-10-01T00:00:00"/>
    <x v="1"/>
    <d v="2018-05-01T00:00:00"/>
    <n v="2499.02"/>
    <n v="80.03"/>
  </r>
  <r>
    <s v="E"/>
    <s v="C"/>
    <s v="C-TOU"/>
    <d v="2018-10-01T00:00:00"/>
    <x v="0"/>
    <d v="2018-05-01T00:00:00"/>
    <n v="55410.42"/>
    <n v="1773.99"/>
  </r>
  <r>
    <s v="E"/>
    <s v="C"/>
    <s v="C-TOU"/>
    <d v="2018-10-01T00:00:00"/>
    <x v="1"/>
    <d v="2018-01-01T00:00:00"/>
    <n v="-0.45"/>
    <n v="-0.01"/>
  </r>
  <r>
    <s v="E"/>
    <s v="C"/>
    <s v="C-TOU"/>
    <d v="2018-10-01T00:00:00"/>
    <x v="1"/>
    <d v="2018-01-01T00:00:00"/>
    <n v="-2.8"/>
    <n v="-0.06"/>
  </r>
  <r>
    <s v="E"/>
    <s v="C"/>
    <s v="C-TOU"/>
    <d v="2018-10-01T00:00:00"/>
    <x v="0"/>
    <d v="2018-01-01T00:00:00"/>
    <n v="-10.07"/>
    <n v="-0.14000000000000001"/>
  </r>
  <r>
    <s v="E"/>
    <s v="C"/>
    <s v="C-TOU"/>
    <d v="2018-10-01T00:00:00"/>
    <x v="0"/>
    <d v="2018-01-01T00:00:00"/>
    <n v="-62"/>
    <n v="-1.33"/>
  </r>
  <r>
    <s v="E"/>
    <s v="C"/>
    <s v="C-TOU"/>
    <d v="2018-10-01T00:00:00"/>
    <x v="0"/>
    <d v="2018-05-01T00:00:00"/>
    <n v="86305.47"/>
    <n v="2710.77"/>
  </r>
  <r>
    <s v="E"/>
    <s v="C"/>
    <s v="C-TOU"/>
    <d v="2018-10-01T00:00:00"/>
    <x v="1"/>
    <d v="2018-05-01T00:00:00"/>
    <n v="3892.39"/>
    <n v="122.26"/>
  </r>
  <r>
    <s v="E"/>
    <s v="R"/>
    <s v="R-TOU"/>
    <d v="2018-10-01T00:00:00"/>
    <x v="1"/>
    <d v="2018-05-01T00:00:00"/>
    <n v="20706.03"/>
    <n v="463.76"/>
  </r>
  <r>
    <s v="E"/>
    <s v="R"/>
    <s v="R-TOU"/>
    <d v="2018-10-01T00:00:00"/>
    <x v="0"/>
    <d v="2018-05-01T00:00:00"/>
    <n v="459113.64"/>
    <n v="10283.42"/>
  </r>
  <r>
    <s v="E"/>
    <s v="R"/>
    <s v="R-TOU"/>
    <d v="2018-10-01T00:00:00"/>
    <x v="1"/>
    <d v="2018-01-01T00:00:00"/>
    <n v="21.47"/>
    <n v="0.64"/>
  </r>
  <r>
    <s v="E"/>
    <s v="R"/>
    <s v="R-TOU"/>
    <d v="2018-10-01T00:00:00"/>
    <x v="0"/>
    <d v="2018-01-01T00:00:00"/>
    <n v="476.03"/>
    <n v="14.15"/>
  </r>
  <r>
    <s v="E"/>
    <s v="C"/>
    <s v="C-TOU"/>
    <d v="2018-10-01T00:00:00"/>
    <x v="0"/>
    <d v="2018-05-01T00:00:00"/>
    <n v="28927.07"/>
    <n v="918.85"/>
  </r>
  <r>
    <s v="E"/>
    <s v="C"/>
    <s v="C-TOU"/>
    <d v="2018-10-01T00:00:00"/>
    <x v="1"/>
    <d v="2018-05-01T00:00:00"/>
    <n v="1304.6199999999999"/>
    <n v="41.45"/>
  </r>
  <r>
    <s v="E"/>
    <s v="R"/>
    <s v="R-TOU"/>
    <d v="2018-11-01T00:00:00"/>
    <x v="0"/>
    <d v="2018-05-01T00:00:00"/>
    <n v="442116.25"/>
    <n v="8993.35"/>
  </r>
  <r>
    <s v="E"/>
    <s v="R"/>
    <s v="R-TOU"/>
    <d v="2018-11-01T00:00:00"/>
    <x v="1"/>
    <d v="2018-05-01T00:00:00"/>
    <n v="19939.439999999999"/>
    <n v="405.62"/>
  </r>
  <r>
    <s v="E"/>
    <s v="C"/>
    <s v="C-TOU"/>
    <d v="2018-10-01T00:00:00"/>
    <x v="1"/>
    <d v="2018-05-01T00:00:00"/>
    <n v="5159.1499999999996"/>
    <n v="120.45"/>
  </r>
  <r>
    <s v="E"/>
    <s v="C"/>
    <s v="C-TOU"/>
    <d v="2018-10-01T00:00:00"/>
    <x v="0"/>
    <d v="2018-05-01T00:00:00"/>
    <n v="114393.43"/>
    <n v="2670.78"/>
  </r>
  <r>
    <s v="E"/>
    <s v="C"/>
    <s v="CC-TOU"/>
    <d v="2018-11-01T00:00:00"/>
    <x v="1"/>
    <d v="2018-11-01T00:00:00"/>
    <n v="0.13"/>
    <n v="0"/>
  </r>
  <r>
    <s v="E"/>
    <s v="C"/>
    <s v="CC-TOU"/>
    <d v="2018-11-01T00:00:00"/>
    <x v="0"/>
    <d v="2018-11-01T00:00:00"/>
    <n v="3.31"/>
    <n v="0.02"/>
  </r>
  <r>
    <s v="E"/>
    <s v="R"/>
    <s v="R-TOU"/>
    <d v="2018-11-01T00:00:00"/>
    <x v="1"/>
    <d v="2018-05-01T00:00:00"/>
    <n v="14481.42"/>
    <n v="229.81"/>
  </r>
  <r>
    <s v="E"/>
    <s v="R"/>
    <s v="R-TOU"/>
    <d v="2018-11-01T00:00:00"/>
    <x v="0"/>
    <d v="2018-05-01T00:00:00"/>
    <n v="321099.86"/>
    <n v="5093.8599999999997"/>
  </r>
  <r>
    <s v="E"/>
    <s v="C"/>
    <s v="C-TOU"/>
    <d v="2018-10-01T00:00:00"/>
    <x v="1"/>
    <d v="2018-05-01T00:00:00"/>
    <n v="1685.39"/>
    <n v="39.369999999999997"/>
  </r>
  <r>
    <s v="E"/>
    <s v="R"/>
    <s v="R-TOU"/>
    <d v="2018-11-01T00:00:00"/>
    <x v="0"/>
    <d v="2018-05-01T00:00:00"/>
    <n v="152673.18"/>
    <n v="2440.62"/>
  </r>
  <r>
    <s v="E"/>
    <s v="R"/>
    <s v="R-TOU"/>
    <d v="2018-11-01T00:00:00"/>
    <x v="1"/>
    <d v="2018-05-01T00:00:00"/>
    <n v="6885.67"/>
    <n v="110.18"/>
  </r>
  <r>
    <s v="E"/>
    <s v="C"/>
    <s v="WC-TOU"/>
    <d v="2018-10-01T00:00:00"/>
    <x v="1"/>
    <d v="2018-05-01T00:00:00"/>
    <n v="40.409999999999997"/>
    <n v="1.27"/>
  </r>
  <r>
    <s v="E"/>
    <s v="C"/>
    <s v="WC-TOU"/>
    <d v="2018-10-01T00:00:00"/>
    <x v="0"/>
    <d v="2018-05-01T00:00:00"/>
    <n v="896"/>
    <n v="28.27"/>
  </r>
  <r>
    <s v="E"/>
    <s v="R"/>
    <s v="R-TOU"/>
    <d v="2018-11-01T00:00:00"/>
    <x v="1"/>
    <d v="2018-05-01T00:00:00"/>
    <n v="26.07"/>
    <n v="0.3"/>
  </r>
  <r>
    <s v="E"/>
    <s v="R"/>
    <s v="R-TOU"/>
    <d v="2018-11-01T00:00:00"/>
    <x v="0"/>
    <d v="2018-05-01T00:00:00"/>
    <n v="578"/>
    <n v="6.56"/>
  </r>
  <r>
    <s v="E"/>
    <s v="C"/>
    <s v="C-TOU"/>
    <d v="2018-10-01T00:00:00"/>
    <x v="0"/>
    <d v="2018-05-01T00:00:00"/>
    <n v="109419.38"/>
    <n v="2436.16"/>
  </r>
  <r>
    <s v="E"/>
    <s v="C"/>
    <s v="C-TOU"/>
    <d v="2018-10-01T00:00:00"/>
    <x v="1"/>
    <d v="2018-05-01T00:00:00"/>
    <n v="4934.8100000000004"/>
    <n v="109.86"/>
  </r>
  <r>
    <s v="E"/>
    <s v="R"/>
    <s v="R-TOU"/>
    <d v="2018-11-01T00:00:00"/>
    <x v="0"/>
    <d v="2018-05-01T00:00:00"/>
    <n v="335963"/>
    <n v="5780.88"/>
  </r>
  <r>
    <s v="E"/>
    <s v="R"/>
    <s v="CR-TOU"/>
    <d v="2018-11-01T00:00:00"/>
    <x v="0"/>
    <d v="2018-05-01T00:00:00"/>
    <n v="793408.01"/>
    <n v="11229.74"/>
  </r>
  <r>
    <s v="E"/>
    <s v="R"/>
    <s v="R-TOU"/>
    <d v="2018-11-01T00:00:00"/>
    <x v="1"/>
    <d v="2018-05-01T00:00:00"/>
    <n v="15151.89"/>
    <n v="260.67"/>
  </r>
  <r>
    <s v="E"/>
    <s v="R"/>
    <s v="CR-TOU"/>
    <d v="2018-11-01T00:00:00"/>
    <x v="1"/>
    <d v="2018-05-01T00:00:00"/>
    <n v="35782.79"/>
    <n v="506.46"/>
  </r>
  <r>
    <s v="E"/>
    <s v="R"/>
    <s v="R-TOU"/>
    <d v="2018-11-01T00:00:00"/>
    <x v="1"/>
    <d v="2018-05-01T00:00:00"/>
    <n v="13352.63"/>
    <n v="229.57"/>
  </r>
  <r>
    <s v="E"/>
    <s v="R"/>
    <s v="WR-TOU"/>
    <d v="2018-11-01T00:00:00"/>
    <x v="1"/>
    <d v="2018-05-01T00:00:00"/>
    <n v="50346.93"/>
    <n v="712.54"/>
  </r>
  <r>
    <s v="E"/>
    <s v="R"/>
    <s v="R-TOU"/>
    <d v="2018-11-01T00:00:00"/>
    <x v="0"/>
    <d v="2018-05-01T00:00:00"/>
    <n v="296065.99"/>
    <n v="5091.51"/>
  </r>
  <r>
    <s v="E"/>
    <s v="R"/>
    <s v="WR-TOU"/>
    <d v="2018-11-01T00:00:00"/>
    <x v="0"/>
    <d v="2018-05-01T00:00:00"/>
    <n v="1116340.45"/>
    <n v="15800.93"/>
  </r>
  <r>
    <s v="E"/>
    <s v="C"/>
    <s v="C-TOU"/>
    <d v="2018-10-01T00:00:00"/>
    <x v="1"/>
    <d v="2018-05-01T00:00:00"/>
    <n v="1700.1"/>
    <n v="36.75"/>
  </r>
  <r>
    <s v="E"/>
    <s v="C"/>
    <s v="C-TOU"/>
    <d v="2018-10-01T00:00:00"/>
    <x v="0"/>
    <d v="2018-05-01T00:00:00"/>
    <n v="37696.25"/>
    <n v="814.59"/>
  </r>
  <r>
    <s v="E"/>
    <s v="C"/>
    <s v="CC-TOU"/>
    <d v="2018-11-01T00:00:00"/>
    <x v="0"/>
    <d v="2018-05-01T00:00:00"/>
    <n v="254397.72"/>
    <n v="3593.5"/>
  </r>
  <r>
    <s v="E"/>
    <s v="C"/>
    <s v="WC-TOU"/>
    <d v="2018-11-01T00:00:00"/>
    <x v="0"/>
    <d v="2018-05-01T00:00:00"/>
    <n v="468671.47"/>
    <n v="6622.49"/>
  </r>
  <r>
    <s v="E"/>
    <s v="R"/>
    <s v="R-TOU"/>
    <d v="2018-11-01T00:00:00"/>
    <x v="0"/>
    <d v="2018-05-01T00:00:00"/>
    <n v="304358.65000000002"/>
    <n v="4260.3100000000004"/>
  </r>
  <r>
    <s v="E"/>
    <s v="C"/>
    <s v="CC-TOU"/>
    <d v="2018-11-01T00:00:00"/>
    <x v="1"/>
    <d v="2018-05-01T00:00:00"/>
    <n v="11473.33"/>
    <n v="162.07"/>
  </r>
  <r>
    <s v="E"/>
    <s v="C"/>
    <s v="WC-TOU"/>
    <d v="2018-11-01T00:00:00"/>
    <x v="1"/>
    <d v="2018-05-01T00:00:00"/>
    <n v="21137.06"/>
    <n v="298.62"/>
  </r>
  <r>
    <s v="E"/>
    <s v="R"/>
    <s v="R-TOU"/>
    <d v="2018-11-01T00:00:00"/>
    <x v="1"/>
    <d v="2018-05-01T00:00:00"/>
    <n v="13726.63"/>
    <n v="192.06"/>
  </r>
  <r>
    <s v="E"/>
    <s v="R"/>
    <s v="R-TOU"/>
    <d v="2018-11-01T00:00:00"/>
    <x v="1"/>
    <d v="2018-05-01T00:00:00"/>
    <n v="57.01"/>
    <n v="1.34"/>
  </r>
  <r>
    <s v="E"/>
    <s v="R"/>
    <s v="R-TOU"/>
    <d v="2018-11-01T00:00:00"/>
    <x v="0"/>
    <d v="2018-05-01T00:00:00"/>
    <n v="1264"/>
    <n v="29.71"/>
  </r>
  <r>
    <s v="E"/>
    <s v="C"/>
    <s v="C-TOU"/>
    <d v="2018-11-01T00:00:00"/>
    <x v="0"/>
    <d v="2018-05-01T00:00:00"/>
    <n v="102073.46"/>
    <n v="1629.91"/>
  </r>
  <r>
    <s v="E"/>
    <s v="C"/>
    <s v="C-TOU"/>
    <d v="2018-11-01T00:00:00"/>
    <x v="1"/>
    <d v="2018-05-01T00:00:00"/>
    <n v="4603.47"/>
    <n v="73.5"/>
  </r>
  <r>
    <s v="E"/>
    <s v="C"/>
    <s v="C-TOU"/>
    <d v="2018-11-01T00:00:00"/>
    <x v="1"/>
    <d v="2018-05-01T00:00:00"/>
    <n v="3603.56"/>
    <n v="73.44"/>
  </r>
  <r>
    <s v="E"/>
    <s v="C"/>
    <s v="C-TOU"/>
    <d v="2018-11-01T00:00:00"/>
    <x v="0"/>
    <d v="2018-05-01T00:00:00"/>
    <n v="79901.37"/>
    <n v="1628.35"/>
  </r>
  <r>
    <s v="E"/>
    <s v="R"/>
    <s v="R-TOU"/>
    <d v="2018-11-01T00:00:00"/>
    <x v="0"/>
    <d v="2018-05-01T00:00:00"/>
    <n v="334183.45"/>
    <n v="6049.49"/>
  </r>
  <r>
    <s v="E"/>
    <s v="R"/>
    <s v="R-TOU"/>
    <d v="2018-11-01T00:00:00"/>
    <x v="1"/>
    <d v="2018-05-01T00:00:00"/>
    <n v="15071.7"/>
    <n v="272.91000000000003"/>
  </r>
  <r>
    <s v="E"/>
    <s v="R"/>
    <s v="R-TOU"/>
    <d v="2018-11-01T00:00:00"/>
    <x v="1"/>
    <d v="2018-01-01T00:00:00"/>
    <n v="16.190000000000001"/>
    <n v="0.28999999999999998"/>
  </r>
  <r>
    <s v="E"/>
    <s v="R"/>
    <s v="R-TOU"/>
    <d v="2018-11-01T00:00:00"/>
    <x v="0"/>
    <d v="2018-01-01T00:00:00"/>
    <n v="359.04"/>
    <n v="6.41"/>
  </r>
  <r>
    <s v="E"/>
    <s v="C"/>
    <s v="C-TOU"/>
    <d v="2018-11-01T00:00:00"/>
    <x v="0"/>
    <d v="2018-01-01T00:00:00"/>
    <n v="1929.81"/>
    <n v="27.75"/>
  </r>
  <r>
    <s v="E"/>
    <s v="C"/>
    <s v="C-TOU"/>
    <d v="2018-11-01T00:00:00"/>
    <x v="1"/>
    <d v="2018-01-01T00:00:00"/>
    <n v="87.03"/>
    <n v="1.25"/>
  </r>
  <r>
    <s v="E"/>
    <s v="R"/>
    <s v="R-TOU"/>
    <d v="2018-10-01T00:00:00"/>
    <x v="1"/>
    <d v="2018-05-01T00:00:00"/>
    <n v="19898.73"/>
    <n v="466.14"/>
  </r>
  <r>
    <s v="E"/>
    <s v="R"/>
    <s v="R-TOU"/>
    <d v="2018-10-01T00:00:00"/>
    <x v="0"/>
    <d v="2018-05-01T00:00:00"/>
    <n v="441212"/>
    <n v="10340.64"/>
  </r>
  <r>
    <s v="E"/>
    <s v="C"/>
    <s v="C-TOU"/>
    <d v="2018-10-01T00:00:00"/>
    <x v="0"/>
    <d v="2018-05-01T00:00:00"/>
    <n v="111039.05"/>
    <n v="3682.66"/>
  </r>
  <r>
    <s v="E"/>
    <s v="R"/>
    <s v="R-TOU"/>
    <d v="2018-05-01T00:00:00"/>
    <x v="1"/>
    <d v="2018-05-01T00:00:00"/>
    <n v="9042.65"/>
    <n v="193.46"/>
  </r>
  <r>
    <s v="E"/>
    <s v="R"/>
    <s v="R-TOU"/>
    <d v="2018-05-01T00:00:00"/>
    <x v="0"/>
    <d v="2018-05-01T00:00:00"/>
    <n v="139000.62"/>
    <n v="3026.88"/>
  </r>
  <r>
    <s v="E"/>
    <s v="R"/>
    <s v="R-TOU"/>
    <d v="2018-05-01T00:00:00"/>
    <x v="0"/>
    <d v="2018-05-01T00:00:00"/>
    <n v="171422.42"/>
    <n v="3651.03"/>
  </r>
  <r>
    <s v="E"/>
    <s v="R"/>
    <s v="R-TOU"/>
    <d v="2018-05-01T00:00:00"/>
    <x v="0"/>
    <d v="2018-05-01T00:00:00"/>
    <n v="200504.93"/>
    <n v="4294.28"/>
  </r>
  <r>
    <s v="E"/>
    <s v="R"/>
    <s v="WR-TOU"/>
    <d v="2018-05-01T00:00:00"/>
    <x v="0"/>
    <d v="2018-01-01T00:00:00"/>
    <n v="1161113.47"/>
    <n v="34738.19"/>
  </r>
  <r>
    <s v="E"/>
    <s v="R"/>
    <s v="R-TOU"/>
    <d v="2018-05-01T00:00:00"/>
    <x v="0"/>
    <d v="2018-01-01T00:00:00"/>
    <n v="344492.35"/>
    <n v="7413.15"/>
  </r>
  <r>
    <s v="E"/>
    <s v="R"/>
    <s v="R-TOU"/>
    <d v="2018-05-01T00:00:00"/>
    <x v="1"/>
    <d v="2018-01-01T00:00:00"/>
    <n v="15536.54"/>
    <n v="334.21"/>
  </r>
  <r>
    <s v="E"/>
    <s v="R"/>
    <s v="R-TOU"/>
    <d v="2018-05-01T00:00:00"/>
    <x v="1"/>
    <d v="2018-01-01T00:00:00"/>
    <n v="26256.09"/>
    <n v="762.92"/>
  </r>
  <r>
    <s v="E"/>
    <s v="R"/>
    <s v="R-TOU"/>
    <d v="2018-05-01T00:00:00"/>
    <x v="0"/>
    <d v="2018-01-01T00:00:00"/>
    <n v="582171.06999999995"/>
    <n v="16916.52"/>
  </r>
  <r>
    <s v="E"/>
    <s v="R"/>
    <s v="R-TOU"/>
    <d v="2018-05-01T00:00:00"/>
    <x v="0"/>
    <d v="2018-01-01T00:00:00"/>
    <n v="734202.67"/>
    <n v="22193.42"/>
  </r>
  <r>
    <s v="E"/>
    <s v="R"/>
    <s v="R-TOU"/>
    <d v="2018-07-01T00:00:00"/>
    <x v="1"/>
    <d v="2018-05-01T00:00:00"/>
    <n v="149.96"/>
    <n v="2.86"/>
  </r>
  <r>
    <s v="E"/>
    <s v="R"/>
    <s v="R-TOU"/>
    <d v="2018-07-01T00:00:00"/>
    <x v="0"/>
    <d v="2018-05-01T00:00:00"/>
    <n v="3325.02"/>
    <n v="63.82"/>
  </r>
  <r>
    <s v="E"/>
    <s v="C"/>
    <s v="WC-TOU"/>
    <d v="2018-05-01T00:00:00"/>
    <x v="0"/>
    <d v="2018-01-01T00:00:00"/>
    <n v="500910.57"/>
    <n v="14992.98"/>
  </r>
  <r>
    <s v="E"/>
    <s v="R"/>
    <s v="R-TOU"/>
    <d v="2018-05-01T00:00:00"/>
    <x v="1"/>
    <d v="2018-01-01T00:00:00"/>
    <n v="33112.550000000003"/>
    <n v="1001.03"/>
  </r>
  <r>
    <s v="E"/>
    <s v="C"/>
    <s v="WC-TOU"/>
    <d v="2018-05-01T00:00:00"/>
    <x v="1"/>
    <d v="2018-01-01T00:00:00"/>
    <n v="22591.02"/>
    <n v="676.22"/>
  </r>
  <r>
    <s v="E"/>
    <s v="R"/>
    <s v="WR-TOU"/>
    <d v="2018-05-01T00:00:00"/>
    <x v="1"/>
    <d v="2018-01-01T00:00:00"/>
    <n v="52366.25"/>
    <n v="1566.49"/>
  </r>
  <r>
    <s v="E"/>
    <s v="R"/>
    <s v="R-TOU"/>
    <d v="2018-05-01T00:00:00"/>
    <x v="0"/>
    <d v="2018-01-01T00:00:00"/>
    <n v="280316.76"/>
    <n v="6123.71"/>
  </r>
  <r>
    <s v="E"/>
    <s v="R"/>
    <s v="R-TOU"/>
    <d v="2018-05-01T00:00:00"/>
    <x v="1"/>
    <d v="2018-01-01T00:00:00"/>
    <n v="12642.21"/>
    <n v="276.02"/>
  </r>
  <r>
    <s v="E"/>
    <s v="R"/>
    <s v="R-TOU"/>
    <d v="2018-05-01T00:00:00"/>
    <x v="1"/>
    <d v="2018-01-01T00:00:00"/>
    <n v="14812.38"/>
    <n v="323.95"/>
  </r>
  <r>
    <s v="E"/>
    <s v="R"/>
    <s v="R-TOU"/>
    <d v="2018-05-01T00:00:00"/>
    <x v="0"/>
    <d v="2018-01-01T00:00:00"/>
    <n v="426022.56"/>
    <n v="11017.41"/>
  </r>
  <r>
    <s v="E"/>
    <s v="R"/>
    <s v="R-TOU"/>
    <d v="2018-05-01T00:00:00"/>
    <x v="1"/>
    <d v="2018-01-01T00:00:00"/>
    <n v="19213.72"/>
    <n v="496.97"/>
  </r>
  <r>
    <s v="E"/>
    <s v="C"/>
    <s v="C-TOU"/>
    <d v="2018-05-01T00:00:00"/>
    <x v="1"/>
    <d v="2018-01-01T00:00:00"/>
    <n v="14649.18"/>
    <n v="314.98"/>
  </r>
  <r>
    <s v="E"/>
    <s v="R"/>
    <s v="R-TOU"/>
    <d v="2018-05-01T00:00:00"/>
    <x v="1"/>
    <d v="2018-01-01T00:00:00"/>
    <n v="13047.2"/>
    <n v="337.33"/>
  </r>
  <r>
    <s v="E"/>
    <s v="C"/>
    <s v="C-TOU"/>
    <d v="2018-05-01T00:00:00"/>
    <x v="0"/>
    <d v="2018-01-01T00:00:00"/>
    <n v="324816.02"/>
    <n v="6983.63"/>
  </r>
  <r>
    <s v="E"/>
    <s v="R"/>
    <s v="R-TOU"/>
    <d v="2018-05-01T00:00:00"/>
    <x v="0"/>
    <d v="2018-01-01T00:00:00"/>
    <n v="289292.98"/>
    <n v="7479.65"/>
  </r>
  <r>
    <s v="E"/>
    <s v="R"/>
    <s v="R-TOU"/>
    <d v="2018-05-01T00:00:00"/>
    <x v="0"/>
    <d v="2018-01-01T00:00:00"/>
    <n v="545303.65"/>
    <n v="13011.85"/>
  </r>
  <r>
    <s v="E"/>
    <s v="C"/>
    <s v="C-TOU"/>
    <d v="2018-05-01T00:00:00"/>
    <x v="1"/>
    <d v="2018-01-01T00:00:00"/>
    <n v="39.24"/>
    <n v="0.94"/>
  </r>
  <r>
    <s v="E"/>
    <s v="R"/>
    <s v="R-TOU"/>
    <d v="2018-05-01T00:00:00"/>
    <x v="1"/>
    <d v="2018-01-01T00:00:00"/>
    <n v="24593.15"/>
    <n v="586.94000000000005"/>
  </r>
  <r>
    <s v="E"/>
    <s v="C"/>
    <s v="C-TOU"/>
    <d v="2018-06-01T00:00:00"/>
    <x v="0"/>
    <d v="2018-05-01T00:00:00"/>
    <n v="106373.91"/>
    <n v="1683.78"/>
  </r>
  <r>
    <s v="E"/>
    <s v="C"/>
    <s v="C-TOU"/>
    <d v="2018-06-01T00:00:00"/>
    <x v="1"/>
    <d v="2018-05-01T00:00:00"/>
    <n v="4797.46"/>
    <n v="75.930000000000007"/>
  </r>
  <r>
    <s v="E"/>
    <s v="R"/>
    <s v="R-TOU"/>
    <d v="2018-05-01T00:00:00"/>
    <x v="1"/>
    <d v="2018-01-01T00:00:00"/>
    <n v="38443.03"/>
    <n v="916.13"/>
  </r>
  <r>
    <s v="E"/>
    <s v="R"/>
    <s v="R-TOU"/>
    <d v="2018-05-01T00:00:00"/>
    <x v="0"/>
    <d v="2018-01-01T00:00:00"/>
    <n v="852395.33"/>
    <n v="20313.009999999998"/>
  </r>
  <r>
    <s v="E"/>
    <s v="R"/>
    <s v="R-TOU"/>
    <d v="2018-05-01T00:00:00"/>
    <x v="0"/>
    <d v="2018-01-01T00:00:00"/>
    <n v="328432.45"/>
    <n v="7185.97"/>
  </r>
  <r>
    <s v="E"/>
    <s v="C"/>
    <s v="C-TOU"/>
    <d v="2018-05-01T00:00:00"/>
    <x v="0"/>
    <d v="2018-01-01T00:00:00"/>
    <n v="869.99"/>
    <n v="20.73"/>
  </r>
  <r>
    <s v="E"/>
    <s v="C"/>
    <s v="CC-TOU"/>
    <d v="2018-07-01T00:00:00"/>
    <x v="1"/>
    <d v="2018-05-01T00:00:00"/>
    <n v="11944.11"/>
    <n v="229.35"/>
  </r>
  <r>
    <s v="E"/>
    <s v="C"/>
    <s v="C-TOU"/>
    <d v="2018-07-01T00:00:00"/>
    <x v="0"/>
    <d v="2018-05-01T00:00:00"/>
    <n v="8983.1299999999992"/>
    <n v="172.44"/>
  </r>
  <r>
    <s v="E"/>
    <s v="R"/>
    <s v="R-TOU"/>
    <d v="2018-06-01T00:00:00"/>
    <x v="1"/>
    <d v="2018-05-01T00:00:00"/>
    <n v="8835.02"/>
    <n v="135.52000000000001"/>
  </r>
  <r>
    <s v="E"/>
    <s v="C"/>
    <s v="C-TOU"/>
    <d v="2018-06-01T00:00:00"/>
    <x v="1"/>
    <d v="2018-05-01T00:00:00"/>
    <n v="229.54"/>
    <n v="3.59"/>
  </r>
  <r>
    <s v="E"/>
    <s v="R"/>
    <s v="R-TOU"/>
    <d v="2018-06-01T00:00:00"/>
    <x v="0"/>
    <d v="2018-05-01T00:00:00"/>
    <n v="195899.32"/>
    <n v="3002.55"/>
  </r>
  <r>
    <s v="E"/>
    <s v="C"/>
    <s v="C-TOU"/>
    <d v="2018-06-01T00:00:00"/>
    <x v="0"/>
    <d v="2018-05-01T00:00:00"/>
    <n v="5089.8500000000004"/>
    <n v="79.53"/>
  </r>
  <r>
    <s v="E"/>
    <s v="R"/>
    <s v="R-TOU"/>
    <d v="2018-06-01T00:00:00"/>
    <x v="0"/>
    <d v="2018-05-01T00:00:00"/>
    <n v="114136.35"/>
    <n v="1748.54"/>
  </r>
  <r>
    <s v="E"/>
    <s v="R"/>
    <s v="R-TOU"/>
    <d v="2018-06-01T00:00:00"/>
    <x v="1"/>
    <d v="2018-05-01T00:00:00"/>
    <n v="5147.55"/>
    <n v="78.819999999999993"/>
  </r>
  <r>
    <s v="E"/>
    <s v="R"/>
    <s v="R-TOU"/>
    <d v="2018-06-01T00:00:00"/>
    <x v="1"/>
    <d v="2018-01-01T00:00:00"/>
    <n v="15.31"/>
    <n v="0.39"/>
  </r>
  <r>
    <s v="E"/>
    <s v="R"/>
    <s v="R-TOU"/>
    <d v="2018-06-01T00:00:00"/>
    <x v="0"/>
    <d v="2018-01-01T00:00:00"/>
    <n v="339.46"/>
    <n v="8.56"/>
  </r>
  <r>
    <s v="E"/>
    <s v="WR"/>
    <s v="WR-TOU"/>
    <d v="2018-07-01T00:00:00"/>
    <x v="0"/>
    <d v="2018-05-01T00:00:00"/>
    <n v="77"/>
    <n v="1.48"/>
  </r>
  <r>
    <s v="E"/>
    <s v="C"/>
    <s v="C-TOU"/>
    <d v="2018-07-01T00:00:00"/>
    <x v="1"/>
    <d v="2018-05-01T00:00:00"/>
    <n v="405.14"/>
    <n v="7.78"/>
  </r>
  <r>
    <s v="E"/>
    <s v="WR"/>
    <s v="WR-TOU"/>
    <d v="2018-07-01T00:00:00"/>
    <x v="1"/>
    <d v="2018-05-01T00:00:00"/>
    <n v="3.47"/>
    <n v="7.0000000000000007E-2"/>
  </r>
  <r>
    <s v="E"/>
    <s v="C"/>
    <s v="C-TOU"/>
    <d v="2018-07-01T00:00:00"/>
    <x v="0"/>
    <d v="2018-05-01T00:00:00"/>
    <n v="36010.01"/>
    <n v="691.25"/>
  </r>
  <r>
    <s v="E"/>
    <s v="C"/>
    <s v="C-TOU"/>
    <d v="2018-07-01T00:00:00"/>
    <x v="1"/>
    <d v="2018-05-01T00:00:00"/>
    <n v="1624.07"/>
    <n v="31.18"/>
  </r>
  <r>
    <s v="E"/>
    <s v="C"/>
    <s v="WC-TOU"/>
    <d v="2018-07-01T00:00:00"/>
    <x v="1"/>
    <d v="2018-05-01T00:00:00"/>
    <n v="28.68"/>
    <n v="0.55000000000000004"/>
  </r>
  <r>
    <s v="E"/>
    <s v="C"/>
    <s v="WC-TOU"/>
    <d v="2018-07-01T00:00:00"/>
    <x v="0"/>
    <d v="2018-05-01T00:00:00"/>
    <n v="636"/>
    <n v="12.21"/>
  </r>
  <r>
    <s v="E"/>
    <s v="C"/>
    <s v="CC-TOU"/>
    <d v="2018-07-01T00:00:00"/>
    <x v="0"/>
    <d v="2018-05-01T00:00:00"/>
    <n v="264835.11"/>
    <n v="5083.84"/>
  </r>
  <r>
    <s v="E"/>
    <s v="C"/>
    <s v="WC-TOU"/>
    <d v="2018-07-01T00:00:00"/>
    <x v="1"/>
    <d v="2018-05-01T00:00:00"/>
    <n v="20177.939999999999"/>
    <n v="387.32"/>
  </r>
  <r>
    <s v="E"/>
    <s v="C"/>
    <s v="WC-TOU"/>
    <d v="2018-07-01T00:00:00"/>
    <x v="0"/>
    <d v="2018-05-01T00:00:00"/>
    <n v="447406.02"/>
    <n v="8588.4500000000007"/>
  </r>
  <r>
    <s v="E"/>
    <s v="C"/>
    <s v="C-TOU"/>
    <d v="2018-05-01T00:00:00"/>
    <x v="1"/>
    <d v="2018-01-01T00:00:00"/>
    <n v="4099.97"/>
    <n v="103.33"/>
  </r>
  <r>
    <s v="E"/>
    <s v="C"/>
    <s v="C-TOU"/>
    <d v="2018-05-01T00:00:00"/>
    <x v="0"/>
    <d v="2018-01-01T00:00:00"/>
    <n v="90908.03"/>
    <n v="2291.63"/>
  </r>
  <r>
    <s v="E"/>
    <s v="C"/>
    <s v="C-TOU"/>
    <d v="2018-06-01T00:00:00"/>
    <x v="1"/>
    <d v="2018-05-01T00:00:00"/>
    <n v="1839.39"/>
    <n v="28.19"/>
  </r>
  <r>
    <s v="E"/>
    <s v="C"/>
    <s v="C-TOU"/>
    <d v="2018-06-01T00:00:00"/>
    <x v="0"/>
    <d v="2018-05-01T00:00:00"/>
    <n v="40785.040000000001"/>
    <n v="624.66"/>
  </r>
  <r>
    <s v="E"/>
    <s v="C"/>
    <s v="C-TOU"/>
    <d v="2018-05-01T00:00:00"/>
    <x v="0"/>
    <d v="2018-05-01T00:00:00"/>
    <n v="28016.3"/>
    <n v="706.25"/>
  </r>
  <r>
    <s v="E"/>
    <s v="C"/>
    <s v="C-TOU"/>
    <d v="2018-05-01T00:00:00"/>
    <x v="1"/>
    <d v="2018-05-01T00:00:00"/>
    <n v="1263.55"/>
    <n v="31.87"/>
  </r>
  <r>
    <s v="E"/>
    <s v="C"/>
    <s v="C-TOU"/>
    <d v="2018-05-01T00:00:00"/>
    <x v="1"/>
    <d v="2018-05-01T00:00:00"/>
    <n v="461.26"/>
    <n v="11.55"/>
  </r>
  <r>
    <s v="E"/>
    <s v="C"/>
    <s v="C-TOU"/>
    <d v="2018-05-01T00:00:00"/>
    <x v="0"/>
    <d v="2018-05-01T00:00:00"/>
    <n v="10226.73"/>
    <n v="255.66"/>
  </r>
  <r>
    <s v="E"/>
    <s v="R"/>
    <s v="R-TOU"/>
    <d v="2018-05-01T00:00:00"/>
    <x v="0"/>
    <d v="2018-05-01T00:00:00"/>
    <n v="48541.68"/>
    <n v="1219.72"/>
  </r>
  <r>
    <s v="E"/>
    <s v="R"/>
    <s v="R-TOU"/>
    <d v="2018-05-01T00:00:00"/>
    <x v="1"/>
    <d v="2018-05-01T00:00:00"/>
    <n v="2189.31"/>
    <n v="54.97"/>
  </r>
  <r>
    <s v="E"/>
    <s v="R"/>
    <s v="R-TOU"/>
    <d v="2018-06-01T00:00:00"/>
    <x v="1"/>
    <d v="2018-05-01T00:00:00"/>
    <n v="21606.76"/>
    <n v="342.01"/>
  </r>
  <r>
    <s v="E"/>
    <s v="R"/>
    <s v="R-TOU"/>
    <d v="2018-06-01T00:00:00"/>
    <x v="0"/>
    <d v="2018-05-01T00:00:00"/>
    <n v="479086.27"/>
    <n v="7585.32"/>
  </r>
  <r>
    <s v="E"/>
    <s v="R"/>
    <s v="R-TOU"/>
    <d v="2018-06-01T00:00:00"/>
    <x v="1"/>
    <d v="2018-01-01T00:00:00"/>
    <n v="8100.78"/>
    <n v="150.87"/>
  </r>
  <r>
    <s v="E"/>
    <s v="C"/>
    <s v="C-TOU"/>
    <d v="2018-06-01T00:00:00"/>
    <x v="0"/>
    <d v="2018-01-01T00:00:00"/>
    <n v="409.99"/>
    <n v="8.5500000000000007"/>
  </r>
  <r>
    <s v="E"/>
    <s v="R"/>
    <s v="R-TOU"/>
    <d v="2018-05-01T00:00:00"/>
    <x v="0"/>
    <d v="2018-05-01T00:00:00"/>
    <n v="395"/>
    <n v="8.93"/>
  </r>
  <r>
    <s v="E"/>
    <s v="R"/>
    <s v="R-TOU"/>
    <d v="2018-05-01T00:00:00"/>
    <x v="1"/>
    <d v="2018-05-01T00:00:00"/>
    <n v="17.809999999999999"/>
    <n v="0.4"/>
  </r>
  <r>
    <s v="E"/>
    <s v="R"/>
    <s v="R-TOU"/>
    <d v="2018-05-01T00:00:00"/>
    <x v="1"/>
    <d v="2018-01-01T00:00:00"/>
    <n v="28.82"/>
    <n v="0.65"/>
  </r>
  <r>
    <s v="E"/>
    <s v="R"/>
    <s v="R-TOU"/>
    <d v="2018-05-01T00:00:00"/>
    <x v="0"/>
    <d v="2018-01-01T00:00:00"/>
    <n v="639"/>
    <n v="14.44"/>
  </r>
  <r>
    <s v="E"/>
    <s v="C"/>
    <s v="C-TOU"/>
    <d v="2018-05-01T00:00:00"/>
    <x v="0"/>
    <d v="2018-01-01T00:00:00"/>
    <n v="23302.46"/>
    <n v="592.29999999999995"/>
  </r>
  <r>
    <s v="E"/>
    <s v="C"/>
    <s v="C-TOU"/>
    <d v="2018-05-01T00:00:00"/>
    <x v="1"/>
    <d v="2018-01-01T00:00:00"/>
    <n v="1050.94"/>
    <n v="26.73"/>
  </r>
  <r>
    <s v="E"/>
    <s v="C"/>
    <s v="C-TOU"/>
    <d v="2018-06-01T00:00:00"/>
    <x v="0"/>
    <d v="2018-05-01T00:00:00"/>
    <n v="92097.15"/>
    <n v="1709.67"/>
  </r>
  <r>
    <s v="E"/>
    <s v="C"/>
    <s v="C-TOU"/>
    <d v="2018-06-01T00:00:00"/>
    <x v="1"/>
    <d v="2018-01-01T00:00:00"/>
    <n v="18.489999999999998"/>
    <n v="0.39"/>
  </r>
  <r>
    <s v="E"/>
    <s v="C"/>
    <s v="C-TOU"/>
    <d v="2018-06-01T00:00:00"/>
    <x v="0"/>
    <d v="2018-05-01T00:00:00"/>
    <n v="559"/>
    <n v="11.66"/>
  </r>
  <r>
    <s v="E"/>
    <s v="C"/>
    <s v="C-TOU"/>
    <d v="2018-05-01T00:00:00"/>
    <x v="1"/>
    <d v="2018-05-01T00:00:00"/>
    <n v="177.53"/>
    <n v="3.81"/>
  </r>
  <r>
    <s v="E"/>
    <s v="C"/>
    <s v="C-TOU"/>
    <d v="2018-05-01T00:00:00"/>
    <x v="0"/>
    <d v="2018-05-01T00:00:00"/>
    <n v="3936.5"/>
    <n v="84.58"/>
  </r>
  <r>
    <s v="E"/>
    <s v="C"/>
    <s v="C-TOU"/>
    <d v="2018-07-01T00:00:00"/>
    <x v="0"/>
    <d v="2018-05-01T00:00:00"/>
    <n v="114374.45"/>
    <n v="2774.26"/>
  </r>
  <r>
    <s v="E"/>
    <s v="C"/>
    <s v="C-TOU"/>
    <d v="2018-07-01T00:00:00"/>
    <x v="1"/>
    <d v="2018-05-01T00:00:00"/>
    <n v="5158.3"/>
    <n v="125.14"/>
  </r>
  <r>
    <s v="E"/>
    <s v="R"/>
    <s v="R-TOU"/>
    <d v="2018-06-01T00:00:00"/>
    <x v="1"/>
    <d v="2018-01-01T00:00:00"/>
    <n v="10.11"/>
    <n v="0.08"/>
  </r>
  <r>
    <s v="E"/>
    <s v="R"/>
    <s v="R-TOU"/>
    <d v="2018-06-01T00:00:00"/>
    <x v="0"/>
    <d v="2018-01-01T00:00:00"/>
    <n v="224.06"/>
    <n v="2.14"/>
  </r>
  <r>
    <s v="E"/>
    <s v="R"/>
    <s v="R-TOU"/>
    <d v="2018-06-01T00:00:00"/>
    <x v="0"/>
    <d v="2018-05-01T00:00:00"/>
    <n v="560417.4"/>
    <n v="8940.58"/>
  </r>
  <r>
    <s v="E"/>
    <s v="C"/>
    <s v="WC-TOU"/>
    <d v="2018-06-01T00:00:00"/>
    <x v="0"/>
    <d v="2018-01-01T00:00:00"/>
    <n v="18.989999999999998"/>
    <n v="0.33"/>
  </r>
  <r>
    <s v="E"/>
    <s v="C"/>
    <s v="WC-TOU"/>
    <d v="2018-06-01T00:00:00"/>
    <x v="1"/>
    <d v="2018-01-01T00:00:00"/>
    <n v="0.86"/>
    <n v="0.02"/>
  </r>
  <r>
    <s v="E"/>
    <s v="R"/>
    <s v="R-TOU"/>
    <d v="2018-06-01T00:00:00"/>
    <x v="1"/>
    <d v="2018-05-01T00:00:00"/>
    <n v="25274.7"/>
    <n v="403.18"/>
  </r>
  <r>
    <s v="E"/>
    <s v="C"/>
    <s v="C-TOU"/>
    <d v="2018-06-01T00:00:00"/>
    <x v="1"/>
    <d v="2018-05-01T00:00:00"/>
    <n v="25.22"/>
    <n v="0.52"/>
  </r>
  <r>
    <s v="E"/>
    <s v="R"/>
    <s v="R-TOU"/>
    <d v="2018-06-01T00:00:00"/>
    <x v="1"/>
    <d v="2018-05-01T00:00:00"/>
    <n v="7688.35"/>
    <n v="159.34"/>
  </r>
  <r>
    <s v="E"/>
    <s v="R"/>
    <s v="R-TOU"/>
    <d v="2018-06-01T00:00:00"/>
    <x v="0"/>
    <d v="2018-05-01T00:00:00"/>
    <n v="170474.21"/>
    <n v="3534.99"/>
  </r>
  <r>
    <s v="E"/>
    <s v="R"/>
    <s v="R-TOU"/>
    <d v="2018-06-01T00:00:00"/>
    <x v="1"/>
    <d v="2018-01-01T00:00:00"/>
    <n v="12172.79"/>
    <n v="253.7"/>
  </r>
  <r>
    <s v="E"/>
    <s v="R"/>
    <s v="R-TOU"/>
    <d v="2018-06-01T00:00:00"/>
    <x v="0"/>
    <d v="2018-01-01T00:00:00"/>
    <n v="269906.19"/>
    <n v="5625.85"/>
  </r>
  <r>
    <s v="E"/>
    <s v="R"/>
    <s v="R-TOU"/>
    <d v="2018-06-01T00:00:00"/>
    <x v="1"/>
    <d v="2018-05-01T00:00:00"/>
    <n v="12110.67"/>
    <n v="251.83"/>
  </r>
  <r>
    <s v="E"/>
    <s v="R"/>
    <s v="R-TOU"/>
    <d v="2018-06-01T00:00:00"/>
    <x v="0"/>
    <d v="2018-01-01T00:00:00"/>
    <n v="419200.09"/>
    <n v="8740.9500000000007"/>
  </r>
  <r>
    <s v="E"/>
    <s v="R"/>
    <s v="R-TOU"/>
    <d v="2018-06-01T00:00:00"/>
    <x v="1"/>
    <d v="2018-01-01T00:00:00"/>
    <n v="18905.91"/>
    <n v="394.17"/>
  </r>
  <r>
    <s v="E"/>
    <s v="R"/>
    <s v="R-TOU"/>
    <d v="2018-06-01T00:00:00"/>
    <x v="0"/>
    <d v="2018-01-01T00:00:00"/>
    <n v="179617.75"/>
    <n v="3344.02"/>
  </r>
  <r>
    <s v="E"/>
    <s v="C"/>
    <s v="C-TOU"/>
    <d v="2018-06-01T00:00:00"/>
    <x v="1"/>
    <d v="2018-01-01T00:00:00"/>
    <n v="20.25"/>
    <n v="0.39"/>
  </r>
  <r>
    <s v="E"/>
    <s v="R"/>
    <s v="R-TOU"/>
    <d v="2018-06-01T00:00:00"/>
    <x v="1"/>
    <d v="2018-01-01T00:00:00"/>
    <n v="35.47"/>
    <n v="0.68"/>
  </r>
  <r>
    <s v="E"/>
    <s v="C"/>
    <s v="C-TOU"/>
    <d v="2018-06-01T00:00:00"/>
    <x v="0"/>
    <d v="2018-01-01T00:00:00"/>
    <n v="449.01"/>
    <n v="8.6"/>
  </r>
  <r>
    <s v="E"/>
    <s v="R"/>
    <s v="R-TOU"/>
    <d v="2018-07-01T00:00:00"/>
    <x v="0"/>
    <d v="2018-05-01T00:00:00"/>
    <n v="1808"/>
    <n v="42.62"/>
  </r>
  <r>
    <s v="E"/>
    <s v="R"/>
    <s v="R-TOU"/>
    <d v="2018-07-01T00:00:00"/>
    <x v="1"/>
    <d v="2018-05-01T00:00:00"/>
    <n v="81.540000000000006"/>
    <n v="1.92"/>
  </r>
  <r>
    <s v="E"/>
    <s v="C"/>
    <s v="C-TOU"/>
    <d v="2018-07-01T00:00:00"/>
    <x v="0"/>
    <d v="2018-05-01T00:00:00"/>
    <n v="33147.94"/>
    <n v="743.49"/>
  </r>
  <r>
    <s v="E"/>
    <s v="C"/>
    <s v="C-TOU"/>
    <d v="2018-07-01T00:00:00"/>
    <x v="1"/>
    <d v="2018-05-01T00:00:00"/>
    <n v="1494.97"/>
    <n v="33.53"/>
  </r>
  <r>
    <s v="E"/>
    <s v="R"/>
    <s v="R-TOU"/>
    <d v="2018-06-01T00:00:00"/>
    <x v="0"/>
    <d v="2018-01-01T00:00:00"/>
    <n v="786.52"/>
    <n v="14.91"/>
  </r>
  <r>
    <s v="E"/>
    <s v="R"/>
    <s v="R-TOU"/>
    <d v="2018-06-01T00:00:00"/>
    <x v="0"/>
    <d v="2018-05-01T00:00:00"/>
    <n v="268531.14"/>
    <n v="5581.32"/>
  </r>
  <r>
    <s v="E"/>
    <s v="C"/>
    <s v="C-TOU"/>
    <d v="2018-07-01T00:00:00"/>
    <x v="0"/>
    <d v="2018-05-01T00:00:00"/>
    <n v="129620.2"/>
    <n v="2907.16"/>
  </r>
  <r>
    <s v="E"/>
    <s v="C"/>
    <s v="C-TOU"/>
    <d v="2018-07-01T00:00:00"/>
    <x v="1"/>
    <d v="2018-05-01T00:00:00"/>
    <n v="5845.91"/>
    <n v="131.08000000000001"/>
  </r>
  <r>
    <s v="E"/>
    <s v="C"/>
    <s v="C-TOU"/>
    <d v="2018-05-01T00:00:00"/>
    <x v="0"/>
    <d v="2018-05-01T00:00:00"/>
    <n v="11"/>
    <n v="0.21"/>
  </r>
  <r>
    <s v="E"/>
    <s v="C"/>
    <s v="C-TOU"/>
    <d v="2018-06-01T00:00:00"/>
    <x v="0"/>
    <d v="2018-05-01T00:00:00"/>
    <n v="25739.37"/>
    <n v="394.38"/>
  </r>
  <r>
    <s v="E"/>
    <s v="R"/>
    <s v="R-TOU"/>
    <d v="2018-06-01T00:00:00"/>
    <x v="0"/>
    <d v="2018-05-01T00:00:00"/>
    <n v="251788.92"/>
    <n v="3856.81"/>
  </r>
  <r>
    <s v="E"/>
    <s v="C"/>
    <s v="C-TOU"/>
    <d v="2018-06-01T00:00:00"/>
    <x v="1"/>
    <d v="2018-05-01T00:00:00"/>
    <n v="1160.8399999999999"/>
    <n v="17.760000000000002"/>
  </r>
  <r>
    <s v="E"/>
    <s v="R"/>
    <s v="R-TOU"/>
    <d v="2018-06-01T00:00:00"/>
    <x v="1"/>
    <d v="2018-05-01T00:00:00"/>
    <n v="11355.65"/>
    <n v="174"/>
  </r>
  <r>
    <s v="E"/>
    <s v="R"/>
    <s v="R-TOU"/>
    <d v="2018-06-01T00:00:00"/>
    <x v="1"/>
    <d v="2018-05-01T00:00:00"/>
    <n v="10514.17"/>
    <n v="161.02000000000001"/>
  </r>
  <r>
    <s v="E"/>
    <s v="R"/>
    <s v="R-TOU"/>
    <d v="2018-06-01T00:00:00"/>
    <x v="0"/>
    <d v="2018-05-01T00:00:00"/>
    <n v="233128.36"/>
    <n v="3570.33"/>
  </r>
  <r>
    <s v="E"/>
    <s v="C"/>
    <s v="C-TOU"/>
    <d v="2018-05-01T00:00:00"/>
    <x v="1"/>
    <d v="2018-05-01T00:00:00"/>
    <n v="0.5"/>
    <n v="0.01"/>
  </r>
  <r>
    <s v="E"/>
    <s v="R"/>
    <s v="R-TOU"/>
    <d v="2018-07-01T00:00:00"/>
    <x v="1"/>
    <d v="2018-01-01T00:00:00"/>
    <n v="2.63"/>
    <n v="0.04"/>
  </r>
  <r>
    <s v="E"/>
    <s v="R"/>
    <s v="R-TOU"/>
    <d v="2018-07-01T00:00:00"/>
    <x v="0"/>
    <d v="2018-01-01T00:00:00"/>
    <n v="58.42"/>
    <n v="0.95"/>
  </r>
  <r>
    <s v="E"/>
    <s v="C"/>
    <s v="C-TOU"/>
    <d v="2018-07-01T00:00:00"/>
    <x v="0"/>
    <d v="2018-05-01T00:00:00"/>
    <n v="89272.99"/>
    <n v="1719.14"/>
  </r>
  <r>
    <s v="E"/>
    <s v="C"/>
    <s v="C-TOU"/>
    <d v="2018-07-01T00:00:00"/>
    <x v="1"/>
    <d v="2018-05-01T00:00:00"/>
    <n v="4026.21"/>
    <n v="77.55"/>
  </r>
  <r>
    <s v="E"/>
    <s v="C"/>
    <s v="C-TOU"/>
    <d v="2018-07-01T00:00:00"/>
    <x v="1"/>
    <d v="2018-05-01T00:00:00"/>
    <n v="30113.55"/>
    <n v="706.35"/>
  </r>
  <r>
    <s v="E"/>
    <s v="C"/>
    <s v="C-TOU"/>
    <d v="2018-07-01T00:00:00"/>
    <x v="0"/>
    <d v="2018-05-01T00:00:00"/>
    <n v="63270.01"/>
    <n v="1529.56"/>
  </r>
  <r>
    <s v="E"/>
    <s v="C"/>
    <s v="C-TOU"/>
    <d v="2018-07-01T00:00:00"/>
    <x v="0"/>
    <d v="2018-05-01T00:00:00"/>
    <n v="545772.02"/>
    <n v="13283.74"/>
  </r>
  <r>
    <s v="E"/>
    <s v="C"/>
    <s v="C-TOU"/>
    <d v="2018-07-01T00:00:00"/>
    <x v="0"/>
    <d v="2018-05-01T00:00:00"/>
    <n v="667706.18999999994"/>
    <n v="15660.8"/>
  </r>
  <r>
    <s v="E"/>
    <s v="R"/>
    <s v="R-TOU"/>
    <d v="2018-07-01T00:00:00"/>
    <x v="1"/>
    <d v="2018-01-01T00:00:00"/>
    <n v="10.62"/>
    <n v="0.21"/>
  </r>
  <r>
    <s v="E"/>
    <s v="R"/>
    <s v="R-TOU"/>
    <d v="2018-07-01T00:00:00"/>
    <x v="0"/>
    <d v="2018-01-01T00:00:00"/>
    <n v="235.51"/>
    <n v="4.76"/>
  </r>
  <r>
    <s v="E"/>
    <s v="C"/>
    <s v="C-TOU"/>
    <d v="2018-07-01T00:00:00"/>
    <x v="1"/>
    <d v="2018-05-01T00:00:00"/>
    <n v="387.13"/>
    <n v="8.68"/>
  </r>
  <r>
    <s v="E"/>
    <s v="C"/>
    <s v="C-TOU"/>
    <d v="2018-07-01T00:00:00"/>
    <x v="0"/>
    <d v="2018-05-01T00:00:00"/>
    <n v="8584.01"/>
    <n v="192.54"/>
  </r>
  <r>
    <s v="E"/>
    <s v="C"/>
    <s v="C-TOU"/>
    <d v="2018-07-01T00:00:00"/>
    <x v="1"/>
    <d v="2018-05-01T00:00:00"/>
    <n v="2853.46"/>
    <n v="68.98"/>
  </r>
  <r>
    <s v="E"/>
    <s v="C"/>
    <s v="C-TOU"/>
    <d v="2018-07-01T00:00:00"/>
    <x v="1"/>
    <d v="2018-05-01T00:00:00"/>
    <n v="24614.23"/>
    <n v="599.08000000000004"/>
  </r>
  <r>
    <s v="E"/>
    <s v="R"/>
    <s v="R-TOU"/>
    <d v="2018-07-01T00:00:00"/>
    <x v="0"/>
    <d v="2018-05-01T00:00:00"/>
    <n v="18319.38"/>
    <n v="347.49"/>
  </r>
  <r>
    <s v="E"/>
    <s v="R"/>
    <s v="R-TOU"/>
    <d v="2018-07-01T00:00:00"/>
    <x v="1"/>
    <d v="2018-05-01T00:00:00"/>
    <n v="826.17"/>
    <n v="15.66"/>
  </r>
  <r>
    <s v="E"/>
    <s v="R"/>
    <s v="R-TOU"/>
    <d v="2018-07-01T00:00:00"/>
    <x v="0"/>
    <d v="2018-05-01T00:00:00"/>
    <n v="554326.35"/>
    <n v="12413.52"/>
  </r>
  <r>
    <s v="E"/>
    <s v="R"/>
    <s v="R-TOU"/>
    <d v="2018-07-01T00:00:00"/>
    <x v="1"/>
    <d v="2018-01-01T00:00:00"/>
    <n v="0"/>
    <n v="0"/>
  </r>
  <r>
    <s v="E"/>
    <s v="R"/>
    <s v="R-TOU"/>
    <d v="2018-07-01T00:00:00"/>
    <x v="0"/>
    <d v="2018-01-01T00:00:00"/>
    <n v="0"/>
    <n v="0.01"/>
  </r>
  <r>
    <s v="E"/>
    <s v="R"/>
    <s v="R-TOU"/>
    <d v="2018-07-01T00:00:00"/>
    <x v="0"/>
    <d v="2018-05-01T00:00:00"/>
    <n v="286785.81"/>
    <n v="6434.01"/>
  </r>
  <r>
    <s v="E"/>
    <s v="R"/>
    <s v="R-TOU"/>
    <d v="2018-07-01T00:00:00"/>
    <x v="1"/>
    <d v="2018-05-01T00:00:00"/>
    <n v="12934.08"/>
    <n v="290.2"/>
  </r>
  <r>
    <s v="E"/>
    <s v="R"/>
    <s v="R-TOU"/>
    <d v="2018-07-01T00:00:00"/>
    <x v="1"/>
    <d v="2018-05-01T00:00:00"/>
    <n v="25000.19"/>
    <n v="559.79999999999995"/>
  </r>
  <r>
    <s v="E"/>
    <s v="C"/>
    <s v="CR-TOU"/>
    <d v="2018-07-01T00:00:00"/>
    <x v="1"/>
    <d v="2018-05-01T00:00:00"/>
    <n v="23.5"/>
    <n v="0.45"/>
  </r>
  <r>
    <s v="E"/>
    <s v="R"/>
    <s v="R-TOU"/>
    <d v="2018-07-01T00:00:00"/>
    <x v="0"/>
    <d v="2018-05-01T00:00:00"/>
    <n v="157"/>
    <n v="3.01"/>
  </r>
  <r>
    <s v="E"/>
    <s v="R"/>
    <s v="R-TOU"/>
    <d v="2018-07-01T00:00:00"/>
    <x v="1"/>
    <d v="2018-05-01T00:00:00"/>
    <n v="7.08"/>
    <n v="0.14000000000000001"/>
  </r>
  <r>
    <s v="E"/>
    <s v="C"/>
    <s v="CR-TOU"/>
    <d v="2018-07-01T00:00:00"/>
    <x v="0"/>
    <d v="2018-05-01T00:00:00"/>
    <n v="520.99"/>
    <n v="10"/>
  </r>
  <r>
    <s v="E"/>
    <s v="C"/>
    <s v="C-TOU"/>
    <d v="2018-07-01T00:00:00"/>
    <x v="0"/>
    <d v="2018-05-01T00:00:00"/>
    <n v="47026.99"/>
    <n v="1054.02"/>
  </r>
  <r>
    <s v="E"/>
    <s v="R"/>
    <s v="R-TOU"/>
    <d v="2018-07-01T00:00:00"/>
    <x v="0"/>
    <d v="2018-05-01T00:00:00"/>
    <n v="0"/>
    <n v="0"/>
  </r>
  <r>
    <s v="E"/>
    <s v="R"/>
    <s v="R-TOU"/>
    <d v="2018-07-01T00:00:00"/>
    <x v="1"/>
    <d v="2018-05-01T00:00:00"/>
    <n v="0"/>
    <n v="0"/>
  </r>
  <r>
    <s v="E"/>
    <s v="C"/>
    <s v="C-TOU"/>
    <d v="2018-06-01T00:00:00"/>
    <x v="0"/>
    <d v="2018-01-01T00:00:00"/>
    <n v="5.2"/>
    <n v="0.04"/>
  </r>
  <r>
    <s v="E"/>
    <s v="R"/>
    <s v="R-TOU"/>
    <d v="2018-06-01T00:00:00"/>
    <x v="0"/>
    <d v="2018-05-01T00:00:00"/>
    <n v="184707.58"/>
    <n v="3430.2"/>
  </r>
  <r>
    <s v="E"/>
    <s v="R"/>
    <s v="R-TOU"/>
    <d v="2018-06-01T00:00:00"/>
    <x v="1"/>
    <d v="2018-05-01T00:00:00"/>
    <n v="8330.4599999999991"/>
    <n v="154.63"/>
  </r>
  <r>
    <s v="E"/>
    <s v="R"/>
    <s v="WR-TOU"/>
    <d v="2018-06-01T00:00:00"/>
    <x v="1"/>
    <d v="2018-05-01T00:00:00"/>
    <n v="48075.839999999997"/>
    <n v="678.22"/>
  </r>
  <r>
    <s v="E"/>
    <s v="R"/>
    <s v="CR-TOU"/>
    <d v="2018-06-01T00:00:00"/>
    <x v="1"/>
    <d v="2018-01-01T00:00:00"/>
    <n v="23.34"/>
    <n v="0.51"/>
  </r>
  <r>
    <s v="E"/>
    <s v="R"/>
    <s v="CR-TOU"/>
    <d v="2018-06-01T00:00:00"/>
    <x v="0"/>
    <d v="2018-01-01T00:00:00"/>
    <n v="517.29"/>
    <n v="11.54"/>
  </r>
  <r>
    <s v="E"/>
    <s v="R"/>
    <s v="WR-TOU"/>
    <d v="2018-06-01T00:00:00"/>
    <x v="0"/>
    <d v="2018-05-01T00:00:00"/>
    <n v="1065983.3400000001"/>
    <n v="15037.94"/>
  </r>
  <r>
    <s v="E"/>
    <s v="R"/>
    <s v="R-TOU"/>
    <d v="2018-06-01T00:00:00"/>
    <x v="0"/>
    <d v="2018-05-01T00:00:00"/>
    <n v="295101.46999999997"/>
    <n v="3740.09"/>
  </r>
  <r>
    <s v="E"/>
    <s v="R"/>
    <s v="R-TOU"/>
    <d v="2018-06-01T00:00:00"/>
    <x v="0"/>
    <d v="2018-05-01T00:00:00"/>
    <n v="13999.57"/>
    <n v="198.11"/>
  </r>
  <r>
    <s v="E"/>
    <s v="R"/>
    <s v="R-TOU"/>
    <d v="2018-06-01T00:00:00"/>
    <x v="0"/>
    <d v="2018-01-01T00:00:00"/>
    <n v="4973.05"/>
    <n v="76.349999999999994"/>
  </r>
  <r>
    <s v="E"/>
    <s v="R"/>
    <s v="R-TOU"/>
    <d v="2018-06-01T00:00:00"/>
    <x v="0"/>
    <d v="2018-05-01T00:00:00"/>
    <n v="674939.03"/>
    <n v="10682.77"/>
  </r>
  <r>
    <s v="E"/>
    <s v="R"/>
    <s v="R-TOU"/>
    <d v="2018-07-01T00:00:00"/>
    <x v="1"/>
    <d v="2018-05-01T00:00:00"/>
    <n v="32.700000000000003"/>
    <n v="0.63"/>
  </r>
  <r>
    <s v="E"/>
    <s v="R"/>
    <s v="R-TOU"/>
    <d v="2018-07-01T00:00:00"/>
    <x v="0"/>
    <d v="2018-05-01T00:00:00"/>
    <n v="725"/>
    <n v="13.89"/>
  </r>
  <r>
    <s v="E"/>
    <s v="R"/>
    <s v="R-TOU"/>
    <d v="2018-06-01T00:00:00"/>
    <x v="1"/>
    <d v="2018-05-01T00:00:00"/>
    <n v="30439.73"/>
    <n v="481.89"/>
  </r>
  <r>
    <s v="E"/>
    <s v="R"/>
    <s v="R-TOU"/>
    <d v="2018-06-01T00:00:00"/>
    <x v="1"/>
    <d v="2018-01-01T00:00:00"/>
    <n v="224.28"/>
    <n v="3.43"/>
  </r>
  <r>
    <s v="E"/>
    <s v="R"/>
    <s v="R-TOU"/>
    <d v="2018-06-01T00:00:00"/>
    <x v="1"/>
    <d v="2018-05-01T00:00:00"/>
    <n v="13309.09"/>
    <n v="168.61"/>
  </r>
  <r>
    <s v="E"/>
    <s v="C"/>
    <s v="C-TOU"/>
    <d v="2018-06-01T00:00:00"/>
    <x v="1"/>
    <d v="2018-01-01T00:00:00"/>
    <n v="0.23"/>
    <n v="0"/>
  </r>
  <r>
    <s v="E"/>
    <s v="R"/>
    <s v="R-TOU"/>
    <d v="2018-06-01T00:00:00"/>
    <x v="1"/>
    <d v="2018-05-01T00:00:00"/>
    <n v="631.39"/>
    <n v="8.92"/>
  </r>
  <r>
    <s v="E"/>
    <s v="C"/>
    <s v="C-TOU"/>
    <d v="2018-05-01T00:00:00"/>
    <x v="1"/>
    <d v="2018-01-01T00:00:00"/>
    <n v="18970.88"/>
    <n v="428.9"/>
  </r>
  <r>
    <s v="E"/>
    <s v="C"/>
    <s v="C-TOU"/>
    <d v="2018-05-01T00:00:00"/>
    <x v="0"/>
    <d v="2018-01-01T00:00:00"/>
    <n v="420640.64"/>
    <n v="9507.65"/>
  </r>
  <r>
    <s v="E"/>
    <s v="R"/>
    <s v="R-TOU"/>
    <d v="2019-01-01T00:00:00"/>
    <x v="1"/>
    <d v="2018-11-01T00:00:00"/>
    <n v="10764.86"/>
    <n v="281.22000000000003"/>
  </r>
  <r>
    <s v="E"/>
    <s v="R"/>
    <s v="R-TOU"/>
    <d v="2019-01-01T00:00:00"/>
    <x v="0"/>
    <d v="2018-11-01T00:00:00"/>
    <n v="356446.98"/>
    <n v="7848.77"/>
  </r>
  <r>
    <s v="E"/>
    <s v="R"/>
    <s v="R-TOU"/>
    <d v="2019-01-01T00:00:00"/>
    <x v="0"/>
    <d v="2018-05-01T00:00:00"/>
    <n v="0"/>
    <n v="0"/>
  </r>
  <r>
    <s v="E"/>
    <s v="R"/>
    <s v="CR-TOU"/>
    <d v="2019-01-01T00:00:00"/>
    <x v="1"/>
    <d v="2018-11-01T00:00:00"/>
    <n v="43281.02"/>
    <n v="1208.81"/>
  </r>
  <r>
    <s v="E"/>
    <s v="R"/>
    <s v="R-TOU"/>
    <d v="2019-01-01T00:00:00"/>
    <x v="1"/>
    <d v="2018-11-01T00:00:00"/>
    <n v="20808.68"/>
    <n v="642.54"/>
  </r>
  <r>
    <s v="E"/>
    <s v="R"/>
    <s v="R-TOU"/>
    <d v="2019-01-01T00:00:00"/>
    <x v="0"/>
    <d v="2018-11-01T00:00:00"/>
    <n v="461434.2"/>
    <n v="14247.17"/>
  </r>
  <r>
    <s v="E"/>
    <s v="R"/>
    <s v="CR-TOU"/>
    <d v="2019-01-01T00:00:00"/>
    <x v="0"/>
    <d v="2018-11-01T00:00:00"/>
    <n v="959724.47"/>
    <n v="26805.79"/>
  </r>
  <r>
    <s v="E"/>
    <s v="C"/>
    <s v="C-TOU"/>
    <d v="2019-01-01T00:00:00"/>
    <x v="1"/>
    <d v="2018-11-01T00:00:00"/>
    <n v="18960.03"/>
    <n v="426.87"/>
  </r>
  <r>
    <s v="E"/>
    <s v="C"/>
    <s v="C-TOU"/>
    <d v="2019-01-01T00:00:00"/>
    <x v="0"/>
    <d v="2018-11-01T00:00:00"/>
    <n v="1313"/>
    <n v="41.21"/>
  </r>
  <r>
    <s v="E"/>
    <s v="C"/>
    <s v="C-TOU"/>
    <d v="2019-01-01T00:00:00"/>
    <x v="1"/>
    <d v="2018-11-01T00:00:00"/>
    <n v="59.21"/>
    <n v="1.85"/>
  </r>
  <r>
    <s v="E"/>
    <s v="C"/>
    <s v="C-TOU"/>
    <d v="2019-01-01T00:00:00"/>
    <x v="0"/>
    <d v="2018-11-01T00:00:00"/>
    <n v="462127"/>
    <n v="10400.780000000001"/>
  </r>
  <r>
    <s v="E"/>
    <s v="R"/>
    <s v="R-TOU"/>
    <d v="2019-01-01T00:00:00"/>
    <x v="1"/>
    <d v="2018-05-01T00:00:00"/>
    <n v="0"/>
    <n v="0"/>
  </r>
  <r>
    <s v="E"/>
    <s v="C"/>
    <s v="C-TOU"/>
    <d v="2018-12-01T00:00:00"/>
    <x v="1"/>
    <d v="2018-11-01T00:00:00"/>
    <n v="658.23"/>
    <n v="20.25"/>
  </r>
  <r>
    <s v="E"/>
    <s v="R"/>
    <s v="R-TOU"/>
    <d v="2019-01-01T00:00:00"/>
    <x v="0"/>
    <d v="2018-11-01T00:00:00"/>
    <n v="436917.99"/>
    <n v="9410.14"/>
  </r>
  <r>
    <s v="E"/>
    <s v="C"/>
    <s v="C-TOU"/>
    <d v="2018-12-01T00:00:00"/>
    <x v="1"/>
    <d v="2018-11-01T00:00:00"/>
    <n v="1834.35"/>
    <n v="56.5"/>
  </r>
  <r>
    <s v="E"/>
    <s v="R"/>
    <s v="R-TOU"/>
    <d v="2019-01-01T00:00:00"/>
    <x v="0"/>
    <d v="2018-11-01T00:00:00"/>
    <n v="311689.74"/>
    <n v="9617.59"/>
  </r>
  <r>
    <s v="E"/>
    <s v="C"/>
    <s v="C-TOU"/>
    <d v="2018-12-01T00:00:00"/>
    <x v="0"/>
    <d v="2018-11-01T00:00:00"/>
    <n v="8124.06"/>
    <n v="247.46"/>
  </r>
  <r>
    <s v="E"/>
    <s v="C"/>
    <s v="C-TOU"/>
    <d v="2018-12-01T00:00:00"/>
    <x v="1"/>
    <d v="2018-11-01T00:00:00"/>
    <n v="366.4"/>
    <n v="11.16"/>
  </r>
  <r>
    <s v="E"/>
    <s v="C"/>
    <s v="C-TOU"/>
    <d v="2019-01-01T00:00:00"/>
    <x v="0"/>
    <d v="2018-11-01T00:00:00"/>
    <n v="6850.21"/>
    <n v="211.48"/>
  </r>
  <r>
    <s v="E"/>
    <s v="R"/>
    <s v="R-TOU"/>
    <d v="2019-01-01T00:00:00"/>
    <x v="1"/>
    <d v="2018-11-01T00:00:00"/>
    <n v="14055.34"/>
    <n v="433.72"/>
  </r>
  <r>
    <s v="E"/>
    <s v="C"/>
    <s v="C-TOU"/>
    <d v="2019-01-01T00:00:00"/>
    <x v="1"/>
    <d v="2018-11-01T00:00:00"/>
    <n v="308.94"/>
    <n v="9.5299999999999994"/>
  </r>
  <r>
    <s v="E"/>
    <s v="R"/>
    <s v="R-TOU"/>
    <d v="2019-01-01T00:00:00"/>
    <x v="1"/>
    <d v="2018-11-01T00:00:00"/>
    <n v="16959.310000000001"/>
    <n v="373.46"/>
  </r>
  <r>
    <s v="E"/>
    <s v="R"/>
    <s v="R-TOU"/>
    <d v="2019-01-01T00:00:00"/>
    <x v="1"/>
    <d v="2018-11-01T00:00:00"/>
    <n v="15552.45"/>
    <n v="335.59"/>
  </r>
  <r>
    <s v="E"/>
    <s v="R"/>
    <s v="R-TOU"/>
    <d v="2019-01-01T00:00:00"/>
    <x v="0"/>
    <d v="2018-11-01T00:00:00"/>
    <n v="417306.95"/>
    <n v="9187.0300000000007"/>
  </r>
  <r>
    <s v="E"/>
    <s v="R"/>
    <s v="R-TOU"/>
    <d v="2019-01-01T00:00:00"/>
    <x v="0"/>
    <d v="2018-11-01T00:00:00"/>
    <n v="386330.43"/>
    <n v="8331.0499999999993"/>
  </r>
  <r>
    <s v="E"/>
    <s v="R"/>
    <s v="R-TOU"/>
    <d v="2019-01-01T00:00:00"/>
    <x v="1"/>
    <d v="2018-11-01T00:00:00"/>
    <n v="25176.01"/>
    <n v="789.11"/>
  </r>
  <r>
    <s v="E"/>
    <s v="C"/>
    <s v="C-TOU"/>
    <d v="2018-12-01T00:00:00"/>
    <x v="0"/>
    <d v="2018-11-01T00:00:00"/>
    <n v="14594.85"/>
    <n v="449.32"/>
  </r>
  <r>
    <s v="E"/>
    <s v="R"/>
    <s v="R-TOU"/>
    <d v="2019-01-01T00:00:00"/>
    <x v="0"/>
    <d v="2018-11-01T00:00:00"/>
    <n v="255236.99"/>
    <n v="6444.12"/>
  </r>
  <r>
    <s v="E"/>
    <s v="R"/>
    <s v="R-TOU"/>
    <d v="2019-01-01T00:00:00"/>
    <x v="1"/>
    <d v="2018-11-01T00:00:00"/>
    <n v="10743.23"/>
    <n v="271.18"/>
  </r>
  <r>
    <s v="E"/>
    <s v="C"/>
    <s v="C-TOU"/>
    <d v="2019-01-01T00:00:00"/>
    <x v="1"/>
    <d v="2018-11-01T00:00:00"/>
    <n v="15631.86"/>
    <n v="346.14"/>
  </r>
  <r>
    <s v="E"/>
    <s v="C"/>
    <s v="C-TOU"/>
    <d v="2019-01-01T00:00:00"/>
    <x v="0"/>
    <d v="2018-11-01T00:00:00"/>
    <n v="385671.2"/>
    <n v="8512.34"/>
  </r>
  <r>
    <s v="E"/>
    <s v="C"/>
    <s v="C-TOU"/>
    <d v="2018-12-01T00:00:00"/>
    <x v="0"/>
    <d v="2018-11-01T00:00:00"/>
    <n v="40672.480000000003"/>
    <n v="1252.1300000000001"/>
  </r>
  <r>
    <s v="E"/>
    <s v="R"/>
    <s v="R-TOU"/>
    <d v="2018-12-01T00:00:00"/>
    <x v="1"/>
    <d v="2018-11-01T00:00:00"/>
    <n v="25.84"/>
    <n v="0.71"/>
  </r>
  <r>
    <s v="E"/>
    <s v="R"/>
    <s v="R-TOU"/>
    <d v="2018-12-01T00:00:00"/>
    <x v="0"/>
    <d v="2018-11-01T00:00:00"/>
    <n v="573"/>
    <n v="15.77"/>
  </r>
  <r>
    <s v="E"/>
    <s v="R"/>
    <s v="R-TOU"/>
    <d v="2019-01-01T00:00:00"/>
    <x v="0"/>
    <d v="2018-11-01T00:00:00"/>
    <n v="876340.86"/>
    <n v="27473.24"/>
  </r>
  <r>
    <s v="E"/>
    <s v="R"/>
    <s v="R-TOU"/>
    <d v="2019-01-01T00:00:00"/>
    <x v="1"/>
    <d v="2018-05-01T00:00:00"/>
    <n v="36.03"/>
    <n v="0.7"/>
  </r>
  <r>
    <s v="E"/>
    <s v="R"/>
    <s v="R-TOU"/>
    <d v="2019-01-01T00:00:00"/>
    <x v="0"/>
    <d v="2018-05-01T00:00:00"/>
    <n v="799"/>
    <n v="15.42"/>
  </r>
  <r>
    <s v="E"/>
    <s v="R"/>
    <s v="R-TOU"/>
    <d v="2019-01-01T00:00:00"/>
    <x v="1"/>
    <d v="2018-11-01T00:00:00"/>
    <n v="21061.87"/>
    <n v="464.07"/>
  </r>
  <r>
    <s v="E"/>
    <s v="R"/>
    <s v="R-TOU"/>
    <d v="2018-12-01T00:00:00"/>
    <x v="0"/>
    <d v="2018-05-01T00:00:00"/>
    <n v="0"/>
    <n v="0"/>
  </r>
  <r>
    <s v="E"/>
    <s v="R"/>
    <s v="R-TOU"/>
    <d v="2018-12-01T00:00:00"/>
    <x v="1"/>
    <d v="2018-05-01T00:00:00"/>
    <n v="0"/>
    <n v="0"/>
  </r>
  <r>
    <s v="E"/>
    <s v="R"/>
    <s v="R-TOU"/>
    <d v="2019-01-01T00:00:00"/>
    <x v="1"/>
    <d v="2018-11-01T00:00:00"/>
    <n v="17588.330000000002"/>
    <n v="379.16"/>
  </r>
  <r>
    <s v="E"/>
    <s v="R"/>
    <s v="R-TOU"/>
    <d v="2019-01-01T00:00:00"/>
    <x v="0"/>
    <d v="2018-11-01T00:00:00"/>
    <n v="558508.56000000006"/>
    <n v="17501.400000000001"/>
  </r>
  <r>
    <s v="E"/>
    <s v="R"/>
    <s v="R-TOU"/>
    <d v="2019-01-01T00:00:00"/>
    <x v="1"/>
    <d v="2018-11-01T00:00:00"/>
    <n v="39504.71"/>
    <n v="1238.5999999999999"/>
  </r>
  <r>
    <s v="E"/>
    <s v="R"/>
    <s v="R-TOU"/>
    <d v="2019-01-01T00:00:00"/>
    <x v="0"/>
    <d v="2018-11-01T00:00:00"/>
    <n v="518405.48"/>
    <n v="11415.74"/>
  </r>
  <r>
    <s v="E"/>
    <s v="C"/>
    <s v="C-TOU"/>
    <d v="2018-12-01T00:00:00"/>
    <x v="1"/>
    <d v="2018-11-01T00:00:00"/>
    <n v="3140.82"/>
    <n v="95.36"/>
  </r>
  <r>
    <s v="E"/>
    <s v="C"/>
    <s v="C-TOU"/>
    <d v="2018-12-01T00:00:00"/>
    <x v="0"/>
    <d v="2018-11-01T00:00:00"/>
    <n v="69640.13"/>
    <n v="2113.9899999999998"/>
  </r>
  <r>
    <s v="E"/>
    <s v="R"/>
    <s v="R-TOU"/>
    <d v="2019-02-01T00:00:00"/>
    <x v="0"/>
    <d v="2018-11-01T00:00:00"/>
    <n v="352"/>
    <n v="9.1199999999999992"/>
  </r>
  <r>
    <s v="E"/>
    <s v="C"/>
    <s v="C-TOU"/>
    <d v="2019-02-01T00:00:00"/>
    <x v="1"/>
    <d v="2018-11-01T00:00:00"/>
    <n v="308.64999999999998"/>
    <n v="7.8"/>
  </r>
  <r>
    <s v="E"/>
    <s v="C"/>
    <s v="C-TOU"/>
    <d v="2019-02-01T00:00:00"/>
    <x v="0"/>
    <d v="2018-11-01T00:00:00"/>
    <n v="9052"/>
    <n v="228.39"/>
  </r>
  <r>
    <s v="E"/>
    <s v="C"/>
    <s v="C-TOU"/>
    <d v="2018-12-01T00:00:00"/>
    <x v="1"/>
    <d v="2018-11-01T00:00:00"/>
    <n v="5939.43"/>
    <n v="180.93"/>
  </r>
  <r>
    <s v="E"/>
    <s v="C"/>
    <s v="C-TOU"/>
    <d v="2018-12-01T00:00:00"/>
    <x v="0"/>
    <d v="2018-11-01T00:00:00"/>
    <n v="131694.01999999999"/>
    <n v="4011.6"/>
  </r>
  <r>
    <s v="E"/>
    <s v="C"/>
    <s v="C-TOU"/>
    <d v="2018-12-01T00:00:00"/>
    <x v="0"/>
    <d v="2018-11-01T00:00:00"/>
    <n v="568034.96"/>
    <n v="17487.54"/>
  </r>
  <r>
    <s v="E"/>
    <s v="C"/>
    <s v="C-TOU"/>
    <d v="2018-12-01T00:00:00"/>
    <x v="1"/>
    <d v="2018-11-01T00:00:00"/>
    <n v="25618.42"/>
    <n v="788.67"/>
  </r>
  <r>
    <s v="E"/>
    <s v="R"/>
    <s v="R-TOU"/>
    <d v="2019-02-01T00:00:00"/>
    <x v="0"/>
    <d v="2018-11-01T00:00:00"/>
    <n v="37716"/>
    <n v="991.01"/>
  </r>
  <r>
    <s v="E"/>
    <s v="R"/>
    <s v="R-TOU"/>
    <d v="2019-02-01T00:00:00"/>
    <x v="1"/>
    <d v="2018-11-01T00:00:00"/>
    <n v="1271.0899999999999"/>
    <n v="33.479999999999997"/>
  </r>
  <r>
    <s v="E"/>
    <s v="C"/>
    <s v="C-TOU"/>
    <d v="2019-02-01T00:00:00"/>
    <x v="1"/>
    <d v="2018-11-01T00:00:00"/>
    <n v="347.73"/>
    <n v="9.1300000000000008"/>
  </r>
  <r>
    <s v="E"/>
    <s v="C"/>
    <s v="C-TOU"/>
    <d v="2019-02-01T00:00:00"/>
    <x v="0"/>
    <d v="2018-11-01T00:00:00"/>
    <n v="10318"/>
    <n v="271.11"/>
  </r>
  <r>
    <s v="E"/>
    <s v="C"/>
    <s v="CR-TOU"/>
    <d v="2018-12-01T00:00:00"/>
    <x v="1"/>
    <d v="2018-11-01T00:00:00"/>
    <n v="30.31"/>
    <n v="0.77"/>
  </r>
  <r>
    <s v="E"/>
    <s v="C"/>
    <s v="CR-TOU"/>
    <d v="2018-12-01T00:00:00"/>
    <x v="0"/>
    <d v="2018-11-01T00:00:00"/>
    <n v="672.01"/>
    <n v="17.09"/>
  </r>
  <r>
    <s v="E"/>
    <s v="C"/>
    <s v="C-TOU"/>
    <d v="2018-12-01T00:00:00"/>
    <x v="0"/>
    <d v="2018-11-01T00:00:00"/>
    <n v="31368.54"/>
    <n v="863.4"/>
  </r>
  <r>
    <s v="E"/>
    <s v="C"/>
    <s v="C-TOU"/>
    <d v="2018-12-01T00:00:00"/>
    <x v="1"/>
    <d v="2018-11-01T00:00:00"/>
    <n v="1414.72"/>
    <n v="38.950000000000003"/>
  </r>
  <r>
    <s v="E"/>
    <s v="C"/>
    <s v="C-TOU"/>
    <d v="2018-12-01T00:00:00"/>
    <x v="0"/>
    <d v="2018-11-01T00:00:00"/>
    <n v="65924.33"/>
    <n v="2008.08"/>
  </r>
  <r>
    <s v="E"/>
    <s v="C"/>
    <s v="C-TOU"/>
    <d v="2018-12-01T00:00:00"/>
    <x v="1"/>
    <d v="2018-11-01T00:00:00"/>
    <n v="2973.19"/>
    <n v="90.56"/>
  </r>
  <r>
    <s v="E"/>
    <s v="R"/>
    <s v="R-TOU"/>
    <d v="2018-12-01T00:00:00"/>
    <x v="1"/>
    <d v="2018-11-01T00:00:00"/>
    <n v="58.27"/>
    <n v="1.72"/>
  </r>
  <r>
    <s v="E"/>
    <s v="R"/>
    <s v="R-TOU"/>
    <d v="2018-12-01T00:00:00"/>
    <x v="0"/>
    <d v="2018-11-01T00:00:00"/>
    <n v="1292"/>
    <n v="38.17"/>
  </r>
  <r>
    <s v="E"/>
    <s v="C"/>
    <s v="C-TOU"/>
    <d v="2018-12-01T00:00:00"/>
    <x v="1"/>
    <d v="2018-11-01T00:00:00"/>
    <n v="1495.6"/>
    <n v="39.659999999999997"/>
  </r>
  <r>
    <s v="E"/>
    <s v="C"/>
    <s v="C-TOU"/>
    <d v="2018-12-01T00:00:00"/>
    <x v="0"/>
    <d v="2018-11-01T00:00:00"/>
    <n v="33161.839999999997"/>
    <n v="879.02"/>
  </r>
  <r>
    <s v="E"/>
    <s v="C"/>
    <s v="C-TOU"/>
    <d v="2018-12-01T00:00:00"/>
    <x v="0"/>
    <d v="2018-11-01T00:00:00"/>
    <n v="47609.83"/>
    <n v="1310.4000000000001"/>
  </r>
  <r>
    <s v="E"/>
    <s v="C"/>
    <s v="C-TOU"/>
    <d v="2018-12-01T00:00:00"/>
    <x v="1"/>
    <d v="2018-11-01T00:00:00"/>
    <n v="2147.19"/>
    <n v="59.1"/>
  </r>
  <r>
    <s v="E"/>
    <s v="R"/>
    <s v="R-TOU"/>
    <d v="2019-02-01T00:00:00"/>
    <x v="1"/>
    <d v="2018-11-01T00:00:00"/>
    <n v="13.56"/>
    <n v="0.35"/>
  </r>
  <r>
    <s v="E"/>
    <s v="R"/>
    <s v="CR-TOU"/>
    <d v="2019-02-01T00:00:00"/>
    <x v="0"/>
    <d v="2018-11-01T00:00:00"/>
    <n v="104"/>
    <n v="2.75"/>
  </r>
  <r>
    <s v="E"/>
    <s v="R"/>
    <s v="CR-TOU"/>
    <d v="2019-02-01T00:00:00"/>
    <x v="1"/>
    <d v="2018-11-01T00:00:00"/>
    <n v="3.53"/>
    <n v="0.1"/>
  </r>
  <r>
    <s v="E"/>
    <s v="R"/>
    <s v="R-TOU"/>
    <d v="2019-02-01T00:00:00"/>
    <x v="1"/>
    <d v="2018-11-01T00:00:00"/>
    <n v="1269.52"/>
    <n v="32.03"/>
  </r>
  <r>
    <s v="E"/>
    <s v="C"/>
    <s v="C-TOU"/>
    <d v="2018-04-01T00:00:00"/>
    <x v="0"/>
    <d v="2018-01-01T00:00:00"/>
    <n v="112437.27"/>
    <n v="2648.61"/>
  </r>
  <r>
    <s v="E"/>
    <s v="R"/>
    <s v="R-TOU"/>
    <d v="2019-02-01T00:00:00"/>
    <x v="0"/>
    <d v="2018-11-01T00:00:00"/>
    <n v="37225"/>
    <n v="939.42"/>
  </r>
  <r>
    <s v="E"/>
    <s v="C"/>
    <s v="WC-TOU"/>
    <d v="2019-02-01T00:00:00"/>
    <x v="0"/>
    <d v="2018-11-01T00:00:00"/>
    <n v="1301.28"/>
    <n v="36.369999999999997"/>
  </r>
  <r>
    <s v="E"/>
    <s v="C"/>
    <s v="WC-TOU"/>
    <d v="2019-02-01T00:00:00"/>
    <x v="1"/>
    <d v="2018-11-01T00:00:00"/>
    <n v="58.69"/>
    <n v="1.64"/>
  </r>
  <r>
    <s v="E"/>
    <s v="R"/>
    <s v="R-TOU"/>
    <d v="2019-02-01T00:00:00"/>
    <x v="0"/>
    <d v="2018-11-01T00:00:00"/>
    <n v="232985"/>
    <n v="5038.93"/>
  </r>
  <r>
    <s v="E"/>
    <s v="C"/>
    <s v="C-TOU"/>
    <d v="2018-04-01T00:00:00"/>
    <x v="0"/>
    <d v="2018-01-01T00:00:00"/>
    <n v="144882.29999999999"/>
    <n v="3132.65"/>
  </r>
  <r>
    <s v="E"/>
    <s v="C"/>
    <s v="C-TOU"/>
    <d v="2018-04-01T00:00:00"/>
    <x v="1"/>
    <d v="2018-01-01T00:00:00"/>
    <n v="6534.2"/>
    <n v="141.28"/>
  </r>
  <r>
    <s v="E"/>
    <s v="R"/>
    <s v="R-TOU"/>
    <d v="2019-02-01T00:00:00"/>
    <x v="1"/>
    <d v="2018-11-01T00:00:00"/>
    <n v="8625.86"/>
    <n v="186.58"/>
  </r>
  <r>
    <s v="E"/>
    <s v="C"/>
    <s v="C-TOU"/>
    <d v="2019-02-01T00:00:00"/>
    <x v="1"/>
    <d v="2018-11-01T00:00:00"/>
    <n v="1766.45"/>
    <n v="38.090000000000003"/>
  </r>
  <r>
    <s v="E"/>
    <s v="C"/>
    <s v="C-TOU"/>
    <d v="2019-02-01T00:00:00"/>
    <x v="0"/>
    <d v="2018-11-01T00:00:00"/>
    <n v="47742"/>
    <n v="1030.25"/>
  </r>
  <r>
    <s v="E"/>
    <s v="R"/>
    <s v="R-TOU"/>
    <d v="2019-02-01T00:00:00"/>
    <x v="0"/>
    <d v="2018-11-01T00:00:00"/>
    <n v="230"/>
    <n v="4.96"/>
  </r>
  <r>
    <s v="E"/>
    <s v="R"/>
    <s v="R-TOU"/>
    <d v="2019-02-01T00:00:00"/>
    <x v="1"/>
    <d v="2018-11-01T00:00:00"/>
    <n v="8.51"/>
    <n v="0.18"/>
  </r>
  <r>
    <s v="E"/>
    <s v="R"/>
    <s v="R-TOU"/>
    <d v="2019-02-01T00:00:00"/>
    <x v="0"/>
    <d v="2018-05-01T00:00:00"/>
    <n v="968.99"/>
    <n v="13.68"/>
  </r>
  <r>
    <s v="E"/>
    <s v="C"/>
    <s v="C-TOU"/>
    <d v="2018-04-01T00:00:00"/>
    <x v="1"/>
    <d v="2018-01-01T00:00:00"/>
    <n v="1911.73"/>
    <n v="45.07"/>
  </r>
  <r>
    <s v="E"/>
    <s v="C"/>
    <s v="C-TOU"/>
    <d v="2018-04-01T00:00:00"/>
    <x v="0"/>
    <d v="2018-01-01T00:00:00"/>
    <n v="42388.61"/>
    <n v="999.33"/>
  </r>
  <r>
    <s v="E"/>
    <s v="C"/>
    <s v="C-TOU"/>
    <d v="2018-10-01T00:00:00"/>
    <x v="1"/>
    <d v="2018-05-01T00:00:00"/>
    <n v="5007.82"/>
    <n v="166.07"/>
  </r>
  <r>
    <s v="E"/>
    <s v="R"/>
    <s v="R-TOU"/>
    <d v="2018-10-01T00:00:00"/>
    <x v="1"/>
    <d v="2018-05-01T00:00:00"/>
    <n v="32349.89"/>
    <n v="1071.49"/>
  </r>
  <r>
    <s v="E"/>
    <s v="R"/>
    <s v="R-TOU"/>
    <d v="2018-10-01T00:00:00"/>
    <x v="0"/>
    <d v="2018-05-01T00:00:00"/>
    <n v="717290.81"/>
    <n v="23759.09"/>
  </r>
  <r>
    <s v="E"/>
    <s v="R"/>
    <s v="R-TOU"/>
    <d v="2018-10-01T00:00:00"/>
    <x v="1"/>
    <d v="2018-05-01T00:00:00"/>
    <n v="40"/>
    <n v="1.33"/>
  </r>
  <r>
    <s v="E"/>
    <s v="R"/>
    <s v="R-TOU"/>
    <d v="2018-10-01T00:00:00"/>
    <x v="0"/>
    <d v="2018-05-01T00:00:00"/>
    <n v="887.01"/>
    <n v="29.42"/>
  </r>
  <r>
    <s v="E"/>
    <s v="R"/>
    <s v="R-TOU"/>
    <d v="2018-10-01T00:00:00"/>
    <x v="0"/>
    <d v="2018-05-01T00:00:00"/>
    <n v="384"/>
    <n v="12.73"/>
  </r>
  <r>
    <s v="E"/>
    <s v="R"/>
    <s v="R-TOU"/>
    <d v="2018-10-01T00:00:00"/>
    <x v="1"/>
    <d v="2018-05-01T00:00:00"/>
    <n v="17.32"/>
    <n v="0.56999999999999995"/>
  </r>
  <r>
    <s v="E"/>
    <s v="C"/>
    <s v="C-TOU"/>
    <d v="2018-11-01T00:00:00"/>
    <x v="0"/>
    <d v="2018-01-01T00:00:00"/>
    <n v="2480"/>
    <n v="53.05"/>
  </r>
  <r>
    <s v="E"/>
    <s v="C"/>
    <s v="C-TOU"/>
    <d v="2018-11-01T00:00:00"/>
    <x v="1"/>
    <d v="2018-01-01T00:00:00"/>
    <n v="111.85"/>
    <n v="2.39"/>
  </r>
  <r>
    <s v="E"/>
    <s v="C"/>
    <s v="C-TOU"/>
    <d v="2018-11-01T00:00:00"/>
    <x v="1"/>
    <d v="2018-05-01T00:00:00"/>
    <n v="2193.63"/>
    <n v="29.83"/>
  </r>
  <r>
    <s v="E"/>
    <s v="C"/>
    <s v="C-TOU"/>
    <d v="2018-11-01T00:00:00"/>
    <x v="0"/>
    <d v="2018-05-01T00:00:00"/>
    <n v="48639.39"/>
    <n v="660.98"/>
  </r>
  <r>
    <s v="E"/>
    <s v="R"/>
    <s v="R-TOU"/>
    <d v="2018-11-01T00:00:00"/>
    <x v="0"/>
    <d v="2018-05-01T00:00:00"/>
    <n v="192933.12"/>
    <n v="2623.29"/>
  </r>
  <r>
    <s v="E"/>
    <s v="R"/>
    <s v="R-TOU"/>
    <d v="2018-11-01T00:00:00"/>
    <x v="1"/>
    <d v="2018-05-01T00:00:00"/>
    <n v="8701.25"/>
    <n v="118.37"/>
  </r>
  <r>
    <s v="E"/>
    <s v="R"/>
    <s v="R-TOU"/>
    <d v="2018-11-01T00:00:00"/>
    <x v="1"/>
    <d v="2018-05-01T00:00:00"/>
    <n v="8367.1200000000008"/>
    <n v="132.78"/>
  </r>
  <r>
    <s v="E"/>
    <s v="R"/>
    <s v="R-TOU"/>
    <d v="2018-11-01T00:00:00"/>
    <x v="0"/>
    <d v="2018-05-01T00:00:00"/>
    <n v="185523"/>
    <n v="2940.76"/>
  </r>
  <r>
    <s v="E"/>
    <s v="C"/>
    <s v="C-TOU"/>
    <d v="2018-11-01T00:00:00"/>
    <x v="0"/>
    <d v="2018-05-01T00:00:00"/>
    <n v="23347"/>
    <n v="357.24"/>
  </r>
  <r>
    <s v="E"/>
    <s v="C"/>
    <s v="C-TOU"/>
    <d v="2018-11-01T00:00:00"/>
    <x v="1"/>
    <d v="2018-05-01T00:00:00"/>
    <n v="1052.95"/>
    <n v="16.11"/>
  </r>
  <r>
    <s v="E"/>
    <s v="C"/>
    <s v="C-TOU"/>
    <d v="2018-11-01T00:00:00"/>
    <x v="1"/>
    <d v="2018-11-01T00:00:00"/>
    <n v="306.41000000000003"/>
    <n v="4.67"/>
  </r>
  <r>
    <s v="E"/>
    <s v="C"/>
    <s v="C-TOU"/>
    <d v="2018-11-01T00:00:00"/>
    <x v="0"/>
    <d v="2018-11-01T00:00:00"/>
    <n v="6793.71"/>
    <n v="103.94"/>
  </r>
  <r>
    <s v="E"/>
    <s v="R"/>
    <s v="R-TOU"/>
    <d v="2018-11-01T00:00:00"/>
    <x v="0"/>
    <d v="2018-05-01T00:00:00"/>
    <n v="505114.88"/>
    <n v="5729.59"/>
  </r>
  <r>
    <s v="E"/>
    <s v="R"/>
    <s v="R-TOU"/>
    <d v="2018-11-01T00:00:00"/>
    <x v="1"/>
    <d v="2018-05-01T00:00:00"/>
    <n v="22780.66"/>
    <n v="258.29000000000002"/>
  </r>
  <r>
    <s v="E"/>
    <s v="C"/>
    <s v="C-TOU"/>
    <d v="2018-11-01T00:00:00"/>
    <x v="1"/>
    <d v="2018-05-01T00:00:00"/>
    <n v="8435.15"/>
    <n v="132.91999999999999"/>
  </r>
  <r>
    <s v="E"/>
    <s v="C"/>
    <s v="C-TOU"/>
    <d v="2018-11-01T00:00:00"/>
    <x v="0"/>
    <d v="2018-05-01T00:00:00"/>
    <n v="187032.25"/>
    <n v="2948.54"/>
  </r>
  <r>
    <s v="E"/>
    <s v="C"/>
    <s v="C-TOU"/>
    <d v="2018-11-01T00:00:00"/>
    <x v="0"/>
    <d v="2018-05-01T00:00:00"/>
    <n v="181576.83"/>
    <n v="2977.72"/>
  </r>
  <r>
    <s v="E"/>
    <s v="C"/>
    <s v="C-TOU"/>
    <d v="2018-11-01T00:00:00"/>
    <x v="1"/>
    <d v="2018-05-01T00:00:00"/>
    <n v="8189.13"/>
    <n v="134.33000000000001"/>
  </r>
  <r>
    <s v="E"/>
    <s v="R"/>
    <s v="R-TOU"/>
    <d v="2018-11-01T00:00:00"/>
    <x v="0"/>
    <d v="2018-11-01T00:00:00"/>
    <n v="139.61000000000001"/>
    <n v="2.63"/>
  </r>
  <r>
    <s v="E"/>
    <s v="R"/>
    <s v="R-TOU"/>
    <d v="2018-11-01T00:00:00"/>
    <x v="1"/>
    <d v="2018-11-01T00:00:00"/>
    <n v="41.63"/>
    <n v="0.95"/>
  </r>
  <r>
    <s v="E"/>
    <s v="R"/>
    <s v="R-TOU"/>
    <d v="2018-11-01T00:00:00"/>
    <x v="1"/>
    <d v="2018-11-01T00:00:00"/>
    <n v="6.29"/>
    <n v="0.11"/>
  </r>
  <r>
    <s v="E"/>
    <s v="R"/>
    <s v="R-TOU"/>
    <d v="2018-11-01T00:00:00"/>
    <x v="0"/>
    <d v="2018-05-01T00:00:00"/>
    <n v="412157.85"/>
    <n v="6500.38"/>
  </r>
  <r>
    <s v="E"/>
    <s v="R"/>
    <s v="R-TOU"/>
    <d v="2018-11-01T00:00:00"/>
    <x v="1"/>
    <d v="2018-05-01T00:00:00"/>
    <n v="18588.439999999999"/>
    <n v="292.93"/>
  </r>
  <r>
    <s v="E"/>
    <s v="R"/>
    <s v="R-TOU"/>
    <d v="2018-11-01T00:00:00"/>
    <x v="0"/>
    <d v="2018-11-01T00:00:00"/>
    <n v="53172.49"/>
    <n v="850.23"/>
  </r>
  <r>
    <s v="E"/>
    <s v="R"/>
    <s v="R-TOU"/>
    <d v="2018-11-01T00:00:00"/>
    <x v="0"/>
    <d v="2018-11-01T00:00:00"/>
    <n v="64.010000000000005"/>
    <n v="1.47"/>
  </r>
  <r>
    <s v="E"/>
    <s v="R"/>
    <s v="R-TOU"/>
    <d v="2018-11-01T00:00:00"/>
    <x v="1"/>
    <d v="2018-11-01T00:00:00"/>
    <n v="2398.09"/>
    <n v="38.4"/>
  </r>
  <r>
    <s v="E"/>
    <s v="R"/>
    <s v="R-TOU"/>
    <d v="2018-11-01T00:00:00"/>
    <x v="1"/>
    <d v="2018-11-01T00:00:00"/>
    <n v="2.89"/>
    <n v="7.0000000000000007E-2"/>
  </r>
  <r>
    <s v="E"/>
    <s v="R"/>
    <s v="R-TOU"/>
    <d v="2018-11-01T00:00:00"/>
    <x v="1"/>
    <d v="2018-11-01T00:00:00"/>
    <n v="4991.17"/>
    <n v="79.52"/>
  </r>
  <r>
    <s v="E"/>
    <s v="C"/>
    <s v="C-TOU"/>
    <d v="2018-11-01T00:00:00"/>
    <x v="1"/>
    <d v="2018-11-01T00:00:00"/>
    <n v="1573.27"/>
    <n v="24.99"/>
  </r>
  <r>
    <s v="E"/>
    <s v="R"/>
    <s v="R-TOU"/>
    <d v="2018-11-01T00:00:00"/>
    <x v="1"/>
    <d v="2018-11-01T00:00:00"/>
    <n v="0"/>
    <n v="0"/>
  </r>
  <r>
    <s v="E"/>
    <s v="R"/>
    <s v="R-TOU"/>
    <d v="2018-11-01T00:00:00"/>
    <x v="1"/>
    <d v="2018-11-01T00:00:00"/>
    <n v="0"/>
    <n v="0"/>
  </r>
  <r>
    <s v="E"/>
    <s v="R"/>
    <s v="R-TOU"/>
    <d v="2018-11-01T00:00:00"/>
    <x v="1"/>
    <d v="2018-11-01T00:00:00"/>
    <n v="2912.12"/>
    <n v="46.21"/>
  </r>
  <r>
    <s v="E"/>
    <s v="R"/>
    <s v="R-TOU"/>
    <d v="2018-11-01T00:00:00"/>
    <x v="0"/>
    <d v="2018-11-01T00:00:00"/>
    <n v="184266.23999999999"/>
    <n v="3173.01"/>
  </r>
  <r>
    <s v="E"/>
    <s v="R"/>
    <s v="R-TOU"/>
    <d v="2018-11-01T00:00:00"/>
    <x v="0"/>
    <d v="2018-11-01T00:00:00"/>
    <n v="110667.89"/>
    <n v="1759.66"/>
  </r>
  <r>
    <s v="E"/>
    <s v="C"/>
    <s v="C-TOU"/>
    <d v="2018-11-01T00:00:00"/>
    <x v="0"/>
    <d v="2018-11-01T00:00:00"/>
    <n v="34882.910000000003"/>
    <n v="552.86"/>
  </r>
  <r>
    <s v="E"/>
    <s v="R"/>
    <s v="R-TOU"/>
    <d v="2018-11-01T00:00:00"/>
    <x v="0"/>
    <d v="2018-11-01T00:00:00"/>
    <n v="0"/>
    <n v="0"/>
  </r>
  <r>
    <s v="E"/>
    <s v="R"/>
    <s v="R-TOU"/>
    <d v="2018-11-01T00:00:00"/>
    <x v="0"/>
    <d v="2018-11-01T00:00:00"/>
    <n v="0"/>
    <n v="0"/>
  </r>
  <r>
    <s v="E"/>
    <s v="C"/>
    <s v="C-TOU"/>
    <d v="2019-07-01T00:00:00"/>
    <x v="0"/>
    <d v="2018-11-01T00:00:00"/>
    <n v="5140.01"/>
    <n v="137.93"/>
  </r>
  <r>
    <s v="E"/>
    <s v="C"/>
    <s v="C-TOU"/>
    <d v="2019-07-01T00:00:00"/>
    <x v="1"/>
    <d v="2018-11-01T00:00:00"/>
    <n v="221.92"/>
    <n v="6"/>
  </r>
  <r>
    <s v="E"/>
    <s v="C"/>
    <s v="C-TOU"/>
    <d v="2018-11-01T00:00:00"/>
    <x v="0"/>
    <d v="2018-11-01T00:00:00"/>
    <n v="0.01"/>
    <n v="0"/>
  </r>
  <r>
    <s v="E"/>
    <s v="R"/>
    <s v="R-TOU"/>
    <d v="2018-11-01T00:00:00"/>
    <x v="0"/>
    <d v="2018-11-01T00:00:00"/>
    <n v="52130.69"/>
    <n v="799.45"/>
  </r>
  <r>
    <s v="E"/>
    <s v="C"/>
    <s v="C-TOU"/>
    <d v="2018-11-01T00:00:00"/>
    <x v="1"/>
    <d v="2018-11-01T00:00:00"/>
    <n v="0"/>
    <n v="0"/>
  </r>
  <r>
    <s v="E"/>
    <s v="R"/>
    <s v="R-TOU"/>
    <d v="2018-11-01T00:00:00"/>
    <x v="1"/>
    <d v="2018-11-01T00:00:00"/>
    <n v="2351.04"/>
    <n v="35.979999999999997"/>
  </r>
  <r>
    <s v="E"/>
    <s v="R"/>
    <s v="R-TOU"/>
    <d v="2018-11-01T00:00:00"/>
    <x v="1"/>
    <d v="2018-11-01T00:00:00"/>
    <n v="8310.36"/>
    <n v="143.1"/>
  </r>
  <r>
    <s v="E"/>
    <s v="C"/>
    <s v="C-TOU"/>
    <d v="2018-11-01T00:00:00"/>
    <x v="1"/>
    <d v="2018-11-01T00:00:00"/>
    <n v="8696.5499999999993"/>
    <n v="144.22"/>
  </r>
  <r>
    <s v="E"/>
    <s v="C"/>
    <s v="C-TOU"/>
    <d v="2018-11-01T00:00:00"/>
    <x v="1"/>
    <d v="2018-11-01T00:00:00"/>
    <n v="0"/>
    <n v="0"/>
  </r>
  <r>
    <s v="E"/>
    <s v="C"/>
    <s v="C-TOU"/>
    <d v="2018-11-01T00:00:00"/>
    <x v="1"/>
    <d v="2018-05-01T00:00:00"/>
    <n v="18252.439999999999"/>
    <n v="302.51"/>
  </r>
  <r>
    <s v="E"/>
    <s v="C"/>
    <s v="C-TOU"/>
    <d v="2018-11-01T00:00:00"/>
    <x v="0"/>
    <d v="2018-11-01T00:00:00"/>
    <n v="192826.78"/>
    <n v="3196.95"/>
  </r>
  <r>
    <s v="E"/>
    <s v="C"/>
    <s v="C-TOU"/>
    <d v="2018-11-01T00:00:00"/>
    <x v="0"/>
    <d v="2018-11-01T00:00:00"/>
    <n v="0"/>
    <n v="0"/>
  </r>
  <r>
    <s v="E"/>
    <s v="R"/>
    <s v="R-TOU"/>
    <d v="2018-11-01T00:00:00"/>
    <x v="0"/>
    <d v="2018-11-01T00:00:00"/>
    <n v="922.99"/>
    <n v="20.95"/>
  </r>
  <r>
    <s v="E"/>
    <s v="C"/>
    <s v="C-TOU"/>
    <d v="2018-11-01T00:00:00"/>
    <x v="0"/>
    <d v="2018-05-01T00:00:00"/>
    <n v="404708"/>
    <n v="6707.06"/>
  </r>
  <r>
    <s v="E"/>
    <s v="R"/>
    <s v="R-TOU"/>
    <d v="2018-11-01T00:00:00"/>
    <x v="0"/>
    <d v="2018-11-01T00:00:00"/>
    <n v="64570.21"/>
    <n v="1023.86"/>
  </r>
  <r>
    <s v="E"/>
    <s v="C"/>
    <s v="C-TOU"/>
    <d v="2018-11-01T00:00:00"/>
    <x v="0"/>
    <d v="2018-11-01T00:00:00"/>
    <n v="207179.56"/>
    <n v="3739.91"/>
  </r>
  <r>
    <s v="E"/>
    <s v="C"/>
    <s v="C-TOU"/>
    <d v="2018-11-01T00:00:00"/>
    <x v="1"/>
    <d v="2018-11-01T00:00:00"/>
    <n v="9343.75"/>
    <n v="168.7"/>
  </r>
  <r>
    <s v="E"/>
    <s v="C"/>
    <s v="C-TOU"/>
    <d v="2018-11-01T00:00:00"/>
    <x v="0"/>
    <d v="2018-11-01T00:00:00"/>
    <n v="11663.63"/>
    <n v="184.8"/>
  </r>
  <r>
    <s v="E"/>
    <s v="C"/>
    <s v="WC-TOU"/>
    <d v="2019-06-01T00:00:00"/>
    <x v="1"/>
    <d v="2018-11-01T00:00:00"/>
    <n v="-78.47"/>
    <n v="-2"/>
  </r>
  <r>
    <s v="E"/>
    <s v="C"/>
    <s v="WC-TOU"/>
    <d v="2019-06-01T00:00:00"/>
    <x v="0"/>
    <d v="2018-11-01T00:00:00"/>
    <n v="-1740"/>
    <n v="-44.24"/>
  </r>
  <r>
    <s v="E"/>
    <s v="C"/>
    <s v="WC-TOU"/>
    <d v="2019-06-01T00:00:00"/>
    <x v="1"/>
    <d v="2018-01-01T00:00:00"/>
    <n v="-270.60000000000002"/>
    <n v="-6.66"/>
  </r>
  <r>
    <s v="E"/>
    <s v="C"/>
    <s v="WC-TOU"/>
    <d v="2019-06-01T00:00:00"/>
    <x v="1"/>
    <d v="2018-05-01T00:00:00"/>
    <n v="-506.02"/>
    <n v="-10.72"/>
  </r>
  <r>
    <s v="E"/>
    <s v="C"/>
    <s v="WC-TOU"/>
    <d v="2019-06-01T00:00:00"/>
    <x v="0"/>
    <d v="2018-05-01T00:00:00"/>
    <n v="-11220"/>
    <n v="-237.62"/>
  </r>
  <r>
    <s v="E"/>
    <s v="C"/>
    <s v="WC-TOU"/>
    <d v="2019-06-01T00:00:00"/>
    <x v="0"/>
    <d v="2018-01-01T00:00:00"/>
    <n v="-5999.97"/>
    <n v="-147.85"/>
  </r>
  <r>
    <s v="E"/>
    <s v="C"/>
    <s v="C-TOU"/>
    <d v="2018-04-01T00:00:00"/>
    <x v="1"/>
    <d v="2018-01-01T00:00:00"/>
    <n v="5070.8999999999996"/>
    <n v="119.42"/>
  </r>
  <r>
    <s v="E"/>
    <s v="R"/>
    <s v="R-TOU"/>
    <d v="2019-02-01T00:00:00"/>
    <x v="1"/>
    <d v="2018-11-01T00:00:00"/>
    <n v="8.1"/>
    <n v="0.17"/>
  </r>
  <r>
    <s v="E"/>
    <s v="R"/>
    <s v="R-TOU"/>
    <d v="2019-02-01T00:00:00"/>
    <x v="0"/>
    <d v="2018-11-01T00:00:00"/>
    <n v="219"/>
    <n v="4.7300000000000004"/>
  </r>
  <r>
    <s v="E"/>
    <s v="R"/>
    <s v="R-TOU"/>
    <d v="2019-02-01T00:00:00"/>
    <x v="0"/>
    <d v="2018-11-01T00:00:00"/>
    <n v="153"/>
    <n v="3.3"/>
  </r>
  <r>
    <s v="E"/>
    <s v="R"/>
    <s v="R-TOU"/>
    <d v="2019-02-01T00:00:00"/>
    <x v="1"/>
    <d v="2018-11-01T00:00:00"/>
    <n v="5.66"/>
    <n v="0.12"/>
  </r>
  <r>
    <s v="E"/>
    <s v="R"/>
    <s v="R-TOU"/>
    <d v="2019-02-01T00:00:00"/>
    <x v="0"/>
    <d v="2018-11-01T00:00:00"/>
    <n v="807"/>
    <n v="19.78"/>
  </r>
  <r>
    <s v="E"/>
    <s v="C"/>
    <s v="C-TOU"/>
    <d v="2018-04-01T00:00:00"/>
    <x v="1"/>
    <d v="2018-01-01T00:00:00"/>
    <n v="313.26"/>
    <n v="7.39"/>
  </r>
  <r>
    <s v="E"/>
    <s v="C"/>
    <s v="C-TOU"/>
    <d v="2018-04-01T00:00:00"/>
    <x v="0"/>
    <d v="2018-01-01T00:00:00"/>
    <n v="6946.05"/>
    <n v="163.63"/>
  </r>
  <r>
    <s v="E"/>
    <s v="R"/>
    <s v="R-TOU"/>
    <d v="2018-04-01T00:00:00"/>
    <x v="0"/>
    <d v="2018-01-01T00:00:00"/>
    <n v="264652.03000000003"/>
    <n v="5643.57"/>
  </r>
  <r>
    <s v="E"/>
    <s v="R"/>
    <s v="R-TOU"/>
    <d v="2018-04-01T00:00:00"/>
    <x v="1"/>
    <d v="2018-01-01T00:00:00"/>
    <n v="11935.77"/>
    <n v="254.5"/>
  </r>
  <r>
    <s v="E"/>
    <s v="R"/>
    <s v="R-TOU"/>
    <d v="2019-02-01T00:00:00"/>
    <x v="1"/>
    <d v="2018-11-01T00:00:00"/>
    <n v="31.27"/>
    <n v="0.76"/>
  </r>
  <r>
    <s v="E"/>
    <s v="R"/>
    <s v="R-TOU"/>
    <d v="2019-02-01T00:00:00"/>
    <x v="1"/>
    <d v="2018-11-01T00:00:00"/>
    <n v="16"/>
    <n v="0.44"/>
  </r>
  <r>
    <s v="E"/>
    <s v="R"/>
    <s v="R-TOU"/>
    <d v="2019-02-01T00:00:00"/>
    <x v="0"/>
    <d v="2018-11-01T00:00:00"/>
    <n v="408"/>
    <n v="11.33"/>
  </r>
  <r>
    <s v="E"/>
    <s v="R"/>
    <s v="R-TOU"/>
    <d v="2019-02-01T00:00:00"/>
    <x v="0"/>
    <d v="2018-11-01T00:00:00"/>
    <n v="2021"/>
    <n v="53.93"/>
  </r>
  <r>
    <s v="E"/>
    <s v="R"/>
    <s v="R-TOU"/>
    <d v="2019-02-01T00:00:00"/>
    <x v="1"/>
    <d v="2018-05-01T00:00:00"/>
    <n v="43.7"/>
    <n v="0.62"/>
  </r>
  <r>
    <s v="E"/>
    <s v="R"/>
    <s v="R-TOU"/>
    <d v="2019-02-01T00:00:00"/>
    <x v="1"/>
    <d v="2018-11-01T00:00:00"/>
    <n v="91.15"/>
    <n v="2.4300000000000002"/>
  </r>
  <r>
    <s v="E"/>
    <s v="R"/>
    <s v="R-TOU"/>
    <d v="2018-04-01T00:00:00"/>
    <x v="0"/>
    <d v="2018-01-01T00:00:00"/>
    <n v="1200"/>
    <n v="27.8"/>
  </r>
  <r>
    <s v="E"/>
    <s v="C"/>
    <s v="C-TOU"/>
    <d v="2018-04-01T00:00:00"/>
    <x v="1"/>
    <d v="2018-01-01T00:00:00"/>
    <n v="265.60000000000002"/>
    <n v="4.57"/>
  </r>
  <r>
    <s v="E"/>
    <s v="C"/>
    <s v="C-TOU"/>
    <d v="2018-04-01T00:00:00"/>
    <x v="0"/>
    <d v="2018-01-01T00:00:00"/>
    <n v="27065.83"/>
    <n v="466.04"/>
  </r>
  <r>
    <s v="E"/>
    <s v="C"/>
    <s v="C-TOU"/>
    <d v="2018-04-01T00:00:00"/>
    <x v="0"/>
    <d v="2018-01-01T00:00:00"/>
    <n v="5889.1"/>
    <n v="101.4"/>
  </r>
  <r>
    <s v="E"/>
    <s v="R"/>
    <s v="R-TOU"/>
    <d v="2018-04-01T00:00:00"/>
    <x v="1"/>
    <d v="2018-01-01T00:00:00"/>
    <n v="54.12"/>
    <n v="1.25"/>
  </r>
  <r>
    <s v="E"/>
    <s v="C"/>
    <s v="C-TOU"/>
    <d v="2018-04-01T00:00:00"/>
    <x v="1"/>
    <d v="2018-01-01T00:00:00"/>
    <n v="444.24"/>
    <n v="9.61"/>
  </r>
  <r>
    <s v="E"/>
    <s v="C"/>
    <s v="C-TOU"/>
    <d v="2018-04-01T00:00:00"/>
    <x v="0"/>
    <d v="2018-01-01T00:00:00"/>
    <n v="9850.02"/>
    <n v="212.98"/>
  </r>
  <r>
    <s v="E"/>
    <s v="C"/>
    <s v="C-TOU"/>
    <d v="2018-04-01T00:00:00"/>
    <x v="1"/>
    <d v="2018-01-01T00:00:00"/>
    <n v="1514.82"/>
    <n v="32.32"/>
  </r>
  <r>
    <s v="E"/>
    <s v="C"/>
    <s v="C-TOU"/>
    <d v="2018-04-01T00:00:00"/>
    <x v="0"/>
    <d v="2018-01-01T00:00:00"/>
    <n v="33587.61"/>
    <n v="716.66"/>
  </r>
  <r>
    <s v="E"/>
    <s v="C"/>
    <s v="C-TOU"/>
    <d v="2018-04-01T00:00:00"/>
    <x v="0"/>
    <d v="2018-01-01T00:00:00"/>
    <n v="53702.54"/>
    <n v="1134.3"/>
  </r>
  <r>
    <s v="E"/>
    <s v="R"/>
    <s v="R-TOU"/>
    <d v="2018-04-01T00:00:00"/>
    <x v="0"/>
    <d v="2018-01-01T00:00:00"/>
    <n v="187132.67"/>
    <n v="4044.29"/>
  </r>
  <r>
    <s v="E"/>
    <s v="C"/>
    <s v="C-TOU"/>
    <d v="2018-04-01T00:00:00"/>
    <x v="1"/>
    <d v="2018-01-01T00:00:00"/>
    <n v="2422.02"/>
    <n v="51.16"/>
  </r>
  <r>
    <s v="E"/>
    <s v="R"/>
    <s v="R-TOU"/>
    <d v="2018-04-01T00:00:00"/>
    <x v="1"/>
    <d v="2018-01-01T00:00:00"/>
    <n v="8439.67"/>
    <n v="182.42"/>
  </r>
  <r>
    <s v="E"/>
    <s v="C"/>
    <s v="C-TOU"/>
    <d v="2018-04-01T00:00:00"/>
    <x v="0"/>
    <d v="2018-01-01T00:00:00"/>
    <n v="13923.33"/>
    <n v="328.27"/>
  </r>
  <r>
    <s v="E"/>
    <s v="R"/>
    <s v="R-TOU"/>
    <d v="2018-04-01T00:00:00"/>
    <x v="0"/>
    <d v="2018-01-01T00:00:00"/>
    <n v="690279.83"/>
    <n v="11771.2"/>
  </r>
  <r>
    <s v="E"/>
    <s v="R"/>
    <s v="R-TOU"/>
    <d v="2018-04-01T00:00:00"/>
    <x v="1"/>
    <d v="2018-01-01T00:00:00"/>
    <n v="31131.42"/>
    <n v="530.94000000000005"/>
  </r>
  <r>
    <s v="E"/>
    <s v="R"/>
    <s v="R-TOU"/>
    <d v="2018-04-01T00:00:00"/>
    <x v="0"/>
    <d v="2018-01-01T00:00:00"/>
    <n v="0"/>
    <n v="0"/>
  </r>
  <r>
    <s v="E"/>
    <s v="R"/>
    <s v="R-TOU"/>
    <d v="2018-04-01T00:00:00"/>
    <x v="1"/>
    <d v="2018-01-01T00:00:00"/>
    <n v="0"/>
    <n v="0"/>
  </r>
  <r>
    <s v="E"/>
    <s v="C"/>
    <s v="C-TOU"/>
    <d v="2018-04-01T00:00:00"/>
    <x v="1"/>
    <d v="2018-01-01T00:00:00"/>
    <n v="627.95000000000005"/>
    <n v="14.81"/>
  </r>
  <r>
    <s v="E"/>
    <s v="C"/>
    <s v="C-TOU"/>
    <d v="2019-01-01T00:00:00"/>
    <x v="1"/>
    <d v="2018-11-01T00:00:00"/>
    <n v="3424.86"/>
    <n v="75.260000000000005"/>
  </r>
  <r>
    <s v="E"/>
    <s v="C"/>
    <s v="C-TOU"/>
    <d v="2019-01-01T00:00:00"/>
    <x v="0"/>
    <d v="2018-11-01T00:00:00"/>
    <n v="84355"/>
    <n v="1854.28"/>
  </r>
  <r>
    <s v="E"/>
    <s v="C"/>
    <s v="C-TOU"/>
    <d v="2019-01-01T00:00:00"/>
    <x v="0"/>
    <d v="2018-11-01T00:00:00"/>
    <n v="38608"/>
    <n v="848.64"/>
  </r>
  <r>
    <s v="E"/>
    <s v="C"/>
    <s v="C-TOU"/>
    <d v="2019-01-01T00:00:00"/>
    <x v="1"/>
    <d v="2018-11-01T00:00:00"/>
    <n v="1567.45"/>
    <n v="34.450000000000003"/>
  </r>
  <r>
    <s v="E"/>
    <s v="R"/>
    <s v="WR-TOU"/>
    <d v="2019-02-01T00:00:00"/>
    <x v="1"/>
    <d v="2018-11-01T00:00:00"/>
    <n v="11.24"/>
    <n v="0.28999999999999998"/>
  </r>
  <r>
    <s v="E"/>
    <s v="R"/>
    <s v="WR-TOU"/>
    <d v="2018-04-01T00:00:00"/>
    <x v="0"/>
    <d v="2018-01-01T00:00:00"/>
    <n v="1276034.2"/>
    <n v="21988.799999999999"/>
  </r>
  <r>
    <s v="E"/>
    <s v="R"/>
    <s v="R-TOU"/>
    <d v="2018-04-01T00:00:00"/>
    <x v="0"/>
    <d v="2018-01-01T00:00:00"/>
    <n v="456249.86"/>
    <n v="9849.69"/>
  </r>
  <r>
    <s v="E"/>
    <s v="R"/>
    <s v="WR-TOU"/>
    <d v="2018-04-01T00:00:00"/>
    <x v="1"/>
    <d v="2018-01-01T00:00:00"/>
    <n v="57549.09"/>
    <n v="991.87"/>
  </r>
  <r>
    <s v="E"/>
    <s v="R"/>
    <s v="R-TOU"/>
    <d v="2018-04-01T00:00:00"/>
    <x v="1"/>
    <d v="2018-01-01T00:00:00"/>
    <n v="20576.73"/>
    <n v="444.18"/>
  </r>
  <r>
    <s v="E"/>
    <s v="R"/>
    <s v="WR-TOU"/>
    <d v="2019-02-01T00:00:00"/>
    <x v="0"/>
    <d v="2018-11-01T00:00:00"/>
    <n v="317"/>
    <n v="8.09"/>
  </r>
  <r>
    <s v="E"/>
    <s v="R"/>
    <s v="R-TOU"/>
    <d v="2018-04-01T00:00:00"/>
    <x v="1"/>
    <d v="2018-01-01T00:00:00"/>
    <n v="12018.22"/>
    <n v="259.47000000000003"/>
  </r>
  <r>
    <s v="E"/>
    <s v="C"/>
    <s v="C-TOU"/>
    <d v="2018-04-01T00:00:00"/>
    <x v="1"/>
    <d v="2018-01-01T00:00:00"/>
    <n v="33469.83"/>
    <n v="771.07"/>
  </r>
  <r>
    <s v="E"/>
    <s v="R"/>
    <s v="R-TOU"/>
    <d v="2018-04-01T00:00:00"/>
    <x v="0"/>
    <d v="2018-01-01T00:00:00"/>
    <n v="266479.34999999998"/>
    <n v="5751.8"/>
  </r>
  <r>
    <s v="E"/>
    <s v="C"/>
    <s v="C-TOU"/>
    <d v="2018-04-01T00:00:00"/>
    <x v="0"/>
    <d v="2018-01-01T00:00:00"/>
    <n v="742125.6"/>
    <n v="17097.919999999998"/>
  </r>
  <r>
    <s v="E"/>
    <s v="C"/>
    <s v="C-TOU"/>
    <d v="2018-04-01T00:00:00"/>
    <x v="0"/>
    <d v="2018-01-01T00:00:00"/>
    <n v="83145.36"/>
    <n v="1449.04"/>
  </r>
  <r>
    <s v="E"/>
    <s v="C"/>
    <s v="C-TOU"/>
    <d v="2018-04-01T00:00:00"/>
    <x v="1"/>
    <d v="2018-01-01T00:00:00"/>
    <n v="3749.83"/>
    <n v="65.349999999999994"/>
  </r>
  <r>
    <s v="E"/>
    <s v="C"/>
    <s v="C-TOU"/>
    <d v="2018-04-01T00:00:00"/>
    <x v="1"/>
    <d v="2018-01-01T00:00:00"/>
    <n v="1220.67"/>
    <n v="21.03"/>
  </r>
  <r>
    <s v="E"/>
    <s v="C"/>
    <s v="WC-TOU"/>
    <d v="2018-04-01T00:00:00"/>
    <x v="0"/>
    <d v="2018-01-01T00:00:00"/>
    <n v="897"/>
    <n v="15.45"/>
  </r>
  <r>
    <s v="E"/>
    <s v="R"/>
    <s v="R-TOU"/>
    <d v="2018-04-01T00:00:00"/>
    <x v="0"/>
    <d v="2018-01-01T00:00:00"/>
    <n v="5464.99"/>
    <n v="94.84"/>
  </r>
  <r>
    <s v="E"/>
    <s v="C"/>
    <s v="WC-TOU"/>
    <d v="2018-04-01T00:00:00"/>
    <x v="1"/>
    <d v="2018-01-01T00:00:00"/>
    <n v="40.450000000000003"/>
    <n v="0.7"/>
  </r>
  <r>
    <s v="E"/>
    <s v="R"/>
    <s v="R-TOU"/>
    <d v="2018-04-01T00:00:00"/>
    <x v="1"/>
    <d v="2018-01-01T00:00:00"/>
    <n v="246.46"/>
    <n v="4.2699999999999996"/>
  </r>
  <r>
    <s v="E"/>
    <s v="R"/>
    <s v="R-TOU"/>
    <d v="2018-04-01T00:00:00"/>
    <x v="1"/>
    <d v="2018-01-01T00:00:00"/>
    <n v="1756.66"/>
    <n v="30.28"/>
  </r>
  <r>
    <s v="E"/>
    <s v="R"/>
    <s v="R-TOU"/>
    <d v="2018-04-01T00:00:00"/>
    <x v="0"/>
    <d v="2018-01-01T00:00:00"/>
    <n v="38949.97"/>
    <n v="670.67"/>
  </r>
  <r>
    <s v="E"/>
    <s v="C"/>
    <s v="C-TOU"/>
    <d v="2018-04-01T00:00:00"/>
    <x v="0"/>
    <d v="2018-01-01T00:00:00"/>
    <n v="179416.43"/>
    <n v="2684.03"/>
  </r>
  <r>
    <s v="E"/>
    <s v="C"/>
    <s v="C-TOU"/>
    <d v="2018-04-01T00:00:00"/>
    <x v="1"/>
    <d v="2018-01-01T00:00:00"/>
    <n v="2912.38"/>
    <n v="68.27"/>
  </r>
  <r>
    <s v="E"/>
    <s v="R"/>
    <s v="R-TOU"/>
    <d v="2018-04-01T00:00:00"/>
    <x v="0"/>
    <d v="2018-01-01T00:00:00"/>
    <n v="473041.17"/>
    <n v="11138.09"/>
  </r>
  <r>
    <s v="E"/>
    <s v="R"/>
    <s v="R-TOU"/>
    <d v="2018-04-01T00:00:00"/>
    <x v="1"/>
    <d v="2018-01-01T00:00:00"/>
    <n v="21334.12"/>
    <n v="502.3"/>
  </r>
  <r>
    <s v="E"/>
    <s v="R"/>
    <s v="R-TOU"/>
    <d v="2018-04-01T00:00:00"/>
    <x v="0"/>
    <d v="2018-01-01T00:00:00"/>
    <n v="695339.75"/>
    <n v="16367.11"/>
  </r>
  <r>
    <s v="E"/>
    <s v="R"/>
    <s v="R-TOU"/>
    <d v="2018-04-01T00:00:00"/>
    <x v="1"/>
    <d v="2018-01-01T00:00:00"/>
    <n v="31359.75"/>
    <n v="738.14"/>
  </r>
  <r>
    <s v="E"/>
    <s v="R"/>
    <s v="R-TOU"/>
    <d v="2018-04-01T00:00:00"/>
    <x v="1"/>
    <d v="2018-01-01T00:00:00"/>
    <n v="18715.66"/>
    <n v="281.35000000000002"/>
  </r>
  <r>
    <s v="E"/>
    <s v="R"/>
    <s v="R-TOU"/>
    <d v="2018-04-01T00:00:00"/>
    <x v="0"/>
    <d v="2018-01-01T00:00:00"/>
    <n v="414982.16"/>
    <n v="6239.65"/>
  </r>
  <r>
    <s v="E"/>
    <s v="C"/>
    <s v="C-TOU"/>
    <d v="2018-04-01T00:00:00"/>
    <x v="0"/>
    <d v="2018-01-01T00:00:00"/>
    <n v="64575.81"/>
    <n v="1514.72"/>
  </r>
  <r>
    <s v="E"/>
    <s v="C"/>
    <s v="CC-TOU"/>
    <d v="2018-04-01T00:00:00"/>
    <x v="0"/>
    <d v="2018-01-01T00:00:00"/>
    <n v="311224.45"/>
    <n v="5358.53"/>
  </r>
  <r>
    <s v="E"/>
    <s v="C"/>
    <s v="C-TOU"/>
    <d v="2018-04-01T00:00:00"/>
    <x v="0"/>
    <d v="2018-01-01T00:00:00"/>
    <n v="798.01"/>
    <n v="11.46"/>
  </r>
  <r>
    <s v="E"/>
    <s v="C"/>
    <s v="C-TOU"/>
    <d v="2018-04-01T00:00:00"/>
    <x v="1"/>
    <d v="2018-01-01T00:00:00"/>
    <n v="35.99"/>
    <n v="0.51"/>
  </r>
  <r>
    <s v="E"/>
    <s v="C"/>
    <s v="CC-TOU"/>
    <d v="2018-04-01T00:00:00"/>
    <x v="1"/>
    <d v="2018-01-01T00:00:00"/>
    <n v="14036.19"/>
    <n v="241.65"/>
  </r>
  <r>
    <s v="E"/>
    <s v="R"/>
    <s v="R-TOU"/>
    <d v="2018-04-01T00:00:00"/>
    <x v="1"/>
    <d v="2018-01-01T00:00:00"/>
    <n v="5508.14"/>
    <n v="118.98"/>
  </r>
  <r>
    <s v="E"/>
    <s v="R"/>
    <s v="R-TOU"/>
    <d v="2018-04-01T00:00:00"/>
    <x v="0"/>
    <d v="2018-01-01T00:00:00"/>
    <n v="122131.26"/>
    <n v="2639.39"/>
  </r>
  <r>
    <s v="E"/>
    <s v="R"/>
    <s v="R-TOU"/>
    <d v="2018-04-01T00:00:00"/>
    <x v="1"/>
    <d v="2018-01-01T00:00:00"/>
    <n v="11.73"/>
    <n v="0.19"/>
  </r>
  <r>
    <s v="E"/>
    <s v="C"/>
    <s v="C-TOU"/>
    <d v="2018-03-01T00:00:00"/>
    <x v="1"/>
    <d v="2018-01-01T00:00:00"/>
    <n v="1778.74"/>
    <n v="26.15"/>
  </r>
  <r>
    <s v="E"/>
    <s v="C"/>
    <s v="C-TOU"/>
    <d v="2018-03-01T00:00:00"/>
    <x v="0"/>
    <d v="2018-01-01T00:00:00"/>
    <n v="39439.519999999997"/>
    <n v="580.15"/>
  </r>
  <r>
    <s v="E"/>
    <s v="R"/>
    <s v="R-TOU"/>
    <d v="2018-04-01T00:00:00"/>
    <x v="0"/>
    <d v="2018-01-01T00:00:00"/>
    <n v="260"/>
    <n v="4.13"/>
  </r>
  <r>
    <s v="E"/>
    <s v="C"/>
    <s v="C-TOU"/>
    <d v="2018-04-01T00:00:00"/>
    <x v="0"/>
    <d v="2018-01-01T00:00:00"/>
    <n v="132910.21"/>
    <n v="2151.29"/>
  </r>
  <r>
    <s v="E"/>
    <s v="C"/>
    <s v="C-TOU"/>
    <d v="2018-04-01T00:00:00"/>
    <x v="1"/>
    <d v="2018-01-01T00:00:00"/>
    <n v="5994.25"/>
    <n v="97.06"/>
  </r>
  <r>
    <s v="E"/>
    <s v="R"/>
    <s v="R-TOU"/>
    <d v="2018-04-01T00:00:00"/>
    <x v="1"/>
    <d v="2018-01-01T00:00:00"/>
    <n v="24193.13"/>
    <n v="384.62"/>
  </r>
  <r>
    <s v="E"/>
    <s v="C"/>
    <s v="C-TOU"/>
    <d v="2018-04-01T00:00:00"/>
    <x v="0"/>
    <d v="2018-01-01T00:00:00"/>
    <n v="7387.85"/>
    <n v="110.51"/>
  </r>
  <r>
    <s v="E"/>
    <s v="C"/>
    <s v="C-TOU"/>
    <d v="2018-04-01T00:00:00"/>
    <x v="1"/>
    <d v="2018-01-01T00:00:00"/>
    <n v="333.19"/>
    <n v="4.9800000000000004"/>
  </r>
  <r>
    <s v="E"/>
    <s v="R"/>
    <s v="R-TOU"/>
    <d v="2018-04-01T00:00:00"/>
    <x v="0"/>
    <d v="2018-01-01T00:00:00"/>
    <n v="536434.11"/>
    <n v="8529.64"/>
  </r>
  <r>
    <s v="E"/>
    <s v="R"/>
    <s v="R-TOU"/>
    <d v="2018-04-01T00:00:00"/>
    <x v="1"/>
    <d v="2018-01-01T00:00:00"/>
    <n v="24021.14"/>
    <n v="565.16"/>
  </r>
  <r>
    <s v="E"/>
    <s v="R"/>
    <s v="R-TOU"/>
    <d v="2018-04-01T00:00:00"/>
    <x v="0"/>
    <d v="2018-01-01T00:00:00"/>
    <n v="532617.35"/>
    <n v="12534.25"/>
  </r>
  <r>
    <s v="E"/>
    <s v="R"/>
    <s v="R-TOU"/>
    <d v="2018-04-01T00:00:00"/>
    <x v="0"/>
    <d v="2018-01-01T00:00:00"/>
    <n v="324195.39"/>
    <n v="5650.11"/>
  </r>
  <r>
    <s v="E"/>
    <s v="C"/>
    <s v="C-TOU"/>
    <d v="2018-03-01T00:00:00"/>
    <x v="1"/>
    <d v="2018-01-01T00:00:00"/>
    <n v="2650.3"/>
    <n v="38.24"/>
  </r>
  <r>
    <s v="E"/>
    <s v="C"/>
    <s v="C-TOU"/>
    <d v="2018-03-01T00:00:00"/>
    <x v="0"/>
    <d v="2018-01-01T00:00:00"/>
    <n v="58764.34"/>
    <n v="848.04"/>
  </r>
  <r>
    <s v="E"/>
    <s v="R"/>
    <s v="R-TOU"/>
    <d v="2018-03-01T00:00:00"/>
    <x v="0"/>
    <d v="2018-01-01T00:00:00"/>
    <n v="1097"/>
    <n v="15.8"/>
  </r>
  <r>
    <s v="E"/>
    <s v="R"/>
    <s v="R-TOU"/>
    <d v="2018-03-01T00:00:00"/>
    <x v="1"/>
    <d v="2018-01-01T00:00:00"/>
    <n v="49.47"/>
    <n v="0.71"/>
  </r>
  <r>
    <s v="E"/>
    <s v="R"/>
    <s v="R-TOU"/>
    <d v="2018-04-01T00:00:00"/>
    <x v="0"/>
    <d v="2018-01-01T00:00:00"/>
    <n v="490647.31"/>
    <n v="11554.75"/>
  </r>
  <r>
    <s v="E"/>
    <s v="R"/>
    <s v="R-TOU"/>
    <d v="2018-04-01T00:00:00"/>
    <x v="1"/>
    <d v="2018-01-01T00:00:00"/>
    <n v="14621.34"/>
    <n v="254.73"/>
  </r>
  <r>
    <s v="E"/>
    <s v="R"/>
    <s v="R-TOU"/>
    <d v="2018-04-01T00:00:00"/>
    <x v="1"/>
    <d v="2018-01-01T00:00:00"/>
    <n v="22128.11"/>
    <n v="521.32000000000005"/>
  </r>
  <r>
    <s v="E"/>
    <s v="C"/>
    <s v="C-TOU"/>
    <d v="2018-04-01T00:00:00"/>
    <x v="1"/>
    <d v="2018-01-01T00:00:00"/>
    <n v="3443.36"/>
    <n v="79.64"/>
  </r>
  <r>
    <s v="E"/>
    <s v="C"/>
    <s v="C-TOU"/>
    <d v="2018-04-01T00:00:00"/>
    <x v="1"/>
    <d v="2018-01-01T00:00:00"/>
    <n v="8091.67"/>
    <n v="121.02"/>
  </r>
  <r>
    <s v="E"/>
    <s v="C"/>
    <s v="C-TOU"/>
    <d v="2018-04-01T00:00:00"/>
    <x v="0"/>
    <d v="2018-01-01T00:00:00"/>
    <n v="76349.8"/>
    <n v="1766.05"/>
  </r>
  <r>
    <s v="E"/>
    <s v="R"/>
    <s v="R-TOU"/>
    <d v="2018-04-01T00:00:00"/>
    <x v="1"/>
    <d v="2018-01-01T00:00:00"/>
    <n v="28231.02"/>
    <n v="663.71"/>
  </r>
  <r>
    <s v="E"/>
    <s v="R"/>
    <s v="R-TOU"/>
    <d v="2018-04-01T00:00:00"/>
    <x v="0"/>
    <d v="2018-01-01T00:00:00"/>
    <n v="625970.36"/>
    <n v="14717.86"/>
  </r>
  <r>
    <s v="E"/>
    <s v="R"/>
    <s v="R-TOU"/>
    <d v="2018-04-01T00:00:00"/>
    <x v="1"/>
    <d v="2018-01-01T00:00:00"/>
    <n v="27538.99"/>
    <n v="648.27"/>
  </r>
  <r>
    <s v="E"/>
    <s v="R"/>
    <s v="R-TOU"/>
    <d v="2018-04-01T00:00:00"/>
    <x v="0"/>
    <d v="2018-01-01T00:00:00"/>
    <n v="610618.82999999996"/>
    <n v="14373.34"/>
  </r>
  <r>
    <s v="E"/>
    <s v="R"/>
    <s v="R-TOU"/>
    <d v="2019-01-01T00:00:00"/>
    <x v="0"/>
    <d v="2018-05-01T00:00:00"/>
    <n v="282"/>
    <n v="6.77"/>
  </r>
  <r>
    <s v="E"/>
    <s v="R"/>
    <s v="R-TOU"/>
    <d v="2019-01-01T00:00:00"/>
    <x v="1"/>
    <d v="2018-05-01T00:00:00"/>
    <n v="12.21"/>
    <n v="0.28999999999999998"/>
  </r>
  <r>
    <s v="E"/>
    <s v="C"/>
    <s v="C-TOU"/>
    <d v="2018-04-01T00:00:00"/>
    <x v="1"/>
    <d v="2018-01-01T00:00:00"/>
    <n v="3676.2"/>
    <n v="62.48"/>
  </r>
  <r>
    <s v="E"/>
    <s v="R"/>
    <s v="CR-TOU"/>
    <d v="2018-04-01T00:00:00"/>
    <x v="0"/>
    <d v="2018-01-01T00:00:00"/>
    <n v="893407.16"/>
    <n v="15387.92"/>
  </r>
  <r>
    <s v="E"/>
    <s v="C"/>
    <s v="C-TOU"/>
    <d v="2018-04-01T00:00:00"/>
    <x v="0"/>
    <d v="2018-01-01T00:00:00"/>
    <n v="81512.149999999994"/>
    <n v="1384.75"/>
  </r>
  <r>
    <s v="E"/>
    <s v="R"/>
    <s v="CR-TOU"/>
    <d v="2018-04-01T00:00:00"/>
    <x v="1"/>
    <d v="2018-01-01T00:00:00"/>
    <n v="40292.57"/>
    <n v="694.03"/>
  </r>
  <r>
    <s v="E"/>
    <s v="C"/>
    <s v="C-TOU"/>
    <d v="2018-03-01T00:00:00"/>
    <x v="0"/>
    <d v="2018-01-01T00:00:00"/>
    <n v="8840.98"/>
    <n v="127.58"/>
  </r>
  <r>
    <s v="E"/>
    <s v="C"/>
    <s v="C-TOU"/>
    <d v="2018-03-01T00:00:00"/>
    <x v="1"/>
    <d v="2018-01-01T00:00:00"/>
    <n v="398.74"/>
    <n v="5.75"/>
  </r>
  <r>
    <s v="E"/>
    <s v="C"/>
    <s v="CR-TOU"/>
    <d v="2018-04-01T00:00:00"/>
    <x v="0"/>
    <d v="2018-01-01T00:00:00"/>
    <n v="768"/>
    <n v="13.22"/>
  </r>
  <r>
    <s v="E"/>
    <s v="C"/>
    <s v="CR-TOU"/>
    <d v="2018-04-01T00:00:00"/>
    <x v="1"/>
    <d v="2018-01-01T00:00:00"/>
    <n v="34.64"/>
    <n v="0.6"/>
  </r>
  <r>
    <s v="E"/>
    <s v="C"/>
    <s v="C-TOU"/>
    <d v="2018-04-01T00:00:00"/>
    <x v="1"/>
    <d v="2018-01-01T00:00:00"/>
    <n v="6709.97"/>
    <n v="114.29"/>
  </r>
  <r>
    <s v="E"/>
    <s v="C"/>
    <s v="C-TOU"/>
    <d v="2018-04-01T00:00:00"/>
    <x v="0"/>
    <d v="2018-01-01T00:00:00"/>
    <n v="148779.41"/>
    <n v="2533.31"/>
  </r>
  <r>
    <s v="E"/>
    <s v="R"/>
    <s v="R-TOU"/>
    <d v="2018-04-01T00:00:00"/>
    <x v="0"/>
    <d v="2018-01-01T00:00:00"/>
    <n v="2479.9899999999998"/>
    <n v="40.54"/>
  </r>
  <r>
    <s v="E"/>
    <s v="C"/>
    <s v="WC-TOU"/>
    <d v="2018-04-01T00:00:00"/>
    <x v="1"/>
    <d v="2018-01-01T00:00:00"/>
    <n v="25698.93"/>
    <n v="442.52"/>
  </r>
  <r>
    <s v="E"/>
    <s v="C"/>
    <s v="WC-TOU"/>
    <d v="2018-04-01T00:00:00"/>
    <x v="0"/>
    <d v="2018-01-01T00:00:00"/>
    <n v="569820.56999999995"/>
    <n v="9811.69"/>
  </r>
  <r>
    <s v="E"/>
    <s v="R"/>
    <s v="R-TOU"/>
    <d v="2018-04-01T00:00:00"/>
    <x v="1"/>
    <d v="2018-01-01T00:00:00"/>
    <n v="111.85"/>
    <n v="1.83"/>
  </r>
  <r>
    <s v="E"/>
    <s v="R"/>
    <s v="R-TOU"/>
    <d v="2018-04-01T00:00:00"/>
    <x v="0"/>
    <d v="2018-01-01T00:00:00"/>
    <n v="224937.3"/>
    <n v="3876.82"/>
  </r>
  <r>
    <s v="E"/>
    <s v="R"/>
    <s v="R-TOU"/>
    <d v="2018-04-01T00:00:00"/>
    <x v="1"/>
    <d v="2018-01-01T00:00:00"/>
    <n v="10144.67"/>
    <n v="174.74"/>
  </r>
  <r>
    <s v="E"/>
    <s v="C"/>
    <s v="CR-TOU"/>
    <d v="2018-03-01T00:00:00"/>
    <x v="0"/>
    <d v="2018-01-01T00:00:00"/>
    <n v="621"/>
    <n v="11.95"/>
  </r>
  <r>
    <s v="E"/>
    <s v="C"/>
    <s v="C-TOU"/>
    <d v="2018-03-01T00:00:00"/>
    <x v="0"/>
    <d v="2018-01-01T00:00:00"/>
    <n v="3221.89"/>
    <n v="63.08"/>
  </r>
  <r>
    <s v="E"/>
    <s v="C"/>
    <s v="CR-TOU"/>
    <d v="2018-03-01T00:00:00"/>
    <x v="1"/>
    <d v="2018-01-01T00:00:00"/>
    <n v="28.01"/>
    <n v="0.54"/>
  </r>
  <r>
    <s v="E"/>
    <s v="C"/>
    <s v="C-TOU"/>
    <d v="2018-03-01T00:00:00"/>
    <x v="1"/>
    <d v="2018-01-01T00:00:00"/>
    <n v="145.30000000000001"/>
    <n v="2.85"/>
  </r>
  <r>
    <s v="E"/>
    <s v="C"/>
    <s v="C-TOU"/>
    <d v="2018-03-01T00:00:00"/>
    <x v="1"/>
    <d v="2018-01-01T00:00:00"/>
    <n v="41.81"/>
    <n v="1.1499999999999999"/>
  </r>
  <r>
    <s v="E"/>
    <s v="C"/>
    <s v="C-TOU"/>
    <d v="2018-03-01T00:00:00"/>
    <x v="0"/>
    <d v="2018-01-01T00:00:00"/>
    <n v="202745.28"/>
    <n v="4574.87"/>
  </r>
  <r>
    <s v="E"/>
    <s v="C"/>
    <s v="C-TOU"/>
    <d v="2018-03-01T00:00:00"/>
    <x v="1"/>
    <d v="2018-01-01T00:00:00"/>
    <n v="9143.82"/>
    <n v="206.31"/>
  </r>
  <r>
    <s v="E"/>
    <s v="R"/>
    <s v="R-TOU"/>
    <d v="2018-04-01T00:00:00"/>
    <x v="1"/>
    <d v="2018-01-01T00:00:00"/>
    <n v="36262.07"/>
    <n v="525.52"/>
  </r>
  <r>
    <s v="E"/>
    <s v="R"/>
    <s v="R-TOU"/>
    <d v="2018-04-01T00:00:00"/>
    <x v="0"/>
    <d v="2018-01-01T00:00:00"/>
    <n v="804036.64"/>
    <n v="11654.96"/>
  </r>
  <r>
    <s v="E"/>
    <s v="R"/>
    <s v="R-TOU"/>
    <d v="2018-04-01T00:00:00"/>
    <x v="0"/>
    <d v="2018-01-01T00:00:00"/>
    <n v="506268.94"/>
    <n v="7317.96"/>
  </r>
  <r>
    <s v="E"/>
    <s v="R"/>
    <s v="R-TOU"/>
    <d v="2018-04-01T00:00:00"/>
    <x v="1"/>
    <d v="2018-01-01T00:00:00"/>
    <n v="22832.71"/>
    <n v="330.14"/>
  </r>
  <r>
    <s v="E"/>
    <s v="C"/>
    <s v="C-TOU"/>
    <d v="2018-03-01T00:00:00"/>
    <x v="0"/>
    <d v="2018-01-01T00:00:00"/>
    <n v="927"/>
    <n v="25.42"/>
  </r>
  <r>
    <s v="E"/>
    <s v="C"/>
    <s v="C-TOU"/>
    <d v="2018-03-01T00:00:00"/>
    <x v="1"/>
    <d v="2018-01-01T00:00:00"/>
    <n v="2233.3000000000002"/>
    <n v="34.58"/>
  </r>
  <r>
    <s v="E"/>
    <s v="C"/>
    <s v="C-TOU"/>
    <d v="2018-03-01T00:00:00"/>
    <x v="0"/>
    <d v="2018-01-01T00:00:00"/>
    <n v="49518.95"/>
    <n v="766.66"/>
  </r>
  <r>
    <s v="E"/>
    <s v="C"/>
    <s v="WC-TOU"/>
    <d v="2018-03-01T00:00:00"/>
    <x v="0"/>
    <d v="2018-01-01T00:00:00"/>
    <n v="547020.14"/>
    <n v="10526.83"/>
  </r>
  <r>
    <s v="E"/>
    <s v="R"/>
    <s v="R-TOU"/>
    <d v="2018-03-01T00:00:00"/>
    <x v="1"/>
    <d v="2018-01-01T00:00:00"/>
    <n v="12085.92"/>
    <n v="245.54"/>
  </r>
  <r>
    <s v="E"/>
    <s v="R"/>
    <s v="R-TOU"/>
    <d v="2018-03-01T00:00:00"/>
    <x v="1"/>
    <d v="2018-01-01T00:00:00"/>
    <n v="14979.75"/>
    <n v="337.61"/>
  </r>
  <r>
    <s v="E"/>
    <s v="R"/>
    <s v="R-TOU"/>
    <d v="2018-03-01T00:00:00"/>
    <x v="0"/>
    <d v="2018-01-01T00:00:00"/>
    <n v="332145.57"/>
    <n v="7484.69"/>
  </r>
  <r>
    <s v="E"/>
    <s v="R"/>
    <s v="R-TOU"/>
    <d v="2018-03-01T00:00:00"/>
    <x v="1"/>
    <d v="2018-01-01T00:00:00"/>
    <n v="28602.78"/>
    <n v="782.38"/>
  </r>
  <r>
    <s v="E"/>
    <s v="R"/>
    <s v="R-TOU"/>
    <d v="2018-03-01T00:00:00"/>
    <x v="0"/>
    <d v="2018-01-01T00:00:00"/>
    <n v="634207.61"/>
    <n v="17346.8"/>
  </r>
  <r>
    <s v="E"/>
    <s v="R"/>
    <s v="R-TOU"/>
    <d v="2018-03-01T00:00:00"/>
    <x v="1"/>
    <d v="2018-01-01T00:00:00"/>
    <n v="45191"/>
    <n v="1236.3699999999999"/>
  </r>
  <r>
    <s v="E"/>
    <s v="C"/>
    <s v="C-TOU"/>
    <d v="2018-03-01T00:00:00"/>
    <x v="0"/>
    <d v="2018-01-01T00:00:00"/>
    <n v="137538.38"/>
    <n v="2132.83"/>
  </r>
  <r>
    <s v="E"/>
    <s v="R"/>
    <s v="R-TOU"/>
    <d v="2018-03-01T00:00:00"/>
    <x v="0"/>
    <d v="2018-01-01T00:00:00"/>
    <n v="1002019"/>
    <n v="27415.19"/>
  </r>
  <r>
    <s v="E"/>
    <s v="C"/>
    <s v="WC-TOU"/>
    <d v="2018-03-01T00:00:00"/>
    <x v="1"/>
    <d v="2018-01-01T00:00:00"/>
    <n v="24670.58"/>
    <n v="474.8"/>
  </r>
  <r>
    <s v="E"/>
    <s v="C"/>
    <s v="C-TOU"/>
    <d v="2018-03-01T00:00:00"/>
    <x v="1"/>
    <d v="2018-01-01T00:00:00"/>
    <n v="6203"/>
    <n v="96.2"/>
  </r>
  <r>
    <s v="E"/>
    <s v="R"/>
    <s v="R-TOU"/>
    <d v="2018-03-01T00:00:00"/>
    <x v="1"/>
    <d v="2018-01-01T00:00:00"/>
    <n v="16400.34"/>
    <n v="333.84"/>
  </r>
  <r>
    <s v="E"/>
    <s v="R"/>
    <s v="R-TOU"/>
    <d v="2018-03-01T00:00:00"/>
    <x v="0"/>
    <d v="2018-01-01T00:00:00"/>
    <n v="363645.27"/>
    <n v="7402.15"/>
  </r>
  <r>
    <s v="E"/>
    <s v="C"/>
    <s v="C-TOU"/>
    <d v="2018-03-01T00:00:00"/>
    <x v="0"/>
    <d v="2018-01-01T00:00:00"/>
    <n v="12882.3"/>
    <n v="189.49"/>
  </r>
  <r>
    <s v="E"/>
    <s v="C"/>
    <s v="C-TOU"/>
    <d v="2018-03-01T00:00:00"/>
    <x v="1"/>
    <d v="2018-01-01T00:00:00"/>
    <n v="581.01"/>
    <n v="8.5500000000000007"/>
  </r>
  <r>
    <s v="E"/>
    <s v="C"/>
    <s v="C-TOU"/>
    <d v="2018-03-01T00:00:00"/>
    <x v="1"/>
    <d v="2018-01-01T00:00:00"/>
    <n v="2934.63"/>
    <n v="42.34"/>
  </r>
  <r>
    <s v="E"/>
    <s v="C"/>
    <s v="C-TOU"/>
    <d v="2018-03-01T00:00:00"/>
    <x v="0"/>
    <d v="2018-01-01T00:00:00"/>
    <n v="65069.84"/>
    <n v="939.01"/>
  </r>
  <r>
    <s v="E"/>
    <s v="C"/>
    <s v="C-TOU"/>
    <d v="2018-04-01T00:00:00"/>
    <x v="1"/>
    <d v="2018-01-01T00:00:00"/>
    <n v="26698.17"/>
    <n v="626.25"/>
  </r>
  <r>
    <s v="E"/>
    <s v="C"/>
    <s v="C-TOU"/>
    <d v="2018-04-01T00:00:00"/>
    <x v="0"/>
    <d v="2018-01-01T00:00:00"/>
    <n v="591978.14"/>
    <n v="13884.77"/>
  </r>
  <r>
    <s v="E"/>
    <s v="R"/>
    <s v="R-TOU"/>
    <d v="2018-04-01T00:00:00"/>
    <x v="0"/>
    <d v="2018-01-01T00:00:00"/>
    <n v="275082.01"/>
    <n v="4118.16"/>
  </r>
  <r>
    <s v="E"/>
    <s v="R"/>
    <s v="R-TOU"/>
    <d v="2018-04-01T00:00:00"/>
    <x v="1"/>
    <d v="2018-01-01T00:00:00"/>
    <n v="12406.11"/>
    <n v="185.72"/>
  </r>
  <r>
    <s v="E"/>
    <s v="C"/>
    <s v="C-TOU"/>
    <d v="2018-03-01T00:00:00"/>
    <x v="0"/>
    <d v="2018-01-01T00:00:00"/>
    <n v="91721"/>
    <n v="1867.61"/>
  </r>
  <r>
    <s v="E"/>
    <s v="C"/>
    <s v="C-TOU"/>
    <d v="2018-03-01T00:00:00"/>
    <x v="0"/>
    <d v="2018-01-01T00:00:00"/>
    <n v="79768.539999999994"/>
    <n v="1605.02"/>
  </r>
  <r>
    <s v="E"/>
    <s v="C"/>
    <s v="C-TOU"/>
    <d v="2018-03-01T00:00:00"/>
    <x v="1"/>
    <d v="2018-01-01T00:00:00"/>
    <n v="3597.55"/>
    <n v="72.39"/>
  </r>
  <r>
    <s v="E"/>
    <s v="C"/>
    <s v="C-TOU"/>
    <d v="2018-03-01T00:00:00"/>
    <x v="0"/>
    <d v="2018-01-01T00:00:00"/>
    <n v="178224.45"/>
    <n v="3588.56"/>
  </r>
  <r>
    <s v="E"/>
    <s v="R"/>
    <s v="R-TOU"/>
    <d v="2018-03-01T00:00:00"/>
    <x v="0"/>
    <d v="2018-01-01T00:00:00"/>
    <n v="267979.55"/>
    <n v="5443"/>
  </r>
  <r>
    <s v="E"/>
    <s v="C"/>
    <s v="C-TOU"/>
    <d v="2018-03-01T00:00:00"/>
    <x v="1"/>
    <d v="2018-01-01T00:00:00"/>
    <n v="8037.96"/>
    <n v="161.85"/>
  </r>
  <r>
    <s v="E"/>
    <s v="C"/>
    <s v="C-TOU"/>
    <d v="2018-03-01T00:00:00"/>
    <x v="1"/>
    <d v="2018-01-01T00:00:00"/>
    <n v="4136.63"/>
    <n v="84.24"/>
  </r>
  <r>
    <s v="E"/>
    <s v="R"/>
    <s v="WR-TOU"/>
    <d v="2018-03-01T00:00:00"/>
    <x v="0"/>
    <d v="2018-01-01T00:00:00"/>
    <n v="1241102.02"/>
    <n v="23910.49"/>
  </r>
  <r>
    <s v="E"/>
    <s v="R"/>
    <s v="WR-TOU"/>
    <d v="2018-03-01T00:00:00"/>
    <x v="1"/>
    <d v="2018-01-01T00:00:00"/>
    <n v="55973.85"/>
    <n v="1078.28"/>
  </r>
  <r>
    <s v="E"/>
    <s v="R"/>
    <s v="R-TOU"/>
    <d v="2018-03-01T00:00:00"/>
    <x v="1"/>
    <d v="2018-01-01T00:00:00"/>
    <n v="11334.18"/>
    <n v="175.91"/>
  </r>
  <r>
    <s v="E"/>
    <s v="R"/>
    <s v="R-TOU"/>
    <d v="2018-03-01T00:00:00"/>
    <x v="1"/>
    <d v="2018-01-01T00:00:00"/>
    <n v="37329.43"/>
    <n v="751.27"/>
  </r>
  <r>
    <s v="E"/>
    <s v="R"/>
    <s v="R-TOU"/>
    <d v="2018-03-01T00:00:00"/>
    <x v="1"/>
    <d v="2018-01-01T00:00:00"/>
    <n v="19930.3"/>
    <n v="289.85000000000002"/>
  </r>
  <r>
    <s v="E"/>
    <s v="R"/>
    <s v="R-TOU"/>
    <d v="2018-03-01T00:00:00"/>
    <x v="0"/>
    <d v="2018-01-01T00:00:00"/>
    <n v="441917.52"/>
    <n v="6426.1"/>
  </r>
  <r>
    <s v="E"/>
    <s v="C"/>
    <s v="C-TOU"/>
    <d v="2018-03-01T00:00:00"/>
    <x v="0"/>
    <d v="2018-01-01T00:00:00"/>
    <n v="145215.54"/>
    <n v="3194.75"/>
  </r>
  <r>
    <s v="E"/>
    <s v="C"/>
    <s v="C-TOU"/>
    <d v="2018-03-01T00:00:00"/>
    <x v="1"/>
    <d v="2018-01-01T00:00:00"/>
    <n v="6549.24"/>
    <n v="144.06"/>
  </r>
  <r>
    <s v="E"/>
    <s v="R"/>
    <s v="R-TOU"/>
    <d v="2018-03-01T00:00:00"/>
    <x v="0"/>
    <d v="2018-01-01T00:00:00"/>
    <n v="251311.52"/>
    <n v="3902.07"/>
  </r>
  <r>
    <s v="E"/>
    <s v="R"/>
    <s v="R-TOU"/>
    <d v="2018-03-01T00:00:00"/>
    <x v="0"/>
    <d v="2018-01-01T00:00:00"/>
    <n v="827705.13"/>
    <n v="16658.47"/>
  </r>
  <r>
    <s v="E"/>
    <s v="C"/>
    <s v="C-TOU"/>
    <d v="2018-03-01T00:00:00"/>
    <x v="1"/>
    <d v="2018-01-01T00:00:00"/>
    <n v="457.06"/>
    <n v="10.32"/>
  </r>
  <r>
    <s v="E"/>
    <s v="R"/>
    <s v="R-TOU"/>
    <d v="2018-03-01T00:00:00"/>
    <x v="1"/>
    <d v="2018-01-01T00:00:00"/>
    <n v="25613.67"/>
    <n v="372.12"/>
  </r>
  <r>
    <s v="E"/>
    <s v="C"/>
    <s v="C-TOU"/>
    <d v="2018-03-01T00:00:00"/>
    <x v="0"/>
    <d v="2018-01-01T00:00:00"/>
    <n v="10134.61"/>
    <n v="228.67"/>
  </r>
  <r>
    <s v="E"/>
    <s v="R"/>
    <s v="R-TOU"/>
    <d v="2018-03-01T00:00:00"/>
    <x v="0"/>
    <d v="2018-01-01T00:00:00"/>
    <n v="567932.78"/>
    <n v="8251.7199999999993"/>
  </r>
  <r>
    <s v="E"/>
    <s v="R"/>
    <s v="R-TOU"/>
    <d v="2018-03-01T00:00:00"/>
    <x v="0"/>
    <d v="2018-01-01T00:00:00"/>
    <n v="127765.27"/>
    <n v="1985.23"/>
  </r>
  <r>
    <s v="E"/>
    <s v="R"/>
    <s v="R-TOU"/>
    <d v="2018-03-01T00:00:00"/>
    <x v="1"/>
    <d v="2018-01-01T00:00:00"/>
    <n v="5762.18"/>
    <n v="89.51"/>
  </r>
  <r>
    <s v="E"/>
    <s v="C"/>
    <s v="C-TOU"/>
    <d v="2018-03-01T00:00:00"/>
    <x v="1"/>
    <d v="2018-01-01T00:00:00"/>
    <n v="4617.9399999999996"/>
    <n v="66.959999999999994"/>
  </r>
  <r>
    <s v="E"/>
    <s v="R"/>
    <s v="R-TOU"/>
    <d v="2018-03-01T00:00:00"/>
    <x v="1"/>
    <d v="2018-01-01T00:00:00"/>
    <n v="19493.669999999998"/>
    <n v="302.42"/>
  </r>
  <r>
    <s v="E"/>
    <s v="R"/>
    <s v="R-TOU"/>
    <d v="2018-03-01T00:00:00"/>
    <x v="1"/>
    <d v="2018-01-01T00:00:00"/>
    <n v="0"/>
    <n v="0"/>
  </r>
  <r>
    <s v="E"/>
    <s v="R"/>
    <s v="R-TOU"/>
    <d v="2018-03-01T00:00:00"/>
    <x v="0"/>
    <d v="2018-01-01T00:00:00"/>
    <n v="0"/>
    <n v="0"/>
  </r>
  <r>
    <s v="E"/>
    <s v="C"/>
    <s v="C-TOU"/>
    <d v="2018-03-01T00:00:00"/>
    <x v="0"/>
    <d v="2018-01-01T00:00:00"/>
    <n v="102391.74"/>
    <n v="1483.98"/>
  </r>
  <r>
    <s v="E"/>
    <s v="R"/>
    <s v="R-TOU"/>
    <d v="2018-03-01T00:00:00"/>
    <x v="0"/>
    <d v="2018-01-01T00:00:00"/>
    <n v="432230.71"/>
    <n v="6705.63"/>
  </r>
  <r>
    <s v="E"/>
    <s v="R"/>
    <s v="R-TOU"/>
    <d v="2018-03-01T00:00:00"/>
    <x v="0"/>
    <d v="2018-01-01T00:00:00"/>
    <n v="182637.42"/>
    <n v="2846.57"/>
  </r>
  <r>
    <s v="E"/>
    <s v="R"/>
    <s v="R-TOU"/>
    <d v="2018-03-01T00:00:00"/>
    <x v="0"/>
    <d v="2018-01-01T00:00:00"/>
    <n v="489982.59"/>
    <n v="11065.14"/>
  </r>
  <r>
    <s v="E"/>
    <s v="R"/>
    <s v="R-TOU"/>
    <d v="2018-03-01T00:00:00"/>
    <x v="1"/>
    <d v="2018-01-01T00:00:00"/>
    <n v="8237.07"/>
    <n v="128.54"/>
  </r>
  <r>
    <s v="E"/>
    <s v="R"/>
    <s v="R-TOU"/>
    <d v="2018-03-01T00:00:00"/>
    <x v="1"/>
    <d v="2018-01-01T00:00:00"/>
    <n v="22098.41"/>
    <n v="499.06"/>
  </r>
  <r>
    <s v="E"/>
    <s v="R"/>
    <s v="R-TOU"/>
    <d v="2018-03-01T00:00:00"/>
    <x v="0"/>
    <d v="2018-01-01T00:00:00"/>
    <n v="247998.86"/>
    <n v="3874.01"/>
  </r>
  <r>
    <s v="E"/>
    <s v="C"/>
    <s v="C-TOU"/>
    <d v="2018-03-01T00:00:00"/>
    <x v="0"/>
    <d v="2018-01-01T00:00:00"/>
    <n v="542083.59"/>
    <n v="7977.18"/>
  </r>
  <r>
    <s v="E"/>
    <s v="R"/>
    <s v="R-TOU"/>
    <d v="2018-03-01T00:00:00"/>
    <x v="1"/>
    <d v="2018-01-01T00:00:00"/>
    <n v="11184.8"/>
    <n v="174.73"/>
  </r>
  <r>
    <s v="E"/>
    <s v="C"/>
    <s v="C-TOU"/>
    <d v="2018-03-01T00:00:00"/>
    <x v="1"/>
    <d v="2018-01-01T00:00:00"/>
    <n v="24447.95"/>
    <n v="359.76"/>
  </r>
  <r>
    <s v="E"/>
    <s v="R"/>
    <s v="R-TOU"/>
    <d v="2018-03-01T00:00:00"/>
    <x v="0"/>
    <d v="2018-01-01T00:00:00"/>
    <n v="520441.9"/>
    <n v="7866.11"/>
  </r>
  <r>
    <s v="E"/>
    <s v="C"/>
    <s v="C-TOU"/>
    <d v="2018-03-01T00:00:00"/>
    <x v="1"/>
    <d v="2018-01-01T00:00:00"/>
    <n v="1499.32"/>
    <n v="23.83"/>
  </r>
  <r>
    <s v="E"/>
    <s v="C"/>
    <s v="C-TOU"/>
    <d v="2018-03-01T00:00:00"/>
    <x v="1"/>
    <d v="2018-01-01T00:00:00"/>
    <n v="30746.92"/>
    <n v="442.81"/>
  </r>
  <r>
    <s v="E"/>
    <s v="C"/>
    <s v="C-TOU"/>
    <d v="2018-03-01T00:00:00"/>
    <x v="0"/>
    <d v="2018-01-01T00:00:00"/>
    <n v="33243.78"/>
    <n v="528.37"/>
  </r>
  <r>
    <s v="E"/>
    <s v="C"/>
    <s v="C-TOU"/>
    <d v="2018-03-01T00:00:00"/>
    <x v="0"/>
    <d v="2018-01-01T00:00:00"/>
    <n v="681748.13"/>
    <n v="9818.77"/>
  </r>
  <r>
    <s v="E"/>
    <s v="R"/>
    <s v="R-TOU"/>
    <d v="2018-03-01T00:00:00"/>
    <x v="1"/>
    <d v="2018-01-01T00:00:00"/>
    <n v="23471.86"/>
    <n v="354.64"/>
  </r>
  <r>
    <s v="E"/>
    <s v="C"/>
    <s v="CC-TOU"/>
    <d v="2019-02-01T00:00:00"/>
    <x v="0"/>
    <d v="2018-05-01T00:00:00"/>
    <n v="-2"/>
    <n v="-0.24"/>
  </r>
  <r>
    <s v="E"/>
    <s v="R"/>
    <s v="R-TOU"/>
    <d v="2019-02-01T00:00:00"/>
    <x v="0"/>
    <d v="2018-11-01T00:00:00"/>
    <n v="1634"/>
    <n v="39.24"/>
  </r>
  <r>
    <s v="E"/>
    <s v="R"/>
    <s v="R-TOU"/>
    <d v="2019-02-01T00:00:00"/>
    <x v="0"/>
    <d v="2018-11-01T00:00:00"/>
    <n v="1345"/>
    <n v="38.85"/>
  </r>
  <r>
    <s v="E"/>
    <s v="R"/>
    <s v="R-TOU"/>
    <d v="2019-02-01T00:00:00"/>
    <x v="1"/>
    <d v="2018-11-01T00:00:00"/>
    <n v="60.66"/>
    <n v="1.75"/>
  </r>
  <r>
    <s v="E"/>
    <s v="C"/>
    <s v="C-TOU"/>
    <d v="2018-03-01T00:00:00"/>
    <x v="0"/>
    <d v="2018-01-01T00:00:00"/>
    <n v="31369.59"/>
    <n v="485.65"/>
  </r>
  <r>
    <s v="E"/>
    <s v="C"/>
    <s v="C-TOU"/>
    <d v="2018-03-01T00:00:00"/>
    <x v="1"/>
    <d v="2018-01-01T00:00:00"/>
    <n v="1414.79"/>
    <n v="21.93"/>
  </r>
  <r>
    <s v="E"/>
    <s v="C"/>
    <s v="C-TOU"/>
    <d v="2018-03-01T00:00:00"/>
    <x v="0"/>
    <d v="2018-01-01T00:00:00"/>
    <n v="10323"/>
    <n v="159.82"/>
  </r>
  <r>
    <s v="E"/>
    <s v="C"/>
    <s v="C-TOU"/>
    <d v="2018-03-01T00:00:00"/>
    <x v="1"/>
    <d v="2018-01-01T00:00:00"/>
    <n v="465.57"/>
    <n v="7.2"/>
  </r>
  <r>
    <s v="E"/>
    <s v="R"/>
    <s v="R-TOU"/>
    <d v="2018-03-01T00:00:00"/>
    <x v="0"/>
    <d v="2018-01-01T00:00:00"/>
    <n v="8172.01"/>
    <n v="157.30000000000001"/>
  </r>
  <r>
    <s v="E"/>
    <s v="R"/>
    <s v="R-TOU"/>
    <d v="2018-03-01T00:00:00"/>
    <x v="1"/>
    <d v="2018-01-01T00:00:00"/>
    <n v="368.55"/>
    <n v="7.09"/>
  </r>
  <r>
    <s v="E"/>
    <s v="R"/>
    <s v="R-TOU"/>
    <d v="2018-03-01T00:00:00"/>
    <x v="0"/>
    <d v="2018-01-01T00:00:00"/>
    <n v="573009.15"/>
    <n v="8437.06"/>
  </r>
  <r>
    <s v="E"/>
    <s v="R"/>
    <s v="R-TOU"/>
    <d v="2018-03-01T00:00:00"/>
    <x v="1"/>
    <d v="2018-01-01T00:00:00"/>
    <n v="25842.7"/>
    <n v="380.46"/>
  </r>
  <r>
    <s v="E"/>
    <s v="R"/>
    <s v="R-TOU"/>
    <d v="2018-03-01T00:00:00"/>
    <x v="1"/>
    <d v="2018-01-01T00:00:00"/>
    <n v="28874.5"/>
    <n v="635.15"/>
  </r>
  <r>
    <s v="E"/>
    <s v="R"/>
    <s v="R-TOU"/>
    <d v="2018-03-01T00:00:00"/>
    <x v="0"/>
    <d v="2018-01-01T00:00:00"/>
    <n v="640229.84"/>
    <n v="14081.56"/>
  </r>
  <r>
    <s v="E"/>
    <s v="R"/>
    <s v="R-TOU"/>
    <d v="2018-03-01T00:00:00"/>
    <x v="0"/>
    <d v="2018-01-01T00:00:00"/>
    <n v="320.99"/>
    <n v="7.06"/>
  </r>
  <r>
    <s v="E"/>
    <s v="R"/>
    <s v="R-TOU"/>
    <d v="2018-03-01T00:00:00"/>
    <x v="0"/>
    <d v="2018-01-01T00:00:00"/>
    <n v="5254"/>
    <n v="115.59"/>
  </r>
  <r>
    <s v="E"/>
    <s v="R"/>
    <s v="R-TOU"/>
    <d v="2018-03-01T00:00:00"/>
    <x v="1"/>
    <d v="2018-01-01T00:00:00"/>
    <n v="14.48"/>
    <n v="0.32"/>
  </r>
  <r>
    <s v="E"/>
    <s v="R"/>
    <s v="R-TOU"/>
    <d v="2018-03-01T00:00:00"/>
    <x v="1"/>
    <d v="2018-01-01T00:00:00"/>
    <n v="236.96"/>
    <n v="5.21"/>
  </r>
  <r>
    <s v="E"/>
    <s v="R"/>
    <s v="R-TOU"/>
    <d v="2019-01-01T00:00:00"/>
    <x v="0"/>
    <d v="2018-05-01T00:00:00"/>
    <n v="0"/>
    <n v="0"/>
  </r>
  <r>
    <s v="E"/>
    <s v="R"/>
    <s v="R-TOU"/>
    <d v="2019-01-01T00:00:00"/>
    <x v="1"/>
    <d v="2018-05-01T00:00:00"/>
    <n v="0"/>
    <n v="0"/>
  </r>
  <r>
    <s v="E"/>
    <s v="C"/>
    <s v="C-TOU"/>
    <d v="2019-01-01T00:00:00"/>
    <x v="1"/>
    <d v="2018-11-01T00:00:00"/>
    <n v="996.15"/>
    <n v="21.37"/>
  </r>
  <r>
    <s v="E"/>
    <s v="C"/>
    <s v="C-TOU"/>
    <d v="2019-01-01T00:00:00"/>
    <x v="0"/>
    <d v="2018-11-01T00:00:00"/>
    <n v="24779"/>
    <n v="531.22"/>
  </r>
  <r>
    <s v="E"/>
    <s v="C"/>
    <s v="C-TOU"/>
    <d v="2019-01-01T00:00:00"/>
    <x v="0"/>
    <d v="2018-11-01T00:00:00"/>
    <n v="8871"/>
    <n v="190.18"/>
  </r>
  <r>
    <s v="E"/>
    <s v="C"/>
    <s v="C-TOU"/>
    <d v="2019-01-01T00:00:00"/>
    <x v="1"/>
    <d v="2018-11-01T00:00:00"/>
    <n v="356.61"/>
    <n v="7.65"/>
  </r>
  <r>
    <s v="E"/>
    <s v="R"/>
    <s v="R-TOU"/>
    <d v="2019-02-01T00:00:00"/>
    <x v="0"/>
    <d v="2018-11-01T00:00:00"/>
    <n v="1453"/>
    <n v="36.81"/>
  </r>
  <r>
    <s v="E"/>
    <s v="R"/>
    <s v="R-TOU"/>
    <d v="2019-02-01T00:00:00"/>
    <x v="0"/>
    <d v="2018-11-01T00:00:00"/>
    <n v="1049"/>
    <n v="26.79"/>
  </r>
  <r>
    <s v="E"/>
    <s v="R"/>
    <s v="R-TOU"/>
    <d v="2019-02-01T00:00:00"/>
    <x v="1"/>
    <d v="2018-11-01T00:00:00"/>
    <n v="57.86"/>
    <n v="1.46"/>
  </r>
  <r>
    <s v="E"/>
    <s v="R"/>
    <s v="R-TOU"/>
    <d v="2019-02-01T00:00:00"/>
    <x v="1"/>
    <d v="2018-11-01T00:00:00"/>
    <n v="39.92"/>
    <n v="1.02"/>
  </r>
  <r>
    <s v="E"/>
    <s v="C"/>
    <s v="CC-TOU"/>
    <d v="2019-02-01T00:00:00"/>
    <x v="1"/>
    <d v="2018-05-01T00:00:00"/>
    <n v="-0.09"/>
    <n v="-0.01"/>
  </r>
  <r>
    <s v="E"/>
    <s v="C"/>
    <s v="CC-TOU"/>
    <d v="2019-02-01T00:00:00"/>
    <x v="0"/>
    <d v="2018-11-01T00:00:00"/>
    <n v="0"/>
    <n v="0"/>
  </r>
  <r>
    <s v="E"/>
    <s v="C"/>
    <s v="CC-TOU"/>
    <d v="2019-02-01T00:00:00"/>
    <x v="1"/>
    <d v="2018-11-01T00:00:00"/>
    <n v="0"/>
    <n v="0"/>
  </r>
  <r>
    <s v="E"/>
    <s v="R"/>
    <s v="R-TOU"/>
    <d v="2019-02-01T00:00:00"/>
    <x v="0"/>
    <d v="2018-11-01T00:00:00"/>
    <n v="947"/>
    <n v="22.9"/>
  </r>
  <r>
    <s v="E"/>
    <s v="R"/>
    <s v="R-TOU"/>
    <d v="2019-02-01T00:00:00"/>
    <x v="1"/>
    <d v="2018-11-01T00:00:00"/>
    <n v="37.020000000000003"/>
    <n v="0.89"/>
  </r>
  <r>
    <s v="E"/>
    <s v="R"/>
    <s v="R-TOU"/>
    <d v="2019-02-01T00:00:00"/>
    <x v="1"/>
    <d v="2018-11-01T00:00:00"/>
    <n v="63.62"/>
    <n v="1.53"/>
  </r>
  <r>
    <s v="E"/>
    <s v="C"/>
    <s v="C-TOU"/>
    <d v="2018-03-01T00:00:00"/>
    <x v="1"/>
    <d v="2018-01-01T00:00:00"/>
    <n v="1154.81"/>
    <n v="22.87"/>
  </r>
  <r>
    <s v="E"/>
    <s v="C"/>
    <s v="C-TOU"/>
    <d v="2018-03-01T00:00:00"/>
    <x v="0"/>
    <d v="2018-01-01T00:00:00"/>
    <n v="25605.64"/>
    <n v="507.31"/>
  </r>
  <r>
    <s v="E"/>
    <s v="C"/>
    <s v="WC-TOU"/>
    <d v="2018-03-01T00:00:00"/>
    <x v="0"/>
    <d v="2018-01-01T00:00:00"/>
    <n v="898"/>
    <n v="17.28"/>
  </r>
  <r>
    <s v="E"/>
    <s v="C"/>
    <s v="CC-TOU"/>
    <d v="2018-03-01T00:00:00"/>
    <x v="0"/>
    <d v="2018-01-01T00:00:00"/>
    <n v="299196.78000000003"/>
    <n v="5759.4"/>
  </r>
  <r>
    <s v="E"/>
    <s v="C"/>
    <s v="WC-TOU"/>
    <d v="2018-03-01T00:00:00"/>
    <x v="1"/>
    <d v="2018-01-01T00:00:00"/>
    <n v="40.5"/>
    <n v="0.78"/>
  </r>
  <r>
    <s v="E"/>
    <s v="C"/>
    <s v="CC-TOU"/>
    <d v="2018-03-01T00:00:00"/>
    <x v="1"/>
    <d v="2018-01-01T00:00:00"/>
    <n v="13493.77"/>
    <n v="259.69"/>
  </r>
  <r>
    <s v="E"/>
    <s v="C"/>
    <s v="C-TOU"/>
    <d v="2019-01-01T00:00:00"/>
    <x v="1"/>
    <d v="2018-11-01T00:00:00"/>
    <n v="7675.57"/>
    <n v="231.99"/>
  </r>
  <r>
    <s v="E"/>
    <s v="R"/>
    <s v="R-TOU"/>
    <d v="2018-03-01T00:00:00"/>
    <x v="1"/>
    <d v="2018-01-01T00:00:00"/>
    <n v="1718.13"/>
    <n v="37.67"/>
  </r>
  <r>
    <s v="E"/>
    <s v="R"/>
    <s v="R-TOU"/>
    <d v="2018-03-01T00:00:00"/>
    <x v="0"/>
    <d v="2018-01-01T00:00:00"/>
    <n v="38095.97"/>
    <n v="835.42"/>
  </r>
  <r>
    <s v="E"/>
    <s v="R"/>
    <s v="CR-TOU"/>
    <d v="2018-03-01T00:00:00"/>
    <x v="0"/>
    <d v="2018-01-01T00:00:00"/>
    <n v="868514.42"/>
    <n v="16728.09"/>
  </r>
  <r>
    <s v="E"/>
    <s v="C"/>
    <s v="C-TOU"/>
    <d v="2019-02-01T00:00:00"/>
    <x v="1"/>
    <d v="2018-05-01T00:00:00"/>
    <n v="5.91"/>
    <n v="0.13"/>
  </r>
  <r>
    <s v="E"/>
    <s v="C"/>
    <s v="C-TOU"/>
    <d v="2019-02-01T00:00:00"/>
    <x v="0"/>
    <d v="2018-05-01T00:00:00"/>
    <n v="131"/>
    <n v="2.95"/>
  </r>
  <r>
    <s v="E"/>
    <s v="R"/>
    <s v="R-TOU"/>
    <d v="2019-01-01T00:00:00"/>
    <x v="1"/>
    <d v="2018-11-01T00:00:00"/>
    <n v="17.899999999999999"/>
    <n v="0.55000000000000004"/>
  </r>
  <r>
    <s v="E"/>
    <s v="R"/>
    <s v="R-TOU"/>
    <d v="2019-01-01T00:00:00"/>
    <x v="1"/>
    <d v="2018-11-01T00:00:00"/>
    <n v="23.72"/>
    <n v="0.73"/>
  </r>
  <r>
    <s v="E"/>
    <s v="R"/>
    <s v="R-TOU"/>
    <d v="2019-01-01T00:00:00"/>
    <x v="0"/>
    <d v="2018-11-01T00:00:00"/>
    <n v="397"/>
    <n v="12.28"/>
  </r>
  <r>
    <s v="E"/>
    <s v="R"/>
    <s v="R-TOU"/>
    <d v="2019-01-01T00:00:00"/>
    <x v="0"/>
    <d v="2018-11-01T00:00:00"/>
    <n v="526"/>
    <n v="16.27"/>
  </r>
  <r>
    <s v="E"/>
    <s v="R"/>
    <s v="CR-TOU"/>
    <d v="2018-03-01T00:00:00"/>
    <x v="1"/>
    <d v="2018-01-01T00:00:00"/>
    <n v="39170.1"/>
    <n v="754.45"/>
  </r>
  <r>
    <s v="E"/>
    <s v="C"/>
    <s v="C-TOU"/>
    <d v="2019-01-01T00:00:00"/>
    <x v="1"/>
    <d v="2018-11-01T00:00:00"/>
    <n v="2885.57"/>
    <n v="87.23"/>
  </r>
  <r>
    <s v="E"/>
    <s v="C"/>
    <s v="C-TOU"/>
    <d v="2019-01-01T00:00:00"/>
    <x v="0"/>
    <d v="2018-11-01T00:00:00"/>
    <n v="63981.72"/>
    <n v="1934.37"/>
  </r>
  <r>
    <s v="E"/>
    <s v="C"/>
    <s v="C-TOU"/>
    <d v="2019-01-01T00:00:00"/>
    <x v="0"/>
    <d v="2018-11-01T00:00:00"/>
    <n v="170189.84"/>
    <n v="5143.99"/>
  </r>
  <r>
    <s v="E"/>
    <s v="R"/>
    <s v="R-TOU"/>
    <d v="2018-03-01T00:00:00"/>
    <x v="1"/>
    <d v="2018-01-01T00:00:00"/>
    <n v="20577.45"/>
    <n v="298.01"/>
  </r>
  <r>
    <s v="E"/>
    <s v="R"/>
    <s v="R-TOU"/>
    <d v="2019-01-01T00:00:00"/>
    <x v="1"/>
    <d v="2018-11-01T00:00:00"/>
    <n v="13.76"/>
    <n v="0.43"/>
  </r>
  <r>
    <s v="E"/>
    <s v="R"/>
    <s v="R-TOU"/>
    <d v="2019-01-01T00:00:00"/>
    <x v="0"/>
    <d v="2018-11-01T00:00:00"/>
    <n v="305"/>
    <n v="9.43"/>
  </r>
  <r>
    <s v="E"/>
    <s v="R"/>
    <s v="R-TOU"/>
    <d v="2018-03-01T00:00:00"/>
    <x v="1"/>
    <d v="2018-01-01T00:00:00"/>
    <n v="29308.01"/>
    <n v="426.01"/>
  </r>
  <r>
    <s v="E"/>
    <s v="R"/>
    <s v="R-TOU"/>
    <d v="2018-03-01T00:00:00"/>
    <x v="0"/>
    <d v="2018-01-01T00:00:00"/>
    <n v="649842.68000000005"/>
    <n v="9445.5300000000007"/>
  </r>
  <r>
    <s v="E"/>
    <s v="R"/>
    <s v="R-TOU"/>
    <d v="2018-03-01T00:00:00"/>
    <x v="0"/>
    <d v="2018-01-01T00:00:00"/>
    <n v="456260.93"/>
    <n v="6608.67"/>
  </r>
  <r>
    <s v="E"/>
    <s v="R"/>
    <s v="R-TOU"/>
    <d v="2019-01-01T00:00:00"/>
    <x v="0"/>
    <d v="2018-05-01T00:00:00"/>
    <n v="43"/>
    <n v="1.1000000000000001"/>
  </r>
  <r>
    <s v="E"/>
    <s v="R"/>
    <s v="R-TOU"/>
    <d v="2019-01-01T00:00:00"/>
    <x v="0"/>
    <d v="2018-11-01T00:00:00"/>
    <n v="264466.76"/>
    <n v="7981.7"/>
  </r>
  <r>
    <s v="E"/>
    <s v="R"/>
    <s v="R-TOU"/>
    <d v="2019-01-01T00:00:00"/>
    <x v="1"/>
    <d v="2018-11-01T00:00:00"/>
    <n v="11927.49"/>
    <n v="359.99"/>
  </r>
  <r>
    <s v="E"/>
    <s v="C"/>
    <s v="C-TOU"/>
    <d v="2019-01-01T00:00:00"/>
    <x v="0"/>
    <d v="2018-11-01T00:00:00"/>
    <n v="128793.27"/>
    <n v="3981.49"/>
  </r>
  <r>
    <s v="E"/>
    <s v="C"/>
    <s v="C-TOU"/>
    <d v="2019-01-01T00:00:00"/>
    <x v="1"/>
    <d v="2018-11-01T00:00:00"/>
    <n v="5807.28"/>
    <n v="179.55"/>
  </r>
  <r>
    <s v="E"/>
    <s v="C"/>
    <s v="C-TOU"/>
    <d v="2019-02-01T00:00:00"/>
    <x v="0"/>
    <d v="2018-11-01T00:00:00"/>
    <n v="25256.99"/>
    <n v="642.49"/>
  </r>
  <r>
    <s v="E"/>
    <s v="C"/>
    <s v="C-TOU"/>
    <d v="2019-02-01T00:00:00"/>
    <x v="0"/>
    <d v="2018-11-01T00:00:00"/>
    <n v="1399"/>
    <n v="33.15"/>
  </r>
  <r>
    <s v="E"/>
    <s v="C"/>
    <s v="C-TOU"/>
    <d v="2019-02-01T00:00:00"/>
    <x v="1"/>
    <d v="2018-11-01T00:00:00"/>
    <n v="872.85"/>
    <n v="22.26"/>
  </r>
  <r>
    <s v="E"/>
    <s v="C"/>
    <s v="C-TOU"/>
    <d v="2019-02-01T00:00:00"/>
    <x v="1"/>
    <d v="2018-11-01T00:00:00"/>
    <n v="55.26"/>
    <n v="1.31"/>
  </r>
  <r>
    <s v="E"/>
    <s v="C"/>
    <s v="C-TOU"/>
    <d v="2019-02-01T00:00:00"/>
    <x v="1"/>
    <d v="2018-11-01T00:00:00"/>
    <n v="71.150000000000006"/>
    <n v="2.1"/>
  </r>
  <r>
    <s v="E"/>
    <s v="R"/>
    <s v="R-TOU"/>
    <d v="2019-01-01T00:00:00"/>
    <x v="1"/>
    <d v="2018-11-01T00:00:00"/>
    <n v="37334.78"/>
    <n v="1128"/>
  </r>
  <r>
    <s v="E"/>
    <s v="R"/>
    <s v="R-TOU"/>
    <d v="2019-02-01T00:00:00"/>
    <x v="1"/>
    <d v="2018-11-01T00:00:00"/>
    <n v="3884.16"/>
    <n v="98.04"/>
  </r>
  <r>
    <s v="E"/>
    <s v="R"/>
    <s v="R-TOU"/>
    <d v="2018-12-01T00:00:00"/>
    <x v="0"/>
    <d v="2018-11-01T00:00:00"/>
    <n v="5318"/>
    <n v="135.21"/>
  </r>
  <r>
    <s v="E"/>
    <s v="R"/>
    <s v="R-TOU"/>
    <d v="2018-12-01T00:00:00"/>
    <x v="1"/>
    <d v="2018-11-01T00:00:00"/>
    <n v="239.85"/>
    <n v="6.1"/>
  </r>
  <r>
    <s v="E"/>
    <s v="C"/>
    <s v="C-TOU"/>
    <d v="2019-02-01T00:00:00"/>
    <x v="0"/>
    <d v="2018-11-01T00:00:00"/>
    <n v="1710.95"/>
    <n v="49.98"/>
  </r>
  <r>
    <s v="E"/>
    <s v="R"/>
    <s v="R-TOU"/>
    <d v="2019-02-01T00:00:00"/>
    <x v="0"/>
    <d v="2018-11-01T00:00:00"/>
    <n v="113897"/>
    <n v="2873.2"/>
  </r>
  <r>
    <s v="E"/>
    <s v="R"/>
    <s v="R-TOU"/>
    <d v="2019-02-01T00:00:00"/>
    <x v="0"/>
    <d v="2018-11-01T00:00:00"/>
    <n v="1578"/>
    <n v="41.08"/>
  </r>
  <r>
    <s v="E"/>
    <s v="R"/>
    <s v="R-TOU"/>
    <d v="2019-01-01T00:00:00"/>
    <x v="0"/>
    <d v="2018-11-01T00:00:00"/>
    <n v="827832.35"/>
    <n v="25014.799999999999"/>
  </r>
  <r>
    <s v="E"/>
    <s v="R"/>
    <s v="R-TOU"/>
    <d v="2019-02-01T00:00:00"/>
    <x v="1"/>
    <d v="2018-11-01T00:00:00"/>
    <n v="67.8"/>
    <n v="1.77"/>
  </r>
  <r>
    <s v="E"/>
    <s v="R"/>
    <s v="R-TOU"/>
    <d v="2019-02-01T00:00:00"/>
    <x v="1"/>
    <d v="2018-05-01T00:00:00"/>
    <n v="109.6"/>
    <n v="2.94"/>
  </r>
  <r>
    <s v="E"/>
    <s v="R"/>
    <s v="R-TOU"/>
    <d v="2018-12-01T00:00:00"/>
    <x v="0"/>
    <d v="2018-11-01T00:00:00"/>
    <n v="337501.01"/>
    <n v="6510.16"/>
  </r>
  <r>
    <s v="E"/>
    <s v="R"/>
    <s v="R-TOU"/>
    <d v="2018-12-01T00:00:00"/>
    <x v="0"/>
    <d v="2018-05-01T00:00:00"/>
    <n v="447386"/>
    <n v="8434.43"/>
  </r>
  <r>
    <s v="E"/>
    <s v="R"/>
    <s v="R-TOU"/>
    <d v="2018-12-01T00:00:00"/>
    <x v="1"/>
    <d v="2018-05-01T00:00:00"/>
    <n v="20177.240000000002"/>
    <n v="380.3"/>
  </r>
  <r>
    <s v="E"/>
    <s v="R"/>
    <s v="R-TOU"/>
    <d v="2018-12-01T00:00:00"/>
    <x v="1"/>
    <d v="2018-11-01T00:00:00"/>
    <n v="15221.34"/>
    <n v="293.47000000000003"/>
  </r>
  <r>
    <s v="E"/>
    <s v="R"/>
    <s v="R-TOU"/>
    <d v="2019-02-01T00:00:00"/>
    <x v="0"/>
    <d v="2018-05-01T00:00:00"/>
    <n v="2474"/>
    <n v="66.3"/>
  </r>
  <r>
    <s v="E"/>
    <s v="R"/>
    <s v="R-TOU"/>
    <d v="2019-01-01T00:00:00"/>
    <x v="1"/>
    <d v="2018-05-01T00:00:00"/>
    <n v="1.94"/>
    <n v="0.05"/>
  </r>
  <r>
    <s v="E"/>
    <s v="R"/>
    <s v="R-TOU"/>
    <d v="2019-01-01T00:00:00"/>
    <x v="0"/>
    <d v="2018-11-01T00:00:00"/>
    <n v="604253.47"/>
    <n v="18682.43"/>
  </r>
  <r>
    <s v="E"/>
    <s v="R"/>
    <s v="WR-TOU"/>
    <d v="2019-01-01T00:00:00"/>
    <x v="1"/>
    <d v="2018-11-01T00:00:00"/>
    <n v="64082.36"/>
    <n v="1790.25"/>
  </r>
  <r>
    <s v="E"/>
    <s v="C"/>
    <s v="C-TOU"/>
    <d v="2018-12-01T00:00:00"/>
    <x v="0"/>
    <d v="2018-11-01T00:00:00"/>
    <n v="453.99"/>
    <n v="8.56"/>
  </r>
  <r>
    <s v="E"/>
    <s v="C"/>
    <s v="C-TOU"/>
    <d v="2018-12-01T00:00:00"/>
    <x v="0"/>
    <d v="2018-05-01T00:00:00"/>
    <n v="629"/>
    <n v="11.85"/>
  </r>
  <r>
    <s v="E"/>
    <s v="C"/>
    <s v="C-TOU"/>
    <d v="2018-12-01T00:00:00"/>
    <x v="1"/>
    <d v="2018-05-01T00:00:00"/>
    <n v="28.37"/>
    <n v="0.53"/>
  </r>
  <r>
    <s v="E"/>
    <s v="C"/>
    <s v="C-TOU"/>
    <d v="2018-12-01T00:00:00"/>
    <x v="1"/>
    <d v="2018-11-01T00:00:00"/>
    <n v="20.48"/>
    <n v="0.38"/>
  </r>
  <r>
    <s v="E"/>
    <s v="R"/>
    <s v="R-TOU"/>
    <d v="2019-01-01T00:00:00"/>
    <x v="1"/>
    <d v="2018-11-01T00:00:00"/>
    <n v="27251.47"/>
    <n v="842.62"/>
  </r>
  <r>
    <s v="E"/>
    <s v="R"/>
    <s v="WR-TOU"/>
    <d v="2019-01-01T00:00:00"/>
    <x v="0"/>
    <d v="2018-11-01T00:00:00"/>
    <n v="1421068.47"/>
    <n v="39700.639999999999"/>
  </r>
  <r>
    <s v="E"/>
    <s v="R"/>
    <s v="R-TOU"/>
    <d v="2018-12-01T00:00:00"/>
    <x v="0"/>
    <d v="2018-11-01T00:00:00"/>
    <n v="206564.36"/>
    <n v="3929.53"/>
  </r>
  <r>
    <s v="E"/>
    <s v="R"/>
    <s v="R-TOU"/>
    <d v="2019-01-01T00:00:00"/>
    <x v="0"/>
    <d v="2018-11-01T00:00:00"/>
    <n v="849"/>
    <n v="26.24"/>
  </r>
  <r>
    <s v="E"/>
    <s v="R"/>
    <s v="R-TOU"/>
    <d v="2019-01-01T00:00:00"/>
    <x v="1"/>
    <d v="2018-11-01T00:00:00"/>
    <n v="37.130000000000003"/>
    <n v="1.1599999999999999"/>
  </r>
  <r>
    <s v="E"/>
    <s v="R"/>
    <s v="R-TOU"/>
    <d v="2019-01-01T00:00:00"/>
    <x v="1"/>
    <d v="2018-05-01T00:00:00"/>
    <n v="0"/>
    <n v="0"/>
  </r>
  <r>
    <s v="E"/>
    <s v="R"/>
    <s v="R-TOU"/>
    <d v="2019-01-01T00:00:00"/>
    <x v="0"/>
    <d v="2018-05-01T00:00:00"/>
    <n v="0"/>
    <n v="0"/>
  </r>
  <r>
    <s v="E"/>
    <s v="R"/>
    <s v="R-TOU"/>
    <d v="2019-02-01T00:00:00"/>
    <x v="0"/>
    <d v="2018-05-01T00:00:00"/>
    <n v="69"/>
    <n v="1.68"/>
  </r>
  <r>
    <s v="E"/>
    <s v="R"/>
    <s v="R-TOU"/>
    <d v="2019-02-01T00:00:00"/>
    <x v="1"/>
    <d v="2018-05-01T00:00:00"/>
    <n v="3.11"/>
    <n v="0.08"/>
  </r>
  <r>
    <s v="E"/>
    <s v="C"/>
    <s v="C-TOU"/>
    <d v="2018-12-01T00:00:00"/>
    <x v="1"/>
    <d v="2018-11-01T00:00:00"/>
    <n v="5854.73"/>
    <n v="161.12"/>
  </r>
  <r>
    <s v="E"/>
    <s v="C"/>
    <s v="C-TOU"/>
    <d v="2018-12-01T00:00:00"/>
    <x v="0"/>
    <d v="2018-11-01T00:00:00"/>
    <n v="129816.14"/>
    <n v="3572.91"/>
  </r>
  <r>
    <s v="E"/>
    <s v="R"/>
    <s v="R-TOU"/>
    <d v="2018-12-01T00:00:00"/>
    <x v="0"/>
    <d v="2018-11-01T00:00:00"/>
    <n v="32584.05"/>
    <n v="828.47"/>
  </r>
  <r>
    <s v="E"/>
    <s v="C"/>
    <s v="WC-TOU"/>
    <d v="2018-12-01T00:00:00"/>
    <x v="0"/>
    <d v="2018-11-01T00:00:00"/>
    <n v="1131"/>
    <n v="28.76"/>
  </r>
  <r>
    <s v="E"/>
    <s v="R"/>
    <s v="R-TOU"/>
    <d v="2018-12-01T00:00:00"/>
    <x v="1"/>
    <d v="2018-11-01T00:00:00"/>
    <n v="1469.54"/>
    <n v="37.35"/>
  </r>
  <r>
    <s v="E"/>
    <s v="C"/>
    <s v="C-TOU"/>
    <d v="2019-01-01T00:00:00"/>
    <x v="0"/>
    <d v="2018-11-01T00:00:00"/>
    <n v="6482.56"/>
    <n v="181.17"/>
  </r>
  <r>
    <s v="E"/>
    <s v="C"/>
    <s v="C-TOU"/>
    <d v="2019-01-01T00:00:00"/>
    <x v="1"/>
    <d v="2018-11-01T00:00:00"/>
    <n v="292.36"/>
    <n v="8.17"/>
  </r>
  <r>
    <s v="E"/>
    <s v="C"/>
    <s v="WC-TOU"/>
    <d v="2018-12-01T00:00:00"/>
    <x v="1"/>
    <d v="2018-11-01T00:00:00"/>
    <n v="51.01"/>
    <n v="1.3"/>
  </r>
  <r>
    <s v="E"/>
    <s v="C"/>
    <s v="C-TOU"/>
    <d v="2018-12-01T00:00:00"/>
    <x v="1"/>
    <d v="2018-11-01T00:00:00"/>
    <n v="1668.27"/>
    <n v="42.41"/>
  </r>
  <r>
    <s v="E"/>
    <s v="C"/>
    <s v="C-TOU"/>
    <d v="2018-12-01T00:00:00"/>
    <x v="0"/>
    <d v="2018-11-01T00:00:00"/>
    <n v="36990.410000000003"/>
    <n v="940.41"/>
  </r>
  <r>
    <s v="E"/>
    <s v="C"/>
    <s v="C-TOU"/>
    <d v="2018-12-01T00:00:00"/>
    <x v="1"/>
    <d v="2018-11-01T00:00:00"/>
    <n v="281.02"/>
    <n v="7.15"/>
  </r>
  <r>
    <s v="E"/>
    <s v="C"/>
    <s v="C-TOU"/>
    <d v="2019-01-01T00:00:00"/>
    <x v="0"/>
    <d v="2018-11-01T00:00:00"/>
    <n v="46680"/>
    <n v="1043.77"/>
  </r>
  <r>
    <s v="E"/>
    <s v="C"/>
    <s v="C-TOU"/>
    <d v="2019-01-01T00:00:00"/>
    <x v="1"/>
    <d v="2018-11-01T00:00:00"/>
    <n v="1902.73"/>
    <n v="42.59"/>
  </r>
  <r>
    <s v="E"/>
    <s v="R"/>
    <s v="R-TOU"/>
    <d v="2019-01-01T00:00:00"/>
    <x v="1"/>
    <d v="2018-11-01T00:00:00"/>
    <n v="4790.41"/>
    <n v="121.25"/>
  </r>
  <r>
    <s v="E"/>
    <s v="R"/>
    <s v="R-TOU"/>
    <d v="2019-01-01T00:00:00"/>
    <x v="0"/>
    <d v="2018-11-01T00:00:00"/>
    <n v="113711"/>
    <n v="2878.04"/>
  </r>
  <r>
    <s v="E"/>
    <s v="C"/>
    <s v="C-TOU"/>
    <d v="2019-01-01T00:00:00"/>
    <x v="0"/>
    <d v="2018-11-01T00:00:00"/>
    <n v="95735.29"/>
    <n v="2853.69"/>
  </r>
  <r>
    <s v="E"/>
    <s v="C"/>
    <s v="C-TOU"/>
    <d v="2019-01-01T00:00:00"/>
    <x v="1"/>
    <d v="2018-11-01T00:00:00"/>
    <n v="4317.66"/>
    <n v="128.69999999999999"/>
  </r>
  <r>
    <s v="E"/>
    <s v="R"/>
    <s v="R-TOU"/>
    <d v="2019-01-01T00:00:00"/>
    <x v="1"/>
    <d v="2018-11-01T00:00:00"/>
    <n v="16477.71"/>
    <n v="491.12"/>
  </r>
  <r>
    <s v="E"/>
    <s v="R"/>
    <s v="R-TOU"/>
    <d v="2019-01-01T00:00:00"/>
    <x v="0"/>
    <d v="2018-11-01T00:00:00"/>
    <n v="365360.83"/>
    <n v="10889.39"/>
  </r>
  <r>
    <s v="E"/>
    <s v="C"/>
    <s v="C-TOU"/>
    <d v="2019-01-01T00:00:00"/>
    <x v="0"/>
    <d v="2018-11-01T00:00:00"/>
    <n v="34276"/>
    <n v="895.35"/>
  </r>
  <r>
    <s v="E"/>
    <s v="C"/>
    <s v="C-TOU"/>
    <d v="2019-01-01T00:00:00"/>
    <x v="1"/>
    <d v="2018-11-01T00:00:00"/>
    <n v="1456.75"/>
    <n v="38.07"/>
  </r>
  <r>
    <s v="E"/>
    <s v="C"/>
    <s v="C-TOU"/>
    <d v="2018-04-01T00:00:00"/>
    <x v="0"/>
    <d v="2018-01-01T00:00:00"/>
    <n v="34078.230000000003"/>
    <n v="736.84"/>
  </r>
  <r>
    <s v="E"/>
    <s v="C"/>
    <s v="C-TOU"/>
    <d v="2018-04-01T00:00:00"/>
    <x v="1"/>
    <d v="2018-01-01T00:00:00"/>
    <n v="1536.93"/>
    <n v="33.229999999999997"/>
  </r>
  <r>
    <s v="E"/>
    <s v="R"/>
    <s v="WR-TOU"/>
    <d v="2018-12-01T00:00:00"/>
    <x v="1"/>
    <d v="2018-11-01T00:00:00"/>
    <n v="52.36"/>
    <n v="1.33"/>
  </r>
  <r>
    <s v="E"/>
    <s v="R"/>
    <s v="R-TOU"/>
    <d v="2018-12-01T00:00:00"/>
    <x v="1"/>
    <d v="2018-05-01T00:00:00"/>
    <n v="1.8"/>
    <n v="0.05"/>
  </r>
  <r>
    <s v="E"/>
    <s v="C"/>
    <s v="C-TOU"/>
    <d v="2018-12-01T00:00:00"/>
    <x v="0"/>
    <d v="2018-11-01T00:00:00"/>
    <n v="6230.88"/>
    <n v="158.41"/>
  </r>
  <r>
    <s v="E"/>
    <s v="R"/>
    <s v="WR-TOU"/>
    <d v="2018-12-01T00:00:00"/>
    <x v="0"/>
    <d v="2018-11-01T00:00:00"/>
    <n v="1161.01"/>
    <n v="29.52"/>
  </r>
  <r>
    <s v="E"/>
    <s v="R"/>
    <s v="R-TOU"/>
    <d v="2018-12-01T00:00:00"/>
    <x v="0"/>
    <d v="2018-05-01T00:00:00"/>
    <n v="40"/>
    <n v="1.02"/>
  </r>
  <r>
    <s v="E"/>
    <s v="R"/>
    <s v="R-TOU"/>
    <d v="2018-12-01T00:00:00"/>
    <x v="1"/>
    <d v="2018-11-01T00:00:00"/>
    <n v="9316.0499999999993"/>
    <n v="177.22"/>
  </r>
  <r>
    <s v="E"/>
    <s v="R"/>
    <s v="R-TOU"/>
    <d v="2018-12-01T00:00:00"/>
    <x v="1"/>
    <d v="2018-05-01T00:00:00"/>
    <n v="12473.72"/>
    <n v="235.15"/>
  </r>
  <r>
    <s v="E"/>
    <s v="R"/>
    <s v="R-TOU"/>
    <d v="2018-12-01T00:00:00"/>
    <x v="0"/>
    <d v="2018-05-01T00:00:00"/>
    <n v="276581"/>
    <n v="5216.1899999999996"/>
  </r>
  <r>
    <s v="E"/>
    <s v="C"/>
    <s v="WC-TOU"/>
    <d v="2019-01-01T00:00:00"/>
    <x v="1"/>
    <d v="2018-11-01T00:00:00"/>
    <n v="25754.61"/>
    <n v="719.58"/>
  </r>
  <r>
    <s v="E"/>
    <s v="C"/>
    <s v="WC-TOU"/>
    <d v="2019-01-01T00:00:00"/>
    <x v="0"/>
    <d v="2018-11-01T00:00:00"/>
    <n v="571175.13"/>
    <n v="15957.84"/>
  </r>
  <r>
    <s v="E"/>
    <s v="C"/>
    <s v="CC-TOU"/>
    <d v="2019-01-01T00:00:00"/>
    <x v="1"/>
    <d v="2018-11-01T00:00:00"/>
    <n v="13245.06"/>
    <n v="370.11"/>
  </r>
  <r>
    <s v="E"/>
    <s v="C"/>
    <s v="CC-TOU"/>
    <d v="2019-01-01T00:00:00"/>
    <x v="0"/>
    <d v="2018-11-01T00:00:00"/>
    <n v="293724.06"/>
    <n v="8207.58"/>
  </r>
  <r>
    <s v="E"/>
    <s v="R"/>
    <s v="R-TOU"/>
    <d v="2019-01-01T00:00:00"/>
    <x v="0"/>
    <d v="2018-11-01T00:00:00"/>
    <n v="37658.89"/>
    <n v="1057.1600000000001"/>
  </r>
  <r>
    <s v="E"/>
    <s v="R"/>
    <s v="R-TOU"/>
    <d v="2019-01-01T00:00:00"/>
    <x v="1"/>
    <d v="2018-11-01T00:00:00"/>
    <n v="1698.43"/>
    <n v="47.7"/>
  </r>
  <r>
    <s v="E"/>
    <s v="C"/>
    <s v="WC-TOU"/>
    <d v="2019-01-01T00:00:00"/>
    <x v="1"/>
    <d v="2018-11-01T00:00:00"/>
    <n v="55.07"/>
    <n v="1.54"/>
  </r>
  <r>
    <s v="E"/>
    <s v="C"/>
    <s v="WC-TOU"/>
    <d v="2019-01-01T00:00:00"/>
    <x v="0"/>
    <d v="2018-11-01T00:00:00"/>
    <n v="1221"/>
    <n v="34.119999999999997"/>
  </r>
  <r>
    <s v="E"/>
    <s v="C"/>
    <s v="C-TOU"/>
    <d v="2019-01-01T00:00:00"/>
    <x v="0"/>
    <d v="2018-11-01T00:00:00"/>
    <n v="37815.760000000002"/>
    <n v="1056.83"/>
  </r>
  <r>
    <s v="E"/>
    <s v="C"/>
    <s v="C-TOU"/>
    <d v="2019-01-01T00:00:00"/>
    <x v="1"/>
    <d v="2018-11-01T00:00:00"/>
    <n v="1705.5"/>
    <n v="47.67"/>
  </r>
  <r>
    <s v="E"/>
    <s v="R"/>
    <s v="R-TOU"/>
    <d v="2019-01-01T00:00:00"/>
    <x v="1"/>
    <d v="2018-11-01T00:00:00"/>
    <n v="287.60000000000002"/>
    <n v="8.0500000000000007"/>
  </r>
  <r>
    <s v="E"/>
    <s v="R"/>
    <s v="R-TOU"/>
    <d v="2019-01-01T00:00:00"/>
    <x v="0"/>
    <d v="2018-11-01T00:00:00"/>
    <n v="6376.97"/>
    <n v="178.2"/>
  </r>
  <r>
    <s v="E"/>
    <s v="R"/>
    <s v="WR-TOU"/>
    <d v="2019-01-01T00:00:00"/>
    <x v="1"/>
    <d v="2018-11-01T00:00:00"/>
    <n v="57.55"/>
    <n v="1.61"/>
  </r>
  <r>
    <s v="E"/>
    <s v="R"/>
    <s v="WR-TOU"/>
    <d v="2019-01-01T00:00:00"/>
    <x v="0"/>
    <d v="2018-11-01T00:00:00"/>
    <n v="1276"/>
    <n v="35.659999999999997"/>
  </r>
  <r>
    <s v="E"/>
    <s v="C"/>
    <s v="CR-TOU"/>
    <d v="2019-01-01T00:00:00"/>
    <x v="0"/>
    <d v="2018-11-01T00:00:00"/>
    <n v="618"/>
    <n v="17.27"/>
  </r>
  <r>
    <s v="E"/>
    <s v="C"/>
    <s v="CR-TOU"/>
    <d v="2019-01-01T00:00:00"/>
    <x v="1"/>
    <d v="2018-11-01T00:00:00"/>
    <n v="27.87"/>
    <n v="0.78"/>
  </r>
  <r>
    <m/>
    <m/>
    <m/>
    <m/>
    <x v="2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">
  <r>
    <x v="0"/>
    <m/>
    <m/>
    <m/>
  </r>
  <r>
    <x v="0"/>
    <m/>
    <m/>
    <m/>
  </r>
  <r>
    <x v="0"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60">
  <r>
    <s v="E"/>
    <x v="0"/>
    <s v="FIT&gt;50"/>
    <d v="2019-01-01T00:00:00"/>
    <x v="0"/>
    <d v="2018-11-01T00:00:00"/>
    <n v="0"/>
    <n v="255.81"/>
  </r>
  <r>
    <s v="E"/>
    <x v="0"/>
    <s v="FIT&gt;50"/>
    <d v="2019-01-01T00:00:00"/>
    <x v="1"/>
    <d v="2018-11-01T00:00:00"/>
    <n v="14193"/>
    <n v="322.45999999999998"/>
  </r>
  <r>
    <s v="E"/>
    <x v="0"/>
    <s v="FIT&gt;50"/>
    <d v="2019-01-01T00:00:00"/>
    <x v="2"/>
    <d v="2018-11-01T00:00:00"/>
    <n v="576.23"/>
    <n v="13.09"/>
  </r>
  <r>
    <s v="E"/>
    <x v="1"/>
    <s v="OFFMFS"/>
    <d v="2019-01-01T00:00:00"/>
    <x v="3"/>
    <d v="2018-11-01T00:00:00"/>
    <n v="965.1"/>
    <n v="-774.01"/>
  </r>
  <r>
    <s v="E"/>
    <x v="1"/>
    <s v="OFF288"/>
    <d v="2019-01-01T00:00:00"/>
    <x v="3"/>
    <d v="2018-11-01T00:00:00"/>
    <n v="628.87"/>
    <n v="-181.12"/>
  </r>
  <r>
    <s v="E"/>
    <x v="1"/>
    <s v="OFF549"/>
    <d v="2019-01-01T00:00:00"/>
    <x v="3"/>
    <d v="2018-11-01T00:00:00"/>
    <n v="521.13"/>
    <n v="-286.10000000000002"/>
  </r>
  <r>
    <s v="E"/>
    <x v="1"/>
    <s v="OFF384"/>
    <d v="2019-01-01T00:00:00"/>
    <x v="3"/>
    <d v="2018-11-01T00:00:00"/>
    <n v="438.64"/>
    <n v="-168.44"/>
  </r>
  <r>
    <s v="E"/>
    <x v="1"/>
    <s v="OFF294"/>
    <d v="2019-01-01T00:00:00"/>
    <x v="3"/>
    <d v="2018-11-01T00:00:00"/>
    <n v="344.63"/>
    <n v="-101.32"/>
  </r>
  <r>
    <s v="E"/>
    <x v="0"/>
    <s v="FITOF1"/>
    <d v="2019-01-01T00:00:00"/>
    <x v="3"/>
    <d v="2018-11-01T00:00:00"/>
    <n v="3782"/>
    <n v="-2401.5700000000002"/>
  </r>
  <r>
    <s v="E"/>
    <x v="0"/>
    <s v="OFF713"/>
    <d v="2019-01-01T00:00:00"/>
    <x v="3"/>
    <d v="2018-11-01T00:00:00"/>
    <n v="1478"/>
    <n v="-1053.81"/>
  </r>
  <r>
    <s v="E"/>
    <x v="0"/>
    <s v="OFF225"/>
    <d v="2019-01-01T00:00:00"/>
    <x v="3"/>
    <d v="2018-11-01T00:00:00"/>
    <n v="1528"/>
    <n v="-343.8"/>
  </r>
  <r>
    <s v="E"/>
    <x v="1"/>
    <s v="ONMFS"/>
    <d v="2019-01-01T00:00:00"/>
    <x v="4"/>
    <d v="2018-11-01T00:00:00"/>
    <n v="855.1"/>
    <n v="-685.79"/>
  </r>
  <r>
    <s v="E"/>
    <x v="1"/>
    <s v="ON288"/>
    <d v="2019-01-01T00:00:00"/>
    <x v="4"/>
    <d v="2018-11-01T00:00:00"/>
    <n v="607.9"/>
    <n v="-175.08"/>
  </r>
  <r>
    <s v="E"/>
    <x v="1"/>
    <s v="ON549"/>
    <d v="2019-01-01T00:00:00"/>
    <x v="4"/>
    <d v="2018-11-01T00:00:00"/>
    <n v="499.08"/>
    <n v="-274"/>
  </r>
  <r>
    <s v="E"/>
    <x v="1"/>
    <s v="ON384"/>
    <d v="2019-01-01T00:00:00"/>
    <x v="4"/>
    <d v="2018-11-01T00:00:00"/>
    <n v="432.43"/>
    <n v="-166.05"/>
  </r>
  <r>
    <s v="E"/>
    <x v="1"/>
    <s v="ON294"/>
    <d v="2019-01-01T00:00:00"/>
    <x v="4"/>
    <d v="2018-11-01T00:00:00"/>
    <n v="349.8"/>
    <n v="-102.85"/>
  </r>
  <r>
    <s v="E"/>
    <x v="0"/>
    <s v="FITON1"/>
    <d v="2019-01-01T00:00:00"/>
    <x v="4"/>
    <d v="2018-11-01T00:00:00"/>
    <n v="4005"/>
    <n v="-2543.1799999999998"/>
  </r>
  <r>
    <s v="E"/>
    <x v="0"/>
    <s v="ON713"/>
    <d v="2019-01-01T00:00:00"/>
    <x v="4"/>
    <d v="2018-11-01T00:00:00"/>
    <n v="1592"/>
    <n v="-1135.0999999999999"/>
  </r>
  <r>
    <s v="E"/>
    <x v="0"/>
    <s v="ON225"/>
    <d v="2019-01-01T00:00:00"/>
    <x v="4"/>
    <d v="2018-11-01T00:00:00"/>
    <n v="1808"/>
    <n v="-406.8"/>
  </r>
  <r>
    <s v="E"/>
    <x v="1"/>
    <s v="ONMFS"/>
    <d v="2018-11-01T00:00:00"/>
    <x v="4"/>
    <d v="2018-11-01T00:00:00"/>
    <n v="0.4"/>
    <n v="-0.32"/>
  </r>
  <r>
    <s v="E"/>
    <x v="1"/>
    <s v="ONMFS"/>
    <d v="2018-11-01T00:00:00"/>
    <x v="4"/>
    <d v="2018-05-01T00:00:00"/>
    <n v="2168.66"/>
    <n v="-1739.27"/>
  </r>
  <r>
    <s v="E"/>
    <x v="1"/>
    <s v="ON288"/>
    <d v="2018-11-01T00:00:00"/>
    <x v="4"/>
    <d v="2018-11-01T00:00:00"/>
    <n v="0.91"/>
    <n v="-0.27"/>
  </r>
  <r>
    <s v="E"/>
    <x v="1"/>
    <s v="ON288"/>
    <d v="2018-11-01T00:00:00"/>
    <x v="4"/>
    <d v="2018-05-01T00:00:00"/>
    <n v="1838.93"/>
    <n v="-529.61"/>
  </r>
  <r>
    <s v="E"/>
    <x v="1"/>
    <s v="ON549"/>
    <d v="2018-11-01T00:00:00"/>
    <x v="4"/>
    <d v="2018-05-01T00:00:00"/>
    <n v="1522.4"/>
    <n v="-835.8"/>
  </r>
  <r>
    <s v="E"/>
    <x v="1"/>
    <s v="ON549"/>
    <d v="2018-11-01T00:00:00"/>
    <x v="4"/>
    <d v="2018-11-01T00:00:00"/>
    <n v="0.78"/>
    <n v="-0.43"/>
  </r>
  <r>
    <s v="E"/>
    <x v="1"/>
    <s v="ON396"/>
    <d v="2018-11-01T00:00:00"/>
    <x v="4"/>
    <d v="2018-05-01T00:00:00"/>
    <n v="2174.9699999999998"/>
    <n v="-861.28"/>
  </r>
  <r>
    <s v="E"/>
    <x v="1"/>
    <s v="ON396"/>
    <d v="2018-11-01T00:00:00"/>
    <x v="4"/>
    <d v="2018-11-01T00:00:00"/>
    <n v="0.97"/>
    <n v="-0.39"/>
  </r>
  <r>
    <s v="E"/>
    <x v="1"/>
    <s v="ON384"/>
    <d v="2018-11-01T00:00:00"/>
    <x v="4"/>
    <d v="2018-11-01T00:00:00"/>
    <n v="0.17"/>
    <n v="-7.0000000000000007E-2"/>
  </r>
  <r>
    <s v="E"/>
    <x v="1"/>
    <s v="ON384"/>
    <d v="2018-11-01T00:00:00"/>
    <x v="4"/>
    <d v="2018-05-01T00:00:00"/>
    <n v="1413.51"/>
    <n v="-542.79"/>
  </r>
  <r>
    <s v="E"/>
    <x v="1"/>
    <s v="ON294"/>
    <d v="2018-11-01T00:00:00"/>
    <x v="4"/>
    <d v="2018-05-01T00:00:00"/>
    <n v="992.48"/>
    <n v="-291.79000000000002"/>
  </r>
  <r>
    <s v="E"/>
    <x v="1"/>
    <s v="ON294"/>
    <d v="2018-11-01T00:00:00"/>
    <x v="4"/>
    <d v="2018-11-01T00:00:00"/>
    <n v="0.36"/>
    <n v="-0.11"/>
  </r>
  <r>
    <s v="E"/>
    <x v="0"/>
    <s v="FITON1"/>
    <d v="2018-11-01T00:00:00"/>
    <x v="4"/>
    <d v="2018-11-01T00:00:00"/>
    <n v="5939.6"/>
    <n v="-3771.65"/>
  </r>
  <r>
    <s v="E"/>
    <x v="0"/>
    <s v="FITON1"/>
    <d v="2018-11-01T00:00:00"/>
    <x v="4"/>
    <d v="2018-05-01T00:00:00"/>
    <n v="10799"/>
    <n v="-6857.37"/>
  </r>
  <r>
    <s v="E"/>
    <x v="0"/>
    <s v="ON713"/>
    <d v="2018-11-01T00:00:00"/>
    <x v="4"/>
    <d v="2018-11-01T00:00:00"/>
    <n v="1748.66"/>
    <n v="-1246.79"/>
  </r>
  <r>
    <s v="E"/>
    <x v="0"/>
    <s v="ON713"/>
    <d v="2018-11-01T00:00:00"/>
    <x v="4"/>
    <d v="2018-05-01T00:00:00"/>
    <n v="3180"/>
    <n v="-2267.34"/>
  </r>
  <r>
    <s v="E"/>
    <x v="0"/>
    <s v="ON225"/>
    <d v="2018-11-01T00:00:00"/>
    <x v="4"/>
    <d v="2018-11-01T00:00:00"/>
    <n v="1897.43"/>
    <n v="-426.92"/>
  </r>
  <r>
    <s v="E"/>
    <x v="0"/>
    <s v="ON225"/>
    <d v="2018-11-01T00:00:00"/>
    <x v="4"/>
    <d v="2018-05-01T00:00:00"/>
    <n v="3451"/>
    <n v="-776.48"/>
  </r>
  <r>
    <s v="E"/>
    <x v="1"/>
    <s v="OFFMFS"/>
    <d v="2018-11-01T00:00:00"/>
    <x v="3"/>
    <d v="2018-11-01T00:00:00"/>
    <n v="0.77"/>
    <n v="-0.62"/>
  </r>
  <r>
    <s v="E"/>
    <x v="1"/>
    <s v="OFFMFS"/>
    <d v="2018-11-01T00:00:00"/>
    <x v="3"/>
    <d v="2018-05-01T00:00:00"/>
    <n v="1996.57"/>
    <n v="-1601.24"/>
  </r>
  <r>
    <s v="E"/>
    <x v="1"/>
    <s v="OFF288"/>
    <d v="2018-11-01T00:00:00"/>
    <x v="3"/>
    <d v="2018-05-01T00:00:00"/>
    <n v="1860.24"/>
    <n v="-535.75"/>
  </r>
  <r>
    <s v="E"/>
    <x v="1"/>
    <s v="OFF549"/>
    <d v="2018-11-01T00:00:00"/>
    <x v="3"/>
    <d v="2018-11-01T00:00:00"/>
    <n v="0.59"/>
    <n v="-0.33"/>
  </r>
  <r>
    <s v="E"/>
    <x v="1"/>
    <s v="OFF549"/>
    <d v="2018-11-01T00:00:00"/>
    <x v="3"/>
    <d v="2018-05-01T00:00:00"/>
    <n v="1276.1300000000001"/>
    <n v="-700.6"/>
  </r>
  <r>
    <s v="E"/>
    <x v="1"/>
    <s v="OFF396"/>
    <d v="2018-11-01T00:00:00"/>
    <x v="3"/>
    <d v="2018-05-01T00:00:00"/>
    <n v="2363.73"/>
    <n v="-936.04"/>
  </r>
  <r>
    <s v="E"/>
    <x v="1"/>
    <s v="OFF396"/>
    <d v="2018-11-01T00:00:00"/>
    <x v="3"/>
    <d v="2018-11-01T00:00:00"/>
    <n v="0"/>
    <n v="0"/>
  </r>
  <r>
    <s v="E"/>
    <x v="1"/>
    <s v="OFF384"/>
    <d v="2018-11-01T00:00:00"/>
    <x v="3"/>
    <d v="2018-05-01T00:00:00"/>
    <n v="1348.81"/>
    <n v="-517.94000000000005"/>
  </r>
  <r>
    <s v="E"/>
    <x v="1"/>
    <s v="OFF384"/>
    <d v="2018-11-01T00:00:00"/>
    <x v="3"/>
    <d v="2018-11-01T00:00:00"/>
    <n v="0.2"/>
    <n v="-0.08"/>
  </r>
  <r>
    <s v="E"/>
    <x v="1"/>
    <s v="OFF294"/>
    <d v="2018-11-01T00:00:00"/>
    <x v="3"/>
    <d v="2018-05-01T00:00:00"/>
    <n v="984.53"/>
    <n v="-289.45"/>
  </r>
  <r>
    <s v="E"/>
    <x v="1"/>
    <s v="OFF294"/>
    <d v="2018-11-01T00:00:00"/>
    <x v="3"/>
    <d v="2018-11-01T00:00:00"/>
    <n v="0.43"/>
    <n v="-0.13"/>
  </r>
  <r>
    <s v="E"/>
    <x v="1"/>
    <s v="OFF288"/>
    <d v="2018-11-01T00:00:00"/>
    <x v="3"/>
    <d v="2018-11-01T00:00:00"/>
    <n v="1.0900000000000001"/>
    <n v="-0.31"/>
  </r>
  <r>
    <s v="E"/>
    <x v="0"/>
    <s v="FITOF1"/>
    <d v="2018-11-01T00:00:00"/>
    <x v="3"/>
    <d v="2018-11-01T00:00:00"/>
    <n v="6602.01"/>
    <n v="-4192.28"/>
  </r>
  <r>
    <s v="E"/>
    <x v="0"/>
    <s v="FITOF1"/>
    <d v="2018-11-01T00:00:00"/>
    <x v="3"/>
    <d v="2018-05-01T00:00:00"/>
    <n v="12003"/>
    <n v="-7621.91"/>
  </r>
  <r>
    <s v="E"/>
    <x v="0"/>
    <s v="OFF713"/>
    <d v="2018-11-01T00:00:00"/>
    <x v="3"/>
    <d v="2018-11-01T00:00:00"/>
    <n v="2035.74"/>
    <n v="-1451.48"/>
  </r>
  <r>
    <s v="E"/>
    <x v="0"/>
    <s v="OFF713"/>
    <d v="2018-11-01T00:00:00"/>
    <x v="3"/>
    <d v="2018-05-01T00:00:00"/>
    <n v="3700"/>
    <n v="-2638.1"/>
  </r>
  <r>
    <s v="E"/>
    <x v="0"/>
    <s v="OFF225"/>
    <d v="2018-11-01T00:00:00"/>
    <x v="3"/>
    <d v="2018-11-01T00:00:00"/>
    <n v="2154.67"/>
    <n v="-484.8"/>
  </r>
  <r>
    <s v="E"/>
    <x v="0"/>
    <s v="OFF225"/>
    <d v="2018-11-01T00:00:00"/>
    <x v="3"/>
    <d v="2018-05-01T00:00:00"/>
    <n v="3917"/>
    <n v="-881.33"/>
  </r>
  <r>
    <s v="E"/>
    <x v="1"/>
    <s v="MICROF"/>
    <d v="2018-11-01T00:00:00"/>
    <x v="2"/>
    <d v="2018-11-01T00:00:00"/>
    <n v="0.22"/>
    <n v="0"/>
  </r>
  <r>
    <s v="E"/>
    <x v="1"/>
    <s v="MICROF"/>
    <d v="2018-11-01T00:00:00"/>
    <x v="2"/>
    <d v="2018-05-01T00:00:00"/>
    <n v="919.87"/>
    <n v="12.08"/>
  </r>
  <r>
    <s v="E"/>
    <x v="0"/>
    <s v="FIT&gt;50"/>
    <d v="2018-11-01T00:00:00"/>
    <x v="2"/>
    <d v="2018-11-01T00:00:00"/>
    <n v="919.06"/>
    <n v="12.16"/>
  </r>
  <r>
    <s v="E"/>
    <x v="0"/>
    <s v="FIT&gt;50"/>
    <d v="2018-11-01T00:00:00"/>
    <x v="2"/>
    <d v="2018-05-01T00:00:00"/>
    <n v="1670.96"/>
    <n v="22.09"/>
  </r>
  <r>
    <s v="E"/>
    <x v="1"/>
    <s v="MICROF"/>
    <d v="2018-11-01T00:00:00"/>
    <x v="1"/>
    <d v="2018-11-01T00:00:00"/>
    <n v="4.54"/>
    <n v="0.06"/>
  </r>
  <r>
    <s v="E"/>
    <x v="1"/>
    <s v="MICROF"/>
    <d v="2018-11-01T00:00:00"/>
    <x v="1"/>
    <d v="2018-05-01T00:00:00"/>
    <n v="20395.88"/>
    <n v="267.85000000000002"/>
  </r>
  <r>
    <s v="E"/>
    <x v="0"/>
    <s v="FIT&gt;50"/>
    <d v="2018-11-01T00:00:00"/>
    <x v="1"/>
    <d v="2018-11-01T00:00:00"/>
    <n v="20378.11"/>
    <n v="269.5"/>
  </r>
  <r>
    <s v="E"/>
    <x v="0"/>
    <s v="FIT&gt;50"/>
    <d v="2018-11-01T00:00:00"/>
    <x v="1"/>
    <d v="2018-05-01T00:00:00"/>
    <n v="37050"/>
    <n v="489.98"/>
  </r>
  <r>
    <s v="E"/>
    <x v="1"/>
    <s v="MICROF"/>
    <d v="2018-11-01T00:00:00"/>
    <x v="0"/>
    <d v="2018-05-01T00:00:00"/>
    <n v="0"/>
    <n v="184.14"/>
  </r>
  <r>
    <s v="E"/>
    <x v="0"/>
    <s v="FIT&gt;50"/>
    <d v="2018-11-01T00:00:00"/>
    <x v="0"/>
    <d v="2018-11-01T00:00:00"/>
    <n v="0"/>
    <n v="140.69999999999999"/>
  </r>
  <r>
    <s v="E"/>
    <x v="0"/>
    <s v="FIT&gt;50"/>
    <d v="2018-11-01T00:00:00"/>
    <x v="0"/>
    <d v="2018-05-01T00:00:00"/>
    <n v="0"/>
    <n v="255.81"/>
  </r>
  <r>
    <s v="E"/>
    <x v="0"/>
    <s v="FITON1"/>
    <d v="2018-12-01T00:00:00"/>
    <x v="4"/>
    <d v="2018-11-01T00:00:00"/>
    <n v="8933.7800000000007"/>
    <n v="-5672.95"/>
  </r>
  <r>
    <s v="E"/>
    <x v="0"/>
    <s v="ON713"/>
    <d v="2018-12-01T00:00:00"/>
    <x v="4"/>
    <d v="2018-11-01T00:00:00"/>
    <n v="3171.73"/>
    <n v="-2261.4499999999998"/>
  </r>
  <r>
    <s v="E"/>
    <x v="0"/>
    <s v="ON345"/>
    <d v="2018-12-01T00:00:00"/>
    <x v="4"/>
    <d v="2018-11-01T00:00:00"/>
    <n v="705.27"/>
    <n v="-243.32"/>
  </r>
  <r>
    <s v="E"/>
    <x v="0"/>
    <s v="ON329"/>
    <d v="2018-12-01T00:00:00"/>
    <x v="4"/>
    <d v="2018-11-01T00:00:00"/>
    <n v="2411.89"/>
    <n v="-793.51"/>
  </r>
  <r>
    <s v="E"/>
    <x v="0"/>
    <s v="ON216"/>
    <d v="2018-12-01T00:00:00"/>
    <x v="4"/>
    <d v="2018-11-01T00:00:00"/>
    <n v="7986.44"/>
    <n v="-1725.07"/>
  </r>
  <r>
    <s v="E"/>
    <x v="0"/>
    <s v="FITOF1"/>
    <d v="2018-12-01T00:00:00"/>
    <x v="3"/>
    <d v="2018-11-01T00:00:00"/>
    <n v="5825.38"/>
    <n v="-3699.12"/>
  </r>
  <r>
    <s v="E"/>
    <x v="0"/>
    <s v="OFF713"/>
    <d v="2018-12-01T00:00:00"/>
    <x v="3"/>
    <d v="2018-11-01T00:00:00"/>
    <n v="3131.69"/>
    <n v="-2232.89"/>
  </r>
  <r>
    <s v="E"/>
    <x v="0"/>
    <s v="OFF345"/>
    <d v="2018-12-01T00:00:00"/>
    <x v="3"/>
    <d v="2018-11-01T00:00:00"/>
    <n v="476.72"/>
    <n v="-164.47"/>
  </r>
  <r>
    <s v="E"/>
    <x v="0"/>
    <s v="OFF329"/>
    <d v="2018-12-01T00:00:00"/>
    <x v="3"/>
    <d v="2018-11-01T00:00:00"/>
    <n v="1630.81"/>
    <n v="-536.54"/>
  </r>
  <r>
    <s v="E"/>
    <x v="0"/>
    <s v="OFF216"/>
    <d v="2018-12-01T00:00:00"/>
    <x v="3"/>
    <d v="2018-11-01T00:00:00"/>
    <n v="5466.93"/>
    <n v="-1180.8599999999999"/>
  </r>
  <r>
    <s v="E"/>
    <x v="0"/>
    <s v="FIT&gt;50"/>
    <d v="2018-12-01T00:00:00"/>
    <x v="2"/>
    <d v="2018-11-01T00:00:00"/>
    <n v="1792.31"/>
    <n v="56.33"/>
  </r>
  <r>
    <s v="E"/>
    <x v="0"/>
    <s v="FIT&gt;50"/>
    <d v="2018-12-01T00:00:00"/>
    <x v="1"/>
    <d v="2018-11-01T00:00:00"/>
    <n v="39740.639999999999"/>
    <n v="1248.8800000000001"/>
  </r>
  <r>
    <s v="E"/>
    <x v="0"/>
    <s v="FIT&gt;50"/>
    <d v="2018-12-01T00:00:00"/>
    <x v="0"/>
    <d v="2018-11-01T00:00:00"/>
    <n v="0"/>
    <n v="767.46"/>
  </r>
  <r>
    <s v="E"/>
    <x v="0"/>
    <s v="FIT&gt;50"/>
    <d v="2018-12-01T00:00:00"/>
    <x v="0"/>
    <d v="2018-11-01T00:00:00"/>
    <n v="0"/>
    <n v="383.73"/>
  </r>
  <r>
    <s v="E"/>
    <x v="0"/>
    <s v="FIT&gt;50"/>
    <d v="2018-12-01T00:00:00"/>
    <x v="1"/>
    <d v="2018-11-01T00:00:00"/>
    <n v="21045.14"/>
    <n v="677.14"/>
  </r>
  <r>
    <s v="E"/>
    <x v="0"/>
    <s v="FIT&gt;50"/>
    <d v="2018-12-01T00:00:00"/>
    <x v="2"/>
    <d v="2018-11-01T00:00:00"/>
    <n v="949.14"/>
    <n v="30.54"/>
  </r>
  <r>
    <s v="E"/>
    <x v="0"/>
    <s v="FITOF1"/>
    <d v="2018-12-01T00:00:00"/>
    <x v="3"/>
    <d v="2018-11-01T00:00:00"/>
    <n v="6312.06"/>
    <n v="-4008.16"/>
  </r>
  <r>
    <s v="E"/>
    <x v="0"/>
    <s v="OFF713"/>
    <d v="2018-12-01T00:00:00"/>
    <x v="3"/>
    <d v="2018-11-01T00:00:00"/>
    <n v="1536.82"/>
    <n v="-1095.75"/>
  </r>
  <r>
    <s v="E"/>
    <x v="0"/>
    <s v="OFF225"/>
    <d v="2018-12-01T00:00:00"/>
    <x v="3"/>
    <d v="2018-11-01T00:00:00"/>
    <n v="1157.22"/>
    <n v="-260.37"/>
  </r>
  <r>
    <s v="E"/>
    <x v="0"/>
    <s v="FITON1"/>
    <d v="2018-12-01T00:00:00"/>
    <x v="4"/>
    <d v="2018-11-01T00:00:00"/>
    <n v="8956.24"/>
    <n v="-5687.21"/>
  </r>
  <r>
    <s v="E"/>
    <x v="0"/>
    <s v="ON713"/>
    <d v="2018-12-01T00:00:00"/>
    <x v="4"/>
    <d v="2018-11-01T00:00:00"/>
    <n v="1974.9"/>
    <n v="-1408.1"/>
  </r>
  <r>
    <s v="E"/>
    <x v="0"/>
    <s v="ON225"/>
    <d v="2018-12-01T00:00:00"/>
    <x v="4"/>
    <d v="2018-11-01T00:00:00"/>
    <n v="1107.9000000000001"/>
    <n v="-249.28"/>
  </r>
  <r>
    <s v="E"/>
    <x v="1"/>
    <s v="ONMFS"/>
    <d v="2019-02-01T00:00:00"/>
    <x v="4"/>
    <d v="2018-11-01T00:00:00"/>
    <n v="58"/>
    <n v="-46.52"/>
  </r>
  <r>
    <s v="E"/>
    <x v="1"/>
    <s v="MICROF"/>
    <d v="2019-02-01T00:00:00"/>
    <x v="0"/>
    <d v="2018-11-01T00:00:00"/>
    <n v="0"/>
    <n v="1.44"/>
  </r>
  <r>
    <s v="E"/>
    <x v="1"/>
    <s v="MICROF"/>
    <d v="2019-02-01T00:00:00"/>
    <x v="1"/>
    <d v="2018-11-01T00:00:00"/>
    <n v="108"/>
    <n v="3.51"/>
  </r>
  <r>
    <s v="E"/>
    <x v="1"/>
    <s v="MICROF"/>
    <d v="2019-02-01T00:00:00"/>
    <x v="2"/>
    <d v="2018-11-01T00:00:00"/>
    <n v="3.79"/>
    <n v="0.12"/>
  </r>
  <r>
    <s v="E"/>
    <x v="1"/>
    <s v="OFFMFS"/>
    <d v="2019-02-01T00:00:00"/>
    <x v="3"/>
    <d v="2018-11-01T00:00:00"/>
    <n v="50"/>
    <n v="-40.1"/>
  </r>
  <r>
    <s v="E"/>
    <x v="1"/>
    <s v="OFFMFS"/>
    <d v="2018-12-01T00:00:00"/>
    <x v="3"/>
    <d v="2018-11-01T00:00:00"/>
    <n v="7791.5"/>
    <n v="-6248.8"/>
  </r>
  <r>
    <s v="E"/>
    <x v="1"/>
    <s v="OFF549"/>
    <d v="2018-12-01T00:00:00"/>
    <x v="3"/>
    <d v="2018-11-01T00:00:00"/>
    <n v="87.55"/>
    <n v="-48.06"/>
  </r>
  <r>
    <s v="E"/>
    <x v="1"/>
    <s v="ONMFS"/>
    <d v="2018-12-01T00:00:00"/>
    <x v="4"/>
    <d v="2018-11-01T00:00:00"/>
    <n v="8319.9699999999993"/>
    <n v="-6672.61"/>
  </r>
  <r>
    <s v="E"/>
    <x v="1"/>
    <s v="ON549"/>
    <d v="2018-12-01T00:00:00"/>
    <x v="4"/>
    <d v="2018-11-01T00:00:00"/>
    <n v="72.400000000000006"/>
    <n v="-39.75"/>
  </r>
  <r>
    <s v="E"/>
    <x v="1"/>
    <s v="MICROF"/>
    <d v="2018-12-01T00:00:00"/>
    <x v="2"/>
    <d v="2018-11-01T00:00:00"/>
    <n v="733.84"/>
    <n v="20.350000000000001"/>
  </r>
  <r>
    <s v="E"/>
    <x v="1"/>
    <s v="MICROF"/>
    <d v="2018-12-01T00:00:00"/>
    <x v="1"/>
    <d v="2018-11-01T00:00:00"/>
    <n v="16270.62"/>
    <n v="451.79"/>
  </r>
  <r>
    <s v="E"/>
    <x v="1"/>
    <s v="MICROF"/>
    <d v="2018-12-01T00:00:00"/>
    <x v="0"/>
    <d v="2018-11-01T00:00:00"/>
    <n v="0"/>
    <n v="302.39999999999998"/>
  </r>
  <r>
    <s v="E"/>
    <x v="1"/>
    <s v="MICROF"/>
    <d v="2018-12-01T00:00:00"/>
    <x v="0"/>
    <d v="2018-11-01T00:00:00"/>
    <n v="0"/>
    <n v="178.2"/>
  </r>
  <r>
    <s v="E"/>
    <x v="1"/>
    <s v="MICROF"/>
    <d v="2018-12-01T00:00:00"/>
    <x v="2"/>
    <d v="2018-11-01T00:00:00"/>
    <n v="363.9"/>
    <n v="9.77"/>
  </r>
  <r>
    <s v="E"/>
    <x v="1"/>
    <s v="MICROF"/>
    <d v="2018-12-01T00:00:00"/>
    <x v="1"/>
    <d v="2018-11-01T00:00:00"/>
    <n v="8068.87"/>
    <n v="216.9"/>
  </r>
  <r>
    <s v="E"/>
    <x v="1"/>
    <s v="ONMFS"/>
    <d v="2018-12-01T00:00:00"/>
    <x v="4"/>
    <d v="2018-11-01T00:00:00"/>
    <n v="1030.74"/>
    <n v="-826.65"/>
  </r>
  <r>
    <s v="E"/>
    <x v="1"/>
    <s v="ON288"/>
    <d v="2018-12-01T00:00:00"/>
    <x v="4"/>
    <d v="2018-11-01T00:00:00"/>
    <n v="645.54"/>
    <n v="-185.91"/>
  </r>
  <r>
    <s v="E"/>
    <x v="1"/>
    <s v="ON549"/>
    <d v="2018-12-01T00:00:00"/>
    <x v="4"/>
    <d v="2018-11-01T00:00:00"/>
    <n v="543.27"/>
    <n v="-298.26"/>
  </r>
  <r>
    <s v="E"/>
    <x v="1"/>
    <s v="ON396"/>
    <d v="2018-12-01T00:00:00"/>
    <x v="4"/>
    <d v="2018-11-01T00:00:00"/>
    <n v="763.24"/>
    <n v="-302.24"/>
  </r>
  <r>
    <s v="E"/>
    <x v="1"/>
    <s v="ON384"/>
    <d v="2018-12-01T00:00:00"/>
    <x v="4"/>
    <d v="2018-11-01T00:00:00"/>
    <n v="539.66"/>
    <n v="-207.24"/>
  </r>
  <r>
    <s v="E"/>
    <x v="1"/>
    <s v="ON294"/>
    <d v="2018-12-01T00:00:00"/>
    <x v="4"/>
    <d v="2018-11-01T00:00:00"/>
    <n v="349.23"/>
    <n v="-102.68"/>
  </r>
  <r>
    <s v="E"/>
    <x v="1"/>
    <s v="OFFMFS"/>
    <d v="2018-12-01T00:00:00"/>
    <x v="3"/>
    <d v="2018-11-01T00:00:00"/>
    <n v="960.99"/>
    <n v="-770.73"/>
  </r>
  <r>
    <s v="E"/>
    <x v="1"/>
    <s v="OFF288"/>
    <d v="2018-12-01T00:00:00"/>
    <x v="3"/>
    <d v="2018-11-01T00:00:00"/>
    <n v="683.63"/>
    <n v="-196.88"/>
  </r>
  <r>
    <s v="E"/>
    <x v="1"/>
    <s v="OFF549"/>
    <d v="2018-12-01T00:00:00"/>
    <x v="3"/>
    <d v="2018-11-01T00:00:00"/>
    <n v="534.41999999999996"/>
    <n v="-293.39"/>
  </r>
  <r>
    <s v="E"/>
    <x v="1"/>
    <s v="OFF396"/>
    <d v="2018-12-01T00:00:00"/>
    <x v="3"/>
    <d v="2018-11-01T00:00:00"/>
    <n v="887.53"/>
    <n v="-351.45"/>
  </r>
  <r>
    <s v="E"/>
    <x v="1"/>
    <s v="OFF384"/>
    <d v="2018-12-01T00:00:00"/>
    <x v="3"/>
    <d v="2018-11-01T00:00:00"/>
    <n v="567.39"/>
    <n v="-217.88"/>
  </r>
  <r>
    <s v="E"/>
    <x v="1"/>
    <s v="OFF294"/>
    <d v="2018-12-01T00:00:00"/>
    <x v="3"/>
    <d v="2018-11-01T00:00:00"/>
    <n v="356.63"/>
    <n v="-104.84"/>
  </r>
  <r>
    <s v="E"/>
    <x v="0"/>
    <s v="FIT&gt;50"/>
    <d v="2018-08-01T00:00:00"/>
    <x v="0"/>
    <d v="2018-05-01T00:00:00"/>
    <n v="0"/>
    <n v="392.25"/>
  </r>
  <r>
    <s v="E"/>
    <x v="0"/>
    <s v="FITON1"/>
    <d v="2018-08-01T00:00:00"/>
    <x v="4"/>
    <d v="2018-05-01T00:00:00"/>
    <n v="42194.59"/>
    <n v="-26793.56"/>
  </r>
  <r>
    <s v="E"/>
    <x v="0"/>
    <s v="FITOF1"/>
    <d v="2018-08-01T00:00:00"/>
    <x v="3"/>
    <d v="2018-05-01T00:00:00"/>
    <n v="45556.38"/>
    <n v="-28928.3"/>
  </r>
  <r>
    <s v="E"/>
    <x v="0"/>
    <s v="OFF713"/>
    <d v="2018-08-01T00:00:00"/>
    <x v="3"/>
    <d v="2018-05-01T00:00:00"/>
    <n v="17150.41"/>
    <n v="-12228.24"/>
  </r>
  <r>
    <s v="E"/>
    <x v="0"/>
    <s v="OFF225"/>
    <d v="2018-08-01T00:00:00"/>
    <x v="3"/>
    <d v="2018-05-01T00:00:00"/>
    <n v="18217.71"/>
    <n v="-4098.9799999999996"/>
  </r>
  <r>
    <s v="E"/>
    <x v="0"/>
    <s v="ON713"/>
    <d v="2018-08-01T00:00:00"/>
    <x v="4"/>
    <d v="2018-05-01T00:00:00"/>
    <n v="12535"/>
    <n v="-8937.4599999999991"/>
  </r>
  <r>
    <s v="E"/>
    <x v="0"/>
    <s v="ON225"/>
    <d v="2018-08-01T00:00:00"/>
    <x v="4"/>
    <d v="2018-05-01T00:00:00"/>
    <n v="14781.96"/>
    <n v="-3325.94"/>
  </r>
  <r>
    <s v="E"/>
    <x v="0"/>
    <s v="FIT&gt;50"/>
    <d v="2018-08-01T00:00:00"/>
    <x v="2"/>
    <d v="2018-05-01T00:00:00"/>
    <n v="6784.67"/>
    <n v="255.91"/>
  </r>
  <r>
    <s v="E"/>
    <x v="0"/>
    <s v="FIT&gt;50"/>
    <d v="2018-08-01T00:00:00"/>
    <x v="1"/>
    <d v="2018-05-01T00:00:00"/>
    <n v="150436.04999999999"/>
    <n v="5674.28"/>
  </r>
  <r>
    <s v="E"/>
    <x v="0"/>
    <s v="FIT&gt;50"/>
    <d v="2018-08-01T00:00:00"/>
    <x v="1"/>
    <d v="2018-05-01T00:00:00"/>
    <n v="310966.43"/>
    <n v="11636.55"/>
  </r>
  <r>
    <s v="E"/>
    <x v="0"/>
    <s v="FIT&gt;50"/>
    <d v="2018-08-01T00:00:00"/>
    <x v="2"/>
    <d v="2018-05-01T00:00:00"/>
    <n v="14024.58"/>
    <n v="524.80999999999995"/>
  </r>
  <r>
    <s v="E"/>
    <x v="0"/>
    <s v="FIT&gt;50"/>
    <d v="2018-08-01T00:00:00"/>
    <x v="0"/>
    <d v="2018-05-01T00:00:00"/>
    <n v="0"/>
    <n v="793.02"/>
  </r>
  <r>
    <s v="E"/>
    <x v="0"/>
    <s v="FITON1"/>
    <d v="2018-08-01T00:00:00"/>
    <x v="4"/>
    <d v="2018-05-01T00:00:00"/>
    <n v="41648.370000000003"/>
    <n v="-26446.71"/>
  </r>
  <r>
    <s v="E"/>
    <x v="0"/>
    <s v="ON713"/>
    <d v="2018-08-01T00:00:00"/>
    <x v="4"/>
    <d v="2018-05-01T00:00:00"/>
    <n v="44372.17"/>
    <n v="-31637.360000000001"/>
  </r>
  <r>
    <s v="E"/>
    <x v="0"/>
    <s v="ON345"/>
    <d v="2018-08-01T00:00:00"/>
    <x v="4"/>
    <d v="2018-05-01T00:00:00"/>
    <n v="4181.29"/>
    <n v="-1442.55"/>
  </r>
  <r>
    <s v="E"/>
    <x v="0"/>
    <s v="ON329"/>
    <d v="2018-08-01T00:00:00"/>
    <x v="4"/>
    <d v="2018-05-01T00:00:00"/>
    <n v="13441.43"/>
    <n v="-4422.2299999999996"/>
  </r>
  <r>
    <s v="E"/>
    <x v="0"/>
    <s v="ON216"/>
    <d v="2018-08-01T00:00:00"/>
    <x v="4"/>
    <d v="2018-05-01T00:00:00"/>
    <n v="40338.910000000003"/>
    <n v="-8713.2000000000007"/>
  </r>
  <r>
    <s v="E"/>
    <x v="0"/>
    <s v="FITOF1"/>
    <d v="2018-08-01T00:00:00"/>
    <x v="3"/>
    <d v="2018-05-01T00:00:00"/>
    <n v="46866.99"/>
    <n v="-29760.54"/>
  </r>
  <r>
    <s v="E"/>
    <x v="0"/>
    <s v="OFF713"/>
    <d v="2018-08-01T00:00:00"/>
    <x v="3"/>
    <d v="2018-05-01T00:00:00"/>
    <n v="52540.89"/>
    <n v="-37461.65"/>
  </r>
  <r>
    <s v="E"/>
    <x v="0"/>
    <s v="OFF345"/>
    <d v="2018-08-01T00:00:00"/>
    <x v="3"/>
    <d v="2018-05-01T00:00:00"/>
    <n v="5063.4399999999996"/>
    <n v="-1746.89"/>
  </r>
  <r>
    <s v="E"/>
    <x v="0"/>
    <s v="OFF329"/>
    <d v="2018-08-01T00:00:00"/>
    <x v="3"/>
    <d v="2018-05-01T00:00:00"/>
    <n v="15460.89"/>
    <n v="-5086.63"/>
  </r>
  <r>
    <s v="E"/>
    <x v="0"/>
    <s v="OFF216"/>
    <d v="2018-08-01T00:00:00"/>
    <x v="3"/>
    <d v="2018-05-01T00:00:00"/>
    <n v="47052.05"/>
    <n v="-10163.24"/>
  </r>
  <r>
    <s v="E"/>
    <x v="1"/>
    <s v="OFF294"/>
    <d v="2018-08-01T00:00:00"/>
    <x v="3"/>
    <d v="2018-05-01T00:00:00"/>
    <n v="2635"/>
    <n v="-774.69"/>
  </r>
  <r>
    <s v="E"/>
    <x v="1"/>
    <s v="ONMFS"/>
    <d v="2018-08-01T00:00:00"/>
    <x v="4"/>
    <d v="2018-05-01T00:00:00"/>
    <n v="4047.81"/>
    <n v="-3246.34"/>
  </r>
  <r>
    <s v="E"/>
    <x v="1"/>
    <s v="ON288"/>
    <d v="2018-08-01T00:00:00"/>
    <x v="4"/>
    <d v="2018-05-01T00:00:00"/>
    <n v="3911.55"/>
    <n v="-1126.54"/>
  </r>
  <r>
    <s v="E"/>
    <x v="1"/>
    <s v="ON549"/>
    <d v="2018-08-01T00:00:00"/>
    <x v="4"/>
    <d v="2018-05-01T00:00:00"/>
    <n v="3465.86"/>
    <n v="-1902.76"/>
  </r>
  <r>
    <s v="E"/>
    <x v="1"/>
    <s v="ON396"/>
    <d v="2018-08-01T00:00:00"/>
    <x v="4"/>
    <d v="2018-05-01T00:00:00"/>
    <n v="4852.8599999999997"/>
    <n v="-1921.73"/>
  </r>
  <r>
    <s v="E"/>
    <x v="1"/>
    <s v="ON384"/>
    <d v="2018-08-01T00:00:00"/>
    <x v="4"/>
    <d v="2018-05-01T00:00:00"/>
    <n v="3049.85"/>
    <n v="-1171.1400000000001"/>
  </r>
  <r>
    <s v="E"/>
    <x v="1"/>
    <s v="ON294"/>
    <d v="2018-08-01T00:00:00"/>
    <x v="4"/>
    <d v="2018-05-01T00:00:00"/>
    <n v="2105.36"/>
    <n v="-618.98"/>
  </r>
  <r>
    <s v="E"/>
    <x v="1"/>
    <s v="OFFMFS"/>
    <d v="2018-08-01T00:00:00"/>
    <x v="3"/>
    <d v="2018-05-01T00:00:00"/>
    <n v="4606.1899999999996"/>
    <n v="-3694.15"/>
  </r>
  <r>
    <s v="E"/>
    <x v="1"/>
    <s v="OFF288"/>
    <d v="2018-08-01T00:00:00"/>
    <x v="3"/>
    <d v="2018-05-01T00:00:00"/>
    <n v="5046.41"/>
    <n v="-1453.36"/>
  </r>
  <r>
    <s v="E"/>
    <x v="1"/>
    <s v="OFF549"/>
    <d v="2018-08-01T00:00:00"/>
    <x v="3"/>
    <d v="2018-05-01T00:00:00"/>
    <n v="3575.07"/>
    <n v="-1962.72"/>
  </r>
  <r>
    <s v="E"/>
    <x v="1"/>
    <s v="OFF396"/>
    <d v="2018-08-01T00:00:00"/>
    <x v="3"/>
    <d v="2018-05-01T00:00:00"/>
    <n v="6535.68"/>
    <n v="-2588.14"/>
  </r>
  <r>
    <s v="E"/>
    <x v="1"/>
    <s v="OFF384"/>
    <d v="2018-08-01T00:00:00"/>
    <x v="3"/>
    <d v="2018-05-01T00:00:00"/>
    <n v="3673.63"/>
    <n v="-1410.67"/>
  </r>
  <r>
    <s v="E"/>
    <x v="1"/>
    <s v="MICROF"/>
    <d v="2018-08-01T00:00:00"/>
    <x v="0"/>
    <d v="2018-05-01T00:00:00"/>
    <n v="0"/>
    <n v="184.14"/>
  </r>
  <r>
    <s v="E"/>
    <x v="1"/>
    <s v="MICROF"/>
    <d v="2018-08-01T00:00:00"/>
    <x v="2"/>
    <d v="2018-05-01T00:00:00"/>
    <n v="2206.3200000000002"/>
    <n v="74.459999999999994"/>
  </r>
  <r>
    <s v="E"/>
    <x v="1"/>
    <s v="MICROF"/>
    <d v="2018-08-01T00:00:00"/>
    <x v="1"/>
    <d v="2018-05-01T00:00:00"/>
    <n v="48920.44"/>
    <n v="1650.66"/>
  </r>
  <r>
    <s v="E"/>
    <x v="1"/>
    <s v="ONMFS"/>
    <d v="2018-07-01T00:00:00"/>
    <x v="4"/>
    <d v="2018-05-01T00:00:00"/>
    <n v="5873.57"/>
    <n v="-4710.6000000000004"/>
  </r>
  <r>
    <s v="E"/>
    <x v="1"/>
    <s v="ONMFS"/>
    <d v="2018-07-01T00:00:00"/>
    <x v="4"/>
    <d v="2018-01-01T00:00:00"/>
    <n v="861"/>
    <n v="-690.52"/>
  </r>
  <r>
    <s v="E"/>
    <x v="1"/>
    <s v="OFFMFS"/>
    <d v="2018-07-01T00:00:00"/>
    <x v="3"/>
    <d v="2018-05-01T00:00:00"/>
    <n v="6091.15"/>
    <n v="-4885.1099999999997"/>
  </r>
  <r>
    <s v="E"/>
    <x v="1"/>
    <s v="OFFMFS"/>
    <d v="2018-07-01T00:00:00"/>
    <x v="3"/>
    <d v="2018-01-01T00:00:00"/>
    <n v="980"/>
    <n v="-785.96"/>
  </r>
  <r>
    <s v="E"/>
    <x v="1"/>
    <s v="MICROF"/>
    <d v="2018-07-01T00:00:00"/>
    <x v="2"/>
    <d v="2018-05-01T00:00:00"/>
    <n v="2155.69"/>
    <n v="45.05"/>
  </r>
  <r>
    <s v="E"/>
    <x v="1"/>
    <s v="MICROF"/>
    <d v="2018-07-01T00:00:00"/>
    <x v="2"/>
    <d v="2018-01-01T00:00:00"/>
    <n v="88.75"/>
    <n v="1.36"/>
  </r>
  <r>
    <s v="E"/>
    <x v="1"/>
    <s v="MICROF"/>
    <d v="2018-07-01T00:00:00"/>
    <x v="0"/>
    <d v="2018-05-01T00:00:00"/>
    <n v="0"/>
    <n v="189.36"/>
  </r>
  <r>
    <s v="E"/>
    <x v="1"/>
    <s v="MICROF"/>
    <d v="2018-07-01T00:00:00"/>
    <x v="0"/>
    <d v="2018-01-01T00:00:00"/>
    <n v="0"/>
    <n v="4.32"/>
  </r>
  <r>
    <s v="E"/>
    <x v="1"/>
    <s v="MICROF"/>
    <d v="2018-07-01T00:00:00"/>
    <x v="1"/>
    <d v="2018-05-01T00:00:00"/>
    <n v="47798.21"/>
    <n v="998.71"/>
  </r>
  <r>
    <s v="E"/>
    <x v="1"/>
    <s v="MICROF"/>
    <d v="2018-07-01T00:00:00"/>
    <x v="1"/>
    <d v="2018-01-01T00:00:00"/>
    <n v="1968"/>
    <n v="30.15"/>
  </r>
  <r>
    <s v="E"/>
    <x v="0"/>
    <s v="FIT&gt;50"/>
    <d v="2018-06-01T00:00:00"/>
    <x v="0"/>
    <d v="2018-05-01T00:00:00"/>
    <n v="0"/>
    <n v="793.02"/>
  </r>
  <r>
    <s v="E"/>
    <x v="0"/>
    <s v="FIT&gt;50"/>
    <d v="2018-06-01T00:00:00"/>
    <x v="2"/>
    <d v="2018-05-01T00:00:00"/>
    <n v="13334.9"/>
    <n v="220.41"/>
  </r>
  <r>
    <s v="E"/>
    <x v="0"/>
    <s v="FIT&gt;50"/>
    <d v="2018-06-01T00:00:00"/>
    <x v="1"/>
    <d v="2018-05-01T00:00:00"/>
    <n v="295674.21999999997"/>
    <n v="4887.26"/>
  </r>
  <r>
    <s v="E"/>
    <x v="0"/>
    <s v="FITOF1"/>
    <d v="2018-06-01T00:00:00"/>
    <x v="3"/>
    <d v="2018-05-01T00:00:00"/>
    <n v="32461.599999999999"/>
    <n v="-20613.12"/>
  </r>
  <r>
    <s v="E"/>
    <x v="0"/>
    <s v="OFF713"/>
    <d v="2018-06-01T00:00:00"/>
    <x v="3"/>
    <d v="2018-05-01T00:00:00"/>
    <n v="59183.82"/>
    <n v="-42198.06"/>
  </r>
  <r>
    <s v="E"/>
    <x v="0"/>
    <s v="OFF345"/>
    <d v="2018-06-01T00:00:00"/>
    <x v="3"/>
    <d v="2018-05-01T00:00:00"/>
    <n v="5203.0600000000004"/>
    <n v="-1795.06"/>
  </r>
  <r>
    <s v="E"/>
    <x v="0"/>
    <s v="OFF329"/>
    <d v="2018-06-01T00:00:00"/>
    <x v="3"/>
    <d v="2018-05-01T00:00:00"/>
    <n v="16286.47"/>
    <n v="-5358.25"/>
  </r>
  <r>
    <s v="E"/>
    <x v="0"/>
    <s v="OFF216"/>
    <d v="2018-06-01T00:00:00"/>
    <x v="3"/>
    <d v="2018-05-01T00:00:00"/>
    <n v="48685.43"/>
    <n v="-10516.05"/>
  </r>
  <r>
    <s v="E"/>
    <x v="0"/>
    <s v="FITON1"/>
    <d v="2018-06-01T00:00:00"/>
    <x v="4"/>
    <d v="2018-05-01T00:00:00"/>
    <n v="23749.57"/>
    <n v="-15080.98"/>
  </r>
  <r>
    <s v="E"/>
    <x v="0"/>
    <s v="ON713"/>
    <d v="2018-06-01T00:00:00"/>
    <x v="4"/>
    <d v="2018-05-01T00:00:00"/>
    <n v="48175.76"/>
    <n v="-34349.31"/>
  </r>
  <r>
    <s v="E"/>
    <x v="0"/>
    <s v="ON345"/>
    <d v="2018-06-01T00:00:00"/>
    <x v="4"/>
    <d v="2018-05-01T00:00:00"/>
    <n v="4493.2700000000004"/>
    <n v="-1550.18"/>
  </r>
  <r>
    <s v="E"/>
    <x v="0"/>
    <s v="ON329"/>
    <d v="2018-06-01T00:00:00"/>
    <x v="4"/>
    <d v="2018-05-01T00:00:00"/>
    <n v="14451.62"/>
    <n v="-4754.58"/>
  </r>
  <r>
    <s v="E"/>
    <x v="0"/>
    <s v="ON216"/>
    <d v="2018-06-01T00:00:00"/>
    <x v="4"/>
    <d v="2018-05-01T00:00:00"/>
    <n v="42983.62"/>
    <n v="-9284.4599999999991"/>
  </r>
  <r>
    <s v="E"/>
    <x v="1"/>
    <s v="ONMFS"/>
    <d v="2018-06-01T00:00:00"/>
    <x v="4"/>
    <d v="2018-05-01T00:00:00"/>
    <n v="40544.550000000003"/>
    <n v="-32516.7"/>
  </r>
  <r>
    <s v="E"/>
    <x v="1"/>
    <s v="ON549"/>
    <d v="2018-06-01T00:00:00"/>
    <x v="4"/>
    <d v="2018-05-01T00:00:00"/>
    <n v="687.62"/>
    <n v="-377.5"/>
  </r>
  <r>
    <s v="E"/>
    <x v="1"/>
    <s v="OFFMFS"/>
    <d v="2018-06-01T00:00:00"/>
    <x v="3"/>
    <d v="2018-05-01T00:00:00"/>
    <n v="45630.75"/>
    <n v="-36595.85"/>
  </r>
  <r>
    <s v="E"/>
    <x v="1"/>
    <s v="OFF549"/>
    <d v="2018-06-01T00:00:00"/>
    <x v="3"/>
    <d v="2018-05-01T00:00:00"/>
    <n v="564.70000000000005"/>
    <n v="-310.02"/>
  </r>
  <r>
    <s v="E"/>
    <x v="1"/>
    <s v="MICROF"/>
    <d v="2018-06-01T00:00:00"/>
    <x v="1"/>
    <d v="2018-05-01T00:00:00"/>
    <n v="87433.14"/>
    <n v="1304.0899999999999"/>
  </r>
  <r>
    <s v="E"/>
    <x v="1"/>
    <s v="MICROF"/>
    <d v="2018-06-01T00:00:00"/>
    <x v="2"/>
    <d v="2018-05-01T00:00:00"/>
    <n v="3943.25"/>
    <n v="58.81"/>
  </r>
  <r>
    <s v="E"/>
    <x v="1"/>
    <s v="MICROF"/>
    <d v="2018-06-01T00:00:00"/>
    <x v="0"/>
    <d v="2018-05-01T00:00:00"/>
    <n v="0"/>
    <n v="312.48"/>
  </r>
  <r>
    <s v="E"/>
    <x v="0"/>
    <s v="OFF345"/>
    <d v="2018-05-01T00:00:00"/>
    <x v="3"/>
    <d v="2018-05-01T00:00:00"/>
    <n v="1478.23"/>
    <n v="-509.99"/>
  </r>
  <r>
    <s v="E"/>
    <x v="0"/>
    <s v="OFF345"/>
    <d v="2018-05-01T00:00:00"/>
    <x v="3"/>
    <d v="2018-01-01T00:00:00"/>
    <n v="2554"/>
    <n v="-881.13"/>
  </r>
  <r>
    <s v="E"/>
    <x v="0"/>
    <s v="OFF329"/>
    <d v="2018-05-01T00:00:00"/>
    <x v="3"/>
    <d v="2018-05-01T00:00:00"/>
    <n v="4534.74"/>
    <n v="-1491.93"/>
  </r>
  <r>
    <s v="E"/>
    <x v="0"/>
    <s v="OFF329"/>
    <d v="2018-05-01T00:00:00"/>
    <x v="3"/>
    <d v="2018-01-01T00:00:00"/>
    <n v="7833"/>
    <n v="-2577.06"/>
  </r>
  <r>
    <s v="E"/>
    <x v="0"/>
    <s v="OFF216"/>
    <d v="2018-05-01T00:00:00"/>
    <x v="3"/>
    <d v="2018-05-01T00:00:00"/>
    <n v="10037.75"/>
    <n v="-2168.15"/>
  </r>
  <r>
    <s v="E"/>
    <x v="0"/>
    <s v="OFF216"/>
    <d v="2018-05-01T00:00:00"/>
    <x v="3"/>
    <d v="2018-01-01T00:00:00"/>
    <n v="27377"/>
    <n v="-5913.43"/>
  </r>
  <r>
    <s v="E"/>
    <x v="0"/>
    <s v="ON345"/>
    <d v="2018-05-01T00:00:00"/>
    <x v="4"/>
    <d v="2018-05-01T00:00:00"/>
    <n v="1372.68"/>
    <n v="-473.57"/>
  </r>
  <r>
    <s v="E"/>
    <x v="0"/>
    <s v="ON345"/>
    <d v="2018-05-01T00:00:00"/>
    <x v="4"/>
    <d v="2018-01-01T00:00:00"/>
    <n v="2372"/>
    <n v="-818.34"/>
  </r>
  <r>
    <s v="E"/>
    <x v="0"/>
    <s v="ON329"/>
    <d v="2018-05-01T00:00:00"/>
    <x v="4"/>
    <d v="2018-05-01T00:00:00"/>
    <n v="4420.87"/>
    <n v="-1454.47"/>
  </r>
  <r>
    <s v="E"/>
    <x v="0"/>
    <s v="ON329"/>
    <d v="2018-05-01T00:00:00"/>
    <x v="4"/>
    <d v="2018-01-01T00:00:00"/>
    <n v="7637"/>
    <n v="-2512.5700000000002"/>
  </r>
  <r>
    <s v="E"/>
    <x v="0"/>
    <s v="ON216"/>
    <d v="2018-05-01T00:00:00"/>
    <x v="4"/>
    <d v="2018-05-01T00:00:00"/>
    <n v="9397.92"/>
    <n v="-2029.95"/>
  </r>
  <r>
    <s v="E"/>
    <x v="0"/>
    <s v="ON216"/>
    <d v="2018-05-01T00:00:00"/>
    <x v="4"/>
    <d v="2018-01-01T00:00:00"/>
    <n v="25631"/>
    <n v="-5536.3"/>
  </r>
  <r>
    <s v="E"/>
    <x v="0"/>
    <s v="FITON1"/>
    <d v="2018-05-01T00:00:00"/>
    <x v="4"/>
    <d v="2018-05-01T00:00:00"/>
    <n v="11996.49"/>
    <n v="-7617.77"/>
  </r>
  <r>
    <s v="E"/>
    <x v="0"/>
    <s v="FITON1"/>
    <d v="2018-05-01T00:00:00"/>
    <x v="4"/>
    <d v="2018-01-01T00:00:00"/>
    <n v="20722"/>
    <n v="-13158.47"/>
  </r>
  <r>
    <s v="E"/>
    <x v="0"/>
    <s v="ON713"/>
    <d v="2018-05-01T00:00:00"/>
    <x v="4"/>
    <d v="2018-05-01T00:00:00"/>
    <n v="4097.33"/>
    <n v="-2921.4"/>
  </r>
  <r>
    <s v="E"/>
    <x v="0"/>
    <s v="ON713"/>
    <d v="2018-05-01T00:00:00"/>
    <x v="4"/>
    <d v="2018-01-01T00:00:00"/>
    <n v="7078"/>
    <n v="-5046.6099999999997"/>
  </r>
  <r>
    <s v="E"/>
    <x v="0"/>
    <s v="FITON1"/>
    <d v="2018-05-01T00:00:00"/>
    <x v="4"/>
    <d v="2018-05-01T00:00:00"/>
    <n v="9030.77"/>
    <n v="-5734.54"/>
  </r>
  <r>
    <s v="E"/>
    <x v="0"/>
    <s v="FITON1"/>
    <d v="2018-05-01T00:00:00"/>
    <x v="4"/>
    <d v="2018-01-01T00:00:00"/>
    <n v="15599"/>
    <n v="-9905.3700000000008"/>
  </r>
  <r>
    <s v="E"/>
    <x v="0"/>
    <s v="ON713"/>
    <d v="2018-05-01T00:00:00"/>
    <x v="4"/>
    <d v="2018-05-01T00:00:00"/>
    <n v="15072.07"/>
    <n v="-10746.39"/>
  </r>
  <r>
    <s v="E"/>
    <x v="0"/>
    <s v="ON713"/>
    <d v="2018-05-01T00:00:00"/>
    <x v="4"/>
    <d v="2018-01-01T00:00:00"/>
    <n v="26034"/>
    <n v="-18562.240000000002"/>
  </r>
  <r>
    <s v="E"/>
    <x v="0"/>
    <s v="FITOF1"/>
    <d v="2018-05-01T00:00:00"/>
    <x v="3"/>
    <d v="2018-05-01T00:00:00"/>
    <n v="12666.32"/>
    <n v="-8043.11"/>
  </r>
  <r>
    <s v="E"/>
    <x v="0"/>
    <s v="FITOF1"/>
    <d v="2018-05-01T00:00:00"/>
    <x v="3"/>
    <d v="2018-01-01T00:00:00"/>
    <n v="21878"/>
    <n v="-13892.53"/>
  </r>
  <r>
    <s v="E"/>
    <x v="0"/>
    <s v="OFF713"/>
    <d v="2018-05-01T00:00:00"/>
    <x v="3"/>
    <d v="2018-05-01T00:00:00"/>
    <n v="4820.92"/>
    <n v="-3437.32"/>
  </r>
  <r>
    <s v="E"/>
    <x v="0"/>
    <s v="OFF713"/>
    <d v="2018-05-01T00:00:00"/>
    <x v="3"/>
    <d v="2018-01-01T00:00:00"/>
    <n v="8326"/>
    <n v="-5936.44"/>
  </r>
  <r>
    <s v="E"/>
    <x v="0"/>
    <s v="FITOF1"/>
    <d v="2018-05-01T00:00:00"/>
    <x v="3"/>
    <d v="2018-05-01T00:00:00"/>
    <n v="10532.23"/>
    <n v="-6687.97"/>
  </r>
  <r>
    <s v="E"/>
    <x v="0"/>
    <s v="FITOF1"/>
    <d v="2018-05-01T00:00:00"/>
    <x v="3"/>
    <d v="2018-01-01T00:00:00"/>
    <n v="18191"/>
    <n v="-11551.29"/>
  </r>
  <r>
    <s v="E"/>
    <x v="0"/>
    <s v="OFF713"/>
    <d v="2018-05-01T00:00:00"/>
    <x v="3"/>
    <d v="2018-05-01T00:00:00"/>
    <n v="15674.82"/>
    <n v="-11176.15"/>
  </r>
  <r>
    <s v="E"/>
    <x v="0"/>
    <s v="OFF713"/>
    <d v="2018-05-01T00:00:00"/>
    <x v="3"/>
    <d v="2018-01-01T00:00:00"/>
    <n v="27073"/>
    <n v="-19303.05"/>
  </r>
  <r>
    <s v="E"/>
    <x v="0"/>
    <s v="FIT&gt;50"/>
    <d v="2018-05-01T00:00:00"/>
    <x v="2"/>
    <d v="2018-05-01T00:00:00"/>
    <n v="1514.5"/>
    <n v="26.43"/>
  </r>
  <r>
    <s v="E"/>
    <x v="0"/>
    <s v="FIT&gt;50"/>
    <d v="2018-05-01T00:00:00"/>
    <x v="2"/>
    <d v="2018-01-01T00:00:00"/>
    <n v="2615.98"/>
    <n v="45.67"/>
  </r>
  <r>
    <s v="E"/>
    <x v="0"/>
    <s v="FIT&gt;50"/>
    <d v="2018-05-01T00:00:00"/>
    <x v="2"/>
    <d v="2018-05-01T00:00:00"/>
    <n v="3678.04"/>
    <n v="65.41"/>
  </r>
  <r>
    <s v="E"/>
    <x v="0"/>
    <s v="FIT&gt;50"/>
    <d v="2018-05-01T00:00:00"/>
    <x v="2"/>
    <d v="2018-01-01T00:00:00"/>
    <n v="7229.53"/>
    <n v="127.37"/>
  </r>
  <r>
    <s v="E"/>
    <x v="0"/>
    <s v="FIT&gt;50"/>
    <d v="2018-05-01T00:00:00"/>
    <x v="0"/>
    <d v="2018-05-01T00:00:00"/>
    <n v="0"/>
    <n v="93.8"/>
  </r>
  <r>
    <s v="E"/>
    <x v="0"/>
    <s v="FIT&gt;50"/>
    <d v="2018-05-01T00:00:00"/>
    <x v="0"/>
    <d v="2018-01-01T00:00:00"/>
    <n v="0"/>
    <n v="162.02000000000001"/>
  </r>
  <r>
    <s v="E"/>
    <x v="0"/>
    <s v="FIT&gt;50"/>
    <d v="2018-05-01T00:00:00"/>
    <x v="0"/>
    <d v="2018-05-01T00:00:00"/>
    <n v="0"/>
    <n v="281.39999999999998"/>
  </r>
  <r>
    <s v="E"/>
    <x v="0"/>
    <s v="FIT&gt;50"/>
    <d v="2018-05-01T00:00:00"/>
    <x v="0"/>
    <d v="2018-01-01T00:00:00"/>
    <n v="0"/>
    <n v="532.96"/>
  </r>
  <r>
    <s v="E"/>
    <x v="0"/>
    <s v="FIT&gt;50"/>
    <d v="2018-05-01T00:00:00"/>
    <x v="1"/>
    <d v="2018-05-01T00:00:00"/>
    <n v="33581.06"/>
    <n v="586.23"/>
  </r>
  <r>
    <s v="E"/>
    <x v="0"/>
    <s v="FIT&gt;50"/>
    <d v="2018-05-01T00:00:00"/>
    <x v="1"/>
    <d v="2018-01-01T00:00:00"/>
    <n v="58004"/>
    <n v="1012.59"/>
  </r>
  <r>
    <s v="E"/>
    <x v="0"/>
    <s v="FIT&gt;50"/>
    <d v="2018-05-01T00:00:00"/>
    <x v="1"/>
    <d v="2018-05-01T00:00:00"/>
    <n v="81553.08"/>
    <n v="1450.3"/>
  </r>
  <r>
    <s v="E"/>
    <x v="0"/>
    <s v="FIT&gt;50"/>
    <d v="2018-05-01T00:00:00"/>
    <x v="1"/>
    <d v="2018-01-01T00:00:00"/>
    <n v="160300"/>
    <n v="2824.06"/>
  </r>
  <r>
    <s v="E"/>
    <x v="1"/>
    <s v="OFF396"/>
    <d v="2018-05-01T00:00:00"/>
    <x v="3"/>
    <d v="2018-01-01T00:00:00"/>
    <n v="5175.7"/>
    <n v="-2049.5700000000002"/>
  </r>
  <r>
    <s v="E"/>
    <x v="1"/>
    <s v="OFF396"/>
    <d v="2018-05-01T00:00:00"/>
    <x v="3"/>
    <d v="2018-05-01T00:00:00"/>
    <n v="1.1299999999999999"/>
    <n v="-0.45"/>
  </r>
  <r>
    <s v="E"/>
    <x v="1"/>
    <s v="OFF384"/>
    <d v="2018-05-01T00:00:00"/>
    <x v="3"/>
    <d v="2018-05-01T00:00:00"/>
    <n v="0.28999999999999998"/>
    <n v="-0.11"/>
  </r>
  <r>
    <s v="E"/>
    <x v="1"/>
    <s v="OFF384"/>
    <d v="2018-05-01T00:00:00"/>
    <x v="3"/>
    <d v="2018-01-01T00:00:00"/>
    <n v="2057.25"/>
    <n v="-789.99"/>
  </r>
  <r>
    <s v="E"/>
    <x v="1"/>
    <s v="OFF294"/>
    <d v="2018-05-01T00:00:00"/>
    <x v="3"/>
    <d v="2018-05-01T00:00:00"/>
    <n v="0.84"/>
    <n v="-0.24"/>
  </r>
  <r>
    <s v="E"/>
    <x v="1"/>
    <s v="OFF294"/>
    <d v="2018-05-01T00:00:00"/>
    <x v="3"/>
    <d v="2018-01-01T00:00:00"/>
    <n v="1936.62"/>
    <n v="-569.37"/>
  </r>
  <r>
    <s v="E"/>
    <x v="1"/>
    <s v="OFF288"/>
    <d v="2018-05-01T00:00:00"/>
    <x v="3"/>
    <d v="2018-05-01T00:00:00"/>
    <n v="0.91"/>
    <n v="-0.27"/>
  </r>
  <r>
    <s v="E"/>
    <x v="1"/>
    <s v="ON549"/>
    <d v="2018-05-01T00:00:00"/>
    <x v="4"/>
    <d v="2018-05-01T00:00:00"/>
    <n v="0.87"/>
    <n v="-0.48"/>
  </r>
  <r>
    <s v="E"/>
    <x v="1"/>
    <s v="ON396"/>
    <d v="2018-05-01T00:00:00"/>
    <x v="4"/>
    <d v="2018-01-01T00:00:00"/>
    <n v="3185.03"/>
    <n v="-1261.27"/>
  </r>
  <r>
    <s v="E"/>
    <x v="1"/>
    <s v="ON396"/>
    <d v="2018-05-01T00:00:00"/>
    <x v="4"/>
    <d v="2018-05-01T00:00:00"/>
    <n v="1.1399999999999999"/>
    <n v="-0.45"/>
  </r>
  <r>
    <s v="E"/>
    <x v="1"/>
    <s v="ON384"/>
    <d v="2018-05-01T00:00:00"/>
    <x v="4"/>
    <d v="2018-05-01T00:00:00"/>
    <n v="0.25"/>
    <n v="-0.09"/>
  </r>
  <r>
    <s v="E"/>
    <x v="1"/>
    <s v="ON384"/>
    <d v="2018-05-01T00:00:00"/>
    <x v="4"/>
    <d v="2018-01-01T00:00:00"/>
    <n v="1571.42"/>
    <n v="-603.41999999999996"/>
  </r>
  <r>
    <s v="E"/>
    <x v="1"/>
    <s v="ON294"/>
    <d v="2018-05-01T00:00:00"/>
    <x v="4"/>
    <d v="2018-05-01T00:00:00"/>
    <n v="0.83"/>
    <n v="-0.24"/>
  </r>
  <r>
    <s v="E"/>
    <x v="1"/>
    <s v="ON294"/>
    <d v="2018-05-01T00:00:00"/>
    <x v="4"/>
    <d v="2018-01-01T00:00:00"/>
    <n v="1402.79"/>
    <n v="-412.42"/>
  </r>
  <r>
    <s v="E"/>
    <x v="1"/>
    <s v="ONMFS"/>
    <d v="2018-05-01T00:00:00"/>
    <x v="4"/>
    <d v="2018-05-01T00:00:00"/>
    <n v="0.14000000000000001"/>
    <n v="-0.11"/>
  </r>
  <r>
    <s v="E"/>
    <x v="1"/>
    <s v="ONMFS"/>
    <d v="2018-05-01T00:00:00"/>
    <x v="4"/>
    <d v="2018-01-01T00:00:00"/>
    <n v="1332.56"/>
    <n v="-1068.71"/>
  </r>
  <r>
    <s v="E"/>
    <x v="1"/>
    <s v="OFFMFS"/>
    <d v="2018-05-01T00:00:00"/>
    <x v="3"/>
    <d v="2018-05-01T00:00:00"/>
    <n v="0.27"/>
    <n v="-0.22"/>
  </r>
  <r>
    <s v="E"/>
    <x v="1"/>
    <s v="OFFMFS"/>
    <d v="2018-05-01T00:00:00"/>
    <x v="3"/>
    <d v="2018-01-01T00:00:00"/>
    <n v="1750.68"/>
    <n v="-1404.05"/>
  </r>
  <r>
    <s v="E"/>
    <x v="1"/>
    <s v="MICROF"/>
    <d v="2018-05-01T00:00:00"/>
    <x v="2"/>
    <d v="2018-05-01T00:00:00"/>
    <n v="0.2"/>
    <n v="0"/>
  </r>
  <r>
    <s v="E"/>
    <x v="1"/>
    <s v="MICROF"/>
    <d v="2018-05-01T00:00:00"/>
    <x v="2"/>
    <d v="2018-01-01T00:00:00"/>
    <n v="1350.83"/>
    <n v="33.979999999999997"/>
  </r>
  <r>
    <s v="E"/>
    <x v="1"/>
    <s v="MICROF"/>
    <d v="2018-05-01T00:00:00"/>
    <x v="0"/>
    <d v="2018-01-01T00:00:00"/>
    <n v="0"/>
    <n v="162.54"/>
  </r>
  <r>
    <s v="E"/>
    <x v="1"/>
    <s v="MICROF"/>
    <d v="2018-05-01T00:00:00"/>
    <x v="1"/>
    <d v="2018-05-01T00:00:00"/>
    <n v="4.3499999999999996"/>
    <n v="0.12"/>
  </r>
  <r>
    <s v="E"/>
    <x v="1"/>
    <s v="MICROF"/>
    <d v="2018-05-01T00:00:00"/>
    <x v="1"/>
    <d v="2018-01-01T00:00:00"/>
    <n v="29951.95"/>
    <n v="753.68"/>
  </r>
  <r>
    <s v="E"/>
    <x v="1"/>
    <s v="OFF288"/>
    <d v="2018-05-01T00:00:00"/>
    <x v="3"/>
    <d v="2018-01-01T00:00:00"/>
    <n v="3390.3"/>
    <n v="-976.41"/>
  </r>
  <r>
    <s v="E"/>
    <x v="1"/>
    <s v="OFF549"/>
    <d v="2018-05-01T00:00:00"/>
    <x v="3"/>
    <d v="2018-05-01T00:00:00"/>
    <n v="0.93"/>
    <n v="-0.51"/>
  </r>
  <r>
    <s v="E"/>
    <x v="1"/>
    <s v="OFF549"/>
    <d v="2018-05-01T00:00:00"/>
    <x v="3"/>
    <d v="2018-01-01T00:00:00"/>
    <n v="2761.87"/>
    <n v="-1516.26"/>
  </r>
  <r>
    <s v="E"/>
    <x v="1"/>
    <s v="ON288"/>
    <d v="2018-05-01T00:00:00"/>
    <x v="4"/>
    <d v="2018-05-01T00:00:00"/>
    <n v="0.2"/>
    <n v="-0.06"/>
  </r>
  <r>
    <s v="E"/>
    <x v="1"/>
    <s v="ON288"/>
    <d v="2018-05-01T00:00:00"/>
    <x v="4"/>
    <d v="2018-01-01T00:00:00"/>
    <n v="2430.29"/>
    <n v="-699.91"/>
  </r>
  <r>
    <s v="E"/>
    <x v="1"/>
    <s v="ON549"/>
    <d v="2018-05-01T00:00:00"/>
    <x v="4"/>
    <d v="2018-01-01T00:00:00"/>
    <n v="2228.6799999999998"/>
    <n v="-1223.55"/>
  </r>
  <r>
    <s v="E"/>
    <x v="1"/>
    <s v="ON288"/>
    <d v="2018-07-01T00:00:00"/>
    <x v="4"/>
    <d v="2018-05-01T00:00:00"/>
    <n v="3820.62"/>
    <n v="-1100.3399999999999"/>
  </r>
  <r>
    <s v="E"/>
    <x v="1"/>
    <s v="ON549"/>
    <d v="2018-07-01T00:00:00"/>
    <x v="4"/>
    <d v="2018-05-01T00:00:00"/>
    <n v="3386.76"/>
    <n v="-1859.33"/>
  </r>
  <r>
    <s v="E"/>
    <x v="1"/>
    <s v="ON396"/>
    <d v="2018-07-01T00:00:00"/>
    <x v="4"/>
    <d v="2018-05-01T00:00:00"/>
    <n v="4757.34"/>
    <n v="-1883.9"/>
  </r>
  <r>
    <s v="E"/>
    <x v="1"/>
    <s v="OFF288"/>
    <d v="2018-07-01T00:00:00"/>
    <x v="3"/>
    <d v="2018-05-01T00:00:00"/>
    <n v="4116.55"/>
    <n v="-1185.58"/>
  </r>
  <r>
    <s v="E"/>
    <x v="1"/>
    <s v="OFF549"/>
    <d v="2018-07-01T00:00:00"/>
    <x v="3"/>
    <d v="2018-05-01T00:00:00"/>
    <n v="2922.53"/>
    <n v="-1604.47"/>
  </r>
  <r>
    <s v="E"/>
    <x v="1"/>
    <s v="OFF396"/>
    <d v="2018-07-01T00:00:00"/>
    <x v="3"/>
    <d v="2018-05-01T00:00:00"/>
    <n v="5353.45"/>
    <n v="-2119.9699999999998"/>
  </r>
  <r>
    <s v="E"/>
    <x v="1"/>
    <s v="OFF384"/>
    <d v="2018-07-01T00:00:00"/>
    <x v="3"/>
    <d v="2018-05-01T00:00:00"/>
    <n v="3002.89"/>
    <n v="-1153.0999999999999"/>
  </r>
  <r>
    <s v="E"/>
    <x v="1"/>
    <s v="OFF294"/>
    <d v="2018-07-01T00:00:00"/>
    <x v="3"/>
    <d v="2018-05-01T00:00:00"/>
    <n v="2130.7199999999998"/>
    <n v="-626.42999999999995"/>
  </r>
  <r>
    <s v="E"/>
    <x v="1"/>
    <s v="ON384"/>
    <d v="2018-07-01T00:00:00"/>
    <x v="4"/>
    <d v="2018-05-01T00:00:00"/>
    <n v="2987.22"/>
    <n v="-1147.0899999999999"/>
  </r>
  <r>
    <s v="E"/>
    <x v="1"/>
    <s v="ON294"/>
    <d v="2018-07-01T00:00:00"/>
    <x v="4"/>
    <d v="2018-05-01T00:00:00"/>
    <n v="2072.35"/>
    <n v="-609.28"/>
  </r>
  <r>
    <s v="E"/>
    <x v="0"/>
    <s v="FITON1"/>
    <d v="2018-07-01T00:00:00"/>
    <x v="4"/>
    <d v="2018-05-01T00:00:00"/>
    <n v="39302.31"/>
    <n v="-24956.97"/>
  </r>
  <r>
    <s v="E"/>
    <x v="0"/>
    <s v="ON713"/>
    <d v="2018-07-01T00:00:00"/>
    <x v="4"/>
    <d v="2018-05-01T00:00:00"/>
    <n v="13712.77"/>
    <n v="-9777.2099999999991"/>
  </r>
  <r>
    <s v="E"/>
    <x v="0"/>
    <s v="FITOF1"/>
    <d v="2018-07-01T00:00:00"/>
    <x v="3"/>
    <d v="2018-05-01T00:00:00"/>
    <n v="46025.96"/>
    <n v="-29226.48"/>
  </r>
  <r>
    <s v="E"/>
    <x v="0"/>
    <s v="OFF713"/>
    <d v="2018-07-01T00:00:00"/>
    <x v="3"/>
    <d v="2018-05-01T00:00:00"/>
    <n v="18629.849999999999"/>
    <n v="-13283.08"/>
  </r>
  <r>
    <s v="E"/>
    <x v="0"/>
    <s v="FIT&gt;50"/>
    <d v="2018-07-01T00:00:00"/>
    <x v="1"/>
    <d v="2018-05-01T00:00:00"/>
    <n v="117670.89"/>
    <n v="3255.66"/>
  </r>
  <r>
    <s v="E"/>
    <x v="0"/>
    <s v="FIT&gt;50"/>
    <d v="2018-07-01T00:00:00"/>
    <x v="0"/>
    <d v="2018-05-01T00:00:00"/>
    <n v="0"/>
    <n v="255.82"/>
  </r>
  <r>
    <s v="E"/>
    <x v="0"/>
    <s v="FIT&gt;50"/>
    <d v="2018-07-01T00:00:00"/>
    <x v="2"/>
    <d v="2018-05-01T00:00:00"/>
    <n v="5306.95"/>
    <n v="146.83000000000001"/>
  </r>
  <r>
    <s v="E"/>
    <x v="1"/>
    <s v="MICROF"/>
    <d v="2018-06-01T00:00:00"/>
    <x v="1"/>
    <d v="2018-05-01T00:00:00"/>
    <n v="43290.5"/>
    <n v="632.78"/>
  </r>
  <r>
    <s v="E"/>
    <x v="1"/>
    <s v="MICROF"/>
    <d v="2018-06-01T00:00:00"/>
    <x v="1"/>
    <d v="2018-01-01T00:00:00"/>
    <n v="1105"/>
    <n v="20.36"/>
  </r>
  <r>
    <s v="E"/>
    <x v="1"/>
    <s v="MICROF"/>
    <d v="2018-06-01T00:00:00"/>
    <x v="0"/>
    <d v="2018-05-01T00:00:00"/>
    <n v="0"/>
    <n v="172.98"/>
  </r>
  <r>
    <s v="E"/>
    <x v="1"/>
    <s v="MICROF"/>
    <d v="2018-06-01T00:00:00"/>
    <x v="0"/>
    <d v="2018-01-01T00:00:00"/>
    <n v="0"/>
    <n v="4.5"/>
  </r>
  <r>
    <s v="E"/>
    <x v="1"/>
    <s v="MICROF"/>
    <d v="2018-06-01T00:00:00"/>
    <x v="2"/>
    <d v="2018-05-01T00:00:00"/>
    <n v="1952.39"/>
    <n v="28.53"/>
  </r>
  <r>
    <s v="E"/>
    <x v="1"/>
    <s v="MICROF"/>
    <d v="2018-06-01T00:00:00"/>
    <x v="2"/>
    <d v="2018-01-01T00:00:00"/>
    <n v="49.84"/>
    <n v="0.92"/>
  </r>
  <r>
    <s v="E"/>
    <x v="1"/>
    <s v="OFFMFS"/>
    <d v="2018-06-01T00:00:00"/>
    <x v="3"/>
    <d v="2018-05-01T00:00:00"/>
    <n v="2008.64"/>
    <n v="-1610.93"/>
  </r>
  <r>
    <s v="E"/>
    <x v="1"/>
    <s v="OFF288"/>
    <d v="2018-06-01T00:00:00"/>
    <x v="3"/>
    <d v="2018-05-01T00:00:00"/>
    <n v="4660.3"/>
    <n v="-1342.18"/>
  </r>
  <r>
    <s v="E"/>
    <x v="1"/>
    <s v="OFF549"/>
    <d v="2018-06-01T00:00:00"/>
    <x v="3"/>
    <d v="2018-05-01T00:00:00"/>
    <n v="3427.72"/>
    <n v="-1881.83"/>
  </r>
  <r>
    <s v="E"/>
    <x v="1"/>
    <s v="OFF396"/>
    <d v="2018-06-01T00:00:00"/>
    <x v="3"/>
    <d v="2018-05-01T00:00:00"/>
    <n v="6586.29"/>
    <n v="-2608.1799999999998"/>
  </r>
  <r>
    <s v="E"/>
    <x v="1"/>
    <s v="OFF384"/>
    <d v="2018-06-01T00:00:00"/>
    <x v="3"/>
    <d v="2018-05-01T00:00:00"/>
    <n v="3366.82"/>
    <n v="-1292.8499999999999"/>
  </r>
  <r>
    <s v="E"/>
    <x v="1"/>
    <s v="OFF384"/>
    <d v="2018-06-01T00:00:00"/>
    <x v="3"/>
    <d v="2018-01-01T00:00:00"/>
    <n v="602"/>
    <n v="-231.17"/>
  </r>
  <r>
    <s v="E"/>
    <x v="1"/>
    <s v="OFF294"/>
    <d v="2018-06-01T00:00:00"/>
    <x v="3"/>
    <d v="2018-05-01T00:00:00"/>
    <n v="2461.65"/>
    <n v="-723.73"/>
  </r>
  <r>
    <s v="E"/>
    <x v="1"/>
    <s v="ONMFS"/>
    <d v="2018-06-01T00:00:00"/>
    <x v="4"/>
    <d v="2018-05-01T00:00:00"/>
    <n v="1977.99"/>
    <n v="-1586.34"/>
  </r>
  <r>
    <s v="E"/>
    <x v="1"/>
    <s v="ON288"/>
    <d v="2018-06-01T00:00:00"/>
    <x v="4"/>
    <d v="2018-05-01T00:00:00"/>
    <n v="4039.93"/>
    <n v="-1163.49"/>
  </r>
  <r>
    <s v="E"/>
    <x v="1"/>
    <s v="ON549"/>
    <d v="2018-06-01T00:00:00"/>
    <x v="4"/>
    <d v="2018-05-01T00:00:00"/>
    <n v="3594.37"/>
    <n v="-1973.31"/>
  </r>
  <r>
    <s v="E"/>
    <x v="1"/>
    <s v="ON396"/>
    <d v="2018-06-01T00:00:00"/>
    <x v="4"/>
    <d v="2018-05-01T00:00:00"/>
    <n v="5071.87"/>
    <n v="-2008.46"/>
  </r>
  <r>
    <s v="E"/>
    <x v="1"/>
    <s v="ON384"/>
    <d v="2018-06-01T00:00:00"/>
    <x v="4"/>
    <d v="2018-05-01T00:00:00"/>
    <n v="3028.67"/>
    <n v="-1163"/>
  </r>
  <r>
    <s v="E"/>
    <x v="1"/>
    <s v="ON384"/>
    <d v="2018-06-01T00:00:00"/>
    <x v="4"/>
    <d v="2018-01-01T00:00:00"/>
    <n v="502"/>
    <n v="-192.77"/>
  </r>
  <r>
    <s v="E"/>
    <x v="1"/>
    <s v="ON294"/>
    <d v="2018-06-01T00:00:00"/>
    <x v="4"/>
    <d v="2018-05-01T00:00:00"/>
    <n v="2137.7600000000002"/>
    <n v="-628.51"/>
  </r>
  <r>
    <s v="E"/>
    <x v="0"/>
    <s v="FITON1"/>
    <d v="2018-06-01T00:00:00"/>
    <x v="4"/>
    <d v="2018-05-01T00:00:00"/>
    <n v="33132.769999999997"/>
    <n v="-21039.31"/>
  </r>
  <r>
    <s v="E"/>
    <x v="0"/>
    <s v="ON713"/>
    <d v="2018-06-01T00:00:00"/>
    <x v="4"/>
    <d v="2018-05-01T00:00:00"/>
    <n v="13329.08"/>
    <n v="-9503.6299999999992"/>
  </r>
  <r>
    <s v="E"/>
    <x v="0"/>
    <s v="FITOF1"/>
    <d v="2018-06-01T00:00:00"/>
    <x v="3"/>
    <d v="2018-05-01T00:00:00"/>
    <n v="40915.949999999997"/>
    <n v="-25981.63"/>
  </r>
  <r>
    <s v="E"/>
    <x v="0"/>
    <s v="OFF713"/>
    <d v="2018-06-01T00:00:00"/>
    <x v="3"/>
    <d v="2018-05-01T00:00:00"/>
    <n v="17326.490000000002"/>
    <n v="-12353.79"/>
  </r>
  <r>
    <s v="E"/>
    <x v="0"/>
    <s v="FIT&gt;50"/>
    <d v="2018-06-01T00:00:00"/>
    <x v="2"/>
    <d v="2018-05-01T00:00:00"/>
    <n v="4722.17"/>
    <n v="78.459999999999994"/>
  </r>
  <r>
    <s v="E"/>
    <x v="0"/>
    <s v="FIT&gt;50"/>
    <d v="2018-06-01T00:00:00"/>
    <x v="0"/>
    <d v="2018-05-01T00:00:00"/>
    <n v="0"/>
    <n v="264.33999999999997"/>
  </r>
  <r>
    <s v="E"/>
    <x v="0"/>
    <s v="FIT&gt;50"/>
    <d v="2018-06-01T00:00:00"/>
    <x v="1"/>
    <d v="2018-05-01T00:00:00"/>
    <n v="104704.29"/>
    <n v="1739.7"/>
  </r>
  <r>
    <s v="E"/>
    <x v="1"/>
    <s v="OFFMFS"/>
    <d v="2018-05-01T00:00:00"/>
    <x v="3"/>
    <d v="2018-05-01T00:00:00"/>
    <n v="8.02"/>
    <n v="-6.45"/>
  </r>
  <r>
    <s v="E"/>
    <x v="1"/>
    <s v="OFF549"/>
    <d v="2018-05-01T00:00:00"/>
    <x v="3"/>
    <d v="2018-05-01T00:00:00"/>
    <n v="0.08"/>
    <n v="-0.04"/>
  </r>
  <r>
    <s v="E"/>
    <x v="1"/>
    <s v="OFF549"/>
    <d v="2018-05-01T00:00:00"/>
    <x v="3"/>
    <d v="2018-01-01T00:00:00"/>
    <n v="459"/>
    <n v="-251.99"/>
  </r>
  <r>
    <s v="E"/>
    <x v="1"/>
    <s v="ONMFS"/>
    <d v="2018-05-01T00:00:00"/>
    <x v="4"/>
    <d v="2018-05-01T00:00:00"/>
    <n v="7.96"/>
    <n v="-6.34"/>
  </r>
  <r>
    <s v="E"/>
    <x v="1"/>
    <s v="ON549"/>
    <d v="2018-05-01T00:00:00"/>
    <x v="4"/>
    <d v="2018-05-01T00:00:00"/>
    <n v="0.13"/>
    <n v="-7.0000000000000007E-2"/>
  </r>
  <r>
    <s v="E"/>
    <x v="1"/>
    <s v="ON549"/>
    <d v="2018-05-01T00:00:00"/>
    <x v="4"/>
    <d v="2018-01-01T00:00:00"/>
    <n v="439"/>
    <n v="-241.01"/>
  </r>
  <r>
    <s v="E"/>
    <x v="1"/>
    <s v="ONMFS"/>
    <d v="2018-05-01T00:00:00"/>
    <x v="4"/>
    <d v="2018-01-01T00:00:00"/>
    <n v="26704.07"/>
    <n v="-21416.7"/>
  </r>
  <r>
    <s v="E"/>
    <x v="1"/>
    <s v="OFFMFS"/>
    <d v="2018-05-01T00:00:00"/>
    <x v="3"/>
    <d v="2018-01-01T00:00:00"/>
    <n v="36916.370000000003"/>
    <n v="-29606.94"/>
  </r>
  <r>
    <s v="E"/>
    <x v="1"/>
    <s v="MICROF"/>
    <d v="2018-05-01T00:00:00"/>
    <x v="1"/>
    <d v="2018-05-01T00:00:00"/>
    <n v="7.6"/>
    <n v="0.19"/>
  </r>
  <r>
    <s v="E"/>
    <x v="1"/>
    <s v="MICROF"/>
    <d v="2018-05-01T00:00:00"/>
    <x v="1"/>
    <d v="2018-01-01T00:00:00"/>
    <n v="64361.05"/>
    <n v="1640.76"/>
  </r>
  <r>
    <s v="E"/>
    <x v="1"/>
    <s v="MICROF"/>
    <d v="2018-05-01T00:00:00"/>
    <x v="2"/>
    <d v="2018-05-01T00:00:00"/>
    <n v="0.36"/>
    <n v="0"/>
  </r>
  <r>
    <s v="E"/>
    <x v="1"/>
    <s v="MICROF"/>
    <d v="2018-05-01T00:00:00"/>
    <x v="2"/>
    <d v="2018-01-01T00:00:00"/>
    <n v="2902.64"/>
    <n v="74"/>
  </r>
  <r>
    <s v="E"/>
    <x v="1"/>
    <s v="MICROF"/>
    <d v="2018-05-01T00:00:00"/>
    <x v="0"/>
    <d v="2018-01-01T00:00:00"/>
    <n v="0"/>
    <n v="302.39999999999998"/>
  </r>
  <r>
    <s v="E"/>
    <x v="1"/>
    <s v="MICROF"/>
    <d v="2018-04-01T00:00:00"/>
    <x v="0"/>
    <d v="2018-01-01T00:00:00"/>
    <n v="0"/>
    <n v="168.12"/>
  </r>
  <r>
    <s v="E"/>
    <x v="1"/>
    <s v="MICROF"/>
    <d v="2018-04-01T00:00:00"/>
    <x v="2"/>
    <d v="2018-01-01T00:00:00"/>
    <n v="1326.86"/>
    <n v="17.420000000000002"/>
  </r>
  <r>
    <s v="E"/>
    <x v="1"/>
    <s v="MICROF"/>
    <d v="2018-04-01T00:00:00"/>
    <x v="1"/>
    <d v="2018-01-01T00:00:00"/>
    <n v="29419.85"/>
    <n v="386.2"/>
  </r>
  <r>
    <s v="E"/>
    <x v="1"/>
    <s v="OFF384"/>
    <d v="2018-04-01T00:00:00"/>
    <x v="3"/>
    <d v="2018-01-01T00:00:00"/>
    <n v="2718.99"/>
    <n v="-1044.0999999999999"/>
  </r>
  <r>
    <s v="E"/>
    <x v="1"/>
    <s v="ON384"/>
    <d v="2018-04-01T00:00:00"/>
    <x v="4"/>
    <d v="2018-01-01T00:00:00"/>
    <n v="1921.54"/>
    <n v="-737.88"/>
  </r>
  <r>
    <s v="E"/>
    <x v="1"/>
    <s v="MICROF"/>
    <d v="2018-04-01T00:00:00"/>
    <x v="0"/>
    <d v="2018-01-01T00:00:00"/>
    <n v="0"/>
    <n v="312.48"/>
  </r>
  <r>
    <s v="E"/>
    <x v="1"/>
    <s v="MICROF"/>
    <d v="2018-04-01T00:00:00"/>
    <x v="1"/>
    <d v="2018-01-01T00:00:00"/>
    <n v="66383.8"/>
    <n v="883.05"/>
  </r>
  <r>
    <s v="E"/>
    <x v="1"/>
    <s v="MICROF"/>
    <d v="2018-04-01T00:00:00"/>
    <x v="2"/>
    <d v="2018-01-01T00:00:00"/>
    <n v="2993.92"/>
    <n v="39.83"/>
  </r>
  <r>
    <s v="E"/>
    <x v="1"/>
    <s v="OFFMFS"/>
    <d v="2018-04-01T00:00:00"/>
    <x v="3"/>
    <d v="2018-01-01T00:00:00"/>
    <n v="38793.57"/>
    <n v="-31112.47"/>
  </r>
  <r>
    <s v="E"/>
    <x v="1"/>
    <s v="OFF549"/>
    <d v="2018-04-01T00:00:00"/>
    <x v="3"/>
    <d v="2018-01-01T00:00:00"/>
    <n v="451.73"/>
    <n v="-248"/>
  </r>
  <r>
    <s v="E"/>
    <x v="1"/>
    <s v="ONMFS"/>
    <d v="2018-04-01T00:00:00"/>
    <x v="4"/>
    <d v="2018-01-01T00:00:00"/>
    <n v="26935.599999999999"/>
    <n v="-21602.35"/>
  </r>
  <r>
    <s v="E"/>
    <x v="1"/>
    <s v="ON549"/>
    <d v="2018-04-01T00:00:00"/>
    <x v="4"/>
    <d v="2018-01-01T00:00:00"/>
    <n v="414.3"/>
    <n v="-227.45"/>
  </r>
  <r>
    <s v="E"/>
    <x v="0"/>
    <s v="FITON1"/>
    <d v="2018-04-01T00:00:00"/>
    <x v="4"/>
    <d v="2018-01-01T00:00:00"/>
    <n v="25082.73"/>
    <n v="-15927.53"/>
  </r>
  <r>
    <s v="E"/>
    <x v="0"/>
    <s v="ON713"/>
    <d v="2018-04-01T00:00:00"/>
    <x v="4"/>
    <d v="2018-01-01T00:00:00"/>
    <n v="29315.360000000001"/>
    <n v="-20901.849999999999"/>
  </r>
  <r>
    <s v="E"/>
    <x v="0"/>
    <s v="FITOF1"/>
    <d v="2018-04-01T00:00:00"/>
    <x v="3"/>
    <d v="2018-01-01T00:00:00"/>
    <n v="35918.959999999999"/>
    <n v="-22808.54"/>
  </r>
  <r>
    <s v="E"/>
    <x v="0"/>
    <s v="OFF713"/>
    <d v="2018-04-01T00:00:00"/>
    <x v="3"/>
    <d v="2018-01-01T00:00:00"/>
    <n v="40726.050000000003"/>
    <n v="-29037.68"/>
  </r>
  <r>
    <s v="E"/>
    <x v="0"/>
    <s v="FIT&gt;50"/>
    <d v="2018-04-01T00:00:00"/>
    <x v="2"/>
    <d v="2018-01-01T00:00:00"/>
    <n v="7209.57"/>
    <n v="142.33000000000001"/>
  </r>
  <r>
    <s v="E"/>
    <x v="0"/>
    <s v="FIT&gt;50"/>
    <d v="2018-04-01T00:00:00"/>
    <x v="1"/>
    <d v="2018-01-01T00:00:00"/>
    <n v="159857.14000000001"/>
    <n v="3155.8"/>
  </r>
  <r>
    <s v="E"/>
    <x v="0"/>
    <s v="FIT&gt;50"/>
    <d v="2018-04-01T00:00:00"/>
    <x v="0"/>
    <d v="2018-01-01T00:00:00"/>
    <n v="0"/>
    <n v="660.85"/>
  </r>
  <r>
    <s v="E"/>
    <x v="0"/>
    <s v="OFF345"/>
    <d v="2018-04-01T00:00:00"/>
    <x v="3"/>
    <d v="2018-01-01T00:00:00"/>
    <n v="4104.2700000000004"/>
    <n v="-1415.97"/>
  </r>
  <r>
    <s v="E"/>
    <x v="0"/>
    <s v="OFF329"/>
    <d v="2018-04-01T00:00:00"/>
    <x v="3"/>
    <d v="2018-01-01T00:00:00"/>
    <n v="12523.12"/>
    <n v="-4120.1099999999997"/>
  </r>
  <r>
    <s v="E"/>
    <x v="0"/>
    <s v="ON345"/>
    <d v="2018-04-01T00:00:00"/>
    <x v="4"/>
    <d v="2018-01-01T00:00:00"/>
    <n v="2914.07"/>
    <n v="-1005.35"/>
  </r>
  <r>
    <s v="E"/>
    <x v="0"/>
    <s v="ON329"/>
    <d v="2018-04-01T00:00:00"/>
    <x v="4"/>
    <d v="2018-01-01T00:00:00"/>
    <n v="9272.58"/>
    <n v="-3050.68"/>
  </r>
  <r>
    <s v="E"/>
    <x v="1"/>
    <s v="ON549"/>
    <d v="2018-03-01T00:00:00"/>
    <x v="4"/>
    <d v="2018-01-01T00:00:00"/>
    <n v="913.06"/>
    <n v="-501.28"/>
  </r>
  <r>
    <s v="E"/>
    <x v="1"/>
    <s v="ON396"/>
    <d v="2018-03-01T00:00:00"/>
    <x v="4"/>
    <d v="2018-01-01T00:00:00"/>
    <n v="1219.08"/>
    <n v="-482.76"/>
  </r>
  <r>
    <s v="E"/>
    <x v="1"/>
    <s v="ON384"/>
    <d v="2018-03-01T00:00:00"/>
    <x v="4"/>
    <d v="2018-01-01T00:00:00"/>
    <n v="897.22"/>
    <n v="-344.54"/>
  </r>
  <r>
    <s v="E"/>
    <x v="1"/>
    <s v="ON294"/>
    <d v="2018-03-01T00:00:00"/>
    <x v="4"/>
    <d v="2018-01-01T00:00:00"/>
    <n v="677.57"/>
    <n v="-199.21"/>
  </r>
  <r>
    <s v="E"/>
    <x v="1"/>
    <s v="OFF549"/>
    <d v="2018-03-01T00:00:00"/>
    <x v="3"/>
    <d v="2018-01-01T00:00:00"/>
    <n v="743.68"/>
    <n v="-408.28"/>
  </r>
  <r>
    <s v="E"/>
    <x v="1"/>
    <s v="OFF396"/>
    <d v="2018-03-01T00:00:00"/>
    <x v="3"/>
    <d v="2018-01-01T00:00:00"/>
    <n v="1324.88"/>
    <n v="-524.65"/>
  </r>
  <r>
    <s v="E"/>
    <x v="1"/>
    <s v="OFF384"/>
    <d v="2018-03-01T00:00:00"/>
    <x v="3"/>
    <d v="2018-01-01T00:00:00"/>
    <n v="758.18"/>
    <n v="-291.14999999999998"/>
  </r>
  <r>
    <s v="E"/>
    <x v="1"/>
    <s v="OFF294"/>
    <d v="2018-03-01T00:00:00"/>
    <x v="3"/>
    <d v="2018-01-01T00:00:00"/>
    <n v="582.94000000000005"/>
    <n v="-171.38"/>
  </r>
  <r>
    <s v="E"/>
    <x v="1"/>
    <s v="MICROF"/>
    <d v="2018-03-01T00:00:00"/>
    <x v="2"/>
    <d v="2018-01-01T00:00:00"/>
    <n v="509.4"/>
    <n v="5.86"/>
  </r>
  <r>
    <s v="E"/>
    <x v="1"/>
    <s v="OFFMFS"/>
    <d v="2018-03-01T00:00:00"/>
    <x v="3"/>
    <d v="2018-01-01T00:00:00"/>
    <n v="867.59"/>
    <n v="-695.81"/>
  </r>
  <r>
    <s v="E"/>
    <x v="1"/>
    <s v="OFF288"/>
    <d v="2018-03-01T00:00:00"/>
    <x v="3"/>
    <d v="2018-01-01T00:00:00"/>
    <n v="940.93"/>
    <n v="-270.98"/>
  </r>
  <r>
    <s v="E"/>
    <x v="1"/>
    <s v="MICROF"/>
    <d v="2018-03-01T00:00:00"/>
    <x v="0"/>
    <d v="2018-01-01T00:00:00"/>
    <n v="0"/>
    <n v="161.82"/>
  </r>
  <r>
    <s v="E"/>
    <x v="1"/>
    <s v="MICROF"/>
    <d v="2018-03-01T00:00:00"/>
    <x v="1"/>
    <d v="2018-01-01T00:00:00"/>
    <n v="11294.19"/>
    <n v="130.51"/>
  </r>
  <r>
    <s v="E"/>
    <x v="1"/>
    <s v="ONMFS"/>
    <d v="2018-03-01T00:00:00"/>
    <x v="4"/>
    <d v="2018-01-01T00:00:00"/>
    <n v="990.18"/>
    <n v="-794.13"/>
  </r>
  <r>
    <s v="E"/>
    <x v="1"/>
    <s v="ON288"/>
    <d v="2018-03-01T00:00:00"/>
    <x v="4"/>
    <d v="2018-01-01T00:00:00"/>
    <n v="965.19"/>
    <n v="-277.98"/>
  </r>
  <r>
    <s v="E"/>
    <x v="0"/>
    <s v="ON345"/>
    <d v="2018-03-01T00:00:00"/>
    <x v="4"/>
    <d v="2018-01-01T00:00:00"/>
    <n v="1375.91"/>
    <n v="-474.69"/>
  </r>
  <r>
    <s v="E"/>
    <x v="0"/>
    <s v="ON329"/>
    <d v="2018-03-01T00:00:00"/>
    <x v="4"/>
    <d v="2018-01-01T00:00:00"/>
    <n v="4537.29"/>
    <n v="-1492.77"/>
  </r>
  <r>
    <s v="E"/>
    <x v="0"/>
    <s v="ON713"/>
    <d v="2018-03-01T00:00:00"/>
    <x v="4"/>
    <d v="2018-01-01T00:00:00"/>
    <n v="4347.3599999999997"/>
    <n v="-3099.67"/>
  </r>
  <r>
    <s v="E"/>
    <x v="0"/>
    <s v="FIT&gt;50"/>
    <d v="2018-03-01T00:00:00"/>
    <x v="1"/>
    <d v="2018-01-01T00:00:00"/>
    <n v="57866.38"/>
    <n v="691.76"/>
  </r>
  <r>
    <s v="E"/>
    <x v="0"/>
    <s v="OFF345"/>
    <d v="2018-03-01T00:00:00"/>
    <x v="3"/>
    <d v="2018-01-01T00:00:00"/>
    <n v="1803.54"/>
    <n v="-622.22"/>
  </r>
  <r>
    <s v="E"/>
    <x v="0"/>
    <s v="OFF329"/>
    <d v="2018-03-01T00:00:00"/>
    <x v="3"/>
    <d v="2018-01-01T00:00:00"/>
    <n v="5889.78"/>
    <n v="-1937.74"/>
  </r>
  <r>
    <s v="E"/>
    <x v="0"/>
    <s v="OFF713"/>
    <d v="2018-03-01T00:00:00"/>
    <x v="3"/>
    <d v="2018-01-01T00:00:00"/>
    <n v="6067.34"/>
    <n v="-4326.01"/>
  </r>
  <r>
    <s v="E"/>
    <x v="0"/>
    <s v="FIT&gt;50"/>
    <d v="2018-03-01T00:00:00"/>
    <x v="2"/>
    <d v="2018-01-01T00:00:00"/>
    <n v="2609.77"/>
    <n v="31.2"/>
  </r>
  <r>
    <s v="E"/>
    <x v="0"/>
    <s v="FIT&gt;50"/>
    <d v="2018-03-01T00:00:00"/>
    <x v="2"/>
    <d v="2018-01-01T00:00:00"/>
    <n v="3924.59"/>
    <n v="45.24"/>
  </r>
  <r>
    <s v="E"/>
    <x v="0"/>
    <s v="FITOF1"/>
    <d v="2018-03-01T00:00:00"/>
    <x v="3"/>
    <d v="2018-01-01T00:00:00"/>
    <n v="22829.14"/>
    <n v="-14496.5"/>
  </r>
  <r>
    <s v="E"/>
    <x v="0"/>
    <s v="OFF713"/>
    <d v="2018-03-01T00:00:00"/>
    <x v="3"/>
    <d v="2018-01-01T00:00:00"/>
    <n v="15646.88"/>
    <n v="-11156.22"/>
  </r>
  <r>
    <s v="E"/>
    <x v="0"/>
    <s v="FIT&gt;50"/>
    <d v="2018-03-01T00:00:00"/>
    <x v="0"/>
    <d v="2018-01-01T00:00:00"/>
    <n v="0"/>
    <n v="596.9"/>
  </r>
  <r>
    <s v="E"/>
    <x v="0"/>
    <s v="FIT&gt;50"/>
    <d v="2018-03-01T00:00:00"/>
    <x v="1"/>
    <d v="2018-01-01T00:00:00"/>
    <n v="87019.91"/>
    <n v="1003.39"/>
  </r>
  <r>
    <s v="E"/>
    <x v="0"/>
    <s v="FITON1"/>
    <d v="2018-03-01T00:00:00"/>
    <x v="4"/>
    <d v="2018-01-01T00:00:00"/>
    <n v="21098.23"/>
    <n v="-13397.38"/>
  </r>
  <r>
    <s v="E"/>
    <x v="0"/>
    <s v="ON713"/>
    <d v="2018-03-01T00:00:00"/>
    <x v="4"/>
    <d v="2018-01-01T00:00:00"/>
    <n v="13839.14"/>
    <n v="-9867.31"/>
  </r>
  <r>
    <s v="E"/>
    <x v="0"/>
    <s v="FIT&gt;50"/>
    <d v="2018-03-01T00:00:00"/>
    <x v="0"/>
    <d v="2018-01-01T00:00:00"/>
    <n v="0"/>
    <n v="238.76"/>
  </r>
  <r>
    <s v="E"/>
    <x v="0"/>
    <s v="FITOF1"/>
    <d v="2018-03-01T00:00:00"/>
    <x v="3"/>
    <d v="2018-01-01T00:00:00"/>
    <n v="24390.080000000002"/>
    <n v="-15487.7"/>
  </r>
  <r>
    <s v="E"/>
    <x v="0"/>
    <s v="FITON1"/>
    <d v="2018-03-01T00:00:00"/>
    <x v="4"/>
    <d v="2018-01-01T00:00:00"/>
    <n v="23061.599999999999"/>
    <n v="-14644.12"/>
  </r>
  <r>
    <s v="E"/>
    <x v="0"/>
    <s v="FITON1"/>
    <d v="2019-01-01T00:00:00"/>
    <x v="4"/>
    <d v="2018-11-01T00:00:00"/>
    <n v="4037"/>
    <n v="-2563.5"/>
  </r>
  <r>
    <s v="E"/>
    <x v="0"/>
    <s v="ON713"/>
    <d v="2019-01-01T00:00:00"/>
    <x v="4"/>
    <d v="2018-11-01T00:00:00"/>
    <n v="3645"/>
    <n v="-2598.89"/>
  </r>
  <r>
    <s v="E"/>
    <x v="0"/>
    <s v="ON345"/>
    <d v="2019-01-01T00:00:00"/>
    <x v="4"/>
    <d v="2018-11-01T00:00:00"/>
    <n v="452"/>
    <n v="-155.94"/>
  </r>
  <r>
    <s v="E"/>
    <x v="0"/>
    <s v="ON329"/>
    <d v="2019-01-01T00:00:00"/>
    <x v="4"/>
    <d v="2018-11-01T00:00:00"/>
    <n v="1612"/>
    <n v="-530.35"/>
  </r>
  <r>
    <s v="E"/>
    <x v="0"/>
    <s v="ON216"/>
    <d v="2019-01-01T00:00:00"/>
    <x v="4"/>
    <d v="2018-11-01T00:00:00"/>
    <n v="6225"/>
    <n v="-1344.6"/>
  </r>
  <r>
    <s v="E"/>
    <x v="0"/>
    <s v="FITOF1"/>
    <d v="2019-01-01T00:00:00"/>
    <x v="3"/>
    <d v="2018-11-01T00:00:00"/>
    <n v="3844"/>
    <n v="-2440.94"/>
  </r>
  <r>
    <s v="E"/>
    <x v="0"/>
    <s v="OFF713"/>
    <d v="2019-01-01T00:00:00"/>
    <x v="3"/>
    <d v="2018-11-01T00:00:00"/>
    <n v="3866"/>
    <n v="-2756.45"/>
  </r>
  <r>
    <s v="E"/>
    <x v="0"/>
    <s v="OFF345"/>
    <d v="2019-01-01T00:00:00"/>
    <x v="3"/>
    <d v="2018-11-01T00:00:00"/>
    <n v="429"/>
    <n v="-148.01"/>
  </r>
  <r>
    <s v="E"/>
    <x v="0"/>
    <s v="OFF329"/>
    <d v="2019-01-01T00:00:00"/>
    <x v="3"/>
    <d v="2018-11-01T00:00:00"/>
    <n v="1418"/>
    <n v="-466.52"/>
  </r>
  <r>
    <s v="E"/>
    <x v="0"/>
    <s v="OFF216"/>
    <d v="2019-01-01T00:00:00"/>
    <x v="3"/>
    <d v="2018-11-01T00:00:00"/>
    <n v="4957"/>
    <n v="-1070.71"/>
  </r>
  <r>
    <s v="E"/>
    <x v="0"/>
    <s v="FIT&gt;50"/>
    <d v="2019-01-01T00:00:00"/>
    <x v="0"/>
    <d v="2018-11-01T00:00:00"/>
    <n v="0"/>
    <n v="511.62"/>
  </r>
  <r>
    <s v="E"/>
    <x v="0"/>
    <s v="FIT&gt;50"/>
    <d v="2019-01-01T00:00:00"/>
    <x v="2"/>
    <d v="2018-11-01T00:00:00"/>
    <n v="1237.78"/>
    <n v="28.96"/>
  </r>
  <r>
    <s v="E"/>
    <x v="0"/>
    <s v="FIT&gt;50"/>
    <d v="2019-01-01T00:00:00"/>
    <x v="1"/>
    <d v="2018-11-01T00:00:00"/>
    <n v="30487"/>
    <n v="713.18"/>
  </r>
  <r>
    <s v="E"/>
    <x v="1"/>
    <s v="MICROF"/>
    <d v="2018-03-01T00:00:00"/>
    <x v="2"/>
    <d v="2018-01-01T00:00:00"/>
    <n v="1302.69"/>
    <n v="17.59"/>
  </r>
  <r>
    <s v="E"/>
    <x v="1"/>
    <s v="MICROF"/>
    <d v="2018-03-01T00:00:00"/>
    <x v="0"/>
    <d v="2018-01-01T00:00:00"/>
    <n v="0"/>
    <n v="282.24"/>
  </r>
  <r>
    <s v="E"/>
    <x v="1"/>
    <s v="MICROF"/>
    <d v="2018-03-01T00:00:00"/>
    <x v="1"/>
    <d v="2018-01-01T00:00:00"/>
    <n v="28884.69"/>
    <n v="389.99"/>
  </r>
  <r>
    <s v="E"/>
    <x v="1"/>
    <s v="OFFMFS"/>
    <d v="2018-03-01T00:00:00"/>
    <x v="3"/>
    <d v="2018-01-01T00:00:00"/>
    <n v="12435.79"/>
    <n v="-9973.52"/>
  </r>
  <r>
    <s v="E"/>
    <x v="1"/>
    <s v="OFF549"/>
    <d v="2018-03-01T00:00:00"/>
    <x v="3"/>
    <d v="2018-01-01T00:00:00"/>
    <n v="131.55000000000001"/>
    <n v="-72.22"/>
  </r>
  <r>
    <s v="E"/>
    <x v="1"/>
    <s v="ONMFS"/>
    <d v="2018-03-01T00:00:00"/>
    <x v="4"/>
    <d v="2018-01-01T00:00:00"/>
    <n v="16147.09"/>
    <n v="-12949.98"/>
  </r>
  <r>
    <s v="E"/>
    <x v="1"/>
    <s v="ON549"/>
    <d v="2018-03-01T00:00:00"/>
    <x v="4"/>
    <d v="2018-01-01T00:00:00"/>
    <n v="156.05000000000001"/>
    <n v="-85.67"/>
  </r>
  <r>
    <s v="E"/>
    <x v="1"/>
    <s v="ON288"/>
    <d v="2018-02-01T00:00:00"/>
    <x v="4"/>
    <d v="2018-01-01T00:00:00"/>
    <n v="398.42"/>
    <n v="-114.74"/>
  </r>
  <r>
    <s v="E"/>
    <x v="1"/>
    <s v="ONMFS"/>
    <d v="2018-02-01T00:00:00"/>
    <x v="4"/>
    <d v="2018-01-01T00:00:00"/>
    <n v="222.92"/>
    <n v="-178.78"/>
  </r>
  <r>
    <s v="E"/>
    <x v="1"/>
    <s v="ON549"/>
    <d v="2018-02-01T00:00:00"/>
    <x v="4"/>
    <d v="2018-01-01T00:00:00"/>
    <n v="499.54"/>
    <n v="-274.24"/>
  </r>
  <r>
    <s v="E"/>
    <x v="1"/>
    <s v="ON396"/>
    <d v="2018-02-01T00:00:00"/>
    <x v="4"/>
    <d v="2018-01-01T00:00:00"/>
    <n v="653.89"/>
    <n v="-258.95"/>
  </r>
  <r>
    <s v="E"/>
    <x v="1"/>
    <s v="ON384"/>
    <d v="2018-02-01T00:00:00"/>
    <x v="4"/>
    <d v="2018-01-01T00:00:00"/>
    <n v="500.97"/>
    <n v="-192.37"/>
  </r>
  <r>
    <s v="E"/>
    <x v="1"/>
    <s v="ON294"/>
    <d v="2018-02-01T00:00:00"/>
    <x v="4"/>
    <d v="2018-01-01T00:00:00"/>
    <n v="433.16"/>
    <n v="-127.35"/>
  </r>
  <r>
    <s v="E"/>
    <x v="1"/>
    <s v="OFF288"/>
    <d v="2018-02-01T00:00:00"/>
    <x v="3"/>
    <d v="2018-01-01T00:00:00"/>
    <n v="476.17"/>
    <n v="-137.13"/>
  </r>
  <r>
    <s v="E"/>
    <x v="1"/>
    <s v="OFFMFS"/>
    <d v="2018-02-01T00:00:00"/>
    <x v="3"/>
    <d v="2018-01-01T00:00:00"/>
    <n v="227.74"/>
    <n v="-182.65"/>
  </r>
  <r>
    <s v="E"/>
    <x v="1"/>
    <s v="OFF549"/>
    <d v="2018-02-01T00:00:00"/>
    <x v="3"/>
    <d v="2018-01-01T00:00:00"/>
    <n v="565.73"/>
    <n v="-310.58"/>
  </r>
  <r>
    <s v="E"/>
    <x v="1"/>
    <s v="OFF396"/>
    <d v="2018-02-01T00:00:00"/>
    <x v="3"/>
    <d v="2018-01-01T00:00:00"/>
    <n v="989.57"/>
    <n v="-391.86"/>
  </r>
  <r>
    <s v="E"/>
    <x v="1"/>
    <s v="OFF384"/>
    <d v="2018-02-01T00:00:00"/>
    <x v="3"/>
    <d v="2018-01-01T00:00:00"/>
    <n v="545.70000000000005"/>
    <n v="-209.55"/>
  </r>
  <r>
    <s v="E"/>
    <x v="1"/>
    <s v="OFF294"/>
    <d v="2018-02-01T00:00:00"/>
    <x v="3"/>
    <d v="2018-01-01T00:00:00"/>
    <n v="420.78"/>
    <n v="-123.7"/>
  </r>
  <r>
    <s v="E"/>
    <x v="1"/>
    <s v="MICROF"/>
    <d v="2018-02-01T00:00:00"/>
    <x v="0"/>
    <d v="2018-01-01T00:00:00"/>
    <n v="0"/>
    <n v="156.24"/>
  </r>
  <r>
    <s v="E"/>
    <x v="1"/>
    <s v="MICROF"/>
    <d v="2018-02-01T00:00:00"/>
    <x v="2"/>
    <d v="2018-01-01T00:00:00"/>
    <n v="284.13"/>
    <n v="6.33"/>
  </r>
  <r>
    <s v="E"/>
    <x v="1"/>
    <s v="MICROF"/>
    <d v="2018-02-01T00:00:00"/>
    <x v="1"/>
    <d v="2018-01-01T00:00:00"/>
    <n v="6300.28"/>
    <n v="140.47999999999999"/>
  </r>
  <r>
    <s v="E"/>
    <x v="1"/>
    <s v="MICROF"/>
    <d v="2018-02-01T00:00:00"/>
    <x v="1"/>
    <d v="2018-01-01T00:00:00"/>
    <n v="21507.9"/>
    <n v="532.41"/>
  </r>
  <r>
    <s v="E"/>
    <x v="1"/>
    <s v="MICROF"/>
    <d v="2018-02-01T00:00:00"/>
    <x v="2"/>
    <d v="2018-01-01T00:00:00"/>
    <n v="970.02"/>
    <n v="23.99"/>
  </r>
  <r>
    <s v="E"/>
    <x v="1"/>
    <s v="MICROF"/>
    <d v="2018-02-01T00:00:00"/>
    <x v="0"/>
    <d v="2018-01-01T00:00:00"/>
    <n v="0"/>
    <n v="312.48"/>
  </r>
  <r>
    <s v="E"/>
    <x v="1"/>
    <s v="OFFMFS"/>
    <d v="2018-02-01T00:00:00"/>
    <x v="3"/>
    <d v="2018-01-01T00:00:00"/>
    <n v="10972.29"/>
    <n v="-8799.7900000000009"/>
  </r>
  <r>
    <s v="E"/>
    <x v="1"/>
    <s v="OFF549"/>
    <d v="2018-02-01T00:00:00"/>
    <x v="3"/>
    <d v="2018-01-01T00:00:00"/>
    <n v="92.43"/>
    <n v="-50.74"/>
  </r>
  <r>
    <s v="E"/>
    <x v="1"/>
    <s v="ONMFS"/>
    <d v="2018-02-01T00:00:00"/>
    <x v="4"/>
    <d v="2018-01-01T00:00:00"/>
    <n v="10364.719999999999"/>
    <n v="-8312.5300000000007"/>
  </r>
  <r>
    <s v="E"/>
    <x v="1"/>
    <s v="ON549"/>
    <d v="2018-02-01T00:00:00"/>
    <x v="4"/>
    <d v="2018-01-01T00:00:00"/>
    <n v="78.459999999999994"/>
    <n v="-43.07"/>
  </r>
  <r>
    <s v="E"/>
    <x v="0"/>
    <s v="ON345"/>
    <d v="2018-01-01T00:00:00"/>
    <x v="4"/>
    <d v="2018-01-01T00:00:00"/>
    <n v="80.260000000000005"/>
    <n v="-27.69"/>
  </r>
  <r>
    <s v="E"/>
    <x v="0"/>
    <s v="ON329"/>
    <d v="2018-01-01T00:00:00"/>
    <x v="4"/>
    <d v="2018-01-01T00:00:00"/>
    <n v="349.15"/>
    <n v="-114.87"/>
  </r>
  <r>
    <s v="E"/>
    <x v="0"/>
    <s v="OFF345"/>
    <d v="2018-01-01T00:00:00"/>
    <x v="3"/>
    <d v="2018-01-01T00:00:00"/>
    <n v="37.14"/>
    <n v="-12.81"/>
  </r>
  <r>
    <s v="E"/>
    <x v="0"/>
    <s v="OFF329"/>
    <d v="2018-01-01T00:00:00"/>
    <x v="3"/>
    <d v="2018-01-01T00:00:00"/>
    <n v="169.55"/>
    <n v="-55.78"/>
  </r>
  <r>
    <s v="E"/>
    <x v="0"/>
    <s v="FITOF1"/>
    <d v="2018-01-01T00:00:00"/>
    <x v="3"/>
    <d v="2018-01-01T00:00:00"/>
    <n v="1192.73"/>
    <n v="-757.38"/>
  </r>
  <r>
    <s v="E"/>
    <x v="0"/>
    <s v="OFF713"/>
    <d v="2018-01-01T00:00:00"/>
    <x v="3"/>
    <d v="2018-01-01T00:00:00"/>
    <n v="150.97"/>
    <n v="-107.64"/>
  </r>
  <r>
    <s v="E"/>
    <x v="0"/>
    <s v="OFF713"/>
    <d v="2018-01-01T00:00:00"/>
    <x v="3"/>
    <d v="2018-01-01T00:00:00"/>
    <n v="772.99"/>
    <n v="-551.14"/>
  </r>
  <r>
    <s v="E"/>
    <x v="0"/>
    <s v="FITON1"/>
    <d v="2018-01-01T00:00:00"/>
    <x v="4"/>
    <d v="2018-01-01T00:00:00"/>
    <n v="1624.02"/>
    <n v="-1031.25"/>
  </r>
  <r>
    <s v="E"/>
    <x v="0"/>
    <s v="ON713"/>
    <d v="2018-01-01T00:00:00"/>
    <x v="4"/>
    <d v="2018-01-01T00:00:00"/>
    <n v="327.74"/>
    <n v="-233.68"/>
  </r>
  <r>
    <s v="E"/>
    <x v="0"/>
    <s v="ON713"/>
    <d v="2018-01-01T00:00:00"/>
    <x v="4"/>
    <d v="2018-01-01T00:00:00"/>
    <n v="667.89"/>
    <n v="-476.21"/>
  </r>
  <r>
    <s v="E"/>
    <x v="0"/>
    <s v="FIT&gt;50"/>
    <d v="2018-01-01T00:00:00"/>
    <x v="1"/>
    <d v="2018-01-01T00:00:00"/>
    <n v="3295.46"/>
    <n v="103.99"/>
  </r>
  <r>
    <s v="E"/>
    <x v="0"/>
    <s v="FIT&gt;50"/>
    <d v="2018-01-01T00:00:00"/>
    <x v="0"/>
    <d v="2018-01-01T00:00:00"/>
    <n v="0"/>
    <n v="93.8"/>
  </r>
  <r>
    <s v="E"/>
    <x v="0"/>
    <s v="FIT&gt;50"/>
    <d v="2018-01-01T00:00:00"/>
    <x v="2"/>
    <d v="2018-01-01T00:00:00"/>
    <n v="148.63"/>
    <n v="4.6900000000000004"/>
  </r>
  <r>
    <s v="E"/>
    <x v="0"/>
    <s v="FIT&gt;50"/>
    <d v="2018-01-01T00:00:00"/>
    <x v="2"/>
    <d v="2018-01-01T00:00:00"/>
    <n v="247.47"/>
    <n v="7.45"/>
  </r>
  <r>
    <s v="E"/>
    <x v="0"/>
    <s v="FIT&gt;50"/>
    <d v="2018-01-01T00:00:00"/>
    <x v="1"/>
    <d v="2018-01-01T00:00:00"/>
    <n v="5487.31"/>
    <n v="165.24"/>
  </r>
  <r>
    <s v="E"/>
    <x v="0"/>
    <s v="FIT&gt;50"/>
    <d v="2018-01-01T00:00:00"/>
    <x v="0"/>
    <d v="2018-01-01T00:00:00"/>
    <n v="0"/>
    <n v="234.5"/>
  </r>
  <r>
    <s v="E"/>
    <x v="0"/>
    <s v="FITON1"/>
    <d v="2018-01-01T00:00:00"/>
    <x v="4"/>
    <d v="2018-01-01T00:00:00"/>
    <n v="1750.85"/>
    <n v="-1111.79"/>
  </r>
  <r>
    <s v="E"/>
    <x v="0"/>
    <s v="FITOF1"/>
    <d v="2018-01-01T00:00:00"/>
    <x v="3"/>
    <d v="2018-01-01T00:00:00"/>
    <n v="1659.48"/>
    <n v="-1053.77"/>
  </r>
  <r>
    <s v="E"/>
    <x v="0"/>
    <s v="FIT&gt;50"/>
    <d v="2018-02-01T00:00:00"/>
    <x v="2"/>
    <d v="2018-01-01T00:00:00"/>
    <n v="1054.05"/>
    <n v="22"/>
  </r>
  <r>
    <s v="E"/>
    <x v="0"/>
    <s v="FITOF1"/>
    <d v="2018-02-01T00:00:00"/>
    <x v="3"/>
    <d v="2018-01-01T00:00:00"/>
    <n v="8940.0499999999993"/>
    <n v="-5676.93"/>
  </r>
  <r>
    <s v="E"/>
    <x v="0"/>
    <s v="FIT&gt;50"/>
    <d v="2018-02-01T00:00:00"/>
    <x v="0"/>
    <d v="2018-01-01T00:00:00"/>
    <n v="0"/>
    <n v="264.33999999999997"/>
  </r>
  <r>
    <s v="E"/>
    <x v="0"/>
    <s v="FIT&gt;50"/>
    <d v="2018-02-01T00:00:00"/>
    <x v="1"/>
    <d v="2018-01-01T00:00:00"/>
    <n v="23371.22"/>
    <n v="487.83"/>
  </r>
  <r>
    <s v="E"/>
    <x v="0"/>
    <s v="FITON1"/>
    <d v="2018-02-01T00:00:00"/>
    <x v="4"/>
    <d v="2018-01-01T00:00:00"/>
    <n v="8560.99"/>
    <n v="-5436.23"/>
  </r>
  <r>
    <s v="E"/>
    <x v="0"/>
    <s v="ON713"/>
    <d v="2018-02-01T00:00:00"/>
    <x v="4"/>
    <d v="2018-01-01T00:00:00"/>
    <n v="2614.73"/>
    <n v="-1864.3"/>
  </r>
  <r>
    <s v="E"/>
    <x v="0"/>
    <s v="FITON1"/>
    <d v="2018-02-01T00:00:00"/>
    <x v="4"/>
    <d v="2018-01-01T00:00:00"/>
    <n v="9473.91"/>
    <n v="-6015.93"/>
  </r>
  <r>
    <s v="E"/>
    <x v="0"/>
    <s v="FIT&gt;50"/>
    <d v="2018-02-01T00:00:00"/>
    <x v="1"/>
    <d v="2018-01-01T00:00:00"/>
    <n v="38942.120000000003"/>
    <n v="758.64"/>
  </r>
  <r>
    <s v="E"/>
    <x v="0"/>
    <s v="FIT&gt;50"/>
    <d v="2018-02-01T00:00:00"/>
    <x v="0"/>
    <d v="2018-01-01T00:00:00"/>
    <n v="0"/>
    <n v="660.85"/>
  </r>
  <r>
    <s v="E"/>
    <x v="0"/>
    <s v="OFF713"/>
    <d v="2018-02-01T00:00:00"/>
    <x v="3"/>
    <d v="2018-01-01T00:00:00"/>
    <n v="3255.45"/>
    <n v="-2321.14"/>
  </r>
  <r>
    <s v="E"/>
    <x v="0"/>
    <s v="FITOF1"/>
    <d v="2018-02-01T00:00:00"/>
    <x v="3"/>
    <d v="2018-01-01T00:00:00"/>
    <n v="8754.92"/>
    <n v="-5559.37"/>
  </r>
  <r>
    <s v="E"/>
    <x v="0"/>
    <s v="FIT&gt;50"/>
    <d v="2018-02-01T00:00:00"/>
    <x v="2"/>
    <d v="2018-01-01T00:00:00"/>
    <n v="1756.28"/>
    <n v="34.22"/>
  </r>
  <r>
    <s v="E"/>
    <x v="0"/>
    <s v="OFF713"/>
    <d v="2018-02-01T00:00:00"/>
    <x v="3"/>
    <d v="2018-01-01T00:00:00"/>
    <n v="7395.87"/>
    <n v="-5273.26"/>
  </r>
  <r>
    <s v="E"/>
    <x v="0"/>
    <s v="ON713"/>
    <d v="2018-02-01T00:00:00"/>
    <x v="4"/>
    <d v="2018-01-01T00:00:00"/>
    <n v="7452.84"/>
    <n v="-5313.88"/>
  </r>
  <r>
    <s v="E"/>
    <x v="0"/>
    <s v="ON345"/>
    <d v="2018-02-01T00:00:00"/>
    <x v="4"/>
    <d v="2018-01-01T00:00:00"/>
    <n v="482.28"/>
    <n v="-166.39"/>
  </r>
  <r>
    <s v="E"/>
    <x v="0"/>
    <s v="ON329"/>
    <d v="2018-02-01T00:00:00"/>
    <x v="4"/>
    <d v="2018-01-01T00:00:00"/>
    <n v="2334.94"/>
    <n v="-768.2"/>
  </r>
  <r>
    <s v="E"/>
    <x v="0"/>
    <s v="OFF345"/>
    <d v="2018-02-01T00:00:00"/>
    <x v="3"/>
    <d v="2018-01-01T00:00:00"/>
    <n v="598.47"/>
    <n v="-206.47"/>
  </r>
  <r>
    <s v="E"/>
    <x v="0"/>
    <s v="OFF329"/>
    <d v="2018-02-01T00:00:00"/>
    <x v="3"/>
    <d v="2018-01-01T00:00:00"/>
    <n v="2448.89"/>
    <n v="-805.68"/>
  </r>
  <r>
    <s v="E"/>
    <x v="1"/>
    <s v="OFF288"/>
    <d v="2018-01-01T00:00:00"/>
    <x v="3"/>
    <d v="2018-01-01T00:00:00"/>
    <n v="0.86"/>
    <n v="-0.25"/>
  </r>
  <r>
    <s v="E"/>
    <x v="1"/>
    <s v="OFFMFS"/>
    <d v="2018-01-01T00:00:00"/>
    <x v="3"/>
    <d v="2018-01-01T00:00:00"/>
    <n v="0.25"/>
    <n v="-0.2"/>
  </r>
  <r>
    <s v="E"/>
    <x v="1"/>
    <s v="ON288"/>
    <d v="2018-01-01T00:00:00"/>
    <x v="4"/>
    <d v="2018-01-01T00:00:00"/>
    <n v="1.17"/>
    <n v="-0.34"/>
  </r>
  <r>
    <s v="E"/>
    <x v="1"/>
    <s v="ONMFS"/>
    <d v="2018-01-01T00:00:00"/>
    <x v="4"/>
    <d v="2018-01-01T00:00:00"/>
    <n v="0.34"/>
    <n v="-0.27"/>
  </r>
  <r>
    <s v="E"/>
    <x v="1"/>
    <s v="MICROF"/>
    <d v="2018-01-01T00:00:00"/>
    <x v="1"/>
    <d v="2018-01-01T00:00:00"/>
    <n v="6.58"/>
    <n v="0.05"/>
  </r>
  <r>
    <s v="E"/>
    <x v="1"/>
    <s v="MICROF"/>
    <d v="2018-01-01T00:00:00"/>
    <x v="2"/>
    <d v="2018-01-01T00:00:00"/>
    <n v="0.3"/>
    <n v="0"/>
  </r>
  <r>
    <s v="E"/>
    <x v="1"/>
    <s v="ONMFS"/>
    <d v="2018-01-01T00:00:00"/>
    <x v="4"/>
    <d v="2018-01-01T00:00:00"/>
    <n v="5.09"/>
    <n v="-4.07"/>
  </r>
  <r>
    <s v="E"/>
    <x v="1"/>
    <s v="ON549"/>
    <d v="2018-01-01T00:00:00"/>
    <x v="4"/>
    <d v="2018-01-01T00:00:00"/>
    <n v="0.43"/>
    <n v="-0.24"/>
  </r>
  <r>
    <s v="E"/>
    <x v="1"/>
    <s v="OFFMFS"/>
    <d v="2018-01-01T00:00:00"/>
    <x v="3"/>
    <d v="2018-01-01T00:00:00"/>
    <n v="5.56"/>
    <n v="-4.47"/>
  </r>
  <r>
    <s v="E"/>
    <x v="1"/>
    <s v="OFF549"/>
    <d v="2018-01-01T00:00:00"/>
    <x v="3"/>
    <d v="2018-01-01T00:00:00"/>
    <n v="0.51"/>
    <n v="-0.28999999999999998"/>
  </r>
  <r>
    <s v="E"/>
    <x v="1"/>
    <s v="OFF396"/>
    <d v="2018-01-01T00:00:00"/>
    <x v="3"/>
    <d v="2018-01-01T00:00:00"/>
    <n v="0.62"/>
    <n v="-0.25"/>
  </r>
  <r>
    <s v="E"/>
    <x v="1"/>
    <s v="OFF384"/>
    <d v="2018-01-01T00:00:00"/>
    <x v="3"/>
    <d v="2018-01-01T00:00:00"/>
    <n v="0.31"/>
    <n v="-0.12"/>
  </r>
  <r>
    <s v="E"/>
    <x v="1"/>
    <s v="OFF294"/>
    <d v="2018-01-01T00:00:00"/>
    <x v="3"/>
    <d v="2018-01-01T00:00:00"/>
    <n v="0.2"/>
    <n v="-0.06"/>
  </r>
  <r>
    <s v="E"/>
    <x v="1"/>
    <s v="ON549"/>
    <d v="2018-01-01T00:00:00"/>
    <x v="4"/>
    <d v="2018-01-01T00:00:00"/>
    <n v="0.03"/>
    <n v="-0.02"/>
  </r>
  <r>
    <s v="E"/>
    <x v="1"/>
    <s v="ON396"/>
    <d v="2018-01-01T00:00:00"/>
    <x v="4"/>
    <d v="2018-01-01T00:00:00"/>
    <n v="1"/>
    <n v="-0.4"/>
  </r>
  <r>
    <s v="E"/>
    <x v="1"/>
    <s v="ON384"/>
    <d v="2018-01-01T00:00:00"/>
    <x v="4"/>
    <d v="2018-01-01T00:00:00"/>
    <n v="0.44"/>
    <n v="-0.17"/>
  </r>
  <r>
    <s v="E"/>
    <x v="1"/>
    <s v="ON294"/>
    <d v="2018-01-01T00:00:00"/>
    <x v="4"/>
    <d v="2018-01-01T00:00:00"/>
    <n v="0.16"/>
    <n v="-0.05"/>
  </r>
  <r>
    <s v="E"/>
    <x v="1"/>
    <s v="MICROF"/>
    <d v="2018-01-01T00:00:00"/>
    <x v="2"/>
    <d v="2018-01-01T00:00:00"/>
    <n v="0.09"/>
    <n v="0"/>
  </r>
  <r>
    <s v="E"/>
    <x v="1"/>
    <s v="MICROF"/>
    <d v="2018-01-01T00:00:00"/>
    <x v="1"/>
    <d v="2018-01-01T00:00:00"/>
    <n v="2.19"/>
    <n v="0.01"/>
  </r>
  <r>
    <s v="E"/>
    <x v="1"/>
    <s v="OFF396"/>
    <d v="2019-01-01T00:00:00"/>
    <x v="3"/>
    <d v="2018-11-01T00:00:00"/>
    <n v="848.11"/>
    <n v="-335.87"/>
  </r>
  <r>
    <s v="E"/>
    <x v="1"/>
    <s v="OFFMFS"/>
    <d v="2019-01-01T00:00:00"/>
    <x v="3"/>
    <d v="2018-11-01T00:00:00"/>
    <n v="7734.69"/>
    <n v="-6203.26"/>
  </r>
  <r>
    <s v="E"/>
    <x v="1"/>
    <s v="MICROF"/>
    <d v="2019-01-01T00:00:00"/>
    <x v="2"/>
    <d v="2018-11-01T00:00:00"/>
    <n v="337.59"/>
    <n v="9.68"/>
  </r>
  <r>
    <s v="E"/>
    <x v="1"/>
    <s v="MICROF"/>
    <d v="2019-01-01T00:00:00"/>
    <x v="2"/>
    <d v="2018-11-01T00:00:00"/>
    <n v="674.08"/>
    <n v="19.25"/>
  </r>
  <r>
    <s v="E"/>
    <x v="1"/>
    <s v="MICROF"/>
    <d v="2019-01-01T00:00:00"/>
    <x v="0"/>
    <d v="2018-11-01T00:00:00"/>
    <n v="0"/>
    <n v="185.58"/>
  </r>
  <r>
    <s v="E"/>
    <x v="1"/>
    <s v="MICROF"/>
    <d v="2019-01-01T00:00:00"/>
    <x v="0"/>
    <d v="2018-11-01T00:00:00"/>
    <n v="0"/>
    <n v="311.04000000000002"/>
  </r>
  <r>
    <s v="E"/>
    <x v="1"/>
    <s v="MICROF"/>
    <d v="2019-01-01T00:00:00"/>
    <x v="1"/>
    <d v="2018-11-01T00:00:00"/>
    <n v="7486.01"/>
    <n v="214.6"/>
  </r>
  <r>
    <s v="E"/>
    <x v="1"/>
    <s v="MICROF"/>
    <d v="2019-01-01T00:00:00"/>
    <x v="1"/>
    <d v="2018-11-01T00:00:00"/>
    <n v="14946.61"/>
    <n v="426.26"/>
  </r>
  <r>
    <s v="E"/>
    <x v="1"/>
    <s v="ON396"/>
    <d v="2019-01-01T00:00:00"/>
    <x v="4"/>
    <d v="2018-11-01T00:00:00"/>
    <n v="724.3"/>
    <n v="-286.82"/>
  </r>
  <r>
    <s v="E"/>
    <x v="1"/>
    <s v="ONMFS"/>
    <d v="2019-01-01T00:00:00"/>
    <x v="4"/>
    <d v="2018-11-01T00:00:00"/>
    <n v="7024.91"/>
    <n v="-5633.97"/>
  </r>
  <r>
    <s v="E"/>
    <x v="0"/>
    <s v="FIT&gt;50"/>
    <d v="2018-11-01T00:00:00"/>
    <x v="0"/>
    <d v="2018-11-01T00:00:00"/>
    <n v="0"/>
    <n v="281.39999999999998"/>
  </r>
  <r>
    <s v="E"/>
    <x v="0"/>
    <s v="FIT&gt;50"/>
    <d v="2018-11-01T00:00:00"/>
    <x v="0"/>
    <d v="2018-05-01T00:00:00"/>
    <n v="0"/>
    <n v="511.62"/>
  </r>
  <r>
    <s v="E"/>
    <x v="0"/>
    <s v="FIT&gt;50"/>
    <d v="2018-11-01T00:00:00"/>
    <x v="1"/>
    <d v="2018-11-01T00:00:00"/>
    <n v="39341.230000000003"/>
    <n v="547.15"/>
  </r>
  <r>
    <s v="E"/>
    <x v="0"/>
    <s v="FIT&gt;50"/>
    <d v="2018-11-01T00:00:00"/>
    <x v="1"/>
    <d v="2018-05-01T00:00:00"/>
    <n v="71528"/>
    <n v="994.79"/>
  </r>
  <r>
    <s v="E"/>
    <x v="0"/>
    <s v="FIT&gt;50"/>
    <d v="2018-11-01T00:00:00"/>
    <x v="2"/>
    <d v="2018-11-01T00:00:00"/>
    <n v="1774.29"/>
    <n v="24.69"/>
  </r>
  <r>
    <s v="E"/>
    <x v="0"/>
    <s v="FIT&gt;50"/>
    <d v="2018-11-01T00:00:00"/>
    <x v="2"/>
    <d v="2018-05-01T00:00:00"/>
    <n v="3225.91"/>
    <n v="44.86"/>
  </r>
  <r>
    <s v="E"/>
    <x v="0"/>
    <s v="FITOF1"/>
    <d v="2018-11-01T00:00:00"/>
    <x v="3"/>
    <d v="2018-11-01T00:00:00"/>
    <n v="5380.32"/>
    <n v="-3416.5"/>
  </r>
  <r>
    <s v="E"/>
    <x v="0"/>
    <s v="FITOF1"/>
    <d v="2018-11-01T00:00:00"/>
    <x v="3"/>
    <d v="2018-05-01T00:00:00"/>
    <n v="9782"/>
    <n v="-6211.57"/>
  </r>
  <r>
    <s v="E"/>
    <x v="0"/>
    <s v="OFF713"/>
    <d v="2018-11-01T00:00:00"/>
    <x v="3"/>
    <d v="2018-11-01T00:00:00"/>
    <n v="4224.1099999999997"/>
    <n v="-3011.79"/>
  </r>
  <r>
    <s v="E"/>
    <x v="0"/>
    <s v="OFF713"/>
    <d v="2018-11-01T00:00:00"/>
    <x v="3"/>
    <d v="2018-05-01T00:00:00"/>
    <n v="7680"/>
    <n v="-5475.84"/>
  </r>
  <r>
    <s v="E"/>
    <x v="0"/>
    <s v="OFF345"/>
    <d v="2018-11-01T00:00:00"/>
    <x v="3"/>
    <d v="2018-11-01T00:00:00"/>
    <n v="555.26"/>
    <n v="-191.56"/>
  </r>
  <r>
    <s v="E"/>
    <x v="0"/>
    <s v="OFF345"/>
    <d v="2018-11-01T00:00:00"/>
    <x v="3"/>
    <d v="2018-05-01T00:00:00"/>
    <n v="1009"/>
    <n v="-348.11"/>
  </r>
  <r>
    <s v="E"/>
    <x v="0"/>
    <s v="OFF329"/>
    <d v="2018-11-01T00:00:00"/>
    <x v="3"/>
    <d v="2018-11-01T00:00:00"/>
    <n v="1779.24"/>
    <n v="-585.37"/>
  </r>
  <r>
    <s v="E"/>
    <x v="0"/>
    <s v="OFF329"/>
    <d v="2018-11-01T00:00:00"/>
    <x v="3"/>
    <d v="2018-05-01T00:00:00"/>
    <n v="3236"/>
    <n v="-1064.6400000000001"/>
  </r>
  <r>
    <s v="E"/>
    <x v="0"/>
    <s v="OFF216"/>
    <d v="2018-11-01T00:00:00"/>
    <x v="3"/>
    <d v="2018-11-01T00:00:00"/>
    <n v="6144"/>
    <n v="-1327.1"/>
  </r>
  <r>
    <s v="E"/>
    <x v="0"/>
    <s v="OFF216"/>
    <d v="2018-11-01T00:00:00"/>
    <x v="3"/>
    <d v="2018-05-01T00:00:00"/>
    <n v="11171"/>
    <n v="-2412.94"/>
  </r>
  <r>
    <s v="E"/>
    <x v="0"/>
    <s v="FITON1"/>
    <d v="2018-11-01T00:00:00"/>
    <x v="4"/>
    <d v="2018-11-01T00:00:00"/>
    <n v="7211.53"/>
    <n v="-4579.32"/>
  </r>
  <r>
    <s v="E"/>
    <x v="0"/>
    <s v="FITON1"/>
    <d v="2018-11-01T00:00:00"/>
    <x v="4"/>
    <d v="2018-05-01T00:00:00"/>
    <n v="13111"/>
    <n v="-8325.49"/>
  </r>
  <r>
    <s v="E"/>
    <x v="0"/>
    <s v="ON713"/>
    <d v="2018-11-01T00:00:00"/>
    <x v="4"/>
    <d v="2018-11-01T00:00:00"/>
    <n v="6316.69"/>
    <n v="-4503.8"/>
  </r>
  <r>
    <s v="E"/>
    <x v="0"/>
    <s v="ON713"/>
    <d v="2018-11-01T00:00:00"/>
    <x v="4"/>
    <d v="2018-05-01T00:00:00"/>
    <n v="11485"/>
    <n v="-8188.81"/>
  </r>
  <r>
    <s v="E"/>
    <x v="0"/>
    <s v="ON345"/>
    <d v="2018-11-01T00:00:00"/>
    <x v="4"/>
    <d v="2018-11-01T00:00:00"/>
    <n v="495.44"/>
    <n v="-170.93"/>
  </r>
  <r>
    <s v="E"/>
    <x v="0"/>
    <s v="ON345"/>
    <d v="2018-11-01T00:00:00"/>
    <x v="4"/>
    <d v="2018-05-01T00:00:00"/>
    <n v="902"/>
    <n v="-311.19"/>
  </r>
  <r>
    <s v="E"/>
    <x v="0"/>
    <s v="ON329"/>
    <d v="2018-11-01T00:00:00"/>
    <x v="4"/>
    <d v="2018-11-01T00:00:00"/>
    <n v="1541.15"/>
    <n v="-507.04"/>
  </r>
  <r>
    <s v="E"/>
    <x v="0"/>
    <s v="ON329"/>
    <d v="2018-11-01T00:00:00"/>
    <x v="4"/>
    <d v="2018-05-01T00:00:00"/>
    <n v="2803"/>
    <n v="-922.19"/>
  </r>
  <r>
    <s v="E"/>
    <x v="0"/>
    <s v="ON216"/>
    <d v="2018-11-01T00:00:00"/>
    <x v="4"/>
    <d v="2018-11-01T00:00:00"/>
    <n v="5692.49"/>
    <n v="-1229.58"/>
  </r>
  <r>
    <s v="E"/>
    <x v="0"/>
    <s v="ON216"/>
    <d v="2018-11-01T00:00:00"/>
    <x v="4"/>
    <d v="2018-05-01T00:00:00"/>
    <n v="10350"/>
    <n v="-2235.6"/>
  </r>
  <r>
    <s v="E"/>
    <x v="1"/>
    <s v="ON549"/>
    <d v="2019-01-01T00:00:00"/>
    <x v="4"/>
    <d v="2018-11-01T00:00:00"/>
    <n v="88"/>
    <n v="-48.31"/>
  </r>
  <r>
    <s v="E"/>
    <x v="1"/>
    <s v="OFF549"/>
    <d v="2019-01-01T00:00:00"/>
    <x v="3"/>
    <d v="2018-11-01T00:00:00"/>
    <n v="85"/>
    <n v="-46.67"/>
  </r>
  <r>
    <s v="E"/>
    <x v="1"/>
    <s v="MICROF"/>
    <d v="2018-09-01T00:00:00"/>
    <x v="2"/>
    <d v="2018-05-01T00:00:00"/>
    <n v="1806.31"/>
    <n v="65.11"/>
  </r>
  <r>
    <s v="E"/>
    <x v="1"/>
    <s v="MICROF"/>
    <d v="2018-09-01T00:00:00"/>
    <x v="1"/>
    <d v="2018-05-01T00:00:00"/>
    <n v="40051.65"/>
    <n v="1444.28"/>
  </r>
  <r>
    <s v="E"/>
    <x v="1"/>
    <s v="MICROF"/>
    <d v="2018-09-01T00:00:00"/>
    <x v="0"/>
    <d v="2018-05-01T00:00:00"/>
    <n v="0"/>
    <n v="184.14"/>
  </r>
  <r>
    <s v="E"/>
    <x v="1"/>
    <s v="ON288"/>
    <d v="2018-09-01T00:00:00"/>
    <x v="4"/>
    <d v="2018-05-01T00:00:00"/>
    <n v="3273.73"/>
    <n v="-942.84"/>
  </r>
  <r>
    <s v="E"/>
    <x v="1"/>
    <s v="ON549"/>
    <d v="2018-09-01T00:00:00"/>
    <x v="4"/>
    <d v="2018-05-01T00:00:00"/>
    <n v="2824.06"/>
    <n v="-1550.42"/>
  </r>
  <r>
    <s v="E"/>
    <x v="1"/>
    <s v="ON396"/>
    <d v="2018-09-01T00:00:00"/>
    <x v="4"/>
    <d v="2018-05-01T00:00:00"/>
    <n v="4011.72"/>
    <n v="-1588.65"/>
  </r>
  <r>
    <s v="E"/>
    <x v="1"/>
    <s v="ON384"/>
    <d v="2018-09-01T00:00:00"/>
    <x v="4"/>
    <d v="2018-05-01T00:00:00"/>
    <n v="2575.5100000000002"/>
    <n v="-989"/>
  </r>
  <r>
    <s v="E"/>
    <x v="1"/>
    <s v="OFF288"/>
    <d v="2018-09-01T00:00:00"/>
    <x v="3"/>
    <d v="2018-05-01T00:00:00"/>
    <n v="4109.58"/>
    <n v="-1183.56"/>
  </r>
  <r>
    <s v="E"/>
    <x v="1"/>
    <s v="OFF549"/>
    <d v="2018-09-01T00:00:00"/>
    <x v="3"/>
    <d v="2018-05-01T00:00:00"/>
    <n v="2953.73"/>
    <n v="-1621.61"/>
  </r>
  <r>
    <s v="E"/>
    <x v="1"/>
    <s v="OFF396"/>
    <d v="2018-09-01T00:00:00"/>
    <x v="3"/>
    <d v="2018-05-01T00:00:00"/>
    <n v="5282.13"/>
    <n v="-2091.7199999999998"/>
  </r>
  <r>
    <s v="E"/>
    <x v="1"/>
    <s v="OFFMFS"/>
    <d v="2018-09-01T00:00:00"/>
    <x v="3"/>
    <d v="2018-05-01T00:00:00"/>
    <n v="39845.339999999997"/>
    <n v="-31955.97"/>
  </r>
  <r>
    <s v="E"/>
    <x v="1"/>
    <s v="OFF549"/>
    <d v="2018-09-01T00:00:00"/>
    <x v="3"/>
    <d v="2018-05-01T00:00:00"/>
    <n v="396.51"/>
    <n v="-217.68"/>
  </r>
  <r>
    <s v="E"/>
    <x v="1"/>
    <s v="ONMFS"/>
    <d v="2018-09-01T00:00:00"/>
    <x v="4"/>
    <d v="2018-05-01T00:00:00"/>
    <n v="34085.51"/>
    <n v="-27336.55"/>
  </r>
  <r>
    <s v="E"/>
    <x v="1"/>
    <s v="ON549"/>
    <d v="2018-09-01T00:00:00"/>
    <x v="4"/>
    <d v="2018-05-01T00:00:00"/>
    <n v="506.51"/>
    <n v="-278.07"/>
  </r>
  <r>
    <s v="E"/>
    <x v="1"/>
    <s v="MICROF"/>
    <d v="2018-09-01T00:00:00"/>
    <x v="0"/>
    <d v="2018-05-01T00:00:00"/>
    <n v="0"/>
    <n v="312.48"/>
  </r>
  <r>
    <s v="E"/>
    <x v="1"/>
    <s v="MICROF"/>
    <d v="2018-09-01T00:00:00"/>
    <x v="2"/>
    <d v="2018-05-01T00:00:00"/>
    <n v="3370.83"/>
    <n v="121.27"/>
  </r>
  <r>
    <s v="E"/>
    <x v="1"/>
    <s v="MICROF"/>
    <d v="2018-09-01T00:00:00"/>
    <x v="1"/>
    <d v="2018-05-01T00:00:00"/>
    <n v="74740.77"/>
    <n v="2689.4"/>
  </r>
  <r>
    <s v="E"/>
    <x v="0"/>
    <s v="FITOF1"/>
    <d v="2018-10-01T00:00:00"/>
    <x v="3"/>
    <d v="2018-05-01T00:00:00"/>
    <n v="32349.7"/>
    <n v="-20542.060000000001"/>
  </r>
  <r>
    <s v="E"/>
    <x v="0"/>
    <s v="OFF713"/>
    <d v="2018-10-01T00:00:00"/>
    <x v="3"/>
    <d v="2018-05-01T00:00:00"/>
    <n v="10460.01"/>
    <n v="-7457.99"/>
  </r>
  <r>
    <s v="E"/>
    <x v="0"/>
    <s v="OFF225"/>
    <d v="2018-10-01T00:00:00"/>
    <x v="3"/>
    <d v="2018-05-01T00:00:00"/>
    <n v="12063.15"/>
    <n v="-2714.21"/>
  </r>
  <r>
    <s v="E"/>
    <x v="0"/>
    <s v="FITON1"/>
    <d v="2018-10-01T00:00:00"/>
    <x v="4"/>
    <d v="2018-05-01T00:00:00"/>
    <n v="27502.42"/>
    <n v="-17464.04"/>
  </r>
  <r>
    <s v="E"/>
    <x v="0"/>
    <s v="ON713"/>
    <d v="2018-10-01T00:00:00"/>
    <x v="4"/>
    <d v="2018-05-01T00:00:00"/>
    <n v="8015.83"/>
    <n v="-5715.29"/>
  </r>
  <r>
    <s v="E"/>
    <x v="0"/>
    <s v="ON225"/>
    <d v="2018-10-01T00:00:00"/>
    <x v="4"/>
    <d v="2018-05-01T00:00:00"/>
    <n v="9998.01"/>
    <n v="-2249.5500000000002"/>
  </r>
  <r>
    <s v="E"/>
    <x v="0"/>
    <s v="FIT&gt;50"/>
    <d v="2018-10-01T00:00:00"/>
    <x v="0"/>
    <d v="2018-05-01T00:00:00"/>
    <n v="0"/>
    <n v="383.73"/>
  </r>
  <r>
    <s v="E"/>
    <x v="0"/>
    <s v="FIT&gt;50"/>
    <d v="2018-10-01T00:00:00"/>
    <x v="2"/>
    <d v="2018-05-01T00:00:00"/>
    <n v="4527.55"/>
    <n v="118.56"/>
  </r>
  <r>
    <s v="E"/>
    <x v="0"/>
    <s v="FIT&gt;50"/>
    <d v="2018-10-01T00:00:00"/>
    <x v="1"/>
    <d v="2018-05-01T00:00:00"/>
    <n v="100389.12"/>
    <n v="2628.75"/>
  </r>
  <r>
    <s v="E"/>
    <x v="1"/>
    <s v="ON294"/>
    <d v="2018-09-01T00:00:00"/>
    <x v="4"/>
    <d v="2018-05-01T00:00:00"/>
    <n v="1752.65"/>
    <n v="-515.27"/>
  </r>
  <r>
    <s v="E"/>
    <x v="1"/>
    <s v="OFF384"/>
    <d v="2018-09-01T00:00:00"/>
    <x v="3"/>
    <d v="2018-05-01T00:00:00"/>
    <n v="2985.44"/>
    <n v="-1146.4000000000001"/>
  </r>
  <r>
    <s v="E"/>
    <x v="1"/>
    <s v="OFF294"/>
    <d v="2018-09-01T00:00:00"/>
    <x v="3"/>
    <d v="2018-05-01T00:00:00"/>
    <n v="2123.9"/>
    <n v="-624.41999999999996"/>
  </r>
  <r>
    <s v="E"/>
    <x v="1"/>
    <s v="OFFMFS"/>
    <d v="2018-09-01T00:00:00"/>
    <x v="3"/>
    <d v="2018-05-01T00:00:00"/>
    <n v="3721.04"/>
    <n v="-2984.28"/>
  </r>
  <r>
    <s v="E"/>
    <x v="1"/>
    <s v="ONMFS"/>
    <d v="2018-09-01T00:00:00"/>
    <x v="4"/>
    <d v="2018-05-01T00:00:00"/>
    <n v="3347.43"/>
    <n v="-2684.63"/>
  </r>
  <r>
    <s v="E"/>
    <x v="1"/>
    <s v="ONMFS"/>
    <d v="2018-11-01T00:00:00"/>
    <x v="4"/>
    <d v="2018-11-01T00:00:00"/>
    <n v="8.32"/>
    <n v="-6.66"/>
  </r>
  <r>
    <s v="E"/>
    <x v="1"/>
    <s v="ONMFS"/>
    <d v="2018-11-01T00:00:00"/>
    <x v="4"/>
    <d v="2018-05-01T00:00:00"/>
    <n v="19190.689999999999"/>
    <n v="-15390.95"/>
  </r>
  <r>
    <s v="E"/>
    <x v="1"/>
    <s v="OFFMFS"/>
    <d v="2018-11-01T00:00:00"/>
    <x v="3"/>
    <d v="2018-11-01T00:00:00"/>
    <n v="7.46"/>
    <n v="-5.99"/>
  </r>
  <r>
    <s v="E"/>
    <x v="1"/>
    <s v="OFFMFS"/>
    <d v="2018-11-01T00:00:00"/>
    <x v="3"/>
    <d v="2018-05-01T00:00:00"/>
    <n v="17832.72"/>
    <n v="-14301.89"/>
  </r>
  <r>
    <s v="E"/>
    <x v="1"/>
    <s v="MICROF"/>
    <d v="2018-11-01T00:00:00"/>
    <x v="2"/>
    <d v="2018-05-01T00:00:00"/>
    <n v="1694.61"/>
    <n v="22.82"/>
  </r>
  <r>
    <s v="E"/>
    <x v="1"/>
    <s v="MICROF"/>
    <d v="2018-11-01T00:00:00"/>
    <x v="0"/>
    <d v="2018-05-01T00:00:00"/>
    <n v="0"/>
    <n v="312.48"/>
  </r>
  <r>
    <s v="E"/>
    <x v="1"/>
    <s v="MICROF"/>
    <d v="2018-11-01T00:00:00"/>
    <x v="1"/>
    <d v="2018-05-01T00:00:00"/>
    <n v="37574.26"/>
    <n v="505.46"/>
  </r>
  <r>
    <s v="E"/>
    <x v="1"/>
    <s v="ON549"/>
    <d v="2018-11-01T00:00:00"/>
    <x v="4"/>
    <d v="2018-11-01T00:00:00"/>
    <n v="0.49"/>
    <n v="-0.27"/>
  </r>
  <r>
    <s v="E"/>
    <x v="1"/>
    <s v="ON549"/>
    <d v="2018-11-01T00:00:00"/>
    <x v="4"/>
    <d v="2018-05-01T00:00:00"/>
    <n v="286"/>
    <n v="-157.01"/>
  </r>
  <r>
    <s v="E"/>
    <x v="1"/>
    <s v="OFF549"/>
    <d v="2018-11-01T00:00:00"/>
    <x v="3"/>
    <d v="2018-11-01T00:00:00"/>
    <n v="0.41"/>
    <n v="-0.23"/>
  </r>
  <r>
    <s v="E"/>
    <x v="1"/>
    <s v="OFF549"/>
    <d v="2018-11-01T00:00:00"/>
    <x v="3"/>
    <d v="2018-05-01T00:00:00"/>
    <n v="210"/>
    <n v="-115.29"/>
  </r>
  <r>
    <s v="E"/>
    <x v="1"/>
    <s v="MICROF"/>
    <d v="2018-11-01T00:00:00"/>
    <x v="2"/>
    <d v="2018-11-01T00:00:00"/>
    <n v="0.39"/>
    <n v="0"/>
  </r>
  <r>
    <s v="E"/>
    <x v="1"/>
    <s v="MICROF"/>
    <d v="2018-11-01T00:00:00"/>
    <x v="1"/>
    <d v="2018-11-01T00:00:00"/>
    <n v="8.4"/>
    <n v="0.08"/>
  </r>
  <r>
    <s v="E"/>
    <x v="1"/>
    <s v="ONMFS"/>
    <d v="2018-10-01T00:00:00"/>
    <x v="4"/>
    <d v="2018-05-01T00:00:00"/>
    <n v="23635.22"/>
    <n v="-18955.419999999998"/>
  </r>
  <r>
    <s v="E"/>
    <x v="1"/>
    <s v="ON549"/>
    <d v="2018-10-01T00:00:00"/>
    <x v="4"/>
    <d v="2018-05-01T00:00:00"/>
    <n v="345.14"/>
    <n v="-189.48"/>
  </r>
  <r>
    <s v="E"/>
    <x v="1"/>
    <s v="OFFMFS"/>
    <d v="2018-10-01T00:00:00"/>
    <x v="3"/>
    <d v="2018-05-01T00:00:00"/>
    <n v="34205.230000000003"/>
    <n v="-27432.57"/>
  </r>
  <r>
    <s v="E"/>
    <x v="1"/>
    <s v="OFF549"/>
    <d v="2018-10-01T00:00:00"/>
    <x v="3"/>
    <d v="2018-05-01T00:00:00"/>
    <n v="363.59"/>
    <n v="-199.61"/>
  </r>
  <r>
    <s v="E"/>
    <x v="1"/>
    <s v="MICROF"/>
    <d v="2018-10-01T00:00:00"/>
    <x v="2"/>
    <d v="2018-05-01T00:00:00"/>
    <n v="2631.59"/>
    <n v="93.21"/>
  </r>
  <r>
    <s v="E"/>
    <x v="1"/>
    <s v="MICROF"/>
    <d v="2018-10-01T00:00:00"/>
    <x v="1"/>
    <d v="2018-05-01T00:00:00"/>
    <n v="58350.81"/>
    <n v="2065.56"/>
  </r>
  <r>
    <s v="E"/>
    <x v="1"/>
    <s v="MICROF"/>
    <d v="2018-10-01T00:00:00"/>
    <x v="0"/>
    <d v="2018-05-01T00:00:00"/>
    <n v="0"/>
    <n v="302.39999999999998"/>
  </r>
  <r>
    <s v="E"/>
    <x v="0"/>
    <s v="FITON1"/>
    <d v="2018-09-01T00:00:00"/>
    <x v="4"/>
    <d v="2018-05-01T00:00:00"/>
    <n v="36169.269999999997"/>
    <n v="-22967.49"/>
  </r>
  <r>
    <s v="E"/>
    <x v="0"/>
    <s v="ON713"/>
    <d v="2018-09-01T00:00:00"/>
    <x v="4"/>
    <d v="2018-05-01T00:00:00"/>
    <n v="38029.629999999997"/>
    <n v="-27115.119999999999"/>
  </r>
  <r>
    <s v="E"/>
    <x v="0"/>
    <s v="ON345"/>
    <d v="2018-09-01T00:00:00"/>
    <x v="4"/>
    <d v="2018-05-01T00:00:00"/>
    <n v="3327.19"/>
    <n v="-1147.8800000000001"/>
  </r>
  <r>
    <s v="E"/>
    <x v="0"/>
    <s v="ON329"/>
    <d v="2018-09-01T00:00:00"/>
    <x v="4"/>
    <d v="2018-05-01T00:00:00"/>
    <n v="10660.99"/>
    <n v="-3507.47"/>
  </r>
  <r>
    <s v="E"/>
    <x v="0"/>
    <s v="ON216"/>
    <d v="2018-09-01T00:00:00"/>
    <x v="4"/>
    <d v="2018-05-01T00:00:00"/>
    <n v="34335.300000000003"/>
    <n v="-7416.42"/>
  </r>
  <r>
    <s v="E"/>
    <x v="0"/>
    <s v="FITON1"/>
    <d v="2018-09-01T00:00:00"/>
    <x v="4"/>
    <d v="2018-05-01T00:00:00"/>
    <n v="36799.19"/>
    <n v="-23367.49"/>
  </r>
  <r>
    <s v="E"/>
    <x v="0"/>
    <s v="ON713"/>
    <d v="2018-09-01T00:00:00"/>
    <x v="4"/>
    <d v="2018-05-01T00:00:00"/>
    <n v="10763.59"/>
    <n v="-7674.44"/>
  </r>
  <r>
    <s v="E"/>
    <x v="0"/>
    <s v="ON225"/>
    <d v="2018-09-01T00:00:00"/>
    <x v="4"/>
    <d v="2018-05-01T00:00:00"/>
    <n v="13957.74"/>
    <n v="-3140.49"/>
  </r>
  <r>
    <s v="E"/>
    <x v="0"/>
    <s v="FITOF1"/>
    <d v="2018-09-01T00:00:00"/>
    <x v="3"/>
    <d v="2018-05-01T00:00:00"/>
    <n v="41201.25"/>
    <n v="-26162.79"/>
  </r>
  <r>
    <s v="E"/>
    <x v="0"/>
    <s v="OFF713"/>
    <d v="2018-09-01T00:00:00"/>
    <x v="3"/>
    <d v="2018-05-01T00:00:00"/>
    <n v="41631.760000000002"/>
    <n v="-29683.439999999999"/>
  </r>
  <r>
    <s v="E"/>
    <x v="0"/>
    <s v="OFF345"/>
    <d v="2018-09-01T00:00:00"/>
    <x v="3"/>
    <d v="2018-05-01T00:00:00"/>
    <n v="4009.45"/>
    <n v="-1383.26"/>
  </r>
  <r>
    <s v="E"/>
    <x v="0"/>
    <s v="OFF329"/>
    <d v="2018-09-01T00:00:00"/>
    <x v="3"/>
    <d v="2018-05-01T00:00:00"/>
    <n v="12345.52"/>
    <n v="-4061.68"/>
  </r>
  <r>
    <s v="E"/>
    <x v="0"/>
    <s v="OFF216"/>
    <d v="2018-09-01T00:00:00"/>
    <x v="3"/>
    <d v="2018-05-01T00:00:00"/>
    <n v="39649"/>
    <n v="-8564.18"/>
  </r>
  <r>
    <s v="E"/>
    <x v="0"/>
    <s v="FITOF1"/>
    <d v="2018-09-01T00:00:00"/>
    <x v="3"/>
    <d v="2018-05-01T00:00:00"/>
    <n v="40052.449999999997"/>
    <n v="-25433.31"/>
  </r>
  <r>
    <s v="E"/>
    <x v="0"/>
    <s v="OFF713"/>
    <d v="2018-09-01T00:00:00"/>
    <x v="3"/>
    <d v="2018-05-01T00:00:00"/>
    <n v="13954.15"/>
    <n v="-9949.31"/>
  </r>
  <r>
    <s v="E"/>
    <x v="0"/>
    <s v="OFF225"/>
    <d v="2018-09-01T00:00:00"/>
    <x v="3"/>
    <d v="2018-05-01T00:00:00"/>
    <n v="15945.03"/>
    <n v="-3587.63"/>
  </r>
  <r>
    <s v="E"/>
    <x v="0"/>
    <s v="FIT&gt;50"/>
    <d v="2018-09-01T00:00:00"/>
    <x v="0"/>
    <d v="2018-05-01T00:00:00"/>
    <n v="0"/>
    <n v="793.02"/>
  </r>
  <r>
    <s v="E"/>
    <x v="0"/>
    <s v="FIT&gt;50"/>
    <d v="2018-09-01T00:00:00"/>
    <x v="0"/>
    <d v="2018-05-01T00:00:00"/>
    <n v="0"/>
    <n v="396.51"/>
  </r>
  <r>
    <s v="E"/>
    <x v="0"/>
    <s v="FIT&gt;50"/>
    <d v="2018-09-01T00:00:00"/>
    <x v="1"/>
    <d v="2018-05-01T00:00:00"/>
    <n v="261359.35999999999"/>
    <n v="9577.89"/>
  </r>
  <r>
    <s v="E"/>
    <x v="0"/>
    <s v="FIT&gt;50"/>
    <d v="2018-09-01T00:00:00"/>
    <x v="1"/>
    <d v="2018-05-01T00:00:00"/>
    <n v="131472.15"/>
    <n v="4847.47"/>
  </r>
  <r>
    <s v="E"/>
    <x v="0"/>
    <s v="FIT&gt;50"/>
    <d v="2018-09-01T00:00:00"/>
    <x v="2"/>
    <d v="2018-05-01T00:00:00"/>
    <n v="11787.3"/>
    <n v="431.96"/>
  </r>
  <r>
    <s v="E"/>
    <x v="0"/>
    <s v="FIT&gt;50"/>
    <d v="2018-09-01T00:00:00"/>
    <x v="2"/>
    <d v="2018-05-01T00:00:00"/>
    <n v="5929.39"/>
    <n v="218.61"/>
  </r>
  <r>
    <s v="E"/>
    <x v="0"/>
    <s v="FIT&gt;50"/>
    <d v="2018-07-01T00:00:00"/>
    <x v="2"/>
    <d v="2018-05-01T00:00:00"/>
    <n v="14969.83"/>
    <n v="407.97"/>
  </r>
  <r>
    <s v="E"/>
    <x v="0"/>
    <s v="FIT&gt;50"/>
    <d v="2018-07-01T00:00:00"/>
    <x v="1"/>
    <d v="2018-05-01T00:00:00"/>
    <n v="331925.58"/>
    <n v="9045.9599999999991"/>
  </r>
  <r>
    <s v="E"/>
    <x v="0"/>
    <s v="FIT&gt;50"/>
    <d v="2018-07-01T00:00:00"/>
    <x v="0"/>
    <d v="2018-05-01T00:00:00"/>
    <n v="0"/>
    <n v="767.46"/>
  </r>
  <r>
    <s v="E"/>
    <x v="0"/>
    <s v="FITOF1"/>
    <d v="2018-07-01T00:00:00"/>
    <x v="3"/>
    <d v="2018-05-01T00:00:00"/>
    <n v="44051.75"/>
    <n v="-27972.86"/>
  </r>
  <r>
    <s v="E"/>
    <x v="0"/>
    <s v="OFF713"/>
    <d v="2018-07-01T00:00:00"/>
    <x v="3"/>
    <d v="2018-05-01T00:00:00"/>
    <n v="58936.05"/>
    <n v="-42021.4"/>
  </r>
  <r>
    <s v="E"/>
    <x v="0"/>
    <s v="FITON1"/>
    <d v="2018-07-01T00:00:00"/>
    <x v="4"/>
    <d v="2018-05-01T00:00:00"/>
    <n v="36557.64"/>
    <n v="-23214.1"/>
  </r>
  <r>
    <s v="E"/>
    <x v="0"/>
    <s v="ON713"/>
    <d v="2018-07-01T00:00:00"/>
    <x v="4"/>
    <d v="2018-05-01T00:00:00"/>
    <n v="51830.37"/>
    <n v="-36955.050000000003"/>
  </r>
  <r>
    <s v="E"/>
    <x v="1"/>
    <s v="ONMFS"/>
    <d v="2018-10-01T00:00:00"/>
    <x v="4"/>
    <d v="2018-05-01T00:00:00"/>
    <n v="2319.85"/>
    <n v="-1860.52"/>
  </r>
  <r>
    <s v="E"/>
    <x v="1"/>
    <s v="ON288"/>
    <d v="2018-10-01T00:00:00"/>
    <x v="4"/>
    <d v="2018-05-01T00:00:00"/>
    <n v="2202.69"/>
    <n v="-634.37"/>
  </r>
  <r>
    <s v="E"/>
    <x v="1"/>
    <s v="ON549"/>
    <d v="2018-10-01T00:00:00"/>
    <x v="4"/>
    <d v="2018-05-01T00:00:00"/>
    <n v="1871.1"/>
    <n v="-1027.23"/>
  </r>
  <r>
    <s v="E"/>
    <x v="1"/>
    <s v="ON396"/>
    <d v="2018-10-01T00:00:00"/>
    <x v="4"/>
    <d v="2018-05-01T00:00:00"/>
    <n v="2679.73"/>
    <n v="-1061.18"/>
  </r>
  <r>
    <s v="E"/>
    <x v="1"/>
    <s v="ON384"/>
    <d v="2018-10-01T00:00:00"/>
    <x v="4"/>
    <d v="2018-05-01T00:00:00"/>
    <n v="1725.93"/>
    <n v="-662.75"/>
  </r>
  <r>
    <s v="E"/>
    <x v="1"/>
    <s v="ON294"/>
    <d v="2018-10-01T00:00:00"/>
    <x v="4"/>
    <d v="2018-05-01T00:00:00"/>
    <n v="1198.47"/>
    <n v="-352.36"/>
  </r>
  <r>
    <s v="E"/>
    <x v="1"/>
    <s v="OFFMFS"/>
    <d v="2018-10-01T00:00:00"/>
    <x v="3"/>
    <d v="2018-05-01T00:00:00"/>
    <n v="3049.85"/>
    <n v="-2445.98"/>
  </r>
  <r>
    <s v="E"/>
    <x v="1"/>
    <s v="OFF288"/>
    <d v="2018-10-01T00:00:00"/>
    <x v="3"/>
    <d v="2018-05-01T00:00:00"/>
    <n v="3499.8"/>
    <n v="-1007.94"/>
  </r>
  <r>
    <s v="E"/>
    <x v="1"/>
    <s v="OFF549"/>
    <d v="2018-10-01T00:00:00"/>
    <x v="3"/>
    <d v="2018-05-01T00:00:00"/>
    <n v="2473.7199999999998"/>
    <n v="-1358.08"/>
  </r>
  <r>
    <s v="E"/>
    <x v="1"/>
    <s v="OFF396"/>
    <d v="2018-10-01T00:00:00"/>
    <x v="3"/>
    <d v="2018-05-01T00:00:00"/>
    <n v="4356.1400000000003"/>
    <n v="-1725.02"/>
  </r>
  <r>
    <s v="E"/>
    <x v="1"/>
    <s v="OFF384"/>
    <d v="2018-10-01T00:00:00"/>
    <x v="3"/>
    <d v="2018-05-01T00:00:00"/>
    <n v="2508.1799999999998"/>
    <n v="-963.14"/>
  </r>
  <r>
    <s v="E"/>
    <x v="1"/>
    <s v="OFF294"/>
    <d v="2018-10-01T00:00:00"/>
    <x v="3"/>
    <d v="2018-05-01T00:00:00"/>
    <n v="1888.66"/>
    <n v="-555.26"/>
  </r>
  <r>
    <s v="E"/>
    <x v="1"/>
    <s v="MICROF"/>
    <d v="2018-10-01T00:00:00"/>
    <x v="0"/>
    <d v="2018-05-01T00:00:00"/>
    <n v="0"/>
    <n v="178.2"/>
  </r>
  <r>
    <s v="E"/>
    <x v="1"/>
    <s v="MICROF"/>
    <d v="2018-10-01T00:00:00"/>
    <x v="1"/>
    <d v="2018-05-01T00:00:00"/>
    <n v="30836.97"/>
    <n v="1081.68"/>
  </r>
  <r>
    <s v="E"/>
    <x v="1"/>
    <s v="MICROF"/>
    <d v="2018-10-01T00:00:00"/>
    <x v="2"/>
    <d v="2018-05-01T00:00:00"/>
    <n v="1390.72"/>
    <n v="48.79"/>
  </r>
  <r>
    <s v="E"/>
    <x v="0"/>
    <s v="FIT&gt;50"/>
    <d v="2018-10-01T00:00:00"/>
    <x v="2"/>
    <d v="2018-05-01T00:00:00"/>
    <n v="8717.86"/>
    <n v="225.91"/>
  </r>
  <r>
    <s v="E"/>
    <x v="0"/>
    <s v="FIT&gt;50"/>
    <d v="2018-10-01T00:00:00"/>
    <x v="1"/>
    <d v="2018-05-01T00:00:00"/>
    <n v="193300.58"/>
    <n v="5009.08"/>
  </r>
  <r>
    <s v="E"/>
    <x v="0"/>
    <s v="FIT&gt;50"/>
    <d v="2018-10-01T00:00:00"/>
    <x v="0"/>
    <d v="2018-05-01T00:00:00"/>
    <n v="0"/>
    <n v="767.46"/>
  </r>
  <r>
    <s v="E"/>
    <x v="0"/>
    <s v="FITOF1"/>
    <d v="2018-10-01T00:00:00"/>
    <x v="3"/>
    <d v="2018-05-01T00:00:00"/>
    <n v="31789.13"/>
    <n v="-20186.099999999999"/>
  </r>
  <r>
    <s v="E"/>
    <x v="0"/>
    <s v="OFF713"/>
    <d v="2018-10-01T00:00:00"/>
    <x v="3"/>
    <d v="2018-05-01T00:00:00"/>
    <n v="28470.58"/>
    <n v="-20299.53"/>
  </r>
  <r>
    <s v="E"/>
    <x v="0"/>
    <s v="OFF345"/>
    <d v="2018-10-01T00:00:00"/>
    <x v="3"/>
    <d v="2018-05-01T00:00:00"/>
    <n v="2935.87"/>
    <n v="-1012.88"/>
  </r>
  <r>
    <s v="E"/>
    <x v="0"/>
    <s v="OFF329"/>
    <d v="2018-10-01T00:00:00"/>
    <x v="3"/>
    <d v="2018-05-01T00:00:00"/>
    <n v="8952.2999999999993"/>
    <n v="-2945.31"/>
  </r>
  <r>
    <s v="E"/>
    <x v="0"/>
    <s v="OFF216"/>
    <d v="2018-10-01T00:00:00"/>
    <x v="3"/>
    <d v="2018-05-01T00:00:00"/>
    <n v="31178.27"/>
    <n v="-6734.51"/>
  </r>
  <r>
    <s v="E"/>
    <x v="0"/>
    <s v="FITON1"/>
    <d v="2018-10-01T00:00:00"/>
    <x v="4"/>
    <d v="2018-05-01T00:00:00"/>
    <n v="29051.91"/>
    <n v="-18447.96"/>
  </r>
  <r>
    <s v="E"/>
    <x v="0"/>
    <s v="ON713"/>
    <d v="2018-10-01T00:00:00"/>
    <x v="4"/>
    <d v="2018-05-01T00:00:00"/>
    <n v="25925.65"/>
    <n v="-18484.990000000002"/>
  </r>
  <r>
    <s v="E"/>
    <x v="0"/>
    <s v="ON345"/>
    <d v="2018-10-01T00:00:00"/>
    <x v="4"/>
    <d v="2018-05-01T00:00:00"/>
    <n v="2326.79"/>
    <n v="-802.74"/>
  </r>
  <r>
    <s v="E"/>
    <x v="0"/>
    <s v="ON329"/>
    <d v="2018-10-01T00:00:00"/>
    <x v="4"/>
    <d v="2018-05-01T00:00:00"/>
    <n v="7456.62"/>
    <n v="-2453.23"/>
  </r>
  <r>
    <s v="E"/>
    <x v="0"/>
    <s v="ON216"/>
    <d v="2018-10-01T00:00:00"/>
    <x v="4"/>
    <d v="2018-05-01T00:00:00"/>
    <n v="25213.46"/>
    <n v="-5446.11"/>
  </r>
  <r>
    <s v="E"/>
    <x v="0"/>
    <s v="OFF345"/>
    <d v="2018-07-01T00:00:00"/>
    <x v="3"/>
    <d v="2018-05-01T00:00:00"/>
    <n v="5730.03"/>
    <n v="-1976.86"/>
  </r>
  <r>
    <s v="E"/>
    <x v="0"/>
    <s v="OFF329"/>
    <d v="2018-07-01T00:00:00"/>
    <x v="3"/>
    <d v="2018-05-01T00:00:00"/>
    <n v="17536.060000000001"/>
    <n v="-5769.36"/>
  </r>
  <r>
    <s v="E"/>
    <x v="0"/>
    <s v="OFF216"/>
    <d v="2018-07-01T00:00:00"/>
    <x v="3"/>
    <d v="2018-05-01T00:00:00"/>
    <n v="52222.04"/>
    <n v="-11279.96"/>
  </r>
  <r>
    <s v="E"/>
    <x v="0"/>
    <s v="ON345"/>
    <d v="2018-07-01T00:00:00"/>
    <x v="4"/>
    <d v="2018-05-01T00:00:00"/>
    <n v="4734.13"/>
    <n v="-1633.27"/>
  </r>
  <r>
    <s v="E"/>
    <x v="0"/>
    <s v="ON329"/>
    <d v="2018-07-01T00:00:00"/>
    <x v="4"/>
    <d v="2018-05-01T00:00:00"/>
    <n v="15024.84"/>
    <n v="-4943.17"/>
  </r>
  <r>
    <s v="E"/>
    <x v="0"/>
    <s v="ON216"/>
    <d v="2018-07-01T00:00:00"/>
    <x v="4"/>
    <d v="2018-05-01T00:00:00"/>
    <n v="45302.67"/>
    <n v="-9785.3799999999992"/>
  </r>
  <r>
    <s v="E"/>
    <x v="1"/>
    <s v="ONMFS"/>
    <d v="2018-08-01T00:00:00"/>
    <x v="4"/>
    <d v="2018-05-01T00:00:00"/>
    <n v="39535.040000000001"/>
    <n v="-31707.08"/>
  </r>
  <r>
    <s v="E"/>
    <x v="1"/>
    <s v="OFFMFS"/>
    <d v="2018-08-01T00:00:00"/>
    <x v="3"/>
    <d v="2018-05-01T00:00:00"/>
    <n v="48374.6"/>
    <n v="-38796.400000000001"/>
  </r>
  <r>
    <s v="E"/>
    <x v="1"/>
    <s v="MICROF"/>
    <d v="2018-08-01T00:00:00"/>
    <x v="2"/>
    <d v="2018-05-01T00:00:00"/>
    <n v="4008.27"/>
    <n v="135.22"/>
  </r>
  <r>
    <s v="E"/>
    <x v="1"/>
    <s v="MICROF"/>
    <d v="2018-08-01T00:00:00"/>
    <x v="1"/>
    <d v="2018-05-01T00:00:00"/>
    <n v="88875.22"/>
    <n v="2998.36"/>
  </r>
  <r>
    <s v="E"/>
    <x v="1"/>
    <s v="MICROF"/>
    <d v="2018-08-01T00:00:00"/>
    <x v="0"/>
    <d v="2018-05-01T00:00:00"/>
    <n v="0"/>
    <n v="312.48"/>
  </r>
  <r>
    <s v="E"/>
    <x v="1"/>
    <s v="OFF549"/>
    <d v="2018-08-01T00:00:00"/>
    <x v="3"/>
    <d v="2018-05-01T00:00:00"/>
    <n v="474.88"/>
    <n v="-260.70999999999998"/>
  </r>
  <r>
    <s v="E"/>
    <x v="1"/>
    <s v="ON549"/>
    <d v="2018-08-01T00:00:00"/>
    <x v="4"/>
    <d v="2018-05-01T00:00:00"/>
    <n v="617.79"/>
    <n v="-339.17"/>
  </r>
  <r>
    <s v="E"/>
    <x v="1"/>
    <s v="ON549"/>
    <d v="2018-07-01T00:00:00"/>
    <x v="4"/>
    <d v="2018-05-01T00:00:00"/>
    <n v="642.05999999999995"/>
    <n v="-352.49"/>
  </r>
  <r>
    <s v="E"/>
    <x v="1"/>
    <s v="OFF549"/>
    <d v="2018-07-01T00:00:00"/>
    <x v="3"/>
    <d v="2018-05-01T00:00:00"/>
    <n v="421.81"/>
    <n v="-231.57"/>
  </r>
  <r>
    <s v="E"/>
    <x v="1"/>
    <s v="MICROF"/>
    <d v="2018-07-01T00:00:00"/>
    <x v="2"/>
    <d v="2018-05-01T00:00:00"/>
    <n v="3598.79"/>
    <n v="77.150000000000006"/>
  </r>
  <r>
    <s v="E"/>
    <x v="1"/>
    <s v="MICROF"/>
    <d v="2018-07-01T00:00:00"/>
    <x v="1"/>
    <d v="2018-05-01T00:00:00"/>
    <n v="79795.56"/>
    <n v="1710.91"/>
  </r>
  <r>
    <s v="E"/>
    <x v="1"/>
    <s v="MICROF"/>
    <d v="2018-07-01T00:00:00"/>
    <x v="0"/>
    <d v="2018-05-01T00:00:00"/>
    <n v="0"/>
    <n v="302.39999999999998"/>
  </r>
  <r>
    <s v="E"/>
    <x v="1"/>
    <s v="OFFMFS"/>
    <d v="2018-07-01T00:00:00"/>
    <x v="3"/>
    <d v="2018-05-01T00:00:00"/>
    <n v="39743.49"/>
    <n v="-31874.23"/>
  </r>
  <r>
    <s v="E"/>
    <x v="1"/>
    <s v="ONMFS"/>
    <d v="2018-07-01T00:00:00"/>
    <x v="4"/>
    <d v="2018-05-01T00:00:00"/>
    <n v="38956.54"/>
    <n v="-31243.16"/>
  </r>
  <r>
    <s v="E"/>
    <x v="1"/>
    <s v="OFFMFS"/>
    <d v="2018-04-01T00:00:00"/>
    <x v="3"/>
    <d v="2018-01-01T00:00:00"/>
    <n v="1800.3"/>
    <n v="-1443.84"/>
  </r>
  <r>
    <s v="E"/>
    <x v="1"/>
    <s v="OFF288"/>
    <d v="2018-04-01T00:00:00"/>
    <x v="3"/>
    <d v="2018-01-01T00:00:00"/>
    <n v="3001.43"/>
    <n v="-864.41"/>
  </r>
  <r>
    <s v="E"/>
    <x v="1"/>
    <s v="OFF549"/>
    <d v="2018-04-01T00:00:00"/>
    <x v="3"/>
    <d v="2018-01-01T00:00:00"/>
    <n v="2675.75"/>
    <n v="-1468.98"/>
  </r>
  <r>
    <s v="E"/>
    <x v="1"/>
    <s v="OFF396"/>
    <d v="2018-04-01T00:00:00"/>
    <x v="3"/>
    <d v="2018-01-01T00:00:00"/>
    <n v="4996.2700000000004"/>
    <n v="-1978.52"/>
  </r>
  <r>
    <s v="E"/>
    <x v="1"/>
    <s v="OFF294"/>
    <d v="2018-04-01T00:00:00"/>
    <x v="3"/>
    <d v="2018-01-01T00:00:00"/>
    <n v="1895.61"/>
    <n v="-557.30999999999995"/>
  </r>
  <r>
    <s v="E"/>
    <x v="0"/>
    <s v="FITOF1"/>
    <d v="2018-04-01T00:00:00"/>
    <x v="3"/>
    <d v="2018-01-01T00:00:00"/>
    <n v="40881.589999999997"/>
    <n v="-25959.81"/>
  </r>
  <r>
    <s v="E"/>
    <x v="0"/>
    <s v="OFF713"/>
    <d v="2018-04-01T00:00:00"/>
    <x v="3"/>
    <d v="2018-01-01T00:00:00"/>
    <n v="13795.82"/>
    <n v="-9836.42"/>
  </r>
  <r>
    <s v="E"/>
    <x v="1"/>
    <s v="ONMFS"/>
    <d v="2018-04-01T00:00:00"/>
    <x v="4"/>
    <d v="2018-01-01T00:00:00"/>
    <n v="1305.6600000000001"/>
    <n v="-1047.1400000000001"/>
  </r>
  <r>
    <s v="E"/>
    <x v="1"/>
    <s v="ON288"/>
    <d v="2018-04-01T00:00:00"/>
    <x v="4"/>
    <d v="2018-01-01T00:00:00"/>
    <n v="1987.99"/>
    <n v="-572.53"/>
  </r>
  <r>
    <s v="E"/>
    <x v="1"/>
    <s v="ON549"/>
    <d v="2018-04-01T00:00:00"/>
    <x v="4"/>
    <d v="2018-01-01T00:00:00"/>
    <n v="2053.0100000000002"/>
    <n v="-1127.0999999999999"/>
  </r>
  <r>
    <s v="E"/>
    <x v="1"/>
    <s v="ON396"/>
    <d v="2018-04-01T00:00:00"/>
    <x v="4"/>
    <d v="2018-01-01T00:00:00"/>
    <n v="2983.95"/>
    <n v="-1181.6500000000001"/>
  </r>
  <r>
    <s v="E"/>
    <x v="1"/>
    <s v="ON294"/>
    <d v="2018-04-01T00:00:00"/>
    <x v="4"/>
    <d v="2018-01-01T00:00:00"/>
    <n v="1311.75"/>
    <n v="-385.65"/>
  </r>
  <r>
    <s v="E"/>
    <x v="0"/>
    <s v="FITON1"/>
    <d v="2018-04-01T00:00:00"/>
    <x v="4"/>
    <d v="2018-01-01T00:00:00"/>
    <n v="30623.89"/>
    <n v="-19446.169999999998"/>
  </r>
  <r>
    <s v="E"/>
    <x v="0"/>
    <s v="ON713"/>
    <d v="2018-04-01T00:00:00"/>
    <x v="4"/>
    <d v="2018-01-01T00:00:00"/>
    <n v="9277.36"/>
    <n v="-6614.76"/>
  </r>
  <r>
    <s v="E"/>
    <x v="0"/>
    <s v="FIT&gt;50"/>
    <d v="2018-04-01T00:00:00"/>
    <x v="0"/>
    <d v="2018-01-01T00:00:00"/>
    <n v="0"/>
    <n v="264.33999999999997"/>
  </r>
  <r>
    <s v="E"/>
    <x v="0"/>
    <s v="FIT&gt;50"/>
    <d v="2018-04-01T00:00:00"/>
    <x v="1"/>
    <d v="2018-01-01T00:00:00"/>
    <n v="94578.66"/>
    <n v="1805.87"/>
  </r>
  <r>
    <s v="E"/>
    <x v="0"/>
    <s v="FIT&gt;50"/>
    <d v="2018-04-01T00:00:00"/>
    <x v="2"/>
    <d v="2018-01-01T00:00:00"/>
    <n v="4265.5"/>
    <n v="81.44"/>
  </r>
  <r>
    <s v="E"/>
    <x v="1"/>
    <s v="ON549"/>
    <d v="2019-04-01T00:00:00"/>
    <x v="4"/>
    <d v="2018-11-01T00:00:00"/>
    <n v="208.14"/>
    <n v="-114.27"/>
  </r>
  <r>
    <s v="E"/>
    <x v="1"/>
    <s v="MICROF"/>
    <d v="2019-04-01T00:00:00"/>
    <x v="2"/>
    <d v="2018-11-01T00:00:00"/>
    <n v="17.14"/>
    <n v="0.5"/>
  </r>
  <r>
    <s v="E"/>
    <x v="1"/>
    <s v="MICROF"/>
    <d v="2019-04-01T00:00:00"/>
    <x v="1"/>
    <d v="2018-11-01T00:00:00"/>
    <n v="380.15"/>
    <n v="11.1"/>
  </r>
  <r>
    <s v="E"/>
    <x v="1"/>
    <s v="MICROF"/>
    <d v="2019-04-01T00:00:00"/>
    <x v="1"/>
    <d v="2018-01-01T00:00:00"/>
    <n v="2500.09"/>
    <n v="45.75"/>
  </r>
  <r>
    <s v="E"/>
    <x v="1"/>
    <s v="MICROF"/>
    <d v="2019-04-01T00:00:00"/>
    <x v="1"/>
    <d v="2018-05-01T00:00:00"/>
    <n v="6606.21"/>
    <n v="171.57"/>
  </r>
  <r>
    <s v="E"/>
    <x v="1"/>
    <s v="MICROF"/>
    <d v="2019-04-01T00:00:00"/>
    <x v="2"/>
    <d v="2018-01-01T00:00:00"/>
    <n v="112.74"/>
    <n v="2.06"/>
  </r>
  <r>
    <s v="E"/>
    <x v="1"/>
    <s v="MICROF"/>
    <d v="2019-04-01T00:00:00"/>
    <x v="2"/>
    <d v="2018-05-01T00:00:00"/>
    <n v="297.94"/>
    <n v="7.74"/>
  </r>
  <r>
    <s v="E"/>
    <x v="1"/>
    <s v="MICROF"/>
    <d v="2019-04-01T00:00:00"/>
    <x v="0"/>
    <d v="2018-01-01T00:00:00"/>
    <n v="0"/>
    <n v="21.6"/>
  </r>
  <r>
    <s v="E"/>
    <x v="1"/>
    <s v="MICROF"/>
    <d v="2019-04-01T00:00:00"/>
    <x v="0"/>
    <d v="2018-05-01T00:00:00"/>
    <n v="0"/>
    <n v="33.119999999999997"/>
  </r>
  <r>
    <s v="E"/>
    <x v="1"/>
    <s v="MICROF"/>
    <d v="2019-04-01T00:00:00"/>
    <x v="0"/>
    <d v="2018-11-01T00:00:00"/>
    <n v="0"/>
    <n v="9.5399999999999991"/>
  </r>
  <r>
    <s v="E"/>
    <x v="1"/>
    <s v="ON549"/>
    <d v="2019-04-01T00:00:00"/>
    <x v="4"/>
    <d v="2018-01-01T00:00:00"/>
    <n v="1110.27"/>
    <n v="-609.54"/>
  </r>
  <r>
    <s v="E"/>
    <x v="1"/>
    <s v="ON549"/>
    <d v="2019-04-01T00:00:00"/>
    <x v="4"/>
    <d v="2018-05-01T00:00:00"/>
    <n v="2992.65"/>
    <n v="-1642.98"/>
  </r>
  <r>
    <s v="E"/>
    <x v="1"/>
    <s v="OFF549"/>
    <d v="2019-04-01T00:00:00"/>
    <x v="3"/>
    <d v="2018-01-01T00:00:00"/>
    <n v="1389.7"/>
    <n v="-762.94"/>
  </r>
  <r>
    <s v="E"/>
    <x v="1"/>
    <s v="OFF549"/>
    <d v="2019-04-01T00:00:00"/>
    <x v="3"/>
    <d v="2018-05-01T00:00:00"/>
    <n v="3613.44"/>
    <n v="-1983.79"/>
  </r>
  <r>
    <s v="E"/>
    <x v="1"/>
    <s v="OFF549"/>
    <d v="2019-04-01T00:00:00"/>
    <x v="3"/>
    <d v="2018-11-01T00:00:00"/>
    <n v="172.17"/>
    <n v="-94.52"/>
  </r>
  <r>
    <m/>
    <x v="2"/>
    <m/>
    <m/>
    <x v="5"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76">
  <r>
    <s v="E"/>
    <s v="SR"/>
    <s v="RESOP"/>
    <d v="2018-01-01T00:00:00"/>
    <x v="0"/>
    <d v="2018-01-01T00:00:00"/>
    <n v="0"/>
    <n v="93.8"/>
  </r>
  <r>
    <s v="E"/>
    <s v="SR"/>
    <s v="RESOP"/>
    <d v="2018-02-01T00:00:00"/>
    <x v="0"/>
    <d v="2018-01-01T00:00:00"/>
    <n v="0"/>
    <n v="264.33999999999997"/>
  </r>
  <r>
    <s v="E"/>
    <s v="SR"/>
    <s v="RESOP"/>
    <d v="2018-03-01T00:00:00"/>
    <x v="0"/>
    <d v="2018-01-01T00:00:00"/>
    <n v="0"/>
    <n v="238.76"/>
  </r>
  <r>
    <s v="E"/>
    <s v="SR"/>
    <s v="RESOP"/>
    <d v="2018-04-01T00:00:00"/>
    <x v="0"/>
    <d v="2018-01-01T00:00:00"/>
    <n v="0"/>
    <n v="264.33999999999997"/>
  </r>
  <r>
    <s v="E"/>
    <s v="SR"/>
    <s v="RESOP"/>
    <d v="2018-05-01T00:00:00"/>
    <x v="0"/>
    <d v="2018-05-01T00:00:00"/>
    <n v="0"/>
    <n v="93.8"/>
  </r>
  <r>
    <s v="E"/>
    <s v="SR"/>
    <s v="RESOP"/>
    <d v="2018-05-01T00:00:00"/>
    <x v="0"/>
    <d v="2018-01-01T00:00:00"/>
    <n v="0"/>
    <n v="162.02000000000001"/>
  </r>
  <r>
    <s v="E"/>
    <s v="SR"/>
    <s v="RESOP"/>
    <d v="2018-06-01T00:00:00"/>
    <x v="0"/>
    <d v="2018-05-01T00:00:00"/>
    <n v="0"/>
    <n v="264.33999999999997"/>
  </r>
  <r>
    <s v="E"/>
    <s v="SR"/>
    <s v="RESOP"/>
    <d v="2018-07-01T00:00:00"/>
    <x v="0"/>
    <d v="2018-05-01T00:00:00"/>
    <n v="0"/>
    <n v="255.82"/>
  </r>
  <r>
    <s v="E"/>
    <s v="SR"/>
    <s v="RESOP"/>
    <d v="2018-08-01T00:00:00"/>
    <x v="0"/>
    <d v="2018-05-01T00:00:00"/>
    <n v="0"/>
    <n v="264.33999999999997"/>
  </r>
  <r>
    <s v="E"/>
    <s v="SR"/>
    <s v="RESOP"/>
    <d v="2018-09-01T00:00:00"/>
    <x v="0"/>
    <d v="2018-05-01T00:00:00"/>
    <n v="0"/>
    <n v="264.33999999999997"/>
  </r>
  <r>
    <s v="E"/>
    <s v="SR"/>
    <s v="RESOP"/>
    <d v="2018-10-01T00:00:00"/>
    <x v="0"/>
    <d v="2018-05-01T00:00:00"/>
    <n v="0"/>
    <n v="255.82"/>
  </r>
  <r>
    <s v="E"/>
    <s v="SR"/>
    <s v="RESOP"/>
    <d v="2018-11-01T00:00:00"/>
    <x v="0"/>
    <d v="2018-11-01T00:00:00"/>
    <n v="0"/>
    <n v="93.8"/>
  </r>
  <r>
    <s v="E"/>
    <s v="SR"/>
    <s v="RESOP"/>
    <d v="2018-11-01T00:00:00"/>
    <x v="0"/>
    <d v="2018-05-01T00:00:00"/>
    <n v="0"/>
    <n v="170.54"/>
  </r>
  <r>
    <s v="E"/>
    <s v="SR"/>
    <s v="RESOP"/>
    <d v="2018-12-01T00:00:00"/>
    <x v="0"/>
    <d v="2018-11-01T00:00:00"/>
    <n v="0"/>
    <n v="255.82"/>
  </r>
  <r>
    <s v="E"/>
    <s v="SR"/>
    <s v="RESOP"/>
    <d v="2019-01-01T00:00:00"/>
    <x v="0"/>
    <d v="2018-11-01T00:00:00"/>
    <n v="0"/>
    <n v="170.54"/>
  </r>
  <r>
    <s v="E"/>
    <s v="SR"/>
    <s v="RESOP"/>
    <d v="2019-01-01T00:00:00"/>
    <x v="1"/>
    <d v="2018-11-01T00:00:00"/>
    <n v="568876"/>
    <n v="13679.56"/>
  </r>
  <r>
    <s v="E"/>
    <s v="SR"/>
    <s v="RESOP"/>
    <d v="2019-01-01T00:00:00"/>
    <x v="2"/>
    <d v="2018-11-01T00:00:00"/>
    <n v="23096.37"/>
    <n v="555.39"/>
  </r>
  <r>
    <s v="E"/>
    <s v="SR"/>
    <s v="RESOP"/>
    <d v="2018-11-01T00:00:00"/>
    <x v="2"/>
    <d v="2018-11-01T00:00:00"/>
    <n v="24492.28"/>
    <n v="334.97"/>
  </r>
  <r>
    <s v="E"/>
    <s v="SR"/>
    <s v="RESOP"/>
    <d v="2018-11-01T00:00:00"/>
    <x v="2"/>
    <d v="2018-05-01T00:00:00"/>
    <n v="44531.43"/>
    <n v="609.04"/>
  </r>
  <r>
    <s v="E"/>
    <s v="SR"/>
    <s v="RESOP"/>
    <d v="2018-11-01T00:00:00"/>
    <x v="1"/>
    <d v="2018-11-01T00:00:00"/>
    <n v="543066.09"/>
    <n v="7427.35"/>
  </r>
  <r>
    <s v="E"/>
    <s v="SR"/>
    <s v="RESOP"/>
    <d v="2018-11-01T00:00:00"/>
    <x v="1"/>
    <d v="2018-05-01T00:00:00"/>
    <n v="987393"/>
    <n v="13504.27"/>
  </r>
  <r>
    <s v="E"/>
    <s v="SR"/>
    <s v="RESOP"/>
    <d v="2018-12-01T00:00:00"/>
    <x v="1"/>
    <d v="2018-11-01T00:00:00"/>
    <n v="928566.99"/>
    <n v="29834.54"/>
  </r>
  <r>
    <s v="E"/>
    <s v="SR"/>
    <s v="RESOP"/>
    <d v="2018-12-01T00:00:00"/>
    <x v="2"/>
    <d v="2018-11-01T00:00:00"/>
    <n v="41878.370000000003"/>
    <n v="1345.53"/>
  </r>
  <r>
    <s v="E"/>
    <s v="SR"/>
    <s v="RESOP"/>
    <d v="2018-08-01T00:00:00"/>
    <x v="2"/>
    <d v="2018-05-01T00:00:00"/>
    <n v="168134.06"/>
    <n v="6285.69"/>
  </r>
  <r>
    <s v="E"/>
    <s v="SR"/>
    <s v="RESOP"/>
    <d v="2018-08-01T00:00:00"/>
    <x v="1"/>
    <d v="2018-05-01T00:00:00"/>
    <n v="3728027.9"/>
    <n v="139372.39000000001"/>
  </r>
  <r>
    <s v="E"/>
    <s v="SR"/>
    <s v="RESOP"/>
    <d v="2018-05-01T00:00:00"/>
    <x v="1"/>
    <d v="2018-05-01T00:00:00"/>
    <n v="1153676.46"/>
    <n v="20024.939999999999"/>
  </r>
  <r>
    <s v="E"/>
    <s v="SR"/>
    <s v="RESOP"/>
    <d v="2018-05-01T00:00:00"/>
    <x v="1"/>
    <d v="2018-01-01T00:00:00"/>
    <n v="1992715"/>
    <n v="34588.550000000003"/>
  </r>
  <r>
    <s v="E"/>
    <s v="SR"/>
    <s v="RESOP"/>
    <d v="2018-05-01T00:00:00"/>
    <x v="2"/>
    <d v="2018-05-01T00:00:00"/>
    <n v="52030.81"/>
    <n v="903.12"/>
  </r>
  <r>
    <s v="E"/>
    <s v="SR"/>
    <s v="RESOP"/>
    <d v="2018-05-01T00:00:00"/>
    <x v="2"/>
    <d v="2018-01-01T00:00:00"/>
    <n v="89871.44"/>
    <n v="1559.94"/>
  </r>
  <r>
    <s v="E"/>
    <s v="SR"/>
    <s v="RESOF1"/>
    <d v="2018-05-01T00:00:00"/>
    <x v="3"/>
    <d v="2018-05-01T00:00:00"/>
    <n v="600733.63"/>
    <n v="-252308.13"/>
  </r>
  <r>
    <s v="E"/>
    <s v="SR"/>
    <s v="RESOF1"/>
    <d v="2018-05-01T00:00:00"/>
    <x v="3"/>
    <d v="2018-01-01T00:00:00"/>
    <n v="1037632"/>
    <n v="-435805.44"/>
  </r>
  <r>
    <s v="E"/>
    <s v="SR"/>
    <s v="RESOF1"/>
    <d v="2018-07-01T00:00:00"/>
    <x v="3"/>
    <d v="2018-05-01T00:00:00"/>
    <n v="2210419.85"/>
    <n v="-928376.34"/>
  </r>
  <r>
    <s v="E"/>
    <s v="SR"/>
    <s v="RESOP"/>
    <d v="2018-07-01T00:00:00"/>
    <x v="2"/>
    <d v="2018-05-01T00:00:00"/>
    <n v="182629.81"/>
    <n v="4976.82"/>
  </r>
  <r>
    <s v="E"/>
    <s v="SR"/>
    <s v="RESOP"/>
    <d v="2018-07-01T00:00:00"/>
    <x v="1"/>
    <d v="2018-05-01T00:00:00"/>
    <n v="4049441.27"/>
    <n v="110350.74"/>
  </r>
  <r>
    <s v="E"/>
    <s v="SR"/>
    <s v="RESOP"/>
    <d v="2018-06-01T00:00:00"/>
    <x v="1"/>
    <d v="2018-05-01T00:00:00"/>
    <n v="3887656.68"/>
    <n v="65143.59"/>
  </r>
  <r>
    <s v="E"/>
    <s v="SR"/>
    <s v="RESOP"/>
    <d v="2018-06-01T00:00:00"/>
    <x v="2"/>
    <d v="2018-05-01T00:00:00"/>
    <n v="175333.32"/>
    <n v="2937.98"/>
  </r>
  <r>
    <s v="E"/>
    <s v="SR"/>
    <s v="RESOF1"/>
    <d v="2018-06-01T00:00:00"/>
    <x v="3"/>
    <d v="2018-05-01T00:00:00"/>
    <n v="2038129.81"/>
    <n v="-856014.52"/>
  </r>
  <r>
    <s v="E"/>
    <s v="SR"/>
    <s v="RESOF1"/>
    <d v="2018-03-01T00:00:00"/>
    <x v="3"/>
    <d v="2018-01-01T00:00:00"/>
    <n v="1095013.49"/>
    <n v="-459905.66"/>
  </r>
  <r>
    <s v="E"/>
    <s v="SR"/>
    <s v="RESOP"/>
    <d v="2018-03-01T00:00:00"/>
    <x v="2"/>
    <d v="2018-01-01T00:00:00"/>
    <n v="95046.84"/>
    <n v="1148.7"/>
  </r>
  <r>
    <s v="E"/>
    <s v="SR"/>
    <s v="RESOP"/>
    <d v="2018-03-01T00:00:00"/>
    <x v="1"/>
    <d v="2018-01-01T00:00:00"/>
    <n v="2107468.7599999998"/>
    <n v="25470.07"/>
  </r>
  <r>
    <s v="E"/>
    <s v="SR"/>
    <s v="RESOP"/>
    <d v="2018-01-01T00:00:00"/>
    <x v="1"/>
    <d v="2018-01-01T00:00:00"/>
    <n v="343514.5"/>
    <n v="10648.46"/>
  </r>
  <r>
    <s v="E"/>
    <s v="SR"/>
    <s v="RESOP"/>
    <d v="2018-01-01T00:00:00"/>
    <x v="2"/>
    <d v="2018-01-01T00:00:00"/>
    <n v="15492.5"/>
    <n v="480.24"/>
  </r>
  <r>
    <s v="E"/>
    <s v="SR"/>
    <s v="RESOF1"/>
    <d v="2018-01-01T00:00:00"/>
    <x v="3"/>
    <d v="2018-01-01T00:00:00"/>
    <n v="154358.63"/>
    <n v="-64830.63"/>
  </r>
  <r>
    <s v="E"/>
    <s v="SR"/>
    <s v="RESOF1"/>
    <d v="2018-02-01T00:00:00"/>
    <x v="3"/>
    <d v="2018-01-01T00:00:00"/>
    <n v="674235.4"/>
    <n v="-283178.87"/>
  </r>
  <r>
    <s v="E"/>
    <s v="SR"/>
    <s v="RESOP"/>
    <d v="2018-02-01T00:00:00"/>
    <x v="2"/>
    <d v="2018-01-01T00:00:00"/>
    <n v="63573.7"/>
    <n v="1472.21"/>
  </r>
  <r>
    <s v="E"/>
    <s v="SR"/>
    <s v="RESOP"/>
    <d v="2018-02-01T00:00:00"/>
    <x v="1"/>
    <d v="2018-01-01T00:00:00"/>
    <n v="1409616.26"/>
    <n v="32643.24"/>
  </r>
  <r>
    <s v="E"/>
    <s v="SR"/>
    <s v="RESOP"/>
    <d v="2018-10-01T00:00:00"/>
    <x v="1"/>
    <d v="2018-05-01T00:00:00"/>
    <n v="2528137.7000000002"/>
    <n v="63950.71"/>
  </r>
  <r>
    <s v="E"/>
    <s v="SR"/>
    <s v="RESOP"/>
    <d v="2018-10-01T00:00:00"/>
    <x v="2"/>
    <d v="2018-05-01T00:00:00"/>
    <n v="114019.01"/>
    <n v="2884.18"/>
  </r>
  <r>
    <s v="E"/>
    <s v="SR"/>
    <s v="RESOP"/>
    <d v="2018-09-01T00:00:00"/>
    <x v="2"/>
    <d v="2018-05-01T00:00:00"/>
    <n v="139546.23000000001"/>
    <n v="5126.58"/>
  </r>
  <r>
    <s v="E"/>
    <s v="SR"/>
    <s v="RESOP"/>
    <d v="2018-09-01T00:00:00"/>
    <x v="1"/>
    <d v="2018-05-01T00:00:00"/>
    <n v="3094151.33"/>
    <n v="113671.46"/>
  </r>
  <r>
    <s v="E"/>
    <s v="SR"/>
    <s v="RESOF1"/>
    <d v="2018-04-01T00:00:00"/>
    <x v="3"/>
    <d v="2018-01-01T00:00:00"/>
    <n v="1760505.74"/>
    <n v="-739412.41"/>
  </r>
  <r>
    <s v="E"/>
    <s v="SR"/>
    <s v="RESOP"/>
    <d v="2018-04-01T00:00:00"/>
    <x v="1"/>
    <d v="2018-01-01T00:00:00"/>
    <n v="2948392.7"/>
    <n v="54511.34"/>
  </r>
  <r>
    <s v="E"/>
    <s v="SR"/>
    <s v="RESOP"/>
    <d v="2018-04-01T00:00:00"/>
    <x v="2"/>
    <d v="2018-01-01T00:00:00"/>
    <n v="132972.51"/>
    <n v="2458.46"/>
  </r>
  <r>
    <s v="E"/>
    <s v="SR"/>
    <s v="RESOF1"/>
    <d v="2019-01-01T00:00:00"/>
    <x v="3"/>
    <d v="2018-11-01T00:00:00"/>
    <n v="252127"/>
    <n v="-105893.34"/>
  </r>
  <r>
    <s v="E"/>
    <s v="SR"/>
    <s v="RESON1"/>
    <d v="2019-01-01T00:00:00"/>
    <x v="4"/>
    <d v="2018-11-01T00:00:00"/>
    <n v="316748"/>
    <n v="-133034.16"/>
  </r>
  <r>
    <s v="E"/>
    <s v="SR"/>
    <s v="RESON1"/>
    <d v="2018-11-01T00:00:00"/>
    <x v="4"/>
    <d v="2018-11-01T00:00:00"/>
    <n v="246469.87"/>
    <n v="-103517.35"/>
  </r>
  <r>
    <s v="E"/>
    <s v="SR"/>
    <s v="RESON1"/>
    <d v="2018-11-01T00:00:00"/>
    <x v="4"/>
    <d v="2018-05-01T00:00:00"/>
    <n v="448128"/>
    <n v="-188213.76000000001"/>
  </r>
  <r>
    <s v="E"/>
    <s v="SR"/>
    <s v="RESOF1"/>
    <d v="2018-11-01T00:00:00"/>
    <x v="3"/>
    <d v="2018-11-01T00:00:00"/>
    <n v="296596.21999999997"/>
    <n v="-124570.41"/>
  </r>
  <r>
    <s v="E"/>
    <s v="SR"/>
    <s v="RESOF1"/>
    <d v="2018-11-01T00:00:00"/>
    <x v="3"/>
    <d v="2018-05-01T00:00:00"/>
    <n v="539265"/>
    <n v="-226491.3"/>
  </r>
  <r>
    <s v="E"/>
    <s v="SR"/>
    <s v="RESOF1"/>
    <d v="2018-12-01T00:00:00"/>
    <x v="3"/>
    <d v="2018-11-01T00:00:00"/>
    <n v="443583.34"/>
    <n v="-186305"/>
  </r>
  <r>
    <s v="E"/>
    <s v="SR"/>
    <s v="RESON1"/>
    <d v="2018-12-01T00:00:00"/>
    <x v="4"/>
    <d v="2018-11-01T00:00:00"/>
    <n v="484983.65"/>
    <n v="-203693.13"/>
  </r>
  <r>
    <s v="E"/>
    <s v="SR"/>
    <s v="RESOF1"/>
    <d v="2018-08-01T00:00:00"/>
    <x v="3"/>
    <d v="2018-05-01T00:00:00"/>
    <n v="2038010.11"/>
    <n v="-855964.24"/>
  </r>
  <r>
    <s v="E"/>
    <s v="SR"/>
    <s v="RESON1"/>
    <d v="2018-08-01T00:00:00"/>
    <x v="4"/>
    <d v="2018-05-01T00:00:00"/>
    <n v="1690017.79"/>
    <n v="-709807.47"/>
  </r>
  <r>
    <s v="E"/>
    <s v="SR"/>
    <s v="RESON1"/>
    <d v="2018-05-01T00:00:00"/>
    <x v="4"/>
    <d v="2018-05-01T00:00:00"/>
    <n v="552942.82999999996"/>
    <n v="-232235.99"/>
  </r>
  <r>
    <s v="E"/>
    <s v="SR"/>
    <s v="RESON1"/>
    <d v="2018-05-01T00:00:00"/>
    <x v="4"/>
    <d v="2018-01-01T00:00:00"/>
    <n v="955083"/>
    <n v="-401134.86"/>
  </r>
  <r>
    <s v="E"/>
    <s v="SR"/>
    <s v="RESON1"/>
    <d v="2018-07-01T00:00:00"/>
    <x v="4"/>
    <d v="2018-05-01T00:00:00"/>
    <n v="1839021.42"/>
    <n v="-772389"/>
  </r>
  <r>
    <s v="E"/>
    <s v="SR"/>
    <s v="RESON1"/>
    <d v="2018-06-01T00:00:00"/>
    <x v="4"/>
    <d v="2018-05-01T00:00:00"/>
    <n v="1849526.87"/>
    <n v="-776801.29"/>
  </r>
  <r>
    <s v="E"/>
    <s v="SR"/>
    <s v="RESON1"/>
    <d v="2018-03-01T00:00:00"/>
    <x v="4"/>
    <d v="2018-01-01T00:00:00"/>
    <n v="1012455.27"/>
    <n v="-425231.22"/>
  </r>
  <r>
    <s v="E"/>
    <s v="SR"/>
    <s v="RESON1"/>
    <d v="2018-01-01T00:00:00"/>
    <x v="4"/>
    <d v="2018-01-01T00:00:00"/>
    <n v="189155.87"/>
    <n v="-79445.460000000006"/>
  </r>
  <r>
    <s v="E"/>
    <s v="SR"/>
    <s v="RESON1"/>
    <d v="2018-02-01T00:00:00"/>
    <x v="4"/>
    <d v="2018-01-01T00:00:00"/>
    <n v="735380.86"/>
    <n v="-308859.96000000002"/>
  </r>
  <r>
    <s v="E"/>
    <s v="SR"/>
    <s v="RESOF1"/>
    <d v="2018-10-01T00:00:00"/>
    <x v="3"/>
    <d v="2018-05-01T00:00:00"/>
    <n v="1402168.31"/>
    <n v="-588910.68999999994"/>
  </r>
  <r>
    <s v="E"/>
    <s v="SR"/>
    <s v="RESON1"/>
    <d v="2018-10-01T00:00:00"/>
    <x v="4"/>
    <d v="2018-05-01T00:00:00"/>
    <n v="1125969.3899999999"/>
    <n v="-472907.15"/>
  </r>
  <r>
    <s v="E"/>
    <s v="SR"/>
    <s v="RESOF1"/>
    <d v="2018-09-01T00:00:00"/>
    <x v="3"/>
    <d v="2018-05-01T00:00:00"/>
    <n v="1663215.84"/>
    <n v="-698550.65"/>
  </r>
  <r>
    <s v="E"/>
    <s v="SR"/>
    <s v="RESON1"/>
    <d v="2018-09-01T00:00:00"/>
    <x v="4"/>
    <d v="2018-05-01T00:00:00"/>
    <n v="1430935.49"/>
    <n v="-600992.9"/>
  </r>
  <r>
    <s v="E"/>
    <s v="SR"/>
    <s v="RESON1"/>
    <d v="2018-04-01T00:00:00"/>
    <x v="4"/>
    <d v="2018-01-01T00:00:00"/>
    <n v="1187886.96"/>
    <n v="-498912.52"/>
  </r>
  <r>
    <m/>
    <m/>
    <m/>
    <m/>
    <x v="5"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4183">
  <r>
    <s v="E"/>
    <s v="G"/>
    <s v="G&gt;50Ft"/>
    <d v="2019-01-01T00:00:00"/>
    <x v="0"/>
    <d v="2018-11-01T00:00:00"/>
    <n v="6325.15"/>
    <n v="562.94000000000005"/>
  </r>
  <r>
    <s v="E"/>
    <s v="G"/>
    <s v="G&gt;50Ft"/>
    <d v="2019-01-01T00:00:00"/>
    <x v="1"/>
    <d v="2018-11-01T00:00:00"/>
    <n v="285.27"/>
    <n v="25.39"/>
  </r>
  <r>
    <s v="E"/>
    <s v="U"/>
    <s v="GU-F"/>
    <d v="2019-01-01T00:00:00"/>
    <x v="0"/>
    <d v="2018-11-01T00:00:00"/>
    <n v="3317.74"/>
    <n v="295.27999999999997"/>
  </r>
  <r>
    <s v="E"/>
    <s v="U"/>
    <s v="GU-F"/>
    <d v="2019-01-01T00:00:00"/>
    <x v="1"/>
    <d v="2018-11-01T00:00:00"/>
    <n v="149.63"/>
    <n v="13.31"/>
  </r>
  <r>
    <s v="E"/>
    <s v="G"/>
    <s v="G&gt;50F"/>
    <d v="2019-01-01T00:00:00"/>
    <x v="2"/>
    <d v="2018-11-01T00:00:00"/>
    <n v="717.63"/>
    <n v="55.26"/>
  </r>
  <r>
    <s v="E"/>
    <s v="G"/>
    <s v="G&gt;50F"/>
    <d v="2019-01-01T00:00:00"/>
    <x v="0"/>
    <d v="2018-11-01T00:00:00"/>
    <n v="9362.3700000000008"/>
    <n v="833.25"/>
  </r>
  <r>
    <s v="E"/>
    <s v="G"/>
    <s v="G&gt;50F"/>
    <d v="2019-01-01T00:00:00"/>
    <x v="3"/>
    <d v="2018-11-01T00:00:00"/>
    <n v="32.369999999999997"/>
    <n v="2.4900000000000002"/>
  </r>
  <r>
    <s v="E"/>
    <s v="G"/>
    <s v="G&gt;50F"/>
    <d v="2019-01-01T00:00:00"/>
    <x v="1"/>
    <d v="2018-11-01T00:00:00"/>
    <n v="422.24"/>
    <n v="37.58"/>
  </r>
  <r>
    <s v="E"/>
    <s v="C"/>
    <s v="SENTF"/>
    <d v="2019-01-01T00:00:00"/>
    <x v="4"/>
    <d v="2018-11-01T00:00:00"/>
    <n v="75.599999999999994"/>
    <n v="5.82"/>
  </r>
  <r>
    <s v="E"/>
    <s v="C"/>
    <s v="SENTF"/>
    <d v="2019-01-01T00:00:00"/>
    <x v="5"/>
    <d v="2018-11-01T00:00:00"/>
    <n v="3.41"/>
    <n v="0.26"/>
  </r>
  <r>
    <s v="E"/>
    <s v="G"/>
    <s v="G&gt;50Ft"/>
    <d v="2019-01-01T00:00:00"/>
    <x v="2"/>
    <d v="2018-11-01T00:00:00"/>
    <n v="22720"/>
    <n v="1749.44"/>
  </r>
  <r>
    <s v="E"/>
    <s v="G"/>
    <s v="G&gt;50Ft"/>
    <d v="2019-01-01T00:00:00"/>
    <x v="3"/>
    <d v="2018-11-01T00:00:00"/>
    <n v="1024.67"/>
    <n v="78.900000000000006"/>
  </r>
  <r>
    <s v="E"/>
    <s v="U"/>
    <s v="GU-F"/>
    <d v="2019-01-01T00:00:00"/>
    <x v="2"/>
    <d v="2018-11-01T00:00:00"/>
    <n v="1828.63"/>
    <n v="140.81"/>
  </r>
  <r>
    <s v="E"/>
    <s v="U"/>
    <s v="GU-F"/>
    <d v="2019-01-01T00:00:00"/>
    <x v="3"/>
    <d v="2018-11-01T00:00:00"/>
    <n v="82.48"/>
    <n v="6.34"/>
  </r>
  <r>
    <s v="E"/>
    <s v="U"/>
    <s v="GU-F"/>
    <d v="2019-01-01T00:00:00"/>
    <x v="0"/>
    <d v="2018-11-01T00:00:00"/>
    <n v="215.37"/>
    <n v="19.170000000000002"/>
  </r>
  <r>
    <s v="E"/>
    <s v="U"/>
    <s v="GU-F"/>
    <d v="2019-01-01T00:00:00"/>
    <x v="1"/>
    <d v="2018-11-01T00:00:00"/>
    <n v="9.7100000000000009"/>
    <n v="0.86"/>
  </r>
  <r>
    <s v="E"/>
    <s v="C"/>
    <s v="SENTF"/>
    <d v="2019-01-01T00:00:00"/>
    <x v="4"/>
    <d v="2018-11-01T00:00:00"/>
    <n v="62"/>
    <n v="4.7699999999999996"/>
  </r>
  <r>
    <s v="E"/>
    <s v="C"/>
    <s v="SENTF"/>
    <d v="2019-01-01T00:00:00"/>
    <x v="5"/>
    <d v="2018-11-01T00:00:00"/>
    <n v="2.63"/>
    <n v="0.2"/>
  </r>
  <r>
    <s v="E"/>
    <s v="U"/>
    <s v="GU-F"/>
    <d v="2019-01-01T00:00:00"/>
    <x v="2"/>
    <d v="2018-11-01T00:00:00"/>
    <n v="1749"/>
    <n v="134.69"/>
  </r>
  <r>
    <s v="E"/>
    <s v="U"/>
    <s v="GU-F"/>
    <d v="2019-01-01T00:00:00"/>
    <x v="3"/>
    <d v="2018-11-01T00:00:00"/>
    <n v="74.33"/>
    <n v="5.73"/>
  </r>
  <r>
    <s v="E"/>
    <s v="C"/>
    <s v="GU-F"/>
    <d v="2019-01-01T00:00:00"/>
    <x v="2"/>
    <d v="2018-11-01T00:00:00"/>
    <n v="271"/>
    <n v="20.87"/>
  </r>
  <r>
    <s v="E"/>
    <s v="C"/>
    <s v="GU-F"/>
    <d v="2019-01-01T00:00:00"/>
    <x v="3"/>
    <d v="2018-11-01T00:00:00"/>
    <n v="11.52"/>
    <n v="0.89"/>
  </r>
  <r>
    <s v="E"/>
    <s v="R"/>
    <s v="R-F"/>
    <d v="2019-01-01T00:00:00"/>
    <x v="2"/>
    <d v="2018-11-01T00:00:00"/>
    <n v="215"/>
    <n v="16.559999999999999"/>
  </r>
  <r>
    <s v="E"/>
    <s v="R"/>
    <s v="R-F"/>
    <d v="2019-01-01T00:00:00"/>
    <x v="3"/>
    <d v="2018-11-01T00:00:00"/>
    <n v="9.07"/>
    <n v="0.7"/>
  </r>
  <r>
    <s v="E"/>
    <s v="U"/>
    <s v="GU-F"/>
    <d v="2018-10-01T00:00:00"/>
    <x v="6"/>
    <d v="2018-05-01T00:00:00"/>
    <n v="3269.88"/>
    <n v="291.02"/>
  </r>
  <r>
    <s v="E"/>
    <s v="U"/>
    <s v="GU-F"/>
    <d v="2018-10-01T00:00:00"/>
    <x v="7"/>
    <d v="2018-05-01T00:00:00"/>
    <n v="147.49"/>
    <n v="13.13"/>
  </r>
  <r>
    <s v="E"/>
    <s v="R"/>
    <s v="R-NET"/>
    <d v="2018-10-01T00:00:00"/>
    <x v="8"/>
    <d v="2018-05-01T00:00:00"/>
    <n v="-474"/>
    <n v="-36.5"/>
  </r>
  <r>
    <s v="E"/>
    <s v="C"/>
    <s v="SENTF"/>
    <d v="2018-10-01T00:00:00"/>
    <x v="9"/>
    <d v="2018-05-01T00:00:00"/>
    <n v="44.64"/>
    <n v="3.44"/>
  </r>
  <r>
    <s v="E"/>
    <s v="C"/>
    <s v="SENTF"/>
    <d v="2018-10-01T00:00:00"/>
    <x v="10"/>
    <d v="2018-05-01T00:00:00"/>
    <n v="2.02"/>
    <n v="0.16"/>
  </r>
  <r>
    <s v="E"/>
    <s v="R"/>
    <s v="SENTF"/>
    <d v="2018-10-01T00:00:00"/>
    <x v="9"/>
    <d v="2018-05-01T00:00:00"/>
    <n v="156.24"/>
    <n v="12.04"/>
  </r>
  <r>
    <s v="E"/>
    <s v="R"/>
    <s v="SENTF"/>
    <d v="2018-10-01T00:00:00"/>
    <x v="10"/>
    <d v="2018-05-01T00:00:00"/>
    <n v="7.04"/>
    <n v="0.54"/>
  </r>
  <r>
    <s v="E"/>
    <s v="G"/>
    <s v="G&gt;50F"/>
    <d v="2018-09-01T00:00:00"/>
    <x v="11"/>
    <d v="2018-05-01T00:00:00"/>
    <n v="741.56"/>
    <n v="57.1"/>
  </r>
  <r>
    <s v="E"/>
    <s v="G"/>
    <s v="G&gt;50F"/>
    <d v="2018-09-01T00:00:00"/>
    <x v="6"/>
    <d v="2018-05-01T00:00:00"/>
    <n v="1958.44"/>
    <n v="174.3"/>
  </r>
  <r>
    <s v="E"/>
    <s v="G"/>
    <s v="G&gt;50F"/>
    <d v="2018-09-01T00:00:00"/>
    <x v="12"/>
    <d v="2018-05-01T00:00:00"/>
    <n v="33.44"/>
    <n v="2.57"/>
  </r>
  <r>
    <s v="E"/>
    <s v="G"/>
    <s v="G&gt;50F"/>
    <d v="2018-09-01T00:00:00"/>
    <x v="7"/>
    <d v="2018-05-01T00:00:00"/>
    <n v="88.33"/>
    <n v="7.86"/>
  </r>
  <r>
    <s v="E"/>
    <s v="R"/>
    <s v="SENTF"/>
    <d v="2018-09-01T00:00:00"/>
    <x v="9"/>
    <d v="2018-05-01T00:00:00"/>
    <n v="78.12"/>
    <n v="6.02"/>
  </r>
  <r>
    <s v="E"/>
    <s v="R"/>
    <s v="SENTF"/>
    <d v="2018-09-01T00:00:00"/>
    <x v="10"/>
    <d v="2018-05-01T00:00:00"/>
    <n v="3.52"/>
    <n v="0.27"/>
  </r>
  <r>
    <s v="E"/>
    <s v="R"/>
    <s v="SENTF"/>
    <d v="2018-09-01T00:00:00"/>
    <x v="9"/>
    <d v="2018-05-01T00:00:00"/>
    <n v="200.88"/>
    <n v="15.46"/>
  </r>
  <r>
    <s v="E"/>
    <s v="R"/>
    <s v="SENTF"/>
    <d v="2018-09-01T00:00:00"/>
    <x v="10"/>
    <d v="2018-05-01T00:00:00"/>
    <n v="9.06"/>
    <n v="0.7"/>
  </r>
  <r>
    <s v="E"/>
    <s v="R"/>
    <s v="R-F"/>
    <d v="2018-09-01T00:00:00"/>
    <x v="11"/>
    <d v="2018-05-01T00:00:00"/>
    <n v="1760.59"/>
    <n v="135.57"/>
  </r>
  <r>
    <s v="E"/>
    <s v="R"/>
    <s v="R-F"/>
    <d v="2018-09-01T00:00:00"/>
    <x v="6"/>
    <d v="2018-05-01T00:00:00"/>
    <n v="4206.41"/>
    <n v="374.37"/>
  </r>
  <r>
    <s v="E"/>
    <s v="R"/>
    <s v="R-F"/>
    <d v="2018-09-01T00:00:00"/>
    <x v="12"/>
    <d v="2018-05-01T00:00:00"/>
    <n v="79.41"/>
    <n v="6.11"/>
  </r>
  <r>
    <s v="E"/>
    <s v="R"/>
    <s v="R-F"/>
    <d v="2018-09-01T00:00:00"/>
    <x v="7"/>
    <d v="2018-05-01T00:00:00"/>
    <n v="189.7"/>
    <n v="16.88"/>
  </r>
  <r>
    <s v="E"/>
    <s v="R"/>
    <s v="WR-F"/>
    <d v="2018-09-01T00:00:00"/>
    <x v="6"/>
    <d v="2018-05-01T00:00:00"/>
    <n v="609.76"/>
    <n v="54.27"/>
  </r>
  <r>
    <s v="E"/>
    <s v="R"/>
    <s v="WR-F"/>
    <d v="2018-09-01T00:00:00"/>
    <x v="7"/>
    <d v="2018-05-01T00:00:00"/>
    <n v="27.5"/>
    <n v="2.4500000000000002"/>
  </r>
  <r>
    <s v="E"/>
    <s v="R"/>
    <s v="R-F"/>
    <d v="2018-10-01T00:00:00"/>
    <x v="2"/>
    <d v="2018-01-01T00:00:00"/>
    <n v="1471"/>
    <n v="113.27"/>
  </r>
  <r>
    <s v="E"/>
    <s v="R"/>
    <s v="R-F"/>
    <d v="2018-10-01T00:00:00"/>
    <x v="3"/>
    <d v="2018-01-01T00:00:00"/>
    <n v="66.34"/>
    <n v="5.1100000000000003"/>
  </r>
  <r>
    <s v="E"/>
    <s v="R"/>
    <s v="R-F"/>
    <d v="2018-10-01T00:00:00"/>
    <x v="11"/>
    <d v="2018-05-01T00:00:00"/>
    <n v="3290.84"/>
    <n v="253.4"/>
  </r>
  <r>
    <s v="E"/>
    <s v="R"/>
    <s v="R-F"/>
    <d v="2018-10-01T00:00:00"/>
    <x v="6"/>
    <d v="2018-05-01T00:00:00"/>
    <n v="696.16"/>
    <n v="61.95"/>
  </r>
  <r>
    <s v="E"/>
    <s v="R"/>
    <s v="R-F"/>
    <d v="2018-10-01T00:00:00"/>
    <x v="12"/>
    <d v="2018-05-01T00:00:00"/>
    <n v="148.41999999999999"/>
    <n v="11.42"/>
  </r>
  <r>
    <s v="E"/>
    <s v="R"/>
    <s v="R-F"/>
    <d v="2018-10-01T00:00:00"/>
    <x v="7"/>
    <d v="2018-05-01T00:00:00"/>
    <n v="31.39"/>
    <n v="2.79"/>
  </r>
  <r>
    <s v="E"/>
    <s v="R"/>
    <s v="R-F"/>
    <d v="2018-10-01T00:00:00"/>
    <x v="11"/>
    <d v="2018-05-01T00:00:00"/>
    <n v="3321.6"/>
    <n v="255.77"/>
  </r>
  <r>
    <s v="E"/>
    <s v="R"/>
    <s v="R-F"/>
    <d v="2018-10-01T00:00:00"/>
    <x v="6"/>
    <d v="2018-05-01T00:00:00"/>
    <n v="796.4"/>
    <n v="70.88"/>
  </r>
  <r>
    <s v="E"/>
    <s v="R"/>
    <s v="R-F"/>
    <d v="2018-10-01T00:00:00"/>
    <x v="12"/>
    <d v="2018-05-01T00:00:00"/>
    <n v="149.80000000000001"/>
    <n v="11.53"/>
  </r>
  <r>
    <s v="E"/>
    <s v="R"/>
    <s v="R-F"/>
    <d v="2018-10-01T00:00:00"/>
    <x v="11"/>
    <d v="2018-05-01T00:00:00"/>
    <n v="879"/>
    <n v="67.69"/>
  </r>
  <r>
    <s v="E"/>
    <s v="R"/>
    <s v="R-F"/>
    <d v="2018-10-01T00:00:00"/>
    <x v="12"/>
    <d v="2018-05-01T00:00:00"/>
    <n v="39.65"/>
    <n v="3.05"/>
  </r>
  <r>
    <s v="E"/>
    <s v="R"/>
    <s v="R-F"/>
    <d v="2018-10-01T00:00:00"/>
    <x v="11"/>
    <d v="2018-05-01T00:00:00"/>
    <n v="1455.35"/>
    <n v="112.07"/>
  </r>
  <r>
    <s v="E"/>
    <s v="R"/>
    <s v="R-F"/>
    <d v="2018-10-01T00:00:00"/>
    <x v="6"/>
    <d v="2018-05-01T00:00:00"/>
    <n v="315.64999999999998"/>
    <n v="28.1"/>
  </r>
  <r>
    <s v="E"/>
    <s v="R"/>
    <s v="R-F"/>
    <d v="2018-10-01T00:00:00"/>
    <x v="12"/>
    <d v="2018-05-01T00:00:00"/>
    <n v="65.64"/>
    <n v="5.05"/>
  </r>
  <r>
    <s v="E"/>
    <s v="R"/>
    <s v="R-F"/>
    <d v="2018-10-01T00:00:00"/>
    <x v="7"/>
    <d v="2018-05-01T00:00:00"/>
    <n v="14.23"/>
    <n v="1.26"/>
  </r>
  <r>
    <s v="E"/>
    <s v="R"/>
    <s v="R-F"/>
    <d v="2018-10-01T00:00:00"/>
    <x v="11"/>
    <d v="2018-05-01T00:00:00"/>
    <n v="1154.24"/>
    <n v="88.88"/>
  </r>
  <r>
    <s v="E"/>
    <s v="R"/>
    <s v="R-F"/>
    <d v="2018-10-01T00:00:00"/>
    <x v="6"/>
    <d v="2018-05-01T00:00:00"/>
    <n v="110.76"/>
    <n v="9.86"/>
  </r>
  <r>
    <s v="E"/>
    <s v="R"/>
    <s v="R-F"/>
    <d v="2018-10-01T00:00:00"/>
    <x v="12"/>
    <d v="2018-05-01T00:00:00"/>
    <n v="52.06"/>
    <n v="4.01"/>
  </r>
  <r>
    <s v="E"/>
    <s v="R"/>
    <s v="R-F"/>
    <d v="2018-10-01T00:00:00"/>
    <x v="7"/>
    <d v="2018-05-01T00:00:00"/>
    <n v="4.99"/>
    <n v="0.44"/>
  </r>
  <r>
    <s v="E"/>
    <s v="C"/>
    <s v="G&lt;50F"/>
    <d v="2018-10-01T00:00:00"/>
    <x v="11"/>
    <d v="2018-05-01T00:00:00"/>
    <n v="1483.11"/>
    <n v="114.2"/>
  </r>
  <r>
    <s v="E"/>
    <s v="C"/>
    <s v="G&lt;50F"/>
    <d v="2018-10-01T00:00:00"/>
    <x v="6"/>
    <d v="2018-05-01T00:00:00"/>
    <n v="6196.89"/>
    <n v="551.52"/>
  </r>
  <r>
    <s v="E"/>
    <s v="C"/>
    <s v="G&lt;50F"/>
    <d v="2018-10-01T00:00:00"/>
    <x v="12"/>
    <d v="2018-05-01T00:00:00"/>
    <n v="66.89"/>
    <n v="5.15"/>
  </r>
  <r>
    <s v="E"/>
    <s v="C"/>
    <s v="G&lt;50F"/>
    <d v="2018-10-01T00:00:00"/>
    <x v="7"/>
    <d v="2018-05-01T00:00:00"/>
    <n v="279.48"/>
    <n v="24.87"/>
  </r>
  <r>
    <s v="E"/>
    <s v="R"/>
    <s v="WR-F"/>
    <d v="2018-10-01T00:00:00"/>
    <x v="11"/>
    <d v="2018-05-01T00:00:00"/>
    <n v="1148.22"/>
    <n v="88.42"/>
  </r>
  <r>
    <s v="E"/>
    <s v="R"/>
    <s v="WR-F"/>
    <d v="2018-10-01T00:00:00"/>
    <x v="6"/>
    <d v="2018-05-01T00:00:00"/>
    <n v="476.78"/>
    <n v="42.44"/>
  </r>
  <r>
    <s v="E"/>
    <s v="R"/>
    <s v="WR-F"/>
    <d v="2018-10-01T00:00:00"/>
    <x v="12"/>
    <d v="2018-05-01T00:00:00"/>
    <n v="51.78"/>
    <n v="3.98"/>
  </r>
  <r>
    <s v="E"/>
    <s v="R"/>
    <s v="WR-F"/>
    <d v="2018-10-01T00:00:00"/>
    <x v="7"/>
    <d v="2018-05-01T00:00:00"/>
    <n v="21.5"/>
    <n v="1.91"/>
  </r>
  <r>
    <s v="E"/>
    <s v="G"/>
    <s v="WG&gt;50F"/>
    <d v="2018-10-01T00:00:00"/>
    <x v="11"/>
    <d v="2018-05-01T00:00:00"/>
    <n v="3588.15"/>
    <n v="276.3"/>
  </r>
  <r>
    <s v="E"/>
    <s v="G"/>
    <s v="WG&gt;50F"/>
    <d v="2018-10-01T00:00:00"/>
    <x v="6"/>
    <d v="2018-05-01T00:00:00"/>
    <n v="34451.85"/>
    <n v="3066.21"/>
  </r>
  <r>
    <s v="E"/>
    <s v="G"/>
    <s v="WG&gt;50F"/>
    <d v="2018-10-01T00:00:00"/>
    <x v="12"/>
    <d v="2018-05-01T00:00:00"/>
    <n v="161.85"/>
    <n v="12.45"/>
  </r>
  <r>
    <s v="E"/>
    <s v="G"/>
    <s v="WG&gt;50F"/>
    <d v="2018-10-01T00:00:00"/>
    <x v="7"/>
    <d v="2018-05-01T00:00:00"/>
    <n v="1553.76"/>
    <n v="138.29"/>
  </r>
  <r>
    <s v="E"/>
    <s v="SL"/>
    <s v="WSENTF"/>
    <d v="2018-10-01T00:00:00"/>
    <x v="13"/>
    <d v="2018-05-01T00:00:00"/>
    <n v="2.37"/>
    <n v="0.21"/>
  </r>
  <r>
    <s v="E"/>
    <s v="SL"/>
    <s v="WSENTF"/>
    <d v="2018-10-01T00:00:00"/>
    <x v="14"/>
    <d v="2018-05-01T00:00:00"/>
    <n v="0.1"/>
    <n v="0.01"/>
  </r>
  <r>
    <s v="E"/>
    <s v="U"/>
    <s v="WGU-F"/>
    <d v="2018-10-01T00:00:00"/>
    <x v="11"/>
    <d v="2018-05-01T00:00:00"/>
    <n v="1364"/>
    <n v="105.02"/>
  </r>
  <r>
    <s v="E"/>
    <s v="U"/>
    <s v="WGU-F"/>
    <d v="2018-10-01T00:00:00"/>
    <x v="12"/>
    <d v="2018-05-01T00:00:00"/>
    <n v="61.52"/>
    <n v="4.7300000000000004"/>
  </r>
  <r>
    <s v="E"/>
    <s v="R"/>
    <s v="R-NET"/>
    <d v="2018-11-01T00:00:00"/>
    <x v="8"/>
    <d v="2018-05-01T00:00:00"/>
    <n v="-485"/>
    <n v="-37.35"/>
  </r>
  <r>
    <s v="E"/>
    <s v="R"/>
    <s v="R-F"/>
    <d v="2018-11-01T00:00:00"/>
    <x v="11"/>
    <d v="2018-05-01T00:00:00"/>
    <n v="905.11"/>
    <n v="69.7"/>
  </r>
  <r>
    <s v="E"/>
    <s v="R"/>
    <s v="R-F"/>
    <d v="2018-11-01T00:00:00"/>
    <x v="6"/>
    <d v="2018-05-01T00:00:00"/>
    <n v="318.89"/>
    <n v="28.38"/>
  </r>
  <r>
    <s v="E"/>
    <s v="R"/>
    <s v="R-F"/>
    <d v="2018-11-01T00:00:00"/>
    <x v="12"/>
    <d v="2018-05-01T00:00:00"/>
    <n v="40.82"/>
    <n v="3.14"/>
  </r>
  <r>
    <s v="E"/>
    <s v="R"/>
    <s v="R-F"/>
    <d v="2018-11-01T00:00:00"/>
    <x v="7"/>
    <d v="2018-05-01T00:00:00"/>
    <n v="14.38"/>
    <n v="1.28"/>
  </r>
  <r>
    <s v="E"/>
    <s v="R"/>
    <s v="CR-F"/>
    <d v="2018-11-01T00:00:00"/>
    <x v="11"/>
    <d v="2018-05-01T00:00:00"/>
    <n v="2591.48"/>
    <n v="199.54"/>
  </r>
  <r>
    <s v="E"/>
    <s v="R"/>
    <s v="CR-F"/>
    <d v="2018-11-01T00:00:00"/>
    <x v="6"/>
    <d v="2018-05-01T00:00:00"/>
    <n v="202.52"/>
    <n v="18.03"/>
  </r>
  <r>
    <s v="E"/>
    <s v="R"/>
    <s v="CR-F"/>
    <d v="2018-11-01T00:00:00"/>
    <x v="12"/>
    <d v="2018-05-01T00:00:00"/>
    <n v="116.89"/>
    <n v="9"/>
  </r>
  <r>
    <s v="E"/>
    <s v="R"/>
    <s v="CR-F"/>
    <d v="2018-10-01T00:00:00"/>
    <x v="11"/>
    <d v="2018-05-01T00:00:00"/>
    <n v="6047.29"/>
    <n v="465.66"/>
  </r>
  <r>
    <s v="E"/>
    <s v="R"/>
    <s v="CR-F"/>
    <d v="2018-10-01T00:00:00"/>
    <x v="6"/>
    <d v="2018-05-01T00:00:00"/>
    <n v="1337.71"/>
    <n v="119.07"/>
  </r>
  <r>
    <s v="E"/>
    <s v="R"/>
    <s v="CR-F"/>
    <d v="2018-10-01T00:00:00"/>
    <x v="12"/>
    <d v="2018-05-01T00:00:00"/>
    <n v="272.74"/>
    <n v="20.98"/>
  </r>
  <r>
    <s v="E"/>
    <s v="G"/>
    <s v="G&gt;50F"/>
    <d v="2018-10-01T00:00:00"/>
    <x v="11"/>
    <d v="2018-05-01T00:00:00"/>
    <n v="741.56"/>
    <n v="57.1"/>
  </r>
  <r>
    <s v="E"/>
    <s v="G"/>
    <s v="G&gt;50F"/>
    <d v="2018-10-01T00:00:00"/>
    <x v="6"/>
    <d v="2018-05-01T00:00:00"/>
    <n v="10298.44"/>
    <n v="916.56"/>
  </r>
  <r>
    <s v="E"/>
    <s v="G"/>
    <s v="G&gt;50F"/>
    <d v="2018-10-01T00:00:00"/>
    <x v="12"/>
    <d v="2018-05-01T00:00:00"/>
    <n v="33.44"/>
    <n v="2.57"/>
  </r>
  <r>
    <s v="E"/>
    <s v="G"/>
    <s v="G&gt;50F"/>
    <d v="2018-10-01T00:00:00"/>
    <x v="7"/>
    <d v="2018-05-01T00:00:00"/>
    <n v="464.46"/>
    <n v="41.34"/>
  </r>
  <r>
    <s v="E"/>
    <s v="U"/>
    <s v="GU-F"/>
    <d v="2018-09-01T00:00:00"/>
    <x v="11"/>
    <d v="2018-05-01T00:00:00"/>
    <n v="7537.56"/>
    <n v="580.52"/>
  </r>
  <r>
    <s v="E"/>
    <s v="U"/>
    <s v="GU-F"/>
    <d v="2018-09-01T00:00:00"/>
    <x v="12"/>
    <d v="2018-05-01T00:00:00"/>
    <n v="339.89"/>
    <n v="26.25"/>
  </r>
  <r>
    <s v="E"/>
    <s v="C"/>
    <s v="SENTF"/>
    <d v="2018-09-01T00:00:00"/>
    <x v="9"/>
    <d v="2018-05-01T00:00:00"/>
    <n v="106.02"/>
    <n v="8.16"/>
  </r>
  <r>
    <s v="E"/>
    <s v="C"/>
    <s v="SENTF"/>
    <d v="2018-09-01T00:00:00"/>
    <x v="10"/>
    <d v="2018-05-01T00:00:00"/>
    <n v="4.78"/>
    <n v="0.37"/>
  </r>
  <r>
    <s v="E"/>
    <s v="G"/>
    <s v="G&gt;50Ft"/>
    <d v="2018-09-01T00:00:00"/>
    <x v="11"/>
    <d v="2018-05-01T00:00:00"/>
    <n v="593.24"/>
    <n v="45.68"/>
  </r>
  <r>
    <s v="E"/>
    <s v="G"/>
    <s v="G&gt;50Ft"/>
    <d v="2018-09-01T00:00:00"/>
    <x v="6"/>
    <d v="2018-05-01T00:00:00"/>
    <n v="10446.76"/>
    <n v="929.76"/>
  </r>
  <r>
    <s v="E"/>
    <s v="G"/>
    <s v="G&gt;50Ft"/>
    <d v="2018-09-01T00:00:00"/>
    <x v="12"/>
    <d v="2018-05-01T00:00:00"/>
    <n v="26.76"/>
    <n v="2.06"/>
  </r>
  <r>
    <s v="E"/>
    <s v="G"/>
    <s v="G&gt;50Ft"/>
    <d v="2018-09-01T00:00:00"/>
    <x v="7"/>
    <d v="2018-05-01T00:00:00"/>
    <n v="471.14"/>
    <n v="41.93"/>
  </r>
  <r>
    <s v="E"/>
    <s v="G"/>
    <s v="G&gt;50Ft"/>
    <d v="2018-11-01T00:00:00"/>
    <x v="11"/>
    <d v="2018-05-01T00:00:00"/>
    <n v="73220.91"/>
    <n v="5638.01"/>
  </r>
  <r>
    <s v="E"/>
    <s v="G"/>
    <s v="G&gt;50Ft"/>
    <d v="2018-11-01T00:00:00"/>
    <x v="12"/>
    <d v="2018-05-01T00:00:00"/>
    <n v="3302.26"/>
    <n v="254.27"/>
  </r>
  <r>
    <s v="E"/>
    <s v="G"/>
    <s v="CSENTF"/>
    <d v="2018-11-01T00:00:00"/>
    <x v="4"/>
    <d v="2018-11-01T00:00:00"/>
    <n v="0"/>
    <n v="0"/>
  </r>
  <r>
    <s v="E"/>
    <s v="G"/>
    <s v="CSENTF"/>
    <d v="2018-11-01T00:00:00"/>
    <x v="5"/>
    <d v="2018-11-01T00:00:00"/>
    <n v="0"/>
    <n v="0"/>
  </r>
  <r>
    <s v="E"/>
    <s v="C"/>
    <s v="WSENTF"/>
    <d v="2018-11-01T00:00:00"/>
    <x v="4"/>
    <d v="2018-11-01T00:00:00"/>
    <n v="0"/>
    <n v="0"/>
  </r>
  <r>
    <s v="E"/>
    <s v="C"/>
    <s v="WSENTF"/>
    <d v="2018-11-01T00:00:00"/>
    <x v="15"/>
    <d v="2018-11-01T00:00:00"/>
    <n v="0.4"/>
    <n v="0.04"/>
  </r>
  <r>
    <s v="E"/>
    <s v="C"/>
    <s v="WSENTF"/>
    <d v="2018-11-01T00:00:00"/>
    <x v="5"/>
    <d v="2018-11-01T00:00:00"/>
    <n v="0"/>
    <n v="0"/>
  </r>
  <r>
    <s v="E"/>
    <s v="C"/>
    <s v="WSENTF"/>
    <d v="2018-11-01T00:00:00"/>
    <x v="16"/>
    <d v="2018-11-01T00:00:00"/>
    <n v="0.02"/>
    <n v="0"/>
  </r>
  <r>
    <s v="E"/>
    <s v="U"/>
    <s v="GU-F"/>
    <d v="2018-09-01T00:00:00"/>
    <x v="11"/>
    <d v="2018-05-01T00:00:00"/>
    <n v="208"/>
    <n v="16.02"/>
  </r>
  <r>
    <s v="E"/>
    <s v="U"/>
    <s v="GU-F"/>
    <d v="2018-09-01T00:00:00"/>
    <x v="12"/>
    <d v="2018-05-01T00:00:00"/>
    <n v="9.3800000000000008"/>
    <n v="0.72"/>
  </r>
  <r>
    <s v="E"/>
    <s v="C"/>
    <s v="SENTF"/>
    <d v="2018-09-01T00:00:00"/>
    <x v="9"/>
    <d v="2018-05-01T00:00:00"/>
    <n v="1047.18"/>
    <n v="80.63"/>
  </r>
  <r>
    <s v="E"/>
    <s v="C"/>
    <s v="SENTF"/>
    <d v="2018-09-01T00:00:00"/>
    <x v="10"/>
    <d v="2018-05-01T00:00:00"/>
    <n v="47.24"/>
    <n v="3.64"/>
  </r>
  <r>
    <s v="E"/>
    <s v="C"/>
    <s v="SENTF"/>
    <d v="2018-09-01T00:00:00"/>
    <x v="9"/>
    <d v="2018-05-01T00:00:00"/>
    <n v="514.84"/>
    <n v="39.630000000000003"/>
  </r>
  <r>
    <s v="E"/>
    <s v="C"/>
    <s v="SENTF"/>
    <d v="2018-09-01T00:00:00"/>
    <x v="10"/>
    <d v="2018-05-01T00:00:00"/>
    <n v="23.21"/>
    <n v="1.79"/>
  </r>
  <r>
    <s v="E"/>
    <s v="R"/>
    <s v="R-F"/>
    <d v="2018-09-01T00:00:00"/>
    <x v="11"/>
    <d v="2018-05-01T00:00:00"/>
    <n v="612.38"/>
    <n v="47.15"/>
  </r>
  <r>
    <s v="E"/>
    <s v="R"/>
    <s v="R-F"/>
    <d v="2018-09-01T00:00:00"/>
    <x v="6"/>
    <d v="2018-05-01T00:00:00"/>
    <n v="184.62"/>
    <n v="16.43"/>
  </r>
  <r>
    <s v="E"/>
    <s v="R"/>
    <s v="R-F"/>
    <d v="2018-09-01T00:00:00"/>
    <x v="12"/>
    <d v="2018-05-01T00:00:00"/>
    <n v="27.62"/>
    <n v="2.13"/>
  </r>
  <r>
    <s v="E"/>
    <s v="R"/>
    <s v="R-F"/>
    <d v="2018-09-01T00:00:00"/>
    <x v="7"/>
    <d v="2018-05-01T00:00:00"/>
    <n v="8.32"/>
    <n v="0.74"/>
  </r>
  <r>
    <s v="E"/>
    <s v="R"/>
    <s v="R-F"/>
    <d v="2018-09-01T00:00:00"/>
    <x v="7"/>
    <d v="2018-05-01T00:00:00"/>
    <n v="9.9"/>
    <n v="0.88"/>
  </r>
  <r>
    <s v="E"/>
    <s v="R"/>
    <s v="R-F"/>
    <d v="2018-09-01T00:00:00"/>
    <x v="11"/>
    <d v="2018-05-01T00:00:00"/>
    <n v="593.24"/>
    <n v="45.68"/>
  </r>
  <r>
    <s v="E"/>
    <s v="R"/>
    <s v="R-F"/>
    <d v="2018-09-01T00:00:00"/>
    <x v="6"/>
    <d v="2018-05-01T00:00:00"/>
    <n v="219.57"/>
    <n v="19.54"/>
  </r>
  <r>
    <s v="E"/>
    <s v="R"/>
    <s v="R-F"/>
    <d v="2018-09-01T00:00:00"/>
    <x v="12"/>
    <d v="2018-05-01T00:00:00"/>
    <n v="26.76"/>
    <n v="2.06"/>
  </r>
  <r>
    <s v="E"/>
    <s v="S"/>
    <s v="STRLTF"/>
    <d v="2018-09-01T00:00:00"/>
    <x v="11"/>
    <d v="2018-05-01T00:00:00"/>
    <n v="741.56"/>
    <n v="57.1"/>
  </r>
  <r>
    <s v="E"/>
    <s v="S"/>
    <s v="STRLTF"/>
    <d v="2018-09-01T00:00:00"/>
    <x v="6"/>
    <d v="2018-05-01T00:00:00"/>
    <n v="6114.81"/>
    <n v="544.22"/>
  </r>
  <r>
    <s v="E"/>
    <s v="S"/>
    <s v="STRLTF"/>
    <d v="2018-09-01T00:00:00"/>
    <x v="12"/>
    <d v="2018-05-01T00:00:00"/>
    <n v="33.44"/>
    <n v="2.57"/>
  </r>
  <r>
    <s v="E"/>
    <s v="S"/>
    <s v="STRLTF"/>
    <d v="2018-09-01T00:00:00"/>
    <x v="7"/>
    <d v="2018-05-01T00:00:00"/>
    <n v="275.77999999999997"/>
    <n v="24.54"/>
  </r>
  <r>
    <s v="E"/>
    <s v="C"/>
    <s v="SENTF"/>
    <d v="2018-09-01T00:00:00"/>
    <x v="9"/>
    <d v="2018-05-01T00:00:00"/>
    <n v="3825.65"/>
    <n v="294.57"/>
  </r>
  <r>
    <s v="E"/>
    <s v="C"/>
    <s v="SENTF"/>
    <d v="2018-09-01T00:00:00"/>
    <x v="10"/>
    <d v="2018-05-01T00:00:00"/>
    <n v="172.56"/>
    <n v="13.29"/>
  </r>
  <r>
    <s v="E"/>
    <s v="S"/>
    <s v="STRLTF"/>
    <d v="2018-09-01T00:00:00"/>
    <x v="11"/>
    <d v="2018-05-01T00:00:00"/>
    <n v="1483.12"/>
    <n v="114.2"/>
  </r>
  <r>
    <s v="E"/>
    <s v="S"/>
    <s v="STRLTF"/>
    <d v="2018-09-01T00:00:00"/>
    <x v="6"/>
    <d v="2018-05-01T00:00:00"/>
    <n v="27404.400000000001"/>
    <n v="2438.9899999999998"/>
  </r>
  <r>
    <s v="E"/>
    <s v="S"/>
    <s v="STRLTF"/>
    <d v="2018-09-01T00:00:00"/>
    <x v="12"/>
    <d v="2018-05-01T00:00:00"/>
    <n v="66.88"/>
    <n v="5.14"/>
  </r>
  <r>
    <s v="E"/>
    <s v="S"/>
    <s v="STRLTF"/>
    <d v="2018-09-01T00:00:00"/>
    <x v="7"/>
    <d v="2018-05-01T00:00:00"/>
    <n v="1235.95"/>
    <n v="110"/>
  </r>
  <r>
    <s v="E"/>
    <s v="C"/>
    <s v="SENTF"/>
    <d v="2018-09-01T00:00:00"/>
    <x v="9"/>
    <d v="2018-05-01T00:00:00"/>
    <n v="78.12"/>
    <n v="6.02"/>
  </r>
  <r>
    <s v="E"/>
    <s v="C"/>
    <s v="SENTF"/>
    <d v="2018-09-01T00:00:00"/>
    <x v="10"/>
    <d v="2018-05-01T00:00:00"/>
    <n v="3.52"/>
    <n v="0.27"/>
  </r>
  <r>
    <s v="E"/>
    <s v="U"/>
    <s v="GU-F"/>
    <d v="2018-09-01T00:00:00"/>
    <x v="11"/>
    <d v="2018-05-01T00:00:00"/>
    <n v="414"/>
    <n v="31.88"/>
  </r>
  <r>
    <s v="E"/>
    <s v="U"/>
    <s v="GU-F"/>
    <d v="2018-09-01T00:00:00"/>
    <x v="12"/>
    <d v="2018-05-01T00:00:00"/>
    <n v="18.670000000000002"/>
    <n v="1.44"/>
  </r>
  <r>
    <s v="E"/>
    <s v="G"/>
    <s v="SENTF"/>
    <d v="2018-09-01T00:00:00"/>
    <x v="9"/>
    <d v="2018-05-01T00:00:00"/>
    <n v="678.9"/>
    <n v="52.28"/>
  </r>
  <r>
    <s v="E"/>
    <s v="G"/>
    <s v="SENTF"/>
    <d v="2018-09-01T00:00:00"/>
    <x v="10"/>
    <d v="2018-05-01T00:00:00"/>
    <n v="30.62"/>
    <n v="2.36"/>
  </r>
  <r>
    <s v="E"/>
    <s v="G"/>
    <s v="CSENTF"/>
    <d v="2018-11-01T00:00:00"/>
    <x v="9"/>
    <d v="2018-05-01T00:00:00"/>
    <n v="186"/>
    <n v="14.32"/>
  </r>
  <r>
    <s v="E"/>
    <s v="G"/>
    <s v="CSENTF"/>
    <d v="2018-11-01T00:00:00"/>
    <x v="10"/>
    <d v="2018-05-01T00:00:00"/>
    <n v="8.39"/>
    <n v="0.65"/>
  </r>
  <r>
    <s v="E"/>
    <s v="C"/>
    <s v="SENTF"/>
    <d v="2018-10-01T00:00:00"/>
    <x v="9"/>
    <d v="2018-05-01T00:00:00"/>
    <n v="210.18"/>
    <n v="16.190000000000001"/>
  </r>
  <r>
    <s v="E"/>
    <s v="C"/>
    <s v="SENTF"/>
    <d v="2018-10-01T00:00:00"/>
    <x v="10"/>
    <d v="2018-05-01T00:00:00"/>
    <n v="9.48"/>
    <n v="0.73"/>
  </r>
  <r>
    <s v="E"/>
    <s v="C"/>
    <s v="G&lt;50F"/>
    <d v="2018-10-01T00:00:00"/>
    <x v="11"/>
    <d v="2018-05-01T00:00:00"/>
    <n v="495"/>
    <n v="38.119999999999997"/>
  </r>
  <r>
    <s v="E"/>
    <s v="C"/>
    <s v="G&lt;50F"/>
    <d v="2018-10-01T00:00:00"/>
    <x v="12"/>
    <d v="2018-05-01T00:00:00"/>
    <n v="22.33"/>
    <n v="1.72"/>
  </r>
  <r>
    <s v="E"/>
    <s v="R"/>
    <s v="R-F"/>
    <d v="2018-10-01T00:00:00"/>
    <x v="11"/>
    <d v="2018-05-01T00:00:00"/>
    <n v="1520"/>
    <n v="117.04"/>
  </r>
  <r>
    <s v="E"/>
    <s v="R"/>
    <s v="R-F"/>
    <d v="2018-10-01T00:00:00"/>
    <x v="12"/>
    <d v="2018-05-01T00:00:00"/>
    <n v="68.55"/>
    <n v="5.28"/>
  </r>
  <r>
    <s v="E"/>
    <s v="U"/>
    <s v="GU-F"/>
    <d v="2018-09-01T00:00:00"/>
    <x v="11"/>
    <d v="2018-05-01T00:00:00"/>
    <n v="409"/>
    <n v="31.49"/>
  </r>
  <r>
    <s v="E"/>
    <s v="U"/>
    <s v="GU-F"/>
    <d v="2018-09-01T00:00:00"/>
    <x v="12"/>
    <d v="2018-05-01T00:00:00"/>
    <n v="18.45"/>
    <n v="1.42"/>
  </r>
  <r>
    <s v="E"/>
    <s v="C"/>
    <s v="G&lt;50F"/>
    <d v="2018-09-01T00:00:00"/>
    <x v="11"/>
    <d v="2018-05-01T00:00:00"/>
    <n v="3506"/>
    <n v="269.95999999999998"/>
  </r>
  <r>
    <s v="E"/>
    <s v="C"/>
    <s v="G&lt;50F"/>
    <d v="2018-09-01T00:00:00"/>
    <x v="12"/>
    <d v="2018-05-01T00:00:00"/>
    <n v="158.12"/>
    <n v="12.18"/>
  </r>
  <r>
    <s v="E"/>
    <s v="C"/>
    <s v="CSENTF"/>
    <d v="2018-11-01T00:00:00"/>
    <x v="15"/>
    <d v="2018-11-01T00:00:00"/>
    <n v="0.1"/>
    <n v="0.01"/>
  </r>
  <r>
    <s v="E"/>
    <s v="C"/>
    <s v="SENTF"/>
    <d v="2018-09-01T00:00:00"/>
    <x v="9"/>
    <d v="2018-05-01T00:00:00"/>
    <n v="232.5"/>
    <n v="17.899999999999999"/>
  </r>
  <r>
    <s v="E"/>
    <s v="C"/>
    <s v="SENTF"/>
    <d v="2018-09-01T00:00:00"/>
    <x v="10"/>
    <d v="2018-05-01T00:00:00"/>
    <n v="10.49"/>
    <n v="0.81"/>
  </r>
  <r>
    <s v="E"/>
    <s v="SL"/>
    <s v="SENTF"/>
    <d v="2018-09-01T00:00:00"/>
    <x v="9"/>
    <d v="2018-05-01T00:00:00"/>
    <n v="65.47"/>
    <n v="5.04"/>
  </r>
  <r>
    <s v="E"/>
    <s v="SL"/>
    <s v="SENTF"/>
    <d v="2018-09-01T00:00:00"/>
    <x v="10"/>
    <d v="2018-05-01T00:00:00"/>
    <n v="2.95"/>
    <n v="0.23"/>
  </r>
  <r>
    <s v="E"/>
    <s v="C"/>
    <s v="SENTF"/>
    <d v="2018-09-01T00:00:00"/>
    <x v="9"/>
    <d v="2018-05-01T00:00:00"/>
    <n v="1287.1199999999999"/>
    <n v="99.1"/>
  </r>
  <r>
    <s v="E"/>
    <s v="C"/>
    <s v="SENTF"/>
    <d v="2018-09-01T00:00:00"/>
    <x v="10"/>
    <d v="2018-05-01T00:00:00"/>
    <n v="58.06"/>
    <n v="4.46"/>
  </r>
  <r>
    <s v="E"/>
    <s v="R"/>
    <s v="SENTF"/>
    <d v="2018-09-01T00:00:00"/>
    <x v="9"/>
    <d v="2018-05-01T00:00:00"/>
    <n v="312.48"/>
    <n v="24.06"/>
  </r>
  <r>
    <s v="E"/>
    <s v="R"/>
    <s v="SENTF"/>
    <d v="2018-09-01T00:00:00"/>
    <x v="10"/>
    <d v="2018-05-01T00:00:00"/>
    <n v="14.09"/>
    <n v="1.08"/>
  </r>
  <r>
    <s v="E"/>
    <s v="C"/>
    <s v="SENTF"/>
    <d v="2018-09-01T00:00:00"/>
    <x v="9"/>
    <d v="2018-05-01T00:00:00"/>
    <n v="1313.91"/>
    <n v="101.16"/>
  </r>
  <r>
    <s v="E"/>
    <s v="C"/>
    <s v="SENTF"/>
    <d v="2018-09-01T00:00:00"/>
    <x v="10"/>
    <d v="2018-05-01T00:00:00"/>
    <n v="59.28"/>
    <n v="4.5599999999999996"/>
  </r>
  <r>
    <s v="E"/>
    <s v="R"/>
    <s v="R-F"/>
    <d v="2018-09-01T00:00:00"/>
    <x v="11"/>
    <d v="2018-05-01T00:00:00"/>
    <n v="593.24"/>
    <n v="45.68"/>
  </r>
  <r>
    <s v="E"/>
    <s v="R"/>
    <s v="R-F"/>
    <d v="2018-09-01T00:00:00"/>
    <x v="6"/>
    <d v="2018-05-01T00:00:00"/>
    <n v="324.76"/>
    <n v="28.9"/>
  </r>
  <r>
    <s v="E"/>
    <s v="R"/>
    <s v="R-F"/>
    <d v="2018-09-01T00:00:00"/>
    <x v="12"/>
    <d v="2018-05-01T00:00:00"/>
    <n v="26.76"/>
    <n v="2.06"/>
  </r>
  <r>
    <s v="E"/>
    <s v="R"/>
    <s v="R-F"/>
    <d v="2018-09-01T00:00:00"/>
    <x v="7"/>
    <d v="2018-05-01T00:00:00"/>
    <n v="14.64"/>
    <n v="1.3"/>
  </r>
  <r>
    <s v="E"/>
    <s v="R"/>
    <s v="R-F"/>
    <d v="2018-10-01T00:00:00"/>
    <x v="11"/>
    <d v="2018-05-01T00:00:00"/>
    <n v="593.24"/>
    <n v="45.68"/>
  </r>
  <r>
    <s v="E"/>
    <s v="R"/>
    <s v="R-F"/>
    <d v="2018-10-01T00:00:00"/>
    <x v="6"/>
    <d v="2018-05-01T00:00:00"/>
    <n v="128.76"/>
    <n v="11.46"/>
  </r>
  <r>
    <s v="E"/>
    <s v="R"/>
    <s v="R-F"/>
    <d v="2018-10-01T00:00:00"/>
    <x v="12"/>
    <d v="2018-05-01T00:00:00"/>
    <n v="26.76"/>
    <n v="2.06"/>
  </r>
  <r>
    <s v="E"/>
    <s v="R"/>
    <s v="R-F"/>
    <d v="2018-10-01T00:00:00"/>
    <x v="7"/>
    <d v="2018-05-01T00:00:00"/>
    <n v="5.8"/>
    <n v="0.52"/>
  </r>
  <r>
    <s v="E"/>
    <s v="R"/>
    <s v="R-F"/>
    <d v="2018-10-01T00:00:00"/>
    <x v="11"/>
    <d v="2018-05-01T00:00:00"/>
    <n v="1167.3499999999999"/>
    <n v="89.89"/>
  </r>
  <r>
    <s v="E"/>
    <s v="R"/>
    <s v="R-F"/>
    <d v="2018-10-01T00:00:00"/>
    <x v="6"/>
    <d v="2018-05-01T00:00:00"/>
    <n v="357.65"/>
    <n v="31.83"/>
  </r>
  <r>
    <s v="E"/>
    <s v="R"/>
    <s v="R-F"/>
    <d v="2018-10-01T00:00:00"/>
    <x v="12"/>
    <d v="2018-05-01T00:00:00"/>
    <n v="52.65"/>
    <n v="4.05"/>
  </r>
  <r>
    <s v="E"/>
    <s v="R"/>
    <s v="R-F"/>
    <d v="2018-10-01T00:00:00"/>
    <x v="7"/>
    <d v="2018-05-01T00:00:00"/>
    <n v="16.13"/>
    <n v="1.44"/>
  </r>
  <r>
    <s v="E"/>
    <s v="SL"/>
    <s v="WSENTF"/>
    <d v="2018-11-01T00:00:00"/>
    <x v="9"/>
    <d v="2018-05-01T00:00:00"/>
    <n v="1057.3599999999999"/>
    <n v="81.42"/>
  </r>
  <r>
    <s v="E"/>
    <s v="SL"/>
    <s v="WSENTF"/>
    <d v="2018-11-01T00:00:00"/>
    <x v="10"/>
    <d v="2018-05-01T00:00:00"/>
    <n v="47.68"/>
    <n v="3.67"/>
  </r>
  <r>
    <s v="E"/>
    <s v="C"/>
    <s v="WSENTF"/>
    <d v="2018-11-01T00:00:00"/>
    <x v="9"/>
    <d v="2018-05-01T00:00:00"/>
    <n v="74"/>
    <n v="5.7"/>
  </r>
  <r>
    <s v="E"/>
    <s v="C"/>
    <s v="WSENTF"/>
    <d v="2018-11-01T00:00:00"/>
    <x v="10"/>
    <d v="2018-05-01T00:00:00"/>
    <n v="3.34"/>
    <n v="0.26"/>
  </r>
  <r>
    <s v="E"/>
    <s v="R"/>
    <s v="R-F"/>
    <d v="2018-11-01T00:00:00"/>
    <x v="11"/>
    <d v="2018-05-01T00:00:00"/>
    <n v="867"/>
    <n v="66.760000000000005"/>
  </r>
  <r>
    <s v="E"/>
    <s v="R"/>
    <s v="R-F"/>
    <d v="2018-11-01T00:00:00"/>
    <x v="12"/>
    <d v="2018-05-01T00:00:00"/>
    <n v="39.11"/>
    <n v="3.01"/>
  </r>
  <r>
    <s v="E"/>
    <s v="U"/>
    <s v="GU-F"/>
    <d v="2018-10-01T00:00:00"/>
    <x v="11"/>
    <d v="2018-05-01T00:00:00"/>
    <n v="4507.5600000000004"/>
    <n v="347.08"/>
  </r>
  <r>
    <s v="E"/>
    <s v="U"/>
    <s v="GU-F"/>
    <d v="2018-10-01T00:00:00"/>
    <x v="12"/>
    <d v="2018-05-01T00:00:00"/>
    <n v="203.28"/>
    <n v="15.63"/>
  </r>
  <r>
    <s v="E"/>
    <s v="R"/>
    <s v="R-F"/>
    <d v="2018-09-01T00:00:00"/>
    <x v="11"/>
    <d v="2018-05-01T00:00:00"/>
    <n v="593.24"/>
    <n v="45.68"/>
  </r>
  <r>
    <s v="E"/>
    <s v="R"/>
    <s v="R-F"/>
    <d v="2018-09-01T00:00:00"/>
    <x v="6"/>
    <d v="2018-05-01T00:00:00"/>
    <n v="169.76"/>
    <n v="15.11"/>
  </r>
  <r>
    <s v="E"/>
    <s v="R"/>
    <s v="R-F"/>
    <d v="2018-09-01T00:00:00"/>
    <x v="12"/>
    <d v="2018-05-01T00:00:00"/>
    <n v="26.76"/>
    <n v="2.06"/>
  </r>
  <r>
    <s v="E"/>
    <s v="R"/>
    <s v="R-F"/>
    <d v="2018-09-01T00:00:00"/>
    <x v="7"/>
    <d v="2018-05-01T00:00:00"/>
    <n v="7.65"/>
    <n v="0.68"/>
  </r>
  <r>
    <s v="E"/>
    <s v="C"/>
    <s v="SENTF"/>
    <d v="2018-11-01T00:00:00"/>
    <x v="9"/>
    <d v="2018-05-01T00:00:00"/>
    <n v="203.4"/>
    <n v="15.66"/>
  </r>
  <r>
    <s v="E"/>
    <s v="C"/>
    <s v="SENTF"/>
    <d v="2018-11-01T00:00:00"/>
    <x v="10"/>
    <d v="2018-05-01T00:00:00"/>
    <n v="9.17"/>
    <n v="0.7"/>
  </r>
  <r>
    <s v="E"/>
    <s v="C"/>
    <s v="G&lt;50F"/>
    <d v="2018-11-01T00:00:00"/>
    <x v="11"/>
    <d v="2018-05-01T00:00:00"/>
    <n v="105"/>
    <n v="8.09"/>
  </r>
  <r>
    <s v="E"/>
    <s v="C"/>
    <s v="G&lt;50F"/>
    <d v="2018-11-01T00:00:00"/>
    <x v="12"/>
    <d v="2018-05-01T00:00:00"/>
    <n v="4.74"/>
    <n v="0.36"/>
  </r>
  <r>
    <s v="E"/>
    <s v="G"/>
    <s v="G&gt;50F"/>
    <d v="2018-10-01T00:00:00"/>
    <x v="11"/>
    <d v="2018-05-01T00:00:00"/>
    <n v="1435.26"/>
    <n v="110.52"/>
  </r>
  <r>
    <s v="E"/>
    <s v="G"/>
    <s v="G&gt;50F"/>
    <d v="2018-10-01T00:00:00"/>
    <x v="6"/>
    <d v="2018-05-01T00:00:00"/>
    <n v="33064.74"/>
    <n v="2942.76"/>
  </r>
  <r>
    <s v="E"/>
    <s v="G"/>
    <s v="G&gt;50F"/>
    <d v="2018-10-01T00:00:00"/>
    <x v="12"/>
    <d v="2018-05-01T00:00:00"/>
    <n v="64.739999999999995"/>
    <n v="4.9800000000000004"/>
  </r>
  <r>
    <s v="E"/>
    <s v="G"/>
    <s v="G&gt;50F"/>
    <d v="2018-10-01T00:00:00"/>
    <x v="7"/>
    <d v="2018-05-01T00:00:00"/>
    <n v="1491.21"/>
    <n v="132.72"/>
  </r>
  <r>
    <s v="E"/>
    <s v="GI"/>
    <s v="G&gt;5IFt"/>
    <d v="2018-10-01T00:00:00"/>
    <x v="11"/>
    <d v="2018-05-01T00:00:00"/>
    <n v="23876.3"/>
    <n v="1838.48"/>
  </r>
  <r>
    <s v="E"/>
    <s v="GI"/>
    <s v="G&gt;5IFt"/>
    <d v="2018-10-01T00:00:00"/>
    <x v="12"/>
    <d v="2018-05-01T00:00:00"/>
    <n v="1076.82"/>
    <n v="82.92"/>
  </r>
  <r>
    <s v="E"/>
    <s v="R"/>
    <s v="SENTF"/>
    <d v="2018-09-01T00:00:00"/>
    <x v="9"/>
    <d v="2018-05-01T00:00:00"/>
    <n v="44.64"/>
    <n v="3.44"/>
  </r>
  <r>
    <s v="E"/>
    <s v="R"/>
    <s v="SENTF"/>
    <d v="2018-09-01T00:00:00"/>
    <x v="10"/>
    <d v="2018-05-01T00:00:00"/>
    <n v="2.02"/>
    <n v="0.16"/>
  </r>
  <r>
    <s v="E"/>
    <s v="R"/>
    <s v="R-F"/>
    <d v="2018-09-01T00:00:00"/>
    <x v="11"/>
    <d v="2018-05-01T00:00:00"/>
    <n v="669.79"/>
    <n v="51.57"/>
  </r>
  <r>
    <s v="E"/>
    <s v="R"/>
    <s v="R-F"/>
    <d v="2018-09-01T00:00:00"/>
    <x v="6"/>
    <d v="2018-05-01T00:00:00"/>
    <n v="638.21"/>
    <n v="56.8"/>
  </r>
  <r>
    <s v="E"/>
    <s v="R"/>
    <s v="R-F"/>
    <d v="2018-09-01T00:00:00"/>
    <x v="12"/>
    <d v="2018-05-01T00:00:00"/>
    <n v="30.21"/>
    <n v="2.33"/>
  </r>
  <r>
    <s v="E"/>
    <s v="R"/>
    <s v="R-F"/>
    <d v="2018-09-01T00:00:00"/>
    <x v="7"/>
    <d v="2018-05-01T00:00:00"/>
    <n v="28.78"/>
    <n v="2.56"/>
  </r>
  <r>
    <s v="E"/>
    <s v="G"/>
    <s v="G&gt;50Ft"/>
    <d v="2018-11-01T00:00:00"/>
    <x v="6"/>
    <d v="2018-05-01T00:00:00"/>
    <n v="1299.0899999999999"/>
    <n v="115.62"/>
  </r>
  <r>
    <s v="E"/>
    <s v="G"/>
    <s v="G&gt;50Ft"/>
    <d v="2018-11-01T00:00:00"/>
    <x v="7"/>
    <d v="2018-05-01T00:00:00"/>
    <n v="58.59"/>
    <n v="5.21"/>
  </r>
  <r>
    <s v="E"/>
    <s v="U"/>
    <s v="GU-F"/>
    <d v="2018-11-01T00:00:00"/>
    <x v="11"/>
    <d v="2018-05-01T00:00:00"/>
    <n v="1824.26"/>
    <n v="140.47"/>
  </r>
  <r>
    <s v="E"/>
    <s v="U"/>
    <s v="GU-F"/>
    <d v="2018-11-01T00:00:00"/>
    <x v="12"/>
    <d v="2018-05-01T00:00:00"/>
    <n v="82.29"/>
    <n v="6.33"/>
  </r>
  <r>
    <s v="E"/>
    <s v="GI"/>
    <s v="G&gt;50IF"/>
    <d v="2018-10-01T00:00:00"/>
    <x v="7"/>
    <d v="2018-05-01T00:00:00"/>
    <n v="778.41"/>
    <n v="69.28"/>
  </r>
  <r>
    <s v="E"/>
    <s v="R"/>
    <s v="WR-F"/>
    <d v="2018-09-01T00:00:00"/>
    <x v="11"/>
    <d v="2018-05-01T00:00:00"/>
    <n v="1170.24"/>
    <n v="90.11"/>
  </r>
  <r>
    <s v="E"/>
    <s v="R"/>
    <s v="WR-F"/>
    <d v="2018-09-01T00:00:00"/>
    <x v="12"/>
    <d v="2018-05-01T00:00:00"/>
    <n v="52.78"/>
    <n v="4.0599999999999996"/>
  </r>
  <r>
    <s v="E"/>
    <s v="SL"/>
    <s v="WSENTF"/>
    <d v="2018-09-01T00:00:00"/>
    <x v="9"/>
    <d v="2018-05-01T00:00:00"/>
    <n v="111.6"/>
    <n v="8.59"/>
  </r>
  <r>
    <s v="E"/>
    <s v="SL"/>
    <s v="WSENTF"/>
    <d v="2018-09-01T00:00:00"/>
    <x v="10"/>
    <d v="2018-05-01T00:00:00"/>
    <n v="5.03"/>
    <n v="0.39"/>
  </r>
  <r>
    <s v="E"/>
    <s v="G"/>
    <s v="CG&gt;50F"/>
    <d v="2018-11-01T00:00:00"/>
    <x v="11"/>
    <d v="2018-05-01T00:00:00"/>
    <n v="1483.12"/>
    <n v="114.2"/>
  </r>
  <r>
    <s v="E"/>
    <s v="G"/>
    <s v="CG&gt;50F"/>
    <d v="2018-11-01T00:00:00"/>
    <x v="6"/>
    <d v="2018-05-01T00:00:00"/>
    <n v="28036.880000000001"/>
    <n v="2495.2800000000002"/>
  </r>
  <r>
    <s v="E"/>
    <s v="G"/>
    <s v="CG&gt;50F"/>
    <d v="2018-11-01T00:00:00"/>
    <x v="12"/>
    <d v="2018-05-01T00:00:00"/>
    <n v="66.88"/>
    <n v="5.14"/>
  </r>
  <r>
    <s v="E"/>
    <s v="G"/>
    <s v="CG&gt;50F"/>
    <d v="2018-11-01T00:00:00"/>
    <x v="7"/>
    <d v="2018-05-01T00:00:00"/>
    <n v="1264.47"/>
    <n v="112.54"/>
  </r>
  <r>
    <s v="E"/>
    <s v="C"/>
    <s v="WG&lt;50F"/>
    <d v="2018-09-01T00:00:00"/>
    <x v="11"/>
    <d v="2018-05-01T00:00:00"/>
    <n v="741.56"/>
    <n v="57.1"/>
  </r>
  <r>
    <s v="E"/>
    <s v="C"/>
    <s v="WG&lt;50F"/>
    <d v="2018-09-01T00:00:00"/>
    <x v="6"/>
    <d v="2018-05-01T00:00:00"/>
    <n v="158.44"/>
    <n v="14.1"/>
  </r>
  <r>
    <s v="E"/>
    <s v="C"/>
    <s v="WG&lt;50F"/>
    <d v="2018-09-01T00:00:00"/>
    <x v="12"/>
    <d v="2018-05-01T00:00:00"/>
    <n v="33.44"/>
    <n v="2.57"/>
  </r>
  <r>
    <s v="E"/>
    <s v="C"/>
    <s v="WG&lt;50F"/>
    <d v="2018-09-01T00:00:00"/>
    <x v="7"/>
    <d v="2018-05-01T00:00:00"/>
    <n v="7.15"/>
    <n v="0.64"/>
  </r>
  <r>
    <s v="E"/>
    <s v="G"/>
    <s v="WG&gt;50F"/>
    <d v="2018-09-01T00:00:00"/>
    <x v="11"/>
    <d v="2018-05-01T00:00:00"/>
    <n v="3707.8"/>
    <n v="285.5"/>
  </r>
  <r>
    <s v="E"/>
    <s v="G"/>
    <s v="WG&gt;50F"/>
    <d v="2018-09-01T00:00:00"/>
    <x v="6"/>
    <d v="2018-05-01T00:00:00"/>
    <n v="32412.2"/>
    <n v="2884.68"/>
  </r>
  <r>
    <s v="E"/>
    <s v="G"/>
    <s v="WG&gt;50F"/>
    <d v="2018-09-01T00:00:00"/>
    <x v="12"/>
    <d v="2018-05-01T00:00:00"/>
    <n v="167.2"/>
    <n v="12.85"/>
  </r>
  <r>
    <s v="E"/>
    <s v="G"/>
    <s v="WG&gt;50F"/>
    <d v="2018-09-01T00:00:00"/>
    <x v="7"/>
    <d v="2018-05-01T00:00:00"/>
    <n v="1461.82"/>
    <n v="130.1"/>
  </r>
  <r>
    <s v="E"/>
    <s v="SL"/>
    <s v="WSENTF"/>
    <d v="2018-09-01T00:00:00"/>
    <x v="13"/>
    <d v="2018-05-01T00:00:00"/>
    <n v="2.44"/>
    <n v="0.22"/>
  </r>
  <r>
    <s v="E"/>
    <s v="SL"/>
    <s v="WSENTF"/>
    <d v="2018-09-01T00:00:00"/>
    <x v="14"/>
    <d v="2018-05-01T00:00:00"/>
    <n v="0.11"/>
    <n v="0.01"/>
  </r>
  <r>
    <s v="E"/>
    <s v="U"/>
    <s v="WGU-F"/>
    <d v="2018-09-01T00:00:00"/>
    <x v="11"/>
    <d v="2018-05-01T00:00:00"/>
    <n v="1364"/>
    <n v="105.02"/>
  </r>
  <r>
    <s v="E"/>
    <s v="U"/>
    <s v="WGU-F"/>
    <d v="2018-09-01T00:00:00"/>
    <x v="12"/>
    <d v="2018-05-01T00:00:00"/>
    <n v="61.52"/>
    <n v="4.7300000000000004"/>
  </r>
  <r>
    <s v="E"/>
    <s v="SL"/>
    <s v="WSENTF"/>
    <d v="2018-09-01T00:00:00"/>
    <x v="9"/>
    <d v="2018-05-01T00:00:00"/>
    <n v="1057.76"/>
    <n v="81.45"/>
  </r>
  <r>
    <s v="E"/>
    <s v="SL"/>
    <s v="WSENTF"/>
    <d v="2018-09-01T00:00:00"/>
    <x v="10"/>
    <d v="2018-05-01T00:00:00"/>
    <n v="47.7"/>
    <n v="3.67"/>
  </r>
  <r>
    <s v="E"/>
    <s v="C"/>
    <s v="WSENTF"/>
    <d v="2018-09-01T00:00:00"/>
    <x v="9"/>
    <d v="2018-05-01T00:00:00"/>
    <n v="74.400000000000006"/>
    <n v="5.73"/>
  </r>
  <r>
    <s v="E"/>
    <s v="C"/>
    <s v="WSENTF"/>
    <d v="2018-09-01T00:00:00"/>
    <x v="10"/>
    <d v="2018-05-01T00:00:00"/>
    <n v="3.36"/>
    <n v="0.26"/>
  </r>
  <r>
    <s v="E"/>
    <s v="R"/>
    <s v="R-NET"/>
    <d v="2018-10-01T00:00:00"/>
    <x v="8"/>
    <d v="2018-05-01T00:00:00"/>
    <n v="-605"/>
    <n v="-46.59"/>
  </r>
  <r>
    <s v="E"/>
    <s v="U"/>
    <s v="GU-F"/>
    <d v="2018-10-01T00:00:00"/>
    <x v="6"/>
    <d v="2018-05-01T00:00:00"/>
    <n v="50.44"/>
    <n v="4.49"/>
  </r>
  <r>
    <s v="E"/>
    <s v="U"/>
    <s v="GU-F"/>
    <d v="2018-10-01T00:00:00"/>
    <x v="7"/>
    <d v="2018-05-01T00:00:00"/>
    <n v="2.2799999999999998"/>
    <n v="0.2"/>
  </r>
  <r>
    <s v="E"/>
    <s v="C"/>
    <s v="G&lt;50F"/>
    <d v="2018-10-01T00:00:00"/>
    <x v="6"/>
    <d v="2018-05-01T00:00:00"/>
    <n v="490.44"/>
    <n v="43.65"/>
  </r>
  <r>
    <s v="E"/>
    <s v="C"/>
    <s v="G&lt;50F"/>
    <d v="2018-10-01T00:00:00"/>
    <x v="7"/>
    <d v="2018-05-01T00:00:00"/>
    <n v="22.12"/>
    <n v="1.97"/>
  </r>
  <r>
    <s v="E"/>
    <s v="U"/>
    <s v="GU-F"/>
    <d v="2018-10-01T00:00:00"/>
    <x v="11"/>
    <d v="2018-05-01T00:00:00"/>
    <n v="110"/>
    <n v="8.4700000000000006"/>
  </r>
  <r>
    <s v="E"/>
    <s v="U"/>
    <s v="GU-F"/>
    <d v="2018-10-01T00:00:00"/>
    <x v="12"/>
    <d v="2018-05-01T00:00:00"/>
    <n v="4.96"/>
    <n v="0.38"/>
  </r>
  <r>
    <s v="E"/>
    <s v="R"/>
    <s v="SENTF"/>
    <d v="2018-10-01T00:00:00"/>
    <x v="9"/>
    <d v="2018-05-01T00:00:00"/>
    <n v="20.46"/>
    <n v="1.58"/>
  </r>
  <r>
    <s v="E"/>
    <s v="R"/>
    <s v="SENTF"/>
    <d v="2018-10-01T00:00:00"/>
    <x v="10"/>
    <d v="2018-05-01T00:00:00"/>
    <n v="0.92"/>
    <n v="7.0000000000000007E-2"/>
  </r>
  <r>
    <s v="E"/>
    <s v="C"/>
    <s v="SENTF"/>
    <d v="2018-10-01T00:00:00"/>
    <x v="9"/>
    <d v="2018-05-01T00:00:00"/>
    <n v="78.12"/>
    <n v="6.02"/>
  </r>
  <r>
    <s v="E"/>
    <s v="C"/>
    <s v="SENTF"/>
    <d v="2018-10-01T00:00:00"/>
    <x v="10"/>
    <d v="2018-05-01T00:00:00"/>
    <n v="3.52"/>
    <n v="0.27"/>
  </r>
  <r>
    <s v="E"/>
    <s v="C"/>
    <s v="G&lt;50F"/>
    <d v="2018-10-01T00:00:00"/>
    <x v="11"/>
    <d v="2018-05-01T00:00:00"/>
    <n v="897.56"/>
    <n v="69.11"/>
  </r>
  <r>
    <s v="E"/>
    <s v="C"/>
    <s v="G&lt;50F"/>
    <d v="2018-10-01T00:00:00"/>
    <x v="12"/>
    <d v="2018-05-01T00:00:00"/>
    <n v="40.47"/>
    <n v="3.11"/>
  </r>
  <r>
    <s v="E"/>
    <s v="G"/>
    <s v="G&gt;50Ft"/>
    <d v="2018-10-01T00:00:00"/>
    <x v="11"/>
    <d v="2018-05-01T00:00:00"/>
    <n v="13680"/>
    <n v="1053.3599999999999"/>
  </r>
  <r>
    <s v="E"/>
    <s v="G"/>
    <s v="G&gt;50Ft"/>
    <d v="2018-10-01T00:00:00"/>
    <x v="12"/>
    <d v="2018-05-01T00:00:00"/>
    <n v="616.97"/>
    <n v="47.51"/>
  </r>
  <r>
    <s v="E"/>
    <s v="R"/>
    <s v="R-F"/>
    <d v="2018-10-01T00:00:00"/>
    <x v="11"/>
    <d v="2018-05-01T00:00:00"/>
    <n v="951.24"/>
    <n v="73.25"/>
  </r>
  <r>
    <s v="E"/>
    <s v="R"/>
    <s v="R-F"/>
    <d v="2018-10-01T00:00:00"/>
    <x v="6"/>
    <d v="2018-05-01T00:00:00"/>
    <n v="424.76"/>
    <n v="37.799999999999997"/>
  </r>
  <r>
    <s v="E"/>
    <s v="R"/>
    <s v="R-F"/>
    <d v="2018-10-01T00:00:00"/>
    <x v="12"/>
    <d v="2018-05-01T00:00:00"/>
    <n v="42.91"/>
    <n v="3.3"/>
  </r>
  <r>
    <s v="E"/>
    <s v="R"/>
    <s v="R-F"/>
    <d v="2018-10-01T00:00:00"/>
    <x v="7"/>
    <d v="2018-05-01T00:00:00"/>
    <n v="19.149999999999999"/>
    <n v="1.7"/>
  </r>
  <r>
    <s v="E"/>
    <s v="C"/>
    <s v="SENTF"/>
    <d v="2018-10-01T00:00:00"/>
    <x v="9"/>
    <d v="2018-05-01T00:00:00"/>
    <n v="534.55999999999995"/>
    <n v="41.16"/>
  </r>
  <r>
    <s v="E"/>
    <s v="C"/>
    <s v="SENTF"/>
    <d v="2018-10-01T00:00:00"/>
    <x v="10"/>
    <d v="2018-05-01T00:00:00"/>
    <n v="24.1"/>
    <n v="1.85"/>
  </r>
  <r>
    <s v="E"/>
    <s v="R"/>
    <s v="R-F"/>
    <d v="2018-09-01T00:00:00"/>
    <x v="11"/>
    <d v="2018-05-01T00:00:00"/>
    <n v="331"/>
    <n v="25.49"/>
  </r>
  <r>
    <s v="E"/>
    <s v="R"/>
    <s v="R-F"/>
    <d v="2018-09-01T00:00:00"/>
    <x v="12"/>
    <d v="2018-05-01T00:00:00"/>
    <n v="14.93"/>
    <n v="1.1499999999999999"/>
  </r>
  <r>
    <s v="E"/>
    <s v="G"/>
    <s v="G&gt;50IF"/>
    <d v="2018-10-01T00:00:00"/>
    <x v="11"/>
    <d v="2018-05-01T00:00:00"/>
    <n v="717.63"/>
    <n v="55.26"/>
  </r>
  <r>
    <s v="E"/>
    <s v="G"/>
    <s v="G&gt;50IF"/>
    <d v="2018-10-01T00:00:00"/>
    <x v="6"/>
    <d v="2018-05-01T00:00:00"/>
    <n v="11436.15"/>
    <n v="1017.82"/>
  </r>
  <r>
    <s v="E"/>
    <s v="G"/>
    <s v="G&gt;50IF"/>
    <d v="2018-10-01T00:00:00"/>
    <x v="12"/>
    <d v="2018-05-01T00:00:00"/>
    <n v="32.369999999999997"/>
    <n v="2.4900000000000002"/>
  </r>
  <r>
    <s v="E"/>
    <s v="G"/>
    <s v="G&gt;50IF"/>
    <d v="2018-10-01T00:00:00"/>
    <x v="7"/>
    <d v="2018-05-01T00:00:00"/>
    <n v="515.77"/>
    <n v="45.9"/>
  </r>
  <r>
    <s v="E"/>
    <s v="U"/>
    <s v="GU-F"/>
    <d v="2018-10-01T00:00:00"/>
    <x v="11"/>
    <d v="2018-05-01T00:00:00"/>
    <n v="1852.56"/>
    <n v="142.65"/>
  </r>
  <r>
    <s v="E"/>
    <s v="U"/>
    <s v="GU-F"/>
    <d v="2018-10-01T00:00:00"/>
    <x v="12"/>
    <d v="2018-05-01T00:00:00"/>
    <n v="83.55"/>
    <n v="6.42"/>
  </r>
  <r>
    <s v="E"/>
    <s v="U"/>
    <s v="GU-F"/>
    <d v="2018-10-01T00:00:00"/>
    <x v="6"/>
    <d v="2018-05-01T00:00:00"/>
    <n v="191.44"/>
    <n v="17.04"/>
  </r>
  <r>
    <s v="E"/>
    <s v="U"/>
    <s v="GU-F"/>
    <d v="2018-10-01T00:00:00"/>
    <x v="7"/>
    <d v="2018-05-01T00:00:00"/>
    <n v="8.64"/>
    <n v="0.77"/>
  </r>
  <r>
    <s v="E"/>
    <s v="R"/>
    <s v="CR-F"/>
    <d v="2018-11-01T00:00:00"/>
    <x v="7"/>
    <d v="2018-05-01T00:00:00"/>
    <n v="9.1300000000000008"/>
    <n v="0.81"/>
  </r>
  <r>
    <s v="E"/>
    <s v="G"/>
    <s v="CG&gt;50F"/>
    <d v="2018-11-01T00:00:00"/>
    <x v="2"/>
    <d v="2018-11-01T00:00:00"/>
    <n v="0"/>
    <n v="0"/>
  </r>
  <r>
    <s v="E"/>
    <s v="G"/>
    <s v="CG&gt;50F"/>
    <d v="2018-11-01T00:00:00"/>
    <x v="3"/>
    <d v="2018-11-01T00:00:00"/>
    <n v="0"/>
    <n v="0"/>
  </r>
  <r>
    <s v="E"/>
    <s v="U"/>
    <s v="GU-F"/>
    <d v="2018-10-01T00:00:00"/>
    <x v="11"/>
    <d v="2018-05-01T00:00:00"/>
    <n v="409"/>
    <n v="31.49"/>
  </r>
  <r>
    <s v="E"/>
    <s v="U"/>
    <s v="GU-F"/>
    <d v="2018-10-01T00:00:00"/>
    <x v="12"/>
    <d v="2018-05-01T00:00:00"/>
    <n v="18.45"/>
    <n v="1.42"/>
  </r>
  <r>
    <s v="E"/>
    <s v="G"/>
    <s v="G&gt;50F"/>
    <d v="2018-11-01T00:00:00"/>
    <x v="11"/>
    <d v="2018-05-01T00:00:00"/>
    <n v="717.63"/>
    <n v="55.26"/>
  </r>
  <r>
    <s v="E"/>
    <s v="G"/>
    <s v="G&gt;50F"/>
    <d v="2018-11-01T00:00:00"/>
    <x v="6"/>
    <d v="2018-05-01T00:00:00"/>
    <n v="8642.3700000000008"/>
    <n v="769.17"/>
  </r>
  <r>
    <s v="E"/>
    <s v="G"/>
    <s v="G&gt;50F"/>
    <d v="2018-11-01T00:00:00"/>
    <x v="12"/>
    <d v="2018-05-01T00:00:00"/>
    <n v="32.369999999999997"/>
    <n v="2.4900000000000002"/>
  </r>
  <r>
    <s v="E"/>
    <s v="G"/>
    <s v="G&gt;50F"/>
    <d v="2018-11-01T00:00:00"/>
    <x v="7"/>
    <d v="2018-05-01T00:00:00"/>
    <n v="389.77"/>
    <n v="34.69"/>
  </r>
  <r>
    <s v="E"/>
    <s v="R"/>
    <s v="SENTF"/>
    <d v="2018-10-01T00:00:00"/>
    <x v="9"/>
    <d v="2018-05-01T00:00:00"/>
    <n v="194.4"/>
    <n v="14.97"/>
  </r>
  <r>
    <s v="E"/>
    <s v="R"/>
    <s v="SENTF"/>
    <d v="2018-10-01T00:00:00"/>
    <x v="10"/>
    <d v="2018-05-01T00:00:00"/>
    <n v="8.77"/>
    <n v="0.67"/>
  </r>
  <r>
    <s v="E"/>
    <s v="C"/>
    <s v="SENTF"/>
    <d v="2018-10-01T00:00:00"/>
    <x v="9"/>
    <d v="2018-05-01T00:00:00"/>
    <n v="1245.5999999999999"/>
    <n v="95.9"/>
  </r>
  <r>
    <s v="E"/>
    <s v="C"/>
    <s v="SENTF"/>
    <d v="2018-10-01T00:00:00"/>
    <x v="10"/>
    <d v="2018-05-01T00:00:00"/>
    <n v="56.18"/>
    <n v="4.33"/>
  </r>
  <r>
    <s v="E"/>
    <s v="C"/>
    <s v="G&lt;50F"/>
    <d v="2018-10-01T00:00:00"/>
    <x v="11"/>
    <d v="2018-05-01T00:00:00"/>
    <n v="2687"/>
    <n v="206.9"/>
  </r>
  <r>
    <s v="E"/>
    <s v="C"/>
    <s v="G&lt;50F"/>
    <d v="2018-10-01T00:00:00"/>
    <x v="12"/>
    <d v="2018-05-01T00:00:00"/>
    <n v="121.18"/>
    <n v="9.33"/>
  </r>
  <r>
    <s v="E"/>
    <s v="C"/>
    <s v="SENTF"/>
    <d v="2018-10-01T00:00:00"/>
    <x v="9"/>
    <d v="2018-05-01T00:00:00"/>
    <n v="1271.52"/>
    <n v="97.9"/>
  </r>
  <r>
    <s v="E"/>
    <s v="C"/>
    <s v="SENTF"/>
    <d v="2018-10-01T00:00:00"/>
    <x v="10"/>
    <d v="2018-05-01T00:00:00"/>
    <n v="57.35"/>
    <n v="4.43"/>
  </r>
  <r>
    <s v="E"/>
    <s v="C"/>
    <s v="SENTF"/>
    <d v="2018-10-01T00:00:00"/>
    <x v="9"/>
    <d v="2018-05-01T00:00:00"/>
    <n v="225"/>
    <n v="17.32"/>
  </r>
  <r>
    <s v="E"/>
    <s v="C"/>
    <s v="SENTF"/>
    <d v="2018-10-01T00:00:00"/>
    <x v="10"/>
    <d v="2018-05-01T00:00:00"/>
    <n v="10.14"/>
    <n v="0.78"/>
  </r>
  <r>
    <s v="E"/>
    <s v="SL"/>
    <s v="SENTF"/>
    <d v="2018-10-01T00:00:00"/>
    <x v="9"/>
    <d v="2018-05-01T00:00:00"/>
    <n v="63.36"/>
    <n v="4.88"/>
  </r>
  <r>
    <s v="E"/>
    <s v="SL"/>
    <s v="SENTF"/>
    <d v="2018-10-01T00:00:00"/>
    <x v="10"/>
    <d v="2018-05-01T00:00:00"/>
    <n v="2.86"/>
    <n v="0.22"/>
  </r>
  <r>
    <s v="E"/>
    <s v="R"/>
    <s v="R-F"/>
    <d v="2018-11-01T00:00:00"/>
    <x v="11"/>
    <d v="2018-05-01T00:00:00"/>
    <n v="774.11"/>
    <n v="59.61"/>
  </r>
  <r>
    <s v="E"/>
    <s v="R"/>
    <s v="R-F"/>
    <d v="2018-11-01T00:00:00"/>
    <x v="6"/>
    <d v="2018-05-01T00:00:00"/>
    <n v="75.89"/>
    <n v="6.75"/>
  </r>
  <r>
    <s v="E"/>
    <s v="R"/>
    <s v="R-F"/>
    <d v="2018-11-01T00:00:00"/>
    <x v="12"/>
    <d v="2018-05-01T00:00:00"/>
    <n v="34.909999999999997"/>
    <n v="2.68"/>
  </r>
  <r>
    <s v="E"/>
    <s v="R"/>
    <s v="R-F"/>
    <d v="2018-11-01T00:00:00"/>
    <x v="7"/>
    <d v="2018-05-01T00:00:00"/>
    <n v="3.43"/>
    <n v="0.31"/>
  </r>
  <r>
    <s v="E"/>
    <s v="G"/>
    <s v="G&gt;50F"/>
    <d v="2018-10-01T00:00:00"/>
    <x v="11"/>
    <d v="2018-05-01T00:00:00"/>
    <n v="5047.34"/>
    <n v="388.66"/>
  </r>
  <r>
    <s v="E"/>
    <s v="G"/>
    <s v="G&gt;50F"/>
    <d v="2018-10-01T00:00:00"/>
    <x v="6"/>
    <d v="2018-05-01T00:00:00"/>
    <n v="64423.66"/>
    <n v="5733.7"/>
  </r>
  <r>
    <s v="E"/>
    <s v="G"/>
    <s v="G&gt;50F"/>
    <d v="2018-10-01T00:00:00"/>
    <x v="12"/>
    <d v="2018-05-01T00:00:00"/>
    <n v="227.66"/>
    <n v="17.510000000000002"/>
  </r>
  <r>
    <s v="E"/>
    <s v="G"/>
    <s v="G&gt;50F"/>
    <d v="2018-10-01T00:00:00"/>
    <x v="7"/>
    <d v="2018-05-01T00:00:00"/>
    <n v="2905.49"/>
    <n v="258.58"/>
  </r>
  <r>
    <s v="E"/>
    <s v="S"/>
    <s v="STRLTF"/>
    <d v="2018-10-01T00:00:00"/>
    <x v="11"/>
    <d v="2018-05-01T00:00:00"/>
    <n v="717.63"/>
    <n v="55.26"/>
  </r>
  <r>
    <s v="E"/>
    <s v="S"/>
    <s v="STRLTF"/>
    <d v="2018-10-01T00:00:00"/>
    <x v="6"/>
    <d v="2018-05-01T00:00:00"/>
    <n v="4053.48"/>
    <n v="360.76"/>
  </r>
  <r>
    <s v="E"/>
    <s v="S"/>
    <s v="STRLTF"/>
    <d v="2018-10-01T00:00:00"/>
    <x v="12"/>
    <d v="2018-05-01T00:00:00"/>
    <n v="32.369999999999997"/>
    <n v="2.4900000000000002"/>
  </r>
  <r>
    <s v="E"/>
    <s v="S"/>
    <s v="STRLTF"/>
    <d v="2018-10-01T00:00:00"/>
    <x v="7"/>
    <d v="2018-05-01T00:00:00"/>
    <n v="182.81"/>
    <n v="16.27"/>
  </r>
  <r>
    <s v="E"/>
    <s v="S"/>
    <s v="STRLTF"/>
    <d v="2018-10-01T00:00:00"/>
    <x v="11"/>
    <d v="2018-05-01T00:00:00"/>
    <n v="1435.26"/>
    <n v="110.52"/>
  </r>
  <r>
    <s v="E"/>
    <s v="S"/>
    <s v="STRLTF"/>
    <d v="2018-10-01T00:00:00"/>
    <x v="6"/>
    <d v="2018-05-01T00:00:00"/>
    <n v="29985.37"/>
    <n v="2668.7"/>
  </r>
  <r>
    <s v="E"/>
    <s v="S"/>
    <s v="STRLTF"/>
    <d v="2018-10-01T00:00:00"/>
    <x v="12"/>
    <d v="2018-05-01T00:00:00"/>
    <n v="64.739999999999995"/>
    <n v="4.9800000000000004"/>
  </r>
  <r>
    <s v="E"/>
    <s v="S"/>
    <s v="STRLTF"/>
    <d v="2018-10-01T00:00:00"/>
    <x v="7"/>
    <d v="2018-05-01T00:00:00"/>
    <n v="1352.33"/>
    <n v="120.36"/>
  </r>
  <r>
    <s v="E"/>
    <s v="G"/>
    <s v="CSENTF"/>
    <d v="2018-09-01T00:00:00"/>
    <x v="9"/>
    <d v="2018-05-01T00:00:00"/>
    <n v="186"/>
    <n v="14.32"/>
  </r>
  <r>
    <s v="E"/>
    <s v="G"/>
    <s v="CSENTF"/>
    <d v="2018-09-01T00:00:00"/>
    <x v="10"/>
    <d v="2018-05-01T00:00:00"/>
    <n v="8.39"/>
    <n v="0.65"/>
  </r>
  <r>
    <s v="E"/>
    <s v="G"/>
    <s v="G&gt;50Ft"/>
    <d v="2018-10-01T00:00:00"/>
    <x v="11"/>
    <d v="2018-05-01T00:00:00"/>
    <n v="34446.46"/>
    <n v="2652.38"/>
  </r>
  <r>
    <s v="E"/>
    <s v="G"/>
    <s v="G&gt;50Ft"/>
    <d v="2018-10-01T00:00:00"/>
    <x v="6"/>
    <d v="2018-05-01T00:00:00"/>
    <n v="18353.54"/>
    <n v="1633.47"/>
  </r>
  <r>
    <s v="E"/>
    <s v="G"/>
    <s v="G&gt;50Ft"/>
    <d v="2018-10-01T00:00:00"/>
    <x v="12"/>
    <d v="2018-05-01T00:00:00"/>
    <n v="1553.54"/>
    <n v="119.62"/>
  </r>
  <r>
    <s v="E"/>
    <s v="G"/>
    <s v="G&gt;50Ft"/>
    <d v="2018-10-01T00:00:00"/>
    <x v="7"/>
    <d v="2018-05-01T00:00:00"/>
    <n v="827.74"/>
    <n v="73.67"/>
  </r>
  <r>
    <s v="E"/>
    <s v="U"/>
    <s v="GU-F"/>
    <d v="2018-10-01T00:00:00"/>
    <x v="11"/>
    <d v="2018-05-01T00:00:00"/>
    <n v="5637.26"/>
    <n v="434.08"/>
  </r>
  <r>
    <s v="E"/>
    <s v="U"/>
    <s v="GU-F"/>
    <d v="2018-10-01T00:00:00"/>
    <x v="12"/>
    <d v="2018-05-01T00:00:00"/>
    <n v="254.27"/>
    <n v="19.579999999999998"/>
  </r>
  <r>
    <s v="E"/>
    <s v="G"/>
    <s v="G&gt;50F"/>
    <d v="2018-11-01T00:00:00"/>
    <x v="11"/>
    <d v="2018-05-01T00:00:00"/>
    <n v="717.63"/>
    <n v="55.26"/>
  </r>
  <r>
    <s v="E"/>
    <s v="G"/>
    <s v="G&gt;50F"/>
    <d v="2018-11-01T00:00:00"/>
    <x v="6"/>
    <d v="2018-05-01T00:00:00"/>
    <n v="12033.37"/>
    <n v="1070.97"/>
  </r>
  <r>
    <s v="E"/>
    <s v="R"/>
    <s v="SENTF"/>
    <d v="2018-11-01T00:00:00"/>
    <x v="9"/>
    <d v="2018-05-01T00:00:00"/>
    <n v="36"/>
    <n v="2.77"/>
  </r>
  <r>
    <s v="E"/>
    <s v="C"/>
    <s v="G&lt;50F"/>
    <d v="2018-11-01T00:00:00"/>
    <x v="6"/>
    <d v="2018-05-01T00:00:00"/>
    <n v="3842.37"/>
    <n v="341.97"/>
  </r>
  <r>
    <s v="E"/>
    <s v="C"/>
    <s v="G&lt;50F"/>
    <d v="2018-11-01T00:00:00"/>
    <x v="12"/>
    <d v="2018-05-01T00:00:00"/>
    <n v="32.369999999999997"/>
    <n v="2.4900000000000002"/>
  </r>
  <r>
    <s v="E"/>
    <s v="C"/>
    <s v="G&lt;50F"/>
    <d v="2018-11-01T00:00:00"/>
    <x v="7"/>
    <d v="2018-05-01T00:00:00"/>
    <n v="173.29"/>
    <n v="15.42"/>
  </r>
  <r>
    <s v="E"/>
    <s v="U"/>
    <s v="CGU-F"/>
    <d v="2018-09-01T00:00:00"/>
    <x v="11"/>
    <d v="2018-05-01T00:00:00"/>
    <n v="2675"/>
    <n v="205.99"/>
  </r>
  <r>
    <s v="E"/>
    <s v="U"/>
    <s v="CGU-F"/>
    <d v="2018-09-01T00:00:00"/>
    <x v="12"/>
    <d v="2018-05-01T00:00:00"/>
    <n v="120.64"/>
    <n v="9.2899999999999991"/>
  </r>
  <r>
    <s v="E"/>
    <s v="C"/>
    <s v="G&lt;50F"/>
    <d v="2018-10-01T00:00:00"/>
    <x v="11"/>
    <d v="2018-05-01T00:00:00"/>
    <n v="717.63"/>
    <n v="55.26"/>
  </r>
  <r>
    <s v="E"/>
    <s v="C"/>
    <s v="G&lt;50F"/>
    <d v="2018-10-01T00:00:00"/>
    <x v="6"/>
    <d v="2018-05-01T00:00:00"/>
    <n v="5242.37"/>
    <n v="466.57"/>
  </r>
  <r>
    <s v="E"/>
    <s v="C"/>
    <s v="G&lt;50F"/>
    <d v="2018-10-01T00:00:00"/>
    <x v="12"/>
    <d v="2018-05-01T00:00:00"/>
    <n v="32.369999999999997"/>
    <n v="2.4900000000000002"/>
  </r>
  <r>
    <s v="E"/>
    <s v="C"/>
    <s v="G&lt;50F"/>
    <d v="2018-10-01T00:00:00"/>
    <x v="7"/>
    <d v="2018-05-01T00:00:00"/>
    <n v="236.43"/>
    <n v="21.04"/>
  </r>
  <r>
    <s v="E"/>
    <s v="G"/>
    <s v="G&gt;50IF"/>
    <d v="2018-10-01T00:00:00"/>
    <x v="11"/>
    <d v="2018-05-01T00:00:00"/>
    <n v="0"/>
    <n v="0"/>
  </r>
  <r>
    <s v="E"/>
    <s v="G"/>
    <s v="G&gt;50IF"/>
    <d v="2018-10-01T00:00:00"/>
    <x v="12"/>
    <d v="2018-05-01T00:00:00"/>
    <n v="0"/>
    <n v="0"/>
  </r>
  <r>
    <s v="E"/>
    <s v="U"/>
    <s v="GU-F"/>
    <d v="2018-11-01T00:00:00"/>
    <x v="6"/>
    <d v="2018-05-01T00:00:00"/>
    <n v="3317.74"/>
    <n v="295.27999999999997"/>
  </r>
  <r>
    <s v="E"/>
    <s v="U"/>
    <s v="GU-F"/>
    <d v="2018-11-01T00:00:00"/>
    <x v="7"/>
    <d v="2018-05-01T00:00:00"/>
    <n v="149.63"/>
    <n v="13.31"/>
  </r>
  <r>
    <s v="E"/>
    <s v="C"/>
    <s v="G&lt;50IF"/>
    <d v="2018-10-01T00:00:00"/>
    <x v="11"/>
    <d v="2018-05-01T00:00:00"/>
    <n v="3057.28"/>
    <n v="235.42"/>
  </r>
  <r>
    <s v="E"/>
    <s v="C"/>
    <s v="G&lt;50IF"/>
    <d v="2018-10-01T00:00:00"/>
    <x v="6"/>
    <d v="2018-05-01T00:00:00"/>
    <n v="9181.2199999999993"/>
    <n v="817.13"/>
  </r>
  <r>
    <s v="E"/>
    <s v="C"/>
    <s v="G&lt;50IF"/>
    <d v="2018-10-01T00:00:00"/>
    <x v="12"/>
    <d v="2018-05-01T00:00:00"/>
    <n v="137.9"/>
    <n v="10.62"/>
  </r>
  <r>
    <s v="E"/>
    <s v="C"/>
    <s v="G&lt;50IF"/>
    <d v="2018-10-01T00:00:00"/>
    <x v="7"/>
    <d v="2018-05-01T00:00:00"/>
    <n v="414.06"/>
    <n v="36.86"/>
  </r>
  <r>
    <s v="E"/>
    <s v="C"/>
    <s v="G&lt;50IF"/>
    <d v="2018-10-01T00:00:00"/>
    <x v="11"/>
    <d v="2018-05-01T00:00:00"/>
    <n v="717.63"/>
    <n v="55.26"/>
  </r>
  <r>
    <s v="E"/>
    <s v="C"/>
    <s v="G&lt;50IF"/>
    <d v="2018-10-01T00:00:00"/>
    <x v="6"/>
    <d v="2018-05-01T00:00:00"/>
    <n v="7291.77"/>
    <n v="648.97"/>
  </r>
  <r>
    <s v="E"/>
    <s v="C"/>
    <s v="G&lt;50IF"/>
    <d v="2018-10-01T00:00:00"/>
    <x v="12"/>
    <d v="2018-05-01T00:00:00"/>
    <n v="32.369999999999997"/>
    <n v="2.4900000000000002"/>
  </r>
  <r>
    <s v="E"/>
    <s v="C"/>
    <s v="G&lt;50IF"/>
    <d v="2018-10-01T00:00:00"/>
    <x v="7"/>
    <d v="2018-05-01T00:00:00"/>
    <n v="328.85"/>
    <n v="29.27"/>
  </r>
  <r>
    <s v="E"/>
    <s v="S"/>
    <s v="STRLTF"/>
    <d v="2018-10-01T00:00:00"/>
    <x v="11"/>
    <d v="2018-05-01T00:00:00"/>
    <n v="717.63"/>
    <n v="55.26"/>
  </r>
  <r>
    <s v="E"/>
    <s v="S"/>
    <s v="STRLTF"/>
    <d v="2018-10-01T00:00:00"/>
    <x v="6"/>
    <d v="2018-05-01T00:00:00"/>
    <n v="9640.3700000000008"/>
    <n v="857.99"/>
  </r>
  <r>
    <s v="E"/>
    <s v="S"/>
    <s v="STRLTF"/>
    <d v="2018-10-01T00:00:00"/>
    <x v="12"/>
    <d v="2018-05-01T00:00:00"/>
    <n v="32.369999999999997"/>
    <n v="2.4900000000000002"/>
  </r>
  <r>
    <s v="E"/>
    <s v="S"/>
    <s v="STRLTF"/>
    <d v="2018-10-01T00:00:00"/>
    <x v="7"/>
    <d v="2018-05-01T00:00:00"/>
    <n v="434.78"/>
    <n v="38.700000000000003"/>
  </r>
  <r>
    <s v="E"/>
    <s v="G"/>
    <s v="G&gt;50IF"/>
    <d v="2018-10-01T00:00:00"/>
    <x v="11"/>
    <d v="2018-05-01T00:00:00"/>
    <n v="717.63"/>
    <n v="55.26"/>
  </r>
  <r>
    <s v="E"/>
    <s v="G"/>
    <s v="G&gt;50IF"/>
    <d v="2018-10-01T00:00:00"/>
    <x v="6"/>
    <d v="2018-05-01T00:00:00"/>
    <n v="3075.78"/>
    <n v="273.74"/>
  </r>
  <r>
    <s v="E"/>
    <s v="GI"/>
    <s v="SENTF"/>
    <d v="2018-10-01T00:00:00"/>
    <x v="9"/>
    <d v="2018-05-01T00:00:00"/>
    <n v="122.4"/>
    <n v="9.42"/>
  </r>
  <r>
    <s v="E"/>
    <s v="GI"/>
    <s v="SENTF"/>
    <d v="2018-10-01T00:00:00"/>
    <x v="10"/>
    <d v="2018-05-01T00:00:00"/>
    <n v="5.52"/>
    <n v="0.42"/>
  </r>
  <r>
    <s v="E"/>
    <s v="S"/>
    <s v="STRLTF"/>
    <d v="2018-10-01T00:00:00"/>
    <x v="11"/>
    <d v="2018-05-01T00:00:00"/>
    <n v="717.63"/>
    <n v="55.26"/>
  </r>
  <r>
    <s v="E"/>
    <s v="S"/>
    <s v="STRLTF"/>
    <d v="2018-10-01T00:00:00"/>
    <x v="6"/>
    <d v="2018-05-01T00:00:00"/>
    <n v="6739.99"/>
    <n v="599.86"/>
  </r>
  <r>
    <s v="E"/>
    <s v="S"/>
    <s v="STRLTF"/>
    <d v="2018-10-01T00:00:00"/>
    <x v="12"/>
    <d v="2018-05-01T00:00:00"/>
    <n v="32.369999999999997"/>
    <n v="2.4900000000000002"/>
  </r>
  <r>
    <s v="E"/>
    <s v="S"/>
    <s v="STRLTF"/>
    <d v="2018-10-01T00:00:00"/>
    <x v="7"/>
    <d v="2018-05-01T00:00:00"/>
    <n v="303.97000000000003"/>
    <n v="27.05"/>
  </r>
  <r>
    <s v="E"/>
    <s v="GI"/>
    <s v="G&gt;50IF"/>
    <d v="2018-10-01T00:00:00"/>
    <x v="11"/>
    <d v="2018-05-01T00:00:00"/>
    <n v="717.63"/>
    <n v="55.26"/>
  </r>
  <r>
    <s v="E"/>
    <s v="GI"/>
    <s v="G&gt;50IF"/>
    <d v="2018-10-01T00:00:00"/>
    <x v="6"/>
    <d v="2018-05-01T00:00:00"/>
    <n v="17771.810000000001"/>
    <n v="1581.69"/>
  </r>
  <r>
    <s v="E"/>
    <s v="GI"/>
    <s v="G&gt;50IF"/>
    <d v="2018-10-01T00:00:00"/>
    <x v="12"/>
    <d v="2018-05-01T00:00:00"/>
    <n v="32.369999999999997"/>
    <n v="2.4900000000000002"/>
  </r>
  <r>
    <s v="E"/>
    <s v="GI"/>
    <s v="G&gt;50IF"/>
    <d v="2018-10-01T00:00:00"/>
    <x v="7"/>
    <d v="2018-05-01T00:00:00"/>
    <n v="801.5"/>
    <n v="71.33"/>
  </r>
  <r>
    <s v="E"/>
    <s v="C"/>
    <s v="SENTF"/>
    <d v="2018-10-01T00:00:00"/>
    <x v="9"/>
    <d v="2018-05-01T00:00:00"/>
    <n v="1013.4"/>
    <n v="78.03"/>
  </r>
  <r>
    <s v="E"/>
    <s v="C"/>
    <s v="SENTF"/>
    <d v="2018-10-01T00:00:00"/>
    <x v="10"/>
    <d v="2018-05-01T00:00:00"/>
    <n v="45.7"/>
    <n v="3.52"/>
  </r>
  <r>
    <s v="E"/>
    <s v="C"/>
    <s v="SENTF"/>
    <d v="2018-10-01T00:00:00"/>
    <x v="9"/>
    <d v="2018-05-01T00:00:00"/>
    <n v="498.24"/>
    <n v="38.36"/>
  </r>
  <r>
    <s v="E"/>
    <s v="GI"/>
    <s v="G&gt;50IF"/>
    <d v="2018-10-01T00:00:00"/>
    <x v="7"/>
    <d v="2018-05-01T00:00:00"/>
    <n v="12.45"/>
    <n v="1.1100000000000001"/>
  </r>
  <r>
    <s v="E"/>
    <s v="GI"/>
    <s v="G&gt;50IF"/>
    <d v="2018-10-01T00:00:00"/>
    <x v="11"/>
    <d v="2018-05-01T00:00:00"/>
    <n v="717.63"/>
    <n v="55.26"/>
  </r>
  <r>
    <s v="E"/>
    <s v="GI"/>
    <s v="G&gt;50IF"/>
    <d v="2018-10-01T00:00:00"/>
    <x v="6"/>
    <d v="2018-05-01T00:00:00"/>
    <n v="276.20999999999998"/>
    <n v="24.58"/>
  </r>
  <r>
    <s v="E"/>
    <s v="GI"/>
    <s v="G&gt;50IF"/>
    <d v="2018-10-01T00:00:00"/>
    <x v="12"/>
    <d v="2018-05-01T00:00:00"/>
    <n v="32.369999999999997"/>
    <n v="2.4900000000000002"/>
  </r>
  <r>
    <s v="E"/>
    <s v="G"/>
    <s v="WG&gt;5IF"/>
    <d v="2018-10-01T00:00:00"/>
    <x v="11"/>
    <d v="2018-05-01T00:00:00"/>
    <n v="717.63"/>
    <n v="55.26"/>
  </r>
  <r>
    <s v="E"/>
    <s v="G"/>
    <s v="WG&gt;5IF"/>
    <d v="2018-10-01T00:00:00"/>
    <x v="6"/>
    <d v="2018-05-01T00:00:00"/>
    <n v="10593.12"/>
    <n v="942.79"/>
  </r>
  <r>
    <s v="E"/>
    <s v="G"/>
    <s v="WG&gt;5IF"/>
    <d v="2018-10-01T00:00:00"/>
    <x v="12"/>
    <d v="2018-05-01T00:00:00"/>
    <n v="32.369999999999997"/>
    <n v="2.4900000000000002"/>
  </r>
  <r>
    <s v="E"/>
    <s v="G"/>
    <s v="WG&gt;5IF"/>
    <d v="2018-10-01T00:00:00"/>
    <x v="7"/>
    <d v="2018-05-01T00:00:00"/>
    <n v="477.74"/>
    <n v="42.52"/>
  </r>
  <r>
    <s v="E"/>
    <s v="C"/>
    <s v="G&lt;50F"/>
    <d v="2019-08-01T00:00:00"/>
    <x v="2"/>
    <d v="2018-11-01T00:00:00"/>
    <n v="1466.71"/>
    <n v="112.94"/>
  </r>
  <r>
    <s v="E"/>
    <s v="C"/>
    <s v="G&lt;50F"/>
    <d v="2019-08-01T00:00:00"/>
    <x v="0"/>
    <d v="2018-11-01T00:00:00"/>
    <n v="295.29000000000002"/>
    <n v="26.28"/>
  </r>
  <r>
    <s v="E"/>
    <s v="C"/>
    <s v="G&lt;50F"/>
    <d v="2019-08-01T00:00:00"/>
    <x v="3"/>
    <d v="2018-11-01T00:00:00"/>
    <n v="58.29"/>
    <n v="4.49"/>
  </r>
  <r>
    <s v="E"/>
    <s v="C"/>
    <s v="G&lt;50F"/>
    <d v="2019-08-01T00:00:00"/>
    <x v="1"/>
    <d v="2018-11-01T00:00:00"/>
    <n v="12.85"/>
    <n v="1.1499999999999999"/>
  </r>
  <r>
    <s v="E"/>
    <s v="R"/>
    <s v="R-F"/>
    <d v="2018-11-01T00:00:00"/>
    <x v="11"/>
    <d v="2018-05-01T00:00:00"/>
    <n v="604"/>
    <n v="46.51"/>
  </r>
  <r>
    <s v="E"/>
    <s v="R"/>
    <s v="R-F"/>
    <d v="2018-11-01T00:00:00"/>
    <x v="12"/>
    <d v="2018-05-01T00:00:00"/>
    <n v="27.25"/>
    <n v="2.1"/>
  </r>
  <r>
    <s v="E"/>
    <s v="C"/>
    <s v="G&lt;50Ft"/>
    <d v="2018-11-01T00:00:00"/>
    <x v="11"/>
    <d v="2018-05-01T00:00:00"/>
    <n v="13778.59"/>
    <n v="1060.95"/>
  </r>
  <r>
    <s v="E"/>
    <s v="C"/>
    <s v="G&lt;50Ft"/>
    <d v="2018-11-01T00:00:00"/>
    <x v="6"/>
    <d v="2018-05-01T00:00:00"/>
    <n v="4621.41"/>
    <n v="411.31"/>
  </r>
  <r>
    <s v="E"/>
    <s v="C"/>
    <s v="G&lt;50Ft"/>
    <d v="2018-11-01T00:00:00"/>
    <x v="12"/>
    <d v="2018-05-01T00:00:00"/>
    <n v="621.41"/>
    <n v="47.85"/>
  </r>
  <r>
    <s v="E"/>
    <s v="C"/>
    <s v="G&lt;50Ft"/>
    <d v="2018-11-01T00:00:00"/>
    <x v="7"/>
    <d v="2018-05-01T00:00:00"/>
    <n v="208.43"/>
    <n v="18.55"/>
  </r>
  <r>
    <s v="E"/>
    <s v="C"/>
    <s v="G&lt;50IF"/>
    <d v="2018-09-01T00:00:00"/>
    <x v="11"/>
    <d v="2018-05-01T00:00:00"/>
    <n v="3386.92"/>
    <n v="260.79000000000002"/>
  </r>
  <r>
    <s v="E"/>
    <s v="C"/>
    <s v="G&lt;50IF"/>
    <d v="2018-09-01T00:00:00"/>
    <x v="6"/>
    <d v="2018-05-01T00:00:00"/>
    <n v="8572.25"/>
    <n v="762.93"/>
  </r>
  <r>
    <s v="E"/>
    <s v="C"/>
    <s v="G&lt;50IF"/>
    <d v="2018-09-01T00:00:00"/>
    <x v="12"/>
    <d v="2018-05-01T00:00:00"/>
    <n v="152.72999999999999"/>
    <n v="11.75"/>
  </r>
  <r>
    <s v="E"/>
    <s v="C"/>
    <s v="G&lt;50IF"/>
    <d v="2018-09-01T00:00:00"/>
    <x v="7"/>
    <d v="2018-05-01T00:00:00"/>
    <n v="386.62"/>
    <n v="34.409999999999997"/>
  </r>
  <r>
    <s v="E"/>
    <s v="C"/>
    <s v="SENTF"/>
    <d v="2018-08-01T00:00:00"/>
    <x v="9"/>
    <d v="2018-05-01T00:00:00"/>
    <n v="487.32"/>
    <n v="37.53"/>
  </r>
  <r>
    <s v="E"/>
    <s v="C"/>
    <s v="SENTF"/>
    <d v="2018-08-01T00:00:00"/>
    <x v="10"/>
    <d v="2018-05-01T00:00:00"/>
    <n v="21.98"/>
    <n v="1.69"/>
  </r>
  <r>
    <s v="E"/>
    <s v="R"/>
    <s v="SENTF"/>
    <d v="2018-11-01T00:00:00"/>
    <x v="10"/>
    <d v="2018-05-01T00:00:00"/>
    <n v="1.62"/>
    <n v="0.12"/>
  </r>
  <r>
    <s v="E"/>
    <s v="C"/>
    <s v="SENTF"/>
    <d v="2018-10-01T00:00:00"/>
    <x v="9"/>
    <d v="2018-05-01T00:00:00"/>
    <n v="471.6"/>
    <n v="36.31"/>
  </r>
  <r>
    <s v="E"/>
    <s v="C"/>
    <s v="SENTF"/>
    <d v="2018-10-01T00:00:00"/>
    <x v="10"/>
    <d v="2018-05-01T00:00:00"/>
    <n v="21.27"/>
    <n v="1.64"/>
  </r>
  <r>
    <s v="E"/>
    <s v="G"/>
    <s v="G&gt;50Ft"/>
    <d v="2018-10-01T00:00:00"/>
    <x v="11"/>
    <d v="2018-05-01T00:00:00"/>
    <n v="574.11"/>
    <n v="44.21"/>
  </r>
  <r>
    <s v="E"/>
    <s v="G"/>
    <s v="G&gt;50Ft"/>
    <d v="2018-10-01T00:00:00"/>
    <x v="6"/>
    <d v="2018-05-01T00:00:00"/>
    <n v="9505.89"/>
    <n v="846.02"/>
  </r>
  <r>
    <s v="E"/>
    <s v="G"/>
    <s v="G&gt;50Ft"/>
    <d v="2018-10-01T00:00:00"/>
    <x v="12"/>
    <d v="2018-05-01T00:00:00"/>
    <n v="25.89"/>
    <n v="1.99"/>
  </r>
  <r>
    <s v="E"/>
    <s v="G"/>
    <s v="G&gt;50Ft"/>
    <d v="2018-10-01T00:00:00"/>
    <x v="7"/>
    <d v="2018-05-01T00:00:00"/>
    <n v="428.72"/>
    <n v="38.159999999999997"/>
  </r>
  <r>
    <s v="E"/>
    <s v="G"/>
    <s v="G&gt;50F"/>
    <d v="2018-10-01T00:00:00"/>
    <x v="11"/>
    <d v="2018-05-01T00:00:00"/>
    <n v="717.63"/>
    <n v="55.26"/>
  </r>
  <r>
    <s v="E"/>
    <s v="G"/>
    <s v="G&gt;50F"/>
    <d v="2018-10-01T00:00:00"/>
    <x v="6"/>
    <d v="2018-05-01T00:00:00"/>
    <n v="1982.37"/>
    <n v="176.43"/>
  </r>
  <r>
    <s v="E"/>
    <s v="G"/>
    <s v="G&gt;50F"/>
    <d v="2018-10-01T00:00:00"/>
    <x v="12"/>
    <d v="2018-05-01T00:00:00"/>
    <n v="32.369999999999997"/>
    <n v="2.4900000000000002"/>
  </r>
  <r>
    <s v="E"/>
    <s v="G"/>
    <s v="G&gt;50F"/>
    <d v="2018-10-01T00:00:00"/>
    <x v="7"/>
    <d v="2018-05-01T00:00:00"/>
    <n v="89.4"/>
    <n v="7.96"/>
  </r>
  <r>
    <s v="E"/>
    <s v="C"/>
    <s v="GU-F"/>
    <d v="2018-10-01T00:00:00"/>
    <x v="11"/>
    <d v="2018-05-01T00:00:00"/>
    <n v="341"/>
    <n v="26.26"/>
  </r>
  <r>
    <s v="E"/>
    <s v="C"/>
    <s v="GU-F"/>
    <d v="2018-10-01T00:00:00"/>
    <x v="12"/>
    <d v="2018-05-01T00:00:00"/>
    <n v="15.38"/>
    <n v="1.18"/>
  </r>
  <r>
    <s v="E"/>
    <s v="R"/>
    <s v="R-F"/>
    <d v="2018-10-01T00:00:00"/>
    <x v="11"/>
    <d v="2018-05-01T00:00:00"/>
    <n v="1741.46"/>
    <n v="134.1"/>
  </r>
  <r>
    <s v="E"/>
    <s v="R"/>
    <s v="R-F"/>
    <d v="2018-10-01T00:00:00"/>
    <x v="6"/>
    <d v="2018-05-01T00:00:00"/>
    <n v="775.54"/>
    <n v="69.02"/>
  </r>
  <r>
    <s v="E"/>
    <s v="R"/>
    <s v="R-F"/>
    <d v="2018-10-01T00:00:00"/>
    <x v="12"/>
    <d v="2018-05-01T00:00:00"/>
    <n v="78.540000000000006"/>
    <n v="6.04"/>
  </r>
  <r>
    <s v="E"/>
    <s v="R"/>
    <s v="R-F"/>
    <d v="2018-10-01T00:00:00"/>
    <x v="7"/>
    <d v="2018-05-01T00:00:00"/>
    <n v="34.97"/>
    <n v="3.11"/>
  </r>
  <r>
    <s v="E"/>
    <s v="G"/>
    <s v="G&gt;50F"/>
    <d v="2018-11-01T00:00:00"/>
    <x v="12"/>
    <d v="2018-05-01T00:00:00"/>
    <n v="32.369999999999997"/>
    <n v="2.4900000000000002"/>
  </r>
  <r>
    <s v="E"/>
    <s v="G"/>
    <s v="G&gt;50F"/>
    <d v="2018-11-01T00:00:00"/>
    <x v="7"/>
    <d v="2018-05-01T00:00:00"/>
    <n v="542.70000000000005"/>
    <n v="48.3"/>
  </r>
  <r>
    <s v="E"/>
    <s v="R"/>
    <s v="SENTF"/>
    <d v="2018-10-01T00:00:00"/>
    <x v="9"/>
    <d v="2018-05-01T00:00:00"/>
    <n v="46.8"/>
    <n v="3.6"/>
  </r>
  <r>
    <s v="E"/>
    <s v="R"/>
    <s v="SENTF"/>
    <d v="2018-10-01T00:00:00"/>
    <x v="10"/>
    <d v="2018-05-01T00:00:00"/>
    <n v="2.11"/>
    <n v="0.16"/>
  </r>
  <r>
    <s v="E"/>
    <s v="R"/>
    <s v="SENTF"/>
    <d v="2018-10-01T00:00:00"/>
    <x v="9"/>
    <d v="2018-05-01T00:00:00"/>
    <n v="302.39999999999998"/>
    <n v="23.28"/>
  </r>
  <r>
    <s v="E"/>
    <s v="R"/>
    <s v="SENTF"/>
    <d v="2018-10-01T00:00:00"/>
    <x v="10"/>
    <d v="2018-05-01T00:00:00"/>
    <n v="13.64"/>
    <n v="1.05"/>
  </r>
  <r>
    <s v="E"/>
    <s v="U"/>
    <s v="GU-F"/>
    <d v="2018-10-01T00:00:00"/>
    <x v="6"/>
    <d v="2018-05-01T00:00:00"/>
    <n v="637.74"/>
    <n v="56.76"/>
  </r>
  <r>
    <s v="E"/>
    <s v="U"/>
    <s v="GU-F"/>
    <d v="2018-10-01T00:00:00"/>
    <x v="7"/>
    <d v="2018-05-01T00:00:00"/>
    <n v="28.75"/>
    <n v="2.56"/>
  </r>
  <r>
    <s v="E"/>
    <s v="SL"/>
    <s v="SENTF"/>
    <d v="2018-10-01T00:00:00"/>
    <x v="9"/>
    <d v="2018-05-01T00:00:00"/>
    <n v="189"/>
    <n v="14.55"/>
  </r>
  <r>
    <s v="E"/>
    <s v="SL"/>
    <s v="SENTF"/>
    <d v="2018-10-01T00:00:00"/>
    <x v="10"/>
    <d v="2018-05-01T00:00:00"/>
    <n v="8.52"/>
    <n v="0.66"/>
  </r>
  <r>
    <s v="E"/>
    <s v="R"/>
    <s v="R-F"/>
    <d v="2018-10-01T00:00:00"/>
    <x v="11"/>
    <d v="2018-05-01T00:00:00"/>
    <n v="546"/>
    <n v="42.04"/>
  </r>
  <r>
    <s v="E"/>
    <s v="R"/>
    <s v="R-F"/>
    <d v="2018-10-01T00:00:00"/>
    <x v="12"/>
    <d v="2018-05-01T00:00:00"/>
    <n v="24.62"/>
    <n v="1.9"/>
  </r>
  <r>
    <s v="E"/>
    <s v="C"/>
    <s v="SENTF"/>
    <d v="2018-08-01T00:00:00"/>
    <x v="9"/>
    <d v="2018-05-01T00:00:00"/>
    <n v="70.680000000000007"/>
    <n v="5.44"/>
  </r>
  <r>
    <s v="E"/>
    <s v="C"/>
    <s v="SENTF"/>
    <d v="2018-08-01T00:00:00"/>
    <x v="10"/>
    <d v="2018-05-01T00:00:00"/>
    <n v="3.19"/>
    <n v="0.25"/>
  </r>
  <r>
    <s v="E"/>
    <s v="R"/>
    <s v="SENTF"/>
    <d v="2018-07-01T00:00:00"/>
    <x v="9"/>
    <d v="2018-05-01T00:00:00"/>
    <n v="302.39999999999998"/>
    <n v="23.28"/>
  </r>
  <r>
    <s v="E"/>
    <s v="R"/>
    <s v="SENTF"/>
    <d v="2018-07-01T00:00:00"/>
    <x v="10"/>
    <d v="2018-05-01T00:00:00"/>
    <n v="13.64"/>
    <n v="1.05"/>
  </r>
  <r>
    <s v="E"/>
    <s v="C"/>
    <s v="G&lt;50IF"/>
    <d v="2018-07-01T00:00:00"/>
    <x v="11"/>
    <d v="2018-05-01T00:00:00"/>
    <n v="496.74"/>
    <n v="38.24"/>
  </r>
  <r>
    <s v="E"/>
    <s v="C"/>
    <s v="G&lt;50IF"/>
    <d v="2018-07-01T00:00:00"/>
    <x v="12"/>
    <d v="2018-05-01T00:00:00"/>
    <n v="22.41"/>
    <n v="1.72"/>
  </r>
  <r>
    <s v="E"/>
    <s v="R"/>
    <s v="SENTF"/>
    <d v="2018-07-01T00:00:00"/>
    <x v="9"/>
    <d v="2018-05-01T00:00:00"/>
    <n v="46.8"/>
    <n v="3.6"/>
  </r>
  <r>
    <s v="E"/>
    <s v="R"/>
    <s v="SENTF"/>
    <d v="2018-07-01T00:00:00"/>
    <x v="10"/>
    <d v="2018-05-01T00:00:00"/>
    <n v="2.11"/>
    <n v="0.16"/>
  </r>
  <r>
    <s v="E"/>
    <s v="GI"/>
    <s v="G&gt;50IF"/>
    <d v="2018-09-01T00:00:00"/>
    <x v="11"/>
    <d v="2018-05-01T00:00:00"/>
    <n v="749.01"/>
    <n v="57.67"/>
  </r>
  <r>
    <s v="E"/>
    <s v="GI"/>
    <s v="G&gt;50IF"/>
    <d v="2018-09-01T00:00:00"/>
    <x v="6"/>
    <d v="2018-05-01T00:00:00"/>
    <n v="15056.55"/>
    <n v="1340.03"/>
  </r>
  <r>
    <s v="E"/>
    <s v="GI"/>
    <s v="G&gt;50IF"/>
    <d v="2018-09-01T00:00:00"/>
    <x v="12"/>
    <d v="2018-05-01T00:00:00"/>
    <n v="25.99"/>
    <n v="2"/>
  </r>
  <r>
    <s v="E"/>
    <s v="GI"/>
    <s v="G&gt;50IF"/>
    <d v="2018-09-01T00:00:00"/>
    <x v="7"/>
    <d v="2018-05-01T00:00:00"/>
    <n v="522.46"/>
    <n v="46.5"/>
  </r>
  <r>
    <s v="E"/>
    <s v="GI"/>
    <s v="SENTF"/>
    <d v="2018-09-01T00:00:00"/>
    <x v="9"/>
    <d v="2018-05-01T00:00:00"/>
    <n v="126.48"/>
    <n v="9.74"/>
  </r>
  <r>
    <s v="E"/>
    <s v="GI"/>
    <s v="SENTF"/>
    <d v="2018-09-01T00:00:00"/>
    <x v="10"/>
    <d v="2018-05-01T00:00:00"/>
    <n v="5.7"/>
    <n v="0.44"/>
  </r>
  <r>
    <s v="E"/>
    <s v="C"/>
    <s v="G&lt;50IF"/>
    <d v="2018-07-01T00:00:00"/>
    <x v="11"/>
    <d v="2018-05-01T00:00:00"/>
    <n v="717.63"/>
    <n v="55.26"/>
  </r>
  <r>
    <s v="E"/>
    <s v="C"/>
    <s v="G&lt;50IF"/>
    <d v="2018-07-01T00:00:00"/>
    <x v="6"/>
    <d v="2018-05-01T00:00:00"/>
    <n v="7428.65"/>
    <n v="661.15"/>
  </r>
  <r>
    <s v="E"/>
    <s v="C"/>
    <s v="G&lt;50IF"/>
    <d v="2018-07-01T00:00:00"/>
    <x v="12"/>
    <d v="2018-05-01T00:00:00"/>
    <n v="32.369999999999997"/>
    <n v="2.4900000000000002"/>
  </r>
  <r>
    <s v="E"/>
    <s v="C"/>
    <s v="G&lt;50IF"/>
    <d v="2018-07-01T00:00:00"/>
    <x v="7"/>
    <d v="2018-05-01T00:00:00"/>
    <n v="335.03"/>
    <n v="29.82"/>
  </r>
  <r>
    <s v="E"/>
    <s v="GI"/>
    <s v="G&gt;50IF"/>
    <d v="2018-11-01T00:00:00"/>
    <x v="11"/>
    <d v="2018-05-01T00:00:00"/>
    <n v="741.56"/>
    <n v="57.1"/>
  </r>
  <r>
    <s v="E"/>
    <s v="GI"/>
    <s v="G&gt;50IF"/>
    <d v="2018-11-01T00:00:00"/>
    <x v="6"/>
    <d v="2018-05-01T00:00:00"/>
    <n v="18776.439999999999"/>
    <n v="1671.1"/>
  </r>
  <r>
    <s v="E"/>
    <s v="GI"/>
    <s v="G&gt;50IF"/>
    <d v="2018-11-01T00:00:00"/>
    <x v="12"/>
    <d v="2018-05-01T00:00:00"/>
    <n v="33.44"/>
    <n v="2.57"/>
  </r>
  <r>
    <s v="E"/>
    <s v="GI"/>
    <s v="G&gt;50IF"/>
    <d v="2018-11-01T00:00:00"/>
    <x v="7"/>
    <d v="2018-05-01T00:00:00"/>
    <n v="846.82"/>
    <n v="75.37"/>
  </r>
  <r>
    <s v="E"/>
    <s v="GI"/>
    <s v="G&gt;50IF"/>
    <d v="2018-11-01T00:00:00"/>
    <x v="11"/>
    <d v="2018-05-01T00:00:00"/>
    <n v="741.56"/>
    <n v="57.1"/>
  </r>
  <r>
    <s v="E"/>
    <s v="GI"/>
    <s v="G&gt;50IF"/>
    <d v="2018-11-01T00:00:00"/>
    <x v="6"/>
    <d v="2018-05-01T00:00:00"/>
    <n v="11423.22"/>
    <n v="1016.67"/>
  </r>
  <r>
    <s v="E"/>
    <s v="GI"/>
    <s v="G&gt;50IF"/>
    <d v="2018-11-01T00:00:00"/>
    <x v="12"/>
    <d v="2018-05-01T00:00:00"/>
    <n v="33.44"/>
    <n v="2.57"/>
  </r>
  <r>
    <s v="E"/>
    <s v="GI"/>
    <s v="G&gt;50IF"/>
    <d v="2018-11-01T00:00:00"/>
    <x v="7"/>
    <d v="2018-05-01T00:00:00"/>
    <n v="515.19000000000005"/>
    <n v="45.85"/>
  </r>
  <r>
    <s v="E"/>
    <s v="G"/>
    <s v="G&gt;50IF"/>
    <d v="2018-11-01T00:00:00"/>
    <x v="2"/>
    <d v="2018-11-01T00:00:00"/>
    <n v="0"/>
    <n v="0"/>
  </r>
  <r>
    <s v="E"/>
    <s v="G"/>
    <s v="G&gt;50IF"/>
    <d v="2018-11-01T00:00:00"/>
    <x v="0"/>
    <d v="2018-11-01T00:00:00"/>
    <n v="0.46"/>
    <n v="0.04"/>
  </r>
  <r>
    <s v="E"/>
    <s v="G"/>
    <s v="G&gt;50IF"/>
    <d v="2018-11-01T00:00:00"/>
    <x v="3"/>
    <d v="2018-11-01T00:00:00"/>
    <n v="0"/>
    <n v="0"/>
  </r>
  <r>
    <s v="E"/>
    <s v="G"/>
    <s v="G&gt;50IF"/>
    <d v="2018-11-01T00:00:00"/>
    <x v="1"/>
    <d v="2018-11-01T00:00:00"/>
    <n v="0.02"/>
    <n v="0"/>
  </r>
  <r>
    <s v="E"/>
    <s v="R"/>
    <s v="R-F"/>
    <d v="2018-07-01T00:00:00"/>
    <x v="11"/>
    <d v="2018-05-01T00:00:00"/>
    <n v="574.11"/>
    <n v="44.21"/>
  </r>
  <r>
    <s v="E"/>
    <s v="R"/>
    <s v="R-F"/>
    <d v="2018-07-01T00:00:00"/>
    <x v="6"/>
    <d v="2018-05-01T00:00:00"/>
    <n v="57.89"/>
    <n v="5.15"/>
  </r>
  <r>
    <s v="E"/>
    <s v="R"/>
    <s v="R-F"/>
    <d v="2018-07-01T00:00:00"/>
    <x v="12"/>
    <d v="2018-05-01T00:00:00"/>
    <n v="25.89"/>
    <n v="1.99"/>
  </r>
  <r>
    <s v="E"/>
    <s v="R"/>
    <s v="R-F"/>
    <d v="2018-07-01T00:00:00"/>
    <x v="7"/>
    <d v="2018-05-01T00:00:00"/>
    <n v="2.61"/>
    <n v="0.23"/>
  </r>
  <r>
    <s v="E"/>
    <s v="R"/>
    <s v="WR-F"/>
    <d v="2018-11-01T00:00:00"/>
    <x v="2"/>
    <d v="2018-11-01T00:00:00"/>
    <n v="0"/>
    <n v="0"/>
  </r>
  <r>
    <s v="E"/>
    <s v="S"/>
    <s v="STRLTF"/>
    <d v="2018-09-01T00:00:00"/>
    <x v="11"/>
    <d v="2018-05-01T00:00:00"/>
    <n v="741.56"/>
    <n v="57.1"/>
  </r>
  <r>
    <s v="E"/>
    <s v="S"/>
    <s v="STRLTF"/>
    <d v="2018-09-01T00:00:00"/>
    <x v="6"/>
    <d v="2018-05-01T00:00:00"/>
    <n v="3644.99"/>
    <n v="324.39999999999998"/>
  </r>
  <r>
    <s v="E"/>
    <s v="S"/>
    <s v="STRLTF"/>
    <d v="2018-09-01T00:00:00"/>
    <x v="12"/>
    <d v="2018-05-01T00:00:00"/>
    <n v="33.44"/>
    <n v="2.57"/>
  </r>
  <r>
    <s v="E"/>
    <s v="S"/>
    <s v="STRLTF"/>
    <d v="2018-09-01T00:00:00"/>
    <x v="7"/>
    <d v="2018-05-01T00:00:00"/>
    <n v="164.39"/>
    <n v="14.63"/>
  </r>
  <r>
    <s v="E"/>
    <s v="U"/>
    <s v="GU-F"/>
    <d v="2018-09-01T00:00:00"/>
    <x v="6"/>
    <d v="2018-05-01T00:00:00"/>
    <n v="4.4400000000000004"/>
    <n v="0.4"/>
  </r>
  <r>
    <s v="E"/>
    <s v="U"/>
    <s v="GU-F"/>
    <d v="2018-09-01T00:00:00"/>
    <x v="7"/>
    <d v="2018-05-01T00:00:00"/>
    <n v="0.2"/>
    <n v="0.02"/>
  </r>
  <r>
    <s v="E"/>
    <s v="G"/>
    <s v="G&gt;50Ft"/>
    <d v="2018-09-01T00:00:00"/>
    <x v="11"/>
    <d v="2018-05-01T00:00:00"/>
    <n v="55680"/>
    <n v="4287.3599999999997"/>
  </r>
  <r>
    <s v="E"/>
    <s v="G"/>
    <s v="G&gt;50Ft"/>
    <d v="2018-09-01T00:00:00"/>
    <x v="12"/>
    <d v="2018-05-01T00:00:00"/>
    <n v="2511.17"/>
    <n v="193.36"/>
  </r>
  <r>
    <s v="E"/>
    <s v="U"/>
    <s v="GU-F"/>
    <d v="2018-10-01T00:00:00"/>
    <x v="11"/>
    <d v="2018-05-01T00:00:00"/>
    <n v="1872.12"/>
    <n v="144.15"/>
  </r>
  <r>
    <s v="E"/>
    <s v="U"/>
    <s v="GU-F"/>
    <d v="2018-10-01T00:00:00"/>
    <x v="12"/>
    <d v="2018-05-01T00:00:00"/>
    <n v="84.43"/>
    <n v="6.49"/>
  </r>
  <r>
    <s v="E"/>
    <s v="C"/>
    <s v="G&lt;50Ft"/>
    <d v="2018-10-01T00:00:00"/>
    <x v="11"/>
    <d v="2018-05-01T00:00:00"/>
    <n v="9920"/>
    <n v="763.84"/>
  </r>
  <r>
    <s v="E"/>
    <s v="C"/>
    <s v="G&lt;50Ft"/>
    <d v="2018-10-01T00:00:00"/>
    <x v="12"/>
    <d v="2018-05-01T00:00:00"/>
    <n v="447.39"/>
    <n v="34.450000000000003"/>
  </r>
  <r>
    <s v="E"/>
    <s v="GI"/>
    <s v="G&gt;50IF"/>
    <d v="2018-09-01T00:00:00"/>
    <x v="7"/>
    <d v="2018-05-01T00:00:00"/>
    <n v="2.37"/>
    <n v="0.21"/>
  </r>
  <r>
    <s v="E"/>
    <s v="G"/>
    <s v="G&gt;50F"/>
    <d v="2018-09-01T00:00:00"/>
    <x v="11"/>
    <d v="2018-05-01T00:00:00"/>
    <n v="1483.12"/>
    <n v="114.2"/>
  </r>
  <r>
    <s v="E"/>
    <s v="G"/>
    <s v="G&gt;50F"/>
    <d v="2018-09-01T00:00:00"/>
    <x v="6"/>
    <d v="2018-05-01T00:00:00"/>
    <n v="38176.879999999997"/>
    <n v="3397.74"/>
  </r>
  <r>
    <s v="E"/>
    <s v="G"/>
    <s v="G&gt;50F"/>
    <d v="2018-09-01T00:00:00"/>
    <x v="12"/>
    <d v="2018-05-01T00:00:00"/>
    <n v="66.88"/>
    <n v="5.14"/>
  </r>
  <r>
    <s v="E"/>
    <s v="G"/>
    <s v="G&gt;50F"/>
    <d v="2018-09-01T00:00:00"/>
    <x v="7"/>
    <d v="2018-05-01T00:00:00"/>
    <n v="1721.79"/>
    <n v="153.24"/>
  </r>
  <r>
    <s v="E"/>
    <s v="R"/>
    <s v="CR-F"/>
    <d v="2018-10-01T00:00:00"/>
    <x v="7"/>
    <d v="2018-05-01T00:00:00"/>
    <n v="60.33"/>
    <n v="5.37"/>
  </r>
  <r>
    <s v="E"/>
    <s v="C"/>
    <s v="G&lt;50F"/>
    <d v="2018-09-01T00:00:00"/>
    <x v="11"/>
    <d v="2018-05-01T00:00:00"/>
    <n v="741.56"/>
    <n v="57.1"/>
  </r>
  <r>
    <s v="E"/>
    <s v="C"/>
    <s v="G&lt;50F"/>
    <d v="2018-09-01T00:00:00"/>
    <x v="6"/>
    <d v="2018-05-01T00:00:00"/>
    <n v="4658.4399999999996"/>
    <n v="414.6"/>
  </r>
  <r>
    <s v="E"/>
    <s v="C"/>
    <s v="G&lt;50F"/>
    <d v="2018-09-01T00:00:00"/>
    <x v="12"/>
    <d v="2018-05-01T00:00:00"/>
    <n v="33.44"/>
    <n v="2.57"/>
  </r>
  <r>
    <s v="E"/>
    <s v="C"/>
    <s v="G&lt;50F"/>
    <d v="2018-09-01T00:00:00"/>
    <x v="7"/>
    <d v="2018-05-01T00:00:00"/>
    <n v="210.1"/>
    <n v="18.7"/>
  </r>
  <r>
    <s v="E"/>
    <s v="C"/>
    <s v="C-NET"/>
    <d v="2018-09-01T00:00:00"/>
    <x v="8"/>
    <d v="2018-05-01T00:00:00"/>
    <n v="-160"/>
    <n v="-12.32"/>
  </r>
  <r>
    <s v="E"/>
    <s v="G"/>
    <s v="G&gt;50Ft"/>
    <d v="2018-10-01T00:00:00"/>
    <x v="11"/>
    <d v="2018-05-01T00:00:00"/>
    <n v="79440"/>
    <n v="6116.88"/>
  </r>
  <r>
    <s v="E"/>
    <s v="G"/>
    <s v="G&gt;50Ft"/>
    <d v="2018-10-01T00:00:00"/>
    <x v="12"/>
    <d v="2018-05-01T00:00:00"/>
    <n v="3582.74"/>
    <n v="275.88"/>
  </r>
  <r>
    <s v="E"/>
    <s v="G"/>
    <s v="G&gt;50F"/>
    <d v="2018-10-01T00:00:00"/>
    <x v="11"/>
    <d v="2018-05-01T00:00:00"/>
    <n v="-2191.19"/>
    <n v="-168.72"/>
  </r>
  <r>
    <s v="E"/>
    <s v="G"/>
    <s v="G&gt;50F"/>
    <d v="2018-10-01T00:00:00"/>
    <x v="6"/>
    <d v="2018-05-01T00:00:00"/>
    <n v="-3261.81"/>
    <n v="-290.3"/>
  </r>
  <r>
    <s v="E"/>
    <s v="G"/>
    <s v="G&gt;50F"/>
    <d v="2018-10-01T00:00:00"/>
    <x v="12"/>
    <d v="2018-05-01T00:00:00"/>
    <n v="-98.82"/>
    <n v="-7.6"/>
  </r>
  <r>
    <s v="E"/>
    <s v="G"/>
    <s v="G&gt;50F"/>
    <d v="2018-10-01T00:00:00"/>
    <x v="7"/>
    <d v="2018-05-01T00:00:00"/>
    <n v="-147.11000000000001"/>
    <n v="-13.1"/>
  </r>
  <r>
    <s v="E"/>
    <s v="G"/>
    <s v="G&gt;50Ft"/>
    <d v="2018-10-01T00:00:00"/>
    <x v="11"/>
    <d v="2018-05-01T00:00:00"/>
    <n v="10080"/>
    <n v="776.16"/>
  </r>
  <r>
    <s v="E"/>
    <s v="G"/>
    <s v="G&gt;50Ft"/>
    <d v="2018-10-01T00:00:00"/>
    <x v="12"/>
    <d v="2018-05-01T00:00:00"/>
    <n v="454.61"/>
    <n v="35"/>
  </r>
  <r>
    <s v="E"/>
    <s v="C"/>
    <s v="SENTF"/>
    <d v="2018-10-01T00:00:00"/>
    <x v="9"/>
    <d v="2018-05-01T00:00:00"/>
    <n v="78.12"/>
    <n v="6.02"/>
  </r>
  <r>
    <s v="E"/>
    <s v="C"/>
    <s v="SENTF"/>
    <d v="2018-10-01T00:00:00"/>
    <x v="10"/>
    <d v="2018-05-01T00:00:00"/>
    <n v="3.52"/>
    <n v="0.27"/>
  </r>
  <r>
    <s v="E"/>
    <s v="G"/>
    <s v="G&gt;50F"/>
    <d v="2018-10-01T00:00:00"/>
    <x v="2"/>
    <d v="2018-01-01T00:00:00"/>
    <n v="-283"/>
    <n v="-21.79"/>
  </r>
  <r>
    <s v="E"/>
    <s v="G"/>
    <s v="G&gt;50F"/>
    <d v="2018-10-01T00:00:00"/>
    <x v="3"/>
    <d v="2018-01-01T00:00:00"/>
    <n v="-12.76"/>
    <n v="-0.98"/>
  </r>
  <r>
    <s v="E"/>
    <s v="U"/>
    <s v="GU-F"/>
    <d v="2018-09-01T00:00:00"/>
    <x v="11"/>
    <d v="2018-05-01T00:00:00"/>
    <n v="13"/>
    <n v="1"/>
  </r>
  <r>
    <s v="E"/>
    <s v="U"/>
    <s v="GU-F"/>
    <d v="2018-09-01T00:00:00"/>
    <x v="12"/>
    <d v="2018-05-01T00:00:00"/>
    <n v="0.59"/>
    <n v="0.05"/>
  </r>
  <r>
    <s v="E"/>
    <s v="U"/>
    <s v="GU-F"/>
    <d v="2018-09-01T00:00:00"/>
    <x v="6"/>
    <d v="2018-05-01T00:00:00"/>
    <n v="3269.88"/>
    <n v="291.02"/>
  </r>
  <r>
    <s v="E"/>
    <s v="U"/>
    <s v="GU-F"/>
    <d v="2018-09-01T00:00:00"/>
    <x v="7"/>
    <d v="2018-05-01T00:00:00"/>
    <n v="147.49"/>
    <n v="13.13"/>
  </r>
  <r>
    <s v="E"/>
    <s v="G"/>
    <s v="G&gt;50F"/>
    <d v="2018-09-01T00:00:00"/>
    <x v="11"/>
    <d v="2018-05-01T00:00:00"/>
    <n v="741.56"/>
    <n v="57.1"/>
  </r>
  <r>
    <s v="E"/>
    <s v="G"/>
    <s v="G&gt;50F"/>
    <d v="2018-09-01T00:00:00"/>
    <x v="6"/>
    <d v="2018-05-01T00:00:00"/>
    <n v="10538.44"/>
    <n v="937.92"/>
  </r>
  <r>
    <s v="E"/>
    <s v="G"/>
    <s v="G&gt;50F"/>
    <d v="2018-09-01T00:00:00"/>
    <x v="12"/>
    <d v="2018-05-01T00:00:00"/>
    <n v="33.44"/>
    <n v="2.57"/>
  </r>
  <r>
    <s v="E"/>
    <s v="G"/>
    <s v="G&gt;50F"/>
    <d v="2018-09-01T00:00:00"/>
    <x v="7"/>
    <d v="2018-05-01T00:00:00"/>
    <n v="475.29"/>
    <n v="42.3"/>
  </r>
  <r>
    <s v="E"/>
    <s v="C"/>
    <s v="SENTF"/>
    <d v="2018-09-01T00:00:00"/>
    <x v="9"/>
    <d v="2018-05-01T00:00:00"/>
    <n v="210.18"/>
    <n v="16.190000000000001"/>
  </r>
  <r>
    <s v="E"/>
    <s v="C"/>
    <s v="SENTF"/>
    <d v="2018-09-01T00:00:00"/>
    <x v="10"/>
    <d v="2018-05-01T00:00:00"/>
    <n v="9.48"/>
    <n v="0.73"/>
  </r>
  <r>
    <s v="E"/>
    <s v="G"/>
    <s v="G&gt;50Ft"/>
    <d v="2018-09-01T00:00:00"/>
    <x v="11"/>
    <d v="2018-05-01T00:00:00"/>
    <n v="87060"/>
    <n v="6703.62"/>
  </r>
  <r>
    <s v="E"/>
    <s v="G"/>
    <s v="G&gt;50Ft"/>
    <d v="2018-09-01T00:00:00"/>
    <x v="12"/>
    <d v="2018-05-01T00:00:00"/>
    <n v="3926.39"/>
    <n v="302.33999999999997"/>
  </r>
  <r>
    <s v="E"/>
    <s v="C"/>
    <s v="SENTF"/>
    <d v="2018-11-01T00:00:00"/>
    <x v="4"/>
    <d v="2018-11-01T00:00:00"/>
    <n v="0"/>
    <n v="0"/>
  </r>
  <r>
    <s v="E"/>
    <s v="C"/>
    <s v="SENTF"/>
    <d v="2018-11-01T00:00:00"/>
    <x v="15"/>
    <d v="2018-11-01T00:00:00"/>
    <n v="0.33"/>
    <n v="0.03"/>
  </r>
  <r>
    <s v="E"/>
    <s v="C"/>
    <s v="SENTF"/>
    <d v="2018-11-01T00:00:00"/>
    <x v="5"/>
    <d v="2018-11-01T00:00:00"/>
    <n v="0"/>
    <n v="0"/>
  </r>
  <r>
    <s v="E"/>
    <s v="C"/>
    <s v="SENTF"/>
    <d v="2018-11-01T00:00:00"/>
    <x v="16"/>
    <d v="2018-11-01T00:00:00"/>
    <n v="0.01"/>
    <n v="0"/>
  </r>
  <r>
    <s v="E"/>
    <s v="U"/>
    <s v="CGU-F"/>
    <d v="2018-11-01T00:00:00"/>
    <x v="2"/>
    <d v="2018-11-01T00:00:00"/>
    <n v="0"/>
    <n v="0"/>
  </r>
  <r>
    <s v="E"/>
    <s v="U"/>
    <s v="CGU-F"/>
    <d v="2018-11-01T00:00:00"/>
    <x v="3"/>
    <d v="2018-11-01T00:00:00"/>
    <n v="0"/>
    <n v="0"/>
  </r>
  <r>
    <s v="E"/>
    <s v="G"/>
    <s v="G&gt;50F"/>
    <d v="2018-11-01T00:00:00"/>
    <x v="2"/>
    <d v="2018-01-01T00:00:00"/>
    <n v="287.05"/>
    <n v="22.1"/>
  </r>
  <r>
    <s v="E"/>
    <s v="G"/>
    <s v="G&gt;50F"/>
    <d v="2018-11-01T00:00:00"/>
    <x v="0"/>
    <d v="2018-01-01T00:00:00"/>
    <n v="8210.9500000000007"/>
    <n v="738.99"/>
  </r>
  <r>
    <s v="E"/>
    <s v="G"/>
    <s v="G&gt;50F"/>
    <d v="2018-11-01T00:00:00"/>
    <x v="3"/>
    <d v="2018-01-01T00:00:00"/>
    <n v="12.95"/>
    <n v="1"/>
  </r>
  <r>
    <s v="E"/>
    <s v="G"/>
    <s v="G&gt;50F"/>
    <d v="2018-11-01T00:00:00"/>
    <x v="1"/>
    <d v="2018-01-01T00:00:00"/>
    <n v="370.31"/>
    <n v="33.33"/>
  </r>
  <r>
    <s v="E"/>
    <s v="C"/>
    <s v="SENTF"/>
    <d v="2018-11-01T00:00:00"/>
    <x v="9"/>
    <d v="2018-05-01T00:00:00"/>
    <n v="75.599999999999994"/>
    <n v="5.82"/>
  </r>
  <r>
    <s v="E"/>
    <s v="C"/>
    <s v="SENTF"/>
    <d v="2018-11-01T00:00:00"/>
    <x v="10"/>
    <d v="2018-05-01T00:00:00"/>
    <n v="3.41"/>
    <n v="0.26"/>
  </r>
  <r>
    <s v="E"/>
    <s v="U"/>
    <s v="GU-F"/>
    <d v="2018-11-01T00:00:00"/>
    <x v="6"/>
    <d v="2018-05-01T00:00:00"/>
    <n v="74.37"/>
    <n v="6.62"/>
  </r>
  <r>
    <s v="E"/>
    <s v="U"/>
    <s v="GU-F"/>
    <d v="2018-11-01T00:00:00"/>
    <x v="7"/>
    <d v="2018-05-01T00:00:00"/>
    <n v="3.35"/>
    <n v="0.3"/>
  </r>
  <r>
    <s v="E"/>
    <s v="R"/>
    <s v="CR-F"/>
    <d v="2018-09-01T00:00:00"/>
    <x v="11"/>
    <d v="2018-05-01T00:00:00"/>
    <n v="2455.48"/>
    <n v="189.08"/>
  </r>
  <r>
    <s v="E"/>
    <s v="R"/>
    <s v="CR-F"/>
    <d v="2018-09-01T00:00:00"/>
    <x v="6"/>
    <d v="2018-05-01T00:00:00"/>
    <n v="2341.52"/>
    <n v="208.4"/>
  </r>
  <r>
    <s v="E"/>
    <s v="R"/>
    <s v="CR-F"/>
    <d v="2018-09-01T00:00:00"/>
    <x v="12"/>
    <d v="2018-05-01T00:00:00"/>
    <n v="110.75"/>
    <n v="8.5299999999999994"/>
  </r>
  <r>
    <s v="E"/>
    <s v="R"/>
    <s v="CR-F"/>
    <d v="2018-09-01T00:00:00"/>
    <x v="7"/>
    <d v="2018-05-01T00:00:00"/>
    <n v="105.59"/>
    <n v="9.4"/>
  </r>
  <r>
    <s v="E"/>
    <s v="C"/>
    <s v="C-NET"/>
    <d v="2018-10-01T00:00:00"/>
    <x v="8"/>
    <d v="2018-05-01T00:00:00"/>
    <n v="-160"/>
    <n v="-12.32"/>
  </r>
  <r>
    <s v="E"/>
    <s v="C"/>
    <s v="CG&lt;50F"/>
    <d v="2018-09-01T00:00:00"/>
    <x v="11"/>
    <d v="2018-05-01T00:00:00"/>
    <n v="741.56"/>
    <n v="57.1"/>
  </r>
  <r>
    <s v="E"/>
    <s v="C"/>
    <s v="CG&lt;50F"/>
    <d v="2018-09-01T00:00:00"/>
    <x v="6"/>
    <d v="2018-05-01T00:00:00"/>
    <n v="1002.44"/>
    <n v="89.22"/>
  </r>
  <r>
    <s v="E"/>
    <s v="C"/>
    <s v="CG&lt;50F"/>
    <d v="2018-09-01T00:00:00"/>
    <x v="12"/>
    <d v="2018-05-01T00:00:00"/>
    <n v="33.44"/>
    <n v="2.57"/>
  </r>
  <r>
    <s v="E"/>
    <s v="C"/>
    <s v="CG&lt;50F"/>
    <d v="2018-09-01T00:00:00"/>
    <x v="7"/>
    <d v="2018-05-01T00:00:00"/>
    <n v="45.21"/>
    <n v="4.0199999999999996"/>
  </r>
  <r>
    <s v="E"/>
    <s v="C"/>
    <s v="CSENTF"/>
    <d v="2018-09-01T00:00:00"/>
    <x v="9"/>
    <d v="2018-05-01T00:00:00"/>
    <n v="1497.3"/>
    <n v="115.3"/>
  </r>
  <r>
    <s v="E"/>
    <s v="C"/>
    <s v="CSENTF"/>
    <d v="2018-09-01T00:00:00"/>
    <x v="10"/>
    <d v="2018-05-01T00:00:00"/>
    <n v="67.53"/>
    <n v="5.21"/>
  </r>
  <r>
    <s v="E"/>
    <s v="U"/>
    <s v="GU-F"/>
    <d v="2018-09-01T00:00:00"/>
    <x v="11"/>
    <d v="2018-05-01T00:00:00"/>
    <n v="1852.56"/>
    <n v="142.65"/>
  </r>
  <r>
    <s v="E"/>
    <s v="U"/>
    <s v="GU-F"/>
    <d v="2018-09-01T00:00:00"/>
    <x v="12"/>
    <d v="2018-05-01T00:00:00"/>
    <n v="83.55"/>
    <n v="6.42"/>
  </r>
  <r>
    <s v="E"/>
    <s v="U"/>
    <s v="GU-F"/>
    <d v="2018-09-01T00:00:00"/>
    <x v="6"/>
    <d v="2018-05-01T00:00:00"/>
    <n v="191.44"/>
    <n v="17.04"/>
  </r>
  <r>
    <s v="E"/>
    <s v="U"/>
    <s v="GU-F"/>
    <d v="2018-09-01T00:00:00"/>
    <x v="7"/>
    <d v="2018-05-01T00:00:00"/>
    <n v="8.64"/>
    <n v="0.77"/>
  </r>
  <r>
    <s v="E"/>
    <s v="G"/>
    <s v="G&gt;50Ft"/>
    <d v="2018-09-01T00:00:00"/>
    <x v="11"/>
    <d v="2018-05-01T00:00:00"/>
    <n v="8800"/>
    <n v="677.6"/>
  </r>
  <r>
    <s v="E"/>
    <s v="G"/>
    <s v="G&gt;50Ft"/>
    <d v="2018-09-01T00:00:00"/>
    <x v="12"/>
    <d v="2018-05-01T00:00:00"/>
    <n v="396.88"/>
    <n v="30.56"/>
  </r>
  <r>
    <s v="E"/>
    <s v="R"/>
    <s v="R-F"/>
    <d v="2018-11-01T00:00:00"/>
    <x v="11"/>
    <d v="2018-05-01T00:00:00"/>
    <n v="2170.11"/>
    <n v="167.1"/>
  </r>
  <r>
    <s v="E"/>
    <s v="R"/>
    <s v="R-F"/>
    <d v="2018-11-01T00:00:00"/>
    <x v="12"/>
    <d v="2018-05-01T00:00:00"/>
    <n v="97.87"/>
    <n v="7.54"/>
  </r>
  <r>
    <s v="E"/>
    <s v="R"/>
    <s v="R-NET"/>
    <d v="2018-11-01T00:00:00"/>
    <x v="8"/>
    <d v="2018-05-01T00:00:00"/>
    <n v="-269"/>
    <n v="-20.71"/>
  </r>
  <r>
    <s v="E"/>
    <s v="G"/>
    <s v="G&gt;50F"/>
    <d v="2018-11-01T00:00:00"/>
    <x v="11"/>
    <d v="2018-05-01T00:00:00"/>
    <n v="2200.75"/>
    <n v="169.46"/>
  </r>
  <r>
    <s v="E"/>
    <s v="G"/>
    <s v="G&gt;50F"/>
    <d v="2018-11-01T00:00:00"/>
    <x v="6"/>
    <d v="2018-05-01T00:00:00"/>
    <n v="73331.25"/>
    <n v="6526.48"/>
  </r>
  <r>
    <s v="E"/>
    <s v="G"/>
    <s v="G&gt;50F"/>
    <d v="2018-11-01T00:00:00"/>
    <x v="12"/>
    <d v="2018-05-01T00:00:00"/>
    <n v="99.25"/>
    <n v="7.63"/>
  </r>
  <r>
    <s v="E"/>
    <s v="G"/>
    <s v="G&gt;50F"/>
    <d v="2018-11-01T00:00:00"/>
    <x v="7"/>
    <d v="2018-05-01T00:00:00"/>
    <n v="3307.24"/>
    <n v="294.35000000000002"/>
  </r>
  <r>
    <s v="E"/>
    <s v="U"/>
    <s v="GU-F"/>
    <d v="2018-10-01T00:00:00"/>
    <x v="11"/>
    <d v="2018-05-01T00:00:00"/>
    <n v="2296"/>
    <n v="176.8"/>
  </r>
  <r>
    <s v="E"/>
    <s v="U"/>
    <s v="GU-F"/>
    <d v="2018-10-01T00:00:00"/>
    <x v="12"/>
    <d v="2018-05-01T00:00:00"/>
    <n v="103.54"/>
    <n v="7.98"/>
  </r>
  <r>
    <s v="E"/>
    <s v="C"/>
    <s v="SENTF"/>
    <d v="2018-09-01T00:00:00"/>
    <x v="9"/>
    <d v="2018-05-01T00:00:00"/>
    <n v="78.12"/>
    <n v="6.02"/>
  </r>
  <r>
    <s v="E"/>
    <s v="C"/>
    <s v="WG&lt;50F"/>
    <d v="2018-10-01T00:00:00"/>
    <x v="11"/>
    <d v="2018-05-01T00:00:00"/>
    <n v="717.63"/>
    <n v="55.26"/>
  </r>
  <r>
    <s v="E"/>
    <s v="C"/>
    <s v="WG&lt;50F"/>
    <d v="2018-10-01T00:00:00"/>
    <x v="6"/>
    <d v="2018-05-01T00:00:00"/>
    <n v="362.37"/>
    <n v="32.25"/>
  </r>
  <r>
    <s v="E"/>
    <s v="C"/>
    <s v="WG&lt;50F"/>
    <d v="2018-10-01T00:00:00"/>
    <x v="12"/>
    <d v="2018-05-01T00:00:00"/>
    <n v="32.369999999999997"/>
    <n v="2.4900000000000002"/>
  </r>
  <r>
    <s v="E"/>
    <s v="C"/>
    <s v="WG&lt;50F"/>
    <d v="2018-10-01T00:00:00"/>
    <x v="7"/>
    <d v="2018-05-01T00:00:00"/>
    <n v="16.34"/>
    <n v="1.45"/>
  </r>
  <r>
    <s v="E"/>
    <s v="SL"/>
    <s v="WSENTF"/>
    <d v="2018-10-01T00:00:00"/>
    <x v="9"/>
    <d v="2018-05-01T00:00:00"/>
    <n v="108"/>
    <n v="8.32"/>
  </r>
  <r>
    <s v="E"/>
    <s v="SL"/>
    <s v="WSENTF"/>
    <d v="2018-10-01T00:00:00"/>
    <x v="10"/>
    <d v="2018-05-01T00:00:00"/>
    <n v="4.87"/>
    <n v="0.37"/>
  </r>
  <r>
    <s v="E"/>
    <s v="R"/>
    <s v="R-F"/>
    <d v="2018-10-01T00:00:00"/>
    <x v="11"/>
    <d v="2018-05-01T00:00:00"/>
    <n v="410"/>
    <n v="31.57"/>
  </r>
  <r>
    <s v="E"/>
    <s v="R"/>
    <s v="R-F"/>
    <d v="2018-10-01T00:00:00"/>
    <x v="12"/>
    <d v="2018-05-01T00:00:00"/>
    <n v="18.489999999999998"/>
    <n v="1.42"/>
  </r>
  <r>
    <s v="E"/>
    <s v="R"/>
    <s v="R-F"/>
    <d v="2018-10-01T00:00:00"/>
    <x v="7"/>
    <d v="2018-05-01T00:00:00"/>
    <n v="35.93"/>
    <n v="3.2"/>
  </r>
  <r>
    <s v="E"/>
    <s v="C"/>
    <s v="G&lt;50F"/>
    <d v="2018-11-01T00:00:00"/>
    <x v="11"/>
    <d v="2018-05-01T00:00:00"/>
    <n v="546"/>
    <n v="42.04"/>
  </r>
  <r>
    <s v="E"/>
    <s v="C"/>
    <s v="G&lt;50F"/>
    <d v="2018-11-01T00:00:00"/>
    <x v="12"/>
    <d v="2018-05-01T00:00:00"/>
    <n v="24.63"/>
    <n v="1.9"/>
  </r>
  <r>
    <s v="E"/>
    <s v="R"/>
    <s v="R-F"/>
    <d v="2018-11-01T00:00:00"/>
    <x v="6"/>
    <d v="2018-05-01T00:00:00"/>
    <n v="5.89"/>
    <n v="0.52"/>
  </r>
  <r>
    <s v="E"/>
    <s v="R"/>
    <s v="R-F"/>
    <d v="2018-11-01T00:00:00"/>
    <x v="7"/>
    <d v="2018-05-01T00:00:00"/>
    <n v="0.27"/>
    <n v="0.02"/>
  </r>
  <r>
    <s v="E"/>
    <s v="C"/>
    <s v="G&lt;50F"/>
    <d v="2018-09-01T00:00:00"/>
    <x v="11"/>
    <d v="2018-05-01T00:00:00"/>
    <n v="368"/>
    <n v="28.34"/>
  </r>
  <r>
    <s v="E"/>
    <s v="C"/>
    <s v="G&lt;50F"/>
    <d v="2018-09-01T00:00:00"/>
    <x v="12"/>
    <d v="2018-05-01T00:00:00"/>
    <n v="16.600000000000001"/>
    <n v="1.28"/>
  </r>
  <r>
    <s v="E"/>
    <s v="U"/>
    <s v="GU-F"/>
    <d v="2018-09-01T00:00:00"/>
    <x v="11"/>
    <d v="2018-05-01T00:00:00"/>
    <n v="1872.12"/>
    <n v="144.15"/>
  </r>
  <r>
    <s v="E"/>
    <s v="U"/>
    <s v="GU-F"/>
    <d v="2018-09-01T00:00:00"/>
    <x v="12"/>
    <d v="2018-05-01T00:00:00"/>
    <n v="84.43"/>
    <n v="6.49"/>
  </r>
  <r>
    <s v="E"/>
    <s v="U"/>
    <s v="GU-F"/>
    <d v="2018-10-01T00:00:00"/>
    <x v="11"/>
    <d v="2018-05-01T00:00:00"/>
    <n v="2202"/>
    <n v="169.57"/>
  </r>
  <r>
    <s v="E"/>
    <s v="U"/>
    <s v="GU-F"/>
    <d v="2018-10-01T00:00:00"/>
    <x v="12"/>
    <d v="2018-05-01T00:00:00"/>
    <n v="99.3"/>
    <n v="7.64"/>
  </r>
  <r>
    <s v="E"/>
    <s v="GI"/>
    <s v="G&gt;50IF"/>
    <d v="2018-09-01T00:00:00"/>
    <x v="11"/>
    <d v="2018-05-01T00:00:00"/>
    <n v="741.56"/>
    <n v="57.1"/>
  </r>
  <r>
    <s v="E"/>
    <s v="GI"/>
    <s v="G&gt;50IF"/>
    <d v="2018-09-01T00:00:00"/>
    <x v="6"/>
    <d v="2018-05-01T00:00:00"/>
    <n v="34016.68"/>
    <n v="3027.48"/>
  </r>
  <r>
    <s v="E"/>
    <s v="GI"/>
    <s v="G&gt;50IF"/>
    <d v="2018-09-01T00:00:00"/>
    <x v="12"/>
    <d v="2018-05-01T00:00:00"/>
    <n v="33.44"/>
    <n v="2.57"/>
  </r>
  <r>
    <s v="E"/>
    <s v="GI"/>
    <s v="G&gt;50IF"/>
    <d v="2018-09-01T00:00:00"/>
    <x v="7"/>
    <d v="2018-05-01T00:00:00"/>
    <n v="1534.16"/>
    <n v="136.54"/>
  </r>
  <r>
    <s v="E"/>
    <s v="G"/>
    <s v="WG&gt;5IF"/>
    <d v="2018-09-01T00:00:00"/>
    <x v="11"/>
    <d v="2018-05-01T00:00:00"/>
    <n v="741.56"/>
    <n v="57.1"/>
  </r>
  <r>
    <s v="E"/>
    <s v="G"/>
    <s v="WG&gt;5IF"/>
    <d v="2018-09-01T00:00:00"/>
    <x v="6"/>
    <d v="2018-05-01T00:00:00"/>
    <n v="10423.61"/>
    <n v="927.7"/>
  </r>
  <r>
    <s v="E"/>
    <s v="G"/>
    <s v="WG&gt;5IF"/>
    <d v="2018-09-01T00:00:00"/>
    <x v="12"/>
    <d v="2018-05-01T00:00:00"/>
    <n v="33.44"/>
    <n v="2.57"/>
  </r>
  <r>
    <s v="E"/>
    <s v="G"/>
    <s v="WG&gt;5IF"/>
    <d v="2018-09-01T00:00:00"/>
    <x v="7"/>
    <d v="2018-05-01T00:00:00"/>
    <n v="470.11"/>
    <n v="41.84"/>
  </r>
  <r>
    <s v="E"/>
    <s v="GI"/>
    <s v="G&gt;50IF"/>
    <d v="2018-09-01T00:00:00"/>
    <x v="11"/>
    <d v="2018-05-01T00:00:00"/>
    <n v="741.56"/>
    <n v="57.1"/>
  </r>
  <r>
    <s v="E"/>
    <s v="GI"/>
    <s v="G&gt;50IF"/>
    <d v="2018-09-01T00:00:00"/>
    <x v="6"/>
    <d v="2018-05-01T00:00:00"/>
    <n v="52.48"/>
    <n v="4.67"/>
  </r>
  <r>
    <s v="E"/>
    <s v="GI"/>
    <s v="G&gt;50IF"/>
    <d v="2018-09-01T00:00:00"/>
    <x v="12"/>
    <d v="2018-05-01T00:00:00"/>
    <n v="33.44"/>
    <n v="2.57"/>
  </r>
  <r>
    <s v="E"/>
    <s v="G"/>
    <s v="G&gt;50IF"/>
    <d v="2018-09-01T00:00:00"/>
    <x v="11"/>
    <d v="2018-05-01T00:00:00"/>
    <n v="741.56"/>
    <n v="57.1"/>
  </r>
  <r>
    <s v="E"/>
    <s v="G"/>
    <s v="G&gt;50IF"/>
    <d v="2018-09-01T00:00:00"/>
    <x v="6"/>
    <d v="2018-05-01T00:00:00"/>
    <n v="14061.76"/>
    <n v="1251.5"/>
  </r>
  <r>
    <s v="E"/>
    <s v="G"/>
    <s v="G&gt;50IF"/>
    <d v="2018-09-01T00:00:00"/>
    <x v="12"/>
    <d v="2018-05-01T00:00:00"/>
    <n v="33.44"/>
    <n v="2.57"/>
  </r>
  <r>
    <s v="E"/>
    <s v="G"/>
    <s v="G&gt;50IF"/>
    <d v="2018-09-01T00:00:00"/>
    <x v="7"/>
    <d v="2018-05-01T00:00:00"/>
    <n v="634.19000000000005"/>
    <n v="56.44"/>
  </r>
  <r>
    <s v="E"/>
    <s v="C"/>
    <s v="G&lt;50F"/>
    <d v="2019-08-01T00:00:00"/>
    <x v="11"/>
    <d v="2018-05-01T00:00:00"/>
    <n v="4401.5"/>
    <n v="338.92"/>
  </r>
  <r>
    <s v="E"/>
    <s v="C"/>
    <s v="G&lt;50F"/>
    <d v="2019-08-01T00:00:00"/>
    <x v="6"/>
    <d v="2018-05-01T00:00:00"/>
    <n v="1310.5"/>
    <n v="116.63"/>
  </r>
  <r>
    <s v="E"/>
    <s v="C"/>
    <s v="G&lt;50F"/>
    <d v="2019-08-01T00:00:00"/>
    <x v="12"/>
    <d v="2018-05-01T00:00:00"/>
    <n v="198.5"/>
    <n v="15.28"/>
  </r>
  <r>
    <s v="E"/>
    <s v="C"/>
    <s v="G&lt;50F"/>
    <d v="2019-08-01T00:00:00"/>
    <x v="7"/>
    <d v="2018-05-01T00:00:00"/>
    <n v="59.11"/>
    <n v="5.26"/>
  </r>
  <r>
    <s v="E"/>
    <s v="C"/>
    <s v="G&lt;50F"/>
    <d v="2019-08-01T00:00:00"/>
    <x v="2"/>
    <d v="2018-01-01T00:00:00"/>
    <n v="2870.54"/>
    <n v="221.03"/>
  </r>
  <r>
    <s v="E"/>
    <s v="C"/>
    <s v="G&lt;50F"/>
    <d v="2019-08-01T00:00:00"/>
    <x v="0"/>
    <d v="2018-01-01T00:00:00"/>
    <n v="116.46"/>
    <n v="10.48"/>
  </r>
  <r>
    <s v="E"/>
    <s v="C"/>
    <s v="G&lt;50F"/>
    <d v="2019-08-01T00:00:00"/>
    <x v="3"/>
    <d v="2018-01-01T00:00:00"/>
    <n v="129.46"/>
    <n v="9.9700000000000006"/>
  </r>
  <r>
    <s v="E"/>
    <s v="C"/>
    <s v="G&lt;50F"/>
    <d v="2019-08-01T00:00:00"/>
    <x v="1"/>
    <d v="2018-01-01T00:00:00"/>
    <n v="5.25"/>
    <n v="0.47"/>
  </r>
  <r>
    <s v="E"/>
    <s v="G"/>
    <s v="CG&gt;50F"/>
    <d v="2018-09-01T00:00:00"/>
    <x v="11"/>
    <d v="2018-05-01T00:00:00"/>
    <n v="1483.12"/>
    <n v="114.2"/>
  </r>
  <r>
    <s v="E"/>
    <s v="G"/>
    <s v="CG&gt;50F"/>
    <d v="2018-09-01T00:00:00"/>
    <x v="6"/>
    <d v="2018-05-01T00:00:00"/>
    <n v="23156.880000000001"/>
    <n v="2060.96"/>
  </r>
  <r>
    <s v="E"/>
    <s v="G"/>
    <s v="CG&gt;50F"/>
    <d v="2018-09-01T00:00:00"/>
    <x v="12"/>
    <d v="2018-05-01T00:00:00"/>
    <n v="66.88"/>
    <n v="5.14"/>
  </r>
  <r>
    <s v="E"/>
    <s v="G"/>
    <s v="CG&gt;50F"/>
    <d v="2018-09-01T00:00:00"/>
    <x v="7"/>
    <d v="2018-05-01T00:00:00"/>
    <n v="1044.3900000000001"/>
    <n v="92.95"/>
  </r>
  <r>
    <s v="E"/>
    <s v="C"/>
    <s v="SENTF"/>
    <d v="2018-09-01T00:00:00"/>
    <x v="9"/>
    <d v="2018-05-01T00:00:00"/>
    <n v="176.33"/>
    <n v="13.59"/>
  </r>
  <r>
    <s v="E"/>
    <s v="C"/>
    <s v="SENTF"/>
    <d v="2018-09-01T00:00:00"/>
    <x v="10"/>
    <d v="2018-05-01T00:00:00"/>
    <n v="7.95"/>
    <n v="0.61"/>
  </r>
  <r>
    <s v="E"/>
    <s v="C"/>
    <s v="SENTF"/>
    <d v="2018-10-01T00:00:00"/>
    <x v="9"/>
    <d v="2018-05-01T00:00:00"/>
    <n v="68.400000000000006"/>
    <n v="5.27"/>
  </r>
  <r>
    <s v="E"/>
    <s v="C"/>
    <s v="SENTF"/>
    <d v="2018-10-01T00:00:00"/>
    <x v="10"/>
    <d v="2018-05-01T00:00:00"/>
    <n v="3.08"/>
    <n v="0.24"/>
  </r>
  <r>
    <s v="E"/>
    <s v="R"/>
    <s v="R-F"/>
    <d v="2018-10-01T00:00:00"/>
    <x v="11"/>
    <d v="2018-05-01T00:00:00"/>
    <n v="647"/>
    <n v="49.82"/>
  </r>
  <r>
    <s v="E"/>
    <s v="R"/>
    <s v="R-F"/>
    <d v="2018-10-01T00:00:00"/>
    <x v="12"/>
    <d v="2018-05-01T00:00:00"/>
    <n v="29.18"/>
    <n v="2.25"/>
  </r>
  <r>
    <s v="E"/>
    <s v="U"/>
    <s v="CGU-F"/>
    <d v="2018-11-01T00:00:00"/>
    <x v="11"/>
    <d v="2018-05-01T00:00:00"/>
    <n v="2675"/>
    <n v="205.99"/>
  </r>
  <r>
    <s v="E"/>
    <s v="U"/>
    <s v="CGU-F"/>
    <d v="2018-11-01T00:00:00"/>
    <x v="12"/>
    <d v="2018-05-01T00:00:00"/>
    <n v="120.64"/>
    <n v="9.2899999999999991"/>
  </r>
  <r>
    <s v="E"/>
    <s v="U"/>
    <s v="GU-F"/>
    <d v="2018-11-01T00:00:00"/>
    <x v="11"/>
    <d v="2018-05-01T00:00:00"/>
    <n v="1828.63"/>
    <n v="140.81"/>
  </r>
  <r>
    <s v="E"/>
    <s v="U"/>
    <s v="GU-F"/>
    <d v="2018-11-01T00:00:00"/>
    <x v="12"/>
    <d v="2018-05-01T00:00:00"/>
    <n v="82.48"/>
    <n v="6.34"/>
  </r>
  <r>
    <s v="E"/>
    <s v="U"/>
    <s v="GU-F"/>
    <d v="2018-11-01T00:00:00"/>
    <x v="6"/>
    <d v="2018-05-01T00:00:00"/>
    <n v="215.37"/>
    <n v="19.170000000000002"/>
  </r>
  <r>
    <s v="E"/>
    <s v="U"/>
    <s v="GU-F"/>
    <d v="2018-11-01T00:00:00"/>
    <x v="7"/>
    <d v="2018-05-01T00:00:00"/>
    <n v="9.7100000000000009"/>
    <n v="0.86"/>
  </r>
  <r>
    <s v="E"/>
    <s v="C"/>
    <s v="SENTF"/>
    <d v="2018-11-01T00:00:00"/>
    <x v="9"/>
    <d v="2018-05-01T00:00:00"/>
    <n v="75.599999999999994"/>
    <n v="5.82"/>
  </r>
  <r>
    <s v="E"/>
    <s v="C"/>
    <s v="SENTF"/>
    <d v="2018-11-01T00:00:00"/>
    <x v="10"/>
    <d v="2018-05-01T00:00:00"/>
    <n v="3.41"/>
    <n v="0.26"/>
  </r>
  <r>
    <s v="E"/>
    <s v="G"/>
    <s v="G&gt;50Ft"/>
    <d v="2018-11-01T00:00:00"/>
    <x v="11"/>
    <d v="2018-05-01T00:00:00"/>
    <n v="13200"/>
    <n v="1016.4"/>
  </r>
  <r>
    <s v="E"/>
    <s v="G"/>
    <s v="G&gt;50Ft"/>
    <d v="2018-11-01T00:00:00"/>
    <x v="12"/>
    <d v="2018-05-01T00:00:00"/>
    <n v="595.32000000000005"/>
    <n v="45.84"/>
  </r>
  <r>
    <s v="E"/>
    <s v="C"/>
    <s v="SENTF"/>
    <d v="2018-11-01T00:00:00"/>
    <x v="9"/>
    <d v="2018-05-01T00:00:00"/>
    <n v="517.32000000000005"/>
    <n v="39.83"/>
  </r>
  <r>
    <s v="E"/>
    <s v="C"/>
    <s v="SENTF"/>
    <d v="2018-11-01T00:00:00"/>
    <x v="10"/>
    <d v="2018-05-01T00:00:00"/>
    <n v="23.33"/>
    <n v="1.79"/>
  </r>
  <r>
    <s v="E"/>
    <s v="R"/>
    <s v="SENTF"/>
    <d v="2018-11-01T00:00:00"/>
    <x v="9"/>
    <d v="2018-05-01T00:00:00"/>
    <n v="151.19999999999999"/>
    <n v="11.64"/>
  </r>
  <r>
    <s v="E"/>
    <s v="R"/>
    <s v="SENTF"/>
    <d v="2018-11-01T00:00:00"/>
    <x v="10"/>
    <d v="2018-05-01T00:00:00"/>
    <n v="6.82"/>
    <n v="0.52"/>
  </r>
  <r>
    <s v="E"/>
    <s v="C"/>
    <s v="SENTF"/>
    <d v="2018-11-01T00:00:00"/>
    <x v="9"/>
    <d v="2018-05-01T00:00:00"/>
    <n v="176"/>
    <n v="13.55"/>
  </r>
  <r>
    <s v="E"/>
    <s v="C"/>
    <s v="SENTF"/>
    <d v="2018-11-01T00:00:00"/>
    <x v="10"/>
    <d v="2018-05-01T00:00:00"/>
    <n v="7.93"/>
    <n v="0.61"/>
  </r>
  <r>
    <s v="E"/>
    <s v="R"/>
    <s v="CR-F"/>
    <d v="2018-11-01T00:00:00"/>
    <x v="2"/>
    <d v="2018-11-01T00:00:00"/>
    <n v="0"/>
    <n v="0"/>
  </r>
  <r>
    <s v="E"/>
    <s v="R"/>
    <s v="CR-F"/>
    <d v="2018-11-01T00:00:00"/>
    <x v="3"/>
    <d v="2018-11-01T00:00:00"/>
    <n v="0"/>
    <n v="0"/>
  </r>
  <r>
    <s v="E"/>
    <s v="U"/>
    <s v="GU-F"/>
    <d v="2018-11-01T00:00:00"/>
    <x v="11"/>
    <d v="2018-05-01T00:00:00"/>
    <n v="4483.63"/>
    <n v="345.24"/>
  </r>
  <r>
    <s v="E"/>
    <s v="U"/>
    <s v="GU-F"/>
    <d v="2018-11-01T00:00:00"/>
    <x v="12"/>
    <d v="2018-05-01T00:00:00"/>
    <n v="202.21"/>
    <n v="15.55"/>
  </r>
  <r>
    <s v="E"/>
    <s v="U"/>
    <s v="GU-F"/>
    <d v="2018-08-01T00:00:00"/>
    <x v="11"/>
    <d v="2018-05-01T00:00:00"/>
    <n v="1828.63"/>
    <n v="140.81"/>
  </r>
  <r>
    <s v="E"/>
    <s v="U"/>
    <s v="GU-F"/>
    <d v="2018-08-01T00:00:00"/>
    <x v="12"/>
    <d v="2018-05-01T00:00:00"/>
    <n v="82.48"/>
    <n v="6.34"/>
  </r>
  <r>
    <s v="E"/>
    <s v="C"/>
    <s v="SENTF"/>
    <d v="2018-08-01T00:00:00"/>
    <x v="9"/>
    <d v="2018-05-01T00:00:00"/>
    <n v="75.599999999999994"/>
    <n v="5.82"/>
  </r>
  <r>
    <s v="E"/>
    <s v="C"/>
    <s v="SENTF"/>
    <d v="2018-08-01T00:00:00"/>
    <x v="10"/>
    <d v="2018-05-01T00:00:00"/>
    <n v="3.41"/>
    <n v="0.26"/>
  </r>
  <r>
    <s v="E"/>
    <s v="G"/>
    <s v="G&gt;50Ft"/>
    <d v="2018-08-01T00:00:00"/>
    <x v="11"/>
    <d v="2018-05-01T00:00:00"/>
    <n v="8960"/>
    <n v="689.92"/>
  </r>
  <r>
    <s v="E"/>
    <s v="G"/>
    <s v="G&gt;50Ft"/>
    <d v="2018-08-01T00:00:00"/>
    <x v="12"/>
    <d v="2018-05-01T00:00:00"/>
    <n v="404.1"/>
    <n v="31.12"/>
  </r>
  <r>
    <s v="E"/>
    <s v="R"/>
    <s v="R-F"/>
    <d v="2018-08-01T00:00:00"/>
    <x v="11"/>
    <d v="2018-05-01T00:00:00"/>
    <n v="124"/>
    <n v="9.5500000000000007"/>
  </r>
  <r>
    <s v="E"/>
    <s v="R"/>
    <s v="R-F"/>
    <d v="2018-08-01T00:00:00"/>
    <x v="12"/>
    <d v="2018-05-01T00:00:00"/>
    <n v="5.59"/>
    <n v="0.43"/>
  </r>
  <r>
    <s v="E"/>
    <s v="R"/>
    <s v="R-NET"/>
    <d v="2018-08-01T00:00:00"/>
    <x v="8"/>
    <d v="2018-05-01T00:00:00"/>
    <n v="-455"/>
    <n v="-35.04"/>
  </r>
  <r>
    <s v="E"/>
    <s v="C"/>
    <s v="SENTF"/>
    <d v="2018-08-01T00:00:00"/>
    <x v="9"/>
    <d v="2018-05-01T00:00:00"/>
    <n v="43.2"/>
    <n v="3.32"/>
  </r>
  <r>
    <s v="E"/>
    <s v="C"/>
    <s v="SENTF"/>
    <d v="2018-08-01T00:00:00"/>
    <x v="10"/>
    <d v="2018-05-01T00:00:00"/>
    <n v="1.94"/>
    <n v="0.14000000000000001"/>
  </r>
  <r>
    <s v="E"/>
    <s v="C"/>
    <s v="SENTF"/>
    <d v="2018-08-01T00:00:00"/>
    <x v="9"/>
    <d v="2018-05-01T00:00:00"/>
    <n v="1047.18"/>
    <n v="80.63"/>
  </r>
  <r>
    <s v="E"/>
    <s v="C"/>
    <s v="SENTF"/>
    <d v="2018-08-01T00:00:00"/>
    <x v="10"/>
    <d v="2018-05-01T00:00:00"/>
    <n v="47.24"/>
    <n v="3.64"/>
  </r>
  <r>
    <s v="E"/>
    <s v="C"/>
    <s v="SENTF"/>
    <d v="2018-08-01T00:00:00"/>
    <x v="9"/>
    <d v="2018-05-01T00:00:00"/>
    <n v="514.84"/>
    <n v="39.630000000000003"/>
  </r>
  <r>
    <s v="E"/>
    <s v="C"/>
    <s v="SENTF"/>
    <d v="2018-08-01T00:00:00"/>
    <x v="10"/>
    <d v="2018-05-01T00:00:00"/>
    <n v="23.21"/>
    <n v="1.79"/>
  </r>
  <r>
    <s v="E"/>
    <s v="R"/>
    <s v="SENTF"/>
    <d v="2018-08-01T00:00:00"/>
    <x v="9"/>
    <d v="2018-05-01T00:00:00"/>
    <n v="44.64"/>
    <n v="3.44"/>
  </r>
  <r>
    <s v="E"/>
    <s v="R"/>
    <s v="SENTF"/>
    <d v="2018-08-01T00:00:00"/>
    <x v="10"/>
    <d v="2018-05-01T00:00:00"/>
    <n v="2.02"/>
    <n v="0.16"/>
  </r>
  <r>
    <s v="E"/>
    <s v="U"/>
    <s v="GU-F"/>
    <d v="2018-08-01T00:00:00"/>
    <x v="6"/>
    <d v="2018-05-01T00:00:00"/>
    <n v="589.88"/>
    <n v="52.5"/>
  </r>
  <r>
    <s v="E"/>
    <s v="U"/>
    <s v="GU-F"/>
    <d v="2018-08-01T00:00:00"/>
    <x v="7"/>
    <d v="2018-05-01T00:00:00"/>
    <n v="26.61"/>
    <n v="2.37"/>
  </r>
  <r>
    <s v="E"/>
    <s v="G"/>
    <s v="G&gt;50Ft"/>
    <d v="2018-08-01T00:00:00"/>
    <x v="11"/>
    <d v="2018-05-01T00:00:00"/>
    <n v="35594.68"/>
    <n v="2740.79"/>
  </r>
  <r>
    <s v="E"/>
    <s v="G"/>
    <s v="G&gt;50Ft"/>
    <d v="2018-08-01T00:00:00"/>
    <x v="6"/>
    <d v="2018-05-01T00:00:00"/>
    <n v="27925.32"/>
    <n v="2485.35"/>
  </r>
  <r>
    <s v="E"/>
    <s v="G"/>
    <s v="G&gt;50Ft"/>
    <d v="2018-08-01T00:00:00"/>
    <x v="12"/>
    <d v="2018-05-01T00:00:00"/>
    <n v="1605.32"/>
    <n v="123.61"/>
  </r>
  <r>
    <s v="E"/>
    <s v="G"/>
    <s v="G&gt;50Ft"/>
    <d v="2018-08-01T00:00:00"/>
    <x v="7"/>
    <d v="2018-05-01T00:00:00"/>
    <n v="1259.43"/>
    <n v="112.09"/>
  </r>
  <r>
    <s v="E"/>
    <s v="SL"/>
    <s v="SENTF"/>
    <d v="2018-08-01T00:00:00"/>
    <x v="9"/>
    <d v="2018-05-01T00:00:00"/>
    <n v="195.3"/>
    <n v="15.04"/>
  </r>
  <r>
    <s v="E"/>
    <s v="SL"/>
    <s v="SENTF"/>
    <d v="2018-08-01T00:00:00"/>
    <x v="10"/>
    <d v="2018-05-01T00:00:00"/>
    <n v="8.81"/>
    <n v="0.68"/>
  </r>
  <r>
    <s v="E"/>
    <s v="S"/>
    <s v="STRLTF"/>
    <d v="2018-08-01T00:00:00"/>
    <x v="11"/>
    <d v="2018-05-01T00:00:00"/>
    <n v="741.56"/>
    <n v="57.1"/>
  </r>
  <r>
    <s v="E"/>
    <s v="S"/>
    <s v="STRLTF"/>
    <d v="2018-08-01T00:00:00"/>
    <x v="6"/>
    <d v="2018-05-01T00:00:00"/>
    <n v="5331.55"/>
    <n v="474.51"/>
  </r>
  <r>
    <s v="E"/>
    <s v="S"/>
    <s v="STRLTF"/>
    <d v="2018-08-01T00:00:00"/>
    <x v="12"/>
    <d v="2018-05-01T00:00:00"/>
    <n v="33.44"/>
    <n v="2.57"/>
  </r>
  <r>
    <s v="E"/>
    <s v="S"/>
    <s v="STRLTF"/>
    <d v="2018-08-01T00:00:00"/>
    <x v="7"/>
    <d v="2018-05-01T00:00:00"/>
    <n v="240.46"/>
    <n v="21.4"/>
  </r>
  <r>
    <s v="E"/>
    <s v="U"/>
    <s v="GU-F"/>
    <d v="2018-08-01T00:00:00"/>
    <x v="11"/>
    <d v="2018-05-01T00:00:00"/>
    <n v="5685.12"/>
    <n v="437.76"/>
  </r>
  <r>
    <s v="E"/>
    <s v="U"/>
    <s v="GU-F"/>
    <d v="2018-08-01T00:00:00"/>
    <x v="12"/>
    <d v="2018-05-01T00:00:00"/>
    <n v="256.41000000000003"/>
    <n v="19.739999999999998"/>
  </r>
  <r>
    <s v="E"/>
    <s v="S"/>
    <s v="STRLTF"/>
    <d v="2018-08-01T00:00:00"/>
    <x v="11"/>
    <d v="2018-05-01T00:00:00"/>
    <n v="1483.12"/>
    <n v="114.2"/>
  </r>
  <r>
    <s v="E"/>
    <s v="S"/>
    <s v="STRLTF"/>
    <d v="2018-08-01T00:00:00"/>
    <x v="6"/>
    <d v="2018-05-01T00:00:00"/>
    <n v="24104.67"/>
    <n v="2145.3200000000002"/>
  </r>
  <r>
    <s v="E"/>
    <s v="S"/>
    <s v="STRLTF"/>
    <d v="2018-08-01T00:00:00"/>
    <x v="12"/>
    <d v="2018-05-01T00:00:00"/>
    <n v="66.88"/>
    <n v="5.14"/>
  </r>
  <r>
    <s v="E"/>
    <s v="S"/>
    <s v="STRLTF"/>
    <d v="2018-08-01T00:00:00"/>
    <x v="7"/>
    <d v="2018-05-01T00:00:00"/>
    <n v="1087.1300000000001"/>
    <n v="96.75"/>
  </r>
  <r>
    <s v="E"/>
    <s v="S"/>
    <s v="STRLTF"/>
    <d v="2018-08-01T00:00:00"/>
    <x v="11"/>
    <d v="2018-05-01T00:00:00"/>
    <n v="741.56"/>
    <n v="57.1"/>
  </r>
  <r>
    <s v="E"/>
    <s v="S"/>
    <s v="STRLTF"/>
    <d v="2018-08-01T00:00:00"/>
    <x v="6"/>
    <d v="2018-05-01T00:00:00"/>
    <n v="3143.91"/>
    <n v="279.81"/>
  </r>
  <r>
    <s v="E"/>
    <s v="S"/>
    <s v="STRLTF"/>
    <d v="2018-08-01T00:00:00"/>
    <x v="12"/>
    <d v="2018-05-01T00:00:00"/>
    <n v="33.44"/>
    <n v="2.57"/>
  </r>
  <r>
    <s v="E"/>
    <s v="S"/>
    <s v="STRLTF"/>
    <d v="2018-08-01T00:00:00"/>
    <x v="7"/>
    <d v="2018-05-01T00:00:00"/>
    <n v="141.79"/>
    <n v="12.62"/>
  </r>
  <r>
    <s v="E"/>
    <s v="C"/>
    <s v="G&lt;50F"/>
    <d v="2018-08-01T00:00:00"/>
    <x v="11"/>
    <d v="2018-05-01T00:00:00"/>
    <n v="3349"/>
    <n v="257.87"/>
  </r>
  <r>
    <s v="E"/>
    <s v="C"/>
    <s v="G&lt;50F"/>
    <d v="2018-08-01T00:00:00"/>
    <x v="12"/>
    <d v="2018-05-01T00:00:00"/>
    <n v="151.04"/>
    <n v="11.63"/>
  </r>
  <r>
    <s v="E"/>
    <s v="R"/>
    <s v="R-F"/>
    <d v="2018-08-01T00:00:00"/>
    <x v="6"/>
    <d v="2018-05-01T00:00:00"/>
    <n v="292.76"/>
    <n v="26.06"/>
  </r>
  <r>
    <s v="E"/>
    <s v="R"/>
    <s v="R-F"/>
    <d v="2018-08-01T00:00:00"/>
    <x v="12"/>
    <d v="2018-05-01T00:00:00"/>
    <n v="54.41"/>
    <n v="4.1900000000000004"/>
  </r>
  <r>
    <s v="E"/>
    <s v="R"/>
    <s v="R-F"/>
    <d v="2018-08-01T00:00:00"/>
    <x v="7"/>
    <d v="2018-05-01T00:00:00"/>
    <n v="13.2"/>
    <n v="1.17"/>
  </r>
  <r>
    <s v="E"/>
    <s v="R"/>
    <s v="R-F"/>
    <d v="2018-08-01T00:00:00"/>
    <x v="11"/>
    <d v="2018-05-01T00:00:00"/>
    <n v="1470.11"/>
    <n v="113.2"/>
  </r>
  <r>
    <s v="E"/>
    <s v="R"/>
    <s v="R-F"/>
    <d v="2018-08-01T00:00:00"/>
    <x v="6"/>
    <d v="2018-05-01T00:00:00"/>
    <n v="374.89"/>
    <n v="33.369999999999997"/>
  </r>
  <r>
    <s v="E"/>
    <s v="R"/>
    <s v="R-F"/>
    <d v="2018-08-01T00:00:00"/>
    <x v="12"/>
    <d v="2018-05-01T00:00:00"/>
    <n v="66.3"/>
    <n v="5.0999999999999996"/>
  </r>
  <r>
    <s v="E"/>
    <s v="R"/>
    <s v="R-F"/>
    <d v="2018-08-01T00:00:00"/>
    <x v="7"/>
    <d v="2018-05-01T00:00:00"/>
    <n v="16.91"/>
    <n v="1.5"/>
  </r>
  <r>
    <s v="E"/>
    <s v="R"/>
    <s v="R-NET"/>
    <d v="2018-08-01T00:00:00"/>
    <x v="8"/>
    <d v="2018-05-01T00:00:00"/>
    <n v="-620"/>
    <n v="-47.74"/>
  </r>
  <r>
    <s v="E"/>
    <s v="R"/>
    <s v="R-NET"/>
    <d v="2018-08-01T00:00:00"/>
    <x v="17"/>
    <d v="2018-05-01T00:00:00"/>
    <n v="-302"/>
    <n v="-26.88"/>
  </r>
  <r>
    <s v="E"/>
    <s v="R"/>
    <s v="R-F"/>
    <d v="2018-08-01T00:00:00"/>
    <x v="11"/>
    <d v="2018-05-01T00:00:00"/>
    <n v="1206.24"/>
    <n v="92.89"/>
  </r>
  <r>
    <s v="E"/>
    <s v="C"/>
    <s v="SENTF"/>
    <d v="2018-08-01T00:00:00"/>
    <x v="9"/>
    <d v="2018-05-01T00:00:00"/>
    <n v="75.599999999999994"/>
    <n v="5.82"/>
  </r>
  <r>
    <s v="E"/>
    <s v="C"/>
    <s v="SENTF"/>
    <d v="2018-08-01T00:00:00"/>
    <x v="10"/>
    <d v="2018-05-01T00:00:00"/>
    <n v="3.41"/>
    <n v="0.26"/>
  </r>
  <r>
    <s v="E"/>
    <s v="U"/>
    <s v="GU-F"/>
    <d v="2018-08-01T00:00:00"/>
    <x v="6"/>
    <d v="2018-05-01T00:00:00"/>
    <n v="74.37"/>
    <n v="6.62"/>
  </r>
  <r>
    <s v="E"/>
    <s v="U"/>
    <s v="GU-F"/>
    <d v="2018-08-01T00:00:00"/>
    <x v="7"/>
    <d v="2018-05-01T00:00:00"/>
    <n v="3.35"/>
    <n v="0.3"/>
  </r>
  <r>
    <s v="E"/>
    <s v="C"/>
    <s v="G&lt;50F"/>
    <d v="2018-08-01T00:00:00"/>
    <x v="6"/>
    <d v="2018-05-01T00:00:00"/>
    <n v="492.37"/>
    <n v="43.82"/>
  </r>
  <r>
    <s v="E"/>
    <s v="C"/>
    <s v="G&lt;50F"/>
    <d v="2018-08-01T00:00:00"/>
    <x v="7"/>
    <d v="2018-05-01T00:00:00"/>
    <n v="22.2"/>
    <n v="1.98"/>
  </r>
  <r>
    <s v="E"/>
    <s v="U"/>
    <s v="GU-F"/>
    <d v="2018-08-01T00:00:00"/>
    <x v="11"/>
    <d v="2018-05-01T00:00:00"/>
    <n v="110"/>
    <n v="8.4700000000000006"/>
  </r>
  <r>
    <s v="E"/>
    <s v="U"/>
    <s v="GU-F"/>
    <d v="2018-08-01T00:00:00"/>
    <x v="12"/>
    <d v="2018-05-01T00:00:00"/>
    <n v="4.96"/>
    <n v="0.38"/>
  </r>
  <r>
    <s v="E"/>
    <s v="R"/>
    <s v="SENTF"/>
    <d v="2018-08-01T00:00:00"/>
    <x v="9"/>
    <d v="2018-05-01T00:00:00"/>
    <n v="78.12"/>
    <n v="6.02"/>
  </r>
  <r>
    <s v="E"/>
    <s v="R"/>
    <s v="SENTF"/>
    <d v="2018-08-01T00:00:00"/>
    <x v="10"/>
    <d v="2018-05-01T00:00:00"/>
    <n v="3.52"/>
    <n v="0.27"/>
  </r>
  <r>
    <s v="E"/>
    <s v="R"/>
    <s v="SENTF"/>
    <d v="2018-08-01T00:00:00"/>
    <x v="9"/>
    <d v="2018-05-01T00:00:00"/>
    <n v="36"/>
    <n v="2.77"/>
  </r>
  <r>
    <s v="E"/>
    <s v="R"/>
    <s v="SENTF"/>
    <d v="2018-08-01T00:00:00"/>
    <x v="10"/>
    <d v="2018-05-01T00:00:00"/>
    <n v="1.62"/>
    <n v="0.12"/>
  </r>
  <r>
    <s v="E"/>
    <s v="G"/>
    <s v="WG&gt;5IF"/>
    <d v="2018-11-01T00:00:00"/>
    <x v="11"/>
    <d v="2018-05-01T00:00:00"/>
    <n v="741.56"/>
    <n v="57.1"/>
  </r>
  <r>
    <s v="E"/>
    <s v="G"/>
    <s v="WG&gt;5IF"/>
    <d v="2018-11-01T00:00:00"/>
    <x v="6"/>
    <d v="2018-05-01T00:00:00"/>
    <n v="14464.21"/>
    <n v="1287.31"/>
  </r>
  <r>
    <s v="E"/>
    <s v="G"/>
    <s v="WG&gt;5IF"/>
    <d v="2018-11-01T00:00:00"/>
    <x v="12"/>
    <d v="2018-05-01T00:00:00"/>
    <n v="33.44"/>
    <n v="2.57"/>
  </r>
  <r>
    <s v="E"/>
    <s v="G"/>
    <s v="WG&gt;5IF"/>
    <d v="2018-11-01T00:00:00"/>
    <x v="7"/>
    <d v="2018-05-01T00:00:00"/>
    <n v="652.34"/>
    <n v="58.06"/>
  </r>
  <r>
    <s v="E"/>
    <s v="G"/>
    <s v="G&gt;50IF"/>
    <d v="2018-11-01T00:00:00"/>
    <x v="11"/>
    <d v="2018-05-01T00:00:00"/>
    <n v="741.56"/>
    <n v="57.1"/>
  </r>
  <r>
    <s v="E"/>
    <s v="G"/>
    <s v="G&gt;50IF"/>
    <d v="2018-11-01T00:00:00"/>
    <x v="6"/>
    <d v="2018-05-01T00:00:00"/>
    <n v="11287.44"/>
    <n v="1004.58"/>
  </r>
  <r>
    <s v="E"/>
    <s v="G"/>
    <s v="G&gt;50IF"/>
    <d v="2018-11-01T00:00:00"/>
    <x v="12"/>
    <d v="2018-05-01T00:00:00"/>
    <n v="33.44"/>
    <n v="2.57"/>
  </r>
  <r>
    <s v="E"/>
    <s v="G"/>
    <s v="G&gt;50IF"/>
    <d v="2018-11-01T00:00:00"/>
    <x v="7"/>
    <d v="2018-05-01T00:00:00"/>
    <n v="509.07"/>
    <n v="45.31"/>
  </r>
  <r>
    <s v="E"/>
    <s v="GI"/>
    <s v="G&gt;50IF"/>
    <d v="2018-11-01T00:00:00"/>
    <x v="2"/>
    <d v="2018-11-01T00:00:00"/>
    <n v="0"/>
    <n v="0"/>
  </r>
  <r>
    <s v="E"/>
    <s v="GI"/>
    <s v="G&gt;50IF"/>
    <d v="2018-11-01T00:00:00"/>
    <x v="0"/>
    <d v="2018-11-01T00:00:00"/>
    <n v="0.38"/>
    <n v="0.03"/>
  </r>
  <r>
    <s v="E"/>
    <s v="GI"/>
    <s v="G&gt;50IF"/>
    <d v="2018-11-01T00:00:00"/>
    <x v="3"/>
    <d v="2018-11-01T00:00:00"/>
    <n v="0"/>
    <n v="0"/>
  </r>
  <r>
    <s v="E"/>
    <s v="GI"/>
    <s v="G&gt;50IF"/>
    <d v="2018-11-01T00:00:00"/>
    <x v="1"/>
    <d v="2018-11-01T00:00:00"/>
    <n v="0.01"/>
    <n v="0"/>
  </r>
  <r>
    <s v="E"/>
    <s v="GI"/>
    <s v="G&gt;50IF"/>
    <d v="2018-11-01T00:00:00"/>
    <x v="11"/>
    <d v="2018-05-01T00:00:00"/>
    <n v="749.01"/>
    <n v="57.67"/>
  </r>
  <r>
    <s v="E"/>
    <s v="GI"/>
    <s v="G&gt;50IF"/>
    <d v="2018-11-01T00:00:00"/>
    <x v="6"/>
    <d v="2018-05-01T00:00:00"/>
    <n v="22177.99"/>
    <n v="1973.84"/>
  </r>
  <r>
    <s v="E"/>
    <s v="GI"/>
    <s v="G&gt;50IF"/>
    <d v="2018-11-01T00:00:00"/>
    <x v="12"/>
    <d v="2018-05-01T00:00:00"/>
    <n v="25.99"/>
    <n v="2"/>
  </r>
  <r>
    <s v="E"/>
    <s v="GI"/>
    <s v="G&gt;50IF"/>
    <d v="2018-11-01T00:00:00"/>
    <x v="7"/>
    <d v="2018-05-01T00:00:00"/>
    <n v="769.58"/>
    <n v="68.489999999999995"/>
  </r>
  <r>
    <s v="E"/>
    <s v="GI"/>
    <s v="G&gt;50IF"/>
    <d v="2018-11-01T00:00:00"/>
    <x v="2"/>
    <d v="2018-11-01T00:00:00"/>
    <n v="0"/>
    <n v="0"/>
  </r>
  <r>
    <s v="E"/>
    <s v="GI"/>
    <s v="G&gt;50IF"/>
    <d v="2018-11-01T00:00:00"/>
    <x v="0"/>
    <d v="2018-11-01T00:00:00"/>
    <n v="0.18"/>
    <n v="0.02"/>
  </r>
  <r>
    <s v="E"/>
    <s v="GI"/>
    <s v="G&gt;50IF"/>
    <d v="2018-11-01T00:00:00"/>
    <x v="3"/>
    <d v="2018-11-01T00:00:00"/>
    <n v="0"/>
    <n v="0"/>
  </r>
  <r>
    <s v="E"/>
    <s v="GI"/>
    <s v="G&gt;50IF"/>
    <d v="2018-11-01T00:00:00"/>
    <x v="1"/>
    <d v="2018-11-01T00:00:00"/>
    <n v="0.01"/>
    <n v="0"/>
  </r>
  <r>
    <s v="E"/>
    <s v="U"/>
    <s v="GU-F"/>
    <d v="2018-06-01T00:00:00"/>
    <x v="11"/>
    <d v="2018-05-01T00:00:00"/>
    <n v="1532"/>
    <n v="117.96"/>
  </r>
  <r>
    <s v="E"/>
    <s v="U"/>
    <s v="GU-F"/>
    <d v="2018-06-01T00:00:00"/>
    <x v="12"/>
    <d v="2018-05-01T00:00:00"/>
    <n v="69.09"/>
    <n v="5.31"/>
  </r>
  <r>
    <s v="E"/>
    <s v="GI"/>
    <s v="G&gt;50IF"/>
    <d v="2018-05-01T00:00:00"/>
    <x v="2"/>
    <d v="2018-01-01T00:00:00"/>
    <n v="717.63"/>
    <n v="55.26"/>
  </r>
  <r>
    <s v="E"/>
    <s v="C"/>
    <s v="CG&lt;50F"/>
    <d v="2018-11-01T00:00:00"/>
    <x v="2"/>
    <d v="2018-11-01T00:00:00"/>
    <n v="0"/>
    <n v="0"/>
  </r>
  <r>
    <s v="E"/>
    <s v="C"/>
    <s v="CG&lt;50F"/>
    <d v="2018-11-01T00:00:00"/>
    <x v="3"/>
    <d v="2018-11-01T00:00:00"/>
    <n v="0"/>
    <n v="0"/>
  </r>
  <r>
    <s v="E"/>
    <s v="C"/>
    <s v="CG&lt;50F"/>
    <d v="2018-11-01T00:00:00"/>
    <x v="11"/>
    <d v="2018-05-01T00:00:00"/>
    <n v="673"/>
    <n v="51.82"/>
  </r>
  <r>
    <s v="E"/>
    <s v="C"/>
    <s v="CG&lt;50F"/>
    <d v="2018-11-01T00:00:00"/>
    <x v="12"/>
    <d v="2018-05-01T00:00:00"/>
    <n v="30.35"/>
    <n v="2.34"/>
  </r>
  <r>
    <s v="E"/>
    <s v="GI"/>
    <s v="G&gt;50IF"/>
    <d v="2018-05-01T00:00:00"/>
    <x v="0"/>
    <d v="2018-01-01T00:00:00"/>
    <n v="13335.37"/>
    <n v="1200.18"/>
  </r>
  <r>
    <s v="E"/>
    <s v="GI"/>
    <s v="G&gt;50IF"/>
    <d v="2018-05-01T00:00:00"/>
    <x v="3"/>
    <d v="2018-01-01T00:00:00"/>
    <n v="32.369999999999997"/>
    <n v="2.4900000000000002"/>
  </r>
  <r>
    <s v="E"/>
    <s v="GI"/>
    <s v="G&gt;50IF"/>
    <d v="2018-05-01T00:00:00"/>
    <x v="1"/>
    <d v="2018-01-01T00:00:00"/>
    <n v="601.41999999999996"/>
    <n v="54.13"/>
  </r>
  <r>
    <s v="E"/>
    <s v="G"/>
    <s v="WG&gt;5IF"/>
    <d v="2018-05-01T00:00:00"/>
    <x v="11"/>
    <d v="2018-05-01T00:00:00"/>
    <n v="0"/>
    <n v="0"/>
  </r>
  <r>
    <s v="E"/>
    <s v="G"/>
    <s v="WG&gt;5IF"/>
    <d v="2018-05-01T00:00:00"/>
    <x v="6"/>
    <d v="2018-05-01T00:00:00"/>
    <n v="0.1"/>
    <n v="0.01"/>
  </r>
  <r>
    <s v="E"/>
    <s v="G"/>
    <s v="WG&gt;5IF"/>
    <d v="2018-05-01T00:00:00"/>
    <x v="12"/>
    <d v="2018-05-01T00:00:00"/>
    <n v="0"/>
    <n v="0"/>
  </r>
  <r>
    <s v="E"/>
    <s v="G"/>
    <s v="WG&gt;5IF"/>
    <d v="2018-05-01T00:00:00"/>
    <x v="2"/>
    <d v="2018-01-01T00:00:00"/>
    <n v="717.63"/>
    <n v="55.26"/>
  </r>
  <r>
    <s v="E"/>
    <s v="G"/>
    <s v="WG&gt;5IF"/>
    <d v="2018-05-01T00:00:00"/>
    <x v="0"/>
    <d v="2018-01-01T00:00:00"/>
    <n v="13816.37"/>
    <n v="1243.47"/>
  </r>
  <r>
    <s v="E"/>
    <s v="G"/>
    <s v="WG&gt;5IF"/>
    <d v="2018-05-01T00:00:00"/>
    <x v="3"/>
    <d v="2018-01-01T00:00:00"/>
    <n v="32.369999999999997"/>
    <n v="2.4900000000000002"/>
  </r>
  <r>
    <s v="E"/>
    <s v="G"/>
    <s v="WG&gt;5IF"/>
    <d v="2018-05-01T00:00:00"/>
    <x v="1"/>
    <d v="2018-01-01T00:00:00"/>
    <n v="623.11"/>
    <n v="56.08"/>
  </r>
  <r>
    <s v="E"/>
    <s v="GI"/>
    <s v="G&gt;50IF"/>
    <d v="2018-05-01T00:00:00"/>
    <x v="11"/>
    <d v="2018-05-01T00:00:00"/>
    <n v="0"/>
    <n v="0"/>
  </r>
  <r>
    <s v="E"/>
    <s v="GI"/>
    <s v="G&gt;50IF"/>
    <d v="2018-05-01T00:00:00"/>
    <x v="6"/>
    <d v="2018-05-01T00:00:00"/>
    <n v="0.08"/>
    <n v="0.01"/>
  </r>
  <r>
    <s v="E"/>
    <s v="GI"/>
    <s v="G&gt;50IF"/>
    <d v="2018-05-01T00:00:00"/>
    <x v="12"/>
    <d v="2018-05-01T00:00:00"/>
    <n v="0"/>
    <n v="0"/>
  </r>
  <r>
    <s v="E"/>
    <s v="U"/>
    <s v="GU-F"/>
    <d v="2018-06-01T00:00:00"/>
    <x v="11"/>
    <d v="2018-05-01T00:00:00"/>
    <n v="7537.56"/>
    <n v="580.52"/>
  </r>
  <r>
    <s v="E"/>
    <s v="C"/>
    <s v="SENTF"/>
    <d v="2018-10-01T00:00:00"/>
    <x v="10"/>
    <d v="2018-05-01T00:00:00"/>
    <n v="22.46"/>
    <n v="1.72"/>
  </r>
  <r>
    <s v="E"/>
    <s v="R"/>
    <s v="R-F"/>
    <d v="2018-11-01T00:00:00"/>
    <x v="11"/>
    <d v="2018-05-01T00:00:00"/>
    <n v="499"/>
    <n v="38.43"/>
  </r>
  <r>
    <s v="E"/>
    <s v="R"/>
    <s v="R-F"/>
    <d v="2018-11-01T00:00:00"/>
    <x v="12"/>
    <d v="2018-05-01T00:00:00"/>
    <n v="22.5"/>
    <n v="1.74"/>
  </r>
  <r>
    <s v="E"/>
    <s v="R"/>
    <s v="SENTF"/>
    <d v="2018-10-01T00:00:00"/>
    <x v="9"/>
    <d v="2018-05-01T00:00:00"/>
    <n v="43.2"/>
    <n v="3.32"/>
  </r>
  <r>
    <s v="E"/>
    <s v="R"/>
    <s v="SENTF"/>
    <d v="2018-10-01T00:00:00"/>
    <x v="10"/>
    <d v="2018-05-01T00:00:00"/>
    <n v="1.94"/>
    <n v="0.14000000000000001"/>
  </r>
  <r>
    <s v="E"/>
    <s v="U"/>
    <s v="GU-F"/>
    <d v="2018-10-01T00:00:00"/>
    <x v="6"/>
    <d v="2018-05-01T00:00:00"/>
    <n v="28.37"/>
    <n v="2.52"/>
  </r>
  <r>
    <s v="E"/>
    <s v="U"/>
    <s v="GU-F"/>
    <d v="2018-10-01T00:00:00"/>
    <x v="7"/>
    <d v="2018-05-01T00:00:00"/>
    <n v="1.27"/>
    <n v="0.11"/>
  </r>
  <r>
    <s v="E"/>
    <s v="U"/>
    <s v="GU-F"/>
    <d v="2018-10-01T00:00:00"/>
    <x v="11"/>
    <d v="2018-05-01T00:00:00"/>
    <n v="7513.63"/>
    <n v="578.67999999999995"/>
  </r>
  <r>
    <s v="E"/>
    <s v="U"/>
    <s v="GU-F"/>
    <d v="2018-10-01T00:00:00"/>
    <x v="12"/>
    <d v="2018-05-01T00:00:00"/>
    <n v="338.82"/>
    <n v="26.17"/>
  </r>
  <r>
    <s v="E"/>
    <s v="C"/>
    <s v="WG&lt;50F"/>
    <d v="2018-08-01T00:00:00"/>
    <x v="11"/>
    <d v="2018-05-01T00:00:00"/>
    <n v="720"/>
    <n v="55.44"/>
  </r>
  <r>
    <s v="E"/>
    <s v="C"/>
    <s v="WG&lt;50F"/>
    <d v="2018-08-01T00:00:00"/>
    <x v="12"/>
    <d v="2018-05-01T00:00:00"/>
    <n v="32.47"/>
    <n v="2.5"/>
  </r>
  <r>
    <s v="E"/>
    <s v="R"/>
    <s v="WR-F"/>
    <d v="2018-08-01T00:00:00"/>
    <x v="6"/>
    <d v="2018-05-01T00:00:00"/>
    <n v="645.76"/>
    <n v="57.47"/>
  </r>
  <r>
    <s v="E"/>
    <s v="R"/>
    <s v="WR-F"/>
    <d v="2018-08-01T00:00:00"/>
    <x v="7"/>
    <d v="2018-05-01T00:00:00"/>
    <n v="29.12"/>
    <n v="2.59"/>
  </r>
  <r>
    <s v="E"/>
    <s v="G"/>
    <s v="WG&gt;50F"/>
    <d v="2018-08-01T00:00:00"/>
    <x v="11"/>
    <d v="2018-05-01T00:00:00"/>
    <n v="3707.8"/>
    <n v="285.5"/>
  </r>
  <r>
    <s v="E"/>
    <s v="G"/>
    <s v="WG&gt;50F"/>
    <d v="2018-08-01T00:00:00"/>
    <x v="6"/>
    <d v="2018-05-01T00:00:00"/>
    <n v="36522.199999999997"/>
    <n v="3250.47"/>
  </r>
  <r>
    <s v="E"/>
    <s v="G"/>
    <s v="WG&gt;50F"/>
    <d v="2018-08-01T00:00:00"/>
    <x v="12"/>
    <d v="2018-05-01T00:00:00"/>
    <n v="167.2"/>
    <n v="12.85"/>
  </r>
  <r>
    <s v="E"/>
    <s v="G"/>
    <s v="WG&gt;50F"/>
    <d v="2018-08-01T00:00:00"/>
    <x v="7"/>
    <d v="2018-05-01T00:00:00"/>
    <n v="1647.17"/>
    <n v="146.59"/>
  </r>
  <r>
    <s v="E"/>
    <s v="R"/>
    <s v="WR-F"/>
    <d v="2018-08-01T00:00:00"/>
    <x v="11"/>
    <d v="2018-05-01T00:00:00"/>
    <n v="1145.24"/>
    <n v="88.18"/>
  </r>
  <r>
    <s v="E"/>
    <s v="R"/>
    <s v="WR-F"/>
    <d v="2018-08-01T00:00:00"/>
    <x v="12"/>
    <d v="2018-05-01T00:00:00"/>
    <n v="51.66"/>
    <n v="3.98"/>
  </r>
  <r>
    <s v="E"/>
    <s v="SL"/>
    <s v="WSENTF"/>
    <d v="2018-08-01T00:00:00"/>
    <x v="9"/>
    <d v="2018-05-01T00:00:00"/>
    <n v="1057.76"/>
    <n v="81.45"/>
  </r>
  <r>
    <s v="E"/>
    <s v="SL"/>
    <s v="WSENTF"/>
    <d v="2018-08-01T00:00:00"/>
    <x v="10"/>
    <d v="2018-05-01T00:00:00"/>
    <n v="47.7"/>
    <n v="3.67"/>
  </r>
  <r>
    <s v="E"/>
    <s v="SL"/>
    <s v="WSENTF"/>
    <d v="2018-08-01T00:00:00"/>
    <x v="13"/>
    <d v="2018-05-01T00:00:00"/>
    <n v="2.44"/>
    <n v="0.22"/>
  </r>
  <r>
    <s v="E"/>
    <s v="SL"/>
    <s v="WSENTF"/>
    <d v="2018-08-01T00:00:00"/>
    <x v="14"/>
    <d v="2018-05-01T00:00:00"/>
    <n v="0.11"/>
    <n v="0.01"/>
  </r>
  <r>
    <s v="E"/>
    <s v="C"/>
    <s v="G&lt;50F"/>
    <d v="2018-09-01T00:00:00"/>
    <x v="11"/>
    <d v="2018-05-01T00:00:00"/>
    <n v="741.56"/>
    <n v="57.1"/>
  </r>
  <r>
    <s v="E"/>
    <s v="C"/>
    <s v="G&lt;50F"/>
    <d v="2018-09-01T00:00:00"/>
    <x v="12"/>
    <d v="2018-05-01T00:00:00"/>
    <n v="33.44"/>
    <n v="2.57"/>
  </r>
  <r>
    <s v="E"/>
    <s v="C"/>
    <s v="SENTF"/>
    <d v="2018-09-01T00:00:00"/>
    <x v="9"/>
    <d v="2018-05-01T00:00:00"/>
    <n v="534.55999999999995"/>
    <n v="41.16"/>
  </r>
  <r>
    <s v="E"/>
    <s v="C"/>
    <s v="SENTF"/>
    <d v="2018-09-01T00:00:00"/>
    <x v="10"/>
    <d v="2018-05-01T00:00:00"/>
    <n v="24.1"/>
    <n v="1.85"/>
  </r>
  <r>
    <s v="E"/>
    <s v="G"/>
    <s v="G&gt;50Ft"/>
    <d v="2018-09-01T00:00:00"/>
    <x v="11"/>
    <d v="2018-05-01T00:00:00"/>
    <n v="13560"/>
    <n v="1044.1199999999999"/>
  </r>
  <r>
    <s v="E"/>
    <s v="G"/>
    <s v="G&gt;50Ft"/>
    <d v="2018-09-01T00:00:00"/>
    <x v="12"/>
    <d v="2018-05-01T00:00:00"/>
    <n v="611.55999999999995"/>
    <n v="47.09"/>
  </r>
  <r>
    <s v="E"/>
    <s v="G"/>
    <s v="G&gt;50F"/>
    <d v="2018-08-01T00:00:00"/>
    <x v="11"/>
    <d v="2018-05-01T00:00:00"/>
    <n v="741.56"/>
    <n v="57.1"/>
  </r>
  <r>
    <s v="E"/>
    <s v="G"/>
    <s v="G&gt;50F"/>
    <d v="2018-08-01T00:00:00"/>
    <x v="6"/>
    <d v="2018-05-01T00:00:00"/>
    <n v="2059.44"/>
    <n v="183.29"/>
  </r>
  <r>
    <s v="E"/>
    <s v="G"/>
    <s v="G&gt;50F"/>
    <d v="2018-08-01T00:00:00"/>
    <x v="12"/>
    <d v="2018-05-01T00:00:00"/>
    <n v="33.44"/>
    <n v="2.57"/>
  </r>
  <r>
    <s v="E"/>
    <s v="G"/>
    <s v="G&gt;50F"/>
    <d v="2018-08-01T00:00:00"/>
    <x v="7"/>
    <d v="2018-05-01T00:00:00"/>
    <n v="92.89"/>
    <n v="8.27"/>
  </r>
  <r>
    <s v="E"/>
    <s v="R"/>
    <s v="R-F"/>
    <d v="2018-08-01T00:00:00"/>
    <x v="11"/>
    <d v="2018-05-01T00:00:00"/>
    <n v="445"/>
    <n v="34.26"/>
  </r>
  <r>
    <s v="E"/>
    <s v="R"/>
    <s v="R-F"/>
    <d v="2018-08-01T00:00:00"/>
    <x v="12"/>
    <d v="2018-05-01T00:00:00"/>
    <n v="20.07"/>
    <n v="1.54"/>
  </r>
  <r>
    <s v="E"/>
    <s v="U"/>
    <s v="GU-F"/>
    <d v="2018-08-01T00:00:00"/>
    <x v="11"/>
    <d v="2018-05-01T00:00:00"/>
    <n v="13"/>
    <n v="1"/>
  </r>
  <r>
    <s v="E"/>
    <s v="U"/>
    <s v="GU-F"/>
    <d v="2018-08-01T00:00:00"/>
    <x v="12"/>
    <d v="2018-05-01T00:00:00"/>
    <n v="0.59"/>
    <n v="0.05"/>
  </r>
  <r>
    <s v="E"/>
    <s v="U"/>
    <s v="GU-F"/>
    <d v="2018-08-01T00:00:00"/>
    <x v="6"/>
    <d v="2018-05-01T00:00:00"/>
    <n v="215.37"/>
    <n v="19.170000000000002"/>
  </r>
  <r>
    <s v="E"/>
    <s v="U"/>
    <s v="GU-F"/>
    <d v="2018-08-01T00:00:00"/>
    <x v="7"/>
    <d v="2018-05-01T00:00:00"/>
    <n v="9.7100000000000009"/>
    <n v="0.86"/>
  </r>
  <r>
    <s v="E"/>
    <s v="U"/>
    <s v="GU-F"/>
    <d v="2018-07-01T00:00:00"/>
    <x v="11"/>
    <d v="2018-05-01T00:00:00"/>
    <n v="1852.56"/>
    <n v="142.65"/>
  </r>
  <r>
    <s v="E"/>
    <s v="U"/>
    <s v="GU-F"/>
    <d v="2018-07-01T00:00:00"/>
    <x v="12"/>
    <d v="2018-05-01T00:00:00"/>
    <n v="83.55"/>
    <n v="6.42"/>
  </r>
  <r>
    <s v="E"/>
    <s v="U"/>
    <s v="GU-F"/>
    <d v="2018-07-01T00:00:00"/>
    <x v="6"/>
    <d v="2018-05-01T00:00:00"/>
    <n v="191.44"/>
    <n v="17.04"/>
  </r>
  <r>
    <s v="E"/>
    <s v="U"/>
    <s v="GU-F"/>
    <d v="2018-07-01T00:00:00"/>
    <x v="7"/>
    <d v="2018-05-01T00:00:00"/>
    <n v="8.64"/>
    <n v="0.77"/>
  </r>
  <r>
    <s v="E"/>
    <s v="G"/>
    <s v="G&gt;50Ft"/>
    <d v="2018-07-01T00:00:00"/>
    <x v="11"/>
    <d v="2018-05-01T00:00:00"/>
    <n v="9440"/>
    <n v="726.88"/>
  </r>
  <r>
    <s v="E"/>
    <s v="G"/>
    <s v="G&gt;50Ft"/>
    <d v="2018-07-01T00:00:00"/>
    <x v="12"/>
    <d v="2018-05-01T00:00:00"/>
    <n v="425.74"/>
    <n v="32.78"/>
  </r>
  <r>
    <s v="E"/>
    <s v="R"/>
    <s v="R-F"/>
    <d v="2018-11-01T00:00:00"/>
    <x v="2"/>
    <d v="2018-11-01T00:00:00"/>
    <n v="0"/>
    <n v="0"/>
  </r>
  <r>
    <s v="E"/>
    <s v="R"/>
    <s v="R-F"/>
    <d v="2018-11-01T00:00:00"/>
    <x v="3"/>
    <d v="2018-11-01T00:00:00"/>
    <n v="0"/>
    <n v="0"/>
  </r>
  <r>
    <s v="E"/>
    <s v="C"/>
    <s v="SENTF"/>
    <d v="2018-07-01T00:00:00"/>
    <x v="9"/>
    <d v="2018-05-01T00:00:00"/>
    <n v="78.12"/>
    <n v="6.02"/>
  </r>
  <r>
    <s v="E"/>
    <s v="C"/>
    <s v="SENTF"/>
    <d v="2018-07-01T00:00:00"/>
    <x v="10"/>
    <d v="2018-05-01T00:00:00"/>
    <n v="3.52"/>
    <n v="0.27"/>
  </r>
  <r>
    <s v="E"/>
    <s v="G"/>
    <s v="G&gt;50F"/>
    <d v="2018-07-01T00:00:00"/>
    <x v="11"/>
    <d v="2018-05-01T00:00:00"/>
    <n v="741.56"/>
    <n v="57.1"/>
  </r>
  <r>
    <s v="E"/>
    <s v="G"/>
    <s v="G&gt;50F"/>
    <d v="2018-07-01T00:00:00"/>
    <x v="6"/>
    <d v="2018-05-01T00:00:00"/>
    <n v="11738.44"/>
    <n v="1044.72"/>
  </r>
  <r>
    <s v="E"/>
    <s v="G"/>
    <s v="G&gt;50F"/>
    <d v="2018-07-01T00:00:00"/>
    <x v="12"/>
    <d v="2018-05-01T00:00:00"/>
    <n v="33.44"/>
    <n v="2.57"/>
  </r>
  <r>
    <s v="E"/>
    <s v="G"/>
    <s v="G&gt;50F"/>
    <d v="2018-07-01T00:00:00"/>
    <x v="7"/>
    <d v="2018-05-01T00:00:00"/>
    <n v="529.41"/>
    <n v="47.12"/>
  </r>
  <r>
    <s v="E"/>
    <s v="C"/>
    <s v="WSENTF"/>
    <d v="2018-08-01T00:00:00"/>
    <x v="9"/>
    <d v="2018-05-01T00:00:00"/>
    <n v="74.400000000000006"/>
    <n v="5.73"/>
  </r>
  <r>
    <s v="E"/>
    <s v="C"/>
    <s v="WSENTF"/>
    <d v="2018-08-01T00:00:00"/>
    <x v="10"/>
    <d v="2018-05-01T00:00:00"/>
    <n v="3.36"/>
    <n v="0.26"/>
  </r>
  <r>
    <s v="E"/>
    <s v="G"/>
    <s v="CSENTF"/>
    <d v="2018-08-01T00:00:00"/>
    <x v="9"/>
    <d v="2018-05-01T00:00:00"/>
    <n v="186"/>
    <n v="14.32"/>
  </r>
  <r>
    <s v="E"/>
    <s v="G"/>
    <s v="CSENTF"/>
    <d v="2018-08-01T00:00:00"/>
    <x v="10"/>
    <d v="2018-05-01T00:00:00"/>
    <n v="8.39"/>
    <n v="0.65"/>
  </r>
  <r>
    <s v="E"/>
    <s v="U"/>
    <s v="CGU-F"/>
    <d v="2018-08-01T00:00:00"/>
    <x v="11"/>
    <d v="2018-05-01T00:00:00"/>
    <n v="2675"/>
    <n v="205.99"/>
  </r>
  <r>
    <s v="E"/>
    <s v="U"/>
    <s v="CGU-F"/>
    <d v="2018-08-01T00:00:00"/>
    <x v="12"/>
    <d v="2018-05-01T00:00:00"/>
    <n v="120.64"/>
    <n v="9.2899999999999991"/>
  </r>
  <r>
    <s v="E"/>
    <s v="G"/>
    <s v="CG&gt;50F"/>
    <d v="2018-08-01T00:00:00"/>
    <x v="11"/>
    <d v="2018-05-01T00:00:00"/>
    <n v="1483.12"/>
    <n v="114.2"/>
  </r>
  <r>
    <s v="E"/>
    <s v="G"/>
    <s v="CG&gt;50F"/>
    <d v="2018-08-01T00:00:00"/>
    <x v="6"/>
    <d v="2018-05-01T00:00:00"/>
    <n v="28036.880000000001"/>
    <n v="2495.2800000000002"/>
  </r>
  <r>
    <s v="E"/>
    <s v="G"/>
    <s v="CG&gt;50F"/>
    <d v="2018-08-01T00:00:00"/>
    <x v="12"/>
    <d v="2018-05-01T00:00:00"/>
    <n v="66.88"/>
    <n v="5.14"/>
  </r>
  <r>
    <s v="E"/>
    <s v="G"/>
    <s v="CG&gt;50F"/>
    <d v="2018-08-01T00:00:00"/>
    <x v="7"/>
    <d v="2018-05-01T00:00:00"/>
    <n v="1264.47"/>
    <n v="112.54"/>
  </r>
  <r>
    <s v="E"/>
    <s v="R"/>
    <s v="CR-F"/>
    <d v="2018-08-01T00:00:00"/>
    <x v="11"/>
    <d v="2018-05-01T00:00:00"/>
    <n v="3874.72"/>
    <n v="298.35000000000002"/>
  </r>
  <r>
    <s v="E"/>
    <s v="R"/>
    <s v="CR-F"/>
    <d v="2018-08-01T00:00:00"/>
    <x v="6"/>
    <d v="2018-05-01T00:00:00"/>
    <n v="1182.28"/>
    <n v="105.23"/>
  </r>
  <r>
    <s v="E"/>
    <s v="R"/>
    <s v="CR-F"/>
    <d v="2018-08-01T00:00:00"/>
    <x v="12"/>
    <d v="2018-05-01T00:00:00"/>
    <n v="174.76"/>
    <n v="13.46"/>
  </r>
  <r>
    <s v="E"/>
    <s v="R"/>
    <s v="CR-F"/>
    <d v="2018-08-01T00:00:00"/>
    <x v="7"/>
    <d v="2018-05-01T00:00:00"/>
    <n v="53.31"/>
    <n v="4.75"/>
  </r>
  <r>
    <s v="E"/>
    <s v="C"/>
    <s v="CG&lt;50F"/>
    <d v="2018-08-01T00:00:00"/>
    <x v="11"/>
    <d v="2018-05-01T00:00:00"/>
    <n v="741.56"/>
    <n v="57.1"/>
  </r>
  <r>
    <s v="E"/>
    <s v="C"/>
    <s v="CG&lt;50F"/>
    <d v="2018-08-01T00:00:00"/>
    <x v="6"/>
    <d v="2018-05-01T00:00:00"/>
    <n v="341.44"/>
    <n v="30.39"/>
  </r>
  <r>
    <s v="E"/>
    <s v="C"/>
    <s v="CG&lt;50F"/>
    <d v="2018-08-01T00:00:00"/>
    <x v="12"/>
    <d v="2018-05-01T00:00:00"/>
    <n v="33.44"/>
    <n v="2.57"/>
  </r>
  <r>
    <s v="E"/>
    <s v="C"/>
    <s v="CG&lt;50F"/>
    <d v="2018-08-01T00:00:00"/>
    <x v="7"/>
    <d v="2018-05-01T00:00:00"/>
    <n v="15.4"/>
    <n v="1.37"/>
  </r>
  <r>
    <s v="E"/>
    <s v="C"/>
    <s v="SENTF"/>
    <d v="2018-08-01T00:00:00"/>
    <x v="9"/>
    <d v="2018-05-01T00:00:00"/>
    <n v="176.33"/>
    <n v="13.59"/>
  </r>
  <r>
    <s v="E"/>
    <s v="C"/>
    <s v="SENTF"/>
    <d v="2018-08-01T00:00:00"/>
    <x v="10"/>
    <d v="2018-05-01T00:00:00"/>
    <n v="7.95"/>
    <n v="0.61"/>
  </r>
  <r>
    <s v="E"/>
    <s v="C"/>
    <s v="CSENTF"/>
    <d v="2018-08-01T00:00:00"/>
    <x v="9"/>
    <d v="2018-05-01T00:00:00"/>
    <n v="1497.3"/>
    <n v="115.3"/>
  </r>
  <r>
    <s v="E"/>
    <s v="C"/>
    <s v="CSENTF"/>
    <d v="2018-08-01T00:00:00"/>
    <x v="10"/>
    <d v="2018-05-01T00:00:00"/>
    <n v="67.53"/>
    <n v="5.21"/>
  </r>
  <r>
    <s v="E"/>
    <s v="C"/>
    <s v="SENTF"/>
    <d v="2018-07-01T00:00:00"/>
    <x v="9"/>
    <d v="2018-05-01T00:00:00"/>
    <n v="498.24"/>
    <n v="38.36"/>
  </r>
  <r>
    <s v="E"/>
    <s v="C"/>
    <s v="SENTF"/>
    <d v="2018-07-01T00:00:00"/>
    <x v="10"/>
    <d v="2018-05-01T00:00:00"/>
    <n v="22.46"/>
    <n v="1.72"/>
  </r>
  <r>
    <s v="E"/>
    <s v="U"/>
    <s v="GU-F"/>
    <d v="2018-07-01T00:00:00"/>
    <x v="6"/>
    <d v="2018-05-01T00:00:00"/>
    <n v="28.37"/>
    <n v="2.52"/>
  </r>
  <r>
    <s v="E"/>
    <s v="U"/>
    <s v="GU-F"/>
    <d v="2018-07-01T00:00:00"/>
    <x v="7"/>
    <d v="2018-05-01T00:00:00"/>
    <n v="1.27"/>
    <n v="0.11"/>
  </r>
  <r>
    <s v="E"/>
    <s v="R"/>
    <s v="R-F"/>
    <d v="2018-07-01T00:00:00"/>
    <x v="2"/>
    <d v="2018-01-01T00:00:00"/>
    <n v="33"/>
    <n v="2.54"/>
  </r>
  <r>
    <s v="E"/>
    <s v="R"/>
    <s v="R-F"/>
    <d v="2018-07-01T00:00:00"/>
    <x v="3"/>
    <d v="2018-01-01T00:00:00"/>
    <n v="1.49"/>
    <n v="0.11"/>
  </r>
  <r>
    <s v="E"/>
    <s v="U"/>
    <s v="GU-F"/>
    <d v="2018-07-01T00:00:00"/>
    <x v="11"/>
    <d v="2018-05-01T00:00:00"/>
    <n v="7513.63"/>
    <n v="578.67999999999995"/>
  </r>
  <r>
    <s v="E"/>
    <s v="U"/>
    <s v="GU-F"/>
    <d v="2018-07-01T00:00:00"/>
    <x v="12"/>
    <d v="2018-05-01T00:00:00"/>
    <n v="338.82"/>
    <n v="26.17"/>
  </r>
  <r>
    <s v="E"/>
    <s v="G"/>
    <s v="G&gt;50F"/>
    <d v="2018-07-01T00:00:00"/>
    <x v="11"/>
    <d v="2018-05-01T00:00:00"/>
    <n v="1459.19"/>
    <n v="112.36"/>
  </r>
  <r>
    <s v="E"/>
    <s v="G"/>
    <s v="G&gt;50F"/>
    <d v="2018-07-01T00:00:00"/>
    <x v="6"/>
    <d v="2018-05-01T00:00:00"/>
    <n v="40120.81"/>
    <n v="3570.75"/>
  </r>
  <r>
    <s v="E"/>
    <s v="G"/>
    <s v="G&gt;50F"/>
    <d v="2018-07-01T00:00:00"/>
    <x v="12"/>
    <d v="2018-05-01T00:00:00"/>
    <n v="65.81"/>
    <n v="5.0599999999999996"/>
  </r>
  <r>
    <s v="E"/>
    <s v="G"/>
    <s v="G&gt;50F"/>
    <d v="2018-07-01T00:00:00"/>
    <x v="7"/>
    <d v="2018-05-01T00:00:00"/>
    <n v="1809.45"/>
    <n v="161.04"/>
  </r>
  <r>
    <s v="E"/>
    <s v="G"/>
    <s v="G&gt;50Ft"/>
    <d v="2018-07-01T00:00:00"/>
    <x v="11"/>
    <d v="2018-05-01T00:00:00"/>
    <n v="53520"/>
    <n v="4121.04"/>
  </r>
  <r>
    <s v="E"/>
    <s v="R"/>
    <s v="WR-F"/>
    <d v="2018-11-01T00:00:00"/>
    <x v="3"/>
    <d v="2018-11-01T00:00:00"/>
    <n v="0"/>
    <n v="0"/>
  </r>
  <r>
    <s v="E"/>
    <s v="R"/>
    <s v="WR-F"/>
    <d v="2018-11-01T00:00:00"/>
    <x v="11"/>
    <d v="2018-05-01T00:00:00"/>
    <n v="1148.24"/>
    <n v="88.42"/>
  </r>
  <r>
    <s v="E"/>
    <s v="R"/>
    <s v="WR-F"/>
    <d v="2018-11-01T00:00:00"/>
    <x v="12"/>
    <d v="2018-05-01T00:00:00"/>
    <n v="51.79"/>
    <n v="3.99"/>
  </r>
  <r>
    <s v="E"/>
    <s v="R"/>
    <s v="WR-F"/>
    <d v="2018-11-01T00:00:00"/>
    <x v="6"/>
    <d v="2018-05-01T00:00:00"/>
    <n v="311.76"/>
    <n v="27.75"/>
  </r>
  <r>
    <s v="E"/>
    <s v="R"/>
    <s v="WR-F"/>
    <d v="2018-11-01T00:00:00"/>
    <x v="7"/>
    <d v="2018-05-01T00:00:00"/>
    <n v="14.06"/>
    <n v="1.25"/>
  </r>
  <r>
    <s v="E"/>
    <s v="R"/>
    <s v="SENTF"/>
    <d v="2018-07-01T00:00:00"/>
    <x v="9"/>
    <d v="2018-05-01T00:00:00"/>
    <n v="43.2"/>
    <n v="3.32"/>
  </r>
  <r>
    <s v="E"/>
    <s v="R"/>
    <s v="SENTF"/>
    <d v="2018-07-01T00:00:00"/>
    <x v="10"/>
    <d v="2018-05-01T00:00:00"/>
    <n v="1.94"/>
    <n v="0.14000000000000001"/>
  </r>
  <r>
    <s v="E"/>
    <s v="U"/>
    <s v="WGU-F"/>
    <d v="2018-11-01T00:00:00"/>
    <x v="11"/>
    <d v="2018-05-01T00:00:00"/>
    <n v="1364"/>
    <n v="105.02"/>
  </r>
  <r>
    <s v="E"/>
    <s v="U"/>
    <s v="WGU-F"/>
    <d v="2018-11-01T00:00:00"/>
    <x v="12"/>
    <d v="2018-05-01T00:00:00"/>
    <n v="61.52"/>
    <n v="4.7300000000000004"/>
  </r>
  <r>
    <s v="E"/>
    <s v="R"/>
    <s v="R-F"/>
    <d v="2018-06-01T00:00:00"/>
    <x v="2"/>
    <d v="2018-01-01T00:00:00"/>
    <n v="1754.48"/>
    <n v="135.09"/>
  </r>
  <r>
    <s v="E"/>
    <s v="R"/>
    <s v="R-F"/>
    <d v="2018-06-01T00:00:00"/>
    <x v="3"/>
    <d v="2018-01-01T00:00:00"/>
    <n v="79.12"/>
    <n v="6.09"/>
  </r>
  <r>
    <s v="E"/>
    <s v="SL"/>
    <s v="WSENTF"/>
    <d v="2018-11-01T00:00:00"/>
    <x v="9"/>
    <d v="2018-05-01T00:00:00"/>
    <n v="111.6"/>
    <n v="8.59"/>
  </r>
  <r>
    <s v="E"/>
    <s v="SL"/>
    <s v="WSENTF"/>
    <d v="2018-11-01T00:00:00"/>
    <x v="10"/>
    <d v="2018-05-01T00:00:00"/>
    <n v="5.03"/>
    <n v="0.39"/>
  </r>
  <r>
    <s v="E"/>
    <s v="G"/>
    <s v="WG&gt;50F"/>
    <d v="2018-11-01T00:00:00"/>
    <x v="2"/>
    <d v="2018-11-01T00:00:00"/>
    <n v="0"/>
    <n v="0"/>
  </r>
  <r>
    <s v="E"/>
    <s v="G"/>
    <s v="WG&gt;50F"/>
    <d v="2018-11-01T00:00:00"/>
    <x v="3"/>
    <d v="2018-11-01T00:00:00"/>
    <n v="0"/>
    <n v="0"/>
  </r>
  <r>
    <s v="E"/>
    <s v="C"/>
    <s v="WG&lt;50F"/>
    <d v="2018-11-01T00:00:00"/>
    <x v="2"/>
    <d v="2018-11-01T00:00:00"/>
    <n v="0"/>
    <n v="0"/>
  </r>
  <r>
    <s v="E"/>
    <s v="C"/>
    <s v="WG&lt;50F"/>
    <d v="2018-11-01T00:00:00"/>
    <x v="3"/>
    <d v="2018-11-01T00:00:00"/>
    <n v="0"/>
    <n v="0"/>
  </r>
  <r>
    <s v="E"/>
    <s v="C"/>
    <s v="WG&lt;50F"/>
    <d v="2018-11-01T00:00:00"/>
    <x v="11"/>
    <d v="2018-05-01T00:00:00"/>
    <n v="741.56"/>
    <n v="57.1"/>
  </r>
  <r>
    <s v="E"/>
    <s v="C"/>
    <s v="WG&lt;50F"/>
    <d v="2018-11-01T00:00:00"/>
    <x v="6"/>
    <d v="2018-05-01T00:00:00"/>
    <n v="518.44000000000005"/>
    <n v="46.14"/>
  </r>
  <r>
    <s v="E"/>
    <s v="C"/>
    <s v="WG&lt;50F"/>
    <d v="2018-11-01T00:00:00"/>
    <x v="12"/>
    <d v="2018-05-01T00:00:00"/>
    <n v="33.44"/>
    <n v="2.57"/>
  </r>
  <r>
    <s v="E"/>
    <s v="C"/>
    <s v="WG&lt;50F"/>
    <d v="2018-11-01T00:00:00"/>
    <x v="7"/>
    <d v="2018-05-01T00:00:00"/>
    <n v="23.39"/>
    <n v="2.08"/>
  </r>
  <r>
    <s v="E"/>
    <s v="G"/>
    <s v="G&gt;50Ft"/>
    <d v="2018-08-01T00:00:00"/>
    <x v="11"/>
    <d v="2018-05-01T00:00:00"/>
    <n v="593.24"/>
    <n v="45.68"/>
  </r>
  <r>
    <s v="E"/>
    <s v="G"/>
    <s v="G&gt;50Ft"/>
    <d v="2018-08-01T00:00:00"/>
    <x v="6"/>
    <d v="2018-05-01T00:00:00"/>
    <n v="10606.76"/>
    <n v="944"/>
  </r>
  <r>
    <s v="E"/>
    <s v="G"/>
    <s v="G&gt;50Ft"/>
    <d v="2018-08-01T00:00:00"/>
    <x v="12"/>
    <d v="2018-05-01T00:00:00"/>
    <n v="26.76"/>
    <n v="2.06"/>
  </r>
  <r>
    <s v="E"/>
    <s v="G"/>
    <s v="G&gt;50Ft"/>
    <d v="2018-08-01T00:00:00"/>
    <x v="7"/>
    <d v="2018-05-01T00:00:00"/>
    <n v="478.36"/>
    <n v="42.57"/>
  </r>
  <r>
    <s v="E"/>
    <s v="G"/>
    <s v="G&gt;50F"/>
    <d v="2018-08-01T00:00:00"/>
    <x v="11"/>
    <d v="2018-05-01T00:00:00"/>
    <n v="741.56"/>
    <n v="57.1"/>
  </r>
  <r>
    <s v="E"/>
    <s v="G"/>
    <s v="G&gt;50F"/>
    <d v="2018-08-01T00:00:00"/>
    <x v="6"/>
    <d v="2018-05-01T00:00:00"/>
    <n v="1808.44"/>
    <n v="160.94999999999999"/>
  </r>
  <r>
    <s v="E"/>
    <s v="G"/>
    <s v="G&gt;50F"/>
    <d v="2018-08-01T00:00:00"/>
    <x v="12"/>
    <d v="2018-05-01T00:00:00"/>
    <n v="33.44"/>
    <n v="2.57"/>
  </r>
  <r>
    <s v="E"/>
    <s v="G"/>
    <s v="G&gt;50F"/>
    <d v="2018-08-01T00:00:00"/>
    <x v="7"/>
    <d v="2018-05-01T00:00:00"/>
    <n v="81.56"/>
    <n v="7.26"/>
  </r>
  <r>
    <s v="E"/>
    <s v="U"/>
    <s v="GU-F"/>
    <d v="2018-08-01T00:00:00"/>
    <x v="11"/>
    <d v="2018-05-01T00:00:00"/>
    <n v="414"/>
    <n v="31.88"/>
  </r>
  <r>
    <s v="E"/>
    <s v="U"/>
    <s v="GU-F"/>
    <d v="2018-08-01T00:00:00"/>
    <x v="12"/>
    <d v="2018-05-01T00:00:00"/>
    <n v="18.670000000000002"/>
    <n v="1.44"/>
  </r>
  <r>
    <s v="E"/>
    <s v="C"/>
    <s v="SENTF"/>
    <d v="2018-08-01T00:00:00"/>
    <x v="9"/>
    <d v="2018-05-01T00:00:00"/>
    <n v="106.02"/>
    <n v="8.16"/>
  </r>
  <r>
    <s v="E"/>
    <s v="C"/>
    <s v="SENTF"/>
    <d v="2018-08-01T00:00:00"/>
    <x v="10"/>
    <d v="2018-05-01T00:00:00"/>
    <n v="4.78"/>
    <n v="0.37"/>
  </r>
  <r>
    <s v="E"/>
    <s v="R"/>
    <s v="R-F"/>
    <d v="2018-09-01T00:00:00"/>
    <x v="11"/>
    <d v="2018-05-01T00:00:00"/>
    <n v="504"/>
    <n v="38.81"/>
  </r>
  <r>
    <s v="E"/>
    <s v="R"/>
    <s v="R-F"/>
    <d v="2018-09-01T00:00:00"/>
    <x v="12"/>
    <d v="2018-05-01T00:00:00"/>
    <n v="22.73"/>
    <n v="1.75"/>
  </r>
  <r>
    <s v="E"/>
    <s v="G"/>
    <s v="G&gt;50F"/>
    <d v="2018-09-01T00:00:00"/>
    <x v="11"/>
    <d v="2018-05-01T00:00:00"/>
    <n v="741.56"/>
    <n v="57.1"/>
  </r>
  <r>
    <s v="E"/>
    <s v="G"/>
    <s v="G&gt;50F"/>
    <d v="2018-09-01T00:00:00"/>
    <x v="6"/>
    <d v="2018-05-01T00:00:00"/>
    <n v="11861.44"/>
    <n v="1055.67"/>
  </r>
  <r>
    <s v="E"/>
    <s v="G"/>
    <s v="G&gt;50F"/>
    <d v="2018-09-01T00:00:00"/>
    <x v="12"/>
    <d v="2018-05-01T00:00:00"/>
    <n v="33.44"/>
    <n v="2.57"/>
  </r>
  <r>
    <s v="E"/>
    <s v="G"/>
    <s v="G&gt;50F"/>
    <d v="2018-09-01T00:00:00"/>
    <x v="7"/>
    <d v="2018-05-01T00:00:00"/>
    <n v="534.96"/>
    <n v="47.61"/>
  </r>
  <r>
    <s v="E"/>
    <s v="U"/>
    <s v="GU-F"/>
    <d v="2018-09-01T00:00:00"/>
    <x v="11"/>
    <d v="2018-05-01T00:00:00"/>
    <n v="2296"/>
    <n v="176.8"/>
  </r>
  <r>
    <s v="E"/>
    <s v="U"/>
    <s v="GU-F"/>
    <d v="2018-09-01T00:00:00"/>
    <x v="12"/>
    <d v="2018-05-01T00:00:00"/>
    <n v="103.54"/>
    <n v="7.98"/>
  </r>
  <r>
    <s v="E"/>
    <s v="R"/>
    <s v="SENTF"/>
    <d v="2018-09-01T00:00:00"/>
    <x v="9"/>
    <d v="2018-05-01T00:00:00"/>
    <n v="37.200000000000003"/>
    <n v="2.86"/>
  </r>
  <r>
    <s v="E"/>
    <s v="R"/>
    <s v="SENTF"/>
    <d v="2018-09-01T00:00:00"/>
    <x v="10"/>
    <d v="2018-05-01T00:00:00"/>
    <n v="1.68"/>
    <n v="0.13"/>
  </r>
  <r>
    <s v="E"/>
    <s v="C"/>
    <s v="SENTF"/>
    <d v="2018-09-01T00:00:00"/>
    <x v="9"/>
    <d v="2018-05-01T00:00:00"/>
    <n v="78.12"/>
    <n v="6.02"/>
  </r>
  <r>
    <s v="E"/>
    <s v="C"/>
    <s v="SENTF"/>
    <d v="2018-09-01T00:00:00"/>
    <x v="10"/>
    <d v="2018-05-01T00:00:00"/>
    <n v="3.52"/>
    <n v="0.27"/>
  </r>
  <r>
    <s v="E"/>
    <s v="U"/>
    <s v="GU-F"/>
    <d v="2018-09-01T00:00:00"/>
    <x v="6"/>
    <d v="2018-05-01T00:00:00"/>
    <n v="50.44"/>
    <n v="4.49"/>
  </r>
  <r>
    <s v="E"/>
    <s v="U"/>
    <s v="GU-F"/>
    <d v="2018-09-01T00:00:00"/>
    <x v="7"/>
    <d v="2018-05-01T00:00:00"/>
    <n v="2.2799999999999998"/>
    <n v="0.2"/>
  </r>
  <r>
    <s v="E"/>
    <s v="C"/>
    <s v="G&lt;50F"/>
    <d v="2018-09-01T00:00:00"/>
    <x v="6"/>
    <d v="2018-05-01T00:00:00"/>
    <n v="491.44"/>
    <n v="43.74"/>
  </r>
  <r>
    <s v="E"/>
    <s v="C"/>
    <s v="G&lt;50F"/>
    <d v="2018-09-01T00:00:00"/>
    <x v="7"/>
    <d v="2018-05-01T00:00:00"/>
    <n v="22.17"/>
    <n v="1.97"/>
  </r>
  <r>
    <s v="E"/>
    <s v="U"/>
    <s v="GU-F"/>
    <d v="2018-09-01T00:00:00"/>
    <x v="11"/>
    <d v="2018-05-01T00:00:00"/>
    <n v="110"/>
    <n v="8.4700000000000006"/>
  </r>
  <r>
    <s v="E"/>
    <s v="U"/>
    <s v="GU-F"/>
    <d v="2018-09-01T00:00:00"/>
    <x v="12"/>
    <d v="2018-05-01T00:00:00"/>
    <n v="4.96"/>
    <n v="0.38"/>
  </r>
  <r>
    <s v="E"/>
    <s v="R"/>
    <s v="SENTF"/>
    <d v="2018-09-01T00:00:00"/>
    <x v="9"/>
    <d v="2018-05-01T00:00:00"/>
    <n v="20.46"/>
    <n v="1.58"/>
  </r>
  <r>
    <s v="E"/>
    <s v="R"/>
    <s v="SENTF"/>
    <d v="2018-09-01T00:00:00"/>
    <x v="10"/>
    <d v="2018-05-01T00:00:00"/>
    <n v="0.92"/>
    <n v="7.0000000000000007E-2"/>
  </r>
  <r>
    <s v="E"/>
    <s v="U"/>
    <s v="WGU-F"/>
    <d v="2018-08-01T00:00:00"/>
    <x v="11"/>
    <d v="2018-05-01T00:00:00"/>
    <n v="1364"/>
    <n v="105.02"/>
  </r>
  <r>
    <s v="E"/>
    <s v="U"/>
    <s v="WGU-F"/>
    <d v="2018-08-01T00:00:00"/>
    <x v="12"/>
    <d v="2018-05-01T00:00:00"/>
    <n v="61.52"/>
    <n v="4.7300000000000004"/>
  </r>
  <r>
    <s v="E"/>
    <s v="U"/>
    <s v="GU-F"/>
    <d v="2018-09-01T00:00:00"/>
    <x v="11"/>
    <d v="2018-05-01T00:00:00"/>
    <n v="4507.5600000000004"/>
    <n v="347.08"/>
  </r>
  <r>
    <s v="E"/>
    <s v="U"/>
    <s v="GU-F"/>
    <d v="2018-09-01T00:00:00"/>
    <x v="12"/>
    <d v="2018-05-01T00:00:00"/>
    <n v="203.28"/>
    <n v="15.63"/>
  </r>
  <r>
    <s v="E"/>
    <s v="R"/>
    <s v="SENTF"/>
    <d v="2018-09-01T00:00:00"/>
    <x v="9"/>
    <d v="2018-05-01T00:00:00"/>
    <n v="156.24"/>
    <n v="12.04"/>
  </r>
  <r>
    <s v="E"/>
    <s v="R"/>
    <s v="SENTF"/>
    <d v="2018-09-01T00:00:00"/>
    <x v="10"/>
    <d v="2018-05-01T00:00:00"/>
    <n v="7.04"/>
    <n v="0.54"/>
  </r>
  <r>
    <s v="E"/>
    <s v="GI"/>
    <s v="G&gt;50IF"/>
    <d v="2018-08-01T00:00:00"/>
    <x v="11"/>
    <d v="2018-05-01T00:00:00"/>
    <n v="749.01"/>
    <n v="57.67"/>
  </r>
  <r>
    <s v="E"/>
    <s v="GI"/>
    <s v="G&gt;50IF"/>
    <d v="2018-08-01T00:00:00"/>
    <x v="6"/>
    <d v="2018-05-01T00:00:00"/>
    <n v="11029.27"/>
    <n v="981.61"/>
  </r>
  <r>
    <s v="E"/>
    <s v="GI"/>
    <s v="G&gt;50IF"/>
    <d v="2018-08-01T00:00:00"/>
    <x v="12"/>
    <d v="2018-05-01T00:00:00"/>
    <n v="25.99"/>
    <n v="2"/>
  </r>
  <r>
    <s v="E"/>
    <s v="GI"/>
    <s v="G&gt;50IF"/>
    <d v="2018-08-01T00:00:00"/>
    <x v="7"/>
    <d v="2018-05-01T00:00:00"/>
    <n v="382.72"/>
    <n v="34.06"/>
  </r>
  <r>
    <s v="E"/>
    <s v="GI"/>
    <s v="G&gt;50IF"/>
    <d v="2018-08-01T00:00:00"/>
    <x v="11"/>
    <d v="2018-05-01T00:00:00"/>
    <n v="741.56"/>
    <n v="57.1"/>
  </r>
  <r>
    <s v="E"/>
    <s v="GI"/>
    <s v="G&gt;50IF"/>
    <d v="2018-08-01T00:00:00"/>
    <x v="6"/>
    <d v="2018-05-01T00:00:00"/>
    <n v="39665.32"/>
    <n v="3530.21"/>
  </r>
  <r>
    <s v="E"/>
    <s v="GI"/>
    <s v="G&gt;50IF"/>
    <d v="2018-08-01T00:00:00"/>
    <x v="12"/>
    <d v="2018-05-01T00:00:00"/>
    <n v="33.44"/>
    <n v="2.57"/>
  </r>
  <r>
    <s v="E"/>
    <s v="GI"/>
    <s v="G&gt;50IF"/>
    <d v="2018-08-01T00:00:00"/>
    <x v="7"/>
    <d v="2018-05-01T00:00:00"/>
    <n v="1788.91"/>
    <n v="159.21"/>
  </r>
  <r>
    <s v="E"/>
    <s v="G"/>
    <s v="G&gt;50IF"/>
    <d v="2018-08-01T00:00:00"/>
    <x v="11"/>
    <d v="2018-05-01T00:00:00"/>
    <n v="741.56"/>
    <n v="57.1"/>
  </r>
  <r>
    <s v="E"/>
    <s v="G"/>
    <s v="G&gt;50IF"/>
    <d v="2018-08-01T00:00:00"/>
    <x v="6"/>
    <d v="2018-05-01T00:00:00"/>
    <n v="14288.47"/>
    <n v="1271.67"/>
  </r>
  <r>
    <s v="E"/>
    <s v="G"/>
    <s v="G&gt;50IF"/>
    <d v="2018-08-01T00:00:00"/>
    <x v="12"/>
    <d v="2018-05-01T00:00:00"/>
    <n v="33.44"/>
    <n v="2.57"/>
  </r>
  <r>
    <s v="E"/>
    <s v="G"/>
    <s v="G&gt;50IF"/>
    <d v="2018-08-01T00:00:00"/>
    <x v="7"/>
    <d v="2018-05-01T00:00:00"/>
    <n v="644.41"/>
    <n v="57.35"/>
  </r>
  <r>
    <s v="E"/>
    <s v="SL"/>
    <s v="WSENTF"/>
    <d v="2018-08-01T00:00:00"/>
    <x v="9"/>
    <d v="2018-05-01T00:00:00"/>
    <n v="111.6"/>
    <n v="8.59"/>
  </r>
  <r>
    <s v="E"/>
    <s v="SL"/>
    <s v="WSENTF"/>
    <d v="2018-08-01T00:00:00"/>
    <x v="10"/>
    <d v="2018-05-01T00:00:00"/>
    <n v="5.03"/>
    <n v="0.39"/>
  </r>
  <r>
    <s v="E"/>
    <s v="G"/>
    <s v="G&gt;50IF"/>
    <d v="2018-07-01T00:00:00"/>
    <x v="11"/>
    <d v="2018-05-01T00:00:00"/>
    <n v="717.63"/>
    <n v="55.26"/>
  </r>
  <r>
    <s v="E"/>
    <s v="G"/>
    <s v="G&gt;50IF"/>
    <d v="2018-07-01T00:00:00"/>
    <x v="6"/>
    <d v="2018-05-01T00:00:00"/>
    <n v="12971.67"/>
    <n v="1154.48"/>
  </r>
  <r>
    <s v="E"/>
    <s v="G"/>
    <s v="G&gt;50IF"/>
    <d v="2018-07-01T00:00:00"/>
    <x v="12"/>
    <d v="2018-05-01T00:00:00"/>
    <n v="32.369999999999997"/>
    <n v="2.4900000000000002"/>
  </r>
  <r>
    <s v="E"/>
    <s v="G"/>
    <s v="G&gt;50IF"/>
    <d v="2018-07-01T00:00:00"/>
    <x v="7"/>
    <d v="2018-05-01T00:00:00"/>
    <n v="585.02"/>
    <n v="52.07"/>
  </r>
  <r>
    <s v="E"/>
    <s v="G"/>
    <s v="WG&gt;5IF"/>
    <d v="2018-07-01T00:00:00"/>
    <x v="11"/>
    <d v="2018-05-01T00:00:00"/>
    <n v="717.63"/>
    <n v="55.26"/>
  </r>
  <r>
    <s v="E"/>
    <s v="G"/>
    <s v="WG&gt;5IF"/>
    <d v="2018-07-01T00:00:00"/>
    <x v="6"/>
    <d v="2018-05-01T00:00:00"/>
    <n v="10758"/>
    <n v="957.46"/>
  </r>
  <r>
    <s v="E"/>
    <s v="G"/>
    <s v="WG&gt;5IF"/>
    <d v="2018-07-01T00:00:00"/>
    <x v="12"/>
    <d v="2018-05-01T00:00:00"/>
    <n v="32.369999999999997"/>
    <n v="2.4900000000000002"/>
  </r>
  <r>
    <s v="E"/>
    <s v="G"/>
    <s v="WG&gt;5IF"/>
    <d v="2018-07-01T00:00:00"/>
    <x v="7"/>
    <d v="2018-05-01T00:00:00"/>
    <n v="485.18"/>
    <n v="43.18"/>
  </r>
  <r>
    <s v="E"/>
    <s v="SL"/>
    <s v="WSENTF"/>
    <d v="2018-07-01T00:00:00"/>
    <x v="9"/>
    <d v="2018-05-01T00:00:00"/>
    <n v="108"/>
    <n v="8.32"/>
  </r>
  <r>
    <s v="E"/>
    <s v="SL"/>
    <s v="WSENTF"/>
    <d v="2018-07-01T00:00:00"/>
    <x v="10"/>
    <d v="2018-05-01T00:00:00"/>
    <n v="4.87"/>
    <n v="0.37"/>
  </r>
  <r>
    <s v="E"/>
    <s v="GI"/>
    <s v="G&gt;50IF"/>
    <d v="2018-07-01T00:00:00"/>
    <x v="11"/>
    <d v="2018-05-01T00:00:00"/>
    <n v="724.85"/>
    <n v="55.81"/>
  </r>
  <r>
    <s v="E"/>
    <s v="GI"/>
    <s v="G&gt;50IF"/>
    <d v="2018-07-01T00:00:00"/>
    <x v="6"/>
    <d v="2018-05-01T00:00:00"/>
    <n v="15389.47"/>
    <n v="1369.66"/>
  </r>
  <r>
    <s v="E"/>
    <s v="GI"/>
    <s v="G&gt;50IF"/>
    <d v="2018-07-01T00:00:00"/>
    <x v="12"/>
    <d v="2018-05-01T00:00:00"/>
    <n v="25.15"/>
    <n v="1.94"/>
  </r>
  <r>
    <s v="E"/>
    <s v="GI"/>
    <s v="G&gt;50IF"/>
    <d v="2018-07-01T00:00:00"/>
    <x v="7"/>
    <d v="2018-05-01T00:00:00"/>
    <n v="534.02"/>
    <n v="47.53"/>
  </r>
  <r>
    <s v="E"/>
    <s v="G"/>
    <s v="WG&gt;50F"/>
    <d v="2018-07-01T00:00:00"/>
    <x v="11"/>
    <d v="2018-05-01T00:00:00"/>
    <n v="3588.15"/>
    <n v="276.3"/>
  </r>
  <r>
    <s v="E"/>
    <s v="U"/>
    <s v="GU-F"/>
    <d v="2018-06-01T00:00:00"/>
    <x v="12"/>
    <d v="2018-05-01T00:00:00"/>
    <n v="339.89"/>
    <n v="26.25"/>
  </r>
  <r>
    <s v="E"/>
    <s v="R"/>
    <s v="R-F"/>
    <d v="2018-06-01T00:00:00"/>
    <x v="2"/>
    <d v="2018-01-01T00:00:00"/>
    <n v="337"/>
    <n v="25.95"/>
  </r>
  <r>
    <s v="E"/>
    <s v="R"/>
    <s v="R-F"/>
    <d v="2018-06-01T00:00:00"/>
    <x v="3"/>
    <d v="2018-01-01T00:00:00"/>
    <n v="15.2"/>
    <n v="1.17"/>
  </r>
  <r>
    <s v="E"/>
    <s v="U"/>
    <s v="GU-F"/>
    <d v="2018-06-01T00:00:00"/>
    <x v="6"/>
    <d v="2018-05-01T00:00:00"/>
    <n v="4.4400000000000004"/>
    <n v="0.4"/>
  </r>
  <r>
    <s v="E"/>
    <s v="U"/>
    <s v="GU-F"/>
    <d v="2018-06-01T00:00:00"/>
    <x v="7"/>
    <d v="2018-05-01T00:00:00"/>
    <n v="0.2"/>
    <n v="0.02"/>
  </r>
  <r>
    <s v="E"/>
    <s v="R"/>
    <s v="R-F"/>
    <d v="2018-04-01T00:00:00"/>
    <x v="2"/>
    <d v="2018-01-01T00:00:00"/>
    <n v="988.42"/>
    <n v="76.11"/>
  </r>
  <r>
    <s v="E"/>
    <s v="R"/>
    <s v="R-F"/>
    <d v="2018-04-01T00:00:00"/>
    <x v="0"/>
    <d v="2018-01-01T00:00:00"/>
    <n v="93.58"/>
    <n v="8.42"/>
  </r>
  <r>
    <s v="E"/>
    <s v="R"/>
    <s v="R-F"/>
    <d v="2018-04-01T00:00:00"/>
    <x v="3"/>
    <d v="2018-01-01T00:00:00"/>
    <n v="44.58"/>
    <n v="3.43"/>
  </r>
  <r>
    <s v="E"/>
    <s v="R"/>
    <s v="R-F"/>
    <d v="2018-04-01T00:00:00"/>
    <x v="1"/>
    <d v="2018-01-01T00:00:00"/>
    <n v="4.22"/>
    <n v="0.38"/>
  </r>
  <r>
    <s v="E"/>
    <s v="C"/>
    <s v="G&lt;50IF"/>
    <d v="2018-04-01T00:00:00"/>
    <x v="2"/>
    <d v="2018-01-01T00:00:00"/>
    <n v="741.56"/>
    <n v="57.1"/>
  </r>
  <r>
    <s v="E"/>
    <s v="C"/>
    <s v="G&lt;50IF"/>
    <d v="2018-04-01T00:00:00"/>
    <x v="0"/>
    <d v="2018-01-01T00:00:00"/>
    <n v="4816.6000000000004"/>
    <n v="433.49"/>
  </r>
  <r>
    <s v="E"/>
    <s v="C"/>
    <s v="G&lt;50IF"/>
    <d v="2018-04-01T00:00:00"/>
    <x v="3"/>
    <d v="2018-01-01T00:00:00"/>
    <n v="33.44"/>
    <n v="2.57"/>
  </r>
  <r>
    <s v="E"/>
    <s v="C"/>
    <s v="G&lt;50IF"/>
    <d v="2018-04-01T00:00:00"/>
    <x v="1"/>
    <d v="2018-01-01T00:00:00"/>
    <n v="217.23"/>
    <n v="19.55"/>
  </r>
  <r>
    <s v="E"/>
    <s v="S"/>
    <s v="STRLTF"/>
    <d v="2018-04-01T00:00:00"/>
    <x v="2"/>
    <d v="2018-01-01T00:00:00"/>
    <n v="741.56"/>
    <n v="57.1"/>
  </r>
  <r>
    <s v="E"/>
    <s v="S"/>
    <s v="STRLTF"/>
    <d v="2018-04-01T00:00:00"/>
    <x v="0"/>
    <d v="2018-01-01T00:00:00"/>
    <n v="9672.31"/>
    <n v="870.51"/>
  </r>
  <r>
    <s v="E"/>
    <s v="S"/>
    <s v="STRLTF"/>
    <d v="2018-04-01T00:00:00"/>
    <x v="3"/>
    <d v="2018-01-01T00:00:00"/>
    <n v="33.44"/>
    <n v="2.57"/>
  </r>
  <r>
    <s v="E"/>
    <s v="S"/>
    <s v="STRLTF"/>
    <d v="2018-04-01T00:00:00"/>
    <x v="1"/>
    <d v="2018-01-01T00:00:00"/>
    <n v="436.23"/>
    <n v="39.26"/>
  </r>
  <r>
    <s v="E"/>
    <s v="R"/>
    <s v="SENTF"/>
    <d v="2018-08-01T00:00:00"/>
    <x v="9"/>
    <d v="2018-05-01T00:00:00"/>
    <n v="19.8"/>
    <n v="1.52"/>
  </r>
  <r>
    <s v="E"/>
    <s v="R"/>
    <s v="SENTF"/>
    <d v="2018-08-01T00:00:00"/>
    <x v="10"/>
    <d v="2018-05-01T00:00:00"/>
    <n v="0.89"/>
    <n v="7.0000000000000007E-2"/>
  </r>
  <r>
    <s v="E"/>
    <s v="C"/>
    <s v="SENTF"/>
    <d v="2018-08-01T00:00:00"/>
    <x v="9"/>
    <d v="2018-05-01T00:00:00"/>
    <n v="78.12"/>
    <n v="6.02"/>
  </r>
  <r>
    <s v="E"/>
    <s v="C"/>
    <s v="SENTF"/>
    <d v="2018-08-01T00:00:00"/>
    <x v="10"/>
    <d v="2018-05-01T00:00:00"/>
    <n v="3.52"/>
    <n v="0.27"/>
  </r>
  <r>
    <s v="E"/>
    <s v="R"/>
    <s v="R-F"/>
    <d v="2018-11-01T00:00:00"/>
    <x v="11"/>
    <d v="2018-05-01T00:00:00"/>
    <n v="1109.94"/>
    <n v="85.47"/>
  </r>
  <r>
    <s v="E"/>
    <s v="R"/>
    <s v="R-F"/>
    <d v="2018-11-01T00:00:00"/>
    <x v="6"/>
    <d v="2018-05-01T00:00:00"/>
    <n v="45.06"/>
    <n v="4.01"/>
  </r>
  <r>
    <s v="E"/>
    <s v="R"/>
    <s v="R-F"/>
    <d v="2018-11-01T00:00:00"/>
    <x v="12"/>
    <d v="2018-05-01T00:00:00"/>
    <n v="50.06"/>
    <n v="3.85"/>
  </r>
  <r>
    <s v="E"/>
    <s v="R"/>
    <s v="R-F"/>
    <d v="2018-11-01T00:00:00"/>
    <x v="7"/>
    <d v="2018-05-01T00:00:00"/>
    <n v="2.0299999999999998"/>
    <n v="0.18"/>
  </r>
  <r>
    <s v="E"/>
    <s v="G"/>
    <s v="SENTF"/>
    <d v="2018-08-01T00:00:00"/>
    <x v="9"/>
    <d v="2018-05-01T00:00:00"/>
    <n v="678.9"/>
    <n v="52.28"/>
  </r>
  <r>
    <s v="E"/>
    <s v="G"/>
    <s v="SENTF"/>
    <d v="2018-08-01T00:00:00"/>
    <x v="10"/>
    <d v="2018-05-01T00:00:00"/>
    <n v="30.62"/>
    <n v="2.36"/>
  </r>
  <r>
    <s v="E"/>
    <s v="G"/>
    <s v="G&gt;50Ft"/>
    <d v="2018-07-01T00:00:00"/>
    <x v="11"/>
    <d v="2018-05-01T00:00:00"/>
    <n v="574.11"/>
    <n v="44.21"/>
  </r>
  <r>
    <s v="E"/>
    <s v="G"/>
    <s v="G&gt;50Ft"/>
    <d v="2018-07-01T00:00:00"/>
    <x v="6"/>
    <d v="2018-05-01T00:00:00"/>
    <n v="9985.89"/>
    <n v="888.74"/>
  </r>
  <r>
    <s v="E"/>
    <s v="G"/>
    <s v="G&gt;50Ft"/>
    <d v="2018-07-01T00:00:00"/>
    <x v="12"/>
    <d v="2018-05-01T00:00:00"/>
    <n v="25.89"/>
    <n v="1.99"/>
  </r>
  <r>
    <s v="E"/>
    <s v="G"/>
    <s v="G&gt;50Ft"/>
    <d v="2018-07-01T00:00:00"/>
    <x v="7"/>
    <d v="2018-05-01T00:00:00"/>
    <n v="450.37"/>
    <n v="40.08"/>
  </r>
  <r>
    <s v="E"/>
    <s v="G"/>
    <s v="G&gt;50F"/>
    <d v="2018-07-01T00:00:00"/>
    <x v="11"/>
    <d v="2018-05-01T00:00:00"/>
    <n v="717.63"/>
    <n v="55.26"/>
  </r>
  <r>
    <s v="E"/>
    <s v="G"/>
    <s v="G&gt;50F"/>
    <d v="2018-07-01T00:00:00"/>
    <x v="6"/>
    <d v="2018-05-01T00:00:00"/>
    <n v="1382.37"/>
    <n v="123.03"/>
  </r>
  <r>
    <s v="E"/>
    <s v="G"/>
    <s v="G&gt;50F"/>
    <d v="2018-07-01T00:00:00"/>
    <x v="12"/>
    <d v="2018-05-01T00:00:00"/>
    <n v="32.369999999999997"/>
    <n v="2.4900000000000002"/>
  </r>
  <r>
    <s v="E"/>
    <s v="G"/>
    <s v="G&gt;50F"/>
    <d v="2018-07-01T00:00:00"/>
    <x v="7"/>
    <d v="2018-05-01T00:00:00"/>
    <n v="62.34"/>
    <n v="5.55"/>
  </r>
  <r>
    <s v="E"/>
    <s v="C"/>
    <s v="SENTF"/>
    <d v="2018-07-01T00:00:00"/>
    <x v="9"/>
    <d v="2018-05-01T00:00:00"/>
    <n v="102.6"/>
    <n v="7.9"/>
  </r>
  <r>
    <s v="E"/>
    <s v="C"/>
    <s v="SENTF"/>
    <d v="2018-07-01T00:00:00"/>
    <x v="10"/>
    <d v="2018-05-01T00:00:00"/>
    <n v="4.63"/>
    <n v="0.36"/>
  </r>
  <r>
    <s v="E"/>
    <s v="C"/>
    <s v="SENTF"/>
    <d v="2018-07-01T00:00:00"/>
    <x v="9"/>
    <d v="2018-05-01T00:00:00"/>
    <n v="75.599999999999994"/>
    <n v="5.82"/>
  </r>
  <r>
    <s v="E"/>
    <s v="C"/>
    <s v="SENTF"/>
    <d v="2018-07-01T00:00:00"/>
    <x v="10"/>
    <d v="2018-05-01T00:00:00"/>
    <n v="3.41"/>
    <n v="0.26"/>
  </r>
  <r>
    <s v="E"/>
    <s v="U"/>
    <s v="GU-F"/>
    <d v="2018-07-01T00:00:00"/>
    <x v="11"/>
    <d v="2018-05-01T00:00:00"/>
    <n v="414"/>
    <n v="31.88"/>
  </r>
  <r>
    <s v="E"/>
    <s v="U"/>
    <s v="GU-F"/>
    <d v="2018-07-01T00:00:00"/>
    <x v="12"/>
    <d v="2018-05-01T00:00:00"/>
    <n v="18.670000000000002"/>
    <n v="1.44"/>
  </r>
  <r>
    <s v="E"/>
    <s v="G"/>
    <s v="SENTF"/>
    <d v="2018-07-01T00:00:00"/>
    <x v="9"/>
    <d v="2018-05-01T00:00:00"/>
    <n v="657"/>
    <n v="50.59"/>
  </r>
  <r>
    <s v="E"/>
    <s v="G"/>
    <s v="SENTF"/>
    <d v="2018-07-01T00:00:00"/>
    <x v="10"/>
    <d v="2018-05-01T00:00:00"/>
    <n v="29.63"/>
    <n v="2.2799999999999998"/>
  </r>
  <r>
    <s v="E"/>
    <s v="R"/>
    <s v="R-F"/>
    <d v="2019-01-01T00:00:00"/>
    <x v="2"/>
    <d v="2018-11-01T00:00:00"/>
    <n v="736.23"/>
    <n v="56.69"/>
  </r>
  <r>
    <s v="E"/>
    <s v="R"/>
    <s v="R-F"/>
    <d v="2019-01-01T00:00:00"/>
    <x v="0"/>
    <d v="2018-11-01T00:00:00"/>
    <n v="230.77"/>
    <n v="20.54"/>
  </r>
  <r>
    <s v="E"/>
    <s v="R"/>
    <s v="R-F"/>
    <d v="2019-01-01T00:00:00"/>
    <x v="3"/>
    <d v="2018-11-01T00:00:00"/>
    <n v="30.77"/>
    <n v="2.37"/>
  </r>
  <r>
    <s v="E"/>
    <s v="R"/>
    <s v="R-F"/>
    <d v="2019-01-01T00:00:00"/>
    <x v="1"/>
    <d v="2018-11-01T00:00:00"/>
    <n v="9.65"/>
    <n v="0.86"/>
  </r>
  <r>
    <s v="E"/>
    <s v="G"/>
    <s v="G&gt;50Ft"/>
    <d v="2019-01-01T00:00:00"/>
    <x v="2"/>
    <d v="2018-11-01T00:00:00"/>
    <n v="831.97"/>
    <n v="64.06"/>
  </r>
  <r>
    <s v="E"/>
    <s v="G"/>
    <s v="G&gt;50Ft"/>
    <d v="2019-01-01T00:00:00"/>
    <x v="0"/>
    <d v="2018-11-01T00:00:00"/>
    <n v="12015.03"/>
    <n v="1069.3399999999999"/>
  </r>
  <r>
    <s v="E"/>
    <s v="G"/>
    <s v="G&gt;50Ft"/>
    <d v="2019-01-01T00:00:00"/>
    <x v="3"/>
    <d v="2018-11-01T00:00:00"/>
    <n v="35.03"/>
    <n v="2.7"/>
  </r>
  <r>
    <s v="E"/>
    <s v="G"/>
    <s v="G&gt;50Ft"/>
    <d v="2019-01-01T00:00:00"/>
    <x v="1"/>
    <d v="2018-11-01T00:00:00"/>
    <n v="505.83"/>
    <n v="45.02"/>
  </r>
  <r>
    <s v="E"/>
    <s v="G"/>
    <s v="G&lt;50IF"/>
    <d v="2019-01-01T00:00:00"/>
    <x v="2"/>
    <d v="2018-11-01T00:00:00"/>
    <n v="1075.1300000000001"/>
    <n v="82.79"/>
  </r>
  <r>
    <s v="E"/>
    <s v="G"/>
    <s v="G&lt;50IF"/>
    <d v="2019-01-01T00:00:00"/>
    <x v="3"/>
    <d v="2018-11-01T00:00:00"/>
    <n v="46.9"/>
    <n v="3.61"/>
  </r>
  <r>
    <s v="E"/>
    <s v="C"/>
    <s v="SENTF"/>
    <d v="2019-01-01T00:00:00"/>
    <x v="4"/>
    <d v="2018-11-01T00:00:00"/>
    <n v="331"/>
    <n v="25.48"/>
  </r>
  <r>
    <s v="E"/>
    <s v="C"/>
    <s v="SENTF"/>
    <d v="2019-01-01T00:00:00"/>
    <x v="5"/>
    <d v="2018-11-01T00:00:00"/>
    <n v="13.58"/>
    <n v="1.04"/>
  </r>
  <r>
    <s v="E"/>
    <s v="G"/>
    <s v="G&gt;50F"/>
    <d v="2019-01-01T00:00:00"/>
    <x v="2"/>
    <d v="2018-11-01T00:00:00"/>
    <n v="3025.92"/>
    <n v="232.98"/>
  </r>
  <r>
    <s v="E"/>
    <s v="G"/>
    <s v="G&gt;50F"/>
    <d v="2019-01-01T00:00:00"/>
    <x v="0"/>
    <d v="2018-11-01T00:00:00"/>
    <n v="72096.08"/>
    <n v="6416.55"/>
  </r>
  <r>
    <s v="E"/>
    <s v="G"/>
    <s v="G&gt;50F"/>
    <d v="2019-01-01T00:00:00"/>
    <x v="3"/>
    <d v="2018-11-01T00:00:00"/>
    <n v="124.08"/>
    <n v="9.5399999999999991"/>
  </r>
  <r>
    <s v="E"/>
    <s v="G"/>
    <s v="G&gt;50F"/>
    <d v="2019-01-01T00:00:00"/>
    <x v="1"/>
    <d v="2018-11-01T00:00:00"/>
    <n v="2955.91"/>
    <n v="263.08"/>
  </r>
  <r>
    <s v="E"/>
    <s v="G"/>
    <s v="G&gt;50Ft"/>
    <d v="2019-01-01T00:00:00"/>
    <x v="2"/>
    <d v="2018-11-01T00:00:00"/>
    <n v="27855"/>
    <n v="2144.84"/>
  </r>
  <r>
    <s v="E"/>
    <s v="G"/>
    <s v="G&gt;50Ft"/>
    <d v="2019-01-01T00:00:00"/>
    <x v="3"/>
    <d v="2018-11-01T00:00:00"/>
    <n v="1142.06"/>
    <n v="87.94"/>
  </r>
  <r>
    <s v="E"/>
    <s v="C"/>
    <s v="SENTF"/>
    <d v="2019-02-01T00:00:00"/>
    <x v="4"/>
    <d v="2018-11-01T00:00:00"/>
    <n v="268.68"/>
    <n v="20.7"/>
  </r>
  <r>
    <s v="E"/>
    <s v="C"/>
    <s v="SENTF"/>
    <d v="2019-02-01T00:00:00"/>
    <x v="5"/>
    <d v="2018-11-01T00:00:00"/>
    <n v="10.69"/>
    <n v="0.82"/>
  </r>
  <r>
    <s v="E"/>
    <s v="G"/>
    <s v="G&gt;50Ft"/>
    <d v="2019-02-01T00:00:00"/>
    <x v="2"/>
    <d v="2018-11-01T00:00:00"/>
    <n v="11671"/>
    <n v="898.67"/>
  </r>
  <r>
    <s v="E"/>
    <s v="G"/>
    <s v="G&gt;50Ft"/>
    <d v="2019-02-01T00:00:00"/>
    <x v="3"/>
    <d v="2018-11-01T00:00:00"/>
    <n v="450.5"/>
    <n v="34.69"/>
  </r>
  <r>
    <s v="E"/>
    <s v="C"/>
    <s v="G&lt;50F"/>
    <d v="2019-02-01T00:00:00"/>
    <x v="2"/>
    <d v="2018-11-01T00:00:00"/>
    <n v="59"/>
    <n v="4.54"/>
  </r>
  <r>
    <s v="E"/>
    <s v="C"/>
    <s v="G&lt;50F"/>
    <d v="2019-02-01T00:00:00"/>
    <x v="3"/>
    <d v="2018-11-01T00:00:00"/>
    <n v="2.2799999999999998"/>
    <n v="0.18"/>
  </r>
  <r>
    <s v="E"/>
    <s v="R"/>
    <s v="SENTF"/>
    <d v="2019-02-01T00:00:00"/>
    <x v="4"/>
    <d v="2018-11-01T00:00:00"/>
    <n v="10"/>
    <n v="0.77"/>
  </r>
  <r>
    <s v="E"/>
    <s v="R"/>
    <s v="SENTF"/>
    <d v="2019-02-01T00:00:00"/>
    <x v="5"/>
    <d v="2018-11-01T00:00:00"/>
    <n v="0.39"/>
    <n v="0.03"/>
  </r>
  <r>
    <s v="E"/>
    <s v="U"/>
    <s v="GU-F"/>
    <d v="2018-12-01T00:00:00"/>
    <x v="2"/>
    <d v="2018-11-01T00:00:00"/>
    <n v="2326.7399999999998"/>
    <n v="179.15"/>
  </r>
  <r>
    <s v="E"/>
    <s v="U"/>
    <s v="GU-F"/>
    <d v="2018-12-01T00:00:00"/>
    <x v="3"/>
    <d v="2018-11-01T00:00:00"/>
    <n v="104.93"/>
    <n v="8.07"/>
  </r>
  <r>
    <s v="E"/>
    <s v="U"/>
    <s v="GU-F"/>
    <d v="2018-12-01T00:00:00"/>
    <x v="11"/>
    <d v="2018-05-01T00:00:00"/>
    <n v="2180.8200000000002"/>
    <n v="167.92"/>
  </r>
  <r>
    <s v="E"/>
    <s v="U"/>
    <s v="GU-F"/>
    <d v="2018-12-01T00:00:00"/>
    <x v="12"/>
    <d v="2018-05-01T00:00:00"/>
    <n v="98.34"/>
    <n v="7.59"/>
  </r>
  <r>
    <s v="E"/>
    <s v="R"/>
    <s v="SENTF"/>
    <d v="2018-12-01T00:00:00"/>
    <x v="4"/>
    <d v="2018-11-01T00:00:00"/>
    <n v="80.239999999999995"/>
    <n v="6.18"/>
  </r>
  <r>
    <s v="E"/>
    <s v="R"/>
    <s v="SENTF"/>
    <d v="2018-12-01T00:00:00"/>
    <x v="5"/>
    <d v="2018-11-01T00:00:00"/>
    <n v="3.62"/>
    <n v="0.28000000000000003"/>
  </r>
  <r>
    <s v="E"/>
    <s v="R"/>
    <s v="SENTF"/>
    <d v="2018-12-01T00:00:00"/>
    <x v="9"/>
    <d v="2018-05-01T00:00:00"/>
    <n v="76"/>
    <n v="5.86"/>
  </r>
  <r>
    <s v="E"/>
    <s v="R"/>
    <s v="SENTF"/>
    <d v="2018-12-01T00:00:00"/>
    <x v="10"/>
    <d v="2018-05-01T00:00:00"/>
    <n v="3.42"/>
    <n v="0.26"/>
  </r>
  <r>
    <s v="E"/>
    <s v="C"/>
    <s v="SENTF"/>
    <d v="2018-12-01T00:00:00"/>
    <x v="4"/>
    <d v="2018-11-01T00:00:00"/>
    <n v="235.44"/>
    <n v="18.13"/>
  </r>
  <r>
    <s v="E"/>
    <s v="C"/>
    <s v="SENTF"/>
    <d v="2018-12-01T00:00:00"/>
    <x v="5"/>
    <d v="2018-11-01T00:00:00"/>
    <n v="10.61"/>
    <n v="0.82"/>
  </r>
  <r>
    <s v="E"/>
    <s v="C"/>
    <s v="SENTF"/>
    <d v="2018-12-01T00:00:00"/>
    <x v="9"/>
    <d v="2018-05-01T00:00:00"/>
    <n v="221"/>
    <n v="17.03"/>
  </r>
  <r>
    <s v="E"/>
    <s v="C"/>
    <s v="SENTF"/>
    <d v="2018-12-01T00:00:00"/>
    <x v="10"/>
    <d v="2018-05-01T00:00:00"/>
    <n v="9.9700000000000006"/>
    <n v="0.77"/>
  </r>
  <r>
    <s v="E"/>
    <s v="G"/>
    <s v="G&gt;50Ft"/>
    <d v="2018-12-01T00:00:00"/>
    <x v="2"/>
    <d v="2018-11-01T00:00:00"/>
    <n v="9476"/>
    <n v="729.65"/>
  </r>
  <r>
    <s v="E"/>
    <s v="G"/>
    <s v="G&gt;50Ft"/>
    <d v="2018-12-01T00:00:00"/>
    <x v="3"/>
    <d v="2018-11-01T00:00:00"/>
    <n v="427.37"/>
    <n v="32.909999999999997"/>
  </r>
  <r>
    <s v="E"/>
    <s v="G"/>
    <s v="G&gt;50Ft"/>
    <d v="2018-12-01T00:00:00"/>
    <x v="11"/>
    <d v="2018-05-01T00:00:00"/>
    <n v="8611.6200000000008"/>
    <n v="663.09"/>
  </r>
  <r>
    <s v="E"/>
    <s v="G"/>
    <s v="G&gt;50Ft"/>
    <d v="2018-12-01T00:00:00"/>
    <x v="6"/>
    <d v="2018-05-01T00:00:00"/>
    <n v="272.38"/>
    <n v="24.24"/>
  </r>
  <r>
    <s v="E"/>
    <s v="G"/>
    <s v="G&gt;50Ft"/>
    <d v="2018-12-01T00:00:00"/>
    <x v="12"/>
    <d v="2018-05-01T00:00:00"/>
    <n v="388.38"/>
    <n v="29.91"/>
  </r>
  <r>
    <s v="E"/>
    <s v="G"/>
    <s v="G&gt;50Ft"/>
    <d v="2018-12-01T00:00:00"/>
    <x v="7"/>
    <d v="2018-05-01T00:00:00"/>
    <n v="12.29"/>
    <n v="1.0900000000000001"/>
  </r>
  <r>
    <s v="E"/>
    <s v="C"/>
    <s v="G&lt;50F"/>
    <d v="2018-12-01T00:00:00"/>
    <x v="2"/>
    <d v="2018-11-01T00:00:00"/>
    <n v="251"/>
    <n v="19.32"/>
  </r>
  <r>
    <s v="E"/>
    <s v="G"/>
    <s v="G&gt;50Ft"/>
    <d v="2018-07-01T00:00:00"/>
    <x v="12"/>
    <d v="2018-05-01T00:00:00"/>
    <n v="2413.75"/>
    <n v="185.86"/>
  </r>
  <r>
    <s v="E"/>
    <s v="C"/>
    <s v="G&lt;50F"/>
    <d v="2018-07-01T00:00:00"/>
    <x v="11"/>
    <d v="2018-05-01T00:00:00"/>
    <n v="717.63"/>
    <n v="55.26"/>
  </r>
  <r>
    <s v="E"/>
    <s v="C"/>
    <s v="G&lt;50F"/>
    <d v="2018-07-01T00:00:00"/>
    <x v="6"/>
    <d v="2018-05-01T00:00:00"/>
    <n v="3242.37"/>
    <n v="288.57"/>
  </r>
  <r>
    <s v="E"/>
    <s v="C"/>
    <s v="G&lt;50F"/>
    <d v="2018-07-01T00:00:00"/>
    <x v="12"/>
    <d v="2018-05-01T00:00:00"/>
    <n v="32.369999999999997"/>
    <n v="2.4900000000000002"/>
  </r>
  <r>
    <s v="E"/>
    <s v="C"/>
    <s v="G&lt;50F"/>
    <d v="2018-07-01T00:00:00"/>
    <x v="7"/>
    <d v="2018-05-01T00:00:00"/>
    <n v="146.22999999999999"/>
    <n v="13.01"/>
  </r>
  <r>
    <s v="E"/>
    <s v="C"/>
    <s v="C-NET"/>
    <d v="2018-07-01T00:00:00"/>
    <x v="8"/>
    <d v="2018-05-01T00:00:00"/>
    <n v="-750"/>
    <n v="-57.75"/>
  </r>
  <r>
    <s v="E"/>
    <s v="C"/>
    <s v="C-NET"/>
    <d v="2018-07-01T00:00:00"/>
    <x v="17"/>
    <d v="2018-05-01T00:00:00"/>
    <n v="-90"/>
    <n v="-8.01"/>
  </r>
  <r>
    <s v="E"/>
    <s v="GI"/>
    <s v="G&gt;50IF"/>
    <d v="2018-08-01T00:00:00"/>
    <x v="11"/>
    <d v="2018-05-01T00:00:00"/>
    <n v="263.67"/>
    <n v="20.3"/>
  </r>
  <r>
    <s v="E"/>
    <s v="GI"/>
    <s v="G&gt;50IF"/>
    <d v="2018-08-01T00:00:00"/>
    <x v="12"/>
    <d v="2018-05-01T00:00:00"/>
    <n v="11.89"/>
    <n v="0.92"/>
  </r>
  <r>
    <s v="E"/>
    <s v="C"/>
    <s v="WG&lt;50F"/>
    <d v="2018-07-01T00:00:00"/>
    <x v="11"/>
    <d v="2018-05-01T00:00:00"/>
    <n v="717.63"/>
    <n v="55.26"/>
  </r>
  <r>
    <s v="E"/>
    <s v="C"/>
    <s v="WG&lt;50F"/>
    <d v="2018-07-01T00:00:00"/>
    <x v="6"/>
    <d v="2018-05-01T00:00:00"/>
    <n v="2.37"/>
    <n v="0.21"/>
  </r>
  <r>
    <s v="E"/>
    <s v="C"/>
    <s v="WG&lt;50F"/>
    <d v="2018-07-01T00:00:00"/>
    <x v="12"/>
    <d v="2018-05-01T00:00:00"/>
    <n v="32.369999999999997"/>
    <n v="2.4900000000000002"/>
  </r>
  <r>
    <s v="E"/>
    <s v="C"/>
    <s v="WG&lt;50F"/>
    <d v="2018-07-01T00:00:00"/>
    <x v="7"/>
    <d v="2018-05-01T00:00:00"/>
    <n v="0.1"/>
    <n v="0.01"/>
  </r>
  <r>
    <s v="E"/>
    <s v="R"/>
    <s v="WR-F"/>
    <d v="2018-07-01T00:00:00"/>
    <x v="6"/>
    <d v="2018-05-01T00:00:00"/>
    <n v="404.89"/>
    <n v="36.04"/>
  </r>
  <r>
    <s v="E"/>
    <s v="R"/>
    <s v="WR-F"/>
    <d v="2018-07-01T00:00:00"/>
    <x v="7"/>
    <d v="2018-05-01T00:00:00"/>
    <n v="18.260000000000002"/>
    <n v="1.63"/>
  </r>
  <r>
    <s v="E"/>
    <s v="G"/>
    <s v="G&gt;50Ft"/>
    <d v="2018-04-01T00:00:00"/>
    <x v="2"/>
    <d v="2018-01-01T00:00:00"/>
    <n v="593.24"/>
    <n v="45.68"/>
  </r>
  <r>
    <s v="E"/>
    <s v="C"/>
    <s v="SENTF"/>
    <d v="2018-04-01T00:00:00"/>
    <x v="4"/>
    <d v="2018-01-01T00:00:00"/>
    <n v="70.680000000000007"/>
    <n v="5.44"/>
  </r>
  <r>
    <s v="E"/>
    <s v="C"/>
    <s v="SENTF"/>
    <d v="2018-04-01T00:00:00"/>
    <x v="5"/>
    <d v="2018-01-01T00:00:00"/>
    <n v="3.19"/>
    <n v="0.25"/>
  </r>
  <r>
    <s v="E"/>
    <s v="C"/>
    <s v="SENTF"/>
    <d v="2018-07-01T00:00:00"/>
    <x v="9"/>
    <d v="2018-05-01T00:00:00"/>
    <n v="3702.24"/>
    <n v="285.05"/>
  </r>
  <r>
    <s v="E"/>
    <s v="C"/>
    <s v="SENTF"/>
    <d v="2018-07-01T00:00:00"/>
    <x v="10"/>
    <d v="2018-05-01T00:00:00"/>
    <n v="166.95"/>
    <n v="12.86"/>
  </r>
  <r>
    <s v="E"/>
    <s v="G"/>
    <s v="WG&gt;5IF"/>
    <d v="2018-08-01T00:00:00"/>
    <x v="11"/>
    <d v="2018-05-01T00:00:00"/>
    <n v="741.56"/>
    <n v="57.1"/>
  </r>
  <r>
    <s v="E"/>
    <s v="G"/>
    <s v="WG&gt;5IF"/>
    <d v="2018-08-01T00:00:00"/>
    <x v="6"/>
    <d v="2018-05-01T00:00:00"/>
    <n v="9631.1200000000008"/>
    <n v="857.17"/>
  </r>
  <r>
    <s v="E"/>
    <s v="G"/>
    <s v="WG&gt;5IF"/>
    <d v="2018-08-01T00:00:00"/>
    <x v="12"/>
    <d v="2018-05-01T00:00:00"/>
    <n v="33.44"/>
    <n v="2.57"/>
  </r>
  <r>
    <s v="E"/>
    <s v="G"/>
    <s v="WG&gt;5IF"/>
    <d v="2018-08-01T00:00:00"/>
    <x v="7"/>
    <d v="2018-05-01T00:00:00"/>
    <n v="434.37"/>
    <n v="38.659999999999997"/>
  </r>
  <r>
    <s v="E"/>
    <s v="GI"/>
    <s v="G&gt;50IF"/>
    <d v="2018-07-01T00:00:00"/>
    <x v="11"/>
    <d v="2018-05-01T00:00:00"/>
    <n v="717.63"/>
    <n v="55.26"/>
  </r>
  <r>
    <s v="E"/>
    <s v="GI"/>
    <s v="G&gt;50IF"/>
    <d v="2018-07-01T00:00:00"/>
    <x v="6"/>
    <d v="2018-05-01T00:00:00"/>
    <n v="29891.85"/>
    <n v="2660.37"/>
  </r>
  <r>
    <s v="E"/>
    <s v="GI"/>
    <s v="G&gt;50IF"/>
    <d v="2018-07-01T00:00:00"/>
    <x v="12"/>
    <d v="2018-05-01T00:00:00"/>
    <n v="32.369999999999997"/>
    <n v="2.4900000000000002"/>
  </r>
  <r>
    <s v="E"/>
    <s v="GI"/>
    <s v="G&gt;50IF"/>
    <d v="2018-07-01T00:00:00"/>
    <x v="7"/>
    <d v="2018-05-01T00:00:00"/>
    <n v="1348.12"/>
    <n v="119.98"/>
  </r>
  <r>
    <s v="E"/>
    <s v="C"/>
    <s v="SENTF"/>
    <d v="2018-12-01T00:00:00"/>
    <x v="4"/>
    <d v="2018-11-01T00:00:00"/>
    <n v="38.64"/>
    <n v="2.98"/>
  </r>
  <r>
    <s v="E"/>
    <s v="C"/>
    <s v="SENTF"/>
    <d v="2018-12-01T00:00:00"/>
    <x v="5"/>
    <d v="2018-11-01T00:00:00"/>
    <n v="1.74"/>
    <n v="0.14000000000000001"/>
  </r>
  <r>
    <s v="E"/>
    <s v="C"/>
    <s v="SENTF"/>
    <d v="2018-12-01T00:00:00"/>
    <x v="9"/>
    <d v="2018-05-01T00:00:00"/>
    <n v="6"/>
    <n v="0.46"/>
  </r>
  <r>
    <s v="E"/>
    <s v="C"/>
    <s v="SENTF"/>
    <d v="2018-12-01T00:00:00"/>
    <x v="10"/>
    <d v="2018-05-01T00:00:00"/>
    <n v="0.28000000000000003"/>
    <n v="0.02"/>
  </r>
  <r>
    <s v="E"/>
    <s v="R"/>
    <s v="R-NET"/>
    <d v="2018-12-01T00:00:00"/>
    <x v="18"/>
    <d v="2018-11-01T00:00:00"/>
    <n v="-95"/>
    <n v="-7.32"/>
  </r>
  <r>
    <s v="E"/>
    <s v="R"/>
    <s v="R-NET"/>
    <d v="2018-12-01T00:00:00"/>
    <x v="8"/>
    <d v="2018-05-01T00:00:00"/>
    <n v="-14"/>
    <n v="-1.08"/>
  </r>
  <r>
    <s v="E"/>
    <s v="R"/>
    <s v="R-F"/>
    <d v="2018-12-01T00:00:00"/>
    <x v="2"/>
    <d v="2018-11-01T00:00:00"/>
    <n v="398"/>
    <n v="30.65"/>
  </r>
  <r>
    <s v="E"/>
    <s v="R"/>
    <s v="R-F"/>
    <d v="2018-12-01T00:00:00"/>
    <x v="3"/>
    <d v="2018-11-01T00:00:00"/>
    <n v="17.95"/>
    <n v="1.38"/>
  </r>
  <r>
    <s v="E"/>
    <s v="R"/>
    <s v="R-F"/>
    <d v="2018-12-01T00:00:00"/>
    <x v="11"/>
    <d v="2018-05-01T00:00:00"/>
    <n v="59"/>
    <n v="4.54"/>
  </r>
  <r>
    <s v="E"/>
    <s v="R"/>
    <s v="R-F"/>
    <d v="2018-12-01T00:00:00"/>
    <x v="12"/>
    <d v="2018-05-01T00:00:00"/>
    <n v="2.66"/>
    <n v="0.2"/>
  </r>
  <r>
    <s v="E"/>
    <s v="U"/>
    <s v="GU-F"/>
    <d v="2018-12-01T00:00:00"/>
    <x v="2"/>
    <d v="2018-11-01T00:00:00"/>
    <n v="1630.74"/>
    <n v="125.56"/>
  </r>
  <r>
    <s v="E"/>
    <s v="U"/>
    <s v="GU-F"/>
    <d v="2018-12-01T00:00:00"/>
    <x v="3"/>
    <d v="2018-11-01T00:00:00"/>
    <n v="73.55"/>
    <n v="5.66"/>
  </r>
  <r>
    <s v="E"/>
    <s v="U"/>
    <s v="GU-F"/>
    <d v="2018-12-01T00:00:00"/>
    <x v="11"/>
    <d v="2018-05-01T00:00:00"/>
    <n v="241.36"/>
    <n v="18.59"/>
  </r>
  <r>
    <s v="E"/>
    <s v="U"/>
    <s v="GU-F"/>
    <d v="2018-12-01T00:00:00"/>
    <x v="12"/>
    <d v="2018-05-01T00:00:00"/>
    <n v="10.89"/>
    <n v="0.84"/>
  </r>
  <r>
    <s v="E"/>
    <s v="G"/>
    <s v="G&gt;50Ft"/>
    <d v="2018-12-01T00:00:00"/>
    <x v="3"/>
    <d v="2018-11-01T00:00:00"/>
    <n v="3386.63"/>
    <n v="260.77"/>
  </r>
  <r>
    <s v="E"/>
    <s v="G"/>
    <s v="G&gt;50Ft"/>
    <d v="2018-12-01T00:00:00"/>
    <x v="2"/>
    <d v="2018-11-01T00:00:00"/>
    <n v="75091.360000000001"/>
    <n v="5782.03"/>
  </r>
  <r>
    <s v="E"/>
    <s v="G"/>
    <s v="G&gt;50Ft"/>
    <d v="2018-12-01T00:00:00"/>
    <x v="11"/>
    <d v="2018-05-01T00:00:00"/>
    <n v="9746.7900000000009"/>
    <n v="750.5"/>
  </r>
  <r>
    <s v="E"/>
    <s v="G"/>
    <s v="G&gt;50Ft"/>
    <d v="2018-12-01T00:00:00"/>
    <x v="12"/>
    <d v="2018-05-01T00:00:00"/>
    <n v="439.57"/>
    <n v="33.85"/>
  </r>
  <r>
    <s v="E"/>
    <s v="C"/>
    <s v="SENTF"/>
    <d v="2018-12-01T00:00:00"/>
    <x v="4"/>
    <d v="2018-11-01T00:00:00"/>
    <n v="183.18"/>
    <n v="14.1"/>
  </r>
  <r>
    <s v="E"/>
    <s v="C"/>
    <s v="SENTF"/>
    <d v="2018-12-01T00:00:00"/>
    <x v="5"/>
    <d v="2018-11-01T00:00:00"/>
    <n v="8.26"/>
    <n v="0.63"/>
  </r>
  <r>
    <s v="E"/>
    <s v="C"/>
    <s v="SENTF"/>
    <d v="2018-12-01T00:00:00"/>
    <x v="9"/>
    <d v="2018-05-01T00:00:00"/>
    <n v="27"/>
    <n v="2.08"/>
  </r>
  <r>
    <s v="E"/>
    <s v="C"/>
    <s v="SENTF"/>
    <d v="2018-12-01T00:00:00"/>
    <x v="10"/>
    <d v="2018-05-01T00:00:00"/>
    <n v="1.22"/>
    <n v="0.09"/>
  </r>
  <r>
    <s v="E"/>
    <s v="G"/>
    <s v="G&gt;50Ft"/>
    <d v="2018-12-01T00:00:00"/>
    <x v="0"/>
    <d v="2018-11-01T00:00:00"/>
    <n v="2145.64"/>
    <n v="190.96"/>
  </r>
  <r>
    <s v="E"/>
    <s v="G"/>
    <s v="G&gt;50Ft"/>
    <d v="2018-12-01T00:00:00"/>
    <x v="1"/>
    <d v="2018-11-01T00:00:00"/>
    <n v="96.76"/>
    <n v="8.61"/>
  </r>
  <r>
    <s v="E"/>
    <s v="G"/>
    <s v="G&gt;50Ft"/>
    <d v="2018-12-01T00:00:00"/>
    <x v="6"/>
    <d v="2018-05-01T00:00:00"/>
    <n v="1696.21"/>
    <n v="150.96"/>
  </r>
  <r>
    <s v="E"/>
    <s v="G"/>
    <s v="G&gt;50Ft"/>
    <d v="2018-12-01T00:00:00"/>
    <x v="7"/>
    <d v="2018-05-01T00:00:00"/>
    <n v="76.5"/>
    <n v="6.81"/>
  </r>
  <r>
    <s v="E"/>
    <s v="U"/>
    <s v="GU-F"/>
    <d v="2018-12-01T00:00:00"/>
    <x v="0"/>
    <d v="2018-11-01T00:00:00"/>
    <n v="2847.26"/>
    <n v="253.41"/>
  </r>
  <r>
    <s v="E"/>
    <s v="U"/>
    <s v="GU-F"/>
    <d v="2018-12-01T00:00:00"/>
    <x v="1"/>
    <d v="2018-11-01T00:00:00"/>
    <n v="128.41"/>
    <n v="11.42"/>
  </r>
  <r>
    <s v="E"/>
    <s v="U"/>
    <s v="GU-F"/>
    <d v="2018-12-01T00:00:00"/>
    <x v="6"/>
    <d v="2018-05-01T00:00:00"/>
    <n v="422.64"/>
    <n v="37.61"/>
  </r>
  <r>
    <s v="E"/>
    <s v="U"/>
    <s v="GU-F"/>
    <d v="2018-12-01T00:00:00"/>
    <x v="7"/>
    <d v="2018-05-01T00:00:00"/>
    <n v="19.05"/>
    <n v="1.69"/>
  </r>
  <r>
    <s v="E"/>
    <s v="G"/>
    <s v="G&gt;50F"/>
    <d v="2018-12-01T00:00:00"/>
    <x v="2"/>
    <d v="2018-11-01T00:00:00"/>
    <n v="645.87"/>
    <n v="49.73"/>
  </r>
  <r>
    <s v="E"/>
    <s v="G"/>
    <s v="G&gt;50F"/>
    <d v="2018-12-01T00:00:00"/>
    <x v="0"/>
    <d v="2018-11-01T00:00:00"/>
    <n v="8342.1299999999992"/>
    <n v="742.45"/>
  </r>
  <r>
    <s v="E"/>
    <s v="G"/>
    <s v="G&gt;50F"/>
    <d v="2018-12-01T00:00:00"/>
    <x v="3"/>
    <d v="2018-11-01T00:00:00"/>
    <n v="29.13"/>
    <n v="2.2400000000000002"/>
  </r>
  <r>
    <s v="E"/>
    <s v="G"/>
    <s v="G&gt;50F"/>
    <d v="2018-12-01T00:00:00"/>
    <x v="1"/>
    <d v="2018-11-01T00:00:00"/>
    <n v="376.23"/>
    <n v="33.479999999999997"/>
  </r>
  <r>
    <s v="E"/>
    <s v="G"/>
    <s v="G&gt;50F"/>
    <d v="2018-12-01T00:00:00"/>
    <x v="11"/>
    <d v="2018-05-01T00:00:00"/>
    <n v="95.68"/>
    <n v="7.37"/>
  </r>
  <r>
    <s v="E"/>
    <s v="G"/>
    <s v="G&gt;50F"/>
    <d v="2018-12-01T00:00:00"/>
    <x v="6"/>
    <d v="2018-05-01T00:00:00"/>
    <n v="1236.32"/>
    <n v="110.03"/>
  </r>
  <r>
    <s v="E"/>
    <s v="G"/>
    <s v="G&gt;50F"/>
    <d v="2018-12-01T00:00:00"/>
    <x v="12"/>
    <d v="2018-05-01T00:00:00"/>
    <n v="4.32"/>
    <n v="0.33"/>
  </r>
  <r>
    <s v="E"/>
    <s v="G"/>
    <s v="G&gt;50F"/>
    <d v="2018-12-01T00:00:00"/>
    <x v="7"/>
    <d v="2018-05-01T00:00:00"/>
    <n v="55.75"/>
    <n v="4.96"/>
  </r>
  <r>
    <s v="E"/>
    <s v="C"/>
    <s v="G&lt;50Ft"/>
    <d v="2018-12-01T00:00:00"/>
    <x v="2"/>
    <d v="2018-11-01T00:00:00"/>
    <n v="20625"/>
    <n v="1588.13"/>
  </r>
  <r>
    <s v="E"/>
    <s v="C"/>
    <s v="G&lt;50Ft"/>
    <d v="2018-12-01T00:00:00"/>
    <x v="3"/>
    <d v="2018-11-01T00:00:00"/>
    <n v="930.19"/>
    <n v="71.62"/>
  </r>
  <r>
    <s v="E"/>
    <s v="C"/>
    <s v="SENTF"/>
    <d v="2018-12-01T00:00:00"/>
    <x v="4"/>
    <d v="2018-11-01T00:00:00"/>
    <n v="70.12"/>
    <n v="5.4"/>
  </r>
  <r>
    <s v="E"/>
    <s v="C"/>
    <s v="SENTF"/>
    <d v="2018-12-01T00:00:00"/>
    <x v="5"/>
    <d v="2018-11-01T00:00:00"/>
    <n v="3.16"/>
    <n v="0.24"/>
  </r>
  <r>
    <s v="E"/>
    <s v="C"/>
    <s v="SENTF"/>
    <d v="2018-12-01T00:00:00"/>
    <x v="9"/>
    <d v="2018-05-01T00:00:00"/>
    <n v="8"/>
    <n v="0.62"/>
  </r>
  <r>
    <s v="E"/>
    <s v="C"/>
    <s v="SENTF"/>
    <d v="2018-12-01T00:00:00"/>
    <x v="10"/>
    <d v="2018-05-01T00:00:00"/>
    <n v="0.36"/>
    <n v="0.03"/>
  </r>
  <r>
    <s v="E"/>
    <s v="G"/>
    <s v="G&gt;50Ft"/>
    <d v="2018-12-01T00:00:00"/>
    <x v="2"/>
    <d v="2018-11-01T00:00:00"/>
    <n v="19365"/>
    <n v="1491.11"/>
  </r>
  <r>
    <s v="E"/>
    <s v="G"/>
    <s v="G&gt;50Ft"/>
    <d v="2018-12-01T00:00:00"/>
    <x v="3"/>
    <d v="2018-11-01T00:00:00"/>
    <n v="873.36"/>
    <n v="67.25"/>
  </r>
  <r>
    <s v="E"/>
    <s v="G"/>
    <s v="G&gt;50Ft"/>
    <d v="2018-12-01T00:00:00"/>
    <x v="11"/>
    <d v="2018-05-01T00:00:00"/>
    <n v="1377.86"/>
    <n v="106.1"/>
  </r>
  <r>
    <s v="E"/>
    <s v="G"/>
    <s v="G&gt;50Ft"/>
    <d v="2018-12-01T00:00:00"/>
    <x v="6"/>
    <d v="2018-05-01T00:00:00"/>
    <n v="697.14"/>
    <n v="62.05"/>
  </r>
  <r>
    <s v="E"/>
    <s v="G"/>
    <s v="G&gt;50Ft"/>
    <d v="2018-12-01T00:00:00"/>
    <x v="12"/>
    <d v="2018-05-01T00:00:00"/>
    <n v="62.14"/>
    <n v="4.78"/>
  </r>
  <r>
    <s v="E"/>
    <s v="G"/>
    <s v="G&gt;50Ft"/>
    <d v="2018-12-01T00:00:00"/>
    <x v="7"/>
    <d v="2018-05-01T00:00:00"/>
    <n v="31.44"/>
    <n v="2.8"/>
  </r>
  <r>
    <s v="E"/>
    <s v="U"/>
    <s v="GU-F"/>
    <d v="2018-12-01T00:00:00"/>
    <x v="2"/>
    <d v="2018-11-01T00:00:00"/>
    <n v="1672.79"/>
    <n v="128.80000000000001"/>
  </r>
  <r>
    <s v="E"/>
    <s v="U"/>
    <s v="GU-F"/>
    <d v="2018-12-01T00:00:00"/>
    <x v="3"/>
    <d v="2018-11-01T00:00:00"/>
    <n v="75.44"/>
    <n v="5.81"/>
  </r>
  <r>
    <s v="E"/>
    <s v="U"/>
    <s v="GU-F"/>
    <d v="2018-12-01T00:00:00"/>
    <x v="11"/>
    <d v="2018-05-01T00:00:00"/>
    <n v="179.76"/>
    <n v="13.86"/>
  </r>
  <r>
    <s v="E"/>
    <s v="U"/>
    <s v="GU-F"/>
    <d v="2018-12-01T00:00:00"/>
    <x v="12"/>
    <d v="2018-05-01T00:00:00"/>
    <n v="8.11"/>
    <n v="0.62"/>
  </r>
  <r>
    <s v="E"/>
    <s v="U"/>
    <s v="GU-F"/>
    <d v="2018-12-01T00:00:00"/>
    <x v="0"/>
    <d v="2018-11-01T00:00:00"/>
    <n v="173.21"/>
    <n v="15.42"/>
  </r>
  <r>
    <s v="E"/>
    <s v="U"/>
    <s v="GU-F"/>
    <d v="2018-12-01T00:00:00"/>
    <x v="1"/>
    <d v="2018-11-01T00:00:00"/>
    <n v="7.81"/>
    <n v="0.7"/>
  </r>
  <r>
    <s v="E"/>
    <s v="U"/>
    <s v="GU-F"/>
    <d v="2018-12-01T00:00:00"/>
    <x v="6"/>
    <d v="2018-05-01T00:00:00"/>
    <n v="18.239999999999998"/>
    <n v="1.62"/>
  </r>
  <r>
    <s v="E"/>
    <s v="U"/>
    <s v="GU-F"/>
    <d v="2018-12-01T00:00:00"/>
    <x v="7"/>
    <d v="2018-05-01T00:00:00"/>
    <n v="0.82"/>
    <n v="7.0000000000000007E-2"/>
  </r>
  <r>
    <s v="E"/>
    <s v="C"/>
    <s v="G&lt;50Ft"/>
    <d v="2018-12-01T00:00:00"/>
    <x v="11"/>
    <d v="2018-05-01T00:00:00"/>
    <n v="1837.14"/>
    <n v="141.46"/>
  </r>
  <r>
    <s v="E"/>
    <s v="C"/>
    <s v="G&lt;50Ft"/>
    <d v="2018-12-01T00:00:00"/>
    <x v="6"/>
    <d v="2018-05-01T00:00:00"/>
    <n v="1217.8599999999999"/>
    <n v="108.39"/>
  </r>
  <r>
    <s v="E"/>
    <s v="G"/>
    <s v="WG&gt;50F"/>
    <d v="2018-07-01T00:00:00"/>
    <x v="6"/>
    <d v="2018-05-01T00:00:00"/>
    <n v="36551.85"/>
    <n v="3253.11"/>
  </r>
  <r>
    <s v="E"/>
    <s v="G"/>
    <s v="WG&gt;50F"/>
    <d v="2018-07-01T00:00:00"/>
    <x v="12"/>
    <d v="2018-05-01T00:00:00"/>
    <n v="161.85"/>
    <n v="12.45"/>
  </r>
  <r>
    <s v="E"/>
    <s v="G"/>
    <s v="WG&gt;50F"/>
    <d v="2018-07-01T00:00:00"/>
    <x v="7"/>
    <d v="2018-05-01T00:00:00"/>
    <n v="1648.47"/>
    <n v="146.72"/>
  </r>
  <r>
    <s v="E"/>
    <s v="SL"/>
    <s v="WSENTF"/>
    <d v="2018-07-01T00:00:00"/>
    <x v="13"/>
    <d v="2018-05-01T00:00:00"/>
    <n v="2.37"/>
    <n v="0.21"/>
  </r>
  <r>
    <s v="E"/>
    <s v="SL"/>
    <s v="WSENTF"/>
    <d v="2018-07-01T00:00:00"/>
    <x v="14"/>
    <d v="2018-05-01T00:00:00"/>
    <n v="0.1"/>
    <n v="0.01"/>
  </r>
  <r>
    <s v="E"/>
    <s v="U"/>
    <s v="WGU-F"/>
    <d v="2018-07-01T00:00:00"/>
    <x v="11"/>
    <d v="2018-05-01T00:00:00"/>
    <n v="1364"/>
    <n v="105.02"/>
  </r>
  <r>
    <s v="E"/>
    <s v="U"/>
    <s v="WGU-F"/>
    <d v="2018-07-01T00:00:00"/>
    <x v="12"/>
    <d v="2018-05-01T00:00:00"/>
    <n v="61.52"/>
    <n v="4.7300000000000004"/>
  </r>
  <r>
    <s v="E"/>
    <s v="R"/>
    <s v="WR-F"/>
    <d v="2018-07-01T00:00:00"/>
    <x v="11"/>
    <d v="2018-05-01T00:00:00"/>
    <n v="1042.1099999999999"/>
    <n v="80.25"/>
  </r>
  <r>
    <s v="E"/>
    <s v="R"/>
    <s v="WR-F"/>
    <d v="2018-07-01T00:00:00"/>
    <x v="12"/>
    <d v="2018-05-01T00:00:00"/>
    <n v="47"/>
    <n v="3.62"/>
  </r>
  <r>
    <s v="E"/>
    <s v="SL"/>
    <s v="WSENTF"/>
    <d v="2018-07-01T00:00:00"/>
    <x v="9"/>
    <d v="2018-05-01T00:00:00"/>
    <n v="1023.63"/>
    <n v="78.819999999999993"/>
  </r>
  <r>
    <s v="E"/>
    <s v="SL"/>
    <s v="WSENTF"/>
    <d v="2018-07-01T00:00:00"/>
    <x v="10"/>
    <d v="2018-05-01T00:00:00"/>
    <n v="46.16"/>
    <n v="3.55"/>
  </r>
  <r>
    <s v="E"/>
    <s v="C"/>
    <s v="WSENTF"/>
    <d v="2018-07-01T00:00:00"/>
    <x v="9"/>
    <d v="2018-05-01T00:00:00"/>
    <n v="72"/>
    <n v="5.54"/>
  </r>
  <r>
    <s v="E"/>
    <s v="C"/>
    <s v="WSENTF"/>
    <d v="2018-07-01T00:00:00"/>
    <x v="10"/>
    <d v="2018-05-01T00:00:00"/>
    <n v="3.25"/>
    <n v="0.25"/>
  </r>
  <r>
    <s v="E"/>
    <s v="C"/>
    <s v="G&lt;50F"/>
    <d v="2018-07-01T00:00:00"/>
    <x v="6"/>
    <d v="2018-05-01T00:00:00"/>
    <n v="478.44"/>
    <n v="42.58"/>
  </r>
  <r>
    <s v="E"/>
    <s v="C"/>
    <s v="G&lt;50F"/>
    <d v="2018-07-01T00:00:00"/>
    <x v="7"/>
    <d v="2018-05-01T00:00:00"/>
    <n v="21.58"/>
    <n v="1.92"/>
  </r>
  <r>
    <s v="E"/>
    <s v="R"/>
    <s v="R-F"/>
    <d v="2018-12-01T00:00:00"/>
    <x v="2"/>
    <d v="2018-11-01T00:00:00"/>
    <n v="786"/>
    <n v="60.52"/>
  </r>
  <r>
    <s v="E"/>
    <s v="R"/>
    <s v="R-F"/>
    <d v="2018-12-01T00:00:00"/>
    <x v="3"/>
    <d v="2018-11-01T00:00:00"/>
    <n v="35.450000000000003"/>
    <n v="2.73"/>
  </r>
  <r>
    <s v="E"/>
    <s v="R"/>
    <s v="R-F"/>
    <d v="2018-12-01T00:00:00"/>
    <x v="11"/>
    <d v="2018-05-01T00:00:00"/>
    <n v="230"/>
    <n v="17.71"/>
  </r>
  <r>
    <s v="E"/>
    <s v="R"/>
    <s v="R-F"/>
    <d v="2018-12-01T00:00:00"/>
    <x v="12"/>
    <d v="2018-05-01T00:00:00"/>
    <n v="10.37"/>
    <n v="0.8"/>
  </r>
  <r>
    <s v="E"/>
    <s v="C"/>
    <s v="CG&lt;50F"/>
    <d v="2018-12-01T00:00:00"/>
    <x v="2"/>
    <d v="2018-11-01T00:00:00"/>
    <n v="239.21"/>
    <n v="18.420000000000002"/>
  </r>
  <r>
    <s v="E"/>
    <s v="C"/>
    <s v="CG&lt;50F"/>
    <d v="2018-12-01T00:00:00"/>
    <x v="0"/>
    <d v="2018-11-01T00:00:00"/>
    <n v="3419.79"/>
    <n v="304.36"/>
  </r>
  <r>
    <s v="E"/>
    <s v="C"/>
    <s v="CG&lt;50F"/>
    <d v="2018-12-01T00:00:00"/>
    <x v="3"/>
    <d v="2018-11-01T00:00:00"/>
    <n v="10.79"/>
    <n v="0.83"/>
  </r>
  <r>
    <s v="E"/>
    <s v="C"/>
    <s v="CG&lt;50F"/>
    <d v="2018-12-01T00:00:00"/>
    <x v="1"/>
    <d v="2018-11-01T00:00:00"/>
    <n v="154.22999999999999"/>
    <n v="13.73"/>
  </r>
  <r>
    <s v="E"/>
    <s v="C"/>
    <s v="CG&lt;50F"/>
    <d v="2018-12-01T00:00:00"/>
    <x v="11"/>
    <d v="2018-05-01T00:00:00"/>
    <n v="502.34"/>
    <n v="38.68"/>
  </r>
  <r>
    <s v="E"/>
    <s v="C"/>
    <s v="CG&lt;50F"/>
    <d v="2018-12-01T00:00:00"/>
    <x v="6"/>
    <d v="2018-05-01T00:00:00"/>
    <n v="4158.66"/>
    <n v="370.12"/>
  </r>
  <r>
    <s v="E"/>
    <s v="C"/>
    <s v="CG&lt;50F"/>
    <d v="2018-12-01T00:00:00"/>
    <x v="12"/>
    <d v="2018-05-01T00:00:00"/>
    <n v="22.66"/>
    <n v="1.74"/>
  </r>
  <r>
    <s v="E"/>
    <s v="C"/>
    <s v="CG&lt;50F"/>
    <d v="2018-12-01T00:00:00"/>
    <x v="7"/>
    <d v="2018-05-01T00:00:00"/>
    <n v="187.55"/>
    <n v="16.690000000000001"/>
  </r>
  <r>
    <s v="E"/>
    <s v="C"/>
    <s v="G&lt;50F"/>
    <d v="2018-12-01T00:00:00"/>
    <x v="2"/>
    <d v="2018-11-01T00:00:00"/>
    <n v="0"/>
    <n v="0"/>
  </r>
  <r>
    <s v="E"/>
    <s v="C"/>
    <s v="G&lt;50F"/>
    <d v="2018-12-01T00:00:00"/>
    <x v="3"/>
    <d v="2018-11-01T00:00:00"/>
    <n v="0"/>
    <n v="0"/>
  </r>
  <r>
    <s v="E"/>
    <s v="C"/>
    <s v="G&lt;50F"/>
    <d v="2018-12-01T00:00:00"/>
    <x v="11"/>
    <d v="2018-05-01T00:00:00"/>
    <n v="0"/>
    <n v="0"/>
  </r>
  <r>
    <s v="E"/>
    <s v="C"/>
    <s v="G&lt;50F"/>
    <d v="2018-12-01T00:00:00"/>
    <x v="12"/>
    <d v="2018-05-01T00:00:00"/>
    <n v="0"/>
    <n v="0"/>
  </r>
  <r>
    <s v="E"/>
    <s v="U"/>
    <s v="GU-F"/>
    <d v="2019-01-01T00:00:00"/>
    <x v="2"/>
    <d v="2018-11-01T00:00:00"/>
    <n v="3067.49"/>
    <n v="236.21"/>
  </r>
  <r>
    <s v="E"/>
    <s v="U"/>
    <s v="GU-F"/>
    <d v="2019-01-01T00:00:00"/>
    <x v="3"/>
    <d v="2018-11-01T00:00:00"/>
    <n v="124.55"/>
    <n v="9.57"/>
  </r>
  <r>
    <s v="E"/>
    <s v="U"/>
    <s v="GU-F"/>
    <d v="2019-01-01T00:00:00"/>
    <x v="0"/>
    <d v="2018-11-01T00:00:00"/>
    <n v="9.51"/>
    <n v="0.85"/>
  </r>
  <r>
    <s v="E"/>
    <s v="U"/>
    <s v="GU-F"/>
    <d v="2019-01-01T00:00:00"/>
    <x v="1"/>
    <d v="2018-11-01T00:00:00"/>
    <n v="0.38"/>
    <n v="0.03"/>
  </r>
  <r>
    <s v="E"/>
    <s v="C"/>
    <s v="GU-F"/>
    <d v="2019-01-01T00:00:00"/>
    <x v="2"/>
    <d v="2018-11-01T00:00:00"/>
    <n v="480.49"/>
    <n v="37"/>
  </r>
  <r>
    <s v="E"/>
    <s v="C"/>
    <s v="GU-F"/>
    <d v="2019-01-01T00:00:00"/>
    <x v="0"/>
    <d v="2018-11-01T00:00:00"/>
    <n v="367.51"/>
    <n v="32.71"/>
  </r>
  <r>
    <s v="E"/>
    <s v="C"/>
    <s v="GU-F"/>
    <d v="2019-01-01T00:00:00"/>
    <x v="3"/>
    <d v="2018-11-01T00:00:00"/>
    <n v="19.510000000000002"/>
    <n v="1.5"/>
  </r>
  <r>
    <s v="E"/>
    <s v="C"/>
    <s v="GU-F"/>
    <d v="2019-01-01T00:00:00"/>
    <x v="1"/>
    <d v="2018-11-01T00:00:00"/>
    <n v="14.92"/>
    <n v="1.33"/>
  </r>
  <r>
    <s v="E"/>
    <s v="SL"/>
    <s v="SENTF"/>
    <d v="2019-01-01T00:00:00"/>
    <x v="4"/>
    <d v="2018-11-01T00:00:00"/>
    <n v="126"/>
    <n v="9.6999999999999993"/>
  </r>
  <r>
    <s v="E"/>
    <s v="SL"/>
    <s v="SENTF"/>
    <d v="2019-01-01T00:00:00"/>
    <x v="5"/>
    <d v="2018-11-01T00:00:00"/>
    <n v="5.12"/>
    <n v="0.39"/>
  </r>
  <r>
    <s v="E"/>
    <s v="GI"/>
    <s v="SENTF"/>
    <d v="2019-01-01T00:00:00"/>
    <x v="4"/>
    <d v="2018-11-01T00:00:00"/>
    <n v="81"/>
    <n v="6.24"/>
  </r>
  <r>
    <s v="E"/>
    <s v="GI"/>
    <s v="SENTF"/>
    <d v="2019-01-01T00:00:00"/>
    <x v="5"/>
    <d v="2018-11-01T00:00:00"/>
    <n v="3.29"/>
    <n v="0.26"/>
  </r>
  <r>
    <s v="E"/>
    <s v="GI"/>
    <s v="G&gt;50IF"/>
    <d v="2019-01-01T00:00:00"/>
    <x v="2"/>
    <d v="2018-11-01T00:00:00"/>
    <n v="480.49"/>
    <n v="37"/>
  </r>
  <r>
    <s v="E"/>
    <s v="GI"/>
    <s v="G&gt;50IF"/>
    <d v="2019-01-01T00:00:00"/>
    <x v="0"/>
    <d v="2018-11-01T00:00:00"/>
    <n v="9012.51"/>
    <n v="802.11"/>
  </r>
  <r>
    <s v="E"/>
    <s v="GI"/>
    <s v="G&gt;50IF"/>
    <d v="2019-01-01T00:00:00"/>
    <x v="3"/>
    <d v="2018-11-01T00:00:00"/>
    <n v="19.510000000000002"/>
    <n v="1.5"/>
  </r>
  <r>
    <s v="E"/>
    <s v="GI"/>
    <s v="G&gt;50IF"/>
    <d v="2019-01-01T00:00:00"/>
    <x v="1"/>
    <d v="2018-11-01T00:00:00"/>
    <n v="365.91"/>
    <n v="32.57"/>
  </r>
  <r>
    <s v="E"/>
    <s v="R"/>
    <s v="SENTF"/>
    <d v="2018-12-01T00:00:00"/>
    <x v="4"/>
    <d v="2018-11-01T00:00:00"/>
    <n v="24.2"/>
    <n v="1.86"/>
  </r>
  <r>
    <s v="E"/>
    <s v="R"/>
    <s v="SENTF"/>
    <d v="2018-12-01T00:00:00"/>
    <x v="5"/>
    <d v="2018-11-01T00:00:00"/>
    <n v="1.0900000000000001"/>
    <n v="0.08"/>
  </r>
  <r>
    <s v="E"/>
    <s v="R"/>
    <s v="SENTF"/>
    <d v="2018-12-01T00:00:00"/>
    <x v="9"/>
    <d v="2018-05-01T00:00:00"/>
    <n v="13"/>
    <n v="1"/>
  </r>
  <r>
    <s v="E"/>
    <s v="R"/>
    <s v="SENTF"/>
    <d v="2018-12-01T00:00:00"/>
    <x v="10"/>
    <d v="2018-05-01T00:00:00"/>
    <n v="0.59"/>
    <n v="0.05"/>
  </r>
  <r>
    <s v="E"/>
    <s v="U"/>
    <s v="GU-F"/>
    <d v="2018-12-01T00:00:00"/>
    <x v="3"/>
    <d v="2018-11-01T00:00:00"/>
    <n v="66.83"/>
    <n v="5.14"/>
  </r>
  <r>
    <s v="E"/>
    <s v="U"/>
    <s v="GU-F"/>
    <d v="2018-12-01T00:00:00"/>
    <x v="2"/>
    <d v="2018-11-01T00:00:00"/>
    <n v="1482"/>
    <n v="114.11"/>
  </r>
  <r>
    <s v="E"/>
    <s v="U"/>
    <s v="GU-F"/>
    <d v="2018-12-01T00:00:00"/>
    <x v="11"/>
    <d v="2018-05-01T00:00:00"/>
    <n v="814"/>
    <n v="62.69"/>
  </r>
  <r>
    <s v="E"/>
    <s v="U"/>
    <s v="GU-F"/>
    <d v="2018-12-01T00:00:00"/>
    <x v="12"/>
    <d v="2018-05-01T00:00:00"/>
    <n v="36.71"/>
    <n v="2.83"/>
  </r>
  <r>
    <s v="E"/>
    <s v="G"/>
    <s v="G&gt;50F"/>
    <d v="2018-12-01T00:00:00"/>
    <x v="2"/>
    <d v="2018-11-01T00:00:00"/>
    <n v="478.42"/>
    <n v="36.840000000000003"/>
  </r>
  <r>
    <s v="E"/>
    <s v="G"/>
    <s v="G&gt;50F"/>
    <d v="2018-12-01T00:00:00"/>
    <x v="0"/>
    <d v="2018-11-01T00:00:00"/>
    <n v="12586.58"/>
    <n v="1120.21"/>
  </r>
  <r>
    <s v="E"/>
    <s v="G"/>
    <s v="G&gt;50F"/>
    <d v="2018-12-01T00:00:00"/>
    <x v="3"/>
    <d v="2018-11-01T00:00:00"/>
    <n v="21.58"/>
    <n v="1.66"/>
  </r>
  <r>
    <s v="E"/>
    <s v="G"/>
    <s v="G&gt;50F"/>
    <d v="2018-12-01T00:00:00"/>
    <x v="1"/>
    <d v="2018-11-01T00:00:00"/>
    <n v="567.65"/>
    <n v="50.52"/>
  </r>
  <r>
    <s v="E"/>
    <s v="G"/>
    <s v="G&gt;50F"/>
    <d v="2018-12-01T00:00:00"/>
    <x v="11"/>
    <d v="2018-05-01T00:00:00"/>
    <n v="263.13"/>
    <n v="20.260000000000002"/>
  </r>
  <r>
    <s v="E"/>
    <s v="G"/>
    <s v="G&gt;50F"/>
    <d v="2018-12-01T00:00:00"/>
    <x v="6"/>
    <d v="2018-05-01T00:00:00"/>
    <n v="6922.87"/>
    <n v="616.14"/>
  </r>
  <r>
    <s v="E"/>
    <s v="G"/>
    <s v="G&gt;50F"/>
    <d v="2018-12-01T00:00:00"/>
    <x v="12"/>
    <d v="2018-05-01T00:00:00"/>
    <n v="11.87"/>
    <n v="0.91"/>
  </r>
  <r>
    <s v="E"/>
    <s v="G"/>
    <s v="G&gt;50F"/>
    <d v="2018-12-01T00:00:00"/>
    <x v="7"/>
    <d v="2018-05-01T00:00:00"/>
    <n v="312.22000000000003"/>
    <n v="27.79"/>
  </r>
  <r>
    <s v="E"/>
    <s v="R"/>
    <s v="R-F"/>
    <d v="2019-01-01T00:00:00"/>
    <x v="2"/>
    <d v="2018-11-01T00:00:00"/>
    <n v="-861.16"/>
    <n v="-66.31"/>
  </r>
  <r>
    <s v="E"/>
    <s v="R"/>
    <s v="R-F"/>
    <d v="2019-01-01T00:00:00"/>
    <x v="0"/>
    <d v="2018-11-01T00:00:00"/>
    <n v="-63.84"/>
    <n v="-5.68"/>
  </r>
  <r>
    <s v="E"/>
    <s v="R"/>
    <s v="R-F"/>
    <d v="2019-01-01T00:00:00"/>
    <x v="3"/>
    <d v="2018-11-01T00:00:00"/>
    <n v="-38.840000000000003"/>
    <n v="-2.99"/>
  </r>
  <r>
    <s v="E"/>
    <s v="R"/>
    <s v="R-F"/>
    <d v="2019-01-01T00:00:00"/>
    <x v="1"/>
    <d v="2018-11-01T00:00:00"/>
    <n v="-2.88"/>
    <n v="-0.26"/>
  </r>
  <r>
    <s v="E"/>
    <s v="C"/>
    <s v="G&lt;50Ft"/>
    <d v="2019-01-01T00:00:00"/>
    <x v="2"/>
    <d v="2018-11-01T00:00:00"/>
    <n v="17920"/>
    <n v="1379.84"/>
  </r>
  <r>
    <s v="E"/>
    <s v="C"/>
    <s v="G&lt;50Ft"/>
    <d v="2019-01-01T00:00:00"/>
    <x v="3"/>
    <d v="2018-11-01T00:00:00"/>
    <n v="808.19"/>
    <n v="62.23"/>
  </r>
  <r>
    <s v="E"/>
    <s v="GI"/>
    <s v="G&gt;50IF"/>
    <d v="2019-01-01T00:00:00"/>
    <x v="2"/>
    <d v="2018-11-01T00:00:00"/>
    <n v="749.01"/>
    <n v="57.67"/>
  </r>
  <r>
    <s v="E"/>
    <s v="GI"/>
    <s v="G&gt;50IF"/>
    <d v="2019-01-01T00:00:00"/>
    <x v="0"/>
    <d v="2018-11-01T00:00:00"/>
    <n v="23154.57"/>
    <n v="2060.7600000000002"/>
  </r>
  <r>
    <s v="E"/>
    <s v="GI"/>
    <s v="G&gt;50IF"/>
    <d v="2019-01-01T00:00:00"/>
    <x v="3"/>
    <d v="2018-11-01T00:00:00"/>
    <n v="25.99"/>
    <n v="2"/>
  </r>
  <r>
    <s v="E"/>
    <s v="GI"/>
    <s v="G&gt;50IF"/>
    <d v="2019-01-01T00:00:00"/>
    <x v="1"/>
    <d v="2018-11-01T00:00:00"/>
    <n v="803.46"/>
    <n v="71.510000000000005"/>
  </r>
  <r>
    <s v="E"/>
    <s v="G"/>
    <s v="G&gt;50IF"/>
    <d v="2019-01-01T00:00:00"/>
    <x v="2"/>
    <d v="2018-11-01T00:00:00"/>
    <n v="0"/>
    <n v="0"/>
  </r>
  <r>
    <s v="E"/>
    <s v="G"/>
    <s v="G&gt;50IF"/>
    <d v="2019-01-01T00:00:00"/>
    <x v="3"/>
    <d v="2018-11-01T00:00:00"/>
    <n v="0"/>
    <n v="0"/>
  </r>
  <r>
    <s v="E"/>
    <s v="G"/>
    <s v="G&gt;50IF"/>
    <d v="2019-01-01T00:00:00"/>
    <x v="11"/>
    <d v="2018-05-01T00:00:00"/>
    <n v="0"/>
    <n v="0"/>
  </r>
  <r>
    <s v="E"/>
    <s v="G"/>
    <s v="G&gt;50IF"/>
    <d v="2019-01-01T00:00:00"/>
    <x v="12"/>
    <d v="2018-05-01T00:00:00"/>
    <n v="0"/>
    <n v="0"/>
  </r>
  <r>
    <s v="E"/>
    <s v="G"/>
    <s v="G&gt;50IF"/>
    <d v="2019-01-01T00:00:00"/>
    <x v="2"/>
    <d v="2018-01-01T00:00:00"/>
    <n v="0"/>
    <n v="0"/>
  </r>
  <r>
    <s v="E"/>
    <s v="G"/>
    <s v="G&gt;50IF"/>
    <d v="2019-01-01T00:00:00"/>
    <x v="3"/>
    <d v="2018-01-01T00:00:00"/>
    <n v="0"/>
    <n v="0"/>
  </r>
  <r>
    <s v="E"/>
    <s v="G"/>
    <s v="G&lt;50IF"/>
    <d v="2019-01-01T00:00:00"/>
    <x v="11"/>
    <d v="2018-05-01T00:00:00"/>
    <n v="2109.14"/>
    <n v="162.41"/>
  </r>
  <r>
    <s v="E"/>
    <s v="G"/>
    <s v="G&lt;50IF"/>
    <d v="2019-01-01T00:00:00"/>
    <x v="12"/>
    <d v="2018-05-01T00:00:00"/>
    <n v="95.12"/>
    <n v="7.32"/>
  </r>
  <r>
    <s v="E"/>
    <s v="G"/>
    <s v="G&lt;50IF"/>
    <d v="2019-01-01T00:00:00"/>
    <x v="2"/>
    <d v="2018-01-01T00:00:00"/>
    <n v="271"/>
    <n v="20.87"/>
  </r>
  <r>
    <s v="E"/>
    <s v="G"/>
    <s v="G&lt;50IF"/>
    <d v="2019-01-01T00:00:00"/>
    <x v="3"/>
    <d v="2018-01-01T00:00:00"/>
    <n v="12.22"/>
    <n v="0.94"/>
  </r>
  <r>
    <s v="E"/>
    <s v="R"/>
    <s v="SENTF"/>
    <d v="2019-01-01T00:00:00"/>
    <x v="4"/>
    <d v="2018-11-01T00:00:00"/>
    <n v="66"/>
    <n v="5.08"/>
  </r>
  <r>
    <s v="E"/>
    <s v="R"/>
    <s v="SENTF"/>
    <d v="2019-01-01T00:00:00"/>
    <x v="5"/>
    <d v="2018-11-01T00:00:00"/>
    <n v="2.78"/>
    <n v="0.21"/>
  </r>
  <r>
    <s v="E"/>
    <s v="R"/>
    <s v="SENTF"/>
    <d v="2018-11-01T00:00:00"/>
    <x v="4"/>
    <d v="2018-11-01T00:00:00"/>
    <n v="110.48"/>
    <n v="8.51"/>
  </r>
  <r>
    <s v="E"/>
    <s v="R"/>
    <s v="SENTF"/>
    <d v="2018-11-01T00:00:00"/>
    <x v="5"/>
    <d v="2018-11-01T00:00:00"/>
    <n v="4.9800000000000004"/>
    <n v="0.39"/>
  </r>
  <r>
    <s v="E"/>
    <s v="R"/>
    <s v="SENTF"/>
    <d v="2018-11-01T00:00:00"/>
    <x v="9"/>
    <d v="2018-05-01T00:00:00"/>
    <n v="202"/>
    <n v="15.56"/>
  </r>
  <r>
    <s v="E"/>
    <s v="C"/>
    <s v="SENTF"/>
    <d v="2018-09-01T00:00:00"/>
    <x v="10"/>
    <d v="2018-05-01T00:00:00"/>
    <n v="3.52"/>
    <n v="0.27"/>
  </r>
  <r>
    <s v="E"/>
    <s v="R"/>
    <s v="R-F"/>
    <d v="2018-10-01T00:00:00"/>
    <x v="11"/>
    <d v="2018-05-01T00:00:00"/>
    <n v="1741.46"/>
    <n v="134.1"/>
  </r>
  <r>
    <s v="E"/>
    <s v="R"/>
    <s v="R-F"/>
    <d v="2018-10-01T00:00:00"/>
    <x v="6"/>
    <d v="2018-05-01T00:00:00"/>
    <n v="1327.54"/>
    <n v="118.15"/>
  </r>
  <r>
    <s v="E"/>
    <s v="R"/>
    <s v="R-F"/>
    <d v="2018-10-01T00:00:00"/>
    <x v="12"/>
    <d v="2018-05-01T00:00:00"/>
    <n v="78.540000000000006"/>
    <n v="6.04"/>
  </r>
  <r>
    <s v="E"/>
    <s v="R"/>
    <s v="R-F"/>
    <d v="2018-10-01T00:00:00"/>
    <x v="7"/>
    <d v="2018-05-01T00:00:00"/>
    <n v="59.88"/>
    <n v="5.33"/>
  </r>
  <r>
    <s v="E"/>
    <s v="R"/>
    <s v="R-F"/>
    <d v="2018-11-01T00:00:00"/>
    <x v="11"/>
    <d v="2018-05-01T00:00:00"/>
    <n v="1246.24"/>
    <n v="95.96"/>
  </r>
  <r>
    <s v="E"/>
    <s v="R"/>
    <s v="R-F"/>
    <d v="2018-11-01T00:00:00"/>
    <x v="6"/>
    <d v="2018-05-01T00:00:00"/>
    <n v="145.76"/>
    <n v="12.97"/>
  </r>
  <r>
    <s v="E"/>
    <s v="R"/>
    <s v="R-F"/>
    <d v="2018-11-01T00:00:00"/>
    <x v="12"/>
    <d v="2018-05-01T00:00:00"/>
    <n v="56.21"/>
    <n v="4.33"/>
  </r>
  <r>
    <s v="E"/>
    <s v="R"/>
    <s v="R-F"/>
    <d v="2018-11-01T00:00:00"/>
    <x v="7"/>
    <d v="2018-05-01T00:00:00"/>
    <n v="6.57"/>
    <n v="0.57999999999999996"/>
  </r>
  <r>
    <s v="E"/>
    <s v="C"/>
    <s v="SENTF"/>
    <d v="2018-11-01T00:00:00"/>
    <x v="9"/>
    <d v="2018-05-01T00:00:00"/>
    <n v="43.2"/>
    <n v="3.32"/>
  </r>
  <r>
    <s v="E"/>
    <s v="C"/>
    <s v="SENTF"/>
    <d v="2018-11-01T00:00:00"/>
    <x v="10"/>
    <d v="2018-05-01T00:00:00"/>
    <n v="1.94"/>
    <n v="0.14000000000000001"/>
  </r>
  <r>
    <s v="E"/>
    <s v="G"/>
    <s v="G&gt;50F"/>
    <d v="2018-10-01T00:00:00"/>
    <x v="11"/>
    <d v="2018-05-01T00:00:00"/>
    <n v="741.56"/>
    <n v="57.1"/>
  </r>
  <r>
    <s v="E"/>
    <s v="G"/>
    <s v="G&gt;50F"/>
    <d v="2018-10-01T00:00:00"/>
    <x v="6"/>
    <d v="2018-05-01T00:00:00"/>
    <n v="11125.44"/>
    <n v="990.16"/>
  </r>
  <r>
    <s v="E"/>
    <s v="G"/>
    <s v="G&gt;50F"/>
    <d v="2018-10-01T00:00:00"/>
    <x v="12"/>
    <d v="2018-05-01T00:00:00"/>
    <n v="33.44"/>
    <n v="2.57"/>
  </r>
  <r>
    <s v="E"/>
    <s v="G"/>
    <s v="G&gt;50F"/>
    <d v="2018-10-01T00:00:00"/>
    <x v="7"/>
    <d v="2018-05-01T00:00:00"/>
    <n v="501.76"/>
    <n v="44.66"/>
  </r>
  <r>
    <s v="E"/>
    <s v="R"/>
    <s v="SENTF"/>
    <d v="2018-10-01T00:00:00"/>
    <x v="9"/>
    <d v="2018-05-01T00:00:00"/>
    <n v="37.200000000000003"/>
    <n v="2.86"/>
  </r>
  <r>
    <s v="E"/>
    <s v="R"/>
    <s v="SENTF"/>
    <d v="2018-10-01T00:00:00"/>
    <x v="10"/>
    <d v="2018-05-01T00:00:00"/>
    <n v="1.68"/>
    <n v="0.13"/>
  </r>
  <r>
    <s v="E"/>
    <s v="C"/>
    <s v="G&lt;50Ft"/>
    <d v="2018-09-01T00:00:00"/>
    <x v="11"/>
    <d v="2018-05-01T00:00:00"/>
    <n v="35360"/>
    <n v="2722.72"/>
  </r>
  <r>
    <s v="E"/>
    <s v="C"/>
    <s v="G&lt;50Ft"/>
    <d v="2018-09-01T00:00:00"/>
    <x v="12"/>
    <d v="2018-05-01T00:00:00"/>
    <n v="1594.73"/>
    <n v="122.8"/>
  </r>
  <r>
    <s v="E"/>
    <s v="U"/>
    <s v="GU-F"/>
    <d v="2018-08-01T00:00:00"/>
    <x v="11"/>
    <d v="2018-05-01T00:00:00"/>
    <n v="409"/>
    <n v="31.49"/>
  </r>
  <r>
    <s v="E"/>
    <s v="U"/>
    <s v="GU-F"/>
    <d v="2018-08-01T00:00:00"/>
    <x v="12"/>
    <d v="2018-05-01T00:00:00"/>
    <n v="18.45"/>
    <n v="1.42"/>
  </r>
  <r>
    <s v="E"/>
    <s v="GI"/>
    <s v="SENTF"/>
    <d v="2018-08-01T00:00:00"/>
    <x v="9"/>
    <d v="2018-05-01T00:00:00"/>
    <n v="126.48"/>
    <n v="9.74"/>
  </r>
  <r>
    <s v="E"/>
    <s v="GI"/>
    <s v="SENTF"/>
    <d v="2018-08-01T00:00:00"/>
    <x v="10"/>
    <d v="2018-05-01T00:00:00"/>
    <n v="5.7"/>
    <n v="0.44"/>
  </r>
  <r>
    <s v="E"/>
    <s v="G"/>
    <s v="G&gt;50F"/>
    <d v="2018-07-01T00:00:00"/>
    <x v="11"/>
    <d v="2018-05-01T00:00:00"/>
    <n v="741.56"/>
    <n v="57.1"/>
  </r>
  <r>
    <s v="E"/>
    <s v="G"/>
    <s v="G&gt;50F"/>
    <d v="2018-07-01T00:00:00"/>
    <x v="6"/>
    <d v="2018-05-01T00:00:00"/>
    <n v="12831.44"/>
    <n v="1142"/>
  </r>
  <r>
    <s v="E"/>
    <s v="G"/>
    <s v="G&gt;50F"/>
    <d v="2018-07-01T00:00:00"/>
    <x v="12"/>
    <d v="2018-05-01T00:00:00"/>
    <n v="33.44"/>
    <n v="2.57"/>
  </r>
  <r>
    <s v="E"/>
    <s v="G"/>
    <s v="G&gt;50F"/>
    <d v="2018-07-01T00:00:00"/>
    <x v="7"/>
    <d v="2018-05-01T00:00:00"/>
    <n v="578.70000000000005"/>
    <n v="51.5"/>
  </r>
  <r>
    <s v="E"/>
    <s v="U"/>
    <s v="GU-F"/>
    <d v="2018-07-01T00:00:00"/>
    <x v="11"/>
    <d v="2018-05-01T00:00:00"/>
    <n v="2296"/>
    <n v="176.8"/>
  </r>
  <r>
    <s v="E"/>
    <s v="U"/>
    <s v="GU-F"/>
    <d v="2018-07-01T00:00:00"/>
    <x v="12"/>
    <d v="2018-05-01T00:00:00"/>
    <n v="103.54"/>
    <n v="7.98"/>
  </r>
  <r>
    <s v="E"/>
    <s v="C"/>
    <s v="G&lt;50F"/>
    <d v="2018-08-01T00:00:00"/>
    <x v="11"/>
    <d v="2018-05-01T00:00:00"/>
    <n v="741.56"/>
    <n v="57.1"/>
  </r>
  <r>
    <s v="E"/>
    <s v="C"/>
    <s v="G&lt;50F"/>
    <d v="2018-08-01T00:00:00"/>
    <x v="6"/>
    <d v="2018-05-01T00:00:00"/>
    <n v="2438.44"/>
    <n v="217.02"/>
  </r>
  <r>
    <s v="E"/>
    <s v="C"/>
    <s v="G&lt;50F"/>
    <d v="2018-08-01T00:00:00"/>
    <x v="12"/>
    <d v="2018-05-01T00:00:00"/>
    <n v="33.44"/>
    <n v="2.57"/>
  </r>
  <r>
    <s v="E"/>
    <s v="C"/>
    <s v="G&lt;50F"/>
    <d v="2018-08-01T00:00:00"/>
    <x v="7"/>
    <d v="2018-05-01T00:00:00"/>
    <n v="109.98"/>
    <n v="9.7899999999999991"/>
  </r>
  <r>
    <s v="E"/>
    <s v="C"/>
    <s v="SENTF"/>
    <d v="2019-01-01T00:00:00"/>
    <x v="4"/>
    <d v="2018-11-01T00:00:00"/>
    <n v="66"/>
    <n v="5.08"/>
  </r>
  <r>
    <s v="E"/>
    <s v="C"/>
    <s v="SENTF"/>
    <d v="2019-01-01T00:00:00"/>
    <x v="5"/>
    <d v="2018-11-01T00:00:00"/>
    <n v="2.78"/>
    <n v="0.21"/>
  </r>
  <r>
    <s v="E"/>
    <s v="U"/>
    <s v="GU-F"/>
    <d v="2019-01-01T00:00:00"/>
    <x v="2"/>
    <d v="2018-11-01T00:00:00"/>
    <n v="317"/>
    <n v="24.41"/>
  </r>
  <r>
    <s v="E"/>
    <s v="U"/>
    <s v="GU-F"/>
    <d v="2019-01-01T00:00:00"/>
    <x v="3"/>
    <d v="2018-11-01T00:00:00"/>
    <n v="13.35"/>
    <n v="1.03"/>
  </r>
  <r>
    <s v="E"/>
    <s v="C"/>
    <s v="SENTF"/>
    <d v="2019-01-01T00:00:00"/>
    <x v="4"/>
    <d v="2018-11-01T00:00:00"/>
    <n v="89"/>
    <n v="6.85"/>
  </r>
  <r>
    <s v="E"/>
    <s v="C"/>
    <s v="SENTF"/>
    <d v="2019-01-01T00:00:00"/>
    <x v="5"/>
    <d v="2018-11-01T00:00:00"/>
    <n v="3.75"/>
    <n v="0.28999999999999998"/>
  </r>
  <r>
    <s v="E"/>
    <s v="G"/>
    <s v="G&gt;50F"/>
    <d v="2019-01-01T00:00:00"/>
    <x v="2"/>
    <d v="2018-11-01T00:00:00"/>
    <n v="623.74"/>
    <n v="48.03"/>
  </r>
  <r>
    <s v="E"/>
    <s v="G"/>
    <s v="G&gt;50F"/>
    <d v="2019-01-01T00:00:00"/>
    <x v="0"/>
    <d v="2018-11-01T00:00:00"/>
    <n v="4538.26"/>
    <n v="403.91"/>
  </r>
  <r>
    <s v="E"/>
    <s v="G"/>
    <s v="G&gt;50F"/>
    <d v="2019-01-01T00:00:00"/>
    <x v="3"/>
    <d v="2018-11-01T00:00:00"/>
    <n v="26.26"/>
    <n v="2.02"/>
  </r>
  <r>
    <s v="E"/>
    <s v="G"/>
    <s v="G&gt;50F"/>
    <d v="2019-01-01T00:00:00"/>
    <x v="1"/>
    <d v="2018-11-01T00:00:00"/>
    <n v="191.06"/>
    <n v="17"/>
  </r>
  <r>
    <s v="E"/>
    <s v="R"/>
    <s v="R-F"/>
    <d v="2019-01-01T00:00:00"/>
    <x v="2"/>
    <d v="2018-11-01T00:00:00"/>
    <n v="700"/>
    <n v="53.9"/>
  </r>
  <r>
    <s v="E"/>
    <s v="R"/>
    <s v="R-F"/>
    <d v="2019-01-01T00:00:00"/>
    <x v="3"/>
    <d v="2018-11-01T00:00:00"/>
    <n v="29.47"/>
    <n v="2.27"/>
  </r>
  <r>
    <s v="E"/>
    <s v="G"/>
    <s v="WG&gt;5IF"/>
    <d v="2019-01-01T00:00:00"/>
    <x v="2"/>
    <d v="2018-11-01T00:00:00"/>
    <n v="741.56"/>
    <n v="57.1"/>
  </r>
  <r>
    <s v="E"/>
    <s v="G"/>
    <s v="WG&gt;5IF"/>
    <d v="2019-01-01T00:00:00"/>
    <x v="0"/>
    <d v="2018-11-01T00:00:00"/>
    <n v="7164.2"/>
    <n v="637.61"/>
  </r>
  <r>
    <s v="E"/>
    <s v="G"/>
    <s v="WG&gt;5IF"/>
    <d v="2019-01-01T00:00:00"/>
    <x v="3"/>
    <d v="2018-11-01T00:00:00"/>
    <n v="33.44"/>
    <n v="2.58"/>
  </r>
  <r>
    <s v="E"/>
    <s v="G"/>
    <s v="WG&gt;5IF"/>
    <d v="2019-01-01T00:00:00"/>
    <x v="1"/>
    <d v="2018-11-01T00:00:00"/>
    <n v="323.11"/>
    <n v="28.75"/>
  </r>
  <r>
    <s v="E"/>
    <s v="U"/>
    <s v="GU-F"/>
    <d v="2019-01-01T00:00:00"/>
    <x v="2"/>
    <d v="2018-11-01T00:00:00"/>
    <n v="4483.63"/>
    <n v="345.24"/>
  </r>
  <r>
    <s v="E"/>
    <s v="U"/>
    <s v="GU-F"/>
    <d v="2019-01-01T00:00:00"/>
    <x v="3"/>
    <d v="2018-11-01T00:00:00"/>
    <n v="202.21"/>
    <n v="15.55"/>
  </r>
  <r>
    <s v="E"/>
    <s v="R"/>
    <s v="R-NET"/>
    <d v="2019-01-01T00:00:00"/>
    <x v="18"/>
    <d v="2018-11-01T00:00:00"/>
    <n v="-174"/>
    <n v="-13.4"/>
  </r>
  <r>
    <s v="E"/>
    <s v="R"/>
    <s v="R-F"/>
    <d v="2019-01-01T00:00:00"/>
    <x v="2"/>
    <d v="2018-11-01T00:00:00"/>
    <n v="907"/>
    <n v="69.84"/>
  </r>
  <r>
    <s v="E"/>
    <s v="R"/>
    <s v="R-F"/>
    <d v="2019-01-01T00:00:00"/>
    <x v="3"/>
    <d v="2018-11-01T00:00:00"/>
    <n v="40.909999999999997"/>
    <n v="3.15"/>
  </r>
  <r>
    <s v="E"/>
    <s v="R"/>
    <s v="R-F"/>
    <d v="2018-11-01T00:00:00"/>
    <x v="2"/>
    <d v="2018-11-01T00:00:00"/>
    <n v="254"/>
    <n v="19.559999999999999"/>
  </r>
  <r>
    <s v="E"/>
    <s v="R"/>
    <s v="R-F"/>
    <d v="2018-11-01T00:00:00"/>
    <x v="3"/>
    <d v="2018-11-01T00:00:00"/>
    <n v="11.46"/>
    <n v="0.88"/>
  </r>
  <r>
    <s v="E"/>
    <s v="R"/>
    <s v="SENTF"/>
    <d v="2018-11-01T00:00:00"/>
    <x v="4"/>
    <d v="2018-11-01T00:00:00"/>
    <n v="16.64"/>
    <n v="1.28"/>
  </r>
  <r>
    <s v="E"/>
    <s v="R"/>
    <s v="SENTF"/>
    <d v="2018-11-01T00:00:00"/>
    <x v="5"/>
    <d v="2018-11-01T00:00:00"/>
    <n v="0.76"/>
    <n v="0.06"/>
  </r>
  <r>
    <s v="E"/>
    <s v="R"/>
    <s v="SENTF"/>
    <d v="2018-11-01T00:00:00"/>
    <x v="9"/>
    <d v="2018-05-01T00:00:00"/>
    <n v="28"/>
    <n v="2.16"/>
  </r>
  <r>
    <s v="E"/>
    <s v="R"/>
    <s v="SENTF"/>
    <d v="2018-11-01T00:00:00"/>
    <x v="10"/>
    <d v="2018-05-01T00:00:00"/>
    <n v="1.26"/>
    <n v="0.1"/>
  </r>
  <r>
    <s v="E"/>
    <s v="C"/>
    <s v="SENTF"/>
    <d v="2018-11-01T00:00:00"/>
    <x v="4"/>
    <d v="2018-11-01T00:00:00"/>
    <n v="198.84"/>
    <n v="15.32"/>
  </r>
  <r>
    <s v="E"/>
    <s v="C"/>
    <s v="SENTF"/>
    <d v="2018-11-01T00:00:00"/>
    <x v="5"/>
    <d v="2018-11-01T00:00:00"/>
    <n v="8.9700000000000006"/>
    <n v="0.69"/>
  </r>
  <r>
    <s v="E"/>
    <s v="C"/>
    <s v="SENTF"/>
    <d v="2018-11-01T00:00:00"/>
    <x v="9"/>
    <d v="2018-05-01T00:00:00"/>
    <n v="316"/>
    <n v="24.34"/>
  </r>
  <r>
    <s v="E"/>
    <s v="C"/>
    <s v="SENTF"/>
    <d v="2018-11-01T00:00:00"/>
    <x v="10"/>
    <d v="2018-05-01T00:00:00"/>
    <n v="14.25"/>
    <n v="1.0900000000000001"/>
  </r>
  <r>
    <s v="E"/>
    <s v="C"/>
    <s v="SENTF"/>
    <d v="2018-11-01T00:00:00"/>
    <x v="4"/>
    <d v="2018-11-01T00:00:00"/>
    <n v="405.18"/>
    <n v="31.2"/>
  </r>
  <r>
    <s v="E"/>
    <s v="C"/>
    <s v="SENTF"/>
    <d v="2018-11-01T00:00:00"/>
    <x v="5"/>
    <d v="2018-11-01T00:00:00"/>
    <n v="18.27"/>
    <n v="1.41"/>
  </r>
  <r>
    <s v="E"/>
    <s v="C"/>
    <s v="SENTF"/>
    <d v="2018-11-01T00:00:00"/>
    <x v="9"/>
    <d v="2018-05-01T00:00:00"/>
    <n v="642"/>
    <n v="49.43"/>
  </r>
  <r>
    <s v="E"/>
    <s v="C"/>
    <s v="SENTF"/>
    <d v="2018-11-01T00:00:00"/>
    <x v="10"/>
    <d v="2018-05-01T00:00:00"/>
    <n v="28.95"/>
    <n v="2.21"/>
  </r>
  <r>
    <s v="E"/>
    <s v="U"/>
    <s v="GU-F"/>
    <d v="2018-11-01T00:00:00"/>
    <x v="3"/>
    <d v="2018-11-01T00:00:00"/>
    <n v="3.65"/>
    <n v="0.28000000000000003"/>
  </r>
  <r>
    <s v="E"/>
    <s v="U"/>
    <s v="GU-F"/>
    <d v="2018-11-01T00:00:00"/>
    <x v="2"/>
    <d v="2018-11-01T00:00:00"/>
    <n v="81"/>
    <n v="6.24"/>
  </r>
  <r>
    <s v="E"/>
    <s v="U"/>
    <s v="GU-F"/>
    <d v="2018-11-01T00:00:00"/>
    <x v="11"/>
    <d v="2018-05-01T00:00:00"/>
    <n v="127"/>
    <n v="9.7799999999999994"/>
  </r>
  <r>
    <s v="E"/>
    <s v="U"/>
    <s v="GU-F"/>
    <d v="2018-11-01T00:00:00"/>
    <x v="12"/>
    <d v="2018-05-01T00:00:00"/>
    <n v="5.73"/>
    <n v="0.44"/>
  </r>
  <r>
    <s v="E"/>
    <s v="R"/>
    <s v="R-F"/>
    <d v="2018-11-01T00:00:00"/>
    <x v="2"/>
    <d v="2018-11-01T00:00:00"/>
    <n v="123.64"/>
    <n v="9.52"/>
  </r>
  <r>
    <s v="E"/>
    <s v="R"/>
    <s v="R-F"/>
    <d v="2018-11-01T00:00:00"/>
    <x v="3"/>
    <d v="2018-11-01T00:00:00"/>
    <n v="5.58"/>
    <n v="0.43"/>
  </r>
  <r>
    <s v="E"/>
    <s v="R"/>
    <s v="R-F"/>
    <d v="2018-11-01T00:00:00"/>
    <x v="11"/>
    <d v="2018-05-01T00:00:00"/>
    <n v="197"/>
    <n v="15.17"/>
  </r>
  <r>
    <s v="E"/>
    <s v="R"/>
    <s v="R-F"/>
    <d v="2018-11-01T00:00:00"/>
    <x v="12"/>
    <d v="2018-05-01T00:00:00"/>
    <n v="8.8800000000000008"/>
    <n v="0.68"/>
  </r>
  <r>
    <s v="E"/>
    <s v="C"/>
    <s v="SENTF"/>
    <d v="2018-11-01T00:00:00"/>
    <x v="4"/>
    <d v="2018-11-01T00:00:00"/>
    <n v="1478.65"/>
    <n v="113.86"/>
  </r>
  <r>
    <s v="E"/>
    <s v="C"/>
    <s v="SENTF"/>
    <d v="2018-11-01T00:00:00"/>
    <x v="5"/>
    <d v="2018-11-01T00:00:00"/>
    <n v="66.7"/>
    <n v="5.13"/>
  </r>
  <r>
    <s v="E"/>
    <s v="C"/>
    <s v="SENTF"/>
    <d v="2018-11-01T00:00:00"/>
    <x v="9"/>
    <d v="2018-05-01T00:00:00"/>
    <n v="2347"/>
    <n v="180.72"/>
  </r>
  <r>
    <s v="E"/>
    <s v="C"/>
    <s v="SENTF"/>
    <d v="2018-11-01T00:00:00"/>
    <x v="10"/>
    <d v="2018-05-01T00:00:00"/>
    <n v="105.85"/>
    <n v="8.14"/>
  </r>
  <r>
    <s v="E"/>
    <s v="C"/>
    <s v="G&lt;50F"/>
    <d v="2018-11-01T00:00:00"/>
    <x v="2"/>
    <d v="2018-11-01T00:00:00"/>
    <n v="287.05"/>
    <n v="22.1"/>
  </r>
  <r>
    <s v="E"/>
    <s v="C"/>
    <s v="G&lt;50F"/>
    <d v="2018-11-01T00:00:00"/>
    <x v="0"/>
    <d v="2018-11-01T00:00:00"/>
    <n v="2778.95"/>
    <n v="247.33"/>
  </r>
  <r>
    <s v="E"/>
    <s v="C"/>
    <s v="G&lt;50F"/>
    <d v="2018-11-01T00:00:00"/>
    <x v="3"/>
    <d v="2018-11-01T00:00:00"/>
    <n v="12.95"/>
    <n v="1"/>
  </r>
  <r>
    <s v="E"/>
    <s v="C"/>
    <s v="G&lt;50F"/>
    <d v="2018-11-01T00:00:00"/>
    <x v="1"/>
    <d v="2018-11-01T00:00:00"/>
    <n v="125.33"/>
    <n v="11.15"/>
  </r>
  <r>
    <s v="E"/>
    <s v="C"/>
    <s v="G&lt;50F"/>
    <d v="2018-11-01T00:00:00"/>
    <x v="11"/>
    <d v="2018-05-01T00:00:00"/>
    <n v="454.5"/>
    <n v="35"/>
  </r>
  <r>
    <s v="E"/>
    <s v="C"/>
    <s v="G&lt;50F"/>
    <d v="2018-11-01T00:00:00"/>
    <x v="6"/>
    <d v="2018-05-01T00:00:00"/>
    <n v="4399.5"/>
    <n v="391.56"/>
  </r>
  <r>
    <s v="E"/>
    <s v="C"/>
    <s v="G&lt;50F"/>
    <d v="2018-11-01T00:00:00"/>
    <x v="12"/>
    <d v="2018-05-01T00:00:00"/>
    <n v="20.5"/>
    <n v="1.58"/>
  </r>
  <r>
    <s v="E"/>
    <s v="C"/>
    <s v="G&lt;50F"/>
    <d v="2018-11-01T00:00:00"/>
    <x v="7"/>
    <d v="2018-05-01T00:00:00"/>
    <n v="198.42"/>
    <n v="17.66"/>
  </r>
  <r>
    <s v="E"/>
    <s v="C"/>
    <s v="G&lt;50F"/>
    <d v="2018-12-01T00:00:00"/>
    <x v="3"/>
    <d v="2018-11-01T00:00:00"/>
    <n v="11.32"/>
    <n v="0.88"/>
  </r>
  <r>
    <s v="E"/>
    <s v="C"/>
    <s v="G&lt;50F"/>
    <d v="2018-12-01T00:00:00"/>
    <x v="11"/>
    <d v="2018-05-01T00:00:00"/>
    <n v="152"/>
    <n v="11.71"/>
  </r>
  <r>
    <s v="E"/>
    <s v="C"/>
    <s v="G&lt;50F"/>
    <d v="2018-12-01T00:00:00"/>
    <x v="12"/>
    <d v="2018-05-01T00:00:00"/>
    <n v="6.86"/>
    <n v="0.53"/>
  </r>
  <r>
    <s v="E"/>
    <s v="R"/>
    <s v="SENTF"/>
    <d v="2018-12-01T00:00:00"/>
    <x v="4"/>
    <d v="2018-11-01T00:00:00"/>
    <n v="10.46"/>
    <n v="0.81"/>
  </r>
  <r>
    <s v="E"/>
    <s v="R"/>
    <s v="SENTF"/>
    <d v="2018-12-01T00:00:00"/>
    <x v="5"/>
    <d v="2018-11-01T00:00:00"/>
    <n v="0.47"/>
    <n v="0.04"/>
  </r>
  <r>
    <s v="E"/>
    <s v="R"/>
    <s v="SENTF"/>
    <d v="2018-12-01T00:00:00"/>
    <x v="9"/>
    <d v="2018-05-01T00:00:00"/>
    <n v="10"/>
    <n v="0.77"/>
  </r>
  <r>
    <s v="E"/>
    <s v="R"/>
    <s v="SENTF"/>
    <d v="2018-12-01T00:00:00"/>
    <x v="10"/>
    <d v="2018-05-01T00:00:00"/>
    <n v="0.45"/>
    <n v="0.03"/>
  </r>
  <r>
    <s v="E"/>
    <s v="C"/>
    <s v="SENTF"/>
    <d v="2018-12-01T00:00:00"/>
    <x v="4"/>
    <d v="2018-11-01T00:00:00"/>
    <n v="40.119999999999997"/>
    <n v="3.09"/>
  </r>
  <r>
    <s v="E"/>
    <s v="C"/>
    <s v="SENTF"/>
    <d v="2018-12-01T00:00:00"/>
    <x v="5"/>
    <d v="2018-11-01T00:00:00"/>
    <n v="1.81"/>
    <n v="0.14000000000000001"/>
  </r>
  <r>
    <s v="E"/>
    <s v="C"/>
    <s v="SENTF"/>
    <d v="2018-12-01T00:00:00"/>
    <x v="9"/>
    <d v="2018-05-01T00:00:00"/>
    <n v="38"/>
    <n v="2.93"/>
  </r>
  <r>
    <s v="E"/>
    <s v="C"/>
    <s v="SENTF"/>
    <d v="2018-12-01T00:00:00"/>
    <x v="10"/>
    <d v="2018-05-01T00:00:00"/>
    <n v="1.71"/>
    <n v="0.13"/>
  </r>
  <r>
    <s v="E"/>
    <s v="U"/>
    <s v="GU-F"/>
    <d v="2018-12-01T00:00:00"/>
    <x v="0"/>
    <d v="2018-11-01T00:00:00"/>
    <n v="26.26"/>
    <n v="2.34"/>
  </r>
  <r>
    <s v="E"/>
    <s v="U"/>
    <s v="GU-F"/>
    <d v="2018-12-01T00:00:00"/>
    <x v="1"/>
    <d v="2018-11-01T00:00:00"/>
    <n v="1.19"/>
    <n v="0.11"/>
  </r>
  <r>
    <s v="E"/>
    <s v="U"/>
    <s v="GU-F"/>
    <d v="2018-12-01T00:00:00"/>
    <x v="6"/>
    <d v="2018-05-01T00:00:00"/>
    <n v="24.18"/>
    <n v="2.15"/>
  </r>
  <r>
    <s v="E"/>
    <s v="U"/>
    <s v="GU-F"/>
    <d v="2018-12-01T00:00:00"/>
    <x v="7"/>
    <d v="2018-05-01T00:00:00"/>
    <n v="1.0900000000000001"/>
    <n v="0.1"/>
  </r>
  <r>
    <s v="E"/>
    <s v="U"/>
    <s v="GU-F"/>
    <d v="2018-12-01T00:00:00"/>
    <x v="2"/>
    <d v="2018-11-01T00:00:00"/>
    <n v="57"/>
    <n v="4.3899999999999997"/>
  </r>
  <r>
    <s v="E"/>
    <s v="U"/>
    <s v="GU-F"/>
    <d v="2018-12-01T00:00:00"/>
    <x v="3"/>
    <d v="2018-11-01T00:00:00"/>
    <n v="2.57"/>
    <n v="0.2"/>
  </r>
  <r>
    <s v="E"/>
    <s v="U"/>
    <s v="GU-F"/>
    <d v="2018-12-01T00:00:00"/>
    <x v="11"/>
    <d v="2018-05-01T00:00:00"/>
    <n v="53"/>
    <n v="4.08"/>
  </r>
  <r>
    <s v="E"/>
    <s v="U"/>
    <s v="GU-F"/>
    <d v="2018-12-01T00:00:00"/>
    <x v="12"/>
    <d v="2018-05-01T00:00:00"/>
    <n v="2.39"/>
    <n v="0.18"/>
  </r>
  <r>
    <s v="E"/>
    <s v="C"/>
    <s v="G&lt;50F"/>
    <d v="2019-05-01T00:00:00"/>
    <x v="11"/>
    <d v="2018-05-01T00:00:00"/>
    <n v="1457.14"/>
    <n v="112.2"/>
  </r>
  <r>
    <s v="E"/>
    <s v="C"/>
    <s v="G&lt;50F"/>
    <d v="2019-05-01T00:00:00"/>
    <x v="12"/>
    <d v="2018-05-01T00:00:00"/>
    <n v="65.709999999999994"/>
    <n v="5.0599999999999996"/>
  </r>
  <r>
    <s v="E"/>
    <s v="C"/>
    <s v="G&lt;50F"/>
    <d v="2019-05-01T00:00:00"/>
    <x v="6"/>
    <d v="2018-05-01T00:00:00"/>
    <n v="2794.86"/>
    <n v="248.74"/>
  </r>
  <r>
    <s v="E"/>
    <s v="C"/>
    <s v="G&lt;50F"/>
    <d v="2019-05-01T00:00:00"/>
    <x v="7"/>
    <d v="2018-05-01T00:00:00"/>
    <n v="126.05"/>
    <n v="11.22"/>
  </r>
  <r>
    <s v="E"/>
    <s v="C"/>
    <s v="SENTF"/>
    <d v="2018-11-01T00:00:00"/>
    <x v="4"/>
    <d v="2018-11-01T00:00:00"/>
    <n v="20.12"/>
    <n v="1.55"/>
  </r>
  <r>
    <s v="E"/>
    <s v="C"/>
    <s v="SENTF"/>
    <d v="2018-11-01T00:00:00"/>
    <x v="5"/>
    <d v="2018-11-01T00:00:00"/>
    <n v="0.91"/>
    <n v="7.0000000000000007E-2"/>
  </r>
  <r>
    <s v="E"/>
    <s v="R"/>
    <s v="SENTF"/>
    <d v="2019-01-01T00:00:00"/>
    <x v="4"/>
    <d v="2018-11-01T00:00:00"/>
    <n v="151.19999999999999"/>
    <n v="11.64"/>
  </r>
  <r>
    <s v="E"/>
    <s v="R"/>
    <s v="SENTF"/>
    <d v="2019-01-01T00:00:00"/>
    <x v="5"/>
    <d v="2018-11-01T00:00:00"/>
    <n v="6.82"/>
    <n v="0.52"/>
  </r>
  <r>
    <s v="E"/>
    <s v="C"/>
    <s v="SENTF"/>
    <d v="2019-01-01T00:00:00"/>
    <x v="4"/>
    <d v="2018-11-01T00:00:00"/>
    <n v="441.72"/>
    <n v="34.01"/>
  </r>
  <r>
    <s v="E"/>
    <s v="C"/>
    <s v="SENTF"/>
    <d v="2019-01-01T00:00:00"/>
    <x v="5"/>
    <d v="2018-11-01T00:00:00"/>
    <n v="19.920000000000002"/>
    <n v="1.53"/>
  </r>
  <r>
    <s v="E"/>
    <s v="G"/>
    <s v="G&gt;50Ft"/>
    <d v="2019-01-01T00:00:00"/>
    <x v="2"/>
    <d v="2018-11-01T00:00:00"/>
    <n v="21960"/>
    <n v="1690.92"/>
  </r>
  <r>
    <s v="E"/>
    <s v="G"/>
    <s v="G&gt;50Ft"/>
    <d v="2019-01-01T00:00:00"/>
    <x v="3"/>
    <d v="2018-11-01T00:00:00"/>
    <n v="990.4"/>
    <n v="76.260000000000005"/>
  </r>
  <r>
    <s v="E"/>
    <s v="C"/>
    <s v="G&lt;50F"/>
    <d v="2019-01-01T00:00:00"/>
    <x v="2"/>
    <d v="2018-11-01T00:00:00"/>
    <n v="114"/>
    <n v="8.7799999999999994"/>
  </r>
  <r>
    <s v="E"/>
    <s v="C"/>
    <s v="G&lt;50F"/>
    <d v="2019-01-01T00:00:00"/>
    <x v="3"/>
    <d v="2018-11-01T00:00:00"/>
    <n v="5.14"/>
    <n v="0.4"/>
  </r>
  <r>
    <s v="E"/>
    <s v="R"/>
    <s v="SENTF"/>
    <d v="2019-01-01T00:00:00"/>
    <x v="4"/>
    <d v="2018-11-01T00:00:00"/>
    <n v="19.8"/>
    <n v="1.52"/>
  </r>
  <r>
    <s v="E"/>
    <s v="R"/>
    <s v="SENTF"/>
    <d v="2019-01-01T00:00:00"/>
    <x v="5"/>
    <d v="2018-11-01T00:00:00"/>
    <n v="0.89"/>
    <n v="7.0000000000000007E-2"/>
  </r>
  <r>
    <s v="E"/>
    <s v="C"/>
    <s v="SENTF"/>
    <d v="2019-01-01T00:00:00"/>
    <x v="4"/>
    <d v="2018-11-01T00:00:00"/>
    <n v="75.599999999999994"/>
    <n v="5.82"/>
  </r>
  <r>
    <s v="E"/>
    <s v="C"/>
    <s v="SENTF"/>
    <d v="2019-01-01T00:00:00"/>
    <x v="5"/>
    <d v="2018-11-01T00:00:00"/>
    <n v="3.41"/>
    <n v="0.26"/>
  </r>
  <r>
    <s v="E"/>
    <s v="U"/>
    <s v="GU-F"/>
    <d v="2019-01-01T00:00:00"/>
    <x v="0"/>
    <d v="2018-11-01T00:00:00"/>
    <n v="74.37"/>
    <n v="6.62"/>
  </r>
  <r>
    <s v="E"/>
    <s v="U"/>
    <s v="GU-F"/>
    <d v="2019-01-01T00:00:00"/>
    <x v="1"/>
    <d v="2018-11-01T00:00:00"/>
    <n v="3.35"/>
    <n v="0.3"/>
  </r>
  <r>
    <s v="E"/>
    <s v="U"/>
    <s v="GU-F"/>
    <d v="2019-01-01T00:00:00"/>
    <x v="2"/>
    <d v="2018-11-01T00:00:00"/>
    <n v="110"/>
    <n v="8.4700000000000006"/>
  </r>
  <r>
    <s v="E"/>
    <s v="U"/>
    <s v="GU-F"/>
    <d v="2019-01-01T00:00:00"/>
    <x v="3"/>
    <d v="2018-11-01T00:00:00"/>
    <n v="4.96"/>
    <n v="0.38"/>
  </r>
  <r>
    <s v="E"/>
    <s v="R"/>
    <s v="R-F"/>
    <d v="2019-01-01T00:00:00"/>
    <x v="2"/>
    <d v="2018-11-01T00:00:00"/>
    <n v="170.37"/>
    <n v="13.12"/>
  </r>
  <r>
    <s v="E"/>
    <s v="R"/>
    <s v="R-F"/>
    <d v="2019-01-01T00:00:00"/>
    <x v="3"/>
    <d v="2018-11-01T00:00:00"/>
    <n v="7.68"/>
    <n v="0.59"/>
  </r>
  <r>
    <s v="E"/>
    <s v="R"/>
    <s v="R-F"/>
    <d v="2019-01-01T00:00:00"/>
    <x v="2"/>
    <d v="2018-11-01T00:00:00"/>
    <n v="670"/>
    <n v="51.59"/>
  </r>
  <r>
    <s v="E"/>
    <s v="R"/>
    <s v="R-F"/>
    <d v="2019-01-01T00:00:00"/>
    <x v="3"/>
    <d v="2018-11-01T00:00:00"/>
    <n v="30.22"/>
    <n v="2.33"/>
  </r>
  <r>
    <s v="E"/>
    <s v="C"/>
    <s v="SENTF"/>
    <d v="2018-11-01T00:00:00"/>
    <x v="9"/>
    <d v="2018-05-01T00:00:00"/>
    <n v="58"/>
    <n v="4.47"/>
  </r>
  <r>
    <s v="E"/>
    <s v="C"/>
    <s v="SENTF"/>
    <d v="2018-11-01T00:00:00"/>
    <x v="10"/>
    <d v="2018-05-01T00:00:00"/>
    <n v="2.62"/>
    <n v="0.2"/>
  </r>
  <r>
    <s v="E"/>
    <s v="C"/>
    <s v="SENTF"/>
    <d v="2018-11-01T00:00:00"/>
    <x v="4"/>
    <d v="2018-11-01T00:00:00"/>
    <n v="27.02"/>
    <n v="2.08"/>
  </r>
  <r>
    <s v="E"/>
    <s v="C"/>
    <s v="SENTF"/>
    <d v="2018-11-01T00:00:00"/>
    <x v="5"/>
    <d v="2018-11-01T00:00:00"/>
    <n v="1.22"/>
    <n v="0.09"/>
  </r>
  <r>
    <s v="E"/>
    <s v="C"/>
    <s v="SENTF"/>
    <d v="2018-11-01T00:00:00"/>
    <x v="9"/>
    <d v="2018-05-01T00:00:00"/>
    <n v="79"/>
    <n v="6.08"/>
  </r>
  <r>
    <s v="E"/>
    <s v="C"/>
    <s v="SENTF"/>
    <d v="2018-11-01T00:00:00"/>
    <x v="10"/>
    <d v="2018-05-01T00:00:00"/>
    <n v="3.56"/>
    <n v="0.27"/>
  </r>
  <r>
    <s v="E"/>
    <s v="R"/>
    <s v="R-F"/>
    <d v="2018-11-01T00:00:00"/>
    <x v="2"/>
    <d v="2018-11-01T00:00:00"/>
    <n v="124"/>
    <n v="9.5500000000000007"/>
  </r>
  <r>
    <s v="E"/>
    <s v="R"/>
    <s v="R-F"/>
    <d v="2018-11-01T00:00:00"/>
    <x v="3"/>
    <d v="2018-11-01T00:00:00"/>
    <n v="5.59"/>
    <n v="0.43"/>
  </r>
  <r>
    <s v="E"/>
    <s v="R"/>
    <s v="R-F"/>
    <d v="2018-11-01T00:00:00"/>
    <x v="11"/>
    <d v="2018-05-01T00:00:00"/>
    <n v="357"/>
    <n v="27.49"/>
  </r>
  <r>
    <s v="E"/>
    <s v="R"/>
    <s v="R-F"/>
    <d v="2018-11-01T00:00:00"/>
    <x v="12"/>
    <d v="2018-05-01T00:00:00"/>
    <n v="16.100000000000001"/>
    <n v="1.24"/>
  </r>
  <r>
    <s v="E"/>
    <s v="GI"/>
    <s v="SENTF"/>
    <d v="2018-11-01T00:00:00"/>
    <x v="4"/>
    <d v="2018-11-01T00:00:00"/>
    <n v="45.48"/>
    <n v="3.51"/>
  </r>
  <r>
    <s v="E"/>
    <s v="GI"/>
    <s v="SENTF"/>
    <d v="2018-11-01T00:00:00"/>
    <x v="5"/>
    <d v="2018-11-01T00:00:00"/>
    <n v="2.0499999999999998"/>
    <n v="0.16"/>
  </r>
  <r>
    <s v="E"/>
    <s v="GI"/>
    <s v="SENTF"/>
    <d v="2018-11-01T00:00:00"/>
    <x v="9"/>
    <d v="2018-05-01T00:00:00"/>
    <n v="81"/>
    <n v="6.24"/>
  </r>
  <r>
    <s v="E"/>
    <s v="GI"/>
    <s v="SENTF"/>
    <d v="2018-11-01T00:00:00"/>
    <x v="10"/>
    <d v="2018-05-01T00:00:00"/>
    <n v="3.65"/>
    <n v="0.28000000000000003"/>
  </r>
  <r>
    <s v="E"/>
    <s v="GI"/>
    <s v="G&gt;50IF"/>
    <d v="2018-11-01T00:00:00"/>
    <x v="2"/>
    <d v="2018-11-01T00:00:00"/>
    <n v="263.13"/>
    <n v="20.260000000000002"/>
  </r>
  <r>
    <s v="E"/>
    <s v="GI"/>
    <s v="G&gt;50IF"/>
    <d v="2018-11-01T00:00:00"/>
    <x v="0"/>
    <d v="2018-11-01T00:00:00"/>
    <n v="5641.43"/>
    <n v="502.09"/>
  </r>
  <r>
    <s v="E"/>
    <s v="GI"/>
    <s v="G&gt;50IF"/>
    <d v="2018-11-01T00:00:00"/>
    <x v="3"/>
    <d v="2018-11-01T00:00:00"/>
    <n v="11.87"/>
    <n v="0.91"/>
  </r>
  <r>
    <s v="E"/>
    <s v="GI"/>
    <s v="G&gt;50IF"/>
    <d v="2018-11-01T00:00:00"/>
    <x v="1"/>
    <d v="2018-11-01T00:00:00"/>
    <n v="254.43"/>
    <n v="22.64"/>
  </r>
  <r>
    <s v="E"/>
    <s v="GI"/>
    <s v="G&gt;50IF"/>
    <d v="2018-11-01T00:00:00"/>
    <x v="11"/>
    <d v="2018-05-01T00:00:00"/>
    <n v="478.42"/>
    <n v="36.840000000000003"/>
  </r>
  <r>
    <s v="E"/>
    <s v="GI"/>
    <s v="G&gt;50IF"/>
    <d v="2018-11-01T00:00:00"/>
    <x v="6"/>
    <d v="2018-05-01T00:00:00"/>
    <n v="10257.58"/>
    <n v="912.92"/>
  </r>
  <r>
    <s v="E"/>
    <s v="GI"/>
    <s v="G&gt;50IF"/>
    <d v="2018-11-01T00:00:00"/>
    <x v="12"/>
    <d v="2018-05-01T00:00:00"/>
    <n v="21.58"/>
    <n v="1.66"/>
  </r>
  <r>
    <s v="E"/>
    <s v="GI"/>
    <s v="G&gt;50IF"/>
    <d v="2018-11-01T00:00:00"/>
    <x v="7"/>
    <d v="2018-05-01T00:00:00"/>
    <n v="462.61"/>
    <n v="41.17"/>
  </r>
  <r>
    <s v="E"/>
    <s v="C"/>
    <s v="SENTF"/>
    <d v="2018-12-01T00:00:00"/>
    <x v="4"/>
    <d v="2018-11-01T00:00:00"/>
    <n v="1013.4"/>
    <n v="78.03"/>
  </r>
  <r>
    <s v="E"/>
    <s v="C"/>
    <s v="SENTF"/>
    <d v="2018-12-01T00:00:00"/>
    <x v="5"/>
    <d v="2018-11-01T00:00:00"/>
    <n v="45.7"/>
    <n v="3.52"/>
  </r>
  <r>
    <s v="E"/>
    <s v="U"/>
    <s v="GU-F"/>
    <d v="2018-12-01T00:00:00"/>
    <x v="2"/>
    <d v="2018-11-01T00:00:00"/>
    <n v="208"/>
    <n v="16.02"/>
  </r>
  <r>
    <s v="E"/>
    <s v="U"/>
    <s v="GU-F"/>
    <d v="2018-12-01T00:00:00"/>
    <x v="3"/>
    <d v="2018-11-01T00:00:00"/>
    <n v="9.3800000000000008"/>
    <n v="0.72"/>
  </r>
  <r>
    <s v="E"/>
    <s v="R"/>
    <s v="R-F"/>
    <d v="2018-12-01T00:00:00"/>
    <x v="2"/>
    <d v="2018-11-01T00:00:00"/>
    <n v="305.99"/>
    <n v="23.56"/>
  </r>
  <r>
    <s v="E"/>
    <s v="R"/>
    <s v="R-F"/>
    <d v="2018-12-01T00:00:00"/>
    <x v="3"/>
    <d v="2018-11-01T00:00:00"/>
    <n v="13.8"/>
    <n v="1.06"/>
  </r>
  <r>
    <s v="E"/>
    <s v="C"/>
    <s v="CG&lt;50F"/>
    <d v="2019-01-01T00:00:00"/>
    <x v="2"/>
    <d v="2018-11-01T00:00:00"/>
    <n v="741.56"/>
    <n v="57.1"/>
  </r>
  <r>
    <s v="E"/>
    <s v="C"/>
    <s v="CG&lt;50F"/>
    <d v="2019-01-01T00:00:00"/>
    <x v="0"/>
    <d v="2018-11-01T00:00:00"/>
    <n v="96.44"/>
    <n v="8.58"/>
  </r>
  <r>
    <s v="E"/>
    <s v="C"/>
    <s v="CG&lt;50F"/>
    <d v="2019-01-01T00:00:00"/>
    <x v="3"/>
    <d v="2018-11-01T00:00:00"/>
    <n v="33.44"/>
    <n v="2.57"/>
  </r>
  <r>
    <s v="E"/>
    <s v="C"/>
    <s v="CG&lt;50F"/>
    <d v="2019-01-01T00:00:00"/>
    <x v="1"/>
    <d v="2018-11-01T00:00:00"/>
    <n v="4.3499999999999996"/>
    <n v="0.39"/>
  </r>
  <r>
    <s v="E"/>
    <s v="C"/>
    <s v="SENTF"/>
    <d v="2019-01-01T00:00:00"/>
    <x v="4"/>
    <d v="2018-11-01T00:00:00"/>
    <n v="176"/>
    <n v="13.55"/>
  </r>
  <r>
    <s v="E"/>
    <s v="C"/>
    <s v="SENTF"/>
    <d v="2019-01-01T00:00:00"/>
    <x v="5"/>
    <d v="2018-11-01T00:00:00"/>
    <n v="7.93"/>
    <n v="0.61"/>
  </r>
  <r>
    <s v="E"/>
    <s v="R"/>
    <s v="CR-F"/>
    <d v="2019-01-01T00:00:00"/>
    <x v="2"/>
    <d v="2018-11-01T00:00:00"/>
    <n v="3116.42"/>
    <n v="239.96"/>
  </r>
  <r>
    <s v="E"/>
    <s v="R"/>
    <s v="CR-F"/>
    <d v="2019-01-01T00:00:00"/>
    <x v="3"/>
    <d v="2018-11-01T00:00:00"/>
    <n v="140.55000000000001"/>
    <n v="10.82"/>
  </r>
  <r>
    <s v="E"/>
    <s v="U"/>
    <s v="CGU-F"/>
    <d v="2019-01-01T00:00:00"/>
    <x v="2"/>
    <d v="2018-11-01T00:00:00"/>
    <n v="2675"/>
    <n v="205.99"/>
  </r>
  <r>
    <s v="E"/>
    <s v="U"/>
    <s v="CGU-F"/>
    <d v="2019-01-01T00:00:00"/>
    <x v="3"/>
    <d v="2018-11-01T00:00:00"/>
    <n v="120.64"/>
    <n v="9.2899999999999991"/>
  </r>
  <r>
    <s v="E"/>
    <s v="G"/>
    <s v="CG&gt;50F"/>
    <d v="2019-01-01T00:00:00"/>
    <x v="2"/>
    <d v="2018-11-01T00:00:00"/>
    <n v="1483.12"/>
    <n v="114.2"/>
  </r>
  <r>
    <s v="E"/>
    <s v="G"/>
    <s v="CG&gt;50F"/>
    <d v="2019-01-01T00:00:00"/>
    <x v="0"/>
    <d v="2018-11-01T00:00:00"/>
    <n v="27356.880000000001"/>
    <n v="2434.7600000000002"/>
  </r>
  <r>
    <s v="E"/>
    <s v="G"/>
    <s v="CG&gt;50F"/>
    <d v="2019-01-01T00:00:00"/>
    <x v="3"/>
    <d v="2018-11-01T00:00:00"/>
    <n v="66.88"/>
    <n v="5.14"/>
  </r>
  <r>
    <s v="E"/>
    <s v="G"/>
    <s v="CG&gt;50F"/>
    <d v="2019-01-01T00:00:00"/>
    <x v="1"/>
    <d v="2018-11-01T00:00:00"/>
    <n v="1233.8"/>
    <n v="109.81"/>
  </r>
  <r>
    <s v="E"/>
    <s v="R"/>
    <s v="CR-F"/>
    <d v="2019-01-01T00:00:00"/>
    <x v="0"/>
    <d v="2018-11-01T00:00:00"/>
    <n v="278.58"/>
    <n v="24.79"/>
  </r>
  <r>
    <s v="E"/>
    <s v="R"/>
    <s v="SENTF"/>
    <d v="2018-11-01T00:00:00"/>
    <x v="10"/>
    <d v="2018-05-01T00:00:00"/>
    <n v="9.11"/>
    <n v="0.7"/>
  </r>
  <r>
    <s v="E"/>
    <s v="R"/>
    <s v="R-F"/>
    <d v="2018-11-01T00:00:00"/>
    <x v="2"/>
    <d v="2018-11-01T00:00:00"/>
    <n v="524"/>
    <n v="40.35"/>
  </r>
  <r>
    <s v="E"/>
    <s v="R"/>
    <s v="R-F"/>
    <d v="2018-11-01T00:00:00"/>
    <x v="3"/>
    <d v="2018-11-01T00:00:00"/>
    <n v="23.64"/>
    <n v="1.82"/>
  </r>
  <r>
    <s v="E"/>
    <s v="C"/>
    <s v="SENTF"/>
    <d v="2018-11-01T00:00:00"/>
    <x v="5"/>
    <d v="2018-11-01T00:00:00"/>
    <n v="21.05"/>
    <n v="1.62"/>
  </r>
  <r>
    <s v="E"/>
    <s v="C"/>
    <s v="SENTF"/>
    <d v="2018-11-01T00:00:00"/>
    <x v="4"/>
    <d v="2018-11-01T00:00:00"/>
    <n v="466.91"/>
    <n v="35.96"/>
  </r>
  <r>
    <s v="E"/>
    <s v="C"/>
    <s v="SENTF"/>
    <d v="2018-11-01T00:00:00"/>
    <x v="9"/>
    <d v="2018-05-01T00:00:00"/>
    <n v="847"/>
    <n v="65.22"/>
  </r>
  <r>
    <s v="E"/>
    <s v="C"/>
    <s v="SENTF"/>
    <d v="2018-11-01T00:00:00"/>
    <x v="10"/>
    <d v="2018-05-01T00:00:00"/>
    <n v="38.19"/>
    <n v="2.94"/>
  </r>
  <r>
    <s v="E"/>
    <s v="SL"/>
    <s v="SENTF"/>
    <d v="2018-11-01T00:00:00"/>
    <x v="4"/>
    <d v="2018-11-01T00:00:00"/>
    <n v="23.47"/>
    <n v="1.81"/>
  </r>
  <r>
    <s v="E"/>
    <s v="SL"/>
    <s v="SENTF"/>
    <d v="2018-11-01T00:00:00"/>
    <x v="5"/>
    <d v="2018-11-01T00:00:00"/>
    <n v="1.06"/>
    <n v="0.08"/>
  </r>
  <r>
    <s v="E"/>
    <s v="SL"/>
    <s v="SENTF"/>
    <d v="2018-11-01T00:00:00"/>
    <x v="9"/>
    <d v="2018-05-01T00:00:00"/>
    <n v="42"/>
    <n v="3.23"/>
  </r>
  <r>
    <s v="E"/>
    <s v="SL"/>
    <s v="SENTF"/>
    <d v="2018-11-01T00:00:00"/>
    <x v="10"/>
    <d v="2018-05-01T00:00:00"/>
    <n v="1.89"/>
    <n v="0.15"/>
  </r>
  <r>
    <s v="E"/>
    <s v="C"/>
    <s v="SENTF"/>
    <d v="2018-11-01T00:00:00"/>
    <x v="4"/>
    <d v="2018-11-01T00:00:00"/>
    <n v="82.5"/>
    <n v="6.36"/>
  </r>
  <r>
    <s v="E"/>
    <s v="C"/>
    <s v="SENTF"/>
    <d v="2018-11-01T00:00:00"/>
    <x v="5"/>
    <d v="2018-11-01T00:00:00"/>
    <n v="3.71"/>
    <n v="0.28999999999999998"/>
  </r>
  <r>
    <s v="E"/>
    <s v="C"/>
    <s v="SENTF"/>
    <d v="2018-11-01T00:00:00"/>
    <x v="9"/>
    <d v="2018-05-01T00:00:00"/>
    <n v="150"/>
    <n v="11.55"/>
  </r>
  <r>
    <s v="E"/>
    <s v="C"/>
    <s v="SENTF"/>
    <d v="2018-11-01T00:00:00"/>
    <x v="10"/>
    <d v="2018-05-01T00:00:00"/>
    <n v="6.76"/>
    <n v="0.52"/>
  </r>
  <r>
    <s v="E"/>
    <s v="C"/>
    <s v="SENTF"/>
    <d v="2018-11-01T00:00:00"/>
    <x v="4"/>
    <d v="2018-11-01T00:00:00"/>
    <n v="457.12"/>
    <n v="35.200000000000003"/>
  </r>
  <r>
    <s v="E"/>
    <s v="C"/>
    <s v="SENTF"/>
    <d v="2018-11-01T00:00:00"/>
    <x v="5"/>
    <d v="2018-11-01T00:00:00"/>
    <n v="20.61"/>
    <n v="1.58"/>
  </r>
  <r>
    <s v="E"/>
    <s v="C"/>
    <s v="SENTF"/>
    <d v="2018-11-01T00:00:00"/>
    <x v="9"/>
    <d v="2018-05-01T00:00:00"/>
    <n v="830"/>
    <n v="63.91"/>
  </r>
  <r>
    <s v="E"/>
    <s v="C"/>
    <s v="SENTF"/>
    <d v="2018-11-01T00:00:00"/>
    <x v="10"/>
    <d v="2018-05-01T00:00:00"/>
    <n v="37.42"/>
    <n v="2.88"/>
  </r>
  <r>
    <s v="E"/>
    <s v="R"/>
    <s v="SENTF"/>
    <d v="2018-11-01T00:00:00"/>
    <x v="4"/>
    <d v="2018-11-01T00:00:00"/>
    <n v="70.88"/>
    <n v="5.46"/>
  </r>
  <r>
    <s v="E"/>
    <s v="R"/>
    <s v="SENTF"/>
    <d v="2018-11-01T00:00:00"/>
    <x v="5"/>
    <d v="2018-11-01T00:00:00"/>
    <n v="3.2"/>
    <n v="0.25"/>
  </r>
  <r>
    <s v="E"/>
    <s v="R"/>
    <s v="SENTF"/>
    <d v="2018-11-01T00:00:00"/>
    <x v="9"/>
    <d v="2018-05-01T00:00:00"/>
    <n v="130"/>
    <n v="10.01"/>
  </r>
  <r>
    <s v="E"/>
    <s v="R"/>
    <s v="SENTF"/>
    <d v="2018-11-01T00:00:00"/>
    <x v="10"/>
    <d v="2018-05-01T00:00:00"/>
    <n v="5.87"/>
    <n v="0.45"/>
  </r>
  <r>
    <s v="E"/>
    <s v="U"/>
    <s v="GU-F"/>
    <d v="2018-11-01T00:00:00"/>
    <x v="2"/>
    <d v="2018-11-01T00:00:00"/>
    <n v="145"/>
    <n v="11.17"/>
  </r>
  <r>
    <s v="E"/>
    <s v="U"/>
    <s v="GU-F"/>
    <d v="2018-11-01T00:00:00"/>
    <x v="3"/>
    <d v="2018-11-01T00:00:00"/>
    <n v="6.54"/>
    <n v="0.5"/>
  </r>
  <r>
    <s v="E"/>
    <s v="U"/>
    <s v="GU-F"/>
    <d v="2018-11-01T00:00:00"/>
    <x v="11"/>
    <d v="2018-05-01T00:00:00"/>
    <n v="264"/>
    <n v="20.329999999999998"/>
  </r>
  <r>
    <s v="E"/>
    <s v="U"/>
    <s v="GU-F"/>
    <d v="2018-11-01T00:00:00"/>
    <x v="12"/>
    <d v="2018-05-01T00:00:00"/>
    <n v="11.91"/>
    <n v="0.92"/>
  </r>
  <r>
    <s v="E"/>
    <s v="R"/>
    <s v="R-F"/>
    <d v="2018-12-01T00:00:00"/>
    <x v="2"/>
    <d v="2018-11-01T00:00:00"/>
    <n v="276"/>
    <n v="21.25"/>
  </r>
  <r>
    <s v="E"/>
    <s v="R"/>
    <s v="R-F"/>
    <d v="2018-12-01T00:00:00"/>
    <x v="3"/>
    <d v="2018-11-01T00:00:00"/>
    <n v="12.45"/>
    <n v="0.96"/>
  </r>
  <r>
    <s v="E"/>
    <s v="R"/>
    <s v="R-F"/>
    <d v="2018-12-01T00:00:00"/>
    <x v="11"/>
    <d v="2018-05-01T00:00:00"/>
    <n v="344.46"/>
    <n v="26.52"/>
  </r>
  <r>
    <s v="E"/>
    <s v="R"/>
    <s v="R-F"/>
    <d v="2018-12-01T00:00:00"/>
    <x v="6"/>
    <d v="2018-05-01T00:00:00"/>
    <n v="36.54"/>
    <n v="3.25"/>
  </r>
  <r>
    <s v="E"/>
    <s v="R"/>
    <s v="R-F"/>
    <d v="2018-12-01T00:00:00"/>
    <x v="12"/>
    <d v="2018-05-01T00:00:00"/>
    <n v="15.54"/>
    <n v="1.2"/>
  </r>
  <r>
    <s v="E"/>
    <s v="R"/>
    <s v="R-F"/>
    <d v="2018-12-01T00:00:00"/>
    <x v="7"/>
    <d v="2018-05-01T00:00:00"/>
    <n v="1.64"/>
    <n v="0.15"/>
  </r>
  <r>
    <s v="E"/>
    <s v="R"/>
    <s v="R-NET"/>
    <d v="2018-12-01T00:00:00"/>
    <x v="18"/>
    <d v="2018-11-01T00:00:00"/>
    <n v="-142"/>
    <n v="-10.93"/>
  </r>
  <r>
    <s v="E"/>
    <s v="R"/>
    <s v="R-NET"/>
    <d v="2018-12-01T00:00:00"/>
    <x v="8"/>
    <d v="2018-05-01T00:00:00"/>
    <n v="-197"/>
    <n v="-15.17"/>
  </r>
  <r>
    <s v="E"/>
    <s v="R"/>
    <s v="R-F"/>
    <d v="2018-12-01T00:00:00"/>
    <x v="2"/>
    <d v="2018-11-01T00:00:00"/>
    <n v="372"/>
    <n v="28.64"/>
  </r>
  <r>
    <s v="E"/>
    <s v="R"/>
    <s v="R-F"/>
    <d v="2018-12-01T00:00:00"/>
    <x v="3"/>
    <d v="2018-11-01T00:00:00"/>
    <n v="16.78"/>
    <n v="1.29"/>
  </r>
  <r>
    <s v="E"/>
    <s v="R"/>
    <s v="R-F"/>
    <d v="2018-12-01T00:00:00"/>
    <x v="11"/>
    <d v="2018-05-01T00:00:00"/>
    <n v="344.46"/>
    <n v="26.52"/>
  </r>
  <r>
    <s v="E"/>
    <s v="R"/>
    <s v="R-F"/>
    <d v="2018-12-01T00:00:00"/>
    <x v="6"/>
    <d v="2018-05-01T00:00:00"/>
    <n v="171.54"/>
    <n v="15.27"/>
  </r>
  <r>
    <s v="E"/>
    <s v="R"/>
    <s v="R-F"/>
    <d v="2018-12-01T00:00:00"/>
    <x v="12"/>
    <d v="2018-05-01T00:00:00"/>
    <n v="15.54"/>
    <n v="1.2"/>
  </r>
  <r>
    <s v="E"/>
    <s v="R"/>
    <s v="R-F"/>
    <d v="2018-12-01T00:00:00"/>
    <x v="7"/>
    <d v="2018-05-01T00:00:00"/>
    <n v="7.73"/>
    <n v="0.69"/>
  </r>
  <r>
    <s v="E"/>
    <s v="R"/>
    <s v="R-F"/>
    <d v="2019-01-01T00:00:00"/>
    <x v="11"/>
    <d v="2018-05-01T00:00:00"/>
    <n v="276"/>
    <n v="21.25"/>
  </r>
  <r>
    <s v="E"/>
    <s v="R"/>
    <s v="R-F"/>
    <d v="2019-01-01T00:00:00"/>
    <x v="12"/>
    <d v="2018-05-01T00:00:00"/>
    <n v="12.45"/>
    <n v="0.96"/>
  </r>
  <r>
    <s v="E"/>
    <s v="G"/>
    <s v="G&gt;50IF"/>
    <d v="2019-01-01T00:00:00"/>
    <x v="2"/>
    <d v="2018-11-01T00:00:00"/>
    <n v="741.56"/>
    <n v="57.1"/>
  </r>
  <r>
    <s v="E"/>
    <s v="G"/>
    <s v="G&gt;50IF"/>
    <d v="2019-01-01T00:00:00"/>
    <x v="0"/>
    <d v="2018-11-01T00:00:00"/>
    <n v="11682.44"/>
    <n v="1039.74"/>
  </r>
  <r>
    <s v="E"/>
    <s v="G"/>
    <s v="G&gt;50IF"/>
    <d v="2019-01-01T00:00:00"/>
    <x v="3"/>
    <d v="2018-11-01T00:00:00"/>
    <n v="33.44"/>
    <n v="2.57"/>
  </r>
  <r>
    <s v="E"/>
    <s v="G"/>
    <s v="G&gt;50IF"/>
    <d v="2019-01-01T00:00:00"/>
    <x v="1"/>
    <d v="2018-11-01T00:00:00"/>
    <n v="526.88"/>
    <n v="46.89"/>
  </r>
  <r>
    <s v="E"/>
    <s v="GI"/>
    <s v="G&gt;50IF"/>
    <d v="2019-01-01T00:00:00"/>
    <x v="2"/>
    <d v="2018-11-01T00:00:00"/>
    <n v="741.56"/>
    <n v="57.1"/>
  </r>
  <r>
    <s v="E"/>
    <s v="GI"/>
    <s v="G&gt;50IF"/>
    <d v="2019-01-01T00:00:00"/>
    <x v="0"/>
    <d v="2018-11-01T00:00:00"/>
    <n v="15546.15"/>
    <n v="1383.61"/>
  </r>
  <r>
    <s v="E"/>
    <s v="GI"/>
    <s v="G&gt;50IF"/>
    <d v="2019-01-01T00:00:00"/>
    <x v="3"/>
    <d v="2018-11-01T00:00:00"/>
    <n v="33.44"/>
    <n v="2.57"/>
  </r>
  <r>
    <s v="E"/>
    <s v="GI"/>
    <s v="G&gt;50IF"/>
    <d v="2019-01-01T00:00:00"/>
    <x v="1"/>
    <d v="2018-11-01T00:00:00"/>
    <n v="701.14"/>
    <n v="62.4"/>
  </r>
  <r>
    <s v="E"/>
    <s v="GI"/>
    <s v="G&gt;50IF"/>
    <d v="2019-01-01T00:00:00"/>
    <x v="2"/>
    <d v="2018-11-01T00:00:00"/>
    <n v="741.56"/>
    <n v="57.1"/>
  </r>
  <r>
    <s v="E"/>
    <s v="GI"/>
    <s v="G&gt;50IF"/>
    <d v="2019-01-01T00:00:00"/>
    <x v="0"/>
    <d v="2018-11-01T00:00:00"/>
    <n v="50690.97"/>
    <n v="4511.5"/>
  </r>
  <r>
    <s v="E"/>
    <s v="GI"/>
    <s v="G&gt;50IF"/>
    <d v="2019-01-01T00:00:00"/>
    <x v="3"/>
    <d v="2018-11-01T00:00:00"/>
    <n v="33.44"/>
    <n v="2.57"/>
  </r>
  <r>
    <s v="E"/>
    <s v="GI"/>
    <s v="G&gt;50IF"/>
    <d v="2019-01-01T00:00:00"/>
    <x v="1"/>
    <d v="2018-11-01T00:00:00"/>
    <n v="2286.17"/>
    <n v="203.47"/>
  </r>
  <r>
    <s v="E"/>
    <s v="U"/>
    <s v="GU-F"/>
    <d v="2019-01-01T00:00:00"/>
    <x v="2"/>
    <d v="2018-11-01T00:00:00"/>
    <n v="13"/>
    <n v="1"/>
  </r>
  <r>
    <s v="E"/>
    <s v="U"/>
    <s v="GU-F"/>
    <d v="2019-01-01T00:00:00"/>
    <x v="3"/>
    <d v="2018-11-01T00:00:00"/>
    <n v="0.59"/>
    <n v="0.05"/>
  </r>
  <r>
    <s v="E"/>
    <s v="C"/>
    <s v="CSENTF"/>
    <d v="2019-01-01T00:00:00"/>
    <x v="4"/>
    <d v="2018-11-01T00:00:00"/>
    <n v="1497.2"/>
    <n v="115.3"/>
  </r>
  <r>
    <s v="E"/>
    <s v="C"/>
    <s v="CSENTF"/>
    <d v="2019-01-01T00:00:00"/>
    <x v="5"/>
    <d v="2018-11-01T00:00:00"/>
    <n v="67.52"/>
    <n v="5.21"/>
  </r>
  <r>
    <s v="E"/>
    <s v="R"/>
    <s v="R-F"/>
    <d v="2018-12-01T00:00:00"/>
    <x v="2"/>
    <d v="2018-11-01T00:00:00"/>
    <n v="956.85"/>
    <n v="73.680000000000007"/>
  </r>
  <r>
    <s v="E"/>
    <s v="R"/>
    <s v="R-F"/>
    <d v="2018-12-01T00:00:00"/>
    <x v="0"/>
    <d v="2018-11-01T00:00:00"/>
    <n v="93.15"/>
    <n v="8.2899999999999991"/>
  </r>
  <r>
    <s v="E"/>
    <s v="R"/>
    <s v="R-F"/>
    <d v="2018-12-01T00:00:00"/>
    <x v="3"/>
    <d v="2018-11-01T00:00:00"/>
    <n v="43.15"/>
    <n v="3.32"/>
  </r>
  <r>
    <s v="E"/>
    <s v="R"/>
    <s v="R-F"/>
    <d v="2018-12-01T00:00:00"/>
    <x v="1"/>
    <d v="2018-11-01T00:00:00"/>
    <n v="4.2"/>
    <n v="0.37"/>
  </r>
  <r>
    <s v="E"/>
    <s v="C"/>
    <s v="SENTF"/>
    <d v="2018-12-01T00:00:00"/>
    <x v="4"/>
    <d v="2018-11-01T00:00:00"/>
    <n v="1131.48"/>
    <n v="87.12"/>
  </r>
  <r>
    <s v="E"/>
    <s v="C"/>
    <s v="SENTF"/>
    <d v="2018-12-01T00:00:00"/>
    <x v="5"/>
    <d v="2018-11-01T00:00:00"/>
    <n v="51.03"/>
    <n v="3.93"/>
  </r>
  <r>
    <s v="E"/>
    <s v="R"/>
    <s v="R-F"/>
    <d v="2018-12-01T00:00:00"/>
    <x v="2"/>
    <d v="2018-11-01T00:00:00"/>
    <n v="246"/>
    <n v="18.940000000000001"/>
  </r>
  <r>
    <s v="E"/>
    <s v="R"/>
    <s v="R-F"/>
    <d v="2018-12-01T00:00:00"/>
    <x v="3"/>
    <d v="2018-11-01T00:00:00"/>
    <n v="11.09"/>
    <n v="0.85"/>
  </r>
  <r>
    <s v="E"/>
    <s v="U"/>
    <s v="GU-F"/>
    <d v="2018-12-01T00:00:00"/>
    <x v="2"/>
    <d v="2018-11-01T00:00:00"/>
    <n v="5443.26"/>
    <n v="419.14"/>
  </r>
  <r>
    <s v="E"/>
    <s v="U"/>
    <s v="GU-F"/>
    <d v="2018-12-01T00:00:00"/>
    <x v="3"/>
    <d v="2018-11-01T00:00:00"/>
    <n v="245.52"/>
    <n v="18.91"/>
  </r>
  <r>
    <s v="E"/>
    <s v="U"/>
    <s v="GU-F"/>
    <d v="2018-12-01T00:00:00"/>
    <x v="0"/>
    <d v="2018-11-01T00:00:00"/>
    <n v="637.74"/>
    <n v="56.76"/>
  </r>
  <r>
    <s v="E"/>
    <s v="U"/>
    <s v="GU-F"/>
    <d v="2018-12-01T00:00:00"/>
    <x v="1"/>
    <d v="2018-11-01T00:00:00"/>
    <n v="28.75"/>
    <n v="2.56"/>
  </r>
  <r>
    <s v="E"/>
    <s v="SL"/>
    <s v="SENTF"/>
    <d v="2018-12-01T00:00:00"/>
    <x v="4"/>
    <d v="2018-11-01T00:00:00"/>
    <n v="189"/>
    <n v="14.55"/>
  </r>
  <r>
    <s v="E"/>
    <s v="SL"/>
    <s v="SENTF"/>
    <d v="2018-12-01T00:00:00"/>
    <x v="5"/>
    <d v="2018-11-01T00:00:00"/>
    <n v="8.52"/>
    <n v="0.66"/>
  </r>
  <r>
    <s v="E"/>
    <s v="GI"/>
    <s v="SENTF"/>
    <d v="2018-12-01T00:00:00"/>
    <x v="4"/>
    <d v="2018-11-01T00:00:00"/>
    <n v="122.4"/>
    <n v="9.42"/>
  </r>
  <r>
    <s v="E"/>
    <s v="GI"/>
    <s v="SENTF"/>
    <d v="2018-12-01T00:00:00"/>
    <x v="5"/>
    <d v="2018-11-01T00:00:00"/>
    <n v="5.52"/>
    <n v="0.42"/>
  </r>
  <r>
    <s v="E"/>
    <s v="GI"/>
    <s v="G&gt;50IF"/>
    <d v="2018-12-01T00:00:00"/>
    <x v="2"/>
    <d v="2018-11-01T00:00:00"/>
    <n v="717.63"/>
    <n v="55.26"/>
  </r>
  <r>
    <s v="E"/>
    <s v="GI"/>
    <s v="G&gt;50IF"/>
    <d v="2018-12-01T00:00:00"/>
    <x v="0"/>
    <d v="2018-11-01T00:00:00"/>
    <n v="16181.21"/>
    <n v="1440.13"/>
  </r>
  <r>
    <s v="E"/>
    <s v="GI"/>
    <s v="G&gt;50IF"/>
    <d v="2018-12-01T00:00:00"/>
    <x v="3"/>
    <d v="2018-11-01T00:00:00"/>
    <n v="32.369999999999997"/>
    <n v="2.4900000000000002"/>
  </r>
  <r>
    <s v="E"/>
    <s v="GI"/>
    <s v="G&gt;50IF"/>
    <d v="2018-12-01T00:00:00"/>
    <x v="1"/>
    <d v="2018-11-01T00:00:00"/>
    <n v="729.77"/>
    <n v="64.95"/>
  </r>
  <r>
    <s v="E"/>
    <s v="S"/>
    <s v="STRLTF"/>
    <d v="2018-12-01T00:00:00"/>
    <x v="2"/>
    <d v="2018-11-01T00:00:00"/>
    <n v="1435.26"/>
    <n v="110.52"/>
  </r>
  <r>
    <s v="E"/>
    <s v="S"/>
    <s v="STRLTF"/>
    <d v="2018-12-01T00:00:00"/>
    <x v="0"/>
    <d v="2018-11-01T00:00:00"/>
    <n v="36307.599999999999"/>
    <n v="3231.38"/>
  </r>
  <r>
    <s v="E"/>
    <s v="S"/>
    <s v="STRLTF"/>
    <d v="2018-12-01T00:00:00"/>
    <x v="3"/>
    <d v="2018-11-01T00:00:00"/>
    <n v="64.739999999999995"/>
    <n v="4.9800000000000004"/>
  </r>
  <r>
    <s v="E"/>
    <s v="S"/>
    <s v="STRLTF"/>
    <d v="2018-12-01T00:00:00"/>
    <x v="1"/>
    <d v="2018-11-01T00:00:00"/>
    <n v="1637.46"/>
    <n v="145.72999999999999"/>
  </r>
  <r>
    <s v="E"/>
    <s v="S"/>
    <s v="STRLTF"/>
    <d v="2018-12-01T00:00:00"/>
    <x v="2"/>
    <d v="2018-11-01T00:00:00"/>
    <n v="717.63"/>
    <n v="55.26"/>
  </r>
  <r>
    <s v="E"/>
    <s v="S"/>
    <s v="STRLTF"/>
    <d v="2018-12-01T00:00:00"/>
    <x v="0"/>
    <d v="2018-11-01T00:00:00"/>
    <n v="8240.52"/>
    <n v="733.41"/>
  </r>
  <r>
    <s v="E"/>
    <s v="S"/>
    <s v="STRLTF"/>
    <d v="2018-12-01T00:00:00"/>
    <x v="3"/>
    <d v="2018-11-01T00:00:00"/>
    <n v="32.369999999999997"/>
    <n v="2.4900000000000002"/>
  </r>
  <r>
    <s v="E"/>
    <s v="S"/>
    <s v="STRLTF"/>
    <d v="2018-12-01T00:00:00"/>
    <x v="1"/>
    <d v="2018-11-01T00:00:00"/>
    <n v="371.64"/>
    <n v="33.08"/>
  </r>
  <r>
    <s v="E"/>
    <s v="S"/>
    <s v="STRLTF"/>
    <d v="2018-12-01T00:00:00"/>
    <x v="2"/>
    <d v="2018-11-01T00:00:00"/>
    <n v="717.63"/>
    <n v="55.26"/>
  </r>
  <r>
    <s v="E"/>
    <s v="C"/>
    <s v="C-NET"/>
    <d v="2018-11-01T00:00:00"/>
    <x v="18"/>
    <d v="2018-11-01T00:00:00"/>
    <n v="-15"/>
    <n v="-1.1599999999999999"/>
  </r>
  <r>
    <s v="E"/>
    <s v="C"/>
    <s v="C-NET"/>
    <d v="2018-11-01T00:00:00"/>
    <x v="8"/>
    <d v="2018-05-01T00:00:00"/>
    <n v="-25"/>
    <n v="-1.93"/>
  </r>
  <r>
    <s v="E"/>
    <s v="G"/>
    <s v="G&gt;50F"/>
    <d v="2018-11-01T00:00:00"/>
    <x v="2"/>
    <d v="2018-11-01T00:00:00"/>
    <n v="574.1"/>
    <n v="44.2"/>
  </r>
  <r>
    <s v="E"/>
    <s v="G"/>
    <s v="G&gt;50F"/>
    <d v="2018-11-01T00:00:00"/>
    <x v="0"/>
    <d v="2018-11-01T00:00:00"/>
    <n v="12710.9"/>
    <n v="1131.27"/>
  </r>
  <r>
    <s v="E"/>
    <s v="G"/>
    <s v="G&gt;50F"/>
    <d v="2018-11-01T00:00:00"/>
    <x v="3"/>
    <d v="2018-11-01T00:00:00"/>
    <n v="25.9"/>
    <n v="2"/>
  </r>
  <r>
    <s v="E"/>
    <s v="G"/>
    <s v="G&gt;50F"/>
    <d v="2018-11-01T00:00:00"/>
    <x v="1"/>
    <d v="2018-11-01T00:00:00"/>
    <n v="573.25"/>
    <n v="51.02"/>
  </r>
  <r>
    <s v="E"/>
    <s v="G"/>
    <s v="G&gt;50F"/>
    <d v="2018-11-01T00:00:00"/>
    <x v="11"/>
    <d v="2018-05-01T00:00:00"/>
    <n v="909"/>
    <n v="70"/>
  </r>
  <r>
    <s v="E"/>
    <s v="G"/>
    <s v="G&gt;50F"/>
    <d v="2018-11-01T00:00:00"/>
    <x v="6"/>
    <d v="2018-05-01T00:00:00"/>
    <n v="20126"/>
    <n v="1791.21"/>
  </r>
  <r>
    <s v="E"/>
    <s v="G"/>
    <s v="G&gt;50F"/>
    <d v="2018-11-01T00:00:00"/>
    <x v="12"/>
    <d v="2018-05-01T00:00:00"/>
    <n v="41"/>
    <n v="3.16"/>
  </r>
  <r>
    <s v="E"/>
    <s v="G"/>
    <s v="G&gt;50F"/>
    <d v="2018-11-01T00:00:00"/>
    <x v="7"/>
    <d v="2018-05-01T00:00:00"/>
    <n v="907.67"/>
    <n v="80.78"/>
  </r>
  <r>
    <s v="E"/>
    <s v="G"/>
    <s v="G&gt;50Ft"/>
    <d v="2018-11-01T00:00:00"/>
    <x v="2"/>
    <d v="2018-11-01T00:00:00"/>
    <n v="30224"/>
    <n v="2327.25"/>
  </r>
  <r>
    <s v="E"/>
    <s v="G"/>
    <s v="G&gt;50Ft"/>
    <d v="2018-11-01T00:00:00"/>
    <x v="3"/>
    <d v="2018-11-01T00:00:00"/>
    <n v="1363.1"/>
    <n v="104.96"/>
  </r>
  <r>
    <s v="E"/>
    <s v="G"/>
    <s v="G&gt;50Ft"/>
    <d v="2018-11-01T00:00:00"/>
    <x v="11"/>
    <d v="2018-05-01T00:00:00"/>
    <n v="42033.13"/>
    <n v="3236.56"/>
  </r>
  <r>
    <s v="E"/>
    <s v="G"/>
    <s v="G&gt;50Ft"/>
    <d v="2018-11-01T00:00:00"/>
    <x v="6"/>
    <d v="2018-05-01T00:00:00"/>
    <n v="5822.87"/>
    <n v="518.24"/>
  </r>
  <r>
    <s v="E"/>
    <s v="G"/>
    <s v="G&gt;50Ft"/>
    <d v="2018-11-01T00:00:00"/>
    <x v="12"/>
    <d v="2018-05-01T00:00:00"/>
    <n v="1895.69"/>
    <n v="145.96"/>
  </r>
  <r>
    <s v="E"/>
    <s v="G"/>
    <s v="G&gt;50Ft"/>
    <d v="2018-11-01T00:00:00"/>
    <x v="7"/>
    <d v="2018-05-01T00:00:00"/>
    <n v="262.62"/>
    <n v="23.37"/>
  </r>
  <r>
    <s v="E"/>
    <s v="U"/>
    <s v="GU-F"/>
    <d v="2018-11-01T00:00:00"/>
    <x v="2"/>
    <d v="2018-11-01T00:00:00"/>
    <n v="2923.05"/>
    <n v="225.19"/>
  </r>
  <r>
    <s v="E"/>
    <s v="U"/>
    <s v="GU-F"/>
    <d v="2018-11-01T00:00:00"/>
    <x v="3"/>
    <d v="2018-11-01T00:00:00"/>
    <n v="131.93"/>
    <n v="10.26"/>
  </r>
  <r>
    <s v="E"/>
    <s v="U"/>
    <s v="GU-F"/>
    <d v="2018-11-01T00:00:00"/>
    <x v="11"/>
    <d v="2018-05-01T00:00:00"/>
    <n v="4614.5"/>
    <n v="355.33"/>
  </r>
  <r>
    <s v="E"/>
    <s v="U"/>
    <s v="GU-F"/>
    <d v="2018-11-01T00:00:00"/>
    <x v="12"/>
    <d v="2018-05-01T00:00:00"/>
    <n v="208.24"/>
    <n v="16"/>
  </r>
  <r>
    <s v="E"/>
    <s v="U"/>
    <s v="GU-F"/>
    <d v="2018-11-01T00:00:00"/>
    <x v="0"/>
    <d v="2018-11-01T00:00:00"/>
    <n v="1.95"/>
    <n v="0.17"/>
  </r>
  <r>
    <s v="E"/>
    <s v="U"/>
    <s v="GU-F"/>
    <d v="2018-11-01T00:00:00"/>
    <x v="1"/>
    <d v="2018-11-01T00:00:00"/>
    <n v="0.08"/>
    <n v="0.01"/>
  </r>
  <r>
    <s v="E"/>
    <s v="U"/>
    <s v="GU-F"/>
    <d v="2018-11-01T00:00:00"/>
    <x v="6"/>
    <d v="2018-05-01T00:00:00"/>
    <n v="2.5"/>
    <n v="0.22"/>
  </r>
  <r>
    <s v="E"/>
    <s v="U"/>
    <s v="GU-F"/>
    <d v="2018-11-01T00:00:00"/>
    <x v="7"/>
    <d v="2018-05-01T00:00:00"/>
    <n v="0.11"/>
    <n v="0.01"/>
  </r>
  <r>
    <s v="E"/>
    <s v="G"/>
    <s v="SENTF"/>
    <d v="2018-11-01T00:00:00"/>
    <x v="4"/>
    <d v="2018-11-01T00:00:00"/>
    <n v="174.9"/>
    <n v="13.47"/>
  </r>
  <r>
    <s v="E"/>
    <s v="G"/>
    <s v="SENTF"/>
    <d v="2018-11-01T00:00:00"/>
    <x v="5"/>
    <d v="2018-11-01T00:00:00"/>
    <n v="7.89"/>
    <n v="0.61"/>
  </r>
  <r>
    <s v="E"/>
    <s v="G"/>
    <s v="SENTF"/>
    <d v="2018-11-01T00:00:00"/>
    <x v="9"/>
    <d v="2018-05-01T00:00:00"/>
    <n v="504"/>
    <n v="38.81"/>
  </r>
  <r>
    <s v="E"/>
    <s v="G"/>
    <s v="SENTF"/>
    <d v="2018-11-01T00:00:00"/>
    <x v="10"/>
    <d v="2018-05-01T00:00:00"/>
    <n v="22.73"/>
    <n v="1.75"/>
  </r>
  <r>
    <s v="E"/>
    <s v="U"/>
    <s v="GU-F"/>
    <d v="2018-11-01T00:00:00"/>
    <x v="2"/>
    <d v="2018-11-01T00:00:00"/>
    <n v="107"/>
    <n v="8.24"/>
  </r>
  <r>
    <s v="E"/>
    <s v="U"/>
    <s v="GU-F"/>
    <d v="2018-11-01T00:00:00"/>
    <x v="3"/>
    <d v="2018-11-01T00:00:00"/>
    <n v="4.83"/>
    <n v="0.37"/>
  </r>
  <r>
    <s v="E"/>
    <s v="U"/>
    <s v="GU-F"/>
    <d v="2018-11-01T00:00:00"/>
    <x v="11"/>
    <d v="2018-05-01T00:00:00"/>
    <n v="307"/>
    <n v="23.64"/>
  </r>
  <r>
    <s v="E"/>
    <s v="U"/>
    <s v="GU-F"/>
    <d v="2018-11-01T00:00:00"/>
    <x v="12"/>
    <d v="2018-05-01T00:00:00"/>
    <n v="13.85"/>
    <n v="1.07"/>
  </r>
  <r>
    <s v="E"/>
    <s v="G"/>
    <s v="G&gt;50F"/>
    <d v="2018-11-01T00:00:00"/>
    <x v="2"/>
    <d v="2018-11-01T00:00:00"/>
    <n v="191.37"/>
    <n v="14.74"/>
  </r>
  <r>
    <s v="E"/>
    <s v="G"/>
    <s v="G&gt;50F"/>
    <d v="2018-11-01T00:00:00"/>
    <x v="0"/>
    <d v="2018-11-01T00:00:00"/>
    <n v="1085.6300000000001"/>
    <n v="96.62"/>
  </r>
  <r>
    <s v="E"/>
    <s v="G"/>
    <s v="G&gt;50F"/>
    <d v="2018-11-01T00:00:00"/>
    <x v="3"/>
    <d v="2018-11-01T00:00:00"/>
    <n v="8.6300000000000008"/>
    <n v="0.66"/>
  </r>
  <r>
    <s v="E"/>
    <s v="G"/>
    <s v="G&gt;50F"/>
    <d v="2018-11-01T00:00:00"/>
    <x v="1"/>
    <d v="2018-11-01T00:00:00"/>
    <n v="48.96"/>
    <n v="4.3600000000000003"/>
  </r>
  <r>
    <s v="E"/>
    <s v="G"/>
    <s v="G&gt;50F"/>
    <d v="2018-11-01T00:00:00"/>
    <x v="11"/>
    <d v="2018-05-01T00:00:00"/>
    <n v="550.19000000000005"/>
    <n v="42.36"/>
  </r>
  <r>
    <s v="E"/>
    <s v="G"/>
    <s v="G&gt;50F"/>
    <d v="2018-11-01T00:00:00"/>
    <x v="6"/>
    <d v="2018-05-01T00:00:00"/>
    <n v="3122.81"/>
    <n v="277.93"/>
  </r>
  <r>
    <s v="E"/>
    <s v="G"/>
    <s v="G&gt;50F"/>
    <d v="2018-11-01T00:00:00"/>
    <x v="12"/>
    <d v="2018-05-01T00:00:00"/>
    <n v="24.81"/>
    <n v="1.91"/>
  </r>
  <r>
    <s v="E"/>
    <s v="G"/>
    <s v="G&gt;50F"/>
    <d v="2018-11-01T00:00:00"/>
    <x v="7"/>
    <d v="2018-05-01T00:00:00"/>
    <n v="140.84"/>
    <n v="12.53"/>
  </r>
  <r>
    <s v="E"/>
    <s v="G"/>
    <s v="G&gt;50Ft"/>
    <d v="2018-11-01T00:00:00"/>
    <x v="2"/>
    <d v="2018-11-01T00:00:00"/>
    <n v="255.48"/>
    <n v="19.670000000000002"/>
  </r>
  <r>
    <s v="E"/>
    <s v="G"/>
    <s v="G&gt;50Ft"/>
    <d v="2018-11-01T00:00:00"/>
    <x v="0"/>
    <d v="2018-11-01T00:00:00"/>
    <n v="3047.52"/>
    <n v="271.23"/>
  </r>
  <r>
    <s v="E"/>
    <s v="G"/>
    <s v="G&gt;50Ft"/>
    <d v="2018-11-01T00:00:00"/>
    <x v="3"/>
    <d v="2018-11-01T00:00:00"/>
    <n v="11.52"/>
    <n v="0.89"/>
  </r>
  <r>
    <s v="E"/>
    <s v="G"/>
    <s v="G&gt;50Ft"/>
    <d v="2018-11-01T00:00:00"/>
    <x v="1"/>
    <d v="2018-11-01T00:00:00"/>
    <n v="137.44999999999999"/>
    <n v="12.23"/>
  </r>
  <r>
    <s v="E"/>
    <s v="G"/>
    <s v="G&gt;50Ft"/>
    <d v="2018-11-01T00:00:00"/>
    <x v="11"/>
    <d v="2018-05-01T00:00:00"/>
    <n v="440.15"/>
    <n v="33.89"/>
  </r>
  <r>
    <s v="E"/>
    <s v="G"/>
    <s v="G&gt;50Ft"/>
    <d v="2018-11-01T00:00:00"/>
    <x v="6"/>
    <d v="2018-05-01T00:00:00"/>
    <n v="9056.85"/>
    <n v="806.06"/>
  </r>
  <r>
    <s v="E"/>
    <s v="G"/>
    <s v="G&gt;50Ft"/>
    <d v="2018-11-01T00:00:00"/>
    <x v="12"/>
    <d v="2018-05-01T00:00:00"/>
    <n v="19.850000000000001"/>
    <n v="1.53"/>
  </r>
  <r>
    <s v="E"/>
    <s v="G"/>
    <s v="G&gt;50Ft"/>
    <d v="2018-11-01T00:00:00"/>
    <x v="7"/>
    <d v="2018-05-01T00:00:00"/>
    <n v="408.46"/>
    <n v="36.35"/>
  </r>
  <r>
    <s v="E"/>
    <s v="R"/>
    <s v="R-F"/>
    <d v="2018-11-01T00:00:00"/>
    <x v="2"/>
    <d v="2018-11-01T00:00:00"/>
    <n v="162"/>
    <n v="12.47"/>
  </r>
  <r>
    <s v="E"/>
    <s v="R"/>
    <s v="R-F"/>
    <d v="2018-11-01T00:00:00"/>
    <x v="3"/>
    <d v="2018-11-01T00:00:00"/>
    <n v="7.31"/>
    <n v="0.56000000000000005"/>
  </r>
  <r>
    <s v="E"/>
    <s v="R"/>
    <s v="R-F"/>
    <d v="2018-11-01T00:00:00"/>
    <x v="3"/>
    <d v="2018-11-01T00:00:00"/>
    <n v="9.25"/>
    <n v="0.71"/>
  </r>
  <r>
    <s v="E"/>
    <s v="R"/>
    <s v="R-F"/>
    <d v="2018-11-01T00:00:00"/>
    <x v="2"/>
    <d v="2018-11-01T00:00:00"/>
    <n v="205"/>
    <n v="15.79"/>
  </r>
  <r>
    <s v="E"/>
    <s v="S"/>
    <s v="STRLTF"/>
    <d v="2018-11-01T00:00:00"/>
    <x v="2"/>
    <d v="2018-11-01T00:00:00"/>
    <n v="526.26"/>
    <n v="40.520000000000003"/>
  </r>
  <r>
    <s v="E"/>
    <s v="S"/>
    <s v="STRLTF"/>
    <d v="2018-11-01T00:00:00"/>
    <x v="0"/>
    <d v="2018-11-01T00:00:00"/>
    <n v="12300.22"/>
    <n v="1094.72"/>
  </r>
  <r>
    <s v="E"/>
    <s v="S"/>
    <s v="STRLTF"/>
    <d v="2018-11-01T00:00:00"/>
    <x v="3"/>
    <d v="2018-11-01T00:00:00"/>
    <n v="23.74"/>
    <n v="1.82"/>
  </r>
  <r>
    <s v="E"/>
    <s v="S"/>
    <s v="STRLTF"/>
    <d v="2018-11-01T00:00:00"/>
    <x v="1"/>
    <d v="2018-11-01T00:00:00"/>
    <n v="554.74"/>
    <n v="49.37"/>
  </r>
  <r>
    <s v="E"/>
    <s v="S"/>
    <s v="STRLTF"/>
    <d v="2018-11-01T00:00:00"/>
    <x v="11"/>
    <d v="2018-05-01T00:00:00"/>
    <n v="956.84"/>
    <n v="73.680000000000007"/>
  </r>
  <r>
    <s v="E"/>
    <s v="S"/>
    <s v="STRLTF"/>
    <d v="2018-11-01T00:00:00"/>
    <x v="6"/>
    <d v="2018-05-01T00:00:00"/>
    <n v="22363.16"/>
    <n v="1990.32"/>
  </r>
  <r>
    <s v="E"/>
    <s v="S"/>
    <s v="STRLTF"/>
    <d v="2018-11-01T00:00:00"/>
    <x v="12"/>
    <d v="2018-05-01T00:00:00"/>
    <n v="43.16"/>
    <n v="3.32"/>
  </r>
  <r>
    <s v="E"/>
    <s v="S"/>
    <s v="STRLTF"/>
    <d v="2018-11-01T00:00:00"/>
    <x v="7"/>
    <d v="2018-05-01T00:00:00"/>
    <n v="1008.57"/>
    <n v="89.76"/>
  </r>
  <r>
    <s v="E"/>
    <s v="S"/>
    <s v="STRLTF"/>
    <d v="2018-11-01T00:00:00"/>
    <x v="2"/>
    <d v="2018-11-01T00:00:00"/>
    <n v="263.13"/>
    <n v="20.260000000000002"/>
  </r>
  <r>
    <s v="E"/>
    <s v="S"/>
    <s v="STRLTF"/>
    <d v="2018-11-01T00:00:00"/>
    <x v="0"/>
    <d v="2018-11-01T00:00:00"/>
    <n v="2781.22"/>
    <n v="247.53"/>
  </r>
  <r>
    <s v="E"/>
    <s v="S"/>
    <s v="STRLTF"/>
    <d v="2018-11-01T00:00:00"/>
    <x v="3"/>
    <d v="2018-11-01T00:00:00"/>
    <n v="11.87"/>
    <n v="0.91"/>
  </r>
  <r>
    <s v="E"/>
    <s v="S"/>
    <s v="STRLTF"/>
    <d v="2018-11-01T00:00:00"/>
    <x v="1"/>
    <d v="2018-11-01T00:00:00"/>
    <n v="125.43"/>
    <n v="11.16"/>
  </r>
  <r>
    <s v="E"/>
    <s v="S"/>
    <s v="STRLTF"/>
    <d v="2018-11-01T00:00:00"/>
    <x v="11"/>
    <d v="2018-05-01T00:00:00"/>
    <n v="478.42"/>
    <n v="36.840000000000003"/>
  </r>
  <r>
    <s v="E"/>
    <s v="S"/>
    <s v="STRLTF"/>
    <d v="2018-11-01T00:00:00"/>
    <x v="6"/>
    <d v="2018-05-01T00:00:00"/>
    <n v="5056.58"/>
    <n v="450.04"/>
  </r>
  <r>
    <s v="E"/>
    <s v="S"/>
    <s v="STRLTF"/>
    <d v="2018-11-01T00:00:00"/>
    <x v="12"/>
    <d v="2018-05-01T00:00:00"/>
    <n v="21.58"/>
    <n v="1.66"/>
  </r>
  <r>
    <s v="E"/>
    <s v="S"/>
    <s v="STRLTF"/>
    <d v="2018-11-01T00:00:00"/>
    <x v="7"/>
    <d v="2018-05-01T00:00:00"/>
    <n v="228.05"/>
    <n v="20.3"/>
  </r>
  <r>
    <s v="E"/>
    <s v="S"/>
    <s v="STRLTF"/>
    <d v="2018-11-01T00:00:00"/>
    <x v="2"/>
    <d v="2018-11-01T00:00:00"/>
    <n v="263.13"/>
    <n v="20.260000000000002"/>
  </r>
  <r>
    <s v="E"/>
    <s v="S"/>
    <s v="STRLTF"/>
    <d v="2018-11-01T00:00:00"/>
    <x v="0"/>
    <d v="2018-11-01T00:00:00"/>
    <n v="1684.64"/>
    <n v="149.93"/>
  </r>
  <r>
    <s v="E"/>
    <s v="S"/>
    <s v="STRLTF"/>
    <d v="2018-11-01T00:00:00"/>
    <x v="3"/>
    <d v="2018-11-01T00:00:00"/>
    <n v="11.87"/>
    <n v="0.91"/>
  </r>
  <r>
    <s v="E"/>
    <s v="S"/>
    <s v="STRLTF"/>
    <d v="2018-11-01T00:00:00"/>
    <x v="1"/>
    <d v="2018-11-01T00:00:00"/>
    <n v="75.97"/>
    <n v="6.76"/>
  </r>
  <r>
    <s v="E"/>
    <s v="S"/>
    <s v="STRLTF"/>
    <d v="2018-11-01T00:00:00"/>
    <x v="11"/>
    <d v="2018-05-01T00:00:00"/>
    <n v="478.42"/>
    <n v="36.840000000000003"/>
  </r>
  <r>
    <s v="E"/>
    <s v="S"/>
    <s v="STRLTF"/>
    <d v="2018-11-01T00:00:00"/>
    <x v="6"/>
    <d v="2018-05-01T00:00:00"/>
    <n v="3062.58"/>
    <n v="272.57"/>
  </r>
  <r>
    <s v="E"/>
    <s v="S"/>
    <s v="STRLTF"/>
    <d v="2018-11-01T00:00:00"/>
    <x v="12"/>
    <d v="2018-05-01T00:00:00"/>
    <n v="21.58"/>
    <n v="1.66"/>
  </r>
  <r>
    <s v="E"/>
    <s v="S"/>
    <s v="STRLTF"/>
    <d v="2018-11-01T00:00:00"/>
    <x v="7"/>
    <d v="2018-05-01T00:00:00"/>
    <n v="138.12"/>
    <n v="12.29"/>
  </r>
  <r>
    <s v="E"/>
    <s v="GI"/>
    <s v="G&gt;5IFt"/>
    <d v="2018-11-01T00:00:00"/>
    <x v="2"/>
    <d v="2018-11-01T00:00:00"/>
    <n v="7721.66"/>
    <n v="594.57000000000005"/>
  </r>
  <r>
    <s v="E"/>
    <s v="GI"/>
    <s v="G&gt;5IFt"/>
    <d v="2018-11-01T00:00:00"/>
    <x v="3"/>
    <d v="2018-11-01T00:00:00"/>
    <n v="348.25"/>
    <n v="26.82"/>
  </r>
  <r>
    <s v="E"/>
    <s v="GI"/>
    <s v="G&gt;5IFt"/>
    <d v="2018-11-01T00:00:00"/>
    <x v="11"/>
    <d v="2018-05-01T00:00:00"/>
    <n v="14038"/>
    <n v="1080.93"/>
  </r>
  <r>
    <s v="E"/>
    <s v="GI"/>
    <s v="G&gt;5IFt"/>
    <d v="2018-11-01T00:00:00"/>
    <x v="12"/>
    <d v="2018-05-01T00:00:00"/>
    <n v="633.11"/>
    <n v="48.75"/>
  </r>
  <r>
    <s v="E"/>
    <s v="G"/>
    <s v="G&gt;50IF"/>
    <d v="2018-11-01T00:00:00"/>
    <x v="2"/>
    <d v="2018-11-01T00:00:00"/>
    <n v="263.13"/>
    <n v="20.260000000000002"/>
  </r>
  <r>
    <s v="E"/>
    <s v="G"/>
    <s v="G&gt;50IF"/>
    <d v="2018-11-01T00:00:00"/>
    <x v="0"/>
    <d v="2018-11-01T00:00:00"/>
    <n v="1437.65"/>
    <n v="127.95"/>
  </r>
  <r>
    <s v="E"/>
    <s v="G"/>
    <s v="G&gt;50IF"/>
    <d v="2018-11-01T00:00:00"/>
    <x v="3"/>
    <d v="2018-11-01T00:00:00"/>
    <n v="11.87"/>
    <n v="0.91"/>
  </r>
  <r>
    <s v="E"/>
    <s v="G"/>
    <s v="G&gt;50IF"/>
    <d v="2018-11-01T00:00:00"/>
    <x v="1"/>
    <d v="2018-11-01T00:00:00"/>
    <n v="64.84"/>
    <n v="5.77"/>
  </r>
  <r>
    <s v="E"/>
    <s v="G"/>
    <s v="G&gt;50IF"/>
    <d v="2018-11-01T00:00:00"/>
    <x v="11"/>
    <d v="2018-05-01T00:00:00"/>
    <n v="478.42"/>
    <n v="36.840000000000003"/>
  </r>
  <r>
    <s v="E"/>
    <s v="G"/>
    <s v="G&gt;50IF"/>
    <d v="2018-11-01T00:00:00"/>
    <x v="6"/>
    <d v="2018-05-01T00:00:00"/>
    <n v="2612.58"/>
    <n v="232.52"/>
  </r>
  <r>
    <s v="E"/>
    <s v="G"/>
    <s v="G&gt;50IF"/>
    <d v="2018-11-01T00:00:00"/>
    <x v="12"/>
    <d v="2018-05-01T00:00:00"/>
    <n v="21.58"/>
    <n v="1.66"/>
  </r>
  <r>
    <s v="E"/>
    <s v="G"/>
    <s v="G&gt;50IF"/>
    <d v="2018-11-01T00:00:00"/>
    <x v="7"/>
    <d v="2018-05-01T00:00:00"/>
    <n v="117.82"/>
    <n v="10.49"/>
  </r>
  <r>
    <s v="E"/>
    <s v="R"/>
    <s v="CR-F"/>
    <d v="2019-01-01T00:00:00"/>
    <x v="1"/>
    <d v="2018-11-01T00:00:00"/>
    <n v="12.56"/>
    <n v="1.1200000000000001"/>
  </r>
  <r>
    <s v="E"/>
    <s v="G"/>
    <s v="CSENTF"/>
    <d v="2019-01-01T00:00:00"/>
    <x v="4"/>
    <d v="2018-11-01T00:00:00"/>
    <n v="186"/>
    <n v="14.32"/>
  </r>
  <r>
    <s v="E"/>
    <s v="G"/>
    <s v="CSENTF"/>
    <d v="2019-01-01T00:00:00"/>
    <x v="5"/>
    <d v="2018-11-01T00:00:00"/>
    <n v="8.39"/>
    <n v="0.65"/>
  </r>
  <r>
    <s v="E"/>
    <s v="C"/>
    <s v="WSENTF"/>
    <d v="2019-01-01T00:00:00"/>
    <x v="4"/>
    <d v="2018-11-01T00:00:00"/>
    <n v="74"/>
    <n v="5.7"/>
  </r>
  <r>
    <s v="E"/>
    <s v="C"/>
    <s v="WSENTF"/>
    <d v="2019-01-01T00:00:00"/>
    <x v="5"/>
    <d v="2018-11-01T00:00:00"/>
    <n v="3.34"/>
    <n v="0.26"/>
  </r>
  <r>
    <s v="E"/>
    <s v="SL"/>
    <s v="WSENTF"/>
    <d v="2019-01-01T00:00:00"/>
    <x v="4"/>
    <d v="2018-11-01T00:00:00"/>
    <n v="1057.3599999999999"/>
    <n v="81.42"/>
  </r>
  <r>
    <s v="E"/>
    <s v="SL"/>
    <s v="WSENTF"/>
    <d v="2019-01-01T00:00:00"/>
    <x v="5"/>
    <d v="2018-11-01T00:00:00"/>
    <n v="47.68"/>
    <n v="3.67"/>
  </r>
  <r>
    <s v="E"/>
    <s v="G"/>
    <s v="WG&gt;50F"/>
    <d v="2019-01-01T00:00:00"/>
    <x v="2"/>
    <d v="2018-11-01T00:00:00"/>
    <n v="3707.8"/>
    <n v="285.5"/>
  </r>
  <r>
    <s v="E"/>
    <s v="G"/>
    <s v="WG&gt;50F"/>
    <d v="2019-01-01T00:00:00"/>
    <x v="0"/>
    <d v="2018-11-01T00:00:00"/>
    <n v="42162.2"/>
    <n v="3752.43"/>
  </r>
  <r>
    <s v="E"/>
    <s v="G"/>
    <s v="WG&gt;50F"/>
    <d v="2019-01-01T00:00:00"/>
    <x v="3"/>
    <d v="2018-11-01T00:00:00"/>
    <n v="167.2"/>
    <n v="12.85"/>
  </r>
  <r>
    <s v="E"/>
    <s v="G"/>
    <s v="WG&gt;50F"/>
    <d v="2019-01-01T00:00:00"/>
    <x v="1"/>
    <d v="2018-11-01T00:00:00"/>
    <n v="1901.55"/>
    <n v="169.23"/>
  </r>
  <r>
    <s v="E"/>
    <s v="SL"/>
    <s v="WSENTF"/>
    <d v="2019-01-01T00:00:00"/>
    <x v="15"/>
    <d v="2018-11-01T00:00:00"/>
    <n v="2.44"/>
    <n v="0.22"/>
  </r>
  <r>
    <s v="E"/>
    <s v="SL"/>
    <s v="WSENTF"/>
    <d v="2019-01-01T00:00:00"/>
    <x v="16"/>
    <d v="2018-11-01T00:00:00"/>
    <n v="0.11"/>
    <n v="0.01"/>
  </r>
  <r>
    <s v="E"/>
    <s v="U"/>
    <s v="WGU-F"/>
    <d v="2019-01-01T00:00:00"/>
    <x v="2"/>
    <d v="2018-11-01T00:00:00"/>
    <n v="1364"/>
    <n v="105.02"/>
  </r>
  <r>
    <s v="E"/>
    <s v="U"/>
    <s v="WGU-F"/>
    <d v="2019-01-01T00:00:00"/>
    <x v="3"/>
    <d v="2018-11-01T00:00:00"/>
    <n v="61.52"/>
    <n v="4.7300000000000004"/>
  </r>
  <r>
    <s v="E"/>
    <s v="C"/>
    <s v="WG&lt;50F"/>
    <d v="2019-01-01T00:00:00"/>
    <x v="2"/>
    <d v="2018-11-01T00:00:00"/>
    <n v="741.56"/>
    <n v="57.1"/>
  </r>
  <r>
    <s v="E"/>
    <s v="C"/>
    <s v="WG&lt;50F"/>
    <d v="2019-01-01T00:00:00"/>
    <x v="0"/>
    <d v="2018-11-01T00:00:00"/>
    <n v="518.44000000000005"/>
    <n v="46.14"/>
  </r>
  <r>
    <s v="E"/>
    <s v="C"/>
    <s v="WG&lt;50F"/>
    <d v="2019-01-01T00:00:00"/>
    <x v="3"/>
    <d v="2018-11-01T00:00:00"/>
    <n v="33.44"/>
    <n v="2.57"/>
  </r>
  <r>
    <s v="E"/>
    <s v="C"/>
    <s v="WG&lt;50F"/>
    <d v="2019-01-01T00:00:00"/>
    <x v="1"/>
    <d v="2018-11-01T00:00:00"/>
    <n v="23.39"/>
    <n v="2.08"/>
  </r>
  <r>
    <s v="E"/>
    <s v="R"/>
    <s v="WR-F"/>
    <d v="2019-01-01T00:00:00"/>
    <x v="2"/>
    <d v="2018-11-01T00:00:00"/>
    <n v="1034"/>
    <n v="79.62"/>
  </r>
  <r>
    <s v="E"/>
    <s v="R"/>
    <s v="WR-F"/>
    <d v="2019-01-01T00:00:00"/>
    <x v="3"/>
    <d v="2018-11-01T00:00:00"/>
    <n v="46.63"/>
    <n v="3.59"/>
  </r>
  <r>
    <s v="E"/>
    <s v="SL"/>
    <s v="WSENTF"/>
    <d v="2019-01-01T00:00:00"/>
    <x v="4"/>
    <d v="2018-11-01T00:00:00"/>
    <n v="111.6"/>
    <n v="8.59"/>
  </r>
  <r>
    <s v="E"/>
    <s v="SL"/>
    <s v="WSENTF"/>
    <d v="2019-01-01T00:00:00"/>
    <x v="5"/>
    <d v="2018-11-01T00:00:00"/>
    <n v="5.03"/>
    <n v="0.39"/>
  </r>
  <r>
    <s v="E"/>
    <s v="U"/>
    <s v="GU-F"/>
    <d v="2018-12-01T00:00:00"/>
    <x v="2"/>
    <d v="2018-11-01T00:00:00"/>
    <n v="13"/>
    <n v="1"/>
  </r>
  <r>
    <s v="E"/>
    <s v="U"/>
    <s v="GU-F"/>
    <d v="2018-12-01T00:00:00"/>
    <x v="3"/>
    <d v="2018-11-01T00:00:00"/>
    <n v="0.59"/>
    <n v="0.05"/>
  </r>
  <r>
    <s v="E"/>
    <s v="C"/>
    <s v="CSENTF"/>
    <d v="2018-12-01T00:00:00"/>
    <x v="4"/>
    <d v="2018-11-01T00:00:00"/>
    <n v="1449"/>
    <n v="111.59"/>
  </r>
  <r>
    <s v="E"/>
    <s v="C"/>
    <s v="CSENTF"/>
    <d v="2018-12-01T00:00:00"/>
    <x v="5"/>
    <d v="2018-11-01T00:00:00"/>
    <n v="65.349999999999994"/>
    <n v="5.04"/>
  </r>
  <r>
    <s v="E"/>
    <s v="C"/>
    <s v="CG&lt;50F"/>
    <d v="2018-12-01T00:00:00"/>
    <x v="2"/>
    <d v="2018-11-01T00:00:00"/>
    <n v="717.63"/>
    <n v="55.26"/>
  </r>
  <r>
    <s v="E"/>
    <s v="C"/>
    <s v="CG&lt;50F"/>
    <d v="2018-12-01T00:00:00"/>
    <x v="0"/>
    <d v="2018-11-01T00:00:00"/>
    <n v="1.37"/>
    <n v="0.12"/>
  </r>
  <r>
    <s v="E"/>
    <s v="C"/>
    <s v="CG&lt;50F"/>
    <d v="2018-12-01T00:00:00"/>
    <x v="3"/>
    <d v="2018-11-01T00:00:00"/>
    <n v="32.369999999999997"/>
    <n v="2.4900000000000002"/>
  </r>
  <r>
    <s v="E"/>
    <s v="C"/>
    <s v="CG&lt;50F"/>
    <d v="2018-12-01T00:00:00"/>
    <x v="1"/>
    <d v="2018-11-01T00:00:00"/>
    <n v="0.06"/>
    <n v="0.01"/>
  </r>
  <r>
    <s v="E"/>
    <s v="C"/>
    <s v="SENTF"/>
    <d v="2018-12-01T00:00:00"/>
    <x v="4"/>
    <d v="2018-11-01T00:00:00"/>
    <n v="170.64"/>
    <n v="13.14"/>
  </r>
  <r>
    <s v="E"/>
    <s v="C"/>
    <s v="SENTF"/>
    <d v="2018-12-01T00:00:00"/>
    <x v="5"/>
    <d v="2018-11-01T00:00:00"/>
    <n v="7.7"/>
    <n v="0.6"/>
  </r>
  <r>
    <s v="E"/>
    <s v="R"/>
    <s v="CR-F"/>
    <d v="2018-12-01T00:00:00"/>
    <x v="2"/>
    <d v="2018-11-01T00:00:00"/>
    <n v="2583"/>
    <n v="198.9"/>
  </r>
  <r>
    <s v="E"/>
    <s v="R"/>
    <s v="CR-F"/>
    <d v="2018-12-01T00:00:00"/>
    <x v="3"/>
    <d v="2018-11-01T00:00:00"/>
    <n v="116.5"/>
    <n v="8.9700000000000006"/>
  </r>
  <r>
    <s v="E"/>
    <s v="U"/>
    <s v="CGU-F"/>
    <d v="2018-12-01T00:00:00"/>
    <x v="2"/>
    <d v="2018-11-01T00:00:00"/>
    <n v="2675"/>
    <n v="205.99"/>
  </r>
  <r>
    <s v="E"/>
    <s v="U"/>
    <s v="CGU-F"/>
    <d v="2018-12-01T00:00:00"/>
    <x v="3"/>
    <d v="2018-11-01T00:00:00"/>
    <n v="120.64"/>
    <n v="9.2899999999999991"/>
  </r>
  <r>
    <s v="E"/>
    <s v="G"/>
    <s v="CG&gt;50F"/>
    <d v="2018-12-01T00:00:00"/>
    <x v="2"/>
    <d v="2018-11-01T00:00:00"/>
    <n v="1435.26"/>
    <n v="110.52"/>
  </r>
  <r>
    <s v="E"/>
    <s v="G"/>
    <s v="CG&gt;50F"/>
    <d v="2018-12-01T00:00:00"/>
    <x v="0"/>
    <d v="2018-11-01T00:00:00"/>
    <n v="35924.74"/>
    <n v="3197.3"/>
  </r>
  <r>
    <s v="E"/>
    <s v="G"/>
    <s v="CG&gt;50F"/>
    <d v="2018-12-01T00:00:00"/>
    <x v="3"/>
    <d v="2018-11-01T00:00:00"/>
    <n v="64.739999999999995"/>
    <n v="4.9800000000000004"/>
  </r>
  <r>
    <s v="E"/>
    <s v="G"/>
    <s v="CG&gt;50F"/>
    <d v="2018-12-01T00:00:00"/>
    <x v="1"/>
    <d v="2018-11-01T00:00:00"/>
    <n v="1620.2"/>
    <n v="144.19999999999999"/>
  </r>
  <r>
    <s v="E"/>
    <s v="G"/>
    <s v="CSENTF"/>
    <d v="2018-12-01T00:00:00"/>
    <x v="4"/>
    <d v="2018-11-01T00:00:00"/>
    <n v="180"/>
    <n v="13.86"/>
  </r>
  <r>
    <s v="E"/>
    <s v="G"/>
    <s v="CSENTF"/>
    <d v="2018-12-01T00:00:00"/>
    <x v="5"/>
    <d v="2018-11-01T00:00:00"/>
    <n v="8.1199999999999992"/>
    <n v="0.63"/>
  </r>
  <r>
    <s v="E"/>
    <s v="C"/>
    <s v="WSENTF"/>
    <d v="2018-12-01T00:00:00"/>
    <x v="4"/>
    <d v="2018-11-01T00:00:00"/>
    <n v="72"/>
    <n v="5.54"/>
  </r>
  <r>
    <s v="E"/>
    <s v="C"/>
    <s v="WSENTF"/>
    <d v="2018-12-01T00:00:00"/>
    <x v="5"/>
    <d v="2018-11-01T00:00:00"/>
    <n v="3.25"/>
    <n v="0.25"/>
  </r>
  <r>
    <s v="E"/>
    <s v="SL"/>
    <s v="WSENTF"/>
    <d v="2018-12-01T00:00:00"/>
    <x v="4"/>
    <d v="2018-11-01T00:00:00"/>
    <n v="1023.63"/>
    <n v="78.819999999999993"/>
  </r>
  <r>
    <s v="E"/>
    <s v="SL"/>
    <s v="WSENTF"/>
    <d v="2018-12-01T00:00:00"/>
    <x v="5"/>
    <d v="2018-11-01T00:00:00"/>
    <n v="46.16"/>
    <n v="3.55"/>
  </r>
  <r>
    <s v="E"/>
    <s v="G"/>
    <s v="WG&gt;50F"/>
    <d v="2018-12-01T00:00:00"/>
    <x v="2"/>
    <d v="2018-11-01T00:00:00"/>
    <n v="3588.15"/>
    <n v="276.3"/>
  </r>
  <r>
    <s v="E"/>
    <s v="G"/>
    <s v="WG&gt;50F"/>
    <d v="2018-12-01T00:00:00"/>
    <x v="0"/>
    <d v="2018-11-01T00:00:00"/>
    <n v="35321.85"/>
    <n v="3143.64"/>
  </r>
  <r>
    <s v="E"/>
    <s v="G"/>
    <s v="WG&gt;50F"/>
    <d v="2018-12-01T00:00:00"/>
    <x v="3"/>
    <d v="2018-11-01T00:00:00"/>
    <n v="161.85"/>
    <n v="12.45"/>
  </r>
  <r>
    <s v="E"/>
    <s v="G"/>
    <s v="WG&gt;50F"/>
    <d v="2018-12-01T00:00:00"/>
    <x v="1"/>
    <d v="2018-11-01T00:00:00"/>
    <n v="1593.01"/>
    <n v="141.78"/>
  </r>
  <r>
    <s v="E"/>
    <s v="SL"/>
    <s v="WSENTF"/>
    <d v="2018-12-01T00:00:00"/>
    <x v="15"/>
    <d v="2018-11-01T00:00:00"/>
    <n v="2.37"/>
    <n v="0.21"/>
  </r>
  <r>
    <s v="E"/>
    <s v="SL"/>
    <s v="WSENTF"/>
    <d v="2018-12-01T00:00:00"/>
    <x v="16"/>
    <d v="2018-11-01T00:00:00"/>
    <n v="0.1"/>
    <n v="0.01"/>
  </r>
  <r>
    <s v="E"/>
    <s v="U"/>
    <s v="WGU-F"/>
    <d v="2018-12-01T00:00:00"/>
    <x v="2"/>
    <d v="2018-11-01T00:00:00"/>
    <n v="1364"/>
    <n v="105.02"/>
  </r>
  <r>
    <s v="E"/>
    <s v="U"/>
    <s v="WGU-F"/>
    <d v="2018-12-01T00:00:00"/>
    <x v="3"/>
    <d v="2018-11-01T00:00:00"/>
    <n v="61.52"/>
    <n v="4.7300000000000004"/>
  </r>
  <r>
    <s v="E"/>
    <s v="C"/>
    <s v="WG&lt;50F"/>
    <d v="2018-12-01T00:00:00"/>
    <x v="2"/>
    <d v="2018-11-01T00:00:00"/>
    <n v="717.63"/>
    <n v="55.26"/>
  </r>
  <r>
    <s v="E"/>
    <s v="C"/>
    <s v="WG&lt;50F"/>
    <d v="2018-12-01T00:00:00"/>
    <x v="0"/>
    <d v="2018-11-01T00:00:00"/>
    <n v="542.37"/>
    <n v="48.27"/>
  </r>
  <r>
    <s v="E"/>
    <s v="C"/>
    <s v="WG&lt;50F"/>
    <d v="2018-12-01T00:00:00"/>
    <x v="3"/>
    <d v="2018-11-01T00:00:00"/>
    <n v="32.369999999999997"/>
    <n v="2.4900000000000002"/>
  </r>
  <r>
    <s v="E"/>
    <s v="C"/>
    <s v="WG&lt;50F"/>
    <d v="2018-12-01T00:00:00"/>
    <x v="1"/>
    <d v="2018-11-01T00:00:00"/>
    <n v="24.46"/>
    <n v="2.1800000000000002"/>
  </r>
  <r>
    <s v="E"/>
    <s v="R"/>
    <s v="WR-F"/>
    <d v="2018-12-01T00:00:00"/>
    <x v="2"/>
    <d v="2018-11-01T00:00:00"/>
    <n v="1466"/>
    <n v="112.88"/>
  </r>
  <r>
    <s v="E"/>
    <s v="R"/>
    <s v="WR-F"/>
    <d v="2018-12-01T00:00:00"/>
    <x v="3"/>
    <d v="2018-11-01T00:00:00"/>
    <n v="66.11"/>
    <n v="5.09"/>
  </r>
  <r>
    <s v="E"/>
    <s v="SL"/>
    <s v="WSENTF"/>
    <d v="2018-12-01T00:00:00"/>
    <x v="4"/>
    <d v="2018-11-01T00:00:00"/>
    <n v="108"/>
    <n v="8.32"/>
  </r>
  <r>
    <s v="E"/>
    <s v="SL"/>
    <s v="WSENTF"/>
    <d v="2018-12-01T00:00:00"/>
    <x v="5"/>
    <d v="2018-11-01T00:00:00"/>
    <n v="4.87"/>
    <n v="0.37"/>
  </r>
  <r>
    <s v="E"/>
    <s v="G"/>
    <s v="G&gt;50IF"/>
    <d v="2018-12-01T00:00:00"/>
    <x v="2"/>
    <d v="2018-11-01T00:00:00"/>
    <n v="717.63"/>
    <n v="55.26"/>
  </r>
  <r>
    <s v="E"/>
    <s v="G"/>
    <s v="G&gt;50IF"/>
    <d v="2018-12-01T00:00:00"/>
    <x v="0"/>
    <d v="2018-11-01T00:00:00"/>
    <n v="11970.63"/>
    <n v="1065.3900000000001"/>
  </r>
  <r>
    <s v="E"/>
    <s v="G"/>
    <s v="G&gt;50IF"/>
    <d v="2018-12-01T00:00:00"/>
    <x v="3"/>
    <d v="2018-11-01T00:00:00"/>
    <n v="32.369999999999997"/>
    <n v="2.4900000000000002"/>
  </r>
  <r>
    <s v="E"/>
    <s v="G"/>
    <s v="G&gt;50IF"/>
    <d v="2018-12-01T00:00:00"/>
    <x v="1"/>
    <d v="2018-11-01T00:00:00"/>
    <n v="539.87"/>
    <n v="48.05"/>
  </r>
  <r>
    <s v="E"/>
    <s v="GI"/>
    <s v="G&gt;50IF"/>
    <d v="2018-12-01T00:00:00"/>
    <x v="2"/>
    <d v="2018-11-01T00:00:00"/>
    <n v="724.85"/>
    <n v="55.81"/>
  </r>
  <r>
    <s v="E"/>
    <s v="GI"/>
    <s v="G&gt;50IF"/>
    <d v="2018-12-01T00:00:00"/>
    <x v="0"/>
    <d v="2018-11-01T00:00:00"/>
    <n v="23709.75"/>
    <n v="2110.17"/>
  </r>
  <r>
    <s v="E"/>
    <s v="GI"/>
    <s v="G&gt;50IF"/>
    <d v="2018-12-01T00:00:00"/>
    <x v="3"/>
    <d v="2018-11-01T00:00:00"/>
    <n v="25.15"/>
    <n v="1.94"/>
  </r>
  <r>
    <s v="E"/>
    <s v="GI"/>
    <s v="G&gt;50IF"/>
    <d v="2018-12-01T00:00:00"/>
    <x v="1"/>
    <d v="2018-11-01T00:00:00"/>
    <n v="822.73"/>
    <n v="73.22"/>
  </r>
  <r>
    <s v="E"/>
    <s v="GI"/>
    <s v="G&gt;50IF"/>
    <d v="2018-12-01T00:00:00"/>
    <x v="2"/>
    <d v="2018-11-01T00:00:00"/>
    <n v="717.63"/>
    <n v="55.26"/>
  </r>
  <r>
    <s v="E"/>
    <s v="GI"/>
    <s v="G&gt;50IF"/>
    <d v="2018-12-01T00:00:00"/>
    <x v="0"/>
    <d v="2018-11-01T00:00:00"/>
    <n v="15910.77"/>
    <n v="1416.06"/>
  </r>
  <r>
    <s v="E"/>
    <s v="GI"/>
    <s v="G&gt;50IF"/>
    <d v="2018-12-01T00:00:00"/>
    <x v="3"/>
    <d v="2018-11-01T00:00:00"/>
    <n v="32.369999999999997"/>
    <n v="2.4900000000000002"/>
  </r>
  <r>
    <s v="E"/>
    <s v="GI"/>
    <s v="G&gt;50IF"/>
    <d v="2018-12-01T00:00:00"/>
    <x v="1"/>
    <d v="2018-11-01T00:00:00"/>
    <n v="717.57"/>
    <n v="63.86"/>
  </r>
  <r>
    <s v="E"/>
    <s v="G"/>
    <s v="WG&gt;5IF"/>
    <d v="2018-12-01T00:00:00"/>
    <x v="2"/>
    <d v="2018-11-01T00:00:00"/>
    <n v="717.63"/>
    <n v="55.26"/>
  </r>
  <r>
    <s v="E"/>
    <s v="G"/>
    <s v="WG&gt;5IF"/>
    <d v="2018-12-01T00:00:00"/>
    <x v="0"/>
    <d v="2018-11-01T00:00:00"/>
    <n v="7836.87"/>
    <n v="697.48"/>
  </r>
  <r>
    <s v="E"/>
    <s v="G"/>
    <s v="WG&gt;5IF"/>
    <d v="2018-12-01T00:00:00"/>
    <x v="3"/>
    <d v="2018-11-01T00:00:00"/>
    <n v="32.369999999999997"/>
    <n v="2.4900000000000002"/>
  </r>
  <r>
    <s v="E"/>
    <s v="G"/>
    <s v="WG&gt;5IF"/>
    <d v="2018-12-01T00:00:00"/>
    <x v="1"/>
    <d v="2018-11-01T00:00:00"/>
    <n v="353.44"/>
    <n v="31.46"/>
  </r>
  <r>
    <s v="E"/>
    <s v="GI"/>
    <s v="G&gt;50IF"/>
    <d v="2018-12-01T00:00:00"/>
    <x v="2"/>
    <d v="2018-11-01T00:00:00"/>
    <n v="717.63"/>
    <n v="55.26"/>
  </r>
  <r>
    <s v="E"/>
    <s v="GI"/>
    <s v="G&gt;50IF"/>
    <d v="2018-12-01T00:00:00"/>
    <x v="0"/>
    <d v="2018-11-01T00:00:00"/>
    <n v="43539.55"/>
    <n v="3875.02"/>
  </r>
  <r>
    <s v="E"/>
    <s v="GI"/>
    <s v="G&gt;50IF"/>
    <d v="2018-12-01T00:00:00"/>
    <x v="3"/>
    <d v="2018-11-01T00:00:00"/>
    <n v="32.369999999999997"/>
    <n v="2.4900000000000002"/>
  </r>
  <r>
    <s v="E"/>
    <s v="GI"/>
    <s v="G&gt;50IF"/>
    <d v="2018-12-01T00:00:00"/>
    <x v="1"/>
    <d v="2018-11-01T00:00:00"/>
    <n v="1963.63"/>
    <n v="174.76"/>
  </r>
  <r>
    <s v="E"/>
    <s v="R"/>
    <s v="R-F"/>
    <d v="2018-12-01T00:00:00"/>
    <x v="2"/>
    <d v="2018-11-01T00:00:00"/>
    <n v="861.16"/>
    <n v="66.31"/>
  </r>
  <r>
    <s v="E"/>
    <s v="R"/>
    <s v="R-F"/>
    <d v="2018-12-01T00:00:00"/>
    <x v="0"/>
    <d v="2018-11-01T00:00:00"/>
    <n v="63.84"/>
    <n v="5.68"/>
  </r>
  <r>
    <s v="E"/>
    <s v="R"/>
    <s v="R-F"/>
    <d v="2018-12-01T00:00:00"/>
    <x v="3"/>
    <d v="2018-11-01T00:00:00"/>
    <n v="38.840000000000003"/>
    <n v="2.99"/>
  </r>
  <r>
    <s v="E"/>
    <s v="R"/>
    <s v="R-F"/>
    <d v="2018-12-01T00:00:00"/>
    <x v="1"/>
    <d v="2018-11-01T00:00:00"/>
    <n v="2.88"/>
    <n v="0.26"/>
  </r>
  <r>
    <s v="E"/>
    <s v="R"/>
    <s v="SENTF"/>
    <d v="2018-12-01T00:00:00"/>
    <x v="4"/>
    <d v="2018-11-01T00:00:00"/>
    <n v="68.040000000000006"/>
    <n v="5.24"/>
  </r>
  <r>
    <s v="E"/>
    <s v="C"/>
    <s v="G&lt;50Ft"/>
    <d v="2018-12-01T00:00:00"/>
    <x v="12"/>
    <d v="2018-05-01T00:00:00"/>
    <n v="82.86"/>
    <n v="6.38"/>
  </r>
  <r>
    <s v="E"/>
    <s v="C"/>
    <s v="G&lt;50Ft"/>
    <d v="2018-12-01T00:00:00"/>
    <x v="7"/>
    <d v="2018-05-01T00:00:00"/>
    <n v="54.92"/>
    <n v="4.8899999999999997"/>
  </r>
  <r>
    <s v="E"/>
    <s v="R"/>
    <s v="R-F"/>
    <d v="2018-12-01T00:00:00"/>
    <x v="2"/>
    <d v="2018-11-01T00:00:00"/>
    <n v="524"/>
    <n v="40.35"/>
  </r>
  <r>
    <s v="E"/>
    <s v="R"/>
    <s v="R-F"/>
    <d v="2018-12-01T00:00:00"/>
    <x v="3"/>
    <d v="2018-11-01T00:00:00"/>
    <n v="23.63"/>
    <n v="1.82"/>
  </r>
  <r>
    <s v="E"/>
    <s v="R"/>
    <s v="R-F"/>
    <d v="2018-12-01T00:00:00"/>
    <x v="11"/>
    <d v="2018-05-01T00:00:00"/>
    <n v="60"/>
    <n v="4.62"/>
  </r>
  <r>
    <s v="E"/>
    <s v="R"/>
    <s v="R-F"/>
    <d v="2018-12-01T00:00:00"/>
    <x v="12"/>
    <d v="2018-05-01T00:00:00"/>
    <n v="2.71"/>
    <n v="0.21"/>
  </r>
  <r>
    <s v="E"/>
    <s v="R"/>
    <s v="R-F"/>
    <d v="2018-12-01T00:00:00"/>
    <x v="11"/>
    <d v="2018-05-01T00:00:00"/>
    <n v="574.11"/>
    <n v="44.21"/>
  </r>
  <r>
    <s v="E"/>
    <s v="R"/>
    <s v="R-F"/>
    <d v="2018-12-01T00:00:00"/>
    <x v="6"/>
    <d v="2018-05-01T00:00:00"/>
    <n v="166.89"/>
    <n v="14.85"/>
  </r>
  <r>
    <s v="E"/>
    <s v="R"/>
    <s v="R-F"/>
    <d v="2018-12-01T00:00:00"/>
    <x v="12"/>
    <d v="2018-05-01T00:00:00"/>
    <n v="25.89"/>
    <n v="1.99"/>
  </r>
  <r>
    <s v="E"/>
    <s v="R"/>
    <s v="R-F"/>
    <d v="2018-12-01T00:00:00"/>
    <x v="7"/>
    <d v="2018-05-01T00:00:00"/>
    <n v="7.53"/>
    <n v="0.67"/>
  </r>
  <r>
    <s v="E"/>
    <s v="R"/>
    <s v="R-NET"/>
    <d v="2019-02-01T00:00:00"/>
    <x v="18"/>
    <d v="2018-11-01T00:00:00"/>
    <n v="-84"/>
    <n v="-6.47"/>
  </r>
  <r>
    <s v="E"/>
    <s v="R"/>
    <s v="R-F"/>
    <d v="2019-02-01T00:00:00"/>
    <x v="2"/>
    <d v="2018-11-01T00:00:00"/>
    <n v="577.03"/>
    <n v="44.43"/>
  </r>
  <r>
    <s v="E"/>
    <s v="R"/>
    <s v="R-F"/>
    <d v="2019-02-01T00:00:00"/>
    <x v="0"/>
    <d v="2018-11-01T00:00:00"/>
    <n v="34.97"/>
    <n v="3.11"/>
  </r>
  <r>
    <s v="E"/>
    <s v="R"/>
    <s v="R-F"/>
    <d v="2019-02-01T00:00:00"/>
    <x v="3"/>
    <d v="2018-11-01T00:00:00"/>
    <n v="22.97"/>
    <n v="1.77"/>
  </r>
  <r>
    <s v="E"/>
    <s v="R"/>
    <s v="R-F"/>
    <d v="2019-02-01T00:00:00"/>
    <x v="1"/>
    <d v="2018-11-01T00:00:00"/>
    <n v="1.39"/>
    <n v="0.12"/>
  </r>
  <r>
    <s v="E"/>
    <s v="C"/>
    <s v="SENTF"/>
    <d v="2018-11-01T00:00:00"/>
    <x v="4"/>
    <d v="2018-11-01T00:00:00"/>
    <n v="15.68"/>
    <n v="1.21"/>
  </r>
  <r>
    <s v="E"/>
    <s v="C"/>
    <s v="SENTF"/>
    <d v="2018-11-01T00:00:00"/>
    <x v="5"/>
    <d v="2018-11-01T00:00:00"/>
    <n v="0.71"/>
    <n v="0.05"/>
  </r>
  <r>
    <s v="E"/>
    <s v="C"/>
    <s v="SENTF"/>
    <d v="2018-11-01T00:00:00"/>
    <x v="9"/>
    <d v="2018-05-01T00:00:00"/>
    <n v="55"/>
    <n v="4.24"/>
  </r>
  <r>
    <s v="E"/>
    <s v="C"/>
    <s v="SENTF"/>
    <d v="2018-11-01T00:00:00"/>
    <x v="10"/>
    <d v="2018-05-01T00:00:00"/>
    <n v="2.48"/>
    <n v="0.19"/>
  </r>
  <r>
    <s v="E"/>
    <s v="U"/>
    <s v="GU-F"/>
    <d v="2018-11-01T00:00:00"/>
    <x v="2"/>
    <d v="2018-11-01T00:00:00"/>
    <n v="498"/>
    <n v="38.33"/>
  </r>
  <r>
    <s v="E"/>
    <s v="U"/>
    <s v="GU-F"/>
    <d v="2018-11-01T00:00:00"/>
    <x v="3"/>
    <d v="2018-11-01T00:00:00"/>
    <n v="22.44"/>
    <n v="1.71"/>
  </r>
  <r>
    <s v="E"/>
    <s v="U"/>
    <s v="GU-F"/>
    <d v="2018-11-01T00:00:00"/>
    <x v="11"/>
    <d v="2018-05-01T00:00:00"/>
    <n v="1704"/>
    <n v="131.19999999999999"/>
  </r>
  <r>
    <s v="E"/>
    <s v="U"/>
    <s v="GU-F"/>
    <d v="2018-11-01T00:00:00"/>
    <x v="12"/>
    <d v="2018-05-01T00:00:00"/>
    <n v="76.849999999999994"/>
    <n v="5.93"/>
  </r>
  <r>
    <s v="E"/>
    <s v="C"/>
    <s v="GU-F"/>
    <d v="2018-11-01T00:00:00"/>
    <x v="2"/>
    <d v="2018-11-01T00:00:00"/>
    <n v="77"/>
    <n v="5.93"/>
  </r>
  <r>
    <s v="E"/>
    <s v="C"/>
    <s v="GU-F"/>
    <d v="2018-11-01T00:00:00"/>
    <x v="3"/>
    <d v="2018-11-01T00:00:00"/>
    <n v="3.47"/>
    <n v="0.27"/>
  </r>
  <r>
    <s v="E"/>
    <s v="C"/>
    <s v="GU-F"/>
    <d v="2018-11-01T00:00:00"/>
    <x v="11"/>
    <d v="2018-05-01T00:00:00"/>
    <n v="264"/>
    <n v="20.329999999999998"/>
  </r>
  <r>
    <s v="E"/>
    <s v="C"/>
    <s v="GU-F"/>
    <d v="2018-11-01T00:00:00"/>
    <x v="12"/>
    <d v="2018-05-01T00:00:00"/>
    <n v="11.91"/>
    <n v="0.92"/>
  </r>
  <r>
    <s v="E"/>
    <s v="R"/>
    <s v="R-F"/>
    <d v="2018-11-01T00:00:00"/>
    <x v="2"/>
    <d v="2018-11-01T00:00:00"/>
    <n v="145"/>
    <n v="11.17"/>
  </r>
  <r>
    <s v="E"/>
    <s v="R"/>
    <s v="R-F"/>
    <d v="2018-11-01T00:00:00"/>
    <x v="3"/>
    <d v="2018-11-01T00:00:00"/>
    <n v="6.54"/>
    <n v="0.5"/>
  </r>
  <r>
    <s v="E"/>
    <s v="R"/>
    <s v="R-F"/>
    <d v="2018-11-01T00:00:00"/>
    <x v="11"/>
    <d v="2018-05-01T00:00:00"/>
    <n v="411"/>
    <n v="31.65"/>
  </r>
  <r>
    <s v="E"/>
    <s v="R"/>
    <s v="R-F"/>
    <d v="2018-11-01T00:00:00"/>
    <x v="12"/>
    <d v="2018-05-01T00:00:00"/>
    <n v="18.54"/>
    <n v="1.43"/>
  </r>
  <r>
    <s v="E"/>
    <s v="R"/>
    <s v="SENTF"/>
    <d v="2018-11-01T00:00:00"/>
    <x v="4"/>
    <d v="2018-11-01T00:00:00"/>
    <n v="20.12"/>
    <n v="1.55"/>
  </r>
  <r>
    <s v="E"/>
    <s v="R"/>
    <s v="SENTF"/>
    <d v="2018-11-01T00:00:00"/>
    <x v="5"/>
    <d v="2018-11-01T00:00:00"/>
    <n v="0.91"/>
    <n v="7.0000000000000007E-2"/>
  </r>
  <r>
    <s v="E"/>
    <s v="R"/>
    <s v="SENTF"/>
    <d v="2018-11-01T00:00:00"/>
    <x v="9"/>
    <d v="2018-05-01T00:00:00"/>
    <n v="58"/>
    <n v="4.47"/>
  </r>
  <r>
    <s v="E"/>
    <s v="R"/>
    <s v="SENTF"/>
    <d v="2018-11-01T00:00:00"/>
    <x v="10"/>
    <d v="2018-05-01T00:00:00"/>
    <n v="2.62"/>
    <n v="0.2"/>
  </r>
  <r>
    <s v="E"/>
    <s v="C"/>
    <s v="SENTF"/>
    <d v="2018-12-01T00:00:00"/>
    <x v="4"/>
    <d v="2018-11-01T00:00:00"/>
    <n v="471.6"/>
    <n v="36.31"/>
  </r>
  <r>
    <s v="E"/>
    <s v="C"/>
    <s v="SENTF"/>
    <d v="2018-12-01T00:00:00"/>
    <x v="5"/>
    <d v="2018-11-01T00:00:00"/>
    <n v="21.27"/>
    <n v="1.64"/>
  </r>
  <r>
    <s v="E"/>
    <s v="G"/>
    <s v="G&gt;50F"/>
    <d v="2018-12-01T00:00:00"/>
    <x v="2"/>
    <d v="2018-11-01T00:00:00"/>
    <n v="4305.78"/>
    <n v="331.56"/>
  </r>
  <r>
    <s v="E"/>
    <s v="G"/>
    <s v="G&gt;50F"/>
    <d v="2018-12-01T00:00:00"/>
    <x v="0"/>
    <d v="2018-11-01T00:00:00"/>
    <n v="114062.22"/>
    <n v="10151.530000000001"/>
  </r>
  <r>
    <s v="E"/>
    <s v="G"/>
    <s v="G&gt;50F"/>
    <d v="2018-12-01T00:00:00"/>
    <x v="3"/>
    <d v="2018-11-01T00:00:00"/>
    <n v="194.22"/>
    <n v="14.94"/>
  </r>
  <r>
    <s v="E"/>
    <s v="G"/>
    <s v="G&gt;50F"/>
    <d v="2018-12-01T00:00:00"/>
    <x v="1"/>
    <d v="2018-11-01T00:00:00"/>
    <n v="5144.18"/>
    <n v="457.84"/>
  </r>
  <r>
    <s v="E"/>
    <s v="G"/>
    <s v="G&gt;50Ft"/>
    <d v="2018-12-01T00:00:00"/>
    <x v="2"/>
    <d v="2018-11-01T00:00:00"/>
    <n v="39520"/>
    <n v="3043.04"/>
  </r>
  <r>
    <s v="E"/>
    <s v="G"/>
    <s v="G&gt;50Ft"/>
    <d v="2018-12-01T00:00:00"/>
    <x v="3"/>
    <d v="2018-11-01T00:00:00"/>
    <n v="1782.35"/>
    <n v="137.24"/>
  </r>
  <r>
    <s v="E"/>
    <s v="R"/>
    <s v="R-F"/>
    <d v="2018-12-01T00:00:00"/>
    <x v="2"/>
    <d v="2018-11-01T00:00:00"/>
    <n v="240"/>
    <n v="18.48"/>
  </r>
  <r>
    <s v="E"/>
    <s v="R"/>
    <s v="R-F"/>
    <d v="2018-12-01T00:00:00"/>
    <x v="3"/>
    <d v="2018-11-01T00:00:00"/>
    <n v="10.82"/>
    <n v="0.83"/>
  </r>
  <r>
    <s v="E"/>
    <s v="G"/>
    <s v="G&gt;50F"/>
    <d v="2018-12-01T00:00:00"/>
    <x v="2"/>
    <d v="2018-11-01T00:00:00"/>
    <n v="645.87"/>
    <n v="49.73"/>
  </r>
  <r>
    <s v="E"/>
    <s v="G"/>
    <s v="G&gt;50F"/>
    <d v="2018-12-01T00:00:00"/>
    <x v="0"/>
    <d v="2018-11-01T00:00:00"/>
    <n v="8354.1299999999992"/>
    <n v="743.52"/>
  </r>
  <r>
    <s v="E"/>
    <s v="G"/>
    <s v="G&gt;50F"/>
    <d v="2018-12-01T00:00:00"/>
    <x v="3"/>
    <d v="2018-11-01T00:00:00"/>
    <n v="29.13"/>
    <n v="2.2400000000000002"/>
  </r>
  <r>
    <s v="E"/>
    <s v="G"/>
    <s v="G&gt;50F"/>
    <d v="2018-12-01T00:00:00"/>
    <x v="1"/>
    <d v="2018-11-01T00:00:00"/>
    <n v="376.77"/>
    <n v="33.53"/>
  </r>
  <r>
    <s v="E"/>
    <s v="R"/>
    <s v="R-F"/>
    <d v="2018-12-01T00:00:00"/>
    <x v="2"/>
    <d v="2018-11-01T00:00:00"/>
    <n v="157"/>
    <n v="12.09"/>
  </r>
  <r>
    <s v="E"/>
    <s v="R"/>
    <s v="R-F"/>
    <d v="2018-12-01T00:00:00"/>
    <x v="3"/>
    <d v="2018-11-01T00:00:00"/>
    <n v="7.08"/>
    <n v="0.55000000000000004"/>
  </r>
  <r>
    <s v="E"/>
    <s v="R"/>
    <s v="R-F"/>
    <d v="2018-12-01T00:00:00"/>
    <x v="11"/>
    <d v="2018-05-01T00:00:00"/>
    <n v="440.15"/>
    <n v="33.89"/>
  </r>
  <r>
    <s v="E"/>
    <s v="R"/>
    <s v="R-F"/>
    <d v="2018-12-01T00:00:00"/>
    <x v="6"/>
    <d v="2018-05-01T00:00:00"/>
    <n v="11.85"/>
    <n v="1.05"/>
  </r>
  <r>
    <s v="E"/>
    <s v="R"/>
    <s v="R-F"/>
    <d v="2018-12-01T00:00:00"/>
    <x v="12"/>
    <d v="2018-05-01T00:00:00"/>
    <n v="19.850000000000001"/>
    <n v="1.53"/>
  </r>
  <r>
    <s v="E"/>
    <s v="R"/>
    <s v="R-F"/>
    <d v="2018-12-01T00:00:00"/>
    <x v="7"/>
    <d v="2018-05-01T00:00:00"/>
    <n v="0.54"/>
    <n v="0.05"/>
  </r>
  <r>
    <s v="E"/>
    <s v="C"/>
    <s v="SENTF"/>
    <d v="2018-12-01T00:00:00"/>
    <x v="4"/>
    <d v="2018-11-01T00:00:00"/>
    <n v="61.56"/>
    <n v="4.74"/>
  </r>
  <r>
    <s v="E"/>
    <s v="C"/>
    <s v="SENTF"/>
    <d v="2018-12-01T00:00:00"/>
    <x v="5"/>
    <d v="2018-11-01T00:00:00"/>
    <n v="2.78"/>
    <n v="0.21"/>
  </r>
  <r>
    <s v="E"/>
    <s v="U"/>
    <s v="GU-F"/>
    <d v="2018-12-01T00:00:00"/>
    <x v="2"/>
    <d v="2018-11-01T00:00:00"/>
    <n v="2202"/>
    <n v="169.57"/>
  </r>
  <r>
    <s v="E"/>
    <s v="U"/>
    <s v="GU-F"/>
    <d v="2018-12-01T00:00:00"/>
    <x v="3"/>
    <d v="2018-11-01T00:00:00"/>
    <n v="99.3"/>
    <n v="7.64"/>
  </r>
  <r>
    <s v="E"/>
    <s v="C"/>
    <s v="GU-F"/>
    <d v="2018-12-01T00:00:00"/>
    <x v="2"/>
    <d v="2018-11-01T00:00:00"/>
    <n v="341"/>
    <n v="26.26"/>
  </r>
  <r>
    <s v="E"/>
    <s v="C"/>
    <s v="GU-F"/>
    <d v="2018-12-01T00:00:00"/>
    <x v="3"/>
    <d v="2018-11-01T00:00:00"/>
    <n v="15.38"/>
    <n v="1.18"/>
  </r>
  <r>
    <s v="E"/>
    <s v="C"/>
    <s v="SENTF"/>
    <d v="2019-02-01T00:00:00"/>
    <x v="4"/>
    <d v="2018-11-01T00:00:00"/>
    <n v="6"/>
    <n v="0.46"/>
  </r>
  <r>
    <s v="E"/>
    <s v="C"/>
    <s v="SENTF"/>
    <d v="2019-02-01T00:00:00"/>
    <x v="5"/>
    <d v="2018-11-01T00:00:00"/>
    <n v="0.2"/>
    <n v="0.02"/>
  </r>
  <r>
    <s v="E"/>
    <s v="R"/>
    <s v="SENTF"/>
    <d v="2019-02-01T00:00:00"/>
    <x v="4"/>
    <d v="2018-11-01T00:00:00"/>
    <n v="13"/>
    <n v="1"/>
  </r>
  <r>
    <s v="E"/>
    <s v="R"/>
    <s v="SENTF"/>
    <d v="2019-02-01T00:00:00"/>
    <x v="5"/>
    <d v="2018-11-01T00:00:00"/>
    <n v="0.48"/>
    <n v="0.04"/>
  </r>
  <r>
    <s v="E"/>
    <s v="U"/>
    <s v="GU-F"/>
    <d v="2019-02-01T00:00:00"/>
    <x v="2"/>
    <d v="2018-11-01T00:00:00"/>
    <n v="814"/>
    <n v="62.69"/>
  </r>
  <r>
    <s v="E"/>
    <s v="U"/>
    <s v="GU-F"/>
    <d v="2019-02-01T00:00:00"/>
    <x v="3"/>
    <d v="2018-11-01T00:00:00"/>
    <n v="30.12"/>
    <n v="2.3199999999999998"/>
  </r>
  <r>
    <s v="E"/>
    <s v="G"/>
    <s v="G&gt;50F"/>
    <d v="2019-02-01T00:00:00"/>
    <x v="2"/>
    <d v="2018-11-01T00:00:00"/>
    <n v="265.19"/>
    <n v="20.420000000000002"/>
  </r>
  <r>
    <s v="E"/>
    <s v="G"/>
    <s v="G&gt;50F"/>
    <d v="2019-02-01T00:00:00"/>
    <x v="0"/>
    <d v="2018-11-01T00:00:00"/>
    <n v="9522.81"/>
    <n v="847.53"/>
  </r>
  <r>
    <s v="E"/>
    <s v="G"/>
    <s v="G&gt;50F"/>
    <d v="2019-02-01T00:00:00"/>
    <x v="3"/>
    <d v="2018-11-01T00:00:00"/>
    <n v="9.81"/>
    <n v="0.76"/>
  </r>
  <r>
    <s v="E"/>
    <s v="G"/>
    <s v="G&gt;50F"/>
    <d v="2019-02-01T00:00:00"/>
    <x v="1"/>
    <d v="2018-11-01T00:00:00"/>
    <n v="352.35"/>
    <n v="31.36"/>
  </r>
  <r>
    <s v="E"/>
    <s v="R"/>
    <s v="R-F"/>
    <d v="2019-02-01T00:00:00"/>
    <x v="2"/>
    <d v="2018-11-01T00:00:00"/>
    <n v="36"/>
    <n v="2.77"/>
  </r>
  <r>
    <s v="E"/>
    <s v="R"/>
    <s v="R-F"/>
    <d v="2019-02-01T00:00:00"/>
    <x v="3"/>
    <d v="2018-11-01T00:00:00"/>
    <n v="1.62"/>
    <n v="0.12"/>
  </r>
  <r>
    <s v="E"/>
    <s v="SL"/>
    <s v="SENTF"/>
    <d v="2018-12-01T00:00:00"/>
    <x v="4"/>
    <d v="2018-11-01T00:00:00"/>
    <n v="63.36"/>
    <n v="4.88"/>
  </r>
  <r>
    <s v="E"/>
    <s v="SL"/>
    <s v="SENTF"/>
    <d v="2018-12-01T00:00:00"/>
    <x v="5"/>
    <d v="2018-11-01T00:00:00"/>
    <n v="2.86"/>
    <n v="0.22"/>
  </r>
  <r>
    <s v="E"/>
    <s v="C"/>
    <s v="G&lt;50IF"/>
    <d v="2018-12-01T00:00:00"/>
    <x v="2"/>
    <d v="2018-11-01T00:00:00"/>
    <n v="3704.98"/>
    <n v="285.3"/>
  </r>
  <r>
    <s v="E"/>
    <s v="C"/>
    <s v="G&lt;50IF"/>
    <d v="2018-12-01T00:00:00"/>
    <x v="0"/>
    <d v="2018-11-01T00:00:00"/>
    <n v="11446.58"/>
    <n v="1018.74"/>
  </r>
  <r>
    <s v="E"/>
    <s v="C"/>
    <s v="G&lt;50IF"/>
    <d v="2018-12-01T00:00:00"/>
    <x v="3"/>
    <d v="2018-11-01T00:00:00"/>
    <n v="167.1"/>
    <n v="12.87"/>
  </r>
  <r>
    <s v="E"/>
    <s v="C"/>
    <s v="G&lt;50IF"/>
    <d v="2018-12-01T00:00:00"/>
    <x v="1"/>
    <d v="2018-11-01T00:00:00"/>
    <n v="516.23"/>
    <n v="45.94"/>
  </r>
  <r>
    <s v="E"/>
    <s v="G"/>
    <s v="G&gt;50IF"/>
    <d v="2018-12-01T00:00:00"/>
    <x v="2"/>
    <d v="2018-11-01T00:00:00"/>
    <n v="0"/>
    <n v="0"/>
  </r>
  <r>
    <s v="E"/>
    <s v="G"/>
    <s v="G&gt;50IF"/>
    <d v="2018-12-01T00:00:00"/>
    <x v="3"/>
    <d v="2018-11-01T00:00:00"/>
    <n v="0"/>
    <n v="0"/>
  </r>
  <r>
    <s v="E"/>
    <s v="C"/>
    <s v="SENTF"/>
    <d v="2018-12-01T00:00:00"/>
    <x v="4"/>
    <d v="2018-11-01T00:00:00"/>
    <n v="225"/>
    <n v="17.32"/>
  </r>
  <r>
    <s v="E"/>
    <s v="C"/>
    <s v="SENTF"/>
    <d v="2018-12-01T00:00:00"/>
    <x v="5"/>
    <d v="2018-11-01T00:00:00"/>
    <n v="10.14"/>
    <n v="0.78"/>
  </r>
  <r>
    <s v="E"/>
    <s v="C"/>
    <s v="SENTF"/>
    <d v="2018-12-01T00:00:00"/>
    <x v="4"/>
    <d v="2018-11-01T00:00:00"/>
    <n v="1245.5999999999999"/>
    <n v="95.9"/>
  </r>
  <r>
    <s v="E"/>
    <s v="C"/>
    <s v="SENTF"/>
    <d v="2018-12-01T00:00:00"/>
    <x v="5"/>
    <d v="2018-11-01T00:00:00"/>
    <n v="56.18"/>
    <n v="4.33"/>
  </r>
  <r>
    <s v="E"/>
    <s v="R"/>
    <s v="SENTF"/>
    <d v="2018-12-01T00:00:00"/>
    <x v="4"/>
    <d v="2018-11-01T00:00:00"/>
    <n v="194.4"/>
    <n v="14.97"/>
  </r>
  <r>
    <s v="E"/>
    <s v="R"/>
    <s v="SENTF"/>
    <d v="2018-12-01T00:00:00"/>
    <x v="5"/>
    <d v="2018-11-01T00:00:00"/>
    <n v="8.77"/>
    <n v="0.67"/>
  </r>
  <r>
    <s v="E"/>
    <s v="R"/>
    <s v="R-F"/>
    <d v="2018-12-01T00:00:00"/>
    <x v="2"/>
    <d v="2018-11-01T00:00:00"/>
    <n v="233"/>
    <n v="17.940000000000001"/>
  </r>
  <r>
    <s v="E"/>
    <s v="S"/>
    <s v="STRLTF"/>
    <d v="2018-12-01T00:00:00"/>
    <x v="0"/>
    <d v="2018-11-01T00:00:00"/>
    <n v="5013.55"/>
    <n v="446.21"/>
  </r>
  <r>
    <s v="E"/>
    <s v="S"/>
    <s v="STRLTF"/>
    <d v="2018-12-01T00:00:00"/>
    <x v="3"/>
    <d v="2018-11-01T00:00:00"/>
    <n v="32.369999999999997"/>
    <n v="2.4900000000000002"/>
  </r>
  <r>
    <s v="E"/>
    <s v="S"/>
    <s v="STRLTF"/>
    <d v="2018-12-01T00:00:00"/>
    <x v="1"/>
    <d v="2018-11-01T00:00:00"/>
    <n v="226.11"/>
    <n v="20.12"/>
  </r>
  <r>
    <s v="E"/>
    <s v="GI"/>
    <s v="G&gt;5IFt"/>
    <d v="2018-12-01T00:00:00"/>
    <x v="2"/>
    <d v="2018-11-01T00:00:00"/>
    <n v="21677.06"/>
    <n v="1669.13"/>
  </r>
  <r>
    <s v="E"/>
    <s v="GI"/>
    <s v="G&gt;5IFt"/>
    <d v="2018-12-01T00:00:00"/>
    <x v="3"/>
    <d v="2018-11-01T00:00:00"/>
    <n v="977.64"/>
    <n v="75.28"/>
  </r>
  <r>
    <s v="E"/>
    <s v="G"/>
    <s v="G&gt;50IF"/>
    <d v="2018-12-01T00:00:00"/>
    <x v="2"/>
    <d v="2018-11-01T00:00:00"/>
    <n v="717.63"/>
    <n v="55.26"/>
  </r>
  <r>
    <s v="E"/>
    <s v="G"/>
    <s v="G&gt;50IF"/>
    <d v="2018-12-01T00:00:00"/>
    <x v="0"/>
    <d v="2018-11-01T00:00:00"/>
    <n v="3116.55"/>
    <n v="277.37"/>
  </r>
  <r>
    <s v="E"/>
    <s v="G"/>
    <s v="G&gt;50IF"/>
    <d v="2018-12-01T00:00:00"/>
    <x v="3"/>
    <d v="2018-11-01T00:00:00"/>
    <n v="32.369999999999997"/>
    <n v="2.4900000000000002"/>
  </r>
  <r>
    <s v="E"/>
    <s v="G"/>
    <s v="G&gt;50IF"/>
    <d v="2018-12-01T00:00:00"/>
    <x v="1"/>
    <d v="2018-11-01T00:00:00"/>
    <n v="140.55000000000001"/>
    <n v="12.51"/>
  </r>
  <r>
    <s v="E"/>
    <s v="S"/>
    <s v="STRLTF"/>
    <d v="2018-12-01T00:00:00"/>
    <x v="2"/>
    <d v="2018-11-01T00:00:00"/>
    <n v="717.63"/>
    <n v="55.26"/>
  </r>
  <r>
    <s v="E"/>
    <s v="S"/>
    <s v="STRLTF"/>
    <d v="2018-12-01T00:00:00"/>
    <x v="0"/>
    <d v="2018-11-01T00:00:00"/>
    <n v="11724.52"/>
    <n v="1043.48"/>
  </r>
  <r>
    <s v="E"/>
    <s v="S"/>
    <s v="STRLTF"/>
    <d v="2018-12-01T00:00:00"/>
    <x v="3"/>
    <d v="2018-11-01T00:00:00"/>
    <n v="32.369999999999997"/>
    <n v="2.4900000000000002"/>
  </r>
  <r>
    <s v="E"/>
    <s v="S"/>
    <s v="STRLTF"/>
    <d v="2018-12-01T00:00:00"/>
    <x v="1"/>
    <d v="2018-11-01T00:00:00"/>
    <n v="528.77"/>
    <n v="47.06"/>
  </r>
  <r>
    <s v="E"/>
    <s v="C"/>
    <s v="G&lt;50IF"/>
    <d v="2018-12-01T00:00:00"/>
    <x v="2"/>
    <d v="2018-11-01T00:00:00"/>
    <n v="717.63"/>
    <n v="55.26"/>
  </r>
  <r>
    <s v="E"/>
    <s v="C"/>
    <s v="G&lt;50IF"/>
    <d v="2018-12-01T00:00:00"/>
    <x v="0"/>
    <d v="2018-11-01T00:00:00"/>
    <n v="3252.33"/>
    <n v="289.45999999999998"/>
  </r>
  <r>
    <s v="E"/>
    <s v="C"/>
    <s v="G&lt;50IF"/>
    <d v="2018-12-01T00:00:00"/>
    <x v="3"/>
    <d v="2018-11-01T00:00:00"/>
    <n v="32.369999999999997"/>
    <n v="2.4900000000000002"/>
  </r>
  <r>
    <s v="E"/>
    <s v="C"/>
    <s v="G&lt;50IF"/>
    <d v="2018-12-01T00:00:00"/>
    <x v="1"/>
    <d v="2018-11-01T00:00:00"/>
    <n v="146.68"/>
    <n v="13.05"/>
  </r>
  <r>
    <s v="E"/>
    <s v="R"/>
    <s v="SENTF"/>
    <d v="2018-12-01T00:00:00"/>
    <x v="4"/>
    <d v="2018-11-01T00:00:00"/>
    <n v="302.39999999999998"/>
    <n v="23.28"/>
  </r>
  <r>
    <s v="E"/>
    <s v="R"/>
    <s v="SENTF"/>
    <d v="2018-12-01T00:00:00"/>
    <x v="5"/>
    <d v="2018-11-01T00:00:00"/>
    <n v="13.64"/>
    <n v="1.05"/>
  </r>
  <r>
    <s v="E"/>
    <s v="R"/>
    <s v="R-F"/>
    <d v="2018-12-01T00:00:00"/>
    <x v="2"/>
    <d v="2018-11-01T00:00:00"/>
    <n v="880"/>
    <n v="67.760000000000005"/>
  </r>
  <r>
    <s v="E"/>
    <s v="R"/>
    <s v="R-F"/>
    <d v="2018-12-01T00:00:00"/>
    <x v="3"/>
    <d v="2018-11-01T00:00:00"/>
    <n v="39.69"/>
    <n v="3.06"/>
  </r>
  <r>
    <s v="E"/>
    <s v="R"/>
    <s v="SENTF"/>
    <d v="2018-12-01T00:00:00"/>
    <x v="4"/>
    <d v="2018-11-01T00:00:00"/>
    <n v="43.2"/>
    <n v="3.32"/>
  </r>
  <r>
    <s v="E"/>
    <s v="R"/>
    <s v="SENTF"/>
    <d v="2018-12-01T00:00:00"/>
    <x v="5"/>
    <d v="2018-11-01T00:00:00"/>
    <n v="1.94"/>
    <n v="0.14000000000000001"/>
  </r>
  <r>
    <s v="E"/>
    <s v="C"/>
    <s v="SENTF"/>
    <d v="2018-12-01T00:00:00"/>
    <x v="4"/>
    <d v="2018-11-01T00:00:00"/>
    <n v="3702.24"/>
    <n v="285.05"/>
  </r>
  <r>
    <s v="E"/>
    <s v="C"/>
    <s v="SENTF"/>
    <d v="2018-12-01T00:00:00"/>
    <x v="5"/>
    <d v="2018-11-01T00:00:00"/>
    <n v="166.95"/>
    <n v="12.86"/>
  </r>
  <r>
    <s v="E"/>
    <s v="C"/>
    <s v="G&lt;50F"/>
    <d v="2018-12-01T00:00:00"/>
    <x v="2"/>
    <d v="2018-11-01T00:00:00"/>
    <n v="717.63"/>
    <n v="55.26"/>
  </r>
  <r>
    <s v="E"/>
    <s v="C"/>
    <s v="G&lt;50F"/>
    <d v="2018-12-01T00:00:00"/>
    <x v="0"/>
    <d v="2018-11-01T00:00:00"/>
    <n v="8082.37"/>
    <n v="719.33"/>
  </r>
  <r>
    <s v="E"/>
    <s v="C"/>
    <s v="G&lt;50F"/>
    <d v="2018-12-01T00:00:00"/>
    <x v="3"/>
    <d v="2018-11-01T00:00:00"/>
    <n v="32.369999999999997"/>
    <n v="2.4900000000000002"/>
  </r>
  <r>
    <s v="E"/>
    <s v="C"/>
    <s v="G&lt;50F"/>
    <d v="2018-12-01T00:00:00"/>
    <x v="1"/>
    <d v="2018-11-01T00:00:00"/>
    <n v="364.51"/>
    <n v="32.44"/>
  </r>
  <r>
    <s v="E"/>
    <s v="C"/>
    <s v="C-NET"/>
    <d v="2018-12-01T00:00:00"/>
    <x v="18"/>
    <d v="2018-11-01T00:00:00"/>
    <n v="0"/>
    <n v="0"/>
  </r>
  <r>
    <s v="E"/>
    <s v="G"/>
    <s v="G&gt;50F"/>
    <d v="2018-12-01T00:00:00"/>
    <x v="2"/>
    <d v="2018-11-01T00:00:00"/>
    <n v="1435.26"/>
    <n v="110.52"/>
  </r>
  <r>
    <s v="E"/>
    <s v="G"/>
    <s v="G&gt;50F"/>
    <d v="2018-12-01T00:00:00"/>
    <x v="0"/>
    <d v="2018-11-01T00:00:00"/>
    <n v="33844.74"/>
    <n v="3012.18"/>
  </r>
  <r>
    <s v="E"/>
    <s v="G"/>
    <s v="G&gt;50F"/>
    <d v="2018-12-01T00:00:00"/>
    <x v="3"/>
    <d v="2018-11-01T00:00:00"/>
    <n v="64.739999999999995"/>
    <n v="4.9800000000000004"/>
  </r>
  <r>
    <s v="E"/>
    <s v="G"/>
    <s v="G&gt;50F"/>
    <d v="2018-12-01T00:00:00"/>
    <x v="1"/>
    <d v="2018-11-01T00:00:00"/>
    <n v="1526.39"/>
    <n v="135.84"/>
  </r>
  <r>
    <s v="E"/>
    <s v="G"/>
    <s v="G&gt;50Ft"/>
    <d v="2018-12-01T00:00:00"/>
    <x v="2"/>
    <d v="2018-11-01T00:00:00"/>
    <n v="93760"/>
    <n v="7219.52"/>
  </r>
  <r>
    <s v="E"/>
    <s v="G"/>
    <s v="G&gt;50Ft"/>
    <d v="2018-12-01T00:00:00"/>
    <x v="3"/>
    <d v="2018-11-01T00:00:00"/>
    <n v="4228.58"/>
    <n v="325.60000000000002"/>
  </r>
  <r>
    <s v="E"/>
    <s v="U"/>
    <s v="GU-F"/>
    <d v="2018-12-01T00:00:00"/>
    <x v="2"/>
    <d v="2018-11-01T00:00:00"/>
    <n v="7513.63"/>
    <n v="578.67999999999995"/>
  </r>
  <r>
    <s v="E"/>
    <s v="U"/>
    <s v="GU-F"/>
    <d v="2018-12-01T00:00:00"/>
    <x v="3"/>
    <d v="2018-11-01T00:00:00"/>
    <n v="338.82"/>
    <n v="26.17"/>
  </r>
  <r>
    <s v="E"/>
    <s v="U"/>
    <s v="GU-F"/>
    <d v="2018-12-01T00:00:00"/>
    <x v="0"/>
    <d v="2018-11-01T00:00:00"/>
    <n v="28.37"/>
    <n v="2.52"/>
  </r>
  <r>
    <s v="E"/>
    <s v="U"/>
    <s v="GU-F"/>
    <d v="2018-12-01T00:00:00"/>
    <x v="1"/>
    <d v="2018-11-01T00:00:00"/>
    <n v="1.27"/>
    <n v="0.11"/>
  </r>
  <r>
    <s v="E"/>
    <s v="C"/>
    <s v="SENTF"/>
    <d v="2018-12-01T00:00:00"/>
    <x v="4"/>
    <d v="2018-11-01T00:00:00"/>
    <n v="498.24"/>
    <n v="38.36"/>
  </r>
  <r>
    <s v="E"/>
    <s v="C"/>
    <s v="SENTF"/>
    <d v="2018-12-01T00:00:00"/>
    <x v="5"/>
    <d v="2018-11-01T00:00:00"/>
    <n v="22.46"/>
    <n v="1.72"/>
  </r>
  <r>
    <s v="E"/>
    <s v="R"/>
    <s v="R-NET"/>
    <d v="2019-02-01T00:00:00"/>
    <x v="18"/>
    <d v="2018-11-01T00:00:00"/>
    <n v="-14"/>
    <n v="-1.08"/>
  </r>
  <r>
    <s v="E"/>
    <s v="R"/>
    <s v="R-F"/>
    <d v="2019-02-01T00:00:00"/>
    <x v="2"/>
    <d v="2018-11-01T00:00:00"/>
    <n v="63"/>
    <n v="4.8499999999999996"/>
  </r>
  <r>
    <s v="E"/>
    <s v="R"/>
    <s v="R-F"/>
    <d v="2019-02-01T00:00:00"/>
    <x v="3"/>
    <d v="2018-11-01T00:00:00"/>
    <n v="2.15"/>
    <n v="0.17"/>
  </r>
  <r>
    <s v="E"/>
    <s v="C"/>
    <s v="G&lt;50Ft"/>
    <d v="2019-02-01T00:00:00"/>
    <x v="2"/>
    <d v="2018-11-01T00:00:00"/>
    <n v="3094.48"/>
    <n v="238.27"/>
  </r>
  <r>
    <s v="E"/>
    <s v="C"/>
    <s v="G&lt;50Ft"/>
    <d v="2019-02-01T00:00:00"/>
    <x v="0"/>
    <d v="2018-11-01T00:00:00"/>
    <n v="270.52"/>
    <n v="24.08"/>
  </r>
  <r>
    <s v="E"/>
    <s v="C"/>
    <s v="G&lt;50Ft"/>
    <d v="2019-02-01T00:00:00"/>
    <x v="3"/>
    <d v="2018-11-01T00:00:00"/>
    <n v="105.52"/>
    <n v="8.1300000000000008"/>
  </r>
  <r>
    <s v="E"/>
    <s v="C"/>
    <s v="G&lt;50Ft"/>
    <d v="2019-02-01T00:00:00"/>
    <x v="1"/>
    <d v="2018-11-01T00:00:00"/>
    <n v="9.23"/>
    <n v="0.82"/>
  </r>
  <r>
    <s v="E"/>
    <s v="U"/>
    <s v="GU-F"/>
    <d v="2019-02-01T00:00:00"/>
    <x v="2"/>
    <d v="2018-11-01T00:00:00"/>
    <n v="243.4"/>
    <n v="18.75"/>
  </r>
  <r>
    <s v="E"/>
    <s v="U"/>
    <s v="GU-F"/>
    <d v="2019-02-01T00:00:00"/>
    <x v="3"/>
    <d v="2018-11-01T00:00:00"/>
    <n v="8.3000000000000007"/>
    <n v="0.63"/>
  </r>
  <r>
    <s v="E"/>
    <s v="G"/>
    <s v="G&gt;50Ft"/>
    <d v="2019-02-01T00:00:00"/>
    <x v="2"/>
    <d v="2018-11-01T00:00:00"/>
    <n v="11634.29"/>
    <n v="895.85"/>
  </r>
  <r>
    <s v="E"/>
    <s v="G"/>
    <s v="G&gt;50Ft"/>
    <d v="2019-02-01T00:00:00"/>
    <x v="3"/>
    <d v="2018-11-01T00:00:00"/>
    <n v="396.73"/>
    <n v="30.55"/>
  </r>
  <r>
    <s v="E"/>
    <s v="C"/>
    <s v="SENTF"/>
    <d v="2019-02-01T00:00:00"/>
    <x v="4"/>
    <d v="2018-11-01T00:00:00"/>
    <n v="27"/>
    <n v="2.08"/>
  </r>
  <r>
    <s v="E"/>
    <s v="C"/>
    <s v="SENTF"/>
    <d v="2019-02-01T00:00:00"/>
    <x v="5"/>
    <d v="2018-11-01T00:00:00"/>
    <n v="0.92"/>
    <n v="7.0000000000000007E-2"/>
  </r>
  <r>
    <s v="E"/>
    <s v="G"/>
    <s v="G&gt;50Ft"/>
    <d v="2019-02-01T00:00:00"/>
    <x v="0"/>
    <d v="2018-11-01T00:00:00"/>
    <n v="1550.71"/>
    <n v="138.01"/>
  </r>
  <r>
    <s v="E"/>
    <s v="G"/>
    <s v="G&gt;50Ft"/>
    <d v="2019-02-01T00:00:00"/>
    <x v="1"/>
    <d v="2018-11-01T00:00:00"/>
    <n v="52.88"/>
    <n v="4.71"/>
  </r>
  <r>
    <s v="E"/>
    <s v="U"/>
    <s v="GU-F"/>
    <d v="2019-02-01T00:00:00"/>
    <x v="0"/>
    <d v="2018-11-01T00:00:00"/>
    <n v="420.6"/>
    <n v="37.43"/>
  </r>
  <r>
    <s v="E"/>
    <s v="U"/>
    <s v="GU-F"/>
    <d v="2019-02-01T00:00:00"/>
    <x v="1"/>
    <d v="2018-11-01T00:00:00"/>
    <n v="14.34"/>
    <n v="1.28"/>
  </r>
  <r>
    <s v="E"/>
    <s v="G"/>
    <s v="G&gt;50F"/>
    <d v="2019-02-01T00:00:00"/>
    <x v="2"/>
    <d v="2018-11-01T00:00:00"/>
    <n v="96.7"/>
    <n v="7.45"/>
  </r>
  <r>
    <s v="E"/>
    <s v="G"/>
    <s v="G&gt;50F"/>
    <d v="2019-02-01T00:00:00"/>
    <x v="0"/>
    <d v="2018-11-01T00:00:00"/>
    <n v="1266.3"/>
    <n v="112.7"/>
  </r>
  <r>
    <s v="E"/>
    <s v="G"/>
    <s v="G&gt;50F"/>
    <d v="2019-02-01T00:00:00"/>
    <x v="3"/>
    <d v="2018-11-01T00:00:00"/>
    <n v="3.3"/>
    <n v="0.25"/>
  </r>
  <r>
    <s v="E"/>
    <s v="G"/>
    <s v="G&gt;50F"/>
    <d v="2019-02-01T00:00:00"/>
    <x v="1"/>
    <d v="2018-11-01T00:00:00"/>
    <n v="43.18"/>
    <n v="3.84"/>
  </r>
  <r>
    <s v="E"/>
    <s v="C"/>
    <s v="G&lt;50F"/>
    <d v="2019-02-01T00:00:00"/>
    <x v="2"/>
    <d v="2018-11-01T00:00:00"/>
    <n v="504.32"/>
    <n v="38.83"/>
  </r>
  <r>
    <s v="E"/>
    <s v="C"/>
    <s v="G&lt;50F"/>
    <d v="2019-02-01T00:00:00"/>
    <x v="0"/>
    <d v="2018-11-01T00:00:00"/>
    <n v="1265.68"/>
    <n v="112.65"/>
  </r>
  <r>
    <s v="E"/>
    <s v="C"/>
    <s v="SENTF"/>
    <d v="2019-02-01T00:00:00"/>
    <x v="4"/>
    <d v="2018-11-01T00:00:00"/>
    <n v="8"/>
    <n v="0.62"/>
  </r>
  <r>
    <s v="E"/>
    <s v="C"/>
    <s v="SENTF"/>
    <d v="2019-02-01T00:00:00"/>
    <x v="5"/>
    <d v="2018-11-01T00:00:00"/>
    <n v="0.27"/>
    <n v="0.02"/>
  </r>
  <r>
    <s v="E"/>
    <s v="G"/>
    <s v="G&gt;50Ft"/>
    <d v="2019-02-01T00:00:00"/>
    <x v="2"/>
    <d v="2018-11-01T00:00:00"/>
    <n v="2321.7600000000002"/>
    <n v="178.78"/>
  </r>
  <r>
    <s v="E"/>
    <s v="G"/>
    <s v="G&gt;50Ft"/>
    <d v="2019-02-01T00:00:00"/>
    <x v="0"/>
    <d v="2018-11-01T00:00:00"/>
    <n v="372.24"/>
    <n v="33.130000000000003"/>
  </r>
  <r>
    <s v="E"/>
    <s v="G"/>
    <s v="G&gt;50Ft"/>
    <d v="2019-02-01T00:00:00"/>
    <x v="3"/>
    <d v="2018-11-01T00:00:00"/>
    <n v="78.239999999999995"/>
    <n v="6.02"/>
  </r>
  <r>
    <s v="E"/>
    <s v="G"/>
    <s v="G&gt;50Ft"/>
    <d v="2019-02-01T00:00:00"/>
    <x v="1"/>
    <d v="2018-11-01T00:00:00"/>
    <n v="12.55"/>
    <n v="1.1200000000000001"/>
  </r>
  <r>
    <s v="E"/>
    <s v="U"/>
    <s v="GU-F"/>
    <d v="2019-02-01T00:00:00"/>
    <x v="2"/>
    <d v="2018-11-01T00:00:00"/>
    <n v="180.55"/>
    <n v="13.92"/>
  </r>
  <r>
    <s v="E"/>
    <s v="U"/>
    <s v="GU-F"/>
    <d v="2019-02-01T00:00:00"/>
    <x v="3"/>
    <d v="2018-11-01T00:00:00"/>
    <n v="6.09"/>
    <n v="0.46"/>
  </r>
  <r>
    <s v="E"/>
    <s v="U"/>
    <s v="GU-F"/>
    <d v="2019-02-01T00:00:00"/>
    <x v="0"/>
    <d v="2018-11-01T00:00:00"/>
    <n v="17.45"/>
    <n v="1.55"/>
  </r>
  <r>
    <s v="E"/>
    <s v="U"/>
    <s v="GU-F"/>
    <d v="2019-02-01T00:00:00"/>
    <x v="1"/>
    <d v="2018-11-01T00:00:00"/>
    <n v="0.57999999999999996"/>
    <n v="0.05"/>
  </r>
  <r>
    <s v="E"/>
    <s v="C"/>
    <s v="G&lt;50F"/>
    <d v="2019-02-01T00:00:00"/>
    <x v="3"/>
    <d v="2018-11-01T00:00:00"/>
    <n v="20.68"/>
    <n v="1.59"/>
  </r>
  <r>
    <s v="E"/>
    <s v="C"/>
    <s v="G&lt;50F"/>
    <d v="2019-02-01T00:00:00"/>
    <x v="1"/>
    <d v="2018-11-01T00:00:00"/>
    <n v="51.89"/>
    <n v="4.62"/>
  </r>
  <r>
    <s v="E"/>
    <s v="R"/>
    <s v="CR-F"/>
    <d v="2019-03-01T00:00:00"/>
    <x v="2"/>
    <d v="2018-11-01T00:00:00"/>
    <n v="-1710.42"/>
    <n v="-131.69999999999999"/>
  </r>
  <r>
    <s v="E"/>
    <s v="R"/>
    <s v="CR-F"/>
    <d v="2019-03-01T00:00:00"/>
    <x v="3"/>
    <d v="2018-11-01T00:00:00"/>
    <n v="-77.14"/>
    <n v="-5.94"/>
  </r>
  <r>
    <s v="E"/>
    <s v="R"/>
    <s v="CR-F"/>
    <d v="2019-03-01T00:00:00"/>
    <x v="0"/>
    <d v="2018-11-01T00:00:00"/>
    <n v="-278.58"/>
    <n v="-24.79"/>
  </r>
  <r>
    <s v="E"/>
    <s v="R"/>
    <s v="CR-F"/>
    <d v="2019-03-01T00:00:00"/>
    <x v="1"/>
    <d v="2018-11-01T00:00:00"/>
    <n v="-12.56"/>
    <n v="-1.1200000000000001"/>
  </r>
  <r>
    <s v="E"/>
    <s v="U"/>
    <s v="GU-F"/>
    <d v="2018-10-01T00:00:00"/>
    <x v="11"/>
    <d v="2018-05-01T00:00:00"/>
    <n v="414"/>
    <n v="31.88"/>
  </r>
  <r>
    <s v="E"/>
    <s v="U"/>
    <s v="GU-F"/>
    <d v="2018-10-01T00:00:00"/>
    <x v="12"/>
    <d v="2018-05-01T00:00:00"/>
    <n v="18.670000000000002"/>
    <n v="1.44"/>
  </r>
  <r>
    <s v="E"/>
    <s v="C"/>
    <s v="SENTF"/>
    <d v="2018-10-01T00:00:00"/>
    <x v="9"/>
    <d v="2018-05-01T00:00:00"/>
    <n v="75.599999999999994"/>
    <n v="5.82"/>
  </r>
  <r>
    <s v="E"/>
    <s v="C"/>
    <s v="SENTF"/>
    <d v="2018-10-01T00:00:00"/>
    <x v="10"/>
    <d v="2018-05-01T00:00:00"/>
    <n v="3.41"/>
    <n v="0.26"/>
  </r>
  <r>
    <s v="E"/>
    <s v="C"/>
    <s v="CSENTF"/>
    <d v="2018-10-01T00:00:00"/>
    <x v="9"/>
    <d v="2018-05-01T00:00:00"/>
    <n v="1449"/>
    <n v="111.59"/>
  </r>
  <r>
    <s v="E"/>
    <s v="C"/>
    <s v="CSENTF"/>
    <d v="2018-10-01T00:00:00"/>
    <x v="10"/>
    <d v="2018-05-01T00:00:00"/>
    <n v="65.349999999999994"/>
    <n v="5.04"/>
  </r>
  <r>
    <s v="E"/>
    <s v="U"/>
    <s v="GU-F"/>
    <d v="2018-10-01T00:00:00"/>
    <x v="11"/>
    <d v="2018-05-01T00:00:00"/>
    <n v="13"/>
    <n v="1"/>
  </r>
  <r>
    <s v="E"/>
    <s v="R"/>
    <s v="SENTF"/>
    <d v="2018-12-01T00:00:00"/>
    <x v="5"/>
    <d v="2018-11-01T00:00:00"/>
    <n v="3.07"/>
    <n v="0.24"/>
  </r>
  <r>
    <s v="E"/>
    <s v="G"/>
    <s v="SENTF"/>
    <d v="2018-12-01T00:00:00"/>
    <x v="4"/>
    <d v="2018-11-01T00:00:00"/>
    <n v="591.29999999999995"/>
    <n v="45.53"/>
  </r>
  <r>
    <s v="E"/>
    <s v="G"/>
    <s v="SENTF"/>
    <d v="2018-12-01T00:00:00"/>
    <x v="5"/>
    <d v="2018-11-01T00:00:00"/>
    <n v="26.67"/>
    <n v="2.0499999999999998"/>
  </r>
  <r>
    <s v="E"/>
    <s v="C"/>
    <s v="SENTF"/>
    <d v="2018-12-01T00:00:00"/>
    <x v="4"/>
    <d v="2018-11-01T00:00:00"/>
    <n v="68.040000000000006"/>
    <n v="5.24"/>
  </r>
  <r>
    <s v="E"/>
    <s v="C"/>
    <s v="SENTF"/>
    <d v="2018-12-01T00:00:00"/>
    <x v="5"/>
    <d v="2018-11-01T00:00:00"/>
    <n v="3.07"/>
    <n v="0.24"/>
  </r>
  <r>
    <s v="E"/>
    <s v="U"/>
    <s v="GU-F"/>
    <d v="2018-12-01T00:00:00"/>
    <x v="2"/>
    <d v="2018-11-01T00:00:00"/>
    <n v="414"/>
    <n v="31.88"/>
  </r>
  <r>
    <s v="E"/>
    <s v="U"/>
    <s v="GU-F"/>
    <d v="2018-12-01T00:00:00"/>
    <x v="3"/>
    <d v="2018-11-01T00:00:00"/>
    <n v="18.670000000000002"/>
    <n v="1.44"/>
  </r>
  <r>
    <s v="E"/>
    <s v="C"/>
    <s v="SENTF"/>
    <d v="2018-12-01T00:00:00"/>
    <x v="4"/>
    <d v="2018-11-01T00:00:00"/>
    <n v="92.34"/>
    <n v="7.11"/>
  </r>
  <r>
    <s v="E"/>
    <s v="C"/>
    <s v="SENTF"/>
    <d v="2018-12-01T00:00:00"/>
    <x v="5"/>
    <d v="2018-11-01T00:00:00"/>
    <n v="4.16"/>
    <n v="0.32"/>
  </r>
  <r>
    <s v="E"/>
    <s v="G"/>
    <s v="G&gt;50Ft"/>
    <d v="2018-12-01T00:00:00"/>
    <x v="2"/>
    <d v="2018-11-01T00:00:00"/>
    <n v="861.16"/>
    <n v="66.31"/>
  </r>
  <r>
    <s v="E"/>
    <s v="G"/>
    <s v="G&gt;50Ft"/>
    <d v="2018-12-01T00:00:00"/>
    <x v="0"/>
    <d v="2018-11-01T00:00:00"/>
    <n v="13218.84"/>
    <n v="1176.48"/>
  </r>
  <r>
    <s v="E"/>
    <s v="G"/>
    <s v="G&gt;50Ft"/>
    <d v="2018-12-01T00:00:00"/>
    <x v="3"/>
    <d v="2018-11-01T00:00:00"/>
    <n v="38.840000000000003"/>
    <n v="2.99"/>
  </r>
  <r>
    <s v="E"/>
    <s v="G"/>
    <s v="G&gt;50Ft"/>
    <d v="2018-12-01T00:00:00"/>
    <x v="1"/>
    <d v="2018-11-01T00:00:00"/>
    <n v="596.16999999999996"/>
    <n v="53.06"/>
  </r>
  <r>
    <s v="E"/>
    <s v="R"/>
    <s v="SENTF"/>
    <d v="2018-12-01T00:00:00"/>
    <x v="4"/>
    <d v="2018-11-01T00:00:00"/>
    <n v="46.8"/>
    <n v="3.6"/>
  </r>
  <r>
    <s v="E"/>
    <s v="R"/>
    <s v="SENTF"/>
    <d v="2018-12-01T00:00:00"/>
    <x v="5"/>
    <d v="2018-11-01T00:00:00"/>
    <n v="2.11"/>
    <n v="0.16"/>
  </r>
  <r>
    <s v="E"/>
    <s v="C"/>
    <s v="G&lt;50F"/>
    <d v="2019-06-01T00:00:00"/>
    <x v="11"/>
    <d v="2018-05-01T00:00:00"/>
    <n v="-846.64"/>
    <n v="-65.19"/>
  </r>
  <r>
    <s v="E"/>
    <s v="C"/>
    <s v="G&lt;50F"/>
    <d v="2019-06-01T00:00:00"/>
    <x v="12"/>
    <d v="2018-05-01T00:00:00"/>
    <n v="-38.17"/>
    <n v="-2.94"/>
  </r>
  <r>
    <s v="E"/>
    <s v="C"/>
    <s v="G&lt;50F"/>
    <d v="2019-06-01T00:00:00"/>
    <x v="6"/>
    <d v="2018-05-01T00:00:00"/>
    <n v="-1479.36"/>
    <n v="-131.66"/>
  </r>
  <r>
    <s v="E"/>
    <s v="C"/>
    <s v="G&lt;50F"/>
    <d v="2019-06-01T00:00:00"/>
    <x v="7"/>
    <d v="2018-05-01T00:00:00"/>
    <n v="-66.72"/>
    <n v="-5.94"/>
  </r>
  <r>
    <s v="E"/>
    <s v="SL"/>
    <s v="WSENTF"/>
    <d v="2018-11-01T00:00:00"/>
    <x v="4"/>
    <d v="2018-11-01T00:00:00"/>
    <n v="0"/>
    <n v="0"/>
  </r>
  <r>
    <s v="E"/>
    <s v="SL"/>
    <s v="WSENTF"/>
    <d v="2018-11-01T00:00:00"/>
    <x v="15"/>
    <d v="2018-11-01T00:00:00"/>
    <n v="0.4"/>
    <n v="0.04"/>
  </r>
  <r>
    <s v="E"/>
    <s v="SL"/>
    <s v="WSENTF"/>
    <d v="2018-11-01T00:00:00"/>
    <x v="5"/>
    <d v="2018-11-01T00:00:00"/>
    <n v="0"/>
    <n v="0"/>
  </r>
  <r>
    <s v="E"/>
    <s v="SL"/>
    <s v="WSENTF"/>
    <d v="2018-11-01T00:00:00"/>
    <x v="16"/>
    <d v="2018-11-01T00:00:00"/>
    <n v="0.02"/>
    <n v="0"/>
  </r>
  <r>
    <s v="E"/>
    <s v="G"/>
    <s v="WG&gt;50F"/>
    <d v="2018-11-01T00:00:00"/>
    <x v="11"/>
    <d v="2018-05-01T00:00:00"/>
    <n v="3707.8"/>
    <n v="285.5"/>
  </r>
  <r>
    <s v="E"/>
    <s v="G"/>
    <s v="WG&gt;50F"/>
    <d v="2018-11-01T00:00:00"/>
    <x v="6"/>
    <d v="2018-05-01T00:00:00"/>
    <n v="34222.199999999997"/>
    <n v="3045.77"/>
  </r>
  <r>
    <s v="E"/>
    <s v="G"/>
    <s v="WG&gt;50F"/>
    <d v="2018-11-01T00:00:00"/>
    <x v="12"/>
    <d v="2018-05-01T00:00:00"/>
    <n v="167.2"/>
    <n v="12.85"/>
  </r>
  <r>
    <s v="E"/>
    <s v="G"/>
    <s v="WG&gt;50F"/>
    <d v="2018-11-01T00:00:00"/>
    <x v="7"/>
    <d v="2018-05-01T00:00:00"/>
    <n v="1543.45"/>
    <n v="137.36000000000001"/>
  </r>
  <r>
    <s v="E"/>
    <s v="SL"/>
    <s v="WSENTF"/>
    <d v="2018-11-01T00:00:00"/>
    <x v="13"/>
    <d v="2018-05-01T00:00:00"/>
    <n v="2.44"/>
    <n v="0.22"/>
  </r>
  <r>
    <s v="E"/>
    <s v="SL"/>
    <s v="WSENTF"/>
    <d v="2018-11-01T00:00:00"/>
    <x v="14"/>
    <d v="2018-05-01T00:00:00"/>
    <n v="0.11"/>
    <n v="0.01"/>
  </r>
  <r>
    <s v="E"/>
    <s v="U"/>
    <s v="WGU-F"/>
    <d v="2018-11-01T00:00:00"/>
    <x v="2"/>
    <d v="2018-11-01T00:00:00"/>
    <n v="0"/>
    <n v="0"/>
  </r>
  <r>
    <s v="E"/>
    <s v="U"/>
    <s v="WGU-F"/>
    <d v="2018-11-01T00:00:00"/>
    <x v="3"/>
    <d v="2018-11-01T00:00:00"/>
    <n v="0"/>
    <n v="0"/>
  </r>
  <r>
    <s v="E"/>
    <s v="C"/>
    <s v="G&lt;50F"/>
    <d v="2018-11-01T00:00:00"/>
    <x v="11"/>
    <d v="2018-05-01T00:00:00"/>
    <n v="717.63"/>
    <n v="55.26"/>
  </r>
  <r>
    <s v="E"/>
    <s v="U"/>
    <s v="GU-F"/>
    <d v="2018-11-01T00:00:00"/>
    <x v="11"/>
    <d v="2018-05-01T00:00:00"/>
    <n v="110"/>
    <n v="8.4700000000000006"/>
  </r>
  <r>
    <s v="E"/>
    <s v="U"/>
    <s v="GU-F"/>
    <d v="2018-11-01T00:00:00"/>
    <x v="12"/>
    <d v="2018-05-01T00:00:00"/>
    <n v="4.96"/>
    <n v="0.38"/>
  </r>
  <r>
    <s v="E"/>
    <s v="R"/>
    <s v="SENTF"/>
    <d v="2018-11-01T00:00:00"/>
    <x v="9"/>
    <d v="2018-05-01T00:00:00"/>
    <n v="19.8"/>
    <n v="1.52"/>
  </r>
  <r>
    <s v="E"/>
    <s v="R"/>
    <s v="SENTF"/>
    <d v="2018-11-01T00:00:00"/>
    <x v="10"/>
    <d v="2018-05-01T00:00:00"/>
    <n v="0.89"/>
    <n v="7.0000000000000007E-2"/>
  </r>
  <r>
    <s v="E"/>
    <s v="G"/>
    <s v="G&gt;50Ft"/>
    <d v="2018-11-01T00:00:00"/>
    <x v="11"/>
    <d v="2018-05-01T00:00:00"/>
    <n v="13778.59"/>
    <n v="1060.95"/>
  </r>
  <r>
    <s v="E"/>
    <s v="G"/>
    <s v="G&gt;50Ft"/>
    <d v="2018-11-01T00:00:00"/>
    <x v="6"/>
    <d v="2018-05-01T00:00:00"/>
    <n v="941.41"/>
    <n v="83.79"/>
  </r>
  <r>
    <s v="E"/>
    <s v="G"/>
    <s v="G&gt;50Ft"/>
    <d v="2018-11-01T00:00:00"/>
    <x v="12"/>
    <d v="2018-05-01T00:00:00"/>
    <n v="621.41"/>
    <n v="47.85"/>
  </r>
  <r>
    <s v="E"/>
    <s v="G"/>
    <s v="G&gt;50Ft"/>
    <d v="2018-11-01T00:00:00"/>
    <x v="7"/>
    <d v="2018-05-01T00:00:00"/>
    <n v="42.46"/>
    <n v="3.78"/>
  </r>
  <r>
    <s v="E"/>
    <s v="G"/>
    <s v="G&gt;50Ft"/>
    <d v="2018-10-01T00:00:00"/>
    <x v="11"/>
    <d v="2018-05-01T00:00:00"/>
    <n v="50640"/>
    <n v="3899.28"/>
  </r>
  <r>
    <s v="E"/>
    <s v="G"/>
    <s v="G&gt;50Ft"/>
    <d v="2018-10-01T00:00:00"/>
    <x v="12"/>
    <d v="2018-05-01T00:00:00"/>
    <n v="2283.86"/>
    <n v="175.86"/>
  </r>
  <r>
    <s v="E"/>
    <s v="C"/>
    <s v="SENTF"/>
    <d v="2018-10-01T00:00:00"/>
    <x v="9"/>
    <d v="2018-05-01T00:00:00"/>
    <n v="3702.24"/>
    <n v="285.05"/>
  </r>
  <r>
    <s v="E"/>
    <s v="C"/>
    <s v="SENTF"/>
    <d v="2018-10-01T00:00:00"/>
    <x v="10"/>
    <d v="2018-05-01T00:00:00"/>
    <n v="166.95"/>
    <n v="12.86"/>
  </r>
  <r>
    <s v="E"/>
    <s v="G"/>
    <s v="G&gt;50IF"/>
    <d v="2018-10-01T00:00:00"/>
    <x v="12"/>
    <d v="2018-05-01T00:00:00"/>
    <n v="32.369999999999997"/>
    <n v="2.4900000000000002"/>
  </r>
  <r>
    <s v="E"/>
    <s v="G"/>
    <s v="G&gt;50IF"/>
    <d v="2018-10-01T00:00:00"/>
    <x v="7"/>
    <d v="2018-05-01T00:00:00"/>
    <n v="138.71"/>
    <n v="12.35"/>
  </r>
  <r>
    <s v="E"/>
    <s v="U"/>
    <s v="GU-F"/>
    <d v="2018-11-01T00:00:00"/>
    <x v="11"/>
    <d v="2018-05-01T00:00:00"/>
    <n v="2296"/>
    <n v="176.8"/>
  </r>
  <r>
    <s v="E"/>
    <s v="U"/>
    <s v="GU-F"/>
    <d v="2018-11-01T00:00:00"/>
    <x v="12"/>
    <d v="2018-05-01T00:00:00"/>
    <n v="103.54"/>
    <n v="7.98"/>
  </r>
  <r>
    <s v="E"/>
    <s v="R"/>
    <s v="SENTF"/>
    <d v="2018-10-01T00:00:00"/>
    <x v="9"/>
    <d v="2018-05-01T00:00:00"/>
    <n v="75.599999999999994"/>
    <n v="5.82"/>
  </r>
  <r>
    <s v="E"/>
    <s v="R"/>
    <s v="SENTF"/>
    <d v="2018-10-01T00:00:00"/>
    <x v="10"/>
    <d v="2018-05-01T00:00:00"/>
    <n v="3.41"/>
    <n v="0.26"/>
  </r>
  <r>
    <s v="E"/>
    <s v="G"/>
    <s v="SENTF"/>
    <d v="2018-10-01T00:00:00"/>
    <x v="9"/>
    <d v="2018-05-01T00:00:00"/>
    <n v="657"/>
    <n v="50.59"/>
  </r>
  <r>
    <s v="E"/>
    <s v="G"/>
    <s v="SENTF"/>
    <d v="2018-10-01T00:00:00"/>
    <x v="10"/>
    <d v="2018-05-01T00:00:00"/>
    <n v="29.63"/>
    <n v="2.2799999999999998"/>
  </r>
  <r>
    <s v="E"/>
    <s v="C"/>
    <s v="SENTF"/>
    <d v="2018-10-01T00:00:00"/>
    <x v="9"/>
    <d v="2018-05-01T00:00:00"/>
    <n v="102.6"/>
    <n v="7.9"/>
  </r>
  <r>
    <s v="E"/>
    <s v="C"/>
    <s v="SENTF"/>
    <d v="2018-10-01T00:00:00"/>
    <x v="10"/>
    <d v="2018-05-01T00:00:00"/>
    <n v="4.63"/>
    <n v="0.36"/>
  </r>
  <r>
    <s v="E"/>
    <s v="GI"/>
    <s v="G&gt;5IFt"/>
    <d v="2018-07-01T00:00:00"/>
    <x v="11"/>
    <d v="2018-05-01T00:00:00"/>
    <n v="25959.26"/>
    <n v="1998.86"/>
  </r>
  <r>
    <s v="E"/>
    <s v="GI"/>
    <s v="G&gt;5IFt"/>
    <d v="2018-07-01T00:00:00"/>
    <x v="12"/>
    <d v="2018-05-01T00:00:00"/>
    <n v="1170.76"/>
    <n v="90.15"/>
  </r>
  <r>
    <s v="E"/>
    <s v="S"/>
    <s v="STRLTF"/>
    <d v="2018-07-01T00:00:00"/>
    <x v="11"/>
    <d v="2018-05-01T00:00:00"/>
    <n v="717.63"/>
    <n v="55.26"/>
  </r>
  <r>
    <s v="E"/>
    <s v="S"/>
    <s v="STRLTF"/>
    <d v="2018-07-01T00:00:00"/>
    <x v="6"/>
    <d v="2018-05-01T00:00:00"/>
    <n v="4794.62"/>
    <n v="426.72"/>
  </r>
  <r>
    <s v="E"/>
    <s v="S"/>
    <s v="STRLTF"/>
    <d v="2018-07-01T00:00:00"/>
    <x v="12"/>
    <d v="2018-05-01T00:00:00"/>
    <n v="32.369999999999997"/>
    <n v="2.4900000000000002"/>
  </r>
  <r>
    <s v="E"/>
    <s v="S"/>
    <s v="STRLTF"/>
    <d v="2018-07-01T00:00:00"/>
    <x v="7"/>
    <d v="2018-05-01T00:00:00"/>
    <n v="216.23"/>
    <n v="19.239999999999998"/>
  </r>
  <r>
    <s v="E"/>
    <s v="S"/>
    <s v="STRLTF"/>
    <d v="2018-07-01T00:00:00"/>
    <x v="11"/>
    <d v="2018-05-01T00:00:00"/>
    <n v="717.63"/>
    <n v="55.26"/>
  </r>
  <r>
    <s v="E"/>
    <s v="S"/>
    <s v="STRLTF"/>
    <d v="2018-07-01T00:00:00"/>
    <x v="6"/>
    <d v="2018-05-01T00:00:00"/>
    <n v="2809"/>
    <n v="250"/>
  </r>
  <r>
    <s v="E"/>
    <s v="S"/>
    <s v="STRLTF"/>
    <d v="2018-07-01T00:00:00"/>
    <x v="12"/>
    <d v="2018-05-01T00:00:00"/>
    <n v="32.369999999999997"/>
    <n v="2.4900000000000002"/>
  </r>
  <r>
    <s v="E"/>
    <s v="S"/>
    <s v="STRLTF"/>
    <d v="2018-07-01T00:00:00"/>
    <x v="7"/>
    <d v="2018-05-01T00:00:00"/>
    <n v="126.68"/>
    <n v="11.27"/>
  </r>
  <r>
    <s v="E"/>
    <s v="S"/>
    <s v="STRLTF"/>
    <d v="2018-07-01T00:00:00"/>
    <x v="11"/>
    <d v="2018-05-01T00:00:00"/>
    <n v="1435.26"/>
    <n v="110.52"/>
  </r>
  <r>
    <s v="E"/>
    <s v="S"/>
    <s v="STRLTF"/>
    <d v="2018-07-01T00:00:00"/>
    <x v="6"/>
    <d v="2018-05-01T00:00:00"/>
    <n v="21789.43"/>
    <n v="1939.26"/>
  </r>
  <r>
    <s v="E"/>
    <s v="S"/>
    <s v="STRLTF"/>
    <d v="2018-07-01T00:00:00"/>
    <x v="12"/>
    <d v="2018-05-01T00:00:00"/>
    <n v="64.739999999999995"/>
    <n v="4.9800000000000004"/>
  </r>
  <r>
    <s v="E"/>
    <s v="S"/>
    <s v="STRLTF"/>
    <d v="2018-07-01T00:00:00"/>
    <x v="7"/>
    <d v="2018-05-01T00:00:00"/>
    <n v="982.7"/>
    <n v="87.46"/>
  </r>
  <r>
    <s v="E"/>
    <s v="GI"/>
    <s v="SENTF"/>
    <d v="2018-07-01T00:00:00"/>
    <x v="9"/>
    <d v="2018-05-01T00:00:00"/>
    <n v="122.4"/>
    <n v="9.42"/>
  </r>
  <r>
    <s v="E"/>
    <s v="GI"/>
    <s v="SENTF"/>
    <d v="2018-07-01T00:00:00"/>
    <x v="10"/>
    <d v="2018-05-01T00:00:00"/>
    <n v="5.52"/>
    <n v="0.42"/>
  </r>
  <r>
    <s v="E"/>
    <s v="G"/>
    <s v="CSENTF"/>
    <d v="2018-07-01T00:00:00"/>
    <x v="9"/>
    <d v="2018-05-01T00:00:00"/>
    <n v="180"/>
    <n v="13.86"/>
  </r>
  <r>
    <s v="E"/>
    <s v="G"/>
    <s v="CSENTF"/>
    <d v="2018-07-01T00:00:00"/>
    <x v="10"/>
    <d v="2018-05-01T00:00:00"/>
    <n v="8.1199999999999992"/>
    <n v="0.63"/>
  </r>
  <r>
    <s v="E"/>
    <s v="G"/>
    <s v="CG&gt;50F"/>
    <d v="2018-07-01T00:00:00"/>
    <x v="11"/>
    <d v="2018-05-01T00:00:00"/>
    <n v="1435.26"/>
    <n v="110.52"/>
  </r>
  <r>
    <s v="E"/>
    <s v="G"/>
    <s v="CG&gt;50F"/>
    <d v="2018-07-01T00:00:00"/>
    <x v="6"/>
    <d v="2018-05-01T00:00:00"/>
    <n v="29484.74"/>
    <n v="2624.14"/>
  </r>
  <r>
    <s v="E"/>
    <s v="G"/>
    <s v="CG&gt;50F"/>
    <d v="2018-07-01T00:00:00"/>
    <x v="12"/>
    <d v="2018-05-01T00:00:00"/>
    <n v="64.739999999999995"/>
    <n v="4.9800000000000004"/>
  </r>
  <r>
    <s v="E"/>
    <s v="R"/>
    <s v="CR-F"/>
    <d v="2018-07-01T00:00:00"/>
    <x v="11"/>
    <d v="2018-05-01T00:00:00"/>
    <n v="3209.68"/>
    <n v="247.16"/>
  </r>
  <r>
    <s v="E"/>
    <s v="R"/>
    <s v="CR-F"/>
    <d v="2018-07-01T00:00:00"/>
    <x v="12"/>
    <d v="2018-05-01T00:00:00"/>
    <n v="144.75"/>
    <n v="11.13"/>
  </r>
  <r>
    <s v="E"/>
    <s v="G"/>
    <s v="CG&gt;50F"/>
    <d v="2018-07-01T00:00:00"/>
    <x v="7"/>
    <d v="2018-05-01T00:00:00"/>
    <n v="1329.75"/>
    <n v="118.35"/>
  </r>
  <r>
    <s v="E"/>
    <s v="U"/>
    <s v="CGU-F"/>
    <d v="2018-07-01T00:00:00"/>
    <x v="11"/>
    <d v="2018-05-01T00:00:00"/>
    <n v="2675"/>
    <n v="205.99"/>
  </r>
  <r>
    <s v="E"/>
    <s v="U"/>
    <s v="CGU-F"/>
    <d v="2018-07-01T00:00:00"/>
    <x v="12"/>
    <d v="2018-05-01T00:00:00"/>
    <n v="120.64"/>
    <n v="9.2899999999999991"/>
  </r>
  <r>
    <s v="E"/>
    <s v="C"/>
    <s v="CG&lt;50F"/>
    <d v="2018-07-01T00:00:00"/>
    <x v="11"/>
    <d v="2018-05-01T00:00:00"/>
    <n v="588"/>
    <n v="45.28"/>
  </r>
  <r>
    <s v="E"/>
    <s v="C"/>
    <s v="CG&lt;50F"/>
    <d v="2018-07-01T00:00:00"/>
    <x v="12"/>
    <d v="2018-05-01T00:00:00"/>
    <n v="26.52"/>
    <n v="2.04"/>
  </r>
  <r>
    <s v="E"/>
    <s v="C"/>
    <s v="SENTF"/>
    <d v="2018-07-01T00:00:00"/>
    <x v="9"/>
    <d v="2018-05-01T00:00:00"/>
    <n v="170.64"/>
    <n v="13.14"/>
  </r>
  <r>
    <s v="E"/>
    <s v="C"/>
    <s v="SENTF"/>
    <d v="2018-07-01T00:00:00"/>
    <x v="10"/>
    <d v="2018-05-01T00:00:00"/>
    <n v="7.7"/>
    <n v="0.6"/>
  </r>
  <r>
    <s v="E"/>
    <s v="C"/>
    <s v="CSENTF"/>
    <d v="2018-07-01T00:00:00"/>
    <x v="9"/>
    <d v="2018-05-01T00:00:00"/>
    <n v="1449"/>
    <n v="111.59"/>
  </r>
  <r>
    <s v="E"/>
    <s v="C"/>
    <s v="CSENTF"/>
    <d v="2018-07-01T00:00:00"/>
    <x v="10"/>
    <d v="2018-05-01T00:00:00"/>
    <n v="65.349999999999994"/>
    <n v="5.04"/>
  </r>
  <r>
    <s v="E"/>
    <s v="G"/>
    <s v="G&gt;50F"/>
    <d v="2018-07-01T00:00:00"/>
    <x v="11"/>
    <d v="2018-05-01T00:00:00"/>
    <n v="717.63"/>
    <n v="55.26"/>
  </r>
  <r>
    <s v="E"/>
    <s v="G"/>
    <s v="G&gt;50F"/>
    <d v="2018-07-01T00:00:00"/>
    <x v="6"/>
    <d v="2018-05-01T00:00:00"/>
    <n v="1202.3699999999999"/>
    <n v="107.01"/>
  </r>
  <r>
    <s v="E"/>
    <s v="S"/>
    <s v="STRLTF"/>
    <d v="2018-11-01T00:00:00"/>
    <x v="2"/>
    <d v="2018-11-01T00:00:00"/>
    <n v="263.13"/>
    <n v="20.260000000000002"/>
  </r>
  <r>
    <s v="E"/>
    <s v="S"/>
    <s v="STRLTF"/>
    <d v="2018-11-01T00:00:00"/>
    <x v="0"/>
    <d v="2018-11-01T00:00:00"/>
    <n v="3964.69"/>
    <n v="352.86"/>
  </r>
  <r>
    <s v="E"/>
    <s v="S"/>
    <s v="STRLTF"/>
    <d v="2018-11-01T00:00:00"/>
    <x v="3"/>
    <d v="2018-11-01T00:00:00"/>
    <n v="11.87"/>
    <n v="0.91"/>
  </r>
  <r>
    <s v="E"/>
    <s v="S"/>
    <s v="STRLTF"/>
    <d v="2018-11-01T00:00:00"/>
    <x v="1"/>
    <d v="2018-11-01T00:00:00"/>
    <n v="178.8"/>
    <n v="15.91"/>
  </r>
  <r>
    <s v="E"/>
    <s v="S"/>
    <s v="STRLTF"/>
    <d v="2018-11-01T00:00:00"/>
    <x v="11"/>
    <d v="2018-05-01T00:00:00"/>
    <n v="478.42"/>
    <n v="36.840000000000003"/>
  </r>
  <r>
    <s v="E"/>
    <s v="S"/>
    <s v="STRLTF"/>
    <d v="2018-11-01T00:00:00"/>
    <x v="6"/>
    <d v="2018-05-01T00:00:00"/>
    <n v="7209.58"/>
    <n v="641.65"/>
  </r>
  <r>
    <s v="E"/>
    <s v="S"/>
    <s v="STRLTF"/>
    <d v="2018-11-01T00:00:00"/>
    <x v="12"/>
    <d v="2018-05-01T00:00:00"/>
    <n v="21.58"/>
    <n v="1.66"/>
  </r>
  <r>
    <s v="E"/>
    <s v="S"/>
    <s v="STRLTF"/>
    <d v="2018-11-01T00:00:00"/>
    <x v="7"/>
    <d v="2018-05-01T00:00:00"/>
    <n v="325.14999999999998"/>
    <n v="28.94"/>
  </r>
  <r>
    <s v="E"/>
    <s v="C"/>
    <s v="G&lt;50IF"/>
    <d v="2018-11-01T00:00:00"/>
    <x v="2"/>
    <d v="2018-11-01T00:00:00"/>
    <n v="263.13"/>
    <n v="20.260000000000002"/>
  </r>
  <r>
    <s v="E"/>
    <s v="C"/>
    <s v="G&lt;50IF"/>
    <d v="2018-11-01T00:00:00"/>
    <x v="0"/>
    <d v="2018-11-01T00:00:00"/>
    <n v="1331.19"/>
    <n v="118.48"/>
  </r>
  <r>
    <s v="E"/>
    <s v="C"/>
    <s v="G&lt;50IF"/>
    <d v="2018-11-01T00:00:00"/>
    <x v="3"/>
    <d v="2018-11-01T00:00:00"/>
    <n v="11.87"/>
    <n v="0.91"/>
  </r>
  <r>
    <s v="E"/>
    <s v="C"/>
    <s v="G&lt;50IF"/>
    <d v="2018-11-01T00:00:00"/>
    <x v="1"/>
    <d v="2018-11-01T00:00:00"/>
    <n v="60.03"/>
    <n v="5.34"/>
  </r>
  <r>
    <s v="E"/>
    <s v="C"/>
    <s v="G&lt;50IF"/>
    <d v="2018-11-01T00:00:00"/>
    <x v="11"/>
    <d v="2018-05-01T00:00:00"/>
    <n v="478.42"/>
    <n v="36.840000000000003"/>
  </r>
  <r>
    <s v="E"/>
    <s v="C"/>
    <s v="G&lt;50IF"/>
    <d v="2018-11-01T00:00:00"/>
    <x v="6"/>
    <d v="2018-05-01T00:00:00"/>
    <n v="2420.58"/>
    <n v="215.43"/>
  </r>
  <r>
    <s v="E"/>
    <s v="C"/>
    <s v="G&lt;50IF"/>
    <d v="2018-11-01T00:00:00"/>
    <x v="12"/>
    <d v="2018-05-01T00:00:00"/>
    <n v="21.58"/>
    <n v="1.66"/>
  </r>
  <r>
    <s v="E"/>
    <s v="C"/>
    <s v="G&lt;50IF"/>
    <d v="2018-11-01T00:00:00"/>
    <x v="7"/>
    <d v="2018-05-01T00:00:00"/>
    <n v="109.16"/>
    <n v="9.7200000000000006"/>
  </r>
  <r>
    <s v="E"/>
    <s v="C"/>
    <s v="G&lt;50IF"/>
    <d v="2018-11-01T00:00:00"/>
    <x v="2"/>
    <d v="2018-11-01T00:00:00"/>
    <n v="1243.21"/>
    <n v="95.72"/>
  </r>
  <r>
    <s v="E"/>
    <s v="C"/>
    <s v="G&lt;50IF"/>
    <d v="2018-11-01T00:00:00"/>
    <x v="0"/>
    <d v="2018-11-01T00:00:00"/>
    <n v="3792.05"/>
    <n v="337.5"/>
  </r>
  <r>
    <s v="E"/>
    <s v="C"/>
    <s v="G&lt;50IF"/>
    <d v="2018-11-01T00:00:00"/>
    <x v="3"/>
    <d v="2018-11-01T00:00:00"/>
    <n v="56.08"/>
    <n v="4.29"/>
  </r>
  <r>
    <s v="E"/>
    <s v="C"/>
    <s v="G&lt;50IF"/>
    <d v="2018-11-01T00:00:00"/>
    <x v="1"/>
    <d v="2018-11-01T00:00:00"/>
    <n v="171.01"/>
    <n v="15.21"/>
  </r>
  <r>
    <s v="E"/>
    <s v="C"/>
    <s v="G&lt;50IF"/>
    <d v="2018-11-01T00:00:00"/>
    <x v="11"/>
    <d v="2018-05-01T00:00:00"/>
    <n v="2261.2600000000002"/>
    <n v="174.13"/>
  </r>
  <r>
    <s v="E"/>
    <s v="C"/>
    <s v="G&lt;50IF"/>
    <d v="2018-11-01T00:00:00"/>
    <x v="6"/>
    <d v="2018-05-01T00:00:00"/>
    <n v="6892.74"/>
    <n v="613.45000000000005"/>
  </r>
  <r>
    <s v="E"/>
    <s v="C"/>
    <s v="G&lt;50IF"/>
    <d v="2018-11-01T00:00:00"/>
    <x v="12"/>
    <d v="2018-05-01T00:00:00"/>
    <n v="101.98"/>
    <n v="7.85"/>
  </r>
  <r>
    <s v="E"/>
    <s v="C"/>
    <s v="G&lt;50IF"/>
    <d v="2018-11-01T00:00:00"/>
    <x v="7"/>
    <d v="2018-05-01T00:00:00"/>
    <n v="310.85000000000002"/>
    <n v="27.66"/>
  </r>
  <r>
    <s v="E"/>
    <s v="G"/>
    <s v="G&gt;50IF"/>
    <d v="2018-11-01T00:00:00"/>
    <x v="2"/>
    <d v="2018-11-01T00:00:00"/>
    <n v="0"/>
    <n v="0"/>
  </r>
  <r>
    <s v="E"/>
    <s v="G"/>
    <s v="G&gt;50IF"/>
    <d v="2018-11-01T00:00:00"/>
    <x v="3"/>
    <d v="2018-11-01T00:00:00"/>
    <n v="0"/>
    <n v="0"/>
  </r>
  <r>
    <s v="E"/>
    <s v="G"/>
    <s v="G&gt;50IF"/>
    <d v="2018-11-01T00:00:00"/>
    <x v="11"/>
    <d v="2018-05-01T00:00:00"/>
    <n v="0"/>
    <n v="0"/>
  </r>
  <r>
    <s v="E"/>
    <s v="G"/>
    <s v="G&gt;50IF"/>
    <d v="2018-11-01T00:00:00"/>
    <x v="12"/>
    <d v="2018-05-01T00:00:00"/>
    <n v="0"/>
    <n v="0"/>
  </r>
  <r>
    <s v="E"/>
    <s v="C"/>
    <s v="SENTF"/>
    <d v="2018-11-01T00:00:00"/>
    <x v="4"/>
    <d v="2018-11-01T00:00:00"/>
    <n v="156.32"/>
    <n v="12.04"/>
  </r>
  <r>
    <s v="E"/>
    <s v="C"/>
    <s v="SENTF"/>
    <d v="2018-11-01T00:00:00"/>
    <x v="5"/>
    <d v="2018-11-01T00:00:00"/>
    <n v="7.06"/>
    <n v="0.54"/>
  </r>
  <r>
    <s v="E"/>
    <s v="C"/>
    <s v="SENTF"/>
    <d v="2018-11-01T00:00:00"/>
    <x v="9"/>
    <d v="2018-05-01T00:00:00"/>
    <n v="331"/>
    <n v="25.48"/>
  </r>
  <r>
    <s v="E"/>
    <s v="C"/>
    <s v="SENTF"/>
    <d v="2018-11-01T00:00:00"/>
    <x v="10"/>
    <d v="2018-05-01T00:00:00"/>
    <n v="14.93"/>
    <n v="1.1499999999999999"/>
  </r>
  <r>
    <s v="E"/>
    <s v="G"/>
    <s v="G&gt;50F"/>
    <d v="2018-11-01T00:00:00"/>
    <x v="2"/>
    <d v="2018-11-01T00:00:00"/>
    <n v="1435.26"/>
    <n v="110.52"/>
  </r>
  <r>
    <s v="E"/>
    <s v="G"/>
    <s v="G&gt;50F"/>
    <d v="2018-11-01T00:00:00"/>
    <x v="0"/>
    <d v="2018-11-01T00:00:00"/>
    <n v="36228.74"/>
    <n v="3224.36"/>
  </r>
  <r>
    <s v="E"/>
    <s v="G"/>
    <s v="G&gt;50F"/>
    <d v="2018-11-01T00:00:00"/>
    <x v="3"/>
    <d v="2018-11-01T00:00:00"/>
    <n v="64.739999999999995"/>
    <n v="4.9800000000000004"/>
  </r>
  <r>
    <s v="E"/>
    <s v="G"/>
    <s v="G&gt;50F"/>
    <d v="2018-11-01T00:00:00"/>
    <x v="1"/>
    <d v="2018-11-01T00:00:00"/>
    <n v="1633.91"/>
    <n v="145.41999999999999"/>
  </r>
  <r>
    <s v="E"/>
    <s v="G"/>
    <s v="G&gt;50F"/>
    <d v="2018-11-01T00:00:00"/>
    <x v="11"/>
    <d v="2018-05-01T00:00:00"/>
    <n v="3014.04"/>
    <n v="232.08"/>
  </r>
  <r>
    <s v="E"/>
    <s v="G"/>
    <s v="G&gt;50F"/>
    <d v="2018-11-01T00:00:00"/>
    <x v="6"/>
    <d v="2018-05-01T00:00:00"/>
    <n v="76080.960000000006"/>
    <n v="6771.21"/>
  </r>
  <r>
    <s v="E"/>
    <s v="G"/>
    <s v="G&gt;50F"/>
    <d v="2018-11-01T00:00:00"/>
    <x v="12"/>
    <d v="2018-05-01T00:00:00"/>
    <n v="135.96"/>
    <n v="10.44"/>
  </r>
  <r>
    <s v="E"/>
    <s v="G"/>
    <s v="G&gt;50F"/>
    <d v="2018-11-01T00:00:00"/>
    <x v="7"/>
    <d v="2018-05-01T00:00:00"/>
    <n v="3431.22"/>
    <n v="305.38"/>
  </r>
  <r>
    <s v="E"/>
    <s v="G"/>
    <s v="G&gt;50Ft"/>
    <d v="2018-11-01T00:00:00"/>
    <x v="2"/>
    <d v="2018-11-01T00:00:00"/>
    <n v="13832"/>
    <n v="1065.06"/>
  </r>
  <r>
    <s v="E"/>
    <s v="G"/>
    <s v="G&gt;50Ft"/>
    <d v="2018-11-01T00:00:00"/>
    <x v="3"/>
    <d v="2018-11-01T00:00:00"/>
    <n v="623.82000000000005"/>
    <n v="48.03"/>
  </r>
  <r>
    <s v="E"/>
    <s v="G"/>
    <s v="G&gt;50Ft"/>
    <d v="2018-11-01T00:00:00"/>
    <x v="11"/>
    <d v="2018-05-01T00:00:00"/>
    <n v="24112.53"/>
    <n v="1856.66"/>
  </r>
  <r>
    <s v="E"/>
    <s v="G"/>
    <s v="G&gt;50Ft"/>
    <d v="2018-11-01T00:00:00"/>
    <x v="6"/>
    <d v="2018-05-01T00:00:00"/>
    <n v="4935.47"/>
    <n v="439.26"/>
  </r>
  <r>
    <s v="E"/>
    <s v="G"/>
    <s v="G&gt;50Ft"/>
    <d v="2018-11-01T00:00:00"/>
    <x v="12"/>
    <d v="2018-05-01T00:00:00"/>
    <n v="1087.47"/>
    <n v="83.74"/>
  </r>
  <r>
    <s v="E"/>
    <s v="G"/>
    <s v="G&gt;50Ft"/>
    <d v="2018-11-01T00:00:00"/>
    <x v="7"/>
    <d v="2018-05-01T00:00:00"/>
    <n v="222.59"/>
    <n v="19.809999999999999"/>
  </r>
  <r>
    <s v="E"/>
    <s v="U"/>
    <s v="GU-F"/>
    <d v="2018-11-01T00:00:00"/>
    <x v="2"/>
    <d v="2018-11-01T00:00:00"/>
    <n v="2016.26"/>
    <n v="155.26"/>
  </r>
  <r>
    <s v="E"/>
    <s v="U"/>
    <s v="GU-F"/>
    <d v="2018-11-01T00:00:00"/>
    <x v="3"/>
    <d v="2018-11-01T00:00:00"/>
    <n v="90.94"/>
    <n v="7"/>
  </r>
  <r>
    <s v="E"/>
    <s v="U"/>
    <s v="GU-F"/>
    <d v="2018-11-01T00:00:00"/>
    <x v="11"/>
    <d v="2018-05-01T00:00:00"/>
    <n v="3668.84"/>
    <n v="282.52"/>
  </r>
  <r>
    <s v="E"/>
    <s v="U"/>
    <s v="GU-F"/>
    <d v="2018-11-01T00:00:00"/>
    <x v="12"/>
    <d v="2018-05-01T00:00:00"/>
    <n v="165.48"/>
    <n v="12.74"/>
  </r>
  <r>
    <s v="E"/>
    <s v="U"/>
    <s v="GU-F"/>
    <d v="2018-11-01T00:00:00"/>
    <x v="0"/>
    <d v="2018-11-01T00:00:00"/>
    <n v="208.74"/>
    <n v="18.579999999999998"/>
  </r>
  <r>
    <s v="E"/>
    <s v="U"/>
    <s v="GU-F"/>
    <d v="2018-11-01T00:00:00"/>
    <x v="1"/>
    <d v="2018-11-01T00:00:00"/>
    <n v="9.41"/>
    <n v="0.83"/>
  </r>
  <r>
    <s v="E"/>
    <s v="U"/>
    <s v="GU-F"/>
    <d v="2018-11-01T00:00:00"/>
    <x v="6"/>
    <d v="2018-05-01T00:00:00"/>
    <n v="381.16"/>
    <n v="33.92"/>
  </r>
  <r>
    <s v="E"/>
    <s v="U"/>
    <s v="GU-F"/>
    <d v="2018-11-01T00:00:00"/>
    <x v="7"/>
    <d v="2018-05-01T00:00:00"/>
    <n v="17.18"/>
    <n v="1.53"/>
  </r>
  <r>
    <s v="E"/>
    <s v="SL"/>
    <s v="SENTF"/>
    <d v="2018-11-01T00:00:00"/>
    <x v="4"/>
    <d v="2018-11-01T00:00:00"/>
    <n v="69.3"/>
    <n v="5.34"/>
  </r>
  <r>
    <s v="E"/>
    <s v="SL"/>
    <s v="SENTF"/>
    <d v="2018-11-01T00:00:00"/>
    <x v="5"/>
    <d v="2018-11-01T00:00:00"/>
    <n v="3.13"/>
    <n v="0.24"/>
  </r>
  <r>
    <s v="E"/>
    <s v="SL"/>
    <s v="SENTF"/>
    <d v="2018-11-01T00:00:00"/>
    <x v="9"/>
    <d v="2018-05-01T00:00:00"/>
    <n v="126"/>
    <n v="9.6999999999999993"/>
  </r>
  <r>
    <s v="E"/>
    <s v="SL"/>
    <s v="SENTF"/>
    <d v="2018-11-01T00:00:00"/>
    <x v="10"/>
    <d v="2018-05-01T00:00:00"/>
    <n v="5.68"/>
    <n v="0.44"/>
  </r>
  <r>
    <s v="E"/>
    <s v="R"/>
    <s v="SENTF"/>
    <d v="2018-11-01T00:00:00"/>
    <x v="4"/>
    <d v="2018-11-01T00:00:00"/>
    <n v="17.36"/>
    <n v="1.34"/>
  </r>
  <r>
    <s v="E"/>
    <s v="R"/>
    <s v="SENTF"/>
    <d v="2018-11-01T00:00:00"/>
    <x v="5"/>
    <d v="2018-11-01T00:00:00"/>
    <n v="0.78"/>
    <n v="0.06"/>
  </r>
  <r>
    <s v="E"/>
    <s v="R"/>
    <s v="SENTF"/>
    <d v="2018-11-01T00:00:00"/>
    <x v="9"/>
    <d v="2018-05-01T00:00:00"/>
    <n v="31"/>
    <n v="2.39"/>
  </r>
  <r>
    <s v="E"/>
    <s v="R"/>
    <s v="SENTF"/>
    <d v="2018-11-01T00:00:00"/>
    <x v="10"/>
    <d v="2018-05-01T00:00:00"/>
    <n v="1.4"/>
    <n v="0.11"/>
  </r>
  <r>
    <s v="E"/>
    <s v="U"/>
    <s v="GU-F"/>
    <d v="2018-07-01T00:00:00"/>
    <x v="11"/>
    <d v="2018-05-01T00:00:00"/>
    <n v="409"/>
    <n v="31.49"/>
  </r>
  <r>
    <s v="E"/>
    <s v="U"/>
    <s v="GU-F"/>
    <d v="2018-07-01T00:00:00"/>
    <x v="12"/>
    <d v="2018-05-01T00:00:00"/>
    <n v="18.45"/>
    <n v="1.42"/>
  </r>
  <r>
    <s v="E"/>
    <s v="R"/>
    <s v="R-F"/>
    <d v="2018-07-01T00:00:00"/>
    <x v="6"/>
    <d v="2018-05-01T00:00:00"/>
    <n v="573.21"/>
    <n v="51.01"/>
  </r>
  <r>
    <s v="E"/>
    <s v="R"/>
    <s v="R-F"/>
    <d v="2018-07-01T00:00:00"/>
    <x v="7"/>
    <d v="2018-05-01T00:00:00"/>
    <n v="25.86"/>
    <n v="2.31"/>
  </r>
  <r>
    <s v="E"/>
    <s v="C"/>
    <s v="G&lt;50F"/>
    <d v="2018-07-01T00:00:00"/>
    <x v="11"/>
    <d v="2018-05-01T00:00:00"/>
    <n v="2880"/>
    <n v="221.76"/>
  </r>
  <r>
    <s v="E"/>
    <s v="C"/>
    <s v="G&lt;50F"/>
    <d v="2018-07-01T00:00:00"/>
    <x v="12"/>
    <d v="2018-05-01T00:00:00"/>
    <n v="129.88999999999999"/>
    <n v="10"/>
  </r>
  <r>
    <s v="E"/>
    <s v="R"/>
    <s v="SENTF"/>
    <d v="2018-07-01T00:00:00"/>
    <x v="9"/>
    <d v="2018-05-01T00:00:00"/>
    <n v="194.4"/>
    <n v="14.97"/>
  </r>
  <r>
    <s v="E"/>
    <s v="R"/>
    <s v="SENTF"/>
    <d v="2018-07-01T00:00:00"/>
    <x v="10"/>
    <d v="2018-05-01T00:00:00"/>
    <n v="8.77"/>
    <n v="0.67"/>
  </r>
  <r>
    <s v="E"/>
    <s v="C"/>
    <s v="SENTF"/>
    <d v="2018-07-01T00:00:00"/>
    <x v="9"/>
    <d v="2018-05-01T00:00:00"/>
    <n v="225"/>
    <n v="17.32"/>
  </r>
  <r>
    <s v="E"/>
    <s v="C"/>
    <s v="SENTF"/>
    <d v="2018-07-01T00:00:00"/>
    <x v="10"/>
    <d v="2018-05-01T00:00:00"/>
    <n v="10.14"/>
    <n v="0.78"/>
  </r>
  <r>
    <s v="E"/>
    <s v="C"/>
    <s v="SENTF"/>
    <d v="2018-07-01T00:00:00"/>
    <x v="9"/>
    <d v="2018-05-01T00:00:00"/>
    <n v="1245.5999999999999"/>
    <n v="95.9"/>
  </r>
  <r>
    <s v="E"/>
    <s v="C"/>
    <s v="SENTF"/>
    <d v="2018-07-01T00:00:00"/>
    <x v="10"/>
    <d v="2018-05-01T00:00:00"/>
    <n v="56.18"/>
    <n v="4.33"/>
  </r>
  <r>
    <s v="E"/>
    <s v="SL"/>
    <s v="SENTF"/>
    <d v="2018-07-01T00:00:00"/>
    <x v="9"/>
    <d v="2018-05-01T00:00:00"/>
    <n v="63.36"/>
    <n v="4.88"/>
  </r>
  <r>
    <s v="E"/>
    <s v="SL"/>
    <s v="SENTF"/>
    <d v="2018-07-01T00:00:00"/>
    <x v="10"/>
    <d v="2018-05-01T00:00:00"/>
    <n v="2.86"/>
    <n v="0.22"/>
  </r>
  <r>
    <s v="E"/>
    <s v="C"/>
    <s v="SENTF"/>
    <d v="2018-07-01T00:00:00"/>
    <x v="9"/>
    <d v="2018-05-01T00:00:00"/>
    <n v="1271.52"/>
    <n v="97.9"/>
  </r>
  <r>
    <s v="E"/>
    <s v="C"/>
    <s v="SENTF"/>
    <d v="2018-07-01T00:00:00"/>
    <x v="10"/>
    <d v="2018-05-01T00:00:00"/>
    <n v="57.35"/>
    <n v="4.43"/>
  </r>
  <r>
    <s v="E"/>
    <s v="GI"/>
    <s v="SENTF"/>
    <d v="2018-06-01T00:00:00"/>
    <x v="9"/>
    <d v="2018-05-01T00:00:00"/>
    <n v="126.48"/>
    <n v="9.74"/>
  </r>
  <r>
    <s v="E"/>
    <s v="GI"/>
    <s v="SENTF"/>
    <d v="2018-06-01T00:00:00"/>
    <x v="10"/>
    <d v="2018-05-01T00:00:00"/>
    <n v="5.7"/>
    <n v="0.44"/>
  </r>
  <r>
    <s v="E"/>
    <s v="G"/>
    <s v="G&gt;50Ft"/>
    <d v="2018-06-01T00:00:00"/>
    <x v="11"/>
    <d v="2018-05-01T00:00:00"/>
    <n v="593.24"/>
    <n v="45.68"/>
  </r>
  <r>
    <s v="E"/>
    <s v="G"/>
    <s v="G&gt;50Ft"/>
    <d v="2018-06-01T00:00:00"/>
    <x v="6"/>
    <d v="2018-05-01T00:00:00"/>
    <n v="9486.76"/>
    <n v="844.32"/>
  </r>
  <r>
    <s v="E"/>
    <s v="G"/>
    <s v="G&gt;50Ft"/>
    <d v="2018-06-01T00:00:00"/>
    <x v="12"/>
    <d v="2018-05-01T00:00:00"/>
    <n v="26.76"/>
    <n v="2.06"/>
  </r>
  <r>
    <s v="E"/>
    <s v="G"/>
    <s v="G&gt;50Ft"/>
    <d v="2018-06-01T00:00:00"/>
    <x v="7"/>
    <d v="2018-05-01T00:00:00"/>
    <n v="427.85"/>
    <n v="38.08"/>
  </r>
  <r>
    <s v="E"/>
    <s v="G"/>
    <s v="G&gt;50F"/>
    <d v="2018-06-01T00:00:00"/>
    <x v="11"/>
    <d v="2018-05-01T00:00:00"/>
    <n v="741.56"/>
    <n v="57.1"/>
  </r>
  <r>
    <s v="E"/>
    <s v="G"/>
    <s v="G&gt;50F"/>
    <d v="2018-06-01T00:00:00"/>
    <x v="6"/>
    <d v="2018-05-01T00:00:00"/>
    <n v="1208.44"/>
    <n v="107.55"/>
  </r>
  <r>
    <s v="E"/>
    <s v="G"/>
    <s v="G&gt;50F"/>
    <d v="2018-06-01T00:00:00"/>
    <x v="12"/>
    <d v="2018-05-01T00:00:00"/>
    <n v="33.44"/>
    <n v="2.57"/>
  </r>
  <r>
    <s v="E"/>
    <s v="G"/>
    <s v="G&gt;50F"/>
    <d v="2018-06-01T00:00:00"/>
    <x v="7"/>
    <d v="2018-05-01T00:00:00"/>
    <n v="54.5"/>
    <n v="4.8499999999999996"/>
  </r>
  <r>
    <s v="E"/>
    <s v="R"/>
    <s v="R-F"/>
    <d v="2018-12-01T00:00:00"/>
    <x v="3"/>
    <d v="2018-11-01T00:00:00"/>
    <n v="10.51"/>
    <n v="0.81"/>
  </r>
  <r>
    <s v="E"/>
    <s v="U"/>
    <s v="GU-F"/>
    <d v="2018-12-01T00:00:00"/>
    <x v="2"/>
    <d v="2018-11-01T00:00:00"/>
    <n v="409"/>
    <n v="31.49"/>
  </r>
  <r>
    <s v="E"/>
    <s v="U"/>
    <s v="GU-F"/>
    <d v="2018-12-01T00:00:00"/>
    <x v="3"/>
    <d v="2018-11-01T00:00:00"/>
    <n v="18.45"/>
    <n v="1.42"/>
  </r>
  <r>
    <s v="E"/>
    <s v="R"/>
    <s v="R-F"/>
    <d v="2018-12-01T00:00:00"/>
    <x v="2"/>
    <d v="2018-11-01T00:00:00"/>
    <n v="382.74"/>
    <n v="29.47"/>
  </r>
  <r>
    <s v="E"/>
    <s v="R"/>
    <s v="R-F"/>
    <d v="2018-12-01T00:00:00"/>
    <x v="0"/>
    <d v="2018-11-01T00:00:00"/>
    <n v="64.260000000000005"/>
    <n v="5.72"/>
  </r>
  <r>
    <s v="E"/>
    <s v="R"/>
    <s v="R-F"/>
    <d v="2018-12-01T00:00:00"/>
    <x v="3"/>
    <d v="2018-11-01T00:00:00"/>
    <n v="17.260000000000002"/>
    <n v="1.33"/>
  </r>
  <r>
    <s v="E"/>
    <s v="R"/>
    <s v="R-F"/>
    <d v="2018-12-01T00:00:00"/>
    <x v="1"/>
    <d v="2018-11-01T00:00:00"/>
    <n v="2.9"/>
    <n v="0.26"/>
  </r>
  <r>
    <s v="E"/>
    <s v="R"/>
    <s v="R-F"/>
    <d v="2018-12-01T00:00:00"/>
    <x v="11"/>
    <d v="2018-05-01T00:00:00"/>
    <n v="286"/>
    <n v="22.02"/>
  </r>
  <r>
    <s v="E"/>
    <s v="R"/>
    <s v="R-F"/>
    <d v="2018-12-01T00:00:00"/>
    <x v="12"/>
    <d v="2018-05-01T00:00:00"/>
    <n v="12.9"/>
    <n v="0.99"/>
  </r>
  <r>
    <s v="E"/>
    <s v="C"/>
    <s v="WSENTF"/>
    <d v="2018-10-01T00:00:00"/>
    <x v="9"/>
    <d v="2018-05-01T00:00:00"/>
    <n v="72"/>
    <n v="5.54"/>
  </r>
  <r>
    <s v="E"/>
    <s v="C"/>
    <s v="WSENTF"/>
    <d v="2018-10-01T00:00:00"/>
    <x v="10"/>
    <d v="2018-05-01T00:00:00"/>
    <n v="3.25"/>
    <n v="0.25"/>
  </r>
  <r>
    <s v="E"/>
    <s v="G"/>
    <s v="CSENTF"/>
    <d v="2018-10-01T00:00:00"/>
    <x v="9"/>
    <d v="2018-05-01T00:00:00"/>
    <n v="180"/>
    <n v="13.86"/>
  </r>
  <r>
    <s v="E"/>
    <s v="G"/>
    <s v="CSENTF"/>
    <d v="2018-10-01T00:00:00"/>
    <x v="10"/>
    <d v="2018-05-01T00:00:00"/>
    <n v="8.1199999999999992"/>
    <n v="0.63"/>
  </r>
  <r>
    <s v="E"/>
    <s v="G"/>
    <s v="CG&gt;50F"/>
    <d v="2018-10-01T00:00:00"/>
    <x v="11"/>
    <d v="2018-05-01T00:00:00"/>
    <n v="1435.26"/>
    <n v="110.52"/>
  </r>
  <r>
    <s v="E"/>
    <s v="G"/>
    <s v="CG&gt;50F"/>
    <d v="2018-10-01T00:00:00"/>
    <x v="6"/>
    <d v="2018-05-01T00:00:00"/>
    <n v="28764.74"/>
    <n v="2560.06"/>
  </r>
  <r>
    <s v="E"/>
    <s v="G"/>
    <s v="CG&gt;50F"/>
    <d v="2018-10-01T00:00:00"/>
    <x v="12"/>
    <d v="2018-05-01T00:00:00"/>
    <n v="64.739999999999995"/>
    <n v="4.9800000000000004"/>
  </r>
  <r>
    <s v="E"/>
    <s v="G"/>
    <s v="CG&gt;50F"/>
    <d v="2018-10-01T00:00:00"/>
    <x v="7"/>
    <d v="2018-05-01T00:00:00"/>
    <n v="1297.28"/>
    <n v="115.46"/>
  </r>
  <r>
    <s v="E"/>
    <s v="U"/>
    <s v="CGU-F"/>
    <d v="2018-10-01T00:00:00"/>
    <x v="11"/>
    <d v="2018-05-01T00:00:00"/>
    <n v="2675"/>
    <n v="205.99"/>
  </r>
  <r>
    <s v="E"/>
    <s v="U"/>
    <s v="CGU-F"/>
    <d v="2018-10-01T00:00:00"/>
    <x v="12"/>
    <d v="2018-05-01T00:00:00"/>
    <n v="120.64"/>
    <n v="9.2899999999999991"/>
  </r>
  <r>
    <s v="E"/>
    <s v="C"/>
    <s v="CG&lt;50F"/>
    <d v="2018-10-01T00:00:00"/>
    <x v="11"/>
    <d v="2018-05-01T00:00:00"/>
    <n v="451.88"/>
    <n v="34.799999999999997"/>
  </r>
  <r>
    <s v="E"/>
    <s v="C"/>
    <s v="CG&lt;50F"/>
    <d v="2018-10-01T00:00:00"/>
    <x v="6"/>
    <d v="2018-05-01T00:00:00"/>
    <n v="-1343.88"/>
    <n v="-119.61"/>
  </r>
  <r>
    <s v="E"/>
    <s v="C"/>
    <s v="CG&lt;50F"/>
    <d v="2018-10-01T00:00:00"/>
    <x v="12"/>
    <d v="2018-05-01T00:00:00"/>
    <n v="20.39"/>
    <n v="1.58"/>
  </r>
  <r>
    <s v="E"/>
    <s v="C"/>
    <s v="CG&lt;50F"/>
    <d v="2018-10-01T00:00:00"/>
    <x v="7"/>
    <d v="2018-05-01T00:00:00"/>
    <n v="-60.61"/>
    <n v="-5.39"/>
  </r>
  <r>
    <s v="E"/>
    <s v="C"/>
    <s v="SENTF"/>
    <d v="2018-10-01T00:00:00"/>
    <x v="9"/>
    <d v="2018-05-01T00:00:00"/>
    <n v="170.64"/>
    <n v="13.14"/>
  </r>
  <r>
    <s v="E"/>
    <s v="C"/>
    <s v="SENTF"/>
    <d v="2018-10-01T00:00:00"/>
    <x v="10"/>
    <d v="2018-05-01T00:00:00"/>
    <n v="7.7"/>
    <n v="0.6"/>
  </r>
  <r>
    <s v="E"/>
    <s v="C"/>
    <s v="SENTF"/>
    <d v="2018-09-01T00:00:00"/>
    <x v="9"/>
    <d v="2018-05-01T00:00:00"/>
    <n v="487.32"/>
    <n v="37.53"/>
  </r>
  <r>
    <s v="E"/>
    <s v="C"/>
    <s v="SENTF"/>
    <d v="2018-09-01T00:00:00"/>
    <x v="10"/>
    <d v="2018-05-01T00:00:00"/>
    <n v="21.98"/>
    <n v="1.69"/>
  </r>
  <r>
    <s v="E"/>
    <s v="G"/>
    <s v="G&gt;50F"/>
    <d v="2018-09-01T00:00:00"/>
    <x v="11"/>
    <d v="2018-05-01T00:00:00"/>
    <n v="4449.3599999999997"/>
    <n v="342.6"/>
  </r>
  <r>
    <s v="E"/>
    <s v="G"/>
    <s v="G&gt;50F"/>
    <d v="2018-09-01T00:00:00"/>
    <x v="6"/>
    <d v="2018-05-01T00:00:00"/>
    <n v="62308.639999999999"/>
    <n v="5545.46"/>
  </r>
  <r>
    <s v="E"/>
    <s v="G"/>
    <s v="G&gt;50F"/>
    <d v="2018-09-01T00:00:00"/>
    <x v="12"/>
    <d v="2018-05-01T00:00:00"/>
    <n v="200.64"/>
    <n v="15.42"/>
  </r>
  <r>
    <s v="E"/>
    <s v="G"/>
    <s v="G&gt;50F"/>
    <d v="2018-09-01T00:00:00"/>
    <x v="7"/>
    <d v="2018-05-01T00:00:00"/>
    <n v="2810.14"/>
    <n v="250.1"/>
  </r>
  <r>
    <s v="E"/>
    <s v="C"/>
    <s v="GU-F"/>
    <d v="2018-09-01T00:00:00"/>
    <x v="11"/>
    <d v="2018-05-01T00:00:00"/>
    <n v="341"/>
    <n v="26.26"/>
  </r>
  <r>
    <s v="E"/>
    <s v="C"/>
    <s v="GU-F"/>
    <d v="2018-09-01T00:00:00"/>
    <x v="12"/>
    <d v="2018-05-01T00:00:00"/>
    <n v="15.38"/>
    <n v="1.18"/>
  </r>
  <r>
    <s v="E"/>
    <s v="C"/>
    <s v="SENTF"/>
    <d v="2018-09-01T00:00:00"/>
    <x v="9"/>
    <d v="2018-05-01T00:00:00"/>
    <n v="70.680000000000007"/>
    <n v="5.44"/>
  </r>
  <r>
    <s v="E"/>
    <s v="C"/>
    <s v="SENTF"/>
    <d v="2018-09-01T00:00:00"/>
    <x v="10"/>
    <d v="2018-05-01T00:00:00"/>
    <n v="3.19"/>
    <n v="0.25"/>
  </r>
  <r>
    <s v="E"/>
    <s v="U"/>
    <s v="GU-F"/>
    <d v="2018-09-01T00:00:00"/>
    <x v="11"/>
    <d v="2018-05-01T00:00:00"/>
    <n v="2202"/>
    <n v="169.57"/>
  </r>
  <r>
    <s v="E"/>
    <s v="U"/>
    <s v="GU-F"/>
    <d v="2018-09-01T00:00:00"/>
    <x v="12"/>
    <d v="2018-05-01T00:00:00"/>
    <n v="99.3"/>
    <n v="7.64"/>
  </r>
  <r>
    <s v="E"/>
    <s v="G"/>
    <s v="G&gt;50IF"/>
    <d v="2018-09-01T00:00:00"/>
    <x v="11"/>
    <d v="2018-05-01T00:00:00"/>
    <n v="0"/>
    <n v="0"/>
  </r>
  <r>
    <s v="E"/>
    <s v="G"/>
    <s v="G&gt;50IF"/>
    <d v="2018-09-01T00:00:00"/>
    <x v="12"/>
    <d v="2018-05-01T00:00:00"/>
    <n v="0"/>
    <n v="0"/>
  </r>
  <r>
    <s v="E"/>
    <s v="R"/>
    <s v="R-F"/>
    <d v="2018-08-01T00:00:00"/>
    <x v="11"/>
    <d v="2018-05-01T00:00:00"/>
    <n v="1167.3499999999999"/>
    <n v="89.89"/>
  </r>
  <r>
    <s v="E"/>
    <s v="R"/>
    <s v="R-F"/>
    <d v="2018-08-01T00:00:00"/>
    <x v="6"/>
    <d v="2018-05-01T00:00:00"/>
    <n v="215.65"/>
    <n v="19.190000000000001"/>
  </r>
  <r>
    <s v="E"/>
    <s v="R"/>
    <s v="R-F"/>
    <d v="2018-08-01T00:00:00"/>
    <x v="12"/>
    <d v="2018-05-01T00:00:00"/>
    <n v="52.65"/>
    <n v="4.05"/>
  </r>
  <r>
    <s v="E"/>
    <s v="R"/>
    <s v="R-F"/>
    <d v="2018-08-01T00:00:00"/>
    <x v="7"/>
    <d v="2018-05-01T00:00:00"/>
    <n v="9.7200000000000006"/>
    <n v="0.86"/>
  </r>
  <r>
    <s v="E"/>
    <s v="R"/>
    <s v="R-NET"/>
    <d v="2018-09-01T00:00:00"/>
    <x v="8"/>
    <d v="2018-05-01T00:00:00"/>
    <n v="-426"/>
    <n v="-32.799999999999997"/>
  </r>
  <r>
    <s v="E"/>
    <s v="R"/>
    <s v="R-F"/>
    <d v="2018-09-01T00:00:00"/>
    <x v="11"/>
    <d v="2018-05-01T00:00:00"/>
    <n v="139"/>
    <n v="10.7"/>
  </r>
  <r>
    <s v="E"/>
    <s v="R"/>
    <s v="R-F"/>
    <d v="2018-09-01T00:00:00"/>
    <x v="12"/>
    <d v="2018-05-01T00:00:00"/>
    <n v="6.27"/>
    <n v="0.48"/>
  </r>
  <r>
    <s v="E"/>
    <s v="C"/>
    <s v="SENTF"/>
    <d v="2018-09-01T00:00:00"/>
    <x v="9"/>
    <d v="2018-05-01T00:00:00"/>
    <n v="44.64"/>
    <n v="3.44"/>
  </r>
  <r>
    <s v="E"/>
    <s v="C"/>
    <s v="SENTF"/>
    <d v="2018-09-01T00:00:00"/>
    <x v="10"/>
    <d v="2018-05-01T00:00:00"/>
    <n v="2.02"/>
    <n v="0.16"/>
  </r>
  <r>
    <s v="E"/>
    <s v="U"/>
    <s v="GU-F"/>
    <d v="2018-08-01T00:00:00"/>
    <x v="6"/>
    <d v="2018-05-01T00:00:00"/>
    <n v="3317.74"/>
    <n v="295.27999999999997"/>
  </r>
  <r>
    <s v="E"/>
    <s v="U"/>
    <s v="GU-F"/>
    <d v="2018-08-01T00:00:00"/>
    <x v="7"/>
    <d v="2018-05-01T00:00:00"/>
    <n v="149.63"/>
    <n v="13.31"/>
  </r>
  <r>
    <s v="E"/>
    <s v="G"/>
    <s v="G&gt;50F"/>
    <d v="2018-08-01T00:00:00"/>
    <x v="11"/>
    <d v="2018-05-01T00:00:00"/>
    <n v="4425.43"/>
    <n v="340.76"/>
  </r>
  <r>
    <s v="E"/>
    <s v="G"/>
    <s v="G&gt;50F"/>
    <d v="2018-08-01T00:00:00"/>
    <x v="6"/>
    <d v="2018-05-01T00:00:00"/>
    <n v="57882.57"/>
    <n v="5151.54"/>
  </r>
  <r>
    <s v="E"/>
    <s v="G"/>
    <s v="G&gt;50F"/>
    <d v="2018-08-01T00:00:00"/>
    <x v="12"/>
    <d v="2018-05-01T00:00:00"/>
    <n v="199.57"/>
    <n v="15.34"/>
  </r>
  <r>
    <s v="E"/>
    <s v="G"/>
    <s v="G&gt;50F"/>
    <d v="2018-08-01T00:00:00"/>
    <x v="7"/>
    <d v="2018-05-01T00:00:00"/>
    <n v="2610.5100000000002"/>
    <n v="232.33"/>
  </r>
  <r>
    <s v="E"/>
    <s v="R"/>
    <s v="R-F"/>
    <d v="2018-08-01T00:00:00"/>
    <x v="11"/>
    <d v="2018-05-01T00:00:00"/>
    <n v="337"/>
    <n v="25.95"/>
  </r>
  <r>
    <s v="E"/>
    <s v="R"/>
    <s v="R-F"/>
    <d v="2018-08-01T00:00:00"/>
    <x v="12"/>
    <d v="2018-05-01T00:00:00"/>
    <n v="15.2"/>
    <n v="1.17"/>
  </r>
  <r>
    <s v="E"/>
    <s v="C"/>
    <s v="SENTF"/>
    <d v="2018-08-01T00:00:00"/>
    <x v="9"/>
    <d v="2018-05-01T00:00:00"/>
    <n v="203.4"/>
    <n v="15.66"/>
  </r>
  <r>
    <s v="E"/>
    <s v="C"/>
    <s v="SENTF"/>
    <d v="2018-08-01T00:00:00"/>
    <x v="10"/>
    <d v="2018-05-01T00:00:00"/>
    <n v="9.17"/>
    <n v="0.7"/>
  </r>
  <r>
    <s v="E"/>
    <s v="G"/>
    <s v="G&gt;50F"/>
    <d v="2018-08-01T00:00:00"/>
    <x v="11"/>
    <d v="2018-05-01T00:00:00"/>
    <n v="717.63"/>
    <n v="55.26"/>
  </r>
  <r>
    <s v="E"/>
    <s v="G"/>
    <s v="G&gt;50F"/>
    <d v="2018-08-01T00:00:00"/>
    <x v="6"/>
    <d v="2018-05-01T00:00:00"/>
    <n v="11762.37"/>
    <n v="1046.8499999999999"/>
  </r>
  <r>
    <s v="E"/>
    <s v="G"/>
    <s v="G&gt;50F"/>
    <d v="2018-08-01T00:00:00"/>
    <x v="12"/>
    <d v="2018-05-01T00:00:00"/>
    <n v="32.369999999999997"/>
    <n v="2.4900000000000002"/>
  </r>
  <r>
    <s v="E"/>
    <s v="G"/>
    <s v="G&gt;50F"/>
    <d v="2018-08-01T00:00:00"/>
    <x v="7"/>
    <d v="2018-05-01T00:00:00"/>
    <n v="530.48"/>
    <n v="47.21"/>
  </r>
  <r>
    <s v="E"/>
    <s v="R"/>
    <s v="R-F"/>
    <d v="2018-08-01T00:00:00"/>
    <x v="6"/>
    <d v="2018-05-01T00:00:00"/>
    <n v="165.89"/>
    <n v="14.76"/>
  </r>
  <r>
    <s v="E"/>
    <s v="R"/>
    <s v="R-F"/>
    <d v="2018-08-01T00:00:00"/>
    <x v="7"/>
    <d v="2018-05-01T00:00:00"/>
    <n v="7.48"/>
    <n v="0.67"/>
  </r>
  <r>
    <s v="E"/>
    <s v="G"/>
    <s v="G&gt;50Ft"/>
    <d v="2018-08-01T00:00:00"/>
    <x v="11"/>
    <d v="2018-05-01T00:00:00"/>
    <n v="85920"/>
    <n v="6615.84"/>
  </r>
  <r>
    <s v="E"/>
    <s v="G"/>
    <s v="G&gt;50Ft"/>
    <d v="2018-08-01T00:00:00"/>
    <x v="12"/>
    <d v="2018-05-01T00:00:00"/>
    <n v="3874.99"/>
    <n v="298.38"/>
  </r>
  <r>
    <s v="E"/>
    <s v="C"/>
    <s v="G&lt;50F"/>
    <d v="2018-08-01T00:00:00"/>
    <x v="11"/>
    <d v="2018-05-01T00:00:00"/>
    <n v="663"/>
    <n v="51.05"/>
  </r>
  <r>
    <s v="E"/>
    <s v="C"/>
    <s v="G&lt;50F"/>
    <d v="2018-08-01T00:00:00"/>
    <x v="12"/>
    <d v="2018-05-01T00:00:00"/>
    <n v="29.9"/>
    <n v="2.2999999999999998"/>
  </r>
  <r>
    <s v="E"/>
    <s v="U"/>
    <s v="GU-F"/>
    <d v="2018-08-01T00:00:00"/>
    <x v="11"/>
    <d v="2018-05-01T00:00:00"/>
    <n v="1824.26"/>
    <n v="140.47"/>
  </r>
  <r>
    <s v="E"/>
    <s v="U"/>
    <s v="GU-F"/>
    <d v="2018-08-01T00:00:00"/>
    <x v="12"/>
    <d v="2018-05-01T00:00:00"/>
    <n v="82.29"/>
    <n v="6.33"/>
  </r>
  <r>
    <s v="E"/>
    <s v="R"/>
    <s v="R-F"/>
    <d v="2018-08-01T00:00:00"/>
    <x v="11"/>
    <d v="2018-05-01T00:00:00"/>
    <n v="1377.11"/>
    <n v="106.04"/>
  </r>
  <r>
    <s v="E"/>
    <s v="R"/>
    <s v="R-F"/>
    <d v="2018-08-01T00:00:00"/>
    <x v="12"/>
    <d v="2018-05-01T00:00:00"/>
    <n v="62.1"/>
    <n v="4.78"/>
  </r>
  <r>
    <s v="E"/>
    <s v="R"/>
    <s v="R-F"/>
    <d v="2018-08-01T00:00:00"/>
    <x v="11"/>
    <d v="2018-05-01T00:00:00"/>
    <n v="984"/>
    <n v="75.77"/>
  </r>
  <r>
    <s v="E"/>
    <s v="R"/>
    <s v="R-F"/>
    <d v="2018-08-01T00:00:00"/>
    <x v="12"/>
    <d v="2018-05-01T00:00:00"/>
    <n v="44.38"/>
    <n v="3.42"/>
  </r>
  <r>
    <s v="E"/>
    <s v="R"/>
    <s v="R-F"/>
    <d v="2018-08-01T00:00:00"/>
    <x v="12"/>
    <d v="2018-05-01T00:00:00"/>
    <n v="23.23"/>
    <n v="1.79"/>
  </r>
  <r>
    <s v="E"/>
    <s v="R"/>
    <s v="R-F"/>
    <d v="2018-08-01T00:00:00"/>
    <x v="11"/>
    <d v="2018-05-01T00:00:00"/>
    <n v="515"/>
    <n v="39.659999999999997"/>
  </r>
  <r>
    <s v="E"/>
    <s v="G"/>
    <s v="G&gt;50F"/>
    <d v="2018-08-01T00:00:00"/>
    <x v="11"/>
    <d v="2018-05-01T00:00:00"/>
    <n v="717.63"/>
    <n v="55.26"/>
  </r>
  <r>
    <s v="E"/>
    <s v="G"/>
    <s v="G&gt;50F"/>
    <d v="2018-08-01T00:00:00"/>
    <x v="6"/>
    <d v="2018-05-01T00:00:00"/>
    <n v="12829.37"/>
    <n v="1141.81"/>
  </r>
  <r>
    <s v="E"/>
    <s v="G"/>
    <s v="G&gt;50F"/>
    <d v="2018-08-01T00:00:00"/>
    <x v="12"/>
    <d v="2018-05-01T00:00:00"/>
    <n v="32.369999999999997"/>
    <n v="2.4900000000000002"/>
  </r>
  <r>
    <s v="E"/>
    <s v="G"/>
    <s v="G&gt;50F"/>
    <d v="2018-08-01T00:00:00"/>
    <x v="7"/>
    <d v="2018-05-01T00:00:00"/>
    <n v="578.6"/>
    <n v="51.5"/>
  </r>
  <r>
    <s v="E"/>
    <s v="U"/>
    <s v="GU-F"/>
    <d v="2018-08-01T00:00:00"/>
    <x v="11"/>
    <d v="2018-05-01T00:00:00"/>
    <n v="2296"/>
    <n v="176.8"/>
  </r>
  <r>
    <s v="E"/>
    <s v="U"/>
    <s v="GU-F"/>
    <d v="2018-08-01T00:00:00"/>
    <x v="12"/>
    <d v="2018-05-01T00:00:00"/>
    <n v="103.54"/>
    <n v="7.98"/>
  </r>
  <r>
    <s v="E"/>
    <s v="R"/>
    <s v="R-F"/>
    <d v="2018-07-01T00:00:00"/>
    <x v="2"/>
    <d v="2018-01-01T00:00:00"/>
    <n v="193"/>
    <n v="14.86"/>
  </r>
  <r>
    <s v="E"/>
    <s v="R"/>
    <s v="R-F"/>
    <d v="2018-07-01T00:00:00"/>
    <x v="3"/>
    <d v="2018-01-01T00:00:00"/>
    <n v="8.6999999999999993"/>
    <n v="0.67"/>
  </r>
  <r>
    <s v="E"/>
    <s v="U"/>
    <s v="GU-F"/>
    <d v="2018-07-01T00:00:00"/>
    <x v="11"/>
    <d v="2018-05-01T00:00:00"/>
    <n v="208"/>
    <n v="16.02"/>
  </r>
  <r>
    <s v="E"/>
    <s v="U"/>
    <s v="GU-F"/>
    <d v="2018-07-01T00:00:00"/>
    <x v="12"/>
    <d v="2018-05-01T00:00:00"/>
    <n v="9.3800000000000008"/>
    <n v="0.72"/>
  </r>
  <r>
    <s v="E"/>
    <s v="C"/>
    <s v="SENTF"/>
    <d v="2018-07-01T00:00:00"/>
    <x v="9"/>
    <d v="2018-05-01T00:00:00"/>
    <n v="1013.4"/>
    <n v="78.03"/>
  </r>
  <r>
    <s v="E"/>
    <s v="C"/>
    <s v="SENTF"/>
    <d v="2018-07-01T00:00:00"/>
    <x v="10"/>
    <d v="2018-05-01T00:00:00"/>
    <n v="45.7"/>
    <n v="3.52"/>
  </r>
  <r>
    <s v="E"/>
    <s v="U"/>
    <s v="GU-F"/>
    <d v="2018-10-01T00:00:00"/>
    <x v="12"/>
    <d v="2018-05-01T00:00:00"/>
    <n v="0.59"/>
    <n v="0.05"/>
  </r>
  <r>
    <s v="E"/>
    <s v="GI"/>
    <s v="G&gt;50IF"/>
    <d v="2018-10-01T00:00:00"/>
    <x v="11"/>
    <d v="2018-05-01T00:00:00"/>
    <n v="724.85"/>
    <n v="55.81"/>
  </r>
  <r>
    <s v="E"/>
    <s v="GI"/>
    <s v="G&gt;50IF"/>
    <d v="2018-10-01T00:00:00"/>
    <x v="6"/>
    <d v="2018-05-01T00:00:00"/>
    <n v="22432.45"/>
    <n v="1996.49"/>
  </r>
  <r>
    <s v="E"/>
    <s v="GI"/>
    <s v="G&gt;50IF"/>
    <d v="2018-10-01T00:00:00"/>
    <x v="12"/>
    <d v="2018-05-01T00:00:00"/>
    <n v="25.15"/>
    <n v="1.94"/>
  </r>
  <r>
    <s v="E"/>
    <s v="GI"/>
    <s v="G&gt;50IF"/>
    <d v="2018-10-01T00:00:00"/>
    <x v="11"/>
    <d v="2018-05-01T00:00:00"/>
    <n v="717.63"/>
    <n v="55.26"/>
  </r>
  <r>
    <s v="E"/>
    <s v="GI"/>
    <s v="G&gt;50IF"/>
    <d v="2018-10-01T00:00:00"/>
    <x v="6"/>
    <d v="2018-05-01T00:00:00"/>
    <n v="29198.07"/>
    <n v="2598.63"/>
  </r>
  <r>
    <s v="E"/>
    <s v="GI"/>
    <s v="G&gt;50IF"/>
    <d v="2018-10-01T00:00:00"/>
    <x v="12"/>
    <d v="2018-05-01T00:00:00"/>
    <n v="32.369999999999997"/>
    <n v="2.4900000000000002"/>
  </r>
  <r>
    <s v="E"/>
    <s v="GI"/>
    <s v="G&gt;50IF"/>
    <d v="2018-10-01T00:00:00"/>
    <x v="7"/>
    <d v="2018-05-01T00:00:00"/>
    <n v="1316.83"/>
    <n v="117.2"/>
  </r>
  <r>
    <s v="E"/>
    <s v="C"/>
    <s v="CSENTF"/>
    <d v="2018-11-01T00:00:00"/>
    <x v="4"/>
    <d v="2018-11-01T00:00:00"/>
    <n v="0"/>
    <n v="0"/>
  </r>
  <r>
    <s v="E"/>
    <s v="C"/>
    <s v="CSENTF"/>
    <d v="2018-11-01T00:00:00"/>
    <x v="5"/>
    <d v="2018-11-01T00:00:00"/>
    <n v="0"/>
    <n v="0"/>
  </r>
  <r>
    <s v="E"/>
    <s v="C"/>
    <s v="CSENTF"/>
    <d v="2018-11-01T00:00:00"/>
    <x v="9"/>
    <d v="2018-05-01T00:00:00"/>
    <n v="1497.2"/>
    <n v="115.3"/>
  </r>
  <r>
    <s v="E"/>
    <s v="C"/>
    <s v="CSENTF"/>
    <d v="2018-11-01T00:00:00"/>
    <x v="10"/>
    <d v="2018-05-01T00:00:00"/>
    <n v="67.52"/>
    <n v="5.21"/>
  </r>
  <r>
    <s v="E"/>
    <s v="U"/>
    <s v="GU-F"/>
    <d v="2018-11-01T00:00:00"/>
    <x v="2"/>
    <d v="2018-11-01T00:00:00"/>
    <n v="0"/>
    <n v="0"/>
  </r>
  <r>
    <s v="E"/>
    <s v="U"/>
    <s v="GU-F"/>
    <d v="2018-11-01T00:00:00"/>
    <x v="3"/>
    <d v="2018-11-01T00:00:00"/>
    <n v="0"/>
    <n v="0"/>
  </r>
  <r>
    <s v="E"/>
    <s v="U"/>
    <s v="GU-F"/>
    <d v="2018-11-01T00:00:00"/>
    <x v="11"/>
    <d v="2018-05-01T00:00:00"/>
    <n v="13"/>
    <n v="1"/>
  </r>
  <r>
    <s v="E"/>
    <s v="U"/>
    <s v="GU-F"/>
    <d v="2018-11-01T00:00:00"/>
    <x v="12"/>
    <d v="2018-05-01T00:00:00"/>
    <n v="0.59"/>
    <n v="0.05"/>
  </r>
  <r>
    <s v="E"/>
    <s v="U"/>
    <s v="GU-F"/>
    <d v="2018-10-01T00:00:00"/>
    <x v="11"/>
    <d v="2018-05-01T00:00:00"/>
    <n v="208"/>
    <n v="16.02"/>
  </r>
  <r>
    <s v="E"/>
    <s v="U"/>
    <s v="GU-F"/>
    <d v="2018-10-01T00:00:00"/>
    <x v="12"/>
    <d v="2018-05-01T00:00:00"/>
    <n v="9.3800000000000008"/>
    <n v="0.72"/>
  </r>
  <r>
    <s v="E"/>
    <s v="R"/>
    <s v="R-F"/>
    <d v="2018-10-01T00:00:00"/>
    <x v="7"/>
    <d v="2018-05-01T00:00:00"/>
    <n v="3.11"/>
    <n v="0.28000000000000003"/>
  </r>
  <r>
    <s v="E"/>
    <s v="R"/>
    <s v="R-F"/>
    <d v="2018-10-01T00:00:00"/>
    <x v="11"/>
    <d v="2018-05-01T00:00:00"/>
    <n v="574.11"/>
    <n v="44.21"/>
  </r>
  <r>
    <s v="E"/>
    <s v="R"/>
    <s v="R-F"/>
    <d v="2018-10-01T00:00:00"/>
    <x v="6"/>
    <d v="2018-05-01T00:00:00"/>
    <n v="68.95"/>
    <n v="6.14"/>
  </r>
  <r>
    <s v="E"/>
    <s v="R"/>
    <s v="R-F"/>
    <d v="2018-10-01T00:00:00"/>
    <x v="12"/>
    <d v="2018-05-01T00:00:00"/>
    <n v="25.89"/>
    <n v="1.99"/>
  </r>
  <r>
    <s v="E"/>
    <s v="SL"/>
    <s v="SENTF"/>
    <d v="2018-09-01T00:00:00"/>
    <x v="9"/>
    <d v="2018-05-01T00:00:00"/>
    <n v="195.3"/>
    <n v="15.04"/>
  </r>
  <r>
    <s v="E"/>
    <s v="SL"/>
    <s v="SENTF"/>
    <d v="2018-09-01T00:00:00"/>
    <x v="10"/>
    <d v="2018-05-01T00:00:00"/>
    <n v="8.81"/>
    <n v="0.68"/>
  </r>
  <r>
    <s v="E"/>
    <s v="U"/>
    <s v="GU-F"/>
    <d v="2018-09-01T00:00:00"/>
    <x v="11"/>
    <d v="2018-05-01T00:00:00"/>
    <n v="5685.12"/>
    <n v="437.76"/>
  </r>
  <r>
    <s v="E"/>
    <s v="U"/>
    <s v="GU-F"/>
    <d v="2018-09-01T00:00:00"/>
    <x v="12"/>
    <d v="2018-05-01T00:00:00"/>
    <n v="256.41000000000003"/>
    <n v="19.739999999999998"/>
  </r>
  <r>
    <s v="E"/>
    <s v="U"/>
    <s v="GU-F"/>
    <d v="2018-09-01T00:00:00"/>
    <x v="6"/>
    <d v="2018-05-01T00:00:00"/>
    <n v="589.88"/>
    <n v="52.5"/>
  </r>
  <r>
    <s v="E"/>
    <s v="U"/>
    <s v="GU-F"/>
    <d v="2018-09-01T00:00:00"/>
    <x v="7"/>
    <d v="2018-05-01T00:00:00"/>
    <n v="26.61"/>
    <n v="2.37"/>
  </r>
  <r>
    <s v="E"/>
    <s v="G"/>
    <s v="G&gt;50Ft"/>
    <d v="2018-09-01T00:00:00"/>
    <x v="11"/>
    <d v="2018-05-01T00:00:00"/>
    <n v="35594.68"/>
    <n v="2740.79"/>
  </r>
  <r>
    <s v="E"/>
    <s v="G"/>
    <s v="G&gt;50Ft"/>
    <d v="2018-09-01T00:00:00"/>
    <x v="6"/>
    <d v="2018-05-01T00:00:00"/>
    <n v="26645.32"/>
    <n v="2371.4299999999998"/>
  </r>
  <r>
    <s v="E"/>
    <s v="G"/>
    <s v="G&gt;50Ft"/>
    <d v="2018-09-01T00:00:00"/>
    <x v="12"/>
    <d v="2018-05-01T00:00:00"/>
    <n v="1605.32"/>
    <n v="123.61"/>
  </r>
  <r>
    <s v="E"/>
    <s v="G"/>
    <s v="G&gt;50Ft"/>
    <d v="2018-09-01T00:00:00"/>
    <x v="7"/>
    <d v="2018-05-01T00:00:00"/>
    <n v="1201.7"/>
    <n v="106.95"/>
  </r>
  <r>
    <s v="E"/>
    <s v="C"/>
    <s v="G&lt;50IF"/>
    <d v="2018-09-01T00:00:00"/>
    <x v="11"/>
    <d v="2018-05-01T00:00:00"/>
    <n v="741.56"/>
    <n v="57.1"/>
  </r>
  <r>
    <s v="E"/>
    <s v="C"/>
    <s v="G&lt;50IF"/>
    <d v="2018-09-01T00:00:00"/>
    <x v="6"/>
    <d v="2018-05-01T00:00:00"/>
    <n v="7380.68"/>
    <n v="656.88"/>
  </r>
  <r>
    <s v="E"/>
    <s v="C"/>
    <s v="G&lt;50IF"/>
    <d v="2018-09-01T00:00:00"/>
    <x v="12"/>
    <d v="2018-05-01T00:00:00"/>
    <n v="33.44"/>
    <n v="2.57"/>
  </r>
  <r>
    <s v="E"/>
    <s v="C"/>
    <s v="G&lt;50IF"/>
    <d v="2018-09-01T00:00:00"/>
    <x v="7"/>
    <d v="2018-05-01T00:00:00"/>
    <n v="332.87"/>
    <n v="29.63"/>
  </r>
  <r>
    <s v="E"/>
    <s v="R"/>
    <s v="SENTF"/>
    <d v="2018-09-01T00:00:00"/>
    <x v="9"/>
    <d v="2018-05-01T00:00:00"/>
    <n v="48.36"/>
    <n v="3.72"/>
  </r>
  <r>
    <s v="E"/>
    <s v="R"/>
    <s v="SENTF"/>
    <d v="2018-09-01T00:00:00"/>
    <x v="10"/>
    <d v="2018-05-01T00:00:00"/>
    <n v="2.1800000000000002"/>
    <n v="0.17"/>
  </r>
  <r>
    <s v="E"/>
    <s v="G"/>
    <s v="G&gt;50IF"/>
    <d v="2018-09-01T00:00:00"/>
    <x v="11"/>
    <d v="2018-05-01T00:00:00"/>
    <n v="741.56"/>
    <n v="57.1"/>
  </r>
  <r>
    <s v="E"/>
    <s v="G"/>
    <s v="G&gt;50IF"/>
    <d v="2018-09-01T00:00:00"/>
    <x v="6"/>
    <d v="2018-05-01T00:00:00"/>
    <n v="2264.8000000000002"/>
    <n v="201.57"/>
  </r>
  <r>
    <s v="E"/>
    <s v="G"/>
    <s v="G&gt;50IF"/>
    <d v="2018-09-01T00:00:00"/>
    <x v="12"/>
    <d v="2018-05-01T00:00:00"/>
    <n v="33.44"/>
    <n v="2.57"/>
  </r>
  <r>
    <s v="E"/>
    <s v="G"/>
    <s v="G&gt;50IF"/>
    <d v="2018-09-01T00:00:00"/>
    <x v="7"/>
    <d v="2018-05-01T00:00:00"/>
    <n v="102.15"/>
    <n v="9.09"/>
  </r>
  <r>
    <s v="E"/>
    <s v="S"/>
    <s v="STRLTF"/>
    <d v="2018-09-01T00:00:00"/>
    <x v="11"/>
    <d v="2018-05-01T00:00:00"/>
    <n v="741.56"/>
    <n v="57.1"/>
  </r>
  <r>
    <s v="E"/>
    <s v="S"/>
    <s v="STRLTF"/>
    <d v="2018-09-01T00:00:00"/>
    <x v="6"/>
    <d v="2018-05-01T00:00:00"/>
    <n v="8781.17"/>
    <n v="781.52"/>
  </r>
  <r>
    <s v="E"/>
    <s v="S"/>
    <s v="STRLTF"/>
    <d v="2018-09-01T00:00:00"/>
    <x v="12"/>
    <d v="2018-05-01T00:00:00"/>
    <n v="33.44"/>
    <n v="2.57"/>
  </r>
  <r>
    <s v="E"/>
    <s v="S"/>
    <s v="STRLTF"/>
    <d v="2018-09-01T00:00:00"/>
    <x v="7"/>
    <d v="2018-05-01T00:00:00"/>
    <n v="396.04"/>
    <n v="35.25"/>
  </r>
  <r>
    <s v="E"/>
    <s v="GI"/>
    <s v="G&gt;5IFt"/>
    <d v="2018-09-01T00:00:00"/>
    <x v="11"/>
    <d v="2018-05-01T00:00:00"/>
    <n v="27648.240000000002"/>
    <n v="2128.91"/>
  </r>
  <r>
    <s v="E"/>
    <s v="GI"/>
    <s v="G&gt;5IFt"/>
    <d v="2018-09-01T00:00:00"/>
    <x v="12"/>
    <d v="2018-05-01T00:00:00"/>
    <n v="1246.94"/>
    <n v="96.01"/>
  </r>
  <r>
    <s v="E"/>
    <s v="G"/>
    <s v="G&gt;50IF"/>
    <d v="2018-08-01T00:00:00"/>
    <x v="11"/>
    <d v="2018-05-01T00:00:00"/>
    <n v="0"/>
    <n v="0"/>
  </r>
  <r>
    <s v="E"/>
    <s v="G"/>
    <s v="G&gt;50IF"/>
    <d v="2018-08-01T00:00:00"/>
    <x v="12"/>
    <d v="2018-05-01T00:00:00"/>
    <n v="0"/>
    <n v="0"/>
  </r>
  <r>
    <s v="E"/>
    <s v="R"/>
    <s v="R-F"/>
    <d v="2018-08-01T00:00:00"/>
    <x v="11"/>
    <d v="2018-05-01T00:00:00"/>
    <n v="450"/>
    <n v="34.65"/>
  </r>
  <r>
    <s v="E"/>
    <s v="R"/>
    <s v="R-F"/>
    <d v="2018-08-01T00:00:00"/>
    <x v="12"/>
    <d v="2018-05-01T00:00:00"/>
    <n v="20.3"/>
    <n v="1.56"/>
  </r>
  <r>
    <s v="E"/>
    <s v="C"/>
    <s v="G&lt;50IF"/>
    <d v="2018-08-01T00:00:00"/>
    <x v="11"/>
    <d v="2018-05-01T00:00:00"/>
    <n v="2590.54"/>
    <n v="199.47"/>
  </r>
  <r>
    <s v="E"/>
    <s v="C"/>
    <s v="G&lt;50IF"/>
    <d v="2018-08-01T00:00:00"/>
    <x v="6"/>
    <d v="2018-05-01T00:00:00"/>
    <n v="7284.91"/>
    <n v="648.36"/>
  </r>
  <r>
    <s v="E"/>
    <s v="C"/>
    <s v="G&lt;50IF"/>
    <d v="2018-08-01T00:00:00"/>
    <x v="12"/>
    <d v="2018-05-01T00:00:00"/>
    <n v="116.82"/>
    <n v="8.99"/>
  </r>
  <r>
    <s v="E"/>
    <s v="C"/>
    <s v="G&lt;50IF"/>
    <d v="2018-08-01T00:00:00"/>
    <x v="7"/>
    <d v="2018-05-01T00:00:00"/>
    <n v="328.56"/>
    <n v="29.25"/>
  </r>
  <r>
    <s v="E"/>
    <s v="U"/>
    <s v="GU-F"/>
    <d v="2018-08-01T00:00:00"/>
    <x v="11"/>
    <d v="2018-05-01T00:00:00"/>
    <n v="7537.56"/>
    <n v="580.52"/>
  </r>
  <r>
    <s v="E"/>
    <s v="U"/>
    <s v="GU-F"/>
    <d v="2018-08-01T00:00:00"/>
    <x v="12"/>
    <d v="2018-05-01T00:00:00"/>
    <n v="339.89"/>
    <n v="26.25"/>
  </r>
  <r>
    <s v="E"/>
    <s v="U"/>
    <s v="GU-F"/>
    <d v="2018-08-01T00:00:00"/>
    <x v="6"/>
    <d v="2018-05-01T00:00:00"/>
    <n v="4.4400000000000004"/>
    <n v="0.4"/>
  </r>
  <r>
    <s v="E"/>
    <s v="U"/>
    <s v="GU-F"/>
    <d v="2018-08-01T00:00:00"/>
    <x v="7"/>
    <d v="2018-05-01T00:00:00"/>
    <n v="0.2"/>
    <n v="0.02"/>
  </r>
  <r>
    <s v="E"/>
    <s v="G"/>
    <s v="G&gt;50Ft"/>
    <d v="2018-08-01T00:00:00"/>
    <x v="11"/>
    <d v="2018-05-01T00:00:00"/>
    <n v="57640"/>
    <n v="4438.28"/>
  </r>
  <r>
    <s v="E"/>
    <s v="G"/>
    <s v="G&gt;50Ft"/>
    <d v="2018-08-01T00:00:00"/>
    <x v="12"/>
    <d v="2018-05-01T00:00:00"/>
    <n v="2599.56"/>
    <n v="200.17"/>
  </r>
  <r>
    <s v="E"/>
    <s v="C"/>
    <s v="G&lt;50F"/>
    <d v="2018-08-01T00:00:00"/>
    <x v="11"/>
    <d v="2018-05-01T00:00:00"/>
    <n v="741.56"/>
    <n v="57.1"/>
  </r>
  <r>
    <s v="E"/>
    <s v="C"/>
    <s v="G&lt;50F"/>
    <d v="2018-08-01T00:00:00"/>
    <x v="6"/>
    <d v="2018-05-01T00:00:00"/>
    <n v="3418.44"/>
    <n v="304.24"/>
  </r>
  <r>
    <s v="E"/>
    <s v="C"/>
    <s v="G&lt;50F"/>
    <d v="2018-08-01T00:00:00"/>
    <x v="12"/>
    <d v="2018-05-01T00:00:00"/>
    <n v="33.44"/>
    <n v="2.57"/>
  </r>
  <r>
    <s v="E"/>
    <s v="C"/>
    <s v="G&lt;50F"/>
    <d v="2018-08-01T00:00:00"/>
    <x v="7"/>
    <d v="2018-05-01T00:00:00"/>
    <n v="154.18"/>
    <n v="13.72"/>
  </r>
  <r>
    <s v="E"/>
    <s v="G"/>
    <s v="G&gt;50F"/>
    <d v="2018-08-01T00:00:00"/>
    <x v="11"/>
    <d v="2018-05-01T00:00:00"/>
    <n v="1483.12"/>
    <n v="114.2"/>
  </r>
  <r>
    <s v="E"/>
    <s v="G"/>
    <s v="G&gt;50F"/>
    <d v="2018-08-01T00:00:00"/>
    <x v="6"/>
    <d v="2018-05-01T00:00:00"/>
    <n v="36376.879999999997"/>
    <n v="3237.54"/>
  </r>
  <r>
    <s v="E"/>
    <s v="G"/>
    <s v="G&gt;50F"/>
    <d v="2018-08-01T00:00:00"/>
    <x v="12"/>
    <d v="2018-05-01T00:00:00"/>
    <n v="66.88"/>
    <n v="5.14"/>
  </r>
  <r>
    <s v="E"/>
    <s v="G"/>
    <s v="G&gt;50F"/>
    <d v="2018-08-01T00:00:00"/>
    <x v="7"/>
    <d v="2018-05-01T00:00:00"/>
    <n v="1640.61"/>
    <n v="146.02000000000001"/>
  </r>
  <r>
    <s v="E"/>
    <s v="C"/>
    <s v="C-NET"/>
    <d v="2018-08-01T00:00:00"/>
    <x v="8"/>
    <d v="2018-05-01T00:00:00"/>
    <n v="-560"/>
    <n v="-43.12"/>
  </r>
  <r>
    <s v="E"/>
    <s v="C"/>
    <s v="SENTF"/>
    <d v="2018-08-01T00:00:00"/>
    <x v="9"/>
    <d v="2018-05-01T00:00:00"/>
    <n v="3825.65"/>
    <n v="294.57"/>
  </r>
  <r>
    <s v="E"/>
    <s v="C"/>
    <s v="SENTF"/>
    <d v="2018-08-01T00:00:00"/>
    <x v="10"/>
    <d v="2018-05-01T00:00:00"/>
    <n v="172.56"/>
    <n v="13.29"/>
  </r>
  <r>
    <s v="E"/>
    <s v="C"/>
    <s v="G&lt;50IF"/>
    <d v="2018-08-01T00:00:00"/>
    <x v="11"/>
    <d v="2018-05-01T00:00:00"/>
    <n v="741.56"/>
    <n v="57.1"/>
  </r>
  <r>
    <s v="E"/>
    <s v="C"/>
    <s v="G&lt;50IF"/>
    <d v="2018-08-01T00:00:00"/>
    <x v="6"/>
    <d v="2018-05-01T00:00:00"/>
    <n v="8685.2000000000007"/>
    <n v="772.98"/>
  </r>
  <r>
    <s v="E"/>
    <s v="C"/>
    <s v="G&lt;50IF"/>
    <d v="2018-08-01T00:00:00"/>
    <x v="12"/>
    <d v="2018-05-01T00:00:00"/>
    <n v="33.44"/>
    <n v="2.57"/>
  </r>
  <r>
    <s v="E"/>
    <s v="C"/>
    <s v="G&lt;50IF"/>
    <d v="2018-08-01T00:00:00"/>
    <x v="7"/>
    <d v="2018-05-01T00:00:00"/>
    <n v="391.71"/>
    <n v="34.86"/>
  </r>
  <r>
    <s v="E"/>
    <s v="R"/>
    <s v="R-F"/>
    <d v="2018-08-01T00:00:00"/>
    <x v="11"/>
    <d v="2018-05-01T00:00:00"/>
    <n v="1760.59"/>
    <n v="135.57"/>
  </r>
  <r>
    <s v="E"/>
    <s v="R"/>
    <s v="R-F"/>
    <d v="2018-08-01T00:00:00"/>
    <x v="6"/>
    <d v="2018-05-01T00:00:00"/>
    <n v="856.41"/>
    <n v="76.22"/>
  </r>
  <r>
    <s v="E"/>
    <s v="R"/>
    <s v="R-F"/>
    <d v="2018-08-01T00:00:00"/>
    <x v="12"/>
    <d v="2018-05-01T00:00:00"/>
    <n v="79.41"/>
    <n v="6.11"/>
  </r>
  <r>
    <s v="E"/>
    <s v="R"/>
    <s v="R-F"/>
    <d v="2018-08-01T00:00:00"/>
    <x v="7"/>
    <d v="2018-05-01T00:00:00"/>
    <n v="38.619999999999997"/>
    <n v="3.44"/>
  </r>
  <r>
    <s v="E"/>
    <s v="S"/>
    <s v="STRLTF"/>
    <d v="2018-08-01T00:00:00"/>
    <x v="7"/>
    <d v="2018-05-01T00:00:00"/>
    <n v="346.98"/>
    <n v="30.88"/>
  </r>
  <r>
    <s v="E"/>
    <s v="S"/>
    <s v="STRLTF"/>
    <d v="2018-08-01T00:00:00"/>
    <x v="11"/>
    <d v="2018-05-01T00:00:00"/>
    <n v="741.56"/>
    <n v="57.1"/>
  </r>
  <r>
    <s v="E"/>
    <s v="S"/>
    <s v="STRLTF"/>
    <d v="2018-08-01T00:00:00"/>
    <x v="6"/>
    <d v="2018-05-01T00:00:00"/>
    <n v="7693.47"/>
    <n v="684.72"/>
  </r>
  <r>
    <s v="E"/>
    <s v="S"/>
    <s v="STRLTF"/>
    <d v="2018-08-01T00:00:00"/>
    <x v="12"/>
    <d v="2018-05-01T00:00:00"/>
    <n v="33.44"/>
    <n v="2.57"/>
  </r>
  <r>
    <s v="E"/>
    <s v="GI"/>
    <s v="G&gt;5IFt"/>
    <d v="2018-08-01T00:00:00"/>
    <x v="11"/>
    <d v="2018-05-01T00:00:00"/>
    <n v="28527.18"/>
    <n v="2196.59"/>
  </r>
  <r>
    <s v="E"/>
    <s v="GI"/>
    <s v="G&gt;5IFt"/>
    <d v="2018-08-01T00:00:00"/>
    <x v="12"/>
    <d v="2018-05-01T00:00:00"/>
    <n v="1286.58"/>
    <n v="99.07"/>
  </r>
  <r>
    <s v="E"/>
    <s v="R"/>
    <s v="SENTF"/>
    <d v="2018-08-01T00:00:00"/>
    <x v="9"/>
    <d v="2018-05-01T00:00:00"/>
    <n v="312.48"/>
    <n v="24.06"/>
  </r>
  <r>
    <s v="E"/>
    <s v="G"/>
    <s v="G&gt;50F"/>
    <d v="2018-07-01T00:00:00"/>
    <x v="12"/>
    <d v="2018-05-01T00:00:00"/>
    <n v="32.369999999999997"/>
    <n v="2.4900000000000002"/>
  </r>
  <r>
    <s v="E"/>
    <s v="G"/>
    <s v="G&gt;50F"/>
    <d v="2018-07-01T00:00:00"/>
    <x v="7"/>
    <d v="2018-05-01T00:00:00"/>
    <n v="54.22"/>
    <n v="4.83"/>
  </r>
  <r>
    <s v="E"/>
    <s v="R"/>
    <s v="SENTF"/>
    <d v="2018-07-01T00:00:00"/>
    <x v="9"/>
    <d v="2018-05-01T00:00:00"/>
    <n v="75.599999999999994"/>
    <n v="5.82"/>
  </r>
  <r>
    <s v="E"/>
    <s v="R"/>
    <s v="SENTF"/>
    <d v="2018-07-01T00:00:00"/>
    <x v="10"/>
    <d v="2018-05-01T00:00:00"/>
    <n v="3.41"/>
    <n v="0.26"/>
  </r>
  <r>
    <s v="E"/>
    <s v="R"/>
    <s v="CR-F"/>
    <d v="2018-07-01T00:00:00"/>
    <x v="6"/>
    <d v="2018-05-01T00:00:00"/>
    <n v="1610.32"/>
    <n v="143.32"/>
  </r>
  <r>
    <s v="E"/>
    <s v="R"/>
    <s v="CR-F"/>
    <d v="2018-07-01T00:00:00"/>
    <x v="7"/>
    <d v="2018-05-01T00:00:00"/>
    <n v="72.64"/>
    <n v="6.47"/>
  </r>
  <r>
    <s v="E"/>
    <s v="U"/>
    <s v="GU-F"/>
    <d v="2018-07-01T00:00:00"/>
    <x v="11"/>
    <d v="2018-05-01T00:00:00"/>
    <n v="2202"/>
    <n v="169.57"/>
  </r>
  <r>
    <s v="E"/>
    <s v="U"/>
    <s v="GU-F"/>
    <d v="2018-07-01T00:00:00"/>
    <x v="12"/>
    <d v="2018-05-01T00:00:00"/>
    <n v="99.3"/>
    <n v="7.64"/>
  </r>
  <r>
    <s v="E"/>
    <s v="C"/>
    <s v="GU-F"/>
    <d v="2018-07-01T00:00:00"/>
    <x v="11"/>
    <d v="2018-05-01T00:00:00"/>
    <n v="341"/>
    <n v="26.26"/>
  </r>
  <r>
    <s v="E"/>
    <s v="C"/>
    <s v="GU-F"/>
    <d v="2018-07-01T00:00:00"/>
    <x v="12"/>
    <d v="2018-05-01T00:00:00"/>
    <n v="15.38"/>
    <n v="1.18"/>
  </r>
  <r>
    <s v="E"/>
    <s v="C"/>
    <s v="SENTF"/>
    <d v="2018-07-01T00:00:00"/>
    <x v="9"/>
    <d v="2018-05-01T00:00:00"/>
    <n v="68.400000000000006"/>
    <n v="5.27"/>
  </r>
  <r>
    <s v="E"/>
    <s v="C"/>
    <s v="SENTF"/>
    <d v="2018-07-01T00:00:00"/>
    <x v="10"/>
    <d v="2018-05-01T00:00:00"/>
    <n v="3.08"/>
    <n v="0.24"/>
  </r>
  <r>
    <s v="E"/>
    <s v="U"/>
    <s v="GU-F"/>
    <d v="2018-07-01T00:00:00"/>
    <x v="11"/>
    <d v="2018-05-01T00:00:00"/>
    <n v="110"/>
    <n v="8.4700000000000006"/>
  </r>
  <r>
    <s v="E"/>
    <s v="U"/>
    <s v="GU-F"/>
    <d v="2018-07-01T00:00:00"/>
    <x v="12"/>
    <d v="2018-05-01T00:00:00"/>
    <n v="4.96"/>
    <n v="0.38"/>
  </r>
  <r>
    <s v="E"/>
    <s v="R"/>
    <s v="SENTF"/>
    <d v="2018-07-01T00:00:00"/>
    <x v="9"/>
    <d v="2018-05-01T00:00:00"/>
    <n v="37.200000000000003"/>
    <n v="2.86"/>
  </r>
  <r>
    <s v="E"/>
    <s v="R"/>
    <s v="SENTF"/>
    <d v="2018-07-01T00:00:00"/>
    <x v="10"/>
    <d v="2018-05-01T00:00:00"/>
    <n v="1.68"/>
    <n v="0.13"/>
  </r>
  <r>
    <s v="E"/>
    <s v="R"/>
    <s v="R-F"/>
    <d v="2018-07-01T00:00:00"/>
    <x v="6"/>
    <d v="2018-05-01T00:00:00"/>
    <n v="1104.04"/>
    <n v="98.26"/>
  </r>
  <r>
    <s v="E"/>
    <s v="R"/>
    <s v="R-F"/>
    <d v="2018-07-01T00:00:00"/>
    <x v="7"/>
    <d v="2018-05-01T00:00:00"/>
    <n v="49.81"/>
    <n v="4.4400000000000004"/>
  </r>
  <r>
    <s v="E"/>
    <s v="R"/>
    <s v="R-F"/>
    <d v="2018-07-01T00:00:00"/>
    <x v="11"/>
    <d v="2018-05-01T00:00:00"/>
    <n v="1455"/>
    <n v="112.03"/>
  </r>
  <r>
    <s v="E"/>
    <s v="R"/>
    <s v="R-F"/>
    <d v="2018-07-01T00:00:00"/>
    <x v="12"/>
    <d v="2018-05-01T00:00:00"/>
    <n v="65.63"/>
    <n v="5.07"/>
  </r>
  <r>
    <s v="E"/>
    <s v="R"/>
    <s v="R-F"/>
    <d v="2018-07-01T00:00:00"/>
    <x v="2"/>
    <d v="2018-01-01T00:00:00"/>
    <n v="253"/>
    <n v="19.48"/>
  </r>
  <r>
    <s v="E"/>
    <s v="R"/>
    <s v="R-F"/>
    <d v="2018-07-01T00:00:00"/>
    <x v="3"/>
    <d v="2018-01-01T00:00:00"/>
    <n v="11.41"/>
    <n v="0.88"/>
  </r>
  <r>
    <s v="E"/>
    <s v="R"/>
    <s v="R-F"/>
    <d v="2018-07-01T00:00:00"/>
    <x v="6"/>
    <d v="2018-05-01T00:00:00"/>
    <n v="1519.43"/>
    <n v="135.22999999999999"/>
  </r>
  <r>
    <s v="E"/>
    <s v="R"/>
    <s v="R-F"/>
    <d v="2018-07-01T00:00:00"/>
    <x v="12"/>
    <d v="2018-05-01T00:00:00"/>
    <n v="115.53"/>
    <n v="8.8800000000000008"/>
  </r>
  <r>
    <s v="E"/>
    <s v="R"/>
    <s v="R-F"/>
    <d v="2018-07-01T00:00:00"/>
    <x v="7"/>
    <d v="2018-05-01T00:00:00"/>
    <n v="68.53"/>
    <n v="6.1"/>
  </r>
  <r>
    <s v="E"/>
    <s v="R"/>
    <s v="R-F"/>
    <d v="2018-07-01T00:00:00"/>
    <x v="11"/>
    <d v="2018-05-01T00:00:00"/>
    <n v="2323.9699999999998"/>
    <n v="178.95"/>
  </r>
  <r>
    <s v="E"/>
    <s v="R"/>
    <s v="R-F"/>
    <d v="2018-07-01T00:00:00"/>
    <x v="12"/>
    <d v="2018-05-01T00:00:00"/>
    <n v="104.81"/>
    <n v="8.06"/>
  </r>
  <r>
    <s v="E"/>
    <s v="R"/>
    <s v="R-F"/>
    <d v="2018-07-01T00:00:00"/>
    <x v="11"/>
    <d v="2018-05-01T00:00:00"/>
    <n v="4214.3500000000004"/>
    <n v="324.52"/>
  </r>
  <r>
    <s v="E"/>
    <s v="R"/>
    <s v="R-F"/>
    <d v="2018-07-01T00:00:00"/>
    <x v="12"/>
    <d v="2018-05-01T00:00:00"/>
    <n v="190.07"/>
    <n v="14.62"/>
  </r>
  <r>
    <s v="E"/>
    <s v="R"/>
    <s v="R-F"/>
    <d v="2018-07-01T00:00:00"/>
    <x v="6"/>
    <d v="2018-05-01T00:00:00"/>
    <n v="417.65"/>
    <n v="37.17"/>
  </r>
  <r>
    <s v="E"/>
    <s v="R"/>
    <s v="R-F"/>
    <d v="2018-07-01T00:00:00"/>
    <x v="7"/>
    <d v="2018-05-01T00:00:00"/>
    <n v="18.84"/>
    <n v="1.67"/>
  </r>
  <r>
    <s v="E"/>
    <s v="R"/>
    <s v="R-F"/>
    <d v="2018-07-01T00:00:00"/>
    <x v="11"/>
    <d v="2018-05-01T00:00:00"/>
    <n v="2561.5700000000002"/>
    <n v="197.26"/>
  </r>
  <r>
    <s v="E"/>
    <s v="R"/>
    <s v="R-F"/>
    <d v="2018-07-01T00:00:00"/>
    <x v="11"/>
    <d v="2018-05-01T00:00:00"/>
    <n v="3630.47"/>
    <n v="279.56"/>
  </r>
  <r>
    <s v="E"/>
    <s v="R"/>
    <s v="R-F"/>
    <d v="2018-07-01T00:00:00"/>
    <x v="6"/>
    <d v="2018-05-01T00:00:00"/>
    <n v="387.53"/>
    <n v="34.49"/>
  </r>
  <r>
    <s v="E"/>
    <s v="R"/>
    <s v="R-F"/>
    <d v="2018-07-01T00:00:00"/>
    <x v="12"/>
    <d v="2018-05-01T00:00:00"/>
    <n v="163.72"/>
    <n v="12.6"/>
  </r>
  <r>
    <s v="E"/>
    <s v="R"/>
    <s v="R-F"/>
    <d v="2018-07-01T00:00:00"/>
    <x v="7"/>
    <d v="2018-05-01T00:00:00"/>
    <n v="17.5"/>
    <n v="1.56"/>
  </r>
  <r>
    <s v="E"/>
    <s v="R"/>
    <s v="R-F"/>
    <d v="2018-07-01T00:00:00"/>
    <x v="11"/>
    <d v="2018-05-01T00:00:00"/>
    <n v="1562.96"/>
    <n v="120.35"/>
  </r>
  <r>
    <s v="E"/>
    <s v="R"/>
    <s v="R-F"/>
    <d v="2018-07-01T00:00:00"/>
    <x v="12"/>
    <d v="2018-05-01T00:00:00"/>
    <n v="70.48"/>
    <n v="5.42"/>
  </r>
  <r>
    <s v="E"/>
    <s v="R"/>
    <s v="R-F"/>
    <d v="2018-07-01T00:00:00"/>
    <x v="2"/>
    <d v="2018-01-01T00:00:00"/>
    <n v="-942"/>
    <n v="-72.53"/>
  </r>
  <r>
    <s v="E"/>
    <s v="R"/>
    <s v="R-F"/>
    <d v="2018-07-01T00:00:00"/>
    <x v="3"/>
    <d v="2018-01-01T00:00:00"/>
    <n v="-42.49"/>
    <n v="-3.27"/>
  </r>
  <r>
    <s v="E"/>
    <s v="R"/>
    <s v="R-NET"/>
    <d v="2018-09-01T00:00:00"/>
    <x v="8"/>
    <d v="2018-05-01T00:00:00"/>
    <n v="-620"/>
    <n v="-47.74"/>
  </r>
  <r>
    <s v="E"/>
    <s v="R"/>
    <s v="R-NET"/>
    <d v="2018-09-01T00:00:00"/>
    <x v="17"/>
    <d v="2018-05-01T00:00:00"/>
    <n v="-100"/>
    <n v="-8.9"/>
  </r>
  <r>
    <s v="E"/>
    <s v="R"/>
    <s v="R-F"/>
    <d v="2018-09-01T00:00:00"/>
    <x v="11"/>
    <d v="2018-05-01T00:00:00"/>
    <n v="593.24"/>
    <n v="45.68"/>
  </r>
  <r>
    <s v="E"/>
    <s v="R"/>
    <s v="R-F"/>
    <d v="2018-09-01T00:00:00"/>
    <x v="6"/>
    <d v="2018-05-01T00:00:00"/>
    <n v="343.76"/>
    <n v="30.59"/>
  </r>
  <r>
    <s v="E"/>
    <s v="R"/>
    <s v="R-F"/>
    <d v="2018-09-01T00:00:00"/>
    <x v="12"/>
    <d v="2018-05-01T00:00:00"/>
    <n v="26.76"/>
    <n v="2.06"/>
  </r>
  <r>
    <s v="E"/>
    <s v="R"/>
    <s v="R-F"/>
    <d v="2018-09-01T00:00:00"/>
    <x v="7"/>
    <d v="2018-05-01T00:00:00"/>
    <n v="15.5"/>
    <n v="1.38"/>
  </r>
  <r>
    <s v="E"/>
    <s v="G"/>
    <s v="G&gt;50Ft"/>
    <d v="2018-06-01T00:00:00"/>
    <x v="11"/>
    <d v="2018-05-01T00:00:00"/>
    <n v="49320"/>
    <n v="3797.64"/>
  </r>
  <r>
    <s v="E"/>
    <s v="G"/>
    <s v="G&gt;50Ft"/>
    <d v="2018-06-01T00:00:00"/>
    <x v="12"/>
    <d v="2018-05-01T00:00:00"/>
    <n v="2224.34"/>
    <n v="171.27"/>
  </r>
  <r>
    <s v="E"/>
    <s v="G"/>
    <s v="G&gt;50F"/>
    <d v="2018-06-01T00:00:00"/>
    <x v="11"/>
    <d v="2018-05-01T00:00:00"/>
    <n v="1459.19"/>
    <n v="112.36"/>
  </r>
  <r>
    <s v="E"/>
    <s v="G"/>
    <s v="G&gt;50F"/>
    <d v="2018-06-01T00:00:00"/>
    <x v="6"/>
    <d v="2018-05-01T00:00:00"/>
    <n v="39340.81"/>
    <n v="3501.33"/>
  </r>
  <r>
    <s v="E"/>
    <s v="G"/>
    <s v="G&gt;50F"/>
    <d v="2018-06-01T00:00:00"/>
    <x v="12"/>
    <d v="2018-05-01T00:00:00"/>
    <n v="65.81"/>
    <n v="5.0599999999999996"/>
  </r>
  <r>
    <s v="E"/>
    <s v="G"/>
    <s v="G&gt;50F"/>
    <d v="2018-06-01T00:00:00"/>
    <x v="7"/>
    <d v="2018-05-01T00:00:00"/>
    <n v="1774.27"/>
    <n v="157.91"/>
  </r>
  <r>
    <s v="E"/>
    <s v="G"/>
    <s v="G&gt;50IF"/>
    <d v="2018-06-01T00:00:00"/>
    <x v="11"/>
    <d v="2018-05-01T00:00:00"/>
    <n v="0"/>
    <n v="0"/>
  </r>
  <r>
    <s v="E"/>
    <s v="G"/>
    <s v="G&gt;50IF"/>
    <d v="2018-06-01T00:00:00"/>
    <x v="12"/>
    <d v="2018-05-01T00:00:00"/>
    <n v="0"/>
    <n v="0"/>
  </r>
  <r>
    <s v="E"/>
    <s v="R"/>
    <s v="SENTF"/>
    <d v="2018-06-01T00:00:00"/>
    <x v="9"/>
    <d v="2018-05-01T00:00:00"/>
    <n v="44.64"/>
    <n v="3.44"/>
  </r>
  <r>
    <s v="E"/>
    <s v="R"/>
    <s v="SENTF"/>
    <d v="2018-06-01T00:00:00"/>
    <x v="10"/>
    <d v="2018-05-01T00:00:00"/>
    <n v="2.02"/>
    <n v="0.16"/>
  </r>
  <r>
    <s v="E"/>
    <s v="G"/>
    <s v="G&gt;50IF"/>
    <d v="2018-06-01T00:00:00"/>
    <x v="2"/>
    <d v="2018-01-01T00:00:00"/>
    <n v="0"/>
    <n v="0"/>
  </r>
  <r>
    <s v="E"/>
    <s v="G"/>
    <s v="G&gt;50IF"/>
    <d v="2018-06-01T00:00:00"/>
    <x v="3"/>
    <d v="2018-01-01T00:00:00"/>
    <n v="0"/>
    <n v="0"/>
  </r>
  <r>
    <s v="E"/>
    <s v="C"/>
    <s v="G&lt;50IF"/>
    <d v="2018-06-01T00:00:00"/>
    <x v="11"/>
    <d v="2018-05-01T00:00:00"/>
    <n v="510.82"/>
    <n v="39.32"/>
  </r>
  <r>
    <s v="E"/>
    <s v="C"/>
    <s v="G&lt;50IF"/>
    <d v="2018-06-01T00:00:00"/>
    <x v="12"/>
    <d v="2018-05-01T00:00:00"/>
    <n v="23.05"/>
    <n v="1.77"/>
  </r>
  <r>
    <s v="E"/>
    <s v="C"/>
    <s v="SENTF"/>
    <d v="2018-06-01T00:00:00"/>
    <x v="9"/>
    <d v="2018-05-01T00:00:00"/>
    <n v="3825.65"/>
    <n v="294.57"/>
  </r>
  <r>
    <s v="E"/>
    <s v="C"/>
    <s v="SENTF"/>
    <d v="2018-06-01T00:00:00"/>
    <x v="10"/>
    <d v="2018-05-01T00:00:00"/>
    <n v="172.56"/>
    <n v="13.29"/>
  </r>
  <r>
    <s v="E"/>
    <s v="C"/>
    <s v="G&lt;50F"/>
    <d v="2018-08-01T00:00:00"/>
    <x v="11"/>
    <d v="2018-05-01T00:00:00"/>
    <n v="717.63"/>
    <n v="55.26"/>
  </r>
  <r>
    <s v="E"/>
    <s v="C"/>
    <s v="G&lt;50F"/>
    <d v="2018-08-01T00:00:00"/>
    <x v="12"/>
    <d v="2018-05-01T00:00:00"/>
    <n v="32.369999999999997"/>
    <n v="2.4900000000000002"/>
  </r>
  <r>
    <s v="E"/>
    <s v="G"/>
    <s v="G&gt;50Ft"/>
    <d v="2018-08-01T00:00:00"/>
    <x v="11"/>
    <d v="2018-05-01T00:00:00"/>
    <n v="12720"/>
    <n v="979.44"/>
  </r>
  <r>
    <s v="E"/>
    <s v="G"/>
    <s v="G&gt;50Ft"/>
    <d v="2018-08-01T00:00:00"/>
    <x v="12"/>
    <d v="2018-05-01T00:00:00"/>
    <n v="573.66999999999996"/>
    <n v="44.17"/>
  </r>
  <r>
    <s v="E"/>
    <s v="C"/>
    <s v="SENTF"/>
    <d v="2018-08-01T00:00:00"/>
    <x v="9"/>
    <d v="2018-05-01T00:00:00"/>
    <n v="517.32000000000005"/>
    <n v="39.83"/>
  </r>
  <r>
    <s v="E"/>
    <s v="C"/>
    <s v="SENTF"/>
    <d v="2018-08-01T00:00:00"/>
    <x v="10"/>
    <d v="2018-05-01T00:00:00"/>
    <n v="23.33"/>
    <n v="1.79"/>
  </r>
  <r>
    <s v="E"/>
    <s v="R"/>
    <s v="SENTF"/>
    <d v="2018-08-01T00:00:00"/>
    <x v="9"/>
    <d v="2018-05-01T00:00:00"/>
    <n v="151.19999999999999"/>
    <n v="11.64"/>
  </r>
  <r>
    <s v="E"/>
    <s v="R"/>
    <s v="SENTF"/>
    <d v="2018-08-01T00:00:00"/>
    <x v="10"/>
    <d v="2018-05-01T00:00:00"/>
    <n v="6.82"/>
    <n v="0.52"/>
  </r>
  <r>
    <s v="E"/>
    <s v="U"/>
    <s v="GU-F"/>
    <d v="2018-08-01T00:00:00"/>
    <x v="11"/>
    <d v="2018-05-01T00:00:00"/>
    <n v="4483.63"/>
    <n v="345.24"/>
  </r>
  <r>
    <s v="E"/>
    <s v="U"/>
    <s v="GU-F"/>
    <d v="2018-08-01T00:00:00"/>
    <x v="12"/>
    <d v="2018-05-01T00:00:00"/>
    <n v="202.21"/>
    <n v="15.55"/>
  </r>
  <r>
    <s v="E"/>
    <s v="G"/>
    <s v="G&gt;50Ft"/>
    <d v="2018-07-01T00:00:00"/>
    <x v="11"/>
    <d v="2018-05-01T00:00:00"/>
    <n v="77880"/>
    <n v="5996.76"/>
  </r>
  <r>
    <s v="E"/>
    <s v="G"/>
    <s v="G&gt;50Ft"/>
    <d v="2018-07-01T00:00:00"/>
    <x v="12"/>
    <d v="2018-05-01T00:00:00"/>
    <n v="3512.39"/>
    <n v="270.45999999999998"/>
  </r>
  <r>
    <s v="E"/>
    <s v="GI"/>
    <s v="G&gt;50IF"/>
    <d v="2018-06-01T00:00:00"/>
    <x v="11"/>
    <d v="2018-05-01T00:00:00"/>
    <n v="749.01"/>
    <n v="57.67"/>
  </r>
  <r>
    <s v="E"/>
    <s v="GI"/>
    <s v="G&gt;50IF"/>
    <d v="2018-06-01T00:00:00"/>
    <x v="6"/>
    <d v="2018-05-01T00:00:00"/>
    <n v="16260.21"/>
    <n v="1447.16"/>
  </r>
  <r>
    <s v="E"/>
    <s v="GI"/>
    <s v="G&gt;50IF"/>
    <d v="2018-06-01T00:00:00"/>
    <x v="12"/>
    <d v="2018-05-01T00:00:00"/>
    <n v="25.99"/>
    <n v="2"/>
  </r>
  <r>
    <s v="E"/>
    <s v="GI"/>
    <s v="G&gt;50IF"/>
    <d v="2018-06-01T00:00:00"/>
    <x v="7"/>
    <d v="2018-05-01T00:00:00"/>
    <n v="564.23"/>
    <n v="50.22"/>
  </r>
  <r>
    <s v="E"/>
    <s v="GI"/>
    <s v="G&gt;50IF"/>
    <d v="2018-06-01T00:00:00"/>
    <x v="11"/>
    <d v="2018-05-01T00:00:00"/>
    <n v="741.56"/>
    <n v="57.1"/>
  </r>
  <r>
    <s v="E"/>
    <s v="GI"/>
    <s v="G&gt;50IF"/>
    <d v="2018-06-01T00:00:00"/>
    <x v="6"/>
    <d v="2018-05-01T00:00:00"/>
    <n v="23793.58"/>
    <n v="2117.63"/>
  </r>
  <r>
    <s v="E"/>
    <s v="GI"/>
    <s v="G&gt;50IF"/>
    <d v="2018-06-01T00:00:00"/>
    <x v="12"/>
    <d v="2018-05-01T00:00:00"/>
    <n v="33.44"/>
    <n v="2.57"/>
  </r>
  <r>
    <s v="E"/>
    <s v="GI"/>
    <s v="G&gt;50IF"/>
    <d v="2018-06-01T00:00:00"/>
    <x v="7"/>
    <d v="2018-05-01T00:00:00"/>
    <n v="1073.0899999999999"/>
    <n v="95.51"/>
  </r>
  <r>
    <s v="E"/>
    <s v="G"/>
    <s v="G&gt;50IF"/>
    <d v="2018-06-01T00:00:00"/>
    <x v="11"/>
    <d v="2018-05-01T00:00:00"/>
    <n v="741.56"/>
    <n v="57.1"/>
  </r>
  <r>
    <s v="E"/>
    <s v="G"/>
    <s v="G&gt;50IF"/>
    <d v="2018-06-01T00:00:00"/>
    <x v="6"/>
    <d v="2018-05-01T00:00:00"/>
    <n v="13177.18"/>
    <n v="1172.77"/>
  </r>
  <r>
    <s v="E"/>
    <s v="G"/>
    <s v="G&gt;50IF"/>
    <d v="2018-06-01T00:00:00"/>
    <x v="12"/>
    <d v="2018-05-01T00:00:00"/>
    <n v="33.44"/>
    <n v="2.57"/>
  </r>
  <r>
    <s v="E"/>
    <s v="G"/>
    <s v="G&gt;50IF"/>
    <d v="2018-06-01T00:00:00"/>
    <x v="7"/>
    <d v="2018-05-01T00:00:00"/>
    <n v="594.29999999999995"/>
    <n v="52.89"/>
  </r>
  <r>
    <s v="E"/>
    <s v="U"/>
    <s v="GU-F"/>
    <d v="2018-07-01T00:00:00"/>
    <x v="6"/>
    <d v="2018-05-01T00:00:00"/>
    <n v="3269.88"/>
    <n v="291.02"/>
  </r>
  <r>
    <s v="E"/>
    <s v="U"/>
    <s v="GU-F"/>
    <d v="2018-07-01T00:00:00"/>
    <x v="7"/>
    <d v="2018-05-01T00:00:00"/>
    <n v="147.49"/>
    <n v="13.13"/>
  </r>
  <r>
    <s v="E"/>
    <s v="R"/>
    <s v="SENTF"/>
    <d v="2018-08-01T00:00:00"/>
    <x v="10"/>
    <d v="2018-05-01T00:00:00"/>
    <n v="14.09"/>
    <n v="1.08"/>
  </r>
  <r>
    <s v="E"/>
    <s v="G"/>
    <s v="G&gt;50IF"/>
    <d v="2018-08-01T00:00:00"/>
    <x v="11"/>
    <d v="2018-05-01T00:00:00"/>
    <n v="741.56"/>
    <n v="57.1"/>
  </r>
  <r>
    <s v="E"/>
    <s v="G"/>
    <s v="G&gt;50IF"/>
    <d v="2018-08-01T00:00:00"/>
    <x v="6"/>
    <d v="2018-05-01T00:00:00"/>
    <n v="2260.12"/>
    <n v="201.15"/>
  </r>
  <r>
    <s v="E"/>
    <s v="G"/>
    <s v="G&gt;50IF"/>
    <d v="2018-08-01T00:00:00"/>
    <x v="12"/>
    <d v="2018-05-01T00:00:00"/>
    <n v="33.44"/>
    <n v="2.57"/>
  </r>
  <r>
    <s v="E"/>
    <s v="G"/>
    <s v="G&gt;50IF"/>
    <d v="2018-08-01T00:00:00"/>
    <x v="7"/>
    <d v="2018-05-01T00:00:00"/>
    <n v="101.94"/>
    <n v="9.07"/>
  </r>
  <r>
    <s v="E"/>
    <s v="C"/>
    <s v="SENTF"/>
    <d v="2018-08-01T00:00:00"/>
    <x v="9"/>
    <d v="2018-05-01T00:00:00"/>
    <n v="232.5"/>
    <n v="17.899999999999999"/>
  </r>
  <r>
    <s v="E"/>
    <s v="C"/>
    <s v="SENTF"/>
    <d v="2018-08-01T00:00:00"/>
    <x v="10"/>
    <d v="2018-05-01T00:00:00"/>
    <n v="10.49"/>
    <n v="0.81"/>
  </r>
  <r>
    <s v="E"/>
    <s v="R"/>
    <s v="SENTF"/>
    <d v="2018-08-01T00:00:00"/>
    <x v="9"/>
    <d v="2018-05-01T00:00:00"/>
    <n v="200.88"/>
    <n v="15.46"/>
  </r>
  <r>
    <s v="E"/>
    <s v="R"/>
    <s v="SENTF"/>
    <d v="2018-08-01T00:00:00"/>
    <x v="10"/>
    <d v="2018-05-01T00:00:00"/>
    <n v="9.06"/>
    <n v="0.7"/>
  </r>
  <r>
    <s v="E"/>
    <s v="SL"/>
    <s v="SENTF"/>
    <d v="2018-08-01T00:00:00"/>
    <x v="9"/>
    <d v="2018-05-01T00:00:00"/>
    <n v="65.47"/>
    <n v="5.04"/>
  </r>
  <r>
    <s v="E"/>
    <s v="SL"/>
    <s v="SENTF"/>
    <d v="2018-08-01T00:00:00"/>
    <x v="10"/>
    <d v="2018-05-01T00:00:00"/>
    <n v="2.95"/>
    <n v="0.23"/>
  </r>
  <r>
    <s v="E"/>
    <s v="C"/>
    <s v="SENTF"/>
    <d v="2018-08-01T00:00:00"/>
    <x v="9"/>
    <d v="2018-05-01T00:00:00"/>
    <n v="1287.1199999999999"/>
    <n v="99.1"/>
  </r>
  <r>
    <s v="E"/>
    <s v="C"/>
    <s v="SENTF"/>
    <d v="2018-08-01T00:00:00"/>
    <x v="10"/>
    <d v="2018-05-01T00:00:00"/>
    <n v="58.06"/>
    <n v="4.46"/>
  </r>
  <r>
    <s v="E"/>
    <s v="C"/>
    <s v="SENTF"/>
    <d v="2018-08-01T00:00:00"/>
    <x v="9"/>
    <d v="2018-05-01T00:00:00"/>
    <n v="1313.91"/>
    <n v="101.16"/>
  </r>
  <r>
    <s v="E"/>
    <s v="C"/>
    <s v="SENTF"/>
    <d v="2018-08-01T00:00:00"/>
    <x v="10"/>
    <d v="2018-05-01T00:00:00"/>
    <n v="59.28"/>
    <n v="4.5599999999999996"/>
  </r>
  <r>
    <s v="E"/>
    <s v="R"/>
    <s v="SENTF"/>
    <d v="2018-08-01T00:00:00"/>
    <x v="9"/>
    <d v="2018-05-01T00:00:00"/>
    <n v="48.36"/>
    <n v="3.72"/>
  </r>
  <r>
    <s v="E"/>
    <s v="R"/>
    <s v="SENTF"/>
    <d v="2018-08-01T00:00:00"/>
    <x v="10"/>
    <d v="2018-05-01T00:00:00"/>
    <n v="2.1800000000000002"/>
    <n v="0.17"/>
  </r>
  <r>
    <s v="E"/>
    <s v="U"/>
    <s v="GU-F"/>
    <d v="2018-08-01T00:00:00"/>
    <x v="11"/>
    <d v="2018-05-01T00:00:00"/>
    <n v="208"/>
    <n v="16.02"/>
  </r>
  <r>
    <s v="E"/>
    <s v="U"/>
    <s v="GU-F"/>
    <d v="2018-08-01T00:00:00"/>
    <x v="12"/>
    <d v="2018-05-01T00:00:00"/>
    <n v="9.3800000000000008"/>
    <n v="0.72"/>
  </r>
  <r>
    <s v="E"/>
    <s v="R"/>
    <s v="R-F"/>
    <d v="2018-08-01T00:00:00"/>
    <x v="11"/>
    <d v="2018-05-01T00:00:00"/>
    <n v="593.24"/>
    <n v="45.68"/>
  </r>
  <r>
    <s v="E"/>
    <s v="R"/>
    <s v="R-F"/>
    <d v="2018-08-01T00:00:00"/>
    <x v="6"/>
    <d v="2018-05-01T00:00:00"/>
    <n v="363.72"/>
    <n v="32.369999999999997"/>
  </r>
  <r>
    <s v="E"/>
    <s v="R"/>
    <s v="R-F"/>
    <d v="2018-08-01T00:00:00"/>
    <x v="12"/>
    <d v="2018-05-01T00:00:00"/>
    <n v="26.76"/>
    <n v="2.06"/>
  </r>
  <r>
    <s v="E"/>
    <s v="R"/>
    <s v="R-F"/>
    <d v="2018-08-01T00:00:00"/>
    <x v="7"/>
    <d v="2018-05-01T00:00:00"/>
    <n v="16.399999999999999"/>
    <n v="1.46"/>
  </r>
  <r>
    <s v="E"/>
    <s v="SL"/>
    <s v="WSENTF"/>
    <d v="2018-10-01T00:00:00"/>
    <x v="9"/>
    <d v="2018-05-01T00:00:00"/>
    <n v="1023.63"/>
    <n v="78.819999999999993"/>
  </r>
  <r>
    <s v="E"/>
    <s v="SL"/>
    <s v="WSENTF"/>
    <d v="2018-10-01T00:00:00"/>
    <x v="10"/>
    <d v="2018-05-01T00:00:00"/>
    <n v="46.16"/>
    <n v="3.55"/>
  </r>
  <r>
    <s v="E"/>
    <s v="S"/>
    <s v="STRLTF"/>
    <d v="2018-05-01T00:00:00"/>
    <x v="2"/>
    <d v="2018-01-01T00:00:00"/>
    <n v="454.5"/>
    <n v="35"/>
  </r>
  <r>
    <s v="E"/>
    <s v="S"/>
    <s v="STRLTF"/>
    <d v="2018-05-01T00:00:00"/>
    <x v="0"/>
    <d v="2018-01-01T00:00:00"/>
    <n v="3593.5"/>
    <n v="323.42"/>
  </r>
  <r>
    <s v="E"/>
    <s v="S"/>
    <s v="STRLTF"/>
    <d v="2018-05-01T00:00:00"/>
    <x v="3"/>
    <d v="2018-01-01T00:00:00"/>
    <n v="20.5"/>
    <n v="1.58"/>
  </r>
  <r>
    <s v="E"/>
    <s v="S"/>
    <s v="STRLTF"/>
    <d v="2018-05-01T00:00:00"/>
    <x v="1"/>
    <d v="2018-01-01T00:00:00"/>
    <n v="162.06"/>
    <n v="14.59"/>
  </r>
  <r>
    <s v="E"/>
    <s v="S"/>
    <s v="STRLTF"/>
    <d v="2018-05-01T00:00:00"/>
    <x v="11"/>
    <d v="2018-05-01T00:00:00"/>
    <n v="526.26"/>
    <n v="40.520000000000003"/>
  </r>
  <r>
    <s v="E"/>
    <s v="S"/>
    <s v="STRLTF"/>
    <d v="2018-05-01T00:00:00"/>
    <x v="6"/>
    <d v="2018-05-01T00:00:00"/>
    <n v="9347.51"/>
    <n v="831.93"/>
  </r>
  <r>
    <s v="E"/>
    <s v="S"/>
    <s v="STRLTF"/>
    <d v="2018-05-01T00:00:00"/>
    <x v="12"/>
    <d v="2018-05-01T00:00:00"/>
    <n v="23.74"/>
    <n v="1.82"/>
  </r>
  <r>
    <s v="E"/>
    <s v="S"/>
    <s v="STRLTF"/>
    <d v="2018-05-01T00:00:00"/>
    <x v="7"/>
    <d v="2018-05-01T00:00:00"/>
    <n v="421.57"/>
    <n v="37.520000000000003"/>
  </r>
  <r>
    <s v="E"/>
    <s v="R"/>
    <s v="R-F"/>
    <d v="2018-05-01T00:00:00"/>
    <x v="2"/>
    <d v="2018-01-01T00:00:00"/>
    <n v="229"/>
    <n v="17.63"/>
  </r>
  <r>
    <s v="E"/>
    <s v="R"/>
    <s v="R-F"/>
    <d v="2018-05-01T00:00:00"/>
    <x v="3"/>
    <d v="2018-01-01T00:00:00"/>
    <n v="10.33"/>
    <n v="0.8"/>
  </r>
  <r>
    <s v="E"/>
    <s v="GI"/>
    <s v="SENTF"/>
    <d v="2018-05-01T00:00:00"/>
    <x v="4"/>
    <d v="2018-01-01T00:00:00"/>
    <n v="78"/>
    <n v="6.01"/>
  </r>
  <r>
    <s v="E"/>
    <s v="GI"/>
    <s v="SENTF"/>
    <d v="2018-05-01T00:00:00"/>
    <x v="5"/>
    <d v="2018-01-01T00:00:00"/>
    <n v="3.51"/>
    <n v="0.27"/>
  </r>
  <r>
    <s v="E"/>
    <s v="G"/>
    <s v="CG&gt;50F"/>
    <d v="2018-06-01T00:00:00"/>
    <x v="11"/>
    <d v="2018-05-01T00:00:00"/>
    <n v="1483.12"/>
    <n v="114.2"/>
  </r>
  <r>
    <s v="E"/>
    <s v="G"/>
    <s v="CG&gt;50F"/>
    <d v="2018-06-01T00:00:00"/>
    <x v="6"/>
    <d v="2018-05-01T00:00:00"/>
    <n v="30196.880000000001"/>
    <n v="2687.52"/>
  </r>
  <r>
    <s v="E"/>
    <s v="G"/>
    <s v="CG&gt;50F"/>
    <d v="2018-06-01T00:00:00"/>
    <x v="12"/>
    <d v="2018-05-01T00:00:00"/>
    <n v="66.88"/>
    <n v="5.14"/>
  </r>
  <r>
    <s v="E"/>
    <s v="G"/>
    <s v="CG&gt;50F"/>
    <d v="2018-06-01T00:00:00"/>
    <x v="7"/>
    <d v="2018-05-01T00:00:00"/>
    <n v="1361.89"/>
    <n v="121.2"/>
  </r>
  <r>
    <s v="E"/>
    <s v="C"/>
    <s v="SENTF"/>
    <d v="2018-06-01T00:00:00"/>
    <x v="9"/>
    <d v="2018-05-01T00:00:00"/>
    <n v="176.33"/>
    <n v="13.59"/>
  </r>
  <r>
    <s v="E"/>
    <s v="C"/>
    <s v="SENTF"/>
    <d v="2018-06-01T00:00:00"/>
    <x v="10"/>
    <d v="2018-05-01T00:00:00"/>
    <n v="7.95"/>
    <n v="0.61"/>
  </r>
  <r>
    <s v="E"/>
    <s v="U"/>
    <s v="CGU-F"/>
    <d v="2018-06-01T00:00:00"/>
    <x v="11"/>
    <d v="2018-05-01T00:00:00"/>
    <n v="2675"/>
    <n v="205.99"/>
  </r>
  <r>
    <s v="E"/>
    <s v="U"/>
    <s v="CGU-F"/>
    <d v="2018-06-01T00:00:00"/>
    <x v="12"/>
    <d v="2018-05-01T00:00:00"/>
    <n v="120.64"/>
    <n v="9.2899999999999991"/>
  </r>
  <r>
    <s v="E"/>
    <s v="C"/>
    <s v="CSENTF"/>
    <d v="2018-06-01T00:00:00"/>
    <x v="9"/>
    <d v="2018-05-01T00:00:00"/>
    <n v="1497.3"/>
    <n v="115.3"/>
  </r>
  <r>
    <s v="E"/>
    <s v="C"/>
    <s v="CSENTF"/>
    <d v="2018-06-01T00:00:00"/>
    <x v="10"/>
    <d v="2018-05-01T00:00:00"/>
    <n v="67.53"/>
    <n v="5.21"/>
  </r>
  <r>
    <s v="E"/>
    <s v="G"/>
    <s v="G&gt;50F"/>
    <d v="2018-06-01T00:00:00"/>
    <x v="2"/>
    <d v="2018-01-01T00:00:00"/>
    <n v="283"/>
    <n v="21.79"/>
  </r>
  <r>
    <s v="E"/>
    <s v="G"/>
    <s v="G&gt;50F"/>
    <d v="2018-06-01T00:00:00"/>
    <x v="3"/>
    <d v="2018-01-01T00:00:00"/>
    <n v="12.76"/>
    <n v="0.98"/>
  </r>
  <r>
    <s v="E"/>
    <s v="G"/>
    <s v="G&gt;50F"/>
    <d v="2018-06-01T00:00:00"/>
    <x v="11"/>
    <d v="2018-05-01T00:00:00"/>
    <n v="732"/>
    <n v="56.36"/>
  </r>
  <r>
    <s v="E"/>
    <s v="G"/>
    <s v="G&gt;50F"/>
    <d v="2018-06-01T00:00:00"/>
    <x v="12"/>
    <d v="2018-05-01T00:00:00"/>
    <n v="33.01"/>
    <n v="2.54"/>
  </r>
  <r>
    <s v="E"/>
    <s v="U"/>
    <s v="GU-F"/>
    <d v="2018-07-01T00:00:00"/>
    <x v="6"/>
    <d v="2018-05-01T00:00:00"/>
    <n v="637.74"/>
    <n v="56.76"/>
  </r>
  <r>
    <s v="E"/>
    <s v="U"/>
    <s v="GU-F"/>
    <d v="2018-07-01T00:00:00"/>
    <x v="7"/>
    <d v="2018-05-01T00:00:00"/>
    <n v="28.75"/>
    <n v="2.56"/>
  </r>
  <r>
    <s v="E"/>
    <s v="SL"/>
    <s v="SENTF"/>
    <d v="2018-07-01T00:00:00"/>
    <x v="9"/>
    <d v="2018-05-01T00:00:00"/>
    <n v="189"/>
    <n v="14.55"/>
  </r>
  <r>
    <s v="E"/>
    <s v="SL"/>
    <s v="SENTF"/>
    <d v="2018-07-01T00:00:00"/>
    <x v="10"/>
    <d v="2018-05-01T00:00:00"/>
    <n v="8.52"/>
    <n v="0.66"/>
  </r>
  <r>
    <s v="E"/>
    <s v="U"/>
    <s v="GU-F"/>
    <d v="2018-07-01T00:00:00"/>
    <x v="11"/>
    <d v="2018-05-01T00:00:00"/>
    <n v="5637.26"/>
    <n v="434.08"/>
  </r>
  <r>
    <s v="E"/>
    <s v="U"/>
    <s v="GU-F"/>
    <d v="2018-07-01T00:00:00"/>
    <x v="12"/>
    <d v="2018-05-01T00:00:00"/>
    <n v="254.27"/>
    <n v="19.579999999999998"/>
  </r>
  <r>
    <s v="E"/>
    <s v="C"/>
    <s v="G&lt;50IF"/>
    <d v="2018-07-01T00:00:00"/>
    <x v="11"/>
    <d v="2018-05-01T00:00:00"/>
    <n v="1994.21"/>
    <n v="153.56"/>
  </r>
  <r>
    <s v="E"/>
    <s v="C"/>
    <s v="G&lt;50IF"/>
    <d v="2018-07-01T00:00:00"/>
    <x v="6"/>
    <d v="2018-05-01T00:00:00"/>
    <n v="6562.96"/>
    <n v="584.11"/>
  </r>
  <r>
    <s v="E"/>
    <s v="C"/>
    <s v="G&lt;50IF"/>
    <d v="2018-07-01T00:00:00"/>
    <x v="12"/>
    <d v="2018-05-01T00:00:00"/>
    <n v="89.95"/>
    <n v="6.92"/>
  </r>
  <r>
    <s v="E"/>
    <s v="C"/>
    <s v="G&lt;50IF"/>
    <d v="2018-07-01T00:00:00"/>
    <x v="7"/>
    <d v="2018-05-01T00:00:00"/>
    <n v="295.98"/>
    <n v="26.35"/>
  </r>
  <r>
    <s v="E"/>
    <s v="G"/>
    <s v="G&gt;50Ft"/>
    <d v="2018-07-01T00:00:00"/>
    <x v="11"/>
    <d v="2018-05-01T00:00:00"/>
    <n v="34446.46"/>
    <n v="2652.38"/>
  </r>
  <r>
    <s v="E"/>
    <s v="G"/>
    <s v="G&gt;50Ft"/>
    <d v="2018-07-01T00:00:00"/>
    <x v="6"/>
    <d v="2018-05-01T00:00:00"/>
    <n v="22993.54"/>
    <n v="2046.43"/>
  </r>
  <r>
    <s v="E"/>
    <s v="G"/>
    <s v="G&gt;50Ft"/>
    <d v="2018-07-01T00:00:00"/>
    <x v="12"/>
    <d v="2018-05-01T00:00:00"/>
    <n v="1553.54"/>
    <n v="119.62"/>
  </r>
  <r>
    <s v="E"/>
    <s v="G"/>
    <s v="G&gt;50Ft"/>
    <d v="2018-07-01T00:00:00"/>
    <x v="7"/>
    <d v="2018-05-01T00:00:00"/>
    <n v="1037"/>
    <n v="92.29"/>
  </r>
  <r>
    <s v="E"/>
    <s v="G"/>
    <s v="G&gt;50F"/>
    <d v="2018-07-01T00:00:00"/>
    <x v="11"/>
    <d v="2018-05-01T00:00:00"/>
    <n v="3588.15"/>
    <n v="276.3"/>
  </r>
  <r>
    <s v="E"/>
    <s v="G"/>
    <s v="G&gt;50F"/>
    <d v="2018-07-01T00:00:00"/>
    <x v="6"/>
    <d v="2018-05-01T00:00:00"/>
    <n v="58211.85"/>
    <n v="5180.8500000000004"/>
  </r>
  <r>
    <s v="E"/>
    <s v="G"/>
    <s v="G&gt;50F"/>
    <d v="2018-07-01T00:00:00"/>
    <x v="12"/>
    <d v="2018-05-01T00:00:00"/>
    <n v="161.85"/>
    <n v="12.45"/>
  </r>
  <r>
    <s v="E"/>
    <s v="G"/>
    <s v="G&gt;50F"/>
    <d v="2018-07-01T00:00:00"/>
    <x v="7"/>
    <d v="2018-05-01T00:00:00"/>
    <n v="2625.33"/>
    <n v="233.66"/>
  </r>
  <r>
    <s v="E"/>
    <s v="C"/>
    <s v="SENTF"/>
    <d v="2018-07-01T00:00:00"/>
    <x v="9"/>
    <d v="2018-05-01T00:00:00"/>
    <n v="471.6"/>
    <n v="36.31"/>
  </r>
  <r>
    <s v="E"/>
    <s v="C"/>
    <s v="SENTF"/>
    <d v="2018-07-01T00:00:00"/>
    <x v="10"/>
    <d v="2018-05-01T00:00:00"/>
    <n v="21.27"/>
    <n v="1.64"/>
  </r>
  <r>
    <s v="E"/>
    <s v="R"/>
    <s v="R-F"/>
    <d v="2018-07-01T00:00:00"/>
    <x v="11"/>
    <d v="2018-05-01T00:00:00"/>
    <n v="357"/>
    <n v="27.49"/>
  </r>
  <r>
    <s v="E"/>
    <s v="R"/>
    <s v="R-F"/>
    <d v="2018-07-01T00:00:00"/>
    <x v="12"/>
    <d v="2018-05-01T00:00:00"/>
    <n v="16.100000000000001"/>
    <n v="1.24"/>
  </r>
  <r>
    <s v="E"/>
    <s v="R"/>
    <s v="R-F"/>
    <d v="2018-07-01T00:00:00"/>
    <x v="11"/>
    <d v="2018-05-01T00:00:00"/>
    <n v="390"/>
    <n v="30.03"/>
  </r>
  <r>
    <s v="E"/>
    <s v="R"/>
    <s v="R-F"/>
    <d v="2018-07-01T00:00:00"/>
    <x v="12"/>
    <d v="2018-05-01T00:00:00"/>
    <n v="17.59"/>
    <n v="1.35"/>
  </r>
  <r>
    <s v="E"/>
    <s v="R"/>
    <s v="R-F"/>
    <d v="2018-07-01T00:00:00"/>
    <x v="11"/>
    <d v="2018-05-01T00:00:00"/>
    <n v="839"/>
    <n v="64.599999999999994"/>
  </r>
  <r>
    <s v="E"/>
    <s v="R"/>
    <s v="R-F"/>
    <d v="2018-07-01T00:00:00"/>
    <x v="12"/>
    <d v="2018-05-01T00:00:00"/>
    <n v="37.840000000000003"/>
    <n v="2.92"/>
  </r>
  <r>
    <s v="E"/>
    <s v="G"/>
    <s v="G&gt;50Ft"/>
    <d v="2018-05-01T00:00:00"/>
    <x v="11"/>
    <d v="2018-05-01T00:00:00"/>
    <n v="153.1"/>
    <n v="11.79"/>
  </r>
  <r>
    <s v="E"/>
    <s v="G"/>
    <s v="G&gt;50Ft"/>
    <d v="2018-05-01T00:00:00"/>
    <x v="6"/>
    <d v="2018-05-01T00:00:00"/>
    <n v="3515.9"/>
    <n v="312.92"/>
  </r>
  <r>
    <s v="E"/>
    <s v="G"/>
    <s v="G&gt;50Ft"/>
    <d v="2018-05-01T00:00:00"/>
    <x v="12"/>
    <d v="2018-05-01T00:00:00"/>
    <n v="6.9"/>
    <n v="0.53"/>
  </r>
  <r>
    <s v="E"/>
    <s v="G"/>
    <s v="G&gt;50Ft"/>
    <d v="2018-05-01T00:00:00"/>
    <x v="7"/>
    <d v="2018-05-01T00:00:00"/>
    <n v="158.57"/>
    <n v="14.11"/>
  </r>
  <r>
    <s v="E"/>
    <s v="G"/>
    <s v="G&gt;50Ft"/>
    <d v="2018-05-01T00:00:00"/>
    <x v="2"/>
    <d v="2018-01-01T00:00:00"/>
    <n v="701.37"/>
    <n v="54.01"/>
  </r>
  <r>
    <s v="E"/>
    <s v="G"/>
    <s v="G&gt;50Ft"/>
    <d v="2018-05-01T00:00:00"/>
    <x v="0"/>
    <d v="2018-01-01T00:00:00"/>
    <n v="9389.6299999999992"/>
    <n v="845.07"/>
  </r>
  <r>
    <s v="E"/>
    <s v="G"/>
    <s v="G&gt;50Ft"/>
    <d v="2018-05-01T00:00:00"/>
    <x v="3"/>
    <d v="2018-01-01T00:00:00"/>
    <n v="31.63"/>
    <n v="2.4300000000000002"/>
  </r>
  <r>
    <s v="E"/>
    <s v="G"/>
    <s v="G&gt;50Ft"/>
    <d v="2018-05-01T00:00:00"/>
    <x v="1"/>
    <d v="2018-01-01T00:00:00"/>
    <n v="423.47"/>
    <n v="38.11"/>
  </r>
  <r>
    <s v="E"/>
    <s v="G"/>
    <s v="G&gt;50F"/>
    <d v="2018-05-01T00:00:00"/>
    <x v="12"/>
    <d v="2018-05-01T00:00:00"/>
    <n v="8.6300000000000008"/>
    <n v="0.66"/>
  </r>
  <r>
    <s v="E"/>
    <s v="G"/>
    <s v="G&gt;50F"/>
    <d v="2018-05-01T00:00:00"/>
    <x v="7"/>
    <d v="2018-05-01T00:00:00"/>
    <n v="20.23"/>
    <n v="1.8"/>
  </r>
  <r>
    <s v="E"/>
    <s v="G"/>
    <s v="G&gt;50F"/>
    <d v="2018-05-01T00:00:00"/>
    <x v="2"/>
    <d v="2018-01-01T00:00:00"/>
    <n v="526.27"/>
    <n v="40.520000000000003"/>
  </r>
  <r>
    <s v="E"/>
    <s v="C"/>
    <s v="SENTF"/>
    <d v="2018-06-01T00:00:00"/>
    <x v="9"/>
    <d v="2018-05-01T00:00:00"/>
    <n v="106.02"/>
    <n v="8.16"/>
  </r>
  <r>
    <s v="E"/>
    <s v="C"/>
    <s v="SENTF"/>
    <d v="2018-06-01T00:00:00"/>
    <x v="10"/>
    <d v="2018-05-01T00:00:00"/>
    <n v="4.78"/>
    <n v="0.37"/>
  </r>
  <r>
    <s v="E"/>
    <s v="C"/>
    <s v="SENTF"/>
    <d v="2018-06-01T00:00:00"/>
    <x v="9"/>
    <d v="2018-05-01T00:00:00"/>
    <n v="78.12"/>
    <n v="6.02"/>
  </r>
  <r>
    <s v="E"/>
    <s v="C"/>
    <s v="SENTF"/>
    <d v="2018-06-01T00:00:00"/>
    <x v="10"/>
    <d v="2018-05-01T00:00:00"/>
    <n v="3.52"/>
    <n v="0.27"/>
  </r>
  <r>
    <s v="E"/>
    <s v="U"/>
    <s v="GU-F"/>
    <d v="2018-06-01T00:00:00"/>
    <x v="11"/>
    <d v="2018-05-01T00:00:00"/>
    <n v="414"/>
    <n v="31.88"/>
  </r>
  <r>
    <s v="E"/>
    <s v="U"/>
    <s v="GU-F"/>
    <d v="2018-06-01T00:00:00"/>
    <x v="12"/>
    <d v="2018-05-01T00:00:00"/>
    <n v="18.670000000000002"/>
    <n v="1.44"/>
  </r>
  <r>
    <s v="E"/>
    <s v="G"/>
    <s v="SENTF"/>
    <d v="2018-06-01T00:00:00"/>
    <x v="9"/>
    <d v="2018-05-01T00:00:00"/>
    <n v="678.9"/>
    <n v="52.28"/>
  </r>
  <r>
    <s v="E"/>
    <s v="G"/>
    <s v="SENTF"/>
    <d v="2018-06-01T00:00:00"/>
    <x v="10"/>
    <d v="2018-05-01T00:00:00"/>
    <n v="30.62"/>
    <n v="2.36"/>
  </r>
  <r>
    <s v="E"/>
    <s v="R"/>
    <s v="R-F"/>
    <d v="2018-06-01T00:00:00"/>
    <x v="11"/>
    <d v="2018-05-01T00:00:00"/>
    <n v="885.79"/>
    <n v="68.2"/>
  </r>
  <r>
    <s v="E"/>
    <s v="R"/>
    <s v="R-F"/>
    <d v="2018-06-01T00:00:00"/>
    <x v="12"/>
    <d v="2018-05-01T00:00:00"/>
    <n v="39.950000000000003"/>
    <n v="3.08"/>
  </r>
  <r>
    <s v="E"/>
    <s v="C"/>
    <s v="SENTF"/>
    <d v="2018-06-01T00:00:00"/>
    <x v="9"/>
    <d v="2018-05-01T00:00:00"/>
    <n v="487.32"/>
    <n v="37.53"/>
  </r>
  <r>
    <s v="E"/>
    <s v="C"/>
    <s v="SENTF"/>
    <d v="2018-06-01T00:00:00"/>
    <x v="10"/>
    <d v="2018-05-01T00:00:00"/>
    <n v="21.98"/>
    <n v="1.69"/>
  </r>
  <r>
    <s v="E"/>
    <s v="G"/>
    <s v="G&gt;50Ft"/>
    <d v="2018-06-01T00:00:00"/>
    <x v="11"/>
    <d v="2018-05-01T00:00:00"/>
    <n v="35594.68"/>
    <n v="2740.79"/>
  </r>
  <r>
    <s v="E"/>
    <s v="G"/>
    <s v="G&gt;50Ft"/>
    <d v="2018-06-01T00:00:00"/>
    <x v="6"/>
    <d v="2018-05-01T00:00:00"/>
    <n v="14645.32"/>
    <n v="1303.43"/>
  </r>
  <r>
    <s v="E"/>
    <s v="G"/>
    <s v="G&gt;50Ft"/>
    <d v="2018-06-01T00:00:00"/>
    <x v="12"/>
    <d v="2018-05-01T00:00:00"/>
    <n v="1605.32"/>
    <n v="123.61"/>
  </r>
  <r>
    <s v="E"/>
    <s v="G"/>
    <s v="G&gt;50Ft"/>
    <d v="2018-06-01T00:00:00"/>
    <x v="7"/>
    <d v="2018-05-01T00:00:00"/>
    <n v="660.5"/>
    <n v="58.78"/>
  </r>
  <r>
    <s v="E"/>
    <s v="G"/>
    <s v="G&gt;50F"/>
    <d v="2018-06-01T00:00:00"/>
    <x v="11"/>
    <d v="2018-05-01T00:00:00"/>
    <n v="4449.3599999999997"/>
    <n v="342.6"/>
  </r>
  <r>
    <s v="E"/>
    <s v="G"/>
    <s v="G&gt;50F"/>
    <d v="2018-06-01T00:00:00"/>
    <x v="6"/>
    <d v="2018-05-01T00:00:00"/>
    <n v="58267.64"/>
    <n v="5185.8100000000004"/>
  </r>
  <r>
    <s v="E"/>
    <s v="G"/>
    <s v="G&gt;50F"/>
    <d v="2018-06-01T00:00:00"/>
    <x v="12"/>
    <d v="2018-05-01T00:00:00"/>
    <n v="200.64"/>
    <n v="15.42"/>
  </r>
  <r>
    <s v="E"/>
    <s v="G"/>
    <s v="G&gt;50F"/>
    <d v="2018-06-01T00:00:00"/>
    <x v="7"/>
    <d v="2018-05-01T00:00:00"/>
    <n v="2627.9"/>
    <n v="233.87"/>
  </r>
  <r>
    <s v="E"/>
    <s v="R"/>
    <s v="R-NET"/>
    <d v="2018-07-01T00:00:00"/>
    <x v="8"/>
    <d v="2018-05-01T00:00:00"/>
    <n v="-761"/>
    <n v="-58.6"/>
  </r>
  <r>
    <s v="E"/>
    <s v="R"/>
    <s v="R-NET"/>
    <d v="2018-07-01T00:00:00"/>
    <x v="18"/>
    <d v="2018-01-01T00:00:00"/>
    <n v="-39"/>
    <n v="-3"/>
  </r>
  <r>
    <s v="E"/>
    <s v="R"/>
    <s v="R-F"/>
    <d v="2018-07-01T00:00:00"/>
    <x v="11"/>
    <d v="2018-05-01T00:00:00"/>
    <n v="912"/>
    <n v="70.22"/>
  </r>
  <r>
    <s v="E"/>
    <s v="R"/>
    <s v="R-F"/>
    <d v="2018-07-01T00:00:00"/>
    <x v="12"/>
    <d v="2018-05-01T00:00:00"/>
    <n v="41.13"/>
    <n v="3.17"/>
  </r>
  <r>
    <s v="E"/>
    <s v="C"/>
    <s v="SENTF"/>
    <d v="2018-07-01T00:00:00"/>
    <x v="9"/>
    <d v="2018-05-01T00:00:00"/>
    <n v="44.64"/>
    <n v="3.44"/>
  </r>
  <r>
    <s v="E"/>
    <s v="C"/>
    <s v="SENTF"/>
    <d v="2018-07-01T00:00:00"/>
    <x v="10"/>
    <d v="2018-05-01T00:00:00"/>
    <n v="2.02"/>
    <n v="0.16"/>
  </r>
  <r>
    <s v="E"/>
    <s v="R"/>
    <s v="SENTF"/>
    <d v="2018-06-01T00:00:00"/>
    <x v="9"/>
    <d v="2018-05-01T00:00:00"/>
    <n v="78.12"/>
    <n v="6.02"/>
  </r>
  <r>
    <s v="E"/>
    <s v="R"/>
    <s v="SENTF"/>
    <d v="2018-06-01T00:00:00"/>
    <x v="10"/>
    <d v="2018-05-01T00:00:00"/>
    <n v="3.52"/>
    <n v="0.27"/>
  </r>
  <r>
    <s v="E"/>
    <s v="C"/>
    <s v="C-NET"/>
    <d v="2018-06-01T00:00:00"/>
    <x v="18"/>
    <d v="2018-01-01T00:00:00"/>
    <n v="-336"/>
    <n v="-25.87"/>
  </r>
  <r>
    <s v="E"/>
    <s v="C"/>
    <s v="G&lt;50F"/>
    <d v="2018-06-01T00:00:00"/>
    <x v="2"/>
    <d v="2018-01-01T00:00:00"/>
    <n v="430.58"/>
    <n v="33.15"/>
  </r>
  <r>
    <s v="E"/>
    <s v="C"/>
    <s v="G&lt;50F"/>
    <d v="2018-06-01T00:00:00"/>
    <x v="0"/>
    <d v="2018-01-01T00:00:00"/>
    <n v="3625.42"/>
    <n v="326.29000000000002"/>
  </r>
  <r>
    <s v="E"/>
    <s v="C"/>
    <s v="G&lt;50F"/>
    <d v="2018-06-01T00:00:00"/>
    <x v="3"/>
    <d v="2018-01-01T00:00:00"/>
    <n v="19.420000000000002"/>
    <n v="1.5"/>
  </r>
  <r>
    <s v="E"/>
    <s v="C"/>
    <s v="G&lt;50F"/>
    <d v="2018-06-01T00:00:00"/>
    <x v="1"/>
    <d v="2018-01-01T00:00:00"/>
    <n v="163.51"/>
    <n v="14.72"/>
  </r>
  <r>
    <s v="E"/>
    <s v="C"/>
    <s v="C-NET"/>
    <d v="2018-06-01T00:00:00"/>
    <x v="8"/>
    <d v="2018-05-01T00:00:00"/>
    <n v="-944"/>
    <n v="-72.69"/>
  </r>
  <r>
    <s v="E"/>
    <s v="U"/>
    <s v="GU-F"/>
    <d v="2018-06-01T00:00:00"/>
    <x v="12"/>
    <d v="2018-05-01T00:00:00"/>
    <n v="99.3"/>
    <n v="7.64"/>
  </r>
  <r>
    <s v="E"/>
    <s v="C"/>
    <s v="G&lt;50F"/>
    <d v="2018-06-01T00:00:00"/>
    <x v="11"/>
    <d v="2018-05-01T00:00:00"/>
    <n v="1028.6099999999999"/>
    <n v="79.2"/>
  </r>
  <r>
    <s v="E"/>
    <s v="C"/>
    <s v="G&lt;50F"/>
    <d v="2018-06-01T00:00:00"/>
    <x v="6"/>
    <d v="2018-05-01T00:00:00"/>
    <n v="6115.39"/>
    <n v="544.27"/>
  </r>
  <r>
    <s v="E"/>
    <s v="C"/>
    <s v="G&lt;50F"/>
    <d v="2018-06-01T00:00:00"/>
    <x v="12"/>
    <d v="2018-05-01T00:00:00"/>
    <n v="46.39"/>
    <n v="3.57"/>
  </r>
  <r>
    <s v="E"/>
    <s v="C"/>
    <s v="G&lt;50F"/>
    <d v="2018-06-01T00:00:00"/>
    <x v="7"/>
    <d v="2018-05-01T00:00:00"/>
    <n v="275.8"/>
    <n v="24.55"/>
  </r>
  <r>
    <s v="E"/>
    <s v="C"/>
    <s v="GU-F"/>
    <d v="2018-06-01T00:00:00"/>
    <x v="11"/>
    <d v="2018-05-01T00:00:00"/>
    <n v="341"/>
    <n v="26.26"/>
  </r>
  <r>
    <s v="E"/>
    <s v="C"/>
    <s v="GU-F"/>
    <d v="2018-06-01T00:00:00"/>
    <x v="12"/>
    <d v="2018-05-01T00:00:00"/>
    <n v="15.38"/>
    <n v="1.18"/>
  </r>
  <r>
    <s v="E"/>
    <s v="U"/>
    <s v="GU-F"/>
    <d v="2018-06-01T00:00:00"/>
    <x v="11"/>
    <d v="2018-05-01T00:00:00"/>
    <n v="2202"/>
    <n v="169.57"/>
  </r>
  <r>
    <s v="E"/>
    <s v="R"/>
    <s v="R-F"/>
    <d v="2018-07-01T00:00:00"/>
    <x v="11"/>
    <d v="2018-05-01T00:00:00"/>
    <n v="593.24"/>
    <n v="45.68"/>
  </r>
  <r>
    <s v="E"/>
    <s v="R"/>
    <s v="R-F"/>
    <d v="2018-07-01T00:00:00"/>
    <x v="6"/>
    <d v="2018-05-01T00:00:00"/>
    <n v="105.76"/>
    <n v="9.41"/>
  </r>
  <r>
    <s v="E"/>
    <s v="R"/>
    <s v="R-F"/>
    <d v="2018-07-01T00:00:00"/>
    <x v="12"/>
    <d v="2018-05-01T00:00:00"/>
    <n v="26.76"/>
    <n v="2.06"/>
  </r>
  <r>
    <s v="E"/>
    <s v="R"/>
    <s v="R-F"/>
    <d v="2018-07-01T00:00:00"/>
    <x v="7"/>
    <d v="2018-05-01T00:00:00"/>
    <n v="4.76"/>
    <n v="0.42"/>
  </r>
  <r>
    <s v="E"/>
    <s v="R"/>
    <s v="R-NET"/>
    <d v="2018-07-01T00:00:00"/>
    <x v="8"/>
    <d v="2018-05-01T00:00:00"/>
    <n v="-600"/>
    <n v="-46.2"/>
  </r>
  <r>
    <s v="E"/>
    <s v="R"/>
    <s v="R-NET"/>
    <d v="2018-07-01T00:00:00"/>
    <x v="17"/>
    <d v="2018-05-01T00:00:00"/>
    <n v="-313"/>
    <n v="-27.86"/>
  </r>
  <r>
    <s v="E"/>
    <s v="R"/>
    <s v="R-F"/>
    <d v="2018-07-01T00:00:00"/>
    <x v="11"/>
    <d v="2018-05-01T00:00:00"/>
    <n v="892.11"/>
    <n v="68.7"/>
  </r>
  <r>
    <s v="E"/>
    <s v="R"/>
    <s v="R-F"/>
    <d v="2018-07-01T00:00:00"/>
    <x v="6"/>
    <d v="2018-05-01T00:00:00"/>
    <n v="243.89"/>
    <n v="21.71"/>
  </r>
  <r>
    <s v="E"/>
    <s v="R"/>
    <s v="R-F"/>
    <d v="2018-07-01T00:00:00"/>
    <x v="12"/>
    <d v="2018-05-01T00:00:00"/>
    <n v="40.229999999999997"/>
    <n v="3.09"/>
  </r>
  <r>
    <s v="E"/>
    <s v="R"/>
    <s v="R-F"/>
    <d v="2018-07-01T00:00:00"/>
    <x v="7"/>
    <d v="2018-05-01T00:00:00"/>
    <n v="11"/>
    <n v="0.98"/>
  </r>
  <r>
    <s v="E"/>
    <s v="U"/>
    <s v="GU-F"/>
    <d v="2018-07-01T00:00:00"/>
    <x v="6"/>
    <d v="2018-05-01T00:00:00"/>
    <n v="50.44"/>
    <n v="4.49"/>
  </r>
  <r>
    <s v="E"/>
    <s v="U"/>
    <s v="GU-F"/>
    <d v="2018-07-01T00:00:00"/>
    <x v="7"/>
    <d v="2018-05-01T00:00:00"/>
    <n v="2.2799999999999998"/>
    <n v="0.2"/>
  </r>
  <r>
    <s v="E"/>
    <s v="R"/>
    <s v="SENTF"/>
    <d v="2018-07-01T00:00:00"/>
    <x v="9"/>
    <d v="2018-05-01T00:00:00"/>
    <n v="20.46"/>
    <n v="1.58"/>
  </r>
  <r>
    <s v="E"/>
    <s v="R"/>
    <s v="SENTF"/>
    <d v="2018-07-01T00:00:00"/>
    <x v="10"/>
    <d v="2018-05-01T00:00:00"/>
    <n v="0.92"/>
    <n v="7.0000000000000007E-2"/>
  </r>
  <r>
    <s v="E"/>
    <s v="C"/>
    <s v="SENTF"/>
    <d v="2018-07-01T00:00:00"/>
    <x v="9"/>
    <d v="2018-05-01T00:00:00"/>
    <n v="78.12"/>
    <n v="6.02"/>
  </r>
  <r>
    <s v="E"/>
    <s v="C"/>
    <s v="SENTF"/>
    <d v="2018-07-01T00:00:00"/>
    <x v="10"/>
    <d v="2018-05-01T00:00:00"/>
    <n v="3.52"/>
    <n v="0.27"/>
  </r>
  <r>
    <s v="E"/>
    <s v="G"/>
    <s v="G&gt;50Ft"/>
    <d v="2018-07-01T00:00:00"/>
    <x v="11"/>
    <d v="2018-05-01T00:00:00"/>
    <n v="10800"/>
    <n v="831.6"/>
  </r>
  <r>
    <s v="E"/>
    <s v="G"/>
    <s v="G&gt;50Ft"/>
    <d v="2018-07-01T00:00:00"/>
    <x v="12"/>
    <d v="2018-05-01T00:00:00"/>
    <n v="487.08"/>
    <n v="37.51"/>
  </r>
  <r>
    <s v="E"/>
    <s v="C"/>
    <s v="G&lt;50F"/>
    <d v="2018-07-01T00:00:00"/>
    <x v="11"/>
    <d v="2018-05-01T00:00:00"/>
    <n v="741.56"/>
    <n v="57.1"/>
  </r>
  <r>
    <s v="E"/>
    <s v="C"/>
    <s v="G&lt;50F"/>
    <d v="2018-07-01T00:00:00"/>
    <x v="12"/>
    <d v="2018-05-01T00:00:00"/>
    <n v="33.44"/>
    <n v="2.57"/>
  </r>
  <r>
    <s v="E"/>
    <s v="C"/>
    <s v="SENTF"/>
    <d v="2018-07-01T00:00:00"/>
    <x v="9"/>
    <d v="2018-05-01T00:00:00"/>
    <n v="534.55999999999995"/>
    <n v="41.16"/>
  </r>
  <r>
    <s v="E"/>
    <s v="C"/>
    <s v="SENTF"/>
    <d v="2018-07-01T00:00:00"/>
    <x v="10"/>
    <d v="2018-05-01T00:00:00"/>
    <n v="24.1"/>
    <n v="1.85"/>
  </r>
  <r>
    <s v="E"/>
    <s v="R"/>
    <s v="SENTF"/>
    <d v="2018-07-01T00:00:00"/>
    <x v="9"/>
    <d v="2018-05-01T00:00:00"/>
    <n v="156.24"/>
    <n v="12.04"/>
  </r>
  <r>
    <s v="E"/>
    <s v="R"/>
    <s v="SENTF"/>
    <d v="2018-07-01T00:00:00"/>
    <x v="10"/>
    <d v="2018-05-01T00:00:00"/>
    <n v="7.04"/>
    <n v="0.54"/>
  </r>
  <r>
    <s v="E"/>
    <s v="U"/>
    <s v="GU-F"/>
    <d v="2018-07-01T00:00:00"/>
    <x v="11"/>
    <d v="2018-05-01T00:00:00"/>
    <n v="4507.5600000000004"/>
    <n v="347.08"/>
  </r>
  <r>
    <s v="E"/>
    <s v="U"/>
    <s v="GU-F"/>
    <d v="2018-07-01T00:00:00"/>
    <x v="12"/>
    <d v="2018-05-01T00:00:00"/>
    <n v="203.28"/>
    <n v="15.63"/>
  </r>
  <r>
    <s v="E"/>
    <s v="C"/>
    <s v="G&lt;50Ft"/>
    <d v="2018-06-01T00:00:00"/>
    <x v="11"/>
    <d v="2018-05-01T00:00:00"/>
    <n v="12400.73"/>
    <n v="954.86"/>
  </r>
  <r>
    <s v="E"/>
    <s v="C"/>
    <s v="G&lt;50Ft"/>
    <d v="2018-06-01T00:00:00"/>
    <x v="6"/>
    <d v="2018-05-01T00:00:00"/>
    <n v="3439.27"/>
    <n v="306.10000000000002"/>
  </r>
  <r>
    <s v="E"/>
    <s v="C"/>
    <s v="G&lt;50Ft"/>
    <d v="2018-06-01T00:00:00"/>
    <x v="12"/>
    <d v="2018-05-01T00:00:00"/>
    <n v="559.27"/>
    <n v="43.06"/>
  </r>
  <r>
    <s v="E"/>
    <s v="C"/>
    <s v="G&lt;50Ft"/>
    <d v="2018-06-01T00:00:00"/>
    <x v="7"/>
    <d v="2018-05-01T00:00:00"/>
    <n v="155.11000000000001"/>
    <n v="13.8"/>
  </r>
  <r>
    <s v="E"/>
    <s v="C"/>
    <s v="G&lt;50Ft"/>
    <d v="2018-06-01T00:00:00"/>
    <x v="2"/>
    <d v="2018-01-01T00:00:00"/>
    <n v="1760"/>
    <n v="135.52000000000001"/>
  </r>
  <r>
    <s v="E"/>
    <s v="C"/>
    <s v="G&lt;50Ft"/>
    <d v="2018-06-01T00:00:00"/>
    <x v="3"/>
    <d v="2018-01-01T00:00:00"/>
    <n v="79.38"/>
    <n v="6.11"/>
  </r>
  <r>
    <s v="E"/>
    <s v="G"/>
    <s v="WG&gt;5IF"/>
    <d v="2018-06-01T00:00:00"/>
    <x v="11"/>
    <d v="2018-05-01T00:00:00"/>
    <n v="741.56"/>
    <n v="57.1"/>
  </r>
  <r>
    <s v="E"/>
    <s v="G"/>
    <s v="WG&gt;5IF"/>
    <d v="2018-06-01T00:00:00"/>
    <x v="6"/>
    <d v="2018-05-01T00:00:00"/>
    <n v="12915"/>
    <n v="1149.44"/>
  </r>
  <r>
    <s v="E"/>
    <s v="G"/>
    <s v="WG&gt;5IF"/>
    <d v="2018-06-01T00:00:00"/>
    <x v="12"/>
    <d v="2018-05-01T00:00:00"/>
    <n v="33.44"/>
    <n v="2.57"/>
  </r>
  <r>
    <s v="E"/>
    <s v="G"/>
    <s v="WG&gt;5IF"/>
    <d v="2018-06-01T00:00:00"/>
    <x v="7"/>
    <d v="2018-05-01T00:00:00"/>
    <n v="582.47"/>
    <n v="51.84"/>
  </r>
  <r>
    <s v="E"/>
    <s v="SL"/>
    <s v="WSENTF"/>
    <d v="2018-05-01T00:00:00"/>
    <x v="9"/>
    <d v="2018-05-01T00:00:00"/>
    <n v="0"/>
    <n v="0"/>
  </r>
  <r>
    <s v="E"/>
    <s v="SL"/>
    <s v="WSENTF"/>
    <d v="2018-05-01T00:00:00"/>
    <x v="10"/>
    <d v="2018-05-01T00:00:00"/>
    <n v="0"/>
    <n v="0"/>
  </r>
  <r>
    <s v="E"/>
    <s v="SL"/>
    <s v="WSENTF"/>
    <d v="2018-05-01T00:00:00"/>
    <x v="4"/>
    <d v="2018-01-01T00:00:00"/>
    <n v="108"/>
    <n v="8.32"/>
  </r>
  <r>
    <s v="E"/>
    <s v="SL"/>
    <s v="WSENTF"/>
    <d v="2018-05-01T00:00:00"/>
    <x v="5"/>
    <d v="2018-01-01T00:00:00"/>
    <n v="4.87"/>
    <n v="0.37"/>
  </r>
  <r>
    <s v="E"/>
    <s v="C"/>
    <s v="WG&lt;50F"/>
    <d v="2018-05-01T00:00:00"/>
    <x v="11"/>
    <d v="2018-05-01T00:00:00"/>
    <n v="0"/>
    <n v="0"/>
  </r>
  <r>
    <s v="E"/>
    <s v="C"/>
    <s v="WG&lt;50F"/>
    <d v="2018-05-01T00:00:00"/>
    <x v="12"/>
    <d v="2018-05-01T00:00:00"/>
    <n v="0"/>
    <n v="0"/>
  </r>
  <r>
    <s v="E"/>
    <s v="C"/>
    <s v="WG&lt;50F"/>
    <d v="2018-05-01T00:00:00"/>
    <x v="2"/>
    <d v="2018-01-01T00:00:00"/>
    <n v="717.63"/>
    <n v="55.26"/>
  </r>
  <r>
    <s v="E"/>
    <s v="C"/>
    <s v="WG&lt;50F"/>
    <d v="2018-05-01T00:00:00"/>
    <x v="0"/>
    <d v="2018-01-01T00:00:00"/>
    <n v="182.37"/>
    <n v="16.41"/>
  </r>
  <r>
    <s v="E"/>
    <s v="C"/>
    <s v="WG&lt;50F"/>
    <d v="2018-05-01T00:00:00"/>
    <x v="3"/>
    <d v="2018-01-01T00:00:00"/>
    <n v="32.369999999999997"/>
    <n v="2.4900000000000002"/>
  </r>
  <r>
    <s v="E"/>
    <s v="C"/>
    <s v="WG&lt;50F"/>
    <d v="2018-05-01T00:00:00"/>
    <x v="1"/>
    <d v="2018-01-01T00:00:00"/>
    <n v="8.2200000000000006"/>
    <n v="0.74"/>
  </r>
  <r>
    <s v="E"/>
    <s v="R"/>
    <s v="R-F"/>
    <d v="2018-08-01T00:00:00"/>
    <x v="11"/>
    <d v="2018-05-01T00:00:00"/>
    <n v="956.85"/>
    <n v="73.680000000000007"/>
  </r>
  <r>
    <s v="E"/>
    <s v="R"/>
    <s v="R-F"/>
    <d v="2018-08-01T00:00:00"/>
    <x v="6"/>
    <d v="2018-05-01T00:00:00"/>
    <n v="824.15"/>
    <n v="73.349999999999994"/>
  </r>
  <r>
    <s v="E"/>
    <s v="R"/>
    <s v="R-F"/>
    <d v="2018-08-01T00:00:00"/>
    <x v="12"/>
    <d v="2018-05-01T00:00:00"/>
    <n v="43.15"/>
    <n v="3.32"/>
  </r>
  <r>
    <s v="E"/>
    <s v="R"/>
    <s v="R-F"/>
    <d v="2018-08-01T00:00:00"/>
    <x v="7"/>
    <d v="2018-05-01T00:00:00"/>
    <n v="37.17"/>
    <n v="3.31"/>
  </r>
  <r>
    <s v="E"/>
    <s v="C"/>
    <s v="GU-F"/>
    <d v="2018-08-01T00:00:00"/>
    <x v="11"/>
    <d v="2018-05-01T00:00:00"/>
    <n v="341"/>
    <n v="26.26"/>
  </r>
  <r>
    <s v="E"/>
    <s v="C"/>
    <s v="GU-F"/>
    <d v="2018-08-01T00:00:00"/>
    <x v="12"/>
    <d v="2018-05-01T00:00:00"/>
    <n v="15.38"/>
    <n v="1.18"/>
  </r>
  <r>
    <s v="E"/>
    <s v="R"/>
    <s v="R-F"/>
    <d v="2018-08-01T00:00:00"/>
    <x v="11"/>
    <d v="2018-05-01T00:00:00"/>
    <n v="1167.3499999999999"/>
    <n v="89.89"/>
  </r>
  <r>
    <s v="E"/>
    <s v="R"/>
    <s v="R-F"/>
    <d v="2018-08-01T00:00:00"/>
    <x v="6"/>
    <d v="2018-05-01T00:00:00"/>
    <n v="979.65"/>
    <n v="87.19"/>
  </r>
  <r>
    <s v="E"/>
    <s v="R"/>
    <s v="R-F"/>
    <d v="2018-08-01T00:00:00"/>
    <x v="12"/>
    <d v="2018-05-01T00:00:00"/>
    <n v="52.65"/>
    <n v="4.05"/>
  </r>
  <r>
    <s v="E"/>
    <s v="R"/>
    <s v="R-F"/>
    <d v="2018-08-01T00:00:00"/>
    <x v="7"/>
    <d v="2018-05-01T00:00:00"/>
    <n v="44.18"/>
    <n v="3.93"/>
  </r>
  <r>
    <s v="E"/>
    <s v="U"/>
    <s v="GU-F"/>
    <d v="2018-08-01T00:00:00"/>
    <x v="11"/>
    <d v="2018-05-01T00:00:00"/>
    <n v="2202"/>
    <n v="169.57"/>
  </r>
  <r>
    <s v="E"/>
    <s v="U"/>
    <s v="GU-F"/>
    <d v="2018-08-01T00:00:00"/>
    <x v="12"/>
    <d v="2018-05-01T00:00:00"/>
    <n v="99.3"/>
    <n v="7.64"/>
  </r>
  <r>
    <s v="E"/>
    <s v="S"/>
    <s v="STRLTF"/>
    <d v="2018-07-01T00:00:00"/>
    <x v="11"/>
    <d v="2018-05-01T00:00:00"/>
    <n v="717.63"/>
    <n v="55.26"/>
  </r>
  <r>
    <s v="E"/>
    <s v="S"/>
    <s v="STRLTF"/>
    <d v="2018-07-01T00:00:00"/>
    <x v="6"/>
    <d v="2018-05-01T00:00:00"/>
    <n v="6938.49"/>
    <n v="617.53"/>
  </r>
  <r>
    <s v="E"/>
    <s v="S"/>
    <s v="STRLTF"/>
    <d v="2018-07-01T00:00:00"/>
    <x v="12"/>
    <d v="2018-05-01T00:00:00"/>
    <n v="32.369999999999997"/>
    <n v="2.4900000000000002"/>
  </r>
  <r>
    <s v="E"/>
    <s v="S"/>
    <s v="STRLTF"/>
    <d v="2018-07-01T00:00:00"/>
    <x v="7"/>
    <d v="2018-05-01T00:00:00"/>
    <n v="312.92"/>
    <n v="27.85"/>
  </r>
  <r>
    <s v="E"/>
    <s v="G"/>
    <s v="G&gt;50IF"/>
    <d v="2018-07-01T00:00:00"/>
    <x v="11"/>
    <d v="2018-05-01T00:00:00"/>
    <n v="717.63"/>
    <n v="55.26"/>
  </r>
  <r>
    <s v="E"/>
    <s v="G"/>
    <s v="G&gt;50IF"/>
    <d v="2018-07-01T00:00:00"/>
    <x v="6"/>
    <d v="2018-05-01T00:00:00"/>
    <n v="4125.3599999999997"/>
    <n v="367.16"/>
  </r>
  <r>
    <s v="E"/>
    <s v="G"/>
    <s v="G&gt;50IF"/>
    <d v="2018-07-01T00:00:00"/>
    <x v="12"/>
    <d v="2018-05-01T00:00:00"/>
    <n v="32.369999999999997"/>
    <n v="2.4900000000000002"/>
  </r>
  <r>
    <s v="E"/>
    <s v="G"/>
    <s v="G&gt;50IF"/>
    <d v="2018-07-01T00:00:00"/>
    <x v="7"/>
    <d v="2018-05-01T00:00:00"/>
    <n v="186.05"/>
    <n v="16.559999999999999"/>
  </r>
  <r>
    <s v="E"/>
    <s v="R"/>
    <s v="R-F"/>
    <d v="2018-06-01T00:00:00"/>
    <x v="11"/>
    <d v="2018-05-01T00:00:00"/>
    <n v="829.64"/>
    <n v="63.88"/>
  </r>
  <r>
    <s v="E"/>
    <s v="R"/>
    <s v="R-F"/>
    <d v="2018-06-01T00:00:00"/>
    <x v="6"/>
    <d v="2018-05-01T00:00:00"/>
    <n v="668.36"/>
    <n v="59.48"/>
  </r>
  <r>
    <s v="E"/>
    <s v="R"/>
    <s v="R-F"/>
    <d v="2018-06-01T00:00:00"/>
    <x v="12"/>
    <d v="2018-05-01T00:00:00"/>
    <n v="37.42"/>
    <n v="2.88"/>
  </r>
  <r>
    <s v="E"/>
    <s v="R"/>
    <s v="R-F"/>
    <d v="2018-06-01T00:00:00"/>
    <x v="7"/>
    <d v="2018-05-01T00:00:00"/>
    <n v="30.14"/>
    <n v="2.68"/>
  </r>
  <r>
    <s v="E"/>
    <s v="U"/>
    <s v="GU-F"/>
    <d v="2018-06-01T00:00:00"/>
    <x v="2"/>
    <d v="2018-01-01T00:00:00"/>
    <n v="51"/>
    <n v="3.93"/>
  </r>
  <r>
    <s v="E"/>
    <s v="U"/>
    <s v="GU-F"/>
    <d v="2018-06-01T00:00:00"/>
    <x v="3"/>
    <d v="2018-01-01T00:00:00"/>
    <n v="2.2999999999999998"/>
    <n v="0.18"/>
  </r>
  <r>
    <s v="E"/>
    <s v="R"/>
    <s v="R-F"/>
    <d v="2018-06-01T00:00:00"/>
    <x v="3"/>
    <d v="2018-01-01T00:00:00"/>
    <n v="14.52"/>
    <n v="1.1200000000000001"/>
  </r>
  <r>
    <s v="E"/>
    <s v="R"/>
    <s v="SENTF"/>
    <d v="2018-06-01T00:00:00"/>
    <x v="9"/>
    <d v="2018-05-01T00:00:00"/>
    <n v="10.8"/>
    <n v="0.83"/>
  </r>
  <r>
    <s v="E"/>
    <s v="R"/>
    <s v="SENTF"/>
    <d v="2018-06-01T00:00:00"/>
    <x v="10"/>
    <d v="2018-05-01T00:00:00"/>
    <n v="0.49"/>
    <n v="0.04"/>
  </r>
  <r>
    <s v="E"/>
    <s v="C"/>
    <s v="SENTF"/>
    <d v="2018-06-01T00:00:00"/>
    <x v="4"/>
    <d v="2018-01-01T00:00:00"/>
    <n v="35"/>
    <n v="2.7"/>
  </r>
  <r>
    <s v="E"/>
    <s v="C"/>
    <s v="SENTF"/>
    <d v="2018-06-01T00:00:00"/>
    <x v="5"/>
    <d v="2018-01-01T00:00:00"/>
    <n v="1.58"/>
    <n v="0.12"/>
  </r>
  <r>
    <s v="E"/>
    <s v="U"/>
    <s v="GU-F"/>
    <d v="2018-06-01T00:00:00"/>
    <x v="6"/>
    <d v="2018-05-01T00:00:00"/>
    <n v="39.26"/>
    <n v="3.49"/>
  </r>
  <r>
    <s v="E"/>
    <s v="U"/>
    <s v="GU-F"/>
    <d v="2018-06-01T00:00:00"/>
    <x v="7"/>
    <d v="2018-05-01T00:00:00"/>
    <n v="1.77"/>
    <n v="0.16"/>
  </r>
  <r>
    <s v="E"/>
    <s v="U"/>
    <s v="GU-F"/>
    <d v="2018-06-01T00:00:00"/>
    <x v="0"/>
    <d v="2018-01-01T00:00:00"/>
    <n v="35.1"/>
    <n v="3.16"/>
  </r>
  <r>
    <s v="E"/>
    <s v="U"/>
    <s v="GU-F"/>
    <d v="2018-06-01T00:00:00"/>
    <x v="1"/>
    <d v="2018-01-01T00:00:00"/>
    <n v="1.59"/>
    <n v="0.14000000000000001"/>
  </r>
  <r>
    <s v="E"/>
    <s v="U"/>
    <s v="GU-F"/>
    <d v="2018-06-01T00:00:00"/>
    <x v="11"/>
    <d v="2018-05-01T00:00:00"/>
    <n v="59"/>
    <n v="4.54"/>
  </r>
  <r>
    <s v="E"/>
    <s v="U"/>
    <s v="GU-F"/>
    <d v="2018-06-01T00:00:00"/>
    <x v="12"/>
    <d v="2018-05-01T00:00:00"/>
    <n v="2.66"/>
    <n v="0.2"/>
  </r>
  <r>
    <s v="E"/>
    <s v="R"/>
    <s v="SENTF"/>
    <d v="2018-06-01T00:00:00"/>
    <x v="4"/>
    <d v="2018-01-01T00:00:00"/>
    <n v="9"/>
    <n v="0.69"/>
  </r>
  <r>
    <s v="E"/>
    <s v="R"/>
    <s v="SENTF"/>
    <d v="2018-06-01T00:00:00"/>
    <x v="5"/>
    <d v="2018-01-01T00:00:00"/>
    <n v="0.41"/>
    <n v="0.03"/>
  </r>
  <r>
    <s v="E"/>
    <s v="C"/>
    <s v="SENTF"/>
    <d v="2018-06-01T00:00:00"/>
    <x v="9"/>
    <d v="2018-05-01T00:00:00"/>
    <n v="40.6"/>
    <n v="3.13"/>
  </r>
  <r>
    <s v="E"/>
    <s v="C"/>
    <s v="SENTF"/>
    <d v="2018-06-01T00:00:00"/>
    <x v="10"/>
    <d v="2018-05-01T00:00:00"/>
    <n v="1.83"/>
    <n v="0.14000000000000001"/>
  </r>
  <r>
    <s v="E"/>
    <s v="C"/>
    <s v="G&lt;50F"/>
    <d v="2018-06-01T00:00:00"/>
    <x v="11"/>
    <d v="2018-05-01T00:00:00"/>
    <n v="382.74"/>
    <n v="29.47"/>
  </r>
  <r>
    <s v="E"/>
    <s v="C"/>
    <s v="G&lt;50F"/>
    <d v="2018-06-01T00:00:00"/>
    <x v="12"/>
    <d v="2018-05-01T00:00:00"/>
    <n v="17.260000000000002"/>
    <n v="1.33"/>
  </r>
  <r>
    <s v="E"/>
    <s v="C"/>
    <s v="G&lt;50F"/>
    <d v="2018-06-01T00:00:00"/>
    <x v="2"/>
    <d v="2018-01-01T00:00:00"/>
    <n v="1267.82"/>
    <n v="97.62"/>
  </r>
  <r>
    <s v="E"/>
    <s v="C"/>
    <s v="G&lt;50F"/>
    <d v="2018-06-01T00:00:00"/>
    <x v="3"/>
    <d v="2018-01-01T00:00:00"/>
    <n v="57.18"/>
    <n v="4.4000000000000004"/>
  </r>
  <r>
    <s v="E"/>
    <s v="R"/>
    <s v="R-F"/>
    <d v="2018-06-01T00:00:00"/>
    <x v="2"/>
    <d v="2018-01-01T00:00:00"/>
    <n v="38"/>
    <n v="2.93"/>
  </r>
  <r>
    <s v="E"/>
    <s v="R"/>
    <s v="R-F"/>
    <d v="2018-06-01T00:00:00"/>
    <x v="3"/>
    <d v="2018-01-01T00:00:00"/>
    <n v="1.71"/>
    <n v="0.13"/>
  </r>
  <r>
    <s v="E"/>
    <s v="R"/>
    <s v="SENTF"/>
    <d v="2018-06-01T00:00:00"/>
    <x v="9"/>
    <d v="2018-05-01T00:00:00"/>
    <n v="24"/>
    <n v="1.85"/>
  </r>
  <r>
    <s v="E"/>
    <s v="R"/>
    <s v="SENTF"/>
    <d v="2018-06-01T00:00:00"/>
    <x v="10"/>
    <d v="2018-05-01T00:00:00"/>
    <n v="1.08"/>
    <n v="0.08"/>
  </r>
  <r>
    <s v="E"/>
    <s v="R"/>
    <s v="SENTF"/>
    <d v="2018-06-01T00:00:00"/>
    <x v="4"/>
    <d v="2018-01-01T00:00:00"/>
    <n v="12"/>
    <n v="0.92"/>
  </r>
  <r>
    <s v="E"/>
    <s v="R"/>
    <s v="SENTF"/>
    <d v="2018-06-01T00:00:00"/>
    <x v="5"/>
    <d v="2018-01-01T00:00:00"/>
    <n v="0.54"/>
    <n v="0.04"/>
  </r>
  <r>
    <s v="E"/>
    <s v="R"/>
    <s v="R-F"/>
    <d v="2018-06-01T00:00:00"/>
    <x v="11"/>
    <d v="2018-05-01T00:00:00"/>
    <n v="838"/>
    <n v="64.53"/>
  </r>
  <r>
    <s v="E"/>
    <s v="R"/>
    <s v="R-F"/>
    <d v="2018-06-01T00:00:00"/>
    <x v="12"/>
    <d v="2018-05-01T00:00:00"/>
    <n v="37.79"/>
    <n v="2.91"/>
  </r>
  <r>
    <s v="E"/>
    <s v="R"/>
    <s v="R-F"/>
    <d v="2018-06-01T00:00:00"/>
    <x v="2"/>
    <d v="2018-01-01T00:00:00"/>
    <n v="608"/>
    <n v="46.82"/>
  </r>
  <r>
    <s v="E"/>
    <s v="R"/>
    <s v="R-F"/>
    <d v="2018-06-01T00:00:00"/>
    <x v="3"/>
    <d v="2018-01-01T00:00:00"/>
    <n v="27.42"/>
    <n v="2.11"/>
  </r>
  <r>
    <s v="E"/>
    <s v="R"/>
    <s v="R-NET"/>
    <d v="2018-06-01T00:00:00"/>
    <x v="18"/>
    <d v="2018-01-01T00:00:00"/>
    <n v="-146"/>
    <n v="-11.24"/>
  </r>
  <r>
    <s v="E"/>
    <s v="R"/>
    <s v="WR-F"/>
    <d v="2018-06-01T00:00:00"/>
    <x v="6"/>
    <d v="2018-05-01T00:00:00"/>
    <n v="156.76"/>
    <n v="13.95"/>
  </r>
  <r>
    <s v="E"/>
    <s v="R"/>
    <s v="WR-F"/>
    <d v="2018-06-01T00:00:00"/>
    <x v="7"/>
    <d v="2018-05-01T00:00:00"/>
    <n v="7.07"/>
    <n v="0.63"/>
  </r>
  <r>
    <s v="E"/>
    <s v="R"/>
    <s v="WR-F"/>
    <d v="2018-06-01T00:00:00"/>
    <x v="2"/>
    <d v="2018-01-01T00:00:00"/>
    <n v="556"/>
    <n v="42.81"/>
  </r>
  <r>
    <s v="E"/>
    <s v="R"/>
    <s v="WR-F"/>
    <d v="2018-06-01T00:00:00"/>
    <x v="3"/>
    <d v="2018-01-01T00:00:00"/>
    <n v="25.08"/>
    <n v="1.93"/>
  </r>
  <r>
    <s v="E"/>
    <s v="SL"/>
    <s v="WSENTF"/>
    <d v="2018-06-01T00:00:00"/>
    <x v="9"/>
    <d v="2018-05-01T00:00:00"/>
    <n v="111.6"/>
    <n v="8.59"/>
  </r>
  <r>
    <s v="E"/>
    <s v="SL"/>
    <s v="WSENTF"/>
    <d v="2018-06-01T00:00:00"/>
    <x v="10"/>
    <d v="2018-05-01T00:00:00"/>
    <n v="5.03"/>
    <n v="0.39"/>
  </r>
  <r>
    <s v="E"/>
    <s v="C"/>
    <s v="WG&lt;50F"/>
    <d v="2018-06-01T00:00:00"/>
    <x v="11"/>
    <d v="2018-05-01T00:00:00"/>
    <n v="540"/>
    <n v="41.58"/>
  </r>
  <r>
    <s v="E"/>
    <s v="C"/>
    <s v="WG&lt;50F"/>
    <d v="2018-06-01T00:00:00"/>
    <x v="12"/>
    <d v="2018-05-01T00:00:00"/>
    <n v="24.35"/>
    <n v="1.87"/>
  </r>
  <r>
    <s v="E"/>
    <s v="R"/>
    <s v="WR-F"/>
    <d v="2018-06-01T00:00:00"/>
    <x v="11"/>
    <d v="2018-05-01T00:00:00"/>
    <n v="1168.24"/>
    <n v="89.96"/>
  </r>
  <r>
    <s v="E"/>
    <s v="R"/>
    <s v="WR-F"/>
    <d v="2018-06-01T00:00:00"/>
    <x v="12"/>
    <d v="2018-05-01T00:00:00"/>
    <n v="52.69"/>
    <n v="4.0599999999999996"/>
  </r>
  <r>
    <s v="E"/>
    <s v="G"/>
    <s v="WG&gt;50F"/>
    <d v="2018-06-01T00:00:00"/>
    <x v="11"/>
    <d v="2018-05-01T00:00:00"/>
    <n v="3707.8"/>
    <n v="285.5"/>
  </r>
  <r>
    <s v="E"/>
    <s v="G"/>
    <s v="WG&gt;50F"/>
    <d v="2018-06-01T00:00:00"/>
    <x v="6"/>
    <d v="2018-05-01T00:00:00"/>
    <n v="40502.199999999997"/>
    <n v="3604.69"/>
  </r>
  <r>
    <s v="E"/>
    <s v="G"/>
    <s v="WG&gt;50F"/>
    <d v="2018-06-01T00:00:00"/>
    <x v="12"/>
    <d v="2018-05-01T00:00:00"/>
    <n v="167.2"/>
    <n v="12.85"/>
  </r>
  <r>
    <s v="E"/>
    <s v="G"/>
    <s v="WG&gt;50F"/>
    <d v="2018-06-01T00:00:00"/>
    <x v="7"/>
    <d v="2018-05-01T00:00:00"/>
    <n v="1826.67"/>
    <n v="162.58000000000001"/>
  </r>
  <r>
    <s v="E"/>
    <s v="SL"/>
    <s v="WSENTF"/>
    <d v="2018-06-01T00:00:00"/>
    <x v="13"/>
    <d v="2018-05-01T00:00:00"/>
    <n v="2.44"/>
    <n v="0.22"/>
  </r>
  <r>
    <s v="E"/>
    <s v="SL"/>
    <s v="WSENTF"/>
    <d v="2018-06-01T00:00:00"/>
    <x v="14"/>
    <d v="2018-05-01T00:00:00"/>
    <n v="0.11"/>
    <n v="0.01"/>
  </r>
  <r>
    <s v="E"/>
    <s v="U"/>
    <s v="WGU-F"/>
    <d v="2018-06-01T00:00:00"/>
    <x v="11"/>
    <d v="2018-05-01T00:00:00"/>
    <n v="1364"/>
    <n v="105.02"/>
  </r>
  <r>
    <s v="E"/>
    <s v="U"/>
    <s v="WGU-F"/>
    <d v="2018-06-01T00:00:00"/>
    <x v="12"/>
    <d v="2018-05-01T00:00:00"/>
    <n v="61.52"/>
    <n v="4.7300000000000004"/>
  </r>
  <r>
    <s v="E"/>
    <s v="SL"/>
    <s v="WSENTF"/>
    <d v="2018-06-01T00:00:00"/>
    <x v="9"/>
    <d v="2018-05-01T00:00:00"/>
    <n v="1057.76"/>
    <n v="81.45"/>
  </r>
  <r>
    <s v="E"/>
    <s v="SL"/>
    <s v="WSENTF"/>
    <d v="2018-06-01T00:00:00"/>
    <x v="10"/>
    <d v="2018-05-01T00:00:00"/>
    <n v="47.7"/>
    <n v="3.67"/>
  </r>
  <r>
    <s v="E"/>
    <s v="C"/>
    <s v="WSENTF"/>
    <d v="2018-06-01T00:00:00"/>
    <x v="9"/>
    <d v="2018-05-01T00:00:00"/>
    <n v="74.400000000000006"/>
    <n v="5.73"/>
  </r>
  <r>
    <s v="E"/>
    <s v="C"/>
    <s v="WSENTF"/>
    <d v="2018-06-01T00:00:00"/>
    <x v="10"/>
    <d v="2018-05-01T00:00:00"/>
    <n v="3.36"/>
    <n v="0.26"/>
  </r>
  <r>
    <s v="E"/>
    <s v="R"/>
    <s v="CR-F"/>
    <d v="2018-06-01T00:00:00"/>
    <x v="11"/>
    <d v="2018-05-01T00:00:00"/>
    <n v="1446.24"/>
    <n v="111.36"/>
  </r>
  <r>
    <s v="E"/>
    <s v="R"/>
    <s v="CR-F"/>
    <d v="2018-06-01T00:00:00"/>
    <x v="12"/>
    <d v="2018-05-01T00:00:00"/>
    <n v="65.22"/>
    <n v="5.0199999999999996"/>
  </r>
  <r>
    <s v="E"/>
    <s v="G"/>
    <s v="CSENTF"/>
    <d v="2018-06-01T00:00:00"/>
    <x v="9"/>
    <d v="2018-05-01T00:00:00"/>
    <n v="186"/>
    <n v="14.32"/>
  </r>
  <r>
    <s v="E"/>
    <s v="G"/>
    <s v="CSENTF"/>
    <d v="2018-06-01T00:00:00"/>
    <x v="10"/>
    <d v="2018-05-01T00:00:00"/>
    <n v="8.39"/>
    <n v="0.65"/>
  </r>
  <r>
    <s v="E"/>
    <s v="C"/>
    <s v="SENTF"/>
    <d v="2018-06-01T00:00:00"/>
    <x v="9"/>
    <d v="2018-05-01T00:00:00"/>
    <n v="276.32"/>
    <n v="21.29"/>
  </r>
  <r>
    <s v="E"/>
    <s v="C"/>
    <s v="SENTF"/>
    <d v="2018-06-01T00:00:00"/>
    <x v="10"/>
    <d v="2018-05-01T00:00:00"/>
    <n v="12.46"/>
    <n v="0.96"/>
  </r>
  <r>
    <s v="E"/>
    <s v="C"/>
    <s v="SENTF"/>
    <d v="2018-06-01T00:00:00"/>
    <x v="4"/>
    <d v="2018-01-01T00:00:00"/>
    <n v="241"/>
    <n v="18.559999999999999"/>
  </r>
  <r>
    <s v="E"/>
    <s v="C"/>
    <s v="SENTF"/>
    <d v="2018-06-01T00:00:00"/>
    <x v="5"/>
    <d v="2018-01-01T00:00:00"/>
    <n v="10.87"/>
    <n v="0.84"/>
  </r>
  <r>
    <s v="E"/>
    <s v="R"/>
    <s v="R-F"/>
    <d v="2018-05-01T00:00:00"/>
    <x v="11"/>
    <d v="2018-05-01T00:00:00"/>
    <n v="162"/>
    <n v="12.47"/>
  </r>
  <r>
    <s v="E"/>
    <s v="R"/>
    <s v="R-F"/>
    <d v="2018-05-01T00:00:00"/>
    <x v="12"/>
    <d v="2018-05-01T00:00:00"/>
    <n v="7.31"/>
    <n v="0.56000000000000005"/>
  </r>
  <r>
    <s v="E"/>
    <s v="C"/>
    <s v="SENTF"/>
    <d v="2018-07-01T00:00:00"/>
    <x v="9"/>
    <d v="2018-05-01T00:00:00"/>
    <n v="210.18"/>
    <n v="16.190000000000001"/>
  </r>
  <r>
    <s v="E"/>
    <s v="C"/>
    <s v="SENTF"/>
    <d v="2018-07-01T00:00:00"/>
    <x v="10"/>
    <d v="2018-05-01T00:00:00"/>
    <n v="9.48"/>
    <n v="0.73"/>
  </r>
  <r>
    <s v="E"/>
    <s v="C"/>
    <s v="G&lt;50F"/>
    <d v="2018-07-01T00:00:00"/>
    <x v="11"/>
    <d v="2018-05-01T00:00:00"/>
    <n v="391"/>
    <n v="30.11"/>
  </r>
  <r>
    <s v="E"/>
    <s v="C"/>
    <s v="G&lt;50F"/>
    <d v="2018-07-01T00:00:00"/>
    <x v="12"/>
    <d v="2018-05-01T00:00:00"/>
    <n v="17.63"/>
    <n v="1.36"/>
  </r>
  <r>
    <s v="E"/>
    <s v="U"/>
    <s v="GU-F"/>
    <d v="2018-07-01T00:00:00"/>
    <x v="11"/>
    <d v="2018-05-01T00:00:00"/>
    <n v="1872.12"/>
    <n v="144.15"/>
  </r>
  <r>
    <s v="E"/>
    <s v="U"/>
    <s v="GU-F"/>
    <d v="2018-07-01T00:00:00"/>
    <x v="12"/>
    <d v="2018-05-01T00:00:00"/>
    <n v="84.43"/>
    <n v="6.49"/>
  </r>
  <r>
    <s v="E"/>
    <s v="R"/>
    <s v="R-F"/>
    <d v="2018-07-01T00:00:00"/>
    <x v="11"/>
    <d v="2018-05-01T00:00:00"/>
    <n v="1219"/>
    <n v="93.87"/>
  </r>
  <r>
    <s v="E"/>
    <s v="R"/>
    <s v="R-F"/>
    <d v="2018-07-01T00:00:00"/>
    <x v="12"/>
    <d v="2018-05-01T00:00:00"/>
    <n v="54.98"/>
    <n v="4.22"/>
  </r>
  <r>
    <s v="E"/>
    <s v="R"/>
    <s v="R-F"/>
    <d v="2018-07-01T00:00:00"/>
    <x v="2"/>
    <d v="2018-01-01T00:00:00"/>
    <n v="25"/>
    <n v="1.93"/>
  </r>
  <r>
    <s v="E"/>
    <s v="R"/>
    <s v="R-F"/>
    <d v="2018-07-01T00:00:00"/>
    <x v="3"/>
    <d v="2018-01-01T00:00:00"/>
    <n v="1.1299999999999999"/>
    <n v="0.09"/>
  </r>
  <r>
    <s v="E"/>
    <s v="C"/>
    <s v="G&lt;50F"/>
    <d v="2018-06-01T00:00:00"/>
    <x v="2"/>
    <d v="2018-01-01T00:00:00"/>
    <n v="478.42"/>
    <n v="36.840000000000003"/>
  </r>
  <r>
    <s v="E"/>
    <s v="C"/>
    <s v="G&lt;50F"/>
    <d v="2018-06-01T00:00:00"/>
    <x v="0"/>
    <d v="2018-01-01T00:00:00"/>
    <n v="1331.58"/>
    <n v="119.84"/>
  </r>
  <r>
    <s v="E"/>
    <s v="C"/>
    <s v="G&lt;50F"/>
    <d v="2018-06-01T00:00:00"/>
    <x v="3"/>
    <d v="2018-01-01T00:00:00"/>
    <n v="21.58"/>
    <n v="1.66"/>
  </r>
  <r>
    <s v="E"/>
    <s v="C"/>
    <s v="G&lt;50F"/>
    <d v="2018-06-01T00:00:00"/>
    <x v="1"/>
    <d v="2018-01-01T00:00:00"/>
    <n v="60.05"/>
    <n v="5.4"/>
  </r>
  <r>
    <s v="E"/>
    <s v="C"/>
    <s v="G&lt;50F"/>
    <d v="2018-06-01T00:00:00"/>
    <x v="11"/>
    <d v="2018-05-01T00:00:00"/>
    <n v="1028.6099999999999"/>
    <n v="79.2"/>
  </r>
  <r>
    <s v="E"/>
    <s v="C"/>
    <s v="G&lt;50F"/>
    <d v="2018-06-01T00:00:00"/>
    <x v="6"/>
    <d v="2018-05-01T00:00:00"/>
    <n v="2864.39"/>
    <n v="254.93"/>
  </r>
  <r>
    <s v="E"/>
    <s v="C"/>
    <s v="G&lt;50F"/>
    <d v="2018-06-01T00:00:00"/>
    <x v="12"/>
    <d v="2018-05-01T00:00:00"/>
    <n v="46.39"/>
    <n v="3.57"/>
  </r>
  <r>
    <s v="E"/>
    <s v="C"/>
    <s v="G&lt;50F"/>
    <d v="2018-06-01T00:00:00"/>
    <x v="7"/>
    <d v="2018-05-01T00:00:00"/>
    <n v="129.18"/>
    <n v="11.5"/>
  </r>
  <r>
    <s v="E"/>
    <s v="G"/>
    <s v="G&gt;50F"/>
    <d v="2018-06-01T00:00:00"/>
    <x v="2"/>
    <d v="2018-01-01T00:00:00"/>
    <n v="71.760000000000005"/>
    <n v="5.53"/>
  </r>
  <r>
    <s v="E"/>
    <s v="G"/>
    <s v="G&gt;50F"/>
    <d v="2018-06-01T00:00:00"/>
    <x v="0"/>
    <d v="2018-01-01T00:00:00"/>
    <n v="1056.24"/>
    <n v="95.06"/>
  </r>
  <r>
    <s v="E"/>
    <s v="G"/>
    <s v="G&gt;50F"/>
    <d v="2018-06-01T00:00:00"/>
    <x v="3"/>
    <d v="2018-01-01T00:00:00"/>
    <n v="3.24"/>
    <n v="0.25"/>
  </r>
  <r>
    <s v="E"/>
    <s v="G"/>
    <s v="G&gt;50F"/>
    <d v="2018-06-01T00:00:00"/>
    <x v="1"/>
    <d v="2018-01-01T00:00:00"/>
    <n v="47.63"/>
    <n v="4.29"/>
  </r>
  <r>
    <s v="E"/>
    <s v="R"/>
    <s v="R-F"/>
    <d v="2018-06-01T00:00:00"/>
    <x v="11"/>
    <d v="2018-05-01T00:00:00"/>
    <n v="793"/>
    <n v="61.06"/>
  </r>
  <r>
    <s v="E"/>
    <s v="R"/>
    <s v="R-F"/>
    <d v="2018-06-01T00:00:00"/>
    <x v="12"/>
    <d v="2018-05-01T00:00:00"/>
    <n v="35.76"/>
    <n v="2.76"/>
  </r>
  <r>
    <s v="E"/>
    <s v="R"/>
    <s v="R-F"/>
    <d v="2018-06-01T00:00:00"/>
    <x v="2"/>
    <d v="2018-01-01T00:00:00"/>
    <n v="89"/>
    <n v="6.85"/>
  </r>
  <r>
    <s v="E"/>
    <s v="R"/>
    <s v="R-F"/>
    <d v="2018-06-01T00:00:00"/>
    <x v="3"/>
    <d v="2018-01-01T00:00:00"/>
    <n v="4.01"/>
    <n v="0.31"/>
  </r>
  <r>
    <s v="E"/>
    <s v="C"/>
    <s v="SENTF"/>
    <d v="2018-06-01T00:00:00"/>
    <x v="5"/>
    <d v="2018-01-01T00:00:00"/>
    <n v="0.91"/>
    <n v="7.0000000000000007E-2"/>
  </r>
  <r>
    <s v="E"/>
    <s v="U"/>
    <s v="GU-F"/>
    <d v="2018-06-01T00:00:00"/>
    <x v="6"/>
    <d v="2018-05-01T00:00:00"/>
    <n v="2986.26"/>
    <n v="265.77999999999997"/>
  </r>
  <r>
    <s v="E"/>
    <s v="U"/>
    <s v="GU-F"/>
    <d v="2018-06-01T00:00:00"/>
    <x v="7"/>
    <d v="2018-05-01T00:00:00"/>
    <n v="134.68"/>
    <n v="11.99"/>
  </r>
  <r>
    <s v="E"/>
    <s v="U"/>
    <s v="GU-F"/>
    <d v="2018-06-01T00:00:00"/>
    <x v="0"/>
    <d v="2018-01-01T00:00:00"/>
    <n v="331.48"/>
    <n v="29.83"/>
  </r>
  <r>
    <s v="E"/>
    <s v="U"/>
    <s v="GU-F"/>
    <d v="2018-06-01T00:00:00"/>
    <x v="1"/>
    <d v="2018-01-01T00:00:00"/>
    <n v="14.94"/>
    <n v="1.35"/>
  </r>
  <r>
    <s v="E"/>
    <s v="G"/>
    <s v="G&gt;50F"/>
    <d v="2018-06-01T00:00:00"/>
    <x v="11"/>
    <d v="2018-05-01T00:00:00"/>
    <n v="645.87"/>
    <n v="49.73"/>
  </r>
  <r>
    <s v="E"/>
    <s v="G"/>
    <s v="G&gt;50F"/>
    <d v="2018-06-01T00:00:00"/>
    <x v="6"/>
    <d v="2018-05-01T00:00:00"/>
    <n v="9506.1299999999992"/>
    <n v="846.05"/>
  </r>
  <r>
    <s v="E"/>
    <s v="G"/>
    <s v="G&gt;50F"/>
    <d v="2018-06-01T00:00:00"/>
    <x v="12"/>
    <d v="2018-05-01T00:00:00"/>
    <n v="29.13"/>
    <n v="2.2400000000000002"/>
  </r>
  <r>
    <s v="E"/>
    <s v="G"/>
    <s v="G&gt;50F"/>
    <d v="2018-06-01T00:00:00"/>
    <x v="7"/>
    <d v="2018-05-01T00:00:00"/>
    <n v="428.73"/>
    <n v="38.159999999999997"/>
  </r>
  <r>
    <s v="E"/>
    <s v="C"/>
    <s v="SENTF"/>
    <d v="2018-06-01T00:00:00"/>
    <x v="9"/>
    <d v="2018-05-01T00:00:00"/>
    <n v="183.4"/>
    <n v="14.12"/>
  </r>
  <r>
    <s v="E"/>
    <s v="C"/>
    <s v="SENTF"/>
    <d v="2018-06-01T00:00:00"/>
    <x v="10"/>
    <d v="2018-05-01T00:00:00"/>
    <n v="8.2799999999999994"/>
    <n v="0.63"/>
  </r>
  <r>
    <s v="E"/>
    <s v="C"/>
    <s v="SENTF"/>
    <d v="2018-06-01T00:00:00"/>
    <x v="4"/>
    <d v="2018-01-01T00:00:00"/>
    <n v="20"/>
    <n v="1.54"/>
  </r>
  <r>
    <s v="E"/>
    <s v="R"/>
    <s v="R-F"/>
    <d v="2018-06-01T00:00:00"/>
    <x v="11"/>
    <d v="2018-05-01T00:00:00"/>
    <n v="381.78"/>
    <n v="29.4"/>
  </r>
  <r>
    <s v="E"/>
    <s v="R"/>
    <s v="R-F"/>
    <d v="2018-06-01T00:00:00"/>
    <x v="12"/>
    <d v="2018-05-01T00:00:00"/>
    <n v="17.22"/>
    <n v="1.32"/>
  </r>
  <r>
    <s v="E"/>
    <s v="R"/>
    <s v="R-F"/>
    <d v="2018-06-01T00:00:00"/>
    <x v="2"/>
    <d v="2018-01-01T00:00:00"/>
    <n v="611"/>
    <n v="47.05"/>
  </r>
  <r>
    <s v="E"/>
    <s v="R"/>
    <s v="R-F"/>
    <d v="2018-06-01T00:00:00"/>
    <x v="3"/>
    <d v="2018-01-01T00:00:00"/>
    <n v="27.55"/>
    <n v="2.12"/>
  </r>
  <r>
    <s v="E"/>
    <s v="R"/>
    <s v="R-F"/>
    <d v="2018-06-01T00:00:00"/>
    <x v="2"/>
    <d v="2018-01-01T00:00:00"/>
    <n v="891"/>
    <n v="68.61"/>
  </r>
  <r>
    <s v="E"/>
    <s v="R"/>
    <s v="R-F"/>
    <d v="2018-06-01T00:00:00"/>
    <x v="3"/>
    <d v="2018-01-01T00:00:00"/>
    <n v="40.18"/>
    <n v="3.09"/>
  </r>
  <r>
    <s v="E"/>
    <s v="R"/>
    <s v="R-F"/>
    <d v="2018-06-01T00:00:00"/>
    <x v="11"/>
    <d v="2018-05-01T00:00:00"/>
    <n v="461.64"/>
    <n v="35.549999999999997"/>
  </r>
  <r>
    <s v="E"/>
    <s v="R"/>
    <s v="R-F"/>
    <d v="2018-06-01T00:00:00"/>
    <x v="6"/>
    <d v="2018-05-01T00:00:00"/>
    <n v="4.3600000000000003"/>
    <n v="0.39"/>
  </r>
  <r>
    <s v="E"/>
    <s v="R"/>
    <s v="R-F"/>
    <d v="2018-06-01T00:00:00"/>
    <x v="12"/>
    <d v="2018-05-01T00:00:00"/>
    <n v="20.83"/>
    <n v="1.6"/>
  </r>
  <r>
    <s v="E"/>
    <s v="R"/>
    <s v="R-F"/>
    <d v="2018-06-01T00:00:00"/>
    <x v="7"/>
    <d v="2018-05-01T00:00:00"/>
    <n v="0.19"/>
    <n v="0.02"/>
  </r>
  <r>
    <s v="E"/>
    <s v="U"/>
    <s v="GU-F"/>
    <d v="2018-06-01T00:00:00"/>
    <x v="11"/>
    <d v="2018-05-01T00:00:00"/>
    <n v="1706.79"/>
    <n v="131.41999999999999"/>
  </r>
  <r>
    <s v="E"/>
    <s v="U"/>
    <s v="GU-F"/>
    <d v="2018-06-01T00:00:00"/>
    <x v="12"/>
    <d v="2018-05-01T00:00:00"/>
    <n v="76.98"/>
    <n v="5.93"/>
  </r>
  <r>
    <s v="E"/>
    <s v="U"/>
    <s v="GU-F"/>
    <d v="2018-06-01T00:00:00"/>
    <x v="2"/>
    <d v="2018-01-01T00:00:00"/>
    <n v="121.84"/>
    <n v="9.3800000000000008"/>
  </r>
  <r>
    <s v="E"/>
    <s v="U"/>
    <s v="GU-F"/>
    <d v="2018-06-01T00:00:00"/>
    <x v="3"/>
    <d v="2018-01-01T00:00:00"/>
    <n v="5.5"/>
    <n v="0.42"/>
  </r>
  <r>
    <s v="E"/>
    <s v="U"/>
    <s v="GU-F"/>
    <d v="2018-06-01T00:00:00"/>
    <x v="6"/>
    <d v="2018-05-01T00:00:00"/>
    <n v="201.21"/>
    <n v="17.91"/>
  </r>
  <r>
    <s v="E"/>
    <s v="U"/>
    <s v="GU-F"/>
    <d v="2018-06-01T00:00:00"/>
    <x v="7"/>
    <d v="2018-05-01T00:00:00"/>
    <n v="9.07"/>
    <n v="0.81"/>
  </r>
  <r>
    <s v="E"/>
    <s v="U"/>
    <s v="GU-F"/>
    <d v="2018-06-01T00:00:00"/>
    <x v="0"/>
    <d v="2018-01-01T00:00:00"/>
    <n v="14.16"/>
    <n v="1.27"/>
  </r>
  <r>
    <s v="E"/>
    <s v="U"/>
    <s v="GU-F"/>
    <d v="2018-06-01T00:00:00"/>
    <x v="1"/>
    <d v="2018-01-01T00:00:00"/>
    <n v="0.64"/>
    <n v="0.06"/>
  </r>
  <r>
    <s v="E"/>
    <s v="C"/>
    <s v="SENTF"/>
    <d v="2018-06-01T00:00:00"/>
    <x v="4"/>
    <d v="2018-01-01T00:00:00"/>
    <n v="5"/>
    <n v="0.39"/>
  </r>
  <r>
    <s v="E"/>
    <s v="C"/>
    <s v="SENTF"/>
    <d v="2018-06-01T00:00:00"/>
    <x v="5"/>
    <d v="2018-01-01T00:00:00"/>
    <n v="0.23"/>
    <n v="0.02"/>
  </r>
  <r>
    <s v="E"/>
    <s v="G"/>
    <s v="G&gt;50Ft"/>
    <d v="2018-06-01T00:00:00"/>
    <x v="11"/>
    <d v="2018-05-01T00:00:00"/>
    <n v="9557"/>
    <n v="735.89"/>
  </r>
  <r>
    <s v="E"/>
    <s v="G"/>
    <s v="G&gt;50Ft"/>
    <d v="2018-06-01T00:00:00"/>
    <x v="12"/>
    <d v="2018-05-01T00:00:00"/>
    <n v="431.02"/>
    <n v="33.19"/>
  </r>
  <r>
    <s v="E"/>
    <s v="G"/>
    <s v="G&gt;50Ft"/>
    <d v="2018-06-01T00:00:00"/>
    <x v="2"/>
    <d v="2018-01-01T00:00:00"/>
    <n v="683"/>
    <n v="52.59"/>
  </r>
  <r>
    <s v="E"/>
    <s v="G"/>
    <s v="G&gt;50Ft"/>
    <d v="2018-06-01T00:00:00"/>
    <x v="3"/>
    <d v="2018-01-01T00:00:00"/>
    <n v="30.8"/>
    <n v="2.37"/>
  </r>
  <r>
    <s v="E"/>
    <s v="C"/>
    <s v="SENTF"/>
    <d v="2018-06-01T00:00:00"/>
    <x v="9"/>
    <d v="2018-05-01T00:00:00"/>
    <n v="70.599999999999994"/>
    <n v="5.44"/>
  </r>
  <r>
    <s v="E"/>
    <s v="C"/>
    <s v="SENTF"/>
    <d v="2018-06-01T00:00:00"/>
    <x v="10"/>
    <d v="2018-05-01T00:00:00"/>
    <n v="3.18"/>
    <n v="0.24"/>
  </r>
  <r>
    <s v="E"/>
    <s v="G"/>
    <s v="G&gt;50Ft"/>
    <d v="2018-06-01T00:00:00"/>
    <x v="11"/>
    <d v="2018-05-01T00:00:00"/>
    <n v="61560"/>
    <n v="4740.12"/>
  </r>
  <r>
    <s v="E"/>
    <s v="G"/>
    <s v="G&gt;50Ft"/>
    <d v="2018-06-01T00:00:00"/>
    <x v="12"/>
    <d v="2018-05-01T00:00:00"/>
    <n v="2776.36"/>
    <n v="213.79"/>
  </r>
  <r>
    <s v="E"/>
    <s v="G"/>
    <s v="G&gt;50Ft"/>
    <d v="2018-06-01T00:00:00"/>
    <x v="2"/>
    <d v="2018-01-01T00:00:00"/>
    <n v="6840"/>
    <n v="526.67999999999995"/>
  </r>
  <r>
    <s v="E"/>
    <s v="G"/>
    <s v="G&gt;50Ft"/>
    <d v="2018-06-01T00:00:00"/>
    <x v="3"/>
    <d v="2018-01-01T00:00:00"/>
    <n v="308.49"/>
    <n v="23.75"/>
  </r>
  <r>
    <s v="E"/>
    <s v="U"/>
    <s v="GU-F"/>
    <d v="2018-06-01T00:00:00"/>
    <x v="2"/>
    <d v="2018-01-01T00:00:00"/>
    <n v="182.52"/>
    <n v="14.06"/>
  </r>
  <r>
    <s v="E"/>
    <s v="U"/>
    <s v="GU-F"/>
    <d v="2018-06-01T00:00:00"/>
    <x v="3"/>
    <d v="2018-01-01T00:00:00"/>
    <n v="8.24"/>
    <n v="0.63"/>
  </r>
  <r>
    <s v="E"/>
    <s v="U"/>
    <s v="GU-F"/>
    <d v="2018-06-01T00:00:00"/>
    <x v="11"/>
    <d v="2018-05-01T00:00:00"/>
    <n v="1641.74"/>
    <n v="126.41"/>
  </r>
  <r>
    <s v="E"/>
    <s v="U"/>
    <s v="GU-F"/>
    <d v="2018-06-01T00:00:00"/>
    <x v="12"/>
    <d v="2018-05-01T00:00:00"/>
    <n v="74.05"/>
    <n v="5.7"/>
  </r>
  <r>
    <s v="E"/>
    <s v="C"/>
    <s v="SENTF"/>
    <d v="2018-06-01T00:00:00"/>
    <x v="9"/>
    <d v="2018-05-01T00:00:00"/>
    <n v="39.200000000000003"/>
    <n v="3.02"/>
  </r>
  <r>
    <s v="E"/>
    <s v="C"/>
    <s v="SENTF"/>
    <d v="2018-06-01T00:00:00"/>
    <x v="10"/>
    <d v="2018-05-01T00:00:00"/>
    <n v="1.76"/>
    <n v="0.14000000000000001"/>
  </r>
  <r>
    <s v="E"/>
    <s v="C"/>
    <s v="SENTF"/>
    <d v="2018-06-01T00:00:00"/>
    <x v="4"/>
    <d v="2018-01-01T00:00:00"/>
    <n v="4"/>
    <n v="0.3"/>
  </r>
  <r>
    <s v="E"/>
    <s v="C"/>
    <s v="SENTF"/>
    <d v="2018-06-01T00:00:00"/>
    <x v="5"/>
    <d v="2018-01-01T00:00:00"/>
    <n v="0.18"/>
    <n v="0.02"/>
  </r>
  <r>
    <s v="E"/>
    <s v="U"/>
    <s v="GU-F"/>
    <d v="2018-06-01T00:00:00"/>
    <x v="11"/>
    <d v="2018-05-01T00:00:00"/>
    <n v="13"/>
    <n v="1"/>
  </r>
  <r>
    <s v="E"/>
    <s v="U"/>
    <s v="GU-F"/>
    <d v="2018-06-01T00:00:00"/>
    <x v="12"/>
    <d v="2018-05-01T00:00:00"/>
    <n v="0.59"/>
    <n v="0.05"/>
  </r>
  <r>
    <s v="E"/>
    <s v="G"/>
    <s v="G&gt;50F"/>
    <d v="2018-06-01T00:00:00"/>
    <x v="11"/>
    <d v="2018-05-01T00:00:00"/>
    <n v="478.42"/>
    <n v="36.840000000000003"/>
  </r>
  <r>
    <s v="E"/>
    <s v="G"/>
    <s v="G&gt;50F"/>
    <d v="2018-06-01T00:00:00"/>
    <x v="6"/>
    <d v="2018-05-01T00:00:00"/>
    <n v="9103.58"/>
    <n v="810.22"/>
  </r>
  <r>
    <s v="E"/>
    <s v="G"/>
    <s v="G&gt;50F"/>
    <d v="2018-06-01T00:00:00"/>
    <x v="12"/>
    <d v="2018-05-01T00:00:00"/>
    <n v="21.58"/>
    <n v="1.66"/>
  </r>
  <r>
    <s v="E"/>
    <s v="G"/>
    <s v="G&gt;50F"/>
    <d v="2018-06-01T00:00:00"/>
    <x v="7"/>
    <d v="2018-05-01T00:00:00"/>
    <n v="410.57"/>
    <n v="36.54"/>
  </r>
  <r>
    <s v="E"/>
    <s v="U"/>
    <s v="GU-F"/>
    <d v="2018-06-01T00:00:00"/>
    <x v="2"/>
    <d v="2018-01-01T00:00:00"/>
    <n v="764"/>
    <n v="58.83"/>
  </r>
  <r>
    <s v="E"/>
    <s v="U"/>
    <s v="GU-F"/>
    <d v="2018-06-01T00:00:00"/>
    <x v="3"/>
    <d v="2018-01-01T00:00:00"/>
    <n v="34.450000000000003"/>
    <n v="2.66"/>
  </r>
  <r>
    <s v="E"/>
    <s v="G"/>
    <s v="G&gt;50F"/>
    <d v="2018-06-01T00:00:00"/>
    <x v="2"/>
    <d v="2018-01-01T00:00:00"/>
    <n v="239.21"/>
    <n v="18.420000000000002"/>
  </r>
  <r>
    <s v="E"/>
    <s v="G"/>
    <s v="G&gt;50F"/>
    <d v="2018-06-01T00:00:00"/>
    <x v="0"/>
    <d v="2018-01-01T00:00:00"/>
    <n v="4551.79"/>
    <n v="409.66"/>
  </r>
  <r>
    <s v="E"/>
    <s v="G"/>
    <s v="G&gt;50F"/>
    <d v="2018-06-01T00:00:00"/>
    <x v="3"/>
    <d v="2018-01-01T00:00:00"/>
    <n v="10.79"/>
    <n v="0.83"/>
  </r>
  <r>
    <s v="E"/>
    <s v="G"/>
    <s v="G&gt;50F"/>
    <d v="2018-06-01T00:00:00"/>
    <x v="1"/>
    <d v="2018-01-01T00:00:00"/>
    <n v="205.28"/>
    <n v="18.48"/>
  </r>
  <r>
    <s v="E"/>
    <s v="G"/>
    <s v="G&gt;50F"/>
    <d v="2018-05-01T00:00:00"/>
    <x v="0"/>
    <d v="2018-01-01T00:00:00"/>
    <n v="1233.73"/>
    <n v="111.04"/>
  </r>
  <r>
    <s v="E"/>
    <s v="G"/>
    <s v="G&gt;50F"/>
    <d v="2018-05-01T00:00:00"/>
    <x v="3"/>
    <d v="2018-01-01T00:00:00"/>
    <n v="23.73"/>
    <n v="1.83"/>
  </r>
  <r>
    <s v="E"/>
    <s v="G"/>
    <s v="G&gt;50F"/>
    <d v="2018-05-01T00:00:00"/>
    <x v="1"/>
    <d v="2018-01-01T00:00:00"/>
    <n v="55.65"/>
    <n v="5.01"/>
  </r>
  <r>
    <s v="E"/>
    <s v="C"/>
    <s v="SENTF"/>
    <d v="2018-05-01T00:00:00"/>
    <x v="4"/>
    <d v="2018-01-01T00:00:00"/>
    <n v="75"/>
    <n v="5.78"/>
  </r>
  <r>
    <s v="E"/>
    <s v="C"/>
    <s v="SENTF"/>
    <d v="2018-05-01T00:00:00"/>
    <x v="5"/>
    <d v="2018-01-01T00:00:00"/>
    <n v="3.38"/>
    <n v="0.26"/>
  </r>
  <r>
    <s v="E"/>
    <s v="G"/>
    <s v="G&gt;50F"/>
    <d v="2018-05-01T00:00:00"/>
    <x v="11"/>
    <d v="2018-05-01T00:00:00"/>
    <n v="191.37"/>
    <n v="14.74"/>
  </r>
  <r>
    <s v="E"/>
    <s v="G"/>
    <s v="G&gt;50F"/>
    <d v="2018-05-01T00:00:00"/>
    <x v="6"/>
    <d v="2018-05-01T00:00:00"/>
    <n v="448.63"/>
    <n v="39.93"/>
  </r>
  <r>
    <s v="E"/>
    <s v="C"/>
    <s v="SENTF"/>
    <d v="2018-05-01T00:00:00"/>
    <x v="4"/>
    <d v="2018-01-01T00:00:00"/>
    <n v="55"/>
    <n v="4.24"/>
  </r>
  <r>
    <s v="E"/>
    <s v="C"/>
    <s v="SENTF"/>
    <d v="2018-05-01T00:00:00"/>
    <x v="5"/>
    <d v="2018-01-01T00:00:00"/>
    <n v="2.48"/>
    <n v="0.19"/>
  </r>
  <r>
    <s v="E"/>
    <s v="U"/>
    <s v="GU-F"/>
    <d v="2018-05-01T00:00:00"/>
    <x v="11"/>
    <d v="2018-05-01T00:00:00"/>
    <n v="110"/>
    <n v="8.4700000000000006"/>
  </r>
  <r>
    <s v="E"/>
    <s v="U"/>
    <s v="GU-F"/>
    <d v="2018-05-01T00:00:00"/>
    <x v="12"/>
    <d v="2018-05-01T00:00:00"/>
    <n v="4.96"/>
    <n v="0.38"/>
  </r>
  <r>
    <s v="E"/>
    <s v="C"/>
    <s v="SENTF"/>
    <d v="2018-05-01T00:00:00"/>
    <x v="9"/>
    <d v="2018-05-01T00:00:00"/>
    <n v="27.6"/>
    <n v="2.13"/>
  </r>
  <r>
    <s v="E"/>
    <s v="C"/>
    <s v="SENTF"/>
    <d v="2018-05-01T00:00:00"/>
    <x v="10"/>
    <d v="2018-05-01T00:00:00"/>
    <n v="1.24"/>
    <n v="0.1"/>
  </r>
  <r>
    <s v="E"/>
    <s v="U"/>
    <s v="GU-F"/>
    <d v="2018-05-01T00:00:00"/>
    <x v="2"/>
    <d v="2018-01-01T00:00:00"/>
    <n v="304"/>
    <n v="23.41"/>
  </r>
  <r>
    <s v="E"/>
    <s v="U"/>
    <s v="GU-F"/>
    <d v="2018-05-01T00:00:00"/>
    <x v="3"/>
    <d v="2018-01-01T00:00:00"/>
    <n v="13.71"/>
    <n v="1.06"/>
  </r>
  <r>
    <s v="E"/>
    <s v="C"/>
    <s v="SENTF"/>
    <d v="2018-05-01T00:00:00"/>
    <x v="9"/>
    <d v="2018-05-01T00:00:00"/>
    <n v="20.6"/>
    <n v="1.59"/>
  </r>
  <r>
    <s v="E"/>
    <s v="C"/>
    <s v="SENTF"/>
    <d v="2018-05-01T00:00:00"/>
    <x v="10"/>
    <d v="2018-05-01T00:00:00"/>
    <n v="0.93"/>
    <n v="7.0000000000000007E-2"/>
  </r>
  <r>
    <s v="E"/>
    <s v="GI"/>
    <s v="G&gt;5IFt"/>
    <d v="2018-06-01T00:00:00"/>
    <x v="11"/>
    <d v="2018-05-01T00:00:00"/>
    <n v="22783.040000000001"/>
    <n v="1754.29"/>
  </r>
  <r>
    <s v="E"/>
    <s v="GI"/>
    <s v="G&gt;5IFt"/>
    <d v="2018-06-01T00:00:00"/>
    <x v="12"/>
    <d v="2018-05-01T00:00:00"/>
    <n v="1027.52"/>
    <n v="79.12"/>
  </r>
  <r>
    <s v="E"/>
    <s v="G"/>
    <s v="G&gt;50IF"/>
    <d v="2018-06-01T00:00:00"/>
    <x v="11"/>
    <d v="2018-05-01T00:00:00"/>
    <n v="741.56"/>
    <n v="57.1"/>
  </r>
  <r>
    <s v="E"/>
    <s v="G"/>
    <s v="G&gt;50IF"/>
    <d v="2018-06-01T00:00:00"/>
    <x v="6"/>
    <d v="2018-05-01T00:00:00"/>
    <n v="8811.76"/>
    <n v="784.25"/>
  </r>
  <r>
    <s v="E"/>
    <s v="G"/>
    <s v="G&gt;50IF"/>
    <d v="2018-06-01T00:00:00"/>
    <x v="12"/>
    <d v="2018-05-01T00:00:00"/>
    <n v="33.44"/>
    <n v="2.57"/>
  </r>
  <r>
    <s v="E"/>
    <s v="G"/>
    <s v="G&gt;50IF"/>
    <d v="2018-06-01T00:00:00"/>
    <x v="7"/>
    <d v="2018-05-01T00:00:00"/>
    <n v="397.41"/>
    <n v="35.369999999999997"/>
  </r>
  <r>
    <s v="E"/>
    <s v="S"/>
    <s v="STRLTF"/>
    <d v="2018-06-01T00:00:00"/>
    <x v="11"/>
    <d v="2018-05-01T00:00:00"/>
    <n v="741.56"/>
    <n v="57.1"/>
  </r>
  <r>
    <s v="E"/>
    <s v="S"/>
    <s v="STRLTF"/>
    <d v="2018-06-01T00:00:00"/>
    <x v="6"/>
    <d v="2018-05-01T00:00:00"/>
    <n v="3059.8"/>
    <n v="272.32"/>
  </r>
  <r>
    <s v="E"/>
    <s v="S"/>
    <s v="STRLTF"/>
    <d v="2018-06-01T00:00:00"/>
    <x v="12"/>
    <d v="2018-05-01T00:00:00"/>
    <n v="33.44"/>
    <n v="2.57"/>
  </r>
  <r>
    <s v="E"/>
    <s v="S"/>
    <s v="STRLTF"/>
    <d v="2018-06-01T00:00:00"/>
    <x v="7"/>
    <d v="2018-05-01T00:00:00"/>
    <n v="138"/>
    <n v="12.28"/>
  </r>
  <r>
    <s v="E"/>
    <s v="S"/>
    <s v="STRLTF"/>
    <d v="2018-06-01T00:00:00"/>
    <x v="11"/>
    <d v="2018-05-01T00:00:00"/>
    <n v="741.56"/>
    <n v="57.1"/>
  </r>
  <r>
    <s v="E"/>
    <s v="S"/>
    <s v="STRLTF"/>
    <d v="2018-06-01T00:00:00"/>
    <x v="6"/>
    <d v="2018-05-01T00:00:00"/>
    <n v="5200.2299999999996"/>
    <n v="462.82"/>
  </r>
  <r>
    <s v="E"/>
    <s v="S"/>
    <s v="STRLTF"/>
    <d v="2018-06-01T00:00:00"/>
    <x v="12"/>
    <d v="2018-05-01T00:00:00"/>
    <n v="33.44"/>
    <n v="2.57"/>
  </r>
  <r>
    <s v="E"/>
    <s v="S"/>
    <s v="STRLTF"/>
    <d v="2018-06-01T00:00:00"/>
    <x v="7"/>
    <d v="2018-05-01T00:00:00"/>
    <n v="234.53"/>
    <n v="20.87"/>
  </r>
  <r>
    <s v="E"/>
    <s v="S"/>
    <s v="STRLTF"/>
    <d v="2018-06-01T00:00:00"/>
    <x v="11"/>
    <d v="2018-05-01T00:00:00"/>
    <n v="1483.12"/>
    <n v="114.2"/>
  </r>
  <r>
    <s v="E"/>
    <s v="S"/>
    <s v="STRLTF"/>
    <d v="2018-06-01T00:00:00"/>
    <x v="6"/>
    <d v="2018-05-01T00:00:00"/>
    <n v="23551.13"/>
    <n v="2096.0500000000002"/>
  </r>
  <r>
    <s v="E"/>
    <s v="S"/>
    <s v="STRLTF"/>
    <d v="2018-06-01T00:00:00"/>
    <x v="12"/>
    <d v="2018-05-01T00:00:00"/>
    <n v="66.88"/>
    <n v="5.14"/>
  </r>
  <r>
    <s v="E"/>
    <s v="S"/>
    <s v="STRLTF"/>
    <d v="2018-06-01T00:00:00"/>
    <x v="7"/>
    <d v="2018-05-01T00:00:00"/>
    <n v="1062.1600000000001"/>
    <n v="94.53"/>
  </r>
  <r>
    <s v="E"/>
    <s v="U"/>
    <s v="GU-F"/>
    <d v="2018-06-01T00:00:00"/>
    <x v="11"/>
    <d v="2018-05-01T00:00:00"/>
    <n v="5685.12"/>
    <n v="437.76"/>
  </r>
  <r>
    <s v="E"/>
    <s v="U"/>
    <s v="GU-F"/>
    <d v="2018-06-01T00:00:00"/>
    <x v="12"/>
    <d v="2018-05-01T00:00:00"/>
    <n v="256.41000000000003"/>
    <n v="19.739999999999998"/>
  </r>
  <r>
    <s v="E"/>
    <s v="R"/>
    <s v="R-F"/>
    <d v="2018-06-01T00:00:00"/>
    <x v="11"/>
    <d v="2018-05-01T00:00:00"/>
    <n v="482"/>
    <n v="37.11"/>
  </r>
  <r>
    <s v="E"/>
    <s v="R"/>
    <s v="R-F"/>
    <d v="2018-06-01T00:00:00"/>
    <x v="12"/>
    <d v="2018-05-01T00:00:00"/>
    <n v="21.74"/>
    <n v="1.67"/>
  </r>
  <r>
    <s v="E"/>
    <s v="U"/>
    <s v="GU-F"/>
    <d v="2018-06-01T00:00:00"/>
    <x v="6"/>
    <d v="2018-05-01T00:00:00"/>
    <n v="589.88"/>
    <n v="52.5"/>
  </r>
  <r>
    <s v="E"/>
    <s v="U"/>
    <s v="GU-F"/>
    <d v="2018-06-01T00:00:00"/>
    <x v="7"/>
    <d v="2018-05-01T00:00:00"/>
    <n v="26.61"/>
    <n v="2.37"/>
  </r>
  <r>
    <s v="E"/>
    <s v="SL"/>
    <s v="SENTF"/>
    <d v="2018-06-01T00:00:00"/>
    <x v="9"/>
    <d v="2018-05-01T00:00:00"/>
    <n v="195.3"/>
    <n v="15.04"/>
  </r>
  <r>
    <s v="E"/>
    <s v="SL"/>
    <s v="SENTF"/>
    <d v="2018-06-01T00:00:00"/>
    <x v="10"/>
    <d v="2018-05-01T00:00:00"/>
    <n v="8.81"/>
    <n v="0.68"/>
  </r>
  <r>
    <s v="E"/>
    <s v="C"/>
    <s v="G&lt;50IF"/>
    <d v="2018-06-01T00:00:00"/>
    <x v="11"/>
    <d v="2018-05-01T00:00:00"/>
    <n v="2065.8000000000002"/>
    <n v="159.06"/>
  </r>
  <r>
    <s v="E"/>
    <s v="C"/>
    <s v="G&lt;50IF"/>
    <d v="2018-06-01T00:00:00"/>
    <x v="6"/>
    <d v="2018-05-01T00:00:00"/>
    <n v="7219.33"/>
    <n v="642.52"/>
  </r>
  <r>
    <s v="E"/>
    <s v="C"/>
    <s v="G&lt;50IF"/>
    <d v="2018-06-01T00:00:00"/>
    <x v="12"/>
    <d v="2018-05-01T00:00:00"/>
    <n v="93.16"/>
    <n v="7.16"/>
  </r>
  <r>
    <s v="E"/>
    <s v="C"/>
    <s v="G&lt;50IF"/>
    <d v="2018-06-01T00:00:00"/>
    <x v="7"/>
    <d v="2018-05-01T00:00:00"/>
    <n v="325.60000000000002"/>
    <n v="28.98"/>
  </r>
  <r>
    <s v="E"/>
    <s v="C"/>
    <s v="G&lt;50F"/>
    <d v="2018-06-01T00:00:00"/>
    <x v="11"/>
    <d v="2018-05-01T00:00:00"/>
    <n v="2299"/>
    <n v="177.02"/>
  </r>
  <r>
    <s v="E"/>
    <s v="C"/>
    <s v="G&lt;50F"/>
    <d v="2018-06-01T00:00:00"/>
    <x v="12"/>
    <d v="2018-05-01T00:00:00"/>
    <n v="103.68"/>
    <n v="7.98"/>
  </r>
  <r>
    <s v="E"/>
    <s v="U"/>
    <s v="GU-F"/>
    <d v="2018-06-01T00:00:00"/>
    <x v="11"/>
    <d v="2018-05-01T00:00:00"/>
    <n v="409"/>
    <n v="31.49"/>
  </r>
  <r>
    <s v="E"/>
    <s v="U"/>
    <s v="GU-F"/>
    <d v="2018-06-01T00:00:00"/>
    <x v="12"/>
    <d v="2018-05-01T00:00:00"/>
    <n v="18.45"/>
    <n v="1.42"/>
  </r>
  <r>
    <s v="E"/>
    <s v="R"/>
    <s v="SENTF"/>
    <d v="2018-06-01T00:00:00"/>
    <x v="9"/>
    <d v="2018-05-01T00:00:00"/>
    <n v="200.88"/>
    <n v="15.46"/>
  </r>
  <r>
    <s v="E"/>
    <s v="R"/>
    <s v="SENTF"/>
    <d v="2018-06-01T00:00:00"/>
    <x v="10"/>
    <d v="2018-05-01T00:00:00"/>
    <n v="9.06"/>
    <n v="0.7"/>
  </r>
  <r>
    <s v="E"/>
    <s v="C"/>
    <s v="SENTF"/>
    <d v="2018-06-01T00:00:00"/>
    <x v="9"/>
    <d v="2018-05-01T00:00:00"/>
    <n v="232.5"/>
    <n v="17.899999999999999"/>
  </r>
  <r>
    <s v="E"/>
    <s v="C"/>
    <s v="SENTF"/>
    <d v="2018-06-01T00:00:00"/>
    <x v="10"/>
    <d v="2018-05-01T00:00:00"/>
    <n v="10.49"/>
    <n v="0.81"/>
  </r>
  <r>
    <s v="E"/>
    <s v="SL"/>
    <s v="SENTF"/>
    <d v="2018-06-01T00:00:00"/>
    <x v="9"/>
    <d v="2018-05-01T00:00:00"/>
    <n v="65.47"/>
    <n v="5.04"/>
  </r>
  <r>
    <s v="E"/>
    <s v="SL"/>
    <s v="SENTF"/>
    <d v="2018-06-01T00:00:00"/>
    <x v="10"/>
    <d v="2018-05-01T00:00:00"/>
    <n v="2.95"/>
    <n v="0.23"/>
  </r>
  <r>
    <s v="E"/>
    <s v="C"/>
    <s v="SENTF"/>
    <d v="2018-06-01T00:00:00"/>
    <x v="9"/>
    <d v="2018-05-01T00:00:00"/>
    <n v="1287.1199999999999"/>
    <n v="99.1"/>
  </r>
  <r>
    <s v="E"/>
    <s v="C"/>
    <s v="SENTF"/>
    <d v="2018-06-01T00:00:00"/>
    <x v="10"/>
    <d v="2018-05-01T00:00:00"/>
    <n v="58.06"/>
    <n v="4.46"/>
  </r>
  <r>
    <s v="E"/>
    <s v="C"/>
    <s v="SENTF"/>
    <d v="2018-06-01T00:00:00"/>
    <x v="9"/>
    <d v="2018-05-01T00:00:00"/>
    <n v="1313.91"/>
    <n v="101.16"/>
  </r>
  <r>
    <s v="E"/>
    <s v="C"/>
    <s v="SENTF"/>
    <d v="2018-06-01T00:00:00"/>
    <x v="10"/>
    <d v="2018-05-01T00:00:00"/>
    <n v="59.28"/>
    <n v="4.5599999999999996"/>
  </r>
  <r>
    <s v="E"/>
    <s v="SL"/>
    <s v="SENTF"/>
    <d v="2018-05-01T00:00:00"/>
    <x v="4"/>
    <d v="2018-01-01T00:00:00"/>
    <n v="120"/>
    <n v="9.24"/>
  </r>
  <r>
    <s v="E"/>
    <s v="SL"/>
    <s v="SENTF"/>
    <d v="2018-05-01T00:00:00"/>
    <x v="5"/>
    <d v="2018-01-01T00:00:00"/>
    <n v="5.41"/>
    <n v="0.42"/>
  </r>
  <r>
    <s v="E"/>
    <s v="R"/>
    <s v="R-F"/>
    <d v="2018-05-01T00:00:00"/>
    <x v="11"/>
    <d v="2018-05-01T00:00:00"/>
    <n v="132"/>
    <n v="10.16"/>
  </r>
  <r>
    <s v="E"/>
    <s v="R"/>
    <s v="R-F"/>
    <d v="2018-05-01T00:00:00"/>
    <x v="12"/>
    <d v="2018-05-01T00:00:00"/>
    <n v="5.95"/>
    <n v="0.46"/>
  </r>
  <r>
    <s v="E"/>
    <s v="SL"/>
    <s v="SENTF"/>
    <d v="2018-05-01T00:00:00"/>
    <x v="9"/>
    <d v="2018-05-01T00:00:00"/>
    <n v="69"/>
    <n v="5.31"/>
  </r>
  <r>
    <s v="E"/>
    <s v="SL"/>
    <s v="SENTF"/>
    <d v="2018-05-01T00:00:00"/>
    <x v="10"/>
    <d v="2018-05-01T00:00:00"/>
    <n v="3.11"/>
    <n v="0.24"/>
  </r>
  <r>
    <s v="E"/>
    <s v="U"/>
    <s v="GU-F"/>
    <d v="2018-05-01T00:00:00"/>
    <x v="11"/>
    <d v="2018-05-01T00:00:00"/>
    <n v="83"/>
    <n v="6.39"/>
  </r>
  <r>
    <s v="E"/>
    <s v="U"/>
    <s v="GU-F"/>
    <d v="2018-05-01T00:00:00"/>
    <x v="12"/>
    <d v="2018-05-01T00:00:00"/>
    <n v="3.74"/>
    <n v="0.28999999999999998"/>
  </r>
  <r>
    <s v="E"/>
    <s v="GI"/>
    <s v="SENTF"/>
    <d v="2018-05-01T00:00:00"/>
    <x v="9"/>
    <d v="2018-05-01T00:00:00"/>
    <n v="44.4"/>
    <n v="3.42"/>
  </r>
  <r>
    <s v="E"/>
    <s v="GI"/>
    <s v="SENTF"/>
    <d v="2018-05-01T00:00:00"/>
    <x v="10"/>
    <d v="2018-05-01T00:00:00"/>
    <n v="2"/>
    <n v="0.16"/>
  </r>
  <r>
    <s v="E"/>
    <s v="U"/>
    <s v="GU-F"/>
    <d v="2018-05-01T00:00:00"/>
    <x v="2"/>
    <d v="2018-01-01T00:00:00"/>
    <n v="125"/>
    <n v="9.6300000000000008"/>
  </r>
  <r>
    <s v="E"/>
    <s v="U"/>
    <s v="GU-F"/>
    <d v="2018-05-01T00:00:00"/>
    <x v="3"/>
    <d v="2018-01-01T00:00:00"/>
    <n v="5.64"/>
    <n v="0.43"/>
  </r>
  <r>
    <s v="E"/>
    <s v="C"/>
    <s v="SENTF"/>
    <d v="2018-05-01T00:00:00"/>
    <x v="9"/>
    <d v="2018-05-01T00:00:00"/>
    <n v="405.4"/>
    <n v="31.22"/>
  </r>
  <r>
    <s v="E"/>
    <s v="C"/>
    <s v="SENTF"/>
    <d v="2018-05-01T00:00:00"/>
    <x v="10"/>
    <d v="2018-05-01T00:00:00"/>
    <n v="18.3"/>
    <n v="1.41"/>
  </r>
  <r>
    <s v="E"/>
    <s v="C"/>
    <s v="SENTF"/>
    <d v="2018-05-01T00:00:00"/>
    <x v="4"/>
    <d v="2018-01-01T00:00:00"/>
    <n v="608"/>
    <n v="46.81"/>
  </r>
  <r>
    <s v="E"/>
    <s v="C"/>
    <s v="SENTF"/>
    <d v="2018-05-01T00:00:00"/>
    <x v="5"/>
    <d v="2018-01-01T00:00:00"/>
    <n v="27.44"/>
    <n v="2.09"/>
  </r>
  <r>
    <s v="E"/>
    <s v="R"/>
    <s v="R-F"/>
    <d v="2018-05-01T00:00:00"/>
    <x v="2"/>
    <d v="2018-01-01T00:00:00"/>
    <n v="419"/>
    <n v="32.270000000000003"/>
  </r>
  <r>
    <s v="E"/>
    <s v="R"/>
    <s v="R-F"/>
    <d v="2018-05-01T00:00:00"/>
    <x v="3"/>
    <d v="2018-01-01T00:00:00"/>
    <n v="18.899999999999999"/>
    <n v="1.46"/>
  </r>
  <r>
    <s v="E"/>
    <s v="R"/>
    <s v="R-F"/>
    <d v="2018-05-01T00:00:00"/>
    <x v="2"/>
    <d v="2018-01-01T00:00:00"/>
    <n v="941"/>
    <n v="72.45"/>
  </r>
  <r>
    <s v="E"/>
    <s v="R"/>
    <s v="R-F"/>
    <d v="2018-05-01T00:00:00"/>
    <x v="3"/>
    <d v="2018-01-01T00:00:00"/>
    <n v="42.44"/>
    <n v="3.26"/>
  </r>
  <r>
    <s v="E"/>
    <s v="R"/>
    <s v="WR-F"/>
    <d v="2018-05-01T00:00:00"/>
    <x v="2"/>
    <d v="2018-01-01T00:00:00"/>
    <n v="2019"/>
    <n v="155.47"/>
  </r>
  <r>
    <s v="E"/>
    <s v="R"/>
    <s v="WR-F"/>
    <d v="2018-05-01T00:00:00"/>
    <x v="0"/>
    <d v="2018-01-01T00:00:00"/>
    <n v="0"/>
    <n v="0"/>
  </r>
  <r>
    <s v="E"/>
    <s v="R"/>
    <s v="WR-F"/>
    <d v="2018-05-01T00:00:00"/>
    <x v="3"/>
    <d v="2018-01-01T00:00:00"/>
    <n v="91.07"/>
    <n v="7.01"/>
  </r>
  <r>
    <s v="E"/>
    <s v="R"/>
    <s v="WR-F"/>
    <d v="2018-05-01T00:00:00"/>
    <x v="1"/>
    <d v="2018-01-01T00:00:00"/>
    <n v="0"/>
    <n v="0"/>
  </r>
  <r>
    <s v="E"/>
    <s v="U"/>
    <s v="GU-F"/>
    <d v="2018-04-01T00:00:00"/>
    <x v="2"/>
    <d v="2018-01-01T00:00:00"/>
    <n v="409"/>
    <n v="31.49"/>
  </r>
  <r>
    <s v="E"/>
    <s v="U"/>
    <s v="GU-F"/>
    <d v="2018-04-01T00:00:00"/>
    <x v="3"/>
    <d v="2018-01-01T00:00:00"/>
    <n v="18.45"/>
    <n v="1.42"/>
  </r>
  <r>
    <s v="E"/>
    <s v="C"/>
    <s v="SENTF"/>
    <d v="2018-04-01T00:00:00"/>
    <x v="4"/>
    <d v="2018-01-01T00:00:00"/>
    <n v="232.5"/>
    <n v="17.899999999999999"/>
  </r>
  <r>
    <s v="E"/>
    <s v="R"/>
    <s v="R-F"/>
    <d v="2018-05-01T00:00:00"/>
    <x v="2"/>
    <d v="2018-01-01T00:00:00"/>
    <n v="819"/>
    <n v="63.06"/>
  </r>
  <r>
    <s v="E"/>
    <s v="R"/>
    <s v="R-F"/>
    <d v="2018-05-01T00:00:00"/>
    <x v="3"/>
    <d v="2018-01-01T00:00:00"/>
    <n v="36.94"/>
    <n v="2.84"/>
  </r>
  <r>
    <s v="E"/>
    <s v="C"/>
    <s v="G&lt;50IF"/>
    <d v="2018-05-01T00:00:00"/>
    <x v="2"/>
    <d v="2018-01-01T00:00:00"/>
    <n v="1307"/>
    <n v="100.64"/>
  </r>
  <r>
    <s v="E"/>
    <s v="C"/>
    <s v="G&lt;50IF"/>
    <d v="2018-05-01T00:00:00"/>
    <x v="0"/>
    <d v="2018-01-01T00:00:00"/>
    <n v="4797"/>
    <n v="431.74"/>
  </r>
  <r>
    <s v="E"/>
    <s v="C"/>
    <s v="G&lt;50IF"/>
    <d v="2018-05-01T00:00:00"/>
    <x v="3"/>
    <d v="2018-01-01T00:00:00"/>
    <n v="58.95"/>
    <n v="4.54"/>
  </r>
  <r>
    <s v="E"/>
    <s v="C"/>
    <s v="G&lt;50IF"/>
    <d v="2018-05-01T00:00:00"/>
    <x v="1"/>
    <d v="2018-01-01T00:00:00"/>
    <n v="216.34"/>
    <n v="19.47"/>
  </r>
  <r>
    <s v="E"/>
    <s v="R"/>
    <s v="SENTF"/>
    <d v="2018-06-01T00:00:00"/>
    <x v="9"/>
    <d v="2018-05-01T00:00:00"/>
    <n v="81.2"/>
    <n v="6.26"/>
  </r>
  <r>
    <s v="E"/>
    <s v="R"/>
    <s v="SENTF"/>
    <d v="2018-06-01T00:00:00"/>
    <x v="10"/>
    <d v="2018-05-01T00:00:00"/>
    <n v="3.66"/>
    <n v="0.28000000000000003"/>
  </r>
  <r>
    <s v="E"/>
    <s v="C"/>
    <s v="G&lt;50IF"/>
    <d v="2018-05-01T00:00:00"/>
    <x v="11"/>
    <d v="2018-05-01T00:00:00"/>
    <n v="755.87"/>
    <n v="58.2"/>
  </r>
  <r>
    <s v="E"/>
    <s v="C"/>
    <s v="G&lt;50IF"/>
    <d v="2018-05-01T00:00:00"/>
    <x v="6"/>
    <d v="2018-05-01T00:00:00"/>
    <n v="2777.14"/>
    <n v="247.17"/>
  </r>
  <r>
    <s v="E"/>
    <s v="C"/>
    <s v="G&lt;50IF"/>
    <d v="2018-05-01T00:00:00"/>
    <x v="12"/>
    <d v="2018-05-01T00:00:00"/>
    <n v="34.090000000000003"/>
    <n v="2.61"/>
  </r>
  <r>
    <s v="E"/>
    <s v="C"/>
    <s v="G&lt;50IF"/>
    <d v="2018-05-01T00:00:00"/>
    <x v="7"/>
    <d v="2018-05-01T00:00:00"/>
    <n v="125.25"/>
    <n v="11.15"/>
  </r>
  <r>
    <s v="E"/>
    <s v="C"/>
    <s v="G&lt;50IF"/>
    <d v="2018-05-01T00:00:00"/>
    <x v="11"/>
    <d v="2018-05-01T00:00:00"/>
    <n v="204.82"/>
    <n v="15.78"/>
  </r>
  <r>
    <s v="E"/>
    <s v="C"/>
    <s v="G&lt;50IF"/>
    <d v="2018-05-01T00:00:00"/>
    <x v="12"/>
    <d v="2018-05-01T00:00:00"/>
    <n v="9.24"/>
    <n v="0.7"/>
  </r>
  <r>
    <s v="E"/>
    <s v="C"/>
    <s v="CG&lt;50F"/>
    <d v="2018-05-01T00:00:00"/>
    <x v="2"/>
    <d v="2018-01-01T00:00:00"/>
    <n v="225"/>
    <n v="17.329999999999998"/>
  </r>
  <r>
    <s v="E"/>
    <s v="C"/>
    <s v="CG&lt;50F"/>
    <d v="2018-05-01T00:00:00"/>
    <x v="3"/>
    <d v="2018-01-01T00:00:00"/>
    <n v="10.15"/>
    <n v="0.78"/>
  </r>
  <r>
    <s v="E"/>
    <s v="R"/>
    <s v="R-F"/>
    <d v="2018-05-01T00:00:00"/>
    <x v="11"/>
    <d v="2018-05-01T00:00:00"/>
    <n v="210.51"/>
    <n v="16.21"/>
  </r>
  <r>
    <s v="E"/>
    <s v="R"/>
    <s v="R-F"/>
    <d v="2018-05-01T00:00:00"/>
    <x v="6"/>
    <d v="2018-05-01T00:00:00"/>
    <n v="62.49"/>
    <n v="5.56"/>
  </r>
  <r>
    <s v="E"/>
    <s v="R"/>
    <s v="R-F"/>
    <d v="2018-05-01T00:00:00"/>
    <x v="12"/>
    <d v="2018-05-01T00:00:00"/>
    <n v="9.49"/>
    <n v="0.73"/>
  </r>
  <r>
    <s v="E"/>
    <s v="R"/>
    <s v="R-F"/>
    <d v="2018-05-01T00:00:00"/>
    <x v="7"/>
    <d v="2018-05-01T00:00:00"/>
    <n v="2.82"/>
    <n v="0.25"/>
  </r>
  <r>
    <s v="E"/>
    <s v="C"/>
    <s v="G&lt;50IF"/>
    <d v="2018-05-01T00:00:00"/>
    <x v="2"/>
    <d v="2018-01-01T00:00:00"/>
    <n v="355"/>
    <n v="27.32"/>
  </r>
  <r>
    <s v="E"/>
    <s v="C"/>
    <s v="G&lt;50IF"/>
    <d v="2018-05-01T00:00:00"/>
    <x v="3"/>
    <d v="2018-01-01T00:00:00"/>
    <n v="16"/>
    <n v="1.23"/>
  </r>
  <r>
    <s v="E"/>
    <s v="U"/>
    <s v="GU-F"/>
    <d v="2018-05-01T00:00:00"/>
    <x v="2"/>
    <d v="2018-01-01T00:00:00"/>
    <n v="4509.58"/>
    <n v="347.39"/>
  </r>
  <r>
    <s v="E"/>
    <s v="U"/>
    <s v="GU-F"/>
    <d v="2018-05-01T00:00:00"/>
    <x v="3"/>
    <d v="2018-01-01T00:00:00"/>
    <n v="203.51"/>
    <n v="15.53"/>
  </r>
  <r>
    <s v="E"/>
    <s v="U"/>
    <s v="GU-F"/>
    <d v="2018-05-01T00:00:00"/>
    <x v="6"/>
    <d v="2018-05-01T00:00:00"/>
    <n v="10.95"/>
    <n v="0.97"/>
  </r>
  <r>
    <s v="E"/>
    <s v="U"/>
    <s v="GU-F"/>
    <d v="2018-05-01T00:00:00"/>
    <x v="7"/>
    <d v="2018-05-01T00:00:00"/>
    <n v="0.49"/>
    <n v="0.04"/>
  </r>
  <r>
    <s v="E"/>
    <s v="U"/>
    <s v="GU-F"/>
    <d v="2018-05-01T00:00:00"/>
    <x v="0"/>
    <d v="2018-01-01T00:00:00"/>
    <n v="17.420000000000002"/>
    <n v="1.57"/>
  </r>
  <r>
    <s v="E"/>
    <s v="U"/>
    <s v="GU-F"/>
    <d v="2018-05-01T00:00:00"/>
    <x v="1"/>
    <d v="2018-01-01T00:00:00"/>
    <n v="0.78"/>
    <n v="7.0000000000000007E-2"/>
  </r>
  <r>
    <s v="E"/>
    <s v="R"/>
    <s v="R-F"/>
    <d v="2018-05-01T00:00:00"/>
    <x v="6"/>
    <d v="2018-05-01T00:00:00"/>
    <n v="66.489999999999995"/>
    <n v="5.92"/>
  </r>
  <r>
    <s v="E"/>
    <s v="R"/>
    <s v="R-F"/>
    <d v="2018-05-01T00:00:00"/>
    <x v="7"/>
    <d v="2018-05-01T00:00:00"/>
    <n v="3"/>
    <n v="0.27"/>
  </r>
  <r>
    <s v="E"/>
    <s v="R"/>
    <s v="R-F"/>
    <d v="2018-05-01T00:00:00"/>
    <x v="0"/>
    <d v="2018-01-01T00:00:00"/>
    <n v="41.32"/>
    <n v="3.72"/>
  </r>
  <r>
    <s v="E"/>
    <s v="R"/>
    <s v="R-F"/>
    <d v="2018-05-01T00:00:00"/>
    <x v="1"/>
    <d v="2018-01-01T00:00:00"/>
    <n v="1.86"/>
    <n v="0.17"/>
  </r>
  <r>
    <s v="E"/>
    <s v="C"/>
    <s v="CG&lt;50F"/>
    <d v="2018-05-01T00:00:00"/>
    <x v="11"/>
    <d v="2018-05-01T00:00:00"/>
    <n v="157"/>
    <n v="12.09"/>
  </r>
  <r>
    <s v="E"/>
    <s v="C"/>
    <s v="CG&lt;50F"/>
    <d v="2018-05-01T00:00:00"/>
    <x v="12"/>
    <d v="2018-05-01T00:00:00"/>
    <n v="7.08"/>
    <n v="0.55000000000000004"/>
  </r>
  <r>
    <s v="E"/>
    <s v="U"/>
    <s v="GU-F"/>
    <d v="2018-05-01T00:00:00"/>
    <x v="11"/>
    <d v="2018-05-01T00:00:00"/>
    <n v="3004.05"/>
    <n v="231.33"/>
  </r>
  <r>
    <s v="E"/>
    <s v="U"/>
    <s v="GU-F"/>
    <d v="2018-05-01T00:00:00"/>
    <x v="12"/>
    <d v="2018-05-01T00:00:00"/>
    <n v="135.58000000000001"/>
    <n v="10.34"/>
  </r>
  <r>
    <s v="E"/>
    <s v="G"/>
    <s v="G&gt;50Ft"/>
    <d v="2018-05-01T00:00:00"/>
    <x v="11"/>
    <d v="2018-05-01T00:00:00"/>
    <n v="25712"/>
    <n v="1979.83"/>
  </r>
  <r>
    <s v="E"/>
    <s v="G"/>
    <s v="G&gt;50Ft"/>
    <d v="2018-05-01T00:00:00"/>
    <x v="12"/>
    <d v="2018-05-01T00:00:00"/>
    <n v="1159.6099999999999"/>
    <n v="89.29"/>
  </r>
  <r>
    <s v="E"/>
    <s v="G"/>
    <s v="G&gt;50F"/>
    <d v="2018-05-01T00:00:00"/>
    <x v="11"/>
    <d v="2018-05-01T00:00:00"/>
    <n v="574.1"/>
    <n v="44.2"/>
  </r>
  <r>
    <s v="E"/>
    <s v="G"/>
    <s v="G&gt;50Ft"/>
    <d v="2018-05-01T00:00:00"/>
    <x v="2"/>
    <d v="2018-01-01T00:00:00"/>
    <n v="38568"/>
    <n v="2969.73"/>
  </r>
  <r>
    <s v="E"/>
    <s v="G"/>
    <s v="G&gt;50Ft"/>
    <d v="2018-05-01T00:00:00"/>
    <x v="3"/>
    <d v="2018-01-01T00:00:00"/>
    <n v="1739.42"/>
    <n v="133.94"/>
  </r>
  <r>
    <s v="E"/>
    <s v="G"/>
    <s v="G&gt;50F"/>
    <d v="2018-05-01T00:00:00"/>
    <x v="6"/>
    <d v="2018-05-01T00:00:00"/>
    <n v="14713.9"/>
    <n v="1309.53"/>
  </r>
  <r>
    <s v="E"/>
    <s v="G"/>
    <s v="G&gt;50F"/>
    <d v="2018-05-01T00:00:00"/>
    <x v="12"/>
    <d v="2018-05-01T00:00:00"/>
    <n v="25.9"/>
    <n v="2"/>
  </r>
  <r>
    <s v="E"/>
    <s v="G"/>
    <s v="G&gt;50F"/>
    <d v="2018-05-01T00:00:00"/>
    <x v="7"/>
    <d v="2018-05-01T00:00:00"/>
    <n v="663.59"/>
    <n v="59.06"/>
  </r>
  <r>
    <s v="E"/>
    <s v="G"/>
    <s v="G&gt;50F"/>
    <d v="2018-05-01T00:00:00"/>
    <x v="2"/>
    <d v="2018-01-01T00:00:00"/>
    <n v="861.16"/>
    <n v="66.3"/>
  </r>
  <r>
    <s v="E"/>
    <s v="G"/>
    <s v="G&gt;50F"/>
    <d v="2018-05-01T00:00:00"/>
    <x v="0"/>
    <d v="2018-01-01T00:00:00"/>
    <n v="22070.84"/>
    <n v="1986.38"/>
  </r>
  <r>
    <s v="E"/>
    <s v="G"/>
    <s v="G&gt;50F"/>
    <d v="2018-05-01T00:00:00"/>
    <x v="3"/>
    <d v="2018-01-01T00:00:00"/>
    <n v="38.840000000000003"/>
    <n v="3"/>
  </r>
  <r>
    <s v="E"/>
    <s v="G"/>
    <s v="G&gt;50F"/>
    <d v="2018-05-01T00:00:00"/>
    <x v="1"/>
    <d v="2018-01-01T00:00:00"/>
    <n v="995.39"/>
    <n v="89.59"/>
  </r>
  <r>
    <s v="E"/>
    <s v="C"/>
    <s v="SENTF"/>
    <d v="2018-05-01T00:00:00"/>
    <x v="9"/>
    <d v="2018-05-01T00:00:00"/>
    <n v="1495.84"/>
    <n v="115.19"/>
  </r>
  <r>
    <s v="E"/>
    <s v="C"/>
    <s v="SENTF"/>
    <d v="2018-05-01T00:00:00"/>
    <x v="10"/>
    <d v="2018-05-01T00:00:00"/>
    <n v="67.489999999999995"/>
    <n v="5.21"/>
  </r>
  <r>
    <s v="E"/>
    <s v="U"/>
    <s v="GU-F"/>
    <d v="2018-05-01T00:00:00"/>
    <x v="2"/>
    <d v="2018-01-01T00:00:00"/>
    <n v="259"/>
    <n v="19.940000000000001"/>
  </r>
  <r>
    <s v="E"/>
    <s v="U"/>
    <s v="GU-F"/>
    <d v="2018-05-01T00:00:00"/>
    <x v="3"/>
    <d v="2018-01-01T00:00:00"/>
    <n v="11.68"/>
    <n v="0.9"/>
  </r>
  <r>
    <s v="E"/>
    <s v="C"/>
    <s v="SENTF"/>
    <d v="2018-05-01T00:00:00"/>
    <x v="4"/>
    <d v="2018-01-01T00:00:00"/>
    <n v="2246"/>
    <n v="172.96"/>
  </r>
  <r>
    <s v="E"/>
    <s v="C"/>
    <s v="SENTF"/>
    <d v="2018-05-01T00:00:00"/>
    <x v="5"/>
    <d v="2018-01-01T00:00:00"/>
    <n v="101.3"/>
    <n v="7.79"/>
  </r>
  <r>
    <s v="E"/>
    <s v="U"/>
    <s v="GU-F"/>
    <d v="2018-05-01T00:00:00"/>
    <x v="11"/>
    <d v="2018-05-01T00:00:00"/>
    <n v="150"/>
    <n v="11.55"/>
  </r>
  <r>
    <s v="E"/>
    <s v="U"/>
    <s v="GU-F"/>
    <d v="2018-05-01T00:00:00"/>
    <x v="12"/>
    <d v="2018-05-01T00:00:00"/>
    <n v="6.76"/>
    <n v="0.52"/>
  </r>
  <r>
    <s v="E"/>
    <s v="R"/>
    <s v="SENTF"/>
    <d v="2018-05-01T00:00:00"/>
    <x v="4"/>
    <d v="2018-01-01T00:00:00"/>
    <n v="123"/>
    <n v="9.48"/>
  </r>
  <r>
    <s v="E"/>
    <s v="R"/>
    <s v="SENTF"/>
    <d v="2018-05-01T00:00:00"/>
    <x v="5"/>
    <d v="2018-01-01T00:00:00"/>
    <n v="5.55"/>
    <n v="0.43"/>
  </r>
  <r>
    <s v="E"/>
    <s v="C"/>
    <s v="G&lt;50F"/>
    <d v="2018-05-01T00:00:00"/>
    <x v="11"/>
    <d v="2018-05-01T00:00:00"/>
    <n v="1343"/>
    <n v="103.41"/>
  </r>
  <r>
    <s v="E"/>
    <s v="C"/>
    <s v="G&lt;50F"/>
    <d v="2018-05-01T00:00:00"/>
    <x v="12"/>
    <d v="2018-05-01T00:00:00"/>
    <n v="60.57"/>
    <n v="4.66"/>
  </r>
  <r>
    <s v="E"/>
    <s v="C"/>
    <s v="SENTF"/>
    <d v="2018-05-01T00:00:00"/>
    <x v="4"/>
    <d v="2018-01-01T00:00:00"/>
    <n v="790"/>
    <n v="60.84"/>
  </r>
  <r>
    <s v="E"/>
    <s v="C"/>
    <s v="SENTF"/>
    <d v="2018-05-01T00:00:00"/>
    <x v="5"/>
    <d v="2018-01-01T00:00:00"/>
    <n v="35.630000000000003"/>
    <n v="2.74"/>
  </r>
  <r>
    <s v="E"/>
    <s v="R"/>
    <s v="SENTF"/>
    <d v="2018-05-01T00:00:00"/>
    <x v="9"/>
    <d v="2018-05-01T00:00:00"/>
    <n v="71.400000000000006"/>
    <n v="5.5"/>
  </r>
  <r>
    <s v="E"/>
    <s v="R"/>
    <s v="SENTF"/>
    <d v="2018-05-01T00:00:00"/>
    <x v="10"/>
    <d v="2018-05-01T00:00:00"/>
    <n v="3.22"/>
    <n v="0.25"/>
  </r>
  <r>
    <s v="E"/>
    <s v="C"/>
    <s v="SENTF"/>
    <d v="2018-05-01T00:00:00"/>
    <x v="10"/>
    <d v="2018-05-01T00:00:00"/>
    <n v="3.7"/>
    <n v="0.28999999999999998"/>
  </r>
  <r>
    <s v="E"/>
    <s v="C"/>
    <s v="SENTF"/>
    <d v="2018-05-01T00:00:00"/>
    <x v="4"/>
    <d v="2018-01-01T00:00:00"/>
    <n v="143"/>
    <n v="11.01"/>
  </r>
  <r>
    <s v="E"/>
    <s v="C"/>
    <s v="SENTF"/>
    <d v="2018-05-01T00:00:00"/>
    <x v="5"/>
    <d v="2018-01-01T00:00:00"/>
    <n v="6.45"/>
    <n v="0.49"/>
  </r>
  <r>
    <s v="E"/>
    <s v="SL"/>
    <s v="SENTF"/>
    <d v="2018-05-01T00:00:00"/>
    <x v="4"/>
    <d v="2018-01-01T00:00:00"/>
    <n v="40"/>
    <n v="3.08"/>
  </r>
  <r>
    <s v="E"/>
    <s v="SL"/>
    <s v="SENTF"/>
    <d v="2018-05-01T00:00:00"/>
    <x v="5"/>
    <d v="2018-01-01T00:00:00"/>
    <n v="1.8"/>
    <n v="0.14000000000000001"/>
  </r>
  <r>
    <s v="E"/>
    <s v="C"/>
    <s v="SENTF"/>
    <d v="2018-05-01T00:00:00"/>
    <x v="9"/>
    <d v="2018-05-01T00:00:00"/>
    <n v="455.6"/>
    <n v="35.06"/>
  </r>
  <r>
    <s v="E"/>
    <s v="C"/>
    <s v="SENTF"/>
    <d v="2018-05-01T00:00:00"/>
    <x v="10"/>
    <d v="2018-05-01T00:00:00"/>
    <n v="20.54"/>
    <n v="1.58"/>
  </r>
  <r>
    <s v="E"/>
    <s v="C"/>
    <s v="SENTF"/>
    <d v="2018-05-01T00:00:00"/>
    <x v="4"/>
    <d v="2018-01-01T00:00:00"/>
    <n v="806"/>
    <n v="62.07"/>
  </r>
  <r>
    <s v="E"/>
    <s v="C"/>
    <s v="SENTF"/>
    <d v="2018-05-01T00:00:00"/>
    <x v="5"/>
    <d v="2018-01-01T00:00:00"/>
    <n v="36.35"/>
    <n v="2.8"/>
  </r>
  <r>
    <s v="E"/>
    <s v="SL"/>
    <s v="SENTF"/>
    <d v="2018-05-01T00:00:00"/>
    <x v="9"/>
    <d v="2018-05-01T00:00:00"/>
    <n v="23.36"/>
    <n v="1.8"/>
  </r>
  <r>
    <s v="E"/>
    <s v="C"/>
    <s v="SENTF"/>
    <d v="2018-05-01T00:00:00"/>
    <x v="9"/>
    <d v="2018-05-01T00:00:00"/>
    <n v="82"/>
    <n v="6.31"/>
  </r>
  <r>
    <s v="E"/>
    <s v="SL"/>
    <s v="SENTF"/>
    <d v="2018-05-01T00:00:00"/>
    <x v="10"/>
    <d v="2018-05-01T00:00:00"/>
    <n v="1.05"/>
    <n v="0.08"/>
  </r>
  <r>
    <s v="E"/>
    <s v="R"/>
    <s v="SENTF"/>
    <d v="2018-05-01T00:00:00"/>
    <x v="9"/>
    <d v="2018-05-01T00:00:00"/>
    <n v="110.4"/>
    <n v="8.51"/>
  </r>
  <r>
    <s v="E"/>
    <s v="R"/>
    <s v="SENTF"/>
    <d v="2018-05-01T00:00:00"/>
    <x v="10"/>
    <d v="2018-05-01T00:00:00"/>
    <n v="4.9800000000000004"/>
    <n v="0.39"/>
  </r>
  <r>
    <s v="E"/>
    <s v="R"/>
    <s v="R-F"/>
    <d v="2018-05-01T00:00:00"/>
    <x v="11"/>
    <d v="2018-05-01T00:00:00"/>
    <n v="193"/>
    <n v="14.87"/>
  </r>
  <r>
    <s v="E"/>
    <s v="R"/>
    <s v="R-F"/>
    <d v="2018-05-01T00:00:00"/>
    <x v="12"/>
    <d v="2018-05-01T00:00:00"/>
    <n v="8.6999999999999993"/>
    <n v="0.67"/>
  </r>
  <r>
    <s v="E"/>
    <s v="C"/>
    <s v="SENTF"/>
    <d v="2018-05-01T00:00:00"/>
    <x v="9"/>
    <d v="2018-05-01T00:00:00"/>
    <n v="465.52"/>
    <n v="35.83"/>
  </r>
  <r>
    <s v="E"/>
    <s v="C"/>
    <s v="SENTF"/>
    <d v="2018-05-01T00:00:00"/>
    <x v="10"/>
    <d v="2018-05-01T00:00:00"/>
    <n v="21"/>
    <n v="1.62"/>
  </r>
  <r>
    <s v="E"/>
    <s v="R"/>
    <s v="R-F"/>
    <d v="2018-05-01T00:00:00"/>
    <x v="2"/>
    <d v="2018-01-01T00:00:00"/>
    <n v="1789"/>
    <n v="137.75"/>
  </r>
  <r>
    <s v="E"/>
    <s v="R"/>
    <s v="R-F"/>
    <d v="2018-05-01T00:00:00"/>
    <x v="3"/>
    <d v="2018-01-01T00:00:00"/>
    <n v="80.680000000000007"/>
    <n v="6.22"/>
  </r>
  <r>
    <s v="E"/>
    <s v="R"/>
    <s v="R-F"/>
    <d v="2018-05-01T00:00:00"/>
    <x v="11"/>
    <d v="2018-05-01T00:00:00"/>
    <n v="296.51"/>
    <n v="22.83"/>
  </r>
  <r>
    <s v="E"/>
    <s v="R"/>
    <s v="R-F"/>
    <d v="2018-05-01T00:00:00"/>
    <x v="12"/>
    <d v="2018-05-01T00:00:00"/>
    <n v="13.37"/>
    <n v="1.02"/>
  </r>
  <r>
    <s v="E"/>
    <s v="R"/>
    <s v="R-F"/>
    <d v="2018-05-01T00:00:00"/>
    <x v="11"/>
    <d v="2018-05-01T00:00:00"/>
    <n v="697.02"/>
    <n v="53.67"/>
  </r>
  <r>
    <s v="E"/>
    <s v="R"/>
    <s v="R-F"/>
    <d v="2018-05-01T00:00:00"/>
    <x v="6"/>
    <d v="2018-05-01T00:00:00"/>
    <n v="69.98"/>
    <n v="6.23"/>
  </r>
  <r>
    <s v="E"/>
    <s v="G"/>
    <s v="WG&gt;50F"/>
    <d v="2018-05-01T00:00:00"/>
    <x v="11"/>
    <d v="2018-05-01T00:00:00"/>
    <n v="0"/>
    <n v="0"/>
  </r>
  <r>
    <s v="E"/>
    <s v="G"/>
    <s v="WG&gt;50F"/>
    <d v="2018-05-01T00:00:00"/>
    <x v="12"/>
    <d v="2018-05-01T00:00:00"/>
    <n v="0"/>
    <n v="0"/>
  </r>
  <r>
    <s v="E"/>
    <s v="G"/>
    <s v="WG&gt;50F"/>
    <d v="2018-05-01T00:00:00"/>
    <x v="2"/>
    <d v="2018-01-01T00:00:00"/>
    <n v="3588.15"/>
    <n v="276.3"/>
  </r>
  <r>
    <s v="E"/>
    <s v="G"/>
    <s v="WG&gt;50F"/>
    <d v="2018-05-01T00:00:00"/>
    <x v="0"/>
    <d v="2018-01-01T00:00:00"/>
    <n v="50701.85"/>
    <n v="4563.1499999999996"/>
  </r>
  <r>
    <s v="E"/>
    <s v="G"/>
    <s v="WG&gt;50F"/>
    <d v="2018-05-01T00:00:00"/>
    <x v="3"/>
    <d v="2018-01-01T00:00:00"/>
    <n v="161.85"/>
    <n v="12.45"/>
  </r>
  <r>
    <s v="E"/>
    <s v="G"/>
    <s v="WG&gt;50F"/>
    <d v="2018-05-01T00:00:00"/>
    <x v="1"/>
    <d v="2018-01-01T00:00:00"/>
    <n v="2286.63"/>
    <n v="205.8"/>
  </r>
  <r>
    <s v="E"/>
    <s v="SL"/>
    <s v="WSENTF"/>
    <d v="2018-05-01T00:00:00"/>
    <x v="15"/>
    <d v="2018-01-01T00:00:00"/>
    <n v="2.37"/>
    <n v="0.21"/>
  </r>
  <r>
    <s v="E"/>
    <s v="SL"/>
    <s v="WSENTF"/>
    <d v="2018-05-01T00:00:00"/>
    <x v="16"/>
    <d v="2018-01-01T00:00:00"/>
    <n v="0.1"/>
    <n v="0.01"/>
  </r>
  <r>
    <s v="E"/>
    <s v="U"/>
    <s v="WGU-F"/>
    <d v="2018-05-01T00:00:00"/>
    <x v="11"/>
    <d v="2018-05-01T00:00:00"/>
    <n v="0"/>
    <n v="0"/>
  </r>
  <r>
    <s v="E"/>
    <s v="U"/>
    <s v="WGU-F"/>
    <d v="2018-05-01T00:00:00"/>
    <x v="12"/>
    <d v="2018-05-01T00:00:00"/>
    <n v="0"/>
    <n v="0"/>
  </r>
  <r>
    <s v="E"/>
    <s v="U"/>
    <s v="WGU-F"/>
    <d v="2018-05-01T00:00:00"/>
    <x v="2"/>
    <d v="2018-01-01T00:00:00"/>
    <n v="1364"/>
    <n v="105.02"/>
  </r>
  <r>
    <s v="E"/>
    <s v="U"/>
    <s v="WGU-F"/>
    <d v="2018-05-01T00:00:00"/>
    <x v="3"/>
    <d v="2018-01-01T00:00:00"/>
    <n v="61.52"/>
    <n v="4.7300000000000004"/>
  </r>
  <r>
    <s v="E"/>
    <s v="SL"/>
    <s v="WSENTF"/>
    <d v="2018-05-01T00:00:00"/>
    <x v="4"/>
    <d v="2018-01-01T00:00:00"/>
    <n v="1023.63"/>
    <n v="78.819999999999993"/>
  </r>
  <r>
    <s v="E"/>
    <s v="SL"/>
    <s v="WSENTF"/>
    <d v="2018-05-01T00:00:00"/>
    <x v="5"/>
    <d v="2018-01-01T00:00:00"/>
    <n v="46.16"/>
    <n v="3.55"/>
  </r>
  <r>
    <s v="E"/>
    <s v="C"/>
    <s v="WSENTF"/>
    <d v="2018-05-01T00:00:00"/>
    <x v="9"/>
    <d v="2018-05-01T00:00:00"/>
    <n v="0"/>
    <n v="0"/>
  </r>
  <r>
    <s v="E"/>
    <s v="C"/>
    <s v="WSENTF"/>
    <d v="2018-05-01T00:00:00"/>
    <x v="10"/>
    <d v="2018-05-01T00:00:00"/>
    <n v="0"/>
    <n v="0"/>
  </r>
  <r>
    <s v="E"/>
    <s v="SL"/>
    <s v="WSENTF"/>
    <d v="2018-05-01T00:00:00"/>
    <x v="9"/>
    <d v="2018-05-01T00:00:00"/>
    <n v="0"/>
    <n v="0"/>
  </r>
  <r>
    <s v="E"/>
    <s v="SL"/>
    <s v="WSENTF"/>
    <d v="2018-05-01T00:00:00"/>
    <x v="10"/>
    <d v="2018-05-01T00:00:00"/>
    <n v="0"/>
    <n v="0"/>
  </r>
  <r>
    <s v="E"/>
    <s v="C"/>
    <s v="WSENTF"/>
    <d v="2018-05-01T00:00:00"/>
    <x v="4"/>
    <d v="2018-01-01T00:00:00"/>
    <n v="72"/>
    <n v="5.54"/>
  </r>
  <r>
    <s v="E"/>
    <s v="C"/>
    <s v="WSENTF"/>
    <d v="2018-05-01T00:00:00"/>
    <x v="5"/>
    <d v="2018-01-01T00:00:00"/>
    <n v="3.25"/>
    <n v="0.25"/>
  </r>
  <r>
    <s v="E"/>
    <s v="G"/>
    <s v="CSENTF"/>
    <d v="2018-05-01T00:00:00"/>
    <x v="9"/>
    <d v="2018-05-01T00:00:00"/>
    <n v="0"/>
    <n v="0"/>
  </r>
  <r>
    <s v="E"/>
    <s v="G"/>
    <s v="CSENTF"/>
    <d v="2018-05-01T00:00:00"/>
    <x v="10"/>
    <d v="2018-05-01T00:00:00"/>
    <n v="0"/>
    <n v="0"/>
  </r>
  <r>
    <s v="E"/>
    <s v="G"/>
    <s v="CSENTF"/>
    <d v="2018-05-01T00:00:00"/>
    <x v="4"/>
    <d v="2018-01-01T00:00:00"/>
    <n v="180"/>
    <n v="13.86"/>
  </r>
  <r>
    <s v="E"/>
    <s v="G"/>
    <s v="CSENTF"/>
    <d v="2018-05-01T00:00:00"/>
    <x v="5"/>
    <d v="2018-01-01T00:00:00"/>
    <n v="8.1199999999999992"/>
    <n v="0.63"/>
  </r>
  <r>
    <s v="E"/>
    <s v="R"/>
    <s v="CR-F"/>
    <d v="2018-05-01T00:00:00"/>
    <x v="11"/>
    <d v="2018-05-01T00:00:00"/>
    <n v="0"/>
    <n v="0"/>
  </r>
  <r>
    <s v="E"/>
    <s v="R"/>
    <s v="CR-F"/>
    <d v="2018-05-01T00:00:00"/>
    <x v="12"/>
    <d v="2018-05-01T00:00:00"/>
    <n v="0"/>
    <n v="0"/>
  </r>
  <r>
    <s v="E"/>
    <s v="R"/>
    <s v="CR-F"/>
    <d v="2018-05-01T00:00:00"/>
    <x v="2"/>
    <d v="2018-01-01T00:00:00"/>
    <n v="1028"/>
    <n v="79.17"/>
  </r>
  <r>
    <s v="E"/>
    <s v="R"/>
    <s v="CR-F"/>
    <d v="2018-05-01T00:00:00"/>
    <x v="3"/>
    <d v="2018-01-01T00:00:00"/>
    <n v="46.37"/>
    <n v="3.56"/>
  </r>
  <r>
    <s v="E"/>
    <s v="G"/>
    <s v="CG&gt;50F"/>
    <d v="2018-05-01T00:00:00"/>
    <x v="2"/>
    <d v="2018-01-01T00:00:00"/>
    <n v="1435.26"/>
    <n v="110.52"/>
  </r>
  <r>
    <s v="E"/>
    <s v="G"/>
    <s v="CG&gt;50F"/>
    <d v="2018-05-01T00:00:00"/>
    <x v="0"/>
    <d v="2018-01-01T00:00:00"/>
    <n v="28604.74"/>
    <n v="2574.42"/>
  </r>
  <r>
    <s v="E"/>
    <s v="G"/>
    <s v="CG&gt;50F"/>
    <d v="2018-05-01T00:00:00"/>
    <x v="3"/>
    <d v="2018-01-01T00:00:00"/>
    <n v="64.739999999999995"/>
    <n v="4.9800000000000004"/>
  </r>
  <r>
    <s v="E"/>
    <s v="G"/>
    <s v="CG&gt;50F"/>
    <d v="2018-05-01T00:00:00"/>
    <x v="1"/>
    <d v="2018-01-01T00:00:00"/>
    <n v="1290.06"/>
    <n v="116.11"/>
  </r>
  <r>
    <s v="E"/>
    <s v="G"/>
    <s v="CG&gt;50F"/>
    <d v="2018-05-01T00:00:00"/>
    <x v="11"/>
    <d v="2018-05-01T00:00:00"/>
    <n v="0"/>
    <n v="0"/>
  </r>
  <r>
    <s v="E"/>
    <s v="G"/>
    <s v="CG&gt;50F"/>
    <d v="2018-05-01T00:00:00"/>
    <x v="12"/>
    <d v="2018-05-01T00:00:00"/>
    <n v="0"/>
    <n v="0"/>
  </r>
  <r>
    <s v="E"/>
    <s v="C"/>
    <s v="SENTF"/>
    <d v="2018-05-01T00:00:00"/>
    <x v="4"/>
    <d v="2018-01-01T00:00:00"/>
    <n v="170"/>
    <n v="13.09"/>
  </r>
  <r>
    <s v="E"/>
    <s v="C"/>
    <s v="SENTF"/>
    <d v="2018-05-01T00:00:00"/>
    <x v="5"/>
    <d v="2018-01-01T00:00:00"/>
    <n v="7.67"/>
    <n v="0.6"/>
  </r>
  <r>
    <s v="E"/>
    <s v="U"/>
    <s v="CGU-F"/>
    <d v="2018-05-01T00:00:00"/>
    <x v="11"/>
    <d v="2018-05-01T00:00:00"/>
    <n v="0"/>
    <n v="0"/>
  </r>
  <r>
    <s v="E"/>
    <s v="U"/>
    <s v="CGU-F"/>
    <d v="2018-05-01T00:00:00"/>
    <x v="12"/>
    <d v="2018-05-01T00:00:00"/>
    <n v="0"/>
    <n v="0"/>
  </r>
  <r>
    <s v="E"/>
    <s v="U"/>
    <s v="CGU-F"/>
    <d v="2018-05-01T00:00:00"/>
    <x v="2"/>
    <d v="2018-01-01T00:00:00"/>
    <n v="2675"/>
    <n v="205.99"/>
  </r>
  <r>
    <s v="E"/>
    <s v="C"/>
    <s v="SENTF"/>
    <d v="2018-05-01T00:00:00"/>
    <x v="9"/>
    <d v="2018-05-01T00:00:00"/>
    <n v="0"/>
    <n v="0"/>
  </r>
  <r>
    <s v="E"/>
    <s v="C"/>
    <s v="SENTF"/>
    <d v="2018-05-01T00:00:00"/>
    <x v="13"/>
    <d v="2018-05-01T00:00:00"/>
    <n v="0.64"/>
    <n v="0.06"/>
  </r>
  <r>
    <s v="E"/>
    <s v="C"/>
    <s v="SENTF"/>
    <d v="2018-05-01T00:00:00"/>
    <x v="10"/>
    <d v="2018-05-01T00:00:00"/>
    <n v="0"/>
    <n v="0"/>
  </r>
  <r>
    <s v="E"/>
    <s v="C"/>
    <s v="SENTF"/>
    <d v="2018-05-01T00:00:00"/>
    <x v="14"/>
    <d v="2018-05-01T00:00:00"/>
    <n v="0.03"/>
    <n v="0"/>
  </r>
  <r>
    <s v="E"/>
    <s v="U"/>
    <s v="CGU-F"/>
    <d v="2018-05-01T00:00:00"/>
    <x v="3"/>
    <d v="2018-01-01T00:00:00"/>
    <n v="120.64"/>
    <n v="9.2899999999999991"/>
  </r>
  <r>
    <s v="E"/>
    <s v="C"/>
    <s v="CSENTF"/>
    <d v="2018-05-01T00:00:00"/>
    <x v="4"/>
    <d v="2018-01-01T00:00:00"/>
    <n v="1449"/>
    <n v="111.59"/>
  </r>
  <r>
    <s v="E"/>
    <s v="C"/>
    <s v="CSENTF"/>
    <d v="2018-05-01T00:00:00"/>
    <x v="5"/>
    <d v="2018-01-01T00:00:00"/>
    <n v="65.349999999999994"/>
    <n v="5.04"/>
  </r>
  <r>
    <s v="E"/>
    <s v="C"/>
    <s v="CSENTF"/>
    <d v="2018-05-01T00:00:00"/>
    <x v="9"/>
    <d v="2018-05-01T00:00:00"/>
    <n v="0"/>
    <n v="0"/>
  </r>
  <r>
    <s v="E"/>
    <s v="C"/>
    <s v="CSENTF"/>
    <d v="2018-05-01T00:00:00"/>
    <x v="10"/>
    <d v="2018-05-01T00:00:00"/>
    <n v="0"/>
    <n v="0"/>
  </r>
  <r>
    <s v="E"/>
    <s v="U"/>
    <s v="GU-F"/>
    <d v="2018-05-01T00:00:00"/>
    <x v="11"/>
    <d v="2018-05-01T00:00:00"/>
    <n v="0"/>
    <n v="0"/>
  </r>
  <r>
    <s v="E"/>
    <s v="U"/>
    <s v="GU-F"/>
    <d v="2018-05-01T00:00:00"/>
    <x v="12"/>
    <d v="2018-05-01T00:00:00"/>
    <n v="0"/>
    <n v="0"/>
  </r>
  <r>
    <s v="E"/>
    <s v="R"/>
    <s v="SENTF"/>
    <d v="2018-06-01T00:00:00"/>
    <x v="9"/>
    <d v="2018-05-01T00:00:00"/>
    <n v="312.48"/>
    <n v="24.06"/>
  </r>
  <r>
    <s v="E"/>
    <s v="R"/>
    <s v="SENTF"/>
    <d v="2018-06-01T00:00:00"/>
    <x v="10"/>
    <d v="2018-05-01T00:00:00"/>
    <n v="14.09"/>
    <n v="1.08"/>
  </r>
  <r>
    <s v="E"/>
    <s v="U"/>
    <s v="GU-F"/>
    <d v="2018-05-01T00:00:00"/>
    <x v="2"/>
    <d v="2018-01-01T00:00:00"/>
    <n v="13"/>
    <n v="1"/>
  </r>
  <r>
    <s v="E"/>
    <s v="U"/>
    <s v="GU-F"/>
    <d v="2018-05-01T00:00:00"/>
    <x v="3"/>
    <d v="2018-01-01T00:00:00"/>
    <n v="0.59"/>
    <n v="0.05"/>
  </r>
  <r>
    <s v="E"/>
    <s v="R"/>
    <s v="R-F"/>
    <d v="2018-06-01T00:00:00"/>
    <x v="11"/>
    <d v="2018-05-01T00:00:00"/>
    <n v="436"/>
    <n v="33.57"/>
  </r>
  <r>
    <s v="E"/>
    <s v="R"/>
    <s v="R-F"/>
    <d v="2018-06-01T00:00:00"/>
    <x v="12"/>
    <d v="2018-05-01T00:00:00"/>
    <n v="19.66"/>
    <n v="1.51"/>
  </r>
  <r>
    <s v="E"/>
    <s v="R"/>
    <s v="SENTF"/>
    <d v="2018-06-01T00:00:00"/>
    <x v="9"/>
    <d v="2018-05-01T00:00:00"/>
    <n v="48.36"/>
    <n v="3.72"/>
  </r>
  <r>
    <s v="E"/>
    <s v="R"/>
    <s v="SENTF"/>
    <d v="2018-06-01T00:00:00"/>
    <x v="10"/>
    <d v="2018-05-01T00:00:00"/>
    <n v="2.1800000000000002"/>
    <n v="0.17"/>
  </r>
  <r>
    <s v="E"/>
    <s v="S"/>
    <s v="STRLTF"/>
    <d v="2018-06-01T00:00:00"/>
    <x v="11"/>
    <d v="2018-05-01T00:00:00"/>
    <n v="741.56"/>
    <n v="57.1"/>
  </r>
  <r>
    <s v="E"/>
    <s v="S"/>
    <s v="STRLTF"/>
    <d v="2018-06-01T00:00:00"/>
    <x v="6"/>
    <d v="2018-05-01T00:00:00"/>
    <n v="7511.17"/>
    <n v="668.49"/>
  </r>
  <r>
    <s v="E"/>
    <s v="S"/>
    <s v="STRLTF"/>
    <d v="2018-06-01T00:00:00"/>
    <x v="12"/>
    <d v="2018-05-01T00:00:00"/>
    <n v="33.44"/>
    <n v="2.57"/>
  </r>
  <r>
    <s v="E"/>
    <s v="S"/>
    <s v="STRLTF"/>
    <d v="2018-06-01T00:00:00"/>
    <x v="7"/>
    <d v="2018-05-01T00:00:00"/>
    <n v="338.76"/>
    <n v="30.15"/>
  </r>
  <r>
    <s v="E"/>
    <s v="U"/>
    <s v="GU-F"/>
    <d v="2018-05-01T00:00:00"/>
    <x v="2"/>
    <d v="2018-01-01T00:00:00"/>
    <n v="1852.56"/>
    <n v="142.65"/>
  </r>
  <r>
    <s v="E"/>
    <s v="U"/>
    <s v="GU-F"/>
    <d v="2018-05-01T00:00:00"/>
    <x v="3"/>
    <d v="2018-01-01T00:00:00"/>
    <n v="83.55"/>
    <n v="6.42"/>
  </r>
  <r>
    <s v="E"/>
    <s v="U"/>
    <s v="GU-F"/>
    <d v="2018-05-01T00:00:00"/>
    <x v="0"/>
    <d v="2018-01-01T00:00:00"/>
    <n v="191.44"/>
    <n v="17.23"/>
  </r>
  <r>
    <s v="E"/>
    <s v="U"/>
    <s v="GU-F"/>
    <d v="2018-05-01T00:00:00"/>
    <x v="1"/>
    <d v="2018-01-01T00:00:00"/>
    <n v="8.64"/>
    <n v="0.78"/>
  </r>
  <r>
    <s v="E"/>
    <s v="C"/>
    <s v="SENTF"/>
    <d v="2018-05-01T00:00:00"/>
    <x v="4"/>
    <d v="2018-01-01T00:00:00"/>
    <n v="78.12"/>
    <n v="6.02"/>
  </r>
  <r>
    <s v="E"/>
    <s v="C"/>
    <s v="SENTF"/>
    <d v="2018-05-01T00:00:00"/>
    <x v="5"/>
    <d v="2018-01-01T00:00:00"/>
    <n v="3.52"/>
    <n v="0.27"/>
  </r>
  <r>
    <s v="E"/>
    <s v="G"/>
    <s v="G&gt;50Ft"/>
    <d v="2018-05-01T00:00:00"/>
    <x v="3"/>
    <d v="2018-01-01T00:00:00"/>
    <n v="938.08"/>
    <n v="72.23"/>
  </r>
  <r>
    <s v="E"/>
    <s v="G"/>
    <s v="G&gt;50Ft"/>
    <d v="2018-05-01T00:00:00"/>
    <x v="2"/>
    <d v="2018-01-01T00:00:00"/>
    <n v="20800"/>
    <n v="1601.6"/>
  </r>
  <r>
    <s v="E"/>
    <s v="G"/>
    <s v="G&gt;50F"/>
    <d v="2018-05-01T00:00:00"/>
    <x v="2"/>
    <d v="2018-01-01T00:00:00"/>
    <n v="741.56"/>
    <n v="57.1"/>
  </r>
  <r>
    <s v="E"/>
    <s v="G"/>
    <s v="G&gt;50F"/>
    <d v="2018-05-01T00:00:00"/>
    <x v="0"/>
    <d v="2018-01-01T00:00:00"/>
    <n v="10298.44"/>
    <n v="926.86"/>
  </r>
  <r>
    <s v="E"/>
    <s v="G"/>
    <s v="G&gt;50F"/>
    <d v="2018-05-01T00:00:00"/>
    <x v="3"/>
    <d v="2018-01-01T00:00:00"/>
    <n v="33.44"/>
    <n v="2.57"/>
  </r>
  <r>
    <s v="E"/>
    <s v="G"/>
    <s v="G&gt;50F"/>
    <d v="2018-05-01T00:00:00"/>
    <x v="1"/>
    <d v="2018-01-01T00:00:00"/>
    <n v="464.46"/>
    <n v="41.8"/>
  </r>
  <r>
    <s v="E"/>
    <s v="G"/>
    <s v="G&gt;50Ft"/>
    <d v="2018-05-01T00:00:00"/>
    <x v="0"/>
    <d v="2018-01-01T00:00:00"/>
    <n v="5463.99"/>
    <n v="491.76"/>
  </r>
  <r>
    <s v="E"/>
    <s v="G"/>
    <s v="G&gt;50Ft"/>
    <d v="2018-05-01T00:00:00"/>
    <x v="1"/>
    <d v="2018-01-01T00:00:00"/>
    <n v="246.43"/>
    <n v="22.18"/>
  </r>
  <r>
    <s v="E"/>
    <s v="U"/>
    <s v="GU-F"/>
    <d v="2018-05-01T00:00:00"/>
    <x v="0"/>
    <d v="2018-01-01T00:00:00"/>
    <n v="3269.88"/>
    <n v="294.29000000000002"/>
  </r>
  <r>
    <s v="E"/>
    <s v="U"/>
    <s v="GU-F"/>
    <d v="2018-05-01T00:00:00"/>
    <x v="1"/>
    <d v="2018-01-01T00:00:00"/>
    <n v="147.49"/>
    <n v="13.28"/>
  </r>
  <r>
    <s v="E"/>
    <s v="C"/>
    <s v="SENTF"/>
    <d v="2018-05-01T00:00:00"/>
    <x v="4"/>
    <d v="2018-01-01T00:00:00"/>
    <n v="210.18"/>
    <n v="16.190000000000001"/>
  </r>
  <r>
    <s v="E"/>
    <s v="C"/>
    <s v="SENTF"/>
    <d v="2018-05-01T00:00:00"/>
    <x v="5"/>
    <d v="2018-01-01T00:00:00"/>
    <n v="9.48"/>
    <n v="0.73"/>
  </r>
  <r>
    <s v="E"/>
    <s v="G"/>
    <s v="G&gt;50Ft"/>
    <d v="2018-05-01T00:00:00"/>
    <x v="2"/>
    <d v="2018-01-01T00:00:00"/>
    <n v="81716.009999999995"/>
    <n v="6292.13"/>
  </r>
  <r>
    <s v="E"/>
    <s v="G"/>
    <s v="G&gt;50Ft"/>
    <d v="2018-05-01T00:00:00"/>
    <x v="3"/>
    <d v="2018-01-01T00:00:00"/>
    <n v="3685.39"/>
    <n v="283.77"/>
  </r>
  <r>
    <s v="E"/>
    <s v="U"/>
    <s v="GU-F"/>
    <d v="2018-05-01T00:00:00"/>
    <x v="2"/>
    <d v="2018-01-01T00:00:00"/>
    <n v="1872.12"/>
    <n v="144.15"/>
  </r>
  <r>
    <s v="E"/>
    <s v="U"/>
    <s v="GU-F"/>
    <d v="2018-05-01T00:00:00"/>
    <x v="3"/>
    <d v="2018-01-01T00:00:00"/>
    <n v="84.43"/>
    <n v="6.49"/>
  </r>
  <r>
    <s v="E"/>
    <s v="C"/>
    <s v="G&lt;50Ft"/>
    <d v="2018-05-01T00:00:00"/>
    <x v="2"/>
    <d v="2018-01-01T00:00:00"/>
    <n v="20800"/>
    <n v="1601.6"/>
  </r>
  <r>
    <s v="E"/>
    <s v="C"/>
    <s v="G&lt;50Ft"/>
    <d v="2018-05-01T00:00:00"/>
    <x v="3"/>
    <d v="2018-01-01T00:00:00"/>
    <n v="938.08"/>
    <n v="72.23"/>
  </r>
  <r>
    <s v="E"/>
    <s v="C"/>
    <s v="SENTF"/>
    <d v="2018-05-01T00:00:00"/>
    <x v="4"/>
    <d v="2018-01-01T00:00:00"/>
    <n v="44.64"/>
    <n v="3.44"/>
  </r>
  <r>
    <s v="E"/>
    <s v="C"/>
    <s v="SENTF"/>
    <d v="2018-05-01T00:00:00"/>
    <x v="5"/>
    <d v="2018-01-01T00:00:00"/>
    <n v="2.02"/>
    <n v="0.16"/>
  </r>
  <r>
    <s v="E"/>
    <s v="R"/>
    <s v="R-F"/>
    <d v="2018-06-01T00:00:00"/>
    <x v="0"/>
    <d v="2018-01-01T00:00:00"/>
    <n v="1719.52"/>
    <n v="154.76"/>
  </r>
  <r>
    <s v="E"/>
    <s v="R"/>
    <s v="R-F"/>
    <d v="2018-06-01T00:00:00"/>
    <x v="1"/>
    <d v="2018-01-01T00:00:00"/>
    <n v="77.55"/>
    <n v="6.98"/>
  </r>
  <r>
    <s v="E"/>
    <s v="C"/>
    <s v="G&lt;50F"/>
    <d v="2018-06-01T00:00:00"/>
    <x v="0"/>
    <d v="2018-01-01T00:00:00"/>
    <n v="201.18"/>
    <n v="18.11"/>
  </r>
  <r>
    <s v="E"/>
    <s v="C"/>
    <s v="G&lt;50F"/>
    <d v="2018-06-01T00:00:00"/>
    <x v="1"/>
    <d v="2018-01-01T00:00:00"/>
    <n v="9.07"/>
    <n v="0.82"/>
  </r>
  <r>
    <s v="E"/>
    <s v="R"/>
    <s v="R-F"/>
    <d v="2018-06-01T00:00:00"/>
    <x v="6"/>
    <d v="2018-05-01T00:00:00"/>
    <n v="313.20999999999998"/>
    <n v="27.88"/>
  </r>
  <r>
    <s v="E"/>
    <s v="R"/>
    <s v="R-F"/>
    <d v="2018-06-01T00:00:00"/>
    <x v="7"/>
    <d v="2018-05-01T00:00:00"/>
    <n v="14.12"/>
    <n v="1.26"/>
  </r>
  <r>
    <s v="E"/>
    <s v="G"/>
    <s v="G&gt;50F"/>
    <d v="2018-05-01T00:00:00"/>
    <x v="2"/>
    <d v="2018-01-01T00:00:00"/>
    <n v="741.56"/>
    <n v="57.1"/>
  </r>
  <r>
    <s v="E"/>
    <s v="G"/>
    <s v="G&gt;50F"/>
    <d v="2018-05-01T00:00:00"/>
    <x v="0"/>
    <d v="2018-01-01T00:00:00"/>
    <n v="20824.439999999999"/>
    <n v="1874.2"/>
  </r>
  <r>
    <s v="E"/>
    <s v="G"/>
    <s v="G&gt;50F"/>
    <d v="2018-05-01T00:00:00"/>
    <x v="3"/>
    <d v="2018-01-01T00:00:00"/>
    <n v="33.44"/>
    <n v="2.57"/>
  </r>
  <r>
    <s v="E"/>
    <s v="G"/>
    <s v="G&gt;50F"/>
    <d v="2018-05-01T00:00:00"/>
    <x v="1"/>
    <d v="2018-01-01T00:00:00"/>
    <n v="939.19"/>
    <n v="84.53"/>
  </r>
  <r>
    <s v="E"/>
    <s v="U"/>
    <s v="GU-F"/>
    <d v="2018-05-01T00:00:00"/>
    <x v="2"/>
    <d v="2018-01-01T00:00:00"/>
    <n v="2296"/>
    <n v="176.8"/>
  </r>
  <r>
    <s v="E"/>
    <s v="U"/>
    <s v="GU-F"/>
    <d v="2018-05-01T00:00:00"/>
    <x v="3"/>
    <d v="2018-01-01T00:00:00"/>
    <n v="103.54"/>
    <n v="7.98"/>
  </r>
  <r>
    <s v="E"/>
    <s v="U"/>
    <s v="GU-F"/>
    <d v="2018-05-01T00:00:00"/>
    <x v="2"/>
    <d v="2018-01-01T00:00:00"/>
    <n v="110"/>
    <n v="8.4700000000000006"/>
  </r>
  <r>
    <s v="E"/>
    <s v="U"/>
    <s v="GU-F"/>
    <d v="2018-05-01T00:00:00"/>
    <x v="3"/>
    <d v="2018-01-01T00:00:00"/>
    <n v="4.96"/>
    <n v="0.38"/>
  </r>
  <r>
    <s v="E"/>
    <s v="R"/>
    <s v="SENTF"/>
    <d v="2018-05-01T00:00:00"/>
    <x v="4"/>
    <d v="2018-01-01T00:00:00"/>
    <n v="37.200000000000003"/>
    <n v="2.86"/>
  </r>
  <r>
    <s v="E"/>
    <s v="R"/>
    <s v="SENTF"/>
    <d v="2018-05-01T00:00:00"/>
    <x v="5"/>
    <d v="2018-01-01T00:00:00"/>
    <n v="1.68"/>
    <n v="0.13"/>
  </r>
  <r>
    <s v="E"/>
    <s v="R"/>
    <s v="SENTF"/>
    <d v="2018-05-01T00:00:00"/>
    <x v="4"/>
    <d v="2018-01-01T00:00:00"/>
    <n v="20.46"/>
    <n v="1.58"/>
  </r>
  <r>
    <s v="E"/>
    <s v="R"/>
    <s v="SENTF"/>
    <d v="2018-05-01T00:00:00"/>
    <x v="5"/>
    <d v="2018-01-01T00:00:00"/>
    <n v="0.92"/>
    <n v="7.0000000000000007E-2"/>
  </r>
  <r>
    <s v="E"/>
    <s v="C"/>
    <s v="SENTF"/>
    <d v="2018-05-01T00:00:00"/>
    <x v="4"/>
    <d v="2018-01-01T00:00:00"/>
    <n v="78.12"/>
    <n v="6.02"/>
  </r>
  <r>
    <s v="E"/>
    <s v="C"/>
    <s v="SENTF"/>
    <d v="2018-05-01T00:00:00"/>
    <x v="5"/>
    <d v="2018-01-01T00:00:00"/>
    <n v="3.52"/>
    <n v="0.27"/>
  </r>
  <r>
    <s v="E"/>
    <s v="U"/>
    <s v="GU-F"/>
    <d v="2018-05-01T00:00:00"/>
    <x v="0"/>
    <d v="2018-01-01T00:00:00"/>
    <n v="50.44"/>
    <n v="4.54"/>
  </r>
  <r>
    <s v="E"/>
    <s v="U"/>
    <s v="GU-F"/>
    <d v="2018-05-01T00:00:00"/>
    <x v="1"/>
    <d v="2018-01-01T00:00:00"/>
    <n v="2.2799999999999998"/>
    <n v="0.21"/>
  </r>
  <r>
    <s v="E"/>
    <s v="G"/>
    <s v="G&gt;50Ft"/>
    <d v="2018-05-01T00:00:00"/>
    <x v="2"/>
    <d v="2018-01-01T00:00:00"/>
    <n v="23880"/>
    <n v="1838.76"/>
  </r>
  <r>
    <s v="E"/>
    <s v="G"/>
    <s v="G&gt;50Ft"/>
    <d v="2018-05-01T00:00:00"/>
    <x v="3"/>
    <d v="2018-01-01T00:00:00"/>
    <n v="1076.99"/>
    <n v="82.93"/>
  </r>
  <r>
    <s v="E"/>
    <s v="C"/>
    <s v="G&lt;50F"/>
    <d v="2018-05-01T00:00:00"/>
    <x v="2"/>
    <d v="2018-01-01T00:00:00"/>
    <n v="0"/>
    <n v="0"/>
  </r>
  <r>
    <s v="E"/>
    <s v="C"/>
    <s v="G&lt;50F"/>
    <d v="2018-05-01T00:00:00"/>
    <x v="3"/>
    <d v="2018-01-01T00:00:00"/>
    <n v="0"/>
    <n v="0"/>
  </r>
  <r>
    <s v="E"/>
    <s v="C"/>
    <s v="SENTF"/>
    <d v="2018-05-01T00:00:00"/>
    <x v="4"/>
    <d v="2018-01-01T00:00:00"/>
    <n v="534.55999999999995"/>
    <n v="41.16"/>
  </r>
  <r>
    <s v="E"/>
    <s v="C"/>
    <s v="SENTF"/>
    <d v="2018-05-01T00:00:00"/>
    <x v="5"/>
    <d v="2018-01-01T00:00:00"/>
    <n v="24.1"/>
    <n v="1.85"/>
  </r>
  <r>
    <s v="E"/>
    <s v="R"/>
    <s v="SENTF"/>
    <d v="2018-05-01T00:00:00"/>
    <x v="4"/>
    <d v="2018-01-01T00:00:00"/>
    <n v="156.24"/>
    <n v="12.04"/>
  </r>
  <r>
    <s v="E"/>
    <s v="R"/>
    <s v="SENTF"/>
    <d v="2018-05-01T00:00:00"/>
    <x v="5"/>
    <d v="2018-01-01T00:00:00"/>
    <n v="7.04"/>
    <n v="0.54"/>
  </r>
  <r>
    <s v="E"/>
    <s v="R"/>
    <s v="R-F"/>
    <d v="2018-05-01T00:00:00"/>
    <x v="2"/>
    <d v="2018-01-01T00:00:00"/>
    <n v="2710.75"/>
    <n v="208.73"/>
  </r>
  <r>
    <s v="E"/>
    <s v="R"/>
    <s v="R-F"/>
    <d v="2018-05-01T00:00:00"/>
    <x v="0"/>
    <d v="2018-01-01T00:00:00"/>
    <n v="5624.25"/>
    <n v="506.18"/>
  </r>
  <r>
    <s v="E"/>
    <s v="R"/>
    <s v="R-F"/>
    <d v="2018-05-01T00:00:00"/>
    <x v="3"/>
    <d v="2018-01-01T00:00:00"/>
    <n v="122.25"/>
    <n v="9.41"/>
  </r>
  <r>
    <s v="E"/>
    <s v="R"/>
    <s v="R-F"/>
    <d v="2018-05-01T00:00:00"/>
    <x v="1"/>
    <d v="2018-01-01T00:00:00"/>
    <n v="253.66"/>
    <n v="22.83"/>
  </r>
  <r>
    <s v="E"/>
    <s v="R"/>
    <s v="R-F"/>
    <d v="2018-05-01T00:00:00"/>
    <x v="2"/>
    <d v="2018-01-01T00:00:00"/>
    <n v="473"/>
    <n v="36.42"/>
  </r>
  <r>
    <s v="E"/>
    <s v="R"/>
    <s v="R-F"/>
    <d v="2018-05-01T00:00:00"/>
    <x v="3"/>
    <d v="2018-01-01T00:00:00"/>
    <n v="21.33"/>
    <n v="1.64"/>
  </r>
  <r>
    <s v="E"/>
    <s v="U"/>
    <s v="GU-F"/>
    <d v="2018-05-01T00:00:00"/>
    <x v="2"/>
    <d v="2018-01-01T00:00:00"/>
    <n v="4507.5600000000004"/>
    <n v="347.08"/>
  </r>
  <r>
    <s v="E"/>
    <s v="U"/>
    <s v="GU-F"/>
    <d v="2018-05-01T00:00:00"/>
    <x v="3"/>
    <d v="2018-01-01T00:00:00"/>
    <n v="203.28"/>
    <n v="15.63"/>
  </r>
  <r>
    <s v="E"/>
    <s v="R"/>
    <s v="R-F"/>
    <d v="2018-05-01T00:00:00"/>
    <x v="2"/>
    <d v="2018-01-01T00:00:00"/>
    <n v="1405"/>
    <n v="108.18"/>
  </r>
  <r>
    <s v="E"/>
    <s v="R"/>
    <s v="R-F"/>
    <d v="2018-05-01T00:00:00"/>
    <x v="3"/>
    <d v="2018-01-01T00:00:00"/>
    <n v="63.36"/>
    <n v="4.88"/>
  </r>
  <r>
    <s v="E"/>
    <s v="R"/>
    <s v="SENTF"/>
    <d v="2018-05-01T00:00:00"/>
    <x v="4"/>
    <d v="2018-01-01T00:00:00"/>
    <n v="337.08"/>
    <n v="25.96"/>
  </r>
  <r>
    <s v="E"/>
    <s v="R"/>
    <s v="SENTF"/>
    <d v="2018-05-01T00:00:00"/>
    <x v="5"/>
    <d v="2018-01-01T00:00:00"/>
    <n v="15.19"/>
    <n v="1.17"/>
  </r>
  <r>
    <s v="E"/>
    <s v="R"/>
    <s v="R-F"/>
    <d v="2018-05-01T00:00:00"/>
    <x v="2"/>
    <d v="2018-01-01T00:00:00"/>
    <n v="798.68"/>
    <n v="61.5"/>
  </r>
  <r>
    <s v="E"/>
    <s v="R"/>
    <s v="R-F"/>
    <d v="2018-05-01T00:00:00"/>
    <x v="3"/>
    <d v="2018-01-01T00:00:00"/>
    <n v="36.03"/>
    <n v="2.77"/>
  </r>
  <r>
    <s v="E"/>
    <s v="R"/>
    <s v="R-F"/>
    <d v="2018-05-01T00:00:00"/>
    <x v="2"/>
    <d v="2018-01-01T00:00:00"/>
    <n v="836"/>
    <n v="64.37"/>
  </r>
  <r>
    <s v="E"/>
    <s v="R"/>
    <s v="R-F"/>
    <d v="2018-05-01T00:00:00"/>
    <x v="3"/>
    <d v="2018-01-01T00:00:00"/>
    <n v="37.700000000000003"/>
    <n v="2.9"/>
  </r>
  <r>
    <s v="E"/>
    <s v="R"/>
    <s v="R-NET"/>
    <d v="2018-05-01T00:00:00"/>
    <x v="18"/>
    <d v="2018-01-01T00:00:00"/>
    <n v="-687"/>
    <n v="-52.9"/>
  </r>
  <r>
    <s v="E"/>
    <s v="C"/>
    <s v="G&lt;50F"/>
    <d v="2018-05-01T00:00:00"/>
    <x v="2"/>
    <d v="2018-01-01T00:00:00"/>
    <n v="7293"/>
    <n v="561.55999999999995"/>
  </r>
  <r>
    <s v="E"/>
    <s v="C"/>
    <s v="G&lt;50F"/>
    <d v="2018-05-01T00:00:00"/>
    <x v="3"/>
    <d v="2018-01-01T00:00:00"/>
    <n v="328.92"/>
    <n v="25.33"/>
  </r>
  <r>
    <s v="E"/>
    <s v="R"/>
    <s v="R-F"/>
    <d v="2018-04-01T00:00:00"/>
    <x v="2"/>
    <d v="2018-01-01T00:00:00"/>
    <n v="803.75"/>
    <n v="61.89"/>
  </r>
  <r>
    <s v="E"/>
    <s v="R"/>
    <s v="R-F"/>
    <d v="2018-04-01T00:00:00"/>
    <x v="0"/>
    <d v="2018-01-01T00:00:00"/>
    <n v="4325.25"/>
    <n v="389.27"/>
  </r>
  <r>
    <s v="E"/>
    <s v="R"/>
    <s v="R-F"/>
    <d v="2018-04-01T00:00:00"/>
    <x v="3"/>
    <d v="2018-01-01T00:00:00"/>
    <n v="36.25"/>
    <n v="2.79"/>
  </r>
  <r>
    <s v="E"/>
    <s v="R"/>
    <s v="R-F"/>
    <d v="2018-04-01T00:00:00"/>
    <x v="1"/>
    <d v="2018-01-01T00:00:00"/>
    <n v="195.07"/>
    <n v="17.559999999999999"/>
  </r>
  <r>
    <s v="E"/>
    <s v="R"/>
    <s v="R-F"/>
    <d v="2018-04-01T00:00:00"/>
    <x v="0"/>
    <d v="2018-01-01T00:00:00"/>
    <n v="51.17"/>
    <n v="4.6100000000000003"/>
  </r>
  <r>
    <s v="E"/>
    <s v="R"/>
    <s v="R-F"/>
    <d v="2018-04-01T00:00:00"/>
    <x v="1"/>
    <d v="2018-01-01T00:00:00"/>
    <n v="2.2999999999999998"/>
    <n v="0.21"/>
  </r>
  <r>
    <s v="E"/>
    <s v="R"/>
    <s v="R-F"/>
    <d v="2018-04-01T00:00:00"/>
    <x v="2"/>
    <d v="2018-01-01T00:00:00"/>
    <n v="369"/>
    <n v="28.41"/>
  </r>
  <r>
    <s v="E"/>
    <s v="R"/>
    <s v="R-F"/>
    <d v="2018-04-01T00:00:00"/>
    <x v="3"/>
    <d v="2018-01-01T00:00:00"/>
    <n v="16.64"/>
    <n v="1.28"/>
  </r>
  <r>
    <s v="E"/>
    <s v="U"/>
    <s v="GU-F"/>
    <d v="2018-06-01T00:00:00"/>
    <x v="11"/>
    <d v="2018-05-01T00:00:00"/>
    <n v="2392.7399999999998"/>
    <n v="184.26"/>
  </r>
  <r>
    <s v="E"/>
    <s v="U"/>
    <s v="GU-F"/>
    <d v="2018-06-01T00:00:00"/>
    <x v="12"/>
    <d v="2018-05-01T00:00:00"/>
    <n v="107.91"/>
    <n v="8.31"/>
  </r>
  <r>
    <s v="E"/>
    <s v="U"/>
    <s v="GU-F"/>
    <d v="2018-06-01T00:00:00"/>
    <x v="2"/>
    <d v="2018-01-01T00:00:00"/>
    <n v="2090.9"/>
    <n v="161.02000000000001"/>
  </r>
  <r>
    <s v="E"/>
    <s v="U"/>
    <s v="GU-F"/>
    <d v="2018-06-01T00:00:00"/>
    <x v="3"/>
    <d v="2018-01-01T00:00:00"/>
    <n v="94.29"/>
    <n v="7.26"/>
  </r>
  <r>
    <s v="E"/>
    <s v="G"/>
    <s v="G&gt;50IF"/>
    <d v="2018-04-01T00:00:00"/>
    <x v="2"/>
    <d v="2018-01-01T00:00:00"/>
    <n v="717.63"/>
    <n v="55.26"/>
  </r>
  <r>
    <s v="E"/>
    <s v="G"/>
    <s v="G&gt;50IF"/>
    <d v="2018-04-01T00:00:00"/>
    <x v="0"/>
    <d v="2018-01-01T00:00:00"/>
    <n v="3963.09"/>
    <n v="356.68"/>
  </r>
  <r>
    <s v="E"/>
    <s v="G"/>
    <s v="G&gt;50IF"/>
    <d v="2018-04-01T00:00:00"/>
    <x v="3"/>
    <d v="2018-01-01T00:00:00"/>
    <n v="32.369999999999997"/>
    <n v="2.4900000000000002"/>
  </r>
  <r>
    <s v="E"/>
    <s v="G"/>
    <s v="G&gt;50IF"/>
    <d v="2018-04-01T00:00:00"/>
    <x v="1"/>
    <d v="2018-01-01T00:00:00"/>
    <n v="178.73"/>
    <n v="16.09"/>
  </r>
  <r>
    <s v="E"/>
    <s v="U"/>
    <s v="GU-F"/>
    <d v="2018-04-01T00:00:00"/>
    <x v="2"/>
    <d v="2018-01-01T00:00:00"/>
    <n v="208"/>
    <n v="16.02"/>
  </r>
  <r>
    <s v="E"/>
    <s v="C"/>
    <s v="SENTF"/>
    <d v="2018-04-01T00:00:00"/>
    <x v="4"/>
    <d v="2018-01-01T00:00:00"/>
    <n v="1047.18"/>
    <n v="80.63"/>
  </r>
  <r>
    <s v="E"/>
    <s v="C"/>
    <s v="SENTF"/>
    <d v="2018-04-01T00:00:00"/>
    <x v="5"/>
    <d v="2018-01-01T00:00:00"/>
    <n v="47.24"/>
    <n v="3.64"/>
  </r>
  <r>
    <s v="E"/>
    <s v="U"/>
    <s v="GU-F"/>
    <d v="2018-04-01T00:00:00"/>
    <x v="3"/>
    <d v="2018-01-01T00:00:00"/>
    <n v="9.3800000000000008"/>
    <n v="0.72"/>
  </r>
  <r>
    <s v="E"/>
    <s v="C"/>
    <s v="SENTF"/>
    <d v="2018-04-01T00:00:00"/>
    <x v="4"/>
    <d v="2018-01-01T00:00:00"/>
    <n v="514.84"/>
    <n v="39.630000000000003"/>
  </r>
  <r>
    <s v="E"/>
    <s v="C"/>
    <s v="SENTF"/>
    <d v="2018-04-01T00:00:00"/>
    <x v="5"/>
    <d v="2018-01-01T00:00:00"/>
    <n v="23.21"/>
    <n v="1.79"/>
  </r>
  <r>
    <s v="E"/>
    <s v="R"/>
    <s v="SENTF"/>
    <d v="2018-04-01T00:00:00"/>
    <x v="4"/>
    <d v="2018-01-01T00:00:00"/>
    <n v="44.64"/>
    <n v="3.44"/>
  </r>
  <r>
    <s v="E"/>
    <s v="R"/>
    <s v="SENTF"/>
    <d v="2018-04-01T00:00:00"/>
    <x v="5"/>
    <d v="2018-01-01T00:00:00"/>
    <n v="2.02"/>
    <n v="0.16"/>
  </r>
  <r>
    <s v="E"/>
    <s v="R"/>
    <s v="SENTF"/>
    <d v="2019-01-01T00:00:00"/>
    <x v="4"/>
    <d v="2018-11-01T00:00:00"/>
    <n v="31"/>
    <n v="2.39"/>
  </r>
  <r>
    <s v="E"/>
    <s v="R"/>
    <s v="SENTF"/>
    <d v="2019-01-01T00:00:00"/>
    <x v="5"/>
    <d v="2018-11-01T00:00:00"/>
    <n v="1.26"/>
    <n v="0.1"/>
  </r>
  <r>
    <s v="E"/>
    <s v="G"/>
    <s v="SENTF"/>
    <d v="2019-01-01T00:00:00"/>
    <x v="4"/>
    <d v="2018-11-01T00:00:00"/>
    <n v="570"/>
    <n v="43.9"/>
  </r>
  <r>
    <s v="E"/>
    <s v="G"/>
    <s v="SENTF"/>
    <d v="2019-01-01T00:00:00"/>
    <x v="5"/>
    <d v="2018-11-01T00:00:00"/>
    <n v="24"/>
    <n v="1.85"/>
  </r>
  <r>
    <s v="E"/>
    <s v="R"/>
    <s v="R-F"/>
    <d v="2019-01-01T00:00:00"/>
    <x v="2"/>
    <d v="2018-11-01T00:00:00"/>
    <n v="234"/>
    <n v="18.02"/>
  </r>
  <r>
    <s v="E"/>
    <s v="R"/>
    <s v="R-F"/>
    <d v="2019-01-01T00:00:00"/>
    <x v="3"/>
    <d v="2018-11-01T00:00:00"/>
    <n v="9.5"/>
    <n v="0.73"/>
  </r>
  <r>
    <s v="E"/>
    <s v="S"/>
    <s v="STRLTF"/>
    <d v="2018-04-01T00:00:00"/>
    <x v="2"/>
    <d v="2018-01-01T00:00:00"/>
    <n v="1483.12"/>
    <n v="114.2"/>
  </r>
  <r>
    <s v="E"/>
    <s v="S"/>
    <s v="STRLTF"/>
    <d v="2018-04-01T00:00:00"/>
    <x v="0"/>
    <d v="2018-01-01T00:00:00"/>
    <n v="30107.83"/>
    <n v="2709.71"/>
  </r>
  <r>
    <s v="E"/>
    <s v="S"/>
    <s v="STRLTF"/>
    <d v="2018-04-01T00:00:00"/>
    <x v="3"/>
    <d v="2018-01-01T00:00:00"/>
    <n v="66.88"/>
    <n v="5.14"/>
  </r>
  <r>
    <s v="E"/>
    <s v="S"/>
    <s v="STRLTF"/>
    <d v="2018-04-01T00:00:00"/>
    <x v="1"/>
    <d v="2018-01-01T00:00:00"/>
    <n v="1357.87"/>
    <n v="122.21"/>
  </r>
  <r>
    <s v="E"/>
    <s v="SL"/>
    <s v="SENTF"/>
    <d v="2018-04-01T00:00:00"/>
    <x v="4"/>
    <d v="2018-01-01T00:00:00"/>
    <n v="195.3"/>
    <n v="15.04"/>
  </r>
  <r>
    <s v="E"/>
    <s v="SL"/>
    <s v="SENTF"/>
    <d v="2018-04-01T00:00:00"/>
    <x v="5"/>
    <d v="2018-01-01T00:00:00"/>
    <n v="8.81"/>
    <n v="0.68"/>
  </r>
  <r>
    <s v="E"/>
    <s v="GI"/>
    <s v="SENTF"/>
    <d v="2018-04-01T00:00:00"/>
    <x v="4"/>
    <d v="2018-01-01T00:00:00"/>
    <n v="126.48"/>
    <n v="9.74"/>
  </r>
  <r>
    <s v="E"/>
    <s v="GI"/>
    <s v="SENTF"/>
    <d v="2018-04-01T00:00:00"/>
    <x v="5"/>
    <d v="2018-01-01T00:00:00"/>
    <n v="5.7"/>
    <n v="0.44"/>
  </r>
  <r>
    <s v="E"/>
    <s v="U"/>
    <s v="GU-F"/>
    <d v="2018-04-01T00:00:00"/>
    <x v="0"/>
    <d v="2018-01-01T00:00:00"/>
    <n v="863.32"/>
    <n v="77.7"/>
  </r>
  <r>
    <s v="E"/>
    <s v="R"/>
    <s v="SENTF"/>
    <d v="2018-04-01T00:00:00"/>
    <x v="4"/>
    <d v="2018-01-01T00:00:00"/>
    <n v="200.88"/>
    <n v="15.46"/>
  </r>
  <r>
    <s v="E"/>
    <s v="R"/>
    <s v="SENTF"/>
    <d v="2018-04-01T00:00:00"/>
    <x v="5"/>
    <d v="2018-01-01T00:00:00"/>
    <n v="9.06"/>
    <n v="0.7"/>
  </r>
  <r>
    <s v="E"/>
    <s v="C"/>
    <s v="SENTF"/>
    <d v="2018-04-01T00:00:00"/>
    <x v="5"/>
    <d v="2018-01-01T00:00:00"/>
    <n v="10.49"/>
    <n v="0.81"/>
  </r>
  <r>
    <s v="E"/>
    <s v="C"/>
    <s v="SENTF"/>
    <d v="2018-04-01T00:00:00"/>
    <x v="4"/>
    <d v="2018-01-01T00:00:00"/>
    <n v="1287.1199999999999"/>
    <n v="99.1"/>
  </r>
  <r>
    <s v="E"/>
    <s v="C"/>
    <s v="SENTF"/>
    <d v="2018-04-01T00:00:00"/>
    <x v="5"/>
    <d v="2018-01-01T00:00:00"/>
    <n v="58.06"/>
    <n v="4.46"/>
  </r>
  <r>
    <s v="E"/>
    <s v="SL"/>
    <s v="SENTF"/>
    <d v="2018-04-01T00:00:00"/>
    <x v="4"/>
    <d v="2018-01-01T00:00:00"/>
    <n v="65.47"/>
    <n v="5.04"/>
  </r>
  <r>
    <s v="E"/>
    <s v="SL"/>
    <s v="SENTF"/>
    <d v="2018-04-01T00:00:00"/>
    <x v="5"/>
    <d v="2018-01-01T00:00:00"/>
    <n v="2.95"/>
    <n v="0.23"/>
  </r>
  <r>
    <s v="E"/>
    <s v="C"/>
    <s v="SENTF"/>
    <d v="2018-04-01T00:00:00"/>
    <x v="5"/>
    <d v="2018-01-01T00:00:00"/>
    <n v="59.28"/>
    <n v="4.5599999999999996"/>
  </r>
  <r>
    <s v="E"/>
    <s v="C"/>
    <s v="SENTF"/>
    <d v="2018-04-01T00:00:00"/>
    <x v="4"/>
    <d v="2018-01-01T00:00:00"/>
    <n v="1313.91"/>
    <n v="101.16"/>
  </r>
  <r>
    <s v="E"/>
    <s v="R"/>
    <s v="R-F"/>
    <d v="2018-04-01T00:00:00"/>
    <x v="2"/>
    <d v="2018-01-01T00:00:00"/>
    <n v="270"/>
    <n v="20.79"/>
  </r>
  <r>
    <s v="E"/>
    <s v="R"/>
    <s v="R-F"/>
    <d v="2018-04-01T00:00:00"/>
    <x v="3"/>
    <d v="2018-01-01T00:00:00"/>
    <n v="12.18"/>
    <n v="0.94"/>
  </r>
  <r>
    <s v="E"/>
    <s v="GI"/>
    <s v="G&gt;5IFt"/>
    <d v="2018-04-01T00:00:00"/>
    <x v="2"/>
    <d v="2018-01-01T00:00:00"/>
    <n v="21080.28"/>
    <n v="1623.18"/>
  </r>
  <r>
    <s v="E"/>
    <s v="GI"/>
    <s v="G&gt;5IFt"/>
    <d v="2018-04-01T00:00:00"/>
    <x v="3"/>
    <d v="2018-01-01T00:00:00"/>
    <n v="950.72"/>
    <n v="73.209999999999994"/>
  </r>
  <r>
    <s v="E"/>
    <s v="S"/>
    <s v="STRLTF"/>
    <d v="2018-04-01T00:00:00"/>
    <x v="2"/>
    <d v="2018-01-01T00:00:00"/>
    <n v="741.56"/>
    <n v="57.1"/>
  </r>
  <r>
    <s v="E"/>
    <s v="S"/>
    <s v="STRLTF"/>
    <d v="2018-04-01T00:00:00"/>
    <x v="0"/>
    <d v="2018-01-01T00:00:00"/>
    <n v="6756.45"/>
    <n v="608.08000000000004"/>
  </r>
  <r>
    <s v="E"/>
    <s v="S"/>
    <s v="STRLTF"/>
    <d v="2018-04-01T00:00:00"/>
    <x v="3"/>
    <d v="2018-01-01T00:00:00"/>
    <n v="33.44"/>
    <n v="2.57"/>
  </r>
  <r>
    <s v="E"/>
    <s v="S"/>
    <s v="STRLTF"/>
    <d v="2018-04-01T00:00:00"/>
    <x v="1"/>
    <d v="2018-01-01T00:00:00"/>
    <n v="304.72000000000003"/>
    <n v="27.42"/>
  </r>
  <r>
    <s v="E"/>
    <s v="S"/>
    <s v="STRLTF"/>
    <d v="2018-04-01T00:00:00"/>
    <x v="2"/>
    <d v="2018-01-01T00:00:00"/>
    <n v="741.56"/>
    <n v="57.1"/>
  </r>
  <r>
    <s v="E"/>
    <s v="S"/>
    <s v="STRLTF"/>
    <d v="2018-04-01T00:00:00"/>
    <x v="0"/>
    <d v="2018-01-01T00:00:00"/>
    <n v="4055.57"/>
    <n v="365"/>
  </r>
  <r>
    <s v="E"/>
    <s v="S"/>
    <s v="STRLTF"/>
    <d v="2018-04-01T00:00:00"/>
    <x v="3"/>
    <d v="2018-01-01T00:00:00"/>
    <n v="33.44"/>
    <n v="2.57"/>
  </r>
  <r>
    <s v="E"/>
    <s v="S"/>
    <s v="STRLTF"/>
    <d v="2018-04-01T00:00:00"/>
    <x v="1"/>
    <d v="2018-01-01T00:00:00"/>
    <n v="182.91"/>
    <n v="16.46"/>
  </r>
  <r>
    <s v="E"/>
    <s v="U"/>
    <s v="GU-F"/>
    <d v="2018-07-01T00:00:00"/>
    <x v="11"/>
    <d v="2018-05-01T00:00:00"/>
    <n v="13"/>
    <n v="1"/>
  </r>
  <r>
    <s v="E"/>
    <s v="U"/>
    <s v="GU-F"/>
    <d v="2018-07-01T00:00:00"/>
    <x v="12"/>
    <d v="2018-05-01T00:00:00"/>
    <n v="0.59"/>
    <n v="0.05"/>
  </r>
  <r>
    <s v="E"/>
    <s v="G"/>
    <s v="SENTF"/>
    <d v="2018-05-01T00:00:00"/>
    <x v="9"/>
    <d v="2018-05-01T00:00:00"/>
    <n v="176"/>
    <n v="13.55"/>
  </r>
  <r>
    <s v="E"/>
    <s v="G"/>
    <s v="SENTF"/>
    <d v="2018-05-01T00:00:00"/>
    <x v="10"/>
    <d v="2018-05-01T00:00:00"/>
    <n v="7.94"/>
    <n v="0.61"/>
  </r>
  <r>
    <s v="E"/>
    <s v="G"/>
    <s v="SENTF"/>
    <d v="2018-05-01T00:00:00"/>
    <x v="4"/>
    <d v="2018-01-01T00:00:00"/>
    <n v="481"/>
    <n v="37.04"/>
  </r>
  <r>
    <s v="E"/>
    <s v="G"/>
    <s v="SENTF"/>
    <d v="2018-05-01T00:00:00"/>
    <x v="5"/>
    <d v="2018-01-01T00:00:00"/>
    <n v="21.69"/>
    <n v="1.67"/>
  </r>
  <r>
    <s v="E"/>
    <s v="R"/>
    <s v="R-F"/>
    <d v="2018-05-01T00:00:00"/>
    <x v="11"/>
    <d v="2018-05-01T00:00:00"/>
    <n v="50"/>
    <n v="3.85"/>
  </r>
  <r>
    <s v="E"/>
    <s v="R"/>
    <s v="R-F"/>
    <d v="2018-05-01T00:00:00"/>
    <x v="12"/>
    <d v="2018-05-01T00:00:00"/>
    <n v="2.25"/>
    <n v="0.17"/>
  </r>
  <r>
    <s v="E"/>
    <s v="R"/>
    <s v="SENTF"/>
    <d v="2018-05-01T00:00:00"/>
    <x v="9"/>
    <d v="2018-05-01T00:00:00"/>
    <n v="20.6"/>
    <n v="1.59"/>
  </r>
  <r>
    <s v="E"/>
    <s v="R"/>
    <s v="SENTF"/>
    <d v="2018-05-01T00:00:00"/>
    <x v="10"/>
    <d v="2018-05-01T00:00:00"/>
    <n v="0.93"/>
    <n v="7.0000000000000007E-2"/>
  </r>
  <r>
    <s v="E"/>
    <s v="R"/>
    <s v="SENTF"/>
    <d v="2018-05-01T00:00:00"/>
    <x v="4"/>
    <d v="2018-01-01T00:00:00"/>
    <n v="55"/>
    <n v="4.24"/>
  </r>
  <r>
    <s v="E"/>
    <s v="R"/>
    <s v="SENTF"/>
    <d v="2018-05-01T00:00:00"/>
    <x v="5"/>
    <d v="2018-01-01T00:00:00"/>
    <n v="2.48"/>
    <n v="0.19"/>
  </r>
  <r>
    <s v="E"/>
    <s v="G"/>
    <s v="G&gt;50Ft"/>
    <d v="2018-04-01T00:00:00"/>
    <x v="2"/>
    <d v="2018-01-01T00:00:00"/>
    <n v="42880"/>
    <n v="3301.76"/>
  </r>
  <r>
    <s v="E"/>
    <s v="G"/>
    <s v="G&gt;50Ft"/>
    <d v="2018-04-01T00:00:00"/>
    <x v="3"/>
    <d v="2018-01-01T00:00:00"/>
    <n v="1933.89"/>
    <n v="148.91"/>
  </r>
  <r>
    <s v="E"/>
    <s v="C"/>
    <s v="G&lt;50IF"/>
    <d v="2018-04-01T00:00:00"/>
    <x v="2"/>
    <d v="2018-01-01T00:00:00"/>
    <n v="2201.7600000000002"/>
    <n v="169.54"/>
  </r>
  <r>
    <s v="E"/>
    <s v="C"/>
    <s v="G&lt;50IF"/>
    <d v="2018-04-01T00:00:00"/>
    <x v="0"/>
    <d v="2018-01-01T00:00:00"/>
    <n v="9492.16"/>
    <n v="854.29"/>
  </r>
  <r>
    <s v="E"/>
    <s v="C"/>
    <s v="G&lt;50IF"/>
    <d v="2018-04-01T00:00:00"/>
    <x v="3"/>
    <d v="2018-01-01T00:00:00"/>
    <n v="99.29"/>
    <n v="7.63"/>
  </r>
  <r>
    <s v="E"/>
    <s v="C"/>
    <s v="G&lt;50IF"/>
    <d v="2018-04-01T00:00:00"/>
    <x v="1"/>
    <d v="2018-01-01T00:00:00"/>
    <n v="428.1"/>
    <n v="38.53"/>
  </r>
  <r>
    <s v="E"/>
    <s v="G"/>
    <s v="G&gt;50F"/>
    <d v="2018-04-01T00:00:00"/>
    <x v="1"/>
    <d v="2018-01-01T00:00:00"/>
    <n v="2074.9"/>
    <n v="186.73"/>
  </r>
  <r>
    <s v="E"/>
    <s v="G"/>
    <s v="G&gt;50F"/>
    <d v="2018-04-01T00:00:00"/>
    <x v="2"/>
    <d v="2018-01-01T00:00:00"/>
    <n v="3707.8"/>
    <n v="285.5"/>
  </r>
  <r>
    <s v="E"/>
    <s v="G"/>
    <s v="G&gt;50F"/>
    <d v="2018-04-01T00:00:00"/>
    <x v="0"/>
    <d v="2018-01-01T00:00:00"/>
    <n v="46006.2"/>
    <n v="4140.5600000000004"/>
  </r>
  <r>
    <s v="E"/>
    <s v="G"/>
    <s v="G&gt;50F"/>
    <d v="2018-04-01T00:00:00"/>
    <x v="3"/>
    <d v="2018-01-01T00:00:00"/>
    <n v="167.2"/>
    <n v="12.85"/>
  </r>
  <r>
    <s v="E"/>
    <s v="C"/>
    <s v="SENTF"/>
    <d v="2018-04-01T00:00:00"/>
    <x v="4"/>
    <d v="2018-01-01T00:00:00"/>
    <n v="487.32"/>
    <n v="37.53"/>
  </r>
  <r>
    <s v="E"/>
    <s v="C"/>
    <s v="SENTF"/>
    <d v="2018-04-01T00:00:00"/>
    <x v="5"/>
    <d v="2018-01-01T00:00:00"/>
    <n v="21.98"/>
    <n v="1.69"/>
  </r>
  <r>
    <s v="E"/>
    <s v="G"/>
    <s v="G&gt;50Ft"/>
    <d v="2018-04-01T00:00:00"/>
    <x v="0"/>
    <d v="2018-01-01T00:00:00"/>
    <n v="15886.76"/>
    <n v="1429.81"/>
  </r>
  <r>
    <s v="E"/>
    <s v="G"/>
    <s v="G&gt;50Ft"/>
    <d v="2018-04-01T00:00:00"/>
    <x v="3"/>
    <d v="2018-01-01T00:00:00"/>
    <n v="26.76"/>
    <n v="2.06"/>
  </r>
  <r>
    <s v="E"/>
    <s v="G"/>
    <s v="G&gt;50Ft"/>
    <d v="2018-04-01T00:00:00"/>
    <x v="1"/>
    <d v="2018-01-01T00:00:00"/>
    <n v="716.49"/>
    <n v="64.48"/>
  </r>
  <r>
    <s v="E"/>
    <s v="R"/>
    <s v="R-F"/>
    <d v="2018-04-01T00:00:00"/>
    <x v="2"/>
    <d v="2018-01-01T00:00:00"/>
    <n v="593.24"/>
    <n v="45.68"/>
  </r>
  <r>
    <s v="E"/>
    <s v="R"/>
    <s v="R-F"/>
    <d v="2018-04-01T00:00:00"/>
    <x v="0"/>
    <d v="2018-01-01T00:00:00"/>
    <n v="44.76"/>
    <n v="4.03"/>
  </r>
  <r>
    <s v="E"/>
    <s v="R"/>
    <s v="R-F"/>
    <d v="2018-04-01T00:00:00"/>
    <x v="3"/>
    <d v="2018-01-01T00:00:00"/>
    <n v="26.76"/>
    <n v="2.06"/>
  </r>
  <r>
    <s v="E"/>
    <s v="R"/>
    <s v="R-F"/>
    <d v="2018-04-01T00:00:00"/>
    <x v="1"/>
    <d v="2018-01-01T00:00:00"/>
    <n v="2.0099999999999998"/>
    <n v="0.18"/>
  </r>
  <r>
    <s v="E"/>
    <s v="G"/>
    <s v="G&gt;50F"/>
    <d v="2018-04-01T00:00:00"/>
    <x v="2"/>
    <d v="2018-01-01T00:00:00"/>
    <n v="741.56"/>
    <n v="57.1"/>
  </r>
  <r>
    <s v="E"/>
    <s v="G"/>
    <s v="G&gt;50F"/>
    <d v="2018-04-01T00:00:00"/>
    <x v="0"/>
    <d v="2018-01-01T00:00:00"/>
    <n v="1358.44"/>
    <n v="122.26"/>
  </r>
  <r>
    <s v="E"/>
    <s v="G"/>
    <s v="G&gt;50F"/>
    <d v="2018-04-01T00:00:00"/>
    <x v="3"/>
    <d v="2018-01-01T00:00:00"/>
    <n v="33.44"/>
    <n v="2.57"/>
  </r>
  <r>
    <s v="E"/>
    <s v="G"/>
    <s v="G&gt;50F"/>
    <d v="2018-04-01T00:00:00"/>
    <x v="1"/>
    <d v="2018-01-01T00:00:00"/>
    <n v="61.27"/>
    <n v="5.51"/>
  </r>
  <r>
    <s v="E"/>
    <s v="C"/>
    <s v="SENTF"/>
    <d v="2018-04-01T00:00:00"/>
    <x v="4"/>
    <d v="2018-01-01T00:00:00"/>
    <n v="106.02"/>
    <n v="8.16"/>
  </r>
  <r>
    <s v="E"/>
    <s v="C"/>
    <s v="SENTF"/>
    <d v="2018-04-01T00:00:00"/>
    <x v="5"/>
    <d v="2018-01-01T00:00:00"/>
    <n v="4.78"/>
    <n v="0.37"/>
  </r>
  <r>
    <s v="E"/>
    <s v="C"/>
    <s v="SENTF"/>
    <d v="2018-04-01T00:00:00"/>
    <x v="4"/>
    <d v="2018-01-01T00:00:00"/>
    <n v="78.12"/>
    <n v="6.02"/>
  </r>
  <r>
    <s v="E"/>
    <s v="C"/>
    <s v="SENTF"/>
    <d v="2018-04-01T00:00:00"/>
    <x v="5"/>
    <d v="2018-01-01T00:00:00"/>
    <n v="3.52"/>
    <n v="0.27"/>
  </r>
  <r>
    <s v="E"/>
    <s v="U"/>
    <s v="GU-F"/>
    <d v="2018-04-01T00:00:00"/>
    <x v="2"/>
    <d v="2018-01-01T00:00:00"/>
    <n v="414"/>
    <n v="31.88"/>
  </r>
  <r>
    <s v="E"/>
    <s v="U"/>
    <s v="GU-F"/>
    <d v="2018-04-01T00:00:00"/>
    <x v="3"/>
    <d v="2018-01-01T00:00:00"/>
    <n v="18.670000000000002"/>
    <n v="1.44"/>
  </r>
  <r>
    <s v="E"/>
    <s v="G"/>
    <s v="SENTF"/>
    <d v="2018-04-01T00:00:00"/>
    <x v="4"/>
    <d v="2018-01-01T00:00:00"/>
    <n v="678.9"/>
    <n v="52.28"/>
  </r>
  <r>
    <s v="E"/>
    <s v="G"/>
    <s v="SENTF"/>
    <d v="2018-04-01T00:00:00"/>
    <x v="5"/>
    <d v="2018-01-01T00:00:00"/>
    <n v="30.62"/>
    <n v="2.36"/>
  </r>
  <r>
    <s v="E"/>
    <s v="R"/>
    <s v="R-F"/>
    <d v="2018-06-01T00:00:00"/>
    <x v="12"/>
    <d v="2018-05-01T00:00:00"/>
    <n v="43.21"/>
    <n v="3.33"/>
  </r>
  <r>
    <s v="E"/>
    <s v="R"/>
    <s v="R-F"/>
    <d v="2018-06-01T00:00:00"/>
    <x v="2"/>
    <d v="2018-01-01T00:00:00"/>
    <n v="1262"/>
    <n v="97.17"/>
  </r>
  <r>
    <s v="E"/>
    <s v="R"/>
    <s v="R-F"/>
    <d v="2018-06-01T00:00:00"/>
    <x v="3"/>
    <d v="2018-01-01T00:00:00"/>
    <n v="56.92"/>
    <n v="4.38"/>
  </r>
  <r>
    <s v="E"/>
    <s v="R"/>
    <s v="R-F"/>
    <d v="2018-06-01T00:00:00"/>
    <x v="6"/>
    <d v="2018-05-01T00:00:00"/>
    <n v="37.119999999999997"/>
    <n v="3.3"/>
  </r>
  <r>
    <s v="E"/>
    <s v="R"/>
    <s v="R-F"/>
    <d v="2018-06-01T00:00:00"/>
    <x v="7"/>
    <d v="2018-05-01T00:00:00"/>
    <n v="1.66"/>
    <n v="0.15"/>
  </r>
  <r>
    <s v="E"/>
    <s v="C"/>
    <s v="G&lt;50F"/>
    <d v="2018-06-01T00:00:00"/>
    <x v="2"/>
    <d v="2018-01-01T00:00:00"/>
    <n v="185"/>
    <n v="14.25"/>
  </r>
  <r>
    <s v="E"/>
    <s v="C"/>
    <s v="G&lt;50F"/>
    <d v="2018-06-01T00:00:00"/>
    <x v="3"/>
    <d v="2018-01-01T00:00:00"/>
    <n v="8.34"/>
    <n v="0.64"/>
  </r>
  <r>
    <s v="E"/>
    <s v="R"/>
    <s v="R-F"/>
    <d v="2018-06-01T00:00:00"/>
    <x v="11"/>
    <d v="2018-05-01T00:00:00"/>
    <n v="957.88"/>
    <n v="73.760000000000005"/>
  </r>
  <r>
    <s v="E"/>
    <s v="C"/>
    <s v="G&lt;50F"/>
    <d v="2018-06-01T00:00:00"/>
    <x v="11"/>
    <d v="2018-05-01T00:00:00"/>
    <n v="335"/>
    <n v="25.8"/>
  </r>
  <r>
    <s v="E"/>
    <s v="C"/>
    <s v="G&lt;50F"/>
    <d v="2018-06-01T00:00:00"/>
    <x v="12"/>
    <d v="2018-05-01T00:00:00"/>
    <n v="15.11"/>
    <n v="1.1599999999999999"/>
  </r>
  <r>
    <s v="E"/>
    <s v="R"/>
    <s v="SENTF"/>
    <d v="2018-04-01T00:00:00"/>
    <x v="4"/>
    <d v="2018-01-01T00:00:00"/>
    <n v="78.12"/>
    <n v="6.02"/>
  </r>
  <r>
    <s v="E"/>
    <s v="R"/>
    <s v="SENTF"/>
    <d v="2018-04-01T00:00:00"/>
    <x v="5"/>
    <d v="2018-01-01T00:00:00"/>
    <n v="3.52"/>
    <n v="0.27"/>
  </r>
  <r>
    <s v="E"/>
    <s v="C"/>
    <s v="GU-F"/>
    <d v="2018-04-01T00:00:00"/>
    <x v="2"/>
    <d v="2018-01-01T00:00:00"/>
    <n v="341"/>
    <n v="26.26"/>
  </r>
  <r>
    <s v="E"/>
    <s v="C"/>
    <s v="GU-F"/>
    <d v="2018-04-01T00:00:00"/>
    <x v="3"/>
    <d v="2018-01-01T00:00:00"/>
    <n v="15.38"/>
    <n v="1.18"/>
  </r>
  <r>
    <s v="E"/>
    <s v="U"/>
    <s v="GU-F"/>
    <d v="2018-04-01T00:00:00"/>
    <x v="2"/>
    <d v="2018-01-01T00:00:00"/>
    <n v="2202"/>
    <n v="169.57"/>
  </r>
  <r>
    <s v="E"/>
    <s v="U"/>
    <s v="GU-F"/>
    <d v="2018-04-01T00:00:00"/>
    <x v="3"/>
    <d v="2018-01-01T00:00:00"/>
    <n v="99.3"/>
    <n v="7.64"/>
  </r>
  <r>
    <s v="E"/>
    <s v="G"/>
    <s v="G&gt;50Ft"/>
    <d v="2018-06-01T00:00:00"/>
    <x v="11"/>
    <d v="2018-05-01T00:00:00"/>
    <n v="8448"/>
    <n v="650.5"/>
  </r>
  <r>
    <s v="E"/>
    <s v="G"/>
    <s v="G&gt;50Ft"/>
    <d v="2018-06-01T00:00:00"/>
    <x v="12"/>
    <d v="2018-05-01T00:00:00"/>
    <n v="381"/>
    <n v="29.34"/>
  </r>
  <r>
    <s v="E"/>
    <s v="G"/>
    <s v="G&gt;50Ft"/>
    <d v="2018-06-01T00:00:00"/>
    <x v="2"/>
    <d v="2018-01-01T00:00:00"/>
    <n v="7392"/>
    <n v="569.17999999999995"/>
  </r>
  <r>
    <s v="E"/>
    <s v="G"/>
    <s v="G&gt;50Ft"/>
    <d v="2018-06-01T00:00:00"/>
    <x v="3"/>
    <d v="2018-01-01T00:00:00"/>
    <n v="333.38"/>
    <n v="25.67"/>
  </r>
  <r>
    <s v="E"/>
    <s v="R"/>
    <s v="R-F"/>
    <d v="2018-06-01T00:00:00"/>
    <x v="11"/>
    <d v="2018-05-01T00:00:00"/>
    <n v="209"/>
    <n v="16.09"/>
  </r>
  <r>
    <s v="E"/>
    <s v="R"/>
    <s v="R-F"/>
    <d v="2018-06-01T00:00:00"/>
    <x v="12"/>
    <d v="2018-05-01T00:00:00"/>
    <n v="9.43"/>
    <n v="0.73"/>
  </r>
  <r>
    <s v="E"/>
    <s v="R"/>
    <s v="R-F"/>
    <d v="2018-06-01T00:00:00"/>
    <x v="2"/>
    <d v="2018-01-01T00:00:00"/>
    <n v="322"/>
    <n v="24.79"/>
  </r>
  <r>
    <s v="E"/>
    <s v="C"/>
    <s v="SENTF"/>
    <d v="2018-06-01T00:00:00"/>
    <x v="9"/>
    <d v="2018-05-01T00:00:00"/>
    <n v="70.680000000000007"/>
    <n v="5.44"/>
  </r>
  <r>
    <s v="E"/>
    <s v="R"/>
    <s v="R-F"/>
    <d v="2018-05-01T00:00:00"/>
    <x v="12"/>
    <d v="2018-05-01T00:00:00"/>
    <n v="31.42"/>
    <n v="2.42"/>
  </r>
  <r>
    <s v="E"/>
    <s v="R"/>
    <s v="R-F"/>
    <d v="2018-05-01T00:00:00"/>
    <x v="7"/>
    <d v="2018-05-01T00:00:00"/>
    <n v="3.16"/>
    <n v="0.28000000000000003"/>
  </r>
  <r>
    <s v="E"/>
    <s v="R"/>
    <s v="SENTF"/>
    <d v="2018-05-01T00:00:00"/>
    <x v="9"/>
    <d v="2018-05-01T00:00:00"/>
    <n v="16.8"/>
    <n v="1.29"/>
  </r>
  <r>
    <s v="E"/>
    <s v="R"/>
    <s v="SENTF"/>
    <d v="2018-05-01T00:00:00"/>
    <x v="10"/>
    <d v="2018-05-01T00:00:00"/>
    <n v="0.76"/>
    <n v="0.06"/>
  </r>
  <r>
    <s v="E"/>
    <s v="R"/>
    <s v="SENTF"/>
    <d v="2018-05-01T00:00:00"/>
    <x v="4"/>
    <d v="2018-01-01T00:00:00"/>
    <n v="30"/>
    <n v="2.31"/>
  </r>
  <r>
    <s v="E"/>
    <s v="R"/>
    <s v="SENTF"/>
    <d v="2018-05-01T00:00:00"/>
    <x v="5"/>
    <d v="2018-01-01T00:00:00"/>
    <n v="1.35"/>
    <n v="0.1"/>
  </r>
  <r>
    <s v="E"/>
    <s v="S"/>
    <s v="STRLTF"/>
    <d v="2018-05-01T00:00:00"/>
    <x v="2"/>
    <d v="2018-01-01T00:00:00"/>
    <n v="454.5"/>
    <n v="35"/>
  </r>
  <r>
    <s v="E"/>
    <s v="S"/>
    <s v="STRLTF"/>
    <d v="2018-05-01T00:00:00"/>
    <x v="0"/>
    <d v="2018-01-01T00:00:00"/>
    <n v="5167.5"/>
    <n v="465.08"/>
  </r>
  <r>
    <s v="E"/>
    <s v="S"/>
    <s v="STRLTF"/>
    <d v="2018-05-01T00:00:00"/>
    <x v="3"/>
    <d v="2018-01-01T00:00:00"/>
    <n v="20.5"/>
    <n v="1.58"/>
  </r>
  <r>
    <s v="E"/>
    <s v="S"/>
    <s v="STRLTF"/>
    <d v="2018-05-01T00:00:00"/>
    <x v="1"/>
    <d v="2018-01-01T00:00:00"/>
    <n v="233.05"/>
    <n v="20.97"/>
  </r>
  <r>
    <s v="E"/>
    <s v="S"/>
    <s v="STRLTF"/>
    <d v="2018-05-01T00:00:00"/>
    <x v="11"/>
    <d v="2018-05-01T00:00:00"/>
    <n v="263.13"/>
    <n v="20.260000000000002"/>
  </r>
  <r>
    <s v="E"/>
    <s v="S"/>
    <s v="STRLTF"/>
    <d v="2018-05-01T00:00:00"/>
    <x v="6"/>
    <d v="2018-05-01T00:00:00"/>
    <n v="2992.09"/>
    <n v="266.3"/>
  </r>
  <r>
    <s v="E"/>
    <s v="S"/>
    <s v="STRLTF"/>
    <d v="2018-05-01T00:00:00"/>
    <x v="12"/>
    <d v="2018-05-01T00:00:00"/>
    <n v="11.87"/>
    <n v="0.91"/>
  </r>
  <r>
    <s v="E"/>
    <s v="S"/>
    <s v="STRLTF"/>
    <d v="2018-05-01T00:00:00"/>
    <x v="7"/>
    <d v="2018-05-01T00:00:00"/>
    <n v="134.94"/>
    <n v="12.01"/>
  </r>
  <r>
    <s v="E"/>
    <s v="G"/>
    <s v="G&gt;50IF"/>
    <d v="2018-05-01T00:00:00"/>
    <x v="11"/>
    <d v="2018-05-01T00:00:00"/>
    <n v="263.13"/>
    <n v="20.260000000000002"/>
  </r>
  <r>
    <s v="E"/>
    <s v="G"/>
    <s v="G&gt;50IF"/>
    <d v="2018-05-01T00:00:00"/>
    <x v="6"/>
    <d v="2018-05-01T00:00:00"/>
    <n v="3626.63"/>
    <n v="322.77"/>
  </r>
  <r>
    <s v="E"/>
    <s v="G"/>
    <s v="G&gt;50IF"/>
    <d v="2018-05-01T00:00:00"/>
    <x v="12"/>
    <d v="2018-05-01T00:00:00"/>
    <n v="11.87"/>
    <n v="0.91"/>
  </r>
  <r>
    <s v="E"/>
    <s v="G"/>
    <s v="G&gt;50IF"/>
    <d v="2018-05-01T00:00:00"/>
    <x v="7"/>
    <d v="2018-05-01T00:00:00"/>
    <n v="163.56"/>
    <n v="14.56"/>
  </r>
  <r>
    <s v="E"/>
    <s v="G"/>
    <s v="G&gt;50IF"/>
    <d v="2018-05-01T00:00:00"/>
    <x v="2"/>
    <d v="2018-01-01T00:00:00"/>
    <n v="454.5"/>
    <n v="35"/>
  </r>
  <r>
    <s v="E"/>
    <s v="G"/>
    <s v="G&gt;50IF"/>
    <d v="2018-05-01T00:00:00"/>
    <x v="0"/>
    <d v="2018-01-01T00:00:00"/>
    <n v="6263.5"/>
    <n v="563.72"/>
  </r>
  <r>
    <s v="E"/>
    <s v="G"/>
    <s v="G&gt;50IF"/>
    <d v="2018-05-01T00:00:00"/>
    <x v="3"/>
    <d v="2018-01-01T00:00:00"/>
    <n v="20.5"/>
    <n v="1.58"/>
  </r>
  <r>
    <s v="E"/>
    <s v="G"/>
    <s v="G&gt;50IF"/>
    <d v="2018-05-01T00:00:00"/>
    <x v="1"/>
    <d v="2018-01-01T00:00:00"/>
    <n v="282.48"/>
    <n v="25.42"/>
  </r>
  <r>
    <s v="E"/>
    <s v="GI"/>
    <s v="G&gt;5IFt"/>
    <d v="2018-05-01T00:00:00"/>
    <x v="11"/>
    <d v="2018-05-01T00:00:00"/>
    <n v="7462.26"/>
    <n v="574.59"/>
  </r>
  <r>
    <s v="E"/>
    <s v="GI"/>
    <s v="G&gt;5IFt"/>
    <d v="2018-05-01T00:00:00"/>
    <x v="12"/>
    <d v="2018-05-01T00:00:00"/>
    <n v="336.55"/>
    <n v="25.91"/>
  </r>
  <r>
    <s v="E"/>
    <s v="GI"/>
    <s v="G&gt;5IFt"/>
    <d v="2018-05-01T00:00:00"/>
    <x v="2"/>
    <d v="2018-01-01T00:00:00"/>
    <n v="12889"/>
    <n v="992.45"/>
  </r>
  <r>
    <s v="E"/>
    <s v="GI"/>
    <s v="G&gt;5IFt"/>
    <d v="2018-05-01T00:00:00"/>
    <x v="3"/>
    <d v="2018-01-01T00:00:00"/>
    <n v="581.29"/>
    <n v="44.76"/>
  </r>
  <r>
    <s v="E"/>
    <s v="S"/>
    <s v="STRLTF"/>
    <d v="2018-05-01T00:00:00"/>
    <x v="11"/>
    <d v="2018-05-01T00:00:00"/>
    <n v="263.13"/>
    <n v="20.260000000000002"/>
  </r>
  <r>
    <s v="E"/>
    <s v="S"/>
    <s v="STRLTF"/>
    <d v="2018-05-01T00:00:00"/>
    <x v="6"/>
    <d v="2018-05-01T00:00:00"/>
    <n v="1236.01"/>
    <n v="110"/>
  </r>
  <r>
    <s v="E"/>
    <s v="S"/>
    <s v="STRLTF"/>
    <d v="2018-05-01T00:00:00"/>
    <x v="12"/>
    <d v="2018-05-01T00:00:00"/>
    <n v="11.87"/>
    <n v="0.91"/>
  </r>
  <r>
    <s v="E"/>
    <s v="S"/>
    <s v="STRLTF"/>
    <d v="2018-05-01T00:00:00"/>
    <x v="7"/>
    <d v="2018-05-01T00:00:00"/>
    <n v="55.74"/>
    <n v="4.96"/>
  </r>
  <r>
    <s v="E"/>
    <s v="S"/>
    <s v="STRLTF"/>
    <d v="2018-05-01T00:00:00"/>
    <x v="11"/>
    <d v="2018-05-01T00:00:00"/>
    <n v="263.13"/>
    <n v="20.260000000000002"/>
  </r>
  <r>
    <s v="E"/>
    <s v="S"/>
    <s v="STRLTF"/>
    <d v="2018-05-01T00:00:00"/>
    <x v="6"/>
    <d v="2018-05-01T00:00:00"/>
    <n v="2080.31"/>
    <n v="185.15"/>
  </r>
  <r>
    <s v="E"/>
    <s v="S"/>
    <s v="STRLTF"/>
    <d v="2018-05-01T00:00:00"/>
    <x v="12"/>
    <d v="2018-05-01T00:00:00"/>
    <n v="11.87"/>
    <n v="0.91"/>
  </r>
  <r>
    <s v="E"/>
    <s v="S"/>
    <s v="STRLTF"/>
    <d v="2018-05-01T00:00:00"/>
    <x v="7"/>
    <d v="2018-05-01T00:00:00"/>
    <n v="93.82"/>
    <n v="8.35"/>
  </r>
  <r>
    <s v="E"/>
    <s v="S"/>
    <s v="STRLTF"/>
    <d v="2018-05-01T00:00:00"/>
    <x v="2"/>
    <d v="2018-01-01T00:00:00"/>
    <n v="454.5"/>
    <n v="35"/>
  </r>
  <r>
    <s v="E"/>
    <s v="S"/>
    <s v="STRLTF"/>
    <d v="2018-05-01T00:00:00"/>
    <x v="0"/>
    <d v="2018-01-01T00:00:00"/>
    <n v="2135.5"/>
    <n v="192.2"/>
  </r>
  <r>
    <s v="E"/>
    <s v="S"/>
    <s v="STRLTF"/>
    <d v="2018-05-01T00:00:00"/>
    <x v="3"/>
    <d v="2018-01-01T00:00:00"/>
    <n v="20.5"/>
    <n v="1.58"/>
  </r>
  <r>
    <s v="E"/>
    <s v="S"/>
    <s v="STRLTF"/>
    <d v="2018-05-01T00:00:00"/>
    <x v="1"/>
    <d v="2018-01-01T00:00:00"/>
    <n v="96.31"/>
    <n v="8.67"/>
  </r>
  <r>
    <s v="E"/>
    <s v="S"/>
    <s v="STRLTF"/>
    <d v="2018-05-01T00:00:00"/>
    <x v="2"/>
    <d v="2018-01-01T00:00:00"/>
    <n v="909"/>
    <n v="70"/>
  </r>
  <r>
    <s v="E"/>
    <s v="S"/>
    <s v="STRLTF"/>
    <d v="2018-05-01T00:00:00"/>
    <x v="0"/>
    <d v="2018-01-01T00:00:00"/>
    <n v="16146"/>
    <n v="1453.15"/>
  </r>
  <r>
    <s v="E"/>
    <s v="S"/>
    <s v="STRLTF"/>
    <d v="2018-05-01T00:00:00"/>
    <x v="3"/>
    <d v="2018-01-01T00:00:00"/>
    <n v="41"/>
    <n v="3.16"/>
  </r>
  <r>
    <s v="E"/>
    <s v="S"/>
    <s v="STRLTF"/>
    <d v="2018-05-01T00:00:00"/>
    <x v="1"/>
    <d v="2018-01-01T00:00:00"/>
    <n v="728.18"/>
    <n v="65.540000000000006"/>
  </r>
  <r>
    <s v="E"/>
    <s v="C"/>
    <s v="CG&lt;50F"/>
    <d v="2018-04-01T00:00:00"/>
    <x v="2"/>
    <d v="2018-01-01T00:00:00"/>
    <n v="652"/>
    <n v="50.2"/>
  </r>
  <r>
    <s v="E"/>
    <s v="C"/>
    <s v="CG&lt;50F"/>
    <d v="2018-04-01T00:00:00"/>
    <x v="3"/>
    <d v="2018-01-01T00:00:00"/>
    <n v="29.41"/>
    <n v="2.2599999999999998"/>
  </r>
  <r>
    <s v="E"/>
    <s v="R"/>
    <s v="R-F"/>
    <d v="2018-04-01T00:00:00"/>
    <x v="2"/>
    <d v="2018-01-01T00:00:00"/>
    <n v="614.83000000000004"/>
    <n v="47.34"/>
  </r>
  <r>
    <s v="E"/>
    <s v="R"/>
    <s v="R-F"/>
    <d v="2018-04-01T00:00:00"/>
    <x v="3"/>
    <d v="2018-01-01T00:00:00"/>
    <n v="27.73"/>
    <n v="2.13"/>
  </r>
  <r>
    <s v="E"/>
    <s v="R"/>
    <s v="SENTF"/>
    <d v="2018-04-01T00:00:00"/>
    <x v="4"/>
    <d v="2018-01-01T00:00:00"/>
    <n v="298.44"/>
    <n v="22.98"/>
  </r>
  <r>
    <s v="E"/>
    <s v="R"/>
    <s v="SENTF"/>
    <d v="2018-04-01T00:00:00"/>
    <x v="5"/>
    <d v="2018-01-01T00:00:00"/>
    <n v="13.46"/>
    <n v="1.04"/>
  </r>
  <r>
    <s v="E"/>
    <s v="G"/>
    <s v="G&gt;50F"/>
    <d v="2018-04-01T00:00:00"/>
    <x v="1"/>
    <d v="2018-01-01T00:00:00"/>
    <n v="898.76"/>
    <n v="80.89"/>
  </r>
  <r>
    <s v="E"/>
    <s v="R"/>
    <s v="R-F"/>
    <d v="2018-04-01T00:00:00"/>
    <x v="2"/>
    <d v="2018-01-01T00:00:00"/>
    <n v="269"/>
    <n v="20.71"/>
  </r>
  <r>
    <s v="E"/>
    <s v="R"/>
    <s v="R-F"/>
    <d v="2018-04-01T00:00:00"/>
    <x v="3"/>
    <d v="2018-01-01T00:00:00"/>
    <n v="12.13"/>
    <n v="0.93"/>
  </r>
  <r>
    <s v="E"/>
    <s v="G"/>
    <s v="G&gt;50F"/>
    <d v="2018-04-01T00:00:00"/>
    <x v="2"/>
    <d v="2018-01-01T00:00:00"/>
    <n v="669.79"/>
    <n v="51.57"/>
  </r>
  <r>
    <s v="E"/>
    <s v="G"/>
    <s v="G&gt;50F"/>
    <d v="2018-04-01T00:00:00"/>
    <x v="0"/>
    <d v="2018-01-01T00:00:00"/>
    <n v="19928.21"/>
    <n v="1793.54"/>
  </r>
  <r>
    <s v="E"/>
    <s v="G"/>
    <s v="G&gt;50F"/>
    <d v="2018-04-01T00:00:00"/>
    <x v="3"/>
    <d v="2018-01-01T00:00:00"/>
    <n v="30.21"/>
    <n v="2.33"/>
  </r>
  <r>
    <s v="E"/>
    <s v="U"/>
    <s v="GU-F"/>
    <d v="2018-04-01T00:00:00"/>
    <x v="2"/>
    <d v="2018-01-01T00:00:00"/>
    <n v="2296"/>
    <n v="176.8"/>
  </r>
  <r>
    <s v="E"/>
    <s v="U"/>
    <s v="GU-F"/>
    <d v="2018-04-01T00:00:00"/>
    <x v="3"/>
    <d v="2018-01-01T00:00:00"/>
    <n v="103.54"/>
    <n v="7.98"/>
  </r>
  <r>
    <s v="E"/>
    <s v="R"/>
    <s v="SENTF"/>
    <d v="2018-04-01T00:00:00"/>
    <x v="4"/>
    <d v="2018-01-01T00:00:00"/>
    <n v="33.6"/>
    <n v="2.59"/>
  </r>
  <r>
    <s v="E"/>
    <s v="R"/>
    <s v="SENTF"/>
    <d v="2018-04-01T00:00:00"/>
    <x v="5"/>
    <d v="2018-01-01T00:00:00"/>
    <n v="1.52"/>
    <n v="0.12"/>
  </r>
  <r>
    <s v="E"/>
    <s v="R"/>
    <s v="R-F"/>
    <d v="2018-04-01T00:00:00"/>
    <x v="2"/>
    <d v="2018-01-01T00:00:00"/>
    <n v="2298.5"/>
    <n v="176.99"/>
  </r>
  <r>
    <s v="E"/>
    <s v="R"/>
    <s v="R-F"/>
    <d v="2018-04-01T00:00:00"/>
    <x v="0"/>
    <d v="2018-01-01T00:00:00"/>
    <n v="3797.5"/>
    <n v="341.78"/>
  </r>
  <r>
    <s v="E"/>
    <s v="R"/>
    <s v="R-F"/>
    <d v="2018-04-01T00:00:00"/>
    <x v="3"/>
    <d v="2018-01-01T00:00:00"/>
    <n v="103.67"/>
    <n v="7.98"/>
  </r>
  <r>
    <s v="E"/>
    <s v="R"/>
    <s v="R-F"/>
    <d v="2018-04-01T00:00:00"/>
    <x v="1"/>
    <d v="2018-01-01T00:00:00"/>
    <n v="171.27"/>
    <n v="15.41"/>
  </r>
  <r>
    <s v="E"/>
    <s v="U"/>
    <s v="GU-F"/>
    <d v="2018-04-01T00:00:00"/>
    <x v="2"/>
    <d v="2018-01-01T00:00:00"/>
    <n v="4435.79"/>
    <n v="341.55"/>
  </r>
  <r>
    <s v="E"/>
    <s v="U"/>
    <s v="GU-F"/>
    <d v="2018-04-01T00:00:00"/>
    <x v="3"/>
    <d v="2018-01-01T00:00:00"/>
    <n v="200.05"/>
    <n v="15.39"/>
  </r>
  <r>
    <s v="E"/>
    <s v="R"/>
    <s v="SENTF"/>
    <d v="2019-02-01T00:00:00"/>
    <x v="4"/>
    <d v="2018-11-01T00:00:00"/>
    <n v="76"/>
    <n v="5.86"/>
  </r>
  <r>
    <s v="E"/>
    <s v="R"/>
    <s v="SENTF"/>
    <d v="2019-02-01T00:00:00"/>
    <x v="5"/>
    <d v="2018-11-01T00:00:00"/>
    <n v="2.94"/>
    <n v="0.22"/>
  </r>
  <r>
    <s v="E"/>
    <s v="U"/>
    <s v="GU-F"/>
    <d v="2019-02-01T00:00:00"/>
    <x v="2"/>
    <d v="2018-11-01T00:00:00"/>
    <n v="2183.06"/>
    <n v="168.09"/>
  </r>
  <r>
    <s v="E"/>
    <s v="U"/>
    <s v="GU-F"/>
    <d v="2019-02-01T00:00:00"/>
    <x v="3"/>
    <d v="2018-11-01T00:00:00"/>
    <n v="84.26"/>
    <n v="6.49"/>
  </r>
  <r>
    <s v="E"/>
    <s v="R"/>
    <s v="R-F"/>
    <d v="2018-04-01T00:00:00"/>
    <x v="2"/>
    <d v="2018-01-01T00:00:00"/>
    <n v="1558.83"/>
    <n v="120.03"/>
  </r>
  <r>
    <s v="E"/>
    <s v="R"/>
    <s v="R-F"/>
    <d v="2018-04-01T00:00:00"/>
    <x v="0"/>
    <d v="2018-01-01T00:00:00"/>
    <n v="419.17"/>
    <n v="37.729999999999997"/>
  </r>
  <r>
    <s v="E"/>
    <s v="R"/>
    <s v="R-F"/>
    <d v="2018-04-01T00:00:00"/>
    <x v="3"/>
    <d v="2018-01-01T00:00:00"/>
    <n v="70.3"/>
    <n v="5.41"/>
  </r>
  <r>
    <s v="E"/>
    <s v="R"/>
    <s v="R-F"/>
    <d v="2018-04-01T00:00:00"/>
    <x v="1"/>
    <d v="2018-01-01T00:00:00"/>
    <n v="18.899999999999999"/>
    <n v="1.7"/>
  </r>
  <r>
    <s v="E"/>
    <s v="R"/>
    <s v="R-NET"/>
    <d v="2018-04-01T00:00:00"/>
    <x v="18"/>
    <d v="2018-01-01T00:00:00"/>
    <n v="-421"/>
    <n v="-32.42"/>
  </r>
  <r>
    <s v="E"/>
    <s v="R"/>
    <s v="R-F"/>
    <d v="2018-04-01T00:00:00"/>
    <x v="2"/>
    <d v="2018-01-01T00:00:00"/>
    <n v="535.83000000000004"/>
    <n v="41.26"/>
  </r>
  <r>
    <s v="E"/>
    <s v="R"/>
    <s v="R-F"/>
    <d v="2018-04-01T00:00:00"/>
    <x v="0"/>
    <d v="2018-01-01T00:00:00"/>
    <n v="410.17"/>
    <n v="36.92"/>
  </r>
  <r>
    <s v="E"/>
    <s v="R"/>
    <s v="R-F"/>
    <d v="2018-04-01T00:00:00"/>
    <x v="3"/>
    <d v="2018-01-01T00:00:00"/>
    <n v="24.17"/>
    <n v="1.86"/>
  </r>
  <r>
    <s v="E"/>
    <s v="R"/>
    <s v="R-F"/>
    <d v="2018-04-01T00:00:00"/>
    <x v="1"/>
    <d v="2018-01-01T00:00:00"/>
    <n v="18.489999999999998"/>
    <n v="1.66"/>
  </r>
  <r>
    <s v="E"/>
    <s v="R"/>
    <s v="R-F"/>
    <d v="2018-03-01T00:00:00"/>
    <x v="2"/>
    <d v="2018-01-01T00:00:00"/>
    <n v="727.2"/>
    <n v="55.99"/>
  </r>
  <r>
    <s v="E"/>
    <s v="R"/>
    <s v="R-F"/>
    <d v="2018-03-01T00:00:00"/>
    <x v="0"/>
    <d v="2018-01-01T00:00:00"/>
    <n v="828.8"/>
    <n v="74.59"/>
  </r>
  <r>
    <s v="E"/>
    <s v="R"/>
    <s v="R-F"/>
    <d v="2018-03-01T00:00:00"/>
    <x v="3"/>
    <d v="2018-01-01T00:00:00"/>
    <n v="32.799999999999997"/>
    <n v="2.5299999999999998"/>
  </r>
  <r>
    <s v="E"/>
    <s v="R"/>
    <s v="R-F"/>
    <d v="2018-03-01T00:00:00"/>
    <x v="1"/>
    <d v="2018-01-01T00:00:00"/>
    <n v="37.380000000000003"/>
    <n v="3.36"/>
  </r>
  <r>
    <s v="E"/>
    <s v="R"/>
    <s v="R-F"/>
    <d v="2018-03-01T00:00:00"/>
    <x v="2"/>
    <d v="2018-01-01T00:00:00"/>
    <n v="103"/>
    <n v="7.93"/>
  </r>
  <r>
    <s v="E"/>
    <s v="R"/>
    <s v="R-F"/>
    <d v="2018-03-01T00:00:00"/>
    <x v="3"/>
    <d v="2018-01-01T00:00:00"/>
    <n v="4.6500000000000004"/>
    <n v="0.36"/>
  </r>
  <r>
    <s v="E"/>
    <s v="U"/>
    <s v="GU-F"/>
    <d v="2018-03-01T00:00:00"/>
    <x v="2"/>
    <d v="2018-01-01T00:00:00"/>
    <n v="208"/>
    <n v="16.02"/>
  </r>
  <r>
    <s v="E"/>
    <s v="U"/>
    <s v="GU-F"/>
    <d v="2018-03-01T00:00:00"/>
    <x v="3"/>
    <d v="2018-01-01T00:00:00"/>
    <n v="9.3800000000000008"/>
    <n v="0.72"/>
  </r>
  <r>
    <s v="E"/>
    <s v="C"/>
    <s v="G&lt;50F"/>
    <d v="2018-03-01T00:00:00"/>
    <x v="2"/>
    <d v="2018-01-01T00:00:00"/>
    <n v="9466"/>
    <n v="728.88"/>
  </r>
  <r>
    <s v="E"/>
    <s v="C"/>
    <s v="G&lt;50F"/>
    <d v="2018-03-01T00:00:00"/>
    <x v="3"/>
    <d v="2018-01-01T00:00:00"/>
    <n v="426.92"/>
    <n v="32.869999999999997"/>
  </r>
  <r>
    <s v="E"/>
    <s v="C"/>
    <s v="SENTF"/>
    <d v="2018-03-01T00:00:00"/>
    <x v="4"/>
    <d v="2018-01-01T00:00:00"/>
    <n v="945.84"/>
    <n v="72.84"/>
  </r>
  <r>
    <s v="E"/>
    <s v="C"/>
    <s v="SENTF"/>
    <d v="2018-06-01T00:00:00"/>
    <x v="10"/>
    <d v="2018-05-01T00:00:00"/>
    <n v="3.19"/>
    <n v="0.25"/>
  </r>
  <r>
    <s v="E"/>
    <s v="C"/>
    <s v="G&lt;50IF"/>
    <d v="2018-06-01T00:00:00"/>
    <x v="11"/>
    <d v="2018-05-01T00:00:00"/>
    <n v="1004.69"/>
    <n v="77.36"/>
  </r>
  <r>
    <s v="E"/>
    <s v="C"/>
    <s v="G&lt;50IF"/>
    <d v="2018-06-01T00:00:00"/>
    <x v="6"/>
    <d v="2018-05-01T00:00:00"/>
    <n v="5218.75"/>
    <n v="464.47"/>
  </r>
  <r>
    <s v="E"/>
    <s v="C"/>
    <s v="G&lt;50IF"/>
    <d v="2018-06-01T00:00:00"/>
    <x v="12"/>
    <d v="2018-05-01T00:00:00"/>
    <n v="45.31"/>
    <n v="3.48"/>
  </r>
  <r>
    <s v="E"/>
    <s v="C"/>
    <s v="G&lt;50IF"/>
    <d v="2018-06-01T00:00:00"/>
    <x v="7"/>
    <d v="2018-05-01T00:00:00"/>
    <n v="235.37"/>
    <n v="20.95"/>
  </r>
  <r>
    <s v="E"/>
    <s v="R"/>
    <s v="R-NET"/>
    <d v="2018-06-01T00:00:00"/>
    <x v="8"/>
    <d v="2018-05-01T00:00:00"/>
    <n v="-260"/>
    <n v="-20.02"/>
  </r>
  <r>
    <s v="E"/>
    <s v="R"/>
    <s v="R-NET"/>
    <d v="2018-06-01T00:00:00"/>
    <x v="17"/>
    <d v="2018-05-01T00:00:00"/>
    <n v="-142"/>
    <n v="-12.64"/>
  </r>
  <r>
    <s v="E"/>
    <s v="R"/>
    <s v="R-NET"/>
    <d v="2018-06-01T00:00:00"/>
    <x v="18"/>
    <d v="2018-01-01T00:00:00"/>
    <n v="-526"/>
    <n v="-40.5"/>
  </r>
  <r>
    <s v="E"/>
    <s v="R"/>
    <s v="R-F"/>
    <d v="2018-06-01T00:00:00"/>
    <x v="6"/>
    <d v="2018-05-01T00:00:00"/>
    <n v="85.22"/>
    <n v="7.58"/>
  </r>
  <r>
    <s v="E"/>
    <s v="R"/>
    <s v="R-F"/>
    <d v="2018-06-01T00:00:00"/>
    <x v="7"/>
    <d v="2018-05-01T00:00:00"/>
    <n v="3.84"/>
    <n v="0.34"/>
  </r>
  <r>
    <s v="E"/>
    <s v="C"/>
    <s v="CG&lt;50F"/>
    <d v="2018-06-01T00:00:00"/>
    <x v="11"/>
    <d v="2018-05-01T00:00:00"/>
    <n v="495"/>
    <n v="38.119999999999997"/>
  </r>
  <r>
    <s v="E"/>
    <s v="C"/>
    <s v="CG&lt;50F"/>
    <d v="2018-06-01T00:00:00"/>
    <x v="12"/>
    <d v="2018-05-01T00:00:00"/>
    <n v="22.32"/>
    <n v="1.72"/>
  </r>
  <r>
    <s v="E"/>
    <s v="R"/>
    <s v="CR-F"/>
    <d v="2018-06-01T00:00:00"/>
    <x v="6"/>
    <d v="2018-05-01T00:00:00"/>
    <n v="195.76"/>
    <n v="17.420000000000002"/>
  </r>
  <r>
    <s v="E"/>
    <s v="R"/>
    <s v="CR-F"/>
    <d v="2018-06-01T00:00:00"/>
    <x v="7"/>
    <d v="2018-05-01T00:00:00"/>
    <n v="8.82"/>
    <n v="0.78"/>
  </r>
  <r>
    <s v="E"/>
    <s v="C"/>
    <s v="G&lt;50IF"/>
    <d v="2018-06-01T00:00:00"/>
    <x v="2"/>
    <d v="2018-01-01T00:00:00"/>
    <n v="454.5"/>
    <n v="35"/>
  </r>
  <r>
    <s v="E"/>
    <s v="C"/>
    <s v="G&lt;50IF"/>
    <d v="2018-06-01T00:00:00"/>
    <x v="0"/>
    <d v="2018-01-01T00:00:00"/>
    <n v="1605.5"/>
    <n v="144.5"/>
  </r>
  <r>
    <s v="E"/>
    <s v="C"/>
    <s v="G&lt;50IF"/>
    <d v="2018-06-01T00:00:00"/>
    <x v="3"/>
    <d v="2018-01-01T00:00:00"/>
    <n v="20.5"/>
    <n v="1.58"/>
  </r>
  <r>
    <s v="E"/>
    <s v="C"/>
    <s v="G&lt;50IF"/>
    <d v="2018-06-01T00:00:00"/>
    <x v="1"/>
    <d v="2018-01-01T00:00:00"/>
    <n v="72.41"/>
    <n v="6.52"/>
  </r>
  <r>
    <s v="E"/>
    <s v="G"/>
    <s v="G&gt;50IF"/>
    <d v="2018-04-01T00:00:00"/>
    <x v="2"/>
    <d v="2018-01-01T00:00:00"/>
    <n v="741.56"/>
    <n v="57.1"/>
  </r>
  <r>
    <s v="E"/>
    <s v="G"/>
    <s v="G&gt;50IF"/>
    <d v="2018-04-01T00:00:00"/>
    <x v="0"/>
    <d v="2018-01-01T00:00:00"/>
    <n v="12248.41"/>
    <n v="1102.3599999999999"/>
  </r>
  <r>
    <s v="E"/>
    <s v="G"/>
    <s v="G&gt;50IF"/>
    <d v="2018-04-01T00:00:00"/>
    <x v="3"/>
    <d v="2018-01-01T00:00:00"/>
    <n v="33.44"/>
    <n v="2.57"/>
  </r>
  <r>
    <s v="E"/>
    <s v="G"/>
    <s v="G&gt;50IF"/>
    <d v="2018-04-01T00:00:00"/>
    <x v="1"/>
    <d v="2018-01-01T00:00:00"/>
    <n v="552.41"/>
    <n v="49.72"/>
  </r>
  <r>
    <s v="E"/>
    <s v="C"/>
    <s v="WG&lt;50F"/>
    <d v="2018-04-01T00:00:00"/>
    <x v="2"/>
    <d v="2018-01-01T00:00:00"/>
    <n v="1353.56"/>
    <n v="104.22"/>
  </r>
  <r>
    <s v="E"/>
    <s v="C"/>
    <s v="WG&lt;50F"/>
    <d v="2018-04-01T00:00:00"/>
    <x v="0"/>
    <d v="2018-01-01T00:00:00"/>
    <n v="338.44"/>
    <n v="30.46"/>
  </r>
  <r>
    <s v="E"/>
    <s v="C"/>
    <s v="WG&lt;50F"/>
    <d v="2018-04-01T00:00:00"/>
    <x v="3"/>
    <d v="2018-01-01T00:00:00"/>
    <n v="61.04"/>
    <n v="4.7"/>
  </r>
  <r>
    <s v="E"/>
    <s v="C"/>
    <s v="WG&lt;50F"/>
    <d v="2018-04-01T00:00:00"/>
    <x v="1"/>
    <d v="2018-01-01T00:00:00"/>
    <n v="15.27"/>
    <n v="1.37"/>
  </r>
  <r>
    <s v="E"/>
    <s v="SL"/>
    <s v="WSENTF"/>
    <d v="2018-04-01T00:00:00"/>
    <x v="4"/>
    <d v="2018-01-01T00:00:00"/>
    <n v="111.6"/>
    <n v="8.59"/>
  </r>
  <r>
    <s v="E"/>
    <s v="SL"/>
    <s v="WSENTF"/>
    <d v="2018-04-01T00:00:00"/>
    <x v="5"/>
    <d v="2018-01-01T00:00:00"/>
    <n v="5.03"/>
    <n v="0.39"/>
  </r>
  <r>
    <s v="E"/>
    <s v="G"/>
    <s v="WG&gt;50F"/>
    <d v="2018-04-01T00:00:00"/>
    <x v="2"/>
    <d v="2018-01-01T00:00:00"/>
    <n v="3707.8"/>
    <n v="285.5"/>
  </r>
  <r>
    <s v="E"/>
    <s v="G"/>
    <s v="WG&gt;50F"/>
    <d v="2018-04-01T00:00:00"/>
    <x v="0"/>
    <d v="2018-01-01T00:00:00"/>
    <n v="43372.2"/>
    <n v="3903.5"/>
  </r>
  <r>
    <s v="E"/>
    <s v="G"/>
    <s v="WG&gt;50F"/>
    <d v="2018-04-01T00:00:00"/>
    <x v="3"/>
    <d v="2018-01-01T00:00:00"/>
    <n v="167.2"/>
    <n v="12.85"/>
  </r>
  <r>
    <s v="E"/>
    <s v="G"/>
    <s v="WG&gt;50F"/>
    <d v="2018-04-01T00:00:00"/>
    <x v="1"/>
    <d v="2018-01-01T00:00:00"/>
    <n v="1956.11"/>
    <n v="176.04"/>
  </r>
  <r>
    <s v="E"/>
    <s v="SL"/>
    <s v="WSENTF"/>
    <d v="2018-04-01T00:00:00"/>
    <x v="15"/>
    <d v="2018-01-01T00:00:00"/>
    <n v="2.44"/>
    <n v="0.22"/>
  </r>
  <r>
    <s v="E"/>
    <s v="SL"/>
    <s v="WSENTF"/>
    <d v="2018-04-01T00:00:00"/>
    <x v="16"/>
    <d v="2018-01-01T00:00:00"/>
    <n v="0.11"/>
    <n v="0.01"/>
  </r>
  <r>
    <s v="E"/>
    <s v="U"/>
    <s v="WGU-F"/>
    <d v="2018-04-01T00:00:00"/>
    <x v="2"/>
    <d v="2018-01-01T00:00:00"/>
    <n v="1364"/>
    <n v="105.02"/>
  </r>
  <r>
    <s v="E"/>
    <s v="U"/>
    <s v="WGU-F"/>
    <d v="2018-04-01T00:00:00"/>
    <x v="3"/>
    <d v="2018-01-01T00:00:00"/>
    <n v="61.52"/>
    <n v="4.7300000000000004"/>
  </r>
  <r>
    <s v="E"/>
    <s v="SL"/>
    <s v="WSENTF"/>
    <d v="2018-04-01T00:00:00"/>
    <x v="4"/>
    <d v="2018-01-01T00:00:00"/>
    <n v="1057.76"/>
    <n v="81.45"/>
  </r>
  <r>
    <s v="E"/>
    <s v="SL"/>
    <s v="WSENTF"/>
    <d v="2018-04-01T00:00:00"/>
    <x v="5"/>
    <d v="2018-01-01T00:00:00"/>
    <n v="47.7"/>
    <n v="3.67"/>
  </r>
  <r>
    <s v="E"/>
    <s v="C"/>
    <s v="C-NET"/>
    <d v="2018-03-01T00:00:00"/>
    <x v="18"/>
    <d v="2018-01-01T00:00:00"/>
    <n v="-200"/>
    <n v="-15.4"/>
  </r>
  <r>
    <s v="E"/>
    <s v="G"/>
    <s v="G&gt;50Ft"/>
    <d v="2018-03-01T00:00:00"/>
    <x v="2"/>
    <d v="2018-01-01T00:00:00"/>
    <n v="64346.71"/>
    <n v="4954.7"/>
  </r>
  <r>
    <s v="E"/>
    <s v="G"/>
    <s v="G&gt;50Ft"/>
    <d v="2018-03-01T00:00:00"/>
    <x v="0"/>
    <d v="2018-01-01T00:00:00"/>
    <n v="20493.29"/>
    <n v="1844.4"/>
  </r>
  <r>
    <s v="E"/>
    <s v="G"/>
    <s v="G&gt;50Ft"/>
    <d v="2018-03-01T00:00:00"/>
    <x v="3"/>
    <d v="2018-01-01T00:00:00"/>
    <n v="2902.04"/>
    <n v="223.45"/>
  </r>
  <r>
    <s v="E"/>
    <s v="G"/>
    <s v="G&gt;50Ft"/>
    <d v="2018-03-01T00:00:00"/>
    <x v="1"/>
    <d v="2018-01-01T00:00:00"/>
    <n v="924.25"/>
    <n v="83.18"/>
  </r>
  <r>
    <s v="E"/>
    <s v="G"/>
    <s v="G&gt;50F"/>
    <d v="2018-03-01T00:00:00"/>
    <x v="2"/>
    <d v="2018-01-01T00:00:00"/>
    <n v="1339.58"/>
    <n v="103.14"/>
  </r>
  <r>
    <s v="E"/>
    <s v="G"/>
    <s v="G&gt;50F"/>
    <d v="2018-03-01T00:00:00"/>
    <x v="0"/>
    <d v="2018-01-01T00:00:00"/>
    <n v="34060.42"/>
    <n v="3065.44"/>
  </r>
  <r>
    <s v="E"/>
    <s v="G"/>
    <s v="G&gt;50F"/>
    <d v="2018-03-01T00:00:00"/>
    <x v="3"/>
    <d v="2018-01-01T00:00:00"/>
    <n v="60.42"/>
    <n v="4.66"/>
  </r>
  <r>
    <s v="E"/>
    <s v="G"/>
    <s v="G&gt;50F"/>
    <d v="2018-03-01T00:00:00"/>
    <x v="1"/>
    <d v="2018-01-01T00:00:00"/>
    <n v="1536.12"/>
    <n v="138.25"/>
  </r>
  <r>
    <s v="E"/>
    <s v="C"/>
    <s v="G&lt;50F"/>
    <d v="2018-03-01T00:00:00"/>
    <x v="0"/>
    <d v="2018-01-01T00:00:00"/>
    <n v="8890.2099999999991"/>
    <n v="800.12"/>
  </r>
  <r>
    <s v="E"/>
    <s v="C"/>
    <s v="G&lt;50F"/>
    <d v="2018-03-01T00:00:00"/>
    <x v="1"/>
    <d v="2018-01-01T00:00:00"/>
    <n v="400.95"/>
    <n v="36.090000000000003"/>
  </r>
  <r>
    <s v="E"/>
    <s v="R"/>
    <s v="SENTF"/>
    <d v="2018-03-01T00:00:00"/>
    <x v="4"/>
    <d v="2018-01-01T00:00:00"/>
    <n v="40.32"/>
    <n v="3.1"/>
  </r>
  <r>
    <s v="E"/>
    <s v="R"/>
    <s v="SENTF"/>
    <d v="2018-03-01T00:00:00"/>
    <x v="5"/>
    <d v="2018-01-01T00:00:00"/>
    <n v="1.82"/>
    <n v="0.14000000000000001"/>
  </r>
  <r>
    <s v="E"/>
    <s v="C"/>
    <s v="SENTF"/>
    <d v="2018-03-01T00:00:00"/>
    <x v="4"/>
    <d v="2018-01-01T00:00:00"/>
    <n v="3492.38"/>
    <n v="268.93"/>
  </r>
  <r>
    <s v="E"/>
    <s v="C"/>
    <s v="SENTF"/>
    <d v="2018-03-01T00:00:00"/>
    <x v="5"/>
    <d v="2018-01-01T00:00:00"/>
    <n v="157.52000000000001"/>
    <n v="12.14"/>
  </r>
  <r>
    <s v="E"/>
    <s v="C"/>
    <s v="G&lt;50IF"/>
    <d v="2018-03-01T00:00:00"/>
    <x v="2"/>
    <d v="2018-01-01T00:00:00"/>
    <n v="2077.7199999999998"/>
    <n v="159.97"/>
  </r>
  <r>
    <s v="E"/>
    <s v="C"/>
    <s v="G&lt;50IF"/>
    <d v="2018-03-01T00:00:00"/>
    <x v="0"/>
    <d v="2018-01-01T00:00:00"/>
    <n v="9809.67"/>
    <n v="882.87"/>
  </r>
  <r>
    <s v="E"/>
    <s v="C"/>
    <s v="G&lt;50IF"/>
    <d v="2018-03-01T00:00:00"/>
    <x v="3"/>
    <d v="2018-01-01T00:00:00"/>
    <n v="93.71"/>
    <n v="7.23"/>
  </r>
  <r>
    <s v="E"/>
    <s v="C"/>
    <s v="G&lt;50IF"/>
    <d v="2018-03-01T00:00:00"/>
    <x v="1"/>
    <d v="2018-01-01T00:00:00"/>
    <n v="442.4"/>
    <n v="39.81"/>
  </r>
  <r>
    <s v="E"/>
    <s v="R"/>
    <s v="R-F"/>
    <d v="2018-03-01T00:00:00"/>
    <x v="2"/>
    <d v="2018-01-01T00:00:00"/>
    <n v="485"/>
    <n v="37.35"/>
  </r>
  <r>
    <s v="E"/>
    <s v="R"/>
    <s v="R-F"/>
    <d v="2018-03-01T00:00:00"/>
    <x v="3"/>
    <d v="2018-01-01T00:00:00"/>
    <n v="21.87"/>
    <n v="1.68"/>
  </r>
  <r>
    <s v="E"/>
    <s v="C"/>
    <s v="G&lt;50IF"/>
    <d v="2018-03-01T00:00:00"/>
    <x v="2"/>
    <d v="2018-01-01T00:00:00"/>
    <n v="712.69"/>
    <n v="54.87"/>
  </r>
  <r>
    <s v="E"/>
    <s v="C"/>
    <s v="G&lt;50IF"/>
    <d v="2018-03-01T00:00:00"/>
    <x v="3"/>
    <d v="2018-01-01T00:00:00"/>
    <n v="32.14"/>
    <n v="2.4700000000000002"/>
  </r>
  <r>
    <s v="E"/>
    <s v="U"/>
    <s v="GU-F"/>
    <d v="2018-03-01T00:00:00"/>
    <x v="2"/>
    <d v="2018-01-01T00:00:00"/>
    <n v="409"/>
    <n v="31.49"/>
  </r>
  <r>
    <s v="E"/>
    <s v="U"/>
    <s v="GU-F"/>
    <d v="2018-03-01T00:00:00"/>
    <x v="3"/>
    <d v="2018-01-01T00:00:00"/>
    <n v="18.45"/>
    <n v="1.42"/>
  </r>
  <r>
    <s v="E"/>
    <s v="R"/>
    <s v="SENTF"/>
    <d v="2018-03-01T00:00:00"/>
    <x v="4"/>
    <d v="2018-01-01T00:00:00"/>
    <n v="181.44"/>
    <n v="13.97"/>
  </r>
  <r>
    <s v="E"/>
    <s v="R"/>
    <s v="SENTF"/>
    <d v="2018-03-01T00:00:00"/>
    <x v="5"/>
    <d v="2018-01-01T00:00:00"/>
    <n v="8.19"/>
    <n v="0.63"/>
  </r>
  <r>
    <s v="E"/>
    <s v="C"/>
    <s v="SENTF"/>
    <d v="2018-03-01T00:00:00"/>
    <x v="4"/>
    <d v="2018-01-01T00:00:00"/>
    <n v="1162.56"/>
    <n v="89.52"/>
  </r>
  <r>
    <s v="E"/>
    <s v="C"/>
    <s v="SENTF"/>
    <d v="2018-03-01T00:00:00"/>
    <x v="5"/>
    <d v="2018-01-01T00:00:00"/>
    <n v="52.43"/>
    <n v="4.04"/>
  </r>
  <r>
    <s v="E"/>
    <s v="R"/>
    <s v="SENTF"/>
    <d v="2018-03-01T00:00:00"/>
    <x v="4"/>
    <d v="2018-01-01T00:00:00"/>
    <n v="296.27999999999997"/>
    <n v="22.81"/>
  </r>
  <r>
    <s v="E"/>
    <s v="R"/>
    <s v="SENTF"/>
    <d v="2018-03-01T00:00:00"/>
    <x v="5"/>
    <d v="2018-01-01T00:00:00"/>
    <n v="13.36"/>
    <n v="1.02"/>
  </r>
  <r>
    <s v="E"/>
    <s v="C"/>
    <s v="SENTF"/>
    <d v="2018-03-01T00:00:00"/>
    <x v="4"/>
    <d v="2018-01-01T00:00:00"/>
    <n v="210"/>
    <n v="16.170000000000002"/>
  </r>
  <r>
    <s v="E"/>
    <s v="C"/>
    <s v="SENTF"/>
    <d v="2018-03-01T00:00:00"/>
    <x v="5"/>
    <d v="2018-01-01T00:00:00"/>
    <n v="9.4700000000000006"/>
    <n v="0.73"/>
  </r>
  <r>
    <s v="E"/>
    <s v="SL"/>
    <s v="SENTF"/>
    <d v="2018-03-01T00:00:00"/>
    <x v="4"/>
    <d v="2018-01-01T00:00:00"/>
    <n v="59.14"/>
    <n v="4.55"/>
  </r>
  <r>
    <s v="E"/>
    <s v="SL"/>
    <s v="SENTF"/>
    <d v="2018-03-01T00:00:00"/>
    <x v="5"/>
    <d v="2018-01-01T00:00:00"/>
    <n v="2.67"/>
    <n v="0.21"/>
  </r>
  <r>
    <s v="E"/>
    <s v="C"/>
    <s v="SENTF"/>
    <d v="2018-03-01T00:00:00"/>
    <x v="4"/>
    <d v="2018-01-01T00:00:00"/>
    <n v="1186.76"/>
    <n v="91.39"/>
  </r>
  <r>
    <s v="E"/>
    <s v="C"/>
    <s v="SENTF"/>
    <d v="2018-03-01T00:00:00"/>
    <x v="5"/>
    <d v="2018-01-01T00:00:00"/>
    <n v="53.53"/>
    <n v="4.12"/>
  </r>
  <r>
    <s v="E"/>
    <s v="U"/>
    <s v="GU-F"/>
    <d v="2018-04-01T00:00:00"/>
    <x v="0"/>
    <d v="2018-01-01T00:00:00"/>
    <n v="122.21"/>
    <n v="11"/>
  </r>
  <r>
    <s v="E"/>
    <s v="U"/>
    <s v="GU-F"/>
    <d v="2018-04-01T00:00:00"/>
    <x v="1"/>
    <d v="2018-01-01T00:00:00"/>
    <n v="5.51"/>
    <n v="0.5"/>
  </r>
  <r>
    <s v="E"/>
    <s v="U"/>
    <s v="GU-F"/>
    <d v="2018-04-01T00:00:00"/>
    <x v="2"/>
    <d v="2018-01-01T00:00:00"/>
    <n v="110"/>
    <n v="8.4700000000000006"/>
  </r>
  <r>
    <s v="E"/>
    <s v="U"/>
    <s v="GU-F"/>
    <d v="2018-04-01T00:00:00"/>
    <x v="3"/>
    <d v="2018-01-01T00:00:00"/>
    <n v="4.96"/>
    <n v="0.38"/>
  </r>
  <r>
    <s v="E"/>
    <s v="R"/>
    <s v="SENTF"/>
    <d v="2018-04-01T00:00:00"/>
    <x v="4"/>
    <d v="2018-01-01T00:00:00"/>
    <n v="18.48"/>
    <n v="1.42"/>
  </r>
  <r>
    <s v="E"/>
    <s v="R"/>
    <s v="SENTF"/>
    <d v="2018-04-01T00:00:00"/>
    <x v="5"/>
    <d v="2018-01-01T00:00:00"/>
    <n v="0.83"/>
    <n v="0.06"/>
  </r>
  <r>
    <s v="E"/>
    <s v="C"/>
    <s v="SENTF"/>
    <d v="2018-04-01T00:00:00"/>
    <x v="4"/>
    <d v="2018-01-01T00:00:00"/>
    <n v="70.56"/>
    <n v="5.43"/>
  </r>
  <r>
    <s v="E"/>
    <s v="C"/>
    <s v="SENTF"/>
    <d v="2018-04-01T00:00:00"/>
    <x v="5"/>
    <d v="2018-01-01T00:00:00"/>
    <n v="3.18"/>
    <n v="0.24"/>
  </r>
  <r>
    <s v="E"/>
    <s v="C"/>
    <s v="G&lt;50F"/>
    <d v="2018-04-01T00:00:00"/>
    <x v="2"/>
    <d v="2018-01-01T00:00:00"/>
    <n v="0"/>
    <n v="0"/>
  </r>
  <r>
    <s v="E"/>
    <s v="C"/>
    <s v="G&lt;50F"/>
    <d v="2018-04-01T00:00:00"/>
    <x v="3"/>
    <d v="2018-01-01T00:00:00"/>
    <n v="0"/>
    <n v="0"/>
  </r>
  <r>
    <s v="E"/>
    <s v="C"/>
    <s v="SENTF"/>
    <d v="2018-04-01T00:00:00"/>
    <x v="4"/>
    <d v="2018-01-01T00:00:00"/>
    <n v="482.83"/>
    <n v="37.17"/>
  </r>
  <r>
    <s v="E"/>
    <s v="C"/>
    <s v="SENTF"/>
    <d v="2018-04-01T00:00:00"/>
    <x v="5"/>
    <d v="2018-01-01T00:00:00"/>
    <n v="21.78"/>
    <n v="1.67"/>
  </r>
  <r>
    <s v="E"/>
    <s v="R"/>
    <s v="SENTF"/>
    <d v="2018-04-01T00:00:00"/>
    <x v="4"/>
    <d v="2018-01-01T00:00:00"/>
    <n v="141.12"/>
    <n v="10.86"/>
  </r>
  <r>
    <s v="E"/>
    <s v="U"/>
    <s v="GU-F"/>
    <d v="2018-04-01T00:00:00"/>
    <x v="1"/>
    <d v="2018-01-01T00:00:00"/>
    <n v="38.950000000000003"/>
    <n v="3.5"/>
  </r>
  <r>
    <s v="E"/>
    <s v="R"/>
    <s v="R-F"/>
    <d v="2018-04-01T00:00:00"/>
    <x v="2"/>
    <d v="2018-01-01T00:00:00"/>
    <n v="393"/>
    <n v="30.26"/>
  </r>
  <r>
    <s v="E"/>
    <s v="R"/>
    <s v="R-F"/>
    <d v="2018-04-01T00:00:00"/>
    <x v="3"/>
    <d v="2018-01-01T00:00:00"/>
    <n v="17.72"/>
    <n v="1.36"/>
  </r>
  <r>
    <s v="E"/>
    <s v="U"/>
    <s v="GU-F"/>
    <d v="2018-04-01T00:00:00"/>
    <x v="2"/>
    <d v="2018-01-01T00:00:00"/>
    <n v="6426.68"/>
    <n v="494.86"/>
  </r>
  <r>
    <s v="E"/>
    <s v="U"/>
    <s v="GU-F"/>
    <d v="2018-04-01T00:00:00"/>
    <x v="3"/>
    <d v="2018-01-01T00:00:00"/>
    <n v="289.85000000000002"/>
    <n v="22.31"/>
  </r>
  <r>
    <s v="E"/>
    <s v="R"/>
    <s v="SENTF"/>
    <d v="2018-04-01T00:00:00"/>
    <x v="4"/>
    <d v="2018-01-01T00:00:00"/>
    <n v="48.36"/>
    <n v="3.72"/>
  </r>
  <r>
    <s v="E"/>
    <s v="R"/>
    <s v="SENTF"/>
    <d v="2018-04-01T00:00:00"/>
    <x v="5"/>
    <d v="2018-01-01T00:00:00"/>
    <n v="2.1800000000000002"/>
    <n v="0.17"/>
  </r>
  <r>
    <s v="E"/>
    <s v="U"/>
    <s v="GU-F"/>
    <d v="2018-04-01T00:00:00"/>
    <x v="2"/>
    <d v="2018-01-01T00:00:00"/>
    <n v="1804.71"/>
    <n v="138.97"/>
  </r>
  <r>
    <s v="E"/>
    <s v="U"/>
    <s v="GU-F"/>
    <d v="2018-04-01T00:00:00"/>
    <x v="3"/>
    <d v="2018-01-01T00:00:00"/>
    <n v="81.400000000000006"/>
    <n v="6.26"/>
  </r>
  <r>
    <s v="E"/>
    <s v="U"/>
    <s v="GU-F"/>
    <d v="2018-04-01T00:00:00"/>
    <x v="0"/>
    <d v="2018-01-01T00:00:00"/>
    <n v="239.29"/>
    <n v="21.54"/>
  </r>
  <r>
    <s v="E"/>
    <s v="U"/>
    <s v="GU-F"/>
    <d v="2018-04-01T00:00:00"/>
    <x v="1"/>
    <d v="2018-01-01T00:00:00"/>
    <n v="10.79"/>
    <n v="0.97"/>
  </r>
  <r>
    <s v="E"/>
    <s v="G"/>
    <s v="G&gt;50Ft"/>
    <d v="2018-04-01T00:00:00"/>
    <x v="2"/>
    <d v="2018-01-01T00:00:00"/>
    <n v="13319.3"/>
    <n v="1025.5899999999999"/>
  </r>
  <r>
    <s v="E"/>
    <s v="G"/>
    <s v="G&gt;50Ft"/>
    <d v="2018-04-01T00:00:00"/>
    <x v="0"/>
    <d v="2018-01-01T00:00:00"/>
    <n v="9560.7000000000007"/>
    <n v="860.46"/>
  </r>
  <r>
    <s v="E"/>
    <s v="G"/>
    <s v="G&gt;50Ft"/>
    <d v="2018-04-01T00:00:00"/>
    <x v="3"/>
    <d v="2018-01-01T00:00:00"/>
    <n v="600.70000000000005"/>
    <n v="46.25"/>
  </r>
  <r>
    <s v="E"/>
    <s v="G"/>
    <s v="G&gt;50Ft"/>
    <d v="2018-04-01T00:00:00"/>
    <x v="1"/>
    <d v="2018-01-01T00:00:00"/>
    <n v="431.19"/>
    <n v="38.81"/>
  </r>
  <r>
    <s v="E"/>
    <s v="C"/>
    <s v="SENTF"/>
    <d v="2018-04-01T00:00:00"/>
    <x v="4"/>
    <d v="2018-01-01T00:00:00"/>
    <n v="73.08"/>
    <n v="5.63"/>
  </r>
  <r>
    <s v="E"/>
    <s v="C"/>
    <s v="SENTF"/>
    <d v="2018-04-01T00:00:00"/>
    <x v="5"/>
    <d v="2018-01-01T00:00:00"/>
    <n v="3.3"/>
    <n v="0.25"/>
  </r>
  <r>
    <s v="E"/>
    <s v="C"/>
    <s v="G&lt;50Ft"/>
    <d v="2018-04-01T00:00:00"/>
    <x v="2"/>
    <d v="2018-01-01T00:00:00"/>
    <n v="15615.73"/>
    <n v="1202.4100000000001"/>
  </r>
  <r>
    <s v="E"/>
    <s v="C"/>
    <s v="G&lt;50Ft"/>
    <d v="2018-04-01T00:00:00"/>
    <x v="0"/>
    <d v="2018-01-01T00:00:00"/>
    <n v="9344.27"/>
    <n v="840.98"/>
  </r>
  <r>
    <s v="E"/>
    <s v="C"/>
    <s v="G&lt;50Ft"/>
    <d v="2018-04-01T00:00:00"/>
    <x v="3"/>
    <d v="2018-01-01T00:00:00"/>
    <n v="704.27"/>
    <n v="54.23"/>
  </r>
  <r>
    <s v="E"/>
    <s v="C"/>
    <s v="G&lt;50Ft"/>
    <d v="2018-04-01T00:00:00"/>
    <x v="1"/>
    <d v="2018-01-01T00:00:00"/>
    <n v="421.43"/>
    <n v="37.93"/>
  </r>
  <r>
    <s v="E"/>
    <s v="U"/>
    <s v="GU-F"/>
    <d v="2018-05-01T00:00:00"/>
    <x v="11"/>
    <d v="2018-05-01T00:00:00"/>
    <n v="2257.63"/>
    <n v="173.87"/>
  </r>
  <r>
    <s v="E"/>
    <s v="U"/>
    <s v="GU-F"/>
    <d v="2018-05-01T00:00:00"/>
    <x v="6"/>
    <d v="2018-05-01T00:00:00"/>
    <n v="343.37"/>
    <n v="30.56"/>
  </r>
  <r>
    <s v="E"/>
    <s v="U"/>
    <s v="GU-F"/>
    <d v="2018-05-01T00:00:00"/>
    <x v="12"/>
    <d v="2018-05-01T00:00:00"/>
    <n v="101.82"/>
    <n v="7.84"/>
  </r>
  <r>
    <s v="E"/>
    <s v="U"/>
    <s v="GU-F"/>
    <d v="2018-05-01T00:00:00"/>
    <x v="7"/>
    <d v="2018-05-01T00:00:00"/>
    <n v="15.49"/>
    <n v="1.38"/>
  </r>
  <r>
    <s v="E"/>
    <s v="U"/>
    <s v="GU-F"/>
    <d v="2018-05-01T00:00:00"/>
    <x v="2"/>
    <d v="2018-01-01T00:00:00"/>
    <n v="4025.5"/>
    <n v="309.95999999999998"/>
  </r>
  <r>
    <s v="E"/>
    <s v="U"/>
    <s v="GU-F"/>
    <d v="2018-05-01T00:00:00"/>
    <x v="0"/>
    <d v="2018-01-01T00:00:00"/>
    <n v="663.5"/>
    <n v="59.73"/>
  </r>
  <r>
    <s v="E"/>
    <s v="U"/>
    <s v="GU-F"/>
    <d v="2018-05-01T00:00:00"/>
    <x v="3"/>
    <d v="2018-01-01T00:00:00"/>
    <n v="181.57"/>
    <n v="13.98"/>
  </r>
  <r>
    <s v="E"/>
    <s v="U"/>
    <s v="GU-F"/>
    <d v="2018-05-01T00:00:00"/>
    <x v="1"/>
    <d v="2018-01-01T00:00:00"/>
    <n v="29.91"/>
    <n v="2.69"/>
  </r>
  <r>
    <s v="E"/>
    <s v="C"/>
    <s v="GU-F"/>
    <d v="2018-05-01T00:00:00"/>
    <x v="11"/>
    <d v="2018-05-01T00:00:00"/>
    <n v="80"/>
    <n v="6.16"/>
  </r>
  <r>
    <s v="E"/>
    <s v="C"/>
    <s v="GU-F"/>
    <d v="2018-05-01T00:00:00"/>
    <x v="12"/>
    <d v="2018-05-01T00:00:00"/>
    <n v="3.61"/>
    <n v="0.28000000000000003"/>
  </r>
  <r>
    <s v="E"/>
    <s v="C"/>
    <s v="GU-F"/>
    <d v="2018-05-01T00:00:00"/>
    <x v="2"/>
    <d v="2018-01-01T00:00:00"/>
    <n v="261"/>
    <n v="20.100000000000001"/>
  </r>
  <r>
    <s v="E"/>
    <s v="C"/>
    <s v="GU-F"/>
    <d v="2018-05-01T00:00:00"/>
    <x v="3"/>
    <d v="2018-01-01T00:00:00"/>
    <n v="11.77"/>
    <n v="0.91"/>
  </r>
  <r>
    <s v="E"/>
    <s v="U"/>
    <s v="GU-F"/>
    <d v="2018-05-01T00:00:00"/>
    <x v="11"/>
    <d v="2018-05-01T00:00:00"/>
    <n v="513"/>
    <n v="39.49"/>
  </r>
  <r>
    <s v="E"/>
    <s v="U"/>
    <s v="GU-F"/>
    <d v="2018-05-01T00:00:00"/>
    <x v="12"/>
    <d v="2018-05-01T00:00:00"/>
    <n v="23.14"/>
    <n v="1.76"/>
  </r>
  <r>
    <s v="E"/>
    <s v="C"/>
    <s v="SENTF"/>
    <d v="2018-05-01T00:00:00"/>
    <x v="4"/>
    <d v="2018-01-01T00:00:00"/>
    <n v="52"/>
    <n v="4"/>
  </r>
  <r>
    <s v="E"/>
    <s v="C"/>
    <s v="SENTF"/>
    <d v="2018-05-01T00:00:00"/>
    <x v="5"/>
    <d v="2018-01-01T00:00:00"/>
    <n v="2.35"/>
    <n v="0.18"/>
  </r>
  <r>
    <s v="E"/>
    <s v="U"/>
    <s v="GU-F"/>
    <d v="2018-05-01T00:00:00"/>
    <x v="2"/>
    <d v="2018-01-01T00:00:00"/>
    <n v="1689"/>
    <n v="130.05000000000001"/>
  </r>
  <r>
    <s v="E"/>
    <s v="U"/>
    <s v="GU-F"/>
    <d v="2018-05-01T00:00:00"/>
    <x v="3"/>
    <d v="2018-01-01T00:00:00"/>
    <n v="76.16"/>
    <n v="5.88"/>
  </r>
  <r>
    <s v="E"/>
    <s v="C"/>
    <s v="G&lt;50IF"/>
    <d v="2018-04-01T00:00:00"/>
    <x v="2"/>
    <d v="2018-01-01T00:00:00"/>
    <n v="654.80999999999995"/>
    <n v="50.42"/>
  </r>
  <r>
    <s v="E"/>
    <s v="C"/>
    <s v="G&lt;50IF"/>
    <d v="2018-04-01T00:00:00"/>
    <x v="3"/>
    <d v="2018-01-01T00:00:00"/>
    <n v="29.53"/>
    <n v="2.2799999999999998"/>
  </r>
  <r>
    <s v="E"/>
    <s v="C"/>
    <s v="SENTF"/>
    <d v="2018-05-01T00:00:00"/>
    <x v="9"/>
    <d v="2018-05-01T00:00:00"/>
    <n v="16.399999999999999"/>
    <n v="1.26"/>
  </r>
  <r>
    <s v="E"/>
    <s v="C"/>
    <s v="SENTF"/>
    <d v="2018-05-01T00:00:00"/>
    <x v="10"/>
    <d v="2018-05-01T00:00:00"/>
    <n v="0.74"/>
    <n v="0.06"/>
  </r>
  <r>
    <s v="E"/>
    <s v="U"/>
    <s v="GU-F"/>
    <d v="2018-04-01T00:00:00"/>
    <x v="2"/>
    <d v="2018-01-01T00:00:00"/>
    <n v="7537.56"/>
    <n v="580.52"/>
  </r>
  <r>
    <s v="E"/>
    <s v="U"/>
    <s v="GU-F"/>
    <d v="2018-04-01T00:00:00"/>
    <x v="3"/>
    <d v="2018-01-01T00:00:00"/>
    <n v="339.89"/>
    <n v="26.25"/>
  </r>
  <r>
    <s v="E"/>
    <s v="U"/>
    <s v="GU-F"/>
    <d v="2018-04-01T00:00:00"/>
    <x v="0"/>
    <d v="2018-01-01T00:00:00"/>
    <n v="4.4400000000000004"/>
    <n v="0.4"/>
  </r>
  <r>
    <s v="E"/>
    <s v="U"/>
    <s v="GU-F"/>
    <d v="2018-04-01T00:00:00"/>
    <x v="1"/>
    <d v="2018-01-01T00:00:00"/>
    <n v="0.2"/>
    <n v="0.02"/>
  </r>
  <r>
    <s v="E"/>
    <s v="G"/>
    <s v="G&gt;50Ft"/>
    <d v="2018-04-01T00:00:00"/>
    <x v="2"/>
    <d v="2018-01-01T00:00:00"/>
    <n v="91400"/>
    <n v="7037.8"/>
  </r>
  <r>
    <s v="E"/>
    <s v="G"/>
    <s v="G&gt;50Ft"/>
    <d v="2018-04-01T00:00:00"/>
    <x v="3"/>
    <d v="2018-01-01T00:00:00"/>
    <n v="4122.1400000000003"/>
    <n v="317.39999999999998"/>
  </r>
  <r>
    <s v="E"/>
    <s v="G"/>
    <s v="G&gt;50F"/>
    <d v="2018-04-01T00:00:00"/>
    <x v="2"/>
    <d v="2018-01-01T00:00:00"/>
    <n v="1483.12"/>
    <n v="114.2"/>
  </r>
  <r>
    <s v="E"/>
    <s v="G"/>
    <s v="G&gt;50F"/>
    <d v="2018-04-01T00:00:00"/>
    <x v="0"/>
    <d v="2018-01-01T00:00:00"/>
    <n v="39136.879999999997"/>
    <n v="3522.32"/>
  </r>
  <r>
    <s v="E"/>
    <s v="G"/>
    <s v="G&gt;50F"/>
    <d v="2018-04-01T00:00:00"/>
    <x v="3"/>
    <d v="2018-01-01T00:00:00"/>
    <n v="66.88"/>
    <n v="5.14"/>
  </r>
  <r>
    <s v="E"/>
    <s v="G"/>
    <s v="G&gt;50F"/>
    <d v="2018-04-01T00:00:00"/>
    <x v="1"/>
    <d v="2018-01-01T00:00:00"/>
    <n v="1765.08"/>
    <n v="158.86000000000001"/>
  </r>
  <r>
    <s v="E"/>
    <s v="C"/>
    <s v="G&lt;50F"/>
    <d v="2018-04-01T00:00:00"/>
    <x v="2"/>
    <d v="2018-01-01T00:00:00"/>
    <n v="741.56"/>
    <n v="57.1"/>
  </r>
  <r>
    <s v="E"/>
    <s v="C"/>
    <s v="G&lt;50F"/>
    <d v="2018-04-01T00:00:00"/>
    <x v="0"/>
    <d v="2018-01-01T00:00:00"/>
    <n v="8338.44"/>
    <n v="750.46"/>
  </r>
  <r>
    <s v="E"/>
    <s v="C"/>
    <s v="G&lt;50F"/>
    <d v="2018-04-01T00:00:00"/>
    <x v="3"/>
    <d v="2018-01-01T00:00:00"/>
    <n v="33.44"/>
    <n v="2.57"/>
  </r>
  <r>
    <s v="E"/>
    <s v="C"/>
    <s v="G&lt;50F"/>
    <d v="2018-04-01T00:00:00"/>
    <x v="1"/>
    <d v="2018-01-01T00:00:00"/>
    <n v="376.07"/>
    <n v="33.85"/>
  </r>
  <r>
    <s v="E"/>
    <s v="C"/>
    <s v="C-NET"/>
    <d v="2018-04-01T00:00:00"/>
    <x v="18"/>
    <d v="2018-01-01T00:00:00"/>
    <n v="-520"/>
    <n v="-40.04"/>
  </r>
  <r>
    <s v="E"/>
    <s v="C"/>
    <s v="SENTF"/>
    <d v="2018-04-01T00:00:00"/>
    <x v="4"/>
    <d v="2018-01-01T00:00:00"/>
    <n v="3866.57"/>
    <n v="297.72000000000003"/>
  </r>
  <r>
    <s v="E"/>
    <s v="C"/>
    <s v="SENTF"/>
    <d v="2018-04-01T00:00:00"/>
    <x v="5"/>
    <d v="2018-01-01T00:00:00"/>
    <n v="174.41"/>
    <n v="13.43"/>
  </r>
  <r>
    <s v="E"/>
    <s v="U"/>
    <s v="GU-F"/>
    <d v="2018-04-01T00:00:00"/>
    <x v="2"/>
    <d v="2018-01-01T00:00:00"/>
    <n v="13"/>
    <n v="1"/>
  </r>
  <r>
    <s v="E"/>
    <s v="U"/>
    <s v="GU-F"/>
    <d v="2018-04-01T00:00:00"/>
    <x v="3"/>
    <d v="2018-01-01T00:00:00"/>
    <n v="0.59"/>
    <n v="0.05"/>
  </r>
  <r>
    <s v="E"/>
    <s v="R"/>
    <s v="SENTF"/>
    <d v="2018-02-01T00:00:00"/>
    <x v="4"/>
    <d v="2018-01-01T00:00:00"/>
    <n v="200.88"/>
    <n v="15.46"/>
  </r>
  <r>
    <s v="E"/>
    <s v="C"/>
    <s v="SENTF"/>
    <d v="2018-02-01T00:00:00"/>
    <x v="4"/>
    <d v="2018-01-01T00:00:00"/>
    <n v="232.5"/>
    <n v="17.899999999999999"/>
  </r>
  <r>
    <s v="E"/>
    <s v="C"/>
    <s v="SENTF"/>
    <d v="2018-02-01T00:00:00"/>
    <x v="5"/>
    <d v="2018-01-01T00:00:00"/>
    <n v="10.49"/>
    <n v="0.81"/>
  </r>
  <r>
    <s v="E"/>
    <s v="C"/>
    <s v="SENTF"/>
    <d v="2018-02-01T00:00:00"/>
    <x v="4"/>
    <d v="2018-01-01T00:00:00"/>
    <n v="1313.91"/>
    <n v="101.16"/>
  </r>
  <r>
    <s v="E"/>
    <s v="C"/>
    <s v="SENTF"/>
    <d v="2018-02-01T00:00:00"/>
    <x v="5"/>
    <d v="2018-01-01T00:00:00"/>
    <n v="59.28"/>
    <n v="4.5599999999999996"/>
  </r>
  <r>
    <s v="E"/>
    <s v="R"/>
    <s v="R-F"/>
    <d v="2018-02-01T00:00:00"/>
    <x v="2"/>
    <d v="2018-01-01T00:00:00"/>
    <n v="2061.2399999999998"/>
    <n v="158.72"/>
  </r>
  <r>
    <s v="E"/>
    <s v="R"/>
    <s v="R-F"/>
    <d v="2018-02-01T00:00:00"/>
    <x v="3"/>
    <d v="2018-01-01T00:00:00"/>
    <n v="92.97"/>
    <n v="7.16"/>
  </r>
  <r>
    <s v="E"/>
    <s v="R"/>
    <s v="R-F"/>
    <d v="2018-02-01T00:00:00"/>
    <x v="0"/>
    <d v="2018-01-01T00:00:00"/>
    <n v="323.76"/>
    <n v="29.14"/>
  </r>
  <r>
    <s v="E"/>
    <s v="R"/>
    <s v="R-F"/>
    <d v="2018-02-01T00:00:00"/>
    <x v="1"/>
    <d v="2018-01-01T00:00:00"/>
    <n v="14.6"/>
    <n v="1.31"/>
  </r>
  <r>
    <s v="E"/>
    <s v="R"/>
    <s v="R-F"/>
    <d v="2018-02-01T00:00:00"/>
    <x v="2"/>
    <d v="2018-01-01T00:00:00"/>
    <n v="3293.2"/>
    <n v="253.58"/>
  </r>
  <r>
    <s v="E"/>
    <s v="R"/>
    <s v="R-F"/>
    <d v="2018-02-01T00:00:00"/>
    <x v="3"/>
    <d v="2018-01-01T00:00:00"/>
    <n v="148.55000000000001"/>
    <n v="11.44"/>
  </r>
  <r>
    <s v="E"/>
    <s v="R"/>
    <s v="R-F"/>
    <d v="2018-02-01T00:00:00"/>
    <x v="0"/>
    <d v="2018-01-01T00:00:00"/>
    <n v="4796.8"/>
    <n v="431.72"/>
  </r>
  <r>
    <s v="E"/>
    <s v="R"/>
    <s v="R-F"/>
    <d v="2018-02-01T00:00:00"/>
    <x v="1"/>
    <d v="2018-01-01T00:00:00"/>
    <n v="216.31"/>
    <n v="19.46"/>
  </r>
  <r>
    <s v="E"/>
    <s v="R"/>
    <s v="R-F"/>
    <d v="2018-02-01T00:00:00"/>
    <x v="0"/>
    <d v="2018-01-01T00:00:00"/>
    <n v="1406.28"/>
    <n v="126.57"/>
  </r>
  <r>
    <s v="E"/>
    <s v="R"/>
    <s v="R-F"/>
    <d v="2018-02-01T00:00:00"/>
    <x v="1"/>
    <d v="2018-01-01T00:00:00"/>
    <n v="63.41"/>
    <n v="5.71"/>
  </r>
  <r>
    <s v="E"/>
    <s v="R"/>
    <s v="SENTF"/>
    <d v="2018-02-01T00:00:00"/>
    <x v="4"/>
    <d v="2018-01-01T00:00:00"/>
    <n v="48.36"/>
    <n v="3.72"/>
  </r>
  <r>
    <s v="E"/>
    <s v="R"/>
    <s v="SENTF"/>
    <d v="2018-02-01T00:00:00"/>
    <x v="5"/>
    <d v="2018-01-01T00:00:00"/>
    <n v="2.1800000000000002"/>
    <n v="0.17"/>
  </r>
  <r>
    <s v="E"/>
    <s v="R"/>
    <s v="WR-F"/>
    <d v="2018-03-01T00:00:00"/>
    <x v="2"/>
    <d v="2018-01-01T00:00:00"/>
    <n v="2282.9"/>
    <n v="175.78"/>
  </r>
  <r>
    <s v="E"/>
    <s v="R"/>
    <s v="WR-F"/>
    <d v="2018-03-01T00:00:00"/>
    <x v="0"/>
    <d v="2018-01-01T00:00:00"/>
    <n v="487.1"/>
    <n v="43.85"/>
  </r>
  <r>
    <s v="E"/>
    <s v="R"/>
    <s v="WR-F"/>
    <d v="2018-03-01T00:00:00"/>
    <x v="3"/>
    <d v="2018-01-01T00:00:00"/>
    <n v="102.98"/>
    <n v="7.92"/>
  </r>
  <r>
    <s v="E"/>
    <s v="R"/>
    <s v="WR-F"/>
    <d v="2018-03-01T00:00:00"/>
    <x v="1"/>
    <d v="2018-01-01T00:00:00"/>
    <n v="21.95"/>
    <n v="1.97"/>
  </r>
  <r>
    <s v="E"/>
    <s v="R"/>
    <s v="R-F"/>
    <d v="2018-03-01T00:00:00"/>
    <x v="2"/>
    <d v="2018-01-01T00:00:00"/>
    <n v="710"/>
    <n v="54.68"/>
  </r>
  <r>
    <s v="E"/>
    <s v="R"/>
    <s v="R-F"/>
    <d v="2018-03-01T00:00:00"/>
    <x v="3"/>
    <d v="2018-01-01T00:00:00"/>
    <n v="32.020000000000003"/>
    <n v="2.4700000000000002"/>
  </r>
  <r>
    <s v="E"/>
    <s v="C"/>
    <s v="G&lt;50F"/>
    <d v="2018-03-01T00:00:00"/>
    <x v="2"/>
    <d v="2018-01-01T00:00:00"/>
    <n v="1961.54"/>
    <n v="151.04"/>
  </r>
  <r>
    <s v="E"/>
    <s v="C"/>
    <s v="G&lt;50F"/>
    <d v="2018-03-01T00:00:00"/>
    <x v="0"/>
    <d v="2018-01-01T00:00:00"/>
    <n v="7613.46"/>
    <n v="685.21"/>
  </r>
  <r>
    <s v="E"/>
    <s v="C"/>
    <s v="G&lt;50F"/>
    <d v="2018-03-01T00:00:00"/>
    <x v="3"/>
    <d v="2018-01-01T00:00:00"/>
    <n v="88.46"/>
    <n v="6.8"/>
  </r>
  <r>
    <s v="E"/>
    <s v="GI"/>
    <s v="G&gt;50IF"/>
    <d v="2018-05-01T00:00:00"/>
    <x v="2"/>
    <d v="2018-01-01T00:00:00"/>
    <n v="724.85"/>
    <n v="55.81"/>
  </r>
  <r>
    <s v="E"/>
    <s v="GI"/>
    <s v="G&gt;50IF"/>
    <d v="2018-05-01T00:00:00"/>
    <x v="0"/>
    <d v="2018-01-01T00:00:00"/>
    <n v="17506.87"/>
    <n v="1575.62"/>
  </r>
  <r>
    <s v="E"/>
    <s v="GI"/>
    <s v="G&gt;50IF"/>
    <d v="2018-05-01T00:00:00"/>
    <x v="3"/>
    <d v="2018-01-01T00:00:00"/>
    <n v="25.15"/>
    <n v="1.94"/>
  </r>
  <r>
    <s v="E"/>
    <s v="GI"/>
    <s v="G&gt;50IF"/>
    <d v="2018-05-01T00:00:00"/>
    <x v="1"/>
    <d v="2018-01-01T00:00:00"/>
    <n v="607.49"/>
    <n v="54.67"/>
  </r>
  <r>
    <s v="E"/>
    <s v="G"/>
    <s v="G&gt;50IF"/>
    <d v="2018-05-01T00:00:00"/>
    <x v="2"/>
    <d v="2018-01-01T00:00:00"/>
    <n v="717.63"/>
    <n v="55.26"/>
  </r>
  <r>
    <s v="E"/>
    <s v="G"/>
    <s v="G&gt;50IF"/>
    <d v="2018-05-01T00:00:00"/>
    <x v="0"/>
    <d v="2018-01-01T00:00:00"/>
    <n v="12179.91"/>
    <n v="1096.19"/>
  </r>
  <r>
    <s v="E"/>
    <s v="G"/>
    <s v="G&gt;50IF"/>
    <d v="2018-05-01T00:00:00"/>
    <x v="3"/>
    <d v="2018-01-01T00:00:00"/>
    <n v="32.369999999999997"/>
    <n v="2.4900000000000002"/>
  </r>
  <r>
    <s v="E"/>
    <s v="G"/>
    <s v="G&gt;50IF"/>
    <d v="2018-05-01T00:00:00"/>
    <x v="1"/>
    <d v="2018-01-01T00:00:00"/>
    <n v="549.30999999999995"/>
    <n v="49.44"/>
  </r>
  <r>
    <s v="E"/>
    <s v="R"/>
    <s v="WR-F"/>
    <d v="2018-05-01T00:00:00"/>
    <x v="11"/>
    <d v="2018-05-01T00:00:00"/>
    <n v="0"/>
    <n v="0"/>
  </r>
  <r>
    <s v="E"/>
    <s v="R"/>
    <s v="WR-F"/>
    <d v="2018-05-01T00:00:00"/>
    <x v="12"/>
    <d v="2018-05-01T00:00:00"/>
    <n v="0"/>
    <n v="0"/>
  </r>
  <r>
    <s v="E"/>
    <s v="U"/>
    <s v="GU-F"/>
    <d v="2018-06-01T00:00:00"/>
    <x v="11"/>
    <d v="2018-05-01T00:00:00"/>
    <n v="208"/>
    <n v="16.02"/>
  </r>
  <r>
    <s v="E"/>
    <s v="U"/>
    <s v="GU-F"/>
    <d v="2018-06-01T00:00:00"/>
    <x v="12"/>
    <d v="2018-05-01T00:00:00"/>
    <n v="9.3800000000000008"/>
    <n v="0.72"/>
  </r>
  <r>
    <s v="E"/>
    <s v="C"/>
    <s v="SENTF"/>
    <d v="2018-06-01T00:00:00"/>
    <x v="9"/>
    <d v="2018-05-01T00:00:00"/>
    <n v="1047.18"/>
    <n v="80.63"/>
  </r>
  <r>
    <s v="E"/>
    <s v="C"/>
    <s v="SENTF"/>
    <d v="2018-06-01T00:00:00"/>
    <x v="10"/>
    <d v="2018-05-01T00:00:00"/>
    <n v="47.24"/>
    <n v="3.64"/>
  </r>
  <r>
    <s v="E"/>
    <s v="C"/>
    <s v="SENTF"/>
    <d v="2018-06-01T00:00:00"/>
    <x v="9"/>
    <d v="2018-05-01T00:00:00"/>
    <n v="514.84"/>
    <n v="39.630000000000003"/>
  </r>
  <r>
    <s v="E"/>
    <s v="C"/>
    <s v="SENTF"/>
    <d v="2018-06-01T00:00:00"/>
    <x v="10"/>
    <d v="2018-05-01T00:00:00"/>
    <n v="23.21"/>
    <n v="1.79"/>
  </r>
  <r>
    <s v="E"/>
    <s v="C"/>
    <s v="G&lt;50F"/>
    <d v="2018-06-01T00:00:00"/>
    <x v="6"/>
    <d v="2018-05-01T00:00:00"/>
    <n v="60.26"/>
    <n v="5.36"/>
  </r>
  <r>
    <s v="E"/>
    <s v="C"/>
    <s v="G&lt;50F"/>
    <d v="2018-06-01T00:00:00"/>
    <x v="7"/>
    <d v="2018-05-01T00:00:00"/>
    <n v="2.72"/>
    <n v="0.24"/>
  </r>
  <r>
    <s v="E"/>
    <s v="C"/>
    <s v="SENTF"/>
    <d v="2018-05-01T00:00:00"/>
    <x v="4"/>
    <d v="2018-01-01T00:00:00"/>
    <n v="299"/>
    <n v="23.02"/>
  </r>
  <r>
    <s v="E"/>
    <s v="C"/>
    <s v="SENTF"/>
    <d v="2018-05-01T00:00:00"/>
    <x v="5"/>
    <d v="2018-01-01T00:00:00"/>
    <n v="13.49"/>
    <n v="1.04"/>
  </r>
  <r>
    <s v="E"/>
    <s v="R"/>
    <s v="R-F"/>
    <d v="2018-05-01T00:00:00"/>
    <x v="11"/>
    <d v="2018-05-01T00:00:00"/>
    <n v="213"/>
    <n v="16.399999999999999"/>
  </r>
  <r>
    <s v="E"/>
    <s v="R"/>
    <s v="R-F"/>
    <d v="2018-05-01T00:00:00"/>
    <x v="12"/>
    <d v="2018-05-01T00:00:00"/>
    <n v="9.6"/>
    <n v="0.74"/>
  </r>
  <r>
    <s v="E"/>
    <s v="R"/>
    <s v="SENTF"/>
    <d v="2018-05-01T00:00:00"/>
    <x v="9"/>
    <d v="2018-05-01T00:00:00"/>
    <n v="17.2"/>
    <n v="1.32"/>
  </r>
  <r>
    <s v="E"/>
    <s v="R"/>
    <s v="SENTF"/>
    <d v="2018-05-01T00:00:00"/>
    <x v="10"/>
    <d v="2018-05-01T00:00:00"/>
    <n v="0.78"/>
    <n v="0.06"/>
  </r>
  <r>
    <s v="E"/>
    <s v="C"/>
    <s v="SENTF"/>
    <d v="2018-05-01T00:00:00"/>
    <x v="9"/>
    <d v="2018-05-01T00:00:00"/>
    <n v="199.24"/>
    <n v="15.34"/>
  </r>
  <r>
    <s v="E"/>
    <s v="C"/>
    <s v="SENTF"/>
    <d v="2018-05-01T00:00:00"/>
    <x v="10"/>
    <d v="2018-05-01T00:00:00"/>
    <n v="8.98"/>
    <n v="0.7"/>
  </r>
  <r>
    <s v="E"/>
    <s v="R"/>
    <s v="SENTF"/>
    <d v="2018-05-01T00:00:00"/>
    <x v="4"/>
    <d v="2018-01-01T00:00:00"/>
    <n v="26"/>
    <n v="2"/>
  </r>
  <r>
    <s v="E"/>
    <s v="R"/>
    <s v="SENTF"/>
    <d v="2018-05-01T00:00:00"/>
    <x v="5"/>
    <d v="2018-01-01T00:00:00"/>
    <n v="1.18"/>
    <n v="0.1"/>
  </r>
  <r>
    <s v="E"/>
    <s v="G"/>
    <s v="G&gt;50Ft"/>
    <d v="2018-05-01T00:00:00"/>
    <x v="2"/>
    <d v="2018-01-01T00:00:00"/>
    <n v="28587"/>
    <n v="2201.1999999999998"/>
  </r>
  <r>
    <s v="E"/>
    <s v="G"/>
    <s v="G&gt;50Ft"/>
    <d v="2018-05-01T00:00:00"/>
    <x v="3"/>
    <d v="2018-01-01T00:00:00"/>
    <n v="1289.27"/>
    <n v="99.27"/>
  </r>
  <r>
    <s v="E"/>
    <s v="G"/>
    <s v="G&gt;50Ft"/>
    <d v="2018-05-01T00:00:00"/>
    <x v="11"/>
    <d v="2018-05-01T00:00:00"/>
    <n v="11482.15"/>
    <n v="884.13"/>
  </r>
  <r>
    <s v="E"/>
    <s v="G"/>
    <s v="G&gt;50Ft"/>
    <d v="2018-05-01T00:00:00"/>
    <x v="6"/>
    <d v="2018-05-01T00:00:00"/>
    <n v="2810.85"/>
    <n v="250.17"/>
  </r>
  <r>
    <s v="E"/>
    <s v="G"/>
    <s v="G&gt;50Ft"/>
    <d v="2018-05-01T00:00:00"/>
    <x v="12"/>
    <d v="2018-05-01T00:00:00"/>
    <n v="517.85"/>
    <n v="39.869999999999997"/>
  </r>
  <r>
    <s v="E"/>
    <s v="G"/>
    <s v="G&gt;50Ft"/>
    <d v="2018-05-01T00:00:00"/>
    <x v="7"/>
    <d v="2018-05-01T00:00:00"/>
    <n v="126.76"/>
    <n v="11.28"/>
  </r>
  <r>
    <s v="E"/>
    <s v="C"/>
    <s v="SENTF"/>
    <d v="2018-05-01T00:00:00"/>
    <x v="9"/>
    <d v="2018-05-01T00:00:00"/>
    <n v="157.6"/>
    <n v="12.14"/>
  </r>
  <r>
    <s v="E"/>
    <s v="C"/>
    <s v="SENTF"/>
    <d v="2018-05-01T00:00:00"/>
    <x v="10"/>
    <d v="2018-05-01T00:00:00"/>
    <n v="7.11"/>
    <n v="0.54"/>
  </r>
  <r>
    <s v="E"/>
    <s v="C"/>
    <s v="SENTF"/>
    <d v="2018-05-01T00:00:00"/>
    <x v="4"/>
    <d v="2018-01-01T00:00:00"/>
    <n v="314"/>
    <n v="24.18"/>
  </r>
  <r>
    <s v="E"/>
    <s v="C"/>
    <s v="SENTF"/>
    <d v="2018-05-01T00:00:00"/>
    <x v="5"/>
    <d v="2018-01-01T00:00:00"/>
    <n v="14.17"/>
    <n v="1.0900000000000001"/>
  </r>
  <r>
    <s v="E"/>
    <s v="G"/>
    <s v="G&gt;50F"/>
    <d v="2018-05-01T00:00:00"/>
    <x v="7"/>
    <d v="2018-05-01T00:00:00"/>
    <n v="845.33"/>
    <n v="75.22"/>
  </r>
  <r>
    <s v="E"/>
    <s v="G"/>
    <s v="G&gt;50F"/>
    <d v="2018-05-01T00:00:00"/>
    <x v="11"/>
    <d v="2018-05-01T00:00:00"/>
    <n v="1435.26"/>
    <n v="110.52"/>
  </r>
  <r>
    <s v="E"/>
    <s v="G"/>
    <s v="G&gt;50F"/>
    <d v="2018-05-01T00:00:00"/>
    <x v="6"/>
    <d v="2018-05-01T00:00:00"/>
    <n v="18743.740000000002"/>
    <n v="1668.19"/>
  </r>
  <r>
    <s v="E"/>
    <s v="G"/>
    <s v="G&gt;50F"/>
    <d v="2018-05-01T00:00:00"/>
    <x v="12"/>
    <d v="2018-05-01T00:00:00"/>
    <n v="64.739999999999995"/>
    <n v="4.9800000000000004"/>
  </r>
  <r>
    <s v="E"/>
    <s v="G"/>
    <s v="G&gt;50F"/>
    <d v="2018-05-01T00:00:00"/>
    <x v="2"/>
    <d v="2018-01-01T00:00:00"/>
    <n v="2870.52"/>
    <n v="221.04"/>
  </r>
  <r>
    <s v="E"/>
    <s v="G"/>
    <s v="G&gt;50F"/>
    <d v="2018-05-01T00:00:00"/>
    <x v="0"/>
    <d v="2018-01-01T00:00:00"/>
    <n v="37486.480000000003"/>
    <n v="3373.77"/>
  </r>
  <r>
    <s v="E"/>
    <s v="G"/>
    <s v="G&gt;50F"/>
    <d v="2018-05-01T00:00:00"/>
    <x v="3"/>
    <d v="2018-01-01T00:00:00"/>
    <n v="129.47999999999999"/>
    <n v="9.9600000000000009"/>
  </r>
  <r>
    <s v="E"/>
    <s v="G"/>
    <s v="G&gt;50F"/>
    <d v="2018-05-01T00:00:00"/>
    <x v="1"/>
    <d v="2018-01-01T00:00:00"/>
    <n v="1690.62"/>
    <n v="152.16"/>
  </r>
  <r>
    <s v="E"/>
    <s v="GI"/>
    <s v="G&lt;50F"/>
    <d v="2018-04-01T00:00:00"/>
    <x v="2"/>
    <d v="2018-01-01T00:00:00"/>
    <n v="2392.11"/>
    <n v="184.19"/>
  </r>
  <r>
    <s v="E"/>
    <s v="GI"/>
    <s v="G&lt;50F"/>
    <d v="2018-04-01T00:00:00"/>
    <x v="0"/>
    <d v="2018-01-01T00:00:00"/>
    <n v="35829.89"/>
    <n v="3224.69"/>
  </r>
  <r>
    <s v="E"/>
    <s v="GI"/>
    <s v="G&lt;50F"/>
    <d v="2018-04-01T00:00:00"/>
    <x v="3"/>
    <d v="2018-01-01T00:00:00"/>
    <n v="107.89"/>
    <n v="8.31"/>
  </r>
  <r>
    <s v="E"/>
    <s v="GI"/>
    <s v="G&lt;50F"/>
    <d v="2018-04-01T00:00:00"/>
    <x v="1"/>
    <d v="2018-01-01T00:00:00"/>
    <n v="1615.92"/>
    <n v="145.43"/>
  </r>
  <r>
    <s v="E"/>
    <s v="R"/>
    <s v="SENTF"/>
    <d v="2018-03-01T00:00:00"/>
    <x v="4"/>
    <d v="2018-01-01T00:00:00"/>
    <n v="70.56"/>
    <n v="5.43"/>
  </r>
  <r>
    <s v="E"/>
    <s v="R"/>
    <s v="SENTF"/>
    <d v="2018-03-01T00:00:00"/>
    <x v="5"/>
    <d v="2018-01-01T00:00:00"/>
    <n v="3.18"/>
    <n v="0.24"/>
  </r>
  <r>
    <s v="E"/>
    <s v="U"/>
    <s v="GU-F"/>
    <d v="2018-03-01T00:00:00"/>
    <x v="2"/>
    <d v="2018-01-01T00:00:00"/>
    <n v="6211.37"/>
    <n v="478.27"/>
  </r>
  <r>
    <s v="E"/>
    <s v="U"/>
    <s v="GU-F"/>
    <d v="2018-03-01T00:00:00"/>
    <x v="3"/>
    <d v="2018-01-01T00:00:00"/>
    <n v="280.16000000000003"/>
    <n v="21.59"/>
  </r>
  <r>
    <s v="E"/>
    <s v="U"/>
    <s v="GU-F"/>
    <d v="2018-03-01T00:00:00"/>
    <x v="0"/>
    <d v="2018-01-01T00:00:00"/>
    <n v="1078.6300000000001"/>
    <n v="97.08"/>
  </r>
  <r>
    <s v="E"/>
    <s v="U"/>
    <s v="GU-F"/>
    <d v="2018-03-01T00:00:00"/>
    <x v="1"/>
    <d v="2018-01-01T00:00:00"/>
    <n v="48.64"/>
    <n v="4.37"/>
  </r>
  <r>
    <s v="E"/>
    <s v="C"/>
    <s v="G&lt;50F"/>
    <d v="2018-03-01T00:00:00"/>
    <x v="2"/>
    <d v="2018-01-01T00:00:00"/>
    <n v="1334.79"/>
    <n v="102.78"/>
  </r>
  <r>
    <s v="E"/>
    <s v="C"/>
    <s v="G&lt;50F"/>
    <d v="2018-03-01T00:00:00"/>
    <x v="3"/>
    <d v="2018-01-01T00:00:00"/>
    <n v="60.2"/>
    <n v="4.6399999999999997"/>
  </r>
  <r>
    <s v="E"/>
    <s v="R"/>
    <s v="CR-F"/>
    <d v="2018-03-01T00:00:00"/>
    <x v="0"/>
    <d v="2018-01-01T00:00:00"/>
    <n v="441.17"/>
    <n v="39.71"/>
  </r>
  <r>
    <s v="E"/>
    <s v="R"/>
    <s v="CR-F"/>
    <d v="2018-03-01T00:00:00"/>
    <x v="1"/>
    <d v="2018-01-01T00:00:00"/>
    <n v="19.89"/>
    <n v="1.79"/>
  </r>
  <r>
    <s v="E"/>
    <s v="C"/>
    <s v="SENTF"/>
    <d v="2018-03-01T00:00:00"/>
    <x v="4"/>
    <d v="2018-01-01T00:00:00"/>
    <n v="63.84"/>
    <n v="4.92"/>
  </r>
  <r>
    <s v="E"/>
    <s v="C"/>
    <s v="SENTF"/>
    <d v="2018-03-01T00:00:00"/>
    <x v="5"/>
    <d v="2018-01-01T00:00:00"/>
    <n v="2.88"/>
    <n v="0.22"/>
  </r>
  <r>
    <s v="E"/>
    <s v="C"/>
    <s v="GU-F"/>
    <d v="2018-03-01T00:00:00"/>
    <x v="2"/>
    <d v="2018-01-01T00:00:00"/>
    <n v="341"/>
    <n v="26.26"/>
  </r>
  <r>
    <s v="E"/>
    <s v="C"/>
    <s v="GU-F"/>
    <d v="2018-03-01T00:00:00"/>
    <x v="3"/>
    <d v="2018-01-01T00:00:00"/>
    <n v="15.38"/>
    <n v="1.18"/>
  </r>
  <r>
    <s v="E"/>
    <s v="R"/>
    <s v="R-F"/>
    <d v="2019-01-01T00:00:00"/>
    <x v="2"/>
    <d v="2018-11-01T00:00:00"/>
    <n v="199"/>
    <n v="15.32"/>
  </r>
  <r>
    <s v="E"/>
    <s v="R"/>
    <s v="R-F"/>
    <d v="2019-01-01T00:00:00"/>
    <x v="3"/>
    <d v="2018-11-01T00:00:00"/>
    <n v="8.9700000000000006"/>
    <n v="0.69"/>
  </r>
  <r>
    <s v="E"/>
    <s v="U"/>
    <s v="GU-F"/>
    <d v="2018-03-01T00:00:00"/>
    <x v="2"/>
    <d v="2018-01-01T00:00:00"/>
    <n v="2202"/>
    <n v="169.57"/>
  </r>
  <r>
    <s v="E"/>
    <s v="U"/>
    <s v="GU-F"/>
    <d v="2018-03-01T00:00:00"/>
    <x v="3"/>
    <d v="2018-01-01T00:00:00"/>
    <n v="99.3"/>
    <n v="7.64"/>
  </r>
  <r>
    <s v="E"/>
    <s v="C"/>
    <s v="G&lt;50IF"/>
    <d v="2019-01-01T00:00:00"/>
    <x v="2"/>
    <d v="2018-11-01T00:00:00"/>
    <n v="2464.4699999999998"/>
    <n v="189.77"/>
  </r>
  <r>
    <s v="E"/>
    <s v="C"/>
    <s v="G&lt;50IF"/>
    <d v="2019-01-01T00:00:00"/>
    <x v="0"/>
    <d v="2018-11-01T00:00:00"/>
    <n v="7734.53"/>
    <n v="688.37"/>
  </r>
  <r>
    <s v="E"/>
    <s v="C"/>
    <s v="G&lt;50IF"/>
    <d v="2019-01-01T00:00:00"/>
    <x v="3"/>
    <d v="2018-11-01T00:00:00"/>
    <n v="100.07"/>
    <n v="7.71"/>
  </r>
  <r>
    <s v="E"/>
    <s v="C"/>
    <s v="G&lt;50IF"/>
    <d v="2019-01-01T00:00:00"/>
    <x v="1"/>
    <d v="2018-11-01T00:00:00"/>
    <n v="314.02"/>
    <n v="27.94"/>
  </r>
  <r>
    <s v="E"/>
    <s v="U"/>
    <s v="GU-F"/>
    <d v="2019-01-01T00:00:00"/>
    <x v="2"/>
    <d v="2018-11-01T00:00:00"/>
    <n v="4616.6400000000003"/>
    <n v="355.49"/>
  </r>
  <r>
    <s v="E"/>
    <s v="U"/>
    <s v="GU-F"/>
    <d v="2019-01-01T00:00:00"/>
    <x v="3"/>
    <d v="2018-11-01T00:00:00"/>
    <n v="185.56"/>
    <n v="14.24"/>
  </r>
  <r>
    <s v="E"/>
    <s v="U"/>
    <s v="GU-F"/>
    <d v="2019-01-01T00:00:00"/>
    <x v="0"/>
    <d v="2018-11-01T00:00:00"/>
    <n v="0.36"/>
    <n v="0.03"/>
  </r>
  <r>
    <s v="E"/>
    <s v="U"/>
    <s v="GU-F"/>
    <d v="2019-01-01T00:00:00"/>
    <x v="1"/>
    <d v="2018-11-01T00:00:00"/>
    <n v="0.01"/>
    <n v="0"/>
  </r>
  <r>
    <s v="E"/>
    <s v="G"/>
    <s v="G&gt;50Ft"/>
    <d v="2019-01-01T00:00:00"/>
    <x v="2"/>
    <d v="2018-11-01T00:00:00"/>
    <n v="57809"/>
    <n v="4451.29"/>
  </r>
  <r>
    <s v="E"/>
    <s v="G"/>
    <s v="G&gt;50Ft"/>
    <d v="2019-01-01T00:00:00"/>
    <x v="3"/>
    <d v="2018-11-01T00:00:00"/>
    <n v="2323.92"/>
    <n v="178.94"/>
  </r>
  <r>
    <s v="E"/>
    <s v="C"/>
    <s v="C-NET"/>
    <d v="2019-01-01T00:00:00"/>
    <x v="18"/>
    <d v="2018-11-01T00:00:00"/>
    <n v="0"/>
    <n v="0"/>
  </r>
  <r>
    <s v="E"/>
    <s v="G"/>
    <s v="G&gt;50F"/>
    <d v="2019-01-01T00:00:00"/>
    <x v="2"/>
    <d v="2018-11-01T00:00:00"/>
    <n v="913.28"/>
    <n v="70.319999999999993"/>
  </r>
  <r>
    <s v="E"/>
    <s v="G"/>
    <s v="G&gt;50F"/>
    <d v="2019-01-01T00:00:00"/>
    <x v="0"/>
    <d v="2018-11-01T00:00:00"/>
    <n v="17620.72"/>
    <n v="1568.24"/>
  </r>
  <r>
    <s v="E"/>
    <s v="G"/>
    <s v="G&gt;50F"/>
    <d v="2019-01-01T00:00:00"/>
    <x v="3"/>
    <d v="2018-11-01T00:00:00"/>
    <n v="36.72"/>
    <n v="2.82"/>
  </r>
  <r>
    <s v="E"/>
    <s v="G"/>
    <s v="G&gt;50F"/>
    <d v="2019-01-01T00:00:00"/>
    <x v="1"/>
    <d v="2018-11-01T00:00:00"/>
    <n v="708.35"/>
    <n v="63.04"/>
  </r>
  <r>
    <s v="E"/>
    <s v="C"/>
    <s v="G&lt;50F"/>
    <d v="2019-01-01T00:00:00"/>
    <x v="2"/>
    <d v="2018-11-01T00:00:00"/>
    <n v="456.64"/>
    <n v="35.159999999999997"/>
  </r>
  <r>
    <s v="E"/>
    <s v="C"/>
    <s v="G&lt;50F"/>
    <d v="2019-01-01T00:00:00"/>
    <x v="0"/>
    <d v="2018-11-01T00:00:00"/>
    <n v="4986.3599999999997"/>
    <n v="443.79"/>
  </r>
  <r>
    <s v="E"/>
    <s v="C"/>
    <s v="G&lt;50F"/>
    <d v="2019-01-01T00:00:00"/>
    <x v="3"/>
    <d v="2018-11-01T00:00:00"/>
    <n v="18.36"/>
    <n v="1.41"/>
  </r>
  <r>
    <s v="E"/>
    <s v="C"/>
    <s v="G&lt;50F"/>
    <d v="2019-01-01T00:00:00"/>
    <x v="1"/>
    <d v="2018-11-01T00:00:00"/>
    <n v="200.45"/>
    <n v="17.84"/>
  </r>
  <r>
    <s v="E"/>
    <s v="C"/>
    <s v="SENTF"/>
    <d v="2019-01-01T00:00:00"/>
    <x v="4"/>
    <d v="2018-11-01T00:00:00"/>
    <n v="2347"/>
    <n v="180.72"/>
  </r>
  <r>
    <s v="E"/>
    <s v="C"/>
    <s v="SENTF"/>
    <d v="2018-03-01T00:00:00"/>
    <x v="5"/>
    <d v="2018-01-01T00:00:00"/>
    <n v="42.66"/>
    <n v="3.27"/>
  </r>
  <r>
    <s v="E"/>
    <s v="C"/>
    <s v="SENTF"/>
    <d v="2018-03-01T00:00:00"/>
    <x v="4"/>
    <d v="2018-01-01T00:00:00"/>
    <n v="465.02"/>
    <n v="35.81"/>
  </r>
  <r>
    <s v="E"/>
    <s v="C"/>
    <s v="SENTF"/>
    <d v="2018-03-01T00:00:00"/>
    <x v="5"/>
    <d v="2018-01-01T00:00:00"/>
    <n v="20.97"/>
    <n v="1.62"/>
  </r>
  <r>
    <s v="E"/>
    <s v="C"/>
    <s v="G&lt;50IF"/>
    <d v="2018-03-01T00:00:00"/>
    <x v="2"/>
    <d v="2018-01-01T00:00:00"/>
    <n v="669.79"/>
    <n v="51.57"/>
  </r>
  <r>
    <s v="E"/>
    <s v="C"/>
    <s v="G&lt;50IF"/>
    <d v="2018-03-01T00:00:00"/>
    <x v="0"/>
    <d v="2018-01-01T00:00:00"/>
    <n v="4082.29"/>
    <n v="367.41"/>
  </r>
  <r>
    <s v="E"/>
    <s v="C"/>
    <s v="G&lt;50IF"/>
    <d v="2018-03-01T00:00:00"/>
    <x v="3"/>
    <d v="2018-01-01T00:00:00"/>
    <n v="30.21"/>
    <n v="2.33"/>
  </r>
  <r>
    <s v="E"/>
    <s v="C"/>
    <s v="G&lt;50IF"/>
    <d v="2018-03-01T00:00:00"/>
    <x v="1"/>
    <d v="2018-01-01T00:00:00"/>
    <n v="184.11"/>
    <n v="16.57"/>
  </r>
  <r>
    <s v="E"/>
    <s v="S"/>
    <s v="STRLTF"/>
    <d v="2018-03-01T00:00:00"/>
    <x v="2"/>
    <d v="2018-01-01T00:00:00"/>
    <n v="669.79"/>
    <n v="51.57"/>
  </r>
  <r>
    <s v="E"/>
    <s v="S"/>
    <s v="STRLTF"/>
    <d v="2018-03-01T00:00:00"/>
    <x v="0"/>
    <d v="2018-01-01T00:00:00"/>
    <n v="9690.24"/>
    <n v="872.12"/>
  </r>
  <r>
    <s v="E"/>
    <s v="S"/>
    <s v="STRLTF"/>
    <d v="2018-03-01T00:00:00"/>
    <x v="3"/>
    <d v="2018-01-01T00:00:00"/>
    <n v="30.21"/>
    <n v="2.33"/>
  </r>
  <r>
    <s v="E"/>
    <s v="S"/>
    <s v="STRLTF"/>
    <d v="2018-03-01T00:00:00"/>
    <x v="1"/>
    <d v="2018-01-01T00:00:00"/>
    <n v="437.03"/>
    <n v="39.33"/>
  </r>
  <r>
    <s v="E"/>
    <s v="G"/>
    <s v="WG&gt;5IF"/>
    <d v="2018-04-01T00:00:00"/>
    <x v="2"/>
    <d v="2018-01-01T00:00:00"/>
    <n v="741.56"/>
    <n v="57.1"/>
  </r>
  <r>
    <s v="E"/>
    <s v="G"/>
    <s v="WG&gt;5IF"/>
    <d v="2018-04-01T00:00:00"/>
    <x v="0"/>
    <d v="2018-01-01T00:00:00"/>
    <n v="9965.02"/>
    <n v="896.85"/>
  </r>
  <r>
    <s v="E"/>
    <s v="G"/>
    <s v="WG&gt;5IF"/>
    <d v="2018-04-01T00:00:00"/>
    <x v="3"/>
    <d v="2018-01-01T00:00:00"/>
    <n v="33.44"/>
    <n v="2.57"/>
  </r>
  <r>
    <s v="E"/>
    <s v="G"/>
    <s v="WG&gt;5IF"/>
    <d v="2018-04-01T00:00:00"/>
    <x v="1"/>
    <d v="2018-01-01T00:00:00"/>
    <n v="449.43"/>
    <n v="40.450000000000003"/>
  </r>
  <r>
    <s v="E"/>
    <s v="GI"/>
    <s v="G&gt;50IF"/>
    <d v="2018-04-01T00:00:00"/>
    <x v="2"/>
    <d v="2018-01-01T00:00:00"/>
    <n v="749.01"/>
    <n v="57.67"/>
  </r>
  <r>
    <s v="E"/>
    <s v="GI"/>
    <s v="G&gt;50IF"/>
    <d v="2018-04-01T00:00:00"/>
    <x v="0"/>
    <d v="2018-01-01T00:00:00"/>
    <n v="17556.169999999998"/>
    <n v="1580.06"/>
  </r>
  <r>
    <s v="E"/>
    <s v="GI"/>
    <s v="G&gt;50IF"/>
    <d v="2018-04-01T00:00:00"/>
    <x v="3"/>
    <d v="2018-01-01T00:00:00"/>
    <n v="25.99"/>
    <n v="2"/>
  </r>
  <r>
    <s v="E"/>
    <s v="GI"/>
    <s v="G&gt;50IF"/>
    <d v="2018-04-01T00:00:00"/>
    <x v="1"/>
    <d v="2018-01-01T00:00:00"/>
    <n v="609.20000000000005"/>
    <n v="54.83"/>
  </r>
  <r>
    <s v="E"/>
    <s v="GI"/>
    <s v="G&gt;50IF"/>
    <d v="2018-04-01T00:00:00"/>
    <x v="2"/>
    <d v="2018-01-01T00:00:00"/>
    <n v="741.56"/>
    <n v="57.1"/>
  </r>
  <r>
    <s v="E"/>
    <s v="GI"/>
    <s v="G&gt;50IF"/>
    <d v="2018-04-01T00:00:00"/>
    <x v="0"/>
    <d v="2018-01-01T00:00:00"/>
    <n v="13315.96"/>
    <n v="1198.44"/>
  </r>
  <r>
    <s v="E"/>
    <s v="GI"/>
    <s v="G&gt;50IF"/>
    <d v="2018-04-01T00:00:00"/>
    <x v="3"/>
    <d v="2018-01-01T00:00:00"/>
    <n v="33.44"/>
    <n v="2.57"/>
  </r>
  <r>
    <s v="E"/>
    <s v="GI"/>
    <s v="G&gt;50IF"/>
    <d v="2018-04-01T00:00:00"/>
    <x v="1"/>
    <d v="2018-01-01T00:00:00"/>
    <n v="600.54999999999995"/>
    <n v="54.05"/>
  </r>
  <r>
    <s v="E"/>
    <s v="R"/>
    <s v="R-F"/>
    <d v="2018-03-01T00:00:00"/>
    <x v="2"/>
    <d v="2018-01-01T00:00:00"/>
    <n v="3603.31"/>
    <n v="277.45999999999998"/>
  </r>
  <r>
    <s v="E"/>
    <s v="R"/>
    <s v="R-F"/>
    <d v="2018-03-01T00:00:00"/>
    <x v="3"/>
    <d v="2018-01-01T00:00:00"/>
    <n v="162.53"/>
    <n v="12.51"/>
  </r>
  <r>
    <s v="E"/>
    <s v="R"/>
    <s v="R-NET"/>
    <d v="2018-03-01T00:00:00"/>
    <x v="18"/>
    <d v="2018-01-01T00:00:00"/>
    <n v="-76"/>
    <n v="-5.85"/>
  </r>
  <r>
    <s v="E"/>
    <s v="R"/>
    <s v="R-F"/>
    <d v="2018-03-01T00:00:00"/>
    <x v="0"/>
    <d v="2018-01-01T00:00:00"/>
    <n v="947.69"/>
    <n v="85.3"/>
  </r>
  <r>
    <s v="E"/>
    <s v="R"/>
    <s v="R-F"/>
    <d v="2018-03-01T00:00:00"/>
    <x v="1"/>
    <d v="2018-01-01T00:00:00"/>
    <n v="42.73"/>
    <n v="3.85"/>
  </r>
  <r>
    <s v="E"/>
    <s v="R"/>
    <s v="R-F"/>
    <d v="2018-02-01T00:00:00"/>
    <x v="0"/>
    <d v="2018-01-01T00:00:00"/>
    <n v="156.76"/>
    <n v="14.11"/>
  </r>
  <r>
    <s v="E"/>
    <s v="R"/>
    <s v="R-F"/>
    <d v="2018-02-01T00:00:00"/>
    <x v="1"/>
    <d v="2018-01-01T00:00:00"/>
    <n v="7.07"/>
    <n v="0.64"/>
  </r>
  <r>
    <s v="E"/>
    <s v="C"/>
    <s v="SENTF"/>
    <d v="2018-02-01T00:00:00"/>
    <x v="4"/>
    <d v="2018-01-01T00:00:00"/>
    <n v="1047.18"/>
    <n v="80.63"/>
  </r>
  <r>
    <s v="E"/>
    <s v="C"/>
    <s v="SENTF"/>
    <d v="2018-02-01T00:00:00"/>
    <x v="5"/>
    <d v="2018-01-01T00:00:00"/>
    <n v="47.24"/>
    <n v="3.64"/>
  </r>
  <r>
    <s v="E"/>
    <s v="U"/>
    <s v="GU-F"/>
    <d v="2018-02-01T00:00:00"/>
    <x v="2"/>
    <d v="2018-01-01T00:00:00"/>
    <n v="208"/>
    <n v="16.02"/>
  </r>
  <r>
    <s v="E"/>
    <s v="U"/>
    <s v="GU-F"/>
    <d v="2018-02-01T00:00:00"/>
    <x v="3"/>
    <d v="2018-01-01T00:00:00"/>
    <n v="9.3800000000000008"/>
    <n v="0.72"/>
  </r>
  <r>
    <s v="E"/>
    <s v="R"/>
    <s v="SENTF"/>
    <d v="2018-02-01T00:00:00"/>
    <x v="4"/>
    <d v="2018-01-01T00:00:00"/>
    <n v="44.64"/>
    <n v="3.44"/>
  </r>
  <r>
    <s v="E"/>
    <s v="R"/>
    <s v="SENTF"/>
    <d v="2018-02-01T00:00:00"/>
    <x v="5"/>
    <d v="2018-01-01T00:00:00"/>
    <n v="2.02"/>
    <n v="0.16"/>
  </r>
  <r>
    <s v="E"/>
    <s v="U"/>
    <s v="GU-F"/>
    <d v="2018-02-01T00:00:00"/>
    <x v="2"/>
    <d v="2018-01-01T00:00:00"/>
    <n v="7537.56"/>
    <n v="580.52"/>
  </r>
  <r>
    <s v="E"/>
    <s v="U"/>
    <s v="GU-F"/>
    <d v="2018-02-01T00:00:00"/>
    <x v="3"/>
    <d v="2018-01-01T00:00:00"/>
    <n v="339.89"/>
    <n v="26.25"/>
  </r>
  <r>
    <s v="E"/>
    <s v="C"/>
    <s v="SENTF"/>
    <d v="2018-02-01T00:00:00"/>
    <x v="4"/>
    <d v="2018-01-01T00:00:00"/>
    <n v="514.84"/>
    <n v="39.630000000000003"/>
  </r>
  <r>
    <s v="E"/>
    <s v="C"/>
    <s v="SENTF"/>
    <d v="2018-02-01T00:00:00"/>
    <x v="5"/>
    <d v="2018-01-01T00:00:00"/>
    <n v="23.21"/>
    <n v="1.79"/>
  </r>
  <r>
    <s v="E"/>
    <s v="U"/>
    <s v="GU-F"/>
    <d v="2018-02-01T00:00:00"/>
    <x v="0"/>
    <d v="2018-01-01T00:00:00"/>
    <n v="4.4400000000000004"/>
    <n v="0.4"/>
  </r>
  <r>
    <s v="E"/>
    <s v="U"/>
    <s v="GU-F"/>
    <d v="2018-02-01T00:00:00"/>
    <x v="1"/>
    <d v="2018-01-01T00:00:00"/>
    <n v="0.2"/>
    <n v="0.02"/>
  </r>
  <r>
    <s v="E"/>
    <s v="G"/>
    <s v="G&gt;50Ft"/>
    <d v="2018-02-01T00:00:00"/>
    <x v="2"/>
    <d v="2018-01-01T00:00:00"/>
    <n v="75342.070000000007"/>
    <n v="5801.34"/>
  </r>
  <r>
    <s v="E"/>
    <s v="G"/>
    <s v="G&gt;50Ft"/>
    <d v="2018-02-01T00:00:00"/>
    <x v="0"/>
    <d v="2018-01-01T00:00:00"/>
    <n v="35537.93"/>
    <n v="3198.42"/>
  </r>
  <r>
    <s v="E"/>
    <s v="G"/>
    <s v="G&gt;50Ft"/>
    <d v="2018-02-01T00:00:00"/>
    <x v="3"/>
    <d v="2018-01-01T00:00:00"/>
    <n v="3397.93"/>
    <n v="261.64"/>
  </r>
  <r>
    <s v="E"/>
    <s v="G"/>
    <s v="G&gt;50Ft"/>
    <d v="2018-02-01T00:00:00"/>
    <x v="1"/>
    <d v="2018-01-01T00:00:00"/>
    <n v="1602.76"/>
    <n v="144.25"/>
  </r>
  <r>
    <s v="E"/>
    <s v="G"/>
    <s v="G&gt;50F"/>
    <d v="2018-02-01T00:00:00"/>
    <x v="2"/>
    <d v="2018-01-01T00:00:00"/>
    <n v="1483.12"/>
    <n v="114.2"/>
  </r>
  <r>
    <s v="E"/>
    <s v="G"/>
    <s v="G&gt;50F"/>
    <d v="2018-02-01T00:00:00"/>
    <x v="0"/>
    <d v="2018-01-01T00:00:00"/>
    <n v="39676.879999999997"/>
    <n v="3570.92"/>
  </r>
  <r>
    <s v="E"/>
    <s v="G"/>
    <s v="G&gt;50F"/>
    <d v="2018-02-01T00:00:00"/>
    <x v="3"/>
    <d v="2018-01-01T00:00:00"/>
    <n v="66.88"/>
    <n v="5.14"/>
  </r>
  <r>
    <s v="E"/>
    <s v="G"/>
    <s v="G&gt;50F"/>
    <d v="2018-02-01T00:00:00"/>
    <x v="1"/>
    <d v="2018-01-01T00:00:00"/>
    <n v="1789.43"/>
    <n v="161.05000000000001"/>
  </r>
  <r>
    <s v="E"/>
    <s v="C"/>
    <s v="SENTF"/>
    <d v="2018-02-01T00:00:00"/>
    <x v="4"/>
    <d v="2018-01-01T00:00:00"/>
    <n v="3866.57"/>
    <n v="297.72000000000003"/>
  </r>
  <r>
    <s v="E"/>
    <s v="C"/>
    <s v="SENTF"/>
    <d v="2018-02-01T00:00:00"/>
    <x v="5"/>
    <d v="2018-01-01T00:00:00"/>
    <n v="174.41"/>
    <n v="13.43"/>
  </r>
  <r>
    <s v="E"/>
    <s v="C"/>
    <s v="G&lt;50F"/>
    <d v="2018-02-01T00:00:00"/>
    <x v="2"/>
    <d v="2018-01-01T00:00:00"/>
    <n v="1609.12"/>
    <n v="123.9"/>
  </r>
  <r>
    <s v="E"/>
    <s v="C"/>
    <s v="G&lt;50F"/>
    <d v="2018-02-01T00:00:00"/>
    <x v="0"/>
    <d v="2018-01-01T00:00:00"/>
    <n v="14716.88"/>
    <n v="1324.52"/>
  </r>
  <r>
    <s v="E"/>
    <s v="C"/>
    <s v="G&lt;50F"/>
    <d v="2018-02-01T00:00:00"/>
    <x v="3"/>
    <d v="2018-01-01T00:00:00"/>
    <n v="72.56"/>
    <n v="5.58"/>
  </r>
  <r>
    <s v="E"/>
    <s v="C"/>
    <s v="G&lt;50F"/>
    <d v="2018-02-01T00:00:00"/>
    <x v="1"/>
    <d v="2018-01-01T00:00:00"/>
    <n v="663.74"/>
    <n v="59.74"/>
  </r>
  <r>
    <s v="E"/>
    <s v="C"/>
    <s v="C-NET"/>
    <d v="2018-02-01T00:00:00"/>
    <x v="18"/>
    <d v="2018-01-01T00:00:00"/>
    <n v="-40"/>
    <n v="-3.08"/>
  </r>
  <r>
    <s v="E"/>
    <s v="C"/>
    <s v="G&lt;50IF"/>
    <d v="2018-02-01T00:00:00"/>
    <x v="2"/>
    <d v="2018-01-01T00:00:00"/>
    <n v="741.56"/>
    <n v="57.1"/>
  </r>
  <r>
    <s v="E"/>
    <s v="C"/>
    <s v="G&lt;50IF"/>
    <d v="2018-02-01T00:00:00"/>
    <x v="0"/>
    <d v="2018-01-01T00:00:00"/>
    <n v="4927.3999999999996"/>
    <n v="443.47"/>
  </r>
  <r>
    <s v="E"/>
    <s v="C"/>
    <s v="G&lt;50IF"/>
    <d v="2018-02-01T00:00:00"/>
    <x v="3"/>
    <d v="2018-01-01T00:00:00"/>
    <n v="33.44"/>
    <n v="2.57"/>
  </r>
  <r>
    <s v="E"/>
    <s v="C"/>
    <s v="G&lt;50IF"/>
    <d v="2018-02-01T00:00:00"/>
    <x v="1"/>
    <d v="2018-01-01T00:00:00"/>
    <n v="222.23"/>
    <n v="20"/>
  </r>
  <r>
    <s v="E"/>
    <s v="S"/>
    <s v="STRLTF"/>
    <d v="2018-02-01T00:00:00"/>
    <x v="2"/>
    <d v="2018-01-01T00:00:00"/>
    <n v="741.56"/>
    <n v="57.1"/>
  </r>
  <r>
    <s v="E"/>
    <s v="S"/>
    <s v="STRLTF"/>
    <d v="2018-02-01T00:00:00"/>
    <x v="0"/>
    <d v="2018-01-01T00:00:00"/>
    <n v="11807.62"/>
    <n v="1062.69"/>
  </r>
  <r>
    <s v="E"/>
    <s v="S"/>
    <s v="STRLTF"/>
    <d v="2018-02-01T00:00:00"/>
    <x v="3"/>
    <d v="2018-01-01T00:00:00"/>
    <n v="33.44"/>
    <n v="2.57"/>
  </r>
  <r>
    <s v="E"/>
    <s v="S"/>
    <s v="STRLTF"/>
    <d v="2018-02-01T00:00:00"/>
    <x v="1"/>
    <d v="2018-01-01T00:00:00"/>
    <n v="532.53"/>
    <n v="47.93"/>
  </r>
  <r>
    <s v="E"/>
    <s v="S"/>
    <s v="STRLTF"/>
    <d v="2018-02-01T00:00:00"/>
    <x v="2"/>
    <d v="2018-01-01T00:00:00"/>
    <n v="741.56"/>
    <n v="57.1"/>
  </r>
  <r>
    <s v="E"/>
    <s v="GI"/>
    <s v="G&gt;5IFt"/>
    <d v="2018-02-01T00:00:00"/>
    <x v="2"/>
    <d v="2018-01-01T00:00:00"/>
    <n v="22103.279999999999"/>
    <n v="1701.95"/>
  </r>
  <r>
    <s v="E"/>
    <s v="GI"/>
    <s v="G&gt;5IFt"/>
    <d v="2018-02-01T00:00:00"/>
    <x v="3"/>
    <d v="2018-01-01T00:00:00"/>
    <n v="996.86"/>
    <n v="76.760000000000005"/>
  </r>
  <r>
    <s v="E"/>
    <s v="S"/>
    <s v="STRLTF"/>
    <d v="2018-02-01T00:00:00"/>
    <x v="0"/>
    <d v="2018-01-01T00:00:00"/>
    <n v="8148.12"/>
    <n v="733.33"/>
  </r>
  <r>
    <s v="E"/>
    <s v="S"/>
    <s v="STRLTF"/>
    <d v="2018-02-01T00:00:00"/>
    <x v="3"/>
    <d v="2018-01-01T00:00:00"/>
    <n v="33.44"/>
    <n v="2.57"/>
  </r>
  <r>
    <s v="E"/>
    <s v="S"/>
    <s v="STRLTF"/>
    <d v="2018-02-01T00:00:00"/>
    <x v="1"/>
    <d v="2018-01-01T00:00:00"/>
    <n v="367.48"/>
    <n v="33.07"/>
  </r>
  <r>
    <s v="E"/>
    <s v="S"/>
    <s v="STRLTF"/>
    <d v="2018-02-01T00:00:00"/>
    <x v="2"/>
    <d v="2018-01-01T00:00:00"/>
    <n v="741.56"/>
    <n v="57.1"/>
  </r>
  <r>
    <s v="E"/>
    <s v="S"/>
    <s v="STRLTF"/>
    <d v="2018-02-01T00:00:00"/>
    <x v="0"/>
    <d v="2018-01-01T00:00:00"/>
    <n v="5093.13"/>
    <n v="458.38"/>
  </r>
  <r>
    <s v="E"/>
    <s v="S"/>
    <s v="STRLTF"/>
    <d v="2018-02-01T00:00:00"/>
    <x v="3"/>
    <d v="2018-01-01T00:00:00"/>
    <n v="33.44"/>
    <n v="2.57"/>
  </r>
  <r>
    <s v="E"/>
    <s v="S"/>
    <s v="STRLTF"/>
    <d v="2018-02-01T00:00:00"/>
    <x v="1"/>
    <d v="2018-01-01T00:00:00"/>
    <n v="229.7"/>
    <n v="20.67"/>
  </r>
  <r>
    <s v="E"/>
    <s v="S"/>
    <s v="STRLTF"/>
    <d v="2018-02-01T00:00:00"/>
    <x v="2"/>
    <d v="2018-01-01T00:00:00"/>
    <n v="1483.12"/>
    <n v="114.2"/>
  </r>
  <r>
    <s v="E"/>
    <s v="S"/>
    <s v="STRLTF"/>
    <d v="2018-02-01T00:00:00"/>
    <x v="0"/>
    <d v="2018-01-01T00:00:00"/>
    <n v="36859.51"/>
    <n v="3317.35"/>
  </r>
  <r>
    <s v="E"/>
    <s v="S"/>
    <s v="STRLTF"/>
    <d v="2018-02-01T00:00:00"/>
    <x v="3"/>
    <d v="2018-01-01T00:00:00"/>
    <n v="66.88"/>
    <n v="5.14"/>
  </r>
  <r>
    <s v="E"/>
    <s v="S"/>
    <s v="STRLTF"/>
    <d v="2018-02-01T00:00:00"/>
    <x v="1"/>
    <d v="2018-01-01T00:00:00"/>
    <n v="1662.37"/>
    <n v="149.61000000000001"/>
  </r>
  <r>
    <s v="E"/>
    <s v="GI"/>
    <s v="SENTF"/>
    <d v="2018-02-01T00:00:00"/>
    <x v="4"/>
    <d v="2018-01-01T00:00:00"/>
    <n v="126.48"/>
    <n v="9.74"/>
  </r>
  <r>
    <s v="E"/>
    <s v="GI"/>
    <s v="SENTF"/>
    <d v="2018-02-01T00:00:00"/>
    <x v="5"/>
    <d v="2018-01-01T00:00:00"/>
    <n v="5.7"/>
    <n v="0.44"/>
  </r>
  <r>
    <s v="E"/>
    <s v="U"/>
    <s v="GU-F"/>
    <d v="2018-02-01T00:00:00"/>
    <x v="2"/>
    <d v="2018-01-01T00:00:00"/>
    <n v="409"/>
    <n v="31.49"/>
  </r>
  <r>
    <s v="E"/>
    <s v="U"/>
    <s v="GU-F"/>
    <d v="2018-02-01T00:00:00"/>
    <x v="3"/>
    <d v="2018-01-01T00:00:00"/>
    <n v="18.45"/>
    <n v="1.42"/>
  </r>
  <r>
    <s v="E"/>
    <s v="C"/>
    <s v="WSENTF"/>
    <d v="2018-03-01T00:00:00"/>
    <x v="4"/>
    <d v="2018-01-01T00:00:00"/>
    <n v="67.2"/>
    <n v="5.17"/>
  </r>
  <r>
    <s v="E"/>
    <s v="C"/>
    <s v="WSENTF"/>
    <d v="2018-03-01T00:00:00"/>
    <x v="5"/>
    <d v="2018-01-01T00:00:00"/>
    <n v="3.03"/>
    <n v="0.23"/>
  </r>
  <r>
    <s v="E"/>
    <s v="G"/>
    <s v="CSENTF"/>
    <d v="2018-03-01T00:00:00"/>
    <x v="4"/>
    <d v="2018-01-01T00:00:00"/>
    <n v="168"/>
    <n v="12.94"/>
  </r>
  <r>
    <s v="E"/>
    <s v="G"/>
    <s v="CSENTF"/>
    <d v="2018-03-01T00:00:00"/>
    <x v="5"/>
    <d v="2018-01-01T00:00:00"/>
    <n v="7.58"/>
    <n v="0.57999999999999996"/>
  </r>
  <r>
    <s v="E"/>
    <s v="U"/>
    <s v="CGU-F"/>
    <d v="2018-03-01T00:00:00"/>
    <x v="2"/>
    <d v="2018-01-01T00:00:00"/>
    <n v="2675"/>
    <n v="205.99"/>
  </r>
  <r>
    <s v="E"/>
    <s v="C"/>
    <s v="SENTF"/>
    <d v="2019-01-01T00:00:00"/>
    <x v="5"/>
    <d v="2018-11-01T00:00:00"/>
    <n v="94.34"/>
    <n v="7.27"/>
  </r>
  <r>
    <s v="E"/>
    <s v="C"/>
    <s v="G&lt;50IF"/>
    <d v="2019-01-01T00:00:00"/>
    <x v="2"/>
    <d v="2018-11-01T00:00:00"/>
    <n v="480.49"/>
    <n v="37"/>
  </r>
  <r>
    <s v="E"/>
    <s v="C"/>
    <s v="G&lt;50IF"/>
    <d v="2019-01-01T00:00:00"/>
    <x v="0"/>
    <d v="2018-11-01T00:00:00"/>
    <n v="2162.5100000000002"/>
    <n v="192.46"/>
  </r>
  <r>
    <s v="E"/>
    <s v="C"/>
    <s v="G&lt;50IF"/>
    <d v="2019-01-01T00:00:00"/>
    <x v="3"/>
    <d v="2018-11-01T00:00:00"/>
    <n v="19.510000000000002"/>
    <n v="1.5"/>
  </r>
  <r>
    <s v="E"/>
    <s v="C"/>
    <s v="G&lt;50IF"/>
    <d v="2019-01-01T00:00:00"/>
    <x v="1"/>
    <d v="2018-11-01T00:00:00"/>
    <n v="87.8"/>
    <n v="7.81"/>
  </r>
  <r>
    <s v="E"/>
    <s v="S"/>
    <s v="STRLTF"/>
    <d v="2019-01-01T00:00:00"/>
    <x v="2"/>
    <d v="2018-11-01T00:00:00"/>
    <n v="480.49"/>
    <n v="37"/>
  </r>
  <r>
    <s v="E"/>
    <s v="S"/>
    <s v="STRLTF"/>
    <d v="2019-01-01T00:00:00"/>
    <x v="0"/>
    <d v="2018-11-01T00:00:00"/>
    <n v="8031.51"/>
    <n v="714.8"/>
  </r>
  <r>
    <s v="E"/>
    <s v="S"/>
    <s v="STRLTF"/>
    <d v="2019-01-01T00:00:00"/>
    <x v="3"/>
    <d v="2018-11-01T00:00:00"/>
    <n v="19.510000000000002"/>
    <n v="1.5"/>
  </r>
  <r>
    <s v="E"/>
    <s v="S"/>
    <s v="STRLTF"/>
    <d v="2019-01-01T00:00:00"/>
    <x v="1"/>
    <d v="2018-11-01T00:00:00"/>
    <n v="326.08"/>
    <n v="29.02"/>
  </r>
  <r>
    <s v="E"/>
    <s v="G"/>
    <s v="G&gt;50IF"/>
    <d v="2019-01-01T00:00:00"/>
    <x v="2"/>
    <d v="2018-11-01T00:00:00"/>
    <n v="480.49"/>
    <n v="37"/>
  </r>
  <r>
    <s v="E"/>
    <s v="G"/>
    <s v="G&gt;50IF"/>
    <d v="2019-01-01T00:00:00"/>
    <x v="0"/>
    <d v="2018-11-01T00:00:00"/>
    <n v="2107.5100000000002"/>
    <n v="187.57"/>
  </r>
  <r>
    <s v="E"/>
    <s v="G"/>
    <s v="G&gt;50IF"/>
    <d v="2019-01-01T00:00:00"/>
    <x v="3"/>
    <d v="2018-11-01T00:00:00"/>
    <n v="19.510000000000002"/>
    <n v="1.5"/>
  </r>
  <r>
    <s v="E"/>
    <s v="G"/>
    <s v="G&gt;50IF"/>
    <d v="2019-01-01T00:00:00"/>
    <x v="1"/>
    <d v="2018-11-01T00:00:00"/>
    <n v="85.56"/>
    <n v="7.61"/>
  </r>
  <r>
    <s v="E"/>
    <s v="GI"/>
    <s v="G&gt;5IFt"/>
    <d v="2019-01-01T00:00:00"/>
    <x v="2"/>
    <d v="2018-11-01T00:00:00"/>
    <n v="14317"/>
    <n v="1102.4100000000001"/>
  </r>
  <r>
    <s v="E"/>
    <s v="GI"/>
    <s v="G&gt;5IFt"/>
    <d v="2019-01-01T00:00:00"/>
    <x v="3"/>
    <d v="2018-11-01T00:00:00"/>
    <n v="581.27"/>
    <n v="44.76"/>
  </r>
  <r>
    <s v="E"/>
    <s v="S"/>
    <s v="STRLTF"/>
    <d v="2019-01-01T00:00:00"/>
    <x v="2"/>
    <d v="2018-11-01T00:00:00"/>
    <n v="480.49"/>
    <n v="37"/>
  </r>
  <r>
    <s v="E"/>
    <s v="S"/>
    <s v="STRLTF"/>
    <d v="2019-01-01T00:00:00"/>
    <x v="0"/>
    <d v="2018-11-01T00:00:00"/>
    <n v="5647.51"/>
    <n v="502.63"/>
  </r>
  <r>
    <s v="E"/>
    <s v="S"/>
    <s v="STRLTF"/>
    <d v="2019-01-01T00:00:00"/>
    <x v="3"/>
    <d v="2018-11-01T00:00:00"/>
    <n v="19.510000000000002"/>
    <n v="1.5"/>
  </r>
  <r>
    <s v="E"/>
    <s v="S"/>
    <s v="STRLTF"/>
    <d v="2019-01-01T00:00:00"/>
    <x v="1"/>
    <d v="2018-11-01T00:00:00"/>
    <n v="229.29"/>
    <n v="20.41"/>
  </r>
  <r>
    <s v="E"/>
    <s v="S"/>
    <s v="STRLTF"/>
    <d v="2019-01-01T00:00:00"/>
    <x v="2"/>
    <d v="2018-11-01T00:00:00"/>
    <n v="480.49"/>
    <n v="37"/>
  </r>
  <r>
    <s v="E"/>
    <s v="S"/>
    <s v="STRLTF"/>
    <d v="2019-01-01T00:00:00"/>
    <x v="0"/>
    <d v="2018-11-01T00:00:00"/>
    <n v="3440.51"/>
    <n v="306.20999999999998"/>
  </r>
  <r>
    <s v="E"/>
    <s v="S"/>
    <s v="STRLTF"/>
    <d v="2019-01-01T00:00:00"/>
    <x v="3"/>
    <d v="2018-11-01T00:00:00"/>
    <n v="19.510000000000002"/>
    <n v="1.5"/>
  </r>
  <r>
    <s v="E"/>
    <s v="S"/>
    <s v="STRLTF"/>
    <d v="2019-01-01T00:00:00"/>
    <x v="1"/>
    <d v="2018-11-01T00:00:00"/>
    <n v="139.68"/>
    <n v="12.43"/>
  </r>
  <r>
    <s v="E"/>
    <s v="S"/>
    <s v="STRLTF"/>
    <d v="2019-01-01T00:00:00"/>
    <x v="0"/>
    <d v="2018-11-01T00:00:00"/>
    <n v="24859.02"/>
    <n v="2212.4499999999998"/>
  </r>
  <r>
    <s v="E"/>
    <s v="S"/>
    <s v="STRLTF"/>
    <d v="2019-01-01T00:00:00"/>
    <x v="3"/>
    <d v="2018-11-01T00:00:00"/>
    <n v="39.020000000000003"/>
    <n v="3"/>
  </r>
  <r>
    <s v="E"/>
    <s v="S"/>
    <s v="STRLTF"/>
    <d v="2019-01-01T00:00:00"/>
    <x v="1"/>
    <d v="2018-11-01T00:00:00"/>
    <n v="1009.27"/>
    <n v="89.83"/>
  </r>
  <r>
    <s v="E"/>
    <s v="S"/>
    <s v="STRLTF"/>
    <d v="2019-01-01T00:00:00"/>
    <x v="2"/>
    <d v="2018-11-01T00:00:00"/>
    <n v="960.98"/>
    <n v="74"/>
  </r>
  <r>
    <s v="E"/>
    <s v="C"/>
    <s v="SENTF"/>
    <d v="2018-03-01T00:00:00"/>
    <x v="4"/>
    <d v="2018-01-01T00:00:00"/>
    <n v="75.599999999999994"/>
    <n v="5.82"/>
  </r>
  <r>
    <s v="E"/>
    <s v="C"/>
    <s v="SENTF"/>
    <d v="2018-03-01T00:00:00"/>
    <x v="5"/>
    <d v="2018-01-01T00:00:00"/>
    <n v="3.41"/>
    <n v="0.26"/>
  </r>
  <r>
    <s v="E"/>
    <s v="U"/>
    <s v="GU-F"/>
    <d v="2018-03-01T00:00:00"/>
    <x v="0"/>
    <d v="2018-01-01T00:00:00"/>
    <n v="3269.88"/>
    <n v="294.29000000000002"/>
  </r>
  <r>
    <s v="E"/>
    <s v="U"/>
    <s v="GU-F"/>
    <d v="2018-03-01T00:00:00"/>
    <x v="1"/>
    <d v="2018-01-01T00:00:00"/>
    <n v="147.49"/>
    <n v="13.28"/>
  </r>
  <r>
    <s v="E"/>
    <s v="C"/>
    <s v="SENTF"/>
    <d v="2018-03-01T00:00:00"/>
    <x v="4"/>
    <d v="2018-01-01T00:00:00"/>
    <n v="210.18"/>
    <n v="16.190000000000001"/>
  </r>
  <r>
    <s v="E"/>
    <s v="C"/>
    <s v="SENTF"/>
    <d v="2018-03-01T00:00:00"/>
    <x v="5"/>
    <d v="2018-01-01T00:00:00"/>
    <n v="9.48"/>
    <n v="0.73"/>
  </r>
  <r>
    <s v="E"/>
    <s v="G"/>
    <s v="G&gt;50Ft"/>
    <d v="2018-03-01T00:00:00"/>
    <x v="0"/>
    <d v="2018-01-01T00:00:00"/>
    <n v="29342.39"/>
    <n v="2640.82"/>
  </r>
  <r>
    <s v="E"/>
    <s v="G"/>
    <s v="G&gt;50Ft"/>
    <d v="2018-03-01T00:00:00"/>
    <x v="1"/>
    <d v="2018-01-01T00:00:00"/>
    <n v="1323.35"/>
    <n v="119.1"/>
  </r>
  <r>
    <s v="E"/>
    <s v="G"/>
    <s v="G&gt;50F"/>
    <d v="2018-03-01T00:00:00"/>
    <x v="2"/>
    <d v="2018-01-01T00:00:00"/>
    <n v="741.56"/>
    <n v="57.1"/>
  </r>
  <r>
    <s v="E"/>
    <s v="G"/>
    <s v="G&gt;50F"/>
    <d v="2018-03-01T00:00:00"/>
    <x v="0"/>
    <d v="2018-01-01T00:00:00"/>
    <n v="10538.44"/>
    <n v="948.46"/>
  </r>
  <r>
    <s v="E"/>
    <s v="G"/>
    <s v="G&gt;50F"/>
    <d v="2018-03-01T00:00:00"/>
    <x v="3"/>
    <d v="2018-01-01T00:00:00"/>
    <n v="33.44"/>
    <n v="2.57"/>
  </r>
  <r>
    <s v="E"/>
    <s v="G"/>
    <s v="G&gt;50F"/>
    <d v="2018-03-01T00:00:00"/>
    <x v="1"/>
    <d v="2018-01-01T00:00:00"/>
    <n v="475.29"/>
    <n v="42.78"/>
  </r>
  <r>
    <s v="E"/>
    <s v="G"/>
    <s v="G&gt;50Ft"/>
    <d v="2018-03-01T00:00:00"/>
    <x v="2"/>
    <d v="2018-01-01T00:00:00"/>
    <n v="73677.61"/>
    <n v="5673.18"/>
  </r>
  <r>
    <s v="E"/>
    <s v="G"/>
    <s v="G&gt;50Ft"/>
    <d v="2018-03-01T00:00:00"/>
    <x v="3"/>
    <d v="2018-01-01T00:00:00"/>
    <n v="3322.86"/>
    <n v="255.86"/>
  </r>
  <r>
    <s v="E"/>
    <s v="U"/>
    <s v="GU-F"/>
    <d v="2018-03-01T00:00:00"/>
    <x v="2"/>
    <d v="2018-01-01T00:00:00"/>
    <n v="1872.12"/>
    <n v="144.15"/>
  </r>
  <r>
    <s v="E"/>
    <s v="U"/>
    <s v="GU-F"/>
    <d v="2018-03-01T00:00:00"/>
    <x v="3"/>
    <d v="2018-01-01T00:00:00"/>
    <n v="84.43"/>
    <n v="6.49"/>
  </r>
  <r>
    <s v="E"/>
    <s v="GI"/>
    <s v="G&gt;50IF"/>
    <d v="2018-03-01T00:00:00"/>
    <x v="2"/>
    <d v="2018-01-01T00:00:00"/>
    <n v="669.79"/>
    <n v="51.57"/>
  </r>
  <r>
    <s v="E"/>
    <s v="GI"/>
    <s v="G&gt;50IF"/>
    <d v="2018-03-01T00:00:00"/>
    <x v="0"/>
    <d v="2018-01-01T00:00:00"/>
    <n v="11353.13"/>
    <n v="1021.78"/>
  </r>
  <r>
    <s v="E"/>
    <s v="GI"/>
    <s v="G&gt;50IF"/>
    <d v="2018-03-01T00:00:00"/>
    <x v="3"/>
    <d v="2018-01-01T00:00:00"/>
    <n v="30.21"/>
    <n v="2.33"/>
  </r>
  <r>
    <s v="E"/>
    <s v="GI"/>
    <s v="G&gt;50IF"/>
    <d v="2018-03-01T00:00:00"/>
    <x v="1"/>
    <d v="2018-01-01T00:00:00"/>
    <n v="512.02"/>
    <n v="46.08"/>
  </r>
  <r>
    <s v="E"/>
    <s v="G"/>
    <s v="WG&gt;5IF"/>
    <d v="2018-03-01T00:00:00"/>
    <x v="2"/>
    <d v="2018-01-01T00:00:00"/>
    <n v="669.79"/>
    <n v="51.57"/>
  </r>
  <r>
    <s v="E"/>
    <s v="G"/>
    <s v="WG&gt;5IF"/>
    <d v="2018-03-01T00:00:00"/>
    <x v="0"/>
    <d v="2018-01-01T00:00:00"/>
    <n v="10631.15"/>
    <n v="956.8"/>
  </r>
  <r>
    <s v="E"/>
    <s v="G"/>
    <s v="WG&gt;5IF"/>
    <d v="2018-03-01T00:00:00"/>
    <x v="3"/>
    <d v="2018-01-01T00:00:00"/>
    <n v="30.21"/>
    <n v="2.33"/>
  </r>
  <r>
    <s v="E"/>
    <s v="G"/>
    <s v="WG&gt;5IF"/>
    <d v="2018-03-01T00:00:00"/>
    <x v="1"/>
    <d v="2018-01-01T00:00:00"/>
    <n v="479.46"/>
    <n v="43.15"/>
  </r>
  <r>
    <s v="E"/>
    <s v="GI"/>
    <s v="G&gt;50IF"/>
    <d v="2018-03-01T00:00:00"/>
    <x v="2"/>
    <d v="2018-01-01T00:00:00"/>
    <n v="676.52"/>
    <n v="52.09"/>
  </r>
  <r>
    <s v="E"/>
    <s v="GI"/>
    <s v="G&gt;50IF"/>
    <d v="2018-03-01T00:00:00"/>
    <x v="0"/>
    <d v="2018-01-01T00:00:00"/>
    <n v="17515.919999999998"/>
    <n v="1576.43"/>
  </r>
  <r>
    <s v="E"/>
    <s v="GI"/>
    <s v="G&gt;50IF"/>
    <d v="2018-03-01T00:00:00"/>
    <x v="3"/>
    <d v="2018-01-01T00:00:00"/>
    <n v="23.48"/>
    <n v="1.81"/>
  </r>
  <r>
    <s v="E"/>
    <s v="GI"/>
    <s v="G&gt;50IF"/>
    <d v="2018-03-01T00:00:00"/>
    <x v="1"/>
    <d v="2018-01-01T00:00:00"/>
    <n v="607.79999999999995"/>
    <n v="54.7"/>
  </r>
  <r>
    <s v="E"/>
    <s v="G"/>
    <s v="G&gt;50IF"/>
    <d v="2018-03-01T00:00:00"/>
    <x v="2"/>
    <d v="2018-01-01T00:00:00"/>
    <n v="669.79"/>
    <n v="51.57"/>
  </r>
  <r>
    <s v="E"/>
    <s v="G"/>
    <s v="G&gt;50IF"/>
    <d v="2018-03-01T00:00:00"/>
    <x v="0"/>
    <d v="2018-01-01T00:00:00"/>
    <n v="11310.53"/>
    <n v="1017.95"/>
  </r>
  <r>
    <s v="E"/>
    <s v="G"/>
    <s v="G&gt;50IF"/>
    <d v="2018-03-01T00:00:00"/>
    <x v="3"/>
    <d v="2018-01-01T00:00:00"/>
    <n v="30.21"/>
    <n v="2.33"/>
  </r>
  <r>
    <s v="E"/>
    <s v="G"/>
    <s v="G&gt;50IF"/>
    <d v="2018-03-01T00:00:00"/>
    <x v="1"/>
    <d v="2018-01-01T00:00:00"/>
    <n v="510.1"/>
    <n v="45.91"/>
  </r>
  <r>
    <s v="E"/>
    <s v="U"/>
    <s v="WGU-F"/>
    <d v="2018-03-01T00:00:00"/>
    <x v="2"/>
    <d v="2018-01-01T00:00:00"/>
    <n v="1364"/>
    <n v="105.02"/>
  </r>
  <r>
    <s v="E"/>
    <s v="U"/>
    <s v="WGU-F"/>
    <d v="2018-03-01T00:00:00"/>
    <x v="3"/>
    <d v="2018-01-01T00:00:00"/>
    <n v="61.52"/>
    <n v="4.7300000000000004"/>
  </r>
  <r>
    <s v="E"/>
    <s v="C"/>
    <s v="WG&lt;50F"/>
    <d v="2018-03-01T00:00:00"/>
    <x v="0"/>
    <d v="2018-01-01T00:00:00"/>
    <n v="410.21"/>
    <n v="36.92"/>
  </r>
  <r>
    <s v="E"/>
    <s v="C"/>
    <s v="WG&lt;50F"/>
    <d v="2018-03-01T00:00:00"/>
    <x v="1"/>
    <d v="2018-01-01T00:00:00"/>
    <n v="18.5"/>
    <n v="1.67"/>
  </r>
  <r>
    <s v="E"/>
    <s v="SL"/>
    <s v="WSENTF"/>
    <d v="2018-03-01T00:00:00"/>
    <x v="4"/>
    <d v="2018-01-01T00:00:00"/>
    <n v="100.8"/>
    <n v="7.76"/>
  </r>
  <r>
    <s v="E"/>
    <s v="SL"/>
    <s v="WSENTF"/>
    <d v="2018-03-01T00:00:00"/>
    <x v="5"/>
    <d v="2018-01-01T00:00:00"/>
    <n v="4.55"/>
    <n v="0.35"/>
  </r>
  <r>
    <s v="E"/>
    <s v="C"/>
    <s v="WG&lt;50F"/>
    <d v="2018-03-01T00:00:00"/>
    <x v="2"/>
    <d v="2018-01-01T00:00:00"/>
    <n v="1098.79"/>
    <n v="84.6"/>
  </r>
  <r>
    <s v="E"/>
    <s v="C"/>
    <s v="WG&lt;50F"/>
    <d v="2018-03-01T00:00:00"/>
    <x v="3"/>
    <d v="2018-01-01T00:00:00"/>
    <n v="49.56"/>
    <n v="3.82"/>
  </r>
  <r>
    <s v="E"/>
    <s v="G"/>
    <s v="WG&gt;50F"/>
    <d v="2018-03-01T00:00:00"/>
    <x v="2"/>
    <d v="2018-01-01T00:00:00"/>
    <n v="3348.95"/>
    <n v="257.85000000000002"/>
  </r>
  <r>
    <s v="E"/>
    <s v="SL"/>
    <s v="WSENTF"/>
    <d v="2018-03-01T00:00:00"/>
    <x v="4"/>
    <d v="2018-01-01T00:00:00"/>
    <n v="955.39"/>
    <n v="73.569999999999993"/>
  </r>
  <r>
    <s v="E"/>
    <s v="SL"/>
    <s v="WSENTF"/>
    <d v="2018-03-01T00:00:00"/>
    <x v="5"/>
    <d v="2018-01-01T00:00:00"/>
    <n v="43.09"/>
    <n v="3.33"/>
  </r>
  <r>
    <s v="E"/>
    <s v="G"/>
    <s v="WG&gt;50F"/>
    <d v="2018-03-01T00:00:00"/>
    <x v="0"/>
    <d v="2018-01-01T00:00:00"/>
    <n v="48621.05"/>
    <n v="4375.8999999999996"/>
  </r>
  <r>
    <s v="E"/>
    <s v="G"/>
    <s v="WG&gt;50F"/>
    <d v="2018-03-01T00:00:00"/>
    <x v="3"/>
    <d v="2018-01-01T00:00:00"/>
    <n v="151.05000000000001"/>
    <n v="11.65"/>
  </r>
  <r>
    <s v="E"/>
    <s v="G"/>
    <s v="WG&gt;50F"/>
    <d v="2018-03-01T00:00:00"/>
    <x v="1"/>
    <d v="2018-01-01T00:00:00"/>
    <n v="2192.81"/>
    <n v="197.35"/>
  </r>
  <r>
    <s v="E"/>
    <s v="SL"/>
    <s v="WSENTF"/>
    <d v="2018-03-01T00:00:00"/>
    <x v="15"/>
    <d v="2018-01-01T00:00:00"/>
    <n v="2.21"/>
    <n v="0.2"/>
  </r>
  <r>
    <s v="E"/>
    <s v="SL"/>
    <s v="WSENTF"/>
    <d v="2018-03-01T00:00:00"/>
    <x v="16"/>
    <d v="2018-01-01T00:00:00"/>
    <n v="0.1"/>
    <n v="0.01"/>
  </r>
  <r>
    <s v="E"/>
    <s v="R"/>
    <s v="R-F"/>
    <d v="2018-02-01T00:00:00"/>
    <x v="2"/>
    <d v="2018-01-01T00:00:00"/>
    <n v="1224.56"/>
    <n v="94.3"/>
  </r>
  <r>
    <s v="E"/>
    <s v="R"/>
    <s v="R-F"/>
    <d v="2018-02-01T00:00:00"/>
    <x v="3"/>
    <d v="2018-01-01T00:00:00"/>
    <n v="55.23"/>
    <n v="4.25"/>
  </r>
  <r>
    <s v="E"/>
    <s v="R"/>
    <s v="R-F"/>
    <d v="2018-02-01T00:00:00"/>
    <x v="0"/>
    <d v="2018-01-01T00:00:00"/>
    <n v="436.44"/>
    <n v="39.28"/>
  </r>
  <r>
    <s v="E"/>
    <s v="R"/>
    <s v="R-F"/>
    <d v="2018-02-01T00:00:00"/>
    <x v="1"/>
    <d v="2018-01-01T00:00:00"/>
    <n v="19.68"/>
    <n v="1.77"/>
  </r>
  <r>
    <s v="E"/>
    <s v="R"/>
    <s v="R-F"/>
    <d v="2018-02-01T00:00:00"/>
    <x v="2"/>
    <d v="2018-01-01T00:00:00"/>
    <n v="758.56"/>
    <n v="58.42"/>
  </r>
  <r>
    <s v="E"/>
    <s v="R"/>
    <s v="R-F"/>
    <d v="2018-02-01T00:00:00"/>
    <x v="3"/>
    <d v="2018-01-01T00:00:00"/>
    <n v="34.21"/>
    <n v="2.62"/>
  </r>
  <r>
    <s v="E"/>
    <s v="C"/>
    <s v="CG&lt;50F"/>
    <d v="2018-02-01T00:00:00"/>
    <x v="2"/>
    <d v="2018-01-01T00:00:00"/>
    <n v="20"/>
    <n v="1.54"/>
  </r>
  <r>
    <s v="E"/>
    <s v="C"/>
    <s v="CG&lt;50F"/>
    <d v="2018-02-01T00:00:00"/>
    <x v="3"/>
    <d v="2018-01-01T00:00:00"/>
    <n v="0.9"/>
    <n v="7.0000000000000007E-2"/>
  </r>
  <r>
    <s v="E"/>
    <s v="U"/>
    <s v="GU-F"/>
    <d v="2018-02-01T00:00:00"/>
    <x v="2"/>
    <d v="2018-01-01T00:00:00"/>
    <n v="1672.79"/>
    <n v="128.80000000000001"/>
  </r>
  <r>
    <s v="E"/>
    <s v="U"/>
    <s v="GU-F"/>
    <d v="2018-02-01T00:00:00"/>
    <x v="3"/>
    <d v="2018-01-01T00:00:00"/>
    <n v="75.44"/>
    <n v="5.81"/>
  </r>
  <r>
    <s v="E"/>
    <s v="U"/>
    <s v="GU-F"/>
    <d v="2018-02-01T00:00:00"/>
    <x v="0"/>
    <d v="2018-01-01T00:00:00"/>
    <n v="173.21"/>
    <n v="15.59"/>
  </r>
  <r>
    <s v="E"/>
    <s v="U"/>
    <s v="GU-F"/>
    <d v="2018-02-01T00:00:00"/>
    <x v="1"/>
    <d v="2018-01-01T00:00:00"/>
    <n v="7.81"/>
    <n v="0.7"/>
  </r>
  <r>
    <s v="E"/>
    <s v="G"/>
    <s v="G&gt;50Ft"/>
    <d v="2018-02-01T00:00:00"/>
    <x v="3"/>
    <d v="2018-01-01T00:00:00"/>
    <n v="579.99"/>
    <n v="44.66"/>
  </r>
  <r>
    <s v="E"/>
    <s v="R"/>
    <s v="SENTF"/>
    <d v="2018-04-01T00:00:00"/>
    <x v="5"/>
    <d v="2018-01-01T00:00:00"/>
    <n v="6.36"/>
    <n v="0.48"/>
  </r>
  <r>
    <s v="E"/>
    <s v="G"/>
    <s v="G&gt;50Ft"/>
    <d v="2018-04-01T00:00:00"/>
    <x v="2"/>
    <d v="2018-01-01T00:00:00"/>
    <n v="16075.02"/>
    <n v="1237.78"/>
  </r>
  <r>
    <s v="E"/>
    <s v="G"/>
    <s v="G&gt;50Ft"/>
    <d v="2018-04-01T00:00:00"/>
    <x v="0"/>
    <d v="2018-01-01T00:00:00"/>
    <n v="6364.98"/>
    <n v="572.85"/>
  </r>
  <r>
    <s v="E"/>
    <s v="G"/>
    <s v="G&gt;50Ft"/>
    <d v="2018-04-01T00:00:00"/>
    <x v="3"/>
    <d v="2018-01-01T00:00:00"/>
    <n v="724.98"/>
    <n v="55.82"/>
  </r>
  <r>
    <s v="E"/>
    <s v="G"/>
    <s v="G&gt;50Ft"/>
    <d v="2018-04-01T00:00:00"/>
    <x v="1"/>
    <d v="2018-01-01T00:00:00"/>
    <n v="287.06"/>
    <n v="25.84"/>
  </r>
  <r>
    <s v="E"/>
    <s v="S"/>
    <s v="STRLTF"/>
    <d v="2018-03-01T00:00:00"/>
    <x v="2"/>
    <d v="2018-01-01T00:00:00"/>
    <n v="669.79"/>
    <n v="51.57"/>
  </r>
  <r>
    <s v="E"/>
    <s v="S"/>
    <s v="STRLTF"/>
    <d v="2018-03-01T00:00:00"/>
    <x v="0"/>
    <d v="2018-01-01T00:00:00"/>
    <n v="4130.3999999999996"/>
    <n v="371.74"/>
  </r>
  <r>
    <s v="E"/>
    <s v="S"/>
    <s v="STRLTF"/>
    <d v="2018-03-01T00:00:00"/>
    <x v="3"/>
    <d v="2018-01-01T00:00:00"/>
    <n v="30.21"/>
    <n v="2.33"/>
  </r>
  <r>
    <s v="E"/>
    <s v="S"/>
    <s v="STRLTF"/>
    <d v="2018-03-01T00:00:00"/>
    <x v="1"/>
    <d v="2018-01-01T00:00:00"/>
    <n v="186.28"/>
    <n v="16.77"/>
  </r>
  <r>
    <s v="E"/>
    <s v="GI"/>
    <s v="G&gt;5IFt"/>
    <d v="2018-03-01T00:00:00"/>
    <x v="2"/>
    <d v="2018-01-01T00:00:00"/>
    <n v="19139.919999999998"/>
    <n v="1473.77"/>
  </r>
  <r>
    <s v="E"/>
    <s v="GI"/>
    <s v="G&gt;5IFt"/>
    <d v="2018-03-01T00:00:00"/>
    <x v="3"/>
    <d v="2018-01-01T00:00:00"/>
    <n v="863.21"/>
    <n v="66.47"/>
  </r>
  <r>
    <s v="E"/>
    <s v="S"/>
    <s v="STRLTF"/>
    <d v="2018-03-01T00:00:00"/>
    <x v="2"/>
    <d v="2018-01-01T00:00:00"/>
    <n v="669.79"/>
    <n v="51.57"/>
  </r>
  <r>
    <s v="E"/>
    <s v="S"/>
    <s v="STRLTF"/>
    <d v="2018-03-01T00:00:00"/>
    <x v="0"/>
    <d v="2018-01-01T00:00:00"/>
    <n v="6714.1"/>
    <n v="604.27"/>
  </r>
  <r>
    <s v="E"/>
    <s v="S"/>
    <s v="STRLTF"/>
    <d v="2018-03-01T00:00:00"/>
    <x v="3"/>
    <d v="2018-01-01T00:00:00"/>
    <n v="30.21"/>
    <n v="2.33"/>
  </r>
  <r>
    <s v="E"/>
    <s v="S"/>
    <s v="STRLTF"/>
    <d v="2018-03-01T00:00:00"/>
    <x v="1"/>
    <d v="2018-01-01T00:00:00"/>
    <n v="302.8"/>
    <n v="27.25"/>
  </r>
  <r>
    <s v="E"/>
    <s v="S"/>
    <s v="STRLTF"/>
    <d v="2018-03-01T00:00:00"/>
    <x v="2"/>
    <d v="2018-01-01T00:00:00"/>
    <n v="1339.58"/>
    <n v="103.14"/>
  </r>
  <r>
    <s v="E"/>
    <s v="S"/>
    <s v="STRLTF"/>
    <d v="2018-03-01T00:00:00"/>
    <x v="0"/>
    <d v="2018-01-01T00:00:00"/>
    <n v="30230.32"/>
    <n v="2720.73"/>
  </r>
  <r>
    <s v="E"/>
    <s v="S"/>
    <s v="STRLTF"/>
    <d v="2018-03-01T00:00:00"/>
    <x v="3"/>
    <d v="2018-01-01T00:00:00"/>
    <n v="60.42"/>
    <n v="4.66"/>
  </r>
  <r>
    <s v="E"/>
    <s v="S"/>
    <s v="STRLTF"/>
    <d v="2018-03-01T00:00:00"/>
    <x v="1"/>
    <d v="2018-01-01T00:00:00"/>
    <n v="1363.38"/>
    <n v="122.71"/>
  </r>
  <r>
    <s v="E"/>
    <s v="GI"/>
    <s v="SENTF"/>
    <d v="2018-03-01T00:00:00"/>
    <x v="4"/>
    <d v="2018-01-01T00:00:00"/>
    <n v="114.24"/>
    <n v="8.7899999999999991"/>
  </r>
  <r>
    <s v="E"/>
    <s v="GI"/>
    <s v="SENTF"/>
    <d v="2018-03-01T00:00:00"/>
    <x v="5"/>
    <d v="2018-01-01T00:00:00"/>
    <n v="5.15"/>
    <n v="0.39"/>
  </r>
  <r>
    <s v="E"/>
    <s v="U"/>
    <s v="GU-F"/>
    <d v="2018-03-01T00:00:00"/>
    <x v="0"/>
    <d v="2018-01-01T00:00:00"/>
    <n v="76.209999999999994"/>
    <n v="6.86"/>
  </r>
  <r>
    <s v="E"/>
    <s v="U"/>
    <s v="GU-F"/>
    <d v="2018-03-01T00:00:00"/>
    <x v="1"/>
    <d v="2018-01-01T00:00:00"/>
    <n v="3.43"/>
    <n v="0.31"/>
  </r>
  <r>
    <s v="E"/>
    <s v="R"/>
    <s v="R-F"/>
    <d v="2018-03-01T00:00:00"/>
    <x v="2"/>
    <d v="2018-01-01T00:00:00"/>
    <n v="67"/>
    <n v="5.16"/>
  </r>
  <r>
    <s v="E"/>
    <s v="R"/>
    <s v="R-F"/>
    <d v="2018-03-01T00:00:00"/>
    <x v="3"/>
    <d v="2018-01-01T00:00:00"/>
    <n v="3.02"/>
    <n v="0.23"/>
  </r>
  <r>
    <s v="E"/>
    <s v="U"/>
    <s v="GU-F"/>
    <d v="2018-03-01T00:00:00"/>
    <x v="2"/>
    <d v="2018-01-01T00:00:00"/>
    <n v="7465.79"/>
    <n v="574.99"/>
  </r>
  <r>
    <s v="E"/>
    <s v="U"/>
    <s v="GU-F"/>
    <d v="2018-03-01T00:00:00"/>
    <x v="3"/>
    <d v="2018-01-01T00:00:00"/>
    <n v="336.66"/>
    <n v="26.01"/>
  </r>
  <r>
    <s v="E"/>
    <s v="R"/>
    <s v="SENTF"/>
    <d v="2018-03-01T00:00:00"/>
    <x v="4"/>
    <d v="2018-01-01T00:00:00"/>
    <n v="43.68"/>
    <n v="3.36"/>
  </r>
  <r>
    <s v="E"/>
    <s v="R"/>
    <s v="SENTF"/>
    <d v="2018-03-01T00:00:00"/>
    <x v="5"/>
    <d v="2018-01-01T00:00:00"/>
    <n v="1.97"/>
    <n v="0.15"/>
  </r>
  <r>
    <s v="E"/>
    <s v="G"/>
    <s v="G&gt;50F"/>
    <d v="2018-03-01T00:00:00"/>
    <x v="2"/>
    <d v="2018-01-01T00:00:00"/>
    <n v="3348.95"/>
    <n v="257.85000000000002"/>
  </r>
  <r>
    <s v="E"/>
    <s v="G"/>
    <s v="G&gt;50F"/>
    <d v="2018-03-01T00:00:00"/>
    <x v="0"/>
    <d v="2018-01-01T00:00:00"/>
    <n v="44007.05"/>
    <n v="3960.64"/>
  </r>
  <r>
    <s v="E"/>
    <s v="G"/>
    <s v="G&gt;50F"/>
    <d v="2018-03-01T00:00:00"/>
    <x v="3"/>
    <d v="2018-01-01T00:00:00"/>
    <n v="151.05000000000001"/>
    <n v="11.65"/>
  </r>
  <r>
    <s v="E"/>
    <s v="G"/>
    <s v="G&gt;50F"/>
    <d v="2018-03-01T00:00:00"/>
    <x v="1"/>
    <d v="2018-01-01T00:00:00"/>
    <n v="1984.7"/>
    <n v="178.62"/>
  </r>
  <r>
    <s v="E"/>
    <s v="C"/>
    <s v="SENTF"/>
    <d v="2018-03-01T00:00:00"/>
    <x v="4"/>
    <d v="2018-01-01T00:00:00"/>
    <n v="440.16"/>
    <n v="33.9"/>
  </r>
  <r>
    <s v="E"/>
    <s v="C"/>
    <s v="SENTF"/>
    <d v="2018-03-01T00:00:00"/>
    <x v="5"/>
    <d v="2018-01-01T00:00:00"/>
    <n v="19.850000000000001"/>
    <n v="1.53"/>
  </r>
  <r>
    <s v="E"/>
    <s v="G"/>
    <s v="G&gt;50Ft"/>
    <d v="2018-03-01T00:00:00"/>
    <x v="2"/>
    <d v="2018-01-01T00:00:00"/>
    <n v="32150.03"/>
    <n v="2475.5500000000002"/>
  </r>
  <r>
    <s v="E"/>
    <s v="G"/>
    <s v="G&gt;50Ft"/>
    <d v="2018-03-01T00:00:00"/>
    <x v="0"/>
    <d v="2018-01-01T00:00:00"/>
    <n v="6409.97"/>
    <n v="576.9"/>
  </r>
  <r>
    <s v="E"/>
    <s v="G"/>
    <s v="G&gt;50Ft"/>
    <d v="2018-03-01T00:00:00"/>
    <x v="3"/>
    <d v="2018-01-01T00:00:00"/>
    <n v="1449.97"/>
    <n v="111.65"/>
  </r>
  <r>
    <s v="E"/>
    <s v="G"/>
    <s v="G&gt;50Ft"/>
    <d v="2018-03-01T00:00:00"/>
    <x v="1"/>
    <d v="2018-01-01T00:00:00"/>
    <n v="289.08999999999997"/>
    <n v="26.02"/>
  </r>
  <r>
    <s v="E"/>
    <s v="SL"/>
    <s v="SENTF"/>
    <d v="2018-03-01T00:00:00"/>
    <x v="4"/>
    <d v="2018-01-01T00:00:00"/>
    <n v="176.4"/>
    <n v="13.58"/>
  </r>
  <r>
    <s v="E"/>
    <s v="SL"/>
    <s v="SENTF"/>
    <d v="2018-03-01T00:00:00"/>
    <x v="5"/>
    <d v="2018-01-01T00:00:00"/>
    <n v="7.96"/>
    <n v="0.61"/>
  </r>
  <r>
    <s v="E"/>
    <s v="C"/>
    <s v="WSENTF"/>
    <d v="2018-04-01T00:00:00"/>
    <x v="4"/>
    <d v="2018-01-01T00:00:00"/>
    <n v="74.400000000000006"/>
    <n v="5.73"/>
  </r>
  <r>
    <s v="E"/>
    <s v="C"/>
    <s v="WSENTF"/>
    <d v="2018-04-01T00:00:00"/>
    <x v="5"/>
    <d v="2018-01-01T00:00:00"/>
    <n v="3.36"/>
    <n v="0.26"/>
  </r>
  <r>
    <s v="E"/>
    <s v="G"/>
    <s v="CSENTF"/>
    <d v="2018-04-01T00:00:00"/>
    <x v="4"/>
    <d v="2018-01-01T00:00:00"/>
    <n v="186"/>
    <n v="14.32"/>
  </r>
  <r>
    <s v="E"/>
    <s v="G"/>
    <s v="CSENTF"/>
    <d v="2018-04-01T00:00:00"/>
    <x v="5"/>
    <d v="2018-01-01T00:00:00"/>
    <n v="8.39"/>
    <n v="0.65"/>
  </r>
  <r>
    <s v="E"/>
    <s v="R"/>
    <s v="CR-F"/>
    <d v="2018-04-01T00:00:00"/>
    <x v="2"/>
    <d v="2018-01-01T00:00:00"/>
    <n v="68"/>
    <n v="5.24"/>
  </r>
  <r>
    <s v="E"/>
    <s v="R"/>
    <s v="CR-F"/>
    <d v="2018-04-01T00:00:00"/>
    <x v="3"/>
    <d v="2018-01-01T00:00:00"/>
    <n v="3.07"/>
    <n v="0.24"/>
  </r>
  <r>
    <s v="E"/>
    <s v="U"/>
    <s v="CGU-F"/>
    <d v="2018-04-01T00:00:00"/>
    <x v="2"/>
    <d v="2018-01-01T00:00:00"/>
    <n v="2675"/>
    <n v="205.99"/>
  </r>
  <r>
    <s v="E"/>
    <s v="U"/>
    <s v="CGU-F"/>
    <d v="2018-04-01T00:00:00"/>
    <x v="3"/>
    <d v="2018-01-01T00:00:00"/>
    <n v="120.64"/>
    <n v="9.2899999999999991"/>
  </r>
  <r>
    <s v="E"/>
    <s v="G"/>
    <s v="CG&gt;50F"/>
    <d v="2018-04-01T00:00:00"/>
    <x v="2"/>
    <d v="2018-01-01T00:00:00"/>
    <n v="1483.12"/>
    <n v="114.2"/>
  </r>
  <r>
    <s v="E"/>
    <s v="G"/>
    <s v="CG&gt;50F"/>
    <d v="2018-04-01T00:00:00"/>
    <x v="0"/>
    <d v="2018-01-01T00:00:00"/>
    <n v="32556.880000000001"/>
    <n v="2930.12"/>
  </r>
  <r>
    <s v="E"/>
    <s v="G"/>
    <s v="CG&gt;50F"/>
    <d v="2018-04-01T00:00:00"/>
    <x v="3"/>
    <d v="2018-01-01T00:00:00"/>
    <n v="66.88"/>
    <n v="5.14"/>
  </r>
  <r>
    <s v="E"/>
    <s v="G"/>
    <s v="CG&gt;50F"/>
    <d v="2018-04-01T00:00:00"/>
    <x v="1"/>
    <d v="2018-01-01T00:00:00"/>
    <n v="1468.33"/>
    <n v="132.15"/>
  </r>
  <r>
    <s v="E"/>
    <s v="C"/>
    <s v="SENTF"/>
    <d v="2018-04-01T00:00:00"/>
    <x v="4"/>
    <d v="2018-01-01T00:00:00"/>
    <n v="176.33"/>
    <n v="13.59"/>
  </r>
  <r>
    <s v="E"/>
    <s v="C"/>
    <s v="SENTF"/>
    <d v="2018-04-01T00:00:00"/>
    <x v="5"/>
    <d v="2018-01-01T00:00:00"/>
    <n v="7.95"/>
    <n v="0.61"/>
  </r>
  <r>
    <s v="E"/>
    <s v="C"/>
    <s v="CSENTF"/>
    <d v="2018-04-01T00:00:00"/>
    <x v="4"/>
    <d v="2018-01-01T00:00:00"/>
    <n v="1497.3"/>
    <n v="115.3"/>
  </r>
  <r>
    <s v="E"/>
    <s v="C"/>
    <s v="CSENTF"/>
    <d v="2018-04-01T00:00:00"/>
    <x v="5"/>
    <d v="2018-01-01T00:00:00"/>
    <n v="67.53"/>
    <n v="5.21"/>
  </r>
  <r>
    <s v="E"/>
    <s v="R"/>
    <s v="SENTF"/>
    <d v="2018-06-01T00:00:00"/>
    <x v="4"/>
    <d v="2018-01-01T00:00:00"/>
    <n v="70"/>
    <n v="5.4"/>
  </r>
  <r>
    <s v="E"/>
    <s v="R"/>
    <s v="SENTF"/>
    <d v="2018-06-01T00:00:00"/>
    <x v="5"/>
    <d v="2018-01-01T00:00:00"/>
    <n v="3.16"/>
    <n v="0.24"/>
  </r>
  <r>
    <s v="E"/>
    <s v="R"/>
    <s v="R-F"/>
    <d v="2018-03-01T00:00:00"/>
    <x v="2"/>
    <d v="2018-01-01T00:00:00"/>
    <n v="993.97"/>
    <n v="76.53"/>
  </r>
  <r>
    <s v="E"/>
    <s v="R"/>
    <s v="R-F"/>
    <d v="2018-03-01T00:00:00"/>
    <x v="0"/>
    <d v="2018-01-01T00:00:00"/>
    <n v="495.03"/>
    <n v="44.55"/>
  </r>
  <r>
    <s v="E"/>
    <s v="R"/>
    <s v="R-F"/>
    <d v="2018-03-01T00:00:00"/>
    <x v="3"/>
    <d v="2018-01-01T00:00:00"/>
    <n v="44.83"/>
    <n v="3.45"/>
  </r>
  <r>
    <s v="E"/>
    <s v="R"/>
    <s v="R-F"/>
    <d v="2018-03-01T00:00:00"/>
    <x v="1"/>
    <d v="2018-01-01T00:00:00"/>
    <n v="22.32"/>
    <n v="2.0099999999999998"/>
  </r>
  <r>
    <s v="E"/>
    <s v="R"/>
    <s v="R-F"/>
    <d v="2018-03-01T00:00:00"/>
    <x v="2"/>
    <d v="2018-01-01T00:00:00"/>
    <n v="-248.78"/>
    <n v="-19.16"/>
  </r>
  <r>
    <s v="E"/>
    <s v="R"/>
    <s v="R-F"/>
    <d v="2018-03-01T00:00:00"/>
    <x v="0"/>
    <d v="2018-01-01T00:00:00"/>
    <n v="-1485.22"/>
    <n v="-133.66999999999999"/>
  </r>
  <r>
    <s v="E"/>
    <s v="R"/>
    <s v="R-F"/>
    <d v="2018-03-01T00:00:00"/>
    <x v="3"/>
    <d v="2018-01-01T00:00:00"/>
    <n v="-11.22"/>
    <n v="-0.86"/>
  </r>
  <r>
    <s v="E"/>
    <s v="R"/>
    <s v="R-F"/>
    <d v="2018-03-01T00:00:00"/>
    <x v="1"/>
    <d v="2018-01-01T00:00:00"/>
    <n v="-66.98"/>
    <n v="-6.03"/>
  </r>
  <r>
    <s v="E"/>
    <s v="R"/>
    <s v="R-F"/>
    <d v="2018-02-01T00:00:00"/>
    <x v="2"/>
    <d v="2018-01-01T00:00:00"/>
    <n v="1957.68"/>
    <n v="150.75"/>
  </r>
  <r>
    <s v="E"/>
    <s v="R"/>
    <s v="R-F"/>
    <d v="2018-02-01T00:00:00"/>
    <x v="0"/>
    <d v="2018-01-01T00:00:00"/>
    <n v="5154.32"/>
    <n v="463.88"/>
  </r>
  <r>
    <s v="E"/>
    <s v="R"/>
    <s v="R-F"/>
    <d v="2018-02-01T00:00:00"/>
    <x v="3"/>
    <d v="2018-01-01T00:00:00"/>
    <n v="88.29"/>
    <n v="6.79"/>
  </r>
  <r>
    <s v="E"/>
    <s v="R"/>
    <s v="R-F"/>
    <d v="2018-02-01T00:00:00"/>
    <x v="1"/>
    <d v="2018-01-01T00:00:00"/>
    <n v="232.45"/>
    <n v="20.91"/>
  </r>
  <r>
    <s v="E"/>
    <s v="G"/>
    <s v="G&gt;50F"/>
    <d v="2018-02-01T00:00:00"/>
    <x v="2"/>
    <d v="2018-01-01T00:00:00"/>
    <n v="478.42"/>
    <n v="36.840000000000003"/>
  </r>
  <r>
    <s v="E"/>
    <s v="G"/>
    <s v="G&gt;50F"/>
    <d v="2018-02-01T00:00:00"/>
    <x v="0"/>
    <d v="2018-01-01T00:00:00"/>
    <n v="17741.580000000002"/>
    <n v="1596.74"/>
  </r>
  <r>
    <s v="E"/>
    <s v="G"/>
    <s v="G&gt;50F"/>
    <d v="2018-02-01T00:00:00"/>
    <x v="3"/>
    <d v="2018-01-01T00:00:00"/>
    <n v="21.58"/>
    <n v="1.66"/>
  </r>
  <r>
    <s v="E"/>
    <s v="G"/>
    <s v="G&gt;50F"/>
    <d v="2018-02-01T00:00:00"/>
    <x v="1"/>
    <d v="2018-01-01T00:00:00"/>
    <n v="800.14"/>
    <n v="72.010000000000005"/>
  </r>
  <r>
    <s v="E"/>
    <s v="U"/>
    <s v="GU-F"/>
    <d v="2018-02-01T00:00:00"/>
    <x v="2"/>
    <d v="2018-01-01T00:00:00"/>
    <n v="1482"/>
    <n v="114.11"/>
  </r>
  <r>
    <s v="E"/>
    <s v="U"/>
    <s v="GU-F"/>
    <d v="2018-02-01T00:00:00"/>
    <x v="3"/>
    <d v="2018-01-01T00:00:00"/>
    <n v="66.83"/>
    <n v="5.14"/>
  </r>
  <r>
    <s v="E"/>
    <s v="R"/>
    <s v="R-F"/>
    <d v="2018-02-01T00:00:00"/>
    <x v="2"/>
    <d v="2018-01-01T00:00:00"/>
    <n v="382.74"/>
    <n v="29.47"/>
  </r>
  <r>
    <s v="E"/>
    <s v="R"/>
    <s v="R-F"/>
    <d v="2018-02-01T00:00:00"/>
    <x v="0"/>
    <d v="2018-01-01T00:00:00"/>
    <n v="73.260000000000005"/>
    <n v="6.59"/>
  </r>
  <r>
    <s v="E"/>
    <s v="R"/>
    <s v="R-F"/>
    <d v="2018-02-01T00:00:00"/>
    <x v="3"/>
    <d v="2018-01-01T00:00:00"/>
    <n v="17.260000000000002"/>
    <n v="1.33"/>
  </r>
  <r>
    <s v="E"/>
    <s v="R"/>
    <s v="R-F"/>
    <d v="2018-02-01T00:00:00"/>
    <x v="1"/>
    <d v="2018-01-01T00:00:00"/>
    <n v="3.31"/>
    <n v="0.3"/>
  </r>
  <r>
    <s v="E"/>
    <s v="C"/>
    <s v="G&lt;50F"/>
    <d v="2018-02-01T00:00:00"/>
    <x v="2"/>
    <d v="2018-01-01T00:00:00"/>
    <n v="956.84"/>
    <n v="73.680000000000007"/>
  </r>
  <r>
    <s v="E"/>
    <s v="C"/>
    <s v="G&lt;50F"/>
    <d v="2018-02-01T00:00:00"/>
    <x v="0"/>
    <d v="2018-01-01T00:00:00"/>
    <n v="4008.16"/>
    <n v="360.73"/>
  </r>
  <r>
    <s v="E"/>
    <s v="C"/>
    <s v="G&lt;50F"/>
    <d v="2018-02-01T00:00:00"/>
    <x v="3"/>
    <d v="2018-01-01T00:00:00"/>
    <n v="43.16"/>
    <n v="3.32"/>
  </r>
  <r>
    <s v="E"/>
    <s v="C"/>
    <s v="G&lt;50F"/>
    <d v="2018-02-01T00:00:00"/>
    <x v="1"/>
    <d v="2018-01-01T00:00:00"/>
    <n v="180.77"/>
    <n v="16.27"/>
  </r>
  <r>
    <s v="E"/>
    <s v="C"/>
    <s v="G&lt;50F"/>
    <d v="2018-02-01T00:00:00"/>
    <x v="0"/>
    <d v="2018-01-01T00:00:00"/>
    <n v="387.26"/>
    <n v="34.85"/>
  </r>
  <r>
    <s v="E"/>
    <s v="C"/>
    <s v="G&lt;50F"/>
    <d v="2018-02-01T00:00:00"/>
    <x v="1"/>
    <d v="2018-01-01T00:00:00"/>
    <n v="17.47"/>
    <n v="1.57"/>
  </r>
  <r>
    <s v="E"/>
    <s v="U"/>
    <s v="GU-F"/>
    <d v="2018-02-01T00:00:00"/>
    <x v="0"/>
    <d v="2018-01-01T00:00:00"/>
    <n v="26.26"/>
    <n v="2.36"/>
  </r>
  <r>
    <s v="E"/>
    <s v="C"/>
    <s v="G&lt;50F"/>
    <d v="2018-03-01T00:00:00"/>
    <x v="1"/>
    <d v="2018-01-01T00:00:00"/>
    <n v="343.37"/>
    <n v="30.9"/>
  </r>
  <r>
    <s v="E"/>
    <s v="R"/>
    <s v="SENTF"/>
    <d v="2018-03-01T00:00:00"/>
    <x v="4"/>
    <d v="2018-01-01T00:00:00"/>
    <n v="37.200000000000003"/>
    <n v="2.86"/>
  </r>
  <r>
    <s v="E"/>
    <s v="R"/>
    <s v="SENTF"/>
    <d v="2018-03-01T00:00:00"/>
    <x v="5"/>
    <d v="2018-01-01T00:00:00"/>
    <n v="1.68"/>
    <n v="0.13"/>
  </r>
  <r>
    <s v="E"/>
    <s v="C"/>
    <s v="G&lt;50F"/>
    <d v="2018-03-01T00:00:00"/>
    <x v="0"/>
    <d v="2018-01-01T00:00:00"/>
    <n v="545.44000000000005"/>
    <n v="49.09"/>
  </r>
  <r>
    <s v="E"/>
    <s v="C"/>
    <s v="G&lt;50F"/>
    <d v="2018-03-01T00:00:00"/>
    <x v="1"/>
    <d v="2018-01-01T00:00:00"/>
    <n v="24.6"/>
    <n v="2.21"/>
  </r>
  <r>
    <s v="E"/>
    <s v="U"/>
    <s v="GU-F"/>
    <d v="2018-03-01T00:00:00"/>
    <x v="0"/>
    <d v="2018-01-01T00:00:00"/>
    <n v="214.02"/>
    <n v="19.260000000000002"/>
  </r>
  <r>
    <s v="E"/>
    <s v="U"/>
    <s v="GU-F"/>
    <d v="2018-03-01T00:00:00"/>
    <x v="1"/>
    <d v="2018-01-01T00:00:00"/>
    <n v="9.65"/>
    <n v="0.87"/>
  </r>
  <r>
    <s v="E"/>
    <s v="U"/>
    <s v="GU-F"/>
    <d v="2018-03-01T00:00:00"/>
    <x v="2"/>
    <d v="2018-01-01T00:00:00"/>
    <n v="110"/>
    <n v="8.4700000000000006"/>
  </r>
  <r>
    <s v="E"/>
    <s v="U"/>
    <s v="GU-F"/>
    <d v="2018-03-01T00:00:00"/>
    <x v="3"/>
    <d v="2018-01-01T00:00:00"/>
    <n v="4.96"/>
    <n v="0.38"/>
  </r>
  <r>
    <s v="E"/>
    <s v="R"/>
    <s v="SENTF"/>
    <d v="2018-03-01T00:00:00"/>
    <x v="4"/>
    <d v="2018-01-01T00:00:00"/>
    <n v="20.46"/>
    <n v="1.58"/>
  </r>
  <r>
    <s v="E"/>
    <s v="R"/>
    <s v="SENTF"/>
    <d v="2018-03-01T00:00:00"/>
    <x v="5"/>
    <d v="2018-01-01T00:00:00"/>
    <n v="0.92"/>
    <n v="7.0000000000000007E-2"/>
  </r>
  <r>
    <s v="E"/>
    <s v="C"/>
    <s v="SENTF"/>
    <d v="2018-03-01T00:00:00"/>
    <x v="4"/>
    <d v="2018-01-01T00:00:00"/>
    <n v="78.12"/>
    <n v="6.02"/>
  </r>
  <r>
    <s v="E"/>
    <s v="C"/>
    <s v="SENTF"/>
    <d v="2018-03-01T00:00:00"/>
    <x v="5"/>
    <d v="2018-01-01T00:00:00"/>
    <n v="3.52"/>
    <n v="0.27"/>
  </r>
  <r>
    <s v="E"/>
    <s v="R"/>
    <s v="R-F"/>
    <d v="2018-03-01T00:00:00"/>
    <x v="2"/>
    <d v="2018-01-01T00:00:00"/>
    <n v="1032.24"/>
    <n v="79.48"/>
  </r>
  <r>
    <s v="E"/>
    <s v="R"/>
    <s v="R-F"/>
    <d v="2018-03-01T00:00:00"/>
    <x v="3"/>
    <d v="2018-01-01T00:00:00"/>
    <n v="46.56"/>
    <n v="3.58"/>
  </r>
  <r>
    <s v="E"/>
    <s v="R"/>
    <s v="R-F"/>
    <d v="2018-03-01T00:00:00"/>
    <x v="0"/>
    <d v="2018-01-01T00:00:00"/>
    <n v="991.76"/>
    <n v="89.26"/>
  </r>
  <r>
    <s v="E"/>
    <s v="R"/>
    <s v="R-F"/>
    <d v="2018-03-01T00:00:00"/>
    <x v="1"/>
    <d v="2018-01-01T00:00:00"/>
    <n v="44.72"/>
    <n v="4.0199999999999996"/>
  </r>
  <r>
    <s v="E"/>
    <s v="R"/>
    <s v="R-F"/>
    <d v="2018-03-01T00:00:00"/>
    <x v="2"/>
    <d v="2018-01-01T00:00:00"/>
    <n v="593.24"/>
    <n v="45.68"/>
  </r>
  <r>
    <s v="E"/>
    <s v="R"/>
    <s v="R-F"/>
    <d v="2018-03-01T00:00:00"/>
    <x v="0"/>
    <d v="2018-01-01T00:00:00"/>
    <n v="80.760000000000005"/>
    <n v="7.27"/>
  </r>
  <r>
    <s v="E"/>
    <s v="R"/>
    <s v="R-F"/>
    <d v="2018-03-01T00:00:00"/>
    <x v="3"/>
    <d v="2018-01-01T00:00:00"/>
    <n v="26.76"/>
    <n v="2.06"/>
  </r>
  <r>
    <s v="E"/>
    <s v="R"/>
    <s v="R-F"/>
    <d v="2018-03-01T00:00:00"/>
    <x v="1"/>
    <d v="2018-01-01T00:00:00"/>
    <n v="3.64"/>
    <n v="0.33"/>
  </r>
  <r>
    <s v="E"/>
    <s v="G"/>
    <s v="G&gt;50F"/>
    <d v="2018-03-01T00:00:00"/>
    <x v="2"/>
    <d v="2018-01-01T00:00:00"/>
    <n v="741.56"/>
    <n v="57.1"/>
  </r>
  <r>
    <s v="E"/>
    <s v="G"/>
    <s v="G&gt;50F"/>
    <d v="2018-03-01T00:00:00"/>
    <x v="0"/>
    <d v="2018-01-01T00:00:00"/>
    <n v="24481.439999999999"/>
    <n v="2203.33"/>
  </r>
  <r>
    <s v="E"/>
    <s v="G"/>
    <s v="G&gt;50F"/>
    <d v="2018-03-01T00:00:00"/>
    <x v="3"/>
    <d v="2018-01-01T00:00:00"/>
    <n v="33.44"/>
    <n v="2.57"/>
  </r>
  <r>
    <s v="E"/>
    <s v="G"/>
    <s v="G&gt;50F"/>
    <d v="2018-03-01T00:00:00"/>
    <x v="1"/>
    <d v="2018-01-01T00:00:00"/>
    <n v="1104.1199999999999"/>
    <n v="99.37"/>
  </r>
  <r>
    <s v="E"/>
    <s v="U"/>
    <s v="GU-F"/>
    <d v="2018-03-01T00:00:00"/>
    <x v="2"/>
    <d v="2018-01-01T00:00:00"/>
    <n v="2296"/>
    <n v="176.8"/>
  </r>
  <r>
    <s v="E"/>
    <s v="U"/>
    <s v="GU-F"/>
    <d v="2018-03-01T00:00:00"/>
    <x v="3"/>
    <d v="2018-01-01T00:00:00"/>
    <n v="103.54"/>
    <n v="7.98"/>
  </r>
  <r>
    <s v="E"/>
    <s v="C"/>
    <s v="SENTF"/>
    <d v="2018-02-01T00:00:00"/>
    <x v="4"/>
    <d v="2018-01-01T00:00:00"/>
    <n v="70.12"/>
    <n v="5.4"/>
  </r>
  <r>
    <s v="E"/>
    <s v="C"/>
    <s v="SENTF"/>
    <d v="2018-02-01T00:00:00"/>
    <x v="5"/>
    <d v="2018-01-01T00:00:00"/>
    <n v="3.16"/>
    <n v="0.24"/>
  </r>
  <r>
    <s v="E"/>
    <s v="C"/>
    <s v="G&lt;50Ft"/>
    <d v="2018-02-01T00:00:00"/>
    <x v="2"/>
    <d v="2018-01-01T00:00:00"/>
    <n v="12400.73"/>
    <n v="954.86"/>
  </r>
  <r>
    <s v="E"/>
    <s v="C"/>
    <s v="G&lt;50Ft"/>
    <d v="2018-02-01T00:00:00"/>
    <x v="0"/>
    <d v="2018-01-01T00:00:00"/>
    <n v="12125.27"/>
    <n v="1091.27"/>
  </r>
  <r>
    <s v="E"/>
    <s v="C"/>
    <s v="G&lt;50Ft"/>
    <d v="2018-02-01T00:00:00"/>
    <x v="3"/>
    <d v="2018-01-01T00:00:00"/>
    <n v="559.27"/>
    <n v="43.06"/>
  </r>
  <r>
    <s v="E"/>
    <s v="C"/>
    <s v="G&lt;50Ft"/>
    <d v="2018-02-01T00:00:00"/>
    <x v="1"/>
    <d v="2018-01-01T00:00:00"/>
    <n v="546.85"/>
    <n v="49.22"/>
  </r>
  <r>
    <s v="E"/>
    <s v="C"/>
    <s v="G&lt;50F"/>
    <d v="2018-02-01T00:00:00"/>
    <x v="2"/>
    <d v="2018-01-01T00:00:00"/>
    <n v="645.87"/>
    <n v="49.73"/>
  </r>
  <r>
    <s v="E"/>
    <s v="C"/>
    <s v="G&lt;50F"/>
    <d v="2018-02-01T00:00:00"/>
    <x v="0"/>
    <d v="2018-01-01T00:00:00"/>
    <n v="9179.1299999999992"/>
    <n v="826.12"/>
  </r>
  <r>
    <s v="E"/>
    <s v="C"/>
    <s v="G&lt;50F"/>
    <d v="2018-02-01T00:00:00"/>
    <x v="3"/>
    <d v="2018-01-01T00:00:00"/>
    <n v="29.13"/>
    <n v="2.2400000000000002"/>
  </r>
  <r>
    <s v="E"/>
    <s v="C"/>
    <s v="G&lt;50F"/>
    <d v="2018-02-01T00:00:00"/>
    <x v="1"/>
    <d v="2018-01-01T00:00:00"/>
    <n v="413.98"/>
    <n v="37.26"/>
  </r>
  <r>
    <s v="E"/>
    <s v="C"/>
    <s v="SENTF"/>
    <d v="2018-02-01T00:00:00"/>
    <x v="4"/>
    <d v="2018-01-01T00:00:00"/>
    <n v="38.64"/>
    <n v="2.98"/>
  </r>
  <r>
    <s v="E"/>
    <s v="C"/>
    <s v="SENTF"/>
    <d v="2018-02-01T00:00:00"/>
    <x v="5"/>
    <d v="2018-01-01T00:00:00"/>
    <n v="1.74"/>
    <n v="0.14000000000000001"/>
  </r>
  <r>
    <s v="E"/>
    <s v="R"/>
    <s v="R-F"/>
    <d v="2019-01-01T00:00:00"/>
    <x v="7"/>
    <d v="2018-05-01T00:00:00"/>
    <n v="-39.479999999999997"/>
    <n v="-3.52"/>
  </r>
  <r>
    <s v="E"/>
    <s v="R"/>
    <s v="R-F"/>
    <d v="2019-01-01T00:00:00"/>
    <x v="6"/>
    <d v="2018-05-01T00:00:00"/>
    <n v="-875.42"/>
    <n v="-77.91"/>
  </r>
  <r>
    <s v="E"/>
    <s v="R"/>
    <s v="R-F"/>
    <d v="2019-01-01T00:00:00"/>
    <x v="11"/>
    <d v="2018-05-01T00:00:00"/>
    <n v="-2225.5100000000002"/>
    <n v="-171.37"/>
  </r>
  <r>
    <s v="E"/>
    <s v="R"/>
    <s v="R-F"/>
    <d v="2019-01-01T00:00:00"/>
    <x v="12"/>
    <d v="2018-05-01T00:00:00"/>
    <n v="-100.37"/>
    <n v="-7.72"/>
  </r>
  <r>
    <s v="E"/>
    <s v="U"/>
    <s v="GU-F"/>
    <d v="2019-01-01T00:00:00"/>
    <x v="2"/>
    <d v="2018-11-01T00:00:00"/>
    <n v="127"/>
    <n v="9.7799999999999994"/>
  </r>
  <r>
    <s v="E"/>
    <s v="U"/>
    <s v="GU-F"/>
    <d v="2019-01-01T00:00:00"/>
    <x v="3"/>
    <d v="2018-11-01T00:00:00"/>
    <n v="5.1100000000000003"/>
    <n v="0.39"/>
  </r>
  <r>
    <s v="E"/>
    <s v="U"/>
    <s v="GU-F"/>
    <d v="2018-02-01T00:00:00"/>
    <x v="0"/>
    <d v="2018-01-01T00:00:00"/>
    <n v="2847.26"/>
    <n v="256.25"/>
  </r>
  <r>
    <s v="E"/>
    <s v="U"/>
    <s v="GU-F"/>
    <d v="2018-02-01T00:00:00"/>
    <x v="1"/>
    <d v="2018-01-01T00:00:00"/>
    <n v="128.41"/>
    <n v="11.56"/>
  </r>
  <r>
    <s v="E"/>
    <s v="G"/>
    <s v="G&gt;50F"/>
    <d v="2018-02-01T00:00:00"/>
    <x v="2"/>
    <d v="2018-01-01T00:00:00"/>
    <n v="645.87"/>
    <n v="49.73"/>
  </r>
  <r>
    <s v="E"/>
    <s v="G"/>
    <s v="G&gt;50F"/>
    <d v="2018-02-01T00:00:00"/>
    <x v="0"/>
    <d v="2018-01-01T00:00:00"/>
    <n v="9806.1299999999992"/>
    <n v="882.55"/>
  </r>
  <r>
    <s v="E"/>
    <s v="G"/>
    <s v="G&gt;50F"/>
    <d v="2018-02-01T00:00:00"/>
    <x v="3"/>
    <d v="2018-01-01T00:00:00"/>
    <n v="29.13"/>
    <n v="2.2400000000000002"/>
  </r>
  <r>
    <s v="E"/>
    <s v="G"/>
    <s v="G&gt;50F"/>
    <d v="2018-02-01T00:00:00"/>
    <x v="1"/>
    <d v="2018-01-01T00:00:00"/>
    <n v="442.26"/>
    <n v="39.799999999999997"/>
  </r>
  <r>
    <s v="E"/>
    <s v="G"/>
    <s v="G&gt;50Ft"/>
    <d v="2018-02-01T00:00:00"/>
    <x v="0"/>
    <d v="2018-01-01T00:00:00"/>
    <n v="29528.18"/>
    <n v="2657.54"/>
  </r>
  <r>
    <s v="E"/>
    <s v="G"/>
    <s v="G&gt;50Ft"/>
    <d v="2018-02-01T00:00:00"/>
    <x v="1"/>
    <d v="2018-01-01T00:00:00"/>
    <n v="1331.72"/>
    <n v="119.85"/>
  </r>
  <r>
    <s v="E"/>
    <s v="G"/>
    <s v="G&gt;50Ft"/>
    <d v="2018-02-01T00:00:00"/>
    <x v="2"/>
    <d v="2018-01-01T00:00:00"/>
    <n v="67567.820000000007"/>
    <n v="5202.72"/>
  </r>
  <r>
    <s v="E"/>
    <s v="G"/>
    <s v="G&gt;50Ft"/>
    <d v="2018-02-01T00:00:00"/>
    <x v="3"/>
    <d v="2018-01-01T00:00:00"/>
    <n v="3047.3"/>
    <n v="234.64"/>
  </r>
  <r>
    <s v="E"/>
    <s v="C"/>
    <s v="SENTF"/>
    <d v="2018-02-01T00:00:00"/>
    <x v="4"/>
    <d v="2018-01-01T00:00:00"/>
    <n v="183.18"/>
    <n v="14.1"/>
  </r>
  <r>
    <s v="E"/>
    <s v="C"/>
    <s v="SENTF"/>
    <d v="2018-02-01T00:00:00"/>
    <x v="5"/>
    <d v="2018-01-01T00:00:00"/>
    <n v="8.26"/>
    <n v="0.63"/>
  </r>
  <r>
    <s v="E"/>
    <s v="R"/>
    <s v="R-F"/>
    <d v="2018-02-01T00:00:00"/>
    <x v="0"/>
    <d v="2018-01-01T00:00:00"/>
    <n v="3055.01"/>
    <n v="274.95"/>
  </r>
  <r>
    <s v="E"/>
    <s v="R"/>
    <s v="R-F"/>
    <d v="2018-02-01T00:00:00"/>
    <x v="1"/>
    <d v="2018-01-01T00:00:00"/>
    <n v="137.79"/>
    <n v="12.4"/>
  </r>
  <r>
    <s v="E"/>
    <s v="U"/>
    <s v="GU-F"/>
    <d v="2018-02-01T00:00:00"/>
    <x v="2"/>
    <d v="2018-01-01T00:00:00"/>
    <n v="1630.74"/>
    <n v="125.56"/>
  </r>
  <r>
    <s v="E"/>
    <s v="U"/>
    <s v="GU-F"/>
    <d v="2018-02-01T00:00:00"/>
    <x v="3"/>
    <d v="2018-01-01T00:00:00"/>
    <n v="73.55"/>
    <n v="5.66"/>
  </r>
  <r>
    <s v="E"/>
    <s v="R"/>
    <s v="R-F"/>
    <d v="2018-02-01T00:00:00"/>
    <x v="2"/>
    <d v="2018-01-01T00:00:00"/>
    <n v="1352.99"/>
    <n v="104.19"/>
  </r>
  <r>
    <s v="E"/>
    <s v="R"/>
    <s v="R-F"/>
    <d v="2018-02-01T00:00:00"/>
    <x v="3"/>
    <d v="2018-01-01T00:00:00"/>
    <n v="61.01"/>
    <n v="4.6900000000000004"/>
  </r>
  <r>
    <s v="E"/>
    <s v="G"/>
    <s v="WG&gt;5IF"/>
    <d v="2018-02-01T00:00:00"/>
    <x v="2"/>
    <d v="2018-01-01T00:00:00"/>
    <n v="741.56"/>
    <n v="57.1"/>
  </r>
  <r>
    <s v="E"/>
    <s v="G"/>
    <s v="WG&gt;5IF"/>
    <d v="2018-02-01T00:00:00"/>
    <x v="0"/>
    <d v="2018-01-01T00:00:00"/>
    <n v="3236.44"/>
    <n v="291.27999999999997"/>
  </r>
  <r>
    <s v="E"/>
    <s v="G"/>
    <s v="WG&gt;5IF"/>
    <d v="2018-02-01T00:00:00"/>
    <x v="3"/>
    <d v="2018-01-01T00:00:00"/>
    <n v="33.44"/>
    <n v="2.57"/>
  </r>
  <r>
    <s v="E"/>
    <s v="G"/>
    <s v="WG&gt;5IF"/>
    <d v="2018-02-01T00:00:00"/>
    <x v="1"/>
    <d v="2018-01-01T00:00:00"/>
    <n v="145.97"/>
    <n v="13.14"/>
  </r>
  <r>
    <s v="E"/>
    <s v="GI"/>
    <s v="G&gt;50IF"/>
    <d v="2018-02-01T00:00:00"/>
    <x v="2"/>
    <d v="2018-01-01T00:00:00"/>
    <n v="749.01"/>
    <n v="57.67"/>
  </r>
  <r>
    <s v="E"/>
    <s v="GI"/>
    <s v="G&gt;50IF"/>
    <d v="2018-02-01T00:00:00"/>
    <x v="0"/>
    <d v="2018-01-01T00:00:00"/>
    <n v="19821.95"/>
    <n v="1783.98"/>
  </r>
  <r>
    <s v="E"/>
    <s v="GI"/>
    <s v="G&gt;50IF"/>
    <d v="2018-02-01T00:00:00"/>
    <x v="3"/>
    <d v="2018-01-01T00:00:00"/>
    <n v="25.99"/>
    <n v="2"/>
  </r>
  <r>
    <s v="E"/>
    <s v="GI"/>
    <s v="G&gt;50IF"/>
    <d v="2018-02-01T00:00:00"/>
    <x v="1"/>
    <d v="2018-01-01T00:00:00"/>
    <n v="687.82"/>
    <n v="61.9"/>
  </r>
  <r>
    <s v="E"/>
    <s v="GI"/>
    <s v="G&gt;50IF"/>
    <d v="2018-02-01T00:00:00"/>
    <x v="2"/>
    <d v="2018-01-01T00:00:00"/>
    <n v="741.56"/>
    <n v="57.1"/>
  </r>
  <r>
    <s v="E"/>
    <s v="GI"/>
    <s v="G&gt;50IF"/>
    <d v="2018-02-01T00:00:00"/>
    <x v="0"/>
    <d v="2018-01-01T00:00:00"/>
    <n v="14289.16"/>
    <n v="1286.02"/>
  </r>
  <r>
    <s v="E"/>
    <s v="GI"/>
    <s v="G&gt;50IF"/>
    <d v="2018-02-01T00:00:00"/>
    <x v="3"/>
    <d v="2018-01-01T00:00:00"/>
    <n v="33.44"/>
    <n v="2.57"/>
  </r>
  <r>
    <s v="E"/>
    <s v="GI"/>
    <s v="G&gt;50IF"/>
    <d v="2018-02-01T00:00:00"/>
    <x v="1"/>
    <d v="2018-01-01T00:00:00"/>
    <n v="644.45000000000005"/>
    <n v="58"/>
  </r>
  <r>
    <s v="E"/>
    <s v="G"/>
    <s v="G&gt;50IF"/>
    <d v="2018-02-01T00:00:00"/>
    <x v="2"/>
    <d v="2018-01-01T00:00:00"/>
    <n v="741.56"/>
    <n v="57.1"/>
  </r>
  <r>
    <s v="E"/>
    <s v="G"/>
    <s v="G&gt;50IF"/>
    <d v="2018-02-01T00:00:00"/>
    <x v="0"/>
    <d v="2018-01-01T00:00:00"/>
    <n v="12676.72"/>
    <n v="1140.9000000000001"/>
  </r>
  <r>
    <s v="E"/>
    <s v="G"/>
    <s v="G&gt;50IF"/>
    <d v="2018-02-01T00:00:00"/>
    <x v="3"/>
    <d v="2018-01-01T00:00:00"/>
    <n v="33.44"/>
    <n v="2.57"/>
  </r>
  <r>
    <s v="E"/>
    <s v="G"/>
    <s v="G&gt;50IF"/>
    <d v="2018-02-01T00:00:00"/>
    <x v="1"/>
    <d v="2018-01-01T00:00:00"/>
    <n v="571.72"/>
    <n v="51.45"/>
  </r>
  <r>
    <s v="E"/>
    <s v="G"/>
    <s v="G&gt;50F"/>
    <d v="2018-01-01T00:00:00"/>
    <x v="0"/>
    <d v="2018-01-01T00:00:00"/>
    <n v="1495.63"/>
    <n v="134.61000000000001"/>
  </r>
  <r>
    <s v="E"/>
    <s v="G"/>
    <s v="G&gt;50F"/>
    <d v="2018-01-01T00:00:00"/>
    <x v="3"/>
    <d v="2018-01-01T00:00:00"/>
    <n v="8.6300000000000008"/>
    <n v="0.66"/>
  </r>
  <r>
    <s v="E"/>
    <s v="G"/>
    <s v="G&gt;50F"/>
    <d v="2018-01-01T00:00:00"/>
    <x v="1"/>
    <d v="2018-01-01T00:00:00"/>
    <n v="67.45"/>
    <n v="6.07"/>
  </r>
  <r>
    <s v="E"/>
    <s v="C"/>
    <s v="G&lt;50F"/>
    <d v="2018-01-01T00:00:00"/>
    <x v="2"/>
    <d v="2018-01-01T00:00:00"/>
    <n v="180"/>
    <n v="13.86"/>
  </r>
  <r>
    <s v="E"/>
    <s v="C"/>
    <s v="G&lt;50F"/>
    <d v="2018-01-01T00:00:00"/>
    <x v="3"/>
    <d v="2018-01-01T00:00:00"/>
    <n v="8.1199999999999992"/>
    <n v="0.63"/>
  </r>
  <r>
    <s v="E"/>
    <s v="G"/>
    <s v="G&gt;50Ft"/>
    <d v="2018-01-01T00:00:00"/>
    <x v="2"/>
    <d v="2018-01-01T00:00:00"/>
    <n v="153.1"/>
    <n v="11.79"/>
  </r>
  <r>
    <s v="E"/>
    <s v="C"/>
    <s v="SENTF"/>
    <d v="2018-01-01T00:00:00"/>
    <x v="4"/>
    <d v="2018-01-01T00:00:00"/>
    <n v="27.44"/>
    <n v="2.11"/>
  </r>
  <r>
    <s v="E"/>
    <s v="C"/>
    <s v="SENTF"/>
    <d v="2018-01-01T00:00:00"/>
    <x v="5"/>
    <d v="2018-01-01T00:00:00"/>
    <n v="1.24"/>
    <n v="0.1"/>
  </r>
  <r>
    <s v="E"/>
    <s v="G"/>
    <s v="G&gt;50Ft"/>
    <d v="2018-01-01T00:00:00"/>
    <x v="0"/>
    <d v="2018-01-01T00:00:00"/>
    <n v="4366.8999999999996"/>
    <n v="393.02"/>
  </r>
  <r>
    <s v="E"/>
    <s v="U"/>
    <s v="CGU-F"/>
    <d v="2018-03-01T00:00:00"/>
    <x v="3"/>
    <d v="2018-01-01T00:00:00"/>
    <n v="120.64"/>
    <n v="9.2899999999999991"/>
  </r>
  <r>
    <s v="E"/>
    <s v="G"/>
    <s v="CG&gt;50F"/>
    <d v="2018-03-01T00:00:00"/>
    <x v="2"/>
    <d v="2018-01-01T00:00:00"/>
    <n v="1339.58"/>
    <n v="103.14"/>
  </r>
  <r>
    <s v="E"/>
    <s v="G"/>
    <s v="CG&gt;50F"/>
    <d v="2018-03-01T00:00:00"/>
    <x v="0"/>
    <d v="2018-01-01T00:00:00"/>
    <n v="31780.42"/>
    <n v="2860.24"/>
  </r>
  <r>
    <s v="E"/>
    <s v="G"/>
    <s v="CG&gt;50F"/>
    <d v="2018-03-01T00:00:00"/>
    <x v="3"/>
    <d v="2018-01-01T00:00:00"/>
    <n v="60.42"/>
    <n v="4.66"/>
  </r>
  <r>
    <s v="E"/>
    <s v="G"/>
    <s v="CG&gt;50F"/>
    <d v="2018-03-01T00:00:00"/>
    <x v="1"/>
    <d v="2018-01-01T00:00:00"/>
    <n v="1433.29"/>
    <n v="128.99"/>
  </r>
  <r>
    <s v="E"/>
    <s v="C"/>
    <s v="SENTF"/>
    <d v="2018-03-01T00:00:00"/>
    <x v="4"/>
    <d v="2018-01-01T00:00:00"/>
    <n v="159.26"/>
    <n v="12.27"/>
  </r>
  <r>
    <s v="E"/>
    <s v="C"/>
    <s v="SENTF"/>
    <d v="2018-03-01T00:00:00"/>
    <x v="5"/>
    <d v="2018-01-01T00:00:00"/>
    <n v="7.18"/>
    <n v="0.55000000000000004"/>
  </r>
  <r>
    <s v="E"/>
    <s v="R"/>
    <s v="CR-F"/>
    <d v="2018-03-01T00:00:00"/>
    <x v="2"/>
    <d v="2018-01-01T00:00:00"/>
    <n v="1591.83"/>
    <n v="122.57"/>
  </r>
  <r>
    <s v="E"/>
    <s v="R"/>
    <s v="CR-F"/>
    <d v="2018-03-01T00:00:00"/>
    <x v="3"/>
    <d v="2018-01-01T00:00:00"/>
    <n v="71.8"/>
    <n v="5.53"/>
  </r>
  <r>
    <s v="E"/>
    <s v="G"/>
    <s v="G&gt;50F"/>
    <d v="2018-02-01T00:00:00"/>
    <x v="2"/>
    <d v="2018-01-01T00:00:00"/>
    <n v="3707.8"/>
    <n v="285.5"/>
  </r>
  <r>
    <s v="E"/>
    <s v="G"/>
    <s v="G&gt;50F"/>
    <d v="2018-02-01T00:00:00"/>
    <x v="0"/>
    <d v="2018-01-01T00:00:00"/>
    <n v="66101.2"/>
    <n v="5949.11"/>
  </r>
  <r>
    <s v="E"/>
    <s v="G"/>
    <s v="G&gt;50F"/>
    <d v="2018-02-01T00:00:00"/>
    <x v="3"/>
    <d v="2018-01-01T00:00:00"/>
    <n v="167.2"/>
    <n v="12.85"/>
  </r>
  <r>
    <s v="E"/>
    <s v="G"/>
    <s v="G&gt;50F"/>
    <d v="2018-02-01T00:00:00"/>
    <x v="1"/>
    <d v="2018-01-01T00:00:00"/>
    <n v="2981.19"/>
    <n v="268.32"/>
  </r>
  <r>
    <s v="E"/>
    <s v="C"/>
    <s v="SENTF"/>
    <d v="2018-02-01T00:00:00"/>
    <x v="4"/>
    <d v="2018-01-01T00:00:00"/>
    <n v="487.32"/>
    <n v="37.53"/>
  </r>
  <r>
    <s v="E"/>
    <s v="C"/>
    <s v="SENTF"/>
    <d v="2018-02-01T00:00:00"/>
    <x v="5"/>
    <d v="2018-01-01T00:00:00"/>
    <n v="21.98"/>
    <n v="1.69"/>
  </r>
  <r>
    <s v="E"/>
    <s v="G"/>
    <s v="G&gt;50Ft"/>
    <d v="2018-02-01T00:00:00"/>
    <x v="2"/>
    <d v="2018-01-01T00:00:00"/>
    <n v="35594.68"/>
    <n v="2740.79"/>
  </r>
  <r>
    <s v="E"/>
    <s v="G"/>
    <s v="G&gt;50Ft"/>
    <d v="2018-02-01T00:00:00"/>
    <x v="0"/>
    <d v="2018-01-01T00:00:00"/>
    <n v="8725.32"/>
    <n v="785.28"/>
  </r>
  <r>
    <s v="E"/>
    <s v="G"/>
    <s v="G&gt;50Ft"/>
    <d v="2018-02-01T00:00:00"/>
    <x v="3"/>
    <d v="2018-01-01T00:00:00"/>
    <n v="1605.32"/>
    <n v="123.61"/>
  </r>
  <r>
    <s v="E"/>
    <s v="G"/>
    <s v="G&gt;50Ft"/>
    <d v="2018-02-01T00:00:00"/>
    <x v="1"/>
    <d v="2018-01-01T00:00:00"/>
    <n v="393.51"/>
    <n v="35.42"/>
  </r>
  <r>
    <s v="E"/>
    <s v="C"/>
    <s v="G&lt;50F"/>
    <d v="2018-02-01T00:00:00"/>
    <x v="2"/>
    <d v="2018-01-01T00:00:00"/>
    <n v="741.56"/>
    <n v="57.1"/>
  </r>
  <r>
    <s v="E"/>
    <s v="C"/>
    <s v="G&lt;50F"/>
    <d v="2018-02-01T00:00:00"/>
    <x v="0"/>
    <d v="2018-01-01T00:00:00"/>
    <n v="12218.44"/>
    <n v="1099.6600000000001"/>
  </r>
  <r>
    <s v="E"/>
    <s v="C"/>
    <s v="G&lt;50F"/>
    <d v="2018-02-01T00:00:00"/>
    <x v="3"/>
    <d v="2018-01-01T00:00:00"/>
    <n v="33.44"/>
    <n v="2.57"/>
  </r>
  <r>
    <s v="E"/>
    <s v="C"/>
    <s v="G&lt;50F"/>
    <d v="2018-02-01T00:00:00"/>
    <x v="1"/>
    <d v="2018-01-01T00:00:00"/>
    <n v="551.05999999999995"/>
    <n v="49.6"/>
  </r>
  <r>
    <s v="E"/>
    <s v="SL"/>
    <s v="SENTF"/>
    <d v="2018-02-01T00:00:00"/>
    <x v="4"/>
    <d v="2018-01-01T00:00:00"/>
    <n v="195.3"/>
    <n v="15.04"/>
  </r>
  <r>
    <s v="E"/>
    <s v="SL"/>
    <s v="SENTF"/>
    <d v="2018-02-01T00:00:00"/>
    <x v="5"/>
    <d v="2018-01-01T00:00:00"/>
    <n v="8.81"/>
    <n v="0.68"/>
  </r>
  <r>
    <s v="E"/>
    <s v="G"/>
    <s v="G&gt;50Ft"/>
    <d v="2018-03-01T00:00:00"/>
    <x v="2"/>
    <d v="2018-01-01T00:00:00"/>
    <n v="17797.34"/>
    <n v="1370.4"/>
  </r>
  <r>
    <s v="E"/>
    <s v="G"/>
    <s v="G&gt;50Ft"/>
    <d v="2018-03-01T00:00:00"/>
    <x v="0"/>
    <d v="2018-01-01T00:00:00"/>
    <n v="11122.66"/>
    <n v="1001.04"/>
  </r>
  <r>
    <s v="E"/>
    <s v="G"/>
    <s v="G&gt;50Ft"/>
    <d v="2018-03-01T00:00:00"/>
    <x v="3"/>
    <d v="2018-01-01T00:00:00"/>
    <n v="802.66"/>
    <n v="61.8"/>
  </r>
  <r>
    <s v="E"/>
    <s v="G"/>
    <s v="G&gt;50Ft"/>
    <d v="2018-03-01T00:00:00"/>
    <x v="1"/>
    <d v="2018-01-01T00:00:00"/>
    <n v="501.63"/>
    <n v="45.15"/>
  </r>
  <r>
    <s v="E"/>
    <s v="R"/>
    <s v="R-F"/>
    <d v="2018-03-01T00:00:00"/>
    <x v="2"/>
    <d v="2018-01-01T00:00:00"/>
    <n v="1186.48"/>
    <n v="91.36"/>
  </r>
  <r>
    <s v="E"/>
    <s v="R"/>
    <s v="R-F"/>
    <d v="2018-03-01T00:00:00"/>
    <x v="0"/>
    <d v="2018-01-01T00:00:00"/>
    <n v="822.52"/>
    <n v="74.03"/>
  </r>
  <r>
    <s v="E"/>
    <s v="R"/>
    <s v="R-F"/>
    <d v="2018-03-01T00:00:00"/>
    <x v="3"/>
    <d v="2018-01-01T00:00:00"/>
    <n v="53.52"/>
    <n v="4.12"/>
  </r>
  <r>
    <s v="E"/>
    <s v="R"/>
    <s v="R-F"/>
    <d v="2018-03-01T00:00:00"/>
    <x v="1"/>
    <d v="2018-01-01T00:00:00"/>
    <n v="37.08"/>
    <n v="3.34"/>
  </r>
  <r>
    <s v="E"/>
    <s v="C"/>
    <s v="SENTF"/>
    <d v="2018-03-01T00:00:00"/>
    <x v="4"/>
    <d v="2018-01-01T00:00:00"/>
    <n v="534.55999999999995"/>
    <n v="41.16"/>
  </r>
  <r>
    <s v="E"/>
    <s v="C"/>
    <s v="SENTF"/>
    <d v="2018-03-01T00:00:00"/>
    <x v="5"/>
    <d v="2018-01-01T00:00:00"/>
    <n v="24.1"/>
    <n v="1.85"/>
  </r>
  <r>
    <s v="E"/>
    <s v="C"/>
    <s v="G&lt;50F"/>
    <d v="2018-03-01T00:00:00"/>
    <x v="2"/>
    <d v="2018-01-01T00:00:00"/>
    <n v="1019.56"/>
    <n v="78.510000000000005"/>
  </r>
  <r>
    <s v="E"/>
    <s v="C"/>
    <s v="G&lt;50F"/>
    <d v="2018-03-01T00:00:00"/>
    <x v="3"/>
    <d v="2018-01-01T00:00:00"/>
    <n v="45.98"/>
    <n v="3.54"/>
  </r>
  <r>
    <s v="E"/>
    <s v="U"/>
    <s v="GU-F"/>
    <d v="2018-03-01T00:00:00"/>
    <x v="2"/>
    <d v="2018-01-01T00:00:00"/>
    <n v="5627.98"/>
    <n v="433.35"/>
  </r>
  <r>
    <s v="E"/>
    <s v="U"/>
    <s v="GU-F"/>
    <d v="2018-03-01T00:00:00"/>
    <x v="3"/>
    <d v="2018-01-01T00:00:00"/>
    <n v="253.81"/>
    <n v="19.52"/>
  </r>
  <r>
    <s v="E"/>
    <s v="R"/>
    <s v="SENTF"/>
    <d v="2018-03-01T00:00:00"/>
    <x v="4"/>
    <d v="2018-01-01T00:00:00"/>
    <n v="156.24"/>
    <n v="12.04"/>
  </r>
  <r>
    <s v="E"/>
    <s v="R"/>
    <s v="SENTF"/>
    <d v="2018-03-01T00:00:00"/>
    <x v="5"/>
    <d v="2018-01-01T00:00:00"/>
    <n v="7.04"/>
    <n v="0.54"/>
  </r>
  <r>
    <s v="E"/>
    <s v="C"/>
    <s v="SENTF"/>
    <d v="2018-04-01T00:00:00"/>
    <x v="4"/>
    <d v="2018-01-01T00:00:00"/>
    <n v="40.32"/>
    <n v="3.1"/>
  </r>
  <r>
    <s v="E"/>
    <s v="C"/>
    <s v="SENTF"/>
    <d v="2018-04-01T00:00:00"/>
    <x v="5"/>
    <d v="2018-01-01T00:00:00"/>
    <n v="1.82"/>
    <n v="0.14000000000000001"/>
  </r>
  <r>
    <s v="E"/>
    <s v="G"/>
    <s v="G&gt;50F"/>
    <d v="2018-04-01T00:00:00"/>
    <x v="2"/>
    <d v="2018-01-01T00:00:00"/>
    <n v="669.79"/>
    <n v="51.57"/>
  </r>
  <r>
    <s v="E"/>
    <s v="G"/>
    <s v="G&gt;50F"/>
    <d v="2018-04-01T00:00:00"/>
    <x v="0"/>
    <d v="2018-01-01T00:00:00"/>
    <n v="9410.2099999999991"/>
    <n v="846.92"/>
  </r>
  <r>
    <s v="E"/>
    <s v="G"/>
    <s v="G&gt;50F"/>
    <d v="2018-04-01T00:00:00"/>
    <x v="3"/>
    <d v="2018-01-01T00:00:00"/>
    <n v="30.21"/>
    <n v="2.33"/>
  </r>
  <r>
    <s v="E"/>
    <s v="G"/>
    <s v="G&gt;50F"/>
    <d v="2018-04-01T00:00:00"/>
    <x v="1"/>
    <d v="2018-01-01T00:00:00"/>
    <n v="424.4"/>
    <n v="38.200000000000003"/>
  </r>
  <r>
    <s v="E"/>
    <s v="G"/>
    <s v="G&gt;50Ft"/>
    <d v="2018-04-01T00:00:00"/>
    <x v="0"/>
    <d v="2018-01-01T00:00:00"/>
    <n v="23692.48"/>
    <n v="2132.3200000000002"/>
  </r>
  <r>
    <s v="E"/>
    <s v="G"/>
    <s v="G&gt;50Ft"/>
    <d v="2018-04-01T00:00:00"/>
    <x v="1"/>
    <d v="2018-01-01T00:00:00"/>
    <n v="1068.54"/>
    <n v="96.17"/>
  </r>
  <r>
    <s v="E"/>
    <s v="U"/>
    <s v="GU-F"/>
    <d v="2018-04-01T00:00:00"/>
    <x v="0"/>
    <d v="2018-01-01T00:00:00"/>
    <n v="3413.42"/>
    <n v="307.20999999999998"/>
  </r>
  <r>
    <s v="E"/>
    <s v="U"/>
    <s v="GU-F"/>
    <d v="2018-04-01T00:00:00"/>
    <x v="1"/>
    <d v="2018-01-01T00:00:00"/>
    <n v="153.94999999999999"/>
    <n v="13.86"/>
  </r>
  <r>
    <s v="E"/>
    <s v="C"/>
    <s v="G&lt;50F"/>
    <d v="2018-04-01T00:00:00"/>
    <x v="2"/>
    <d v="2018-01-01T00:00:00"/>
    <n v="669.79"/>
    <n v="51.57"/>
  </r>
  <r>
    <s v="E"/>
    <s v="C"/>
    <s v="G&lt;50F"/>
    <d v="2018-04-01T00:00:00"/>
    <x v="0"/>
    <d v="2018-01-01T00:00:00"/>
    <n v="368.21"/>
    <n v="33.14"/>
  </r>
  <r>
    <s v="E"/>
    <s v="C"/>
    <s v="G&lt;50F"/>
    <d v="2018-04-01T00:00:00"/>
    <x v="3"/>
    <d v="2018-01-01T00:00:00"/>
    <n v="30.21"/>
    <n v="2.33"/>
  </r>
  <r>
    <s v="E"/>
    <s v="C"/>
    <s v="G&lt;50F"/>
    <d v="2018-04-01T00:00:00"/>
    <x v="1"/>
    <d v="2018-01-01T00:00:00"/>
    <n v="16.600000000000001"/>
    <n v="1.49"/>
  </r>
  <r>
    <s v="E"/>
    <s v="C"/>
    <s v="SENTF"/>
    <d v="2018-04-01T00:00:00"/>
    <x v="4"/>
    <d v="2018-01-01T00:00:00"/>
    <n v="189.84"/>
    <n v="14.62"/>
  </r>
  <r>
    <s v="E"/>
    <s v="C"/>
    <s v="SENTF"/>
    <d v="2018-04-01T00:00:00"/>
    <x v="5"/>
    <d v="2018-01-01T00:00:00"/>
    <n v="8.56"/>
    <n v="0.66"/>
  </r>
  <r>
    <s v="E"/>
    <s v="U"/>
    <s v="GU-F"/>
    <d v="2018-04-01T00:00:00"/>
    <x v="2"/>
    <d v="2018-01-01T00:00:00"/>
    <n v="1728.58"/>
    <n v="133.09"/>
  </r>
  <r>
    <s v="E"/>
    <s v="U"/>
    <s v="GU-F"/>
    <d v="2018-04-01T00:00:00"/>
    <x v="3"/>
    <d v="2018-01-01T00:00:00"/>
    <n v="77.97"/>
    <n v="6.01"/>
  </r>
  <r>
    <s v="E"/>
    <s v="G"/>
    <s v="G&gt;50Ft"/>
    <d v="2018-04-01T00:00:00"/>
    <x v="2"/>
    <d v="2018-01-01T00:00:00"/>
    <n v="65407.519999999997"/>
    <n v="5036.38"/>
  </r>
  <r>
    <s v="E"/>
    <s v="G"/>
    <s v="G&gt;50Ft"/>
    <d v="2018-04-01T00:00:00"/>
    <x v="3"/>
    <d v="2018-01-01T00:00:00"/>
    <n v="2949.88"/>
    <n v="227.14"/>
  </r>
  <r>
    <s v="E"/>
    <s v="R"/>
    <s v="SENTF"/>
    <d v="2018-02-01T00:00:00"/>
    <x v="5"/>
    <d v="2018-01-01T00:00:00"/>
    <n v="9.06"/>
    <n v="0.7"/>
  </r>
  <r>
    <s v="E"/>
    <s v="SL"/>
    <s v="SENTF"/>
    <d v="2018-02-01T00:00:00"/>
    <x v="4"/>
    <d v="2018-01-01T00:00:00"/>
    <n v="65.47"/>
    <n v="5.04"/>
  </r>
  <r>
    <s v="E"/>
    <s v="SL"/>
    <s v="SENTF"/>
    <d v="2018-02-01T00:00:00"/>
    <x v="5"/>
    <d v="2018-01-01T00:00:00"/>
    <n v="2.95"/>
    <n v="0.23"/>
  </r>
  <r>
    <s v="E"/>
    <s v="C"/>
    <s v="SENTF"/>
    <d v="2018-02-01T00:00:00"/>
    <x v="4"/>
    <d v="2018-01-01T00:00:00"/>
    <n v="1287.1199999999999"/>
    <n v="99.1"/>
  </r>
  <r>
    <s v="E"/>
    <s v="C"/>
    <s v="SENTF"/>
    <d v="2018-02-01T00:00:00"/>
    <x v="5"/>
    <d v="2018-01-01T00:00:00"/>
    <n v="58.06"/>
    <n v="4.46"/>
  </r>
  <r>
    <s v="E"/>
    <s v="U"/>
    <s v="GU-F"/>
    <d v="2018-01-01T00:00:00"/>
    <x v="2"/>
    <d v="2018-01-01T00:00:00"/>
    <n v="2836"/>
    <n v="218.33"/>
  </r>
  <r>
    <s v="E"/>
    <s v="U"/>
    <s v="GU-F"/>
    <d v="2018-01-01T00:00:00"/>
    <x v="3"/>
    <d v="2018-01-01T00:00:00"/>
    <n v="128.02000000000001"/>
    <n v="9.89"/>
  </r>
  <r>
    <s v="E"/>
    <s v="G"/>
    <s v="G&gt;50F"/>
    <d v="2018-01-01T00:00:00"/>
    <x v="2"/>
    <d v="2018-01-01T00:00:00"/>
    <n v="574.1"/>
    <n v="44.2"/>
  </r>
  <r>
    <s v="E"/>
    <s v="G"/>
    <s v="G&gt;50F"/>
    <d v="2018-01-01T00:00:00"/>
    <x v="0"/>
    <d v="2018-01-01T00:00:00"/>
    <n v="12632.9"/>
    <n v="1136.97"/>
  </r>
  <r>
    <s v="E"/>
    <s v="G"/>
    <s v="G&gt;50F"/>
    <d v="2018-01-01T00:00:00"/>
    <x v="3"/>
    <d v="2018-01-01T00:00:00"/>
    <n v="25.9"/>
    <n v="2"/>
  </r>
  <r>
    <s v="E"/>
    <s v="G"/>
    <s v="G&gt;50F"/>
    <d v="2018-01-01T00:00:00"/>
    <x v="1"/>
    <d v="2018-01-01T00:00:00"/>
    <n v="569.74"/>
    <n v="51.28"/>
  </r>
  <r>
    <s v="E"/>
    <s v="G"/>
    <s v="G&gt;50Ft"/>
    <d v="2018-01-01T00:00:00"/>
    <x v="2"/>
    <d v="2018-01-01T00:00:00"/>
    <n v="29164.68"/>
    <n v="2245.6799999999998"/>
  </r>
  <r>
    <s v="E"/>
    <s v="G"/>
    <s v="G&gt;50Ft"/>
    <d v="2018-01-01T00:00:00"/>
    <x v="0"/>
    <d v="2018-01-01T00:00:00"/>
    <n v="15430.32"/>
    <n v="1388.73"/>
  </r>
  <r>
    <s v="E"/>
    <s v="G"/>
    <s v="G&gt;50Ft"/>
    <d v="2018-01-01T00:00:00"/>
    <x v="3"/>
    <d v="2018-01-01T00:00:00"/>
    <n v="1315.32"/>
    <n v="101.28"/>
  </r>
  <r>
    <s v="E"/>
    <s v="G"/>
    <s v="G&gt;50Ft"/>
    <d v="2018-01-01T00:00:00"/>
    <x v="1"/>
    <d v="2018-01-01T00:00:00"/>
    <n v="695.91"/>
    <n v="62.63"/>
  </r>
  <r>
    <s v="E"/>
    <s v="C"/>
    <s v="G&lt;50F"/>
    <d v="2018-01-01T00:00:00"/>
    <x v="2"/>
    <d v="2018-01-01T00:00:00"/>
    <n v="625.1"/>
    <n v="48.13"/>
  </r>
  <r>
    <s v="E"/>
    <s v="C"/>
    <s v="G&lt;50F"/>
    <d v="2018-01-01T00:00:00"/>
    <x v="0"/>
    <d v="2018-01-01T00:00:00"/>
    <n v="5035.8999999999996"/>
    <n v="453.24"/>
  </r>
  <r>
    <s v="E"/>
    <s v="C"/>
    <s v="G&lt;50F"/>
    <d v="2018-01-01T00:00:00"/>
    <x v="3"/>
    <d v="2018-01-01T00:00:00"/>
    <n v="28.2"/>
    <n v="2.1800000000000002"/>
  </r>
  <r>
    <s v="E"/>
    <s v="C"/>
    <s v="G&lt;50F"/>
    <d v="2018-01-01T00:00:00"/>
    <x v="1"/>
    <d v="2018-01-01T00:00:00"/>
    <n v="227.11"/>
    <n v="20.440000000000001"/>
  </r>
  <r>
    <s v="E"/>
    <s v="C"/>
    <s v="C-NET"/>
    <d v="2018-01-01T00:00:00"/>
    <x v="18"/>
    <d v="2018-01-01T00:00:00"/>
    <n v="0"/>
    <n v="0"/>
  </r>
  <r>
    <s v="E"/>
    <s v="C"/>
    <s v="SENTF"/>
    <d v="2018-01-01T00:00:00"/>
    <x v="4"/>
    <d v="2018-01-01T00:00:00"/>
    <n v="1497.3"/>
    <n v="115.29"/>
  </r>
  <r>
    <s v="E"/>
    <s v="C"/>
    <s v="SENTF"/>
    <d v="2018-01-01T00:00:00"/>
    <x v="5"/>
    <d v="2018-01-01T00:00:00"/>
    <n v="67.52"/>
    <n v="5.2"/>
  </r>
  <r>
    <s v="E"/>
    <s v="U"/>
    <s v="GU-F"/>
    <d v="2018-01-01T00:00:00"/>
    <x v="2"/>
    <d v="2018-01-01T00:00:00"/>
    <n v="78"/>
    <n v="6.01"/>
  </r>
  <r>
    <s v="E"/>
    <s v="U"/>
    <s v="GU-F"/>
    <d v="2018-01-01T00:00:00"/>
    <x v="3"/>
    <d v="2018-01-01T00:00:00"/>
    <n v="3.52"/>
    <n v="0.27"/>
  </r>
  <r>
    <s v="E"/>
    <s v="C"/>
    <s v="SENTF"/>
    <d v="2018-01-01T00:00:00"/>
    <x v="4"/>
    <d v="2018-01-01T00:00:00"/>
    <n v="405.96"/>
    <n v="31.26"/>
  </r>
  <r>
    <s v="E"/>
    <s v="C"/>
    <s v="SENTF"/>
    <d v="2018-01-01T00:00:00"/>
    <x v="5"/>
    <d v="2018-01-01T00:00:00"/>
    <n v="18.329999999999998"/>
    <n v="1.4"/>
  </r>
  <r>
    <s v="E"/>
    <s v="R"/>
    <s v="SENTF"/>
    <d v="2018-01-01T00:00:00"/>
    <x v="4"/>
    <d v="2018-01-01T00:00:00"/>
    <n v="18.079999999999998"/>
    <n v="1.4"/>
  </r>
  <r>
    <s v="E"/>
    <s v="R"/>
    <s v="SENTF"/>
    <d v="2018-01-01T00:00:00"/>
    <x v="5"/>
    <d v="2018-01-01T00:00:00"/>
    <n v="0.82"/>
    <n v="0.06"/>
  </r>
  <r>
    <s v="E"/>
    <s v="C"/>
    <s v="SENTF"/>
    <d v="2018-01-01T00:00:00"/>
    <x v="4"/>
    <d v="2018-01-01T00:00:00"/>
    <n v="199.46"/>
    <n v="15.36"/>
  </r>
  <r>
    <s v="E"/>
    <s v="C"/>
    <s v="SENTF"/>
    <d v="2018-01-01T00:00:00"/>
    <x v="5"/>
    <d v="2018-01-01T00:00:00"/>
    <n v="8.99"/>
    <n v="0.69"/>
  </r>
  <r>
    <s v="E"/>
    <s v="U"/>
    <s v="GU-F"/>
    <d v="2019-01-01T00:00:00"/>
    <x v="2"/>
    <d v="2018-11-01T00:00:00"/>
    <n v="264"/>
    <n v="20.329999999999998"/>
  </r>
  <r>
    <s v="E"/>
    <s v="U"/>
    <s v="GU-F"/>
    <d v="2019-01-01T00:00:00"/>
    <x v="3"/>
    <d v="2018-11-01T00:00:00"/>
    <n v="10.72"/>
    <n v="0.83"/>
  </r>
  <r>
    <s v="E"/>
    <s v="R"/>
    <s v="SENTF"/>
    <d v="2019-01-01T00:00:00"/>
    <x v="4"/>
    <d v="2018-11-01T00:00:00"/>
    <n v="130"/>
    <n v="10.01"/>
  </r>
  <r>
    <s v="E"/>
    <s v="R"/>
    <s v="SENTF"/>
    <d v="2019-01-01T00:00:00"/>
    <x v="5"/>
    <d v="2018-11-01T00:00:00"/>
    <n v="5.27"/>
    <n v="0.4"/>
  </r>
  <r>
    <s v="E"/>
    <s v="C"/>
    <s v="SENTF"/>
    <d v="2019-01-01T00:00:00"/>
    <x v="4"/>
    <d v="2018-11-01T00:00:00"/>
    <n v="830"/>
    <n v="63.91"/>
  </r>
  <r>
    <s v="E"/>
    <s v="C"/>
    <s v="SENTF"/>
    <d v="2019-01-01T00:00:00"/>
    <x v="5"/>
    <d v="2018-11-01T00:00:00"/>
    <n v="33.68"/>
    <n v="2.59"/>
  </r>
  <r>
    <s v="E"/>
    <s v="C"/>
    <s v="SENTF"/>
    <d v="2019-01-01T00:00:00"/>
    <x v="4"/>
    <d v="2018-11-01T00:00:00"/>
    <n v="150"/>
    <n v="11.55"/>
  </r>
  <r>
    <s v="E"/>
    <s v="C"/>
    <s v="SENTF"/>
    <d v="2019-01-01T00:00:00"/>
    <x v="5"/>
    <d v="2018-11-01T00:00:00"/>
    <n v="6.09"/>
    <n v="0.47"/>
  </r>
  <r>
    <s v="E"/>
    <s v="SL"/>
    <s v="SENTF"/>
    <d v="2019-01-01T00:00:00"/>
    <x v="4"/>
    <d v="2018-11-01T00:00:00"/>
    <n v="42"/>
    <n v="3.23"/>
  </r>
  <r>
    <s v="E"/>
    <s v="SL"/>
    <s v="SENTF"/>
    <d v="2019-01-01T00:00:00"/>
    <x v="5"/>
    <d v="2018-11-01T00:00:00"/>
    <n v="1.71"/>
    <n v="0.13"/>
  </r>
  <r>
    <s v="E"/>
    <s v="C"/>
    <s v="SENTF"/>
    <d v="2019-01-01T00:00:00"/>
    <x v="4"/>
    <d v="2018-11-01T00:00:00"/>
    <n v="987"/>
    <n v="76"/>
  </r>
  <r>
    <s v="E"/>
    <s v="C"/>
    <s v="SENTF"/>
    <d v="2019-01-01T00:00:00"/>
    <x v="5"/>
    <d v="2018-11-01T00:00:00"/>
    <n v="40.56"/>
    <n v="3.12"/>
  </r>
  <r>
    <s v="E"/>
    <s v="R"/>
    <s v="SENTF"/>
    <d v="2019-01-01T00:00:00"/>
    <x v="4"/>
    <d v="2018-11-01T00:00:00"/>
    <n v="202"/>
    <n v="15.56"/>
  </r>
  <r>
    <s v="E"/>
    <s v="R"/>
    <s v="SENTF"/>
    <d v="2019-01-01T00:00:00"/>
    <x v="5"/>
    <d v="2018-11-01T00:00:00"/>
    <n v="8.1999999999999993"/>
    <n v="0.63"/>
  </r>
  <r>
    <s v="E"/>
    <s v="R"/>
    <s v="R-F"/>
    <d v="2018-01-01T00:00:00"/>
    <x v="2"/>
    <d v="2018-01-01T00:00:00"/>
    <n v="229.64"/>
    <n v="17.68"/>
  </r>
  <r>
    <s v="E"/>
    <s v="R"/>
    <s v="R-F"/>
    <d v="2018-01-01T00:00:00"/>
    <x v="0"/>
    <d v="2018-01-01T00:00:00"/>
    <n v="471.36"/>
    <n v="42.42"/>
  </r>
  <r>
    <s v="E"/>
    <s v="R"/>
    <s v="R-F"/>
    <d v="2018-01-01T00:00:00"/>
    <x v="3"/>
    <d v="2018-01-01T00:00:00"/>
    <n v="10.36"/>
    <n v="0.8"/>
  </r>
  <r>
    <s v="E"/>
    <s v="R"/>
    <s v="R-F"/>
    <d v="2018-01-01T00:00:00"/>
    <x v="1"/>
    <d v="2018-01-01T00:00:00"/>
    <n v="21.26"/>
    <n v="1.91"/>
  </r>
  <r>
    <s v="E"/>
    <s v="R"/>
    <s v="R-F"/>
    <d v="2018-01-01T00:00:00"/>
    <x v="2"/>
    <d v="2018-01-01T00:00:00"/>
    <n v="415"/>
    <n v="31.95"/>
  </r>
  <r>
    <s v="E"/>
    <s v="R"/>
    <s v="R-F"/>
    <d v="2018-01-01T00:00:00"/>
    <x v="3"/>
    <d v="2018-01-01T00:00:00"/>
    <n v="18.71"/>
    <n v="1.44"/>
  </r>
  <r>
    <s v="E"/>
    <s v="U"/>
    <s v="GU-F"/>
    <d v="2018-01-01T00:00:00"/>
    <x v="2"/>
    <d v="2018-01-01T00:00:00"/>
    <n v="145"/>
    <n v="11.17"/>
  </r>
  <r>
    <s v="E"/>
    <s v="U"/>
    <s v="GU-F"/>
    <d v="2018-01-01T00:00:00"/>
    <x v="3"/>
    <d v="2018-01-01T00:00:00"/>
    <n v="6.54"/>
    <n v="0.5"/>
  </r>
  <r>
    <s v="E"/>
    <s v="R"/>
    <s v="SENTF"/>
    <d v="2018-01-01T00:00:00"/>
    <x v="4"/>
    <d v="2018-01-01T00:00:00"/>
    <n v="70.88"/>
    <n v="5.46"/>
  </r>
  <r>
    <s v="E"/>
    <s v="R"/>
    <s v="SENTF"/>
    <d v="2018-01-01T00:00:00"/>
    <x v="5"/>
    <d v="2018-01-01T00:00:00"/>
    <n v="3.2"/>
    <n v="0.25"/>
  </r>
  <r>
    <s v="E"/>
    <s v="C"/>
    <s v="SENTF"/>
    <d v="2018-01-01T00:00:00"/>
    <x v="4"/>
    <d v="2018-01-01T00:00:00"/>
    <n v="82.5"/>
    <n v="6.36"/>
  </r>
  <r>
    <s v="E"/>
    <s v="C"/>
    <s v="SENTF"/>
    <d v="2018-01-01T00:00:00"/>
    <x v="5"/>
    <d v="2018-01-01T00:00:00"/>
    <n v="3.71"/>
    <n v="0.28999999999999998"/>
  </r>
  <r>
    <s v="E"/>
    <s v="C"/>
    <s v="SENTF"/>
    <d v="2018-01-01T00:00:00"/>
    <x v="4"/>
    <d v="2018-01-01T00:00:00"/>
    <n v="457.12"/>
    <n v="35.200000000000003"/>
  </r>
  <r>
    <s v="E"/>
    <s v="C"/>
    <s v="SENTF"/>
    <d v="2018-01-01T00:00:00"/>
    <x v="5"/>
    <d v="2018-01-01T00:00:00"/>
    <n v="20.61"/>
    <n v="1.58"/>
  </r>
  <r>
    <s v="E"/>
    <s v="C"/>
    <s v="SENTF"/>
    <d v="2018-01-01T00:00:00"/>
    <x v="4"/>
    <d v="2018-01-01T00:00:00"/>
    <n v="466.91"/>
    <n v="35.96"/>
  </r>
  <r>
    <s v="E"/>
    <s v="C"/>
    <s v="SENTF"/>
    <d v="2018-01-01T00:00:00"/>
    <x v="5"/>
    <d v="2018-01-01T00:00:00"/>
    <n v="21.05"/>
    <n v="1.62"/>
  </r>
  <r>
    <s v="E"/>
    <s v="R"/>
    <s v="SENTF"/>
    <d v="2018-01-01T00:00:00"/>
    <x v="4"/>
    <d v="2018-01-01T00:00:00"/>
    <n v="59.4"/>
    <n v="4.58"/>
  </r>
  <r>
    <s v="E"/>
    <s v="R"/>
    <s v="SENTF"/>
    <d v="2018-01-01T00:00:00"/>
    <x v="5"/>
    <d v="2018-01-01T00:00:00"/>
    <n v="2.68"/>
    <n v="0.21"/>
  </r>
  <r>
    <s v="E"/>
    <s v="R"/>
    <s v="R-F"/>
    <d v="2018-01-01T00:00:00"/>
    <x v="2"/>
    <d v="2018-01-01T00:00:00"/>
    <n v="790.02"/>
    <n v="60.83"/>
  </r>
  <r>
    <s v="E"/>
    <s v="R"/>
    <s v="R-F"/>
    <d v="2018-01-01T00:00:00"/>
    <x v="3"/>
    <d v="2018-01-01T00:00:00"/>
    <n v="35.619999999999997"/>
    <n v="2.74"/>
  </r>
  <r>
    <s v="E"/>
    <s v="R"/>
    <s v="R-F"/>
    <d v="2018-01-01T00:00:00"/>
    <x v="0"/>
    <d v="2018-01-01T00:00:00"/>
    <n v="687.98"/>
    <n v="61.91"/>
  </r>
  <r>
    <s v="E"/>
    <s v="SL"/>
    <s v="SENTF"/>
    <d v="2018-01-01T00:00:00"/>
    <x v="4"/>
    <d v="2018-01-01T00:00:00"/>
    <n v="23.47"/>
    <n v="1.81"/>
  </r>
  <r>
    <s v="E"/>
    <s v="SL"/>
    <s v="SENTF"/>
    <d v="2018-01-01T00:00:00"/>
    <x v="5"/>
    <d v="2018-01-01T00:00:00"/>
    <n v="1.06"/>
    <n v="0.08"/>
  </r>
  <r>
    <s v="E"/>
    <s v="C"/>
    <s v="CSENTF"/>
    <d v="2018-02-01T00:00:00"/>
    <x v="4"/>
    <d v="2018-01-01T00:00:00"/>
    <n v="1497.3"/>
    <n v="115.3"/>
  </r>
  <r>
    <s v="E"/>
    <s v="C"/>
    <s v="CSENTF"/>
    <d v="2018-02-01T00:00:00"/>
    <x v="5"/>
    <d v="2018-01-01T00:00:00"/>
    <n v="67.53"/>
    <n v="5.21"/>
  </r>
  <r>
    <s v="E"/>
    <s v="R"/>
    <s v="R-F"/>
    <d v="2018-01-01T00:00:00"/>
    <x v="1"/>
    <d v="2018-01-01T00:00:00"/>
    <n v="31.04"/>
    <n v="2.79"/>
  </r>
  <r>
    <s v="E"/>
    <s v="U"/>
    <s v="GU-F"/>
    <d v="2018-02-01T00:00:00"/>
    <x v="2"/>
    <d v="2018-01-01T00:00:00"/>
    <n v="13"/>
    <n v="1"/>
  </r>
  <r>
    <s v="E"/>
    <s v="U"/>
    <s v="GU-F"/>
    <d v="2018-02-01T00:00:00"/>
    <x v="3"/>
    <d v="2018-01-01T00:00:00"/>
    <n v="0.59"/>
    <n v="0.05"/>
  </r>
  <r>
    <s v="E"/>
    <s v="U"/>
    <s v="GU-F"/>
    <d v="2018-02-01T00:00:00"/>
    <x v="2"/>
    <d v="2018-01-01T00:00:00"/>
    <n v="6426.68"/>
    <n v="494.86"/>
  </r>
  <r>
    <s v="E"/>
    <s v="U"/>
    <s v="GU-F"/>
    <d v="2018-02-01T00:00:00"/>
    <x v="3"/>
    <d v="2018-01-01T00:00:00"/>
    <n v="289.85000000000002"/>
    <n v="22.31"/>
  </r>
  <r>
    <s v="E"/>
    <s v="U"/>
    <s v="GU-F"/>
    <d v="2018-02-01T00:00:00"/>
    <x v="0"/>
    <d v="2018-01-01T00:00:00"/>
    <n v="863.32"/>
    <n v="77.7"/>
  </r>
  <r>
    <s v="E"/>
    <s v="U"/>
    <s v="GU-F"/>
    <d v="2018-02-01T00:00:00"/>
    <x v="1"/>
    <d v="2018-01-01T00:00:00"/>
    <n v="38.950000000000003"/>
    <n v="3.5"/>
  </r>
  <r>
    <s v="E"/>
    <s v="C"/>
    <s v="G&lt;50IF"/>
    <d v="2018-02-01T00:00:00"/>
    <x v="2"/>
    <d v="2018-01-01T00:00:00"/>
    <n v="2315.36"/>
    <n v="178.28"/>
  </r>
  <r>
    <s v="E"/>
    <s v="C"/>
    <s v="G&lt;50IF"/>
    <d v="2018-02-01T00:00:00"/>
    <x v="0"/>
    <d v="2018-01-01T00:00:00"/>
    <n v="12245.48"/>
    <n v="1102.0999999999999"/>
  </r>
  <r>
    <s v="E"/>
    <s v="C"/>
    <s v="G&lt;50IF"/>
    <d v="2018-02-01T00:00:00"/>
    <x v="3"/>
    <d v="2018-01-01T00:00:00"/>
    <n v="104.41"/>
    <n v="8.02"/>
  </r>
  <r>
    <s v="E"/>
    <s v="C"/>
    <s v="G&lt;50IF"/>
    <d v="2018-02-01T00:00:00"/>
    <x v="1"/>
    <d v="2018-01-01T00:00:00"/>
    <n v="552.29"/>
    <n v="49.71"/>
  </r>
  <r>
    <s v="E"/>
    <s v="U"/>
    <s v="GU-F"/>
    <d v="2018-02-01T00:00:00"/>
    <x v="2"/>
    <d v="2018-01-01T00:00:00"/>
    <n v="414"/>
    <n v="31.88"/>
  </r>
  <r>
    <s v="E"/>
    <s v="U"/>
    <s v="GU-F"/>
    <d v="2018-02-01T00:00:00"/>
    <x v="3"/>
    <d v="2018-01-01T00:00:00"/>
    <n v="18.670000000000002"/>
    <n v="1.44"/>
  </r>
  <r>
    <s v="E"/>
    <s v="C"/>
    <s v="G&lt;50IF"/>
    <d v="2018-02-01T00:00:00"/>
    <x v="2"/>
    <d v="2018-01-01T00:00:00"/>
    <n v="899.21"/>
    <n v="69.23"/>
  </r>
  <r>
    <s v="E"/>
    <s v="C"/>
    <s v="G&lt;50IF"/>
    <d v="2018-02-01T00:00:00"/>
    <x v="3"/>
    <d v="2018-01-01T00:00:00"/>
    <n v="40.56"/>
    <n v="3.12"/>
  </r>
  <r>
    <s v="E"/>
    <s v="G"/>
    <s v="G&gt;50F"/>
    <d v="2018-02-01T00:00:00"/>
    <x v="2"/>
    <d v="2018-01-01T00:00:00"/>
    <n v="741.56"/>
    <n v="57.1"/>
  </r>
  <r>
    <s v="E"/>
    <s v="G"/>
    <s v="G&gt;50F"/>
    <d v="2018-02-01T00:00:00"/>
    <x v="0"/>
    <d v="2018-01-01T00:00:00"/>
    <n v="4358.4399999999996"/>
    <n v="392.26"/>
  </r>
  <r>
    <s v="E"/>
    <s v="G"/>
    <s v="G&gt;50F"/>
    <d v="2018-02-01T00:00:00"/>
    <x v="3"/>
    <d v="2018-01-01T00:00:00"/>
    <n v="33.44"/>
    <n v="2.57"/>
  </r>
  <r>
    <s v="E"/>
    <s v="G"/>
    <s v="G&gt;50F"/>
    <d v="2018-02-01T00:00:00"/>
    <x v="1"/>
    <d v="2018-01-01T00:00:00"/>
    <n v="196.57"/>
    <n v="17.690000000000001"/>
  </r>
  <r>
    <s v="E"/>
    <s v="G"/>
    <s v="G&gt;50Ft"/>
    <d v="2018-02-01T00:00:00"/>
    <x v="2"/>
    <d v="2018-01-01T00:00:00"/>
    <n v="593.24"/>
    <n v="45.68"/>
  </r>
  <r>
    <s v="E"/>
    <s v="G"/>
    <s v="G&gt;50Ft"/>
    <d v="2018-02-01T00:00:00"/>
    <x v="0"/>
    <d v="2018-01-01T00:00:00"/>
    <n v="16366.76"/>
    <n v="1473.01"/>
  </r>
  <r>
    <s v="E"/>
    <s v="G"/>
    <s v="G&gt;50Ft"/>
    <d v="2018-02-01T00:00:00"/>
    <x v="3"/>
    <d v="2018-01-01T00:00:00"/>
    <n v="26.76"/>
    <n v="2.06"/>
  </r>
  <r>
    <s v="E"/>
    <s v="G"/>
    <s v="G&gt;50Ft"/>
    <d v="2018-02-01T00:00:00"/>
    <x v="1"/>
    <d v="2018-01-01T00:00:00"/>
    <n v="738.14"/>
    <n v="66.430000000000007"/>
  </r>
  <r>
    <s v="E"/>
    <s v="C"/>
    <s v="G&lt;50F"/>
    <d v="2018-02-01T00:00:00"/>
    <x v="2"/>
    <d v="2018-01-01T00:00:00"/>
    <n v="698"/>
    <n v="53.75"/>
  </r>
  <r>
    <s v="E"/>
    <s v="C"/>
    <s v="G&lt;50F"/>
    <d v="2018-02-01T00:00:00"/>
    <x v="3"/>
    <d v="2018-01-01T00:00:00"/>
    <n v="31.48"/>
    <n v="2.42"/>
  </r>
  <r>
    <s v="E"/>
    <s v="R"/>
    <s v="R-F"/>
    <d v="2018-02-01T00:00:00"/>
    <x v="2"/>
    <d v="2018-01-01T00:00:00"/>
    <n v="593.24"/>
    <n v="45.68"/>
  </r>
  <r>
    <s v="E"/>
    <s v="R"/>
    <s v="R-F"/>
    <d v="2018-02-01T00:00:00"/>
    <x v="0"/>
    <d v="2018-01-01T00:00:00"/>
    <n v="421.76"/>
    <n v="37.96"/>
  </r>
  <r>
    <s v="E"/>
    <s v="C"/>
    <s v="SENTF"/>
    <d v="2018-02-01T00:00:00"/>
    <x v="4"/>
    <d v="2018-01-01T00:00:00"/>
    <n v="106.02"/>
    <n v="8.16"/>
  </r>
  <r>
    <s v="E"/>
    <s v="C"/>
    <s v="SENTF"/>
    <d v="2018-02-01T00:00:00"/>
    <x v="5"/>
    <d v="2018-01-01T00:00:00"/>
    <n v="4.78"/>
    <n v="0.37"/>
  </r>
  <r>
    <s v="E"/>
    <s v="R"/>
    <s v="R-F"/>
    <d v="2018-02-01T00:00:00"/>
    <x v="3"/>
    <d v="2018-01-01T00:00:00"/>
    <n v="26.76"/>
    <n v="2.06"/>
  </r>
  <r>
    <s v="E"/>
    <s v="R"/>
    <s v="R-F"/>
    <d v="2018-02-01T00:00:00"/>
    <x v="1"/>
    <d v="2018-01-01T00:00:00"/>
    <n v="19.02"/>
    <n v="1.71"/>
  </r>
  <r>
    <s v="E"/>
    <s v="C"/>
    <s v="SENTF"/>
    <d v="2018-02-01T00:00:00"/>
    <x v="4"/>
    <d v="2018-01-01T00:00:00"/>
    <n v="78.12"/>
    <n v="6.02"/>
  </r>
  <r>
    <s v="E"/>
    <s v="C"/>
    <s v="SENTF"/>
    <d v="2018-02-01T00:00:00"/>
    <x v="5"/>
    <d v="2018-01-01T00:00:00"/>
    <n v="3.52"/>
    <n v="0.27"/>
  </r>
  <r>
    <s v="E"/>
    <s v="G"/>
    <s v="SENTF"/>
    <d v="2018-02-01T00:00:00"/>
    <x v="4"/>
    <d v="2018-01-01T00:00:00"/>
    <n v="678.9"/>
    <n v="52.28"/>
  </r>
  <r>
    <s v="E"/>
    <s v="G"/>
    <s v="SENTF"/>
    <d v="2018-02-01T00:00:00"/>
    <x v="5"/>
    <d v="2018-01-01T00:00:00"/>
    <n v="30.62"/>
    <n v="2.36"/>
  </r>
  <r>
    <s v="E"/>
    <s v="R"/>
    <s v="R-F"/>
    <d v="2018-02-01T00:00:00"/>
    <x v="2"/>
    <d v="2018-01-01T00:00:00"/>
    <n v="1758.24"/>
    <n v="135.38999999999999"/>
  </r>
  <r>
    <s v="E"/>
    <s v="R"/>
    <s v="R-F"/>
    <d v="2018-02-01T00:00:00"/>
    <x v="0"/>
    <d v="2018-01-01T00:00:00"/>
    <n v="852.76"/>
    <n v="76.75"/>
  </r>
  <r>
    <s v="E"/>
    <s v="R"/>
    <s v="R-F"/>
    <d v="2018-02-01T00:00:00"/>
    <x v="3"/>
    <d v="2018-01-01T00:00:00"/>
    <n v="79.3"/>
    <n v="6.1"/>
  </r>
  <r>
    <s v="E"/>
    <s v="R"/>
    <s v="R-F"/>
    <d v="2018-02-01T00:00:00"/>
    <x v="1"/>
    <d v="2018-01-01T00:00:00"/>
    <n v="38.450000000000003"/>
    <n v="3.46"/>
  </r>
  <r>
    <s v="E"/>
    <s v="R"/>
    <s v="SENTF"/>
    <d v="2018-02-01T00:00:00"/>
    <x v="4"/>
    <d v="2018-01-01T00:00:00"/>
    <n v="78.12"/>
    <n v="6.02"/>
  </r>
  <r>
    <s v="E"/>
    <s v="R"/>
    <s v="SENTF"/>
    <d v="2018-02-01T00:00:00"/>
    <x v="5"/>
    <d v="2018-01-01T00:00:00"/>
    <n v="3.52"/>
    <n v="0.27"/>
  </r>
  <r>
    <s v="E"/>
    <s v="C"/>
    <s v="G&lt;50F"/>
    <d v="2018-02-01T00:00:00"/>
    <x v="2"/>
    <d v="2018-01-01T00:00:00"/>
    <n v="1483.12"/>
    <n v="114.2"/>
  </r>
  <r>
    <s v="E"/>
    <s v="C"/>
    <s v="G&lt;50F"/>
    <d v="2018-02-01T00:00:00"/>
    <x v="0"/>
    <d v="2018-01-01T00:00:00"/>
    <n v="2721.88"/>
    <n v="244.97"/>
  </r>
  <r>
    <s v="E"/>
    <s v="C"/>
    <s v="G&lt;50F"/>
    <d v="2018-02-01T00:00:00"/>
    <x v="3"/>
    <d v="2018-01-01T00:00:00"/>
    <n v="66.88"/>
    <n v="5.14"/>
  </r>
  <r>
    <s v="E"/>
    <s v="C"/>
    <s v="G&lt;50F"/>
    <d v="2018-02-01T00:00:00"/>
    <x v="1"/>
    <d v="2018-01-01T00:00:00"/>
    <n v="122.76"/>
    <n v="11.05"/>
  </r>
  <r>
    <s v="E"/>
    <s v="R"/>
    <s v="R-F"/>
    <d v="2018-01-01T00:00:00"/>
    <x v="0"/>
    <d v="2018-01-01T00:00:00"/>
    <n v="216.9"/>
    <n v="19.52"/>
  </r>
  <r>
    <s v="E"/>
    <s v="G"/>
    <s v="G&gt;50Ft"/>
    <d v="2018-02-01T00:00:00"/>
    <x v="1"/>
    <d v="2018-01-01T00:00:00"/>
    <n v="554.09"/>
    <n v="49.87"/>
  </r>
  <r>
    <s v="E"/>
    <s v="G"/>
    <s v="G&gt;50Ft"/>
    <d v="2018-02-01T00:00:00"/>
    <x v="2"/>
    <d v="2018-01-01T00:00:00"/>
    <n v="12860.01"/>
    <n v="990.22"/>
  </r>
  <r>
    <s v="E"/>
    <s v="G"/>
    <s v="G&gt;50Ft"/>
    <d v="2018-02-01T00:00:00"/>
    <x v="0"/>
    <d v="2018-01-01T00:00:00"/>
    <n v="12285.99"/>
    <n v="1105.74"/>
  </r>
  <r>
    <s v="E"/>
    <s v="C"/>
    <s v="SENTF"/>
    <d v="2019-01-01T00:00:00"/>
    <x v="4"/>
    <d v="2018-11-01T00:00:00"/>
    <n v="642"/>
    <n v="49.43"/>
  </r>
  <r>
    <s v="E"/>
    <s v="C"/>
    <s v="SENTF"/>
    <d v="2019-01-01T00:00:00"/>
    <x v="5"/>
    <d v="2018-11-01T00:00:00"/>
    <n v="25.81"/>
    <n v="1.98"/>
  </r>
  <r>
    <s v="E"/>
    <s v="C"/>
    <s v="SENTF"/>
    <d v="2019-01-01T00:00:00"/>
    <x v="4"/>
    <d v="2018-11-01T00:00:00"/>
    <n v="316"/>
    <n v="24.34"/>
  </r>
  <r>
    <s v="E"/>
    <s v="C"/>
    <s v="SENTF"/>
    <d v="2019-01-01T00:00:00"/>
    <x v="5"/>
    <d v="2018-11-01T00:00:00"/>
    <n v="12.7"/>
    <n v="0.97"/>
  </r>
  <r>
    <s v="E"/>
    <s v="R"/>
    <s v="SENTF"/>
    <d v="2019-01-01T00:00:00"/>
    <x v="4"/>
    <d v="2018-11-01T00:00:00"/>
    <n v="28"/>
    <n v="2.16"/>
  </r>
  <r>
    <s v="E"/>
    <s v="R"/>
    <s v="SENTF"/>
    <d v="2019-01-01T00:00:00"/>
    <x v="5"/>
    <d v="2018-11-01T00:00:00"/>
    <n v="1.1200000000000001"/>
    <n v="0.08"/>
  </r>
  <r>
    <s v="E"/>
    <s v="R"/>
    <s v="SENTF"/>
    <d v="2018-02-01T00:00:00"/>
    <x v="4"/>
    <d v="2018-01-01T00:00:00"/>
    <n v="218.48"/>
    <n v="16.82"/>
  </r>
  <r>
    <s v="E"/>
    <s v="R"/>
    <s v="SENTF"/>
    <d v="2018-02-01T00:00:00"/>
    <x v="5"/>
    <d v="2018-01-01T00:00:00"/>
    <n v="9.85"/>
    <n v="0.76"/>
  </r>
  <r>
    <s v="E"/>
    <s v="U"/>
    <s v="WGU-F"/>
    <d v="2018-02-01T00:00:00"/>
    <x v="2"/>
    <d v="2018-01-01T00:00:00"/>
    <n v="1364"/>
    <n v="105.02"/>
  </r>
  <r>
    <s v="E"/>
    <s v="U"/>
    <s v="WGU-F"/>
    <d v="2018-02-01T00:00:00"/>
    <x v="3"/>
    <d v="2018-01-01T00:00:00"/>
    <n v="61.52"/>
    <n v="4.7300000000000004"/>
  </r>
  <r>
    <s v="E"/>
    <s v="SL"/>
    <s v="WSENTF"/>
    <d v="2018-02-01T00:00:00"/>
    <x v="4"/>
    <d v="2018-01-01T00:00:00"/>
    <n v="111.6"/>
    <n v="8.59"/>
  </r>
  <r>
    <s v="E"/>
    <s v="SL"/>
    <s v="WSENTF"/>
    <d v="2018-02-01T00:00:00"/>
    <x v="5"/>
    <d v="2018-01-01T00:00:00"/>
    <n v="5.03"/>
    <n v="0.39"/>
  </r>
  <r>
    <s v="E"/>
    <s v="C"/>
    <s v="WG&lt;50F"/>
    <d v="2018-02-01T00:00:00"/>
    <x v="2"/>
    <d v="2018-01-01T00:00:00"/>
    <n v="1483.12"/>
    <n v="114.2"/>
  </r>
  <r>
    <s v="E"/>
    <s v="C"/>
    <s v="WG&lt;50F"/>
    <d v="2018-02-01T00:00:00"/>
    <x v="0"/>
    <d v="2018-01-01T00:00:00"/>
    <n v="769.88"/>
    <n v="69.290000000000006"/>
  </r>
  <r>
    <s v="E"/>
    <s v="C"/>
    <s v="WG&lt;50F"/>
    <d v="2018-02-01T00:00:00"/>
    <x v="3"/>
    <d v="2018-01-01T00:00:00"/>
    <n v="66.88"/>
    <n v="5.14"/>
  </r>
  <r>
    <s v="E"/>
    <s v="C"/>
    <s v="WG&lt;50F"/>
    <d v="2018-02-01T00:00:00"/>
    <x v="1"/>
    <d v="2018-01-01T00:00:00"/>
    <n v="34.729999999999997"/>
    <n v="3.13"/>
  </r>
  <r>
    <s v="E"/>
    <s v="SL"/>
    <s v="WSENTF"/>
    <d v="2018-02-01T00:00:00"/>
    <x v="15"/>
    <d v="2018-01-01T00:00:00"/>
    <n v="2.44"/>
    <n v="0.22"/>
  </r>
  <r>
    <s v="E"/>
    <s v="SL"/>
    <s v="WSENTF"/>
    <d v="2018-02-01T00:00:00"/>
    <x v="16"/>
    <d v="2018-01-01T00:00:00"/>
    <n v="0.11"/>
    <n v="0.01"/>
  </r>
  <r>
    <s v="E"/>
    <s v="SL"/>
    <s v="WSENTF"/>
    <d v="2018-02-01T00:00:00"/>
    <x v="4"/>
    <d v="2018-01-01T00:00:00"/>
    <n v="1057.76"/>
    <n v="81.45"/>
  </r>
  <r>
    <s v="E"/>
    <s v="SL"/>
    <s v="WSENTF"/>
    <d v="2018-02-01T00:00:00"/>
    <x v="5"/>
    <d v="2018-01-01T00:00:00"/>
    <n v="47.7"/>
    <n v="3.67"/>
  </r>
  <r>
    <s v="E"/>
    <s v="G"/>
    <s v="WG&gt;50F"/>
    <d v="2018-02-01T00:00:00"/>
    <x v="2"/>
    <d v="2018-01-01T00:00:00"/>
    <n v="4449.3599999999997"/>
    <n v="342.6"/>
  </r>
  <r>
    <s v="E"/>
    <s v="G"/>
    <s v="WG&gt;50F"/>
    <d v="2018-02-01T00:00:00"/>
    <x v="0"/>
    <d v="2018-01-01T00:00:00"/>
    <n v="74470.64"/>
    <n v="6702.36"/>
  </r>
  <r>
    <s v="E"/>
    <s v="G"/>
    <s v="WG&gt;50F"/>
    <d v="2018-02-01T00:00:00"/>
    <x v="3"/>
    <d v="2018-01-01T00:00:00"/>
    <n v="200.64"/>
    <n v="15.42"/>
  </r>
  <r>
    <s v="E"/>
    <s v="G"/>
    <s v="WG&gt;50F"/>
    <d v="2018-02-01T00:00:00"/>
    <x v="1"/>
    <d v="2018-01-01T00:00:00"/>
    <n v="3358.64"/>
    <n v="302.27999999999997"/>
  </r>
  <r>
    <s v="E"/>
    <s v="C"/>
    <s v="G&lt;50IF"/>
    <d v="2018-01-01T00:00:00"/>
    <x v="2"/>
    <d v="2018-01-01T00:00:00"/>
    <n v="362.54"/>
    <n v="27.91"/>
  </r>
  <r>
    <s v="E"/>
    <s v="C"/>
    <s v="G&lt;50IF"/>
    <d v="2018-01-01T00:00:00"/>
    <x v="3"/>
    <d v="2018-01-01T00:00:00"/>
    <n v="16.350000000000001"/>
    <n v="1.25"/>
  </r>
  <r>
    <s v="E"/>
    <s v="C"/>
    <s v="G&lt;50IF"/>
    <d v="2018-01-01T00:00:00"/>
    <x v="2"/>
    <d v="2018-01-01T00:00:00"/>
    <n v="829.56"/>
    <n v="63.87"/>
  </r>
  <r>
    <s v="E"/>
    <s v="C"/>
    <s v="G&lt;50IF"/>
    <d v="2018-01-01T00:00:00"/>
    <x v="0"/>
    <d v="2018-01-01T00:00:00"/>
    <n v="4051.17"/>
    <n v="364.61"/>
  </r>
  <r>
    <s v="E"/>
    <s v="C"/>
    <s v="G&lt;50IF"/>
    <d v="2018-01-01T00:00:00"/>
    <x v="3"/>
    <d v="2018-01-01T00:00:00"/>
    <n v="37.42"/>
    <n v="2.87"/>
  </r>
  <r>
    <s v="E"/>
    <s v="C"/>
    <s v="G&lt;50IF"/>
    <d v="2018-01-01T00:00:00"/>
    <x v="1"/>
    <d v="2018-01-01T00:00:00"/>
    <n v="182.7"/>
    <n v="16.440000000000001"/>
  </r>
  <r>
    <s v="E"/>
    <s v="R"/>
    <s v="WR-F"/>
    <d v="2018-02-01T00:00:00"/>
    <x v="2"/>
    <d v="2018-01-01T00:00:00"/>
    <n v="295"/>
    <n v="22.72"/>
  </r>
  <r>
    <s v="E"/>
    <s v="R"/>
    <s v="WR-F"/>
    <d v="2018-02-01T00:00:00"/>
    <x v="3"/>
    <d v="2018-01-01T00:00:00"/>
    <n v="13.3"/>
    <n v="1.02"/>
  </r>
  <r>
    <s v="E"/>
    <s v="G"/>
    <s v="CSENTF"/>
    <d v="2018-02-01T00:00:00"/>
    <x v="4"/>
    <d v="2018-01-01T00:00:00"/>
    <n v="186"/>
    <n v="14.32"/>
  </r>
  <r>
    <s v="E"/>
    <s v="G"/>
    <s v="CSENTF"/>
    <d v="2018-02-01T00:00:00"/>
    <x v="5"/>
    <d v="2018-01-01T00:00:00"/>
    <n v="8.39"/>
    <n v="0.65"/>
  </r>
  <r>
    <s v="E"/>
    <s v="C"/>
    <s v="WSENTF"/>
    <d v="2018-02-01T00:00:00"/>
    <x v="4"/>
    <d v="2018-01-01T00:00:00"/>
    <n v="74.400000000000006"/>
    <n v="5.73"/>
  </r>
  <r>
    <s v="E"/>
    <s v="C"/>
    <s v="WSENTF"/>
    <d v="2018-02-01T00:00:00"/>
    <x v="5"/>
    <d v="2018-01-01T00:00:00"/>
    <n v="3.36"/>
    <n v="0.26"/>
  </r>
  <r>
    <s v="E"/>
    <s v="U"/>
    <s v="CGU-F"/>
    <d v="2018-02-01T00:00:00"/>
    <x v="2"/>
    <d v="2018-01-01T00:00:00"/>
    <n v="2675"/>
    <n v="205.99"/>
  </r>
  <r>
    <s v="E"/>
    <s v="U"/>
    <s v="CGU-F"/>
    <d v="2018-02-01T00:00:00"/>
    <x v="3"/>
    <d v="2018-01-01T00:00:00"/>
    <n v="120.64"/>
    <n v="9.2899999999999991"/>
  </r>
  <r>
    <s v="E"/>
    <s v="G"/>
    <s v="CG&gt;50F"/>
    <d v="2018-02-01T00:00:00"/>
    <x v="2"/>
    <d v="2018-01-01T00:00:00"/>
    <n v="1483.12"/>
    <n v="114.2"/>
  </r>
  <r>
    <s v="E"/>
    <s v="G"/>
    <s v="CG&gt;50F"/>
    <d v="2018-02-01T00:00:00"/>
    <x v="0"/>
    <d v="2018-01-01T00:00:00"/>
    <n v="36996.879999999997"/>
    <n v="3329.72"/>
  </r>
  <r>
    <s v="E"/>
    <s v="G"/>
    <s v="CG&gt;50F"/>
    <d v="2018-02-01T00:00:00"/>
    <x v="3"/>
    <d v="2018-01-01T00:00:00"/>
    <n v="66.88"/>
    <n v="5.14"/>
  </r>
  <r>
    <s v="E"/>
    <s v="G"/>
    <s v="CG&gt;50F"/>
    <d v="2018-02-01T00:00:00"/>
    <x v="1"/>
    <d v="2018-01-01T00:00:00"/>
    <n v="1668.56"/>
    <n v="150.16999999999999"/>
  </r>
  <r>
    <s v="E"/>
    <s v="C"/>
    <s v="SENTF"/>
    <d v="2018-02-01T00:00:00"/>
    <x v="4"/>
    <d v="2018-01-01T00:00:00"/>
    <n v="176.33"/>
    <n v="13.59"/>
  </r>
  <r>
    <s v="E"/>
    <s v="C"/>
    <s v="SENTF"/>
    <d v="2018-02-01T00:00:00"/>
    <x v="5"/>
    <d v="2018-01-01T00:00:00"/>
    <n v="7.95"/>
    <n v="0.61"/>
  </r>
  <r>
    <s v="E"/>
    <s v="R"/>
    <s v="CR-F"/>
    <d v="2018-02-01T00:00:00"/>
    <x v="2"/>
    <d v="2018-01-01T00:00:00"/>
    <n v="1665.24"/>
    <n v="128.22999999999999"/>
  </r>
  <r>
    <s v="E"/>
    <s v="R"/>
    <s v="CR-F"/>
    <d v="2018-02-01T00:00:00"/>
    <x v="3"/>
    <d v="2018-01-01T00:00:00"/>
    <n v="75.099999999999994"/>
    <n v="5.78"/>
  </r>
  <r>
    <s v="E"/>
    <s v="C"/>
    <s v="G&lt;50F"/>
    <d v="2018-03-01T00:00:00"/>
    <x v="2"/>
    <d v="2018-01-01T00:00:00"/>
    <n v="598.03"/>
    <n v="46.05"/>
  </r>
  <r>
    <s v="E"/>
    <s v="C"/>
    <s v="G&lt;50F"/>
    <d v="2018-03-01T00:00:00"/>
    <x v="0"/>
    <d v="2018-01-01T00:00:00"/>
    <n v="8361.9699999999993"/>
    <n v="752.58"/>
  </r>
  <r>
    <s v="E"/>
    <s v="C"/>
    <s v="G&lt;50F"/>
    <d v="2018-03-01T00:00:00"/>
    <x v="3"/>
    <d v="2018-01-01T00:00:00"/>
    <n v="26.97"/>
    <n v="2.08"/>
  </r>
  <r>
    <s v="E"/>
    <s v="C"/>
    <s v="G&lt;50F"/>
    <d v="2018-03-01T00:00:00"/>
    <x v="1"/>
    <d v="2018-01-01T00:00:00"/>
    <n v="377.13"/>
    <n v="33.94"/>
  </r>
  <r>
    <s v="E"/>
    <s v="C"/>
    <s v="G&lt;50Ft"/>
    <d v="2018-03-01T00:00:00"/>
    <x v="2"/>
    <d v="2018-01-01T00:00:00"/>
    <n v="11482.15"/>
    <n v="884.13"/>
  </r>
  <r>
    <s v="E"/>
    <s v="C"/>
    <s v="G&lt;50Ft"/>
    <d v="2018-03-01T00:00:00"/>
    <x v="0"/>
    <d v="2018-01-01T00:00:00"/>
    <n v="9157.85"/>
    <n v="824.21"/>
  </r>
  <r>
    <s v="E"/>
    <s v="C"/>
    <s v="G&lt;50Ft"/>
    <d v="2018-03-01T00:00:00"/>
    <x v="3"/>
    <d v="2018-01-01T00:00:00"/>
    <n v="517.85"/>
    <n v="39.869999999999997"/>
  </r>
  <r>
    <s v="E"/>
    <s v="C"/>
    <s v="G&lt;50Ft"/>
    <d v="2018-03-01T00:00:00"/>
    <x v="1"/>
    <d v="2018-01-01T00:00:00"/>
    <n v="413.01"/>
    <n v="37.17"/>
  </r>
  <r>
    <s v="E"/>
    <s v="C"/>
    <s v="SENTF"/>
    <d v="2018-03-01T00:00:00"/>
    <x v="4"/>
    <d v="2018-01-01T00:00:00"/>
    <n v="44.64"/>
    <n v="3.44"/>
  </r>
  <r>
    <s v="E"/>
    <s v="C"/>
    <s v="SENTF"/>
    <d v="2018-03-01T00:00:00"/>
    <x v="5"/>
    <d v="2018-01-01T00:00:00"/>
    <n v="2.02"/>
    <n v="0.16"/>
  </r>
  <r>
    <s v="E"/>
    <s v="G"/>
    <s v="G&gt;50Ft"/>
    <d v="2018-03-01T00:00:00"/>
    <x v="2"/>
    <d v="2018-01-01T00:00:00"/>
    <n v="13778.59"/>
    <n v="1060.95"/>
  </r>
  <r>
    <s v="E"/>
    <s v="G"/>
    <s v="G&gt;50Ft"/>
    <d v="2018-03-01T00:00:00"/>
    <x v="0"/>
    <d v="2018-01-01T00:00:00"/>
    <n v="11181.41"/>
    <n v="1006.33"/>
  </r>
  <r>
    <s v="E"/>
    <s v="G"/>
    <s v="G&gt;50Ft"/>
    <d v="2018-03-01T00:00:00"/>
    <x v="3"/>
    <d v="2018-01-01T00:00:00"/>
    <n v="621.41"/>
    <n v="47.85"/>
  </r>
  <r>
    <s v="E"/>
    <s v="G"/>
    <s v="G&gt;50Ft"/>
    <d v="2018-03-01T00:00:00"/>
    <x v="1"/>
    <d v="2018-01-01T00:00:00"/>
    <n v="504.29"/>
    <n v="45.39"/>
  </r>
  <r>
    <s v="E"/>
    <s v="U"/>
    <s v="GU-F"/>
    <d v="2018-03-01T00:00:00"/>
    <x v="2"/>
    <d v="2018-01-01T00:00:00"/>
    <n v="1828.63"/>
    <n v="140.81"/>
  </r>
  <r>
    <s v="E"/>
    <s v="U"/>
    <s v="GU-F"/>
    <d v="2018-03-01T00:00:00"/>
    <x v="3"/>
    <d v="2018-01-01T00:00:00"/>
    <n v="82.48"/>
    <n v="6.34"/>
  </r>
  <r>
    <s v="E"/>
    <s v="U"/>
    <s v="GU-F"/>
    <d v="2018-03-01T00:00:00"/>
    <x v="0"/>
    <d v="2018-01-01T00:00:00"/>
    <n v="215.37"/>
    <n v="19.38"/>
  </r>
  <r>
    <s v="E"/>
    <s v="U"/>
    <s v="GU-F"/>
    <d v="2018-03-01T00:00:00"/>
    <x v="1"/>
    <d v="2018-01-01T00:00:00"/>
    <n v="9.7100000000000009"/>
    <n v="0.87"/>
  </r>
  <r>
    <s v="E"/>
    <s v="G"/>
    <s v="G&gt;50Ft"/>
    <d v="2019-01-01T00:00:00"/>
    <x v="2"/>
    <d v="2018-11-01T00:00:00"/>
    <n v="84334.85"/>
    <n v="6493.78"/>
  </r>
  <r>
    <s v="E"/>
    <s v="G"/>
    <s v="G&gt;50Ft"/>
    <d v="2019-01-01T00:00:00"/>
    <x v="3"/>
    <d v="2018-11-01T00:00:00"/>
    <n v="3803.49"/>
    <n v="292.87"/>
  </r>
  <r>
    <s v="E"/>
    <s v="C"/>
    <s v="SENTF"/>
    <d v="2019-01-01T00:00:00"/>
    <x v="4"/>
    <d v="2018-11-01T00:00:00"/>
    <n v="203.4"/>
    <n v="15.66"/>
  </r>
  <r>
    <s v="E"/>
    <s v="C"/>
    <s v="SENTF"/>
    <d v="2019-01-01T00:00:00"/>
    <x v="5"/>
    <d v="2018-11-01T00:00:00"/>
    <n v="9.17"/>
    <n v="0.7"/>
  </r>
  <r>
    <s v="E"/>
    <s v="R"/>
    <s v="R-NET"/>
    <d v="2019-01-01T00:00:00"/>
    <x v="18"/>
    <d v="2018-11-01T00:00:00"/>
    <n v="-72"/>
    <n v="-5.54"/>
  </r>
  <r>
    <s v="E"/>
    <s v="R"/>
    <s v="R-F"/>
    <d v="2019-01-01T00:00:00"/>
    <x v="2"/>
    <d v="2018-11-01T00:00:00"/>
    <n v="410"/>
    <n v="31.57"/>
  </r>
  <r>
    <s v="E"/>
    <s v="R"/>
    <s v="R-F"/>
    <d v="2019-01-01T00:00:00"/>
    <x v="3"/>
    <d v="2018-11-01T00:00:00"/>
    <n v="18.489999999999998"/>
    <n v="1.42"/>
  </r>
  <r>
    <s v="E"/>
    <s v="C"/>
    <s v="SENTF"/>
    <d v="2019-01-01T00:00:00"/>
    <x v="4"/>
    <d v="2018-11-01T00:00:00"/>
    <n v="43.2"/>
    <n v="3.32"/>
  </r>
  <r>
    <s v="E"/>
    <s v="C"/>
    <s v="SENTF"/>
    <d v="2019-01-01T00:00:00"/>
    <x v="5"/>
    <d v="2018-11-01T00:00:00"/>
    <n v="1.94"/>
    <n v="0.14000000000000001"/>
  </r>
  <r>
    <s v="E"/>
    <s v="U"/>
    <s v="GU-F"/>
    <d v="2019-01-01T00:00:00"/>
    <x v="2"/>
    <d v="2018-11-01T00:00:00"/>
    <n v="1824.26"/>
    <n v="140.47"/>
  </r>
  <r>
    <s v="E"/>
    <s v="U"/>
    <s v="GU-F"/>
    <d v="2019-01-01T00:00:00"/>
    <x v="3"/>
    <d v="2018-11-01T00:00:00"/>
    <n v="82.29"/>
    <n v="6.33"/>
  </r>
  <r>
    <s v="E"/>
    <s v="G"/>
    <s v="WG&gt;5IF"/>
    <d v="2018-01-01T00:00:00"/>
    <x v="2"/>
    <d v="2018-01-01T00:00:00"/>
    <n v="0"/>
    <n v="0"/>
  </r>
  <r>
    <s v="E"/>
    <s v="G"/>
    <s v="WG&gt;5IF"/>
    <d v="2018-01-01T00:00:00"/>
    <x v="0"/>
    <d v="2018-01-01T00:00:00"/>
    <n v="0.02"/>
    <n v="0"/>
  </r>
  <r>
    <s v="E"/>
    <s v="G"/>
    <s v="WG&gt;5IF"/>
    <d v="2018-01-01T00:00:00"/>
    <x v="3"/>
    <d v="2018-01-01T00:00:00"/>
    <n v="0"/>
    <n v="0"/>
  </r>
  <r>
    <s v="E"/>
    <s v="GI"/>
    <s v="G&gt;50IF"/>
    <d v="2018-01-01T00:00:00"/>
    <x v="2"/>
    <d v="2018-01-01T00:00:00"/>
    <n v="0"/>
    <n v="0"/>
  </r>
  <r>
    <s v="E"/>
    <s v="GI"/>
    <s v="G&gt;50IF"/>
    <d v="2018-01-01T00:00:00"/>
    <x v="0"/>
    <d v="2018-01-01T00:00:00"/>
    <n v="0.38"/>
    <n v="0.03"/>
  </r>
  <r>
    <s v="E"/>
    <s v="GI"/>
    <s v="G&gt;50IF"/>
    <d v="2018-01-01T00:00:00"/>
    <x v="3"/>
    <d v="2018-01-01T00:00:00"/>
    <n v="0"/>
    <n v="0"/>
  </r>
  <r>
    <s v="E"/>
    <s v="GI"/>
    <s v="G&gt;50IF"/>
    <d v="2018-01-01T00:00:00"/>
    <x v="1"/>
    <d v="2018-01-01T00:00:00"/>
    <n v="0.01"/>
    <n v="0"/>
  </r>
  <r>
    <s v="E"/>
    <s v="G"/>
    <s v="G&gt;50IF"/>
    <d v="2018-01-01T00:00:00"/>
    <x v="2"/>
    <d v="2018-01-01T00:00:00"/>
    <n v="0"/>
    <n v="0"/>
  </r>
  <r>
    <s v="E"/>
    <s v="G"/>
    <s v="G&gt;50IF"/>
    <d v="2018-01-01T00:00:00"/>
    <x v="0"/>
    <d v="2018-01-01T00:00:00"/>
    <n v="0.48"/>
    <n v="0.04"/>
  </r>
  <r>
    <s v="E"/>
    <s v="G"/>
    <s v="G&gt;50IF"/>
    <d v="2018-01-01T00:00:00"/>
    <x v="3"/>
    <d v="2018-01-01T00:00:00"/>
    <n v="0"/>
    <n v="0"/>
  </r>
  <r>
    <s v="E"/>
    <s v="G"/>
    <s v="G&gt;50Ft"/>
    <d v="2018-01-01T00:00:00"/>
    <x v="3"/>
    <d v="2018-01-01T00:00:00"/>
    <n v="6.9"/>
    <n v="0.53"/>
  </r>
  <r>
    <s v="E"/>
    <s v="G"/>
    <s v="G&gt;50Ft"/>
    <d v="2018-01-01T00:00:00"/>
    <x v="1"/>
    <d v="2018-01-01T00:00:00"/>
    <n v="196.95"/>
    <n v="17.73"/>
  </r>
  <r>
    <s v="E"/>
    <s v="R"/>
    <s v="R-F"/>
    <d v="2018-01-01T00:00:00"/>
    <x v="2"/>
    <d v="2018-01-01T00:00:00"/>
    <n v="153.1"/>
    <n v="11.79"/>
  </r>
  <r>
    <s v="E"/>
    <s v="R"/>
    <s v="R-F"/>
    <d v="2018-01-01T00:00:00"/>
    <x v="0"/>
    <d v="2018-01-01T00:00:00"/>
    <n v="99.9"/>
    <n v="8.99"/>
  </r>
  <r>
    <s v="E"/>
    <s v="R"/>
    <s v="R-F"/>
    <d v="2018-01-01T00:00:00"/>
    <x v="3"/>
    <d v="2018-01-01T00:00:00"/>
    <n v="6.9"/>
    <n v="0.53"/>
  </r>
  <r>
    <s v="E"/>
    <s v="R"/>
    <s v="R-F"/>
    <d v="2018-01-01T00:00:00"/>
    <x v="1"/>
    <d v="2018-01-01T00:00:00"/>
    <n v="4.51"/>
    <n v="0.41"/>
  </r>
  <r>
    <s v="E"/>
    <s v="G"/>
    <s v="G&gt;50F"/>
    <d v="2018-01-01T00:00:00"/>
    <x v="2"/>
    <d v="2018-01-01T00:00:00"/>
    <n v="191.37"/>
    <n v="14.74"/>
  </r>
  <r>
    <s v="E"/>
    <s v="C"/>
    <s v="SENTF"/>
    <d v="2018-01-01T00:00:00"/>
    <x v="4"/>
    <d v="2018-01-01T00:00:00"/>
    <n v="20.64"/>
    <n v="1.59"/>
  </r>
  <r>
    <s v="E"/>
    <s v="C"/>
    <s v="SENTF"/>
    <d v="2018-01-01T00:00:00"/>
    <x v="5"/>
    <d v="2018-01-01T00:00:00"/>
    <n v="0.93"/>
    <n v="7.0000000000000007E-2"/>
  </r>
  <r>
    <s v="E"/>
    <s v="U"/>
    <s v="GU-F"/>
    <d v="2018-01-01T00:00:00"/>
    <x v="2"/>
    <d v="2018-01-01T00:00:00"/>
    <n v="103"/>
    <n v="7.93"/>
  </r>
  <r>
    <s v="E"/>
    <s v="U"/>
    <s v="GU-F"/>
    <d v="2018-01-01T00:00:00"/>
    <x v="3"/>
    <d v="2018-01-01T00:00:00"/>
    <n v="4.6500000000000004"/>
    <n v="0.36"/>
  </r>
  <r>
    <s v="E"/>
    <s v="G"/>
    <s v="SENTF"/>
    <d v="2018-01-01T00:00:00"/>
    <x v="4"/>
    <d v="2018-01-01T00:00:00"/>
    <n v="175.8"/>
    <n v="13.54"/>
  </r>
  <r>
    <s v="E"/>
    <s v="G"/>
    <s v="SENTF"/>
    <d v="2018-01-01T00:00:00"/>
    <x v="5"/>
    <d v="2018-01-01T00:00:00"/>
    <n v="7.93"/>
    <n v="0.61"/>
  </r>
  <r>
    <s v="E"/>
    <s v="R"/>
    <s v="R-F"/>
    <d v="2018-01-01T00:00:00"/>
    <x v="2"/>
    <d v="2018-01-01T00:00:00"/>
    <n v="306.2"/>
    <n v="23.58"/>
  </r>
  <r>
    <s v="E"/>
    <s v="R"/>
    <s v="R-F"/>
    <d v="2018-01-01T00:00:00"/>
    <x v="0"/>
    <d v="2018-01-01T00:00:00"/>
    <n v="179.8"/>
    <n v="16.18"/>
  </r>
  <r>
    <s v="E"/>
    <s v="R"/>
    <s v="R-F"/>
    <d v="2018-01-01T00:00:00"/>
    <x v="3"/>
    <d v="2018-01-01T00:00:00"/>
    <n v="13.8"/>
    <n v="1.06"/>
  </r>
  <r>
    <s v="E"/>
    <s v="R"/>
    <s v="R-F"/>
    <d v="2018-01-01T00:00:00"/>
    <x v="1"/>
    <d v="2018-01-01T00:00:00"/>
    <n v="8.1199999999999992"/>
    <n v="0.73"/>
  </r>
  <r>
    <s v="E"/>
    <s v="R"/>
    <s v="SENTF"/>
    <d v="2018-01-01T00:00:00"/>
    <x v="4"/>
    <d v="2018-01-01T00:00:00"/>
    <n v="20.64"/>
    <n v="1.59"/>
  </r>
  <r>
    <s v="E"/>
    <s v="R"/>
    <s v="SENTF"/>
    <d v="2018-01-01T00:00:00"/>
    <x v="5"/>
    <d v="2018-01-01T00:00:00"/>
    <n v="0.93"/>
    <n v="7.0000000000000007E-2"/>
  </r>
  <r>
    <s v="E"/>
    <s v="R"/>
    <s v="R-F"/>
    <d v="2018-01-01T00:00:00"/>
    <x v="2"/>
    <d v="2018-01-01T00:00:00"/>
    <n v="231.1"/>
    <n v="17.8"/>
  </r>
  <r>
    <s v="E"/>
    <s v="R"/>
    <s v="R-F"/>
    <d v="2018-01-01T00:00:00"/>
    <x v="3"/>
    <d v="2018-01-01T00:00:00"/>
    <n v="10.42"/>
    <n v="0.8"/>
  </r>
  <r>
    <s v="E"/>
    <s v="C"/>
    <s v="G&lt;50F"/>
    <d v="2018-01-01T00:00:00"/>
    <x v="2"/>
    <d v="2018-01-01T00:00:00"/>
    <n v="382.74"/>
    <n v="29.48"/>
  </r>
  <r>
    <s v="E"/>
    <s v="C"/>
    <s v="G&lt;50F"/>
    <d v="2018-01-01T00:00:00"/>
    <x v="0"/>
    <d v="2018-01-01T00:00:00"/>
    <n v="1109.26"/>
    <n v="99.84"/>
  </r>
  <r>
    <s v="E"/>
    <s v="C"/>
    <s v="G&lt;50F"/>
    <d v="2018-01-01T00:00:00"/>
    <x v="3"/>
    <d v="2018-01-01T00:00:00"/>
    <n v="17.260000000000002"/>
    <n v="1.32"/>
  </r>
  <r>
    <s v="E"/>
    <s v="C"/>
    <s v="G&lt;50F"/>
    <d v="2018-01-01T00:00:00"/>
    <x v="1"/>
    <d v="2018-01-01T00:00:00"/>
    <n v="50.03"/>
    <n v="4.51"/>
  </r>
  <r>
    <s v="E"/>
    <s v="C"/>
    <s v="GU-F"/>
    <d v="2018-01-01T00:00:00"/>
    <x v="2"/>
    <d v="2018-01-01T00:00:00"/>
    <n v="77"/>
    <n v="5.93"/>
  </r>
  <r>
    <s v="E"/>
    <s v="C"/>
    <s v="GU-F"/>
    <d v="2018-01-01T00:00:00"/>
    <x v="3"/>
    <d v="2018-01-01T00:00:00"/>
    <n v="3.47"/>
    <n v="0.27"/>
  </r>
  <r>
    <s v="E"/>
    <s v="G"/>
    <s v="G&gt;50Ft"/>
    <d v="2018-03-01T00:00:00"/>
    <x v="2"/>
    <d v="2018-01-01T00:00:00"/>
    <n v="535.83000000000004"/>
    <n v="41.26"/>
  </r>
  <r>
    <s v="E"/>
    <s v="G"/>
    <s v="G&gt;50Ft"/>
    <d v="2018-03-01T00:00:00"/>
    <x v="0"/>
    <d v="2018-01-01T00:00:00"/>
    <n v="14984.17"/>
    <n v="1348.58"/>
  </r>
  <r>
    <s v="E"/>
    <s v="G"/>
    <s v="G&gt;50Ft"/>
    <d v="2018-03-01T00:00:00"/>
    <x v="3"/>
    <d v="2018-01-01T00:00:00"/>
    <n v="24.17"/>
    <n v="1.86"/>
  </r>
  <r>
    <s v="E"/>
    <s v="G"/>
    <s v="G&gt;50Ft"/>
    <d v="2018-03-01T00:00:00"/>
    <x v="1"/>
    <d v="2018-01-01T00:00:00"/>
    <n v="675.78"/>
    <n v="60.82"/>
  </r>
  <r>
    <s v="E"/>
    <s v="G"/>
    <s v="G&gt;50F"/>
    <d v="2018-03-01T00:00:00"/>
    <x v="2"/>
    <d v="2018-01-01T00:00:00"/>
    <n v="669.79"/>
    <n v="51.57"/>
  </r>
  <r>
    <s v="E"/>
    <s v="G"/>
    <s v="G&gt;50F"/>
    <d v="2018-03-01T00:00:00"/>
    <x v="0"/>
    <d v="2018-01-01T00:00:00"/>
    <n v="6080.21"/>
    <n v="547.22"/>
  </r>
  <r>
    <s v="E"/>
    <s v="G"/>
    <s v="G&gt;50F"/>
    <d v="2018-03-01T00:00:00"/>
    <x v="3"/>
    <d v="2018-01-01T00:00:00"/>
    <n v="30.21"/>
    <n v="2.33"/>
  </r>
  <r>
    <s v="E"/>
    <s v="G"/>
    <s v="G&gt;50F"/>
    <d v="2018-03-01T00:00:00"/>
    <x v="1"/>
    <d v="2018-01-01T00:00:00"/>
    <n v="274.22000000000003"/>
    <n v="24.68"/>
  </r>
  <r>
    <s v="E"/>
    <s v="U"/>
    <s v="GU-F"/>
    <d v="2018-03-01T00:00:00"/>
    <x v="2"/>
    <d v="2018-01-01T00:00:00"/>
    <n v="414"/>
    <n v="31.88"/>
  </r>
  <r>
    <s v="E"/>
    <s v="U"/>
    <s v="GU-F"/>
    <d v="2018-03-01T00:00:00"/>
    <x v="3"/>
    <d v="2018-01-01T00:00:00"/>
    <n v="18.670000000000002"/>
    <n v="1.44"/>
  </r>
  <r>
    <s v="E"/>
    <s v="C"/>
    <s v="SENTF"/>
    <d v="2018-03-01T00:00:00"/>
    <x v="4"/>
    <d v="2018-01-01T00:00:00"/>
    <n v="95.76"/>
    <n v="7.37"/>
  </r>
  <r>
    <s v="E"/>
    <s v="C"/>
    <s v="SENTF"/>
    <d v="2018-03-01T00:00:00"/>
    <x v="5"/>
    <d v="2018-01-01T00:00:00"/>
    <n v="4.32"/>
    <n v="0.33"/>
  </r>
  <r>
    <s v="E"/>
    <s v="C"/>
    <s v="SENTF"/>
    <d v="2018-03-01T00:00:00"/>
    <x v="4"/>
    <d v="2018-01-01T00:00:00"/>
    <n v="70.56"/>
    <n v="5.43"/>
  </r>
  <r>
    <s v="E"/>
    <s v="C"/>
    <s v="SENTF"/>
    <d v="2018-03-01T00:00:00"/>
    <x v="5"/>
    <d v="2018-01-01T00:00:00"/>
    <n v="3.18"/>
    <n v="0.24"/>
  </r>
  <r>
    <s v="E"/>
    <s v="G"/>
    <s v="SENTF"/>
    <d v="2018-03-01T00:00:00"/>
    <x v="4"/>
    <d v="2018-01-01T00:00:00"/>
    <n v="613.20000000000005"/>
    <n v="47.21"/>
  </r>
  <r>
    <s v="E"/>
    <s v="G"/>
    <s v="SENTF"/>
    <d v="2018-03-01T00:00:00"/>
    <x v="5"/>
    <d v="2018-01-01T00:00:00"/>
    <n v="27.66"/>
    <n v="2.12"/>
  </r>
  <r>
    <s v="E"/>
    <s v="C"/>
    <s v="G&lt;50F"/>
    <d v="2018-01-01T00:00:00"/>
    <x v="2"/>
    <d v="2018-01-01T00:00:00"/>
    <n v="239.21"/>
    <n v="18.420000000000002"/>
  </r>
  <r>
    <s v="E"/>
    <s v="C"/>
    <s v="G&lt;50F"/>
    <d v="2018-01-01T00:00:00"/>
    <x v="0"/>
    <d v="2018-01-01T00:00:00"/>
    <n v="4250.79"/>
    <n v="382.57"/>
  </r>
  <r>
    <s v="E"/>
    <s v="C"/>
    <s v="G&lt;50F"/>
    <d v="2018-01-01T00:00:00"/>
    <x v="3"/>
    <d v="2018-01-01T00:00:00"/>
    <n v="10.79"/>
    <n v="0.83"/>
  </r>
  <r>
    <s v="E"/>
    <s v="C"/>
    <s v="G&lt;50F"/>
    <d v="2018-01-01T00:00:00"/>
    <x v="1"/>
    <d v="2018-01-01T00:00:00"/>
    <n v="191.71"/>
    <n v="17.25"/>
  </r>
  <r>
    <s v="E"/>
    <s v="C"/>
    <s v="CSENTF"/>
    <d v="2018-03-01T00:00:00"/>
    <x v="4"/>
    <d v="2018-01-01T00:00:00"/>
    <n v="1352.4"/>
    <n v="104.15"/>
  </r>
  <r>
    <s v="E"/>
    <s v="C"/>
    <s v="CSENTF"/>
    <d v="2018-03-01T00:00:00"/>
    <x v="5"/>
    <d v="2018-01-01T00:00:00"/>
    <n v="60.99"/>
    <n v="4.68"/>
  </r>
  <r>
    <s v="E"/>
    <s v="U"/>
    <s v="GU-F"/>
    <d v="2018-03-01T00:00:00"/>
    <x v="2"/>
    <d v="2018-01-01T00:00:00"/>
    <n v="13"/>
    <n v="1"/>
  </r>
  <r>
    <s v="E"/>
    <s v="U"/>
    <s v="GU-F"/>
    <d v="2018-03-01T00:00:00"/>
    <x v="3"/>
    <d v="2018-01-01T00:00:00"/>
    <n v="0.59"/>
    <n v="0.05"/>
  </r>
  <r>
    <s v="E"/>
    <s v="C"/>
    <s v="CG&lt;50F"/>
    <d v="2018-03-01T00:00:00"/>
    <x v="2"/>
    <d v="2018-01-01T00:00:00"/>
    <n v="32"/>
    <n v="2.46"/>
  </r>
  <r>
    <s v="E"/>
    <s v="C"/>
    <s v="CG&lt;50F"/>
    <d v="2018-03-01T00:00:00"/>
    <x v="3"/>
    <d v="2018-01-01T00:00:00"/>
    <n v="1.44"/>
    <n v="0.11"/>
  </r>
  <r>
    <s v="E"/>
    <s v="C"/>
    <s v="SENTF"/>
    <d v="2018-01-01T00:00:00"/>
    <x v="4"/>
    <d v="2018-01-01T00:00:00"/>
    <n v="15.68"/>
    <n v="1.21"/>
  </r>
  <r>
    <s v="E"/>
    <s v="C"/>
    <s v="SENTF"/>
    <d v="2018-01-01T00:00:00"/>
    <x v="5"/>
    <d v="2018-01-01T00:00:00"/>
    <n v="0.71"/>
    <n v="0.05"/>
  </r>
  <r>
    <s v="E"/>
    <s v="U"/>
    <s v="GU-F"/>
    <d v="2018-01-01T00:00:00"/>
    <x v="2"/>
    <d v="2018-01-01T00:00:00"/>
    <n v="498"/>
    <n v="38.33"/>
  </r>
  <r>
    <s v="E"/>
    <s v="U"/>
    <s v="GU-F"/>
    <d v="2018-01-01T00:00:00"/>
    <x v="3"/>
    <d v="2018-01-01T00:00:00"/>
    <n v="22.44"/>
    <n v="1.71"/>
  </r>
  <r>
    <s v="E"/>
    <s v="U"/>
    <s v="WGU-F"/>
    <d v="2018-01-01T00:00:00"/>
    <x v="2"/>
    <d v="2018-01-01T00:00:00"/>
    <n v="0"/>
    <n v="0"/>
  </r>
  <r>
    <s v="E"/>
    <s v="U"/>
    <s v="WGU-F"/>
    <d v="2018-01-01T00:00:00"/>
    <x v="3"/>
    <d v="2018-01-01T00:00:00"/>
    <n v="0"/>
    <n v="0"/>
  </r>
  <r>
    <s v="E"/>
    <s v="SL"/>
    <s v="WSENTF"/>
    <d v="2018-01-01T00:00:00"/>
    <x v="4"/>
    <d v="2018-01-01T00:00:00"/>
    <n v="0"/>
    <n v="0"/>
  </r>
  <r>
    <s v="E"/>
    <s v="SL"/>
    <s v="WSENTF"/>
    <d v="2018-01-01T00:00:00"/>
    <x v="15"/>
    <d v="2018-01-01T00:00:00"/>
    <n v="0.4"/>
    <n v="0.04"/>
  </r>
  <r>
    <s v="E"/>
    <s v="SL"/>
    <s v="WSENTF"/>
    <d v="2018-01-01T00:00:00"/>
    <x v="16"/>
    <d v="2018-01-01T00:00:00"/>
    <n v="0.02"/>
    <n v="0"/>
  </r>
  <r>
    <s v="E"/>
    <s v="SL"/>
    <s v="WSENTF"/>
    <d v="2018-01-01T00:00:00"/>
    <x v="5"/>
    <d v="2018-01-01T00:00:00"/>
    <n v="0"/>
    <n v="0"/>
  </r>
  <r>
    <s v="E"/>
    <s v="C"/>
    <s v="WG&lt;50F"/>
    <d v="2018-01-01T00:00:00"/>
    <x v="2"/>
    <d v="2018-01-01T00:00:00"/>
    <n v="0"/>
    <n v="0"/>
  </r>
  <r>
    <s v="E"/>
    <s v="C"/>
    <s v="WG&lt;50F"/>
    <d v="2018-01-01T00:00:00"/>
    <x v="3"/>
    <d v="2018-01-01T00:00:00"/>
    <n v="0"/>
    <n v="0"/>
  </r>
  <r>
    <s v="E"/>
    <s v="G"/>
    <s v="WG&gt;50F"/>
    <d v="2018-01-01T00:00:00"/>
    <x v="3"/>
    <d v="2018-01-01T00:00:00"/>
    <n v="0"/>
    <n v="0"/>
  </r>
  <r>
    <s v="E"/>
    <s v="G"/>
    <s v="WG&gt;50F"/>
    <d v="2018-01-01T00:00:00"/>
    <x v="2"/>
    <d v="2018-01-01T00:00:00"/>
    <n v="0"/>
    <n v="0"/>
  </r>
  <r>
    <s v="E"/>
    <s v="C"/>
    <s v="WSENTF"/>
    <d v="2018-01-01T00:00:00"/>
    <x v="4"/>
    <d v="2018-01-01T00:00:00"/>
    <n v="0"/>
    <n v="0"/>
  </r>
  <r>
    <s v="E"/>
    <s v="C"/>
    <s v="WSENTF"/>
    <d v="2018-01-01T00:00:00"/>
    <x v="15"/>
    <d v="2018-01-01T00:00:00"/>
    <n v="0.4"/>
    <n v="0.04"/>
  </r>
  <r>
    <s v="E"/>
    <s v="C"/>
    <s v="WSENTF"/>
    <d v="2018-01-01T00:00:00"/>
    <x v="5"/>
    <d v="2018-01-01T00:00:00"/>
    <n v="0"/>
    <n v="0"/>
  </r>
  <r>
    <s v="E"/>
    <s v="C"/>
    <s v="WSENTF"/>
    <d v="2018-01-01T00:00:00"/>
    <x v="16"/>
    <d v="2018-01-01T00:00:00"/>
    <n v="0.02"/>
    <n v="0"/>
  </r>
  <r>
    <s v="E"/>
    <s v="R"/>
    <s v="WR-F"/>
    <d v="2018-01-01T00:00:00"/>
    <x v="2"/>
    <d v="2018-01-01T00:00:00"/>
    <n v="0"/>
    <n v="0"/>
  </r>
  <r>
    <s v="E"/>
    <s v="R"/>
    <s v="WR-F"/>
    <d v="2018-01-01T00:00:00"/>
    <x v="3"/>
    <d v="2018-01-01T00:00:00"/>
    <n v="0"/>
    <n v="0"/>
  </r>
  <r>
    <s v="E"/>
    <s v="C"/>
    <s v="CSENTF"/>
    <d v="2018-01-01T00:00:00"/>
    <x v="15"/>
    <d v="2018-01-01T00:00:00"/>
    <n v="0.1"/>
    <n v="0.01"/>
  </r>
  <r>
    <s v="E"/>
    <s v="G"/>
    <s v="CSENTF"/>
    <d v="2018-01-01T00:00:00"/>
    <x v="4"/>
    <d v="2018-01-01T00:00:00"/>
    <n v="0"/>
    <n v="0"/>
  </r>
  <r>
    <s v="E"/>
    <s v="G"/>
    <s v="CSENTF"/>
    <d v="2018-01-01T00:00:00"/>
    <x v="5"/>
    <d v="2018-01-01T00:00:00"/>
    <n v="0"/>
    <n v="0"/>
  </r>
  <r>
    <s v="E"/>
    <s v="G"/>
    <s v="CG&gt;50F"/>
    <d v="2018-01-01T00:00:00"/>
    <x v="2"/>
    <d v="2018-01-01T00:00:00"/>
    <n v="0"/>
    <n v="0"/>
  </r>
  <r>
    <s v="E"/>
    <s v="G"/>
    <s v="CG&gt;50F"/>
    <d v="2018-01-01T00:00:00"/>
    <x v="3"/>
    <d v="2018-01-01T00:00:00"/>
    <n v="0"/>
    <n v="0"/>
  </r>
  <r>
    <s v="E"/>
    <s v="U"/>
    <s v="CGU-F"/>
    <d v="2018-01-01T00:00:00"/>
    <x v="2"/>
    <d v="2018-01-01T00:00:00"/>
    <n v="0"/>
    <n v="0"/>
  </r>
  <r>
    <s v="E"/>
    <s v="U"/>
    <s v="CGU-F"/>
    <d v="2018-01-01T00:00:00"/>
    <x v="3"/>
    <d v="2018-01-01T00:00:00"/>
    <n v="0"/>
    <n v="0"/>
  </r>
  <r>
    <s v="E"/>
    <s v="C"/>
    <s v="SENTF"/>
    <d v="2018-01-01T00:00:00"/>
    <x v="4"/>
    <d v="2018-01-01T00:00:00"/>
    <n v="0"/>
    <n v="0"/>
  </r>
  <r>
    <s v="E"/>
    <s v="C"/>
    <s v="SENTF"/>
    <d v="2018-01-01T00:00:00"/>
    <x v="15"/>
    <d v="2018-01-01T00:00:00"/>
    <n v="0.33"/>
    <n v="0.03"/>
  </r>
  <r>
    <s v="E"/>
    <s v="C"/>
    <s v="SENTF"/>
    <d v="2018-01-01T00:00:00"/>
    <x v="5"/>
    <d v="2018-01-01T00:00:00"/>
    <n v="0"/>
    <n v="0"/>
  </r>
  <r>
    <s v="E"/>
    <s v="C"/>
    <s v="SENTF"/>
    <d v="2018-01-01T00:00:00"/>
    <x v="16"/>
    <d v="2018-01-01T00:00:00"/>
    <n v="0.01"/>
    <n v="0"/>
  </r>
  <r>
    <s v="E"/>
    <s v="R"/>
    <s v="CR-F"/>
    <d v="2018-01-01T00:00:00"/>
    <x v="2"/>
    <d v="2018-01-01T00:00:00"/>
    <n v="0"/>
    <n v="0"/>
  </r>
  <r>
    <s v="E"/>
    <s v="R"/>
    <s v="CR-F"/>
    <d v="2018-01-01T00:00:00"/>
    <x v="3"/>
    <d v="2018-01-01T00:00:00"/>
    <n v="0"/>
    <n v="0"/>
  </r>
  <r>
    <s v="E"/>
    <s v="U"/>
    <s v="GU-F"/>
    <d v="2018-01-01T00:00:00"/>
    <x v="2"/>
    <d v="2018-01-01T00:00:00"/>
    <n v="0"/>
    <n v="0"/>
  </r>
  <r>
    <s v="E"/>
    <s v="U"/>
    <s v="GU-F"/>
    <d v="2018-01-01T00:00:00"/>
    <x v="3"/>
    <d v="2018-01-01T00:00:00"/>
    <n v="0"/>
    <n v="0"/>
  </r>
  <r>
    <s v="E"/>
    <s v="U"/>
    <s v="GU-F"/>
    <d v="2018-02-01T00:00:00"/>
    <x v="1"/>
    <d v="2018-01-01T00:00:00"/>
    <n v="1.19"/>
    <n v="0.11"/>
  </r>
  <r>
    <s v="E"/>
    <s v="U"/>
    <s v="GU-F"/>
    <d v="2018-02-01T00:00:00"/>
    <x v="2"/>
    <d v="2018-01-01T00:00:00"/>
    <n v="57"/>
    <n v="4.3899999999999997"/>
  </r>
  <r>
    <s v="E"/>
    <s v="U"/>
    <s v="GU-F"/>
    <d v="2018-02-01T00:00:00"/>
    <x v="3"/>
    <d v="2018-01-01T00:00:00"/>
    <n v="2.57"/>
    <n v="0.2"/>
  </r>
  <r>
    <s v="E"/>
    <s v="C"/>
    <s v="SENTF"/>
    <d v="2018-02-01T00:00:00"/>
    <x v="4"/>
    <d v="2018-01-01T00:00:00"/>
    <n v="40.119999999999997"/>
    <n v="3.09"/>
  </r>
  <r>
    <s v="E"/>
    <s v="C"/>
    <s v="SENTF"/>
    <d v="2018-02-01T00:00:00"/>
    <x v="5"/>
    <d v="2018-01-01T00:00:00"/>
    <n v="1.81"/>
    <n v="0.14000000000000001"/>
  </r>
  <r>
    <s v="E"/>
    <s v="R"/>
    <s v="SENTF"/>
    <d v="2018-02-01T00:00:00"/>
    <x v="4"/>
    <d v="2018-01-01T00:00:00"/>
    <n v="10.46"/>
    <n v="0.81"/>
  </r>
  <r>
    <s v="E"/>
    <s v="R"/>
    <s v="SENTF"/>
    <d v="2018-02-01T00:00:00"/>
    <x v="5"/>
    <d v="2018-01-01T00:00:00"/>
    <n v="0.47"/>
    <n v="0.04"/>
  </r>
  <r>
    <s v="E"/>
    <s v="R"/>
    <s v="R-F"/>
    <d v="2018-02-01T00:00:00"/>
    <x v="2"/>
    <d v="2018-01-01T00:00:00"/>
    <n v="612.38"/>
    <n v="47.16"/>
  </r>
  <r>
    <s v="E"/>
    <s v="R"/>
    <s v="R-F"/>
    <d v="2018-02-01T00:00:00"/>
    <x v="0"/>
    <d v="2018-01-01T00:00:00"/>
    <n v="469.62"/>
    <n v="42.26"/>
  </r>
  <r>
    <s v="E"/>
    <s v="R"/>
    <s v="R-F"/>
    <d v="2018-02-01T00:00:00"/>
    <x v="3"/>
    <d v="2018-01-01T00:00:00"/>
    <n v="27.62"/>
    <n v="2.12"/>
  </r>
  <r>
    <s v="E"/>
    <s v="R"/>
    <s v="R-F"/>
    <d v="2018-02-01T00:00:00"/>
    <x v="1"/>
    <d v="2018-01-01T00:00:00"/>
    <n v="21.17"/>
    <n v="1.9"/>
  </r>
  <r>
    <s v="E"/>
    <s v="G"/>
    <s v="G&gt;50Ft"/>
    <d v="2018-02-01T00:00:00"/>
    <x v="2"/>
    <d v="2018-01-01T00:00:00"/>
    <n v="9185.7199999999993"/>
    <n v="707.3"/>
  </r>
  <r>
    <s v="E"/>
    <s v="G"/>
    <s v="G&gt;50Ft"/>
    <d v="2018-02-01T00:00:00"/>
    <x v="0"/>
    <d v="2018-01-01T00:00:00"/>
    <n v="6608.28"/>
    <n v="594.75"/>
  </r>
  <r>
    <s v="E"/>
    <s v="G"/>
    <s v="G&gt;50Ft"/>
    <d v="2018-02-01T00:00:00"/>
    <x v="3"/>
    <d v="2018-01-01T00:00:00"/>
    <n v="414.28"/>
    <n v="31.9"/>
  </r>
  <r>
    <s v="E"/>
    <s v="G"/>
    <s v="G&gt;50Ft"/>
    <d v="2018-02-01T00:00:00"/>
    <x v="1"/>
    <d v="2018-01-01T00:00:00"/>
    <n v="298.02999999999997"/>
    <n v="26.82"/>
  </r>
  <r>
    <s v="E"/>
    <s v="C"/>
    <s v="G&lt;50F"/>
    <d v="2018-02-01T00:00:00"/>
    <x v="2"/>
    <d v="2018-01-01T00:00:00"/>
    <n v="741.74"/>
    <n v="57.12"/>
  </r>
  <r>
    <s v="E"/>
    <s v="C"/>
    <s v="G&lt;50F"/>
    <d v="2018-02-01T00:00:00"/>
    <x v="3"/>
    <d v="2018-01-01T00:00:00"/>
    <n v="33.450000000000003"/>
    <n v="2.57"/>
  </r>
  <r>
    <s v="E"/>
    <s v="R"/>
    <s v="SENTF"/>
    <d v="2018-02-01T00:00:00"/>
    <x v="4"/>
    <d v="2018-01-01T00:00:00"/>
    <n v="24.2"/>
    <n v="1.86"/>
  </r>
  <r>
    <s v="E"/>
    <s v="R"/>
    <s v="SENTF"/>
    <d v="2018-02-01T00:00:00"/>
    <x v="5"/>
    <d v="2018-01-01T00:00:00"/>
    <n v="1.0900000000000001"/>
    <n v="0.08"/>
  </r>
  <r>
    <s v="E"/>
    <s v="C"/>
    <s v="SENTF"/>
    <d v="2018-02-01T00:00:00"/>
    <x v="4"/>
    <d v="2018-01-01T00:00:00"/>
    <n v="275.56"/>
    <n v="21.22"/>
  </r>
  <r>
    <s v="E"/>
    <s v="C"/>
    <s v="SENTF"/>
    <d v="2018-02-01T00:00:00"/>
    <x v="5"/>
    <d v="2018-01-01T00:00:00"/>
    <n v="12.42"/>
    <n v="0.96"/>
  </r>
  <r>
    <s v="E"/>
    <s v="R"/>
    <s v="SENTF"/>
    <d v="2018-02-01T00:00:00"/>
    <x v="4"/>
    <d v="2018-01-01T00:00:00"/>
    <n v="80.239999999999995"/>
    <n v="6.18"/>
  </r>
  <r>
    <s v="E"/>
    <s v="R"/>
    <s v="SENTF"/>
    <d v="2018-02-01T00:00:00"/>
    <x v="5"/>
    <d v="2018-01-01T00:00:00"/>
    <n v="3.62"/>
    <n v="0.28000000000000003"/>
  </r>
  <r>
    <s v="E"/>
    <s v="U"/>
    <s v="GU-F"/>
    <d v="2018-02-01T00:00:00"/>
    <x v="2"/>
    <d v="2018-01-01T00:00:00"/>
    <n v="2657.74"/>
    <n v="204.64"/>
  </r>
  <r>
    <s v="E"/>
    <s v="U"/>
    <s v="GU-F"/>
    <d v="2018-02-01T00:00:00"/>
    <x v="3"/>
    <d v="2018-01-01T00:00:00"/>
    <n v="119.86"/>
    <n v="9.2200000000000006"/>
  </r>
  <r>
    <s v="E"/>
    <s v="R"/>
    <s v="R-NET"/>
    <d v="2018-02-01T00:00:00"/>
    <x v="18"/>
    <d v="2018-01-01T00:00:00"/>
    <n v="-11"/>
    <n v="-0.85"/>
  </r>
  <r>
    <s v="E"/>
    <s v="R"/>
    <s v="R-F"/>
    <d v="2018-02-01T00:00:00"/>
    <x v="0"/>
    <d v="2018-01-01T00:00:00"/>
    <n v="294.44"/>
    <n v="26.5"/>
  </r>
  <r>
    <s v="E"/>
    <s v="R"/>
    <s v="R-F"/>
    <d v="2018-02-01T00:00:00"/>
    <x v="1"/>
    <d v="2018-01-01T00:00:00"/>
    <n v="13.28"/>
    <n v="1.2"/>
  </r>
  <r>
    <s v="E"/>
    <s v="R"/>
    <s v="R-F"/>
    <d v="2019-02-01T00:00:00"/>
    <x v="2"/>
    <d v="2018-11-01T00:00:00"/>
    <n v="382"/>
    <n v="29.41"/>
  </r>
  <r>
    <s v="E"/>
    <s v="R"/>
    <s v="R-F"/>
    <d v="2019-02-01T00:00:00"/>
    <x v="3"/>
    <d v="2018-11-01T00:00:00"/>
    <n v="14.97"/>
    <n v="1.1499999999999999"/>
  </r>
  <r>
    <s v="E"/>
    <s v="U"/>
    <s v="GU-F"/>
    <d v="2019-02-01T00:00:00"/>
    <x v="2"/>
    <d v="2018-11-01T00:00:00"/>
    <n v="53"/>
    <n v="4.08"/>
  </r>
  <r>
    <s v="E"/>
    <s v="U"/>
    <s v="GU-F"/>
    <d v="2019-02-01T00:00:00"/>
    <x v="3"/>
    <d v="2018-11-01T00:00:00"/>
    <n v="2.0499999999999998"/>
    <n v="0.16"/>
  </r>
  <r>
    <s v="E"/>
    <s v="C"/>
    <s v="SENTF"/>
    <d v="2019-02-01T00:00:00"/>
    <x v="4"/>
    <d v="2018-11-01T00:00:00"/>
    <n v="38"/>
    <n v="2.93"/>
  </r>
  <r>
    <s v="E"/>
    <s v="C"/>
    <s v="SENTF"/>
    <d v="2019-02-01T00:00:00"/>
    <x v="5"/>
    <d v="2018-11-01T00:00:00"/>
    <n v="1.47"/>
    <n v="0.11"/>
  </r>
  <r>
    <s v="E"/>
    <s v="U"/>
    <s v="GU-F"/>
    <d v="2019-02-01T00:00:00"/>
    <x v="0"/>
    <d v="2018-11-01T00:00:00"/>
    <n v="21.94"/>
    <n v="1.95"/>
  </r>
  <r>
    <s v="E"/>
    <s v="U"/>
    <s v="GU-F"/>
    <d v="2019-02-01T00:00:00"/>
    <x v="1"/>
    <d v="2018-11-01T00:00:00"/>
    <n v="0.84"/>
    <n v="7.0000000000000007E-2"/>
  </r>
  <r>
    <s v="E"/>
    <s v="U"/>
    <s v="GU-F"/>
    <d v="2018-02-01T00:00:00"/>
    <x v="2"/>
    <d v="2018-01-01T00:00:00"/>
    <n v="2202"/>
    <n v="169.57"/>
  </r>
  <r>
    <s v="E"/>
    <s v="U"/>
    <s v="GU-F"/>
    <d v="2018-02-01T00:00:00"/>
    <x v="3"/>
    <d v="2018-01-01T00:00:00"/>
    <n v="99.3"/>
    <n v="7.64"/>
  </r>
  <r>
    <s v="E"/>
    <s v="C"/>
    <s v="GU-F"/>
    <d v="2018-02-01T00:00:00"/>
    <x v="2"/>
    <d v="2018-01-01T00:00:00"/>
    <n v="341"/>
    <n v="26.26"/>
  </r>
  <r>
    <s v="E"/>
    <s v="C"/>
    <s v="GU-F"/>
    <d v="2018-02-01T00:00:00"/>
    <x v="3"/>
    <d v="2018-01-01T00:00:00"/>
    <n v="15.38"/>
    <n v="1.18"/>
  </r>
  <r>
    <s v="E"/>
    <s v="R"/>
    <s v="R-F"/>
    <d v="2018-02-01T00:00:00"/>
    <x v="2"/>
    <d v="2018-01-01T00:00:00"/>
    <n v="861"/>
    <n v="66.290000000000006"/>
  </r>
  <r>
    <s v="E"/>
    <s v="R"/>
    <s v="R-F"/>
    <d v="2018-02-01T00:00:00"/>
    <x v="3"/>
    <d v="2018-01-01T00:00:00"/>
    <n v="38.83"/>
    <n v="2.99"/>
  </r>
  <r>
    <s v="E"/>
    <s v="C"/>
    <s v="SENTF"/>
    <d v="2018-02-01T00:00:00"/>
    <x v="4"/>
    <d v="2018-01-01T00:00:00"/>
    <n v="70.680000000000007"/>
    <n v="5.44"/>
  </r>
  <r>
    <s v="E"/>
    <s v="C"/>
    <s v="SENTF"/>
    <d v="2018-02-01T00:00:00"/>
    <x v="5"/>
    <d v="2018-01-01T00:00:00"/>
    <n v="3.19"/>
    <n v="0.25"/>
  </r>
  <r>
    <s v="E"/>
    <s v="R"/>
    <s v="R-F"/>
    <d v="2018-02-01T00:00:00"/>
    <x v="2"/>
    <d v="2018-01-01T00:00:00"/>
    <n v="595.24"/>
    <n v="45.83"/>
  </r>
  <r>
    <s v="E"/>
    <s v="R"/>
    <s v="R-F"/>
    <d v="2018-02-01T00:00:00"/>
    <x v="3"/>
    <d v="2018-01-01T00:00:00"/>
    <n v="26.85"/>
    <n v="2.0699999999999998"/>
  </r>
  <r>
    <s v="E"/>
    <s v="R"/>
    <s v="R-F"/>
    <d v="2018-02-01T00:00:00"/>
    <x v="2"/>
    <d v="2018-01-01T00:00:00"/>
    <n v="2918.72"/>
    <n v="224.75"/>
  </r>
  <r>
    <s v="E"/>
    <s v="R"/>
    <s v="R-F"/>
    <d v="2018-02-01T00:00:00"/>
    <x v="3"/>
    <d v="2018-01-01T00:00:00"/>
    <n v="131.65"/>
    <n v="10.14"/>
  </r>
  <r>
    <s v="E"/>
    <s v="R"/>
    <s v="R-F"/>
    <d v="2018-02-01T00:00:00"/>
    <x v="2"/>
    <d v="2018-01-01T00:00:00"/>
    <n v="1201.78"/>
    <n v="92.54"/>
  </r>
  <r>
    <s v="E"/>
    <s v="R"/>
    <s v="R-F"/>
    <d v="2018-02-01T00:00:00"/>
    <x v="0"/>
    <d v="2018-01-01T00:00:00"/>
    <n v="1485.22"/>
    <n v="133.66999999999999"/>
  </r>
  <r>
    <s v="E"/>
    <s v="R"/>
    <s v="R-F"/>
    <d v="2018-02-01T00:00:00"/>
    <x v="3"/>
    <d v="2018-01-01T00:00:00"/>
    <n v="54.2"/>
    <n v="4.17"/>
  </r>
  <r>
    <s v="E"/>
    <s v="R"/>
    <s v="R-F"/>
    <d v="2018-02-01T00:00:00"/>
    <x v="1"/>
    <d v="2018-01-01T00:00:00"/>
    <n v="66.98"/>
    <n v="6.03"/>
  </r>
  <r>
    <s v="E"/>
    <s v="R"/>
    <s v="CR-F"/>
    <d v="2018-02-01T00:00:00"/>
    <x v="0"/>
    <d v="2018-01-01T00:00:00"/>
    <n v="30.76"/>
    <n v="2.77"/>
  </r>
  <r>
    <s v="E"/>
    <s v="R"/>
    <s v="CR-F"/>
    <d v="2018-02-01T00:00:00"/>
    <x v="1"/>
    <d v="2018-01-01T00:00:00"/>
    <n v="1.38"/>
    <n v="0.12"/>
  </r>
  <r>
    <s v="E"/>
    <s v="R"/>
    <s v="R-F"/>
    <d v="2018-01-01T00:00:00"/>
    <x v="2"/>
    <d v="2018-01-01T00:00:00"/>
    <n v="1221.55"/>
    <n v="94.06"/>
  </r>
  <r>
    <s v="E"/>
    <s v="R"/>
    <s v="R-F"/>
    <d v="2018-01-01T00:00:00"/>
    <x v="3"/>
    <d v="2018-01-01T00:00:00"/>
    <n v="55.07"/>
    <n v="4.24"/>
  </r>
  <r>
    <s v="E"/>
    <s v="R"/>
    <s v="R-F"/>
    <d v="2018-01-01T00:00:00"/>
    <x v="0"/>
    <d v="2018-01-01T00:00:00"/>
    <n v="1132.45"/>
    <n v="101.9"/>
  </r>
  <r>
    <s v="E"/>
    <s v="R"/>
    <s v="R-F"/>
    <d v="2018-01-01T00:00:00"/>
    <x v="1"/>
    <d v="2018-01-01T00:00:00"/>
    <n v="51.09"/>
    <n v="4.59"/>
  </r>
  <r>
    <s v="E"/>
    <s v="C"/>
    <s v="G&lt;50IF"/>
    <d v="2018-01-01T00:00:00"/>
    <x v="2"/>
    <d v="2018-01-01T00:00:00"/>
    <n v="263.13"/>
    <n v="20.260000000000002"/>
  </r>
  <r>
    <s v="E"/>
    <s v="C"/>
    <s v="G&lt;50IF"/>
    <d v="2018-01-01T00:00:00"/>
    <x v="0"/>
    <d v="2018-01-01T00:00:00"/>
    <n v="1687.67"/>
    <n v="151.88999999999999"/>
  </r>
  <r>
    <s v="E"/>
    <s v="C"/>
    <s v="G&lt;50IF"/>
    <d v="2018-01-01T00:00:00"/>
    <x v="3"/>
    <d v="2018-01-01T00:00:00"/>
    <n v="11.87"/>
    <n v="0.91"/>
  </r>
  <r>
    <s v="E"/>
    <s v="C"/>
    <s v="G&lt;50IF"/>
    <d v="2018-01-01T00:00:00"/>
    <x v="1"/>
    <d v="2018-01-01T00:00:00"/>
    <n v="76.11"/>
    <n v="6.85"/>
  </r>
  <r>
    <s v="E"/>
    <s v="R"/>
    <s v="R-F"/>
    <d v="2018-01-01T00:00:00"/>
    <x v="2"/>
    <d v="2018-01-01T00:00:00"/>
    <n v="1056.04"/>
    <n v="81.319999999999993"/>
  </r>
  <r>
    <s v="E"/>
    <s v="R"/>
    <s v="R-F"/>
    <d v="2018-01-01T00:00:00"/>
    <x v="0"/>
    <d v="2018-01-01T00:00:00"/>
    <n v="390.96"/>
    <n v="35.17"/>
  </r>
  <r>
    <s v="E"/>
    <s v="R"/>
    <s v="R-F"/>
    <d v="2018-01-01T00:00:00"/>
    <x v="3"/>
    <d v="2018-01-01T00:00:00"/>
    <n v="47.61"/>
    <n v="3.67"/>
  </r>
  <r>
    <s v="E"/>
    <s v="R"/>
    <s v="R-F"/>
    <d v="2018-01-01T00:00:00"/>
    <x v="1"/>
    <d v="2018-01-01T00:00:00"/>
    <n v="17.64"/>
    <n v="1.59"/>
  </r>
  <r>
    <s v="E"/>
    <s v="S"/>
    <s v="STRLTF"/>
    <d v="2018-01-01T00:00:00"/>
    <x v="2"/>
    <d v="2018-01-01T00:00:00"/>
    <n v="263.13"/>
    <n v="20.260000000000002"/>
  </r>
  <r>
    <s v="E"/>
    <s v="S"/>
    <s v="STRLTF"/>
    <d v="2018-01-01T00:00:00"/>
    <x v="0"/>
    <d v="2018-01-01T00:00:00"/>
    <n v="4374.5200000000004"/>
    <n v="393.71"/>
  </r>
  <r>
    <s v="E"/>
    <s v="S"/>
    <s v="STRLTF"/>
    <d v="2018-01-01T00:00:00"/>
    <x v="3"/>
    <d v="2018-01-01T00:00:00"/>
    <n v="11.87"/>
    <n v="0.91"/>
  </r>
  <r>
    <s v="E"/>
    <s v="S"/>
    <s v="STRLTF"/>
    <d v="2018-01-01T00:00:00"/>
    <x v="1"/>
    <d v="2018-01-01T00:00:00"/>
    <n v="197.29"/>
    <n v="17.760000000000002"/>
  </r>
  <r>
    <s v="E"/>
    <s v="S"/>
    <s v="STRLTF"/>
    <d v="2018-01-01T00:00:00"/>
    <x v="2"/>
    <d v="2018-01-01T00:00:00"/>
    <n v="263.13"/>
    <n v="20.260000000000002"/>
  </r>
  <r>
    <s v="E"/>
    <s v="S"/>
    <s v="STRLTF"/>
    <d v="2018-01-01T00:00:00"/>
    <x v="0"/>
    <d v="2018-01-01T00:00:00"/>
    <n v="3021.97"/>
    <n v="271.98"/>
  </r>
  <r>
    <s v="E"/>
    <s v="S"/>
    <s v="STRLTF"/>
    <d v="2018-01-01T00:00:00"/>
    <x v="3"/>
    <d v="2018-01-01T00:00:00"/>
    <n v="11.87"/>
    <n v="0.91"/>
  </r>
  <r>
    <s v="E"/>
    <s v="S"/>
    <s v="STRLTF"/>
    <d v="2018-01-01T00:00:00"/>
    <x v="1"/>
    <d v="2018-01-01T00:00:00"/>
    <n v="136.29"/>
    <n v="12.27"/>
  </r>
  <r>
    <s v="E"/>
    <s v="S"/>
    <s v="STRLTF"/>
    <d v="2018-01-01T00:00:00"/>
    <x v="2"/>
    <d v="2018-01-01T00:00:00"/>
    <n v="263.13"/>
    <n v="20.260000000000002"/>
  </r>
  <r>
    <s v="E"/>
    <s v="S"/>
    <s v="STRLTF"/>
    <d v="2018-01-01T00:00:00"/>
    <x v="0"/>
    <d v="2018-01-01T00:00:00"/>
    <n v="1892.92"/>
    <n v="170.36"/>
  </r>
  <r>
    <s v="E"/>
    <s v="S"/>
    <s v="STRLTF"/>
    <d v="2018-01-01T00:00:00"/>
    <x v="3"/>
    <d v="2018-01-01T00:00:00"/>
    <n v="11.87"/>
    <n v="0.91"/>
  </r>
  <r>
    <s v="E"/>
    <s v="S"/>
    <s v="STRLTF"/>
    <d v="2018-01-01T00:00:00"/>
    <x v="1"/>
    <d v="2018-01-01T00:00:00"/>
    <n v="85.37"/>
    <n v="7.68"/>
  </r>
  <r>
    <s v="E"/>
    <s v="GI"/>
    <s v="G&gt;5IFt"/>
    <d v="2018-01-01T00:00:00"/>
    <x v="2"/>
    <d v="2018-01-01T00:00:00"/>
    <n v="7823.72"/>
    <n v="602.42999999999995"/>
  </r>
  <r>
    <s v="E"/>
    <s v="GI"/>
    <s v="G&gt;5IFt"/>
    <d v="2018-01-01T00:00:00"/>
    <x v="3"/>
    <d v="2018-01-01T00:00:00"/>
    <n v="352.85"/>
    <n v="27.17"/>
  </r>
  <r>
    <s v="E"/>
    <s v="GI"/>
    <s v="SENTF"/>
    <d v="2018-01-01T00:00:00"/>
    <x v="4"/>
    <d v="2018-01-01T00:00:00"/>
    <n v="45.48"/>
    <n v="3.51"/>
  </r>
  <r>
    <s v="E"/>
    <s v="GI"/>
    <s v="SENTF"/>
    <d v="2018-01-01T00:00:00"/>
    <x v="5"/>
    <d v="2018-01-01T00:00:00"/>
    <n v="2.0499999999999998"/>
    <n v="0.16"/>
  </r>
  <r>
    <s v="E"/>
    <s v="S"/>
    <s v="STRLTF"/>
    <d v="2018-01-01T00:00:00"/>
    <x v="2"/>
    <d v="2018-01-01T00:00:00"/>
    <n v="526.26"/>
    <n v="40.520000000000003"/>
  </r>
  <r>
    <s v="E"/>
    <s v="S"/>
    <s v="STRLTF"/>
    <d v="2018-01-01T00:00:00"/>
    <x v="0"/>
    <d v="2018-01-01T00:00:00"/>
    <n v="13644.59"/>
    <n v="1228.01"/>
  </r>
  <r>
    <s v="E"/>
    <s v="S"/>
    <s v="STRLTF"/>
    <d v="2018-01-01T00:00:00"/>
    <x v="3"/>
    <d v="2018-01-01T00:00:00"/>
    <n v="23.74"/>
    <n v="1.82"/>
  </r>
  <r>
    <s v="E"/>
    <s v="S"/>
    <s v="STRLTF"/>
    <d v="2018-01-01T00:00:00"/>
    <x v="1"/>
    <d v="2018-01-01T00:00:00"/>
    <n v="615.37"/>
    <n v="55.38"/>
  </r>
  <r>
    <s v="E"/>
    <s v="U"/>
    <s v="GU-F"/>
    <d v="2018-01-01T00:00:00"/>
    <x v="0"/>
    <d v="2018-01-01T00:00:00"/>
    <n v="305.61"/>
    <n v="27.51"/>
  </r>
  <r>
    <s v="E"/>
    <s v="U"/>
    <s v="GU-F"/>
    <d v="2018-01-01T00:00:00"/>
    <x v="1"/>
    <d v="2018-01-01T00:00:00"/>
    <n v="13.78"/>
    <n v="1.23"/>
  </r>
  <r>
    <s v="E"/>
    <s v="R"/>
    <s v="SENTF"/>
    <d v="2018-01-01T00:00:00"/>
    <x v="4"/>
    <d v="2018-01-01T00:00:00"/>
    <n v="17.36"/>
    <n v="1.34"/>
  </r>
  <r>
    <s v="E"/>
    <s v="R"/>
    <s v="SENTF"/>
    <d v="2018-01-01T00:00:00"/>
    <x v="5"/>
    <d v="2018-01-01T00:00:00"/>
    <n v="0.78"/>
    <n v="0.06"/>
  </r>
  <r>
    <s v="E"/>
    <s v="SL"/>
    <s v="SENTF"/>
    <d v="2018-01-01T00:00:00"/>
    <x v="4"/>
    <d v="2018-01-01T00:00:00"/>
    <n v="69.3"/>
    <n v="5.34"/>
  </r>
  <r>
    <s v="E"/>
    <s v="SL"/>
    <s v="SENTF"/>
    <d v="2018-01-01T00:00:00"/>
    <x v="5"/>
    <d v="2018-01-01T00:00:00"/>
    <n v="3.13"/>
    <n v="0.24"/>
  </r>
  <r>
    <s v="E"/>
    <s v="U"/>
    <s v="GU-F"/>
    <d v="2018-01-01T00:00:00"/>
    <x v="2"/>
    <d v="2018-01-01T00:00:00"/>
    <n v="2279.39"/>
    <n v="175.52"/>
  </r>
  <r>
    <s v="E"/>
    <s v="U"/>
    <s v="GU-F"/>
    <d v="2018-01-01T00:00:00"/>
    <x v="3"/>
    <d v="2018-01-01T00:00:00"/>
    <n v="102.81"/>
    <n v="7.91"/>
  </r>
  <r>
    <s v="E"/>
    <s v="G"/>
    <s v="G&gt;50F"/>
    <d v="2018-01-01T00:00:00"/>
    <x v="2"/>
    <d v="2018-01-01T00:00:00"/>
    <n v="1196.05"/>
    <n v="92.1"/>
  </r>
  <r>
    <s v="E"/>
    <s v="G"/>
    <s v="G&gt;50F"/>
    <d v="2018-01-01T00:00:00"/>
    <x v="0"/>
    <d v="2018-01-01T00:00:00"/>
    <n v="20747.95"/>
    <n v="1867.31"/>
  </r>
  <r>
    <s v="E"/>
    <s v="G"/>
    <s v="G&gt;50F"/>
    <d v="2018-01-01T00:00:00"/>
    <x v="3"/>
    <d v="2018-01-01T00:00:00"/>
    <n v="53.95"/>
    <n v="4.1500000000000004"/>
  </r>
  <r>
    <s v="E"/>
    <s v="G"/>
    <s v="G&gt;50F"/>
    <d v="2018-01-01T00:00:00"/>
    <x v="1"/>
    <d v="2018-01-01T00:00:00"/>
    <n v="935.73"/>
    <n v="84.21"/>
  </r>
  <r>
    <s v="E"/>
    <s v="G"/>
    <s v="G&gt;50Ft"/>
    <d v="2018-01-01T00:00:00"/>
    <x v="2"/>
    <d v="2018-01-01T00:00:00"/>
    <n v="11482.15"/>
    <n v="884.13"/>
  </r>
  <r>
    <s v="E"/>
    <s v="G"/>
    <s v="G&gt;50Ft"/>
    <d v="2018-01-01T00:00:00"/>
    <x v="0"/>
    <d v="2018-01-01T00:00:00"/>
    <n v="2762.85"/>
    <n v="248.66"/>
  </r>
  <r>
    <s v="E"/>
    <s v="G"/>
    <s v="G&gt;50Ft"/>
    <d v="2018-01-01T00:00:00"/>
    <x v="3"/>
    <d v="2018-01-01T00:00:00"/>
    <n v="517.85"/>
    <n v="39.869999999999997"/>
  </r>
  <r>
    <s v="E"/>
    <s v="G"/>
    <s v="G&gt;50Ft"/>
    <d v="2018-01-01T00:00:00"/>
    <x v="1"/>
    <d v="2018-01-01T00:00:00"/>
    <n v="124.6"/>
    <n v="11.21"/>
  </r>
  <r>
    <s v="E"/>
    <s v="C"/>
    <s v="SENTF"/>
    <d v="2018-01-01T00:00:00"/>
    <x v="4"/>
    <d v="2018-01-01T00:00:00"/>
    <n v="156.32"/>
    <n v="12.04"/>
  </r>
  <r>
    <s v="E"/>
    <s v="C"/>
    <s v="SENTF"/>
    <d v="2018-01-01T00:00:00"/>
    <x v="5"/>
    <d v="2018-01-01T00:00:00"/>
    <n v="7.06"/>
    <n v="0.54"/>
  </r>
  <r>
    <s v="E"/>
    <s v="C"/>
    <s v="G&lt;50F"/>
    <d v="2018-03-01T00:00:00"/>
    <x v="2"/>
    <d v="2018-01-01T00:00:00"/>
    <n v="741.56"/>
    <n v="57.1"/>
  </r>
  <r>
    <s v="E"/>
    <s v="C"/>
    <s v="G&lt;50F"/>
    <d v="2018-03-01T00:00:00"/>
    <x v="0"/>
    <d v="2018-01-01T00:00:00"/>
    <n v="418.44"/>
    <n v="37.659999999999997"/>
  </r>
  <r>
    <s v="E"/>
    <s v="C"/>
    <s v="G&lt;50F"/>
    <d v="2018-03-01T00:00:00"/>
    <x v="3"/>
    <d v="2018-01-01T00:00:00"/>
    <n v="33.44"/>
    <n v="2.57"/>
  </r>
  <r>
    <s v="E"/>
    <s v="C"/>
    <s v="G&lt;50F"/>
    <d v="2018-03-01T00:00:00"/>
    <x v="1"/>
    <d v="2018-01-01T00:00:00"/>
    <n v="18.88"/>
    <n v="1.7"/>
  </r>
  <r>
    <s v="E"/>
    <s v="C"/>
    <s v="CSENTF"/>
    <d v="2018-01-01T00:00:00"/>
    <x v="4"/>
    <d v="2018-01-01T00:00:00"/>
    <n v="0"/>
    <n v="0"/>
  </r>
  <r>
    <s v="E"/>
    <s v="C"/>
    <s v="CSENTF"/>
    <d v="2018-01-01T00:00:00"/>
    <x v="5"/>
    <d v="2018-01-01T00:00:00"/>
    <n v="0"/>
    <n v="0"/>
  </r>
  <r>
    <s v="E"/>
    <s v="R"/>
    <s v="R-F"/>
    <d v="2018-01-01T00:00:00"/>
    <x v="1"/>
    <d v="2018-01-01T00:00:00"/>
    <n v="9.7899999999999991"/>
    <n v="0.88"/>
  </r>
  <r>
    <s v="E"/>
    <s v="C"/>
    <s v="SENTF"/>
    <d v="2019-02-01T00:00:00"/>
    <x v="10"/>
    <d v="2018-05-01T00:00:00"/>
    <n v="1.71"/>
    <n v="0.13"/>
  </r>
  <r>
    <s v="E"/>
    <s v="C"/>
    <s v="SENTF"/>
    <d v="2019-02-01T00:00:00"/>
    <x v="9"/>
    <d v="2018-05-01T00:00:00"/>
    <n v="38"/>
    <n v="2.93"/>
  </r>
  <r>
    <s v="E"/>
    <s v="G"/>
    <s v="G&gt;50IF"/>
    <d v="2018-01-01T00:00:00"/>
    <x v="1"/>
    <d v="2018-01-01T00:00:00"/>
    <n v="0.02"/>
    <n v="0"/>
  </r>
  <r>
    <s v="E"/>
    <s v="R"/>
    <s v="R-F"/>
    <d v="2018-03-01T00:00:00"/>
    <x v="2"/>
    <d v="2018-01-01T00:00:00"/>
    <n v="1129.07"/>
    <n v="86.94"/>
  </r>
  <r>
    <s v="E"/>
    <s v="R"/>
    <s v="R-F"/>
    <d v="2018-03-01T00:00:00"/>
    <x v="0"/>
    <d v="2018-01-01T00:00:00"/>
    <n v="-2175.0700000000002"/>
    <n v="-195.75"/>
  </r>
  <r>
    <s v="E"/>
    <s v="R"/>
    <s v="R-F"/>
    <d v="2018-03-01T00:00:00"/>
    <x v="3"/>
    <d v="2018-01-01T00:00:00"/>
    <n v="50.93"/>
    <n v="3.92"/>
  </r>
  <r>
    <s v="E"/>
    <s v="R"/>
    <s v="R-F"/>
    <d v="2018-03-01T00:00:00"/>
    <x v="1"/>
    <d v="2018-01-01T00:00:00"/>
    <n v="-98.1"/>
    <n v="-8.83"/>
  </r>
  <r>
    <s v="E"/>
    <s v="R"/>
    <s v="R-F"/>
    <d v="2018-03-01T00:00:00"/>
    <x v="0"/>
    <d v="2018-01-01T00:00:00"/>
    <n v="-1266"/>
    <n v="-113.94"/>
  </r>
  <r>
    <s v="E"/>
    <s v="R"/>
    <s v="R-F"/>
    <d v="2018-03-01T00:00:00"/>
    <x v="1"/>
    <d v="2018-01-01T00:00:00"/>
    <n v="-57.1"/>
    <n v="-5.15"/>
  </r>
  <r>
    <s v="E"/>
    <s v="R"/>
    <s v="R-F"/>
    <d v="2018-03-01T00:00:00"/>
    <x v="2"/>
    <d v="2018-01-01T00:00:00"/>
    <n v="951.47"/>
    <n v="73.260000000000005"/>
  </r>
  <r>
    <s v="E"/>
    <s v="R"/>
    <s v="R-F"/>
    <d v="2018-03-01T00:00:00"/>
    <x v="0"/>
    <d v="2018-01-01T00:00:00"/>
    <n v="606.53"/>
    <n v="54.59"/>
  </r>
  <r>
    <s v="E"/>
    <s v="R"/>
    <s v="R-F"/>
    <d v="2018-03-01T00:00:00"/>
    <x v="3"/>
    <d v="2018-01-01T00:00:00"/>
    <n v="42.92"/>
    <n v="3.31"/>
  </r>
  <r>
    <s v="E"/>
    <s v="R"/>
    <s v="R-F"/>
    <d v="2018-03-01T00:00:00"/>
    <x v="1"/>
    <d v="2018-01-01T00:00:00"/>
    <n v="27.34"/>
    <n v="2.46"/>
  </r>
  <r>
    <s v="E"/>
    <s v="G"/>
    <s v="G&gt;50F"/>
    <d v="2019-01-01T00:00:00"/>
    <x v="2"/>
    <d v="2018-11-01T00:00:00"/>
    <n v="717.63"/>
    <n v="55.26"/>
  </r>
  <r>
    <s v="E"/>
    <s v="G"/>
    <s v="G&gt;50F"/>
    <d v="2019-01-01T00:00:00"/>
    <x v="0"/>
    <d v="2018-11-01T00:00:00"/>
    <n v="23071.37"/>
    <n v="2053.35"/>
  </r>
  <r>
    <s v="E"/>
    <s v="G"/>
    <s v="G&gt;50F"/>
    <d v="2019-01-01T00:00:00"/>
    <x v="3"/>
    <d v="2018-11-01T00:00:00"/>
    <n v="32.369999999999997"/>
    <n v="2.4900000000000002"/>
  </r>
  <r>
    <s v="E"/>
    <s v="G"/>
    <s v="G&gt;50F"/>
    <d v="2019-01-01T00:00:00"/>
    <x v="1"/>
    <d v="2018-11-01T00:00:00"/>
    <n v="1040.51"/>
    <n v="92.61"/>
  </r>
  <r>
    <s v="E"/>
    <s v="R"/>
    <s v="SENTF"/>
    <d v="2019-01-01T00:00:00"/>
    <x v="4"/>
    <d v="2018-11-01T00:00:00"/>
    <n v="36"/>
    <n v="2.77"/>
  </r>
  <r>
    <s v="E"/>
    <s v="R"/>
    <s v="SENTF"/>
    <d v="2019-01-01T00:00:00"/>
    <x v="5"/>
    <d v="2018-11-01T00:00:00"/>
    <n v="1.62"/>
    <n v="0.12"/>
  </r>
  <r>
    <s v="E"/>
    <s v="U"/>
    <s v="GU-F"/>
    <d v="2019-01-01T00:00:00"/>
    <x v="2"/>
    <d v="2018-11-01T00:00:00"/>
    <n v="2296"/>
    <n v="176.8"/>
  </r>
  <r>
    <s v="E"/>
    <s v="U"/>
    <s v="GU-F"/>
    <d v="2019-01-01T00:00:00"/>
    <x v="3"/>
    <d v="2018-11-01T00:00:00"/>
    <n v="103.54"/>
    <n v="7.98"/>
  </r>
  <r>
    <m/>
    <m/>
    <m/>
    <m/>
    <x v="19"/>
    <m/>
    <m/>
    <m/>
  </r>
  <r>
    <m/>
    <m/>
    <m/>
    <m/>
    <x v="19"/>
    <m/>
    <m/>
    <m/>
  </r>
  <r>
    <m/>
    <m/>
    <m/>
    <m/>
    <x v="19"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986">
  <r>
    <s v="E"/>
    <s v="U"/>
    <s v="GU-F"/>
    <d v="2018-11-01T00:00:00"/>
    <x v="0"/>
    <d v="2018-05-01T00:00:00"/>
    <n v="1704"/>
    <n v="26.08"/>
  </r>
  <r>
    <s v="E"/>
    <s v="U"/>
    <s v="GU-F"/>
    <d v="2018-11-01T00:00:00"/>
    <x v="0"/>
    <d v="2018-11-01T00:00:00"/>
    <n v="498"/>
    <n v="7.6"/>
  </r>
  <r>
    <s v="E"/>
    <s v="U"/>
    <s v="GU-F"/>
    <d v="2018-11-01T00:00:00"/>
    <x v="1"/>
    <d v="2018-05-01T00:00:00"/>
    <n v="76.849999999999994"/>
    <n v="1.1599999999999999"/>
  </r>
  <r>
    <s v="E"/>
    <s v="U"/>
    <s v="GU-F"/>
    <d v="2018-11-01T00:00:00"/>
    <x v="1"/>
    <d v="2018-11-01T00:00:00"/>
    <n v="22.44"/>
    <n v="0.35"/>
  </r>
  <r>
    <s v="E"/>
    <s v="C"/>
    <s v="SENTF"/>
    <d v="2018-11-01T00:00:00"/>
    <x v="2"/>
    <d v="2018-05-01T00:00:00"/>
    <n v="55"/>
    <n v="0.84"/>
  </r>
  <r>
    <s v="E"/>
    <s v="C"/>
    <s v="GU-F"/>
    <d v="2018-11-01T00:00:00"/>
    <x v="1"/>
    <d v="2018-11-01T00:00:00"/>
    <n v="3.47"/>
    <n v="0.05"/>
  </r>
  <r>
    <s v="E"/>
    <s v="C"/>
    <s v="GU-F"/>
    <d v="2018-11-01T00:00:00"/>
    <x v="1"/>
    <d v="2018-05-01T00:00:00"/>
    <n v="11.91"/>
    <n v="0.18"/>
  </r>
  <r>
    <s v="E"/>
    <s v="C"/>
    <s v="GU-F"/>
    <d v="2018-11-01T00:00:00"/>
    <x v="0"/>
    <d v="2018-11-01T00:00:00"/>
    <n v="77"/>
    <n v="1.18"/>
  </r>
  <r>
    <s v="E"/>
    <s v="C"/>
    <s v="GU-F"/>
    <d v="2018-11-01T00:00:00"/>
    <x v="0"/>
    <d v="2018-05-01T00:00:00"/>
    <n v="264"/>
    <n v="4.04"/>
  </r>
  <r>
    <s v="E"/>
    <s v="R"/>
    <s v="R-F"/>
    <d v="2018-11-01T00:00:00"/>
    <x v="0"/>
    <d v="2018-05-01T00:00:00"/>
    <n v="411"/>
    <n v="6.51"/>
  </r>
  <r>
    <s v="E"/>
    <s v="R"/>
    <s v="R-F"/>
    <d v="2018-11-01T00:00:00"/>
    <x v="0"/>
    <d v="2018-11-01T00:00:00"/>
    <n v="145"/>
    <n v="2.2999999999999998"/>
  </r>
  <r>
    <s v="E"/>
    <s v="R"/>
    <s v="R-F"/>
    <d v="2018-11-01T00:00:00"/>
    <x v="1"/>
    <d v="2018-05-01T00:00:00"/>
    <n v="18.54"/>
    <n v="0.28999999999999998"/>
  </r>
  <r>
    <s v="E"/>
    <s v="R"/>
    <s v="R-F"/>
    <d v="2018-11-01T00:00:00"/>
    <x v="1"/>
    <d v="2018-11-01T00:00:00"/>
    <n v="6.54"/>
    <n v="0.1"/>
  </r>
  <r>
    <s v="E"/>
    <s v="R"/>
    <s v="SENTF"/>
    <d v="2018-11-01T00:00:00"/>
    <x v="2"/>
    <d v="2018-05-01T00:00:00"/>
    <n v="58"/>
    <n v="0.92"/>
  </r>
  <r>
    <s v="E"/>
    <s v="C"/>
    <s v="SENTF"/>
    <d v="2018-11-01T00:00:00"/>
    <x v="2"/>
    <d v="2018-05-01T00:00:00"/>
    <n v="58"/>
    <n v="0.92"/>
  </r>
  <r>
    <s v="E"/>
    <s v="C"/>
    <s v="SENTF"/>
    <d v="2018-11-01T00:00:00"/>
    <x v="2"/>
    <d v="2018-05-01T00:00:00"/>
    <n v="79"/>
    <n v="1.25"/>
  </r>
  <r>
    <s v="E"/>
    <s v="R"/>
    <s v="R-F"/>
    <d v="2018-11-01T00:00:00"/>
    <x v="1"/>
    <d v="2018-11-01T00:00:00"/>
    <n v="5.59"/>
    <n v="0.09"/>
  </r>
  <r>
    <s v="E"/>
    <s v="R"/>
    <s v="R-F"/>
    <d v="2018-11-01T00:00:00"/>
    <x v="1"/>
    <d v="2018-05-01T00:00:00"/>
    <n v="16.100000000000001"/>
    <n v="0.26"/>
  </r>
  <r>
    <s v="E"/>
    <s v="R"/>
    <s v="R-F"/>
    <d v="2018-11-01T00:00:00"/>
    <x v="0"/>
    <d v="2018-11-01T00:00:00"/>
    <n v="124"/>
    <n v="1.96"/>
  </r>
  <r>
    <s v="E"/>
    <s v="R"/>
    <s v="R-F"/>
    <d v="2018-11-01T00:00:00"/>
    <x v="0"/>
    <d v="2018-05-01T00:00:00"/>
    <n v="357"/>
    <n v="5.66"/>
  </r>
  <r>
    <s v="E"/>
    <s v="GI"/>
    <s v="SENTF"/>
    <d v="2018-11-01T00:00:00"/>
    <x v="2"/>
    <d v="2018-05-01T00:00:00"/>
    <n v="81"/>
    <n v="1.26"/>
  </r>
  <r>
    <s v="E"/>
    <s v="GI"/>
    <s v="G&gt;50IF"/>
    <d v="2018-11-01T00:00:00"/>
    <x v="1"/>
    <d v="2018-11-01T00:00:00"/>
    <n v="266.3"/>
    <n v="4.96"/>
  </r>
  <r>
    <s v="E"/>
    <s v="GI"/>
    <s v="G&gt;50IF"/>
    <d v="2018-11-01T00:00:00"/>
    <x v="0"/>
    <d v="2018-05-01T00:00:00"/>
    <n v="10736"/>
    <n v="200.14"/>
  </r>
  <r>
    <s v="E"/>
    <s v="GI"/>
    <s v="G&gt;50IF"/>
    <d v="2018-11-01T00:00:00"/>
    <x v="0"/>
    <d v="2018-11-01T00:00:00"/>
    <n v="5904.56"/>
    <n v="110.07"/>
  </r>
  <r>
    <s v="E"/>
    <s v="GI"/>
    <s v="G&gt;50IF"/>
    <d v="2018-11-01T00:00:00"/>
    <x v="1"/>
    <d v="2018-05-01T00:00:00"/>
    <n v="484.19"/>
    <n v="9.0299999999999994"/>
  </r>
  <r>
    <s v="E"/>
    <s v="C"/>
    <s v="WG&lt;50F"/>
    <d v="2018-11-01T00:00:00"/>
    <x v="1"/>
    <d v="2018-05-01T00:00:00"/>
    <n v="56.83"/>
    <n v="0.8"/>
  </r>
  <r>
    <s v="E"/>
    <s v="G"/>
    <s v="WG&gt;50F"/>
    <d v="2018-11-01T00:00:00"/>
    <x v="1"/>
    <d v="2018-05-01T00:00:00"/>
    <n v="1710.65"/>
    <n v="24.16"/>
  </r>
  <r>
    <s v="E"/>
    <s v="C"/>
    <s v="WG&lt;50F"/>
    <d v="2018-11-01T00:00:00"/>
    <x v="0"/>
    <d v="2018-05-01T00:00:00"/>
    <n v="1260"/>
    <n v="17.79"/>
  </r>
  <r>
    <s v="E"/>
    <s v="G"/>
    <s v="WG&gt;50F"/>
    <d v="2018-11-01T00:00:00"/>
    <x v="0"/>
    <d v="2018-05-01T00:00:00"/>
    <n v="37930"/>
    <n v="535.61"/>
  </r>
  <r>
    <s v="E"/>
    <s v="SL"/>
    <s v="WSENTF"/>
    <d v="2018-11-01T00:00:00"/>
    <x v="2"/>
    <d v="2018-05-01T00:00:00"/>
    <n v="1059.8"/>
    <n v="14.97"/>
  </r>
  <r>
    <s v="E"/>
    <s v="R"/>
    <s v="SENTF"/>
    <d v="2018-11-01T00:00:00"/>
    <x v="2"/>
    <d v="2018-05-01T00:00:00"/>
    <n v="19.8"/>
    <n v="0.31"/>
  </r>
  <r>
    <s v="E"/>
    <s v="C"/>
    <s v="G&lt;50F"/>
    <d v="2018-11-01T00:00:00"/>
    <x v="0"/>
    <d v="2018-05-01T00:00:00"/>
    <n v="4560"/>
    <n v="101.59"/>
  </r>
  <r>
    <s v="E"/>
    <s v="C"/>
    <s v="G&lt;50F"/>
    <d v="2018-11-01T00:00:00"/>
    <x v="1"/>
    <d v="2018-05-01T00:00:00"/>
    <n v="205.66"/>
    <n v="4.58"/>
  </r>
  <r>
    <s v="E"/>
    <s v="G"/>
    <s v="G&gt;50Ft"/>
    <d v="2018-11-01T00:00:00"/>
    <x v="1"/>
    <d v="2018-05-01T00:00:00"/>
    <n v="663.87"/>
    <n v="9.3000000000000007"/>
  </r>
  <r>
    <s v="E"/>
    <s v="G"/>
    <s v="G&gt;50Ft"/>
    <d v="2018-11-01T00:00:00"/>
    <x v="0"/>
    <d v="2018-05-01T00:00:00"/>
    <n v="14720"/>
    <n v="206.18"/>
  </r>
  <r>
    <s v="E"/>
    <s v="C"/>
    <s v="SENTF"/>
    <d v="2018-11-01T00:00:00"/>
    <x v="2"/>
    <d v="2018-05-01T00:00:00"/>
    <n v="75.599999999999994"/>
    <n v="1.06"/>
  </r>
  <r>
    <s v="E"/>
    <s v="C"/>
    <s v="SENTF"/>
    <d v="2018-10-01T00:00:00"/>
    <x v="3"/>
    <d v="2018-05-01T00:00:00"/>
    <n v="166.95"/>
    <n v="3.64"/>
  </r>
  <r>
    <s v="E"/>
    <s v="C"/>
    <s v="SENTF"/>
    <d v="2018-10-01T00:00:00"/>
    <x v="2"/>
    <d v="2018-05-01T00:00:00"/>
    <n v="3702.24"/>
    <n v="80"/>
  </r>
  <r>
    <s v="E"/>
    <s v="C"/>
    <s v="SENTF"/>
    <d v="2018-10-01T00:00:00"/>
    <x v="2"/>
    <d v="2018-05-01T00:00:00"/>
    <n v="471.6"/>
    <n v="10.84"/>
  </r>
  <r>
    <s v="E"/>
    <s v="C"/>
    <s v="SENTF"/>
    <d v="2018-10-01T00:00:00"/>
    <x v="3"/>
    <d v="2018-05-01T00:00:00"/>
    <n v="21.27"/>
    <n v="0.5"/>
  </r>
  <r>
    <s v="E"/>
    <s v="R"/>
    <s v="SENTF"/>
    <d v="2018-10-01T00:00:00"/>
    <x v="3"/>
    <d v="2018-05-01T00:00:00"/>
    <n v="3.41"/>
    <n v="0.08"/>
  </r>
  <r>
    <s v="E"/>
    <s v="G"/>
    <s v="SENTF"/>
    <d v="2018-10-01T00:00:00"/>
    <x v="3"/>
    <d v="2018-05-01T00:00:00"/>
    <n v="29.63"/>
    <n v="0.69"/>
  </r>
  <r>
    <s v="E"/>
    <s v="R"/>
    <s v="SENTF"/>
    <d v="2018-10-01T00:00:00"/>
    <x v="2"/>
    <d v="2018-05-01T00:00:00"/>
    <n v="75.599999999999994"/>
    <n v="1.77"/>
  </r>
  <r>
    <s v="E"/>
    <s v="G"/>
    <s v="SENTF"/>
    <d v="2018-10-01T00:00:00"/>
    <x v="2"/>
    <d v="2018-05-01T00:00:00"/>
    <n v="657"/>
    <n v="15.33"/>
  </r>
  <r>
    <s v="E"/>
    <s v="C"/>
    <s v="SENTF"/>
    <d v="2018-10-01T00:00:00"/>
    <x v="3"/>
    <d v="2018-05-01T00:00:00"/>
    <n v="4.63"/>
    <n v="0.11"/>
  </r>
  <r>
    <s v="E"/>
    <s v="C"/>
    <s v="SENTF"/>
    <d v="2018-10-01T00:00:00"/>
    <x v="2"/>
    <d v="2018-05-01T00:00:00"/>
    <n v="102.6"/>
    <n v="2.4"/>
  </r>
  <r>
    <s v="E"/>
    <s v="C"/>
    <s v="SENTF"/>
    <d v="2018-10-01T00:00:00"/>
    <x v="2"/>
    <d v="2018-05-01T00:00:00"/>
    <n v="75.599999999999994"/>
    <n v="1.77"/>
  </r>
  <r>
    <s v="E"/>
    <s v="C"/>
    <s v="SENTF"/>
    <d v="2018-10-01T00:00:00"/>
    <x v="3"/>
    <d v="2018-05-01T00:00:00"/>
    <n v="3.41"/>
    <n v="0.08"/>
  </r>
  <r>
    <s v="E"/>
    <s v="C"/>
    <s v="CSENTF"/>
    <d v="2018-10-01T00:00:00"/>
    <x v="3"/>
    <d v="2018-05-01T00:00:00"/>
    <n v="65.349999999999994"/>
    <n v="2.06"/>
  </r>
  <r>
    <s v="E"/>
    <s v="C"/>
    <s v="CSENTF"/>
    <d v="2018-10-01T00:00:00"/>
    <x v="2"/>
    <d v="2018-05-01T00:00:00"/>
    <n v="1449"/>
    <n v="45.7"/>
  </r>
  <r>
    <s v="E"/>
    <s v="C"/>
    <s v="CSENTF"/>
    <d v="2018-11-01T00:00:00"/>
    <x v="2"/>
    <d v="2018-05-01T00:00:00"/>
    <n v="1497.2"/>
    <n v="21.15"/>
  </r>
  <r>
    <s v="E"/>
    <s v="U"/>
    <s v="GU-F"/>
    <d v="2018-11-01T00:00:00"/>
    <x v="1"/>
    <d v="2018-11-01T00:00:00"/>
    <n v="0"/>
    <n v="0"/>
  </r>
  <r>
    <s v="E"/>
    <s v="U"/>
    <s v="GU-F"/>
    <d v="2018-11-01T00:00:00"/>
    <x v="0"/>
    <d v="2018-05-01T00:00:00"/>
    <n v="13"/>
    <n v="0.18"/>
  </r>
  <r>
    <s v="E"/>
    <s v="U"/>
    <s v="GU-F"/>
    <d v="2018-11-01T00:00:00"/>
    <x v="0"/>
    <d v="2018-11-01T00:00:00"/>
    <n v="0"/>
    <n v="0"/>
  </r>
  <r>
    <s v="E"/>
    <s v="U"/>
    <s v="GU-F"/>
    <d v="2018-11-01T00:00:00"/>
    <x v="1"/>
    <d v="2018-05-01T00:00:00"/>
    <n v="0.59"/>
    <n v="0.01"/>
  </r>
  <r>
    <s v="E"/>
    <s v="SL"/>
    <s v="WSENTF"/>
    <d v="2018-10-01T00:00:00"/>
    <x v="3"/>
    <d v="2018-05-01T00:00:00"/>
    <n v="46.26"/>
    <n v="1.45"/>
  </r>
  <r>
    <s v="E"/>
    <s v="SL"/>
    <s v="WSENTF"/>
    <d v="2018-10-01T00:00:00"/>
    <x v="2"/>
    <d v="2018-05-01T00:00:00"/>
    <n v="1026"/>
    <n v="32.36"/>
  </r>
  <r>
    <s v="E"/>
    <s v="C"/>
    <s v="WSENTF"/>
    <d v="2018-10-01T00:00:00"/>
    <x v="2"/>
    <d v="2018-05-01T00:00:00"/>
    <n v="72"/>
    <n v="2.27"/>
  </r>
  <r>
    <s v="E"/>
    <s v="C"/>
    <s v="WSENTF"/>
    <d v="2018-10-01T00:00:00"/>
    <x v="3"/>
    <d v="2018-05-01T00:00:00"/>
    <n v="3.25"/>
    <n v="0.1"/>
  </r>
  <r>
    <s v="E"/>
    <s v="G"/>
    <s v="CSENTF"/>
    <d v="2018-10-01T00:00:00"/>
    <x v="3"/>
    <d v="2018-05-01T00:00:00"/>
    <n v="8.1199999999999992"/>
    <n v="0.26"/>
  </r>
  <r>
    <s v="E"/>
    <s v="G"/>
    <s v="CSENTF"/>
    <d v="2018-10-01T00:00:00"/>
    <x v="2"/>
    <d v="2018-05-01T00:00:00"/>
    <n v="180"/>
    <n v="5.68"/>
  </r>
  <r>
    <s v="E"/>
    <s v="C"/>
    <s v="SENTF"/>
    <d v="2018-10-01T00:00:00"/>
    <x v="2"/>
    <d v="2018-05-01T00:00:00"/>
    <n v="170.64"/>
    <n v="5.37"/>
  </r>
  <r>
    <s v="E"/>
    <s v="C"/>
    <s v="SENTF"/>
    <d v="2018-10-01T00:00:00"/>
    <x v="3"/>
    <d v="2018-05-01T00:00:00"/>
    <n v="7.7"/>
    <n v="0.25"/>
  </r>
  <r>
    <s v="E"/>
    <s v="R"/>
    <s v="R-F"/>
    <d v="2018-03-01T00:00:00"/>
    <x v="1"/>
    <d v="2018-01-01T00:00:00"/>
    <n v="70.180000000000007"/>
    <n v="1.69"/>
  </r>
  <r>
    <s v="E"/>
    <s v="R"/>
    <s v="R-F"/>
    <d v="2018-03-01T00:00:00"/>
    <x v="0"/>
    <d v="2018-01-01T00:00:00"/>
    <n v="1556"/>
    <n v="37.369999999999997"/>
  </r>
  <r>
    <s v="E"/>
    <s v="R"/>
    <s v="R-F"/>
    <d v="2018-03-01T00:00:00"/>
    <x v="0"/>
    <d v="2018-01-01T00:00:00"/>
    <n v="103"/>
    <n v="2.89"/>
  </r>
  <r>
    <s v="E"/>
    <s v="R"/>
    <s v="R-F"/>
    <d v="2018-03-01T00:00:00"/>
    <x v="1"/>
    <d v="2018-01-01T00:00:00"/>
    <n v="4.6500000000000004"/>
    <n v="0.13"/>
  </r>
  <r>
    <s v="E"/>
    <s v="U"/>
    <s v="GU-F"/>
    <d v="2018-03-01T00:00:00"/>
    <x v="1"/>
    <d v="2018-01-01T00:00:00"/>
    <n v="9.3800000000000008"/>
    <n v="0.14000000000000001"/>
  </r>
  <r>
    <s v="E"/>
    <s v="C"/>
    <s v="G&lt;50F"/>
    <d v="2018-03-01T00:00:00"/>
    <x v="1"/>
    <d v="2018-01-01T00:00:00"/>
    <n v="426.92"/>
    <n v="9.3699999999999992"/>
  </r>
  <r>
    <s v="E"/>
    <s v="U"/>
    <s v="GU-F"/>
    <d v="2018-03-01T00:00:00"/>
    <x v="0"/>
    <d v="2018-01-01T00:00:00"/>
    <n v="208"/>
    <n v="3.06"/>
  </r>
  <r>
    <s v="E"/>
    <s v="C"/>
    <s v="G&lt;50F"/>
    <d v="2018-03-01T00:00:00"/>
    <x v="0"/>
    <d v="2018-01-01T00:00:00"/>
    <n v="9466"/>
    <n v="207.8"/>
  </r>
  <r>
    <s v="E"/>
    <s v="C"/>
    <s v="G&lt;50IF"/>
    <d v="2018-03-01T00:00:00"/>
    <x v="0"/>
    <d v="2018-01-01T00:00:00"/>
    <n v="4752.08"/>
    <n v="61.56"/>
  </r>
  <r>
    <s v="E"/>
    <s v="C"/>
    <s v="G&lt;50IF"/>
    <d v="2018-03-01T00:00:00"/>
    <x v="1"/>
    <d v="2018-01-01T00:00:00"/>
    <n v="214.32"/>
    <n v="2.78"/>
  </r>
  <r>
    <s v="E"/>
    <s v="S"/>
    <s v="STRLTF"/>
    <d v="2018-03-01T00:00:00"/>
    <x v="1"/>
    <d v="2018-01-01T00:00:00"/>
    <n v="467.24"/>
    <n v="5.84"/>
  </r>
  <r>
    <s v="E"/>
    <s v="S"/>
    <s v="STRLTF"/>
    <d v="2018-03-01T00:00:00"/>
    <x v="0"/>
    <d v="2018-01-01T00:00:00"/>
    <n v="10360.030000000001"/>
    <n v="129.59"/>
  </r>
  <r>
    <s v="E"/>
    <s v="G"/>
    <s v="G&gt;50Ft"/>
    <d v="2018-03-01T00:00:00"/>
    <x v="0"/>
    <d v="2018-01-01T00:00:00"/>
    <n v="84840"/>
    <n v="1248"/>
  </r>
  <r>
    <s v="E"/>
    <s v="G"/>
    <s v="G&gt;50Ft"/>
    <d v="2018-03-01T00:00:00"/>
    <x v="1"/>
    <d v="2018-01-01T00:00:00"/>
    <n v="3826.29"/>
    <n v="56.28"/>
  </r>
  <r>
    <s v="E"/>
    <s v="C"/>
    <s v="C-NET"/>
    <d v="2018-03-01T00:00:00"/>
    <x v="4"/>
    <d v="2018-01-01T00:00:00"/>
    <n v="-200"/>
    <n v="-2.94"/>
  </r>
  <r>
    <s v="E"/>
    <s v="G"/>
    <s v="G&gt;50F"/>
    <d v="2018-03-01T00:00:00"/>
    <x v="0"/>
    <d v="2018-01-01T00:00:00"/>
    <n v="35400"/>
    <n v="520.74"/>
  </r>
  <r>
    <s v="E"/>
    <s v="G"/>
    <s v="G&gt;50F"/>
    <d v="2018-03-01T00:00:00"/>
    <x v="1"/>
    <d v="2018-01-01T00:00:00"/>
    <n v="1596.54"/>
    <n v="23.48"/>
  </r>
  <r>
    <s v="E"/>
    <s v="C"/>
    <s v="G&lt;50IF"/>
    <d v="2018-03-01T00:00:00"/>
    <x v="1"/>
    <d v="2018-01-01T00:00:00"/>
    <n v="32.14"/>
    <n v="0.44"/>
  </r>
  <r>
    <s v="E"/>
    <s v="C"/>
    <s v="G&lt;50IF"/>
    <d v="2018-03-01T00:00:00"/>
    <x v="1"/>
    <d v="2018-01-01T00:00:00"/>
    <n v="536.11"/>
    <n v="6.71"/>
  </r>
  <r>
    <s v="E"/>
    <s v="C"/>
    <s v="G&lt;50IF"/>
    <d v="2018-03-01T00:00:00"/>
    <x v="0"/>
    <d v="2018-01-01T00:00:00"/>
    <n v="712.69"/>
    <n v="9.89"/>
  </r>
  <r>
    <s v="E"/>
    <s v="C"/>
    <s v="G&lt;50IF"/>
    <d v="2018-03-01T00:00:00"/>
    <x v="0"/>
    <d v="2018-01-01T00:00:00"/>
    <n v="11887.39"/>
    <n v="148.72999999999999"/>
  </r>
  <r>
    <s v="E"/>
    <s v="R"/>
    <s v="R-F"/>
    <d v="2018-03-01T00:00:00"/>
    <x v="0"/>
    <d v="2018-01-01T00:00:00"/>
    <n v="485"/>
    <n v="7.51"/>
  </r>
  <r>
    <s v="E"/>
    <s v="R"/>
    <s v="R-F"/>
    <d v="2018-03-01T00:00:00"/>
    <x v="1"/>
    <d v="2018-01-01T00:00:00"/>
    <n v="21.87"/>
    <n v="0.34"/>
  </r>
  <r>
    <s v="E"/>
    <s v="U"/>
    <s v="GU-F"/>
    <d v="2018-03-01T00:00:00"/>
    <x v="1"/>
    <d v="2018-01-01T00:00:00"/>
    <n v="18.45"/>
    <n v="0.27"/>
  </r>
  <r>
    <s v="E"/>
    <s v="U"/>
    <s v="GU-F"/>
    <d v="2018-03-01T00:00:00"/>
    <x v="0"/>
    <d v="2018-01-01T00:00:00"/>
    <n v="409"/>
    <n v="5.9"/>
  </r>
  <r>
    <s v="E"/>
    <s v="S"/>
    <s v="STRLTF"/>
    <d v="2018-03-01T00:00:00"/>
    <x v="0"/>
    <d v="2018-01-01T00:00:00"/>
    <n v="4800.1899999999996"/>
    <n v="60.04"/>
  </r>
  <r>
    <s v="E"/>
    <s v="S"/>
    <s v="STRLTF"/>
    <d v="2018-03-01T00:00:00"/>
    <x v="1"/>
    <d v="2018-01-01T00:00:00"/>
    <n v="216.49"/>
    <n v="2.71"/>
  </r>
  <r>
    <s v="E"/>
    <s v="GI"/>
    <s v="G&gt;5IFt"/>
    <d v="2018-03-01T00:00:00"/>
    <x v="1"/>
    <d v="2018-01-01T00:00:00"/>
    <n v="863.21"/>
    <n v="12.31"/>
  </r>
  <r>
    <s v="E"/>
    <s v="GI"/>
    <s v="G&gt;5IFt"/>
    <d v="2018-03-01T00:00:00"/>
    <x v="0"/>
    <d v="2018-01-01T00:00:00"/>
    <n v="19139.919999999998"/>
    <n v="272.88"/>
  </r>
  <r>
    <s v="E"/>
    <s v="S"/>
    <s v="STRLTF"/>
    <d v="2018-03-01T00:00:00"/>
    <x v="0"/>
    <d v="2018-01-01T00:00:00"/>
    <n v="7383.89"/>
    <n v="92.39"/>
  </r>
  <r>
    <s v="E"/>
    <s v="S"/>
    <s v="STRLTF"/>
    <d v="2018-03-01T00:00:00"/>
    <x v="1"/>
    <d v="2018-01-01T00:00:00"/>
    <n v="333.01"/>
    <n v="4.17"/>
  </r>
  <r>
    <s v="E"/>
    <s v="S"/>
    <s v="STRLTF"/>
    <d v="2018-03-01T00:00:00"/>
    <x v="1"/>
    <d v="2018-01-01T00:00:00"/>
    <n v="1423.8"/>
    <n v="17.809999999999999"/>
  </r>
  <r>
    <s v="E"/>
    <s v="S"/>
    <s v="STRLTF"/>
    <d v="2018-03-01T00:00:00"/>
    <x v="0"/>
    <d v="2018-01-01T00:00:00"/>
    <n v="31569.9"/>
    <n v="394.85"/>
  </r>
  <r>
    <s v="E"/>
    <s v="R"/>
    <s v="R-F"/>
    <d v="2018-03-01T00:00:00"/>
    <x v="0"/>
    <d v="2018-01-01T00:00:00"/>
    <n v="67"/>
    <n v="0.99"/>
  </r>
  <r>
    <s v="E"/>
    <s v="R"/>
    <s v="R-F"/>
    <d v="2018-03-01T00:00:00"/>
    <x v="1"/>
    <d v="2018-01-01T00:00:00"/>
    <n v="3.02"/>
    <n v="0.04"/>
  </r>
  <r>
    <s v="E"/>
    <s v="U"/>
    <s v="GU-F"/>
    <d v="2018-03-01T00:00:00"/>
    <x v="1"/>
    <d v="2018-01-01T00:00:00"/>
    <n v="340.09"/>
    <n v="5.1100000000000003"/>
  </r>
  <r>
    <s v="E"/>
    <s v="U"/>
    <s v="GU-F"/>
    <d v="2018-03-01T00:00:00"/>
    <x v="0"/>
    <d v="2018-01-01T00:00:00"/>
    <n v="7542"/>
    <n v="110.8"/>
  </r>
  <r>
    <s v="E"/>
    <s v="G"/>
    <s v="G&gt;50F"/>
    <d v="2018-03-01T00:00:00"/>
    <x v="1"/>
    <d v="2018-01-01T00:00:00"/>
    <n v="2135.75"/>
    <n v="30.76"/>
  </r>
  <r>
    <s v="E"/>
    <s v="G"/>
    <s v="G&gt;50Ft"/>
    <d v="2018-03-01T00:00:00"/>
    <x v="1"/>
    <d v="2018-01-01T00:00:00"/>
    <n v="1739.06"/>
    <n v="25.05"/>
  </r>
  <r>
    <s v="E"/>
    <s v="G"/>
    <s v="G&gt;50Ft"/>
    <d v="2018-03-01T00:00:00"/>
    <x v="0"/>
    <d v="2018-01-01T00:00:00"/>
    <n v="38560"/>
    <n v="555.38"/>
  </r>
  <r>
    <s v="E"/>
    <s v="G"/>
    <s v="G&gt;50F"/>
    <d v="2018-03-01T00:00:00"/>
    <x v="0"/>
    <d v="2018-01-01T00:00:00"/>
    <n v="47356"/>
    <n v="682.07"/>
  </r>
  <r>
    <s v="E"/>
    <s v="R"/>
    <s v="R-F"/>
    <d v="2018-03-01T00:00:00"/>
    <x v="0"/>
    <d v="2018-01-01T00:00:00"/>
    <n v="1489"/>
    <n v="35.229999999999997"/>
  </r>
  <r>
    <s v="E"/>
    <s v="R"/>
    <s v="R-F"/>
    <d v="2018-03-01T00:00:00"/>
    <x v="1"/>
    <d v="2018-01-01T00:00:00"/>
    <n v="67.150000000000006"/>
    <n v="1.59"/>
  </r>
  <r>
    <s v="E"/>
    <s v="R"/>
    <s v="R-F"/>
    <d v="2018-03-01T00:00:00"/>
    <x v="1"/>
    <d v="2018-01-01T00:00:00"/>
    <n v="-78.2"/>
    <n v="-2.39"/>
  </r>
  <r>
    <s v="E"/>
    <s v="R"/>
    <s v="R-F"/>
    <d v="2018-03-01T00:00:00"/>
    <x v="0"/>
    <d v="2018-01-01T00:00:00"/>
    <n v="-1734"/>
    <n v="-53.06"/>
  </r>
  <r>
    <s v="E"/>
    <s v="U"/>
    <s v="GU-F"/>
    <d v="2018-03-01T00:00:00"/>
    <x v="0"/>
    <d v="2018-01-01T00:00:00"/>
    <n v="7290"/>
    <n v="105.2"/>
  </r>
  <r>
    <s v="E"/>
    <s v="U"/>
    <s v="GU-F"/>
    <d v="2018-03-01T00:00:00"/>
    <x v="1"/>
    <d v="2018-01-01T00:00:00"/>
    <n v="328.8"/>
    <n v="4.74"/>
  </r>
  <r>
    <s v="E"/>
    <s v="C"/>
    <s v="G&lt;50F"/>
    <d v="2018-03-01T00:00:00"/>
    <x v="1"/>
    <d v="2018-01-01T00:00:00"/>
    <n v="461.15"/>
    <n v="7.17"/>
  </r>
  <r>
    <s v="E"/>
    <s v="C"/>
    <s v="G&lt;50F"/>
    <d v="2018-03-01T00:00:00"/>
    <x v="0"/>
    <d v="2018-01-01T00:00:00"/>
    <n v="10225"/>
    <n v="159.13999999999999"/>
  </r>
  <r>
    <s v="E"/>
    <s v="U"/>
    <s v="GU-F"/>
    <d v="2018-03-01T00:00:00"/>
    <x v="0"/>
    <d v="2018-01-01T00:00:00"/>
    <n v="2202"/>
    <n v="34.29"/>
  </r>
  <r>
    <s v="E"/>
    <s v="U"/>
    <s v="GU-F"/>
    <d v="2018-03-01T00:00:00"/>
    <x v="1"/>
    <d v="2018-01-01T00:00:00"/>
    <n v="99.3"/>
    <n v="1.56"/>
  </r>
  <r>
    <s v="E"/>
    <s v="C"/>
    <s v="GU-F"/>
    <d v="2018-03-01T00:00:00"/>
    <x v="1"/>
    <d v="2018-01-01T00:00:00"/>
    <n v="15.38"/>
    <n v="0.24"/>
  </r>
  <r>
    <s v="E"/>
    <s v="C"/>
    <s v="GU-F"/>
    <d v="2018-03-01T00:00:00"/>
    <x v="0"/>
    <d v="2018-01-01T00:00:00"/>
    <n v="341"/>
    <n v="5.31"/>
  </r>
  <r>
    <s v="E"/>
    <s v="G"/>
    <s v="G&gt;50F"/>
    <d v="2018-03-01T00:00:00"/>
    <x v="0"/>
    <d v="2018-01-01T00:00:00"/>
    <n v="11280"/>
    <n v="226.96"/>
  </r>
  <r>
    <s v="E"/>
    <s v="G"/>
    <s v="G&gt;50F"/>
    <d v="2018-03-01T00:00:00"/>
    <x v="1"/>
    <d v="2018-01-01T00:00:00"/>
    <n v="508.73"/>
    <n v="10.24"/>
  </r>
  <r>
    <s v="E"/>
    <s v="G"/>
    <s v="G&gt;50Ft"/>
    <d v="2018-03-01T00:00:00"/>
    <x v="1"/>
    <d v="2018-01-01T00:00:00"/>
    <n v="4646.21"/>
    <n v="93.49"/>
  </r>
  <r>
    <s v="E"/>
    <s v="R"/>
    <s v="R-F"/>
    <d v="2018-03-01T00:00:00"/>
    <x v="1"/>
    <d v="2018-01-01T00:00:00"/>
    <n v="91.28"/>
    <n v="1.84"/>
  </r>
  <r>
    <s v="E"/>
    <s v="U"/>
    <s v="GU-F"/>
    <d v="2018-03-01T00:00:00"/>
    <x v="1"/>
    <d v="2018-01-01T00:00:00"/>
    <n v="231.92"/>
    <n v="4.66"/>
  </r>
  <r>
    <s v="E"/>
    <s v="G"/>
    <s v="G&gt;50Ft"/>
    <d v="2018-03-01T00:00:00"/>
    <x v="0"/>
    <d v="2018-01-01T00:00:00"/>
    <n v="103020"/>
    <n v="2072.87"/>
  </r>
  <r>
    <s v="E"/>
    <s v="R"/>
    <s v="R-F"/>
    <d v="2018-03-01T00:00:00"/>
    <x v="0"/>
    <d v="2018-01-01T00:00:00"/>
    <n v="2024"/>
    <n v="40.72"/>
  </r>
  <r>
    <s v="E"/>
    <s v="U"/>
    <s v="GU-F"/>
    <d v="2018-03-01T00:00:00"/>
    <x v="0"/>
    <d v="2018-01-01T00:00:00"/>
    <n v="5142"/>
    <n v="103.47"/>
  </r>
  <r>
    <s v="E"/>
    <s v="G"/>
    <s v="WG&gt;5IF"/>
    <d v="2018-03-01T00:00:00"/>
    <x v="0"/>
    <d v="2018-01-01T00:00:00"/>
    <n v="11300.94"/>
    <n v="191"/>
  </r>
  <r>
    <s v="E"/>
    <s v="G"/>
    <s v="WG&gt;5IF"/>
    <d v="2018-03-01T00:00:00"/>
    <x v="1"/>
    <d v="2018-01-01T00:00:00"/>
    <n v="509.67"/>
    <n v="8.61"/>
  </r>
  <r>
    <s v="E"/>
    <s v="GI"/>
    <s v="G&gt;50IF"/>
    <d v="2018-03-01T00:00:00"/>
    <x v="1"/>
    <d v="2018-01-01T00:00:00"/>
    <n v="631.28"/>
    <n v="12.1"/>
  </r>
  <r>
    <s v="E"/>
    <s v="GI"/>
    <s v="G&gt;50IF"/>
    <d v="2018-03-01T00:00:00"/>
    <x v="0"/>
    <d v="2018-01-01T00:00:00"/>
    <n v="18192.439999999999"/>
    <n v="348.71"/>
  </r>
  <r>
    <s v="E"/>
    <s v="GI"/>
    <s v="G&gt;50IF"/>
    <d v="2018-03-01T00:00:00"/>
    <x v="0"/>
    <d v="2018-01-01T00:00:00"/>
    <n v="12022.92"/>
    <n v="228.36"/>
  </r>
  <r>
    <s v="E"/>
    <s v="GI"/>
    <s v="G&gt;50IF"/>
    <d v="2018-03-01T00:00:00"/>
    <x v="1"/>
    <d v="2018-01-01T00:00:00"/>
    <n v="542.23"/>
    <n v="10.3"/>
  </r>
  <r>
    <s v="E"/>
    <s v="G"/>
    <s v="G&gt;50IF"/>
    <d v="2018-03-01T00:00:00"/>
    <x v="1"/>
    <d v="2018-01-01T00:00:00"/>
    <n v="540.30999999999995"/>
    <n v="10.23"/>
  </r>
  <r>
    <s v="E"/>
    <s v="U"/>
    <s v="WGU-F"/>
    <d v="2018-03-01T00:00:00"/>
    <x v="1"/>
    <d v="2018-01-01T00:00:00"/>
    <n v="61.52"/>
    <n v="1.17"/>
  </r>
  <r>
    <s v="E"/>
    <s v="G"/>
    <s v="G&gt;50IF"/>
    <d v="2018-03-01T00:00:00"/>
    <x v="0"/>
    <d v="2018-01-01T00:00:00"/>
    <n v="11980.32"/>
    <n v="226.82"/>
  </r>
  <r>
    <s v="E"/>
    <s v="U"/>
    <s v="WGU-F"/>
    <d v="2018-03-01T00:00:00"/>
    <x v="0"/>
    <d v="2018-01-01T00:00:00"/>
    <n v="1364"/>
    <n v="26.25"/>
  </r>
  <r>
    <s v="E"/>
    <s v="C"/>
    <s v="WG&lt;50F"/>
    <d v="2018-03-01T00:00:00"/>
    <x v="0"/>
    <d v="2018-01-01T00:00:00"/>
    <n v="1509"/>
    <n v="29.05"/>
  </r>
  <r>
    <s v="E"/>
    <s v="G"/>
    <s v="WG&gt;50F"/>
    <d v="2018-03-01T00:00:00"/>
    <x v="0"/>
    <d v="2018-01-01T00:00:00"/>
    <n v="51970"/>
    <n v="1000.27"/>
  </r>
  <r>
    <s v="E"/>
    <s v="C"/>
    <s v="WG&lt;50F"/>
    <d v="2018-03-01T00:00:00"/>
    <x v="1"/>
    <d v="2018-01-01T00:00:00"/>
    <n v="68.06"/>
    <n v="1.31"/>
  </r>
  <r>
    <s v="E"/>
    <s v="G"/>
    <s v="WG&gt;50F"/>
    <d v="2018-03-01T00:00:00"/>
    <x v="1"/>
    <d v="2018-01-01T00:00:00"/>
    <n v="2343.86"/>
    <n v="45.12"/>
  </r>
  <r>
    <s v="E"/>
    <s v="R"/>
    <s v="R-NET"/>
    <d v="2018-03-01T00:00:00"/>
    <x v="4"/>
    <d v="2018-01-01T00:00:00"/>
    <n v="-76"/>
    <n v="-2.08"/>
  </r>
  <r>
    <s v="E"/>
    <s v="R"/>
    <s v="R-F"/>
    <d v="2018-03-01T00:00:00"/>
    <x v="0"/>
    <d v="2018-01-01T00:00:00"/>
    <n v="4551"/>
    <n v="111.45"/>
  </r>
  <r>
    <s v="E"/>
    <s v="R"/>
    <s v="R-F"/>
    <d v="2018-03-01T00:00:00"/>
    <x v="1"/>
    <d v="2018-01-01T00:00:00"/>
    <n v="205.26"/>
    <n v="5.0199999999999996"/>
  </r>
  <r>
    <s v="E"/>
    <s v="C"/>
    <s v="SENTF"/>
    <d v="2018-02-01T00:00:00"/>
    <x v="2"/>
    <d v="2018-01-01T00:00:00"/>
    <n v="1047.18"/>
    <n v="29.1"/>
  </r>
  <r>
    <s v="E"/>
    <s v="C"/>
    <s v="SENTF"/>
    <d v="2018-02-01T00:00:00"/>
    <x v="3"/>
    <d v="2018-01-01T00:00:00"/>
    <n v="47.24"/>
    <n v="1.31"/>
  </r>
  <r>
    <s v="E"/>
    <s v="U"/>
    <s v="GU-F"/>
    <d v="2018-02-01T00:00:00"/>
    <x v="0"/>
    <d v="2018-01-01T00:00:00"/>
    <n v="208"/>
    <n v="5.78"/>
  </r>
  <r>
    <s v="E"/>
    <s v="U"/>
    <s v="GU-F"/>
    <d v="2018-02-01T00:00:00"/>
    <x v="1"/>
    <d v="2018-01-01T00:00:00"/>
    <n v="9.3800000000000008"/>
    <n v="0.26"/>
  </r>
  <r>
    <s v="E"/>
    <s v="R"/>
    <s v="SENTF"/>
    <d v="2018-02-01T00:00:00"/>
    <x v="3"/>
    <d v="2018-01-01T00:00:00"/>
    <n v="2.02"/>
    <n v="0.06"/>
  </r>
  <r>
    <s v="E"/>
    <s v="R"/>
    <s v="SENTF"/>
    <d v="2018-02-01T00:00:00"/>
    <x v="2"/>
    <d v="2018-01-01T00:00:00"/>
    <n v="44.64"/>
    <n v="1.24"/>
  </r>
  <r>
    <s v="E"/>
    <s v="C"/>
    <s v="SENTF"/>
    <d v="2018-02-01T00:00:00"/>
    <x v="2"/>
    <d v="2018-01-01T00:00:00"/>
    <n v="514.84"/>
    <n v="14.3"/>
  </r>
  <r>
    <s v="E"/>
    <s v="C"/>
    <s v="SENTF"/>
    <d v="2018-02-01T00:00:00"/>
    <x v="3"/>
    <d v="2018-01-01T00:00:00"/>
    <n v="23.21"/>
    <n v="0.65"/>
  </r>
  <r>
    <s v="E"/>
    <s v="G"/>
    <s v="G&gt;50Ft"/>
    <d v="2018-02-01T00:00:00"/>
    <x v="1"/>
    <d v="2018-01-01T00:00:00"/>
    <n v="5000.6899999999996"/>
    <n v="138.94"/>
  </r>
  <r>
    <s v="E"/>
    <s v="G"/>
    <s v="G&gt;50Ft"/>
    <d v="2018-02-01T00:00:00"/>
    <x v="0"/>
    <d v="2018-01-01T00:00:00"/>
    <n v="110880"/>
    <n v="3080.69"/>
  </r>
  <r>
    <s v="E"/>
    <s v="U"/>
    <s v="GU-F"/>
    <d v="2018-02-01T00:00:00"/>
    <x v="0"/>
    <d v="2018-01-01T00:00:00"/>
    <n v="7542"/>
    <n v="209.5"/>
  </r>
  <r>
    <s v="E"/>
    <s v="U"/>
    <s v="GU-F"/>
    <d v="2018-02-01T00:00:00"/>
    <x v="1"/>
    <d v="2018-01-01T00:00:00"/>
    <n v="340.09"/>
    <n v="9.4600000000000009"/>
  </r>
  <r>
    <s v="E"/>
    <s v="G"/>
    <s v="G&gt;50F"/>
    <d v="2018-02-01T00:00:00"/>
    <x v="1"/>
    <d v="2018-01-01T00:00:00"/>
    <n v="1856.31"/>
    <n v="51.58"/>
  </r>
  <r>
    <s v="E"/>
    <s v="G"/>
    <s v="G&gt;50F"/>
    <d v="2018-02-01T00:00:00"/>
    <x v="0"/>
    <d v="2018-01-01T00:00:00"/>
    <n v="41160"/>
    <n v="1143.58"/>
  </r>
  <r>
    <s v="E"/>
    <s v="C"/>
    <s v="G&lt;50F"/>
    <d v="2018-02-01T00:00:00"/>
    <x v="0"/>
    <d v="2018-01-01T00:00:00"/>
    <n v="16326"/>
    <n v="453.6"/>
  </r>
  <r>
    <s v="E"/>
    <s v="C"/>
    <s v="G&lt;50F"/>
    <d v="2018-02-01T00:00:00"/>
    <x v="1"/>
    <d v="2018-01-01T00:00:00"/>
    <n v="736.3"/>
    <n v="20.46"/>
  </r>
  <r>
    <s v="E"/>
    <s v="C"/>
    <s v="C-NET"/>
    <d v="2018-02-01T00:00:00"/>
    <x v="4"/>
    <d v="2018-01-01T00:00:00"/>
    <n v="-40"/>
    <n v="-1.1100000000000001"/>
  </r>
  <r>
    <s v="E"/>
    <s v="C"/>
    <s v="SENTF"/>
    <d v="2018-02-01T00:00:00"/>
    <x v="2"/>
    <d v="2018-01-01T00:00:00"/>
    <n v="3866.57"/>
    <n v="107.42"/>
  </r>
  <r>
    <s v="E"/>
    <s v="C"/>
    <s v="SENTF"/>
    <d v="2018-02-01T00:00:00"/>
    <x v="3"/>
    <d v="2018-01-01T00:00:00"/>
    <n v="174.41"/>
    <n v="4.8499999999999996"/>
  </r>
  <r>
    <s v="E"/>
    <s v="C"/>
    <s v="G&lt;50IF"/>
    <d v="2018-02-01T00:00:00"/>
    <x v="0"/>
    <d v="2018-01-01T00:00:00"/>
    <n v="5668.96"/>
    <n v="147.09"/>
  </r>
  <r>
    <s v="E"/>
    <s v="C"/>
    <s v="G&lt;50IF"/>
    <d v="2018-02-01T00:00:00"/>
    <x v="1"/>
    <d v="2018-01-01T00:00:00"/>
    <n v="255.67"/>
    <n v="6.63"/>
  </r>
  <r>
    <s v="E"/>
    <s v="S"/>
    <s v="STRLTF"/>
    <d v="2018-02-01T00:00:00"/>
    <x v="1"/>
    <d v="2018-01-01T00:00:00"/>
    <n v="565.97"/>
    <n v="14.44"/>
  </r>
  <r>
    <s v="E"/>
    <s v="S"/>
    <s v="STRLTF"/>
    <d v="2018-02-01T00:00:00"/>
    <x v="0"/>
    <d v="2018-01-01T00:00:00"/>
    <n v="12549.18"/>
    <n v="320.17"/>
  </r>
  <r>
    <s v="E"/>
    <s v="S"/>
    <s v="STRLTF"/>
    <d v="2018-02-01T00:00:00"/>
    <x v="0"/>
    <d v="2018-01-01T00:00:00"/>
    <n v="8889.68"/>
    <n v="226.8"/>
  </r>
  <r>
    <s v="E"/>
    <s v="GI"/>
    <s v="G&gt;5IFt"/>
    <d v="2018-02-01T00:00:00"/>
    <x v="0"/>
    <d v="2018-01-01T00:00:00"/>
    <n v="22103.279999999999"/>
    <n v="616.16999999999996"/>
  </r>
  <r>
    <s v="E"/>
    <s v="S"/>
    <s v="STRLTF"/>
    <d v="2018-02-01T00:00:00"/>
    <x v="1"/>
    <d v="2018-01-01T00:00:00"/>
    <n v="400.92"/>
    <n v="10.23"/>
  </r>
  <r>
    <s v="E"/>
    <s v="GI"/>
    <s v="G&gt;5IFt"/>
    <d v="2018-02-01T00:00:00"/>
    <x v="1"/>
    <d v="2018-01-01T00:00:00"/>
    <n v="996.86"/>
    <n v="27.79"/>
  </r>
  <r>
    <s v="E"/>
    <s v="S"/>
    <s v="STRLTF"/>
    <d v="2018-02-01T00:00:00"/>
    <x v="1"/>
    <d v="2018-01-01T00:00:00"/>
    <n v="263.14"/>
    <n v="6.71"/>
  </r>
  <r>
    <s v="E"/>
    <s v="S"/>
    <s v="STRLTF"/>
    <d v="2018-02-01T00:00:00"/>
    <x v="1"/>
    <d v="2018-01-01T00:00:00"/>
    <n v="1729.25"/>
    <n v="44.12"/>
  </r>
  <r>
    <s v="E"/>
    <s v="S"/>
    <s v="STRLTF"/>
    <d v="2018-02-01T00:00:00"/>
    <x v="0"/>
    <d v="2018-01-01T00:00:00"/>
    <n v="5834.69"/>
    <n v="148.86000000000001"/>
  </r>
  <r>
    <s v="E"/>
    <s v="S"/>
    <s v="STRLTF"/>
    <d v="2018-02-01T00:00:00"/>
    <x v="0"/>
    <d v="2018-01-01T00:00:00"/>
    <n v="38342.629999999997"/>
    <n v="978.24"/>
  </r>
  <r>
    <s v="E"/>
    <s v="U"/>
    <s v="GU-F"/>
    <d v="2018-02-01T00:00:00"/>
    <x v="0"/>
    <d v="2018-01-01T00:00:00"/>
    <n v="409"/>
    <n v="11.5"/>
  </r>
  <r>
    <s v="E"/>
    <s v="U"/>
    <s v="GU-F"/>
    <d v="2018-02-01T00:00:00"/>
    <x v="1"/>
    <d v="2018-01-01T00:00:00"/>
    <n v="18.45"/>
    <n v="0.52"/>
  </r>
  <r>
    <s v="E"/>
    <s v="GI"/>
    <s v="SENTF"/>
    <d v="2018-02-01T00:00:00"/>
    <x v="3"/>
    <d v="2018-01-01T00:00:00"/>
    <n v="5.7"/>
    <n v="0.15"/>
  </r>
  <r>
    <s v="E"/>
    <s v="GI"/>
    <s v="SENTF"/>
    <d v="2018-02-01T00:00:00"/>
    <x v="2"/>
    <d v="2018-01-01T00:00:00"/>
    <n v="126.48"/>
    <n v="3.4"/>
  </r>
  <r>
    <s v="E"/>
    <s v="U"/>
    <s v="CGU-F"/>
    <d v="2018-03-01T00:00:00"/>
    <x v="0"/>
    <d v="2018-01-01T00:00:00"/>
    <n v="2675"/>
    <n v="51.49"/>
  </r>
  <r>
    <s v="E"/>
    <s v="G"/>
    <s v="CG&gt;50F"/>
    <d v="2018-03-01T00:00:00"/>
    <x v="0"/>
    <d v="2018-01-01T00:00:00"/>
    <n v="33120"/>
    <n v="637.46"/>
  </r>
  <r>
    <s v="E"/>
    <s v="U"/>
    <s v="CGU-F"/>
    <d v="2018-03-01T00:00:00"/>
    <x v="1"/>
    <d v="2018-01-01T00:00:00"/>
    <n v="120.64"/>
    <n v="2.31"/>
  </r>
  <r>
    <s v="E"/>
    <s v="G"/>
    <s v="CG&gt;50F"/>
    <d v="2018-03-01T00:00:00"/>
    <x v="1"/>
    <d v="2018-01-01T00:00:00"/>
    <n v="1493.71"/>
    <n v="28.75"/>
  </r>
  <r>
    <s v="E"/>
    <s v="R"/>
    <s v="CR-F"/>
    <d v="2018-03-01T00:00:00"/>
    <x v="1"/>
    <d v="2018-01-01T00:00:00"/>
    <n v="91.69"/>
    <n v="1.77"/>
  </r>
  <r>
    <s v="E"/>
    <s v="R"/>
    <s v="CR-F"/>
    <d v="2018-03-01T00:00:00"/>
    <x v="0"/>
    <d v="2018-01-01T00:00:00"/>
    <n v="2033"/>
    <n v="39.119999999999997"/>
  </r>
  <r>
    <s v="E"/>
    <s v="G"/>
    <s v="G&gt;50F"/>
    <d v="2018-02-01T00:00:00"/>
    <x v="1"/>
    <d v="2018-01-01T00:00:00"/>
    <n v="3148.39"/>
    <n v="87.45"/>
  </r>
  <r>
    <s v="E"/>
    <s v="G"/>
    <s v="G&gt;50F"/>
    <d v="2018-02-01T00:00:00"/>
    <x v="0"/>
    <d v="2018-01-01T00:00:00"/>
    <n v="69809"/>
    <n v="1939.15"/>
  </r>
  <r>
    <s v="E"/>
    <s v="G"/>
    <s v="G&gt;50Ft"/>
    <d v="2018-02-01T00:00:00"/>
    <x v="0"/>
    <d v="2018-01-01T00:00:00"/>
    <n v="44320"/>
    <n v="1231.1199999999999"/>
  </r>
  <r>
    <s v="E"/>
    <s v="G"/>
    <s v="G&gt;50Ft"/>
    <d v="2018-02-01T00:00:00"/>
    <x v="1"/>
    <d v="2018-01-01T00:00:00"/>
    <n v="1998.83"/>
    <n v="55.52"/>
  </r>
  <r>
    <s v="E"/>
    <s v="C"/>
    <s v="SENTF"/>
    <d v="2018-02-01T00:00:00"/>
    <x v="2"/>
    <d v="2018-01-01T00:00:00"/>
    <n v="487.32"/>
    <n v="13.54"/>
  </r>
  <r>
    <s v="E"/>
    <s v="C"/>
    <s v="SENTF"/>
    <d v="2018-02-01T00:00:00"/>
    <x v="3"/>
    <d v="2018-01-01T00:00:00"/>
    <n v="21.98"/>
    <n v="0.61"/>
  </r>
  <r>
    <s v="E"/>
    <s v="C"/>
    <s v="G&lt;50F"/>
    <d v="2018-02-01T00:00:00"/>
    <x v="1"/>
    <d v="2018-01-01T00:00:00"/>
    <n v="584.5"/>
    <n v="16.239999999999998"/>
  </r>
  <r>
    <s v="E"/>
    <s v="C"/>
    <s v="G&lt;50F"/>
    <d v="2018-02-01T00:00:00"/>
    <x v="0"/>
    <d v="2018-01-01T00:00:00"/>
    <n v="12960"/>
    <n v="360"/>
  </r>
  <r>
    <s v="E"/>
    <s v="SL"/>
    <s v="SENTF"/>
    <d v="2018-02-01T00:00:00"/>
    <x v="2"/>
    <d v="2018-01-01T00:00:00"/>
    <n v="195.3"/>
    <n v="5.49"/>
  </r>
  <r>
    <s v="E"/>
    <s v="SL"/>
    <s v="SENTF"/>
    <d v="2018-02-01T00:00:00"/>
    <x v="3"/>
    <d v="2018-01-01T00:00:00"/>
    <n v="8.81"/>
    <n v="0.25"/>
  </r>
  <r>
    <s v="E"/>
    <s v="G"/>
    <s v="G&gt;50Ft"/>
    <d v="2018-03-01T00:00:00"/>
    <x v="0"/>
    <d v="2018-01-01T00:00:00"/>
    <n v="28920"/>
    <n v="652.52"/>
  </r>
  <r>
    <s v="E"/>
    <s v="R"/>
    <s v="R-F"/>
    <d v="2018-03-01T00:00:00"/>
    <x v="0"/>
    <d v="2018-01-01T00:00:00"/>
    <n v="2009"/>
    <n v="45.33"/>
  </r>
  <r>
    <s v="E"/>
    <s v="G"/>
    <s v="G&gt;50Ft"/>
    <d v="2018-03-01T00:00:00"/>
    <x v="1"/>
    <d v="2018-01-01T00:00:00"/>
    <n v="1304.29"/>
    <n v="29.43"/>
  </r>
  <r>
    <s v="E"/>
    <s v="R"/>
    <s v="R-F"/>
    <d v="2018-03-01T00:00:00"/>
    <x v="1"/>
    <d v="2018-01-01T00:00:00"/>
    <n v="90.6"/>
    <n v="2.04"/>
  </r>
  <r>
    <s v="E"/>
    <s v="C"/>
    <s v="G&lt;50F"/>
    <d v="2018-03-01T00:00:00"/>
    <x v="1"/>
    <d v="2018-01-01T00:00:00"/>
    <n v="70.58"/>
    <n v="1.59"/>
  </r>
  <r>
    <s v="E"/>
    <s v="U"/>
    <s v="GU-F"/>
    <d v="2018-03-01T00:00:00"/>
    <x v="1"/>
    <d v="2018-01-01T00:00:00"/>
    <n v="263.45999999999998"/>
    <n v="5.66"/>
  </r>
  <r>
    <s v="E"/>
    <s v="C"/>
    <s v="G&lt;50F"/>
    <d v="2018-03-01T00:00:00"/>
    <x v="0"/>
    <d v="2018-01-01T00:00:00"/>
    <n v="1565"/>
    <n v="35.31"/>
  </r>
  <r>
    <s v="E"/>
    <s v="U"/>
    <s v="GU-F"/>
    <d v="2018-03-01T00:00:00"/>
    <x v="0"/>
    <d v="2018-01-01T00:00:00"/>
    <n v="5842"/>
    <n v="125.27"/>
  </r>
  <r>
    <s v="E"/>
    <s v="R"/>
    <s v="SENTF"/>
    <d v="2018-02-01T00:00:00"/>
    <x v="2"/>
    <d v="2018-01-01T00:00:00"/>
    <n v="200.88"/>
    <n v="5.65"/>
  </r>
  <r>
    <s v="E"/>
    <s v="R"/>
    <s v="SENTF"/>
    <d v="2018-02-01T00:00:00"/>
    <x v="3"/>
    <d v="2018-01-01T00:00:00"/>
    <n v="9.06"/>
    <n v="0.25"/>
  </r>
  <r>
    <s v="E"/>
    <s v="C"/>
    <s v="SENTF"/>
    <d v="2018-02-01T00:00:00"/>
    <x v="3"/>
    <d v="2018-01-01T00:00:00"/>
    <n v="10.49"/>
    <n v="0.28999999999999998"/>
  </r>
  <r>
    <s v="E"/>
    <s v="SL"/>
    <s v="SENTF"/>
    <d v="2018-02-01T00:00:00"/>
    <x v="3"/>
    <d v="2018-01-01T00:00:00"/>
    <n v="2.95"/>
    <n v="0.08"/>
  </r>
  <r>
    <s v="E"/>
    <s v="C"/>
    <s v="SENTF"/>
    <d v="2018-02-01T00:00:00"/>
    <x v="3"/>
    <d v="2018-01-01T00:00:00"/>
    <n v="58.06"/>
    <n v="1.63"/>
  </r>
  <r>
    <s v="E"/>
    <s v="SL"/>
    <s v="SENTF"/>
    <d v="2018-02-01T00:00:00"/>
    <x v="2"/>
    <d v="2018-01-01T00:00:00"/>
    <n v="65.47"/>
    <n v="1.84"/>
  </r>
  <r>
    <s v="E"/>
    <s v="C"/>
    <s v="SENTF"/>
    <d v="2018-02-01T00:00:00"/>
    <x v="2"/>
    <d v="2018-01-01T00:00:00"/>
    <n v="1287.1199999999999"/>
    <n v="36.18"/>
  </r>
  <r>
    <s v="E"/>
    <s v="C"/>
    <s v="SENTF"/>
    <d v="2018-02-01T00:00:00"/>
    <x v="2"/>
    <d v="2018-01-01T00:00:00"/>
    <n v="232.5"/>
    <n v="6.54"/>
  </r>
  <r>
    <s v="E"/>
    <s v="C"/>
    <s v="SENTF"/>
    <d v="2018-02-01T00:00:00"/>
    <x v="2"/>
    <d v="2018-01-01T00:00:00"/>
    <n v="1313.91"/>
    <n v="36.94"/>
  </r>
  <r>
    <s v="E"/>
    <s v="C"/>
    <s v="SENTF"/>
    <d v="2018-02-01T00:00:00"/>
    <x v="3"/>
    <d v="2018-01-01T00:00:00"/>
    <n v="59.28"/>
    <n v="1.66"/>
  </r>
  <r>
    <s v="E"/>
    <s v="R"/>
    <s v="R-F"/>
    <d v="2018-02-01T00:00:00"/>
    <x v="0"/>
    <d v="2018-01-01T00:00:00"/>
    <n v="2385"/>
    <n v="67.02"/>
  </r>
  <r>
    <s v="E"/>
    <s v="R"/>
    <s v="R-F"/>
    <d v="2018-02-01T00:00:00"/>
    <x v="1"/>
    <d v="2018-01-01T00:00:00"/>
    <n v="107.57"/>
    <n v="3.02"/>
  </r>
  <r>
    <s v="E"/>
    <s v="R"/>
    <s v="R-F"/>
    <d v="2018-02-01T00:00:00"/>
    <x v="1"/>
    <d v="2018-01-01T00:00:00"/>
    <n v="364.86"/>
    <n v="10.24"/>
  </r>
  <r>
    <s v="E"/>
    <s v="R"/>
    <s v="R-F"/>
    <d v="2018-02-01T00:00:00"/>
    <x v="0"/>
    <d v="2018-01-01T00:00:00"/>
    <n v="8090"/>
    <n v="227.37"/>
  </r>
  <r>
    <s v="E"/>
    <s v="R"/>
    <s v="SENTF"/>
    <d v="2018-02-01T00:00:00"/>
    <x v="3"/>
    <d v="2018-01-01T00:00:00"/>
    <n v="2.1800000000000002"/>
    <n v="0.06"/>
  </r>
  <r>
    <s v="E"/>
    <s v="R"/>
    <s v="SENTF"/>
    <d v="2018-02-01T00:00:00"/>
    <x v="2"/>
    <d v="2018-01-01T00:00:00"/>
    <n v="48.36"/>
    <n v="1.36"/>
  </r>
  <r>
    <s v="E"/>
    <s v="R"/>
    <s v="WR-F"/>
    <d v="2018-03-01T00:00:00"/>
    <x v="0"/>
    <d v="2018-01-01T00:00:00"/>
    <n v="2770"/>
    <n v="64.64"/>
  </r>
  <r>
    <s v="E"/>
    <s v="R"/>
    <s v="WR-F"/>
    <d v="2018-03-01T00:00:00"/>
    <x v="1"/>
    <d v="2018-01-01T00:00:00"/>
    <n v="124.93"/>
    <n v="2.92"/>
  </r>
  <r>
    <s v="E"/>
    <s v="R"/>
    <s v="R-F"/>
    <d v="2018-03-01T00:00:00"/>
    <x v="1"/>
    <d v="2018-01-01T00:00:00"/>
    <n v="-25.08"/>
    <n v="-0.88"/>
  </r>
  <r>
    <s v="E"/>
    <s v="R"/>
    <s v="R-F"/>
    <d v="2018-03-01T00:00:00"/>
    <x v="0"/>
    <d v="2018-01-01T00:00:00"/>
    <n v="-556"/>
    <n v="-19.5"/>
  </r>
  <r>
    <s v="E"/>
    <s v="C"/>
    <s v="G&lt;50F"/>
    <d v="2018-03-01T00:00:00"/>
    <x v="0"/>
    <d v="2018-01-01T00:00:00"/>
    <n v="9575"/>
    <n v="197.02"/>
  </r>
  <r>
    <s v="E"/>
    <s v="C"/>
    <s v="G&lt;50F"/>
    <d v="2018-03-01T00:00:00"/>
    <x v="1"/>
    <d v="2018-01-01T00:00:00"/>
    <n v="431.83"/>
    <n v="8.89"/>
  </r>
  <r>
    <s v="E"/>
    <s v="R"/>
    <s v="R-F"/>
    <d v="2018-03-01T00:00:00"/>
    <x v="1"/>
    <d v="2018-01-01T00:00:00"/>
    <n v="30.4"/>
    <n v="0.67"/>
  </r>
  <r>
    <s v="E"/>
    <s v="R"/>
    <s v="R-F"/>
    <d v="2018-03-01T00:00:00"/>
    <x v="0"/>
    <d v="2018-01-01T00:00:00"/>
    <n v="674"/>
    <n v="14.83"/>
  </r>
  <r>
    <s v="E"/>
    <s v="U"/>
    <s v="GU-F"/>
    <d v="2018-03-01T00:00:00"/>
    <x v="0"/>
    <d v="2018-01-01T00:00:00"/>
    <n v="110"/>
    <n v="2.48"/>
  </r>
  <r>
    <s v="E"/>
    <s v="U"/>
    <s v="GU-F"/>
    <d v="2018-03-01T00:00:00"/>
    <x v="1"/>
    <d v="2018-01-01T00:00:00"/>
    <n v="4.96"/>
    <n v="0.11"/>
  </r>
  <r>
    <s v="E"/>
    <s v="G"/>
    <s v="G&gt;50F"/>
    <d v="2018-03-01T00:00:00"/>
    <x v="1"/>
    <d v="2018-01-01T00:00:00"/>
    <n v="1137.56"/>
    <n v="25.03"/>
  </r>
  <r>
    <s v="E"/>
    <s v="G"/>
    <s v="G&gt;50F"/>
    <d v="2018-03-01T00:00:00"/>
    <x v="0"/>
    <d v="2018-01-01T00:00:00"/>
    <n v="25223"/>
    <n v="554.91"/>
  </r>
  <r>
    <s v="E"/>
    <s v="U"/>
    <s v="GU-F"/>
    <d v="2018-03-01T00:00:00"/>
    <x v="0"/>
    <d v="2018-01-01T00:00:00"/>
    <n v="2296"/>
    <n v="50.52"/>
  </r>
  <r>
    <s v="E"/>
    <s v="U"/>
    <s v="GU-F"/>
    <d v="2018-03-01T00:00:00"/>
    <x v="1"/>
    <d v="2018-01-01T00:00:00"/>
    <n v="103.54"/>
    <n v="2.27"/>
  </r>
  <r>
    <s v="E"/>
    <s v="C"/>
    <s v="G&lt;50F"/>
    <d v="2018-02-01T00:00:00"/>
    <x v="1"/>
    <d v="2018-01-01T00:00:00"/>
    <n v="443.11"/>
    <n v="15.52"/>
  </r>
  <r>
    <s v="E"/>
    <s v="C"/>
    <s v="G&lt;50F"/>
    <d v="2018-02-01T00:00:00"/>
    <x v="0"/>
    <d v="2018-01-01T00:00:00"/>
    <n v="9825"/>
    <n v="344.19"/>
  </r>
  <r>
    <s v="E"/>
    <s v="C"/>
    <s v="G&lt;50Ft"/>
    <d v="2018-02-01T00:00:00"/>
    <x v="0"/>
    <d v="2018-01-01T00:00:00"/>
    <n v="24526"/>
    <n v="859.19"/>
  </r>
  <r>
    <s v="E"/>
    <s v="C"/>
    <s v="G&lt;50Ft"/>
    <d v="2018-02-01T00:00:00"/>
    <x v="1"/>
    <d v="2018-01-01T00:00:00"/>
    <n v="1106.1199999999999"/>
    <n v="38.75"/>
  </r>
  <r>
    <s v="E"/>
    <s v="C"/>
    <s v="SENTF"/>
    <d v="2018-02-01T00:00:00"/>
    <x v="3"/>
    <d v="2018-01-01T00:00:00"/>
    <n v="1.74"/>
    <n v="0.06"/>
  </r>
  <r>
    <s v="E"/>
    <s v="C"/>
    <s v="SENTF"/>
    <d v="2018-02-01T00:00:00"/>
    <x v="2"/>
    <d v="2018-01-01T00:00:00"/>
    <n v="38.64"/>
    <n v="1.36"/>
  </r>
  <r>
    <s v="E"/>
    <s v="G"/>
    <s v="G&gt;50F"/>
    <d v="2018-02-01T00:00:00"/>
    <x v="1"/>
    <d v="2018-01-01T00:00:00"/>
    <n v="471.39"/>
    <n v="16.510000000000002"/>
  </r>
  <r>
    <s v="E"/>
    <s v="G"/>
    <s v="G&gt;50F"/>
    <d v="2018-02-01T00:00:00"/>
    <x v="0"/>
    <d v="2018-01-01T00:00:00"/>
    <n v="10452"/>
    <n v="366.15"/>
  </r>
  <r>
    <s v="E"/>
    <s v="C"/>
    <s v="SENTF"/>
    <d v="2018-02-01T00:00:00"/>
    <x v="2"/>
    <d v="2018-01-01T00:00:00"/>
    <n v="183.18"/>
    <n v="6.42"/>
  </r>
  <r>
    <s v="E"/>
    <s v="C"/>
    <s v="SENTF"/>
    <d v="2018-02-01T00:00:00"/>
    <x v="3"/>
    <d v="2018-01-01T00:00:00"/>
    <n v="8.26"/>
    <n v="0.28999999999999998"/>
  </r>
  <r>
    <s v="E"/>
    <s v="G"/>
    <s v="G&gt;50Ft"/>
    <d v="2018-02-01T00:00:00"/>
    <x v="0"/>
    <d v="2018-01-01T00:00:00"/>
    <n v="97096"/>
    <n v="3401.47"/>
  </r>
  <r>
    <s v="E"/>
    <s v="G"/>
    <s v="G&gt;50Ft"/>
    <d v="2018-02-01T00:00:00"/>
    <x v="1"/>
    <d v="2018-01-01T00:00:00"/>
    <n v="4379.0200000000004"/>
    <n v="153.4"/>
  </r>
  <r>
    <s v="E"/>
    <s v="U"/>
    <s v="GU-F"/>
    <d v="2018-02-01T00:00:00"/>
    <x v="1"/>
    <d v="2018-01-01T00:00:00"/>
    <n v="201.96"/>
    <n v="7.07"/>
  </r>
  <r>
    <s v="E"/>
    <s v="U"/>
    <s v="GU-F"/>
    <d v="2018-02-01T00:00:00"/>
    <x v="0"/>
    <d v="2018-01-01T00:00:00"/>
    <n v="4478"/>
    <n v="156.87"/>
  </r>
  <r>
    <s v="E"/>
    <s v="R"/>
    <s v="R-F"/>
    <d v="2018-02-01T00:00:00"/>
    <x v="0"/>
    <d v="2018-01-01T00:00:00"/>
    <n v="4408"/>
    <n v="128.97"/>
  </r>
  <r>
    <s v="E"/>
    <s v="R"/>
    <s v="R-F"/>
    <d v="2018-02-01T00:00:00"/>
    <x v="1"/>
    <d v="2018-01-01T00:00:00"/>
    <n v="198.8"/>
    <n v="5.82"/>
  </r>
  <r>
    <s v="E"/>
    <s v="G"/>
    <s v="WG&gt;5IF"/>
    <d v="2018-02-01T00:00:00"/>
    <x v="1"/>
    <d v="2018-01-01T00:00:00"/>
    <n v="179.41"/>
    <n v="5.63"/>
  </r>
  <r>
    <s v="E"/>
    <s v="G"/>
    <s v="WG&gt;5IF"/>
    <d v="2018-02-01T00:00:00"/>
    <x v="0"/>
    <d v="2018-01-01T00:00:00"/>
    <n v="3978"/>
    <n v="124.84"/>
  </r>
  <r>
    <s v="E"/>
    <s v="GI"/>
    <s v="G&gt;50IF"/>
    <d v="2018-02-01T00:00:00"/>
    <x v="0"/>
    <d v="2018-01-01T00:00:00"/>
    <n v="20570.96"/>
    <n v="641.41999999999996"/>
  </r>
  <r>
    <s v="E"/>
    <s v="GI"/>
    <s v="G&gt;50IF"/>
    <d v="2018-02-01T00:00:00"/>
    <x v="0"/>
    <d v="2018-01-01T00:00:00"/>
    <n v="15030.72"/>
    <n v="463.13"/>
  </r>
  <r>
    <s v="E"/>
    <s v="GI"/>
    <s v="G&gt;50IF"/>
    <d v="2018-02-01T00:00:00"/>
    <x v="1"/>
    <d v="2018-01-01T00:00:00"/>
    <n v="713.81"/>
    <n v="22.26"/>
  </r>
  <r>
    <s v="E"/>
    <s v="GI"/>
    <s v="G&gt;50IF"/>
    <d v="2018-02-01T00:00:00"/>
    <x v="1"/>
    <d v="2018-01-01T00:00:00"/>
    <n v="677.89"/>
    <n v="20.89"/>
  </r>
  <r>
    <s v="E"/>
    <s v="G"/>
    <s v="G&gt;50IF"/>
    <d v="2018-02-01T00:00:00"/>
    <x v="1"/>
    <d v="2018-01-01T00:00:00"/>
    <n v="605.16"/>
    <n v="19.47"/>
  </r>
  <r>
    <s v="E"/>
    <s v="G"/>
    <s v="G&gt;50IF"/>
    <d v="2018-02-01T00:00:00"/>
    <x v="0"/>
    <d v="2018-01-01T00:00:00"/>
    <n v="13418.28"/>
    <n v="431.65"/>
  </r>
  <r>
    <s v="E"/>
    <s v="R"/>
    <s v="R-F"/>
    <d v="2018-02-01T00:00:00"/>
    <x v="0"/>
    <d v="2018-01-01T00:00:00"/>
    <n v="7112"/>
    <n v="189.49"/>
  </r>
  <r>
    <s v="E"/>
    <s v="R"/>
    <s v="R-F"/>
    <d v="2018-02-01T00:00:00"/>
    <x v="1"/>
    <d v="2018-01-01T00:00:00"/>
    <n v="320.74"/>
    <n v="8.5399999999999991"/>
  </r>
  <r>
    <s v="E"/>
    <s v="U"/>
    <s v="GU-F"/>
    <d v="2018-02-01T00:00:00"/>
    <x v="0"/>
    <d v="2018-01-01T00:00:00"/>
    <n v="1482"/>
    <n v="50.43"/>
  </r>
  <r>
    <s v="E"/>
    <s v="G"/>
    <s v="G&gt;50F"/>
    <d v="2018-02-01T00:00:00"/>
    <x v="0"/>
    <d v="2018-01-01T00:00:00"/>
    <n v="18220"/>
    <n v="619.84"/>
  </r>
  <r>
    <s v="E"/>
    <s v="U"/>
    <s v="GU-F"/>
    <d v="2018-02-01T00:00:00"/>
    <x v="1"/>
    <d v="2018-01-01T00:00:00"/>
    <n v="66.83"/>
    <n v="2.2599999999999998"/>
  </r>
  <r>
    <s v="E"/>
    <s v="G"/>
    <s v="G&gt;50F"/>
    <d v="2018-02-01T00:00:00"/>
    <x v="1"/>
    <d v="2018-01-01T00:00:00"/>
    <n v="821.72"/>
    <n v="27.95"/>
  </r>
  <r>
    <s v="E"/>
    <s v="R"/>
    <s v="R-F"/>
    <d v="2018-02-01T00:00:00"/>
    <x v="1"/>
    <d v="2018-01-01T00:00:00"/>
    <n v="20.57"/>
    <n v="0.7"/>
  </r>
  <r>
    <s v="E"/>
    <s v="R"/>
    <s v="R-F"/>
    <d v="2018-02-01T00:00:00"/>
    <x v="0"/>
    <d v="2018-01-01T00:00:00"/>
    <n v="456"/>
    <n v="15.51"/>
  </r>
  <r>
    <s v="E"/>
    <s v="C"/>
    <s v="G&lt;50F"/>
    <d v="2018-02-01T00:00:00"/>
    <x v="0"/>
    <d v="2018-01-01T00:00:00"/>
    <n v="4965"/>
    <n v="168.91"/>
  </r>
  <r>
    <s v="E"/>
    <s v="C"/>
    <s v="G&lt;50F"/>
    <d v="2018-02-01T00:00:00"/>
    <x v="1"/>
    <d v="2018-01-01T00:00:00"/>
    <n v="223.93"/>
    <n v="7.62"/>
  </r>
  <r>
    <s v="E"/>
    <s v="U"/>
    <s v="GU-F"/>
    <d v="2018-02-01T00:00:00"/>
    <x v="1"/>
    <d v="2018-01-01T00:00:00"/>
    <n v="2.57"/>
    <n v="0.09"/>
  </r>
  <r>
    <s v="E"/>
    <s v="R"/>
    <s v="SENTF"/>
    <d v="2018-02-01T00:00:00"/>
    <x v="2"/>
    <d v="2018-01-01T00:00:00"/>
    <n v="10.46"/>
    <n v="0.36"/>
  </r>
  <r>
    <s v="E"/>
    <s v="R"/>
    <s v="SENTF"/>
    <d v="2018-02-01T00:00:00"/>
    <x v="3"/>
    <d v="2018-01-01T00:00:00"/>
    <n v="0.47"/>
    <n v="0.02"/>
  </r>
  <r>
    <s v="E"/>
    <s v="U"/>
    <s v="GU-F"/>
    <d v="2018-02-01T00:00:00"/>
    <x v="0"/>
    <d v="2018-01-01T00:00:00"/>
    <n v="57"/>
    <n v="1.95"/>
  </r>
  <r>
    <s v="E"/>
    <s v="C"/>
    <s v="SENTF"/>
    <d v="2018-02-01T00:00:00"/>
    <x v="3"/>
    <d v="2018-01-01T00:00:00"/>
    <n v="1.81"/>
    <n v="0.06"/>
  </r>
  <r>
    <s v="E"/>
    <s v="C"/>
    <s v="SENTF"/>
    <d v="2018-02-01T00:00:00"/>
    <x v="2"/>
    <d v="2018-01-01T00:00:00"/>
    <n v="40.119999999999997"/>
    <n v="1.38"/>
  </r>
  <r>
    <s v="E"/>
    <s v="R"/>
    <s v="R-F"/>
    <d v="2018-02-01T00:00:00"/>
    <x v="1"/>
    <d v="2018-01-01T00:00:00"/>
    <n v="48.79"/>
    <n v="1.67"/>
  </r>
  <r>
    <s v="E"/>
    <s v="R"/>
    <s v="R-F"/>
    <d v="2018-02-01T00:00:00"/>
    <x v="0"/>
    <d v="2018-01-01T00:00:00"/>
    <n v="1082"/>
    <n v="37.1"/>
  </r>
  <r>
    <s v="E"/>
    <s v="C"/>
    <s v="G&lt;50F"/>
    <d v="2018-02-01T00:00:00"/>
    <x v="1"/>
    <d v="2018-01-01T00:00:00"/>
    <n v="50.92"/>
    <n v="1.75"/>
  </r>
  <r>
    <s v="E"/>
    <s v="C"/>
    <s v="SENTF"/>
    <d v="2018-02-01T00:00:00"/>
    <x v="2"/>
    <d v="2018-01-01T00:00:00"/>
    <n v="275.56"/>
    <n v="9.4600000000000009"/>
  </r>
  <r>
    <s v="E"/>
    <s v="C"/>
    <s v="SENTF"/>
    <d v="2018-02-01T00:00:00"/>
    <x v="3"/>
    <d v="2018-01-01T00:00:00"/>
    <n v="12.42"/>
    <n v="0.42"/>
  </r>
  <r>
    <s v="E"/>
    <s v="G"/>
    <s v="G&gt;50Ft"/>
    <d v="2018-02-01T00:00:00"/>
    <x v="1"/>
    <d v="2018-01-01T00:00:00"/>
    <n v="712.31"/>
    <n v="24.42"/>
  </r>
  <r>
    <s v="E"/>
    <s v="G"/>
    <s v="G&gt;50Ft"/>
    <d v="2018-02-01T00:00:00"/>
    <x v="0"/>
    <d v="2018-01-01T00:00:00"/>
    <n v="15794"/>
    <n v="541.54"/>
  </r>
  <r>
    <s v="E"/>
    <s v="C"/>
    <s v="G&lt;50F"/>
    <d v="2018-02-01T00:00:00"/>
    <x v="0"/>
    <d v="2018-01-01T00:00:00"/>
    <n v="1129"/>
    <n v="38.71"/>
  </r>
  <r>
    <s v="E"/>
    <s v="R"/>
    <s v="SENTF"/>
    <d v="2018-02-01T00:00:00"/>
    <x v="2"/>
    <d v="2018-01-01T00:00:00"/>
    <n v="24.2"/>
    <n v="0.82"/>
  </r>
  <r>
    <s v="E"/>
    <s v="R"/>
    <s v="SENTF"/>
    <d v="2018-02-01T00:00:00"/>
    <x v="3"/>
    <d v="2018-01-01T00:00:00"/>
    <n v="1.0900000000000001"/>
    <n v="0.04"/>
  </r>
  <r>
    <s v="E"/>
    <s v="R"/>
    <s v="SENTF"/>
    <d v="2018-02-01T00:00:00"/>
    <x v="3"/>
    <d v="2018-01-01T00:00:00"/>
    <n v="3.62"/>
    <n v="0.12"/>
  </r>
  <r>
    <s v="E"/>
    <s v="R"/>
    <s v="SENTF"/>
    <d v="2018-02-01T00:00:00"/>
    <x v="2"/>
    <d v="2018-01-01T00:00:00"/>
    <n v="80.239999999999995"/>
    <n v="2.76"/>
  </r>
  <r>
    <s v="E"/>
    <s v="U"/>
    <s v="GU-F"/>
    <d v="2018-02-01T00:00:00"/>
    <x v="1"/>
    <d v="2018-01-01T00:00:00"/>
    <n v="121.05"/>
    <n v="4.1500000000000004"/>
  </r>
  <r>
    <s v="E"/>
    <s v="U"/>
    <s v="GU-F"/>
    <d v="2018-02-01T00:00:00"/>
    <x v="0"/>
    <d v="2018-01-01T00:00:00"/>
    <n v="2684"/>
    <n v="92.02"/>
  </r>
  <r>
    <s v="E"/>
    <s v="R"/>
    <s v="R-NET"/>
    <d v="2018-02-01T00:00:00"/>
    <x v="4"/>
    <d v="2018-01-01T00:00:00"/>
    <n v="-11"/>
    <n v="-0.35"/>
  </r>
  <r>
    <s v="E"/>
    <s v="R"/>
    <s v="R-F"/>
    <d v="2018-02-01T00:00:00"/>
    <x v="0"/>
    <d v="2018-01-01T00:00:00"/>
    <n v="1661"/>
    <n v="52.25"/>
  </r>
  <r>
    <s v="E"/>
    <s v="R"/>
    <s v="R-F"/>
    <d v="2018-02-01T00:00:00"/>
    <x v="0"/>
    <d v="2018-01-01T00:00:00"/>
    <n v="1053"/>
    <n v="32.04"/>
  </r>
  <r>
    <s v="E"/>
    <s v="R"/>
    <s v="R-F"/>
    <d v="2018-02-01T00:00:00"/>
    <x v="1"/>
    <d v="2018-01-01T00:00:00"/>
    <n v="74.91"/>
    <n v="2.36"/>
  </r>
  <r>
    <s v="E"/>
    <s v="R"/>
    <s v="R-F"/>
    <d v="2018-02-01T00:00:00"/>
    <x v="1"/>
    <d v="2018-01-01T00:00:00"/>
    <n v="47.49"/>
    <n v="1.45"/>
  </r>
  <r>
    <s v="E"/>
    <s v="C"/>
    <s v="CG&lt;50F"/>
    <d v="2018-02-01T00:00:00"/>
    <x v="1"/>
    <d v="2018-01-01T00:00:00"/>
    <n v="0.9"/>
    <n v="0.02"/>
  </r>
  <r>
    <s v="E"/>
    <s v="C"/>
    <s v="CG&lt;50F"/>
    <d v="2018-02-01T00:00:00"/>
    <x v="0"/>
    <d v="2018-01-01T00:00:00"/>
    <n v="20"/>
    <n v="0.5"/>
  </r>
  <r>
    <s v="E"/>
    <s v="U"/>
    <s v="GU-F"/>
    <d v="2018-02-01T00:00:00"/>
    <x v="0"/>
    <d v="2018-01-01T00:00:00"/>
    <n v="1846"/>
    <n v="62.99"/>
  </r>
  <r>
    <s v="E"/>
    <s v="U"/>
    <s v="GU-F"/>
    <d v="2018-02-01T00:00:00"/>
    <x v="1"/>
    <d v="2018-01-01T00:00:00"/>
    <n v="83.25"/>
    <n v="2.84"/>
  </r>
  <r>
    <s v="E"/>
    <s v="C"/>
    <s v="SENTF"/>
    <d v="2018-02-01T00:00:00"/>
    <x v="2"/>
    <d v="2018-01-01T00:00:00"/>
    <n v="70.12"/>
    <n v="2.39"/>
  </r>
  <r>
    <s v="E"/>
    <s v="C"/>
    <s v="SENTF"/>
    <d v="2018-02-01T00:00:00"/>
    <x v="3"/>
    <d v="2018-01-01T00:00:00"/>
    <n v="3.16"/>
    <n v="0.11"/>
  </r>
  <r>
    <s v="E"/>
    <s v="G"/>
    <s v="G&gt;50Ft"/>
    <d v="2018-02-01T00:00:00"/>
    <x v="1"/>
    <d v="2018-01-01T00:00:00"/>
    <n v="1134.08"/>
    <n v="38.69"/>
  </r>
  <r>
    <s v="E"/>
    <s v="G"/>
    <s v="G&gt;50Ft"/>
    <d v="2018-02-01T00:00:00"/>
    <x v="0"/>
    <d v="2018-01-01T00:00:00"/>
    <n v="25146"/>
    <n v="857.91"/>
  </r>
  <r>
    <s v="E"/>
    <s v="R"/>
    <s v="SENTF"/>
    <d v="2018-02-01T00:00:00"/>
    <x v="2"/>
    <d v="2018-01-01T00:00:00"/>
    <n v="218.48"/>
    <n v="6.25"/>
  </r>
  <r>
    <s v="E"/>
    <s v="R"/>
    <s v="SENTF"/>
    <d v="2018-02-01T00:00:00"/>
    <x v="3"/>
    <d v="2018-01-01T00:00:00"/>
    <n v="9.85"/>
    <n v="0.28000000000000003"/>
  </r>
  <r>
    <s v="E"/>
    <s v="SL"/>
    <s v="WSENTF"/>
    <d v="2018-02-01T00:00:00"/>
    <x v="3"/>
    <d v="2018-01-01T00:00:00"/>
    <n v="5.03"/>
    <n v="0.16"/>
  </r>
  <r>
    <s v="E"/>
    <s v="SL"/>
    <s v="WSENTF"/>
    <d v="2018-02-01T00:00:00"/>
    <x v="2"/>
    <d v="2018-01-01T00:00:00"/>
    <n v="111.6"/>
    <n v="3.64"/>
  </r>
  <r>
    <s v="E"/>
    <s v="C"/>
    <s v="WG&lt;50F"/>
    <d v="2018-02-01T00:00:00"/>
    <x v="1"/>
    <d v="2018-01-01T00:00:00"/>
    <n v="101.61"/>
    <n v="3.32"/>
  </r>
  <r>
    <s v="E"/>
    <s v="C"/>
    <s v="WG&lt;50F"/>
    <d v="2018-02-01T00:00:00"/>
    <x v="0"/>
    <d v="2018-01-01T00:00:00"/>
    <n v="2253"/>
    <n v="73.5"/>
  </r>
  <r>
    <s v="E"/>
    <s v="U"/>
    <s v="WGU-F"/>
    <d v="2018-02-01T00:00:00"/>
    <x v="0"/>
    <d v="2018-01-01T00:00:00"/>
    <n v="1364"/>
    <n v="44.49"/>
  </r>
  <r>
    <s v="E"/>
    <s v="U"/>
    <s v="WGU-F"/>
    <d v="2018-02-01T00:00:00"/>
    <x v="1"/>
    <d v="2018-01-01T00:00:00"/>
    <n v="61.52"/>
    <n v="2"/>
  </r>
  <r>
    <s v="E"/>
    <s v="G"/>
    <s v="WG&gt;50F"/>
    <d v="2018-02-01T00:00:00"/>
    <x v="1"/>
    <d v="2018-01-01T00:00:00"/>
    <n v="3559.28"/>
    <n v="116.12"/>
  </r>
  <r>
    <s v="E"/>
    <s v="G"/>
    <s v="WG&gt;50F"/>
    <d v="2018-02-01T00:00:00"/>
    <x v="0"/>
    <d v="2018-01-01T00:00:00"/>
    <n v="78920"/>
    <n v="2574.6799999999998"/>
  </r>
  <r>
    <s v="E"/>
    <s v="SL"/>
    <s v="WSENTF"/>
    <d v="2018-02-01T00:00:00"/>
    <x v="2"/>
    <d v="2018-01-01T00:00:00"/>
    <n v="1060.2"/>
    <n v="34.58"/>
  </r>
  <r>
    <s v="E"/>
    <s v="SL"/>
    <s v="WSENTF"/>
    <d v="2018-02-01T00:00:00"/>
    <x v="3"/>
    <d v="2018-01-01T00:00:00"/>
    <n v="47.81"/>
    <n v="1.55"/>
  </r>
  <r>
    <s v="E"/>
    <s v="C"/>
    <s v="WSENTF"/>
    <d v="2018-02-01T00:00:00"/>
    <x v="3"/>
    <d v="2018-01-01T00:00:00"/>
    <n v="3.36"/>
    <n v="0.11"/>
  </r>
  <r>
    <s v="E"/>
    <s v="C"/>
    <s v="WSENTF"/>
    <d v="2018-02-01T00:00:00"/>
    <x v="2"/>
    <d v="2018-01-01T00:00:00"/>
    <n v="74.400000000000006"/>
    <n v="2.4300000000000002"/>
  </r>
  <r>
    <s v="E"/>
    <s v="R"/>
    <s v="WR-F"/>
    <d v="2018-02-01T00:00:00"/>
    <x v="0"/>
    <d v="2018-01-01T00:00:00"/>
    <n v="295"/>
    <n v="9.6199999999999992"/>
  </r>
  <r>
    <s v="E"/>
    <s v="R"/>
    <s v="WR-F"/>
    <d v="2018-02-01T00:00:00"/>
    <x v="1"/>
    <d v="2018-01-01T00:00:00"/>
    <n v="13.3"/>
    <n v="0.43"/>
  </r>
  <r>
    <s v="E"/>
    <s v="G"/>
    <s v="CSENTF"/>
    <d v="2018-02-01T00:00:00"/>
    <x v="2"/>
    <d v="2018-01-01T00:00:00"/>
    <n v="186"/>
    <n v="6.07"/>
  </r>
  <r>
    <s v="E"/>
    <s v="G"/>
    <s v="CSENTF"/>
    <d v="2018-02-01T00:00:00"/>
    <x v="3"/>
    <d v="2018-01-01T00:00:00"/>
    <n v="8.39"/>
    <n v="0.27"/>
  </r>
  <r>
    <s v="E"/>
    <s v="C"/>
    <s v="SENTF"/>
    <d v="2018-02-01T00:00:00"/>
    <x v="2"/>
    <d v="2018-01-01T00:00:00"/>
    <n v="176.33"/>
    <n v="5.76"/>
  </r>
  <r>
    <s v="E"/>
    <s v="C"/>
    <s v="SENTF"/>
    <d v="2018-02-01T00:00:00"/>
    <x v="3"/>
    <d v="2018-01-01T00:00:00"/>
    <n v="7.95"/>
    <n v="0.26"/>
  </r>
  <r>
    <s v="E"/>
    <s v="G"/>
    <s v="CG&gt;50F"/>
    <d v="2018-02-01T00:00:00"/>
    <x v="1"/>
    <d v="2018-01-01T00:00:00"/>
    <n v="1735.44"/>
    <n v="56.61"/>
  </r>
  <r>
    <s v="E"/>
    <s v="R"/>
    <s v="CR-F"/>
    <d v="2018-02-01T00:00:00"/>
    <x v="1"/>
    <d v="2018-01-01T00:00:00"/>
    <n v="76.48"/>
    <n v="2.34"/>
  </r>
  <r>
    <s v="E"/>
    <s v="G"/>
    <s v="CG&gt;50F"/>
    <d v="2018-02-01T00:00:00"/>
    <x v="0"/>
    <d v="2018-01-01T00:00:00"/>
    <n v="38480"/>
    <n v="1255.3699999999999"/>
  </r>
  <r>
    <s v="E"/>
    <s v="R"/>
    <s v="CR-F"/>
    <d v="2018-02-01T00:00:00"/>
    <x v="0"/>
    <d v="2018-01-01T00:00:00"/>
    <n v="1696"/>
    <n v="51.76"/>
  </r>
  <r>
    <s v="E"/>
    <s v="U"/>
    <s v="CGU-F"/>
    <d v="2018-02-01T00:00:00"/>
    <x v="0"/>
    <d v="2018-01-01T00:00:00"/>
    <n v="2675"/>
    <n v="87.26"/>
  </r>
  <r>
    <s v="E"/>
    <s v="U"/>
    <s v="CGU-F"/>
    <d v="2018-02-01T00:00:00"/>
    <x v="1"/>
    <d v="2018-01-01T00:00:00"/>
    <n v="120.64"/>
    <n v="3.94"/>
  </r>
  <r>
    <s v="E"/>
    <s v="C"/>
    <s v="SENTF"/>
    <d v="2018-01-01T00:00:00"/>
    <x v="2"/>
    <d v="2018-01-01T00:00:00"/>
    <n v="1497.3"/>
    <n v="45.38"/>
  </r>
  <r>
    <s v="E"/>
    <s v="C"/>
    <s v="SENTF"/>
    <d v="2018-01-01T00:00:00"/>
    <x v="3"/>
    <d v="2018-01-01T00:00:00"/>
    <n v="67.52"/>
    <n v="2.0699999999999998"/>
  </r>
  <r>
    <s v="E"/>
    <s v="C"/>
    <s v="SENTF"/>
    <d v="2018-01-01T00:00:00"/>
    <x v="2"/>
    <d v="2018-01-01T00:00:00"/>
    <n v="405.96"/>
    <n v="12.31"/>
  </r>
  <r>
    <s v="E"/>
    <s v="R"/>
    <s v="SENTF"/>
    <d v="2018-01-01T00:00:00"/>
    <x v="2"/>
    <d v="2018-01-01T00:00:00"/>
    <n v="18.079999999999998"/>
    <n v="0.54"/>
  </r>
  <r>
    <s v="E"/>
    <s v="C"/>
    <s v="SENTF"/>
    <d v="2018-01-01T00:00:00"/>
    <x v="2"/>
    <d v="2018-01-01T00:00:00"/>
    <n v="199.46"/>
    <n v="6.03"/>
  </r>
  <r>
    <s v="E"/>
    <s v="C"/>
    <s v="SENTF"/>
    <d v="2018-01-01T00:00:00"/>
    <x v="3"/>
    <d v="2018-01-01T00:00:00"/>
    <n v="18.329999999999998"/>
    <n v="0.56000000000000005"/>
  </r>
  <r>
    <s v="E"/>
    <s v="R"/>
    <s v="SENTF"/>
    <d v="2018-01-01T00:00:00"/>
    <x v="3"/>
    <d v="2018-01-01T00:00:00"/>
    <n v="0.82"/>
    <n v="0.02"/>
  </r>
  <r>
    <s v="E"/>
    <s v="C"/>
    <s v="SENTF"/>
    <d v="2018-01-01T00:00:00"/>
    <x v="3"/>
    <d v="2018-01-01T00:00:00"/>
    <n v="8.99"/>
    <n v="0.28000000000000003"/>
  </r>
  <r>
    <s v="E"/>
    <s v="R"/>
    <s v="SENTF"/>
    <d v="2018-01-01T00:00:00"/>
    <x v="3"/>
    <d v="2018-01-01T00:00:00"/>
    <n v="2.68"/>
    <n v="0.08"/>
  </r>
  <r>
    <s v="E"/>
    <s v="R"/>
    <s v="SENTF"/>
    <d v="2018-01-01T00:00:00"/>
    <x v="2"/>
    <d v="2018-01-01T00:00:00"/>
    <n v="59.4"/>
    <n v="1.8"/>
  </r>
  <r>
    <s v="E"/>
    <s v="R"/>
    <s v="SENTF"/>
    <d v="2018-01-01T00:00:00"/>
    <x v="2"/>
    <d v="2018-01-01T00:00:00"/>
    <n v="70.88"/>
    <n v="2.15"/>
  </r>
  <r>
    <s v="E"/>
    <s v="C"/>
    <s v="SENTF"/>
    <d v="2018-01-01T00:00:00"/>
    <x v="2"/>
    <d v="2018-01-01T00:00:00"/>
    <n v="82.5"/>
    <n v="2.4900000000000002"/>
  </r>
  <r>
    <s v="E"/>
    <s v="R"/>
    <s v="SENTF"/>
    <d v="2018-01-01T00:00:00"/>
    <x v="3"/>
    <d v="2018-01-01T00:00:00"/>
    <n v="3.2"/>
    <n v="0.09"/>
  </r>
  <r>
    <s v="E"/>
    <s v="C"/>
    <s v="SENTF"/>
    <d v="2018-01-01T00:00:00"/>
    <x v="3"/>
    <d v="2018-01-01T00:00:00"/>
    <n v="3.71"/>
    <n v="0.11"/>
  </r>
  <r>
    <s v="E"/>
    <s v="C"/>
    <s v="SENTF"/>
    <d v="2018-01-01T00:00:00"/>
    <x v="3"/>
    <d v="2018-01-01T00:00:00"/>
    <n v="21.05"/>
    <n v="0.64"/>
  </r>
  <r>
    <s v="E"/>
    <s v="C"/>
    <s v="SENTF"/>
    <d v="2018-01-01T00:00:00"/>
    <x v="2"/>
    <d v="2018-01-01T00:00:00"/>
    <n v="466.91"/>
    <n v="14.11"/>
  </r>
  <r>
    <s v="E"/>
    <s v="C"/>
    <s v="SENTF"/>
    <d v="2018-01-01T00:00:00"/>
    <x v="2"/>
    <d v="2018-01-01T00:00:00"/>
    <n v="457.12"/>
    <n v="13.82"/>
  </r>
  <r>
    <s v="E"/>
    <s v="C"/>
    <s v="SENTF"/>
    <d v="2018-01-01T00:00:00"/>
    <x v="3"/>
    <d v="2018-01-01T00:00:00"/>
    <n v="20.61"/>
    <n v="0.64"/>
  </r>
  <r>
    <s v="E"/>
    <s v="SL"/>
    <s v="SENTF"/>
    <d v="2018-01-01T00:00:00"/>
    <x v="3"/>
    <d v="2018-01-01T00:00:00"/>
    <n v="1.06"/>
    <n v="0.03"/>
  </r>
  <r>
    <s v="E"/>
    <s v="SL"/>
    <s v="SENTF"/>
    <d v="2018-01-01T00:00:00"/>
    <x v="2"/>
    <d v="2018-01-01T00:00:00"/>
    <n v="23.47"/>
    <n v="0.71"/>
  </r>
  <r>
    <s v="E"/>
    <s v="C"/>
    <s v="CSENTF"/>
    <d v="2018-02-01T00:00:00"/>
    <x v="2"/>
    <d v="2018-01-01T00:00:00"/>
    <n v="1497.3"/>
    <n v="48.82"/>
  </r>
  <r>
    <s v="E"/>
    <s v="C"/>
    <s v="CSENTF"/>
    <d v="2018-02-01T00:00:00"/>
    <x v="3"/>
    <d v="2018-01-01T00:00:00"/>
    <n v="67.53"/>
    <n v="2.2000000000000002"/>
  </r>
  <r>
    <s v="E"/>
    <s v="U"/>
    <s v="GU-F"/>
    <d v="2018-02-01T00:00:00"/>
    <x v="1"/>
    <d v="2018-01-01T00:00:00"/>
    <n v="0.59"/>
    <n v="0.02"/>
  </r>
  <r>
    <s v="E"/>
    <s v="U"/>
    <s v="GU-F"/>
    <d v="2018-02-01T00:00:00"/>
    <x v="0"/>
    <d v="2018-01-01T00:00:00"/>
    <n v="13"/>
    <n v="0.42"/>
  </r>
  <r>
    <s v="E"/>
    <s v="U"/>
    <s v="GU-F"/>
    <d v="2018-02-01T00:00:00"/>
    <x v="0"/>
    <d v="2018-01-01T00:00:00"/>
    <n v="7290"/>
    <n v="204.9"/>
  </r>
  <r>
    <s v="E"/>
    <s v="U"/>
    <s v="GU-F"/>
    <d v="2018-02-01T00:00:00"/>
    <x v="1"/>
    <d v="2018-01-01T00:00:00"/>
    <n v="328.8"/>
    <n v="9.25"/>
  </r>
  <r>
    <s v="E"/>
    <s v="C"/>
    <s v="G&lt;50IF"/>
    <d v="2018-02-01T00:00:00"/>
    <x v="1"/>
    <d v="2018-01-01T00:00:00"/>
    <n v="656.7"/>
    <n v="16.95"/>
  </r>
  <r>
    <s v="E"/>
    <s v="C"/>
    <s v="G&lt;50IF"/>
    <d v="2018-02-01T00:00:00"/>
    <x v="0"/>
    <d v="2018-01-01T00:00:00"/>
    <n v="14560.84"/>
    <n v="375.83"/>
  </r>
  <r>
    <s v="E"/>
    <s v="C"/>
    <s v="G&lt;50IF"/>
    <d v="2018-02-01T00:00:00"/>
    <x v="1"/>
    <d v="2018-01-01T00:00:00"/>
    <n v="40.56"/>
    <n v="1.1100000000000001"/>
  </r>
  <r>
    <s v="E"/>
    <s v="C"/>
    <s v="G&lt;50IF"/>
    <d v="2018-02-01T00:00:00"/>
    <x v="0"/>
    <d v="2018-01-01T00:00:00"/>
    <n v="899.21"/>
    <n v="24.84"/>
  </r>
  <r>
    <s v="E"/>
    <s v="G"/>
    <s v="G&gt;50F"/>
    <d v="2018-02-01T00:00:00"/>
    <x v="0"/>
    <d v="2018-01-01T00:00:00"/>
    <n v="5100"/>
    <n v="138.51"/>
  </r>
  <r>
    <s v="E"/>
    <s v="G"/>
    <s v="G&gt;50Ft"/>
    <d v="2018-02-01T00:00:00"/>
    <x v="0"/>
    <d v="2018-01-01T00:00:00"/>
    <n v="16960"/>
    <n v="460.6"/>
  </r>
  <r>
    <s v="E"/>
    <s v="G"/>
    <s v="G&gt;50F"/>
    <d v="2018-02-01T00:00:00"/>
    <x v="1"/>
    <d v="2018-01-01T00:00:00"/>
    <n v="230.01"/>
    <n v="6.25"/>
  </r>
  <r>
    <s v="E"/>
    <s v="G"/>
    <s v="G&gt;50Ft"/>
    <d v="2018-02-01T00:00:00"/>
    <x v="1"/>
    <d v="2018-01-01T00:00:00"/>
    <n v="764.9"/>
    <n v="20.77"/>
  </r>
  <r>
    <s v="E"/>
    <s v="C"/>
    <s v="G&lt;50F"/>
    <d v="2018-02-01T00:00:00"/>
    <x v="1"/>
    <d v="2018-01-01T00:00:00"/>
    <n v="31.48"/>
    <n v="0.85"/>
  </r>
  <r>
    <s v="E"/>
    <s v="R"/>
    <s v="R-F"/>
    <d v="2018-02-01T00:00:00"/>
    <x v="1"/>
    <d v="2018-01-01T00:00:00"/>
    <n v="45.78"/>
    <n v="1.24"/>
  </r>
  <r>
    <s v="E"/>
    <s v="C"/>
    <s v="G&lt;50F"/>
    <d v="2018-02-01T00:00:00"/>
    <x v="0"/>
    <d v="2018-01-01T00:00:00"/>
    <n v="698"/>
    <n v="18.96"/>
  </r>
  <r>
    <s v="E"/>
    <s v="R"/>
    <s v="R-F"/>
    <d v="2018-02-01T00:00:00"/>
    <x v="0"/>
    <d v="2018-01-01T00:00:00"/>
    <n v="1015"/>
    <n v="27.57"/>
  </r>
  <r>
    <s v="E"/>
    <s v="C"/>
    <s v="SENTF"/>
    <d v="2018-02-01T00:00:00"/>
    <x v="2"/>
    <d v="2018-01-01T00:00:00"/>
    <n v="106.02"/>
    <n v="2.88"/>
  </r>
  <r>
    <s v="E"/>
    <s v="C"/>
    <s v="SENTF"/>
    <d v="2018-02-01T00:00:00"/>
    <x v="3"/>
    <d v="2018-01-01T00:00:00"/>
    <n v="4.78"/>
    <n v="0.13"/>
  </r>
  <r>
    <s v="E"/>
    <s v="U"/>
    <s v="GU-F"/>
    <d v="2018-02-01T00:00:00"/>
    <x v="0"/>
    <d v="2018-01-01T00:00:00"/>
    <n v="414"/>
    <n v="11.24"/>
  </r>
  <r>
    <s v="E"/>
    <s v="U"/>
    <s v="GU-F"/>
    <d v="2018-02-01T00:00:00"/>
    <x v="1"/>
    <d v="2018-01-01T00:00:00"/>
    <n v="18.670000000000002"/>
    <n v="0.51"/>
  </r>
  <r>
    <s v="E"/>
    <s v="C"/>
    <s v="SENTF"/>
    <d v="2018-02-01T00:00:00"/>
    <x v="3"/>
    <d v="2018-01-01T00:00:00"/>
    <n v="3.52"/>
    <n v="0.1"/>
  </r>
  <r>
    <s v="E"/>
    <s v="G"/>
    <s v="SENTF"/>
    <d v="2018-02-01T00:00:00"/>
    <x v="3"/>
    <d v="2018-01-01T00:00:00"/>
    <n v="30.62"/>
    <n v="0.84"/>
  </r>
  <r>
    <s v="E"/>
    <s v="C"/>
    <s v="SENTF"/>
    <d v="2018-02-01T00:00:00"/>
    <x v="2"/>
    <d v="2018-01-01T00:00:00"/>
    <n v="78.12"/>
    <n v="2.12"/>
  </r>
  <r>
    <s v="E"/>
    <s v="G"/>
    <s v="SENTF"/>
    <d v="2018-02-01T00:00:00"/>
    <x v="2"/>
    <d v="2018-01-01T00:00:00"/>
    <n v="678.9"/>
    <n v="18.440000000000001"/>
  </r>
  <r>
    <s v="E"/>
    <s v="R"/>
    <s v="SENTF"/>
    <d v="2018-02-01T00:00:00"/>
    <x v="2"/>
    <d v="2018-01-01T00:00:00"/>
    <n v="78.12"/>
    <n v="2.12"/>
  </r>
  <r>
    <s v="E"/>
    <s v="R"/>
    <s v="SENTF"/>
    <d v="2018-02-01T00:00:00"/>
    <x v="3"/>
    <d v="2018-01-01T00:00:00"/>
    <n v="3.52"/>
    <n v="0.1"/>
  </r>
  <r>
    <s v="E"/>
    <s v="R"/>
    <s v="R-F"/>
    <d v="2018-02-01T00:00:00"/>
    <x v="1"/>
    <d v="2018-01-01T00:00:00"/>
    <n v="117.75"/>
    <n v="3.23"/>
  </r>
  <r>
    <s v="E"/>
    <s v="R"/>
    <s v="R-F"/>
    <d v="2018-02-01T00:00:00"/>
    <x v="0"/>
    <d v="2018-01-01T00:00:00"/>
    <n v="2611"/>
    <n v="71.61"/>
  </r>
  <r>
    <s v="E"/>
    <s v="C"/>
    <s v="G&lt;50F"/>
    <d v="2018-02-01T00:00:00"/>
    <x v="0"/>
    <d v="2018-01-01T00:00:00"/>
    <n v="4205"/>
    <n v="114.2"/>
  </r>
  <r>
    <s v="E"/>
    <s v="C"/>
    <s v="G&lt;50F"/>
    <d v="2018-02-01T00:00:00"/>
    <x v="1"/>
    <d v="2018-01-01T00:00:00"/>
    <n v="189.64"/>
    <n v="5.15"/>
  </r>
  <r>
    <s v="E"/>
    <s v="C"/>
    <s v="SENTF"/>
    <d v="2018-01-01T00:00:00"/>
    <x v="2"/>
    <d v="2018-01-01T00:00:00"/>
    <n v="27.44"/>
    <n v="0.8"/>
  </r>
  <r>
    <s v="E"/>
    <s v="C"/>
    <s v="SENTF"/>
    <d v="2018-01-01T00:00:00"/>
    <x v="3"/>
    <d v="2018-01-01T00:00:00"/>
    <n v="1.24"/>
    <n v="0.04"/>
  </r>
  <r>
    <s v="E"/>
    <s v="C"/>
    <s v="SENTF"/>
    <d v="2018-01-01T00:00:00"/>
    <x v="3"/>
    <d v="2018-01-01T00:00:00"/>
    <n v="0.93"/>
    <n v="0.03"/>
  </r>
  <r>
    <s v="E"/>
    <s v="C"/>
    <s v="SENTF"/>
    <d v="2018-01-01T00:00:00"/>
    <x v="2"/>
    <d v="2018-01-01T00:00:00"/>
    <n v="20.64"/>
    <n v="0.6"/>
  </r>
  <r>
    <s v="E"/>
    <s v="G"/>
    <s v="SENTF"/>
    <d v="2018-01-01T00:00:00"/>
    <x v="2"/>
    <d v="2018-01-01T00:00:00"/>
    <n v="175.8"/>
    <n v="5.15"/>
  </r>
  <r>
    <s v="E"/>
    <s v="G"/>
    <s v="SENTF"/>
    <d v="2018-01-01T00:00:00"/>
    <x v="3"/>
    <d v="2018-01-01T00:00:00"/>
    <n v="7.93"/>
    <n v="0.24"/>
  </r>
  <r>
    <s v="E"/>
    <s v="R"/>
    <s v="SENTF"/>
    <d v="2018-01-01T00:00:00"/>
    <x v="3"/>
    <d v="2018-01-01T00:00:00"/>
    <n v="0.93"/>
    <n v="0.03"/>
  </r>
  <r>
    <s v="E"/>
    <s v="R"/>
    <s v="SENTF"/>
    <d v="2018-01-01T00:00:00"/>
    <x v="2"/>
    <d v="2018-01-01T00:00:00"/>
    <n v="20.64"/>
    <n v="0.6"/>
  </r>
  <r>
    <s v="E"/>
    <s v="G"/>
    <s v="G&gt;50Ft"/>
    <d v="2018-03-01T00:00:00"/>
    <x v="0"/>
    <d v="2018-01-01T00:00:00"/>
    <n v="15520"/>
    <n v="240.28"/>
  </r>
  <r>
    <s v="E"/>
    <s v="G"/>
    <s v="G&gt;50Ft"/>
    <d v="2018-03-01T00:00:00"/>
    <x v="1"/>
    <d v="2018-01-01T00:00:00"/>
    <n v="699.95"/>
    <n v="10.84"/>
  </r>
  <r>
    <s v="E"/>
    <s v="G"/>
    <s v="G&gt;50F"/>
    <d v="2018-03-01T00:00:00"/>
    <x v="1"/>
    <d v="2018-01-01T00:00:00"/>
    <n v="304.43"/>
    <n v="4.71"/>
  </r>
  <r>
    <s v="E"/>
    <s v="G"/>
    <s v="G&gt;50F"/>
    <d v="2018-03-01T00:00:00"/>
    <x v="0"/>
    <d v="2018-01-01T00:00:00"/>
    <n v="6750"/>
    <n v="104.5"/>
  </r>
  <r>
    <s v="E"/>
    <s v="U"/>
    <s v="GU-F"/>
    <d v="2018-03-01T00:00:00"/>
    <x v="1"/>
    <d v="2018-01-01T00:00:00"/>
    <n v="18.670000000000002"/>
    <n v="0.28999999999999998"/>
  </r>
  <r>
    <s v="E"/>
    <s v="U"/>
    <s v="GU-F"/>
    <d v="2018-03-01T00:00:00"/>
    <x v="0"/>
    <d v="2018-01-01T00:00:00"/>
    <n v="414"/>
    <n v="6.41"/>
  </r>
  <r>
    <s v="E"/>
    <s v="U"/>
    <s v="GU-F"/>
    <d v="2018-03-01T00:00:00"/>
    <x v="0"/>
    <d v="2018-01-01T00:00:00"/>
    <n v="13"/>
    <n v="0.25"/>
  </r>
  <r>
    <s v="E"/>
    <s v="U"/>
    <s v="GU-F"/>
    <d v="2018-03-01T00:00:00"/>
    <x v="1"/>
    <d v="2018-01-01T00:00:00"/>
    <n v="0.59"/>
    <n v="0.01"/>
  </r>
  <r>
    <s v="E"/>
    <s v="C"/>
    <s v="CG&lt;50F"/>
    <d v="2018-03-01T00:00:00"/>
    <x v="1"/>
    <d v="2018-01-01T00:00:00"/>
    <n v="1.44"/>
    <n v="0.03"/>
  </r>
  <r>
    <s v="E"/>
    <s v="C"/>
    <s v="CG&lt;50F"/>
    <d v="2018-03-01T00:00:00"/>
    <x v="0"/>
    <d v="2018-01-01T00:00:00"/>
    <n v="32"/>
    <n v="0.7"/>
  </r>
  <r>
    <s v="E"/>
    <s v="C"/>
    <s v="SENTF"/>
    <d v="2018-01-01T00:00:00"/>
    <x v="2"/>
    <d v="2018-01-01T00:00:00"/>
    <n v="15.68"/>
    <n v="0.47"/>
  </r>
  <r>
    <s v="E"/>
    <s v="C"/>
    <s v="SENTF"/>
    <d v="2018-01-01T00:00:00"/>
    <x v="3"/>
    <d v="2018-01-01T00:00:00"/>
    <n v="0.71"/>
    <n v="0.02"/>
  </r>
  <r>
    <s v="E"/>
    <s v="SL"/>
    <s v="WSENTF"/>
    <d v="2018-01-01T00:00:00"/>
    <x v="3"/>
    <d v="2018-01-01T00:00:00"/>
    <n v="0.02"/>
    <n v="0"/>
  </r>
  <r>
    <s v="E"/>
    <s v="SL"/>
    <s v="WSENTF"/>
    <d v="2018-01-01T00:00:00"/>
    <x v="2"/>
    <d v="2018-01-01T00:00:00"/>
    <n v="0.4"/>
    <n v="0"/>
  </r>
  <r>
    <s v="E"/>
    <s v="C"/>
    <s v="WSENTF"/>
    <d v="2018-01-01T00:00:00"/>
    <x v="2"/>
    <d v="2018-01-01T00:00:00"/>
    <n v="0.4"/>
    <n v="0.01"/>
  </r>
  <r>
    <s v="E"/>
    <s v="C"/>
    <s v="WSENTF"/>
    <d v="2018-01-01T00:00:00"/>
    <x v="3"/>
    <d v="2018-01-01T00:00:00"/>
    <n v="0.02"/>
    <n v="0"/>
  </r>
  <r>
    <s v="E"/>
    <s v="G"/>
    <s v="CSENTF"/>
    <d v="2018-01-01T00:00:00"/>
    <x v="3"/>
    <d v="2018-01-01T00:00:00"/>
    <n v="0"/>
    <n v="0"/>
  </r>
  <r>
    <s v="E"/>
    <s v="G"/>
    <s v="CSENTF"/>
    <d v="2018-01-01T00:00:00"/>
    <x v="2"/>
    <d v="2018-01-01T00:00:00"/>
    <n v="0"/>
    <n v="0"/>
  </r>
  <r>
    <s v="E"/>
    <s v="R"/>
    <s v="R-F"/>
    <d v="2018-02-01T00:00:00"/>
    <x v="0"/>
    <d v="2018-01-01T00:00:00"/>
    <n v="861"/>
    <n v="23.38"/>
  </r>
  <r>
    <s v="E"/>
    <s v="R"/>
    <s v="R-F"/>
    <d v="2018-02-01T00:00:00"/>
    <x v="1"/>
    <d v="2018-01-01T00:00:00"/>
    <n v="38.83"/>
    <n v="1.05"/>
  </r>
  <r>
    <s v="E"/>
    <s v="U"/>
    <s v="GU-F"/>
    <d v="2018-02-01T00:00:00"/>
    <x v="1"/>
    <d v="2018-01-01T00:00:00"/>
    <n v="99.3"/>
    <n v="2.67"/>
  </r>
  <r>
    <s v="E"/>
    <s v="U"/>
    <s v="GU-F"/>
    <d v="2018-02-01T00:00:00"/>
    <x v="0"/>
    <d v="2018-01-01T00:00:00"/>
    <n v="2202"/>
    <n v="59.17"/>
  </r>
  <r>
    <s v="E"/>
    <s v="C"/>
    <s v="GU-F"/>
    <d v="2018-02-01T00:00:00"/>
    <x v="1"/>
    <d v="2018-01-01T00:00:00"/>
    <n v="15.38"/>
    <n v="0.41"/>
  </r>
  <r>
    <s v="E"/>
    <s v="C"/>
    <s v="GU-F"/>
    <d v="2018-02-01T00:00:00"/>
    <x v="0"/>
    <d v="2018-01-01T00:00:00"/>
    <n v="341"/>
    <n v="9.16"/>
  </r>
  <r>
    <s v="E"/>
    <s v="C"/>
    <s v="SENTF"/>
    <d v="2018-02-01T00:00:00"/>
    <x v="2"/>
    <d v="2018-01-01T00:00:00"/>
    <n v="70.680000000000007"/>
    <n v="1.9"/>
  </r>
  <r>
    <s v="E"/>
    <s v="C"/>
    <s v="SENTF"/>
    <d v="2018-02-01T00:00:00"/>
    <x v="3"/>
    <d v="2018-01-01T00:00:00"/>
    <n v="3.19"/>
    <n v="0.09"/>
  </r>
  <r>
    <s v="E"/>
    <s v="R"/>
    <s v="R-F"/>
    <d v="2018-02-01T00:00:00"/>
    <x v="0"/>
    <d v="2018-01-01T00:00:00"/>
    <n v="752"/>
    <n v="21.14"/>
  </r>
  <r>
    <s v="E"/>
    <s v="R"/>
    <s v="R-F"/>
    <d v="2018-02-01T00:00:00"/>
    <x v="0"/>
    <d v="2018-01-01T00:00:00"/>
    <n v="4325"/>
    <n v="121.65"/>
  </r>
  <r>
    <s v="E"/>
    <s v="R"/>
    <s v="R-F"/>
    <d v="2018-02-01T00:00:00"/>
    <x v="1"/>
    <d v="2018-01-01T00:00:00"/>
    <n v="195.06"/>
    <n v="5.5"/>
  </r>
  <r>
    <s v="E"/>
    <s v="R"/>
    <s v="R-F"/>
    <d v="2018-02-01T00:00:00"/>
    <x v="1"/>
    <d v="2018-01-01T00:00:00"/>
    <n v="33.92"/>
    <n v="0.95"/>
  </r>
  <r>
    <s v="E"/>
    <s v="R"/>
    <s v="R-F"/>
    <d v="2018-02-01T00:00:00"/>
    <x v="1"/>
    <d v="2018-01-01T00:00:00"/>
    <n v="121.18"/>
    <n v="3.59"/>
  </r>
  <r>
    <s v="E"/>
    <s v="R"/>
    <s v="R-F"/>
    <d v="2018-02-01T00:00:00"/>
    <x v="0"/>
    <d v="2018-01-01T00:00:00"/>
    <n v="2687"/>
    <n v="79.540000000000006"/>
  </r>
  <r>
    <s v="E"/>
    <s v="R"/>
    <s v="SENTF"/>
    <d v="2018-01-01T00:00:00"/>
    <x v="2"/>
    <d v="2018-01-01T00:00:00"/>
    <n v="17.36"/>
    <n v="0.52"/>
  </r>
  <r>
    <s v="E"/>
    <s v="R"/>
    <s v="SENTF"/>
    <d v="2018-01-01T00:00:00"/>
    <x v="3"/>
    <d v="2018-01-01T00:00:00"/>
    <n v="0.78"/>
    <n v="0.02"/>
  </r>
  <r>
    <s v="E"/>
    <s v="GI"/>
    <s v="SENTF"/>
    <d v="2018-01-01T00:00:00"/>
    <x v="3"/>
    <d v="2018-01-01T00:00:00"/>
    <n v="2.0499999999999998"/>
    <n v="0.06"/>
  </r>
  <r>
    <s v="E"/>
    <s v="GI"/>
    <s v="SENTF"/>
    <d v="2018-01-01T00:00:00"/>
    <x v="2"/>
    <d v="2018-01-01T00:00:00"/>
    <n v="45.48"/>
    <n v="1.34"/>
  </r>
  <r>
    <s v="E"/>
    <s v="SL"/>
    <s v="SENTF"/>
    <d v="2018-01-01T00:00:00"/>
    <x v="2"/>
    <d v="2018-01-01T00:00:00"/>
    <n v="69.3"/>
    <n v="2.09"/>
  </r>
  <r>
    <s v="E"/>
    <s v="SL"/>
    <s v="SENTF"/>
    <d v="2018-01-01T00:00:00"/>
    <x v="3"/>
    <d v="2018-01-01T00:00:00"/>
    <n v="3.13"/>
    <n v="0.09"/>
  </r>
  <r>
    <s v="E"/>
    <s v="C"/>
    <s v="SENTF"/>
    <d v="2018-01-01T00:00:00"/>
    <x v="3"/>
    <d v="2018-01-01T00:00:00"/>
    <n v="7.06"/>
    <n v="0.21"/>
  </r>
  <r>
    <s v="E"/>
    <s v="C"/>
    <s v="SENTF"/>
    <d v="2018-01-01T00:00:00"/>
    <x v="2"/>
    <d v="2018-01-01T00:00:00"/>
    <n v="156.32"/>
    <n v="4.79"/>
  </r>
  <r>
    <s v="E"/>
    <s v="C"/>
    <s v="G&lt;50F"/>
    <d v="2018-03-01T00:00:00"/>
    <x v="0"/>
    <d v="2018-01-01T00:00:00"/>
    <n v="1160"/>
    <n v="23.34"/>
  </r>
  <r>
    <s v="E"/>
    <s v="C"/>
    <s v="G&lt;50F"/>
    <d v="2018-03-01T00:00:00"/>
    <x v="1"/>
    <d v="2018-01-01T00:00:00"/>
    <n v="52.32"/>
    <n v="1.05"/>
  </r>
  <r>
    <s v="E"/>
    <s v="C"/>
    <s v="G&lt;50F"/>
    <d v="2018-03-01T00:00:00"/>
    <x v="1"/>
    <d v="2018-01-01T00:00:00"/>
    <n v="404.1"/>
    <n v="8.89"/>
  </r>
  <r>
    <s v="E"/>
    <s v="C"/>
    <s v="G&lt;50F"/>
    <d v="2018-03-01T00:00:00"/>
    <x v="0"/>
    <d v="2018-01-01T00:00:00"/>
    <n v="8960"/>
    <n v="197.13"/>
  </r>
  <r>
    <s v="E"/>
    <s v="C"/>
    <s v="G&lt;50Ft"/>
    <d v="2018-03-01T00:00:00"/>
    <x v="0"/>
    <d v="2018-01-01T00:00:00"/>
    <n v="20640"/>
    <n v="454.1"/>
  </r>
  <r>
    <s v="E"/>
    <s v="C"/>
    <s v="G&lt;50Ft"/>
    <d v="2018-03-01T00:00:00"/>
    <x v="1"/>
    <d v="2018-01-01T00:00:00"/>
    <n v="930.86"/>
    <n v="20.48"/>
  </r>
  <r>
    <s v="E"/>
    <s v="G"/>
    <s v="G&gt;50Ft"/>
    <d v="2018-03-01T00:00:00"/>
    <x v="1"/>
    <d v="2018-01-01T00:00:00"/>
    <n v="1125.7"/>
    <n v="22.92"/>
  </r>
  <r>
    <s v="E"/>
    <s v="G"/>
    <s v="G&gt;50Ft"/>
    <d v="2018-03-01T00:00:00"/>
    <x v="0"/>
    <d v="2018-01-01T00:00:00"/>
    <n v="24960"/>
    <n v="508.24"/>
  </r>
  <r>
    <s v="E"/>
    <s v="U"/>
    <s v="GU-F"/>
    <d v="2018-03-01T00:00:00"/>
    <x v="0"/>
    <d v="2018-01-01T00:00:00"/>
    <n v="2044"/>
    <n v="41.62"/>
  </r>
  <r>
    <s v="E"/>
    <s v="U"/>
    <s v="GU-F"/>
    <d v="2018-03-01T00:00:00"/>
    <x v="1"/>
    <d v="2018-01-01T00:00:00"/>
    <n v="92.19"/>
    <n v="1.88"/>
  </r>
  <r>
    <s v="E"/>
    <s v="R"/>
    <s v="R-F"/>
    <d v="2018-03-01T00:00:00"/>
    <x v="1"/>
    <d v="2018-01-01T00:00:00"/>
    <n v="-47.17"/>
    <n v="-2.02"/>
  </r>
  <r>
    <s v="E"/>
    <s v="R"/>
    <s v="R-F"/>
    <d v="2018-03-01T00:00:00"/>
    <x v="0"/>
    <d v="2018-01-01T00:00:00"/>
    <n v="-1046"/>
    <n v="-45.11"/>
  </r>
  <r>
    <s v="E"/>
    <s v="R"/>
    <s v="R-F"/>
    <d v="2018-03-01T00:00:00"/>
    <x v="0"/>
    <d v="2018-01-01T00:00:00"/>
    <n v="1558"/>
    <n v="42.94"/>
  </r>
  <r>
    <s v="E"/>
    <s v="R"/>
    <s v="R-F"/>
    <d v="2018-03-01T00:00:00"/>
    <x v="1"/>
    <d v="2018-01-01T00:00:00"/>
    <n v="70.260000000000005"/>
    <n v="1.94"/>
  </r>
  <r>
    <s v="E"/>
    <s v="C"/>
    <s v="SENTF"/>
    <d v="2018-01-01T00:00:00"/>
    <x v="2"/>
    <d v="2018-01-01T00:00:00"/>
    <n v="0.33"/>
    <n v="0"/>
  </r>
  <r>
    <s v="E"/>
    <s v="C"/>
    <s v="SENTF"/>
    <d v="2018-01-01T00:00:00"/>
    <x v="3"/>
    <d v="2018-01-01T00:00:00"/>
    <n v="0.01"/>
    <n v="0"/>
  </r>
  <r>
    <s v="E"/>
    <s v="C"/>
    <s v="CSENTF"/>
    <d v="2018-01-01T00:00:00"/>
    <x v="3"/>
    <d v="2018-01-01T00:00:00"/>
    <n v="0"/>
    <n v="0"/>
  </r>
  <r>
    <s v="E"/>
    <s v="C"/>
    <s v="CSENTF"/>
    <d v="2018-01-01T00:00:00"/>
    <x v="2"/>
    <d v="2018-01-01T00:00:00"/>
    <n v="0.1"/>
    <n v="0"/>
  </r>
  <r>
    <s v="E"/>
    <s v="R"/>
    <s v="R-F"/>
    <d v="2018-11-01T00:00:00"/>
    <x v="0"/>
    <d v="2018-11-01T00:00:00"/>
    <n v="254"/>
    <n v="4.37"/>
  </r>
  <r>
    <s v="E"/>
    <s v="R"/>
    <s v="R-F"/>
    <d v="2018-11-01T00:00:00"/>
    <x v="1"/>
    <d v="2018-11-01T00:00:00"/>
    <n v="11.46"/>
    <n v="0.2"/>
  </r>
  <r>
    <s v="E"/>
    <s v="R"/>
    <s v="SENTF"/>
    <d v="2018-11-01T00:00:00"/>
    <x v="2"/>
    <d v="2018-05-01T00:00:00"/>
    <n v="28"/>
    <n v="0.5"/>
  </r>
  <r>
    <s v="E"/>
    <s v="C"/>
    <s v="SENTF"/>
    <d v="2018-11-01T00:00:00"/>
    <x v="2"/>
    <d v="2018-05-01T00:00:00"/>
    <n v="316"/>
    <n v="5.7"/>
  </r>
  <r>
    <s v="E"/>
    <s v="C"/>
    <s v="SENTF"/>
    <d v="2018-11-01T00:00:00"/>
    <x v="2"/>
    <d v="2018-05-01T00:00:00"/>
    <n v="642"/>
    <n v="11.57"/>
  </r>
  <r>
    <s v="E"/>
    <s v="U"/>
    <s v="GU-F"/>
    <d v="2018-11-01T00:00:00"/>
    <x v="1"/>
    <d v="2018-11-01T00:00:00"/>
    <n v="3.65"/>
    <n v="7.0000000000000007E-2"/>
  </r>
  <r>
    <s v="E"/>
    <s v="U"/>
    <s v="GU-F"/>
    <d v="2018-11-01T00:00:00"/>
    <x v="0"/>
    <d v="2018-05-01T00:00:00"/>
    <n v="127"/>
    <n v="2.29"/>
  </r>
  <r>
    <s v="E"/>
    <s v="U"/>
    <s v="GU-F"/>
    <d v="2018-11-01T00:00:00"/>
    <x v="0"/>
    <d v="2018-11-01T00:00:00"/>
    <n v="81"/>
    <n v="1.46"/>
  </r>
  <r>
    <s v="E"/>
    <s v="U"/>
    <s v="GU-F"/>
    <d v="2018-11-01T00:00:00"/>
    <x v="1"/>
    <d v="2018-05-01T00:00:00"/>
    <n v="5.73"/>
    <n v="0.1"/>
  </r>
  <r>
    <s v="E"/>
    <s v="R"/>
    <s v="R-F"/>
    <d v="2018-11-01T00:00:00"/>
    <x v="1"/>
    <d v="2018-05-01T00:00:00"/>
    <n v="8.8800000000000008"/>
    <n v="0.16"/>
  </r>
  <r>
    <s v="E"/>
    <s v="R"/>
    <s v="R-F"/>
    <d v="2018-11-01T00:00:00"/>
    <x v="0"/>
    <d v="2018-11-01T00:00:00"/>
    <n v="123.64"/>
    <n v="2.23"/>
  </r>
  <r>
    <s v="E"/>
    <s v="R"/>
    <s v="R-F"/>
    <d v="2018-11-01T00:00:00"/>
    <x v="0"/>
    <d v="2018-05-01T00:00:00"/>
    <n v="197"/>
    <n v="3.55"/>
  </r>
  <r>
    <s v="E"/>
    <s v="R"/>
    <s v="R-F"/>
    <d v="2018-11-01T00:00:00"/>
    <x v="1"/>
    <d v="2018-11-01T00:00:00"/>
    <n v="5.58"/>
    <n v="0.1"/>
  </r>
  <r>
    <s v="E"/>
    <s v="C"/>
    <s v="SENTF"/>
    <d v="2018-11-01T00:00:00"/>
    <x v="2"/>
    <d v="2018-05-01T00:00:00"/>
    <n v="2347"/>
    <n v="42.33"/>
  </r>
  <r>
    <s v="E"/>
    <s v="C"/>
    <s v="G&lt;50F"/>
    <d v="2018-11-01T00:00:00"/>
    <x v="1"/>
    <d v="2018-11-01T00:00:00"/>
    <n v="138.28"/>
    <n v="2.4900000000000002"/>
  </r>
  <r>
    <s v="E"/>
    <s v="C"/>
    <s v="G&lt;50F"/>
    <d v="2018-11-01T00:00:00"/>
    <x v="0"/>
    <d v="2018-11-01T00:00:00"/>
    <n v="3066"/>
    <n v="55.3"/>
  </r>
  <r>
    <s v="E"/>
    <s v="C"/>
    <s v="G&lt;50F"/>
    <d v="2018-11-01T00:00:00"/>
    <x v="0"/>
    <d v="2018-05-01T00:00:00"/>
    <n v="4854"/>
    <n v="87.54"/>
  </r>
  <r>
    <s v="E"/>
    <s v="C"/>
    <s v="C-NET"/>
    <d v="2018-11-01T00:00:00"/>
    <x v="4"/>
    <d v="2018-11-01T00:00:00"/>
    <n v="-15"/>
    <n v="-0.27"/>
  </r>
  <r>
    <s v="E"/>
    <s v="C"/>
    <s v="C-NET"/>
    <d v="2018-11-01T00:00:00"/>
    <x v="4"/>
    <d v="2018-05-01T00:00:00"/>
    <n v="-25"/>
    <n v="-0.45"/>
  </r>
  <r>
    <s v="E"/>
    <s v="C"/>
    <s v="G&lt;50F"/>
    <d v="2018-11-01T00:00:00"/>
    <x v="1"/>
    <d v="2018-05-01T00:00:00"/>
    <n v="218.92"/>
    <n v="3.95"/>
  </r>
  <r>
    <s v="E"/>
    <s v="G"/>
    <s v="G&gt;50F"/>
    <d v="2018-11-01T00:00:00"/>
    <x v="1"/>
    <d v="2018-05-01T00:00:00"/>
    <n v="948.67"/>
    <n v="17.11"/>
  </r>
  <r>
    <s v="E"/>
    <s v="G"/>
    <s v="G&gt;50F"/>
    <d v="2018-11-01T00:00:00"/>
    <x v="0"/>
    <d v="2018-05-01T00:00:00"/>
    <n v="21035"/>
    <n v="379.36"/>
  </r>
  <r>
    <s v="E"/>
    <s v="G"/>
    <s v="G&gt;50F"/>
    <d v="2018-11-01T00:00:00"/>
    <x v="0"/>
    <d v="2018-11-01T00:00:00"/>
    <n v="13285"/>
    <n v="239.6"/>
  </r>
  <r>
    <s v="E"/>
    <s v="G"/>
    <s v="G&gt;50F"/>
    <d v="2018-11-01T00:00:00"/>
    <x v="1"/>
    <d v="2018-11-01T00:00:00"/>
    <n v="599.15"/>
    <n v="10.81"/>
  </r>
  <r>
    <s v="E"/>
    <s v="G"/>
    <s v="G&gt;50Ft"/>
    <d v="2018-11-01T00:00:00"/>
    <x v="1"/>
    <d v="2018-11-01T00:00:00"/>
    <n v="1363.1"/>
    <n v="24.58"/>
  </r>
  <r>
    <s v="E"/>
    <s v="G"/>
    <s v="G&gt;50Ft"/>
    <d v="2018-11-01T00:00:00"/>
    <x v="0"/>
    <d v="2018-11-01T00:00:00"/>
    <n v="30224"/>
    <n v="545.09"/>
  </r>
  <r>
    <s v="E"/>
    <s v="G"/>
    <s v="G&gt;50Ft"/>
    <d v="2018-11-01T00:00:00"/>
    <x v="0"/>
    <d v="2018-05-01T00:00:00"/>
    <n v="47856"/>
    <n v="863.08"/>
  </r>
  <r>
    <s v="E"/>
    <s v="G"/>
    <s v="G&gt;50Ft"/>
    <d v="2018-11-01T00:00:00"/>
    <x v="1"/>
    <d v="2018-05-01T00:00:00"/>
    <n v="2158.31"/>
    <n v="38.93"/>
  </r>
  <r>
    <s v="E"/>
    <s v="U"/>
    <s v="GU-F"/>
    <d v="2018-11-01T00:00:00"/>
    <x v="0"/>
    <d v="2018-11-01T00:00:00"/>
    <n v="2925"/>
    <n v="52.84"/>
  </r>
  <r>
    <s v="E"/>
    <s v="U"/>
    <s v="GU-F"/>
    <d v="2018-11-01T00:00:00"/>
    <x v="1"/>
    <d v="2018-11-01T00:00:00"/>
    <n v="132.01"/>
    <n v="2.5099999999999998"/>
  </r>
  <r>
    <s v="E"/>
    <s v="U"/>
    <s v="GU-F"/>
    <d v="2018-11-01T00:00:00"/>
    <x v="1"/>
    <d v="2018-05-01T00:00:00"/>
    <n v="208.35"/>
    <n v="3.85"/>
  </r>
  <r>
    <s v="E"/>
    <s v="U"/>
    <s v="GU-F"/>
    <d v="2018-11-01T00:00:00"/>
    <x v="0"/>
    <d v="2018-05-01T00:00:00"/>
    <n v="4617"/>
    <n v="83.25"/>
  </r>
  <r>
    <s v="E"/>
    <s v="U"/>
    <s v="GU-F"/>
    <d v="2018-11-01T00:00:00"/>
    <x v="0"/>
    <d v="2018-11-01T00:00:00"/>
    <n v="107"/>
    <n v="1.7"/>
  </r>
  <r>
    <s v="E"/>
    <s v="U"/>
    <s v="GU-F"/>
    <d v="2018-11-01T00:00:00"/>
    <x v="1"/>
    <d v="2018-11-01T00:00:00"/>
    <n v="4.83"/>
    <n v="0.08"/>
  </r>
  <r>
    <s v="E"/>
    <s v="G"/>
    <s v="SENTF"/>
    <d v="2018-11-01T00:00:00"/>
    <x v="2"/>
    <d v="2018-05-01T00:00:00"/>
    <n v="504"/>
    <n v="7.99"/>
  </r>
  <r>
    <s v="E"/>
    <s v="G"/>
    <s v="G&gt;50F"/>
    <d v="2018-11-01T00:00:00"/>
    <x v="1"/>
    <d v="2018-11-01T00:00:00"/>
    <n v="57.59"/>
    <n v="0.91"/>
  </r>
  <r>
    <s v="E"/>
    <s v="G"/>
    <s v="G&gt;50F"/>
    <d v="2018-11-01T00:00:00"/>
    <x v="0"/>
    <d v="2018-11-01T00:00:00"/>
    <n v="1277"/>
    <n v="20.23"/>
  </r>
  <r>
    <s v="E"/>
    <s v="U"/>
    <s v="GU-F"/>
    <d v="2018-11-01T00:00:00"/>
    <x v="1"/>
    <d v="2018-05-01T00:00:00"/>
    <n v="13.85"/>
    <n v="0.22"/>
  </r>
  <r>
    <s v="E"/>
    <s v="G"/>
    <s v="G&gt;50F"/>
    <d v="2018-11-01T00:00:00"/>
    <x v="1"/>
    <d v="2018-05-01T00:00:00"/>
    <n v="165.65"/>
    <n v="2.62"/>
  </r>
  <r>
    <s v="E"/>
    <s v="U"/>
    <s v="GU-F"/>
    <d v="2018-11-01T00:00:00"/>
    <x v="0"/>
    <d v="2018-05-01T00:00:00"/>
    <n v="307"/>
    <n v="4.8600000000000003"/>
  </r>
  <r>
    <s v="E"/>
    <s v="G"/>
    <s v="G&gt;50F"/>
    <d v="2018-11-01T00:00:00"/>
    <x v="0"/>
    <d v="2018-05-01T00:00:00"/>
    <n v="3673"/>
    <n v="58.2"/>
  </r>
  <r>
    <s v="E"/>
    <s v="G"/>
    <s v="G&gt;50Ft"/>
    <d v="2018-11-01T00:00:00"/>
    <x v="0"/>
    <d v="2018-05-01T00:00:00"/>
    <n v="9497"/>
    <n v="150.47"/>
  </r>
  <r>
    <s v="E"/>
    <s v="G"/>
    <s v="G&gt;50Ft"/>
    <d v="2018-11-01T00:00:00"/>
    <x v="1"/>
    <d v="2018-05-01T00:00:00"/>
    <n v="428.31"/>
    <n v="6.79"/>
  </r>
  <r>
    <s v="E"/>
    <s v="G"/>
    <s v="G&gt;50Ft"/>
    <d v="2018-11-01T00:00:00"/>
    <x v="0"/>
    <d v="2018-11-01T00:00:00"/>
    <n v="3303"/>
    <n v="52.33"/>
  </r>
  <r>
    <s v="E"/>
    <s v="G"/>
    <s v="G&gt;50Ft"/>
    <d v="2018-11-01T00:00:00"/>
    <x v="1"/>
    <d v="2018-11-01T00:00:00"/>
    <n v="148.97"/>
    <n v="2.36"/>
  </r>
  <r>
    <s v="E"/>
    <s v="R"/>
    <s v="R-F"/>
    <d v="2018-11-01T00:00:00"/>
    <x v="1"/>
    <d v="2018-11-01T00:00:00"/>
    <n v="7.31"/>
    <n v="0.14000000000000001"/>
  </r>
  <r>
    <s v="E"/>
    <s v="R"/>
    <s v="R-F"/>
    <d v="2018-11-01T00:00:00"/>
    <x v="1"/>
    <d v="2018-11-01T00:00:00"/>
    <n v="9.25"/>
    <n v="0.16"/>
  </r>
  <r>
    <s v="E"/>
    <s v="R"/>
    <s v="R-F"/>
    <d v="2018-11-01T00:00:00"/>
    <x v="0"/>
    <d v="2018-11-01T00:00:00"/>
    <n v="162"/>
    <n v="3.05"/>
  </r>
  <r>
    <s v="E"/>
    <s v="R"/>
    <s v="R-F"/>
    <d v="2018-11-01T00:00:00"/>
    <x v="0"/>
    <d v="2018-11-01T00:00:00"/>
    <n v="205"/>
    <n v="3.52"/>
  </r>
  <r>
    <s v="E"/>
    <s v="S"/>
    <s v="STRLTF"/>
    <d v="2018-11-01T00:00:00"/>
    <x v="0"/>
    <d v="2018-11-01T00:00:00"/>
    <n v="12826.48"/>
    <n v="156.74"/>
  </r>
  <r>
    <s v="E"/>
    <s v="S"/>
    <s v="STRLTF"/>
    <d v="2018-11-01T00:00:00"/>
    <x v="0"/>
    <d v="2018-05-01T00:00:00"/>
    <n v="23320"/>
    <n v="284.97000000000003"/>
  </r>
  <r>
    <s v="E"/>
    <s v="S"/>
    <s v="STRLTF"/>
    <d v="2018-11-01T00:00:00"/>
    <x v="1"/>
    <d v="2018-05-01T00:00:00"/>
    <n v="1051.73"/>
    <n v="12.85"/>
  </r>
  <r>
    <s v="E"/>
    <s v="S"/>
    <s v="STRLTF"/>
    <d v="2018-11-01T00:00:00"/>
    <x v="1"/>
    <d v="2018-11-01T00:00:00"/>
    <n v="578.48"/>
    <n v="7.07"/>
  </r>
  <r>
    <s v="E"/>
    <s v="S"/>
    <s v="STRLTF"/>
    <d v="2018-11-01T00:00:00"/>
    <x v="1"/>
    <d v="2018-11-01T00:00:00"/>
    <n v="137.30000000000001"/>
    <n v="1.68"/>
  </r>
  <r>
    <s v="E"/>
    <s v="S"/>
    <s v="STRLTF"/>
    <d v="2018-11-01T00:00:00"/>
    <x v="1"/>
    <d v="2018-05-01T00:00:00"/>
    <n v="249.63"/>
    <n v="3.05"/>
  </r>
  <r>
    <s v="E"/>
    <s v="S"/>
    <s v="STRLTF"/>
    <d v="2018-11-01T00:00:00"/>
    <x v="0"/>
    <d v="2018-05-01T00:00:00"/>
    <n v="5535"/>
    <n v="67.64"/>
  </r>
  <r>
    <s v="E"/>
    <s v="S"/>
    <s v="STRLTF"/>
    <d v="2018-11-01T00:00:00"/>
    <x v="0"/>
    <d v="2018-11-01T00:00:00"/>
    <n v="3044.35"/>
    <n v="37.200000000000003"/>
  </r>
  <r>
    <s v="E"/>
    <s v="S"/>
    <s v="STRLTF"/>
    <d v="2018-11-01T00:00:00"/>
    <x v="0"/>
    <d v="2018-11-01T00:00:00"/>
    <n v="1947.77"/>
    <n v="23.8"/>
  </r>
  <r>
    <s v="E"/>
    <s v="GI"/>
    <s v="G&gt;5IFt"/>
    <d v="2018-11-01T00:00:00"/>
    <x v="0"/>
    <d v="2018-11-01T00:00:00"/>
    <n v="7721.66"/>
    <n v="134.43"/>
  </r>
  <r>
    <s v="E"/>
    <s v="S"/>
    <s v="STRLTF"/>
    <d v="2018-11-01T00:00:00"/>
    <x v="0"/>
    <d v="2018-05-01T00:00:00"/>
    <n v="3541"/>
    <n v="43.27"/>
  </r>
  <r>
    <s v="E"/>
    <s v="S"/>
    <s v="STRLTF"/>
    <d v="2018-11-01T00:00:00"/>
    <x v="1"/>
    <d v="2018-05-01T00:00:00"/>
    <n v="159.69999999999999"/>
    <n v="1.95"/>
  </r>
  <r>
    <s v="E"/>
    <s v="S"/>
    <s v="STRLTF"/>
    <d v="2018-11-01T00:00:00"/>
    <x v="1"/>
    <d v="2018-11-01T00:00:00"/>
    <n v="87.84"/>
    <n v="1.07"/>
  </r>
  <r>
    <s v="E"/>
    <s v="GI"/>
    <s v="G&gt;5IFt"/>
    <d v="2018-11-01T00:00:00"/>
    <x v="1"/>
    <d v="2018-11-01T00:00:00"/>
    <n v="348.25"/>
    <n v="6.06"/>
  </r>
  <r>
    <s v="E"/>
    <s v="G"/>
    <s v="G&gt;50IF"/>
    <d v="2018-11-01T00:00:00"/>
    <x v="1"/>
    <d v="2018-11-01T00:00:00"/>
    <n v="76.709999999999994"/>
    <n v="1.17"/>
  </r>
  <r>
    <s v="E"/>
    <s v="GI"/>
    <s v="G&gt;5IFt"/>
    <d v="2018-11-01T00:00:00"/>
    <x v="1"/>
    <d v="2018-05-01T00:00:00"/>
    <n v="633.11"/>
    <n v="11.02"/>
  </r>
  <r>
    <s v="E"/>
    <s v="G"/>
    <s v="G&gt;50IF"/>
    <d v="2018-11-01T00:00:00"/>
    <x v="1"/>
    <d v="2018-05-01T00:00:00"/>
    <n v="139.4"/>
    <n v="2.12"/>
  </r>
  <r>
    <s v="E"/>
    <s v="GI"/>
    <s v="G&gt;5IFt"/>
    <d v="2018-11-01T00:00:00"/>
    <x v="0"/>
    <d v="2018-05-01T00:00:00"/>
    <n v="14038"/>
    <n v="244.4"/>
  </r>
  <r>
    <s v="E"/>
    <s v="G"/>
    <s v="G&gt;50IF"/>
    <d v="2018-11-01T00:00:00"/>
    <x v="0"/>
    <d v="2018-05-01T00:00:00"/>
    <n v="3091"/>
    <n v="47.11"/>
  </r>
  <r>
    <s v="E"/>
    <s v="G"/>
    <s v="G&gt;50IF"/>
    <d v="2018-11-01T00:00:00"/>
    <x v="0"/>
    <d v="2018-11-01T00:00:00"/>
    <n v="1700.78"/>
    <n v="25.92"/>
  </r>
  <r>
    <s v="E"/>
    <s v="S"/>
    <s v="STRLTF"/>
    <d v="2018-11-01T00:00:00"/>
    <x v="0"/>
    <d v="2018-11-01T00:00:00"/>
    <n v="4227.82"/>
    <n v="51.66"/>
  </r>
  <r>
    <s v="E"/>
    <s v="S"/>
    <s v="STRLTF"/>
    <d v="2018-11-01T00:00:00"/>
    <x v="0"/>
    <d v="2018-05-01T00:00:00"/>
    <n v="7688"/>
    <n v="93.95"/>
  </r>
  <r>
    <s v="E"/>
    <s v="S"/>
    <s v="STRLTF"/>
    <d v="2018-11-01T00:00:00"/>
    <x v="1"/>
    <d v="2018-05-01T00:00:00"/>
    <n v="346.73"/>
    <n v="4.24"/>
  </r>
  <r>
    <s v="E"/>
    <s v="S"/>
    <s v="STRLTF"/>
    <d v="2018-11-01T00:00:00"/>
    <x v="1"/>
    <d v="2018-11-01T00:00:00"/>
    <n v="190.67"/>
    <n v="2.33"/>
  </r>
  <r>
    <s v="E"/>
    <s v="C"/>
    <s v="G&lt;50IF"/>
    <d v="2018-11-01T00:00:00"/>
    <x v="1"/>
    <d v="2018-11-01T00:00:00"/>
    <n v="71.900000000000006"/>
    <n v="1.02"/>
  </r>
  <r>
    <s v="E"/>
    <s v="C"/>
    <s v="G&lt;50IF"/>
    <d v="2018-11-01T00:00:00"/>
    <x v="1"/>
    <d v="2018-05-01T00:00:00"/>
    <n v="130.74"/>
    <n v="1.86"/>
  </r>
  <r>
    <s v="E"/>
    <s v="C"/>
    <s v="G&lt;50IF"/>
    <d v="2018-11-01T00:00:00"/>
    <x v="0"/>
    <d v="2018-05-01T00:00:00"/>
    <n v="2899"/>
    <n v="41.2"/>
  </r>
  <r>
    <s v="E"/>
    <s v="C"/>
    <s v="G&lt;50IF"/>
    <d v="2018-11-01T00:00:00"/>
    <x v="0"/>
    <d v="2018-11-01T00:00:00"/>
    <n v="1594.32"/>
    <n v="22.66"/>
  </r>
  <r>
    <s v="E"/>
    <s v="C"/>
    <s v="G&lt;50IF"/>
    <d v="2018-11-01T00:00:00"/>
    <x v="0"/>
    <d v="2018-11-01T00:00:00"/>
    <n v="5035.26"/>
    <n v="65.959999999999994"/>
  </r>
  <r>
    <s v="E"/>
    <s v="C"/>
    <s v="G&lt;50IF"/>
    <d v="2018-11-01T00:00:00"/>
    <x v="1"/>
    <d v="2018-11-01T00:00:00"/>
    <n v="227.09"/>
    <n v="2.98"/>
  </r>
  <r>
    <s v="E"/>
    <s v="G"/>
    <s v="G&gt;50IF"/>
    <d v="2018-11-01T00:00:00"/>
    <x v="1"/>
    <d v="2018-11-01T00:00:00"/>
    <n v="0"/>
    <n v="0"/>
  </r>
  <r>
    <s v="E"/>
    <s v="G"/>
    <s v="G&gt;50IF"/>
    <d v="2018-11-01T00:00:00"/>
    <x v="0"/>
    <d v="2018-11-01T00:00:00"/>
    <n v="0"/>
    <n v="0"/>
  </r>
  <r>
    <s v="E"/>
    <s v="C"/>
    <s v="G&lt;50IF"/>
    <d v="2018-11-01T00:00:00"/>
    <x v="0"/>
    <d v="2018-05-01T00:00:00"/>
    <n v="9154"/>
    <n v="119.9"/>
  </r>
  <r>
    <s v="E"/>
    <s v="G"/>
    <s v="G&gt;50IF"/>
    <d v="2018-11-01T00:00:00"/>
    <x v="0"/>
    <d v="2018-05-01T00:00:00"/>
    <n v="0"/>
    <n v="0"/>
  </r>
  <r>
    <s v="E"/>
    <s v="C"/>
    <s v="G&lt;50IF"/>
    <d v="2018-11-01T00:00:00"/>
    <x v="1"/>
    <d v="2018-05-01T00:00:00"/>
    <n v="412.83"/>
    <n v="5.4"/>
  </r>
  <r>
    <s v="E"/>
    <s v="G"/>
    <s v="G&gt;50IF"/>
    <d v="2018-11-01T00:00:00"/>
    <x v="1"/>
    <d v="2018-05-01T00:00:00"/>
    <n v="0"/>
    <n v="0"/>
  </r>
  <r>
    <s v="E"/>
    <s v="G"/>
    <s v="G&gt;50F"/>
    <d v="2018-11-01T00:00:00"/>
    <x v="0"/>
    <d v="2018-05-01T00:00:00"/>
    <n v="79095"/>
    <n v="1310.76"/>
  </r>
  <r>
    <s v="E"/>
    <s v="G"/>
    <s v="G&gt;50F"/>
    <d v="2018-11-01T00:00:00"/>
    <x v="0"/>
    <d v="2018-11-01T00:00:00"/>
    <n v="37664"/>
    <n v="624.16999999999996"/>
  </r>
  <r>
    <s v="E"/>
    <s v="C"/>
    <s v="SENTF"/>
    <d v="2019-01-01T00:00:00"/>
    <x v="2"/>
    <d v="2018-11-01T00:00:00"/>
    <n v="66"/>
    <n v="1.67"/>
  </r>
  <r>
    <s v="E"/>
    <s v="C"/>
    <s v="SENTF"/>
    <d v="2019-01-01T00:00:00"/>
    <x v="3"/>
    <d v="2018-11-01T00:00:00"/>
    <n v="2.78"/>
    <n v="7.0000000000000007E-2"/>
  </r>
  <r>
    <s v="E"/>
    <s v="U"/>
    <s v="GU-F"/>
    <d v="2019-01-01T00:00:00"/>
    <x v="0"/>
    <d v="2018-11-01T00:00:00"/>
    <n v="317"/>
    <n v="8.01"/>
  </r>
  <r>
    <s v="E"/>
    <s v="U"/>
    <s v="GU-F"/>
    <d v="2019-01-01T00:00:00"/>
    <x v="1"/>
    <d v="2018-11-01T00:00:00"/>
    <n v="13.35"/>
    <n v="0.34"/>
  </r>
  <r>
    <s v="E"/>
    <s v="C"/>
    <s v="SENTF"/>
    <d v="2019-01-01T00:00:00"/>
    <x v="2"/>
    <d v="2018-11-01T00:00:00"/>
    <n v="89"/>
    <n v="2.25"/>
  </r>
  <r>
    <s v="E"/>
    <s v="C"/>
    <s v="SENTF"/>
    <d v="2019-01-01T00:00:00"/>
    <x v="3"/>
    <d v="2018-11-01T00:00:00"/>
    <n v="3.75"/>
    <n v="0.09"/>
  </r>
  <r>
    <s v="E"/>
    <s v="G"/>
    <s v="G&gt;50F"/>
    <d v="2019-01-01T00:00:00"/>
    <x v="1"/>
    <d v="2018-11-01T00:00:00"/>
    <n v="217.32"/>
    <n v="5.49"/>
  </r>
  <r>
    <s v="E"/>
    <s v="G"/>
    <s v="G&gt;50F"/>
    <d v="2019-01-01T00:00:00"/>
    <x v="0"/>
    <d v="2018-11-01T00:00:00"/>
    <n v="5162"/>
    <n v="130.46"/>
  </r>
  <r>
    <s v="E"/>
    <s v="R"/>
    <s v="R-F"/>
    <d v="2019-01-01T00:00:00"/>
    <x v="0"/>
    <d v="2018-11-01T00:00:00"/>
    <n v="700"/>
    <n v="17.7"/>
  </r>
  <r>
    <s v="E"/>
    <s v="R"/>
    <s v="R-F"/>
    <d v="2019-01-01T00:00:00"/>
    <x v="1"/>
    <d v="2018-11-01T00:00:00"/>
    <n v="29.47"/>
    <n v="0.74"/>
  </r>
  <r>
    <s v="E"/>
    <s v="R"/>
    <s v="R-F"/>
    <d v="2019-01-01T00:00:00"/>
    <x v="1"/>
    <d v="2018-11-01T00:00:00"/>
    <n v="40.42"/>
    <n v="0.97"/>
  </r>
  <r>
    <s v="E"/>
    <s v="R"/>
    <s v="R-F"/>
    <d v="2019-01-01T00:00:00"/>
    <x v="0"/>
    <d v="2018-11-01T00:00:00"/>
    <n v="967"/>
    <n v="23.3"/>
  </r>
  <r>
    <s v="E"/>
    <s v="G"/>
    <s v="G&gt;50Ft"/>
    <d v="2019-01-01T00:00:00"/>
    <x v="0"/>
    <d v="2018-11-01T00:00:00"/>
    <n v="12847"/>
    <n v="324.68"/>
  </r>
  <r>
    <s v="E"/>
    <s v="G"/>
    <s v="G&gt;50Ft"/>
    <d v="2019-01-01T00:00:00"/>
    <x v="1"/>
    <d v="2018-11-01T00:00:00"/>
    <n v="540.86"/>
    <n v="13.67"/>
  </r>
  <r>
    <s v="E"/>
    <s v="G"/>
    <s v="G&lt;50IF"/>
    <d v="2019-01-01T00:00:00"/>
    <x v="0"/>
    <d v="2018-11-01T00:00:00"/>
    <n v="1075.1300000000001"/>
    <n v="23.48"/>
  </r>
  <r>
    <s v="E"/>
    <s v="G"/>
    <s v="G&lt;50IF"/>
    <d v="2019-01-01T00:00:00"/>
    <x v="1"/>
    <d v="2018-11-01T00:00:00"/>
    <n v="46.9"/>
    <n v="1.03"/>
  </r>
  <r>
    <s v="E"/>
    <s v="G"/>
    <s v="G&gt;50F"/>
    <d v="2019-01-01T00:00:00"/>
    <x v="1"/>
    <d v="2018-11-01T00:00:00"/>
    <n v="3079.99"/>
    <n v="69.16"/>
  </r>
  <r>
    <s v="E"/>
    <s v="G"/>
    <s v="G&gt;50F"/>
    <d v="2019-01-01T00:00:00"/>
    <x v="0"/>
    <d v="2018-11-01T00:00:00"/>
    <n v="75122"/>
    <n v="1686.7"/>
  </r>
  <r>
    <s v="E"/>
    <s v="C"/>
    <s v="SENTF"/>
    <d v="2019-01-01T00:00:00"/>
    <x v="2"/>
    <d v="2018-11-01T00:00:00"/>
    <n v="331"/>
    <n v="7.43"/>
  </r>
  <r>
    <s v="E"/>
    <s v="C"/>
    <s v="SENTF"/>
    <d v="2019-01-01T00:00:00"/>
    <x v="3"/>
    <d v="2018-11-01T00:00:00"/>
    <n v="13.58"/>
    <n v="0.31"/>
  </r>
  <r>
    <s v="E"/>
    <s v="G"/>
    <s v="G&gt;50Ft"/>
    <d v="2019-01-01T00:00:00"/>
    <x v="0"/>
    <d v="2018-11-01T00:00:00"/>
    <n v="27855"/>
    <n v="625.42999999999995"/>
  </r>
  <r>
    <s v="E"/>
    <s v="G"/>
    <s v="G&gt;50Ft"/>
    <d v="2019-01-01T00:00:00"/>
    <x v="1"/>
    <d v="2018-11-01T00:00:00"/>
    <n v="1142.06"/>
    <n v="25.64"/>
  </r>
  <r>
    <s v="E"/>
    <s v="C"/>
    <s v="SENTF"/>
    <d v="2019-02-01T00:00:00"/>
    <x v="2"/>
    <d v="2018-11-01T00:00:00"/>
    <n v="268.68"/>
    <n v="5.55"/>
  </r>
  <r>
    <s v="E"/>
    <s v="G"/>
    <s v="G&gt;50Ft"/>
    <d v="2019-02-01T00:00:00"/>
    <x v="0"/>
    <d v="2018-11-01T00:00:00"/>
    <n v="11671"/>
    <n v="236.15"/>
  </r>
  <r>
    <s v="E"/>
    <s v="G"/>
    <s v="G&gt;50Ft"/>
    <d v="2019-02-01T00:00:00"/>
    <x v="1"/>
    <d v="2018-11-01T00:00:00"/>
    <n v="450.5"/>
    <n v="9.1199999999999992"/>
  </r>
  <r>
    <s v="E"/>
    <s v="C"/>
    <s v="G&lt;50F"/>
    <d v="2019-02-01T00:00:00"/>
    <x v="1"/>
    <d v="2018-11-01T00:00:00"/>
    <n v="2.2799999999999998"/>
    <n v="0.05"/>
  </r>
  <r>
    <s v="E"/>
    <s v="C"/>
    <s v="G&lt;50F"/>
    <d v="2019-02-01T00:00:00"/>
    <x v="0"/>
    <d v="2018-11-01T00:00:00"/>
    <n v="59"/>
    <n v="1.19"/>
  </r>
  <r>
    <s v="E"/>
    <s v="R"/>
    <s v="SENTF"/>
    <d v="2019-02-01T00:00:00"/>
    <x v="2"/>
    <d v="2018-11-01T00:00:00"/>
    <n v="10"/>
    <n v="0.2"/>
  </r>
  <r>
    <s v="E"/>
    <s v="U"/>
    <s v="GU-F"/>
    <d v="2019-01-01T00:00:00"/>
    <x v="1"/>
    <d v="2018-11-01T00:00:00"/>
    <n v="124.93"/>
    <n v="2.74"/>
  </r>
  <r>
    <s v="E"/>
    <s v="U"/>
    <s v="GU-F"/>
    <d v="2019-01-01T00:00:00"/>
    <x v="0"/>
    <d v="2018-11-01T00:00:00"/>
    <n v="3077"/>
    <n v="67.66"/>
  </r>
  <r>
    <s v="E"/>
    <s v="C"/>
    <s v="GU-F"/>
    <d v="2019-01-01T00:00:00"/>
    <x v="0"/>
    <d v="2018-11-01T00:00:00"/>
    <n v="848"/>
    <n v="18.64"/>
  </r>
  <r>
    <s v="E"/>
    <s v="C"/>
    <s v="GU-F"/>
    <d v="2019-01-01T00:00:00"/>
    <x v="1"/>
    <d v="2018-11-01T00:00:00"/>
    <n v="34.43"/>
    <n v="0.76"/>
  </r>
  <r>
    <s v="E"/>
    <s v="SL"/>
    <s v="SENTF"/>
    <d v="2019-01-01T00:00:00"/>
    <x v="2"/>
    <d v="2018-11-01T00:00:00"/>
    <n v="126"/>
    <n v="2.77"/>
  </r>
  <r>
    <s v="E"/>
    <s v="SL"/>
    <s v="SENTF"/>
    <d v="2019-01-01T00:00:00"/>
    <x v="3"/>
    <d v="2018-11-01T00:00:00"/>
    <n v="5.12"/>
    <n v="0.11"/>
  </r>
  <r>
    <s v="E"/>
    <s v="GI"/>
    <s v="SENTF"/>
    <d v="2019-01-01T00:00:00"/>
    <x v="3"/>
    <d v="2018-11-01T00:00:00"/>
    <n v="3.29"/>
    <n v="7.0000000000000007E-2"/>
  </r>
  <r>
    <s v="E"/>
    <s v="GI"/>
    <s v="SENTF"/>
    <d v="2019-01-01T00:00:00"/>
    <x v="2"/>
    <d v="2018-11-01T00:00:00"/>
    <n v="81"/>
    <n v="1.72"/>
  </r>
  <r>
    <s v="E"/>
    <s v="GI"/>
    <s v="G&gt;50IF"/>
    <d v="2019-01-01T00:00:00"/>
    <x v="1"/>
    <d v="2018-11-01T00:00:00"/>
    <n v="385.42"/>
    <n v="9.1"/>
  </r>
  <r>
    <s v="E"/>
    <s v="GI"/>
    <s v="G&gt;50IF"/>
    <d v="2019-01-01T00:00:00"/>
    <x v="0"/>
    <d v="2018-11-01T00:00:00"/>
    <n v="9493"/>
    <n v="224.05"/>
  </r>
  <r>
    <s v="E"/>
    <s v="R"/>
    <s v="R-F"/>
    <d v="2019-01-01T00:00:00"/>
    <x v="0"/>
    <d v="2018-11-01T00:00:00"/>
    <n v="-925"/>
    <n v="-25.46"/>
  </r>
  <r>
    <s v="E"/>
    <s v="R"/>
    <s v="R-F"/>
    <d v="2019-01-01T00:00:00"/>
    <x v="1"/>
    <d v="2018-11-01T00:00:00"/>
    <n v="-41.72"/>
    <n v="-1.1499999999999999"/>
  </r>
  <r>
    <s v="E"/>
    <s v="C"/>
    <s v="G&lt;50Ft"/>
    <d v="2019-01-01T00:00:00"/>
    <x v="1"/>
    <d v="2018-11-01T00:00:00"/>
    <n v="808.19"/>
    <n v="24.43"/>
  </r>
  <r>
    <s v="E"/>
    <s v="C"/>
    <s v="G&lt;50Ft"/>
    <d v="2019-01-01T00:00:00"/>
    <x v="0"/>
    <d v="2018-11-01T00:00:00"/>
    <n v="17920"/>
    <n v="541.78"/>
  </r>
  <r>
    <s v="E"/>
    <s v="GI"/>
    <s v="G&gt;50IF"/>
    <d v="2019-01-01T00:00:00"/>
    <x v="0"/>
    <d v="2018-11-01T00:00:00"/>
    <n v="23903.58"/>
    <n v="704.37"/>
  </r>
  <r>
    <s v="E"/>
    <s v="GI"/>
    <s v="G&gt;50IF"/>
    <d v="2019-01-01T00:00:00"/>
    <x v="1"/>
    <d v="2018-11-01T00:00:00"/>
    <n v="829.45"/>
    <n v="24.44"/>
  </r>
  <r>
    <s v="E"/>
    <s v="G"/>
    <s v="G&gt;50IF"/>
    <d v="2019-01-01T00:00:00"/>
    <x v="1"/>
    <d v="2018-11-01T00:00:00"/>
    <n v="0"/>
    <n v="0"/>
  </r>
  <r>
    <s v="E"/>
    <s v="G"/>
    <s v="G&gt;50IF"/>
    <d v="2019-01-01T00:00:00"/>
    <x v="0"/>
    <d v="2018-11-01T00:00:00"/>
    <n v="0"/>
    <n v="0"/>
  </r>
  <r>
    <s v="E"/>
    <s v="G"/>
    <s v="G&gt;50IF"/>
    <d v="2019-01-01T00:00:00"/>
    <x v="1"/>
    <d v="2018-05-01T00:00:00"/>
    <n v="0"/>
    <n v="0"/>
  </r>
  <r>
    <s v="E"/>
    <s v="G"/>
    <s v="G&gt;50IF"/>
    <d v="2019-01-01T00:00:00"/>
    <x v="0"/>
    <d v="2018-05-01T00:00:00"/>
    <n v="0"/>
    <n v="0"/>
  </r>
  <r>
    <s v="E"/>
    <s v="G"/>
    <s v="G&gt;50IF"/>
    <d v="2019-01-01T00:00:00"/>
    <x v="0"/>
    <d v="2018-01-01T00:00:00"/>
    <n v="0"/>
    <n v="0"/>
  </r>
  <r>
    <s v="E"/>
    <s v="G"/>
    <s v="G&gt;50IF"/>
    <d v="2019-01-01T00:00:00"/>
    <x v="1"/>
    <d v="2018-01-01T00:00:00"/>
    <n v="0"/>
    <n v="0"/>
  </r>
  <r>
    <s v="E"/>
    <s v="G"/>
    <s v="G&lt;50IF"/>
    <d v="2019-01-01T00:00:00"/>
    <x v="1"/>
    <d v="2018-01-01T00:00:00"/>
    <n v="12.22"/>
    <n v="0.15"/>
  </r>
  <r>
    <s v="E"/>
    <s v="G"/>
    <s v="G&lt;50IF"/>
    <d v="2019-01-01T00:00:00"/>
    <x v="1"/>
    <d v="2018-05-01T00:00:00"/>
    <n v="95.12"/>
    <n v="1.55"/>
  </r>
  <r>
    <s v="E"/>
    <s v="G"/>
    <s v="G&lt;50IF"/>
    <d v="2019-01-01T00:00:00"/>
    <x v="0"/>
    <d v="2018-01-01T00:00:00"/>
    <n v="271"/>
    <n v="3.25"/>
  </r>
  <r>
    <s v="E"/>
    <s v="G"/>
    <s v="G&lt;50IF"/>
    <d v="2019-01-01T00:00:00"/>
    <x v="0"/>
    <d v="2018-05-01T00:00:00"/>
    <n v="2109.14"/>
    <n v="34.270000000000003"/>
  </r>
  <r>
    <s v="E"/>
    <s v="R"/>
    <s v="SENTF"/>
    <d v="2019-01-01T00:00:00"/>
    <x v="2"/>
    <d v="2018-11-01T00:00:00"/>
    <n v="66"/>
    <n v="1.67"/>
  </r>
  <r>
    <s v="E"/>
    <s v="R"/>
    <s v="SENTF"/>
    <d v="2019-01-01T00:00:00"/>
    <x v="3"/>
    <d v="2018-11-01T00:00:00"/>
    <n v="2.78"/>
    <n v="7.0000000000000007E-2"/>
  </r>
  <r>
    <s v="E"/>
    <s v="R"/>
    <s v="R-F"/>
    <d v="2019-02-01T00:00:00"/>
    <x v="1"/>
    <d v="2018-11-01T00:00:00"/>
    <n v="24.36"/>
    <n v="0.5"/>
  </r>
  <r>
    <s v="E"/>
    <s v="R"/>
    <s v="R-F"/>
    <d v="2019-02-01T00:00:00"/>
    <x v="0"/>
    <d v="2018-11-01T00:00:00"/>
    <n v="612"/>
    <n v="12.57"/>
  </r>
  <r>
    <s v="E"/>
    <s v="R"/>
    <s v="R-NET"/>
    <d v="2019-02-01T00:00:00"/>
    <x v="4"/>
    <d v="2018-11-01T00:00:00"/>
    <n v="-84"/>
    <n v="-1.73"/>
  </r>
  <r>
    <s v="E"/>
    <s v="R"/>
    <s v="SENTF"/>
    <d v="2019-01-01T00:00:00"/>
    <x v="3"/>
    <d v="2018-11-01T00:00:00"/>
    <n v="6.82"/>
    <n v="0.22"/>
  </r>
  <r>
    <s v="E"/>
    <s v="R"/>
    <s v="SENTF"/>
    <d v="2019-01-01T00:00:00"/>
    <x v="2"/>
    <d v="2018-11-01T00:00:00"/>
    <n v="151.19999999999999"/>
    <n v="4.66"/>
  </r>
  <r>
    <s v="E"/>
    <s v="C"/>
    <s v="SENTF"/>
    <d v="2019-01-01T00:00:00"/>
    <x v="2"/>
    <d v="2018-11-01T00:00:00"/>
    <n v="441.72"/>
    <n v="13.64"/>
  </r>
  <r>
    <s v="E"/>
    <s v="G"/>
    <s v="G&gt;50Ft"/>
    <d v="2019-01-01T00:00:00"/>
    <x v="1"/>
    <d v="2018-11-01T00:00:00"/>
    <n v="990.4"/>
    <n v="30.58"/>
  </r>
  <r>
    <s v="E"/>
    <s v="G"/>
    <s v="G&gt;50Ft"/>
    <d v="2019-01-01T00:00:00"/>
    <x v="0"/>
    <d v="2018-11-01T00:00:00"/>
    <n v="21960"/>
    <n v="677.95"/>
  </r>
  <r>
    <s v="E"/>
    <s v="C"/>
    <s v="SENTF"/>
    <d v="2019-01-01T00:00:00"/>
    <x v="3"/>
    <d v="2018-11-01T00:00:00"/>
    <n v="19.920000000000002"/>
    <n v="0.62"/>
  </r>
  <r>
    <s v="E"/>
    <s v="C"/>
    <s v="G&lt;50F"/>
    <d v="2019-01-01T00:00:00"/>
    <x v="0"/>
    <d v="2018-11-01T00:00:00"/>
    <n v="114"/>
    <n v="3.52"/>
  </r>
  <r>
    <s v="E"/>
    <s v="C"/>
    <s v="G&lt;50F"/>
    <d v="2019-01-01T00:00:00"/>
    <x v="1"/>
    <d v="2018-11-01T00:00:00"/>
    <n v="5.14"/>
    <n v="0.16"/>
  </r>
  <r>
    <s v="E"/>
    <s v="U"/>
    <s v="GU-F"/>
    <d v="2019-01-01T00:00:00"/>
    <x v="1"/>
    <d v="2018-11-01T00:00:00"/>
    <n v="4.96"/>
    <n v="0.15"/>
  </r>
  <r>
    <s v="E"/>
    <s v="R"/>
    <s v="SENTF"/>
    <d v="2019-01-01T00:00:00"/>
    <x v="2"/>
    <d v="2018-11-01T00:00:00"/>
    <n v="19.8"/>
    <n v="0.61"/>
  </r>
  <r>
    <s v="E"/>
    <s v="C"/>
    <s v="SENTF"/>
    <d v="2019-01-01T00:00:00"/>
    <x v="2"/>
    <d v="2018-11-01T00:00:00"/>
    <n v="75.599999999999994"/>
    <n v="2.33"/>
  </r>
  <r>
    <s v="E"/>
    <s v="U"/>
    <s v="GU-F"/>
    <d v="2019-01-01T00:00:00"/>
    <x v="0"/>
    <d v="2018-11-01T00:00:00"/>
    <n v="110"/>
    <n v="3.4"/>
  </r>
  <r>
    <s v="E"/>
    <s v="R"/>
    <s v="SENTF"/>
    <d v="2019-01-01T00:00:00"/>
    <x v="3"/>
    <d v="2018-11-01T00:00:00"/>
    <n v="0.89"/>
    <n v="0.03"/>
  </r>
  <r>
    <s v="E"/>
    <s v="C"/>
    <s v="SENTF"/>
    <d v="2019-01-01T00:00:00"/>
    <x v="3"/>
    <d v="2018-11-01T00:00:00"/>
    <n v="3.41"/>
    <n v="0.11"/>
  </r>
  <r>
    <s v="E"/>
    <s v="R"/>
    <s v="R-F"/>
    <d v="2019-01-01T00:00:00"/>
    <x v="0"/>
    <d v="2018-11-01T00:00:00"/>
    <n v="170.37"/>
    <n v="6.82"/>
  </r>
  <r>
    <s v="E"/>
    <s v="R"/>
    <s v="R-F"/>
    <d v="2019-01-01T00:00:00"/>
    <x v="1"/>
    <d v="2018-11-01T00:00:00"/>
    <n v="7.68"/>
    <n v="0.31"/>
  </r>
  <r>
    <s v="E"/>
    <s v="R"/>
    <s v="R-F"/>
    <d v="2019-01-01T00:00:00"/>
    <x v="1"/>
    <d v="2018-11-01T00:00:00"/>
    <n v="30.22"/>
    <n v="0.91"/>
  </r>
  <r>
    <s v="E"/>
    <s v="R"/>
    <s v="R-F"/>
    <d v="2019-01-01T00:00:00"/>
    <x v="0"/>
    <d v="2018-11-01T00:00:00"/>
    <n v="670"/>
    <n v="20.12"/>
  </r>
  <r>
    <s v="E"/>
    <s v="G"/>
    <s v="WG&gt;5IF"/>
    <d v="2019-01-01T00:00:00"/>
    <x v="0"/>
    <d v="2018-11-01T00:00:00"/>
    <n v="7905.76"/>
    <n v="313.79000000000002"/>
  </r>
  <r>
    <s v="E"/>
    <s v="G"/>
    <s v="WG&gt;5IF"/>
    <d v="2019-01-01T00:00:00"/>
    <x v="1"/>
    <d v="2018-11-01T00:00:00"/>
    <n v="356.55"/>
    <n v="14.15"/>
  </r>
  <r>
    <s v="E"/>
    <s v="U"/>
    <s v="GU-F"/>
    <d v="2019-01-01T00:00:00"/>
    <x v="1"/>
    <d v="2018-11-01T00:00:00"/>
    <n v="205.56"/>
    <n v="6.35"/>
  </r>
  <r>
    <s v="E"/>
    <s v="U"/>
    <s v="GU-F"/>
    <d v="2019-01-01T00:00:00"/>
    <x v="0"/>
    <d v="2018-11-01T00:00:00"/>
    <n v="4558"/>
    <n v="140.69999999999999"/>
  </r>
  <r>
    <s v="E"/>
    <s v="R"/>
    <s v="R-F"/>
    <d v="2019-01-01T00:00:00"/>
    <x v="0"/>
    <d v="2018-11-01T00:00:00"/>
    <n v="907"/>
    <n v="28.47"/>
  </r>
  <r>
    <s v="E"/>
    <s v="R"/>
    <s v="R-F"/>
    <d v="2019-01-01T00:00:00"/>
    <x v="1"/>
    <d v="2018-11-01T00:00:00"/>
    <n v="40.909999999999997"/>
    <n v="1.28"/>
  </r>
  <r>
    <s v="E"/>
    <s v="R"/>
    <s v="R-NET"/>
    <d v="2019-01-01T00:00:00"/>
    <x v="4"/>
    <d v="2018-11-01T00:00:00"/>
    <n v="-174"/>
    <n v="-5.46"/>
  </r>
  <r>
    <s v="E"/>
    <s v="R"/>
    <s v="R-NET"/>
    <d v="2019-02-01T00:00:00"/>
    <x v="4"/>
    <d v="2018-11-01T00:00:00"/>
    <n v="-14"/>
    <n v="-0.35"/>
  </r>
  <r>
    <s v="E"/>
    <s v="R"/>
    <s v="R-F"/>
    <d v="2019-02-01T00:00:00"/>
    <x v="0"/>
    <d v="2018-11-01T00:00:00"/>
    <n v="63"/>
    <n v="1.59"/>
  </r>
  <r>
    <s v="E"/>
    <s v="R"/>
    <s v="R-F"/>
    <d v="2019-02-01T00:00:00"/>
    <x v="1"/>
    <d v="2018-11-01T00:00:00"/>
    <n v="2.15"/>
    <n v="0.05"/>
  </r>
  <r>
    <s v="E"/>
    <s v="C"/>
    <s v="G&lt;50Ft"/>
    <d v="2019-02-01T00:00:00"/>
    <x v="1"/>
    <d v="2018-11-01T00:00:00"/>
    <n v="114.75"/>
    <n v="2.9"/>
  </r>
  <r>
    <s v="E"/>
    <s v="C"/>
    <s v="G&lt;50Ft"/>
    <d v="2019-02-01T00:00:00"/>
    <x v="0"/>
    <d v="2018-11-01T00:00:00"/>
    <n v="3365"/>
    <n v="84.9"/>
  </r>
  <r>
    <s v="E"/>
    <s v="U"/>
    <s v="GU-F"/>
    <d v="2019-02-01T00:00:00"/>
    <x v="0"/>
    <d v="2018-11-01T00:00:00"/>
    <n v="664"/>
    <n v="16.75"/>
  </r>
  <r>
    <s v="E"/>
    <s v="U"/>
    <s v="GU-F"/>
    <d v="2019-02-01T00:00:00"/>
    <x v="1"/>
    <d v="2018-11-01T00:00:00"/>
    <n v="22.64"/>
    <n v="0.57999999999999996"/>
  </r>
  <r>
    <s v="E"/>
    <s v="G"/>
    <s v="G&gt;50Ft"/>
    <d v="2019-02-01T00:00:00"/>
    <x v="1"/>
    <d v="2018-11-01T00:00:00"/>
    <n v="449.61"/>
    <n v="11.34"/>
  </r>
  <r>
    <s v="E"/>
    <s v="G"/>
    <s v="G&gt;50Ft"/>
    <d v="2019-02-01T00:00:00"/>
    <x v="0"/>
    <d v="2018-11-01T00:00:00"/>
    <n v="13185"/>
    <n v="332.65"/>
  </r>
  <r>
    <s v="E"/>
    <s v="C"/>
    <s v="SENTF"/>
    <d v="2019-02-01T00:00:00"/>
    <x v="2"/>
    <d v="2018-11-01T00:00:00"/>
    <n v="27"/>
    <n v="0.68"/>
  </r>
  <r>
    <s v="E"/>
    <s v="G"/>
    <s v="G&gt;50F"/>
    <d v="2019-02-01T00:00:00"/>
    <x v="0"/>
    <d v="2018-11-01T00:00:00"/>
    <n v="1363"/>
    <n v="34.39"/>
  </r>
  <r>
    <s v="E"/>
    <s v="G"/>
    <s v="G&gt;50F"/>
    <d v="2019-02-01T00:00:00"/>
    <x v="1"/>
    <d v="2018-11-01T00:00:00"/>
    <n v="46.48"/>
    <n v="1.17"/>
  </r>
  <r>
    <s v="E"/>
    <s v="C"/>
    <s v="SENTF"/>
    <d v="2019-02-01T00:00:00"/>
    <x v="2"/>
    <d v="2018-11-01T00:00:00"/>
    <n v="8"/>
    <n v="0.21"/>
  </r>
  <r>
    <s v="E"/>
    <s v="G"/>
    <s v="G&gt;50Ft"/>
    <d v="2019-02-01T00:00:00"/>
    <x v="1"/>
    <d v="2018-11-01T00:00:00"/>
    <n v="90.79"/>
    <n v="2.39"/>
  </r>
  <r>
    <s v="E"/>
    <s v="G"/>
    <s v="G&gt;50Ft"/>
    <d v="2019-02-01T00:00:00"/>
    <x v="0"/>
    <d v="2018-11-01T00:00:00"/>
    <n v="2694"/>
    <n v="70.790000000000006"/>
  </r>
  <r>
    <s v="E"/>
    <s v="U"/>
    <s v="GU-F"/>
    <d v="2019-02-01T00:00:00"/>
    <x v="0"/>
    <d v="2018-11-01T00:00:00"/>
    <n v="198"/>
    <n v="5.2"/>
  </r>
  <r>
    <s v="E"/>
    <s v="U"/>
    <s v="GU-F"/>
    <d v="2019-02-01T00:00:00"/>
    <x v="1"/>
    <d v="2018-11-01T00:00:00"/>
    <n v="6.67"/>
    <n v="0.17"/>
  </r>
  <r>
    <s v="E"/>
    <s v="C"/>
    <s v="G&lt;50F"/>
    <d v="2019-02-01T00:00:00"/>
    <x v="1"/>
    <d v="2018-11-01T00:00:00"/>
    <n v="72.569999999999993"/>
    <n v="1.63"/>
  </r>
  <r>
    <s v="E"/>
    <s v="C"/>
    <s v="G&lt;50F"/>
    <d v="2019-02-01T00:00:00"/>
    <x v="0"/>
    <d v="2018-11-01T00:00:00"/>
    <n v="1770"/>
    <n v="39.74"/>
  </r>
  <r>
    <s v="E"/>
    <s v="C"/>
    <s v="SENTF"/>
    <d v="2019-02-01T00:00:00"/>
    <x v="2"/>
    <d v="2018-11-01T00:00:00"/>
    <n v="6"/>
    <n v="0.16"/>
  </r>
  <r>
    <s v="E"/>
    <s v="R"/>
    <s v="SENTF"/>
    <d v="2019-02-01T00:00:00"/>
    <x v="2"/>
    <d v="2018-11-01T00:00:00"/>
    <n v="13"/>
    <n v="0.28000000000000003"/>
  </r>
  <r>
    <s v="E"/>
    <s v="U"/>
    <s v="GU-F"/>
    <d v="2019-02-01T00:00:00"/>
    <x v="1"/>
    <d v="2018-11-01T00:00:00"/>
    <n v="30.12"/>
    <n v="0.66"/>
  </r>
  <r>
    <s v="E"/>
    <s v="U"/>
    <s v="GU-F"/>
    <d v="2019-02-01T00:00:00"/>
    <x v="0"/>
    <d v="2018-11-01T00:00:00"/>
    <n v="814"/>
    <n v="17.55"/>
  </r>
  <r>
    <s v="E"/>
    <s v="G"/>
    <s v="G&gt;50F"/>
    <d v="2019-02-01T00:00:00"/>
    <x v="0"/>
    <d v="2018-11-01T00:00:00"/>
    <n v="9788"/>
    <n v="211.23"/>
  </r>
  <r>
    <s v="E"/>
    <s v="G"/>
    <s v="G&gt;50F"/>
    <d v="2019-02-01T00:00:00"/>
    <x v="1"/>
    <d v="2018-11-01T00:00:00"/>
    <n v="362.16"/>
    <n v="7.82"/>
  </r>
  <r>
    <s v="E"/>
    <s v="R"/>
    <s v="R-F"/>
    <d v="2019-02-01T00:00:00"/>
    <x v="1"/>
    <d v="2018-11-01T00:00:00"/>
    <n v="1.62"/>
    <n v="0.05"/>
  </r>
  <r>
    <s v="E"/>
    <s v="R"/>
    <s v="R-F"/>
    <d v="2019-02-01T00:00:00"/>
    <x v="0"/>
    <d v="2018-11-01T00:00:00"/>
    <n v="36"/>
    <n v="1"/>
  </r>
  <r>
    <s v="E"/>
    <s v="R"/>
    <s v="R-F"/>
    <d v="2018-05-01T00:00:00"/>
    <x v="1"/>
    <d v="2018-05-01T00:00:00"/>
    <n v="7.31"/>
    <n v="0.15"/>
  </r>
  <r>
    <s v="E"/>
    <s v="R"/>
    <s v="R-F"/>
    <d v="2018-05-01T00:00:00"/>
    <x v="0"/>
    <d v="2018-05-01T00:00:00"/>
    <n v="162"/>
    <n v="3.21"/>
  </r>
  <r>
    <s v="E"/>
    <s v="R"/>
    <s v="R-F"/>
    <d v="2018-05-01T00:00:00"/>
    <x v="1"/>
    <d v="2018-01-01T00:00:00"/>
    <n v="36.94"/>
    <n v="0.73"/>
  </r>
  <r>
    <s v="E"/>
    <s v="R"/>
    <s v="R-F"/>
    <d v="2018-05-01T00:00:00"/>
    <x v="0"/>
    <d v="2018-01-01T00:00:00"/>
    <n v="819"/>
    <n v="16.25"/>
  </r>
  <r>
    <s v="E"/>
    <s v="C"/>
    <s v="G&lt;50IF"/>
    <d v="2018-05-01T00:00:00"/>
    <x v="0"/>
    <d v="2018-01-01T00:00:00"/>
    <n v="6104"/>
    <n v="102.36"/>
  </r>
  <r>
    <s v="E"/>
    <s v="C"/>
    <s v="G&lt;50IF"/>
    <d v="2018-05-01T00:00:00"/>
    <x v="1"/>
    <d v="2018-01-01T00:00:00"/>
    <n v="275.29000000000002"/>
    <n v="4.62"/>
  </r>
  <r>
    <s v="E"/>
    <s v="C"/>
    <s v="CG&lt;50F"/>
    <d v="2018-05-01T00:00:00"/>
    <x v="1"/>
    <d v="2018-01-01T00:00:00"/>
    <n v="10.15"/>
    <n v="0.22"/>
  </r>
  <r>
    <s v="E"/>
    <s v="C"/>
    <s v="G&lt;50IF"/>
    <d v="2018-05-01T00:00:00"/>
    <x v="1"/>
    <d v="2018-05-01T00:00:00"/>
    <n v="9.24"/>
    <n v="0.18"/>
  </r>
  <r>
    <s v="E"/>
    <s v="C"/>
    <s v="G&lt;50IF"/>
    <d v="2018-05-01T00:00:00"/>
    <x v="1"/>
    <d v="2018-05-01T00:00:00"/>
    <n v="159.34"/>
    <n v="2.68"/>
  </r>
  <r>
    <s v="E"/>
    <s v="C"/>
    <s v="G&lt;50IF"/>
    <d v="2018-05-01T00:00:00"/>
    <x v="0"/>
    <d v="2018-05-01T00:00:00"/>
    <n v="204.82"/>
    <n v="3.91"/>
  </r>
  <r>
    <s v="E"/>
    <s v="C"/>
    <s v="G&lt;50IF"/>
    <d v="2018-05-01T00:00:00"/>
    <x v="0"/>
    <d v="2018-05-01T00:00:00"/>
    <n v="3533.01"/>
    <n v="59.24"/>
  </r>
  <r>
    <s v="E"/>
    <s v="C"/>
    <s v="CG&lt;50F"/>
    <d v="2018-05-01T00:00:00"/>
    <x v="0"/>
    <d v="2018-01-01T00:00:00"/>
    <n v="225"/>
    <n v="4.83"/>
  </r>
  <r>
    <s v="E"/>
    <s v="C"/>
    <s v="G&lt;50IF"/>
    <d v="2018-05-01T00:00:00"/>
    <x v="0"/>
    <d v="2018-01-01T00:00:00"/>
    <n v="355"/>
    <n v="6.79"/>
  </r>
  <r>
    <s v="E"/>
    <s v="C"/>
    <s v="G&lt;50IF"/>
    <d v="2018-05-01T00:00:00"/>
    <x v="1"/>
    <d v="2018-01-01T00:00:00"/>
    <n v="16"/>
    <n v="0.3"/>
  </r>
  <r>
    <s v="E"/>
    <s v="R"/>
    <s v="R-F"/>
    <d v="2018-05-01T00:00:00"/>
    <x v="1"/>
    <d v="2018-05-01T00:00:00"/>
    <n v="12.31"/>
    <n v="0.26"/>
  </r>
  <r>
    <s v="E"/>
    <s v="R"/>
    <s v="R-F"/>
    <d v="2018-05-01T00:00:00"/>
    <x v="0"/>
    <d v="2018-05-01T00:00:00"/>
    <n v="273"/>
    <n v="5.84"/>
  </r>
  <r>
    <s v="E"/>
    <s v="U"/>
    <s v="GU-F"/>
    <d v="2018-05-01T00:00:00"/>
    <x v="1"/>
    <d v="2018-01-01T00:00:00"/>
    <n v="204.29"/>
    <n v="4.32"/>
  </r>
  <r>
    <s v="E"/>
    <s v="U"/>
    <s v="GU-F"/>
    <d v="2018-05-01T00:00:00"/>
    <x v="0"/>
    <d v="2018-01-01T00:00:00"/>
    <n v="4527"/>
    <n v="97.39"/>
  </r>
  <r>
    <s v="E"/>
    <s v="C"/>
    <s v="CG&lt;50F"/>
    <d v="2018-05-01T00:00:00"/>
    <x v="1"/>
    <d v="2018-05-01T00:00:00"/>
    <n v="7.08"/>
    <n v="0.15"/>
  </r>
  <r>
    <s v="E"/>
    <s v="U"/>
    <s v="GU-F"/>
    <d v="2018-05-01T00:00:00"/>
    <x v="1"/>
    <d v="2018-05-01T00:00:00"/>
    <n v="136.07"/>
    <n v="2.98"/>
  </r>
  <r>
    <s v="E"/>
    <s v="C"/>
    <s v="CG&lt;50F"/>
    <d v="2018-05-01T00:00:00"/>
    <x v="0"/>
    <d v="2018-05-01T00:00:00"/>
    <n v="157"/>
    <n v="3.37"/>
  </r>
  <r>
    <s v="E"/>
    <s v="U"/>
    <s v="GU-F"/>
    <d v="2018-05-01T00:00:00"/>
    <x v="0"/>
    <d v="2018-05-01T00:00:00"/>
    <n v="3015"/>
    <n v="64.69"/>
  </r>
  <r>
    <s v="E"/>
    <s v="G"/>
    <s v="G&gt;50Ft"/>
    <d v="2018-05-01T00:00:00"/>
    <x v="1"/>
    <d v="2018-01-01T00:00:00"/>
    <n v="1739.42"/>
    <n v="37.369999999999997"/>
  </r>
  <r>
    <s v="E"/>
    <s v="G"/>
    <s v="G&gt;50Ft"/>
    <d v="2018-05-01T00:00:00"/>
    <x v="0"/>
    <d v="2018-01-01T00:00:00"/>
    <n v="38568"/>
    <n v="828.67"/>
  </r>
  <r>
    <s v="E"/>
    <s v="G"/>
    <s v="G&gt;50F"/>
    <d v="2018-05-01T00:00:00"/>
    <x v="0"/>
    <d v="2018-01-01T00:00:00"/>
    <n v="22932"/>
    <n v="492.72"/>
  </r>
  <r>
    <s v="E"/>
    <s v="G"/>
    <s v="G&gt;50F"/>
    <d v="2018-05-01T00:00:00"/>
    <x v="1"/>
    <d v="2018-01-01T00:00:00"/>
    <n v="1034.23"/>
    <n v="22.22"/>
  </r>
  <r>
    <s v="E"/>
    <s v="G"/>
    <s v="G&gt;50Ft"/>
    <d v="2018-05-01T00:00:00"/>
    <x v="1"/>
    <d v="2018-05-01T00:00:00"/>
    <n v="1159.6099999999999"/>
    <n v="24.92"/>
  </r>
  <r>
    <s v="E"/>
    <s v="G"/>
    <s v="G&gt;50Ft"/>
    <d v="2018-05-01T00:00:00"/>
    <x v="0"/>
    <d v="2018-05-01T00:00:00"/>
    <n v="25712"/>
    <n v="552.44000000000005"/>
  </r>
  <r>
    <s v="E"/>
    <s v="G"/>
    <s v="G&gt;50F"/>
    <d v="2018-05-01T00:00:00"/>
    <x v="0"/>
    <d v="2018-05-01T00:00:00"/>
    <n v="15288"/>
    <n v="328.47"/>
  </r>
  <r>
    <s v="E"/>
    <s v="G"/>
    <s v="G&gt;50F"/>
    <d v="2018-05-01T00:00:00"/>
    <x v="1"/>
    <d v="2018-05-01T00:00:00"/>
    <n v="689.49"/>
    <n v="14.81"/>
  </r>
  <r>
    <s v="E"/>
    <s v="U"/>
    <s v="GU-F"/>
    <d v="2018-05-01T00:00:00"/>
    <x v="1"/>
    <d v="2018-01-01T00:00:00"/>
    <n v="11.68"/>
    <n v="0.25"/>
  </r>
  <r>
    <s v="E"/>
    <s v="U"/>
    <s v="GU-F"/>
    <d v="2018-05-01T00:00:00"/>
    <x v="0"/>
    <d v="2018-01-01T00:00:00"/>
    <n v="259"/>
    <n v="5.65"/>
  </r>
  <r>
    <s v="E"/>
    <s v="U"/>
    <s v="GU-F"/>
    <d v="2018-05-01T00:00:00"/>
    <x v="0"/>
    <d v="2018-05-01T00:00:00"/>
    <n v="150"/>
    <n v="3.27"/>
  </r>
  <r>
    <s v="E"/>
    <s v="U"/>
    <s v="GU-F"/>
    <d v="2018-05-01T00:00:00"/>
    <x v="1"/>
    <d v="2018-05-01T00:00:00"/>
    <n v="6.76"/>
    <n v="0.15"/>
  </r>
  <r>
    <s v="E"/>
    <s v="C"/>
    <s v="G&lt;50F"/>
    <d v="2018-05-01T00:00:00"/>
    <x v="1"/>
    <d v="2018-05-01T00:00:00"/>
    <n v="60.57"/>
    <n v="1.32"/>
  </r>
  <r>
    <s v="E"/>
    <s v="C"/>
    <s v="G&lt;50F"/>
    <d v="2018-05-01T00:00:00"/>
    <x v="0"/>
    <d v="2018-05-01T00:00:00"/>
    <n v="1343"/>
    <n v="29.27"/>
  </r>
  <r>
    <s v="E"/>
    <s v="R"/>
    <s v="R-F"/>
    <d v="2018-05-01T00:00:00"/>
    <x v="0"/>
    <d v="2018-05-01T00:00:00"/>
    <n v="363"/>
    <n v="7.91"/>
  </r>
  <r>
    <s v="E"/>
    <s v="R"/>
    <s v="R-F"/>
    <d v="2018-05-01T00:00:00"/>
    <x v="0"/>
    <d v="2018-05-01T00:00:00"/>
    <n v="193"/>
    <n v="4.2"/>
  </r>
  <r>
    <s v="E"/>
    <s v="R"/>
    <s v="R-F"/>
    <d v="2018-05-01T00:00:00"/>
    <x v="1"/>
    <d v="2018-05-01T00:00:00"/>
    <n v="16.37"/>
    <n v="0.36"/>
  </r>
  <r>
    <s v="E"/>
    <s v="R"/>
    <s v="R-F"/>
    <d v="2018-05-01T00:00:00"/>
    <x v="1"/>
    <d v="2018-05-01T00:00:00"/>
    <n v="8.6999999999999993"/>
    <n v="0.19"/>
  </r>
  <r>
    <s v="E"/>
    <s v="R"/>
    <s v="R-F"/>
    <d v="2018-05-01T00:00:00"/>
    <x v="1"/>
    <d v="2018-05-01T00:00:00"/>
    <n v="34.58"/>
    <n v="0.76"/>
  </r>
  <r>
    <s v="E"/>
    <s v="R"/>
    <s v="R-F"/>
    <d v="2018-05-01T00:00:00"/>
    <x v="0"/>
    <d v="2018-05-01T00:00:00"/>
    <n v="767"/>
    <n v="16.71"/>
  </r>
  <r>
    <s v="E"/>
    <s v="R"/>
    <s v="R-F"/>
    <d v="2018-05-01T00:00:00"/>
    <x v="1"/>
    <d v="2018-01-01T00:00:00"/>
    <n v="80.680000000000007"/>
    <n v="1.81"/>
  </r>
  <r>
    <s v="E"/>
    <s v="R"/>
    <s v="R-F"/>
    <d v="2018-05-01T00:00:00"/>
    <x v="0"/>
    <d v="2018-01-01T00:00:00"/>
    <n v="1789"/>
    <n v="40.28"/>
  </r>
  <r>
    <s v="E"/>
    <s v="S"/>
    <s v="STRLTF"/>
    <d v="2018-05-01T00:00:00"/>
    <x v="0"/>
    <d v="2018-01-01T00:00:00"/>
    <n v="5622"/>
    <n v="96.46"/>
  </r>
  <r>
    <s v="E"/>
    <s v="S"/>
    <s v="STRLTF"/>
    <d v="2018-05-01T00:00:00"/>
    <x v="1"/>
    <d v="2018-01-01T00:00:00"/>
    <n v="253.55"/>
    <n v="4.3499999999999996"/>
  </r>
  <r>
    <s v="E"/>
    <s v="S"/>
    <s v="STRLTF"/>
    <d v="2018-05-01T00:00:00"/>
    <x v="0"/>
    <d v="2018-05-01T00:00:00"/>
    <n v="3255.22"/>
    <n v="55.85"/>
  </r>
  <r>
    <s v="E"/>
    <s v="G"/>
    <s v="G&gt;50IF"/>
    <d v="2018-05-01T00:00:00"/>
    <x v="0"/>
    <d v="2018-05-01T00:00:00"/>
    <n v="3889.76"/>
    <n v="60.32"/>
  </r>
  <r>
    <s v="E"/>
    <s v="S"/>
    <s v="STRLTF"/>
    <d v="2018-05-01T00:00:00"/>
    <x v="1"/>
    <d v="2018-05-01T00:00:00"/>
    <n v="146.81"/>
    <n v="2.52"/>
  </r>
  <r>
    <s v="E"/>
    <s v="G"/>
    <s v="G&gt;50IF"/>
    <d v="2018-05-01T00:00:00"/>
    <x v="1"/>
    <d v="2018-05-01T00:00:00"/>
    <n v="175.43"/>
    <n v="2.72"/>
  </r>
  <r>
    <s v="E"/>
    <s v="G"/>
    <s v="G&gt;50IF"/>
    <d v="2018-05-01T00:00:00"/>
    <x v="1"/>
    <d v="2018-01-01T00:00:00"/>
    <n v="302.98"/>
    <n v="4.7"/>
  </r>
  <r>
    <s v="E"/>
    <s v="G"/>
    <s v="G&gt;50IF"/>
    <d v="2018-05-01T00:00:00"/>
    <x v="0"/>
    <d v="2018-01-01T00:00:00"/>
    <n v="6718"/>
    <n v="104.18"/>
  </r>
  <r>
    <s v="E"/>
    <s v="GI"/>
    <s v="G&gt;5IFt"/>
    <d v="2018-05-01T00:00:00"/>
    <x v="0"/>
    <d v="2018-05-01T00:00:00"/>
    <n v="7462.26"/>
    <n v="150.04"/>
  </r>
  <r>
    <s v="E"/>
    <s v="S"/>
    <s v="STRLTF"/>
    <d v="2018-05-01T00:00:00"/>
    <x v="0"/>
    <d v="2018-05-01T00:00:00"/>
    <n v="1499.14"/>
    <n v="25.72"/>
  </r>
  <r>
    <s v="E"/>
    <s v="GI"/>
    <s v="G&gt;5IFt"/>
    <d v="2018-05-01T00:00:00"/>
    <x v="1"/>
    <d v="2018-05-01T00:00:00"/>
    <n v="336.55"/>
    <n v="6.77"/>
  </r>
  <r>
    <s v="E"/>
    <s v="S"/>
    <s v="STRLTF"/>
    <d v="2018-05-01T00:00:00"/>
    <x v="1"/>
    <d v="2018-05-01T00:00:00"/>
    <n v="67.61"/>
    <n v="1.1599999999999999"/>
  </r>
  <r>
    <s v="E"/>
    <s v="GI"/>
    <s v="G&gt;5IFt"/>
    <d v="2018-05-01T00:00:00"/>
    <x v="1"/>
    <d v="2018-01-01T00:00:00"/>
    <n v="581.29"/>
    <n v="11.69"/>
  </r>
  <r>
    <s v="E"/>
    <s v="GI"/>
    <s v="G&gt;5IFt"/>
    <d v="2018-05-01T00:00:00"/>
    <x v="0"/>
    <d v="2018-01-01T00:00:00"/>
    <n v="12889"/>
    <n v="259.16000000000003"/>
  </r>
  <r>
    <s v="E"/>
    <s v="S"/>
    <s v="STRLTF"/>
    <d v="2018-05-01T00:00:00"/>
    <x v="0"/>
    <d v="2018-01-01T00:00:00"/>
    <n v="2590"/>
    <n v="44.44"/>
  </r>
  <r>
    <s v="E"/>
    <s v="S"/>
    <s v="STRLTF"/>
    <d v="2018-05-01T00:00:00"/>
    <x v="0"/>
    <d v="2018-01-01T00:00:00"/>
    <n v="17055"/>
    <n v="292.61"/>
  </r>
  <r>
    <s v="E"/>
    <s v="S"/>
    <s v="STRLTF"/>
    <d v="2018-05-01T00:00:00"/>
    <x v="0"/>
    <d v="2018-05-01T00:00:00"/>
    <n v="9873.77"/>
    <n v="169.41"/>
  </r>
  <r>
    <s v="E"/>
    <s v="S"/>
    <s v="STRLTF"/>
    <d v="2018-05-01T00:00:00"/>
    <x v="1"/>
    <d v="2018-05-01T00:00:00"/>
    <n v="445.31"/>
    <n v="7.64"/>
  </r>
  <r>
    <s v="E"/>
    <s v="S"/>
    <s v="STRLTF"/>
    <d v="2018-05-01T00:00:00"/>
    <x v="1"/>
    <d v="2018-01-01T00:00:00"/>
    <n v="116.81"/>
    <n v="2"/>
  </r>
  <r>
    <s v="E"/>
    <s v="S"/>
    <s v="STRLTF"/>
    <d v="2018-05-01T00:00:00"/>
    <x v="1"/>
    <d v="2018-01-01T00:00:00"/>
    <n v="769.18"/>
    <n v="13.2"/>
  </r>
  <r>
    <s v="E"/>
    <s v="S"/>
    <s v="STRLTF"/>
    <d v="2018-05-01T00:00:00"/>
    <x v="1"/>
    <d v="2018-01-01T00:00:00"/>
    <n v="182.56"/>
    <n v="3.13"/>
  </r>
  <r>
    <s v="E"/>
    <s v="S"/>
    <s v="STRLTF"/>
    <d v="2018-05-01T00:00:00"/>
    <x v="1"/>
    <d v="2018-05-01T00:00:00"/>
    <n v="105.69"/>
    <n v="1.81"/>
  </r>
  <r>
    <s v="E"/>
    <s v="S"/>
    <s v="STRLTF"/>
    <d v="2018-05-01T00:00:00"/>
    <x v="0"/>
    <d v="2018-05-01T00:00:00"/>
    <n v="2343.44"/>
    <n v="40.21"/>
  </r>
  <r>
    <s v="E"/>
    <s v="S"/>
    <s v="STRLTF"/>
    <d v="2018-05-01T00:00:00"/>
    <x v="0"/>
    <d v="2018-01-01T00:00:00"/>
    <n v="4048"/>
    <n v="69.45"/>
  </r>
  <r>
    <s v="E"/>
    <s v="R"/>
    <s v="R-F"/>
    <d v="2018-05-01T00:00:00"/>
    <x v="0"/>
    <d v="2018-01-01T00:00:00"/>
    <n v="229"/>
    <n v="4.99"/>
  </r>
  <r>
    <s v="E"/>
    <s v="R"/>
    <s v="R-F"/>
    <d v="2018-05-01T00:00:00"/>
    <x v="1"/>
    <d v="2018-01-01T00:00:00"/>
    <n v="10.33"/>
    <n v="0.23"/>
  </r>
  <r>
    <s v="E"/>
    <s v="G"/>
    <s v="G&gt;50Ft"/>
    <d v="2018-05-01T00:00:00"/>
    <x v="1"/>
    <d v="2018-05-01T00:00:00"/>
    <n v="165.47"/>
    <n v="4.17"/>
  </r>
  <r>
    <s v="E"/>
    <s v="G"/>
    <s v="G&gt;50Ft"/>
    <d v="2018-05-01T00:00:00"/>
    <x v="0"/>
    <d v="2018-05-01T00:00:00"/>
    <n v="3669"/>
    <n v="92.49"/>
  </r>
  <r>
    <s v="E"/>
    <s v="G"/>
    <s v="G&gt;50Ft"/>
    <d v="2018-05-01T00:00:00"/>
    <x v="1"/>
    <d v="2018-01-01T00:00:00"/>
    <n v="455.1"/>
    <n v="11.47"/>
  </r>
  <r>
    <s v="E"/>
    <s v="G"/>
    <s v="G&gt;50Ft"/>
    <d v="2018-05-01T00:00:00"/>
    <x v="0"/>
    <d v="2018-01-01T00:00:00"/>
    <n v="10091"/>
    <n v="254.37"/>
  </r>
  <r>
    <s v="E"/>
    <s v="G"/>
    <s v="G&gt;50F"/>
    <d v="2018-05-01T00:00:00"/>
    <x v="0"/>
    <d v="2018-01-01T00:00:00"/>
    <n v="1760"/>
    <n v="44.37"/>
  </r>
  <r>
    <s v="E"/>
    <s v="G"/>
    <s v="G&gt;50F"/>
    <d v="2018-05-01T00:00:00"/>
    <x v="1"/>
    <d v="2018-01-01T00:00:00"/>
    <n v="79.38"/>
    <n v="2"/>
  </r>
  <r>
    <s v="E"/>
    <s v="U"/>
    <s v="GU-F"/>
    <d v="2018-05-01T00:00:00"/>
    <x v="1"/>
    <d v="2018-01-01T00:00:00"/>
    <n v="13.71"/>
    <n v="0.35"/>
  </r>
  <r>
    <s v="E"/>
    <s v="U"/>
    <s v="GU-F"/>
    <d v="2018-05-01T00:00:00"/>
    <x v="0"/>
    <d v="2018-01-01T00:00:00"/>
    <n v="304"/>
    <n v="7.66"/>
  </r>
  <r>
    <s v="E"/>
    <s v="G"/>
    <s v="G&gt;50F"/>
    <d v="2018-05-01T00:00:00"/>
    <x v="0"/>
    <d v="2018-05-01T00:00:00"/>
    <n v="640"/>
    <n v="16.13"/>
  </r>
  <r>
    <s v="E"/>
    <s v="G"/>
    <s v="G&gt;50F"/>
    <d v="2018-05-01T00:00:00"/>
    <x v="1"/>
    <d v="2018-05-01T00:00:00"/>
    <n v="28.86"/>
    <n v="0.73"/>
  </r>
  <r>
    <s v="E"/>
    <s v="U"/>
    <s v="GU-F"/>
    <d v="2018-05-01T00:00:00"/>
    <x v="1"/>
    <d v="2018-05-01T00:00:00"/>
    <n v="4.96"/>
    <n v="0.13"/>
  </r>
  <r>
    <s v="E"/>
    <s v="U"/>
    <s v="GU-F"/>
    <d v="2018-05-01T00:00:00"/>
    <x v="0"/>
    <d v="2018-05-01T00:00:00"/>
    <n v="110"/>
    <n v="2.77"/>
  </r>
  <r>
    <s v="E"/>
    <s v="R"/>
    <s v="R-F"/>
    <d v="2018-05-01T00:00:00"/>
    <x v="0"/>
    <d v="2018-05-01T00:00:00"/>
    <n v="132"/>
    <n v="2.88"/>
  </r>
  <r>
    <s v="E"/>
    <s v="R"/>
    <s v="R-F"/>
    <d v="2018-05-01T00:00:00"/>
    <x v="1"/>
    <d v="2018-05-01T00:00:00"/>
    <n v="5.95"/>
    <n v="0.13"/>
  </r>
  <r>
    <s v="E"/>
    <s v="U"/>
    <s v="GU-F"/>
    <d v="2018-05-01T00:00:00"/>
    <x v="1"/>
    <d v="2018-05-01T00:00:00"/>
    <n v="3.74"/>
    <n v="0.08"/>
  </r>
  <r>
    <s v="E"/>
    <s v="U"/>
    <s v="GU-F"/>
    <d v="2018-05-01T00:00:00"/>
    <x v="0"/>
    <d v="2018-05-01T00:00:00"/>
    <n v="83"/>
    <n v="1.78"/>
  </r>
  <r>
    <s v="E"/>
    <s v="U"/>
    <s v="GU-F"/>
    <d v="2018-05-01T00:00:00"/>
    <x v="1"/>
    <d v="2018-01-01T00:00:00"/>
    <n v="5.64"/>
    <n v="0.12"/>
  </r>
  <r>
    <s v="E"/>
    <s v="U"/>
    <s v="GU-F"/>
    <d v="2018-05-01T00:00:00"/>
    <x v="0"/>
    <d v="2018-01-01T00:00:00"/>
    <n v="125"/>
    <n v="2.69"/>
  </r>
  <r>
    <s v="E"/>
    <s v="R"/>
    <s v="R-F"/>
    <d v="2018-05-01T00:00:00"/>
    <x v="0"/>
    <d v="2018-01-01T00:00:00"/>
    <n v="419"/>
    <n v="9.7799999999999994"/>
  </r>
  <r>
    <s v="E"/>
    <s v="R"/>
    <s v="R-F"/>
    <d v="2018-05-01T00:00:00"/>
    <x v="1"/>
    <d v="2018-01-01T00:00:00"/>
    <n v="18.899999999999999"/>
    <n v="0.44"/>
  </r>
  <r>
    <s v="E"/>
    <s v="R"/>
    <s v="R-F"/>
    <d v="2018-05-01T00:00:00"/>
    <x v="1"/>
    <d v="2018-01-01T00:00:00"/>
    <n v="42.44"/>
    <n v="1.27"/>
  </r>
  <r>
    <s v="E"/>
    <s v="R"/>
    <s v="R-F"/>
    <d v="2018-05-01T00:00:00"/>
    <x v="0"/>
    <d v="2018-01-01T00:00:00"/>
    <n v="941"/>
    <n v="28.05"/>
  </r>
  <r>
    <s v="E"/>
    <s v="R"/>
    <s v="WR-F"/>
    <d v="2018-05-01T00:00:00"/>
    <x v="0"/>
    <d v="2018-01-01T00:00:00"/>
    <n v="2019"/>
    <n v="44.94"/>
  </r>
  <r>
    <s v="E"/>
    <s v="U"/>
    <s v="WGU-F"/>
    <d v="2018-05-01T00:00:00"/>
    <x v="0"/>
    <d v="2018-01-01T00:00:00"/>
    <n v="1364"/>
    <n v="40.840000000000003"/>
  </r>
  <r>
    <s v="E"/>
    <s v="R"/>
    <s v="WR-F"/>
    <d v="2018-05-01T00:00:00"/>
    <x v="1"/>
    <d v="2018-01-01T00:00:00"/>
    <n v="91.07"/>
    <n v="2.0299999999999998"/>
  </r>
  <r>
    <s v="E"/>
    <s v="U"/>
    <s v="WGU-F"/>
    <d v="2018-05-01T00:00:00"/>
    <x v="1"/>
    <d v="2018-01-01T00:00:00"/>
    <n v="61.52"/>
    <n v="1.85"/>
  </r>
  <r>
    <s v="E"/>
    <s v="G"/>
    <s v="WG&gt;50F"/>
    <d v="2018-05-01T00:00:00"/>
    <x v="0"/>
    <d v="2018-05-01T00:00:00"/>
    <n v="0"/>
    <n v="0"/>
  </r>
  <r>
    <s v="E"/>
    <s v="C"/>
    <s v="WG&lt;50F"/>
    <d v="2018-05-01T00:00:00"/>
    <x v="1"/>
    <d v="2018-01-01T00:00:00"/>
    <n v="40.590000000000003"/>
    <n v="1.21"/>
  </r>
  <r>
    <s v="E"/>
    <s v="G"/>
    <s v="WG&gt;50F"/>
    <d v="2018-05-01T00:00:00"/>
    <x v="1"/>
    <d v="2018-01-01T00:00:00"/>
    <n v="2448.48"/>
    <n v="73.290000000000006"/>
  </r>
  <r>
    <s v="E"/>
    <s v="C"/>
    <s v="WG&lt;50F"/>
    <d v="2018-05-01T00:00:00"/>
    <x v="1"/>
    <d v="2018-05-01T00:00:00"/>
    <n v="0"/>
    <n v="0"/>
  </r>
  <r>
    <s v="E"/>
    <s v="G"/>
    <s v="WG&gt;50F"/>
    <d v="2018-05-01T00:00:00"/>
    <x v="1"/>
    <d v="2018-05-01T00:00:00"/>
    <n v="0"/>
    <n v="0"/>
  </r>
  <r>
    <s v="E"/>
    <s v="C"/>
    <s v="WG&lt;50F"/>
    <d v="2018-05-01T00:00:00"/>
    <x v="0"/>
    <d v="2018-05-01T00:00:00"/>
    <n v="0"/>
    <n v="0"/>
  </r>
  <r>
    <s v="E"/>
    <s v="C"/>
    <s v="WG&lt;50F"/>
    <d v="2018-05-01T00:00:00"/>
    <x v="0"/>
    <d v="2018-01-01T00:00:00"/>
    <n v="900"/>
    <n v="26.94"/>
  </r>
  <r>
    <s v="E"/>
    <s v="G"/>
    <s v="WG&gt;50F"/>
    <d v="2018-05-01T00:00:00"/>
    <x v="0"/>
    <d v="2018-01-01T00:00:00"/>
    <n v="54290"/>
    <n v="1624.96"/>
  </r>
  <r>
    <s v="E"/>
    <s v="U"/>
    <s v="WGU-F"/>
    <d v="2018-05-01T00:00:00"/>
    <x v="0"/>
    <d v="2018-05-01T00:00:00"/>
    <n v="0"/>
    <n v="0"/>
  </r>
  <r>
    <s v="E"/>
    <s v="U"/>
    <s v="WGU-F"/>
    <d v="2018-05-01T00:00:00"/>
    <x v="1"/>
    <d v="2018-05-01T00:00:00"/>
    <n v="0"/>
    <n v="0"/>
  </r>
  <r>
    <s v="E"/>
    <s v="R"/>
    <s v="CR-F"/>
    <d v="2018-05-01T00:00:00"/>
    <x v="1"/>
    <d v="2018-05-01T00:00:00"/>
    <n v="0"/>
    <n v="0"/>
  </r>
  <r>
    <s v="E"/>
    <s v="R"/>
    <s v="CR-F"/>
    <d v="2018-05-01T00:00:00"/>
    <x v="1"/>
    <d v="2018-01-01T00:00:00"/>
    <n v="46.37"/>
    <n v="1.25"/>
  </r>
  <r>
    <s v="E"/>
    <s v="R"/>
    <s v="CR-F"/>
    <d v="2018-05-01T00:00:00"/>
    <x v="0"/>
    <d v="2018-05-01T00:00:00"/>
    <n v="0"/>
    <n v="0"/>
  </r>
  <r>
    <s v="E"/>
    <s v="R"/>
    <s v="CR-F"/>
    <d v="2018-05-01T00:00:00"/>
    <x v="0"/>
    <d v="2018-01-01T00:00:00"/>
    <n v="1028"/>
    <n v="27.54"/>
  </r>
  <r>
    <s v="E"/>
    <s v="G"/>
    <s v="CG&gt;50F"/>
    <d v="2018-05-01T00:00:00"/>
    <x v="1"/>
    <d v="2018-01-01T00:00:00"/>
    <n v="1354.8"/>
    <n v="40.549999999999997"/>
  </r>
  <r>
    <s v="E"/>
    <s v="G"/>
    <s v="CG&gt;50F"/>
    <d v="2018-05-01T00:00:00"/>
    <x v="0"/>
    <d v="2018-01-01T00:00:00"/>
    <n v="30040"/>
    <n v="899.13"/>
  </r>
  <r>
    <s v="E"/>
    <s v="U"/>
    <s v="CGU-F"/>
    <d v="2018-05-01T00:00:00"/>
    <x v="0"/>
    <d v="2018-01-01T00:00:00"/>
    <n v="2675"/>
    <n v="80.05"/>
  </r>
  <r>
    <s v="E"/>
    <s v="U"/>
    <s v="CGU-F"/>
    <d v="2018-05-01T00:00:00"/>
    <x v="1"/>
    <d v="2018-01-01T00:00:00"/>
    <n v="120.64"/>
    <n v="3.64"/>
  </r>
  <r>
    <s v="E"/>
    <s v="G"/>
    <s v="CG&gt;50F"/>
    <d v="2018-05-01T00:00:00"/>
    <x v="0"/>
    <d v="2018-05-01T00:00:00"/>
    <n v="0"/>
    <n v="0"/>
  </r>
  <r>
    <s v="E"/>
    <s v="G"/>
    <s v="CG&gt;50F"/>
    <d v="2018-05-01T00:00:00"/>
    <x v="1"/>
    <d v="2018-05-01T00:00:00"/>
    <n v="0"/>
    <n v="0"/>
  </r>
  <r>
    <s v="E"/>
    <s v="U"/>
    <s v="CGU-F"/>
    <d v="2018-05-01T00:00:00"/>
    <x v="1"/>
    <d v="2018-05-01T00:00:00"/>
    <n v="0"/>
    <n v="0"/>
  </r>
  <r>
    <s v="E"/>
    <s v="U"/>
    <s v="CGU-F"/>
    <d v="2018-05-01T00:00:00"/>
    <x v="0"/>
    <d v="2018-05-01T00:00:00"/>
    <n v="0"/>
    <n v="0"/>
  </r>
  <r>
    <s v="E"/>
    <s v="U"/>
    <s v="GU-F"/>
    <d v="2018-05-01T00:00:00"/>
    <x v="0"/>
    <d v="2018-05-01T00:00:00"/>
    <n v="0"/>
    <n v="0"/>
  </r>
  <r>
    <s v="E"/>
    <s v="U"/>
    <s v="GU-F"/>
    <d v="2018-05-01T00:00:00"/>
    <x v="1"/>
    <d v="2018-05-01T00:00:00"/>
    <n v="0"/>
    <n v="0"/>
  </r>
  <r>
    <s v="E"/>
    <s v="U"/>
    <s v="GU-F"/>
    <d v="2018-05-01T00:00:00"/>
    <x v="1"/>
    <d v="2018-01-01T00:00:00"/>
    <n v="0.59"/>
    <n v="0.02"/>
  </r>
  <r>
    <s v="E"/>
    <s v="U"/>
    <s v="GU-F"/>
    <d v="2018-05-01T00:00:00"/>
    <x v="0"/>
    <d v="2018-01-01T00:00:00"/>
    <n v="13"/>
    <n v="0.39"/>
  </r>
  <r>
    <s v="E"/>
    <s v="U"/>
    <s v="GU-F"/>
    <d v="2018-05-01T00:00:00"/>
    <x v="0"/>
    <d v="2018-01-01T00:00:00"/>
    <n v="2044"/>
    <n v="60.41"/>
  </r>
  <r>
    <s v="E"/>
    <s v="U"/>
    <s v="GU-F"/>
    <d v="2018-05-01T00:00:00"/>
    <x v="1"/>
    <d v="2018-01-01T00:00:00"/>
    <n v="92.19"/>
    <n v="2.72"/>
  </r>
  <r>
    <s v="E"/>
    <s v="G"/>
    <s v="G&gt;50Ft"/>
    <d v="2018-05-01T00:00:00"/>
    <x v="1"/>
    <d v="2018-01-01T00:00:00"/>
    <n v="938.08"/>
    <n v="27.72"/>
  </r>
  <r>
    <s v="E"/>
    <s v="G"/>
    <s v="G&gt;50Ft"/>
    <d v="2018-05-01T00:00:00"/>
    <x v="0"/>
    <d v="2018-01-01T00:00:00"/>
    <n v="20800"/>
    <n v="614.66"/>
  </r>
  <r>
    <s v="E"/>
    <s v="G"/>
    <s v="G&gt;50F"/>
    <d v="2018-05-01T00:00:00"/>
    <x v="0"/>
    <d v="2018-01-01T00:00:00"/>
    <n v="11040"/>
    <n v="334.06"/>
  </r>
  <r>
    <s v="E"/>
    <s v="G"/>
    <s v="G&gt;50F"/>
    <d v="2018-05-01T00:00:00"/>
    <x v="1"/>
    <d v="2018-01-01T00:00:00"/>
    <n v="497.9"/>
    <n v="15.07"/>
  </r>
  <r>
    <s v="E"/>
    <s v="G"/>
    <s v="G&gt;50Ft"/>
    <d v="2018-05-01T00:00:00"/>
    <x v="1"/>
    <d v="2018-01-01T00:00:00"/>
    <n v="3931.82"/>
    <n v="118.97"/>
  </r>
  <r>
    <s v="E"/>
    <s v="G"/>
    <s v="G&gt;50Ft"/>
    <d v="2018-05-01T00:00:00"/>
    <x v="0"/>
    <d v="2018-01-01T00:00:00"/>
    <n v="87180"/>
    <n v="2637.98"/>
  </r>
  <r>
    <s v="E"/>
    <s v="U"/>
    <s v="GU-F"/>
    <d v="2018-05-01T00:00:00"/>
    <x v="0"/>
    <d v="2018-01-01T00:00:00"/>
    <n v="5142"/>
    <n v="155.6"/>
  </r>
  <r>
    <s v="E"/>
    <s v="U"/>
    <s v="GU-F"/>
    <d v="2018-05-01T00:00:00"/>
    <x v="1"/>
    <d v="2018-01-01T00:00:00"/>
    <n v="231.92"/>
    <n v="7.01"/>
  </r>
  <r>
    <s v="E"/>
    <s v="C"/>
    <s v="G&lt;50Ft"/>
    <d v="2018-05-01T00:00:00"/>
    <x v="1"/>
    <d v="2018-01-01T00:00:00"/>
    <n v="938.08"/>
    <n v="28.39"/>
  </r>
  <r>
    <s v="E"/>
    <s v="C"/>
    <s v="G&lt;50Ft"/>
    <d v="2018-05-01T00:00:00"/>
    <x v="0"/>
    <d v="2018-01-01T00:00:00"/>
    <n v="20800"/>
    <n v="629.39"/>
  </r>
  <r>
    <s v="E"/>
    <s v="G"/>
    <s v="G&gt;50IF"/>
    <d v="2018-05-01T00:00:00"/>
    <x v="0"/>
    <d v="2018-01-01T00:00:00"/>
    <n v="12897.54"/>
    <n v="391.67"/>
  </r>
  <r>
    <s v="E"/>
    <s v="G"/>
    <s v="G&gt;50IF"/>
    <d v="2018-05-01T00:00:00"/>
    <x v="1"/>
    <d v="2018-01-01T00:00:00"/>
    <n v="581.67999999999995"/>
    <n v="17.66"/>
  </r>
  <r>
    <s v="E"/>
    <s v="R"/>
    <s v="WR-F"/>
    <d v="2018-05-01T00:00:00"/>
    <x v="0"/>
    <d v="2018-05-01T00:00:00"/>
    <n v="0"/>
    <n v="0"/>
  </r>
  <r>
    <s v="E"/>
    <s v="R"/>
    <s v="WR-F"/>
    <d v="2018-05-01T00:00:00"/>
    <x v="1"/>
    <d v="2018-05-01T00:00:00"/>
    <n v="0"/>
    <n v="0"/>
  </r>
  <r>
    <s v="E"/>
    <s v="G"/>
    <s v="G&gt;50F"/>
    <d v="2018-05-01T00:00:00"/>
    <x v="1"/>
    <d v="2018-01-01T00:00:00"/>
    <n v="972.63"/>
    <n v="28.3"/>
  </r>
  <r>
    <s v="E"/>
    <s v="U"/>
    <s v="GU-F"/>
    <d v="2018-05-01T00:00:00"/>
    <x v="1"/>
    <d v="2018-01-01T00:00:00"/>
    <n v="103.54"/>
    <n v="3.01"/>
  </r>
  <r>
    <s v="E"/>
    <s v="G"/>
    <s v="G&gt;50F"/>
    <d v="2018-05-01T00:00:00"/>
    <x v="0"/>
    <d v="2018-01-01T00:00:00"/>
    <n v="21566"/>
    <n v="627.59"/>
  </r>
  <r>
    <s v="E"/>
    <s v="U"/>
    <s v="GU-F"/>
    <d v="2018-05-01T00:00:00"/>
    <x v="0"/>
    <d v="2018-01-01T00:00:00"/>
    <n v="2296"/>
    <n v="66.83"/>
  </r>
  <r>
    <s v="E"/>
    <s v="U"/>
    <s v="GU-F"/>
    <d v="2018-05-01T00:00:00"/>
    <x v="0"/>
    <d v="2018-01-01T00:00:00"/>
    <n v="110"/>
    <n v="2.84"/>
  </r>
  <r>
    <s v="E"/>
    <s v="U"/>
    <s v="GU-F"/>
    <d v="2018-05-01T00:00:00"/>
    <x v="1"/>
    <d v="2018-01-01T00:00:00"/>
    <n v="4.96"/>
    <n v="0.13"/>
  </r>
  <r>
    <s v="E"/>
    <s v="C"/>
    <s v="G&lt;50F"/>
    <d v="2018-05-01T00:00:00"/>
    <x v="1"/>
    <d v="2018-01-01T00:00:00"/>
    <n v="0"/>
    <n v="0"/>
  </r>
  <r>
    <s v="E"/>
    <s v="C"/>
    <s v="G&lt;50F"/>
    <d v="2018-05-01T00:00:00"/>
    <x v="0"/>
    <d v="2018-01-01T00:00:00"/>
    <n v="0"/>
    <n v="0"/>
  </r>
  <r>
    <s v="E"/>
    <s v="G"/>
    <s v="G&gt;50Ft"/>
    <d v="2018-05-01T00:00:00"/>
    <x v="0"/>
    <d v="2018-01-01T00:00:00"/>
    <n v="23880"/>
    <n v="617.47"/>
  </r>
  <r>
    <s v="E"/>
    <s v="G"/>
    <s v="G&gt;50Ft"/>
    <d v="2018-05-01T00:00:00"/>
    <x v="1"/>
    <d v="2018-01-01T00:00:00"/>
    <n v="1076.99"/>
    <n v="27.85"/>
  </r>
  <r>
    <s v="E"/>
    <s v="R"/>
    <s v="R-F"/>
    <d v="2018-05-01T00:00:00"/>
    <x v="1"/>
    <d v="2018-01-01T00:00:00"/>
    <n v="375.91"/>
    <n v="9.34"/>
  </r>
  <r>
    <s v="E"/>
    <s v="R"/>
    <s v="R-F"/>
    <d v="2018-05-01T00:00:00"/>
    <x v="0"/>
    <d v="2018-01-01T00:00:00"/>
    <n v="8335"/>
    <n v="207.05"/>
  </r>
  <r>
    <s v="E"/>
    <s v="R"/>
    <s v="R-F"/>
    <d v="2018-05-01T00:00:00"/>
    <x v="0"/>
    <d v="2018-01-01T00:00:00"/>
    <n v="473"/>
    <n v="10.98"/>
  </r>
  <r>
    <s v="E"/>
    <s v="R"/>
    <s v="R-F"/>
    <d v="2018-05-01T00:00:00"/>
    <x v="1"/>
    <d v="2018-01-01T00:00:00"/>
    <n v="21.33"/>
    <n v="0.49"/>
  </r>
  <r>
    <s v="E"/>
    <s v="U"/>
    <s v="GU-F"/>
    <d v="2018-05-01T00:00:00"/>
    <x v="1"/>
    <d v="2018-01-01T00:00:00"/>
    <n v="205.56"/>
    <n v="5.31"/>
  </r>
  <r>
    <s v="E"/>
    <s v="U"/>
    <s v="GU-F"/>
    <d v="2018-05-01T00:00:00"/>
    <x v="0"/>
    <d v="2018-01-01T00:00:00"/>
    <n v="4558"/>
    <n v="117.87"/>
  </r>
  <r>
    <s v="E"/>
    <s v="R"/>
    <s v="R-F"/>
    <d v="2018-05-01T00:00:00"/>
    <x v="0"/>
    <d v="2018-01-01T00:00:00"/>
    <n v="840"/>
    <n v="18.34"/>
  </r>
  <r>
    <s v="E"/>
    <s v="R"/>
    <s v="R-F"/>
    <d v="2018-05-01T00:00:00"/>
    <x v="1"/>
    <d v="2018-01-01T00:00:00"/>
    <n v="37.89"/>
    <n v="0.83"/>
  </r>
  <r>
    <s v="E"/>
    <s v="R"/>
    <s v="R-F"/>
    <d v="2018-05-01T00:00:00"/>
    <x v="1"/>
    <d v="2018-01-01T00:00:00"/>
    <n v="63.36"/>
    <n v="1.46"/>
  </r>
  <r>
    <s v="E"/>
    <s v="R"/>
    <s v="R-F"/>
    <d v="2018-05-01T00:00:00"/>
    <x v="0"/>
    <d v="2018-01-01T00:00:00"/>
    <n v="1405"/>
    <n v="32.5"/>
  </r>
  <r>
    <s v="E"/>
    <s v="R"/>
    <s v="R-F"/>
    <d v="2018-05-01T00:00:00"/>
    <x v="1"/>
    <d v="2018-01-01T00:00:00"/>
    <n v="37.700000000000003"/>
    <n v="0.9"/>
  </r>
  <r>
    <s v="E"/>
    <s v="R"/>
    <s v="R-NET"/>
    <d v="2018-05-01T00:00:00"/>
    <x v="4"/>
    <d v="2018-01-01T00:00:00"/>
    <n v="-687"/>
    <n v="-16.37"/>
  </r>
  <r>
    <s v="E"/>
    <s v="R"/>
    <s v="R-F"/>
    <d v="2018-05-01T00:00:00"/>
    <x v="0"/>
    <d v="2018-01-01T00:00:00"/>
    <n v="836"/>
    <n v="19.920000000000002"/>
  </r>
  <r>
    <s v="E"/>
    <s v="C"/>
    <s v="G&lt;50F"/>
    <d v="2018-05-01T00:00:00"/>
    <x v="0"/>
    <d v="2018-01-01T00:00:00"/>
    <n v="7293"/>
    <n v="167.72"/>
  </r>
  <r>
    <s v="E"/>
    <s v="C"/>
    <s v="G&lt;50F"/>
    <d v="2018-05-01T00:00:00"/>
    <x v="1"/>
    <d v="2018-01-01T00:00:00"/>
    <n v="328.92"/>
    <n v="7.56"/>
  </r>
  <r>
    <s v="E"/>
    <s v="U"/>
    <s v="GU-F"/>
    <d v="2018-04-01T00:00:00"/>
    <x v="1"/>
    <d v="2018-01-01T00:00:00"/>
    <n v="18.45"/>
    <n v="0.43"/>
  </r>
  <r>
    <s v="E"/>
    <s v="U"/>
    <s v="GU-F"/>
    <d v="2018-04-01T00:00:00"/>
    <x v="0"/>
    <d v="2018-01-01T00:00:00"/>
    <n v="409"/>
    <n v="9.6300000000000008"/>
  </r>
  <r>
    <s v="E"/>
    <s v="C"/>
    <s v="SENTF"/>
    <d v="2018-04-01T00:00:00"/>
    <x v="2"/>
    <d v="2018-01-01T00:00:00"/>
    <n v="232.5"/>
    <n v="5.48"/>
  </r>
  <r>
    <s v="E"/>
    <s v="C"/>
    <s v="SENTF"/>
    <d v="2018-04-01T00:00:00"/>
    <x v="3"/>
    <d v="2018-01-01T00:00:00"/>
    <n v="10.49"/>
    <n v="0.25"/>
  </r>
  <r>
    <s v="E"/>
    <s v="R"/>
    <s v="SENTF"/>
    <d v="2018-04-01T00:00:00"/>
    <x v="3"/>
    <d v="2018-01-01T00:00:00"/>
    <n v="9.06"/>
    <n v="0.21"/>
  </r>
  <r>
    <s v="E"/>
    <s v="R"/>
    <s v="SENTF"/>
    <d v="2018-04-01T00:00:00"/>
    <x v="2"/>
    <d v="2018-01-01T00:00:00"/>
    <n v="200.88"/>
    <n v="4.7300000000000004"/>
  </r>
  <r>
    <s v="E"/>
    <s v="C"/>
    <s v="SENTF"/>
    <d v="2018-04-01T00:00:00"/>
    <x v="2"/>
    <d v="2018-01-01T00:00:00"/>
    <n v="1287.1199999999999"/>
    <n v="30.31"/>
  </r>
  <r>
    <s v="E"/>
    <s v="SL"/>
    <s v="SENTF"/>
    <d v="2018-04-01T00:00:00"/>
    <x v="2"/>
    <d v="2018-01-01T00:00:00"/>
    <n v="65.47"/>
    <n v="1.54"/>
  </r>
  <r>
    <s v="E"/>
    <s v="C"/>
    <s v="SENTF"/>
    <d v="2018-04-01T00:00:00"/>
    <x v="3"/>
    <d v="2018-01-01T00:00:00"/>
    <n v="58.06"/>
    <n v="1.37"/>
  </r>
  <r>
    <s v="E"/>
    <s v="SL"/>
    <s v="SENTF"/>
    <d v="2018-04-01T00:00:00"/>
    <x v="3"/>
    <d v="2018-01-01T00:00:00"/>
    <n v="2.95"/>
    <n v="7.0000000000000007E-2"/>
  </r>
  <r>
    <s v="E"/>
    <s v="R"/>
    <s v="R-F"/>
    <d v="2018-04-01T00:00:00"/>
    <x v="1"/>
    <d v="2018-01-01T00:00:00"/>
    <n v="12.18"/>
    <n v="0.28999999999999998"/>
  </r>
  <r>
    <s v="E"/>
    <s v="R"/>
    <s v="R-F"/>
    <d v="2018-04-01T00:00:00"/>
    <x v="0"/>
    <d v="2018-01-01T00:00:00"/>
    <n v="270"/>
    <n v="6.36"/>
  </r>
  <r>
    <s v="E"/>
    <s v="C"/>
    <s v="SENTF"/>
    <d v="2018-04-01T00:00:00"/>
    <x v="2"/>
    <d v="2018-01-01T00:00:00"/>
    <n v="1313.91"/>
    <n v="30.94"/>
  </r>
  <r>
    <s v="E"/>
    <s v="C"/>
    <s v="SENTF"/>
    <d v="2018-04-01T00:00:00"/>
    <x v="3"/>
    <d v="2018-01-01T00:00:00"/>
    <n v="59.28"/>
    <n v="1.39"/>
  </r>
  <r>
    <s v="E"/>
    <s v="R"/>
    <s v="R-F"/>
    <d v="2018-04-01T00:00:00"/>
    <x v="1"/>
    <d v="2018-01-01T00:00:00"/>
    <n v="48.8"/>
    <n v="1.1499999999999999"/>
  </r>
  <r>
    <s v="E"/>
    <s v="R"/>
    <s v="R-F"/>
    <d v="2018-04-01T00:00:00"/>
    <x v="0"/>
    <d v="2018-01-01T00:00:00"/>
    <n v="1082"/>
    <n v="25.49"/>
  </r>
  <r>
    <s v="E"/>
    <s v="GI"/>
    <s v="G&gt;5IFt"/>
    <d v="2018-04-01T00:00:00"/>
    <x v="1"/>
    <d v="2018-01-01T00:00:00"/>
    <n v="950.72"/>
    <n v="22.29"/>
  </r>
  <r>
    <s v="E"/>
    <s v="GI"/>
    <s v="G&gt;5IFt"/>
    <d v="2018-04-01T00:00:00"/>
    <x v="0"/>
    <d v="2018-01-01T00:00:00"/>
    <n v="21080.28"/>
    <n v="494.33"/>
  </r>
  <r>
    <s v="E"/>
    <s v="S"/>
    <s v="STRLTF"/>
    <d v="2018-04-01T00:00:00"/>
    <x v="0"/>
    <d v="2018-01-01T00:00:00"/>
    <n v="7498.01"/>
    <n v="162.19"/>
  </r>
  <r>
    <s v="E"/>
    <s v="S"/>
    <s v="STRLTF"/>
    <d v="2018-04-01T00:00:00"/>
    <x v="0"/>
    <d v="2018-01-01T00:00:00"/>
    <n v="4797.13"/>
    <n v="103.76"/>
  </r>
  <r>
    <s v="E"/>
    <s v="S"/>
    <s v="STRLTF"/>
    <d v="2018-04-01T00:00:00"/>
    <x v="1"/>
    <d v="2018-01-01T00:00:00"/>
    <n v="338.16"/>
    <n v="7.31"/>
  </r>
  <r>
    <s v="E"/>
    <s v="S"/>
    <s v="STRLTF"/>
    <d v="2018-04-01T00:00:00"/>
    <x v="1"/>
    <d v="2018-01-01T00:00:00"/>
    <n v="216.35"/>
    <n v="4.68"/>
  </r>
  <r>
    <s v="E"/>
    <s v="R"/>
    <s v="R-F"/>
    <d v="2018-05-01T00:00:00"/>
    <x v="0"/>
    <d v="2018-05-01T00:00:00"/>
    <n v="50"/>
    <n v="1.1599999999999999"/>
  </r>
  <r>
    <s v="E"/>
    <s v="R"/>
    <s v="R-F"/>
    <d v="2018-05-01T00:00:00"/>
    <x v="1"/>
    <d v="2018-05-01T00:00:00"/>
    <n v="2.25"/>
    <n v="0.05"/>
  </r>
  <r>
    <s v="E"/>
    <s v="G"/>
    <s v="G&gt;50Ft"/>
    <d v="2018-04-01T00:00:00"/>
    <x v="1"/>
    <d v="2018-01-01T00:00:00"/>
    <n v="1933.89"/>
    <n v="44.8"/>
  </r>
  <r>
    <s v="E"/>
    <s v="G"/>
    <s v="G&gt;50Ft"/>
    <d v="2018-04-01T00:00:00"/>
    <x v="0"/>
    <d v="2018-01-01T00:00:00"/>
    <n v="42880"/>
    <n v="993.32"/>
  </r>
  <r>
    <s v="E"/>
    <s v="G"/>
    <s v="G&gt;50F"/>
    <d v="2018-04-01T00:00:00"/>
    <x v="0"/>
    <d v="2018-01-01T00:00:00"/>
    <n v="49714"/>
    <n v="1151.6199999999999"/>
  </r>
  <r>
    <s v="E"/>
    <s v="G"/>
    <s v="G&gt;50F"/>
    <d v="2018-04-01T00:00:00"/>
    <x v="1"/>
    <d v="2018-01-01T00:00:00"/>
    <n v="2242.1"/>
    <n v="51.94"/>
  </r>
  <r>
    <s v="E"/>
    <s v="C"/>
    <s v="SENTF"/>
    <d v="2018-04-01T00:00:00"/>
    <x v="2"/>
    <d v="2018-01-01T00:00:00"/>
    <n v="487.32"/>
    <n v="11.29"/>
  </r>
  <r>
    <s v="E"/>
    <s v="C"/>
    <s v="SENTF"/>
    <d v="2018-04-01T00:00:00"/>
    <x v="3"/>
    <d v="2018-01-01T00:00:00"/>
    <n v="21.98"/>
    <n v="0.5"/>
  </r>
  <r>
    <s v="E"/>
    <s v="G"/>
    <s v="G&gt;50F"/>
    <d v="2018-04-01T00:00:00"/>
    <x v="1"/>
    <d v="2018-01-01T00:00:00"/>
    <n v="94.71"/>
    <n v="2.0499999999999998"/>
  </r>
  <r>
    <s v="E"/>
    <s v="G"/>
    <s v="G&gt;50F"/>
    <d v="2018-04-01T00:00:00"/>
    <x v="0"/>
    <d v="2018-01-01T00:00:00"/>
    <n v="2100"/>
    <n v="45.41"/>
  </r>
  <r>
    <s v="E"/>
    <s v="R"/>
    <s v="R-F"/>
    <d v="2018-04-01T00:00:00"/>
    <x v="1"/>
    <d v="2018-01-01T00:00:00"/>
    <n v="28.77"/>
    <n v="0.62"/>
  </r>
  <r>
    <s v="E"/>
    <s v="R"/>
    <s v="R-F"/>
    <d v="2018-04-01T00:00:00"/>
    <x v="0"/>
    <d v="2018-01-01T00:00:00"/>
    <n v="638"/>
    <n v="13.79"/>
  </r>
  <r>
    <s v="E"/>
    <s v="C"/>
    <s v="SENTF"/>
    <d v="2018-04-01T00:00:00"/>
    <x v="2"/>
    <d v="2018-01-01T00:00:00"/>
    <n v="78.12"/>
    <n v="1.69"/>
  </r>
  <r>
    <s v="E"/>
    <s v="C"/>
    <s v="SENTF"/>
    <d v="2018-04-01T00:00:00"/>
    <x v="3"/>
    <d v="2018-01-01T00:00:00"/>
    <n v="3.52"/>
    <n v="0.08"/>
  </r>
  <r>
    <s v="E"/>
    <s v="U"/>
    <s v="GU-F"/>
    <d v="2018-04-01T00:00:00"/>
    <x v="0"/>
    <d v="2018-01-01T00:00:00"/>
    <n v="414"/>
    <n v="8.9499999999999993"/>
  </r>
  <r>
    <s v="E"/>
    <s v="U"/>
    <s v="GU-F"/>
    <d v="2018-04-01T00:00:00"/>
    <x v="1"/>
    <d v="2018-01-01T00:00:00"/>
    <n v="18.670000000000002"/>
    <n v="0.4"/>
  </r>
  <r>
    <s v="E"/>
    <s v="G"/>
    <s v="SENTF"/>
    <d v="2018-04-01T00:00:00"/>
    <x v="3"/>
    <d v="2018-01-01T00:00:00"/>
    <n v="30.62"/>
    <n v="0.66"/>
  </r>
  <r>
    <s v="E"/>
    <s v="G"/>
    <s v="SENTF"/>
    <d v="2018-04-01T00:00:00"/>
    <x v="2"/>
    <d v="2018-01-01T00:00:00"/>
    <n v="678.9"/>
    <n v="14.68"/>
  </r>
  <r>
    <s v="E"/>
    <s v="R"/>
    <s v="SENTF"/>
    <d v="2018-04-01T00:00:00"/>
    <x v="2"/>
    <d v="2018-01-01T00:00:00"/>
    <n v="78.12"/>
    <n v="1.69"/>
  </r>
  <r>
    <s v="E"/>
    <s v="R"/>
    <s v="SENTF"/>
    <d v="2018-04-01T00:00:00"/>
    <x v="3"/>
    <d v="2018-01-01T00:00:00"/>
    <n v="3.52"/>
    <n v="0.08"/>
  </r>
  <r>
    <s v="E"/>
    <s v="C"/>
    <s v="GU-F"/>
    <d v="2018-04-01T00:00:00"/>
    <x v="1"/>
    <d v="2018-01-01T00:00:00"/>
    <n v="15.38"/>
    <n v="0.33"/>
  </r>
  <r>
    <s v="E"/>
    <s v="C"/>
    <s v="GU-F"/>
    <d v="2018-04-01T00:00:00"/>
    <x v="0"/>
    <d v="2018-01-01T00:00:00"/>
    <n v="341"/>
    <n v="7.28"/>
  </r>
  <r>
    <s v="E"/>
    <s v="U"/>
    <s v="GU-F"/>
    <d v="2018-04-01T00:00:00"/>
    <x v="0"/>
    <d v="2018-01-01T00:00:00"/>
    <n v="2202"/>
    <n v="47"/>
  </r>
  <r>
    <s v="E"/>
    <s v="U"/>
    <s v="GU-F"/>
    <d v="2018-04-01T00:00:00"/>
    <x v="1"/>
    <d v="2018-01-01T00:00:00"/>
    <n v="99.3"/>
    <n v="2.11"/>
  </r>
  <r>
    <s v="E"/>
    <s v="R"/>
    <s v="R-F"/>
    <d v="2018-04-01T00:00:00"/>
    <x v="1"/>
    <d v="2018-01-01T00:00:00"/>
    <n v="16.64"/>
    <n v="0.28999999999999998"/>
  </r>
  <r>
    <s v="E"/>
    <s v="R"/>
    <s v="R-F"/>
    <d v="2018-04-01T00:00:00"/>
    <x v="0"/>
    <d v="2018-01-01T00:00:00"/>
    <n v="369"/>
    <n v="6.35"/>
  </r>
  <r>
    <s v="E"/>
    <s v="R"/>
    <s v="R-F"/>
    <d v="2018-04-01T00:00:00"/>
    <x v="0"/>
    <d v="2018-01-01T00:00:00"/>
    <n v="5129"/>
    <n v="149.69"/>
  </r>
  <r>
    <s v="E"/>
    <s v="R"/>
    <s v="R-F"/>
    <d v="2018-04-01T00:00:00"/>
    <x v="1"/>
    <d v="2018-01-01T00:00:00"/>
    <n v="231.32"/>
    <n v="6.75"/>
  </r>
  <r>
    <s v="E"/>
    <s v="G"/>
    <s v="G&gt;50IF"/>
    <d v="2018-04-01T00:00:00"/>
    <x v="1"/>
    <d v="2018-01-01T00:00:00"/>
    <n v="211.1"/>
    <n v="5.04"/>
  </r>
  <r>
    <s v="E"/>
    <s v="G"/>
    <s v="G&gt;50IF"/>
    <d v="2018-04-01T00:00:00"/>
    <x v="0"/>
    <d v="2018-01-01T00:00:00"/>
    <n v="4680.72"/>
    <n v="111.81"/>
  </r>
  <r>
    <s v="E"/>
    <s v="C"/>
    <s v="SENTF"/>
    <d v="2018-04-01T00:00:00"/>
    <x v="2"/>
    <d v="2018-01-01T00:00:00"/>
    <n v="1047.18"/>
    <n v="24.68"/>
  </r>
  <r>
    <s v="E"/>
    <s v="C"/>
    <s v="SENTF"/>
    <d v="2018-04-01T00:00:00"/>
    <x v="3"/>
    <d v="2018-01-01T00:00:00"/>
    <n v="47.24"/>
    <n v="1.1100000000000001"/>
  </r>
  <r>
    <s v="E"/>
    <s v="U"/>
    <s v="GU-F"/>
    <d v="2018-04-01T00:00:00"/>
    <x v="0"/>
    <d v="2018-01-01T00:00:00"/>
    <n v="208"/>
    <n v="4.9000000000000004"/>
  </r>
  <r>
    <s v="E"/>
    <s v="U"/>
    <s v="GU-F"/>
    <d v="2018-04-01T00:00:00"/>
    <x v="1"/>
    <d v="2018-01-01T00:00:00"/>
    <n v="9.3800000000000008"/>
    <n v="0.22"/>
  </r>
  <r>
    <s v="E"/>
    <s v="C"/>
    <s v="G&lt;50IF"/>
    <d v="2018-04-01T00:00:00"/>
    <x v="0"/>
    <d v="2018-01-01T00:00:00"/>
    <n v="11693.92"/>
    <n v="255.86"/>
  </r>
  <r>
    <s v="E"/>
    <s v="C"/>
    <s v="SENTF"/>
    <d v="2018-04-01T00:00:00"/>
    <x v="3"/>
    <d v="2018-01-01T00:00:00"/>
    <n v="23.21"/>
    <n v="0.56000000000000005"/>
  </r>
  <r>
    <s v="E"/>
    <s v="C"/>
    <s v="SENTF"/>
    <d v="2018-04-01T00:00:00"/>
    <x v="2"/>
    <d v="2018-01-01T00:00:00"/>
    <n v="514.84"/>
    <n v="12.14"/>
  </r>
  <r>
    <s v="E"/>
    <s v="C"/>
    <s v="G&lt;50IF"/>
    <d v="2018-04-01T00:00:00"/>
    <x v="1"/>
    <d v="2018-01-01T00:00:00"/>
    <n v="527.39"/>
    <n v="11.54"/>
  </r>
  <r>
    <s v="E"/>
    <s v="R"/>
    <s v="SENTF"/>
    <d v="2018-04-01T00:00:00"/>
    <x v="2"/>
    <d v="2018-01-01T00:00:00"/>
    <n v="44.64"/>
    <n v="1.06"/>
  </r>
  <r>
    <s v="E"/>
    <s v="R"/>
    <s v="SENTF"/>
    <d v="2018-04-01T00:00:00"/>
    <x v="3"/>
    <d v="2018-01-01T00:00:00"/>
    <n v="2.02"/>
    <n v="0.04"/>
  </r>
  <r>
    <s v="E"/>
    <s v="R"/>
    <s v="SENTF"/>
    <d v="2019-01-01T00:00:00"/>
    <x v="2"/>
    <d v="2018-11-01T00:00:00"/>
    <n v="31"/>
    <n v="0.68"/>
  </r>
  <r>
    <s v="E"/>
    <s v="R"/>
    <s v="SENTF"/>
    <d v="2019-01-01T00:00:00"/>
    <x v="3"/>
    <d v="2018-11-01T00:00:00"/>
    <n v="1.26"/>
    <n v="0.03"/>
  </r>
  <r>
    <s v="E"/>
    <s v="G"/>
    <s v="SENTF"/>
    <d v="2019-01-01T00:00:00"/>
    <x v="2"/>
    <d v="2018-11-01T00:00:00"/>
    <n v="570"/>
    <n v="14.41"/>
  </r>
  <r>
    <s v="E"/>
    <s v="G"/>
    <s v="SENTF"/>
    <d v="2019-01-01T00:00:00"/>
    <x v="3"/>
    <d v="2018-11-01T00:00:00"/>
    <n v="24"/>
    <n v="0.61"/>
  </r>
  <r>
    <s v="E"/>
    <s v="R"/>
    <s v="R-F"/>
    <d v="2019-01-01T00:00:00"/>
    <x v="1"/>
    <d v="2018-11-01T00:00:00"/>
    <n v="9.5"/>
    <n v="0.21"/>
  </r>
  <r>
    <s v="E"/>
    <s v="R"/>
    <s v="R-F"/>
    <d v="2019-01-01T00:00:00"/>
    <x v="0"/>
    <d v="2018-11-01T00:00:00"/>
    <n v="234"/>
    <n v="5.14"/>
  </r>
  <r>
    <s v="E"/>
    <s v="S"/>
    <s v="STRLTF"/>
    <d v="2018-04-01T00:00:00"/>
    <x v="1"/>
    <d v="2018-01-01T00:00:00"/>
    <n v="1424.75"/>
    <n v="30.82"/>
  </r>
  <r>
    <s v="E"/>
    <s v="S"/>
    <s v="STRLTF"/>
    <d v="2018-04-01T00:00:00"/>
    <x v="0"/>
    <d v="2018-01-01T00:00:00"/>
    <n v="31590.95"/>
    <n v="683.34"/>
  </r>
  <r>
    <s v="E"/>
    <s v="GI"/>
    <s v="SENTF"/>
    <d v="2018-04-01T00:00:00"/>
    <x v="2"/>
    <d v="2018-01-01T00:00:00"/>
    <n v="126.48"/>
    <n v="2.69"/>
  </r>
  <r>
    <s v="E"/>
    <s v="GI"/>
    <s v="SENTF"/>
    <d v="2018-04-01T00:00:00"/>
    <x v="3"/>
    <d v="2018-01-01T00:00:00"/>
    <n v="5.7"/>
    <n v="0.12"/>
  </r>
  <r>
    <s v="E"/>
    <s v="R"/>
    <s v="R-F"/>
    <d v="2018-04-01T00:00:00"/>
    <x v="1"/>
    <d v="2018-01-01T00:00:00"/>
    <n v="17.72"/>
    <n v="0.42"/>
  </r>
  <r>
    <s v="E"/>
    <s v="R"/>
    <s v="R-F"/>
    <d v="2018-04-01T00:00:00"/>
    <x v="0"/>
    <d v="2018-01-01T00:00:00"/>
    <n v="393"/>
    <n v="9.26"/>
  </r>
  <r>
    <s v="E"/>
    <s v="SL"/>
    <s v="SENTF"/>
    <d v="2018-04-01T00:00:00"/>
    <x v="2"/>
    <d v="2018-01-01T00:00:00"/>
    <n v="195.3"/>
    <n v="4.5999999999999996"/>
  </r>
  <r>
    <s v="E"/>
    <s v="SL"/>
    <s v="SENTF"/>
    <d v="2018-04-01T00:00:00"/>
    <x v="3"/>
    <d v="2018-01-01T00:00:00"/>
    <n v="8.81"/>
    <n v="0.21"/>
  </r>
  <r>
    <s v="E"/>
    <s v="U"/>
    <s v="GU-F"/>
    <d v="2018-04-01T00:00:00"/>
    <x v="1"/>
    <d v="2018-01-01T00:00:00"/>
    <n v="328.8"/>
    <n v="7.76"/>
  </r>
  <r>
    <s v="E"/>
    <s v="U"/>
    <s v="GU-F"/>
    <d v="2018-04-01T00:00:00"/>
    <x v="0"/>
    <d v="2018-01-01T00:00:00"/>
    <n v="7290"/>
    <n v="171.71"/>
  </r>
  <r>
    <s v="E"/>
    <s v="R"/>
    <s v="SENTF"/>
    <d v="2018-04-01T00:00:00"/>
    <x v="2"/>
    <d v="2018-01-01T00:00:00"/>
    <n v="48.36"/>
    <n v="1.1399999999999999"/>
  </r>
  <r>
    <s v="E"/>
    <s v="R"/>
    <s v="SENTF"/>
    <d v="2018-04-01T00:00:00"/>
    <x v="3"/>
    <d v="2018-01-01T00:00:00"/>
    <n v="2.1800000000000002"/>
    <n v="0.05"/>
  </r>
  <r>
    <s v="E"/>
    <s v="U"/>
    <s v="GU-F"/>
    <d v="2018-04-01T00:00:00"/>
    <x v="1"/>
    <d v="2018-01-01T00:00:00"/>
    <n v="92.19"/>
    <n v="1.61"/>
  </r>
  <r>
    <s v="E"/>
    <s v="U"/>
    <s v="GU-F"/>
    <d v="2018-04-01T00:00:00"/>
    <x v="0"/>
    <d v="2018-01-01T00:00:00"/>
    <n v="2044"/>
    <n v="35.619999999999997"/>
  </r>
  <r>
    <s v="E"/>
    <s v="G"/>
    <s v="G&gt;50Ft"/>
    <d v="2018-04-01T00:00:00"/>
    <x v="0"/>
    <d v="2018-01-01T00:00:00"/>
    <n v="22880"/>
    <n v="398.75"/>
  </r>
  <r>
    <s v="E"/>
    <s v="G"/>
    <s v="G&gt;50Ft"/>
    <d v="2018-04-01T00:00:00"/>
    <x v="1"/>
    <d v="2018-01-01T00:00:00"/>
    <n v="1031.8900000000001"/>
    <n v="17.98"/>
  </r>
  <r>
    <s v="E"/>
    <s v="C"/>
    <s v="SENTF"/>
    <d v="2018-04-01T00:00:00"/>
    <x v="2"/>
    <d v="2018-01-01T00:00:00"/>
    <n v="73.08"/>
    <n v="1.27"/>
  </r>
  <r>
    <s v="E"/>
    <s v="C"/>
    <s v="SENTF"/>
    <d v="2018-04-01T00:00:00"/>
    <x v="3"/>
    <d v="2018-01-01T00:00:00"/>
    <n v="3.3"/>
    <n v="0.06"/>
  </r>
  <r>
    <s v="E"/>
    <s v="C"/>
    <s v="G&lt;50Ft"/>
    <d v="2018-04-01T00:00:00"/>
    <x v="1"/>
    <d v="2018-01-01T00:00:00"/>
    <n v="1125.7"/>
    <n v="18.07"/>
  </r>
  <r>
    <s v="E"/>
    <s v="C"/>
    <s v="G&lt;50Ft"/>
    <d v="2018-04-01T00:00:00"/>
    <x v="0"/>
    <d v="2018-01-01T00:00:00"/>
    <n v="24960"/>
    <n v="400.68"/>
  </r>
  <r>
    <s v="E"/>
    <s v="U"/>
    <s v="GU-F"/>
    <d v="2018-05-01T00:00:00"/>
    <x v="0"/>
    <d v="2018-01-01T00:00:00"/>
    <n v="4689"/>
    <n v="103.42"/>
  </r>
  <r>
    <s v="E"/>
    <s v="U"/>
    <s v="GU-F"/>
    <d v="2018-05-01T00:00:00"/>
    <x v="1"/>
    <d v="2018-01-01T00:00:00"/>
    <n v="211.48"/>
    <n v="4.67"/>
  </r>
  <r>
    <s v="E"/>
    <s v="U"/>
    <s v="GU-F"/>
    <d v="2018-05-01T00:00:00"/>
    <x v="1"/>
    <d v="2018-05-01T00:00:00"/>
    <n v="117.31"/>
    <n v="2.57"/>
  </r>
  <r>
    <s v="E"/>
    <s v="U"/>
    <s v="GU-F"/>
    <d v="2018-05-01T00:00:00"/>
    <x v="0"/>
    <d v="2018-05-01T00:00:00"/>
    <n v="2601"/>
    <n v="57.21"/>
  </r>
  <r>
    <s v="E"/>
    <s v="U"/>
    <s v="GU-F"/>
    <d v="2018-05-01T00:00:00"/>
    <x v="1"/>
    <d v="2018-01-01T00:00:00"/>
    <n v="76.16"/>
    <n v="1.96"/>
  </r>
  <r>
    <s v="E"/>
    <s v="U"/>
    <s v="GU-F"/>
    <d v="2018-05-01T00:00:00"/>
    <x v="0"/>
    <d v="2018-01-01T00:00:00"/>
    <n v="1689"/>
    <n v="43.13"/>
  </r>
  <r>
    <s v="E"/>
    <s v="C"/>
    <s v="GU-F"/>
    <d v="2018-05-01T00:00:00"/>
    <x v="1"/>
    <d v="2018-05-01T00:00:00"/>
    <n v="3.61"/>
    <n v="0.09"/>
  </r>
  <r>
    <s v="E"/>
    <s v="C"/>
    <s v="GU-F"/>
    <d v="2018-05-01T00:00:00"/>
    <x v="0"/>
    <d v="2018-05-01T00:00:00"/>
    <n v="80"/>
    <n v="2.04"/>
  </r>
  <r>
    <s v="E"/>
    <s v="U"/>
    <s v="GU-F"/>
    <d v="2018-05-01T00:00:00"/>
    <x v="0"/>
    <d v="2018-05-01T00:00:00"/>
    <n v="513"/>
    <n v="13.08"/>
  </r>
  <r>
    <s v="E"/>
    <s v="U"/>
    <s v="GU-F"/>
    <d v="2018-05-01T00:00:00"/>
    <x v="1"/>
    <d v="2018-05-01T00:00:00"/>
    <n v="23.14"/>
    <n v="0.6"/>
  </r>
  <r>
    <s v="E"/>
    <s v="C"/>
    <s v="GU-F"/>
    <d v="2018-05-01T00:00:00"/>
    <x v="1"/>
    <d v="2018-01-01T00:00:00"/>
    <n v="11.77"/>
    <n v="0.3"/>
  </r>
  <r>
    <s v="E"/>
    <s v="C"/>
    <s v="GU-F"/>
    <d v="2018-05-01T00:00:00"/>
    <x v="0"/>
    <d v="2018-01-01T00:00:00"/>
    <n v="261"/>
    <n v="6.66"/>
  </r>
  <r>
    <s v="E"/>
    <s v="C"/>
    <s v="G&lt;50IF"/>
    <d v="2018-04-01T00:00:00"/>
    <x v="1"/>
    <d v="2018-01-01T00:00:00"/>
    <n v="29.53"/>
    <n v="0.67"/>
  </r>
  <r>
    <s v="E"/>
    <s v="C"/>
    <s v="G&lt;50IF"/>
    <d v="2018-04-01T00:00:00"/>
    <x v="0"/>
    <d v="2018-01-01T00:00:00"/>
    <n v="654.80999999999995"/>
    <n v="14.94"/>
  </r>
  <r>
    <s v="E"/>
    <s v="U"/>
    <s v="GU-F"/>
    <d v="2018-04-01T00:00:00"/>
    <x v="0"/>
    <d v="2018-01-01T00:00:00"/>
    <n v="7542"/>
    <n v="177.93"/>
  </r>
  <r>
    <s v="E"/>
    <s v="U"/>
    <s v="GU-F"/>
    <d v="2018-04-01T00:00:00"/>
    <x v="1"/>
    <d v="2018-01-01T00:00:00"/>
    <n v="340.09"/>
    <n v="8.11"/>
  </r>
  <r>
    <s v="E"/>
    <s v="G"/>
    <s v="G&gt;50Ft"/>
    <d v="2018-04-01T00:00:00"/>
    <x v="1"/>
    <d v="2018-01-01T00:00:00"/>
    <n v="4122.1400000000003"/>
    <n v="97.18"/>
  </r>
  <r>
    <s v="E"/>
    <s v="G"/>
    <s v="G&gt;50Ft"/>
    <d v="2018-04-01T00:00:00"/>
    <x v="0"/>
    <d v="2018-01-01T00:00:00"/>
    <n v="91400"/>
    <n v="2154.84"/>
  </r>
  <r>
    <s v="E"/>
    <s v="G"/>
    <s v="G&gt;50F"/>
    <d v="2018-04-01T00:00:00"/>
    <x v="0"/>
    <d v="2018-01-01T00:00:00"/>
    <n v="40620"/>
    <n v="957.66"/>
  </r>
  <r>
    <s v="E"/>
    <s v="G"/>
    <s v="G&gt;50F"/>
    <d v="2018-04-01T00:00:00"/>
    <x v="1"/>
    <d v="2018-01-01T00:00:00"/>
    <n v="1831.96"/>
    <n v="43.19"/>
  </r>
  <r>
    <s v="E"/>
    <s v="C"/>
    <s v="G&lt;50F"/>
    <d v="2018-04-01T00:00:00"/>
    <x v="1"/>
    <d v="2018-01-01T00:00:00"/>
    <n v="409.51"/>
    <n v="9.65"/>
  </r>
  <r>
    <s v="E"/>
    <s v="C"/>
    <s v="C-NET"/>
    <d v="2018-04-01T00:00:00"/>
    <x v="4"/>
    <d v="2018-01-01T00:00:00"/>
    <n v="-520"/>
    <n v="-12.26"/>
  </r>
  <r>
    <s v="E"/>
    <s v="C"/>
    <s v="G&lt;50F"/>
    <d v="2018-04-01T00:00:00"/>
    <x v="0"/>
    <d v="2018-01-01T00:00:00"/>
    <n v="9080"/>
    <n v="214.07"/>
  </r>
  <r>
    <s v="E"/>
    <s v="U"/>
    <s v="GU-F"/>
    <d v="2018-04-01T00:00:00"/>
    <x v="0"/>
    <d v="2018-01-01T00:00:00"/>
    <n v="13"/>
    <n v="0.22"/>
  </r>
  <r>
    <s v="E"/>
    <s v="U"/>
    <s v="GU-F"/>
    <d v="2018-04-01T00:00:00"/>
    <x v="1"/>
    <d v="2018-01-01T00:00:00"/>
    <n v="0.59"/>
    <n v="0.01"/>
  </r>
  <r>
    <s v="E"/>
    <s v="C"/>
    <s v="SENTF"/>
    <d v="2018-04-01T00:00:00"/>
    <x v="2"/>
    <d v="2018-01-01T00:00:00"/>
    <n v="3866.57"/>
    <n v="91.15"/>
  </r>
  <r>
    <s v="E"/>
    <s v="C"/>
    <s v="SENTF"/>
    <d v="2018-04-01T00:00:00"/>
    <x v="3"/>
    <d v="2018-01-01T00:00:00"/>
    <n v="174.41"/>
    <n v="4.13"/>
  </r>
  <r>
    <s v="E"/>
    <s v="C"/>
    <s v="CG&lt;50F"/>
    <d v="2018-04-01T00:00:00"/>
    <x v="1"/>
    <d v="2018-01-01T00:00:00"/>
    <n v="29.41"/>
    <n v="0.48"/>
  </r>
  <r>
    <s v="E"/>
    <s v="C"/>
    <s v="CG&lt;50F"/>
    <d v="2018-04-01T00:00:00"/>
    <x v="0"/>
    <d v="2018-01-01T00:00:00"/>
    <n v="652"/>
    <n v="10.66"/>
  </r>
  <r>
    <s v="E"/>
    <s v="R"/>
    <s v="R-F"/>
    <d v="2018-04-01T00:00:00"/>
    <x v="0"/>
    <d v="2018-01-01T00:00:00"/>
    <n v="269"/>
    <n v="4.16"/>
  </r>
  <r>
    <s v="E"/>
    <s v="R"/>
    <s v="R-F"/>
    <d v="2018-04-01T00:00:00"/>
    <x v="1"/>
    <d v="2018-01-01T00:00:00"/>
    <n v="12.13"/>
    <n v="0.19"/>
  </r>
  <r>
    <s v="E"/>
    <s v="R"/>
    <s v="R-F"/>
    <d v="2018-04-01T00:00:00"/>
    <x v="1"/>
    <d v="2018-01-01T00:00:00"/>
    <n v="30.03"/>
    <n v="0.43"/>
  </r>
  <r>
    <s v="E"/>
    <s v="R"/>
    <s v="R-F"/>
    <d v="2018-04-01T00:00:00"/>
    <x v="0"/>
    <d v="2018-01-01T00:00:00"/>
    <n v="666"/>
    <n v="9.61"/>
  </r>
  <r>
    <s v="E"/>
    <s v="R"/>
    <s v="SENTF"/>
    <d v="2018-04-01T00:00:00"/>
    <x v="2"/>
    <d v="2018-01-01T00:00:00"/>
    <n v="298.44"/>
    <n v="5.83"/>
  </r>
  <r>
    <s v="E"/>
    <s v="R"/>
    <s v="SENTF"/>
    <d v="2018-04-01T00:00:00"/>
    <x v="3"/>
    <d v="2018-01-01T00:00:00"/>
    <n v="13.46"/>
    <n v="0.26"/>
  </r>
  <r>
    <s v="E"/>
    <s v="G"/>
    <s v="G&gt;50F"/>
    <d v="2018-04-01T00:00:00"/>
    <x v="1"/>
    <d v="2018-01-01T00:00:00"/>
    <n v="928.97"/>
    <n v="14.77"/>
  </r>
  <r>
    <s v="E"/>
    <s v="U"/>
    <s v="GU-F"/>
    <d v="2018-04-01T00:00:00"/>
    <x v="1"/>
    <d v="2018-01-01T00:00:00"/>
    <n v="103.54"/>
    <n v="1.64"/>
  </r>
  <r>
    <s v="E"/>
    <s v="G"/>
    <s v="G&gt;50F"/>
    <d v="2018-04-01T00:00:00"/>
    <x v="0"/>
    <d v="2018-01-01T00:00:00"/>
    <n v="20598"/>
    <n v="327.38"/>
  </r>
  <r>
    <s v="E"/>
    <s v="U"/>
    <s v="GU-F"/>
    <d v="2018-04-01T00:00:00"/>
    <x v="0"/>
    <d v="2018-01-01T00:00:00"/>
    <n v="2296"/>
    <n v="36.49"/>
  </r>
  <r>
    <s v="E"/>
    <s v="R"/>
    <s v="SENTF"/>
    <d v="2018-04-01T00:00:00"/>
    <x v="2"/>
    <d v="2018-01-01T00:00:00"/>
    <n v="33.6"/>
    <n v="0.53"/>
  </r>
  <r>
    <s v="E"/>
    <s v="R"/>
    <s v="SENTF"/>
    <d v="2018-04-01T00:00:00"/>
    <x v="3"/>
    <d v="2018-01-01T00:00:00"/>
    <n v="1.52"/>
    <n v="0.02"/>
  </r>
  <r>
    <s v="E"/>
    <s v="U"/>
    <s v="GU-F"/>
    <d v="2018-04-01T00:00:00"/>
    <x v="1"/>
    <d v="2018-01-01T00:00:00"/>
    <n v="205.56"/>
    <n v="3.08"/>
  </r>
  <r>
    <s v="E"/>
    <s v="U"/>
    <s v="GU-F"/>
    <d v="2018-04-01T00:00:00"/>
    <x v="0"/>
    <d v="2018-01-01T00:00:00"/>
    <n v="4558"/>
    <n v="68.180000000000007"/>
  </r>
  <r>
    <s v="E"/>
    <s v="R"/>
    <s v="R-F"/>
    <d v="2018-04-01T00:00:00"/>
    <x v="0"/>
    <d v="2018-01-01T00:00:00"/>
    <n v="6096"/>
    <n v="138.04"/>
  </r>
  <r>
    <s v="E"/>
    <s v="R"/>
    <s v="R-F"/>
    <d v="2018-04-01T00:00:00"/>
    <x v="1"/>
    <d v="2018-01-01T00:00:00"/>
    <n v="274.94"/>
    <n v="6.22"/>
  </r>
  <r>
    <s v="E"/>
    <s v="R"/>
    <s v="SENTF"/>
    <d v="2019-02-01T00:00:00"/>
    <x v="2"/>
    <d v="2018-11-01T00:00:00"/>
    <n v="76"/>
    <n v="1.54"/>
  </r>
  <r>
    <s v="E"/>
    <s v="U"/>
    <s v="GU-F"/>
    <d v="2019-02-01T00:00:00"/>
    <x v="1"/>
    <d v="2018-11-01T00:00:00"/>
    <n v="85.1"/>
    <n v="1.72"/>
  </r>
  <r>
    <s v="E"/>
    <s v="U"/>
    <s v="GU-F"/>
    <d v="2019-02-01T00:00:00"/>
    <x v="0"/>
    <d v="2018-11-01T00:00:00"/>
    <n v="2205"/>
    <n v="44.63"/>
  </r>
  <r>
    <s v="E"/>
    <s v="R"/>
    <s v="R-F"/>
    <d v="2018-04-01T00:00:00"/>
    <x v="1"/>
    <d v="2018-01-01T00:00:00"/>
    <n v="89.2"/>
    <n v="1.62"/>
  </r>
  <r>
    <s v="E"/>
    <s v="R"/>
    <s v="R-NET"/>
    <d v="2018-04-01T00:00:00"/>
    <x v="4"/>
    <d v="2018-01-01T00:00:00"/>
    <n v="-421"/>
    <n v="-6.05"/>
  </r>
  <r>
    <s v="E"/>
    <s v="R"/>
    <s v="R-F"/>
    <d v="2018-04-01T00:00:00"/>
    <x v="0"/>
    <d v="2018-01-01T00:00:00"/>
    <n v="1978"/>
    <n v="35.840000000000003"/>
  </r>
  <r>
    <s v="E"/>
    <s v="R"/>
    <s v="R-F"/>
    <d v="2018-04-01T00:00:00"/>
    <x v="0"/>
    <d v="2018-01-01T00:00:00"/>
    <n v="946"/>
    <n v="13.59"/>
  </r>
  <r>
    <s v="E"/>
    <s v="R"/>
    <s v="R-F"/>
    <d v="2018-04-01T00:00:00"/>
    <x v="1"/>
    <d v="2018-01-01T00:00:00"/>
    <n v="42.66"/>
    <n v="0.61"/>
  </r>
  <r>
    <s v="E"/>
    <s v="C"/>
    <s v="SENTF"/>
    <d v="2018-03-01T00:00:00"/>
    <x v="3"/>
    <d v="2018-01-01T00:00:00"/>
    <n v="42.66"/>
    <n v="0.62"/>
  </r>
  <r>
    <s v="E"/>
    <s v="C"/>
    <s v="SENTF"/>
    <d v="2018-03-01T00:00:00"/>
    <x v="2"/>
    <d v="2018-01-01T00:00:00"/>
    <n v="945.84"/>
    <n v="13.93"/>
  </r>
  <r>
    <s v="E"/>
    <s v="C"/>
    <s v="SENTF"/>
    <d v="2018-03-01T00:00:00"/>
    <x v="2"/>
    <d v="2018-01-01T00:00:00"/>
    <n v="465.02"/>
    <n v="6.84"/>
  </r>
  <r>
    <s v="E"/>
    <s v="C"/>
    <s v="SENTF"/>
    <d v="2018-03-01T00:00:00"/>
    <x v="3"/>
    <d v="2018-01-01T00:00:00"/>
    <n v="20.97"/>
    <n v="0.31"/>
  </r>
  <r>
    <s v="E"/>
    <s v="G"/>
    <s v="WG&gt;5IF"/>
    <d v="2018-04-01T00:00:00"/>
    <x v="0"/>
    <d v="2018-01-01T00:00:00"/>
    <n v="10706.58"/>
    <n v="213.59"/>
  </r>
  <r>
    <s v="E"/>
    <s v="G"/>
    <s v="WG&gt;5IF"/>
    <d v="2018-04-01T00:00:00"/>
    <x v="1"/>
    <d v="2018-01-01T00:00:00"/>
    <n v="482.87"/>
    <n v="9.6300000000000008"/>
  </r>
  <r>
    <s v="E"/>
    <s v="GI"/>
    <s v="G&gt;50IF"/>
    <d v="2018-04-01T00:00:00"/>
    <x v="1"/>
    <d v="2018-01-01T00:00:00"/>
    <n v="635.19000000000005"/>
    <n v="11.12"/>
  </r>
  <r>
    <s v="E"/>
    <s v="GI"/>
    <s v="G&gt;50IF"/>
    <d v="2018-04-01T00:00:00"/>
    <x v="0"/>
    <d v="2018-01-01T00:00:00"/>
    <n v="18305.18"/>
    <n v="320.54000000000002"/>
  </r>
  <r>
    <s v="E"/>
    <s v="GI"/>
    <s v="G&gt;50IF"/>
    <d v="2018-04-01T00:00:00"/>
    <x v="0"/>
    <d v="2018-01-01T00:00:00"/>
    <n v="14057.52"/>
    <n v="246.93"/>
  </r>
  <r>
    <s v="E"/>
    <s v="GI"/>
    <s v="G&gt;50IF"/>
    <d v="2018-04-01T00:00:00"/>
    <x v="1"/>
    <d v="2018-01-01T00:00:00"/>
    <n v="633.99"/>
    <n v="11.14"/>
  </r>
  <r>
    <s v="E"/>
    <s v="G"/>
    <s v="G&gt;50IF"/>
    <d v="2018-04-01T00:00:00"/>
    <x v="1"/>
    <d v="2018-01-01T00:00:00"/>
    <n v="585.85"/>
    <n v="10.36"/>
  </r>
  <r>
    <s v="E"/>
    <s v="G"/>
    <s v="G&gt;50IF"/>
    <d v="2018-04-01T00:00:00"/>
    <x v="0"/>
    <d v="2018-01-01T00:00:00"/>
    <n v="12989.97"/>
    <n v="229.66"/>
  </r>
  <r>
    <s v="E"/>
    <s v="G"/>
    <s v="WG&gt;50F"/>
    <d v="2018-04-01T00:00:00"/>
    <x v="0"/>
    <d v="2018-01-01T00:00:00"/>
    <n v="47080"/>
    <n v="810.66"/>
  </r>
  <r>
    <s v="E"/>
    <s v="G"/>
    <s v="WG&gt;50F"/>
    <d v="2018-04-01T00:00:00"/>
    <x v="1"/>
    <d v="2018-01-01T00:00:00"/>
    <n v="2123.31"/>
    <n v="36.56"/>
  </r>
  <r>
    <s v="E"/>
    <s v="SL"/>
    <s v="WSENTF"/>
    <d v="2018-04-01T00:00:00"/>
    <x v="2"/>
    <d v="2018-01-01T00:00:00"/>
    <n v="111.6"/>
    <n v="1.92"/>
  </r>
  <r>
    <s v="E"/>
    <s v="SL"/>
    <s v="WSENTF"/>
    <d v="2018-04-01T00:00:00"/>
    <x v="3"/>
    <d v="2018-01-01T00:00:00"/>
    <n v="5.03"/>
    <n v="0.09"/>
  </r>
  <r>
    <s v="E"/>
    <s v="SL"/>
    <s v="WSENTF"/>
    <d v="2018-04-01T00:00:00"/>
    <x v="3"/>
    <d v="2018-01-01T00:00:00"/>
    <n v="47.81"/>
    <n v="0.83"/>
  </r>
  <r>
    <s v="E"/>
    <s v="SL"/>
    <s v="WSENTF"/>
    <d v="2018-04-01T00:00:00"/>
    <x v="2"/>
    <d v="2018-01-01T00:00:00"/>
    <n v="1060.2"/>
    <n v="18.25"/>
  </r>
  <r>
    <s v="E"/>
    <s v="U"/>
    <s v="WGU-F"/>
    <d v="2018-04-01T00:00:00"/>
    <x v="1"/>
    <d v="2018-01-01T00:00:00"/>
    <n v="61.52"/>
    <n v="1.05"/>
  </r>
  <r>
    <s v="E"/>
    <s v="C"/>
    <s v="WG&lt;50F"/>
    <d v="2018-04-01T00:00:00"/>
    <x v="1"/>
    <d v="2018-01-01T00:00:00"/>
    <n v="76.31"/>
    <n v="1.38"/>
  </r>
  <r>
    <s v="E"/>
    <s v="U"/>
    <s v="WGU-F"/>
    <d v="2018-04-01T00:00:00"/>
    <x v="0"/>
    <d v="2018-01-01T00:00:00"/>
    <n v="1364"/>
    <n v="23.49"/>
  </r>
  <r>
    <s v="E"/>
    <s v="C"/>
    <s v="WG&lt;50F"/>
    <d v="2018-04-01T00:00:00"/>
    <x v="0"/>
    <d v="2018-01-01T00:00:00"/>
    <n v="1692"/>
    <n v="30.67"/>
  </r>
  <r>
    <s v="E"/>
    <s v="C"/>
    <s v="SENTF"/>
    <d v="2018-03-01T00:00:00"/>
    <x v="3"/>
    <d v="2018-01-01T00:00:00"/>
    <n v="157.52000000000001"/>
    <n v="2.2999999999999998"/>
  </r>
  <r>
    <s v="E"/>
    <s v="C"/>
    <s v="SENTF"/>
    <d v="2018-03-01T00:00:00"/>
    <x v="2"/>
    <d v="2018-01-01T00:00:00"/>
    <n v="3492.38"/>
    <n v="51.37"/>
  </r>
  <r>
    <s v="E"/>
    <s v="R"/>
    <s v="SENTF"/>
    <d v="2018-03-01T00:00:00"/>
    <x v="2"/>
    <d v="2018-01-01T00:00:00"/>
    <n v="181.44"/>
    <n v="2.61"/>
  </r>
  <r>
    <s v="E"/>
    <s v="R"/>
    <s v="SENTF"/>
    <d v="2018-03-01T00:00:00"/>
    <x v="3"/>
    <d v="2018-01-01T00:00:00"/>
    <n v="8.19"/>
    <n v="0.12"/>
  </r>
  <r>
    <s v="E"/>
    <s v="C"/>
    <s v="SENTF"/>
    <d v="2018-03-01T00:00:00"/>
    <x v="3"/>
    <d v="2018-01-01T00:00:00"/>
    <n v="52.43"/>
    <n v="0.76"/>
  </r>
  <r>
    <s v="E"/>
    <s v="R"/>
    <s v="SENTF"/>
    <d v="2018-03-01T00:00:00"/>
    <x v="3"/>
    <d v="2018-01-01T00:00:00"/>
    <n v="13.36"/>
    <n v="0.28000000000000003"/>
  </r>
  <r>
    <s v="E"/>
    <s v="C"/>
    <s v="SENTF"/>
    <d v="2018-03-01T00:00:00"/>
    <x v="2"/>
    <d v="2018-01-01T00:00:00"/>
    <n v="1162.56"/>
    <n v="16.77"/>
  </r>
  <r>
    <s v="E"/>
    <s v="R"/>
    <s v="SENTF"/>
    <d v="2018-03-01T00:00:00"/>
    <x v="2"/>
    <d v="2018-01-01T00:00:00"/>
    <n v="296.27999999999997"/>
    <n v="6.26"/>
  </r>
  <r>
    <s v="E"/>
    <s v="C"/>
    <s v="SENTF"/>
    <d v="2018-03-01T00:00:00"/>
    <x v="2"/>
    <d v="2018-01-01T00:00:00"/>
    <n v="210"/>
    <n v="3.03"/>
  </r>
  <r>
    <s v="E"/>
    <s v="C"/>
    <s v="SENTF"/>
    <d v="2018-03-01T00:00:00"/>
    <x v="3"/>
    <d v="2018-01-01T00:00:00"/>
    <n v="9.4700000000000006"/>
    <n v="0.14000000000000001"/>
  </r>
  <r>
    <s v="E"/>
    <s v="SL"/>
    <s v="SENTF"/>
    <d v="2018-03-01T00:00:00"/>
    <x v="3"/>
    <d v="2018-01-01T00:00:00"/>
    <n v="2.67"/>
    <n v="0.04"/>
  </r>
  <r>
    <s v="E"/>
    <s v="SL"/>
    <s v="SENTF"/>
    <d v="2018-03-01T00:00:00"/>
    <x v="2"/>
    <d v="2018-01-01T00:00:00"/>
    <n v="59.14"/>
    <n v="0.85"/>
  </r>
  <r>
    <s v="E"/>
    <s v="C"/>
    <s v="SENTF"/>
    <d v="2018-03-01T00:00:00"/>
    <x v="2"/>
    <d v="2018-01-01T00:00:00"/>
    <n v="1186.76"/>
    <n v="17.12"/>
  </r>
  <r>
    <s v="E"/>
    <s v="C"/>
    <s v="SENTF"/>
    <d v="2018-03-01T00:00:00"/>
    <x v="3"/>
    <d v="2018-01-01T00:00:00"/>
    <n v="53.53"/>
    <n v="0.78"/>
  </r>
  <r>
    <s v="E"/>
    <s v="U"/>
    <s v="GU-F"/>
    <d v="2018-04-01T00:00:00"/>
    <x v="0"/>
    <d v="2018-01-01T00:00:00"/>
    <n v="110"/>
    <n v="1.65"/>
  </r>
  <r>
    <s v="E"/>
    <s v="U"/>
    <s v="GU-F"/>
    <d v="2018-04-01T00:00:00"/>
    <x v="1"/>
    <d v="2018-01-01T00:00:00"/>
    <n v="4.96"/>
    <n v="7.0000000000000007E-2"/>
  </r>
  <r>
    <s v="E"/>
    <s v="C"/>
    <s v="SENTF"/>
    <d v="2018-04-01T00:00:00"/>
    <x v="3"/>
    <d v="2018-01-01T00:00:00"/>
    <n v="3.18"/>
    <n v="0.05"/>
  </r>
  <r>
    <s v="E"/>
    <s v="C"/>
    <s v="SENTF"/>
    <d v="2018-04-01T00:00:00"/>
    <x v="2"/>
    <d v="2018-01-01T00:00:00"/>
    <n v="70.56"/>
    <n v="1.06"/>
  </r>
  <r>
    <s v="E"/>
    <s v="R"/>
    <s v="SENTF"/>
    <d v="2018-04-01T00:00:00"/>
    <x v="2"/>
    <d v="2018-01-01T00:00:00"/>
    <n v="18.48"/>
    <n v="0.28000000000000003"/>
  </r>
  <r>
    <s v="E"/>
    <s v="R"/>
    <s v="SENTF"/>
    <d v="2018-04-01T00:00:00"/>
    <x v="3"/>
    <d v="2018-01-01T00:00:00"/>
    <n v="0.83"/>
    <n v="0.01"/>
  </r>
  <r>
    <s v="E"/>
    <s v="C"/>
    <s v="SENTF"/>
    <d v="2018-04-01T00:00:00"/>
    <x v="3"/>
    <d v="2018-01-01T00:00:00"/>
    <n v="21.78"/>
    <n v="0.33"/>
  </r>
  <r>
    <s v="E"/>
    <s v="C"/>
    <s v="SENTF"/>
    <d v="2018-04-01T00:00:00"/>
    <x v="2"/>
    <d v="2018-01-01T00:00:00"/>
    <n v="482.83"/>
    <n v="7.23"/>
  </r>
  <r>
    <s v="E"/>
    <s v="C"/>
    <s v="G&lt;50F"/>
    <d v="2018-04-01T00:00:00"/>
    <x v="1"/>
    <d v="2018-01-01T00:00:00"/>
    <n v="0"/>
    <n v="0"/>
  </r>
  <r>
    <s v="E"/>
    <s v="C"/>
    <s v="G&lt;50F"/>
    <d v="2018-04-01T00:00:00"/>
    <x v="0"/>
    <d v="2018-01-01T00:00:00"/>
    <n v="0"/>
    <n v="0"/>
  </r>
  <r>
    <s v="E"/>
    <s v="G"/>
    <s v="G&gt;50Ft"/>
    <d v="2018-04-01T00:00:00"/>
    <x v="0"/>
    <d v="2018-01-01T00:00:00"/>
    <n v="22440"/>
    <n v="335.64"/>
  </r>
  <r>
    <s v="E"/>
    <s v="G"/>
    <s v="G&gt;50Ft"/>
    <d v="2018-04-01T00:00:00"/>
    <x v="1"/>
    <d v="2018-01-01T00:00:00"/>
    <n v="1012.04"/>
    <n v="15.14"/>
  </r>
  <r>
    <s v="E"/>
    <s v="R"/>
    <s v="SENTF"/>
    <d v="2018-04-01T00:00:00"/>
    <x v="2"/>
    <d v="2018-01-01T00:00:00"/>
    <n v="141.12"/>
    <n v="2.12"/>
  </r>
  <r>
    <s v="E"/>
    <s v="R"/>
    <s v="SENTF"/>
    <d v="2018-04-01T00:00:00"/>
    <x v="3"/>
    <d v="2018-01-01T00:00:00"/>
    <n v="6.36"/>
    <n v="0.1"/>
  </r>
  <r>
    <s v="E"/>
    <s v="GI"/>
    <s v="SENTF"/>
    <d v="2018-03-01T00:00:00"/>
    <x v="3"/>
    <d v="2018-01-01T00:00:00"/>
    <n v="5.15"/>
    <n v="7.0000000000000007E-2"/>
  </r>
  <r>
    <s v="E"/>
    <s v="GI"/>
    <s v="SENTF"/>
    <d v="2018-03-01T00:00:00"/>
    <x v="2"/>
    <d v="2018-01-01T00:00:00"/>
    <n v="114.24"/>
    <n v="1.57"/>
  </r>
  <r>
    <s v="E"/>
    <s v="R"/>
    <s v="SENTF"/>
    <d v="2018-03-01T00:00:00"/>
    <x v="2"/>
    <d v="2018-01-01T00:00:00"/>
    <n v="40.32"/>
    <n v="0.6"/>
  </r>
  <r>
    <s v="E"/>
    <s v="R"/>
    <s v="SENTF"/>
    <d v="2018-03-01T00:00:00"/>
    <x v="3"/>
    <d v="2018-01-01T00:00:00"/>
    <n v="1.82"/>
    <n v="0.02"/>
  </r>
  <r>
    <s v="E"/>
    <s v="R"/>
    <s v="SENTF"/>
    <d v="2018-03-01T00:00:00"/>
    <x v="3"/>
    <d v="2018-01-01T00:00:00"/>
    <n v="1.97"/>
    <n v="0.03"/>
  </r>
  <r>
    <s v="E"/>
    <s v="R"/>
    <s v="SENTF"/>
    <d v="2018-03-01T00:00:00"/>
    <x v="2"/>
    <d v="2018-01-01T00:00:00"/>
    <n v="43.68"/>
    <n v="0.63"/>
  </r>
  <r>
    <s v="E"/>
    <s v="C"/>
    <s v="SENTF"/>
    <d v="2018-03-01T00:00:00"/>
    <x v="2"/>
    <d v="2018-01-01T00:00:00"/>
    <n v="440.16"/>
    <n v="6.34"/>
  </r>
  <r>
    <s v="E"/>
    <s v="C"/>
    <s v="SENTF"/>
    <d v="2018-03-01T00:00:00"/>
    <x v="3"/>
    <d v="2018-01-01T00:00:00"/>
    <n v="19.850000000000001"/>
    <n v="0.28999999999999998"/>
  </r>
  <r>
    <s v="E"/>
    <s v="SL"/>
    <s v="SENTF"/>
    <d v="2018-03-01T00:00:00"/>
    <x v="2"/>
    <d v="2018-01-01T00:00:00"/>
    <n v="176.4"/>
    <n v="2.5499999999999998"/>
  </r>
  <r>
    <s v="E"/>
    <s v="SL"/>
    <s v="SENTF"/>
    <d v="2018-03-01T00:00:00"/>
    <x v="3"/>
    <d v="2018-01-01T00:00:00"/>
    <n v="7.96"/>
    <n v="0.11"/>
  </r>
  <r>
    <s v="E"/>
    <s v="C"/>
    <s v="WSENTF"/>
    <d v="2018-04-01T00:00:00"/>
    <x v="2"/>
    <d v="2018-01-01T00:00:00"/>
    <n v="74.400000000000006"/>
    <n v="1.28"/>
  </r>
  <r>
    <s v="E"/>
    <s v="G"/>
    <s v="CSENTF"/>
    <d v="2018-04-01T00:00:00"/>
    <x v="2"/>
    <d v="2018-01-01T00:00:00"/>
    <n v="186"/>
    <n v="3.2"/>
  </r>
  <r>
    <s v="E"/>
    <s v="C"/>
    <s v="WSENTF"/>
    <d v="2018-04-01T00:00:00"/>
    <x v="3"/>
    <d v="2018-01-01T00:00:00"/>
    <n v="3.36"/>
    <n v="0.06"/>
  </r>
  <r>
    <s v="E"/>
    <s v="G"/>
    <s v="CSENTF"/>
    <d v="2018-04-01T00:00:00"/>
    <x v="3"/>
    <d v="2018-01-01T00:00:00"/>
    <n v="8.39"/>
    <n v="0.14000000000000001"/>
  </r>
  <r>
    <s v="E"/>
    <s v="R"/>
    <s v="CR-F"/>
    <d v="2018-04-01T00:00:00"/>
    <x v="1"/>
    <d v="2018-01-01T00:00:00"/>
    <n v="3.07"/>
    <n v="0.05"/>
  </r>
  <r>
    <s v="E"/>
    <s v="R"/>
    <s v="CR-F"/>
    <d v="2018-04-01T00:00:00"/>
    <x v="0"/>
    <d v="2018-01-01T00:00:00"/>
    <n v="68"/>
    <n v="1.17"/>
  </r>
  <r>
    <s v="E"/>
    <s v="U"/>
    <s v="CGU-F"/>
    <d v="2018-04-01T00:00:00"/>
    <x v="0"/>
    <d v="2018-01-01T00:00:00"/>
    <n v="2675"/>
    <n v="46.09"/>
  </r>
  <r>
    <s v="E"/>
    <s v="G"/>
    <s v="CG&gt;50F"/>
    <d v="2018-04-01T00:00:00"/>
    <x v="0"/>
    <d v="2018-01-01T00:00:00"/>
    <n v="34040"/>
    <n v="586.13"/>
  </r>
  <r>
    <s v="E"/>
    <s v="U"/>
    <s v="CGU-F"/>
    <d v="2018-04-01T00:00:00"/>
    <x v="1"/>
    <d v="2018-01-01T00:00:00"/>
    <n v="120.64"/>
    <n v="2.06"/>
  </r>
  <r>
    <s v="E"/>
    <s v="G"/>
    <s v="CG&gt;50F"/>
    <d v="2018-04-01T00:00:00"/>
    <x v="1"/>
    <d v="2018-01-01T00:00:00"/>
    <n v="1535.21"/>
    <n v="26.43"/>
  </r>
  <r>
    <s v="E"/>
    <s v="C"/>
    <s v="SENTF"/>
    <d v="2018-04-01T00:00:00"/>
    <x v="2"/>
    <d v="2018-01-01T00:00:00"/>
    <n v="176.33"/>
    <n v="3.04"/>
  </r>
  <r>
    <s v="E"/>
    <s v="C"/>
    <s v="SENTF"/>
    <d v="2018-04-01T00:00:00"/>
    <x v="3"/>
    <d v="2018-01-01T00:00:00"/>
    <n v="7.95"/>
    <n v="0.14000000000000001"/>
  </r>
  <r>
    <s v="E"/>
    <s v="C"/>
    <s v="CSENTF"/>
    <d v="2018-04-01T00:00:00"/>
    <x v="3"/>
    <d v="2018-01-01T00:00:00"/>
    <n v="67.53"/>
    <n v="1.1599999999999999"/>
  </r>
  <r>
    <s v="E"/>
    <s v="C"/>
    <s v="CSENTF"/>
    <d v="2018-04-01T00:00:00"/>
    <x v="2"/>
    <d v="2018-01-01T00:00:00"/>
    <n v="1497.3"/>
    <n v="25.76"/>
  </r>
  <r>
    <s v="E"/>
    <s v="R"/>
    <s v="R-F"/>
    <d v="2018-05-01T00:00:00"/>
    <x v="1"/>
    <d v="2018-05-01T00:00:00"/>
    <n v="9.6"/>
    <n v="0.21"/>
  </r>
  <r>
    <s v="E"/>
    <s v="R"/>
    <s v="R-F"/>
    <d v="2018-05-01T00:00:00"/>
    <x v="0"/>
    <d v="2018-05-01T00:00:00"/>
    <n v="213"/>
    <n v="4.58"/>
  </r>
  <r>
    <s v="E"/>
    <s v="G"/>
    <s v="G&gt;50Ft"/>
    <d v="2018-05-01T00:00:00"/>
    <x v="1"/>
    <d v="2018-01-01T00:00:00"/>
    <n v="1289.27"/>
    <n v="29.13"/>
  </r>
  <r>
    <s v="E"/>
    <s v="G"/>
    <s v="G&gt;50Ft"/>
    <d v="2018-05-01T00:00:00"/>
    <x v="0"/>
    <d v="2018-01-01T00:00:00"/>
    <n v="28587"/>
    <n v="645.95000000000005"/>
  </r>
  <r>
    <s v="E"/>
    <s v="G"/>
    <s v="G&gt;50Ft"/>
    <d v="2018-05-01T00:00:00"/>
    <x v="1"/>
    <d v="2018-05-01T00:00:00"/>
    <n v="644.61"/>
    <n v="14.57"/>
  </r>
  <r>
    <s v="E"/>
    <s v="G"/>
    <s v="G&gt;50F"/>
    <d v="2018-05-01T00:00:00"/>
    <x v="0"/>
    <d v="2018-05-01T00:00:00"/>
    <n v="20179"/>
    <n v="455.96"/>
  </r>
  <r>
    <s v="E"/>
    <s v="G"/>
    <s v="G&gt;50Ft"/>
    <d v="2018-05-01T00:00:00"/>
    <x v="0"/>
    <d v="2018-05-01T00:00:00"/>
    <n v="14293"/>
    <n v="322.95999999999998"/>
  </r>
  <r>
    <s v="E"/>
    <s v="G"/>
    <s v="G&gt;50F"/>
    <d v="2018-05-01T00:00:00"/>
    <x v="1"/>
    <d v="2018-05-01T00:00:00"/>
    <n v="910.07"/>
    <n v="20.56"/>
  </r>
  <r>
    <s v="E"/>
    <s v="G"/>
    <s v="G&gt;50F"/>
    <d v="2018-05-01T00:00:00"/>
    <x v="1"/>
    <d v="2018-01-01T00:00:00"/>
    <n v="1820.1"/>
    <n v="41.13"/>
  </r>
  <r>
    <s v="E"/>
    <s v="G"/>
    <s v="G&gt;50F"/>
    <d v="2018-05-01T00:00:00"/>
    <x v="0"/>
    <d v="2018-01-01T00:00:00"/>
    <n v="40357"/>
    <n v="911.91"/>
  </r>
  <r>
    <s v="E"/>
    <s v="GI"/>
    <s v="G&lt;50F"/>
    <d v="2018-04-01T00:00:00"/>
    <x v="1"/>
    <d v="2018-01-01T00:00:00"/>
    <n v="1723.81"/>
    <n v="38.590000000000003"/>
  </r>
  <r>
    <s v="E"/>
    <s v="GI"/>
    <s v="G&lt;50F"/>
    <d v="2018-04-01T00:00:00"/>
    <x v="0"/>
    <d v="2018-01-01T00:00:00"/>
    <n v="38222"/>
    <n v="855.66"/>
  </r>
  <r>
    <s v="E"/>
    <s v="R"/>
    <s v="SENTF"/>
    <d v="2018-03-01T00:00:00"/>
    <x v="3"/>
    <d v="2018-01-01T00:00:00"/>
    <n v="3.18"/>
    <n v="0.05"/>
  </r>
  <r>
    <s v="E"/>
    <s v="R"/>
    <s v="SENTF"/>
    <d v="2018-03-01T00:00:00"/>
    <x v="2"/>
    <d v="2018-01-01T00:00:00"/>
    <n v="70.56"/>
    <n v="1.0900000000000001"/>
  </r>
  <r>
    <s v="E"/>
    <s v="C"/>
    <s v="SENTF"/>
    <d v="2018-03-01T00:00:00"/>
    <x v="2"/>
    <d v="2018-01-01T00:00:00"/>
    <n v="63.84"/>
    <n v="0.99"/>
  </r>
  <r>
    <s v="E"/>
    <s v="C"/>
    <s v="SENTF"/>
    <d v="2018-03-01T00:00:00"/>
    <x v="3"/>
    <d v="2018-01-01T00:00:00"/>
    <n v="2.88"/>
    <n v="0.04"/>
  </r>
  <r>
    <s v="E"/>
    <s v="R"/>
    <s v="R-F"/>
    <d v="2019-01-01T00:00:00"/>
    <x v="0"/>
    <d v="2018-11-01T00:00:00"/>
    <n v="199"/>
    <n v="5.15"/>
  </r>
  <r>
    <s v="E"/>
    <s v="R"/>
    <s v="R-F"/>
    <d v="2019-01-01T00:00:00"/>
    <x v="1"/>
    <d v="2018-11-01T00:00:00"/>
    <n v="8.9700000000000006"/>
    <n v="0.23"/>
  </r>
  <r>
    <s v="E"/>
    <s v="C"/>
    <s v="G&lt;50IF"/>
    <d v="2019-01-01T00:00:00"/>
    <x v="1"/>
    <d v="2018-11-01T00:00:00"/>
    <n v="414.09"/>
    <n v="7.96"/>
  </r>
  <r>
    <s v="E"/>
    <s v="C"/>
    <s v="G&lt;50IF"/>
    <d v="2019-01-01T00:00:00"/>
    <x v="0"/>
    <d v="2018-11-01T00:00:00"/>
    <n v="10199"/>
    <n v="196.24"/>
  </r>
  <r>
    <s v="E"/>
    <s v="U"/>
    <s v="GU-F"/>
    <d v="2019-01-01T00:00:00"/>
    <x v="0"/>
    <d v="2018-11-01T00:00:00"/>
    <n v="4617"/>
    <n v="98.9"/>
  </r>
  <r>
    <s v="E"/>
    <s v="U"/>
    <s v="GU-F"/>
    <d v="2019-01-01T00:00:00"/>
    <x v="1"/>
    <d v="2018-11-01T00:00:00"/>
    <n v="185.57"/>
    <n v="3.93"/>
  </r>
  <r>
    <s v="E"/>
    <s v="G"/>
    <s v="G&gt;50Ft"/>
    <d v="2019-01-01T00:00:00"/>
    <x v="1"/>
    <d v="2018-11-01T00:00:00"/>
    <n v="2323.92"/>
    <n v="49.82"/>
  </r>
  <r>
    <s v="E"/>
    <s v="G"/>
    <s v="G&gt;50Ft"/>
    <d v="2019-01-01T00:00:00"/>
    <x v="0"/>
    <d v="2018-11-01T00:00:00"/>
    <n v="57809"/>
    <n v="1239.3"/>
  </r>
  <r>
    <s v="E"/>
    <s v="G"/>
    <s v="G&gt;50F"/>
    <d v="2019-01-01T00:00:00"/>
    <x v="0"/>
    <d v="2018-11-01T00:00:00"/>
    <n v="18534"/>
    <n v="397.33"/>
  </r>
  <r>
    <s v="E"/>
    <s v="C"/>
    <s v="C-NET"/>
    <d v="2019-01-01T00:00:00"/>
    <x v="4"/>
    <d v="2018-11-01T00:00:00"/>
    <n v="0"/>
    <n v="0"/>
  </r>
  <r>
    <s v="E"/>
    <s v="G"/>
    <s v="G&gt;50F"/>
    <d v="2019-01-01T00:00:00"/>
    <x v="1"/>
    <d v="2018-11-01T00:00:00"/>
    <n v="745.07"/>
    <n v="15.97"/>
  </r>
  <r>
    <s v="E"/>
    <s v="C"/>
    <s v="G&lt;50F"/>
    <d v="2019-01-01T00:00:00"/>
    <x v="1"/>
    <d v="2018-11-01T00:00:00"/>
    <n v="218.81"/>
    <n v="4.6900000000000004"/>
  </r>
  <r>
    <s v="E"/>
    <s v="C"/>
    <s v="G&lt;50F"/>
    <d v="2019-01-01T00:00:00"/>
    <x v="0"/>
    <d v="2018-11-01T00:00:00"/>
    <n v="5443"/>
    <n v="116.69"/>
  </r>
  <r>
    <s v="E"/>
    <s v="C"/>
    <s v="SENTF"/>
    <d v="2019-01-01T00:00:00"/>
    <x v="2"/>
    <d v="2018-11-01T00:00:00"/>
    <n v="2347"/>
    <n v="50.31"/>
  </r>
  <r>
    <s v="E"/>
    <s v="C"/>
    <s v="SENTF"/>
    <d v="2019-01-01T00:00:00"/>
    <x v="3"/>
    <d v="2018-11-01T00:00:00"/>
    <n v="94.34"/>
    <n v="2.04"/>
  </r>
  <r>
    <s v="E"/>
    <s v="C"/>
    <s v="G&lt;50IF"/>
    <d v="2019-01-01T00:00:00"/>
    <x v="0"/>
    <d v="2018-11-01T00:00:00"/>
    <n v="2643"/>
    <n v="55.68"/>
  </r>
  <r>
    <s v="E"/>
    <s v="C"/>
    <s v="G&lt;50IF"/>
    <d v="2019-01-01T00:00:00"/>
    <x v="1"/>
    <d v="2018-11-01T00:00:00"/>
    <n v="107.31"/>
    <n v="2.2599999999999998"/>
  </r>
  <r>
    <s v="E"/>
    <s v="S"/>
    <s v="STRLTF"/>
    <d v="2019-01-01T00:00:00"/>
    <x v="1"/>
    <d v="2018-11-01T00:00:00"/>
    <n v="345.59"/>
    <n v="6.6"/>
  </r>
  <r>
    <s v="E"/>
    <s v="S"/>
    <s v="STRLTF"/>
    <d v="2019-01-01T00:00:00"/>
    <x v="0"/>
    <d v="2018-11-01T00:00:00"/>
    <n v="8512"/>
    <n v="162.68"/>
  </r>
  <r>
    <s v="E"/>
    <s v="G"/>
    <s v="G&gt;50IF"/>
    <d v="2019-01-01T00:00:00"/>
    <x v="0"/>
    <d v="2018-11-01T00:00:00"/>
    <n v="2588"/>
    <n v="63.59"/>
  </r>
  <r>
    <s v="E"/>
    <s v="S"/>
    <s v="STRLTF"/>
    <d v="2019-01-01T00:00:00"/>
    <x v="1"/>
    <d v="2018-11-01T00:00:00"/>
    <n v="159.19"/>
    <n v="3.04"/>
  </r>
  <r>
    <s v="E"/>
    <s v="G"/>
    <s v="G&gt;50IF"/>
    <d v="2019-01-01T00:00:00"/>
    <x v="1"/>
    <d v="2018-11-01T00:00:00"/>
    <n v="105.07"/>
    <n v="2.58"/>
  </r>
  <r>
    <s v="E"/>
    <s v="GI"/>
    <s v="G&gt;5IFt"/>
    <d v="2019-01-01T00:00:00"/>
    <x v="1"/>
    <d v="2018-11-01T00:00:00"/>
    <n v="581.27"/>
    <n v="12.88"/>
  </r>
  <r>
    <s v="E"/>
    <s v="GI"/>
    <s v="G&gt;5IFt"/>
    <d v="2019-01-01T00:00:00"/>
    <x v="0"/>
    <d v="2018-11-01T00:00:00"/>
    <n v="14317"/>
    <n v="317.16000000000003"/>
  </r>
  <r>
    <s v="E"/>
    <s v="S"/>
    <s v="STRLTF"/>
    <d v="2019-01-01T00:00:00"/>
    <x v="0"/>
    <d v="2018-11-01T00:00:00"/>
    <n v="6128"/>
    <n v="117.12"/>
  </r>
  <r>
    <s v="E"/>
    <s v="S"/>
    <s v="STRLTF"/>
    <d v="2019-01-01T00:00:00"/>
    <x v="1"/>
    <d v="2018-11-01T00:00:00"/>
    <n v="248.8"/>
    <n v="4.76"/>
  </r>
  <r>
    <s v="E"/>
    <s v="S"/>
    <s v="STRLTF"/>
    <d v="2019-01-01T00:00:00"/>
    <x v="1"/>
    <d v="2018-11-01T00:00:00"/>
    <n v="1048.29"/>
    <n v="20.03"/>
  </r>
  <r>
    <s v="E"/>
    <s v="S"/>
    <s v="STRLTF"/>
    <d v="2019-01-01T00:00:00"/>
    <x v="0"/>
    <d v="2018-11-01T00:00:00"/>
    <n v="3921"/>
    <n v="74.94"/>
  </r>
  <r>
    <s v="E"/>
    <s v="S"/>
    <s v="STRLTF"/>
    <d v="2019-01-01T00:00:00"/>
    <x v="0"/>
    <d v="2018-11-01T00:00:00"/>
    <n v="25820"/>
    <n v="493.47"/>
  </r>
  <r>
    <s v="E"/>
    <s v="C"/>
    <s v="SENTF"/>
    <d v="2018-03-01T00:00:00"/>
    <x v="3"/>
    <d v="2018-01-01T00:00:00"/>
    <n v="3.41"/>
    <n v="7.0000000000000007E-2"/>
  </r>
  <r>
    <s v="E"/>
    <s v="C"/>
    <s v="SENTF"/>
    <d v="2018-03-01T00:00:00"/>
    <x v="2"/>
    <d v="2018-01-01T00:00:00"/>
    <n v="75.599999999999994"/>
    <n v="1.54"/>
  </r>
  <r>
    <s v="E"/>
    <s v="C"/>
    <s v="SENTF"/>
    <d v="2018-03-01T00:00:00"/>
    <x v="2"/>
    <d v="2018-01-01T00:00:00"/>
    <n v="210.18"/>
    <n v="4.2300000000000004"/>
  </r>
  <r>
    <s v="E"/>
    <s v="C"/>
    <s v="SENTF"/>
    <d v="2018-03-01T00:00:00"/>
    <x v="3"/>
    <d v="2018-01-01T00:00:00"/>
    <n v="9.48"/>
    <n v="0.19"/>
  </r>
  <r>
    <s v="E"/>
    <s v="SL"/>
    <s v="WSENTF"/>
    <d v="2018-03-01T00:00:00"/>
    <x v="3"/>
    <d v="2018-01-01T00:00:00"/>
    <n v="4.55"/>
    <n v="0.09"/>
  </r>
  <r>
    <s v="E"/>
    <s v="SL"/>
    <s v="WSENTF"/>
    <d v="2018-03-01T00:00:00"/>
    <x v="2"/>
    <d v="2018-01-01T00:00:00"/>
    <n v="100.8"/>
    <n v="1.94"/>
  </r>
  <r>
    <s v="E"/>
    <s v="C"/>
    <s v="WSENTF"/>
    <d v="2018-03-01T00:00:00"/>
    <x v="2"/>
    <d v="2018-01-01T00:00:00"/>
    <n v="67.2"/>
    <n v="1.29"/>
  </r>
  <r>
    <s v="E"/>
    <s v="C"/>
    <s v="WSENTF"/>
    <d v="2018-03-01T00:00:00"/>
    <x v="3"/>
    <d v="2018-01-01T00:00:00"/>
    <n v="3.03"/>
    <n v="0.06"/>
  </r>
  <r>
    <s v="E"/>
    <s v="SL"/>
    <s v="WSENTF"/>
    <d v="2018-03-01T00:00:00"/>
    <x v="3"/>
    <d v="2018-01-01T00:00:00"/>
    <n v="43.19"/>
    <n v="0.83"/>
  </r>
  <r>
    <s v="E"/>
    <s v="G"/>
    <s v="CSENTF"/>
    <d v="2018-03-01T00:00:00"/>
    <x v="3"/>
    <d v="2018-01-01T00:00:00"/>
    <n v="7.58"/>
    <n v="0.15"/>
  </r>
  <r>
    <s v="E"/>
    <s v="SL"/>
    <s v="WSENTF"/>
    <d v="2018-03-01T00:00:00"/>
    <x v="2"/>
    <d v="2018-01-01T00:00:00"/>
    <n v="957.6"/>
    <n v="18.43"/>
  </r>
  <r>
    <s v="E"/>
    <s v="G"/>
    <s v="CSENTF"/>
    <d v="2018-03-01T00:00:00"/>
    <x v="2"/>
    <d v="2018-01-01T00:00:00"/>
    <n v="168"/>
    <n v="3.23"/>
  </r>
  <r>
    <s v="E"/>
    <s v="C"/>
    <s v="SENTF"/>
    <d v="2018-03-01T00:00:00"/>
    <x v="2"/>
    <d v="2018-01-01T00:00:00"/>
    <n v="159.26"/>
    <n v="3.06"/>
  </r>
  <r>
    <s v="E"/>
    <s v="C"/>
    <s v="SENTF"/>
    <d v="2018-03-01T00:00:00"/>
    <x v="3"/>
    <d v="2018-01-01T00:00:00"/>
    <n v="7.18"/>
    <n v="0.14000000000000001"/>
  </r>
  <r>
    <s v="E"/>
    <s v="C"/>
    <s v="SENTF"/>
    <d v="2018-03-01T00:00:00"/>
    <x v="3"/>
    <d v="2018-01-01T00:00:00"/>
    <n v="24.1"/>
    <n v="0.54"/>
  </r>
  <r>
    <s v="E"/>
    <s v="C"/>
    <s v="SENTF"/>
    <d v="2018-03-01T00:00:00"/>
    <x v="2"/>
    <d v="2018-01-01T00:00:00"/>
    <n v="534.55999999999995"/>
    <n v="12.06"/>
  </r>
  <r>
    <s v="E"/>
    <s v="R"/>
    <s v="SENTF"/>
    <d v="2018-03-01T00:00:00"/>
    <x v="2"/>
    <d v="2018-01-01T00:00:00"/>
    <n v="156.24"/>
    <n v="3.52"/>
  </r>
  <r>
    <s v="E"/>
    <s v="R"/>
    <s v="SENTF"/>
    <d v="2018-03-01T00:00:00"/>
    <x v="3"/>
    <d v="2018-01-01T00:00:00"/>
    <n v="7.04"/>
    <n v="0.16"/>
  </r>
  <r>
    <s v="E"/>
    <s v="C"/>
    <s v="SENTF"/>
    <d v="2018-04-01T00:00:00"/>
    <x v="2"/>
    <d v="2018-01-01T00:00:00"/>
    <n v="40.32"/>
    <n v="0.68"/>
  </r>
  <r>
    <s v="E"/>
    <s v="C"/>
    <s v="SENTF"/>
    <d v="2018-04-01T00:00:00"/>
    <x v="3"/>
    <d v="2018-01-01T00:00:00"/>
    <n v="1.82"/>
    <n v="0.04"/>
  </r>
  <r>
    <s v="E"/>
    <s v="G"/>
    <s v="G&gt;50F"/>
    <d v="2018-04-01T00:00:00"/>
    <x v="0"/>
    <d v="2018-01-01T00:00:00"/>
    <n v="10080"/>
    <n v="171.63"/>
  </r>
  <r>
    <s v="E"/>
    <s v="G"/>
    <s v="G&gt;50F"/>
    <d v="2018-04-01T00:00:00"/>
    <x v="1"/>
    <d v="2018-01-01T00:00:00"/>
    <n v="454.61"/>
    <n v="7.74"/>
  </r>
  <r>
    <s v="E"/>
    <s v="C"/>
    <s v="G&lt;50F"/>
    <d v="2018-04-01T00:00:00"/>
    <x v="1"/>
    <d v="2018-01-01T00:00:00"/>
    <n v="46.81"/>
    <n v="0.8"/>
  </r>
  <r>
    <s v="E"/>
    <s v="C"/>
    <s v="G&lt;50F"/>
    <d v="2018-04-01T00:00:00"/>
    <x v="0"/>
    <d v="2018-01-01T00:00:00"/>
    <n v="1038"/>
    <n v="17.670000000000002"/>
  </r>
  <r>
    <s v="E"/>
    <s v="U"/>
    <s v="GU-F"/>
    <d v="2018-04-01T00:00:00"/>
    <x v="0"/>
    <d v="2018-01-01T00:00:00"/>
    <n v="5142"/>
    <n v="87.54"/>
  </r>
  <r>
    <s v="E"/>
    <s v="U"/>
    <s v="GU-F"/>
    <d v="2018-04-01T00:00:00"/>
    <x v="1"/>
    <d v="2018-01-01T00:00:00"/>
    <n v="231.92"/>
    <n v="3.95"/>
  </r>
  <r>
    <s v="E"/>
    <s v="C"/>
    <s v="SENTF"/>
    <d v="2018-04-01T00:00:00"/>
    <x v="3"/>
    <d v="2018-01-01T00:00:00"/>
    <n v="8.56"/>
    <n v="0.15"/>
  </r>
  <r>
    <s v="E"/>
    <s v="C"/>
    <s v="SENTF"/>
    <d v="2018-04-01T00:00:00"/>
    <x v="2"/>
    <d v="2018-01-01T00:00:00"/>
    <n v="189.84"/>
    <n v="3.23"/>
  </r>
  <r>
    <s v="E"/>
    <s v="G"/>
    <s v="G&gt;50Ft"/>
    <d v="2018-04-01T00:00:00"/>
    <x v="1"/>
    <d v="2018-01-01T00:00:00"/>
    <n v="4018.42"/>
    <n v="68.42"/>
  </r>
  <r>
    <s v="E"/>
    <s v="G"/>
    <s v="G&gt;50Ft"/>
    <d v="2018-04-01T00:00:00"/>
    <x v="0"/>
    <d v="2018-01-01T00:00:00"/>
    <n v="89100"/>
    <n v="1517.11"/>
  </r>
  <r>
    <s v="E"/>
    <s v="R"/>
    <s v="SENTF"/>
    <d v="2018-03-01T00:00:00"/>
    <x v="3"/>
    <d v="2018-01-01T00:00:00"/>
    <n v="1.68"/>
    <n v="0.04"/>
  </r>
  <r>
    <s v="E"/>
    <s v="R"/>
    <s v="SENTF"/>
    <d v="2018-03-01T00:00:00"/>
    <x v="2"/>
    <d v="2018-01-01T00:00:00"/>
    <n v="37.200000000000003"/>
    <n v="0.82"/>
  </r>
  <r>
    <s v="E"/>
    <s v="R"/>
    <s v="SENTF"/>
    <d v="2018-03-01T00:00:00"/>
    <x v="2"/>
    <d v="2018-01-01T00:00:00"/>
    <n v="20.46"/>
    <n v="0.46"/>
  </r>
  <r>
    <s v="E"/>
    <s v="R"/>
    <s v="SENTF"/>
    <d v="2018-03-01T00:00:00"/>
    <x v="3"/>
    <d v="2018-01-01T00:00:00"/>
    <n v="0.92"/>
    <n v="0.02"/>
  </r>
  <r>
    <s v="E"/>
    <s v="C"/>
    <s v="SENTF"/>
    <d v="2018-03-01T00:00:00"/>
    <x v="3"/>
    <d v="2018-01-01T00:00:00"/>
    <n v="3.52"/>
    <n v="0.08"/>
  </r>
  <r>
    <s v="E"/>
    <s v="C"/>
    <s v="SENTF"/>
    <d v="2018-03-01T00:00:00"/>
    <x v="2"/>
    <d v="2018-01-01T00:00:00"/>
    <n v="78.12"/>
    <n v="1.76"/>
  </r>
  <r>
    <s v="E"/>
    <s v="R"/>
    <s v="R-F"/>
    <d v="2019-01-01T00:00:00"/>
    <x v="1"/>
    <d v="2018-05-01T00:00:00"/>
    <n v="-139.85"/>
    <n v="-4.05"/>
  </r>
  <r>
    <s v="E"/>
    <s v="R"/>
    <s v="R-F"/>
    <d v="2019-01-01T00:00:00"/>
    <x v="0"/>
    <d v="2018-05-01T00:00:00"/>
    <n v="-3100.93"/>
    <n v="-89.86"/>
  </r>
  <r>
    <s v="E"/>
    <s v="U"/>
    <s v="GU-F"/>
    <d v="2019-01-01T00:00:00"/>
    <x v="1"/>
    <d v="2018-11-01T00:00:00"/>
    <n v="5.1100000000000003"/>
    <n v="0.11"/>
  </r>
  <r>
    <s v="E"/>
    <s v="U"/>
    <s v="GU-F"/>
    <d v="2019-01-01T00:00:00"/>
    <x v="0"/>
    <d v="2018-11-01T00:00:00"/>
    <n v="127"/>
    <n v="2.72"/>
  </r>
  <r>
    <s v="E"/>
    <s v="C"/>
    <s v="SENTF"/>
    <d v="2019-01-01T00:00:00"/>
    <x v="2"/>
    <d v="2018-11-01T00:00:00"/>
    <n v="642"/>
    <n v="13.76"/>
  </r>
  <r>
    <s v="E"/>
    <s v="C"/>
    <s v="SENTF"/>
    <d v="2019-01-01T00:00:00"/>
    <x v="3"/>
    <d v="2018-11-01T00:00:00"/>
    <n v="25.81"/>
    <n v="0.56000000000000005"/>
  </r>
  <r>
    <s v="E"/>
    <s v="C"/>
    <s v="SENTF"/>
    <d v="2019-01-01T00:00:00"/>
    <x v="3"/>
    <d v="2018-11-01T00:00:00"/>
    <n v="12.7"/>
    <n v="0.28000000000000003"/>
  </r>
  <r>
    <s v="E"/>
    <s v="C"/>
    <s v="SENTF"/>
    <d v="2019-01-01T00:00:00"/>
    <x v="2"/>
    <d v="2018-11-01T00:00:00"/>
    <n v="316"/>
    <n v="6.78"/>
  </r>
  <r>
    <s v="E"/>
    <s v="R"/>
    <s v="SENTF"/>
    <d v="2019-01-01T00:00:00"/>
    <x v="2"/>
    <d v="2018-11-01T00:00:00"/>
    <n v="28"/>
    <n v="0.6"/>
  </r>
  <r>
    <s v="E"/>
    <s v="R"/>
    <s v="SENTF"/>
    <d v="2019-01-01T00:00:00"/>
    <x v="3"/>
    <d v="2018-11-01T00:00:00"/>
    <n v="1.1200000000000001"/>
    <n v="0.02"/>
  </r>
  <r>
    <s v="E"/>
    <s v="U"/>
    <s v="GU-F"/>
    <d v="2019-01-01T00:00:00"/>
    <x v="1"/>
    <d v="2018-11-01T00:00:00"/>
    <n v="10.72"/>
    <n v="0.24"/>
  </r>
  <r>
    <s v="E"/>
    <s v="U"/>
    <s v="GU-F"/>
    <d v="2019-01-01T00:00:00"/>
    <x v="0"/>
    <d v="2018-11-01T00:00:00"/>
    <n v="264"/>
    <n v="5.8"/>
  </r>
  <r>
    <s v="E"/>
    <s v="R"/>
    <s v="SENTF"/>
    <d v="2019-01-01T00:00:00"/>
    <x v="2"/>
    <d v="2018-11-01T00:00:00"/>
    <n v="130"/>
    <n v="2.85"/>
  </r>
  <r>
    <s v="E"/>
    <s v="R"/>
    <s v="SENTF"/>
    <d v="2019-01-01T00:00:00"/>
    <x v="3"/>
    <d v="2018-11-01T00:00:00"/>
    <n v="5.27"/>
    <n v="0.11"/>
  </r>
  <r>
    <s v="E"/>
    <s v="C"/>
    <s v="SENTF"/>
    <d v="2019-01-01T00:00:00"/>
    <x v="3"/>
    <d v="2018-11-01T00:00:00"/>
    <n v="33.68"/>
    <n v="0.74"/>
  </r>
  <r>
    <s v="E"/>
    <s v="C"/>
    <s v="SENTF"/>
    <d v="2019-01-01T00:00:00"/>
    <x v="2"/>
    <d v="2018-11-01T00:00:00"/>
    <n v="830"/>
    <n v="18.239999999999998"/>
  </r>
  <r>
    <s v="E"/>
    <s v="C"/>
    <s v="SENTF"/>
    <d v="2019-01-01T00:00:00"/>
    <x v="2"/>
    <d v="2018-11-01T00:00:00"/>
    <n v="150"/>
    <n v="3.29"/>
  </r>
  <r>
    <s v="E"/>
    <s v="C"/>
    <s v="SENTF"/>
    <d v="2019-01-01T00:00:00"/>
    <x v="3"/>
    <d v="2018-11-01T00:00:00"/>
    <n v="6.09"/>
    <n v="0.14000000000000001"/>
  </r>
  <r>
    <s v="E"/>
    <s v="SL"/>
    <s v="SENTF"/>
    <d v="2019-01-01T00:00:00"/>
    <x v="3"/>
    <d v="2018-11-01T00:00:00"/>
    <n v="1.71"/>
    <n v="0.04"/>
  </r>
  <r>
    <s v="E"/>
    <s v="SL"/>
    <s v="SENTF"/>
    <d v="2019-01-01T00:00:00"/>
    <x v="2"/>
    <d v="2018-11-01T00:00:00"/>
    <n v="42"/>
    <n v="0.92"/>
  </r>
  <r>
    <s v="E"/>
    <s v="C"/>
    <s v="SENTF"/>
    <d v="2019-01-01T00:00:00"/>
    <x v="2"/>
    <d v="2018-11-01T00:00:00"/>
    <n v="987"/>
    <n v="23.4"/>
  </r>
  <r>
    <s v="E"/>
    <s v="C"/>
    <s v="SENTF"/>
    <d v="2019-01-01T00:00:00"/>
    <x v="3"/>
    <d v="2018-11-01T00:00:00"/>
    <n v="40.56"/>
    <n v="0.98"/>
  </r>
  <r>
    <s v="E"/>
    <s v="R"/>
    <s v="SENTF"/>
    <d v="2019-01-01T00:00:00"/>
    <x v="3"/>
    <d v="2018-11-01T00:00:00"/>
    <n v="8.1999999999999993"/>
    <n v="0.17"/>
  </r>
  <r>
    <s v="E"/>
    <s v="R"/>
    <s v="SENTF"/>
    <d v="2019-01-01T00:00:00"/>
    <x v="2"/>
    <d v="2018-11-01T00:00:00"/>
    <n v="202"/>
    <n v="4.4400000000000004"/>
  </r>
  <r>
    <s v="E"/>
    <s v="C"/>
    <s v="SENTF"/>
    <d v="2018-03-01T00:00:00"/>
    <x v="2"/>
    <d v="2018-01-01T00:00:00"/>
    <n v="95.76"/>
    <n v="1.48"/>
  </r>
  <r>
    <s v="E"/>
    <s v="C"/>
    <s v="SENTF"/>
    <d v="2018-03-01T00:00:00"/>
    <x v="3"/>
    <d v="2018-01-01T00:00:00"/>
    <n v="4.32"/>
    <n v="7.0000000000000007E-2"/>
  </r>
  <r>
    <s v="E"/>
    <s v="C"/>
    <s v="SENTF"/>
    <d v="2018-03-01T00:00:00"/>
    <x v="2"/>
    <d v="2018-01-01T00:00:00"/>
    <n v="70.56"/>
    <n v="1.0900000000000001"/>
  </r>
  <r>
    <s v="E"/>
    <s v="C"/>
    <s v="SENTF"/>
    <d v="2018-03-01T00:00:00"/>
    <x v="3"/>
    <d v="2018-01-01T00:00:00"/>
    <n v="3.18"/>
    <n v="0.05"/>
  </r>
  <r>
    <s v="E"/>
    <s v="G"/>
    <s v="SENTF"/>
    <d v="2018-03-01T00:00:00"/>
    <x v="3"/>
    <d v="2018-01-01T00:00:00"/>
    <n v="27.66"/>
    <n v="0.43"/>
  </r>
  <r>
    <s v="E"/>
    <s v="G"/>
    <s v="SENTF"/>
    <d v="2018-03-01T00:00:00"/>
    <x v="2"/>
    <d v="2018-01-01T00:00:00"/>
    <n v="613.20000000000005"/>
    <n v="9.5"/>
  </r>
  <r>
    <s v="E"/>
    <s v="C"/>
    <s v="CSENTF"/>
    <d v="2018-03-01T00:00:00"/>
    <x v="2"/>
    <d v="2018-01-01T00:00:00"/>
    <n v="1352.4"/>
    <n v="26.04"/>
  </r>
  <r>
    <s v="E"/>
    <s v="C"/>
    <s v="CSENTF"/>
    <d v="2018-03-01T00:00:00"/>
    <x v="3"/>
    <d v="2018-01-01T00:00:00"/>
    <n v="60.99"/>
    <n v="1.18"/>
  </r>
  <r>
    <s v="E"/>
    <s v="R"/>
    <s v="R-F"/>
    <d v="2019-02-01T00:00:00"/>
    <x v="0"/>
    <d v="2018-11-01T00:00:00"/>
    <n v="382"/>
    <n v="8.59"/>
  </r>
  <r>
    <s v="E"/>
    <s v="R"/>
    <s v="R-F"/>
    <d v="2019-02-01T00:00:00"/>
    <x v="1"/>
    <d v="2018-11-01T00:00:00"/>
    <n v="14.97"/>
    <n v="0.34"/>
  </r>
  <r>
    <s v="E"/>
    <s v="U"/>
    <s v="GU-F"/>
    <d v="2019-02-01T00:00:00"/>
    <x v="1"/>
    <d v="2018-11-01T00:00:00"/>
    <n v="2.0499999999999998"/>
    <n v="0.04"/>
  </r>
  <r>
    <s v="E"/>
    <s v="U"/>
    <s v="GU-F"/>
    <d v="2019-02-01T00:00:00"/>
    <x v="0"/>
    <d v="2018-11-01T00:00:00"/>
    <n v="53"/>
    <n v="1.07"/>
  </r>
  <r>
    <s v="E"/>
    <s v="C"/>
    <s v="SENTF"/>
    <d v="2018-03-01T00:00:00"/>
    <x v="3"/>
    <d v="2018-01-01T00:00:00"/>
    <n v="2.02"/>
    <n v="0.04"/>
  </r>
  <r>
    <s v="E"/>
    <s v="C"/>
    <s v="SENTF"/>
    <d v="2018-03-01T00:00:00"/>
    <x v="2"/>
    <d v="2018-01-01T00:00:00"/>
    <n v="44.64"/>
    <n v="0.9"/>
  </r>
  <r>
    <s v="E"/>
    <s v="G"/>
    <s v="G&gt;50Ft"/>
    <d v="2019-01-01T00:00:00"/>
    <x v="1"/>
    <d v="2018-11-01T00:00:00"/>
    <n v="4088.76"/>
    <n v="123.61"/>
  </r>
  <r>
    <s v="E"/>
    <s v="G"/>
    <s v="G&gt;50Ft"/>
    <d v="2019-01-01T00:00:00"/>
    <x v="0"/>
    <d v="2018-11-01T00:00:00"/>
    <n v="90660"/>
    <n v="2740.93"/>
  </r>
  <r>
    <s v="E"/>
    <s v="C"/>
    <s v="SENTF"/>
    <d v="2019-01-01T00:00:00"/>
    <x v="2"/>
    <d v="2018-11-01T00:00:00"/>
    <n v="203.4"/>
    <n v="6.15"/>
  </r>
  <r>
    <s v="E"/>
    <s v="C"/>
    <s v="SENTF"/>
    <d v="2019-01-01T00:00:00"/>
    <x v="3"/>
    <d v="2018-11-01T00:00:00"/>
    <n v="9.17"/>
    <n v="0.28000000000000003"/>
  </r>
  <r>
    <s v="E"/>
    <s v="R"/>
    <s v="R-NET"/>
    <d v="2019-01-01T00:00:00"/>
    <x v="4"/>
    <d v="2018-11-01T00:00:00"/>
    <n v="-72"/>
    <n v="-2.1800000000000002"/>
  </r>
  <r>
    <s v="E"/>
    <s v="R"/>
    <s v="R-F"/>
    <d v="2019-01-01T00:00:00"/>
    <x v="0"/>
    <d v="2018-11-01T00:00:00"/>
    <n v="410"/>
    <n v="12.4"/>
  </r>
  <r>
    <s v="E"/>
    <s v="R"/>
    <s v="R-F"/>
    <d v="2019-01-01T00:00:00"/>
    <x v="1"/>
    <d v="2018-11-01T00:00:00"/>
    <n v="18.489999999999998"/>
    <n v="0.56000000000000005"/>
  </r>
  <r>
    <s v="E"/>
    <s v="C"/>
    <s v="SENTF"/>
    <d v="2019-01-01T00:00:00"/>
    <x v="2"/>
    <d v="2018-11-01T00:00:00"/>
    <n v="43.2"/>
    <n v="1.3"/>
  </r>
  <r>
    <s v="E"/>
    <s v="G"/>
    <s v="G&gt;50F"/>
    <d v="2018-11-01T00:00:00"/>
    <x v="1"/>
    <d v="2018-05-01T00:00:00"/>
    <n v="3567.18"/>
    <n v="59.11"/>
  </r>
  <r>
    <s v="E"/>
    <s v="G"/>
    <s v="G&gt;50F"/>
    <d v="2018-11-01T00:00:00"/>
    <x v="1"/>
    <d v="2018-11-01T00:00:00"/>
    <n v="1698.65"/>
    <n v="28.15"/>
  </r>
  <r>
    <s v="E"/>
    <s v="C"/>
    <s v="SENTF"/>
    <d v="2018-11-01T00:00:00"/>
    <x v="2"/>
    <d v="2018-05-01T00:00:00"/>
    <n v="331"/>
    <n v="5.48"/>
  </r>
  <r>
    <s v="E"/>
    <s v="G"/>
    <s v="G&gt;50Ft"/>
    <d v="2018-11-01T00:00:00"/>
    <x v="1"/>
    <d v="2018-11-01T00:00:00"/>
    <n v="623.82000000000005"/>
    <n v="10.34"/>
  </r>
  <r>
    <s v="E"/>
    <s v="G"/>
    <s v="G&gt;50Ft"/>
    <d v="2018-11-01T00:00:00"/>
    <x v="0"/>
    <d v="2018-11-01T00:00:00"/>
    <n v="13832"/>
    <n v="229.22"/>
  </r>
  <r>
    <s v="E"/>
    <s v="G"/>
    <s v="G&gt;50Ft"/>
    <d v="2018-11-01T00:00:00"/>
    <x v="0"/>
    <d v="2018-05-01T00:00:00"/>
    <n v="29048"/>
    <n v="481.38"/>
  </r>
  <r>
    <s v="E"/>
    <s v="G"/>
    <s v="G&gt;50Ft"/>
    <d v="2018-11-01T00:00:00"/>
    <x v="1"/>
    <d v="2018-05-01T00:00:00"/>
    <n v="1310.06"/>
    <n v="21.71"/>
  </r>
  <r>
    <s v="E"/>
    <s v="U"/>
    <s v="GU-F"/>
    <d v="2018-11-01T00:00:00"/>
    <x v="1"/>
    <d v="2018-05-01T00:00:00"/>
    <n v="182.66"/>
    <n v="3.15"/>
  </r>
  <r>
    <s v="E"/>
    <s v="U"/>
    <s v="GU-F"/>
    <d v="2018-11-01T00:00:00"/>
    <x v="0"/>
    <d v="2018-11-01T00:00:00"/>
    <n v="2225"/>
    <n v="38.25"/>
  </r>
  <r>
    <s v="E"/>
    <s v="U"/>
    <s v="GU-F"/>
    <d v="2018-11-01T00:00:00"/>
    <x v="0"/>
    <d v="2018-05-01T00:00:00"/>
    <n v="4050"/>
    <n v="69.62"/>
  </r>
  <r>
    <s v="E"/>
    <s v="U"/>
    <s v="GU-F"/>
    <d v="2018-11-01T00:00:00"/>
    <x v="1"/>
    <d v="2018-11-01T00:00:00"/>
    <n v="100.35"/>
    <n v="1.71"/>
  </r>
  <r>
    <s v="E"/>
    <s v="SL"/>
    <s v="SENTF"/>
    <d v="2018-11-01T00:00:00"/>
    <x v="2"/>
    <d v="2018-05-01T00:00:00"/>
    <n v="126"/>
    <n v="2.17"/>
  </r>
  <r>
    <s v="E"/>
    <s v="R"/>
    <s v="SENTF"/>
    <d v="2018-11-01T00:00:00"/>
    <x v="2"/>
    <d v="2018-05-01T00:00:00"/>
    <n v="31"/>
    <n v="0.53"/>
  </r>
  <r>
    <s v="E"/>
    <s v="R"/>
    <s v="SENTF"/>
    <d v="2018-11-01T00:00:00"/>
    <x v="2"/>
    <d v="2018-05-01T00:00:00"/>
    <n v="202"/>
    <n v="3.48"/>
  </r>
  <r>
    <s v="E"/>
    <s v="R"/>
    <s v="R-F"/>
    <d v="2018-11-01T00:00:00"/>
    <x v="1"/>
    <d v="2018-11-01T00:00:00"/>
    <n v="23.64"/>
    <n v="0.4"/>
  </r>
  <r>
    <s v="E"/>
    <s v="R"/>
    <s v="R-F"/>
    <d v="2018-11-01T00:00:00"/>
    <x v="0"/>
    <d v="2018-11-01T00:00:00"/>
    <n v="524"/>
    <n v="9.01"/>
  </r>
  <r>
    <s v="E"/>
    <s v="C"/>
    <s v="SENTF"/>
    <d v="2018-11-01T00:00:00"/>
    <x v="2"/>
    <d v="2018-05-01T00:00:00"/>
    <n v="847"/>
    <n v="14.54"/>
  </r>
  <r>
    <s v="E"/>
    <s v="SL"/>
    <s v="SENTF"/>
    <d v="2018-11-01T00:00:00"/>
    <x v="2"/>
    <d v="2018-05-01T00:00:00"/>
    <n v="42"/>
    <n v="0.72"/>
  </r>
  <r>
    <s v="E"/>
    <s v="C"/>
    <s v="SENTF"/>
    <d v="2018-11-01T00:00:00"/>
    <x v="2"/>
    <d v="2018-05-01T00:00:00"/>
    <n v="150"/>
    <n v="2.57"/>
  </r>
  <r>
    <s v="E"/>
    <s v="C"/>
    <s v="SENTF"/>
    <d v="2018-11-01T00:00:00"/>
    <x v="2"/>
    <d v="2018-05-01T00:00:00"/>
    <n v="830"/>
    <n v="14.25"/>
  </r>
  <r>
    <s v="E"/>
    <s v="R"/>
    <s v="SENTF"/>
    <d v="2018-11-01T00:00:00"/>
    <x v="2"/>
    <d v="2018-05-01T00:00:00"/>
    <n v="130"/>
    <n v="2.2400000000000002"/>
  </r>
  <r>
    <s v="E"/>
    <s v="U"/>
    <s v="GU-F"/>
    <d v="2018-11-01T00:00:00"/>
    <x v="1"/>
    <d v="2018-11-01T00:00:00"/>
    <n v="6.54"/>
    <n v="0.11"/>
  </r>
  <r>
    <s v="E"/>
    <s v="U"/>
    <s v="GU-F"/>
    <d v="2018-11-01T00:00:00"/>
    <x v="0"/>
    <d v="2018-11-01T00:00:00"/>
    <n v="145"/>
    <n v="2.4900000000000002"/>
  </r>
  <r>
    <s v="E"/>
    <s v="U"/>
    <s v="GU-F"/>
    <d v="2018-11-01T00:00:00"/>
    <x v="0"/>
    <d v="2018-05-01T00:00:00"/>
    <n v="264"/>
    <n v="4.54"/>
  </r>
  <r>
    <s v="E"/>
    <s v="U"/>
    <s v="GU-F"/>
    <d v="2018-11-01T00:00:00"/>
    <x v="1"/>
    <d v="2018-05-01T00:00:00"/>
    <n v="11.91"/>
    <n v="0.2"/>
  </r>
  <r>
    <s v="E"/>
    <s v="C"/>
    <s v="SENTF"/>
    <d v="2018-10-01T00:00:00"/>
    <x v="3"/>
    <d v="2018-05-01T00:00:00"/>
    <n v="2.02"/>
    <n v="0.06"/>
  </r>
  <r>
    <s v="E"/>
    <s v="C"/>
    <s v="SENTF"/>
    <d v="2018-10-01T00:00:00"/>
    <x v="2"/>
    <d v="2018-05-01T00:00:00"/>
    <n v="44.64"/>
    <n v="1.42"/>
  </r>
  <r>
    <s v="E"/>
    <s v="R"/>
    <s v="SENTF"/>
    <d v="2018-10-01T00:00:00"/>
    <x v="2"/>
    <d v="2018-05-01T00:00:00"/>
    <n v="156.24"/>
    <n v="5.14"/>
  </r>
  <r>
    <s v="E"/>
    <s v="R"/>
    <s v="SENTF"/>
    <d v="2018-10-01T00:00:00"/>
    <x v="3"/>
    <d v="2018-05-01T00:00:00"/>
    <n v="7.04"/>
    <n v="0.24"/>
  </r>
  <r>
    <s v="E"/>
    <s v="U"/>
    <s v="WGU-F"/>
    <d v="2018-11-01T00:00:00"/>
    <x v="0"/>
    <d v="2018-11-01T00:00:00"/>
    <n v="0"/>
    <n v="0"/>
  </r>
  <r>
    <s v="E"/>
    <s v="U"/>
    <s v="WGU-F"/>
    <d v="2018-11-01T00:00:00"/>
    <x v="1"/>
    <d v="2018-11-01T00:00:00"/>
    <n v="0"/>
    <n v="0"/>
  </r>
  <r>
    <s v="E"/>
    <s v="C"/>
    <s v="WSENTF"/>
    <d v="2018-11-01T00:00:00"/>
    <x v="2"/>
    <d v="2018-05-01T00:00:00"/>
    <n v="74"/>
    <n v="1.04"/>
  </r>
  <r>
    <s v="E"/>
    <s v="R"/>
    <s v="R-F"/>
    <d v="2018-11-01T00:00:00"/>
    <x v="1"/>
    <d v="2018-05-01T00:00:00"/>
    <n v="39.11"/>
    <n v="0.54"/>
  </r>
  <r>
    <s v="E"/>
    <s v="R"/>
    <s v="R-F"/>
    <d v="2018-11-01T00:00:00"/>
    <x v="0"/>
    <d v="2018-05-01T00:00:00"/>
    <n v="867"/>
    <n v="11.79"/>
  </r>
  <r>
    <s v="E"/>
    <s v="C"/>
    <s v="SENTF"/>
    <d v="2018-11-01T00:00:00"/>
    <x v="2"/>
    <d v="2018-05-01T00:00:00"/>
    <n v="203.4"/>
    <n v="2.76"/>
  </r>
  <r>
    <s v="E"/>
    <s v="G"/>
    <s v="G&gt;50Ft"/>
    <d v="2018-11-01T00:00:00"/>
    <x v="1"/>
    <d v="2018-05-01T00:00:00"/>
    <n v="3360.85"/>
    <n v="45.68"/>
  </r>
  <r>
    <s v="E"/>
    <s v="G"/>
    <s v="G&gt;50Ft"/>
    <d v="2018-11-01T00:00:00"/>
    <x v="0"/>
    <d v="2018-05-01T00:00:00"/>
    <n v="74520"/>
    <n v="1012.72"/>
  </r>
  <r>
    <s v="E"/>
    <s v="C"/>
    <s v="SENTF"/>
    <d v="2018-10-01T00:00:00"/>
    <x v="3"/>
    <d v="2018-05-01T00:00:00"/>
    <n v="9.48"/>
    <n v="0.3"/>
  </r>
  <r>
    <s v="E"/>
    <s v="C"/>
    <s v="SENTF"/>
    <d v="2018-10-01T00:00:00"/>
    <x v="2"/>
    <d v="2018-05-01T00:00:00"/>
    <n v="210.18"/>
    <n v="6.73"/>
  </r>
  <r>
    <s v="E"/>
    <s v="G"/>
    <s v="CSENTF"/>
    <d v="2018-11-01T00:00:00"/>
    <x v="2"/>
    <d v="2018-05-01T00:00:00"/>
    <n v="186"/>
    <n v="2.63"/>
  </r>
  <r>
    <s v="E"/>
    <s v="SL"/>
    <s v="WSENTF"/>
    <d v="2018-10-01T00:00:00"/>
    <x v="2"/>
    <d v="2018-05-01T00:00:00"/>
    <n v="108"/>
    <n v="3.41"/>
  </r>
  <r>
    <s v="E"/>
    <s v="SL"/>
    <s v="WSENTF"/>
    <d v="2018-10-01T00:00:00"/>
    <x v="3"/>
    <d v="2018-05-01T00:00:00"/>
    <n v="4.87"/>
    <n v="0.15"/>
  </r>
  <r>
    <s v="E"/>
    <s v="R"/>
    <s v="R-NET"/>
    <d v="2018-11-01T00:00:00"/>
    <x v="4"/>
    <d v="2018-05-01T00:00:00"/>
    <n v="-485"/>
    <n v="-9.89"/>
  </r>
  <r>
    <s v="E"/>
    <s v="R"/>
    <s v="CR-F"/>
    <d v="2018-11-01T00:00:00"/>
    <x v="1"/>
    <d v="2018-05-01T00:00:00"/>
    <n v="126.02"/>
    <n v="1.79"/>
  </r>
  <r>
    <s v="E"/>
    <s v="G"/>
    <s v="CG&gt;50F"/>
    <d v="2018-11-01T00:00:00"/>
    <x v="0"/>
    <d v="2018-11-01T00:00:00"/>
    <n v="0"/>
    <n v="0"/>
  </r>
  <r>
    <s v="E"/>
    <s v="R"/>
    <s v="CR-F"/>
    <d v="2018-11-01T00:00:00"/>
    <x v="0"/>
    <d v="2018-05-01T00:00:00"/>
    <n v="2794"/>
    <n v="39.46"/>
  </r>
  <r>
    <s v="E"/>
    <s v="G"/>
    <s v="CG&gt;50F"/>
    <d v="2018-11-01T00:00:00"/>
    <x v="1"/>
    <d v="2018-11-01T00:00:00"/>
    <n v="0"/>
    <n v="0"/>
  </r>
  <r>
    <s v="E"/>
    <s v="SL"/>
    <s v="SENTF"/>
    <d v="2018-10-01T00:00:00"/>
    <x v="3"/>
    <d v="2018-05-01T00:00:00"/>
    <n v="2.86"/>
    <n v="0.06"/>
  </r>
  <r>
    <s v="E"/>
    <s v="C"/>
    <s v="SENTF"/>
    <d v="2018-10-01T00:00:00"/>
    <x v="3"/>
    <d v="2018-05-01T00:00:00"/>
    <n v="56.18"/>
    <n v="1.25"/>
  </r>
  <r>
    <s v="E"/>
    <s v="SL"/>
    <s v="SENTF"/>
    <d v="2018-10-01T00:00:00"/>
    <x v="2"/>
    <d v="2018-05-01T00:00:00"/>
    <n v="63.36"/>
    <n v="1.41"/>
  </r>
  <r>
    <s v="E"/>
    <s v="C"/>
    <s v="SENTF"/>
    <d v="2018-10-01T00:00:00"/>
    <x v="2"/>
    <d v="2018-05-01T00:00:00"/>
    <n v="1245.5999999999999"/>
    <n v="27.76"/>
  </r>
  <r>
    <s v="E"/>
    <s v="G"/>
    <s v="G&gt;50F"/>
    <d v="2018-11-01T00:00:00"/>
    <x v="0"/>
    <d v="2018-05-01T00:00:00"/>
    <n v="9360"/>
    <n v="127.2"/>
  </r>
  <r>
    <s v="E"/>
    <s v="G"/>
    <s v="G&gt;50F"/>
    <d v="2018-11-01T00:00:00"/>
    <x v="1"/>
    <d v="2018-05-01T00:00:00"/>
    <n v="422.14"/>
    <n v="5.74"/>
  </r>
  <r>
    <s v="E"/>
    <s v="R"/>
    <s v="SENTF"/>
    <d v="2018-10-01T00:00:00"/>
    <x v="2"/>
    <d v="2018-05-01T00:00:00"/>
    <n v="194.4"/>
    <n v="4.33"/>
  </r>
  <r>
    <s v="E"/>
    <s v="R"/>
    <s v="SENTF"/>
    <d v="2018-10-01T00:00:00"/>
    <x v="3"/>
    <d v="2018-05-01T00:00:00"/>
    <n v="8.77"/>
    <n v="0.2"/>
  </r>
  <r>
    <s v="E"/>
    <s v="C"/>
    <s v="SENTF"/>
    <d v="2018-10-01T00:00:00"/>
    <x v="3"/>
    <d v="2018-05-01T00:00:00"/>
    <n v="10.14"/>
    <n v="0.23"/>
  </r>
  <r>
    <s v="E"/>
    <s v="C"/>
    <s v="SENTF"/>
    <d v="2018-10-01T00:00:00"/>
    <x v="3"/>
    <d v="2018-05-01T00:00:00"/>
    <n v="57.35"/>
    <n v="1.27"/>
  </r>
  <r>
    <s v="E"/>
    <s v="C"/>
    <s v="SENTF"/>
    <d v="2018-10-01T00:00:00"/>
    <x v="2"/>
    <d v="2018-05-01T00:00:00"/>
    <n v="225"/>
    <n v="5.01"/>
  </r>
  <r>
    <s v="E"/>
    <s v="C"/>
    <s v="SENTF"/>
    <d v="2018-10-01T00:00:00"/>
    <x v="2"/>
    <d v="2018-05-01T00:00:00"/>
    <n v="1271.52"/>
    <n v="28.33"/>
  </r>
  <r>
    <s v="E"/>
    <s v="R"/>
    <s v="R-F"/>
    <d v="2018-11-01T00:00:00"/>
    <x v="0"/>
    <d v="2018-05-01T00:00:00"/>
    <n v="850"/>
    <n v="17.03"/>
  </r>
  <r>
    <s v="E"/>
    <s v="R"/>
    <s v="R-F"/>
    <d v="2018-11-01T00:00:00"/>
    <x v="1"/>
    <d v="2018-05-01T00:00:00"/>
    <n v="38.340000000000003"/>
    <n v="0.77"/>
  </r>
  <r>
    <s v="E"/>
    <s v="C"/>
    <s v="SENTF"/>
    <d v="2018-10-01T00:00:00"/>
    <x v="2"/>
    <d v="2018-05-01T00:00:00"/>
    <n v="534.55999999999995"/>
    <n v="17.57"/>
  </r>
  <r>
    <s v="E"/>
    <s v="C"/>
    <s v="SENTF"/>
    <d v="2018-10-01T00:00:00"/>
    <x v="3"/>
    <d v="2018-05-01T00:00:00"/>
    <n v="24.1"/>
    <n v="0.8"/>
  </r>
  <r>
    <s v="E"/>
    <s v="R"/>
    <s v="SENTF"/>
    <d v="2018-10-01T00:00:00"/>
    <x v="3"/>
    <d v="2018-05-01T00:00:00"/>
    <n v="0.92"/>
    <n v="0.03"/>
  </r>
  <r>
    <s v="E"/>
    <s v="R"/>
    <s v="SENTF"/>
    <d v="2018-10-01T00:00:00"/>
    <x v="2"/>
    <d v="2018-05-01T00:00:00"/>
    <n v="20.46"/>
    <n v="0.67"/>
  </r>
  <r>
    <s v="E"/>
    <s v="C"/>
    <s v="SENTF"/>
    <d v="2018-10-01T00:00:00"/>
    <x v="2"/>
    <d v="2018-05-01T00:00:00"/>
    <n v="78.12"/>
    <n v="2.57"/>
  </r>
  <r>
    <s v="E"/>
    <s v="C"/>
    <s v="SENTF"/>
    <d v="2018-10-01T00:00:00"/>
    <x v="3"/>
    <d v="2018-05-01T00:00:00"/>
    <n v="3.52"/>
    <n v="0.12"/>
  </r>
  <r>
    <s v="E"/>
    <s v="C"/>
    <s v="SENTF"/>
    <d v="2018-10-01T00:00:00"/>
    <x v="2"/>
    <d v="2018-05-01T00:00:00"/>
    <n v="78.12"/>
    <n v="2.4500000000000002"/>
  </r>
  <r>
    <s v="E"/>
    <s v="C"/>
    <s v="SENTF"/>
    <d v="2018-10-01T00:00:00"/>
    <x v="3"/>
    <d v="2018-05-01T00:00:00"/>
    <n v="3.52"/>
    <n v="0.11"/>
  </r>
  <r>
    <s v="E"/>
    <s v="G"/>
    <s v="CG&gt;50F"/>
    <d v="2018-11-01T00:00:00"/>
    <x v="0"/>
    <d v="2018-05-01T00:00:00"/>
    <n v="29520"/>
    <n v="416.85"/>
  </r>
  <r>
    <s v="E"/>
    <s v="G"/>
    <s v="CG&gt;50F"/>
    <d v="2018-11-01T00:00:00"/>
    <x v="1"/>
    <d v="2018-05-01T00:00:00"/>
    <n v="1331.35"/>
    <n v="18.8"/>
  </r>
  <r>
    <s v="E"/>
    <s v="U"/>
    <s v="CGU-F"/>
    <d v="2018-11-01T00:00:00"/>
    <x v="0"/>
    <d v="2018-11-01T00:00:00"/>
    <n v="0"/>
    <n v="0"/>
  </r>
  <r>
    <s v="E"/>
    <s v="U"/>
    <s v="CGU-F"/>
    <d v="2018-11-01T00:00:00"/>
    <x v="1"/>
    <d v="2018-11-01T00:00:00"/>
    <n v="0"/>
    <n v="0"/>
  </r>
  <r>
    <s v="E"/>
    <s v="R"/>
    <s v="R-F"/>
    <d v="2018-11-01T00:00:00"/>
    <x v="1"/>
    <d v="2018-05-01T00:00:00"/>
    <n v="55.2"/>
    <n v="1.1200000000000001"/>
  </r>
  <r>
    <s v="E"/>
    <s v="R"/>
    <s v="R-F"/>
    <d v="2018-11-01T00:00:00"/>
    <x v="0"/>
    <d v="2018-05-01T00:00:00"/>
    <n v="1224"/>
    <n v="24.96"/>
  </r>
  <r>
    <s v="E"/>
    <s v="C"/>
    <s v="G&lt;50F"/>
    <d v="2018-11-01T00:00:00"/>
    <x v="0"/>
    <d v="2018-05-01T00:00:00"/>
    <n v="546"/>
    <n v="7.42"/>
  </r>
  <r>
    <s v="E"/>
    <s v="C"/>
    <s v="G&lt;50F"/>
    <d v="2018-11-01T00:00:00"/>
    <x v="1"/>
    <d v="2018-05-01T00:00:00"/>
    <n v="24.63"/>
    <n v="0.34"/>
  </r>
  <r>
    <s v="E"/>
    <s v="C"/>
    <s v="SENTF"/>
    <d v="2018-10-01T00:00:00"/>
    <x v="3"/>
    <d v="2018-05-01T00:00:00"/>
    <n v="3.08"/>
    <n v="7.0000000000000007E-2"/>
  </r>
  <r>
    <s v="E"/>
    <s v="C"/>
    <s v="SENTF"/>
    <d v="2018-10-01T00:00:00"/>
    <x v="2"/>
    <d v="2018-05-01T00:00:00"/>
    <n v="68.400000000000006"/>
    <n v="1.6"/>
  </r>
  <r>
    <s v="E"/>
    <s v="U"/>
    <s v="CGU-F"/>
    <d v="2018-11-01T00:00:00"/>
    <x v="0"/>
    <d v="2018-05-01T00:00:00"/>
    <n v="2675"/>
    <n v="37.75"/>
  </r>
  <r>
    <s v="E"/>
    <s v="U"/>
    <s v="CGU-F"/>
    <d v="2018-11-01T00:00:00"/>
    <x v="1"/>
    <d v="2018-05-01T00:00:00"/>
    <n v="120.64"/>
    <n v="1.71"/>
  </r>
  <r>
    <s v="E"/>
    <s v="R"/>
    <s v="R-F"/>
    <d v="2018-11-01T00:00:00"/>
    <x v="1"/>
    <d v="2018-05-01T00:00:00"/>
    <n v="27.25"/>
    <n v="0.43"/>
  </r>
  <r>
    <s v="E"/>
    <s v="R"/>
    <s v="R-F"/>
    <d v="2018-11-01T00:00:00"/>
    <x v="0"/>
    <d v="2018-05-01T00:00:00"/>
    <n v="604"/>
    <n v="9.4"/>
  </r>
  <r>
    <s v="E"/>
    <s v="C"/>
    <s v="G&lt;50Ft"/>
    <d v="2018-11-01T00:00:00"/>
    <x v="0"/>
    <d v="2018-05-01T00:00:00"/>
    <n v="18400"/>
    <n v="250.06"/>
  </r>
  <r>
    <s v="E"/>
    <s v="C"/>
    <s v="G&lt;50Ft"/>
    <d v="2018-11-01T00:00:00"/>
    <x v="1"/>
    <d v="2018-05-01T00:00:00"/>
    <n v="829.84"/>
    <n v="11.28"/>
  </r>
  <r>
    <s v="E"/>
    <s v="U"/>
    <s v="GU-F"/>
    <d v="2018-11-01T00:00:00"/>
    <x v="1"/>
    <d v="2018-05-01T00:00:00"/>
    <n v="103.54"/>
    <n v="1.17"/>
  </r>
  <r>
    <s v="E"/>
    <s v="U"/>
    <s v="GU-F"/>
    <d v="2018-11-01T00:00:00"/>
    <x v="0"/>
    <d v="2018-05-01T00:00:00"/>
    <n v="2296"/>
    <n v="26.08"/>
  </r>
  <r>
    <s v="E"/>
    <s v="R"/>
    <s v="SENTF"/>
    <d v="2018-10-01T00:00:00"/>
    <x v="3"/>
    <d v="2018-05-01T00:00:00"/>
    <n v="13.64"/>
    <n v="0.31"/>
  </r>
  <r>
    <s v="E"/>
    <s v="R"/>
    <s v="SENTF"/>
    <d v="2018-10-01T00:00:00"/>
    <x v="2"/>
    <d v="2018-05-01T00:00:00"/>
    <n v="302.39999999999998"/>
    <n v="6.73"/>
  </r>
  <r>
    <s v="E"/>
    <s v="R"/>
    <s v="SENTF"/>
    <d v="2018-10-01T00:00:00"/>
    <x v="2"/>
    <d v="2018-05-01T00:00:00"/>
    <n v="46.8"/>
    <n v="1.04"/>
  </r>
  <r>
    <s v="E"/>
    <s v="R"/>
    <s v="SENTF"/>
    <d v="2018-10-01T00:00:00"/>
    <x v="3"/>
    <d v="2018-05-01T00:00:00"/>
    <n v="2.11"/>
    <n v="0.05"/>
  </r>
  <r>
    <s v="E"/>
    <s v="SL"/>
    <s v="SENTF"/>
    <d v="2018-10-01T00:00:00"/>
    <x v="3"/>
    <d v="2018-05-01T00:00:00"/>
    <n v="8.52"/>
    <n v="0.19"/>
  </r>
  <r>
    <s v="E"/>
    <s v="SL"/>
    <s v="SENTF"/>
    <d v="2018-10-01T00:00:00"/>
    <x v="2"/>
    <d v="2018-05-01T00:00:00"/>
    <n v="189"/>
    <n v="4.21"/>
  </r>
  <r>
    <s v="E"/>
    <s v="G"/>
    <s v="G&gt;50F"/>
    <d v="2018-11-01T00:00:00"/>
    <x v="1"/>
    <d v="2018-05-01T00:00:00"/>
    <n v="575.07000000000005"/>
    <n v="6.53"/>
  </r>
  <r>
    <s v="E"/>
    <s v="G"/>
    <s v="G&gt;50F"/>
    <d v="2018-11-01T00:00:00"/>
    <x v="0"/>
    <d v="2018-05-01T00:00:00"/>
    <n v="12751"/>
    <n v="144.81"/>
  </r>
  <r>
    <s v="E"/>
    <s v="R"/>
    <s v="SENTF"/>
    <d v="2018-11-01T00:00:00"/>
    <x v="2"/>
    <d v="2018-05-01T00:00:00"/>
    <n v="36"/>
    <n v="0.41"/>
  </r>
  <r>
    <s v="E"/>
    <s v="GI"/>
    <s v="SENTF"/>
    <d v="2018-10-01T00:00:00"/>
    <x v="2"/>
    <d v="2018-05-01T00:00:00"/>
    <n v="122.4"/>
    <n v="2.5299999999999998"/>
  </r>
  <r>
    <s v="E"/>
    <s v="GI"/>
    <s v="SENTF"/>
    <d v="2018-10-01T00:00:00"/>
    <x v="3"/>
    <d v="2018-05-01T00:00:00"/>
    <n v="5.52"/>
    <n v="0.11"/>
  </r>
  <r>
    <s v="E"/>
    <s v="C"/>
    <s v="SENTF"/>
    <d v="2018-10-01T00:00:00"/>
    <x v="3"/>
    <d v="2018-05-01T00:00:00"/>
    <n v="45.7"/>
    <n v="0.98"/>
  </r>
  <r>
    <s v="E"/>
    <s v="C"/>
    <s v="SENTF"/>
    <d v="2018-10-01T00:00:00"/>
    <x v="3"/>
    <d v="2018-05-01T00:00:00"/>
    <n v="22.46"/>
    <n v="0.48"/>
  </r>
  <r>
    <s v="E"/>
    <s v="C"/>
    <s v="SENTF"/>
    <d v="2018-10-01T00:00:00"/>
    <x v="2"/>
    <d v="2018-05-01T00:00:00"/>
    <n v="1013.4"/>
    <n v="21.9"/>
  </r>
  <r>
    <s v="E"/>
    <s v="C"/>
    <s v="SENTF"/>
    <d v="2018-10-01T00:00:00"/>
    <x v="2"/>
    <d v="2018-05-01T00:00:00"/>
    <n v="498.24"/>
    <n v="10.77"/>
  </r>
  <r>
    <s v="E"/>
    <s v="R"/>
    <s v="R-F"/>
    <d v="2018-11-01T00:00:00"/>
    <x v="0"/>
    <d v="2018-05-01T00:00:00"/>
    <n v="499"/>
    <n v="6.77"/>
  </r>
  <r>
    <s v="E"/>
    <s v="R"/>
    <s v="R-F"/>
    <d v="2018-11-01T00:00:00"/>
    <x v="1"/>
    <d v="2018-05-01T00:00:00"/>
    <n v="22.5"/>
    <n v="0.3"/>
  </r>
  <r>
    <s v="E"/>
    <s v="R"/>
    <s v="SENTF"/>
    <d v="2018-10-01T00:00:00"/>
    <x v="2"/>
    <d v="2018-05-01T00:00:00"/>
    <n v="43.2"/>
    <n v="0.94"/>
  </r>
  <r>
    <s v="E"/>
    <s v="R"/>
    <s v="SENTF"/>
    <d v="2018-10-01T00:00:00"/>
    <x v="3"/>
    <d v="2018-05-01T00:00:00"/>
    <n v="1.94"/>
    <n v="0.04"/>
  </r>
  <r>
    <s v="E"/>
    <s v="U"/>
    <s v="GU-F"/>
    <d v="2018-11-01T00:00:00"/>
    <x v="1"/>
    <d v="2018-05-01T00:00:00"/>
    <n v="4.96"/>
    <n v="0.08"/>
  </r>
  <r>
    <s v="E"/>
    <s v="U"/>
    <s v="GU-F"/>
    <d v="2018-11-01T00:00:00"/>
    <x v="0"/>
    <d v="2018-05-01T00:00:00"/>
    <n v="110"/>
    <n v="1.73"/>
  </r>
  <r>
    <s v="E"/>
    <s v="C"/>
    <s v="SENTF"/>
    <d v="2018-11-01T00:00:00"/>
    <x v="2"/>
    <d v="2018-05-01T00:00:00"/>
    <n v="75.599999999999994"/>
    <n v="1.19"/>
  </r>
  <r>
    <s v="E"/>
    <s v="R"/>
    <s v="R-NET"/>
    <d v="2018-11-01T00:00:00"/>
    <x v="4"/>
    <d v="2018-05-01T00:00:00"/>
    <n v="-269"/>
    <n v="-3.66"/>
  </r>
  <r>
    <s v="E"/>
    <s v="G"/>
    <s v="G&gt;50F"/>
    <d v="2018-11-01T00:00:00"/>
    <x v="1"/>
    <d v="2018-01-01T00:00:00"/>
    <n v="383.26"/>
    <n v="6.19"/>
  </r>
  <r>
    <s v="E"/>
    <s v="R"/>
    <s v="R-F"/>
    <d v="2018-11-01T00:00:00"/>
    <x v="1"/>
    <d v="2018-05-01T00:00:00"/>
    <n v="98.14"/>
    <n v="1.95"/>
  </r>
  <r>
    <s v="E"/>
    <s v="G"/>
    <s v="G&gt;50F"/>
    <d v="2018-11-01T00:00:00"/>
    <x v="1"/>
    <d v="2018-05-01T00:00:00"/>
    <n v="3406.49"/>
    <n v="76.8"/>
  </r>
  <r>
    <s v="E"/>
    <s v="R"/>
    <s v="R-F"/>
    <d v="2018-11-01T00:00:00"/>
    <x v="0"/>
    <d v="2018-05-01T00:00:00"/>
    <n v="2176"/>
    <n v="43.49"/>
  </r>
  <r>
    <s v="E"/>
    <s v="G"/>
    <s v="G&gt;50F"/>
    <d v="2018-11-01T00:00:00"/>
    <x v="0"/>
    <d v="2018-05-01T00:00:00"/>
    <n v="75532"/>
    <n v="1702.95"/>
  </r>
  <r>
    <s v="E"/>
    <s v="G"/>
    <s v="G&gt;50F"/>
    <d v="2018-11-01T00:00:00"/>
    <x v="0"/>
    <d v="2018-01-01T00:00:00"/>
    <n v="8498"/>
    <n v="137.25"/>
  </r>
  <r>
    <s v="E"/>
    <s v="R"/>
    <s v="R-F"/>
    <d v="2018-11-01T00:00:00"/>
    <x v="0"/>
    <d v="2018-05-01T00:00:00"/>
    <n v="1392"/>
    <n v="36.64"/>
  </r>
  <r>
    <s v="E"/>
    <s v="R"/>
    <s v="R-F"/>
    <d v="2018-11-01T00:00:00"/>
    <x v="1"/>
    <d v="2018-05-01T00:00:00"/>
    <n v="62.78"/>
    <n v="1.66"/>
  </r>
  <r>
    <s v="E"/>
    <s v="C"/>
    <s v="SENTF"/>
    <d v="2018-11-01T00:00:00"/>
    <x v="2"/>
    <d v="2018-05-01T00:00:00"/>
    <n v="43.2"/>
    <n v="0.57999999999999996"/>
  </r>
  <r>
    <s v="E"/>
    <s v="R"/>
    <s v="SENTF"/>
    <d v="2018-10-01T00:00:00"/>
    <x v="3"/>
    <d v="2018-05-01T00:00:00"/>
    <n v="1.68"/>
    <n v="0.06"/>
  </r>
  <r>
    <s v="E"/>
    <s v="R"/>
    <s v="SENTF"/>
    <d v="2018-10-01T00:00:00"/>
    <x v="2"/>
    <d v="2018-05-01T00:00:00"/>
    <n v="37.200000000000003"/>
    <n v="1.23"/>
  </r>
  <r>
    <s v="E"/>
    <s v="U"/>
    <s v="GU-F"/>
    <d v="2018-11-01T00:00:00"/>
    <x v="0"/>
    <d v="2018-05-01T00:00:00"/>
    <n v="2044"/>
    <n v="28.63"/>
  </r>
  <r>
    <s v="E"/>
    <s v="U"/>
    <s v="GU-F"/>
    <d v="2018-11-01T00:00:00"/>
    <x v="1"/>
    <d v="2018-05-01T00:00:00"/>
    <n v="92.19"/>
    <n v="1.28"/>
  </r>
  <r>
    <s v="E"/>
    <s v="G"/>
    <s v="G&gt;50Ft"/>
    <d v="2018-11-01T00:00:00"/>
    <x v="1"/>
    <d v="2018-05-01T00:00:00"/>
    <n v="595.32000000000005"/>
    <n v="9.39"/>
  </r>
  <r>
    <s v="E"/>
    <s v="G"/>
    <s v="G&gt;50Ft"/>
    <d v="2018-11-01T00:00:00"/>
    <x v="0"/>
    <d v="2018-05-01T00:00:00"/>
    <n v="13200"/>
    <n v="208.1"/>
  </r>
  <r>
    <s v="E"/>
    <s v="C"/>
    <s v="G&lt;50F"/>
    <d v="2018-11-01T00:00:00"/>
    <x v="0"/>
    <d v="2018-05-01T00:00:00"/>
    <n v="105"/>
    <n v="1.66"/>
  </r>
  <r>
    <s v="E"/>
    <s v="C"/>
    <s v="G&lt;50F"/>
    <d v="2018-11-01T00:00:00"/>
    <x v="1"/>
    <d v="2018-05-01T00:00:00"/>
    <n v="4.74"/>
    <n v="7.0000000000000007E-2"/>
  </r>
  <r>
    <s v="E"/>
    <s v="C"/>
    <s v="SENTF"/>
    <d v="2018-11-01T00:00:00"/>
    <x v="2"/>
    <d v="2018-05-01T00:00:00"/>
    <n v="517.32000000000005"/>
    <n v="8.16"/>
  </r>
  <r>
    <s v="E"/>
    <s v="R"/>
    <s v="SENTF"/>
    <d v="2018-11-01T00:00:00"/>
    <x v="2"/>
    <d v="2018-05-01T00:00:00"/>
    <n v="151.19999999999999"/>
    <n v="2.38"/>
  </r>
  <r>
    <s v="E"/>
    <s v="C"/>
    <s v="SENTF"/>
    <d v="2018-11-01T00:00:00"/>
    <x v="2"/>
    <d v="2018-05-01T00:00:00"/>
    <n v="176"/>
    <n v="2.4900000000000002"/>
  </r>
  <r>
    <s v="E"/>
    <s v="R"/>
    <s v="CR-F"/>
    <d v="2018-11-01T00:00:00"/>
    <x v="1"/>
    <d v="2018-11-01T00:00:00"/>
    <n v="0"/>
    <n v="0"/>
  </r>
  <r>
    <s v="E"/>
    <s v="R"/>
    <s v="CR-F"/>
    <d v="2018-11-01T00:00:00"/>
    <x v="0"/>
    <d v="2018-11-01T00:00:00"/>
    <n v="0"/>
    <n v="0"/>
  </r>
  <r>
    <s v="E"/>
    <s v="U"/>
    <s v="GU-F"/>
    <d v="2018-11-01T00:00:00"/>
    <x v="0"/>
    <d v="2018-05-01T00:00:00"/>
    <n v="4558"/>
    <n v="71.87"/>
  </r>
  <r>
    <s v="E"/>
    <s v="U"/>
    <s v="GU-F"/>
    <d v="2018-11-01T00:00:00"/>
    <x v="1"/>
    <d v="2018-05-01T00:00:00"/>
    <n v="205.56"/>
    <n v="3.24"/>
  </r>
  <r>
    <s v="E"/>
    <s v="U"/>
    <s v="GU-F"/>
    <d v="2018-11-01T00:00:00"/>
    <x v="1"/>
    <d v="2018-05-01T00:00:00"/>
    <n v="231.92"/>
    <n v="3.15"/>
  </r>
  <r>
    <s v="E"/>
    <s v="U"/>
    <s v="GU-F"/>
    <d v="2018-11-01T00:00:00"/>
    <x v="0"/>
    <d v="2018-05-01T00:00:00"/>
    <n v="5142"/>
    <n v="69.88"/>
  </r>
  <r>
    <s v="E"/>
    <s v="G"/>
    <s v="WG&gt;5IF"/>
    <d v="2018-11-01T00:00:00"/>
    <x v="0"/>
    <d v="2018-05-01T00:00:00"/>
    <n v="15205.77"/>
    <n v="248.34"/>
  </r>
  <r>
    <s v="E"/>
    <s v="GI"/>
    <s v="G&gt;50IF"/>
    <d v="2018-11-01T00:00:00"/>
    <x v="0"/>
    <d v="2018-05-01T00:00:00"/>
    <n v="12164.78"/>
    <n v="229.71"/>
  </r>
  <r>
    <s v="E"/>
    <s v="G"/>
    <s v="WG&gt;5IF"/>
    <d v="2018-11-01T00:00:00"/>
    <x v="1"/>
    <d v="2018-05-01T00:00:00"/>
    <n v="685.78"/>
    <n v="11.2"/>
  </r>
  <r>
    <s v="E"/>
    <s v="GI"/>
    <s v="G&gt;50IF"/>
    <d v="2018-11-01T00:00:00"/>
    <x v="1"/>
    <d v="2018-05-01T00:00:00"/>
    <n v="548.63"/>
    <n v="10.36"/>
  </r>
  <r>
    <s v="E"/>
    <s v="GI"/>
    <s v="G&gt;50IF"/>
    <d v="2018-11-01T00:00:00"/>
    <x v="1"/>
    <d v="2018-05-01T00:00:00"/>
    <n v="795.57"/>
    <n v="10.76"/>
  </r>
  <r>
    <s v="E"/>
    <s v="GI"/>
    <s v="G&gt;50IF"/>
    <d v="2018-11-01T00:00:00"/>
    <x v="0"/>
    <d v="2018-05-01T00:00:00"/>
    <n v="22927"/>
    <n v="309.95"/>
  </r>
  <r>
    <s v="E"/>
    <s v="G"/>
    <s v="G&gt;50IF"/>
    <d v="2018-11-01T00:00:00"/>
    <x v="0"/>
    <d v="2018-05-01T00:00:00"/>
    <n v="12029"/>
    <n v="181.59"/>
  </r>
  <r>
    <s v="E"/>
    <s v="G"/>
    <s v="G&gt;50IF"/>
    <d v="2018-11-01T00:00:00"/>
    <x v="1"/>
    <d v="2018-05-01T00:00:00"/>
    <n v="542.51"/>
    <n v="8.19"/>
  </r>
  <r>
    <s v="E"/>
    <s v="G"/>
    <s v="G&gt;50IF"/>
    <d v="2018-11-01T00:00:00"/>
    <x v="0"/>
    <d v="2018-11-01T00:00:00"/>
    <n v="0.46"/>
    <n v="0.01"/>
  </r>
  <r>
    <s v="E"/>
    <s v="G"/>
    <s v="G&gt;50IF"/>
    <d v="2018-11-01T00:00:00"/>
    <x v="1"/>
    <d v="2018-11-01T00:00:00"/>
    <n v="0.02"/>
    <n v="0"/>
  </r>
  <r>
    <s v="E"/>
    <s v="R"/>
    <s v="WR-F"/>
    <d v="2018-11-01T00:00:00"/>
    <x v="1"/>
    <d v="2018-11-01T00:00:00"/>
    <n v="0"/>
    <n v="0"/>
  </r>
  <r>
    <s v="E"/>
    <s v="R"/>
    <s v="WR-F"/>
    <d v="2018-11-01T00:00:00"/>
    <x v="0"/>
    <d v="2018-11-01T00:00:00"/>
    <n v="0"/>
    <n v="0"/>
  </r>
  <r>
    <s v="E"/>
    <s v="U"/>
    <s v="WGU-F"/>
    <d v="2018-11-01T00:00:00"/>
    <x v="1"/>
    <d v="2018-05-01T00:00:00"/>
    <n v="61.52"/>
    <n v="0.86"/>
  </r>
  <r>
    <s v="E"/>
    <s v="R"/>
    <s v="WR-F"/>
    <d v="2018-11-01T00:00:00"/>
    <x v="1"/>
    <d v="2018-05-01T00:00:00"/>
    <n v="65.849999999999994"/>
    <n v="0.93"/>
  </r>
  <r>
    <s v="E"/>
    <s v="U"/>
    <s v="WGU-F"/>
    <d v="2018-11-01T00:00:00"/>
    <x v="0"/>
    <d v="2018-05-01T00:00:00"/>
    <n v="1364"/>
    <n v="19.25"/>
  </r>
  <r>
    <s v="E"/>
    <s v="R"/>
    <s v="WR-F"/>
    <d v="2018-11-01T00:00:00"/>
    <x v="0"/>
    <d v="2018-05-01T00:00:00"/>
    <n v="1460"/>
    <n v="20.62"/>
  </r>
  <r>
    <s v="E"/>
    <s v="G"/>
    <s v="WG&gt;50F"/>
    <d v="2018-11-01T00:00:00"/>
    <x v="1"/>
    <d v="2018-11-01T00:00:00"/>
    <n v="0"/>
    <n v="0"/>
  </r>
  <r>
    <s v="E"/>
    <s v="C"/>
    <s v="WG&lt;50F"/>
    <d v="2018-11-01T00:00:00"/>
    <x v="1"/>
    <d v="2018-11-01T00:00:00"/>
    <n v="0"/>
    <n v="0"/>
  </r>
  <r>
    <s v="E"/>
    <s v="G"/>
    <s v="WG&gt;50F"/>
    <d v="2018-11-01T00:00:00"/>
    <x v="0"/>
    <d v="2018-11-01T00:00:00"/>
    <n v="0"/>
    <n v="0"/>
  </r>
  <r>
    <s v="E"/>
    <s v="C"/>
    <s v="WG&lt;50F"/>
    <d v="2018-11-01T00:00:00"/>
    <x v="0"/>
    <d v="2018-11-01T00:00:00"/>
    <n v="0"/>
    <n v="0"/>
  </r>
  <r>
    <s v="E"/>
    <s v="SL"/>
    <s v="WSENTF"/>
    <d v="2018-11-01T00:00:00"/>
    <x v="2"/>
    <d v="2018-05-01T00:00:00"/>
    <n v="111.6"/>
    <n v="1.58"/>
  </r>
  <r>
    <s v="E"/>
    <s v="GI"/>
    <s v="G&gt;50IF"/>
    <d v="2018-11-01T00:00:00"/>
    <x v="1"/>
    <d v="2018-05-01T00:00:00"/>
    <n v="880.26"/>
    <n v="11.88"/>
  </r>
  <r>
    <s v="E"/>
    <s v="GI"/>
    <s v="G&gt;50IF"/>
    <d v="2018-11-01T00:00:00"/>
    <x v="0"/>
    <d v="2018-05-01T00:00:00"/>
    <n v="19518"/>
    <n v="263.43"/>
  </r>
  <r>
    <s v="E"/>
    <s v="GI"/>
    <s v="G&gt;50IF"/>
    <d v="2018-11-01T00:00:00"/>
    <x v="0"/>
    <d v="2018-11-01T00:00:00"/>
    <n v="0.38"/>
    <n v="0.01"/>
  </r>
  <r>
    <s v="E"/>
    <s v="GI"/>
    <s v="G&gt;50IF"/>
    <d v="2018-11-01T00:00:00"/>
    <x v="0"/>
    <d v="2018-11-01T00:00:00"/>
    <n v="0.18"/>
    <n v="0"/>
  </r>
  <r>
    <s v="E"/>
    <s v="GI"/>
    <s v="G&gt;50IF"/>
    <d v="2018-11-01T00:00:00"/>
    <x v="1"/>
    <d v="2018-11-01T00:00:00"/>
    <n v="0.01"/>
    <n v="0"/>
  </r>
  <r>
    <s v="E"/>
    <s v="GI"/>
    <s v="G&gt;50IF"/>
    <d v="2018-11-01T00:00:00"/>
    <x v="1"/>
    <d v="2018-11-01T00:00:00"/>
    <n v="0.01"/>
    <n v="0"/>
  </r>
  <r>
    <s v="E"/>
    <s v="C"/>
    <s v="CG&lt;50F"/>
    <d v="2018-11-01T00:00:00"/>
    <x v="1"/>
    <d v="2018-11-01T00:00:00"/>
    <n v="0"/>
    <n v="0"/>
  </r>
  <r>
    <s v="E"/>
    <s v="C"/>
    <s v="CG&lt;50F"/>
    <d v="2018-11-01T00:00:00"/>
    <x v="0"/>
    <d v="2018-11-01T00:00:00"/>
    <n v="0"/>
    <n v="0"/>
  </r>
  <r>
    <s v="E"/>
    <s v="C"/>
    <s v="CG&lt;50F"/>
    <d v="2018-11-01T00:00:00"/>
    <x v="1"/>
    <d v="2018-05-01T00:00:00"/>
    <n v="30.35"/>
    <n v="0.43"/>
  </r>
  <r>
    <s v="E"/>
    <s v="C"/>
    <s v="CG&lt;50F"/>
    <d v="2018-11-01T00:00:00"/>
    <x v="0"/>
    <d v="2018-05-01T00:00:00"/>
    <n v="673"/>
    <n v="9.5"/>
  </r>
  <r>
    <s v="E"/>
    <s v="R"/>
    <s v="R-F"/>
    <d v="2018-11-01T00:00:00"/>
    <x v="0"/>
    <d v="2018-11-01T00:00:00"/>
    <n v="0"/>
    <n v="0"/>
  </r>
  <r>
    <s v="E"/>
    <s v="R"/>
    <s v="R-F"/>
    <d v="2018-11-01T00:00:00"/>
    <x v="1"/>
    <d v="2018-05-01T00:00:00"/>
    <n v="52.09"/>
    <n v="1.1100000000000001"/>
  </r>
  <r>
    <s v="E"/>
    <s v="R"/>
    <s v="R-F"/>
    <d v="2018-11-01T00:00:00"/>
    <x v="0"/>
    <d v="2018-05-01T00:00:00"/>
    <n v="1155"/>
    <n v="24.53"/>
  </r>
  <r>
    <s v="E"/>
    <s v="R"/>
    <s v="R-TOU"/>
    <d v="2018-11-01T00:00:00"/>
    <x v="0"/>
    <d v="2018-10-16T00:00:00"/>
    <n v="2005.55"/>
    <n v="-24.07"/>
  </r>
  <r>
    <s v="E"/>
    <s v="R"/>
    <s v="R-F"/>
    <d v="2018-11-01T00:00:00"/>
    <x v="1"/>
    <d v="2018-11-01T00:00:00"/>
    <n v="0"/>
    <n v="0"/>
  </r>
  <r>
    <s v="E"/>
    <s v="U"/>
    <s v="GU-F"/>
    <d v="2018-12-01T00:00:00"/>
    <x v="0"/>
    <d v="2018-11-01T00:00:00"/>
    <n v="2353"/>
    <n v="51.34"/>
  </r>
  <r>
    <s v="E"/>
    <s v="U"/>
    <s v="GU-F"/>
    <d v="2018-12-01T00:00:00"/>
    <x v="1"/>
    <d v="2018-11-01T00:00:00"/>
    <n v="106.12"/>
    <n v="2.3199999999999998"/>
  </r>
  <r>
    <s v="E"/>
    <s v="R"/>
    <s v="SENTF"/>
    <d v="2018-12-01T00:00:00"/>
    <x v="2"/>
    <d v="2018-05-01T00:00:00"/>
    <n v="76"/>
    <n v="1.66"/>
  </r>
  <r>
    <s v="E"/>
    <s v="R"/>
    <s v="SENTF"/>
    <d v="2018-12-01T00:00:00"/>
    <x v="2"/>
    <d v="2018-11-01T00:00:00"/>
    <n v="80.239999999999995"/>
    <n v="1.76"/>
  </r>
  <r>
    <s v="E"/>
    <s v="R"/>
    <s v="SENTF"/>
    <d v="2018-12-01T00:00:00"/>
    <x v="3"/>
    <d v="2018-05-01T00:00:00"/>
    <n v="3.42"/>
    <n v="0.08"/>
  </r>
  <r>
    <s v="E"/>
    <s v="U"/>
    <s v="GU-F"/>
    <d v="2018-12-01T00:00:00"/>
    <x v="1"/>
    <d v="2018-05-01T00:00:00"/>
    <n v="99.43"/>
    <n v="2.17"/>
  </r>
  <r>
    <s v="E"/>
    <s v="U"/>
    <s v="GU-F"/>
    <d v="2018-12-01T00:00:00"/>
    <x v="0"/>
    <d v="2018-05-01T00:00:00"/>
    <n v="2205"/>
    <n v="48.09"/>
  </r>
  <r>
    <s v="E"/>
    <s v="R"/>
    <s v="SENTF"/>
    <d v="2018-12-01T00:00:00"/>
    <x v="3"/>
    <d v="2018-11-01T00:00:00"/>
    <n v="3.62"/>
    <n v="0.08"/>
  </r>
  <r>
    <s v="E"/>
    <s v="C"/>
    <s v="SENTF"/>
    <d v="2018-12-01T00:00:00"/>
    <x v="3"/>
    <d v="2018-11-01T00:00:00"/>
    <n v="10.61"/>
    <n v="0.24"/>
  </r>
  <r>
    <s v="E"/>
    <s v="G"/>
    <s v="G&gt;50Ft"/>
    <d v="2018-12-01T00:00:00"/>
    <x v="0"/>
    <d v="2018-11-01T00:00:00"/>
    <n v="9476"/>
    <n v="206.73"/>
  </r>
  <r>
    <s v="E"/>
    <s v="C"/>
    <s v="SENTF"/>
    <d v="2018-12-01T00:00:00"/>
    <x v="3"/>
    <d v="2018-05-01T00:00:00"/>
    <n v="9.9700000000000006"/>
    <n v="0.21"/>
  </r>
  <r>
    <s v="E"/>
    <s v="C"/>
    <s v="SENTF"/>
    <d v="2018-12-01T00:00:00"/>
    <x v="2"/>
    <d v="2018-11-01T00:00:00"/>
    <n v="235.44"/>
    <n v="5.14"/>
  </r>
  <r>
    <s v="E"/>
    <s v="C"/>
    <s v="SENTF"/>
    <d v="2018-12-01T00:00:00"/>
    <x v="2"/>
    <d v="2018-05-01T00:00:00"/>
    <n v="221"/>
    <n v="4.82"/>
  </r>
  <r>
    <s v="E"/>
    <s v="G"/>
    <s v="G&gt;50Ft"/>
    <d v="2018-12-01T00:00:00"/>
    <x v="1"/>
    <d v="2018-11-01T00:00:00"/>
    <n v="427.37"/>
    <n v="9.32"/>
  </r>
  <r>
    <s v="E"/>
    <s v="C"/>
    <s v="G&lt;50F"/>
    <d v="2018-12-01T00:00:00"/>
    <x v="1"/>
    <d v="2018-11-01T00:00:00"/>
    <n v="11.32"/>
    <n v="0.25"/>
  </r>
  <r>
    <s v="E"/>
    <s v="C"/>
    <s v="G&lt;50F"/>
    <d v="2018-12-01T00:00:00"/>
    <x v="0"/>
    <d v="2018-11-01T00:00:00"/>
    <n v="251"/>
    <n v="5.47"/>
  </r>
  <r>
    <s v="E"/>
    <s v="G"/>
    <s v="G&gt;50Ft"/>
    <d v="2018-12-01T00:00:00"/>
    <x v="1"/>
    <d v="2018-05-01T00:00:00"/>
    <n v="400.67"/>
    <n v="8.74"/>
  </r>
  <r>
    <s v="E"/>
    <s v="C"/>
    <s v="G&lt;50F"/>
    <d v="2018-12-01T00:00:00"/>
    <x v="1"/>
    <d v="2018-05-01T00:00:00"/>
    <n v="6.86"/>
    <n v="0.15"/>
  </r>
  <r>
    <s v="E"/>
    <s v="G"/>
    <s v="G&gt;50Ft"/>
    <d v="2018-12-01T00:00:00"/>
    <x v="0"/>
    <d v="2018-05-01T00:00:00"/>
    <n v="8884"/>
    <n v="193.81"/>
  </r>
  <r>
    <s v="E"/>
    <s v="C"/>
    <s v="G&lt;50F"/>
    <d v="2018-12-01T00:00:00"/>
    <x v="0"/>
    <d v="2018-05-01T00:00:00"/>
    <n v="152"/>
    <n v="3.32"/>
  </r>
  <r>
    <s v="E"/>
    <s v="R"/>
    <s v="SENTF"/>
    <d v="2018-12-01T00:00:00"/>
    <x v="2"/>
    <d v="2018-11-01T00:00:00"/>
    <n v="10.46"/>
    <n v="0.23"/>
  </r>
  <r>
    <s v="E"/>
    <s v="R"/>
    <s v="SENTF"/>
    <d v="2018-12-01T00:00:00"/>
    <x v="2"/>
    <d v="2018-05-01T00:00:00"/>
    <n v="10"/>
    <n v="0.22"/>
  </r>
  <r>
    <s v="E"/>
    <s v="R"/>
    <s v="SENTF"/>
    <d v="2018-12-01T00:00:00"/>
    <x v="3"/>
    <d v="2018-11-01T00:00:00"/>
    <n v="0.47"/>
    <n v="0.01"/>
  </r>
  <r>
    <s v="E"/>
    <s v="C"/>
    <s v="SENTF"/>
    <d v="2018-12-01T00:00:00"/>
    <x v="3"/>
    <d v="2018-11-01T00:00:00"/>
    <n v="1.81"/>
    <n v="0.04"/>
  </r>
  <r>
    <s v="E"/>
    <s v="C"/>
    <s v="SENTF"/>
    <d v="2018-12-01T00:00:00"/>
    <x v="2"/>
    <d v="2018-05-01T00:00:00"/>
    <n v="38"/>
    <n v="0.83"/>
  </r>
  <r>
    <s v="E"/>
    <s v="C"/>
    <s v="SENTF"/>
    <d v="2018-12-01T00:00:00"/>
    <x v="2"/>
    <d v="2018-11-01T00:00:00"/>
    <n v="40.119999999999997"/>
    <n v="0.88"/>
  </r>
  <r>
    <s v="E"/>
    <s v="R"/>
    <s v="SENTF"/>
    <d v="2018-12-01T00:00:00"/>
    <x v="3"/>
    <d v="2018-05-01T00:00:00"/>
    <n v="0.45"/>
    <n v="0.01"/>
  </r>
  <r>
    <s v="E"/>
    <s v="C"/>
    <s v="SENTF"/>
    <d v="2018-12-01T00:00:00"/>
    <x v="3"/>
    <d v="2018-05-01T00:00:00"/>
    <n v="1.71"/>
    <n v="0.04"/>
  </r>
  <r>
    <s v="E"/>
    <s v="U"/>
    <s v="GU-F"/>
    <d v="2018-12-01T00:00:00"/>
    <x v="1"/>
    <d v="2018-11-01T00:00:00"/>
    <n v="2.57"/>
    <n v="0.06"/>
  </r>
  <r>
    <s v="E"/>
    <s v="U"/>
    <s v="GU-F"/>
    <d v="2018-12-01T00:00:00"/>
    <x v="0"/>
    <d v="2018-11-01T00:00:00"/>
    <n v="57"/>
    <n v="1.24"/>
  </r>
  <r>
    <s v="E"/>
    <s v="U"/>
    <s v="GU-F"/>
    <d v="2018-12-01T00:00:00"/>
    <x v="0"/>
    <d v="2018-05-01T00:00:00"/>
    <n v="53"/>
    <n v="1.1599999999999999"/>
  </r>
  <r>
    <s v="E"/>
    <s v="U"/>
    <s v="GU-F"/>
    <d v="2018-12-01T00:00:00"/>
    <x v="1"/>
    <d v="2018-05-01T00:00:00"/>
    <n v="2.39"/>
    <n v="0.05"/>
  </r>
  <r>
    <s v="E"/>
    <s v="R"/>
    <s v="R-F"/>
    <d v="2018-12-01T00:00:00"/>
    <x v="1"/>
    <d v="2018-05-01T00:00:00"/>
    <n v="10.37"/>
    <n v="0.16"/>
  </r>
  <r>
    <s v="E"/>
    <s v="R"/>
    <s v="R-F"/>
    <d v="2018-12-01T00:00:00"/>
    <x v="1"/>
    <d v="2018-11-01T00:00:00"/>
    <n v="35.450000000000003"/>
    <n v="0.94"/>
  </r>
  <r>
    <s v="E"/>
    <s v="R"/>
    <s v="R-F"/>
    <d v="2018-12-01T00:00:00"/>
    <x v="0"/>
    <d v="2018-05-01T00:00:00"/>
    <n v="230"/>
    <n v="3.64"/>
  </r>
  <r>
    <s v="E"/>
    <s v="R"/>
    <s v="R-F"/>
    <d v="2018-12-01T00:00:00"/>
    <x v="0"/>
    <d v="2018-11-01T00:00:00"/>
    <n v="786"/>
    <n v="20.7"/>
  </r>
  <r>
    <s v="E"/>
    <s v="C"/>
    <s v="CG&lt;50F"/>
    <d v="2018-12-01T00:00:00"/>
    <x v="0"/>
    <d v="2018-11-01T00:00:00"/>
    <n v="3659"/>
    <n v="60.64"/>
  </r>
  <r>
    <s v="E"/>
    <s v="C"/>
    <s v="CG&lt;50F"/>
    <d v="2018-12-01T00:00:00"/>
    <x v="0"/>
    <d v="2018-05-01T00:00:00"/>
    <n v="4661"/>
    <n v="77.239999999999995"/>
  </r>
  <r>
    <s v="E"/>
    <s v="C"/>
    <s v="CG&lt;50F"/>
    <d v="2018-12-01T00:00:00"/>
    <x v="1"/>
    <d v="2018-11-01T00:00:00"/>
    <n v="165.02"/>
    <n v="2.73"/>
  </r>
  <r>
    <s v="E"/>
    <s v="C"/>
    <s v="CG&lt;50F"/>
    <d v="2018-12-01T00:00:00"/>
    <x v="1"/>
    <d v="2018-05-01T00:00:00"/>
    <n v="210.21"/>
    <n v="3.48"/>
  </r>
  <r>
    <s v="E"/>
    <s v="C"/>
    <s v="G&lt;50F"/>
    <d v="2018-12-01T00:00:00"/>
    <x v="1"/>
    <d v="2018-11-01T00:00:00"/>
    <n v="0"/>
    <n v="0"/>
  </r>
  <r>
    <s v="E"/>
    <s v="C"/>
    <s v="G&lt;50F"/>
    <d v="2018-12-01T00:00:00"/>
    <x v="0"/>
    <d v="2018-11-01T00:00:00"/>
    <n v="0"/>
    <n v="0"/>
  </r>
  <r>
    <s v="E"/>
    <s v="C"/>
    <s v="G&lt;50F"/>
    <d v="2018-12-01T00:00:00"/>
    <x v="0"/>
    <d v="2018-05-01T00:00:00"/>
    <n v="0"/>
    <n v="0"/>
  </r>
  <r>
    <s v="E"/>
    <s v="C"/>
    <s v="G&lt;50F"/>
    <d v="2018-12-01T00:00:00"/>
    <x v="1"/>
    <d v="2018-05-01T00:00:00"/>
    <n v="0"/>
    <n v="0"/>
  </r>
  <r>
    <s v="E"/>
    <s v="R"/>
    <s v="SENTF"/>
    <d v="2018-12-01T00:00:00"/>
    <x v="3"/>
    <d v="2018-11-01T00:00:00"/>
    <n v="1.0900000000000001"/>
    <n v="0.03"/>
  </r>
  <r>
    <s v="E"/>
    <s v="R"/>
    <s v="SENTF"/>
    <d v="2018-12-01T00:00:00"/>
    <x v="3"/>
    <d v="2018-05-01T00:00:00"/>
    <n v="0.59"/>
    <n v="0.01"/>
  </r>
  <r>
    <s v="E"/>
    <s v="R"/>
    <s v="SENTF"/>
    <d v="2018-12-01T00:00:00"/>
    <x v="2"/>
    <d v="2018-05-01T00:00:00"/>
    <n v="13"/>
    <n v="0.33"/>
  </r>
  <r>
    <s v="E"/>
    <s v="R"/>
    <s v="SENTF"/>
    <d v="2018-12-01T00:00:00"/>
    <x v="2"/>
    <d v="2018-11-01T00:00:00"/>
    <n v="24.2"/>
    <n v="0.61"/>
  </r>
  <r>
    <s v="E"/>
    <s v="U"/>
    <s v="GU-F"/>
    <d v="2018-12-01T00:00:00"/>
    <x v="1"/>
    <d v="2018-11-01T00:00:00"/>
    <n v="66.83"/>
    <n v="1.67"/>
  </r>
  <r>
    <s v="E"/>
    <s v="U"/>
    <s v="GU-F"/>
    <d v="2018-12-01T00:00:00"/>
    <x v="1"/>
    <d v="2018-05-01T00:00:00"/>
    <n v="36.71"/>
    <n v="0.92"/>
  </r>
  <r>
    <s v="E"/>
    <s v="U"/>
    <s v="GU-F"/>
    <d v="2018-12-01T00:00:00"/>
    <x v="0"/>
    <d v="2018-11-01T00:00:00"/>
    <n v="1482"/>
    <n v="37.19"/>
  </r>
  <r>
    <s v="E"/>
    <s v="U"/>
    <s v="GU-F"/>
    <d v="2018-12-01T00:00:00"/>
    <x v="0"/>
    <d v="2018-05-01T00:00:00"/>
    <n v="814"/>
    <n v="20.43"/>
  </r>
  <r>
    <s v="E"/>
    <s v="G"/>
    <s v="G&gt;50F"/>
    <d v="2018-12-01T00:00:00"/>
    <x v="0"/>
    <d v="2018-05-01T00:00:00"/>
    <n v="7186"/>
    <n v="180.36"/>
  </r>
  <r>
    <s v="E"/>
    <s v="G"/>
    <s v="G&gt;50F"/>
    <d v="2018-12-01T00:00:00"/>
    <x v="0"/>
    <d v="2018-11-01T00:00:00"/>
    <n v="13065"/>
    <n v="327.92"/>
  </r>
  <r>
    <s v="E"/>
    <s v="G"/>
    <s v="G&gt;50F"/>
    <d v="2018-12-01T00:00:00"/>
    <x v="1"/>
    <d v="2018-05-01T00:00:00"/>
    <n v="324.08999999999997"/>
    <n v="8.1300000000000008"/>
  </r>
  <r>
    <s v="E"/>
    <s v="G"/>
    <s v="G&gt;50F"/>
    <d v="2018-12-01T00:00:00"/>
    <x v="1"/>
    <d v="2018-11-01T00:00:00"/>
    <n v="589.23"/>
    <n v="14.79"/>
  </r>
  <r>
    <s v="E"/>
    <s v="C"/>
    <s v="SENTF"/>
    <d v="2018-12-01T00:00:00"/>
    <x v="2"/>
    <d v="2018-11-01T00:00:00"/>
    <n v="38.64"/>
    <n v="0.96"/>
  </r>
  <r>
    <s v="E"/>
    <s v="C"/>
    <s v="SENTF"/>
    <d v="2018-12-01T00:00:00"/>
    <x v="3"/>
    <d v="2018-11-01T00:00:00"/>
    <n v="1.74"/>
    <n v="0.04"/>
  </r>
  <r>
    <s v="E"/>
    <s v="C"/>
    <s v="SENTF"/>
    <d v="2018-12-01T00:00:00"/>
    <x v="3"/>
    <d v="2018-05-01T00:00:00"/>
    <n v="0.28000000000000003"/>
    <n v="0"/>
  </r>
  <r>
    <s v="E"/>
    <s v="C"/>
    <s v="SENTF"/>
    <d v="2018-12-01T00:00:00"/>
    <x v="2"/>
    <d v="2018-05-01T00:00:00"/>
    <n v="6"/>
    <n v="0.14000000000000001"/>
  </r>
  <r>
    <s v="E"/>
    <s v="R"/>
    <s v="R-F"/>
    <d v="2018-12-01T00:00:00"/>
    <x v="1"/>
    <d v="2018-11-01T00:00:00"/>
    <n v="17.95"/>
    <n v="0.45"/>
  </r>
  <r>
    <s v="E"/>
    <s v="R"/>
    <s v="R-F"/>
    <d v="2018-12-01T00:00:00"/>
    <x v="1"/>
    <d v="2018-05-01T00:00:00"/>
    <n v="2.66"/>
    <n v="7.0000000000000007E-2"/>
  </r>
  <r>
    <s v="E"/>
    <s v="R"/>
    <s v="R-NET"/>
    <d v="2018-12-01T00:00:00"/>
    <x v="4"/>
    <d v="2018-05-01T00:00:00"/>
    <n v="-14"/>
    <n v="-0.35"/>
  </r>
  <r>
    <s v="E"/>
    <s v="R"/>
    <s v="R-NET"/>
    <d v="2018-12-01T00:00:00"/>
    <x v="4"/>
    <d v="2018-11-01T00:00:00"/>
    <n v="-95"/>
    <n v="-2.37"/>
  </r>
  <r>
    <s v="E"/>
    <s v="R"/>
    <s v="R-F"/>
    <d v="2018-12-01T00:00:00"/>
    <x v="0"/>
    <d v="2018-11-01T00:00:00"/>
    <n v="398"/>
    <n v="9.91"/>
  </r>
  <r>
    <s v="E"/>
    <s v="R"/>
    <s v="R-F"/>
    <d v="2018-12-01T00:00:00"/>
    <x v="0"/>
    <d v="2018-05-01T00:00:00"/>
    <n v="59"/>
    <n v="1.47"/>
  </r>
  <r>
    <s v="E"/>
    <s v="U"/>
    <s v="GU-F"/>
    <d v="2018-12-01T00:00:00"/>
    <x v="0"/>
    <d v="2018-05-01T00:00:00"/>
    <n v="664"/>
    <n v="16.54"/>
  </r>
  <r>
    <s v="E"/>
    <s v="U"/>
    <s v="GU-F"/>
    <d v="2018-12-01T00:00:00"/>
    <x v="0"/>
    <d v="2018-11-01T00:00:00"/>
    <n v="4478"/>
    <n v="111.5"/>
  </r>
  <r>
    <s v="E"/>
    <s v="U"/>
    <s v="GU-F"/>
    <d v="2018-12-01T00:00:00"/>
    <x v="1"/>
    <d v="2018-05-01T00:00:00"/>
    <n v="29.94"/>
    <n v="0.75"/>
  </r>
  <r>
    <s v="E"/>
    <s v="U"/>
    <s v="GU-F"/>
    <d v="2018-12-01T00:00:00"/>
    <x v="1"/>
    <d v="2018-11-01T00:00:00"/>
    <n v="201.96"/>
    <n v="5.03"/>
  </r>
  <r>
    <s v="E"/>
    <s v="G"/>
    <s v="G&gt;50Ft"/>
    <d v="2018-12-01T00:00:00"/>
    <x v="1"/>
    <d v="2018-11-01T00:00:00"/>
    <n v="3483.39"/>
    <n v="86.72"/>
  </r>
  <r>
    <s v="E"/>
    <s v="G"/>
    <s v="G&gt;50Ft"/>
    <d v="2018-12-01T00:00:00"/>
    <x v="0"/>
    <d v="2018-11-01T00:00:00"/>
    <n v="77237"/>
    <n v="1923.05"/>
  </r>
  <r>
    <s v="E"/>
    <s v="G"/>
    <s v="G&gt;50Ft"/>
    <d v="2018-12-01T00:00:00"/>
    <x v="0"/>
    <d v="2018-05-01T00:00:00"/>
    <n v="11443"/>
    <n v="284.91000000000003"/>
  </r>
  <r>
    <s v="E"/>
    <s v="G"/>
    <s v="G&gt;50Ft"/>
    <d v="2018-12-01T00:00:00"/>
    <x v="1"/>
    <d v="2018-05-01T00:00:00"/>
    <n v="516.07000000000005"/>
    <n v="12.85"/>
  </r>
  <r>
    <s v="E"/>
    <s v="C"/>
    <s v="SENTF"/>
    <d v="2018-12-01T00:00:00"/>
    <x v="2"/>
    <d v="2018-05-01T00:00:00"/>
    <n v="27"/>
    <n v="0.67"/>
  </r>
  <r>
    <s v="E"/>
    <s v="C"/>
    <s v="SENTF"/>
    <d v="2018-12-01T00:00:00"/>
    <x v="2"/>
    <d v="2018-11-01T00:00:00"/>
    <n v="183.18"/>
    <n v="4.5599999999999996"/>
  </r>
  <r>
    <s v="E"/>
    <s v="C"/>
    <s v="SENTF"/>
    <d v="2018-12-01T00:00:00"/>
    <x v="3"/>
    <d v="2018-05-01T00:00:00"/>
    <n v="1.22"/>
    <n v="0.03"/>
  </r>
  <r>
    <s v="E"/>
    <s v="C"/>
    <s v="SENTF"/>
    <d v="2018-12-01T00:00:00"/>
    <x v="3"/>
    <d v="2018-11-01T00:00:00"/>
    <n v="8.26"/>
    <n v="0.21"/>
  </r>
  <r>
    <s v="E"/>
    <s v="G"/>
    <s v="G&gt;50F"/>
    <d v="2018-12-01T00:00:00"/>
    <x v="1"/>
    <d v="2018-05-01T00:00:00"/>
    <n v="60.07"/>
    <n v="1.5"/>
  </r>
  <r>
    <s v="E"/>
    <s v="G"/>
    <s v="G&gt;50F"/>
    <d v="2018-12-01T00:00:00"/>
    <x v="1"/>
    <d v="2018-11-01T00:00:00"/>
    <n v="405.36"/>
    <n v="10.09"/>
  </r>
  <r>
    <s v="E"/>
    <s v="C"/>
    <s v="G&lt;50Ft"/>
    <d v="2018-12-01T00:00:00"/>
    <x v="1"/>
    <d v="2018-11-01T00:00:00"/>
    <n v="930.19"/>
    <n v="23.16"/>
  </r>
  <r>
    <s v="E"/>
    <s v="G"/>
    <s v="G&gt;50F"/>
    <d v="2018-12-01T00:00:00"/>
    <x v="0"/>
    <d v="2018-05-01T00:00:00"/>
    <n v="1332"/>
    <n v="33.159999999999997"/>
  </r>
  <r>
    <s v="E"/>
    <s v="G"/>
    <s v="G&gt;50F"/>
    <d v="2018-12-01T00:00:00"/>
    <x v="0"/>
    <d v="2018-11-01T00:00:00"/>
    <n v="8988"/>
    <n v="223.78"/>
  </r>
  <r>
    <s v="E"/>
    <s v="C"/>
    <s v="G&lt;50Ft"/>
    <d v="2018-12-01T00:00:00"/>
    <x v="0"/>
    <d v="2018-11-01T00:00:00"/>
    <n v="20625"/>
    <n v="513.52"/>
  </r>
  <r>
    <s v="E"/>
    <s v="C"/>
    <s v="SENTF"/>
    <d v="2018-12-01T00:00:00"/>
    <x v="2"/>
    <d v="2018-11-01T00:00:00"/>
    <n v="70.12"/>
    <n v="1.72"/>
  </r>
  <r>
    <s v="E"/>
    <s v="C"/>
    <s v="SENTF"/>
    <d v="2018-12-01T00:00:00"/>
    <x v="3"/>
    <d v="2018-11-01T00:00:00"/>
    <n v="3.16"/>
    <n v="0.08"/>
  </r>
  <r>
    <s v="E"/>
    <s v="C"/>
    <s v="SENTF"/>
    <d v="2018-12-01T00:00:00"/>
    <x v="2"/>
    <d v="2018-05-01T00:00:00"/>
    <n v="8"/>
    <n v="0.2"/>
  </r>
  <r>
    <s v="E"/>
    <s v="C"/>
    <s v="SENTF"/>
    <d v="2018-12-01T00:00:00"/>
    <x v="3"/>
    <d v="2018-05-01T00:00:00"/>
    <n v="0.36"/>
    <n v="0.01"/>
  </r>
  <r>
    <s v="E"/>
    <s v="G"/>
    <s v="G&gt;50Ft"/>
    <d v="2018-12-01T00:00:00"/>
    <x v="1"/>
    <d v="2018-11-01T00:00:00"/>
    <n v="873.36"/>
    <n v="21.46"/>
  </r>
  <r>
    <s v="E"/>
    <s v="G"/>
    <s v="G&gt;50Ft"/>
    <d v="2018-12-01T00:00:00"/>
    <x v="1"/>
    <d v="2018-05-01T00:00:00"/>
    <n v="93.58"/>
    <n v="2.2999999999999998"/>
  </r>
  <r>
    <s v="E"/>
    <s v="G"/>
    <s v="G&gt;50Ft"/>
    <d v="2018-12-01T00:00:00"/>
    <x v="0"/>
    <d v="2018-11-01T00:00:00"/>
    <n v="19365"/>
    <n v="475.78"/>
  </r>
  <r>
    <s v="E"/>
    <s v="G"/>
    <s v="G&gt;50Ft"/>
    <d v="2018-12-01T00:00:00"/>
    <x v="0"/>
    <d v="2018-05-01T00:00:00"/>
    <n v="2075"/>
    <n v="50.98"/>
  </r>
  <r>
    <s v="E"/>
    <s v="C"/>
    <s v="G&lt;50F"/>
    <d v="2019-05-01T00:00:00"/>
    <x v="0"/>
    <d v="2018-05-01T00:00:00"/>
    <n v="4252"/>
    <n v="114.74"/>
  </r>
  <r>
    <s v="E"/>
    <s v="C"/>
    <s v="G&lt;50F"/>
    <d v="2019-05-01T00:00:00"/>
    <x v="1"/>
    <d v="2018-05-01T00:00:00"/>
    <n v="191.76"/>
    <n v="5.18"/>
  </r>
  <r>
    <s v="E"/>
    <s v="R"/>
    <s v="R-F"/>
    <d v="2018-07-01T00:00:00"/>
    <x v="1"/>
    <d v="2018-01-01T00:00:00"/>
    <n v="8.6999999999999993"/>
    <n v="0.18"/>
  </r>
  <r>
    <s v="E"/>
    <s v="R"/>
    <s v="R-F"/>
    <d v="2018-07-01T00:00:00"/>
    <x v="0"/>
    <d v="2018-01-01T00:00:00"/>
    <n v="193"/>
    <n v="4.05"/>
  </r>
  <r>
    <s v="E"/>
    <s v="U"/>
    <s v="GU-F"/>
    <d v="2018-07-01T00:00:00"/>
    <x v="0"/>
    <d v="2018-05-01T00:00:00"/>
    <n v="208"/>
    <n v="5.0599999999999996"/>
  </r>
  <r>
    <s v="E"/>
    <s v="U"/>
    <s v="GU-F"/>
    <d v="2018-07-01T00:00:00"/>
    <x v="1"/>
    <d v="2018-05-01T00:00:00"/>
    <n v="9.3800000000000008"/>
    <n v="0.23"/>
  </r>
  <r>
    <s v="E"/>
    <s v="C"/>
    <s v="SENTF"/>
    <d v="2018-07-01T00:00:00"/>
    <x v="2"/>
    <d v="2018-05-01T00:00:00"/>
    <n v="1013.4"/>
    <n v="24.66"/>
  </r>
  <r>
    <s v="E"/>
    <s v="C"/>
    <s v="SENTF"/>
    <d v="2018-07-01T00:00:00"/>
    <x v="3"/>
    <d v="2018-05-01T00:00:00"/>
    <n v="45.7"/>
    <n v="1.1000000000000001"/>
  </r>
  <r>
    <s v="E"/>
    <s v="G"/>
    <s v="G&gt;50IF"/>
    <d v="2018-07-01T00:00:00"/>
    <x v="0"/>
    <d v="2018-05-01T00:00:00"/>
    <n v="4842.99"/>
    <n v="117.04"/>
  </r>
  <r>
    <s v="E"/>
    <s v="G"/>
    <s v="G&gt;50IF"/>
    <d v="2018-07-01T00:00:00"/>
    <x v="1"/>
    <d v="2018-05-01T00:00:00"/>
    <n v="218.42"/>
    <n v="5.28"/>
  </r>
  <r>
    <s v="E"/>
    <s v="S"/>
    <s v="STRLTF"/>
    <d v="2018-07-01T00:00:00"/>
    <x v="1"/>
    <d v="2018-05-01T00:00:00"/>
    <n v="345.29"/>
    <n v="3.99"/>
  </r>
  <r>
    <s v="E"/>
    <s v="S"/>
    <s v="STRLTF"/>
    <d v="2018-07-01T00:00:00"/>
    <x v="0"/>
    <d v="2018-05-01T00:00:00"/>
    <n v="7656.12"/>
    <n v="88.52"/>
  </r>
  <r>
    <s v="E"/>
    <s v="GI"/>
    <s v="G&gt;5IFt"/>
    <d v="2018-07-01T00:00:00"/>
    <x v="1"/>
    <d v="2018-05-01T00:00:00"/>
    <n v="1170.76"/>
    <n v="27.54"/>
  </r>
  <r>
    <s v="E"/>
    <s v="S"/>
    <s v="STRLTF"/>
    <d v="2018-07-01T00:00:00"/>
    <x v="1"/>
    <d v="2018-05-01T00:00:00"/>
    <n v="248.6"/>
    <n v="2.87"/>
  </r>
  <r>
    <s v="E"/>
    <s v="GI"/>
    <s v="G&gt;5IFt"/>
    <d v="2018-07-01T00:00:00"/>
    <x v="0"/>
    <d v="2018-05-01T00:00:00"/>
    <n v="25959.26"/>
    <n v="610.66999999999996"/>
  </r>
  <r>
    <s v="E"/>
    <s v="S"/>
    <s v="STRLTF"/>
    <d v="2018-07-01T00:00:00"/>
    <x v="0"/>
    <d v="2018-05-01T00:00:00"/>
    <n v="5512.25"/>
    <n v="63.73"/>
  </r>
  <r>
    <s v="E"/>
    <s v="S"/>
    <s v="STRLTF"/>
    <d v="2018-07-01T00:00:00"/>
    <x v="0"/>
    <d v="2018-05-01T00:00:00"/>
    <n v="3526.63"/>
    <n v="40.770000000000003"/>
  </r>
  <r>
    <s v="E"/>
    <s v="S"/>
    <s v="STRLTF"/>
    <d v="2018-07-01T00:00:00"/>
    <x v="0"/>
    <d v="2018-05-01T00:00:00"/>
    <n v="23224.69"/>
    <n v="268.52"/>
  </r>
  <r>
    <s v="E"/>
    <s v="S"/>
    <s v="STRLTF"/>
    <d v="2018-07-01T00:00:00"/>
    <x v="1"/>
    <d v="2018-05-01T00:00:00"/>
    <n v="159.05000000000001"/>
    <n v="1.84"/>
  </r>
  <r>
    <s v="E"/>
    <s v="S"/>
    <s v="STRLTF"/>
    <d v="2018-07-01T00:00:00"/>
    <x v="1"/>
    <d v="2018-05-01T00:00:00"/>
    <n v="1047.44"/>
    <n v="12.11"/>
  </r>
  <r>
    <s v="E"/>
    <s v="GI"/>
    <s v="SENTF"/>
    <d v="2018-07-01T00:00:00"/>
    <x v="2"/>
    <d v="2018-05-01T00:00:00"/>
    <n v="122.4"/>
    <n v="2.63"/>
  </r>
  <r>
    <s v="E"/>
    <s v="GI"/>
    <s v="SENTF"/>
    <d v="2018-07-01T00:00:00"/>
    <x v="3"/>
    <d v="2018-05-01T00:00:00"/>
    <n v="5.52"/>
    <n v="0.12"/>
  </r>
  <r>
    <s v="E"/>
    <s v="G"/>
    <s v="CSENTF"/>
    <d v="2018-07-01T00:00:00"/>
    <x v="3"/>
    <d v="2018-05-01T00:00:00"/>
    <n v="8.1199999999999992"/>
    <n v="0.16"/>
  </r>
  <r>
    <s v="E"/>
    <s v="G"/>
    <s v="CSENTF"/>
    <d v="2018-07-01T00:00:00"/>
    <x v="2"/>
    <d v="2018-05-01T00:00:00"/>
    <n v="180"/>
    <n v="3.46"/>
  </r>
  <r>
    <s v="E"/>
    <s v="G"/>
    <s v="CG&gt;50F"/>
    <d v="2018-07-01T00:00:00"/>
    <x v="1"/>
    <d v="2018-05-01T00:00:00"/>
    <n v="1394.49"/>
    <n v="26.77"/>
  </r>
  <r>
    <s v="E"/>
    <s v="R"/>
    <s v="CR-F"/>
    <d v="2018-07-01T00:00:00"/>
    <x v="1"/>
    <d v="2018-05-01T00:00:00"/>
    <n v="217.39"/>
    <n v="4"/>
  </r>
  <r>
    <s v="E"/>
    <s v="G"/>
    <s v="CG&gt;50F"/>
    <d v="2018-07-01T00:00:00"/>
    <x v="0"/>
    <d v="2018-05-01T00:00:00"/>
    <n v="30920"/>
    <n v="593.54"/>
  </r>
  <r>
    <s v="E"/>
    <s v="R"/>
    <s v="CR-F"/>
    <d v="2018-07-01T00:00:00"/>
    <x v="0"/>
    <d v="2018-05-01T00:00:00"/>
    <n v="4820"/>
    <n v="88.94"/>
  </r>
  <r>
    <s v="E"/>
    <s v="U"/>
    <s v="CGU-F"/>
    <d v="2018-07-01T00:00:00"/>
    <x v="0"/>
    <d v="2018-05-01T00:00:00"/>
    <n v="2675"/>
    <n v="51.34"/>
  </r>
  <r>
    <s v="E"/>
    <s v="C"/>
    <s v="CG&lt;50F"/>
    <d v="2018-07-01T00:00:00"/>
    <x v="0"/>
    <d v="2018-05-01T00:00:00"/>
    <n v="588"/>
    <n v="11.29"/>
  </r>
  <r>
    <s v="E"/>
    <s v="U"/>
    <s v="CGU-F"/>
    <d v="2018-07-01T00:00:00"/>
    <x v="1"/>
    <d v="2018-05-01T00:00:00"/>
    <n v="120.64"/>
    <n v="2.31"/>
  </r>
  <r>
    <s v="E"/>
    <s v="C"/>
    <s v="CG&lt;50F"/>
    <d v="2018-07-01T00:00:00"/>
    <x v="1"/>
    <d v="2018-05-01T00:00:00"/>
    <n v="26.52"/>
    <n v="0.51"/>
  </r>
  <r>
    <s v="E"/>
    <s v="C"/>
    <s v="SENTF"/>
    <d v="2018-07-01T00:00:00"/>
    <x v="3"/>
    <d v="2018-05-01T00:00:00"/>
    <n v="7.7"/>
    <n v="0.15"/>
  </r>
  <r>
    <s v="E"/>
    <s v="C"/>
    <s v="SENTF"/>
    <d v="2018-07-01T00:00:00"/>
    <x v="2"/>
    <d v="2018-05-01T00:00:00"/>
    <n v="170.64"/>
    <n v="3.27"/>
  </r>
  <r>
    <s v="E"/>
    <s v="C"/>
    <s v="CSENTF"/>
    <d v="2018-07-01T00:00:00"/>
    <x v="2"/>
    <d v="2018-05-01T00:00:00"/>
    <n v="1449"/>
    <n v="27.82"/>
  </r>
  <r>
    <s v="E"/>
    <s v="C"/>
    <s v="CSENTF"/>
    <d v="2018-07-01T00:00:00"/>
    <x v="3"/>
    <d v="2018-05-01T00:00:00"/>
    <n v="65.349999999999994"/>
    <n v="1.25"/>
  </r>
  <r>
    <s v="E"/>
    <s v="R"/>
    <s v="SENTF"/>
    <d v="2018-07-01T00:00:00"/>
    <x v="3"/>
    <d v="2018-05-01T00:00:00"/>
    <n v="3.41"/>
    <n v="0.08"/>
  </r>
  <r>
    <s v="E"/>
    <s v="R"/>
    <s v="SENTF"/>
    <d v="2018-07-01T00:00:00"/>
    <x v="2"/>
    <d v="2018-05-01T00:00:00"/>
    <n v="75.599999999999994"/>
    <n v="1.7"/>
  </r>
  <r>
    <s v="E"/>
    <s v="G"/>
    <s v="G&gt;50F"/>
    <d v="2018-07-01T00:00:00"/>
    <x v="1"/>
    <d v="2018-05-01T00:00:00"/>
    <n v="86.59"/>
    <n v="1.66"/>
  </r>
  <r>
    <s v="E"/>
    <s v="G"/>
    <s v="G&gt;50F"/>
    <d v="2018-07-01T00:00:00"/>
    <x v="0"/>
    <d v="2018-05-01T00:00:00"/>
    <n v="1920"/>
    <n v="36.86"/>
  </r>
  <r>
    <s v="E"/>
    <s v="U"/>
    <s v="GU-F"/>
    <d v="2018-07-01T00:00:00"/>
    <x v="1"/>
    <d v="2018-05-01T00:00:00"/>
    <n v="99.3"/>
    <n v="2.2200000000000002"/>
  </r>
  <r>
    <s v="E"/>
    <s v="C"/>
    <s v="GU-F"/>
    <d v="2018-07-01T00:00:00"/>
    <x v="1"/>
    <d v="2018-05-01T00:00:00"/>
    <n v="15.38"/>
    <n v="0.35"/>
  </r>
  <r>
    <s v="E"/>
    <s v="C"/>
    <s v="SENTF"/>
    <d v="2018-07-01T00:00:00"/>
    <x v="2"/>
    <d v="2018-05-01T00:00:00"/>
    <n v="68.400000000000006"/>
    <n v="1.54"/>
  </r>
  <r>
    <s v="E"/>
    <s v="C"/>
    <s v="SENTF"/>
    <d v="2018-07-01T00:00:00"/>
    <x v="3"/>
    <d v="2018-05-01T00:00:00"/>
    <n v="3.08"/>
    <n v="7.0000000000000007E-2"/>
  </r>
  <r>
    <s v="E"/>
    <s v="C"/>
    <s v="GU-F"/>
    <d v="2018-07-01T00:00:00"/>
    <x v="0"/>
    <d v="2018-05-01T00:00:00"/>
    <n v="341"/>
    <n v="7.66"/>
  </r>
  <r>
    <s v="E"/>
    <s v="U"/>
    <s v="GU-F"/>
    <d v="2018-07-01T00:00:00"/>
    <x v="0"/>
    <d v="2018-05-01T00:00:00"/>
    <n v="2202"/>
    <n v="49.47"/>
  </r>
  <r>
    <s v="E"/>
    <s v="U"/>
    <s v="GU-F"/>
    <d v="2018-07-01T00:00:00"/>
    <x v="0"/>
    <d v="2018-05-01T00:00:00"/>
    <n v="110"/>
    <n v="1.79"/>
  </r>
  <r>
    <s v="E"/>
    <s v="U"/>
    <s v="GU-F"/>
    <d v="2018-07-01T00:00:00"/>
    <x v="1"/>
    <d v="2018-05-01T00:00:00"/>
    <n v="4.96"/>
    <n v="0.08"/>
  </r>
  <r>
    <s v="E"/>
    <s v="R"/>
    <s v="SENTF"/>
    <d v="2018-07-01T00:00:00"/>
    <x v="2"/>
    <d v="2018-05-01T00:00:00"/>
    <n v="37.200000000000003"/>
    <n v="0.71"/>
  </r>
  <r>
    <s v="E"/>
    <s v="R"/>
    <s v="SENTF"/>
    <d v="2018-07-01T00:00:00"/>
    <x v="3"/>
    <d v="2018-05-01T00:00:00"/>
    <n v="1.68"/>
    <n v="0.03"/>
  </r>
  <r>
    <s v="E"/>
    <s v="R"/>
    <s v="R-F"/>
    <d v="2018-07-01T00:00:00"/>
    <x v="1"/>
    <d v="2018-05-01T00:00:00"/>
    <n v="65.63"/>
    <n v="1.1399999999999999"/>
  </r>
  <r>
    <s v="E"/>
    <s v="R"/>
    <s v="R-F"/>
    <d v="2018-07-01T00:00:00"/>
    <x v="0"/>
    <d v="2018-05-01T00:00:00"/>
    <n v="1455"/>
    <n v="25.1"/>
  </r>
  <r>
    <s v="E"/>
    <s v="R"/>
    <s v="R-F"/>
    <d v="2018-07-01T00:00:00"/>
    <x v="0"/>
    <d v="2018-01-01T00:00:00"/>
    <n v="253"/>
    <n v="4.72"/>
  </r>
  <r>
    <s v="E"/>
    <s v="R"/>
    <s v="R-F"/>
    <d v="2018-07-01T00:00:00"/>
    <x v="1"/>
    <d v="2018-01-01T00:00:00"/>
    <n v="11.41"/>
    <n v="0.21"/>
  </r>
  <r>
    <s v="E"/>
    <s v="R"/>
    <s v="R-F"/>
    <d v="2018-07-01T00:00:00"/>
    <x v="0"/>
    <d v="2018-05-01T00:00:00"/>
    <n v="2897.18"/>
    <n v="67.709999999999994"/>
  </r>
  <r>
    <s v="E"/>
    <s v="R"/>
    <s v="R-F"/>
    <d v="2018-07-01T00:00:00"/>
    <x v="1"/>
    <d v="2018-05-01T00:00:00"/>
    <n v="130.66999999999999"/>
    <n v="3.06"/>
  </r>
  <r>
    <s v="E"/>
    <s v="R"/>
    <s v="R-F"/>
    <d v="2018-07-01T00:00:00"/>
    <x v="1"/>
    <d v="2018-05-01T00:00:00"/>
    <n v="208.91"/>
    <n v="4.12"/>
  </r>
  <r>
    <s v="E"/>
    <s v="R"/>
    <s v="R-F"/>
    <d v="2018-07-01T00:00:00"/>
    <x v="0"/>
    <d v="2018-05-01T00:00:00"/>
    <n v="4632"/>
    <n v="91.61"/>
  </r>
  <r>
    <s v="E"/>
    <s v="R"/>
    <s v="R-F"/>
    <d v="2018-07-01T00:00:00"/>
    <x v="0"/>
    <d v="2018-05-01T00:00:00"/>
    <n v="4018"/>
    <n v="84.51"/>
  </r>
  <r>
    <s v="E"/>
    <s v="R"/>
    <s v="R-F"/>
    <d v="2018-07-01T00:00:00"/>
    <x v="0"/>
    <d v="2018-05-01T00:00:00"/>
    <n v="4081"/>
    <n v="83.53"/>
  </r>
  <r>
    <s v="E"/>
    <s v="R"/>
    <s v="R-F"/>
    <d v="2018-07-01T00:00:00"/>
    <x v="1"/>
    <d v="2018-05-01T00:00:00"/>
    <n v="181.22"/>
    <n v="3.81"/>
  </r>
  <r>
    <s v="E"/>
    <s v="R"/>
    <s v="R-F"/>
    <d v="2018-07-01T00:00:00"/>
    <x v="1"/>
    <d v="2018-05-01T00:00:00"/>
    <n v="184.06"/>
    <n v="3.77"/>
  </r>
  <r>
    <s v="E"/>
    <s v="R"/>
    <s v="R-F"/>
    <d v="2018-07-01T00:00:00"/>
    <x v="1"/>
    <d v="2018-05-01T00:00:00"/>
    <n v="120.29"/>
    <n v="2.52"/>
  </r>
  <r>
    <s v="E"/>
    <s v="R"/>
    <s v="R-F"/>
    <d v="2018-07-01T00:00:00"/>
    <x v="0"/>
    <d v="2018-05-01T00:00:00"/>
    <n v="2667"/>
    <n v="55.74"/>
  </r>
  <r>
    <s v="E"/>
    <s v="R"/>
    <s v="R-F"/>
    <d v="2018-07-01T00:00:00"/>
    <x v="0"/>
    <d v="2018-01-01T00:00:00"/>
    <n v="-942"/>
    <n v="-21.66"/>
  </r>
  <r>
    <s v="E"/>
    <s v="R"/>
    <s v="R-F"/>
    <d v="2018-07-01T00:00:00"/>
    <x v="1"/>
    <d v="2018-01-01T00:00:00"/>
    <n v="-42.49"/>
    <n v="-0.98"/>
  </r>
  <r>
    <s v="E"/>
    <s v="G"/>
    <s v="G&gt;50Ft"/>
    <d v="2018-06-01T00:00:00"/>
    <x v="0"/>
    <d v="2018-05-01T00:00:00"/>
    <n v="49320"/>
    <n v="787.59"/>
  </r>
  <r>
    <s v="E"/>
    <s v="G"/>
    <s v="G&gt;50Ft"/>
    <d v="2018-06-01T00:00:00"/>
    <x v="1"/>
    <d v="2018-05-01T00:00:00"/>
    <n v="2224.34"/>
    <n v="35.520000000000003"/>
  </r>
  <r>
    <s v="E"/>
    <s v="G"/>
    <s v="G&gt;50F"/>
    <d v="2018-06-01T00:00:00"/>
    <x v="1"/>
    <d v="2018-05-01T00:00:00"/>
    <n v="1840.08"/>
    <n v="28.93"/>
  </r>
  <r>
    <s v="E"/>
    <s v="G"/>
    <s v="G&gt;50F"/>
    <d v="2018-06-01T00:00:00"/>
    <x v="0"/>
    <d v="2018-05-01T00:00:00"/>
    <n v="40800"/>
    <n v="641.4"/>
  </r>
  <r>
    <s v="E"/>
    <s v="G"/>
    <s v="G&gt;50IF"/>
    <d v="2018-06-01T00:00:00"/>
    <x v="0"/>
    <d v="2018-05-01T00:00:00"/>
    <n v="0"/>
    <n v="0"/>
  </r>
  <r>
    <s v="E"/>
    <s v="G"/>
    <s v="G&gt;50IF"/>
    <d v="2018-06-01T00:00:00"/>
    <x v="1"/>
    <d v="2018-01-01T00:00:00"/>
    <n v="0"/>
    <n v="0"/>
  </r>
  <r>
    <s v="E"/>
    <s v="G"/>
    <s v="G&gt;50IF"/>
    <d v="2018-06-01T00:00:00"/>
    <x v="1"/>
    <d v="2018-05-01T00:00:00"/>
    <n v="0"/>
    <n v="0"/>
  </r>
  <r>
    <s v="E"/>
    <s v="G"/>
    <s v="G&gt;50IF"/>
    <d v="2018-06-01T00:00:00"/>
    <x v="0"/>
    <d v="2018-01-01T00:00:00"/>
    <n v="0"/>
    <n v="0"/>
  </r>
  <r>
    <s v="E"/>
    <s v="C"/>
    <s v="G&lt;50IF"/>
    <d v="2018-06-01T00:00:00"/>
    <x v="1"/>
    <d v="2018-05-01T00:00:00"/>
    <n v="23.05"/>
    <n v="0.17"/>
  </r>
  <r>
    <s v="E"/>
    <s v="C"/>
    <s v="G&lt;50IF"/>
    <d v="2018-06-01T00:00:00"/>
    <x v="0"/>
    <d v="2018-05-01T00:00:00"/>
    <n v="510.82"/>
    <n v="3.7"/>
  </r>
  <r>
    <s v="E"/>
    <s v="C"/>
    <s v="SENTF"/>
    <d v="2018-06-01T00:00:00"/>
    <x v="3"/>
    <d v="2018-05-01T00:00:00"/>
    <n v="172.56"/>
    <n v="2.73"/>
  </r>
  <r>
    <s v="E"/>
    <s v="C"/>
    <s v="SENTF"/>
    <d v="2018-06-01T00:00:00"/>
    <x v="2"/>
    <d v="2018-05-01T00:00:00"/>
    <n v="3825.65"/>
    <n v="61.08"/>
  </r>
  <r>
    <s v="E"/>
    <s v="U"/>
    <s v="GU-F"/>
    <d v="2018-07-01T00:00:00"/>
    <x v="0"/>
    <d v="2018-05-01T00:00:00"/>
    <n v="409"/>
    <n v="9.9"/>
  </r>
  <r>
    <s v="E"/>
    <s v="U"/>
    <s v="GU-F"/>
    <d v="2018-07-01T00:00:00"/>
    <x v="1"/>
    <d v="2018-05-01T00:00:00"/>
    <n v="18.45"/>
    <n v="0.45"/>
  </r>
  <r>
    <s v="E"/>
    <s v="R"/>
    <s v="SENTF"/>
    <d v="2018-07-01T00:00:00"/>
    <x v="2"/>
    <d v="2018-05-01T00:00:00"/>
    <n v="194.4"/>
    <n v="4.7"/>
  </r>
  <r>
    <s v="E"/>
    <s v="R"/>
    <s v="SENTF"/>
    <d v="2018-07-01T00:00:00"/>
    <x v="3"/>
    <d v="2018-05-01T00:00:00"/>
    <n v="8.77"/>
    <n v="0.21"/>
  </r>
  <r>
    <s v="E"/>
    <s v="C"/>
    <s v="SENTF"/>
    <d v="2018-07-01T00:00:00"/>
    <x v="3"/>
    <d v="2018-05-01T00:00:00"/>
    <n v="10.14"/>
    <n v="0.24"/>
  </r>
  <r>
    <s v="E"/>
    <s v="C"/>
    <s v="SENTF"/>
    <d v="2018-07-01T00:00:00"/>
    <x v="2"/>
    <d v="2018-05-01T00:00:00"/>
    <n v="225"/>
    <n v="5.45"/>
  </r>
  <r>
    <s v="E"/>
    <s v="C"/>
    <s v="SENTF"/>
    <d v="2018-07-01T00:00:00"/>
    <x v="2"/>
    <d v="2018-05-01T00:00:00"/>
    <n v="1245.5999999999999"/>
    <n v="30.15"/>
  </r>
  <r>
    <s v="E"/>
    <s v="SL"/>
    <s v="SENTF"/>
    <d v="2018-07-01T00:00:00"/>
    <x v="2"/>
    <d v="2018-05-01T00:00:00"/>
    <n v="63.36"/>
    <n v="1.53"/>
  </r>
  <r>
    <s v="E"/>
    <s v="SL"/>
    <s v="SENTF"/>
    <d v="2018-07-01T00:00:00"/>
    <x v="3"/>
    <d v="2018-05-01T00:00:00"/>
    <n v="2.86"/>
    <n v="7.0000000000000007E-2"/>
  </r>
  <r>
    <s v="E"/>
    <s v="C"/>
    <s v="SENTF"/>
    <d v="2018-07-01T00:00:00"/>
    <x v="3"/>
    <d v="2018-05-01T00:00:00"/>
    <n v="56.18"/>
    <n v="1.36"/>
  </r>
  <r>
    <s v="E"/>
    <s v="C"/>
    <s v="G&lt;50F"/>
    <d v="2019-06-01T00:00:00"/>
    <x v="0"/>
    <d v="2018-05-01T00:00:00"/>
    <n v="-2326"/>
    <n v="-50.66"/>
  </r>
  <r>
    <s v="E"/>
    <s v="C"/>
    <s v="G&lt;50F"/>
    <d v="2019-06-01T00:00:00"/>
    <x v="1"/>
    <d v="2018-05-01T00:00:00"/>
    <n v="-104.89"/>
    <n v="-2.29"/>
  </r>
  <r>
    <s v="E"/>
    <s v="G"/>
    <s v="G&gt;50Ft"/>
    <d v="2018-10-01T00:00:00"/>
    <x v="1"/>
    <d v="2018-05-01T00:00:00"/>
    <n v="2283.86"/>
    <n v="49.35"/>
  </r>
  <r>
    <s v="E"/>
    <s v="G"/>
    <s v="G&gt;50Ft"/>
    <d v="2018-10-01T00:00:00"/>
    <x v="0"/>
    <d v="2018-05-01T00:00:00"/>
    <n v="50640"/>
    <n v="1094.28"/>
  </r>
  <r>
    <s v="E"/>
    <s v="G"/>
    <s v="G&gt;50Ft"/>
    <d v="2018-10-01T00:00:00"/>
    <x v="0"/>
    <d v="2018-05-01T00:00:00"/>
    <n v="52800"/>
    <n v="1213.8699999999999"/>
  </r>
  <r>
    <s v="E"/>
    <s v="G"/>
    <s v="G&gt;50Ft"/>
    <d v="2018-10-01T00:00:00"/>
    <x v="1"/>
    <d v="2018-05-01T00:00:00"/>
    <n v="2381.2800000000002"/>
    <n v="54.75"/>
  </r>
  <r>
    <s v="E"/>
    <s v="G"/>
    <s v="G&gt;50F"/>
    <d v="2018-10-01T00:00:00"/>
    <x v="1"/>
    <d v="2018-05-01T00:00:00"/>
    <n v="121.77"/>
    <n v="2.84"/>
  </r>
  <r>
    <s v="E"/>
    <s v="G"/>
    <s v="G&gt;50F"/>
    <d v="2018-10-01T00:00:00"/>
    <x v="0"/>
    <d v="2018-05-01T00:00:00"/>
    <n v="2700"/>
    <n v="63.04"/>
  </r>
  <r>
    <s v="E"/>
    <s v="U"/>
    <s v="GU-F"/>
    <d v="2018-10-01T00:00:00"/>
    <x v="0"/>
    <d v="2018-05-01T00:00:00"/>
    <n v="414"/>
    <n v="9.67"/>
  </r>
  <r>
    <s v="E"/>
    <s v="U"/>
    <s v="GU-F"/>
    <d v="2018-10-01T00:00:00"/>
    <x v="1"/>
    <d v="2018-05-01T00:00:00"/>
    <n v="18.670000000000002"/>
    <n v="0.44"/>
  </r>
  <r>
    <s v="E"/>
    <s v="GI"/>
    <s v="G&gt;50IF"/>
    <d v="2018-10-01T00:00:00"/>
    <x v="1"/>
    <d v="2018-05-01T00:00:00"/>
    <n v="803.56"/>
    <n v="24.96"/>
  </r>
  <r>
    <s v="E"/>
    <s v="GI"/>
    <s v="G&gt;50IF"/>
    <d v="2018-10-01T00:00:00"/>
    <x v="0"/>
    <d v="2018-05-01T00:00:00"/>
    <n v="23157.3"/>
    <n v="719.4"/>
  </r>
  <r>
    <s v="E"/>
    <s v="R"/>
    <s v="R-F"/>
    <d v="2018-10-01T00:00:00"/>
    <x v="0"/>
    <d v="2018-05-01T00:00:00"/>
    <n v="643.05999999999995"/>
    <n v="13.9"/>
  </r>
  <r>
    <s v="E"/>
    <s v="R"/>
    <s v="R-F"/>
    <d v="2018-10-01T00:00:00"/>
    <x v="1"/>
    <d v="2018-05-01T00:00:00"/>
    <n v="29"/>
    <n v="0.63"/>
  </r>
  <r>
    <s v="E"/>
    <s v="U"/>
    <s v="GU-F"/>
    <d v="2018-10-01T00:00:00"/>
    <x v="1"/>
    <d v="2018-05-01T00:00:00"/>
    <n v="9.3800000000000008"/>
    <n v="0.2"/>
  </r>
  <r>
    <s v="E"/>
    <s v="U"/>
    <s v="GU-F"/>
    <d v="2018-10-01T00:00:00"/>
    <x v="0"/>
    <d v="2018-05-01T00:00:00"/>
    <n v="208"/>
    <n v="4.49"/>
  </r>
  <r>
    <s v="E"/>
    <s v="U"/>
    <s v="GU-F"/>
    <d v="2018-09-01T00:00:00"/>
    <x v="1"/>
    <d v="2018-05-01T00:00:00"/>
    <n v="283.02"/>
    <n v="9.07"/>
  </r>
  <r>
    <s v="E"/>
    <s v="SL"/>
    <s v="SENTF"/>
    <d v="2018-09-01T00:00:00"/>
    <x v="2"/>
    <d v="2018-05-01T00:00:00"/>
    <n v="195.3"/>
    <n v="6.25"/>
  </r>
  <r>
    <s v="E"/>
    <s v="SL"/>
    <s v="SENTF"/>
    <d v="2018-09-01T00:00:00"/>
    <x v="3"/>
    <d v="2018-05-01T00:00:00"/>
    <n v="8.81"/>
    <n v="0.28000000000000003"/>
  </r>
  <r>
    <s v="E"/>
    <s v="U"/>
    <s v="GU-F"/>
    <d v="2018-09-01T00:00:00"/>
    <x v="0"/>
    <d v="2018-05-01T00:00:00"/>
    <n v="6275"/>
    <n v="200.67"/>
  </r>
  <r>
    <s v="E"/>
    <s v="G"/>
    <s v="G&gt;50Ft"/>
    <d v="2018-09-01T00:00:00"/>
    <x v="0"/>
    <d v="2018-05-01T00:00:00"/>
    <n v="62240"/>
    <n v="2012.53"/>
  </r>
  <r>
    <s v="E"/>
    <s v="G"/>
    <s v="G&gt;50Ft"/>
    <d v="2018-09-01T00:00:00"/>
    <x v="1"/>
    <d v="2018-05-01T00:00:00"/>
    <n v="2807.02"/>
    <n v="90.76"/>
  </r>
  <r>
    <s v="E"/>
    <s v="C"/>
    <s v="G&lt;50IF"/>
    <d v="2018-09-01T00:00:00"/>
    <x v="1"/>
    <d v="2018-05-01T00:00:00"/>
    <n v="366.31"/>
    <n v="10.51"/>
  </r>
  <r>
    <s v="E"/>
    <s v="C"/>
    <s v="G&lt;50IF"/>
    <d v="2018-09-01T00:00:00"/>
    <x v="0"/>
    <d v="2018-05-01T00:00:00"/>
    <n v="8122.24"/>
    <n v="233.03"/>
  </r>
  <r>
    <s v="E"/>
    <s v="R"/>
    <s v="SENTF"/>
    <d v="2018-09-01T00:00:00"/>
    <x v="3"/>
    <d v="2018-05-01T00:00:00"/>
    <n v="2.1800000000000002"/>
    <n v="7.0000000000000007E-2"/>
  </r>
  <r>
    <s v="E"/>
    <s v="R"/>
    <s v="SENTF"/>
    <d v="2018-09-01T00:00:00"/>
    <x v="2"/>
    <d v="2018-05-01T00:00:00"/>
    <n v="48.36"/>
    <n v="1.55"/>
  </r>
  <r>
    <s v="E"/>
    <s v="G"/>
    <s v="G&gt;50IF"/>
    <d v="2018-09-01T00:00:00"/>
    <x v="1"/>
    <d v="2018-05-01T00:00:00"/>
    <n v="135.59"/>
    <n v="4.0999999999999996"/>
  </r>
  <r>
    <s v="E"/>
    <s v="G"/>
    <s v="G&gt;50IF"/>
    <d v="2018-09-01T00:00:00"/>
    <x v="0"/>
    <d v="2018-05-01T00:00:00"/>
    <n v="3006.36"/>
    <n v="91.01"/>
  </r>
  <r>
    <s v="E"/>
    <s v="S"/>
    <s v="STRLTF"/>
    <d v="2018-09-01T00:00:00"/>
    <x v="0"/>
    <d v="2018-05-01T00:00:00"/>
    <n v="9522.73"/>
    <n v="191.64"/>
  </r>
  <r>
    <s v="E"/>
    <s v="GI"/>
    <s v="G&gt;5IFt"/>
    <d v="2018-09-01T00:00:00"/>
    <x v="0"/>
    <d v="2018-05-01T00:00:00"/>
    <n v="27648.240000000002"/>
    <n v="864.56"/>
  </r>
  <r>
    <s v="E"/>
    <s v="S"/>
    <s v="STRLTF"/>
    <d v="2018-09-01T00:00:00"/>
    <x v="1"/>
    <d v="2018-05-01T00:00:00"/>
    <n v="429.48"/>
    <n v="8.64"/>
  </r>
  <r>
    <s v="E"/>
    <s v="GI"/>
    <s v="G&gt;5IFt"/>
    <d v="2018-09-01T00:00:00"/>
    <x v="1"/>
    <d v="2018-05-01T00:00:00"/>
    <n v="1246.94"/>
    <n v="38.99"/>
  </r>
  <r>
    <s v="E"/>
    <s v="G"/>
    <s v="G&gt;50IF"/>
    <d v="2018-08-01T00:00:00"/>
    <x v="1"/>
    <d v="2018-05-01T00:00:00"/>
    <n v="0"/>
    <n v="0"/>
  </r>
  <r>
    <s v="E"/>
    <s v="G"/>
    <s v="G&gt;50IF"/>
    <d v="2018-08-01T00:00:00"/>
    <x v="0"/>
    <d v="2018-05-01T00:00:00"/>
    <n v="0"/>
    <n v="0"/>
  </r>
  <r>
    <s v="E"/>
    <s v="C"/>
    <s v="G&lt;50IF"/>
    <d v="2018-08-01T00:00:00"/>
    <x v="0"/>
    <d v="2018-05-01T00:00:00"/>
    <n v="9875.4500000000007"/>
    <n v="247.67"/>
  </r>
  <r>
    <s v="E"/>
    <s v="C"/>
    <s v="G&lt;50IF"/>
    <d v="2018-08-01T00:00:00"/>
    <x v="1"/>
    <d v="2018-05-01T00:00:00"/>
    <n v="445.38"/>
    <n v="11.16"/>
  </r>
  <r>
    <s v="E"/>
    <s v="R"/>
    <s v="R-F"/>
    <d v="2018-08-01T00:00:00"/>
    <x v="1"/>
    <d v="2018-05-01T00:00:00"/>
    <n v="20.3"/>
    <n v="0.59"/>
  </r>
  <r>
    <s v="E"/>
    <s v="U"/>
    <s v="GU-F"/>
    <d v="2018-08-01T00:00:00"/>
    <x v="1"/>
    <d v="2018-05-01T00:00:00"/>
    <n v="340.09"/>
    <n v="11.61"/>
  </r>
  <r>
    <s v="E"/>
    <s v="R"/>
    <s v="R-F"/>
    <d v="2018-08-01T00:00:00"/>
    <x v="0"/>
    <d v="2018-05-01T00:00:00"/>
    <n v="450"/>
    <n v="13.18"/>
  </r>
  <r>
    <s v="E"/>
    <s v="U"/>
    <s v="GU-F"/>
    <d v="2018-08-01T00:00:00"/>
    <x v="0"/>
    <d v="2018-05-01T00:00:00"/>
    <n v="7542"/>
    <n v="257.68"/>
  </r>
  <r>
    <s v="E"/>
    <s v="G"/>
    <s v="G&gt;50Ft"/>
    <d v="2018-08-01T00:00:00"/>
    <x v="0"/>
    <d v="2018-05-01T00:00:00"/>
    <n v="57640"/>
    <n v="1968.87"/>
  </r>
  <r>
    <s v="E"/>
    <s v="G"/>
    <s v="G&gt;50Ft"/>
    <d v="2018-08-01T00:00:00"/>
    <x v="1"/>
    <d v="2018-05-01T00:00:00"/>
    <n v="2599.56"/>
    <n v="88.8"/>
  </r>
  <r>
    <s v="E"/>
    <s v="C"/>
    <s v="G&lt;50F"/>
    <d v="2018-08-01T00:00:00"/>
    <x v="1"/>
    <d v="2018-05-01T00:00:00"/>
    <n v="187.62"/>
    <n v="6.41"/>
  </r>
  <r>
    <s v="E"/>
    <s v="G"/>
    <s v="G&gt;50F"/>
    <d v="2018-08-01T00:00:00"/>
    <x v="1"/>
    <d v="2018-05-01T00:00:00"/>
    <n v="1707.49"/>
    <n v="58.32"/>
  </r>
  <r>
    <s v="E"/>
    <s v="C"/>
    <s v="G&lt;50F"/>
    <d v="2018-08-01T00:00:00"/>
    <x v="0"/>
    <d v="2018-05-01T00:00:00"/>
    <n v="4160"/>
    <n v="142.1"/>
  </r>
  <r>
    <s v="E"/>
    <s v="G"/>
    <s v="G&gt;50F"/>
    <d v="2018-08-01T00:00:00"/>
    <x v="0"/>
    <d v="2018-05-01T00:00:00"/>
    <n v="37860"/>
    <n v="1293.23"/>
  </r>
  <r>
    <s v="E"/>
    <s v="C"/>
    <s v="C-NET"/>
    <d v="2018-08-01T00:00:00"/>
    <x v="4"/>
    <d v="2018-05-01T00:00:00"/>
    <n v="-560"/>
    <n v="-19.13"/>
  </r>
  <r>
    <s v="E"/>
    <s v="C"/>
    <s v="SENTF"/>
    <d v="2018-08-01T00:00:00"/>
    <x v="2"/>
    <d v="2018-05-01T00:00:00"/>
    <n v="3825.65"/>
    <n v="130.68"/>
  </r>
  <r>
    <s v="E"/>
    <s v="C"/>
    <s v="SENTF"/>
    <d v="2018-08-01T00:00:00"/>
    <x v="3"/>
    <d v="2018-05-01T00:00:00"/>
    <n v="172.56"/>
    <n v="5.88"/>
  </r>
  <r>
    <s v="E"/>
    <s v="R"/>
    <s v="R-F"/>
    <d v="2018-08-01T00:00:00"/>
    <x v="1"/>
    <d v="2018-05-01T00:00:00"/>
    <n v="118.03"/>
    <n v="3.37"/>
  </r>
  <r>
    <s v="E"/>
    <s v="R"/>
    <s v="R-F"/>
    <d v="2018-08-01T00:00:00"/>
    <x v="0"/>
    <d v="2018-05-01T00:00:00"/>
    <n v="2617"/>
    <n v="74.73"/>
  </r>
  <r>
    <s v="E"/>
    <s v="C"/>
    <s v="G&lt;50IF"/>
    <d v="2018-08-01T00:00:00"/>
    <x v="0"/>
    <d v="2018-05-01T00:00:00"/>
    <n v="9426.76"/>
    <n v="299.54000000000002"/>
  </r>
  <r>
    <s v="E"/>
    <s v="C"/>
    <s v="G&lt;50IF"/>
    <d v="2018-08-01T00:00:00"/>
    <x v="1"/>
    <d v="2018-05-01T00:00:00"/>
    <n v="425.15"/>
    <n v="13.51"/>
  </r>
  <r>
    <s v="E"/>
    <s v="S"/>
    <s v="STRLTF"/>
    <d v="2018-08-01T00:00:00"/>
    <x v="1"/>
    <d v="2018-05-01T00:00:00"/>
    <n v="380.42"/>
    <n v="8.73"/>
  </r>
  <r>
    <s v="E"/>
    <s v="GI"/>
    <s v="G&gt;5IFt"/>
    <d v="2018-08-01T00:00:00"/>
    <x v="1"/>
    <d v="2018-05-01T00:00:00"/>
    <n v="1286.58"/>
    <n v="43.12"/>
  </r>
  <r>
    <s v="E"/>
    <s v="S"/>
    <s v="STRLTF"/>
    <d v="2018-08-01T00:00:00"/>
    <x v="0"/>
    <d v="2018-05-01T00:00:00"/>
    <n v="8435.0300000000007"/>
    <n v="193.61"/>
  </r>
  <r>
    <s v="E"/>
    <s v="GI"/>
    <s v="G&gt;5IFt"/>
    <d v="2018-08-01T00:00:00"/>
    <x v="0"/>
    <d v="2018-05-01T00:00:00"/>
    <n v="28527.18"/>
    <n v="956.12"/>
  </r>
  <r>
    <s v="E"/>
    <s v="G"/>
    <s v="G&gt;50IF"/>
    <d v="2018-08-01T00:00:00"/>
    <x v="0"/>
    <d v="2018-05-01T00:00:00"/>
    <n v="3001.68"/>
    <n v="99.46"/>
  </r>
  <r>
    <s v="E"/>
    <s v="G"/>
    <s v="G&gt;50IF"/>
    <d v="2018-08-01T00:00:00"/>
    <x v="1"/>
    <d v="2018-05-01T00:00:00"/>
    <n v="135.38"/>
    <n v="4.49"/>
  </r>
  <r>
    <s v="E"/>
    <s v="R"/>
    <s v="SENTF"/>
    <d v="2018-08-01T00:00:00"/>
    <x v="2"/>
    <d v="2018-05-01T00:00:00"/>
    <n v="312.48"/>
    <n v="10.64"/>
  </r>
  <r>
    <s v="E"/>
    <s v="R"/>
    <s v="SENTF"/>
    <d v="2018-08-01T00:00:00"/>
    <x v="3"/>
    <d v="2018-05-01T00:00:00"/>
    <n v="14.09"/>
    <n v="0.48"/>
  </r>
  <r>
    <s v="E"/>
    <s v="R"/>
    <s v="SENTF"/>
    <d v="2018-08-01T00:00:00"/>
    <x v="3"/>
    <d v="2018-05-01T00:00:00"/>
    <n v="9.06"/>
    <n v="0.31"/>
  </r>
  <r>
    <s v="E"/>
    <s v="C"/>
    <s v="SENTF"/>
    <d v="2018-08-01T00:00:00"/>
    <x v="3"/>
    <d v="2018-05-01T00:00:00"/>
    <n v="10.49"/>
    <n v="0.35"/>
  </r>
  <r>
    <s v="E"/>
    <s v="R"/>
    <s v="SENTF"/>
    <d v="2018-08-01T00:00:00"/>
    <x v="2"/>
    <d v="2018-05-01T00:00:00"/>
    <n v="200.88"/>
    <n v="6.84"/>
  </r>
  <r>
    <s v="E"/>
    <s v="C"/>
    <s v="SENTF"/>
    <d v="2018-08-01T00:00:00"/>
    <x v="2"/>
    <d v="2018-05-01T00:00:00"/>
    <n v="232.5"/>
    <n v="7.91"/>
  </r>
  <r>
    <s v="E"/>
    <s v="C"/>
    <s v="SENTF"/>
    <d v="2018-08-01T00:00:00"/>
    <x v="2"/>
    <d v="2018-05-01T00:00:00"/>
    <n v="1287.1199999999999"/>
    <n v="43.79"/>
  </r>
  <r>
    <s v="E"/>
    <s v="SL"/>
    <s v="SENTF"/>
    <d v="2018-08-01T00:00:00"/>
    <x v="2"/>
    <d v="2018-05-01T00:00:00"/>
    <n v="65.47"/>
    <n v="2.23"/>
  </r>
  <r>
    <s v="E"/>
    <s v="C"/>
    <s v="SENTF"/>
    <d v="2018-08-01T00:00:00"/>
    <x v="3"/>
    <d v="2018-05-01T00:00:00"/>
    <n v="58.06"/>
    <n v="1.97"/>
  </r>
  <r>
    <s v="E"/>
    <s v="SL"/>
    <s v="SENTF"/>
    <d v="2018-08-01T00:00:00"/>
    <x v="3"/>
    <d v="2018-05-01T00:00:00"/>
    <n v="2.95"/>
    <n v="0.1"/>
  </r>
  <r>
    <s v="E"/>
    <s v="C"/>
    <s v="SENTF"/>
    <d v="2018-08-01T00:00:00"/>
    <x v="3"/>
    <d v="2018-05-01T00:00:00"/>
    <n v="59.28"/>
    <n v="2.0099999999999998"/>
  </r>
  <r>
    <s v="E"/>
    <s v="C"/>
    <s v="SENTF"/>
    <d v="2018-08-01T00:00:00"/>
    <x v="2"/>
    <d v="2018-05-01T00:00:00"/>
    <n v="1313.91"/>
    <n v="44.7"/>
  </r>
  <r>
    <s v="E"/>
    <s v="R"/>
    <s v="SENTF"/>
    <d v="2018-08-01T00:00:00"/>
    <x v="2"/>
    <d v="2018-05-01T00:00:00"/>
    <n v="48.36"/>
    <n v="1.65"/>
  </r>
  <r>
    <s v="E"/>
    <s v="R"/>
    <s v="SENTF"/>
    <d v="2018-08-01T00:00:00"/>
    <x v="3"/>
    <d v="2018-05-01T00:00:00"/>
    <n v="2.1800000000000002"/>
    <n v="7.0000000000000007E-2"/>
  </r>
  <r>
    <s v="E"/>
    <s v="U"/>
    <s v="GU-F"/>
    <d v="2018-08-01T00:00:00"/>
    <x v="1"/>
    <d v="2018-05-01T00:00:00"/>
    <n v="9.3800000000000008"/>
    <n v="0.32"/>
  </r>
  <r>
    <s v="E"/>
    <s v="U"/>
    <s v="GU-F"/>
    <d v="2018-08-01T00:00:00"/>
    <x v="0"/>
    <d v="2018-05-01T00:00:00"/>
    <n v="208"/>
    <n v="7.1"/>
  </r>
  <r>
    <s v="E"/>
    <s v="R"/>
    <s v="R-F"/>
    <d v="2018-08-01T00:00:00"/>
    <x v="0"/>
    <d v="2018-05-01T00:00:00"/>
    <n v="956.96"/>
    <n v="32.69"/>
  </r>
  <r>
    <s v="E"/>
    <s v="R"/>
    <s v="R-F"/>
    <d v="2018-08-01T00:00:00"/>
    <x v="1"/>
    <d v="2018-05-01T00:00:00"/>
    <n v="43.16"/>
    <n v="1.47"/>
  </r>
  <r>
    <s v="E"/>
    <s v="G"/>
    <s v="CG&gt;50F"/>
    <d v="2018-10-01T00:00:00"/>
    <x v="0"/>
    <d v="2018-05-01T00:00:00"/>
    <n v="30200"/>
    <n v="952.69"/>
  </r>
  <r>
    <s v="E"/>
    <s v="G"/>
    <s v="CG&gt;50F"/>
    <d v="2018-10-01T00:00:00"/>
    <x v="1"/>
    <d v="2018-05-01T00:00:00"/>
    <n v="1362.02"/>
    <n v="42.97"/>
  </r>
  <r>
    <s v="E"/>
    <s v="U"/>
    <s v="CGU-F"/>
    <d v="2018-10-01T00:00:00"/>
    <x v="1"/>
    <d v="2018-05-01T00:00:00"/>
    <n v="120.64"/>
    <n v="3.79"/>
  </r>
  <r>
    <s v="E"/>
    <s v="U"/>
    <s v="CGU-F"/>
    <d v="2018-10-01T00:00:00"/>
    <x v="0"/>
    <d v="2018-05-01T00:00:00"/>
    <n v="2675"/>
    <n v="84.39"/>
  </r>
  <r>
    <s v="E"/>
    <s v="C"/>
    <s v="CG&lt;50F"/>
    <d v="2018-10-01T00:00:00"/>
    <x v="0"/>
    <d v="2018-05-01T00:00:00"/>
    <n v="-892"/>
    <n v="-27.9"/>
  </r>
  <r>
    <s v="E"/>
    <s v="C"/>
    <s v="CG&lt;50F"/>
    <d v="2018-10-01T00:00:00"/>
    <x v="1"/>
    <d v="2018-05-01T00:00:00"/>
    <n v="-40.22"/>
    <n v="-1.25"/>
  </r>
  <r>
    <s v="E"/>
    <s v="G"/>
    <s v="G&gt;50F"/>
    <d v="2018-09-01T00:00:00"/>
    <x v="1"/>
    <d v="2018-05-01T00:00:00"/>
    <n v="3010.78"/>
    <n v="97.56"/>
  </r>
  <r>
    <s v="E"/>
    <s v="C"/>
    <s v="SENTF"/>
    <d v="2018-09-01T00:00:00"/>
    <x v="2"/>
    <d v="2018-05-01T00:00:00"/>
    <n v="487.32"/>
    <n v="15.76"/>
  </r>
  <r>
    <s v="E"/>
    <s v="C"/>
    <s v="SENTF"/>
    <d v="2018-09-01T00:00:00"/>
    <x v="3"/>
    <d v="2018-05-01T00:00:00"/>
    <n v="21.98"/>
    <n v="0.71"/>
  </r>
  <r>
    <s v="E"/>
    <s v="G"/>
    <s v="G&gt;50F"/>
    <d v="2018-09-01T00:00:00"/>
    <x v="0"/>
    <d v="2018-05-01T00:00:00"/>
    <n v="66758"/>
    <n v="2163.3200000000002"/>
  </r>
  <r>
    <s v="E"/>
    <s v="C"/>
    <s v="GU-F"/>
    <d v="2018-09-01T00:00:00"/>
    <x v="0"/>
    <d v="2018-05-01T00:00:00"/>
    <n v="341"/>
    <n v="11.58"/>
  </r>
  <r>
    <s v="E"/>
    <s v="U"/>
    <s v="GU-F"/>
    <d v="2018-12-01T00:00:00"/>
    <x v="0"/>
    <d v="2018-05-01T00:00:00"/>
    <n v="198"/>
    <n v="4.8600000000000003"/>
  </r>
  <r>
    <s v="E"/>
    <s v="U"/>
    <s v="GU-F"/>
    <d v="2018-12-01T00:00:00"/>
    <x v="0"/>
    <d v="2018-11-01T00:00:00"/>
    <n v="1846"/>
    <n v="45.36"/>
  </r>
  <r>
    <s v="E"/>
    <s v="U"/>
    <s v="GU-F"/>
    <d v="2018-12-01T00:00:00"/>
    <x v="1"/>
    <d v="2018-05-01T00:00:00"/>
    <n v="8.93"/>
    <n v="0.23"/>
  </r>
  <r>
    <s v="E"/>
    <s v="U"/>
    <s v="GU-F"/>
    <d v="2018-12-01T00:00:00"/>
    <x v="1"/>
    <d v="2018-11-01T00:00:00"/>
    <n v="83.25"/>
    <n v="2.0499999999999998"/>
  </r>
  <r>
    <s v="E"/>
    <s v="C"/>
    <s v="G&lt;50Ft"/>
    <d v="2018-12-01T00:00:00"/>
    <x v="1"/>
    <d v="2018-05-01T00:00:00"/>
    <n v="137.78"/>
    <n v="3.43"/>
  </r>
  <r>
    <s v="E"/>
    <s v="C"/>
    <s v="G&lt;50Ft"/>
    <d v="2018-12-01T00:00:00"/>
    <x v="0"/>
    <d v="2018-05-01T00:00:00"/>
    <n v="3055"/>
    <n v="76.06"/>
  </r>
  <r>
    <s v="E"/>
    <s v="R"/>
    <s v="R-F"/>
    <d v="2018-12-01T00:00:00"/>
    <x v="0"/>
    <d v="2018-05-01T00:00:00"/>
    <n v="60"/>
    <n v="1.49"/>
  </r>
  <r>
    <s v="E"/>
    <s v="R"/>
    <s v="R-F"/>
    <d v="2018-12-01T00:00:00"/>
    <x v="0"/>
    <d v="2018-11-01T00:00:00"/>
    <n v="524"/>
    <n v="13.05"/>
  </r>
  <r>
    <s v="E"/>
    <s v="R"/>
    <s v="R-F"/>
    <d v="2018-12-01T00:00:00"/>
    <x v="1"/>
    <d v="2018-05-01T00:00:00"/>
    <n v="2.71"/>
    <n v="7.0000000000000007E-2"/>
  </r>
  <r>
    <s v="E"/>
    <s v="R"/>
    <s v="R-F"/>
    <d v="2018-12-01T00:00:00"/>
    <x v="1"/>
    <d v="2018-11-01T00:00:00"/>
    <n v="23.63"/>
    <n v="0.59"/>
  </r>
  <r>
    <s v="E"/>
    <s v="R"/>
    <s v="R-F"/>
    <d v="2018-12-01T00:00:00"/>
    <x v="1"/>
    <d v="2018-05-01T00:00:00"/>
    <n v="33.42"/>
    <n v="0.53"/>
  </r>
  <r>
    <s v="E"/>
    <s v="R"/>
    <s v="R-F"/>
    <d v="2018-12-01T00:00:00"/>
    <x v="0"/>
    <d v="2018-05-01T00:00:00"/>
    <n v="741"/>
    <n v="11.68"/>
  </r>
  <r>
    <s v="E"/>
    <s v="C"/>
    <s v="SENTF"/>
    <d v="2018-11-01T00:00:00"/>
    <x v="3"/>
    <d v="2018-11-01T00:00:00"/>
    <n v="0.71"/>
    <n v="0.01"/>
  </r>
  <r>
    <s v="E"/>
    <s v="C"/>
    <s v="SENTF"/>
    <d v="2018-11-01T00:00:00"/>
    <x v="2"/>
    <d v="2018-11-01T00:00:00"/>
    <n v="15.68"/>
    <n v="0.24"/>
  </r>
  <r>
    <s v="E"/>
    <s v="C"/>
    <s v="SENTF"/>
    <d v="2018-11-01T00:00:00"/>
    <x v="3"/>
    <d v="2018-05-01T00:00:00"/>
    <n v="2.48"/>
    <n v="0.04"/>
  </r>
  <r>
    <s v="E"/>
    <s v="R"/>
    <s v="SENTF"/>
    <d v="2018-11-01T00:00:00"/>
    <x v="2"/>
    <d v="2018-11-01T00:00:00"/>
    <n v="20.12"/>
    <n v="0.32"/>
  </r>
  <r>
    <s v="E"/>
    <s v="R"/>
    <s v="SENTF"/>
    <d v="2018-11-01T00:00:00"/>
    <x v="3"/>
    <d v="2018-11-01T00:00:00"/>
    <n v="0.91"/>
    <n v="0.01"/>
  </r>
  <r>
    <s v="E"/>
    <s v="R"/>
    <s v="SENTF"/>
    <d v="2018-11-01T00:00:00"/>
    <x v="3"/>
    <d v="2018-05-01T00:00:00"/>
    <n v="2.62"/>
    <n v="0.04"/>
  </r>
  <r>
    <s v="E"/>
    <s v="C"/>
    <s v="SENTF"/>
    <d v="2018-11-01T00:00:00"/>
    <x v="3"/>
    <d v="2018-11-01T00:00:00"/>
    <n v="0.91"/>
    <n v="0.01"/>
  </r>
  <r>
    <s v="E"/>
    <s v="C"/>
    <s v="SENTF"/>
    <d v="2018-11-01T00:00:00"/>
    <x v="2"/>
    <d v="2018-11-01T00:00:00"/>
    <n v="20.12"/>
    <n v="0.32"/>
  </r>
  <r>
    <s v="E"/>
    <s v="C"/>
    <s v="SENTF"/>
    <d v="2018-11-01T00:00:00"/>
    <x v="3"/>
    <d v="2018-05-01T00:00:00"/>
    <n v="2.62"/>
    <n v="0.04"/>
  </r>
  <r>
    <s v="E"/>
    <s v="C"/>
    <s v="SENTF"/>
    <d v="2018-11-01T00:00:00"/>
    <x v="3"/>
    <d v="2018-05-01T00:00:00"/>
    <n v="3.56"/>
    <n v="0.06"/>
  </r>
  <r>
    <s v="E"/>
    <s v="C"/>
    <s v="SENTF"/>
    <d v="2018-11-01T00:00:00"/>
    <x v="2"/>
    <d v="2018-11-01T00:00:00"/>
    <n v="27.02"/>
    <n v="0.43"/>
  </r>
  <r>
    <s v="E"/>
    <s v="C"/>
    <s v="SENTF"/>
    <d v="2018-11-01T00:00:00"/>
    <x v="3"/>
    <d v="2018-11-01T00:00:00"/>
    <n v="1.22"/>
    <n v="0.02"/>
  </r>
  <r>
    <s v="E"/>
    <s v="GI"/>
    <s v="SENTF"/>
    <d v="2018-11-01T00:00:00"/>
    <x v="3"/>
    <d v="2018-11-01T00:00:00"/>
    <n v="2.0499999999999998"/>
    <n v="0.03"/>
  </r>
  <r>
    <s v="E"/>
    <s v="GI"/>
    <s v="SENTF"/>
    <d v="2018-11-01T00:00:00"/>
    <x v="2"/>
    <d v="2018-11-01T00:00:00"/>
    <n v="45.48"/>
    <n v="0.71"/>
  </r>
  <r>
    <s v="E"/>
    <s v="GI"/>
    <s v="SENTF"/>
    <d v="2018-11-01T00:00:00"/>
    <x v="3"/>
    <d v="2018-05-01T00:00:00"/>
    <n v="3.65"/>
    <n v="0.06"/>
  </r>
  <r>
    <s v="E"/>
    <s v="C"/>
    <s v="SENTF"/>
    <d v="2018-12-01T00:00:00"/>
    <x v="2"/>
    <d v="2018-11-01T00:00:00"/>
    <n v="1013.4"/>
    <n v="31.2"/>
  </r>
  <r>
    <s v="E"/>
    <s v="C"/>
    <s v="SENTF"/>
    <d v="2018-12-01T00:00:00"/>
    <x v="3"/>
    <d v="2018-11-01T00:00:00"/>
    <n v="45.7"/>
    <n v="1.4"/>
  </r>
  <r>
    <s v="E"/>
    <s v="U"/>
    <s v="GU-F"/>
    <d v="2018-12-01T00:00:00"/>
    <x v="0"/>
    <d v="2018-11-01T00:00:00"/>
    <n v="208"/>
    <n v="6.4"/>
  </r>
  <r>
    <s v="E"/>
    <s v="U"/>
    <s v="GU-F"/>
    <d v="2018-12-01T00:00:00"/>
    <x v="1"/>
    <d v="2018-11-01T00:00:00"/>
    <n v="9.3800000000000008"/>
    <n v="0.28999999999999998"/>
  </r>
  <r>
    <s v="E"/>
    <s v="R"/>
    <s v="R-F"/>
    <d v="2018-12-01T00:00:00"/>
    <x v="1"/>
    <d v="2018-11-01T00:00:00"/>
    <n v="13.8"/>
    <n v="0.42"/>
  </r>
  <r>
    <s v="E"/>
    <s v="R"/>
    <s v="R-F"/>
    <d v="2018-12-01T00:00:00"/>
    <x v="0"/>
    <d v="2018-11-01T00:00:00"/>
    <n v="305.99"/>
    <n v="9.42"/>
  </r>
  <r>
    <s v="E"/>
    <s v="SL"/>
    <s v="SENTF"/>
    <d v="2018-12-01T00:00:00"/>
    <x v="2"/>
    <d v="2018-11-01T00:00:00"/>
    <n v="63.36"/>
    <n v="1.93"/>
  </r>
  <r>
    <s v="E"/>
    <s v="C"/>
    <s v="G&lt;50IF"/>
    <d v="2018-12-01T00:00:00"/>
    <x v="1"/>
    <d v="2018-11-01T00:00:00"/>
    <n v="683.33"/>
    <n v="17.440000000000001"/>
  </r>
  <r>
    <s v="E"/>
    <s v="G"/>
    <s v="G&gt;50IF"/>
    <d v="2018-12-01T00:00:00"/>
    <x v="1"/>
    <d v="2018-11-01T00:00:00"/>
    <n v="0"/>
    <n v="0"/>
  </r>
  <r>
    <s v="E"/>
    <s v="C"/>
    <s v="G&lt;50IF"/>
    <d v="2018-12-01T00:00:00"/>
    <x v="0"/>
    <d v="2018-11-01T00:00:00"/>
    <n v="15151.56"/>
    <n v="386.68"/>
  </r>
  <r>
    <s v="E"/>
    <s v="G"/>
    <s v="G&gt;50IF"/>
    <d v="2018-12-01T00:00:00"/>
    <x v="0"/>
    <d v="2018-11-01T00:00:00"/>
    <n v="0"/>
    <n v="0"/>
  </r>
  <r>
    <s v="E"/>
    <s v="C"/>
    <s v="SENTF"/>
    <d v="2018-12-01T00:00:00"/>
    <x v="2"/>
    <d v="2018-11-01T00:00:00"/>
    <n v="225"/>
    <n v="6.85"/>
  </r>
  <r>
    <s v="E"/>
    <s v="SL"/>
    <s v="SENTF"/>
    <d v="2018-12-01T00:00:00"/>
    <x v="3"/>
    <d v="2018-11-01T00:00:00"/>
    <n v="2.86"/>
    <n v="0.09"/>
  </r>
  <r>
    <s v="E"/>
    <s v="C"/>
    <s v="SENTF"/>
    <d v="2018-12-01T00:00:00"/>
    <x v="3"/>
    <d v="2018-11-01T00:00:00"/>
    <n v="10.14"/>
    <n v="0.3"/>
  </r>
  <r>
    <s v="E"/>
    <s v="C"/>
    <s v="SENTF"/>
    <d v="2018-12-01T00:00:00"/>
    <x v="3"/>
    <d v="2018-11-01T00:00:00"/>
    <n v="56.18"/>
    <n v="1.71"/>
  </r>
  <r>
    <s v="E"/>
    <s v="R"/>
    <s v="SENTF"/>
    <d v="2018-12-01T00:00:00"/>
    <x v="3"/>
    <d v="2018-11-01T00:00:00"/>
    <n v="8.77"/>
    <n v="0.27"/>
  </r>
  <r>
    <s v="E"/>
    <s v="C"/>
    <s v="SENTF"/>
    <d v="2018-12-01T00:00:00"/>
    <x v="2"/>
    <d v="2018-11-01T00:00:00"/>
    <n v="1245.5999999999999"/>
    <n v="37.94"/>
  </r>
  <r>
    <s v="E"/>
    <s v="R"/>
    <s v="SENTF"/>
    <d v="2018-12-01T00:00:00"/>
    <x v="2"/>
    <d v="2018-11-01T00:00:00"/>
    <n v="194.4"/>
    <n v="5.92"/>
  </r>
  <r>
    <s v="E"/>
    <s v="R"/>
    <s v="R-F"/>
    <d v="2018-12-01T00:00:00"/>
    <x v="1"/>
    <d v="2018-11-01T00:00:00"/>
    <n v="10.51"/>
    <n v="0.3"/>
  </r>
  <r>
    <s v="E"/>
    <s v="R"/>
    <s v="R-F"/>
    <d v="2018-12-01T00:00:00"/>
    <x v="0"/>
    <d v="2018-11-01T00:00:00"/>
    <n v="233"/>
    <n v="6.58"/>
  </r>
  <r>
    <s v="E"/>
    <s v="U"/>
    <s v="GU-F"/>
    <d v="2018-12-01T00:00:00"/>
    <x v="0"/>
    <d v="2018-11-01T00:00:00"/>
    <n v="409"/>
    <n v="12.46"/>
  </r>
  <r>
    <s v="E"/>
    <s v="U"/>
    <s v="GU-F"/>
    <d v="2018-12-01T00:00:00"/>
    <x v="1"/>
    <d v="2018-11-01T00:00:00"/>
    <n v="18.45"/>
    <n v="0.56000000000000005"/>
  </r>
  <r>
    <s v="E"/>
    <s v="R"/>
    <s v="R-F"/>
    <d v="2018-12-01T00:00:00"/>
    <x v="1"/>
    <d v="2018-11-01T00:00:00"/>
    <n v="20.16"/>
    <n v="0.36"/>
  </r>
  <r>
    <s v="E"/>
    <s v="R"/>
    <s v="R-F"/>
    <d v="2018-12-01T00:00:00"/>
    <x v="1"/>
    <d v="2018-05-01T00:00:00"/>
    <n v="12.9"/>
    <n v="0.23"/>
  </r>
  <r>
    <s v="E"/>
    <s v="R"/>
    <s v="R-F"/>
    <d v="2018-12-01T00:00:00"/>
    <x v="0"/>
    <d v="2018-11-01T00:00:00"/>
    <n v="447"/>
    <n v="7.91"/>
  </r>
  <r>
    <s v="E"/>
    <s v="R"/>
    <s v="R-F"/>
    <d v="2018-12-01T00:00:00"/>
    <x v="0"/>
    <d v="2018-05-01T00:00:00"/>
    <n v="286"/>
    <n v="5.0599999999999996"/>
  </r>
  <r>
    <s v="E"/>
    <s v="R"/>
    <s v="R-F"/>
    <d v="2018-12-01T00:00:00"/>
    <x v="0"/>
    <d v="2018-11-01T00:00:00"/>
    <n v="1050"/>
    <n v="29.94"/>
  </r>
  <r>
    <s v="E"/>
    <s v="R"/>
    <s v="R-F"/>
    <d v="2018-12-01T00:00:00"/>
    <x v="1"/>
    <d v="2018-11-01T00:00:00"/>
    <n v="47.35"/>
    <n v="1.35"/>
  </r>
  <r>
    <s v="E"/>
    <s v="C"/>
    <s v="SENTF"/>
    <d v="2018-12-01T00:00:00"/>
    <x v="2"/>
    <d v="2018-11-01T00:00:00"/>
    <n v="1131.48"/>
    <n v="33.24"/>
  </r>
  <r>
    <s v="E"/>
    <s v="C"/>
    <s v="SENTF"/>
    <d v="2018-12-01T00:00:00"/>
    <x v="3"/>
    <d v="2018-11-01T00:00:00"/>
    <n v="51.03"/>
    <n v="1.48"/>
  </r>
  <r>
    <s v="E"/>
    <s v="R"/>
    <s v="R-F"/>
    <d v="2018-12-01T00:00:00"/>
    <x v="1"/>
    <d v="2018-11-01T00:00:00"/>
    <n v="11.09"/>
    <n v="0.34"/>
  </r>
  <r>
    <s v="E"/>
    <s v="U"/>
    <s v="GU-F"/>
    <d v="2018-12-01T00:00:00"/>
    <x v="1"/>
    <d v="2018-11-01T00:00:00"/>
    <n v="274.27"/>
    <n v="8.34"/>
  </r>
  <r>
    <s v="E"/>
    <s v="R"/>
    <s v="R-F"/>
    <d v="2018-12-01T00:00:00"/>
    <x v="0"/>
    <d v="2018-11-01T00:00:00"/>
    <n v="246"/>
    <n v="7.49"/>
  </r>
  <r>
    <s v="E"/>
    <s v="U"/>
    <s v="GU-F"/>
    <d v="2018-12-01T00:00:00"/>
    <x v="0"/>
    <d v="2018-11-01T00:00:00"/>
    <n v="6081"/>
    <n v="185.23"/>
  </r>
  <r>
    <s v="E"/>
    <s v="SL"/>
    <s v="SENTF"/>
    <d v="2018-12-01T00:00:00"/>
    <x v="2"/>
    <d v="2018-11-01T00:00:00"/>
    <n v="189"/>
    <n v="5.76"/>
  </r>
  <r>
    <s v="E"/>
    <s v="SL"/>
    <s v="SENTF"/>
    <d v="2018-12-01T00:00:00"/>
    <x v="3"/>
    <d v="2018-11-01T00:00:00"/>
    <n v="8.52"/>
    <n v="0.26"/>
  </r>
  <r>
    <s v="E"/>
    <s v="GI"/>
    <s v="SENTF"/>
    <d v="2018-12-01T00:00:00"/>
    <x v="3"/>
    <d v="2018-11-01T00:00:00"/>
    <n v="5.52"/>
    <n v="0.16"/>
  </r>
  <r>
    <s v="E"/>
    <s v="GI"/>
    <s v="SENTF"/>
    <d v="2018-12-01T00:00:00"/>
    <x v="2"/>
    <d v="2018-11-01T00:00:00"/>
    <n v="122.4"/>
    <n v="3.49"/>
  </r>
  <r>
    <s v="E"/>
    <s v="GI"/>
    <s v="G&gt;50IF"/>
    <d v="2018-12-01T00:00:00"/>
    <x v="1"/>
    <d v="2018-11-01T00:00:00"/>
    <n v="762.14"/>
    <n v="24.74"/>
  </r>
  <r>
    <s v="E"/>
    <s v="GI"/>
    <s v="G&gt;50IF"/>
    <d v="2018-12-01T00:00:00"/>
    <x v="0"/>
    <d v="2018-11-01T00:00:00"/>
    <n v="16898.84"/>
    <n v="548.64"/>
  </r>
  <r>
    <s v="E"/>
    <s v="S"/>
    <s v="STRLTF"/>
    <d v="2018-12-01T00:00:00"/>
    <x v="0"/>
    <d v="2018-11-01T00:00:00"/>
    <n v="37742.86"/>
    <n v="943.53"/>
  </r>
  <r>
    <s v="E"/>
    <s v="S"/>
    <s v="STRLTF"/>
    <d v="2018-12-01T00:00:00"/>
    <x v="1"/>
    <d v="2018-11-01T00:00:00"/>
    <n v="1702.2"/>
    <n v="42.55"/>
  </r>
  <r>
    <s v="E"/>
    <s v="S"/>
    <s v="STRLTF"/>
    <d v="2018-12-01T00:00:00"/>
    <x v="1"/>
    <d v="2018-11-01T00:00:00"/>
    <n v="404.01"/>
    <n v="10.1"/>
  </r>
  <r>
    <s v="E"/>
    <s v="S"/>
    <s v="STRLTF"/>
    <d v="2018-12-01T00:00:00"/>
    <x v="1"/>
    <d v="2018-11-01T00:00:00"/>
    <n v="258.48"/>
    <n v="6.46"/>
  </r>
  <r>
    <s v="E"/>
    <s v="GI"/>
    <s v="G&gt;5IFt"/>
    <d v="2018-12-01T00:00:00"/>
    <x v="1"/>
    <d v="2018-11-01T00:00:00"/>
    <n v="977.64"/>
    <n v="29.83"/>
  </r>
  <r>
    <s v="E"/>
    <s v="S"/>
    <s v="STRLTF"/>
    <d v="2018-12-01T00:00:00"/>
    <x v="0"/>
    <d v="2018-11-01T00:00:00"/>
    <n v="8958.15"/>
    <n v="223.94"/>
  </r>
  <r>
    <s v="E"/>
    <s v="S"/>
    <s v="STRLTF"/>
    <d v="2018-12-01T00:00:00"/>
    <x v="0"/>
    <d v="2018-11-01T00:00:00"/>
    <n v="5731.18"/>
    <n v="143.27000000000001"/>
  </r>
  <r>
    <s v="E"/>
    <s v="GI"/>
    <s v="G&gt;5IFt"/>
    <d v="2018-12-01T00:00:00"/>
    <x v="0"/>
    <d v="2018-11-01T00:00:00"/>
    <n v="21677.06"/>
    <n v="661.45"/>
  </r>
  <r>
    <s v="E"/>
    <s v="G"/>
    <s v="G&gt;50IF"/>
    <d v="2018-12-01T00:00:00"/>
    <x v="0"/>
    <d v="2018-11-01T00:00:00"/>
    <n v="3834.18"/>
    <n v="125.99"/>
  </r>
  <r>
    <s v="E"/>
    <s v="G"/>
    <s v="G&gt;50IF"/>
    <d v="2018-12-01T00:00:00"/>
    <x v="1"/>
    <d v="2018-11-01T00:00:00"/>
    <n v="172.92"/>
    <n v="5.68"/>
  </r>
  <r>
    <s v="E"/>
    <s v="S"/>
    <s v="STRLTF"/>
    <d v="2018-12-01T00:00:00"/>
    <x v="1"/>
    <d v="2018-11-01T00:00:00"/>
    <n v="561.14"/>
    <n v="14.03"/>
  </r>
  <r>
    <s v="E"/>
    <s v="S"/>
    <s v="STRLTF"/>
    <d v="2018-12-01T00:00:00"/>
    <x v="0"/>
    <d v="2018-11-01T00:00:00"/>
    <n v="12442.15"/>
    <n v="311.02999999999997"/>
  </r>
  <r>
    <s v="E"/>
    <s v="C"/>
    <s v="G&lt;50IF"/>
    <d v="2018-12-01T00:00:00"/>
    <x v="0"/>
    <d v="2018-11-01T00:00:00"/>
    <n v="3969.96"/>
    <n v="110.72"/>
  </r>
  <r>
    <s v="E"/>
    <s v="C"/>
    <s v="G&lt;50IF"/>
    <d v="2018-12-01T00:00:00"/>
    <x v="1"/>
    <d v="2018-11-01T00:00:00"/>
    <n v="179.05"/>
    <n v="4.99"/>
  </r>
  <r>
    <s v="E"/>
    <s v="R"/>
    <s v="R-F"/>
    <d v="2018-12-01T00:00:00"/>
    <x v="1"/>
    <d v="2018-11-01T00:00:00"/>
    <n v="39.69"/>
    <n v="1.21"/>
  </r>
  <r>
    <s v="E"/>
    <s v="R"/>
    <s v="SENTF"/>
    <d v="2018-12-01T00:00:00"/>
    <x v="2"/>
    <d v="2018-11-01T00:00:00"/>
    <n v="302.39999999999998"/>
    <n v="9.2100000000000009"/>
  </r>
  <r>
    <s v="E"/>
    <s v="R"/>
    <s v="R-F"/>
    <d v="2018-12-01T00:00:00"/>
    <x v="0"/>
    <d v="2018-11-01T00:00:00"/>
    <n v="880"/>
    <n v="26.81"/>
  </r>
  <r>
    <s v="E"/>
    <s v="R"/>
    <s v="SENTF"/>
    <d v="2018-12-01T00:00:00"/>
    <x v="3"/>
    <d v="2018-11-01T00:00:00"/>
    <n v="13.64"/>
    <n v="0.41"/>
  </r>
  <r>
    <s v="E"/>
    <s v="R"/>
    <s v="SENTF"/>
    <d v="2018-12-01T00:00:00"/>
    <x v="2"/>
    <d v="2018-11-01T00:00:00"/>
    <n v="43.2"/>
    <n v="1.32"/>
  </r>
  <r>
    <s v="E"/>
    <s v="C"/>
    <s v="SENTF"/>
    <d v="2018-12-01T00:00:00"/>
    <x v="2"/>
    <d v="2018-11-01T00:00:00"/>
    <n v="3702.24"/>
    <n v="113.97"/>
  </r>
  <r>
    <s v="E"/>
    <s v="C"/>
    <s v="SENTF"/>
    <d v="2018-12-01T00:00:00"/>
    <x v="3"/>
    <d v="2018-11-01T00:00:00"/>
    <n v="166.95"/>
    <n v="5.0999999999999996"/>
  </r>
  <r>
    <s v="E"/>
    <s v="C"/>
    <s v="G&lt;50F"/>
    <d v="2018-07-01T00:00:00"/>
    <x v="1"/>
    <d v="2018-05-01T00:00:00"/>
    <n v="129.88999999999999"/>
    <n v="3.14"/>
  </r>
  <r>
    <s v="E"/>
    <s v="C"/>
    <s v="G&lt;50F"/>
    <d v="2018-07-01T00:00:00"/>
    <x v="0"/>
    <d v="2018-05-01T00:00:00"/>
    <n v="2880"/>
    <n v="69.7"/>
  </r>
  <r>
    <s v="E"/>
    <s v="C"/>
    <s v="SENTF"/>
    <d v="2018-07-01T00:00:00"/>
    <x v="3"/>
    <d v="2018-05-01T00:00:00"/>
    <n v="57.35"/>
    <n v="1.38"/>
  </r>
  <r>
    <s v="E"/>
    <s v="C"/>
    <s v="SENTF"/>
    <d v="2018-07-01T00:00:00"/>
    <x v="2"/>
    <d v="2018-05-01T00:00:00"/>
    <n v="1271.52"/>
    <n v="30.79"/>
  </r>
  <r>
    <s v="E"/>
    <s v="GI"/>
    <s v="SENTF"/>
    <d v="2018-06-01T00:00:00"/>
    <x v="3"/>
    <d v="2018-05-01T00:00:00"/>
    <n v="5.7"/>
    <n v="0.08"/>
  </r>
  <r>
    <s v="E"/>
    <s v="GI"/>
    <s v="SENTF"/>
    <d v="2018-06-01T00:00:00"/>
    <x v="2"/>
    <d v="2018-05-01T00:00:00"/>
    <n v="126.48"/>
    <n v="1.78"/>
  </r>
  <r>
    <s v="E"/>
    <s v="G"/>
    <s v="G&gt;50Ft"/>
    <d v="2018-06-01T00:00:00"/>
    <x v="1"/>
    <d v="2018-05-01T00:00:00"/>
    <n v="454.61"/>
    <n v="6.96"/>
  </r>
  <r>
    <s v="E"/>
    <s v="G"/>
    <s v="G&gt;50Ft"/>
    <d v="2018-06-01T00:00:00"/>
    <x v="0"/>
    <d v="2018-05-01T00:00:00"/>
    <n v="10080"/>
    <n v="154.28"/>
  </r>
  <r>
    <s v="E"/>
    <s v="C"/>
    <s v="SENTF"/>
    <d v="2018-06-01T00:00:00"/>
    <x v="3"/>
    <d v="2018-05-01T00:00:00"/>
    <n v="4.78"/>
    <n v="7.0000000000000007E-2"/>
  </r>
  <r>
    <s v="E"/>
    <s v="C"/>
    <s v="SENTF"/>
    <d v="2018-06-01T00:00:00"/>
    <x v="2"/>
    <d v="2018-05-01T00:00:00"/>
    <n v="106.02"/>
    <n v="1.62"/>
  </r>
  <r>
    <s v="E"/>
    <s v="C"/>
    <s v="SENTF"/>
    <d v="2018-06-01T00:00:00"/>
    <x v="2"/>
    <d v="2018-05-01T00:00:00"/>
    <n v="78.12"/>
    <n v="1.2"/>
  </r>
  <r>
    <s v="E"/>
    <s v="C"/>
    <s v="SENTF"/>
    <d v="2018-06-01T00:00:00"/>
    <x v="3"/>
    <d v="2018-05-01T00:00:00"/>
    <n v="3.52"/>
    <n v="0.05"/>
  </r>
  <r>
    <s v="E"/>
    <s v="G"/>
    <s v="G&gt;50F"/>
    <d v="2018-06-01T00:00:00"/>
    <x v="0"/>
    <d v="2018-05-01T00:00:00"/>
    <n v="1950"/>
    <n v="29.85"/>
  </r>
  <r>
    <s v="E"/>
    <s v="G"/>
    <s v="G&gt;50F"/>
    <d v="2018-06-01T00:00:00"/>
    <x v="1"/>
    <d v="2018-05-01T00:00:00"/>
    <n v="87.94"/>
    <n v="1.35"/>
  </r>
  <r>
    <s v="E"/>
    <s v="U"/>
    <s v="GU-F"/>
    <d v="2018-06-01T00:00:00"/>
    <x v="1"/>
    <d v="2018-05-01T00:00:00"/>
    <n v="18.670000000000002"/>
    <n v="0.28999999999999998"/>
  </r>
  <r>
    <s v="E"/>
    <s v="U"/>
    <s v="GU-F"/>
    <d v="2018-06-01T00:00:00"/>
    <x v="0"/>
    <d v="2018-05-01T00:00:00"/>
    <n v="414"/>
    <n v="6.34"/>
  </r>
  <r>
    <s v="E"/>
    <s v="G"/>
    <s v="SENTF"/>
    <d v="2018-06-01T00:00:00"/>
    <x v="3"/>
    <d v="2018-05-01T00:00:00"/>
    <n v="30.62"/>
    <n v="0.46"/>
  </r>
  <r>
    <s v="E"/>
    <s v="G"/>
    <s v="SENTF"/>
    <d v="2018-06-01T00:00:00"/>
    <x v="2"/>
    <d v="2018-05-01T00:00:00"/>
    <n v="678.9"/>
    <n v="10.39"/>
  </r>
  <r>
    <s v="E"/>
    <s v="R"/>
    <s v="R-F"/>
    <d v="2018-06-01T00:00:00"/>
    <x v="0"/>
    <d v="2018-05-01T00:00:00"/>
    <n v="1199"/>
    <n v="19.190000000000001"/>
  </r>
  <r>
    <s v="E"/>
    <s v="R"/>
    <s v="R-F"/>
    <d v="2018-06-01T00:00:00"/>
    <x v="1"/>
    <d v="2018-05-01T00:00:00"/>
    <n v="54.07"/>
    <n v="0.87"/>
  </r>
  <r>
    <s v="E"/>
    <s v="G"/>
    <s v="G&gt;50Ft"/>
    <d v="2018-06-01T00:00:00"/>
    <x v="1"/>
    <d v="2018-05-01T00:00:00"/>
    <n v="2265.8200000000002"/>
    <n v="35.61"/>
  </r>
  <r>
    <s v="E"/>
    <s v="G"/>
    <s v="G&gt;50Ft"/>
    <d v="2018-06-01T00:00:00"/>
    <x v="0"/>
    <d v="2018-05-01T00:00:00"/>
    <n v="50240"/>
    <n v="789.57"/>
  </r>
  <r>
    <s v="E"/>
    <s v="C"/>
    <s v="SENTF"/>
    <d v="2018-06-01T00:00:00"/>
    <x v="2"/>
    <d v="2018-05-01T00:00:00"/>
    <n v="487.32"/>
    <n v="7.66"/>
  </r>
  <r>
    <s v="E"/>
    <s v="C"/>
    <s v="SENTF"/>
    <d v="2018-06-01T00:00:00"/>
    <x v="3"/>
    <d v="2018-05-01T00:00:00"/>
    <n v="21.98"/>
    <n v="0.35"/>
  </r>
  <r>
    <s v="E"/>
    <s v="R"/>
    <s v="R-NET"/>
    <d v="2018-07-01T00:00:00"/>
    <x v="4"/>
    <d v="2018-01-01T00:00:00"/>
    <n v="-39"/>
    <n v="-0.59"/>
  </r>
  <r>
    <s v="E"/>
    <s v="R"/>
    <s v="R-NET"/>
    <d v="2018-07-01T00:00:00"/>
    <x v="4"/>
    <d v="2018-05-01T00:00:00"/>
    <n v="-761"/>
    <n v="-11.56"/>
  </r>
  <r>
    <s v="E"/>
    <s v="G"/>
    <s v="G&gt;50F"/>
    <d v="2018-06-01T00:00:00"/>
    <x v="0"/>
    <d v="2018-05-01T00:00:00"/>
    <n v="62717"/>
    <n v="985.67"/>
  </r>
  <r>
    <s v="E"/>
    <s v="G"/>
    <s v="G&gt;50F"/>
    <d v="2018-06-01T00:00:00"/>
    <x v="1"/>
    <d v="2018-05-01T00:00:00"/>
    <n v="2828.54"/>
    <n v="44.45"/>
  </r>
  <r>
    <s v="E"/>
    <s v="R"/>
    <s v="R-F"/>
    <d v="2018-07-01T00:00:00"/>
    <x v="0"/>
    <d v="2018-05-01T00:00:00"/>
    <n v="912"/>
    <n v="15.78"/>
  </r>
  <r>
    <s v="E"/>
    <s v="R"/>
    <s v="R-F"/>
    <d v="2018-07-01T00:00:00"/>
    <x v="1"/>
    <d v="2018-05-01T00:00:00"/>
    <n v="41.13"/>
    <n v="0.71"/>
  </r>
  <r>
    <s v="E"/>
    <s v="R"/>
    <s v="R-F"/>
    <d v="2018-07-01T00:00:00"/>
    <x v="1"/>
    <d v="2018-01-01T00:00:00"/>
    <n v="1.1299999999999999"/>
    <n v="0.02"/>
  </r>
  <r>
    <s v="E"/>
    <s v="R"/>
    <s v="R-F"/>
    <d v="2018-07-01T00:00:00"/>
    <x v="0"/>
    <d v="2018-01-01T00:00:00"/>
    <n v="25"/>
    <n v="0.38"/>
  </r>
  <r>
    <s v="E"/>
    <s v="C"/>
    <s v="SENTF"/>
    <d v="2018-07-01T00:00:00"/>
    <x v="2"/>
    <d v="2018-05-01T00:00:00"/>
    <n v="44.64"/>
    <n v="0.86"/>
  </r>
  <r>
    <s v="E"/>
    <s v="C"/>
    <s v="SENTF"/>
    <d v="2018-07-01T00:00:00"/>
    <x v="3"/>
    <d v="2018-05-01T00:00:00"/>
    <n v="2.02"/>
    <n v="0.04"/>
  </r>
  <r>
    <s v="E"/>
    <s v="R"/>
    <s v="SENTF"/>
    <d v="2018-06-01T00:00:00"/>
    <x v="3"/>
    <d v="2018-05-01T00:00:00"/>
    <n v="3.52"/>
    <n v="0.05"/>
  </r>
  <r>
    <s v="E"/>
    <s v="R"/>
    <s v="SENTF"/>
    <d v="2018-06-01T00:00:00"/>
    <x v="2"/>
    <d v="2018-05-01T00:00:00"/>
    <n v="78.12"/>
    <n v="1.2"/>
  </r>
  <r>
    <s v="E"/>
    <s v="C"/>
    <s v="C-NET"/>
    <d v="2018-06-01T00:00:00"/>
    <x v="4"/>
    <d v="2018-01-01T00:00:00"/>
    <n v="-336"/>
    <n v="-7.22"/>
  </r>
  <r>
    <s v="E"/>
    <s v="C"/>
    <s v="C-NET"/>
    <d v="2018-06-01T00:00:00"/>
    <x v="4"/>
    <d v="2018-05-01T00:00:00"/>
    <n v="-944"/>
    <n v="-16.309999999999999"/>
  </r>
  <r>
    <s v="E"/>
    <s v="C"/>
    <s v="G&lt;50F"/>
    <d v="2018-06-01T00:00:00"/>
    <x v="1"/>
    <d v="2018-01-01T00:00:00"/>
    <n v="182.93"/>
    <n v="3.93"/>
  </r>
  <r>
    <s v="E"/>
    <s v="C"/>
    <s v="G&lt;50F"/>
    <d v="2018-06-01T00:00:00"/>
    <x v="0"/>
    <d v="2018-01-01T00:00:00"/>
    <n v="4056"/>
    <n v="87.15"/>
  </r>
  <r>
    <s v="E"/>
    <s v="C"/>
    <s v="G&lt;50F"/>
    <d v="2018-06-01T00:00:00"/>
    <x v="0"/>
    <d v="2018-05-01T00:00:00"/>
    <n v="7144"/>
    <n v="129"/>
  </r>
  <r>
    <s v="E"/>
    <s v="C"/>
    <s v="G&lt;50F"/>
    <d v="2018-06-01T00:00:00"/>
    <x v="1"/>
    <d v="2018-05-01T00:00:00"/>
    <n v="322.19"/>
    <n v="5.82"/>
  </r>
  <r>
    <s v="E"/>
    <s v="C"/>
    <s v="GU-F"/>
    <d v="2018-06-01T00:00:00"/>
    <x v="1"/>
    <d v="2018-05-01T00:00:00"/>
    <n v="15.38"/>
    <n v="0.24"/>
  </r>
  <r>
    <s v="E"/>
    <s v="C"/>
    <s v="GU-F"/>
    <d v="2018-06-01T00:00:00"/>
    <x v="0"/>
    <d v="2018-05-01T00:00:00"/>
    <n v="341"/>
    <n v="5.22"/>
  </r>
  <r>
    <s v="E"/>
    <s v="U"/>
    <s v="GU-F"/>
    <d v="2018-06-01T00:00:00"/>
    <x v="0"/>
    <d v="2018-05-01T00:00:00"/>
    <n v="2202"/>
    <n v="33.729999999999997"/>
  </r>
  <r>
    <s v="E"/>
    <s v="U"/>
    <s v="GU-F"/>
    <d v="2018-06-01T00:00:00"/>
    <x v="1"/>
    <d v="2018-05-01T00:00:00"/>
    <n v="99.3"/>
    <n v="1.51"/>
  </r>
  <r>
    <s v="E"/>
    <s v="R"/>
    <s v="R-F"/>
    <d v="2018-07-01T00:00:00"/>
    <x v="0"/>
    <d v="2018-05-01T00:00:00"/>
    <n v="699"/>
    <n v="11.33"/>
  </r>
  <r>
    <s v="E"/>
    <s v="R"/>
    <s v="R-F"/>
    <d v="2018-07-01T00:00:00"/>
    <x v="1"/>
    <d v="2018-05-01T00:00:00"/>
    <n v="31.52"/>
    <n v="0.51"/>
  </r>
  <r>
    <s v="E"/>
    <s v="R"/>
    <s v="R-NET"/>
    <d v="2018-07-01T00:00:00"/>
    <x v="4"/>
    <d v="2018-05-01T00:00:00"/>
    <n v="-913"/>
    <n v="-14.74"/>
  </r>
  <r>
    <s v="E"/>
    <s v="R"/>
    <s v="R-F"/>
    <d v="2018-07-01T00:00:00"/>
    <x v="0"/>
    <d v="2018-05-01T00:00:00"/>
    <n v="1136"/>
    <n v="18.36"/>
  </r>
  <r>
    <s v="E"/>
    <s v="R"/>
    <s v="R-F"/>
    <d v="2018-07-01T00:00:00"/>
    <x v="1"/>
    <d v="2018-05-01T00:00:00"/>
    <n v="51.23"/>
    <n v="0.83"/>
  </r>
  <r>
    <s v="E"/>
    <s v="C"/>
    <s v="SENTF"/>
    <d v="2018-07-01T00:00:00"/>
    <x v="2"/>
    <d v="2018-05-01T00:00:00"/>
    <n v="78.12"/>
    <n v="1.27"/>
  </r>
  <r>
    <s v="E"/>
    <s v="C"/>
    <s v="SENTF"/>
    <d v="2018-07-01T00:00:00"/>
    <x v="3"/>
    <d v="2018-05-01T00:00:00"/>
    <n v="3.52"/>
    <n v="0.06"/>
  </r>
  <r>
    <s v="E"/>
    <s v="R"/>
    <s v="SENTF"/>
    <d v="2018-07-01T00:00:00"/>
    <x v="3"/>
    <d v="2018-05-01T00:00:00"/>
    <n v="0.92"/>
    <n v="0.01"/>
  </r>
  <r>
    <s v="E"/>
    <s v="R"/>
    <s v="SENTF"/>
    <d v="2018-07-01T00:00:00"/>
    <x v="2"/>
    <d v="2018-05-01T00:00:00"/>
    <n v="20.46"/>
    <n v="0.33"/>
  </r>
  <r>
    <s v="E"/>
    <s v="G"/>
    <s v="G&gt;50Ft"/>
    <d v="2018-07-01T00:00:00"/>
    <x v="1"/>
    <d v="2018-05-01T00:00:00"/>
    <n v="487.08"/>
    <n v="7.93"/>
  </r>
  <r>
    <s v="E"/>
    <s v="G"/>
    <s v="G&gt;50Ft"/>
    <d v="2018-07-01T00:00:00"/>
    <x v="0"/>
    <d v="2018-05-01T00:00:00"/>
    <n v="10800"/>
    <n v="175.83"/>
  </r>
  <r>
    <s v="E"/>
    <s v="C"/>
    <s v="G&lt;50F"/>
    <d v="2018-07-01T00:00:00"/>
    <x v="0"/>
    <d v="2018-05-01T00:00:00"/>
    <n v="1220"/>
    <n v="19.86"/>
  </r>
  <r>
    <s v="E"/>
    <s v="C"/>
    <s v="G&lt;50F"/>
    <d v="2018-07-01T00:00:00"/>
    <x v="1"/>
    <d v="2018-05-01T00:00:00"/>
    <n v="55.02"/>
    <n v="0.9"/>
  </r>
  <r>
    <s v="E"/>
    <s v="C"/>
    <s v="SENTF"/>
    <d v="2018-07-01T00:00:00"/>
    <x v="2"/>
    <d v="2018-05-01T00:00:00"/>
    <n v="534.55999999999995"/>
    <n v="8.6999999999999993"/>
  </r>
  <r>
    <s v="E"/>
    <s v="R"/>
    <s v="SENTF"/>
    <d v="2018-07-01T00:00:00"/>
    <x v="2"/>
    <d v="2018-05-01T00:00:00"/>
    <n v="156.24"/>
    <n v="2.54"/>
  </r>
  <r>
    <s v="E"/>
    <s v="C"/>
    <s v="SENTF"/>
    <d v="2018-07-01T00:00:00"/>
    <x v="3"/>
    <d v="2018-05-01T00:00:00"/>
    <n v="24.1"/>
    <n v="0.4"/>
  </r>
  <r>
    <s v="E"/>
    <s v="R"/>
    <s v="SENTF"/>
    <d v="2018-07-01T00:00:00"/>
    <x v="3"/>
    <d v="2018-05-01T00:00:00"/>
    <n v="7.04"/>
    <n v="0.12"/>
  </r>
  <r>
    <s v="E"/>
    <s v="U"/>
    <s v="GU-F"/>
    <d v="2018-07-01T00:00:00"/>
    <x v="1"/>
    <d v="2018-05-01T00:00:00"/>
    <n v="205.56"/>
    <n v="3.35"/>
  </r>
  <r>
    <s v="E"/>
    <s v="U"/>
    <s v="GU-F"/>
    <d v="2018-07-01T00:00:00"/>
    <x v="0"/>
    <d v="2018-05-01T00:00:00"/>
    <n v="4558"/>
    <n v="74.19"/>
  </r>
  <r>
    <s v="E"/>
    <s v="C"/>
    <s v="G&lt;50Ft"/>
    <d v="2018-06-01T00:00:00"/>
    <x v="1"/>
    <d v="2018-01-01T00:00:00"/>
    <n v="79.38"/>
    <n v="0.83"/>
  </r>
  <r>
    <s v="E"/>
    <s v="C"/>
    <s v="G&lt;50Ft"/>
    <d v="2018-06-01T00:00:00"/>
    <x v="0"/>
    <d v="2018-05-01T00:00:00"/>
    <n v="15840"/>
    <n v="166.18"/>
  </r>
  <r>
    <s v="E"/>
    <s v="C"/>
    <s v="G&lt;50Ft"/>
    <d v="2018-06-01T00:00:00"/>
    <x v="1"/>
    <d v="2018-05-01T00:00:00"/>
    <n v="714.38"/>
    <n v="7.49"/>
  </r>
  <r>
    <s v="E"/>
    <s v="C"/>
    <s v="G&lt;50Ft"/>
    <d v="2018-06-01T00:00:00"/>
    <x v="0"/>
    <d v="2018-01-01T00:00:00"/>
    <n v="1760"/>
    <n v="18.46"/>
  </r>
  <r>
    <s v="E"/>
    <s v="G"/>
    <s v="WG&gt;5IF"/>
    <d v="2018-06-01T00:00:00"/>
    <x v="1"/>
    <d v="2018-05-01T00:00:00"/>
    <n v="615.91"/>
    <n v="8.7200000000000006"/>
  </r>
  <r>
    <s v="E"/>
    <s v="G"/>
    <s v="WG&gt;5IF"/>
    <d v="2018-06-01T00:00:00"/>
    <x v="0"/>
    <d v="2018-05-01T00:00:00"/>
    <n v="13656.56"/>
    <n v="193.34"/>
  </r>
  <r>
    <s v="E"/>
    <s v="G"/>
    <s v="G&gt;50Ft"/>
    <d v="2018-07-01T00:00:00"/>
    <x v="0"/>
    <d v="2018-05-01T00:00:00"/>
    <n v="77880"/>
    <n v="1483.23"/>
  </r>
  <r>
    <s v="E"/>
    <s v="G"/>
    <s v="G&gt;50Ft"/>
    <d v="2018-07-01T00:00:00"/>
    <x v="1"/>
    <d v="2018-05-01T00:00:00"/>
    <n v="3512.39"/>
    <n v="66.900000000000006"/>
  </r>
  <r>
    <s v="E"/>
    <s v="GI"/>
    <s v="G&gt;50IF"/>
    <d v="2018-06-01T00:00:00"/>
    <x v="0"/>
    <d v="2018-05-01T00:00:00"/>
    <n v="24535.14"/>
    <n v="297.32"/>
  </r>
  <r>
    <s v="E"/>
    <s v="GI"/>
    <s v="G&gt;50IF"/>
    <d v="2018-06-01T00:00:00"/>
    <x v="1"/>
    <d v="2018-05-01T00:00:00"/>
    <n v="1106.53"/>
    <n v="13.41"/>
  </r>
  <r>
    <s v="E"/>
    <s v="G"/>
    <s v="G&gt;50IF"/>
    <d v="2018-06-01T00:00:00"/>
    <x v="1"/>
    <d v="2018-05-01T00:00:00"/>
    <n v="627.74"/>
    <n v="9.56"/>
  </r>
  <r>
    <s v="E"/>
    <s v="G"/>
    <s v="G&gt;50IF"/>
    <d v="2018-06-01T00:00:00"/>
    <x v="0"/>
    <d v="2018-05-01T00:00:00"/>
    <n v="13918.74"/>
    <n v="211.9"/>
  </r>
  <r>
    <s v="E"/>
    <s v="GI"/>
    <s v="G&gt;50IF"/>
    <d v="2018-06-01T00:00:00"/>
    <x v="0"/>
    <d v="2018-05-01T00:00:00"/>
    <n v="17009.22"/>
    <n v="261.87"/>
  </r>
  <r>
    <s v="E"/>
    <s v="GI"/>
    <s v="G&gt;50IF"/>
    <d v="2018-06-01T00:00:00"/>
    <x v="1"/>
    <d v="2018-05-01T00:00:00"/>
    <n v="590.22"/>
    <n v="9.09"/>
  </r>
  <r>
    <s v="E"/>
    <s v="C"/>
    <s v="SENTF"/>
    <d v="2018-07-01T00:00:00"/>
    <x v="2"/>
    <d v="2018-05-01T00:00:00"/>
    <n v="210.18"/>
    <n v="4"/>
  </r>
  <r>
    <s v="E"/>
    <s v="C"/>
    <s v="SENTF"/>
    <d v="2018-07-01T00:00:00"/>
    <x v="3"/>
    <d v="2018-05-01T00:00:00"/>
    <n v="9.48"/>
    <n v="0.18"/>
  </r>
  <r>
    <s v="E"/>
    <s v="U"/>
    <s v="GU-F"/>
    <d v="2018-07-01T00:00:00"/>
    <x v="1"/>
    <d v="2018-05-01T00:00:00"/>
    <n v="231.92"/>
    <n v="4.41"/>
  </r>
  <r>
    <s v="E"/>
    <s v="C"/>
    <s v="G&lt;50F"/>
    <d v="2018-07-01T00:00:00"/>
    <x v="1"/>
    <d v="2018-05-01T00:00:00"/>
    <n v="17.63"/>
    <n v="0.34"/>
  </r>
  <r>
    <s v="E"/>
    <s v="U"/>
    <s v="GU-F"/>
    <d v="2018-07-01T00:00:00"/>
    <x v="0"/>
    <d v="2018-05-01T00:00:00"/>
    <n v="5142"/>
    <n v="97.93"/>
  </r>
  <r>
    <s v="E"/>
    <s v="C"/>
    <s v="G&lt;50F"/>
    <d v="2018-07-01T00:00:00"/>
    <x v="0"/>
    <d v="2018-05-01T00:00:00"/>
    <n v="391"/>
    <n v="7.45"/>
  </r>
  <r>
    <s v="E"/>
    <s v="R"/>
    <s v="R-F"/>
    <d v="2018-07-01T00:00:00"/>
    <x v="0"/>
    <d v="2018-05-01T00:00:00"/>
    <n v="1219"/>
    <n v="20.67"/>
  </r>
  <r>
    <s v="E"/>
    <s v="R"/>
    <s v="R-F"/>
    <d v="2018-07-01T00:00:00"/>
    <x v="1"/>
    <d v="2018-05-01T00:00:00"/>
    <n v="54.98"/>
    <n v="0.93"/>
  </r>
  <r>
    <s v="E"/>
    <s v="C"/>
    <s v="G&lt;50F"/>
    <d v="2018-06-01T00:00:00"/>
    <x v="1"/>
    <d v="2018-01-01T00:00:00"/>
    <n v="81.63"/>
    <n v="1.56"/>
  </r>
  <r>
    <s v="E"/>
    <s v="C"/>
    <s v="SENTF"/>
    <d v="2018-09-01T00:00:00"/>
    <x v="3"/>
    <d v="2018-05-01T00:00:00"/>
    <n v="3.19"/>
    <n v="0.11"/>
  </r>
  <r>
    <s v="E"/>
    <s v="C"/>
    <s v="SENTF"/>
    <d v="2018-09-01T00:00:00"/>
    <x v="2"/>
    <d v="2018-05-01T00:00:00"/>
    <n v="70.680000000000007"/>
    <n v="2.4"/>
  </r>
  <r>
    <s v="E"/>
    <s v="C"/>
    <s v="GU-F"/>
    <d v="2018-09-01T00:00:00"/>
    <x v="1"/>
    <d v="2018-05-01T00:00:00"/>
    <n v="15.38"/>
    <n v="0.52"/>
  </r>
  <r>
    <s v="E"/>
    <s v="U"/>
    <s v="GU-F"/>
    <d v="2018-09-01T00:00:00"/>
    <x v="1"/>
    <d v="2018-05-01T00:00:00"/>
    <n v="99.3"/>
    <n v="3.37"/>
  </r>
  <r>
    <s v="E"/>
    <s v="U"/>
    <s v="GU-F"/>
    <d v="2018-09-01T00:00:00"/>
    <x v="0"/>
    <d v="2018-05-01T00:00:00"/>
    <n v="2202"/>
    <n v="74.81"/>
  </r>
  <r>
    <s v="E"/>
    <s v="G"/>
    <s v="G&gt;50IF"/>
    <d v="2018-09-01T00:00:00"/>
    <x v="0"/>
    <d v="2018-05-01T00:00:00"/>
    <n v="0"/>
    <n v="0"/>
  </r>
  <r>
    <s v="E"/>
    <s v="G"/>
    <s v="G&gt;50IF"/>
    <d v="2018-09-01T00:00:00"/>
    <x v="1"/>
    <d v="2018-05-01T00:00:00"/>
    <n v="0"/>
    <n v="0"/>
  </r>
  <r>
    <s v="E"/>
    <s v="R"/>
    <s v="R-F"/>
    <d v="2018-08-01T00:00:00"/>
    <x v="1"/>
    <d v="2018-05-01T00:00:00"/>
    <n v="62.37"/>
    <n v="1.85"/>
  </r>
  <r>
    <s v="E"/>
    <s v="R"/>
    <s v="R-F"/>
    <d v="2018-08-01T00:00:00"/>
    <x v="0"/>
    <d v="2018-05-01T00:00:00"/>
    <n v="1383"/>
    <n v="41.16"/>
  </r>
  <r>
    <s v="E"/>
    <s v="R"/>
    <s v="R-F"/>
    <d v="2018-09-01T00:00:00"/>
    <x v="1"/>
    <d v="2018-05-01T00:00:00"/>
    <n v="6.27"/>
    <n v="0.19"/>
  </r>
  <r>
    <s v="E"/>
    <s v="R"/>
    <s v="R-F"/>
    <d v="2018-09-01T00:00:00"/>
    <x v="0"/>
    <d v="2018-05-01T00:00:00"/>
    <n v="139"/>
    <n v="4.3"/>
  </r>
  <r>
    <s v="E"/>
    <s v="R"/>
    <s v="R-NET"/>
    <d v="2018-09-01T00:00:00"/>
    <x v="4"/>
    <d v="2018-05-01T00:00:00"/>
    <n v="-426"/>
    <n v="-13.18"/>
  </r>
  <r>
    <s v="E"/>
    <s v="C"/>
    <s v="SENTF"/>
    <d v="2018-09-01T00:00:00"/>
    <x v="3"/>
    <d v="2018-05-01T00:00:00"/>
    <n v="2.02"/>
    <n v="0.06"/>
  </r>
  <r>
    <s v="E"/>
    <s v="C"/>
    <s v="SENTF"/>
    <d v="2018-09-01T00:00:00"/>
    <x v="2"/>
    <d v="2018-05-01T00:00:00"/>
    <n v="44.64"/>
    <n v="1.38"/>
  </r>
  <r>
    <s v="E"/>
    <s v="R"/>
    <s v="R-F"/>
    <d v="2018-08-01T00:00:00"/>
    <x v="0"/>
    <d v="2018-05-01T00:00:00"/>
    <n v="337"/>
    <n v="10.62"/>
  </r>
  <r>
    <s v="E"/>
    <s v="R"/>
    <s v="R-F"/>
    <d v="2018-08-01T00:00:00"/>
    <x v="1"/>
    <d v="2018-05-01T00:00:00"/>
    <n v="15.2"/>
    <n v="0.48"/>
  </r>
  <r>
    <s v="E"/>
    <s v="G"/>
    <s v="G&gt;50F"/>
    <d v="2018-08-01T00:00:00"/>
    <x v="1"/>
    <d v="2018-05-01T00:00:00"/>
    <n v="2810.08"/>
    <n v="94.35"/>
  </r>
  <r>
    <s v="E"/>
    <s v="G"/>
    <s v="G&gt;50F"/>
    <d v="2018-08-01T00:00:00"/>
    <x v="0"/>
    <d v="2018-05-01T00:00:00"/>
    <n v="62308"/>
    <n v="2091.84"/>
  </r>
  <r>
    <s v="E"/>
    <s v="G"/>
    <s v="G&gt;50F"/>
    <d v="2018-08-01T00:00:00"/>
    <x v="0"/>
    <d v="2018-05-01T00:00:00"/>
    <n v="12480"/>
    <n v="396.55"/>
  </r>
  <r>
    <s v="E"/>
    <s v="G"/>
    <s v="G&gt;50F"/>
    <d v="2018-08-01T00:00:00"/>
    <x v="1"/>
    <d v="2018-05-01T00:00:00"/>
    <n v="562.85"/>
    <n v="17.88"/>
  </r>
  <r>
    <s v="E"/>
    <s v="C"/>
    <s v="SENTF"/>
    <d v="2018-08-01T00:00:00"/>
    <x v="3"/>
    <d v="2018-05-01T00:00:00"/>
    <n v="9.17"/>
    <n v="0.28999999999999998"/>
  </r>
  <r>
    <s v="E"/>
    <s v="C"/>
    <s v="SENTF"/>
    <d v="2018-08-01T00:00:00"/>
    <x v="2"/>
    <d v="2018-05-01T00:00:00"/>
    <n v="203.4"/>
    <n v="6.46"/>
  </r>
  <r>
    <s v="E"/>
    <s v="G"/>
    <s v="G&gt;50Ft"/>
    <d v="2018-08-01T00:00:00"/>
    <x v="1"/>
    <d v="2018-05-01T00:00:00"/>
    <n v="3874.99"/>
    <n v="123.12"/>
  </r>
  <r>
    <s v="E"/>
    <s v="G"/>
    <s v="G&gt;50Ft"/>
    <d v="2018-08-01T00:00:00"/>
    <x v="0"/>
    <d v="2018-05-01T00:00:00"/>
    <n v="85920"/>
    <n v="2730.11"/>
  </r>
  <r>
    <s v="E"/>
    <s v="C"/>
    <s v="G&lt;50F"/>
    <d v="2018-08-01T00:00:00"/>
    <x v="0"/>
    <d v="2018-05-01T00:00:00"/>
    <n v="663"/>
    <n v="21.06"/>
  </r>
  <r>
    <s v="E"/>
    <s v="C"/>
    <s v="G&lt;50F"/>
    <d v="2018-08-01T00:00:00"/>
    <x v="1"/>
    <d v="2018-05-01T00:00:00"/>
    <n v="29.9"/>
    <n v="0.95"/>
  </r>
  <r>
    <s v="E"/>
    <s v="U"/>
    <s v="GU-F"/>
    <d v="2018-08-01T00:00:00"/>
    <x v="1"/>
    <d v="2018-05-01T00:00:00"/>
    <n v="231.92"/>
    <n v="7.37"/>
  </r>
  <r>
    <s v="E"/>
    <s v="U"/>
    <s v="GU-F"/>
    <d v="2018-08-01T00:00:00"/>
    <x v="0"/>
    <d v="2018-05-01T00:00:00"/>
    <n v="5142"/>
    <n v="163.38999999999999"/>
  </r>
  <r>
    <s v="E"/>
    <s v="R"/>
    <s v="R-F"/>
    <d v="2018-08-01T00:00:00"/>
    <x v="0"/>
    <d v="2018-05-01T00:00:00"/>
    <n v="1543"/>
    <n v="44.67"/>
  </r>
  <r>
    <s v="E"/>
    <s v="R"/>
    <s v="R-F"/>
    <d v="2018-08-01T00:00:00"/>
    <x v="1"/>
    <d v="2018-05-01T00:00:00"/>
    <n v="69.58"/>
    <n v="2.0099999999999998"/>
  </r>
  <r>
    <s v="E"/>
    <s v="R"/>
    <s v="R-F"/>
    <d v="2018-08-01T00:00:00"/>
    <x v="1"/>
    <d v="2018-05-01T00:00:00"/>
    <n v="44.38"/>
    <n v="1.27"/>
  </r>
  <r>
    <s v="E"/>
    <s v="R"/>
    <s v="R-F"/>
    <d v="2018-08-01T00:00:00"/>
    <x v="0"/>
    <d v="2018-05-01T00:00:00"/>
    <n v="984"/>
    <n v="28.12"/>
  </r>
  <r>
    <s v="E"/>
    <s v="R"/>
    <s v="R-F"/>
    <d v="2018-08-01T00:00:00"/>
    <x v="0"/>
    <d v="2018-05-01T00:00:00"/>
    <n v="515"/>
    <n v="11.55"/>
  </r>
  <r>
    <s v="E"/>
    <s v="R"/>
    <s v="R-F"/>
    <d v="2018-08-01T00:00:00"/>
    <x v="1"/>
    <d v="2018-05-01T00:00:00"/>
    <n v="23.23"/>
    <n v="0.52"/>
  </r>
  <r>
    <s v="E"/>
    <s v="G"/>
    <s v="G&gt;50F"/>
    <d v="2018-08-01T00:00:00"/>
    <x v="0"/>
    <d v="2018-05-01T00:00:00"/>
    <n v="13547"/>
    <n v="363.2"/>
  </r>
  <r>
    <s v="E"/>
    <s v="G"/>
    <s v="G&gt;50F"/>
    <d v="2018-08-01T00:00:00"/>
    <x v="1"/>
    <d v="2018-05-01T00:00:00"/>
    <n v="610.97"/>
    <n v="16.38"/>
  </r>
  <r>
    <s v="E"/>
    <s v="U"/>
    <s v="GU-F"/>
    <d v="2018-08-01T00:00:00"/>
    <x v="1"/>
    <d v="2018-05-01T00:00:00"/>
    <n v="103.54"/>
    <n v="2.77"/>
  </r>
  <r>
    <s v="E"/>
    <s v="U"/>
    <s v="GU-F"/>
    <d v="2018-08-01T00:00:00"/>
    <x v="0"/>
    <d v="2018-05-01T00:00:00"/>
    <n v="2296"/>
    <n v="61.56"/>
  </r>
  <r>
    <s v="E"/>
    <s v="R"/>
    <s v="R-F"/>
    <d v="2018-08-01T00:00:00"/>
    <x v="0"/>
    <d v="2018-05-01T00:00:00"/>
    <n v="1781"/>
    <n v="49.75"/>
  </r>
  <r>
    <s v="E"/>
    <s v="R"/>
    <s v="R-F"/>
    <d v="2018-08-01T00:00:00"/>
    <x v="1"/>
    <d v="2018-05-01T00:00:00"/>
    <n v="80.319999999999993"/>
    <n v="2.2400000000000002"/>
  </r>
  <r>
    <s v="E"/>
    <s v="R"/>
    <s v="R-F"/>
    <d v="2018-08-01T00:00:00"/>
    <x v="1"/>
    <d v="2018-05-01T00:00:00"/>
    <n v="96.83"/>
    <n v="2.61"/>
  </r>
  <r>
    <s v="E"/>
    <s v="U"/>
    <s v="GU-F"/>
    <d v="2018-08-01T00:00:00"/>
    <x v="1"/>
    <d v="2018-05-01T00:00:00"/>
    <n v="99.3"/>
    <n v="3.31"/>
  </r>
  <r>
    <s v="E"/>
    <s v="R"/>
    <s v="R-F"/>
    <d v="2018-08-01T00:00:00"/>
    <x v="0"/>
    <d v="2018-05-01T00:00:00"/>
    <n v="2147"/>
    <n v="57.9"/>
  </r>
  <r>
    <s v="E"/>
    <s v="U"/>
    <s v="GU-F"/>
    <d v="2018-08-01T00:00:00"/>
    <x v="0"/>
    <d v="2018-05-01T00:00:00"/>
    <n v="2202"/>
    <n v="73.05"/>
  </r>
  <r>
    <s v="E"/>
    <s v="C"/>
    <s v="GU-F"/>
    <d v="2018-08-01T00:00:00"/>
    <x v="0"/>
    <d v="2018-05-01T00:00:00"/>
    <n v="341"/>
    <n v="11.31"/>
  </r>
  <r>
    <s v="E"/>
    <s v="C"/>
    <s v="GU-F"/>
    <d v="2018-08-01T00:00:00"/>
    <x v="1"/>
    <d v="2018-05-01T00:00:00"/>
    <n v="15.38"/>
    <n v="0.51"/>
  </r>
  <r>
    <s v="E"/>
    <s v="R"/>
    <s v="R-NET"/>
    <d v="2018-09-01T00:00:00"/>
    <x v="4"/>
    <d v="2018-05-01T00:00:00"/>
    <n v="-720"/>
    <n v="-24.37"/>
  </r>
  <r>
    <s v="E"/>
    <s v="R"/>
    <s v="R-F"/>
    <d v="2018-09-01T00:00:00"/>
    <x v="1"/>
    <d v="2018-05-01T00:00:00"/>
    <n v="42.26"/>
    <n v="1.43"/>
  </r>
  <r>
    <s v="E"/>
    <s v="R"/>
    <s v="R-F"/>
    <d v="2018-09-01T00:00:00"/>
    <x v="0"/>
    <d v="2018-05-01T00:00:00"/>
    <n v="937"/>
    <n v="31.72"/>
  </r>
  <r>
    <s v="E"/>
    <s v="C"/>
    <s v="G&lt;50F"/>
    <d v="2018-08-01T00:00:00"/>
    <x v="1"/>
    <d v="2018-05-01T00:00:00"/>
    <n v="54.57"/>
    <n v="1.45"/>
  </r>
  <r>
    <s v="E"/>
    <s v="C"/>
    <s v="G&lt;50F"/>
    <d v="2018-08-01T00:00:00"/>
    <x v="0"/>
    <d v="2018-05-01T00:00:00"/>
    <n v="1210"/>
    <n v="32.159999999999997"/>
  </r>
  <r>
    <s v="E"/>
    <s v="G"/>
    <s v="G&gt;50Ft"/>
    <d v="2018-08-01T00:00:00"/>
    <x v="0"/>
    <d v="2018-05-01T00:00:00"/>
    <n v="12720"/>
    <n v="338.05"/>
  </r>
  <r>
    <s v="E"/>
    <s v="G"/>
    <s v="G&gt;50Ft"/>
    <d v="2018-08-01T00:00:00"/>
    <x v="1"/>
    <d v="2018-05-01T00:00:00"/>
    <n v="573.66999999999996"/>
    <n v="15.25"/>
  </r>
  <r>
    <s v="E"/>
    <s v="C"/>
    <s v="SENTF"/>
    <d v="2018-08-01T00:00:00"/>
    <x v="2"/>
    <d v="2018-05-01T00:00:00"/>
    <n v="517.32000000000005"/>
    <n v="13.75"/>
  </r>
  <r>
    <s v="E"/>
    <s v="C"/>
    <s v="SENTF"/>
    <d v="2018-08-01T00:00:00"/>
    <x v="3"/>
    <d v="2018-05-01T00:00:00"/>
    <n v="23.33"/>
    <n v="0.62"/>
  </r>
  <r>
    <s v="E"/>
    <s v="R"/>
    <s v="SENTF"/>
    <d v="2018-08-01T00:00:00"/>
    <x v="3"/>
    <d v="2018-05-01T00:00:00"/>
    <n v="6.82"/>
    <n v="0.18"/>
  </r>
  <r>
    <s v="E"/>
    <s v="R"/>
    <s v="SENTF"/>
    <d v="2018-08-01T00:00:00"/>
    <x v="2"/>
    <d v="2018-05-01T00:00:00"/>
    <n v="151.19999999999999"/>
    <n v="4.0199999999999996"/>
  </r>
  <r>
    <s v="E"/>
    <s v="U"/>
    <s v="GU-F"/>
    <d v="2018-08-01T00:00:00"/>
    <x v="1"/>
    <d v="2018-05-01T00:00:00"/>
    <n v="205.56"/>
    <n v="5.45"/>
  </r>
  <r>
    <s v="E"/>
    <s v="U"/>
    <s v="GU-F"/>
    <d v="2018-08-01T00:00:00"/>
    <x v="0"/>
    <d v="2018-05-01T00:00:00"/>
    <n v="4558"/>
    <n v="121.15"/>
  </r>
  <r>
    <s v="E"/>
    <s v="C"/>
    <s v="G&lt;50IF"/>
    <d v="2018-01-01T00:00:00"/>
    <x v="0"/>
    <d v="2018-01-01T00:00:00"/>
    <n v="4880.7299999999996"/>
    <n v="119.83"/>
  </r>
  <r>
    <s v="E"/>
    <s v="C"/>
    <s v="G&lt;50IF"/>
    <d v="2018-01-01T00:00:00"/>
    <x v="1"/>
    <d v="2018-01-01T00:00:00"/>
    <n v="220.12"/>
    <n v="5.41"/>
  </r>
  <r>
    <s v="E"/>
    <s v="C"/>
    <s v="G&lt;50IF"/>
    <d v="2018-01-01T00:00:00"/>
    <x v="1"/>
    <d v="2018-01-01T00:00:00"/>
    <n v="16.350000000000001"/>
    <n v="0.46"/>
  </r>
  <r>
    <s v="E"/>
    <s v="C"/>
    <s v="G&lt;50IF"/>
    <d v="2018-01-01T00:00:00"/>
    <x v="0"/>
    <d v="2018-01-01T00:00:00"/>
    <n v="362.54"/>
    <n v="10.16"/>
  </r>
  <r>
    <s v="E"/>
    <s v="G"/>
    <s v="G&gt;50Ft"/>
    <d v="2018-01-01T00:00:00"/>
    <x v="0"/>
    <d v="2018-01-01T00:00:00"/>
    <n v="44595"/>
    <n v="1351.58"/>
  </r>
  <r>
    <s v="E"/>
    <s v="G"/>
    <s v="G&gt;50Ft"/>
    <d v="2018-01-01T00:00:00"/>
    <x v="1"/>
    <d v="2018-01-01T00:00:00"/>
    <n v="2011.23"/>
    <n v="60.95"/>
  </r>
  <r>
    <s v="E"/>
    <s v="U"/>
    <s v="GU-F"/>
    <d v="2018-01-01T00:00:00"/>
    <x v="1"/>
    <d v="2018-01-01T00:00:00"/>
    <n v="128.02000000000001"/>
    <n v="3.87"/>
  </r>
  <r>
    <s v="E"/>
    <s v="U"/>
    <s v="GU-F"/>
    <d v="2018-01-01T00:00:00"/>
    <x v="0"/>
    <d v="2018-01-01T00:00:00"/>
    <n v="2836"/>
    <n v="85.97"/>
  </r>
  <r>
    <s v="E"/>
    <s v="C"/>
    <s v="C-NET"/>
    <d v="2018-01-01T00:00:00"/>
    <x v="4"/>
    <d v="2018-01-01T00:00:00"/>
    <n v="0"/>
    <n v="0"/>
  </r>
  <r>
    <s v="E"/>
    <s v="G"/>
    <s v="G&gt;50F"/>
    <d v="2018-01-01T00:00:00"/>
    <x v="0"/>
    <d v="2018-01-01T00:00:00"/>
    <n v="13207"/>
    <n v="400.28"/>
  </r>
  <r>
    <s v="E"/>
    <s v="G"/>
    <s v="G&gt;50F"/>
    <d v="2018-01-01T00:00:00"/>
    <x v="1"/>
    <d v="2018-01-01T00:00:00"/>
    <n v="595.64"/>
    <n v="18.05"/>
  </r>
  <r>
    <s v="E"/>
    <s v="C"/>
    <s v="G&lt;50F"/>
    <d v="2018-01-01T00:00:00"/>
    <x v="1"/>
    <d v="2018-01-01T00:00:00"/>
    <n v="255.31"/>
    <n v="7.74"/>
  </r>
  <r>
    <s v="E"/>
    <s v="C"/>
    <s v="G&lt;50F"/>
    <d v="2018-01-01T00:00:00"/>
    <x v="0"/>
    <d v="2018-01-01T00:00:00"/>
    <n v="5661"/>
    <n v="171.57"/>
  </r>
  <r>
    <s v="E"/>
    <s v="U"/>
    <s v="GU-F"/>
    <d v="2018-01-01T00:00:00"/>
    <x v="0"/>
    <d v="2018-01-01T00:00:00"/>
    <n v="78"/>
    <n v="2.36"/>
  </r>
  <r>
    <s v="E"/>
    <s v="U"/>
    <s v="GU-F"/>
    <d v="2018-01-01T00:00:00"/>
    <x v="1"/>
    <d v="2018-01-01T00:00:00"/>
    <n v="3.52"/>
    <n v="0.11"/>
  </r>
  <r>
    <s v="E"/>
    <s v="R"/>
    <s v="R-F"/>
    <d v="2018-01-01T00:00:00"/>
    <x v="0"/>
    <d v="2018-01-01T00:00:00"/>
    <n v="415"/>
    <n v="12.7"/>
  </r>
  <r>
    <s v="E"/>
    <s v="R"/>
    <s v="R-F"/>
    <d v="2018-01-01T00:00:00"/>
    <x v="0"/>
    <d v="2018-01-01T00:00:00"/>
    <n v="701"/>
    <n v="21.25"/>
  </r>
  <r>
    <s v="E"/>
    <s v="R"/>
    <s v="R-F"/>
    <d v="2018-01-01T00:00:00"/>
    <x v="1"/>
    <d v="2018-01-01T00:00:00"/>
    <n v="31.62"/>
    <n v="0.96"/>
  </r>
  <r>
    <s v="E"/>
    <s v="R"/>
    <s v="R-F"/>
    <d v="2018-01-01T00:00:00"/>
    <x v="1"/>
    <d v="2018-01-01T00:00:00"/>
    <n v="18.71"/>
    <n v="0.56999999999999995"/>
  </r>
  <r>
    <s v="E"/>
    <s v="U"/>
    <s v="GU-F"/>
    <d v="2018-01-01T00:00:00"/>
    <x v="1"/>
    <d v="2018-01-01T00:00:00"/>
    <n v="6.54"/>
    <n v="0.2"/>
  </r>
  <r>
    <s v="E"/>
    <s v="U"/>
    <s v="GU-F"/>
    <d v="2018-01-01T00:00:00"/>
    <x v="0"/>
    <d v="2018-01-01T00:00:00"/>
    <n v="145"/>
    <n v="4.38"/>
  </r>
  <r>
    <s v="E"/>
    <s v="R"/>
    <s v="R-F"/>
    <d v="2018-01-01T00:00:00"/>
    <x v="0"/>
    <d v="2018-01-01T00:00:00"/>
    <n v="1478"/>
    <n v="44.69"/>
  </r>
  <r>
    <s v="E"/>
    <s v="R"/>
    <s v="R-F"/>
    <d v="2018-01-01T00:00:00"/>
    <x v="1"/>
    <d v="2018-01-01T00:00:00"/>
    <n v="66.66"/>
    <n v="2.0099999999999998"/>
  </r>
  <r>
    <s v="E"/>
    <s v="G"/>
    <s v="G&gt;50Ft"/>
    <d v="2018-01-01T00:00:00"/>
    <x v="1"/>
    <d v="2018-01-01T00:00:00"/>
    <n v="203.85"/>
    <n v="5.96"/>
  </r>
  <r>
    <s v="E"/>
    <s v="G"/>
    <s v="G&gt;50Ft"/>
    <d v="2018-01-01T00:00:00"/>
    <x v="0"/>
    <d v="2018-01-01T00:00:00"/>
    <n v="4520"/>
    <n v="132.19"/>
  </r>
  <r>
    <s v="E"/>
    <s v="G"/>
    <s v="G&gt;50F"/>
    <d v="2018-01-01T00:00:00"/>
    <x v="0"/>
    <d v="2018-01-01T00:00:00"/>
    <n v="1687"/>
    <n v="49.34"/>
  </r>
  <r>
    <s v="E"/>
    <s v="C"/>
    <s v="G&lt;50F"/>
    <d v="2018-01-01T00:00:00"/>
    <x v="0"/>
    <d v="2018-01-01T00:00:00"/>
    <n v="180"/>
    <n v="5.26"/>
  </r>
  <r>
    <s v="E"/>
    <s v="G"/>
    <s v="G&gt;50F"/>
    <d v="2018-01-01T00:00:00"/>
    <x v="1"/>
    <d v="2018-01-01T00:00:00"/>
    <n v="76.08"/>
    <n v="2.23"/>
  </r>
  <r>
    <s v="E"/>
    <s v="C"/>
    <s v="G&lt;50F"/>
    <d v="2018-01-01T00:00:00"/>
    <x v="1"/>
    <d v="2018-01-01T00:00:00"/>
    <n v="8.1199999999999992"/>
    <n v="0.24"/>
  </r>
  <r>
    <s v="E"/>
    <s v="C"/>
    <s v="G&lt;50F"/>
    <d v="2018-12-01T00:00:00"/>
    <x v="1"/>
    <d v="2018-11-01T00:00:00"/>
    <n v="396.88"/>
    <n v="12.22"/>
  </r>
  <r>
    <s v="E"/>
    <s v="C"/>
    <s v="C-NET"/>
    <d v="2018-12-01T00:00:00"/>
    <x v="4"/>
    <d v="2018-11-01T00:00:00"/>
    <n v="0"/>
    <n v="0"/>
  </r>
  <r>
    <s v="E"/>
    <s v="C"/>
    <s v="G&lt;50F"/>
    <d v="2018-12-01T00:00:00"/>
    <x v="0"/>
    <d v="2018-11-01T00:00:00"/>
    <n v="8800"/>
    <n v="270.92"/>
  </r>
  <r>
    <s v="E"/>
    <s v="G"/>
    <s v="G&gt;50F"/>
    <d v="2018-12-01T00:00:00"/>
    <x v="0"/>
    <d v="2018-11-01T00:00:00"/>
    <n v="35280"/>
    <n v="1086.1300000000001"/>
  </r>
  <r>
    <s v="E"/>
    <s v="G"/>
    <s v="G&gt;50Ft"/>
    <d v="2018-12-01T00:00:00"/>
    <x v="0"/>
    <d v="2018-11-01T00:00:00"/>
    <n v="93760"/>
    <n v="2886.49"/>
  </r>
  <r>
    <s v="E"/>
    <s v="G"/>
    <s v="G&gt;50F"/>
    <d v="2018-12-01T00:00:00"/>
    <x v="1"/>
    <d v="2018-11-01T00:00:00"/>
    <n v="1591.13"/>
    <n v="48.98"/>
  </r>
  <r>
    <s v="E"/>
    <s v="G"/>
    <s v="G&gt;50Ft"/>
    <d v="2018-12-01T00:00:00"/>
    <x v="1"/>
    <d v="2018-11-01T00:00:00"/>
    <n v="4228.58"/>
    <n v="130.18"/>
  </r>
  <r>
    <s v="E"/>
    <s v="U"/>
    <s v="GU-F"/>
    <d v="2018-12-01T00:00:00"/>
    <x v="1"/>
    <d v="2018-11-01T00:00:00"/>
    <n v="340.09"/>
    <n v="10.38"/>
  </r>
  <r>
    <s v="E"/>
    <s v="U"/>
    <s v="GU-F"/>
    <d v="2018-12-01T00:00:00"/>
    <x v="0"/>
    <d v="2018-11-01T00:00:00"/>
    <n v="7542"/>
    <n v="232.27"/>
  </r>
  <r>
    <s v="E"/>
    <s v="C"/>
    <s v="SENTF"/>
    <d v="2018-12-01T00:00:00"/>
    <x v="2"/>
    <d v="2018-11-01T00:00:00"/>
    <n v="498.24"/>
    <n v="15.34"/>
  </r>
  <r>
    <s v="E"/>
    <s v="R"/>
    <s v="SENTF"/>
    <d v="2018-12-01T00:00:00"/>
    <x v="3"/>
    <d v="2018-11-01T00:00:00"/>
    <n v="1.94"/>
    <n v="0.06"/>
  </r>
  <r>
    <s v="E"/>
    <s v="C"/>
    <s v="SENTF"/>
    <d v="2018-12-01T00:00:00"/>
    <x v="3"/>
    <d v="2018-11-01T00:00:00"/>
    <n v="22.46"/>
    <n v="0.69"/>
  </r>
  <r>
    <s v="E"/>
    <s v="C"/>
    <s v="CSENTF"/>
    <d v="2018-12-01T00:00:00"/>
    <x v="3"/>
    <d v="2018-11-01T00:00:00"/>
    <n v="65.349999999999994"/>
    <n v="1.67"/>
  </r>
  <r>
    <s v="E"/>
    <s v="C"/>
    <s v="CSENTF"/>
    <d v="2018-12-01T00:00:00"/>
    <x v="2"/>
    <d v="2018-11-01T00:00:00"/>
    <n v="1449"/>
    <n v="36.840000000000003"/>
  </r>
  <r>
    <s v="E"/>
    <s v="C"/>
    <s v="SENTF"/>
    <d v="2018-12-01T00:00:00"/>
    <x v="2"/>
    <d v="2018-11-01T00:00:00"/>
    <n v="170.64"/>
    <n v="4.33"/>
  </r>
  <r>
    <s v="E"/>
    <s v="C"/>
    <s v="CG&lt;50F"/>
    <d v="2018-12-01T00:00:00"/>
    <x v="1"/>
    <d v="2018-11-01T00:00:00"/>
    <n v="32.43"/>
    <n v="0.82"/>
  </r>
  <r>
    <s v="E"/>
    <s v="C"/>
    <s v="CG&lt;50F"/>
    <d v="2018-12-01T00:00:00"/>
    <x v="0"/>
    <d v="2018-11-01T00:00:00"/>
    <n v="719"/>
    <n v="18.28"/>
  </r>
  <r>
    <s v="E"/>
    <s v="C"/>
    <s v="SENTF"/>
    <d v="2018-12-01T00:00:00"/>
    <x v="3"/>
    <d v="2018-11-01T00:00:00"/>
    <n v="7.7"/>
    <n v="0.19"/>
  </r>
  <r>
    <s v="E"/>
    <s v="R"/>
    <s v="CR-F"/>
    <d v="2018-12-01T00:00:00"/>
    <x v="0"/>
    <d v="2018-11-01T00:00:00"/>
    <n v="2583"/>
    <n v="65.67"/>
  </r>
  <r>
    <s v="E"/>
    <s v="U"/>
    <s v="CGU-F"/>
    <d v="2018-12-01T00:00:00"/>
    <x v="0"/>
    <d v="2018-11-01T00:00:00"/>
    <n v="2675"/>
    <n v="68.040000000000006"/>
  </r>
  <r>
    <s v="E"/>
    <s v="R"/>
    <s v="CR-F"/>
    <d v="2018-12-01T00:00:00"/>
    <x v="1"/>
    <d v="2018-11-01T00:00:00"/>
    <n v="116.5"/>
    <n v="2.97"/>
  </r>
  <r>
    <s v="E"/>
    <s v="U"/>
    <s v="CGU-F"/>
    <d v="2018-12-01T00:00:00"/>
    <x v="1"/>
    <d v="2018-11-01T00:00:00"/>
    <n v="120.64"/>
    <n v="3.09"/>
  </r>
  <r>
    <s v="E"/>
    <s v="G"/>
    <s v="CG&gt;50F"/>
    <d v="2018-12-01T00:00:00"/>
    <x v="1"/>
    <d v="2018-11-01T00:00:00"/>
    <n v="1684.94"/>
    <n v="42.84"/>
  </r>
  <r>
    <s v="E"/>
    <s v="G"/>
    <s v="CG&gt;50F"/>
    <d v="2018-12-01T00:00:00"/>
    <x v="0"/>
    <d v="2018-11-01T00:00:00"/>
    <n v="37360"/>
    <n v="949.87"/>
  </r>
  <r>
    <s v="E"/>
    <s v="G"/>
    <s v="CSENTF"/>
    <d v="2018-12-01T00:00:00"/>
    <x v="2"/>
    <d v="2018-11-01T00:00:00"/>
    <n v="180"/>
    <n v="4.58"/>
  </r>
  <r>
    <s v="E"/>
    <s v="G"/>
    <s v="CSENTF"/>
    <d v="2018-12-01T00:00:00"/>
    <x v="3"/>
    <d v="2018-11-01T00:00:00"/>
    <n v="8.1199999999999992"/>
    <n v="0.21"/>
  </r>
  <r>
    <s v="E"/>
    <s v="C"/>
    <s v="WSENTF"/>
    <d v="2018-12-01T00:00:00"/>
    <x v="3"/>
    <d v="2018-11-01T00:00:00"/>
    <n v="3.25"/>
    <n v="0.08"/>
  </r>
  <r>
    <s v="E"/>
    <s v="C"/>
    <s v="WSENTF"/>
    <d v="2018-12-01T00:00:00"/>
    <x v="2"/>
    <d v="2018-11-01T00:00:00"/>
    <n v="72"/>
    <n v="1.83"/>
  </r>
  <r>
    <s v="E"/>
    <s v="SL"/>
    <s v="WSENTF"/>
    <d v="2018-12-01T00:00:00"/>
    <x v="3"/>
    <d v="2018-11-01T00:00:00"/>
    <n v="46.26"/>
    <n v="1.18"/>
  </r>
  <r>
    <s v="E"/>
    <s v="SL"/>
    <s v="WSENTF"/>
    <d v="2018-12-01T00:00:00"/>
    <x v="2"/>
    <d v="2018-11-01T00:00:00"/>
    <n v="1026"/>
    <n v="26.09"/>
  </r>
  <r>
    <s v="E"/>
    <s v="G"/>
    <s v="WG&gt;50F"/>
    <d v="2018-12-01T00:00:00"/>
    <x v="1"/>
    <d v="2018-11-01T00:00:00"/>
    <n v="1754.86"/>
    <n v="44.61"/>
  </r>
  <r>
    <s v="E"/>
    <s v="U"/>
    <s v="WGU-F"/>
    <d v="2018-12-01T00:00:00"/>
    <x v="1"/>
    <d v="2018-11-01T00:00:00"/>
    <n v="61.52"/>
    <n v="1.56"/>
  </r>
  <r>
    <s v="E"/>
    <s v="G"/>
    <s v="WG&gt;50F"/>
    <d v="2018-12-01T00:00:00"/>
    <x v="0"/>
    <d v="2018-11-01T00:00:00"/>
    <n v="38910"/>
    <n v="989.29"/>
  </r>
  <r>
    <s v="E"/>
    <s v="U"/>
    <s v="WGU-F"/>
    <d v="2018-12-01T00:00:00"/>
    <x v="0"/>
    <d v="2018-11-01T00:00:00"/>
    <n v="1364"/>
    <n v="34.68"/>
  </r>
  <r>
    <s v="E"/>
    <s v="C"/>
    <s v="WG&lt;50F"/>
    <d v="2018-12-01T00:00:00"/>
    <x v="0"/>
    <d v="2018-11-01T00:00:00"/>
    <n v="1260"/>
    <n v="32.04"/>
  </r>
  <r>
    <s v="E"/>
    <s v="R"/>
    <s v="WR-F"/>
    <d v="2018-12-01T00:00:00"/>
    <x v="0"/>
    <d v="2018-11-01T00:00:00"/>
    <n v="1466"/>
    <n v="37.28"/>
  </r>
  <r>
    <s v="E"/>
    <s v="C"/>
    <s v="WG&lt;50F"/>
    <d v="2018-12-01T00:00:00"/>
    <x v="1"/>
    <d v="2018-11-01T00:00:00"/>
    <n v="56.83"/>
    <n v="1.44"/>
  </r>
  <r>
    <s v="E"/>
    <s v="R"/>
    <s v="WR-F"/>
    <d v="2018-12-01T00:00:00"/>
    <x v="1"/>
    <d v="2018-11-01T00:00:00"/>
    <n v="66.11"/>
    <n v="1.68"/>
  </r>
  <r>
    <s v="E"/>
    <s v="SL"/>
    <s v="WSENTF"/>
    <d v="2018-12-01T00:00:00"/>
    <x v="2"/>
    <d v="2018-11-01T00:00:00"/>
    <n v="108"/>
    <n v="2.75"/>
  </r>
  <r>
    <s v="E"/>
    <s v="SL"/>
    <s v="WSENTF"/>
    <d v="2018-12-01T00:00:00"/>
    <x v="3"/>
    <d v="2018-11-01T00:00:00"/>
    <n v="4.87"/>
    <n v="0.12"/>
  </r>
  <r>
    <s v="E"/>
    <s v="G"/>
    <s v="G&gt;50IF"/>
    <d v="2018-12-01T00:00:00"/>
    <x v="1"/>
    <d v="2018-11-01T00:00:00"/>
    <n v="572.24"/>
    <n v="15.58"/>
  </r>
  <r>
    <s v="E"/>
    <s v="G"/>
    <s v="G&gt;50IF"/>
    <d v="2018-12-01T00:00:00"/>
    <x v="0"/>
    <d v="2018-11-01T00:00:00"/>
    <n v="12688.26"/>
    <n v="345.5"/>
  </r>
  <r>
    <s v="E"/>
    <s v="GI"/>
    <s v="G&gt;50IF"/>
    <d v="2018-12-01T00:00:00"/>
    <x v="0"/>
    <d v="2018-11-01T00:00:00"/>
    <n v="24434.6"/>
    <n v="642.39"/>
  </r>
  <r>
    <s v="E"/>
    <s v="GI"/>
    <s v="G&gt;50IF"/>
    <d v="2018-12-01T00:00:00"/>
    <x v="1"/>
    <d v="2018-11-01T00:00:00"/>
    <n v="847.88"/>
    <n v="22.29"/>
  </r>
  <r>
    <s v="E"/>
    <s v="GI"/>
    <s v="G&gt;50IF"/>
    <d v="2018-12-01T00:00:00"/>
    <x v="1"/>
    <d v="2018-11-01T00:00:00"/>
    <n v="749.94"/>
    <n v="19.399999999999999"/>
  </r>
  <r>
    <s v="E"/>
    <s v="GI"/>
    <s v="G&gt;50IF"/>
    <d v="2018-12-01T00:00:00"/>
    <x v="0"/>
    <d v="2018-11-01T00:00:00"/>
    <n v="16628.400000000001"/>
    <n v="430.06"/>
  </r>
  <r>
    <s v="E"/>
    <s v="G"/>
    <s v="WG&gt;5IF"/>
    <d v="2018-12-01T00:00:00"/>
    <x v="0"/>
    <d v="2018-11-01T00:00:00"/>
    <n v="8554.5"/>
    <n v="278.2"/>
  </r>
  <r>
    <s v="E"/>
    <s v="G"/>
    <s v="WG&gt;5IF"/>
    <d v="2018-12-01T00:00:00"/>
    <x v="1"/>
    <d v="2018-11-01T00:00:00"/>
    <n v="385.81"/>
    <n v="12.55"/>
  </r>
  <r>
    <s v="E"/>
    <s v="GI"/>
    <s v="G&gt;50IF"/>
    <d v="2018-12-01T00:00:00"/>
    <x v="1"/>
    <d v="2018-11-01T00:00:00"/>
    <n v="1996"/>
    <n v="48.22"/>
  </r>
  <r>
    <s v="E"/>
    <s v="GI"/>
    <s v="G&gt;50IF"/>
    <d v="2018-12-01T00:00:00"/>
    <x v="0"/>
    <d v="2018-11-01T00:00:00"/>
    <n v="44257.18"/>
    <n v="1069.1600000000001"/>
  </r>
  <r>
    <s v="E"/>
    <s v="R"/>
    <s v="R-F"/>
    <d v="2018-12-01T00:00:00"/>
    <x v="0"/>
    <d v="2018-11-01T00:00:00"/>
    <n v="925"/>
    <n v="25.46"/>
  </r>
  <r>
    <s v="E"/>
    <s v="R"/>
    <s v="R-F"/>
    <d v="2018-12-01T00:00:00"/>
    <x v="1"/>
    <d v="2018-11-01T00:00:00"/>
    <n v="41.72"/>
    <n v="1.1499999999999999"/>
  </r>
  <r>
    <s v="E"/>
    <s v="R"/>
    <s v="SENTF"/>
    <d v="2018-12-01T00:00:00"/>
    <x v="2"/>
    <d v="2018-11-01T00:00:00"/>
    <n v="68.040000000000006"/>
    <n v="1.87"/>
  </r>
  <r>
    <s v="E"/>
    <s v="R"/>
    <s v="SENTF"/>
    <d v="2018-12-01T00:00:00"/>
    <x v="3"/>
    <d v="2018-11-01T00:00:00"/>
    <n v="3.07"/>
    <n v="0.08"/>
  </r>
  <r>
    <s v="E"/>
    <s v="G"/>
    <s v="SENTF"/>
    <d v="2018-12-01T00:00:00"/>
    <x v="3"/>
    <d v="2018-11-01T00:00:00"/>
    <n v="26.67"/>
    <n v="0.73"/>
  </r>
  <r>
    <s v="E"/>
    <s v="G"/>
    <s v="SENTF"/>
    <d v="2018-12-01T00:00:00"/>
    <x v="2"/>
    <d v="2018-11-01T00:00:00"/>
    <n v="591.29999999999995"/>
    <n v="16.28"/>
  </r>
  <r>
    <s v="E"/>
    <s v="C"/>
    <s v="SENTF"/>
    <d v="2018-12-01T00:00:00"/>
    <x v="2"/>
    <d v="2018-11-01T00:00:00"/>
    <n v="68.040000000000006"/>
    <n v="1.87"/>
  </r>
  <r>
    <s v="E"/>
    <s v="U"/>
    <s v="GU-F"/>
    <d v="2018-12-01T00:00:00"/>
    <x v="1"/>
    <d v="2018-11-01T00:00:00"/>
    <n v="18.670000000000002"/>
    <n v="0.51"/>
  </r>
  <r>
    <s v="E"/>
    <s v="U"/>
    <s v="GU-F"/>
    <d v="2018-12-01T00:00:00"/>
    <x v="0"/>
    <d v="2018-11-01T00:00:00"/>
    <n v="414"/>
    <n v="11.39"/>
  </r>
  <r>
    <s v="E"/>
    <s v="C"/>
    <s v="SENTF"/>
    <d v="2018-12-01T00:00:00"/>
    <x v="3"/>
    <d v="2018-11-01T00:00:00"/>
    <n v="3.07"/>
    <n v="0.08"/>
  </r>
  <r>
    <s v="E"/>
    <s v="C"/>
    <s v="SENTF"/>
    <d v="2018-12-01T00:00:00"/>
    <x v="3"/>
    <d v="2018-11-01T00:00:00"/>
    <n v="4.16"/>
    <n v="0.11"/>
  </r>
  <r>
    <s v="E"/>
    <s v="C"/>
    <s v="SENTF"/>
    <d v="2018-12-01T00:00:00"/>
    <x v="2"/>
    <d v="2018-11-01T00:00:00"/>
    <n v="92.34"/>
    <n v="2.54"/>
  </r>
  <r>
    <s v="E"/>
    <s v="G"/>
    <s v="G&gt;50Ft"/>
    <d v="2018-12-01T00:00:00"/>
    <x v="1"/>
    <d v="2018-11-01T00:00:00"/>
    <n v="635.01"/>
    <n v="17.48"/>
  </r>
  <r>
    <s v="E"/>
    <s v="G"/>
    <s v="G&gt;50Ft"/>
    <d v="2018-12-01T00:00:00"/>
    <x v="0"/>
    <d v="2018-11-01T00:00:00"/>
    <n v="14080"/>
    <n v="387.54"/>
  </r>
  <r>
    <s v="E"/>
    <s v="R"/>
    <s v="SENTF"/>
    <d v="2018-12-01T00:00:00"/>
    <x v="2"/>
    <d v="2018-11-01T00:00:00"/>
    <n v="46.8"/>
    <n v="1.43"/>
  </r>
  <r>
    <s v="E"/>
    <s v="R"/>
    <s v="SENTF"/>
    <d v="2018-12-01T00:00:00"/>
    <x v="3"/>
    <d v="2018-11-01T00:00:00"/>
    <n v="2.11"/>
    <n v="0.06"/>
  </r>
  <r>
    <s v="E"/>
    <s v="C"/>
    <s v="SENTF"/>
    <d v="2018-12-01T00:00:00"/>
    <x v="3"/>
    <d v="2018-11-01T00:00:00"/>
    <n v="21.27"/>
    <n v="0.62"/>
  </r>
  <r>
    <s v="E"/>
    <s v="C"/>
    <s v="SENTF"/>
    <d v="2018-12-01T00:00:00"/>
    <x v="2"/>
    <d v="2018-11-01T00:00:00"/>
    <n v="471.6"/>
    <n v="13.94"/>
  </r>
  <r>
    <s v="E"/>
    <s v="G"/>
    <s v="G&gt;50F"/>
    <d v="2018-12-01T00:00:00"/>
    <x v="1"/>
    <d v="2018-11-01T00:00:00"/>
    <n v="5338.4"/>
    <n v="157.72"/>
  </r>
  <r>
    <s v="E"/>
    <s v="G"/>
    <s v="G&gt;50F"/>
    <d v="2018-12-01T00:00:00"/>
    <x v="0"/>
    <d v="2018-11-01T00:00:00"/>
    <n v="118368"/>
    <n v="3496.95"/>
  </r>
  <r>
    <s v="E"/>
    <s v="G"/>
    <s v="G&gt;50Ft"/>
    <d v="2018-12-01T00:00:00"/>
    <x v="0"/>
    <d v="2018-11-01T00:00:00"/>
    <n v="39520"/>
    <n v="1167.54"/>
  </r>
  <r>
    <s v="E"/>
    <s v="G"/>
    <s v="G&gt;50Ft"/>
    <d v="2018-12-01T00:00:00"/>
    <x v="1"/>
    <d v="2018-11-01T00:00:00"/>
    <n v="1782.35"/>
    <n v="52.66"/>
  </r>
  <r>
    <s v="E"/>
    <s v="R"/>
    <s v="R-F"/>
    <d v="2018-12-01T00:00:00"/>
    <x v="1"/>
    <d v="2018-11-01T00:00:00"/>
    <n v="10.82"/>
    <n v="0.31"/>
  </r>
  <r>
    <s v="E"/>
    <s v="G"/>
    <s v="G&gt;50F"/>
    <d v="2018-12-01T00:00:00"/>
    <x v="1"/>
    <d v="2018-11-01T00:00:00"/>
    <n v="405.9"/>
    <n v="11.17"/>
  </r>
  <r>
    <s v="E"/>
    <s v="R"/>
    <s v="R-F"/>
    <d v="2018-12-01T00:00:00"/>
    <x v="0"/>
    <d v="2018-11-01T00:00:00"/>
    <n v="240"/>
    <n v="6.8"/>
  </r>
  <r>
    <s v="E"/>
    <s v="G"/>
    <s v="G&gt;50F"/>
    <d v="2018-12-01T00:00:00"/>
    <x v="0"/>
    <d v="2018-11-01T00:00:00"/>
    <n v="9000"/>
    <n v="247.72"/>
  </r>
  <r>
    <s v="E"/>
    <s v="R"/>
    <s v="R-F"/>
    <d v="2018-12-01T00:00:00"/>
    <x v="0"/>
    <d v="2018-05-01T00:00:00"/>
    <n v="452"/>
    <n v="7.16"/>
  </r>
  <r>
    <s v="E"/>
    <s v="R"/>
    <s v="R-F"/>
    <d v="2018-12-01T00:00:00"/>
    <x v="0"/>
    <d v="2018-11-01T00:00:00"/>
    <n v="157"/>
    <n v="2.4900000000000002"/>
  </r>
  <r>
    <s v="E"/>
    <s v="R"/>
    <s v="R-F"/>
    <d v="2018-12-01T00:00:00"/>
    <x v="1"/>
    <d v="2018-05-01T00:00:00"/>
    <n v="20.39"/>
    <n v="0.32"/>
  </r>
  <r>
    <s v="E"/>
    <s v="R"/>
    <s v="R-F"/>
    <d v="2018-12-01T00:00:00"/>
    <x v="1"/>
    <d v="2018-11-01T00:00:00"/>
    <n v="7.08"/>
    <n v="0.11"/>
  </r>
  <r>
    <s v="E"/>
    <s v="U"/>
    <s v="GU-F"/>
    <d v="2018-12-01T00:00:00"/>
    <x v="1"/>
    <d v="2018-11-01T00:00:00"/>
    <n v="99.3"/>
    <n v="2.62"/>
  </r>
  <r>
    <s v="E"/>
    <s v="C"/>
    <s v="SENTF"/>
    <d v="2018-12-01T00:00:00"/>
    <x v="2"/>
    <d v="2018-11-01T00:00:00"/>
    <n v="61.56"/>
    <n v="1.63"/>
  </r>
  <r>
    <s v="E"/>
    <s v="U"/>
    <s v="GU-F"/>
    <d v="2018-12-01T00:00:00"/>
    <x v="0"/>
    <d v="2018-11-01T00:00:00"/>
    <n v="2202"/>
    <n v="58.37"/>
  </r>
  <r>
    <s v="E"/>
    <s v="C"/>
    <s v="SENTF"/>
    <d v="2018-12-01T00:00:00"/>
    <x v="3"/>
    <d v="2018-11-01T00:00:00"/>
    <n v="2.78"/>
    <n v="7.0000000000000007E-2"/>
  </r>
  <r>
    <s v="E"/>
    <s v="C"/>
    <s v="GU-F"/>
    <d v="2018-12-01T00:00:00"/>
    <x v="0"/>
    <d v="2018-11-01T00:00:00"/>
    <n v="341"/>
    <n v="9.0399999999999991"/>
  </r>
  <r>
    <s v="E"/>
    <s v="C"/>
    <s v="GU-F"/>
    <d v="2018-12-01T00:00:00"/>
    <x v="1"/>
    <d v="2018-11-01T00:00:00"/>
    <n v="15.38"/>
    <n v="0.41"/>
  </r>
  <r>
    <s v="E"/>
    <s v="SL"/>
    <s v="WSENTF"/>
    <d v="2018-11-01T00:00:00"/>
    <x v="3"/>
    <d v="2018-05-01T00:00:00"/>
    <n v="47.79"/>
    <n v="0.66"/>
  </r>
  <r>
    <s v="E"/>
    <s v="SL"/>
    <s v="WSENTF"/>
    <d v="2018-11-01T00:00:00"/>
    <x v="2"/>
    <d v="2018-11-01T00:00:00"/>
    <n v="0.4"/>
    <n v="0"/>
  </r>
  <r>
    <s v="E"/>
    <s v="C"/>
    <s v="G&lt;50F"/>
    <d v="2018-06-01T00:00:00"/>
    <x v="0"/>
    <d v="2018-01-01T00:00:00"/>
    <n v="1810"/>
    <n v="34.619999999999997"/>
  </r>
  <r>
    <s v="E"/>
    <s v="C"/>
    <s v="G&lt;50F"/>
    <d v="2018-06-01T00:00:00"/>
    <x v="0"/>
    <d v="2018-05-01T00:00:00"/>
    <n v="3893"/>
    <n v="74.47"/>
  </r>
  <r>
    <s v="E"/>
    <s v="C"/>
    <s v="G&lt;50F"/>
    <d v="2018-06-01T00:00:00"/>
    <x v="1"/>
    <d v="2018-05-01T00:00:00"/>
    <n v="175.57"/>
    <n v="3.36"/>
  </r>
  <r>
    <s v="E"/>
    <s v="G"/>
    <s v="G&gt;50F"/>
    <d v="2018-06-01T00:00:00"/>
    <x v="1"/>
    <d v="2018-01-01T00:00:00"/>
    <n v="50.87"/>
    <n v="0.53"/>
  </r>
  <r>
    <s v="E"/>
    <s v="G"/>
    <s v="G&gt;50F"/>
    <d v="2018-06-01T00:00:00"/>
    <x v="0"/>
    <d v="2018-01-01T00:00:00"/>
    <n v="1128"/>
    <n v="11.83"/>
  </r>
  <r>
    <s v="E"/>
    <s v="R"/>
    <s v="R-F"/>
    <d v="2018-06-01T00:00:00"/>
    <x v="0"/>
    <d v="2018-05-01T00:00:00"/>
    <n v="793"/>
    <n v="8.32"/>
  </r>
  <r>
    <s v="E"/>
    <s v="R"/>
    <s v="R-F"/>
    <d v="2018-06-01T00:00:00"/>
    <x v="1"/>
    <d v="2018-05-01T00:00:00"/>
    <n v="35.76"/>
    <n v="0.37"/>
  </r>
  <r>
    <s v="E"/>
    <s v="R"/>
    <s v="R-F"/>
    <d v="2018-06-01T00:00:00"/>
    <x v="1"/>
    <d v="2018-01-01T00:00:00"/>
    <n v="4.01"/>
    <n v="0.04"/>
  </r>
  <r>
    <s v="E"/>
    <s v="R"/>
    <s v="R-F"/>
    <d v="2018-06-01T00:00:00"/>
    <x v="0"/>
    <d v="2018-01-01T00:00:00"/>
    <n v="89"/>
    <n v="0.93"/>
  </r>
  <r>
    <s v="E"/>
    <s v="G"/>
    <s v="G&gt;50F"/>
    <d v="2018-06-01T00:00:00"/>
    <x v="0"/>
    <d v="2018-05-01T00:00:00"/>
    <n v="10152"/>
    <n v="106.5"/>
  </r>
  <r>
    <s v="E"/>
    <s v="G"/>
    <s v="G&gt;50F"/>
    <d v="2018-06-01T00:00:00"/>
    <x v="1"/>
    <d v="2018-05-01T00:00:00"/>
    <n v="457.86"/>
    <n v="4.8"/>
  </r>
  <r>
    <s v="E"/>
    <s v="C"/>
    <s v="SENTF"/>
    <d v="2018-06-01T00:00:00"/>
    <x v="2"/>
    <d v="2018-01-01T00:00:00"/>
    <n v="20"/>
    <n v="0.21"/>
  </r>
  <r>
    <s v="E"/>
    <s v="C"/>
    <s v="SENTF"/>
    <d v="2018-06-01T00:00:00"/>
    <x v="2"/>
    <d v="2018-05-01T00:00:00"/>
    <n v="183.4"/>
    <n v="1.93"/>
  </r>
  <r>
    <s v="E"/>
    <s v="C"/>
    <s v="SENTF"/>
    <d v="2018-06-01T00:00:00"/>
    <x v="3"/>
    <d v="2018-01-01T00:00:00"/>
    <n v="0.91"/>
    <n v="0.01"/>
  </r>
  <r>
    <s v="E"/>
    <s v="C"/>
    <s v="SENTF"/>
    <d v="2018-06-01T00:00:00"/>
    <x v="3"/>
    <d v="2018-05-01T00:00:00"/>
    <n v="8.2799999999999994"/>
    <n v="0.09"/>
  </r>
  <r>
    <s v="E"/>
    <s v="R"/>
    <s v="R-F"/>
    <d v="2018-06-01T00:00:00"/>
    <x v="0"/>
    <d v="2018-05-01T00:00:00"/>
    <n v="466"/>
    <n v="9"/>
  </r>
  <r>
    <s v="E"/>
    <s v="R"/>
    <s v="R-F"/>
    <d v="2018-06-01T00:00:00"/>
    <x v="1"/>
    <d v="2018-01-01T00:00:00"/>
    <n v="27.55"/>
    <n v="0.56999999999999995"/>
  </r>
  <r>
    <s v="E"/>
    <s v="R"/>
    <s v="R-F"/>
    <d v="2018-06-01T00:00:00"/>
    <x v="0"/>
    <d v="2018-01-01T00:00:00"/>
    <n v="611"/>
    <n v="12.74"/>
  </r>
  <r>
    <s v="E"/>
    <s v="R"/>
    <s v="R-F"/>
    <d v="2018-06-01T00:00:00"/>
    <x v="0"/>
    <d v="2018-01-01T00:00:00"/>
    <n v="891"/>
    <n v="20.28"/>
  </r>
  <r>
    <s v="E"/>
    <s v="R"/>
    <s v="R-F"/>
    <d v="2018-06-01T00:00:00"/>
    <x v="1"/>
    <d v="2018-01-01T00:00:00"/>
    <n v="40.18"/>
    <n v="0.91"/>
  </r>
  <r>
    <s v="E"/>
    <s v="R"/>
    <s v="R-F"/>
    <d v="2018-06-01T00:00:00"/>
    <x v="0"/>
    <d v="2018-05-01T00:00:00"/>
    <n v="467"/>
    <n v="9.74"/>
  </r>
  <r>
    <s v="E"/>
    <s v="R"/>
    <s v="R-F"/>
    <d v="2018-06-01T00:00:00"/>
    <x v="1"/>
    <d v="2018-05-01T00:00:00"/>
    <n v="21.02"/>
    <n v="0.4"/>
  </r>
  <r>
    <s v="E"/>
    <s v="R"/>
    <s v="R-F"/>
    <d v="2018-06-01T00:00:00"/>
    <x v="1"/>
    <d v="2018-05-01T00:00:00"/>
    <n v="21.06"/>
    <n v="0.44"/>
  </r>
  <r>
    <s v="E"/>
    <s v="U"/>
    <s v="GU-F"/>
    <d v="2018-06-01T00:00:00"/>
    <x v="1"/>
    <d v="2018-05-01T00:00:00"/>
    <n v="86.05"/>
    <n v="0.98"/>
  </r>
  <r>
    <s v="E"/>
    <s v="U"/>
    <s v="GU-F"/>
    <d v="2018-06-01T00:00:00"/>
    <x v="0"/>
    <d v="2018-05-01T00:00:00"/>
    <n v="1908"/>
    <n v="22.04"/>
  </r>
  <r>
    <s v="E"/>
    <s v="U"/>
    <s v="GU-F"/>
    <d v="2018-06-01T00:00:00"/>
    <x v="1"/>
    <d v="2018-01-01T00:00:00"/>
    <n v="6.14"/>
    <n v="7.0000000000000007E-2"/>
  </r>
  <r>
    <s v="E"/>
    <s v="U"/>
    <s v="GU-F"/>
    <d v="2018-06-01T00:00:00"/>
    <x v="0"/>
    <d v="2018-01-01T00:00:00"/>
    <n v="136"/>
    <n v="1.58"/>
  </r>
  <r>
    <s v="E"/>
    <s v="G"/>
    <s v="G&gt;50Ft"/>
    <d v="2018-06-01T00:00:00"/>
    <x v="0"/>
    <d v="2018-01-01T00:00:00"/>
    <n v="683"/>
    <n v="7.89"/>
  </r>
  <r>
    <s v="E"/>
    <s v="G"/>
    <s v="G&gt;50Ft"/>
    <d v="2018-06-01T00:00:00"/>
    <x v="1"/>
    <d v="2018-01-01T00:00:00"/>
    <n v="30.8"/>
    <n v="0.36"/>
  </r>
  <r>
    <s v="E"/>
    <s v="G"/>
    <s v="G&gt;50Ft"/>
    <d v="2018-06-01T00:00:00"/>
    <x v="0"/>
    <d v="2018-05-01T00:00:00"/>
    <n v="9557"/>
    <n v="110.46"/>
  </r>
  <r>
    <s v="E"/>
    <s v="G"/>
    <s v="G&gt;50Ft"/>
    <d v="2018-06-01T00:00:00"/>
    <x v="1"/>
    <d v="2018-05-01T00:00:00"/>
    <n v="431.02"/>
    <n v="4.9800000000000004"/>
  </r>
  <r>
    <s v="E"/>
    <s v="C"/>
    <s v="SENTF"/>
    <d v="2018-06-01T00:00:00"/>
    <x v="2"/>
    <d v="2018-01-01T00:00:00"/>
    <n v="5"/>
    <n v="0.06"/>
  </r>
  <r>
    <s v="E"/>
    <s v="C"/>
    <s v="SENTF"/>
    <d v="2018-06-01T00:00:00"/>
    <x v="3"/>
    <d v="2018-05-01T00:00:00"/>
    <n v="3.18"/>
    <n v="0.04"/>
  </r>
  <r>
    <s v="E"/>
    <s v="C"/>
    <s v="SENTF"/>
    <d v="2018-06-01T00:00:00"/>
    <x v="3"/>
    <d v="2018-01-01T00:00:00"/>
    <n v="0.23"/>
    <n v="0"/>
  </r>
  <r>
    <s v="E"/>
    <s v="C"/>
    <s v="SENTF"/>
    <d v="2018-06-01T00:00:00"/>
    <x v="2"/>
    <d v="2018-05-01T00:00:00"/>
    <n v="70.599999999999994"/>
    <n v="0.82"/>
  </r>
  <r>
    <s v="E"/>
    <s v="G"/>
    <s v="G&gt;50Ft"/>
    <d v="2018-06-01T00:00:00"/>
    <x v="1"/>
    <d v="2018-05-01T00:00:00"/>
    <n v="2776.36"/>
    <n v="29.14"/>
  </r>
  <r>
    <s v="E"/>
    <s v="U"/>
    <s v="GU-F"/>
    <d v="2018-06-01T00:00:00"/>
    <x v="1"/>
    <d v="2018-05-01T00:00:00"/>
    <n v="208.73"/>
    <n v="2.2000000000000002"/>
  </r>
  <r>
    <s v="E"/>
    <s v="G"/>
    <s v="G&gt;50Ft"/>
    <d v="2018-06-01T00:00:00"/>
    <x v="1"/>
    <d v="2018-01-01T00:00:00"/>
    <n v="308.49"/>
    <n v="3.24"/>
  </r>
  <r>
    <s v="E"/>
    <s v="U"/>
    <s v="GU-F"/>
    <d v="2018-06-01T00:00:00"/>
    <x v="1"/>
    <d v="2018-01-01T00:00:00"/>
    <n v="23.18"/>
    <n v="0.25"/>
  </r>
  <r>
    <s v="E"/>
    <s v="G"/>
    <s v="G&gt;50Ft"/>
    <d v="2018-06-01T00:00:00"/>
    <x v="0"/>
    <d v="2018-05-01T00:00:00"/>
    <n v="61560"/>
    <n v="645.84"/>
  </r>
  <r>
    <s v="E"/>
    <s v="U"/>
    <s v="GU-F"/>
    <d v="2018-06-01T00:00:00"/>
    <x v="0"/>
    <d v="2018-05-01T00:00:00"/>
    <n v="4628"/>
    <n v="48.56"/>
  </r>
  <r>
    <s v="E"/>
    <s v="G"/>
    <s v="G&gt;50Ft"/>
    <d v="2018-06-01T00:00:00"/>
    <x v="0"/>
    <d v="2018-01-01T00:00:00"/>
    <n v="6840"/>
    <n v="71.760000000000005"/>
  </r>
  <r>
    <s v="E"/>
    <s v="U"/>
    <s v="GU-F"/>
    <d v="2018-06-01T00:00:00"/>
    <x v="0"/>
    <d v="2018-01-01T00:00:00"/>
    <n v="514"/>
    <n v="5.39"/>
  </r>
  <r>
    <s v="E"/>
    <s v="C"/>
    <s v="SENTF"/>
    <d v="2018-06-01T00:00:00"/>
    <x v="2"/>
    <d v="2018-05-01T00:00:00"/>
    <n v="39.200000000000003"/>
    <n v="0.42"/>
  </r>
  <r>
    <s v="E"/>
    <s v="C"/>
    <s v="SENTF"/>
    <d v="2018-06-01T00:00:00"/>
    <x v="3"/>
    <d v="2018-05-01T00:00:00"/>
    <n v="1.76"/>
    <n v="0.02"/>
  </r>
  <r>
    <s v="E"/>
    <s v="C"/>
    <s v="SENTF"/>
    <d v="2018-06-01T00:00:00"/>
    <x v="3"/>
    <d v="2018-01-01T00:00:00"/>
    <n v="0.18"/>
    <n v="0"/>
  </r>
  <r>
    <s v="E"/>
    <s v="C"/>
    <s v="SENTF"/>
    <d v="2018-06-01T00:00:00"/>
    <x v="2"/>
    <d v="2018-01-01T00:00:00"/>
    <n v="4"/>
    <n v="0.04"/>
  </r>
  <r>
    <s v="E"/>
    <s v="U"/>
    <s v="GU-F"/>
    <d v="2018-06-01T00:00:00"/>
    <x v="1"/>
    <d v="2018-05-01T00:00:00"/>
    <n v="0.59"/>
    <n v="0.01"/>
  </r>
  <r>
    <s v="E"/>
    <s v="U"/>
    <s v="GU-F"/>
    <d v="2018-06-01T00:00:00"/>
    <x v="0"/>
    <d v="2018-05-01T00:00:00"/>
    <n v="13"/>
    <n v="0.18"/>
  </r>
  <r>
    <s v="E"/>
    <s v="G"/>
    <s v="G&gt;50F"/>
    <d v="2018-06-01T00:00:00"/>
    <x v="0"/>
    <d v="2018-05-01T00:00:00"/>
    <n v="9582"/>
    <n v="121.41"/>
  </r>
  <r>
    <s v="E"/>
    <s v="G"/>
    <s v="G&gt;50F"/>
    <d v="2018-06-01T00:00:00"/>
    <x v="1"/>
    <d v="2018-05-01T00:00:00"/>
    <n v="432.15"/>
    <n v="5.48"/>
  </r>
  <r>
    <s v="E"/>
    <s v="U"/>
    <s v="GU-F"/>
    <d v="2018-06-01T00:00:00"/>
    <x v="1"/>
    <d v="2018-01-01T00:00:00"/>
    <n v="34.450000000000003"/>
    <n v="0.44"/>
  </r>
  <r>
    <s v="E"/>
    <s v="U"/>
    <s v="GU-F"/>
    <d v="2018-06-01T00:00:00"/>
    <x v="0"/>
    <d v="2018-01-01T00:00:00"/>
    <n v="764"/>
    <n v="9.68"/>
  </r>
  <r>
    <s v="E"/>
    <s v="G"/>
    <s v="G&gt;50F"/>
    <d v="2018-06-01T00:00:00"/>
    <x v="0"/>
    <d v="2018-01-01T00:00:00"/>
    <n v="4791"/>
    <n v="60.71"/>
  </r>
  <r>
    <s v="E"/>
    <s v="G"/>
    <s v="G&gt;50F"/>
    <d v="2018-06-01T00:00:00"/>
    <x v="1"/>
    <d v="2018-01-01T00:00:00"/>
    <n v="216.07"/>
    <n v="2.74"/>
  </r>
  <r>
    <s v="E"/>
    <s v="R"/>
    <s v="R-F"/>
    <d v="2018-06-01T00:00:00"/>
    <x v="1"/>
    <d v="2018-05-01T00:00:00"/>
    <n v="67.56"/>
    <n v="1.37"/>
  </r>
  <r>
    <s v="E"/>
    <s v="R"/>
    <s v="R-F"/>
    <d v="2018-06-01T00:00:00"/>
    <x v="1"/>
    <d v="2018-01-01T00:00:00"/>
    <n v="156.66999999999999"/>
    <n v="3.64"/>
  </r>
  <r>
    <s v="E"/>
    <s v="R"/>
    <s v="R-F"/>
    <d v="2018-06-01T00:00:00"/>
    <x v="0"/>
    <d v="2018-05-01T00:00:00"/>
    <n v="1498"/>
    <n v="30.37"/>
  </r>
  <r>
    <s v="E"/>
    <s v="R"/>
    <s v="R-F"/>
    <d v="2018-06-01T00:00:00"/>
    <x v="0"/>
    <d v="2018-01-01T00:00:00"/>
    <n v="3474"/>
    <n v="80.63"/>
  </r>
  <r>
    <s v="E"/>
    <s v="U"/>
    <s v="GU-F"/>
    <d v="2018-06-01T00:00:00"/>
    <x v="0"/>
    <d v="2018-01-01T00:00:00"/>
    <n v="51"/>
    <n v="0.95"/>
  </r>
  <r>
    <s v="E"/>
    <s v="U"/>
    <s v="GU-F"/>
    <d v="2018-06-01T00:00:00"/>
    <x v="1"/>
    <d v="2018-01-01T00:00:00"/>
    <n v="2.2999999999999998"/>
    <n v="0.04"/>
  </r>
  <r>
    <s v="E"/>
    <s v="C"/>
    <s v="SENTF"/>
    <d v="2018-06-01T00:00:00"/>
    <x v="2"/>
    <d v="2018-05-01T00:00:00"/>
    <n v="40.6"/>
    <n v="0.75"/>
  </r>
  <r>
    <s v="E"/>
    <s v="C"/>
    <s v="SENTF"/>
    <d v="2018-06-01T00:00:00"/>
    <x v="3"/>
    <d v="2018-05-01T00:00:00"/>
    <n v="1.83"/>
    <n v="0.03"/>
  </r>
  <r>
    <s v="E"/>
    <s v="R"/>
    <s v="SENTF"/>
    <d v="2018-06-01T00:00:00"/>
    <x v="3"/>
    <d v="2018-05-01T00:00:00"/>
    <n v="0.49"/>
    <n v="0.01"/>
  </r>
  <r>
    <s v="E"/>
    <s v="R"/>
    <s v="SENTF"/>
    <d v="2018-06-01T00:00:00"/>
    <x v="2"/>
    <d v="2018-05-01T00:00:00"/>
    <n v="10.8"/>
    <n v="0.2"/>
  </r>
  <r>
    <s v="E"/>
    <s v="C"/>
    <s v="SENTF"/>
    <d v="2018-06-01T00:00:00"/>
    <x v="3"/>
    <d v="2018-01-01T00:00:00"/>
    <n v="1.58"/>
    <n v="0.03"/>
  </r>
  <r>
    <s v="E"/>
    <s v="U"/>
    <s v="GU-F"/>
    <d v="2018-06-01T00:00:00"/>
    <x v="0"/>
    <d v="2018-05-01T00:00:00"/>
    <n v="59"/>
    <n v="1.1000000000000001"/>
  </r>
  <r>
    <s v="E"/>
    <s v="C"/>
    <s v="SENTF"/>
    <d v="2018-06-01T00:00:00"/>
    <x v="2"/>
    <d v="2018-01-01T00:00:00"/>
    <n v="35"/>
    <n v="0.65"/>
  </r>
  <r>
    <s v="E"/>
    <s v="U"/>
    <s v="GU-F"/>
    <d v="2018-06-01T00:00:00"/>
    <x v="1"/>
    <d v="2018-05-01T00:00:00"/>
    <n v="2.66"/>
    <n v="0.05"/>
  </r>
  <r>
    <s v="E"/>
    <s v="R"/>
    <s v="SENTF"/>
    <d v="2018-06-01T00:00:00"/>
    <x v="2"/>
    <d v="2018-01-01T00:00:00"/>
    <n v="9"/>
    <n v="0.17"/>
  </r>
  <r>
    <s v="E"/>
    <s v="R"/>
    <s v="SENTF"/>
    <d v="2018-06-01T00:00:00"/>
    <x v="3"/>
    <d v="2018-01-01T00:00:00"/>
    <n v="0.41"/>
    <n v="0.01"/>
  </r>
  <r>
    <s v="E"/>
    <s v="C"/>
    <s v="G&lt;50F"/>
    <d v="2018-06-01T00:00:00"/>
    <x v="1"/>
    <d v="2018-05-01T00:00:00"/>
    <n v="19.98"/>
    <n v="0.45"/>
  </r>
  <r>
    <s v="E"/>
    <s v="C"/>
    <s v="G&lt;50F"/>
    <d v="2018-06-01T00:00:00"/>
    <x v="0"/>
    <d v="2018-05-01T00:00:00"/>
    <n v="443"/>
    <n v="9.92"/>
  </r>
  <r>
    <s v="E"/>
    <s v="C"/>
    <s v="G&lt;50F"/>
    <d v="2018-06-01T00:00:00"/>
    <x v="1"/>
    <d v="2018-01-01T00:00:00"/>
    <n v="66.25"/>
    <n v="1.48"/>
  </r>
  <r>
    <s v="E"/>
    <s v="C"/>
    <s v="G&lt;50F"/>
    <d v="2018-06-01T00:00:00"/>
    <x v="0"/>
    <d v="2018-01-01T00:00:00"/>
    <n v="1469"/>
    <n v="32.880000000000003"/>
  </r>
  <r>
    <s v="E"/>
    <s v="R"/>
    <s v="R-F"/>
    <d v="2018-06-01T00:00:00"/>
    <x v="0"/>
    <d v="2018-01-01T00:00:00"/>
    <n v="38"/>
    <n v="1.1499999999999999"/>
  </r>
  <r>
    <s v="E"/>
    <s v="R"/>
    <s v="R-F"/>
    <d v="2018-06-01T00:00:00"/>
    <x v="1"/>
    <d v="2018-01-01T00:00:00"/>
    <n v="1.71"/>
    <n v="0.05"/>
  </r>
  <r>
    <s v="E"/>
    <s v="R"/>
    <s v="SENTF"/>
    <d v="2018-06-01T00:00:00"/>
    <x v="2"/>
    <d v="2018-05-01T00:00:00"/>
    <n v="24"/>
    <n v="0.3"/>
  </r>
  <r>
    <s v="E"/>
    <s v="R"/>
    <s v="SENTF"/>
    <d v="2018-06-01T00:00:00"/>
    <x v="3"/>
    <d v="2018-05-01T00:00:00"/>
    <n v="1.08"/>
    <n v="0.01"/>
  </r>
  <r>
    <s v="E"/>
    <s v="R"/>
    <s v="SENTF"/>
    <d v="2018-06-01T00:00:00"/>
    <x v="3"/>
    <d v="2018-01-01T00:00:00"/>
    <n v="0.54"/>
    <n v="0.01"/>
  </r>
  <r>
    <s v="E"/>
    <s v="R"/>
    <s v="SENTF"/>
    <d v="2018-06-01T00:00:00"/>
    <x v="2"/>
    <d v="2018-01-01T00:00:00"/>
    <n v="12"/>
    <n v="0.15"/>
  </r>
  <r>
    <s v="E"/>
    <s v="R"/>
    <s v="R-F"/>
    <d v="2018-06-01T00:00:00"/>
    <x v="1"/>
    <d v="2018-05-01T00:00:00"/>
    <n v="37.79"/>
    <n v="0.69"/>
  </r>
  <r>
    <s v="E"/>
    <s v="R"/>
    <s v="R-F"/>
    <d v="2018-06-01T00:00:00"/>
    <x v="0"/>
    <d v="2018-05-01T00:00:00"/>
    <n v="838"/>
    <n v="15.35"/>
  </r>
  <r>
    <s v="E"/>
    <s v="R"/>
    <s v="R-F"/>
    <d v="2018-06-01T00:00:00"/>
    <x v="1"/>
    <d v="2018-01-01T00:00:00"/>
    <n v="27.42"/>
    <n v="0.6"/>
  </r>
  <r>
    <s v="E"/>
    <s v="R"/>
    <s v="R-F"/>
    <d v="2018-06-01T00:00:00"/>
    <x v="0"/>
    <d v="2018-01-01T00:00:00"/>
    <n v="608"/>
    <n v="13.26"/>
  </r>
  <r>
    <s v="E"/>
    <s v="R"/>
    <s v="R-NET"/>
    <d v="2018-06-01T00:00:00"/>
    <x v="4"/>
    <d v="2018-01-01T00:00:00"/>
    <n v="-146"/>
    <n v="-4.4000000000000004"/>
  </r>
  <r>
    <s v="E"/>
    <s v="R"/>
    <s v="WR-F"/>
    <d v="2018-06-01T00:00:00"/>
    <x v="1"/>
    <d v="2018-01-01T00:00:00"/>
    <n v="25.08"/>
    <n v="0.56000000000000005"/>
  </r>
  <r>
    <s v="E"/>
    <s v="R"/>
    <s v="WR-F"/>
    <d v="2018-06-01T00:00:00"/>
    <x v="0"/>
    <d v="2018-01-01T00:00:00"/>
    <n v="556"/>
    <n v="12.36"/>
  </r>
  <r>
    <s v="E"/>
    <s v="R"/>
    <s v="R-F"/>
    <d v="2018-01-01T00:00:00"/>
    <x v="1"/>
    <d v="2018-01-01T00:00:00"/>
    <n v="11.41"/>
    <n v="0.33"/>
  </r>
  <r>
    <s v="E"/>
    <s v="R"/>
    <s v="R-F"/>
    <d v="2018-01-01T00:00:00"/>
    <x v="0"/>
    <d v="2018-01-01T00:00:00"/>
    <n v="253"/>
    <n v="7.4"/>
  </r>
  <r>
    <s v="E"/>
    <s v="U"/>
    <s v="GU-F"/>
    <d v="2018-01-01T00:00:00"/>
    <x v="0"/>
    <d v="2018-01-01T00:00:00"/>
    <n v="103"/>
    <n v="3.01"/>
  </r>
  <r>
    <s v="E"/>
    <s v="U"/>
    <s v="GU-F"/>
    <d v="2018-01-01T00:00:00"/>
    <x v="1"/>
    <d v="2018-01-01T00:00:00"/>
    <n v="4.6500000000000004"/>
    <n v="0.14000000000000001"/>
  </r>
  <r>
    <s v="E"/>
    <s v="R"/>
    <s v="R-F"/>
    <d v="2018-01-01T00:00:00"/>
    <x v="1"/>
    <d v="2018-01-01T00:00:00"/>
    <n v="21.92"/>
    <n v="0.64"/>
  </r>
  <r>
    <s v="E"/>
    <s v="C"/>
    <s v="G&lt;50F"/>
    <d v="2018-01-01T00:00:00"/>
    <x v="1"/>
    <d v="2018-01-01T00:00:00"/>
    <n v="67.290000000000006"/>
    <n v="1.96"/>
  </r>
  <r>
    <s v="E"/>
    <s v="R"/>
    <s v="R-F"/>
    <d v="2018-01-01T00:00:00"/>
    <x v="0"/>
    <d v="2018-01-01T00:00:00"/>
    <n v="486"/>
    <n v="14.21"/>
  </r>
  <r>
    <s v="E"/>
    <s v="C"/>
    <s v="G&lt;50F"/>
    <d v="2018-01-01T00:00:00"/>
    <x v="0"/>
    <d v="2018-01-01T00:00:00"/>
    <n v="1492"/>
    <n v="43.64"/>
  </r>
  <r>
    <s v="E"/>
    <s v="R"/>
    <s v="R-F"/>
    <d v="2018-01-01T00:00:00"/>
    <x v="0"/>
    <d v="2018-01-01T00:00:00"/>
    <n v="448"/>
    <n v="13.1"/>
  </r>
  <r>
    <s v="E"/>
    <s v="R"/>
    <s v="R-F"/>
    <d v="2018-01-01T00:00:00"/>
    <x v="1"/>
    <d v="2018-01-01T00:00:00"/>
    <n v="20.21"/>
    <n v="0.59"/>
  </r>
  <r>
    <s v="E"/>
    <s v="U"/>
    <s v="GU-F"/>
    <d v="2018-01-01T00:00:00"/>
    <x v="1"/>
    <d v="2018-01-01T00:00:00"/>
    <n v="22.44"/>
    <n v="0.66"/>
  </r>
  <r>
    <s v="E"/>
    <s v="U"/>
    <s v="GU-F"/>
    <d v="2018-01-01T00:00:00"/>
    <x v="0"/>
    <d v="2018-01-01T00:00:00"/>
    <n v="498"/>
    <n v="14.79"/>
  </r>
  <r>
    <s v="E"/>
    <s v="C"/>
    <s v="GU-F"/>
    <d v="2018-01-01T00:00:00"/>
    <x v="0"/>
    <d v="2018-01-01T00:00:00"/>
    <n v="77"/>
    <n v="2.29"/>
  </r>
  <r>
    <s v="E"/>
    <s v="C"/>
    <s v="GU-F"/>
    <d v="2018-01-01T00:00:00"/>
    <x v="1"/>
    <d v="2018-01-01T00:00:00"/>
    <n v="3.47"/>
    <n v="0.1"/>
  </r>
  <r>
    <s v="E"/>
    <s v="C"/>
    <s v="G&lt;50F"/>
    <d v="2018-01-01T00:00:00"/>
    <x v="0"/>
    <d v="2018-01-01T00:00:00"/>
    <n v="4490"/>
    <n v="137.71"/>
  </r>
  <r>
    <s v="E"/>
    <s v="C"/>
    <s v="G&lt;50F"/>
    <d v="2018-01-01T00:00:00"/>
    <x v="1"/>
    <d v="2018-01-01T00:00:00"/>
    <n v="202.5"/>
    <n v="6.21"/>
  </r>
  <r>
    <s v="E"/>
    <s v="U"/>
    <s v="WGU-F"/>
    <d v="2018-01-01T00:00:00"/>
    <x v="1"/>
    <d v="2018-01-01T00:00:00"/>
    <n v="0"/>
    <n v="0"/>
  </r>
  <r>
    <s v="E"/>
    <s v="U"/>
    <s v="WGU-F"/>
    <d v="2018-01-01T00:00:00"/>
    <x v="0"/>
    <d v="2018-01-01T00:00:00"/>
    <n v="0"/>
    <n v="0"/>
  </r>
  <r>
    <s v="E"/>
    <s v="C"/>
    <s v="WG&lt;50F"/>
    <d v="2018-01-01T00:00:00"/>
    <x v="0"/>
    <d v="2018-01-01T00:00:00"/>
    <n v="0"/>
    <n v="0"/>
  </r>
  <r>
    <s v="E"/>
    <s v="C"/>
    <s v="WG&lt;50F"/>
    <d v="2018-01-01T00:00:00"/>
    <x v="1"/>
    <d v="2018-01-01T00:00:00"/>
    <n v="0"/>
    <n v="0"/>
  </r>
  <r>
    <s v="E"/>
    <s v="G"/>
    <s v="WG&gt;50F"/>
    <d v="2018-01-01T00:00:00"/>
    <x v="1"/>
    <d v="2018-01-01T00:00:00"/>
    <n v="0"/>
    <n v="0"/>
  </r>
  <r>
    <s v="E"/>
    <s v="G"/>
    <s v="WG&gt;50F"/>
    <d v="2018-01-01T00:00:00"/>
    <x v="0"/>
    <d v="2018-01-01T00:00:00"/>
    <n v="0"/>
    <n v="0"/>
  </r>
  <r>
    <s v="E"/>
    <s v="R"/>
    <s v="WR-F"/>
    <d v="2018-01-01T00:00:00"/>
    <x v="0"/>
    <d v="2018-01-01T00:00:00"/>
    <n v="0"/>
    <n v="0"/>
  </r>
  <r>
    <s v="E"/>
    <s v="R"/>
    <s v="WR-F"/>
    <d v="2018-01-01T00:00:00"/>
    <x v="1"/>
    <d v="2018-01-01T00:00:00"/>
    <n v="0"/>
    <n v="0"/>
  </r>
  <r>
    <s v="E"/>
    <s v="R"/>
    <s v="R-F"/>
    <d v="2018-01-01T00:00:00"/>
    <x v="1"/>
    <d v="2018-01-01T00:00:00"/>
    <n v="65.25"/>
    <n v="1.99"/>
  </r>
  <r>
    <s v="E"/>
    <s v="R"/>
    <s v="R-F"/>
    <d v="2018-01-01T00:00:00"/>
    <x v="0"/>
    <d v="2018-01-01T00:00:00"/>
    <n v="1447"/>
    <n v="43.75"/>
  </r>
  <r>
    <s v="E"/>
    <s v="R"/>
    <s v="R-F"/>
    <d v="2018-01-01T00:00:00"/>
    <x v="0"/>
    <d v="2018-01-01T00:00:00"/>
    <n v="2354"/>
    <n v="71.150000000000006"/>
  </r>
  <r>
    <s v="E"/>
    <s v="R"/>
    <s v="R-F"/>
    <d v="2018-01-01T00:00:00"/>
    <x v="1"/>
    <d v="2018-01-01T00:00:00"/>
    <n v="106.16"/>
    <n v="3.2"/>
  </r>
  <r>
    <s v="E"/>
    <s v="S"/>
    <s v="STRLTF"/>
    <d v="2018-01-01T00:00:00"/>
    <x v="1"/>
    <d v="2018-01-01T00:00:00"/>
    <n v="209.16"/>
    <n v="5.19"/>
  </r>
  <r>
    <s v="E"/>
    <s v="S"/>
    <s v="STRLTF"/>
    <d v="2018-01-01T00:00:00"/>
    <x v="0"/>
    <d v="2018-01-01T00:00:00"/>
    <n v="4637.6499999999996"/>
    <n v="115.09"/>
  </r>
  <r>
    <s v="E"/>
    <s v="C"/>
    <s v="G&lt;50IF"/>
    <d v="2018-01-01T00:00:00"/>
    <x v="0"/>
    <d v="2018-01-01T00:00:00"/>
    <n v="1950.8"/>
    <n v="53.53"/>
  </r>
  <r>
    <s v="E"/>
    <s v="C"/>
    <s v="G&lt;50IF"/>
    <d v="2018-01-01T00:00:00"/>
    <x v="1"/>
    <d v="2018-01-01T00:00:00"/>
    <n v="87.98"/>
    <n v="2.41"/>
  </r>
  <r>
    <s v="E"/>
    <s v="S"/>
    <s v="STRLTF"/>
    <d v="2018-01-01T00:00:00"/>
    <x v="1"/>
    <d v="2018-01-01T00:00:00"/>
    <n v="148.16"/>
    <n v="3.68"/>
  </r>
  <r>
    <s v="E"/>
    <s v="S"/>
    <s v="STRLTF"/>
    <d v="2018-01-01T00:00:00"/>
    <x v="0"/>
    <d v="2018-01-01T00:00:00"/>
    <n v="3285.1"/>
    <n v="81.52"/>
  </r>
  <r>
    <s v="E"/>
    <s v="S"/>
    <s v="STRLTF"/>
    <d v="2018-01-01T00:00:00"/>
    <x v="0"/>
    <d v="2018-01-01T00:00:00"/>
    <n v="2156.0500000000002"/>
    <n v="53.5"/>
  </r>
  <r>
    <s v="E"/>
    <s v="GI"/>
    <s v="G&gt;5IFt"/>
    <d v="2018-01-01T00:00:00"/>
    <x v="0"/>
    <d v="2018-01-01T00:00:00"/>
    <n v="7823.72"/>
    <n v="235.92"/>
  </r>
  <r>
    <s v="E"/>
    <s v="S"/>
    <s v="STRLTF"/>
    <d v="2018-01-01T00:00:00"/>
    <x v="1"/>
    <d v="2018-01-01T00:00:00"/>
    <n v="97.24"/>
    <n v="2.41"/>
  </r>
  <r>
    <s v="E"/>
    <s v="GI"/>
    <s v="G&gt;5IFt"/>
    <d v="2018-01-01T00:00:00"/>
    <x v="1"/>
    <d v="2018-01-01T00:00:00"/>
    <n v="352.85"/>
    <n v="10.64"/>
  </r>
  <r>
    <s v="E"/>
    <s v="S"/>
    <s v="STRLTF"/>
    <d v="2018-01-01T00:00:00"/>
    <x v="1"/>
    <d v="2018-01-01T00:00:00"/>
    <n v="639.11"/>
    <n v="15.86"/>
  </r>
  <r>
    <s v="E"/>
    <s v="S"/>
    <s v="STRLTF"/>
    <d v="2018-01-01T00:00:00"/>
    <x v="0"/>
    <d v="2018-01-01T00:00:00"/>
    <n v="14170.85"/>
    <n v="351.67"/>
  </r>
  <r>
    <s v="E"/>
    <s v="U"/>
    <s v="GU-F"/>
    <d v="2018-01-01T00:00:00"/>
    <x v="0"/>
    <d v="2018-01-01T00:00:00"/>
    <n v="2585"/>
    <n v="78.16"/>
  </r>
  <r>
    <s v="E"/>
    <s v="U"/>
    <s v="GU-F"/>
    <d v="2018-01-01T00:00:00"/>
    <x v="1"/>
    <d v="2018-01-01T00:00:00"/>
    <n v="116.59"/>
    <n v="3.54"/>
  </r>
  <r>
    <s v="E"/>
    <s v="G"/>
    <s v="G&gt;50Ft"/>
    <d v="2018-01-01T00:00:00"/>
    <x v="1"/>
    <d v="2018-01-01T00:00:00"/>
    <n v="642.45000000000005"/>
    <n v="19.7"/>
  </r>
  <r>
    <s v="E"/>
    <s v="G"/>
    <s v="G&gt;50Ft"/>
    <d v="2018-01-01T00:00:00"/>
    <x v="0"/>
    <d v="2018-01-01T00:00:00"/>
    <n v="14245"/>
    <n v="436.89"/>
  </r>
  <r>
    <s v="E"/>
    <s v="G"/>
    <s v="G&gt;50F"/>
    <d v="2018-01-01T00:00:00"/>
    <x v="0"/>
    <d v="2018-01-01T00:00:00"/>
    <n v="21944"/>
    <n v="673.02"/>
  </r>
  <r>
    <s v="E"/>
    <s v="G"/>
    <s v="G&gt;50F"/>
    <d v="2018-01-01T00:00:00"/>
    <x v="1"/>
    <d v="2018-01-01T00:00:00"/>
    <n v="989.68"/>
    <n v="30.36"/>
  </r>
  <r>
    <s v="E"/>
    <s v="G"/>
    <s v="WG&gt;5IF"/>
    <d v="2018-01-01T00:00:00"/>
    <x v="1"/>
    <d v="2018-01-01T00:00:00"/>
    <n v="0"/>
    <n v="0"/>
  </r>
  <r>
    <s v="E"/>
    <s v="G"/>
    <s v="WG&gt;5IF"/>
    <d v="2018-01-01T00:00:00"/>
    <x v="0"/>
    <d v="2018-01-01T00:00:00"/>
    <n v="0.02"/>
    <n v="0"/>
  </r>
  <r>
    <s v="E"/>
    <s v="GI"/>
    <s v="G&gt;50IF"/>
    <d v="2018-01-01T00:00:00"/>
    <x v="0"/>
    <d v="2018-01-01T00:00:00"/>
    <n v="0.38"/>
    <n v="0.01"/>
  </r>
  <r>
    <s v="E"/>
    <s v="GI"/>
    <s v="G&gt;50IF"/>
    <d v="2018-01-01T00:00:00"/>
    <x v="1"/>
    <d v="2018-01-01T00:00:00"/>
    <n v="0.01"/>
    <n v="0"/>
  </r>
  <r>
    <s v="E"/>
    <s v="G"/>
    <s v="G&gt;50IF"/>
    <d v="2018-01-01T00:00:00"/>
    <x v="0"/>
    <d v="2018-01-01T00:00:00"/>
    <n v="0.48"/>
    <n v="0.01"/>
  </r>
  <r>
    <s v="E"/>
    <s v="G"/>
    <s v="G&gt;50IF"/>
    <d v="2018-01-01T00:00:00"/>
    <x v="1"/>
    <d v="2018-01-01T00:00:00"/>
    <n v="0.02"/>
    <n v="0"/>
  </r>
  <r>
    <s v="E"/>
    <s v="G"/>
    <s v="CG&gt;50F"/>
    <d v="2018-01-01T00:00:00"/>
    <x v="0"/>
    <d v="2018-01-01T00:00:00"/>
    <n v="0"/>
    <n v="0"/>
  </r>
  <r>
    <s v="E"/>
    <s v="G"/>
    <s v="CG&gt;50F"/>
    <d v="2018-01-01T00:00:00"/>
    <x v="1"/>
    <d v="2018-01-01T00:00:00"/>
    <n v="0"/>
    <n v="0"/>
  </r>
  <r>
    <s v="E"/>
    <s v="U"/>
    <s v="CGU-F"/>
    <d v="2018-01-01T00:00:00"/>
    <x v="1"/>
    <d v="2018-01-01T00:00:00"/>
    <n v="0"/>
    <n v="0"/>
  </r>
  <r>
    <s v="E"/>
    <s v="U"/>
    <s v="CGU-F"/>
    <d v="2018-01-01T00:00:00"/>
    <x v="0"/>
    <d v="2018-01-01T00:00:00"/>
    <n v="0"/>
    <n v="0"/>
  </r>
  <r>
    <s v="E"/>
    <s v="R"/>
    <s v="CR-F"/>
    <d v="2018-01-01T00:00:00"/>
    <x v="0"/>
    <d v="2018-01-01T00:00:00"/>
    <n v="0"/>
    <n v="0"/>
  </r>
  <r>
    <s v="E"/>
    <s v="R"/>
    <s v="CR-F"/>
    <d v="2018-01-01T00:00:00"/>
    <x v="1"/>
    <d v="2018-01-01T00:00:00"/>
    <n v="0"/>
    <n v="0"/>
  </r>
  <r>
    <s v="E"/>
    <s v="U"/>
    <s v="GU-F"/>
    <d v="2018-01-01T00:00:00"/>
    <x v="1"/>
    <d v="2018-01-01T00:00:00"/>
    <n v="0"/>
    <n v="0"/>
  </r>
  <r>
    <s v="E"/>
    <s v="U"/>
    <s v="GU-F"/>
    <d v="2018-01-01T00:00:00"/>
    <x v="0"/>
    <d v="2018-01-01T00:00:00"/>
    <n v="0"/>
    <n v="0"/>
  </r>
  <r>
    <s v="E"/>
    <s v="R"/>
    <s v="R-NET"/>
    <d v="2018-10-01T00:00:00"/>
    <x v="4"/>
    <d v="2018-05-01T00:00:00"/>
    <n v="-474"/>
    <n v="-15.18"/>
  </r>
  <r>
    <s v="E"/>
    <s v="C"/>
    <s v="SENTF"/>
    <d v="2018-09-01T00:00:00"/>
    <x v="3"/>
    <d v="2018-05-01T00:00:00"/>
    <n v="23.21"/>
    <n v="0.73"/>
  </r>
  <r>
    <s v="E"/>
    <s v="C"/>
    <s v="SENTF"/>
    <d v="2018-09-01T00:00:00"/>
    <x v="2"/>
    <d v="2018-05-01T00:00:00"/>
    <n v="514.84"/>
    <n v="16.350000000000001"/>
  </r>
  <r>
    <s v="E"/>
    <s v="G"/>
    <s v="G&gt;50F"/>
    <d v="2018-09-01T00:00:00"/>
    <x v="1"/>
    <d v="2018-05-01T00:00:00"/>
    <n v="121.77"/>
    <n v="4.07"/>
  </r>
  <r>
    <s v="E"/>
    <s v="G"/>
    <s v="G&gt;50F"/>
    <d v="2018-09-01T00:00:00"/>
    <x v="0"/>
    <d v="2018-05-01T00:00:00"/>
    <n v="2700"/>
    <n v="90.14"/>
  </r>
  <r>
    <s v="E"/>
    <s v="U"/>
    <s v="GU-F"/>
    <d v="2018-09-01T00:00:00"/>
    <x v="1"/>
    <d v="2018-05-01T00:00:00"/>
    <n v="18.45"/>
    <n v="0.59"/>
  </r>
  <r>
    <s v="E"/>
    <s v="U"/>
    <s v="GU-F"/>
    <d v="2018-09-01T00:00:00"/>
    <x v="0"/>
    <d v="2018-05-01T00:00:00"/>
    <n v="409"/>
    <n v="13.08"/>
  </r>
  <r>
    <s v="E"/>
    <s v="R"/>
    <s v="R-F"/>
    <d v="2018-09-01T00:00:00"/>
    <x v="0"/>
    <d v="2018-05-01T00:00:00"/>
    <n v="5967"/>
    <n v="198.49"/>
  </r>
  <r>
    <s v="E"/>
    <s v="R"/>
    <s v="R-F"/>
    <d v="2018-09-01T00:00:00"/>
    <x v="1"/>
    <d v="2018-05-01T00:00:00"/>
    <n v="269.11"/>
    <n v="8.9499999999999993"/>
  </r>
  <r>
    <s v="E"/>
    <s v="C"/>
    <s v="SENTF"/>
    <d v="2018-09-01T00:00:00"/>
    <x v="2"/>
    <d v="2018-05-01T00:00:00"/>
    <n v="210.18"/>
    <n v="6.5"/>
  </r>
  <r>
    <s v="E"/>
    <s v="U"/>
    <s v="GU-F"/>
    <d v="2018-10-01T00:00:00"/>
    <x v="0"/>
    <d v="2018-05-01T00:00:00"/>
    <n v="4558"/>
    <n v="149.76"/>
  </r>
  <r>
    <s v="E"/>
    <s v="U"/>
    <s v="GU-F"/>
    <d v="2018-10-01T00:00:00"/>
    <x v="1"/>
    <d v="2018-05-01T00:00:00"/>
    <n v="205.56"/>
    <n v="6.75"/>
  </r>
  <r>
    <s v="E"/>
    <s v="R"/>
    <s v="R-F"/>
    <d v="2018-09-01T00:00:00"/>
    <x v="1"/>
    <d v="2018-05-01T00:00:00"/>
    <n v="34.409999999999997"/>
    <n v="1.1599999999999999"/>
  </r>
  <r>
    <s v="E"/>
    <s v="R"/>
    <s v="R-F"/>
    <d v="2018-09-01T00:00:00"/>
    <x v="0"/>
    <d v="2018-05-01T00:00:00"/>
    <n v="763"/>
    <n v="25.83"/>
  </r>
  <r>
    <s v="E"/>
    <s v="G"/>
    <s v="G&gt;50F"/>
    <d v="2018-10-01T00:00:00"/>
    <x v="1"/>
    <d v="2018-05-01T00:00:00"/>
    <n v="1555.95"/>
    <n v="33.619999999999997"/>
  </r>
  <r>
    <s v="E"/>
    <s v="GI"/>
    <s v="G&gt;5IFt"/>
    <d v="2018-10-01T00:00:00"/>
    <x v="1"/>
    <d v="2018-05-01T00:00:00"/>
    <n v="1076.82"/>
    <n v="23.78"/>
  </r>
  <r>
    <s v="E"/>
    <s v="G"/>
    <s v="G&gt;50F"/>
    <d v="2018-10-01T00:00:00"/>
    <x v="0"/>
    <d v="2018-05-01T00:00:00"/>
    <n v="34500"/>
    <n v="745.51"/>
  </r>
  <r>
    <s v="E"/>
    <s v="GI"/>
    <s v="G&gt;5IFt"/>
    <d v="2018-10-01T00:00:00"/>
    <x v="0"/>
    <d v="2018-05-01T00:00:00"/>
    <n v="23876.3"/>
    <n v="527.30999999999995"/>
  </r>
  <r>
    <s v="E"/>
    <s v="R"/>
    <s v="R-F"/>
    <d v="2018-09-01T00:00:00"/>
    <x v="1"/>
    <d v="2018-05-01T00:00:00"/>
    <n v="58.99"/>
    <n v="1.98"/>
  </r>
  <r>
    <s v="E"/>
    <s v="R"/>
    <s v="SENTF"/>
    <d v="2018-09-01T00:00:00"/>
    <x v="2"/>
    <d v="2018-05-01T00:00:00"/>
    <n v="44.64"/>
    <n v="1.42"/>
  </r>
  <r>
    <s v="E"/>
    <s v="R"/>
    <s v="SENTF"/>
    <d v="2018-09-01T00:00:00"/>
    <x v="3"/>
    <d v="2018-05-01T00:00:00"/>
    <n v="2.02"/>
    <n v="0.06"/>
  </r>
  <r>
    <s v="E"/>
    <s v="R"/>
    <s v="R-F"/>
    <d v="2018-09-01T00:00:00"/>
    <x v="0"/>
    <d v="2018-05-01T00:00:00"/>
    <n v="1308"/>
    <n v="43.89"/>
  </r>
  <r>
    <s v="E"/>
    <s v="GI"/>
    <s v="G&gt;50IF"/>
    <d v="2018-10-01T00:00:00"/>
    <x v="0"/>
    <d v="2018-05-01T00:00:00"/>
    <n v="29915.7"/>
    <n v="800.78"/>
  </r>
  <r>
    <s v="E"/>
    <s v="GI"/>
    <s v="G&gt;50IF"/>
    <d v="2018-10-01T00:00:00"/>
    <x v="1"/>
    <d v="2018-05-01T00:00:00"/>
    <n v="1349.2"/>
    <n v="36.119999999999997"/>
  </r>
  <r>
    <s v="E"/>
    <s v="R"/>
    <s v="CR-F"/>
    <d v="2018-10-01T00:00:00"/>
    <x v="1"/>
    <d v="2018-05-01T00:00:00"/>
    <n v="333.07"/>
    <n v="10.51"/>
  </r>
  <r>
    <s v="E"/>
    <s v="R"/>
    <s v="CR-F"/>
    <d v="2018-10-01T00:00:00"/>
    <x v="0"/>
    <d v="2018-05-01T00:00:00"/>
    <n v="7385"/>
    <n v="232.69"/>
  </r>
  <r>
    <s v="E"/>
    <s v="G"/>
    <s v="G&gt;50F"/>
    <d v="2018-10-01T00:00:00"/>
    <x v="0"/>
    <d v="2018-05-01T00:00:00"/>
    <n v="11040"/>
    <n v="353.46"/>
  </r>
  <r>
    <s v="E"/>
    <s v="G"/>
    <s v="G&gt;50F"/>
    <d v="2018-10-01T00:00:00"/>
    <x v="1"/>
    <d v="2018-05-01T00:00:00"/>
    <n v="497.9"/>
    <n v="15.94"/>
  </r>
  <r>
    <s v="E"/>
    <s v="SL"/>
    <s v="WSENTF"/>
    <d v="2018-11-01T00:00:00"/>
    <x v="3"/>
    <d v="2018-11-01T00:00:00"/>
    <n v="0.02"/>
    <n v="0"/>
  </r>
  <r>
    <s v="E"/>
    <s v="R"/>
    <s v="SENTF"/>
    <d v="2018-11-01T00:00:00"/>
    <x v="3"/>
    <d v="2018-05-01T00:00:00"/>
    <n v="0.89"/>
    <n v="0.01"/>
  </r>
  <r>
    <s v="E"/>
    <s v="C"/>
    <s v="SENTF"/>
    <d v="2018-11-01T00:00:00"/>
    <x v="3"/>
    <d v="2018-05-01T00:00:00"/>
    <n v="3.41"/>
    <n v="0.05"/>
  </r>
  <r>
    <s v="E"/>
    <s v="C"/>
    <s v="CSENTF"/>
    <d v="2018-11-01T00:00:00"/>
    <x v="3"/>
    <d v="2018-05-01T00:00:00"/>
    <n v="67.52"/>
    <n v="0.95"/>
  </r>
  <r>
    <s v="E"/>
    <s v="C"/>
    <s v="CSENTF"/>
    <d v="2018-11-01T00:00:00"/>
    <x v="2"/>
    <d v="2018-11-01T00:00:00"/>
    <n v="0.1"/>
    <n v="0"/>
  </r>
  <r>
    <s v="E"/>
    <s v="C"/>
    <s v="CSENTF"/>
    <d v="2018-11-01T00:00:00"/>
    <x v="3"/>
    <d v="2018-11-01T00:00:00"/>
    <n v="0"/>
    <n v="0"/>
  </r>
  <r>
    <s v="E"/>
    <s v="U"/>
    <s v="GU-F"/>
    <d v="2018-12-01T00:00:00"/>
    <x v="1"/>
    <d v="2018-11-01T00:00:00"/>
    <n v="0.59"/>
    <n v="0.02"/>
  </r>
  <r>
    <s v="E"/>
    <s v="U"/>
    <s v="GU-F"/>
    <d v="2018-12-01T00:00:00"/>
    <x v="0"/>
    <d v="2018-11-01T00:00:00"/>
    <n v="13"/>
    <n v="0.33"/>
  </r>
  <r>
    <s v="E"/>
    <s v="R"/>
    <s v="SENTF"/>
    <d v="2018-11-01T00:00:00"/>
    <x v="3"/>
    <d v="2018-11-01T00:00:00"/>
    <n v="0.76"/>
    <n v="0.02"/>
  </r>
  <r>
    <s v="E"/>
    <s v="R"/>
    <s v="SENTF"/>
    <d v="2018-11-01T00:00:00"/>
    <x v="2"/>
    <d v="2018-11-01T00:00:00"/>
    <n v="16.64"/>
    <n v="0.3"/>
  </r>
  <r>
    <s v="E"/>
    <s v="C"/>
    <s v="SENTF"/>
    <d v="2018-11-01T00:00:00"/>
    <x v="2"/>
    <d v="2018-11-01T00:00:00"/>
    <n v="198.84"/>
    <n v="3.59"/>
  </r>
  <r>
    <s v="E"/>
    <s v="C"/>
    <s v="SENTF"/>
    <d v="2018-11-01T00:00:00"/>
    <x v="3"/>
    <d v="2018-11-01T00:00:00"/>
    <n v="8.9700000000000006"/>
    <n v="0.16"/>
  </r>
  <r>
    <s v="E"/>
    <s v="R"/>
    <s v="SENTF"/>
    <d v="2018-11-01T00:00:00"/>
    <x v="3"/>
    <d v="2018-05-01T00:00:00"/>
    <n v="1.26"/>
    <n v="0.02"/>
  </r>
  <r>
    <s v="E"/>
    <s v="C"/>
    <s v="SENTF"/>
    <d v="2018-11-01T00:00:00"/>
    <x v="3"/>
    <d v="2018-05-01T00:00:00"/>
    <n v="14.25"/>
    <n v="0.27"/>
  </r>
  <r>
    <s v="E"/>
    <s v="C"/>
    <s v="SENTF"/>
    <d v="2018-11-01T00:00:00"/>
    <x v="3"/>
    <d v="2018-11-01T00:00:00"/>
    <n v="18.27"/>
    <n v="0.32"/>
  </r>
  <r>
    <s v="E"/>
    <s v="C"/>
    <s v="SENTF"/>
    <d v="2018-11-01T00:00:00"/>
    <x v="2"/>
    <d v="2018-11-01T00:00:00"/>
    <n v="405.18"/>
    <n v="7.3"/>
  </r>
  <r>
    <s v="E"/>
    <s v="C"/>
    <s v="SENTF"/>
    <d v="2018-11-01T00:00:00"/>
    <x v="3"/>
    <d v="2018-05-01T00:00:00"/>
    <n v="28.95"/>
    <n v="0.52"/>
  </r>
  <r>
    <s v="E"/>
    <s v="C"/>
    <s v="SENTF"/>
    <d v="2018-11-01T00:00:00"/>
    <x v="3"/>
    <d v="2018-11-01T00:00:00"/>
    <n v="66.7"/>
    <n v="1.21"/>
  </r>
  <r>
    <s v="E"/>
    <s v="C"/>
    <s v="SENTF"/>
    <d v="2018-11-01T00:00:00"/>
    <x v="2"/>
    <d v="2018-11-01T00:00:00"/>
    <n v="1478.65"/>
    <n v="26.68"/>
  </r>
  <r>
    <s v="E"/>
    <s v="C"/>
    <s v="SENTF"/>
    <d v="2018-11-01T00:00:00"/>
    <x v="3"/>
    <d v="2018-05-01T00:00:00"/>
    <n v="105.85"/>
    <n v="1.91"/>
  </r>
  <r>
    <s v="E"/>
    <s v="G"/>
    <s v="SENTF"/>
    <d v="2018-11-01T00:00:00"/>
    <x v="2"/>
    <d v="2018-11-01T00:00:00"/>
    <n v="174.9"/>
    <n v="2.77"/>
  </r>
  <r>
    <s v="E"/>
    <s v="G"/>
    <s v="SENTF"/>
    <d v="2018-11-01T00:00:00"/>
    <x v="3"/>
    <d v="2018-11-01T00:00:00"/>
    <n v="7.89"/>
    <n v="0.12"/>
  </r>
  <r>
    <s v="E"/>
    <s v="G"/>
    <s v="SENTF"/>
    <d v="2018-11-01T00:00:00"/>
    <x v="3"/>
    <d v="2018-05-01T00:00:00"/>
    <n v="22.73"/>
    <n v="0.36"/>
  </r>
  <r>
    <s v="E"/>
    <s v="C"/>
    <s v="SENTF"/>
    <d v="2018-11-01T00:00:00"/>
    <x v="2"/>
    <d v="2018-11-01T00:00:00"/>
    <n v="156.32"/>
    <n v="2.59"/>
  </r>
  <r>
    <s v="E"/>
    <s v="C"/>
    <s v="SENTF"/>
    <d v="2018-11-01T00:00:00"/>
    <x v="3"/>
    <d v="2018-05-01T00:00:00"/>
    <n v="14.93"/>
    <n v="0.25"/>
  </r>
  <r>
    <s v="E"/>
    <s v="C"/>
    <s v="SENTF"/>
    <d v="2018-11-01T00:00:00"/>
    <x v="3"/>
    <d v="2018-11-01T00:00:00"/>
    <n v="7.06"/>
    <n v="0.12"/>
  </r>
  <r>
    <s v="E"/>
    <s v="SL"/>
    <s v="SENTF"/>
    <d v="2018-11-01T00:00:00"/>
    <x v="3"/>
    <d v="2018-11-01T00:00:00"/>
    <n v="3.13"/>
    <n v="0.05"/>
  </r>
  <r>
    <s v="E"/>
    <s v="SL"/>
    <s v="SENTF"/>
    <d v="2018-11-01T00:00:00"/>
    <x v="3"/>
    <d v="2018-05-01T00:00:00"/>
    <n v="5.68"/>
    <n v="0.1"/>
  </r>
  <r>
    <s v="E"/>
    <s v="SL"/>
    <s v="SENTF"/>
    <d v="2018-11-01T00:00:00"/>
    <x v="2"/>
    <d v="2018-11-01T00:00:00"/>
    <n v="69.3"/>
    <n v="1.19"/>
  </r>
  <r>
    <s v="E"/>
    <s v="R"/>
    <s v="SENTF"/>
    <d v="2018-11-01T00:00:00"/>
    <x v="2"/>
    <d v="2018-11-01T00:00:00"/>
    <n v="17.36"/>
    <n v="0.3"/>
  </r>
  <r>
    <s v="E"/>
    <s v="R"/>
    <s v="SENTF"/>
    <d v="2018-11-01T00:00:00"/>
    <x v="3"/>
    <d v="2018-05-01T00:00:00"/>
    <n v="1.4"/>
    <n v="0.02"/>
  </r>
  <r>
    <s v="E"/>
    <s v="R"/>
    <s v="SENTF"/>
    <d v="2018-11-01T00:00:00"/>
    <x v="3"/>
    <d v="2018-11-01T00:00:00"/>
    <n v="0.78"/>
    <n v="0.01"/>
  </r>
  <r>
    <s v="E"/>
    <s v="R"/>
    <s v="SENTF"/>
    <d v="2018-11-01T00:00:00"/>
    <x v="3"/>
    <d v="2018-11-01T00:00:00"/>
    <n v="4.9800000000000004"/>
    <n v="0.08"/>
  </r>
  <r>
    <s v="E"/>
    <s v="R"/>
    <s v="SENTF"/>
    <d v="2018-11-01T00:00:00"/>
    <x v="3"/>
    <d v="2018-05-01T00:00:00"/>
    <n v="9.11"/>
    <n v="0.16"/>
  </r>
  <r>
    <s v="E"/>
    <s v="R"/>
    <s v="SENTF"/>
    <d v="2018-11-01T00:00:00"/>
    <x v="2"/>
    <d v="2018-11-01T00:00:00"/>
    <n v="110.48"/>
    <n v="1.9"/>
  </r>
  <r>
    <s v="E"/>
    <s v="C"/>
    <s v="SENTF"/>
    <d v="2018-11-01T00:00:00"/>
    <x v="2"/>
    <d v="2018-11-01T00:00:00"/>
    <n v="466.91"/>
    <n v="8.02"/>
  </r>
  <r>
    <s v="E"/>
    <s v="C"/>
    <s v="SENTF"/>
    <d v="2018-11-01T00:00:00"/>
    <x v="3"/>
    <d v="2018-11-01T00:00:00"/>
    <n v="21.05"/>
    <n v="0.36"/>
  </r>
  <r>
    <s v="E"/>
    <s v="SL"/>
    <s v="SENTF"/>
    <d v="2018-11-01T00:00:00"/>
    <x v="3"/>
    <d v="2018-11-01T00:00:00"/>
    <n v="1.06"/>
    <n v="0.02"/>
  </r>
  <r>
    <s v="E"/>
    <s v="C"/>
    <s v="SENTF"/>
    <d v="2018-11-01T00:00:00"/>
    <x v="3"/>
    <d v="2018-05-01T00:00:00"/>
    <n v="38.19"/>
    <n v="0.66"/>
  </r>
  <r>
    <s v="E"/>
    <s v="SL"/>
    <s v="SENTF"/>
    <d v="2018-11-01T00:00:00"/>
    <x v="3"/>
    <d v="2018-05-01T00:00:00"/>
    <n v="1.89"/>
    <n v="0.03"/>
  </r>
  <r>
    <s v="E"/>
    <s v="SL"/>
    <s v="SENTF"/>
    <d v="2018-11-01T00:00:00"/>
    <x v="2"/>
    <d v="2018-11-01T00:00:00"/>
    <n v="23.47"/>
    <n v="0.4"/>
  </r>
  <r>
    <s v="E"/>
    <s v="C"/>
    <s v="SENTF"/>
    <d v="2018-11-01T00:00:00"/>
    <x v="2"/>
    <d v="2018-11-01T00:00:00"/>
    <n v="82.5"/>
    <n v="1.42"/>
  </r>
  <r>
    <s v="E"/>
    <s v="C"/>
    <s v="SENTF"/>
    <d v="2018-11-01T00:00:00"/>
    <x v="3"/>
    <d v="2018-05-01T00:00:00"/>
    <n v="6.76"/>
    <n v="0.12"/>
  </r>
  <r>
    <s v="E"/>
    <s v="C"/>
    <s v="SENTF"/>
    <d v="2018-11-01T00:00:00"/>
    <x v="3"/>
    <d v="2018-11-01T00:00:00"/>
    <n v="3.71"/>
    <n v="0.06"/>
  </r>
  <r>
    <s v="E"/>
    <s v="C"/>
    <s v="SENTF"/>
    <d v="2018-11-01T00:00:00"/>
    <x v="3"/>
    <d v="2018-11-01T00:00:00"/>
    <n v="20.61"/>
    <n v="0.35"/>
  </r>
  <r>
    <s v="E"/>
    <s v="R"/>
    <s v="SENTF"/>
    <d v="2018-11-01T00:00:00"/>
    <x v="3"/>
    <d v="2018-11-01T00:00:00"/>
    <n v="3.2"/>
    <n v="0.05"/>
  </r>
  <r>
    <s v="E"/>
    <s v="C"/>
    <s v="SENTF"/>
    <d v="2018-11-01T00:00:00"/>
    <x v="3"/>
    <d v="2018-05-01T00:00:00"/>
    <n v="37.42"/>
    <n v="0.65"/>
  </r>
  <r>
    <s v="E"/>
    <s v="C"/>
    <s v="SENTF"/>
    <d v="2018-11-01T00:00:00"/>
    <x v="2"/>
    <d v="2018-11-01T00:00:00"/>
    <n v="457.12"/>
    <n v="7.87"/>
  </r>
  <r>
    <s v="E"/>
    <s v="R"/>
    <s v="SENTF"/>
    <d v="2018-11-01T00:00:00"/>
    <x v="2"/>
    <d v="2018-11-01T00:00:00"/>
    <n v="70.88"/>
    <n v="1.22"/>
  </r>
  <r>
    <s v="E"/>
    <s v="R"/>
    <s v="SENTF"/>
    <d v="2018-11-01T00:00:00"/>
    <x v="3"/>
    <d v="2018-05-01T00:00:00"/>
    <n v="5.87"/>
    <n v="0.11"/>
  </r>
  <r>
    <s v="E"/>
    <s v="R"/>
    <s v="R-F"/>
    <d v="2018-12-01T00:00:00"/>
    <x v="0"/>
    <d v="2018-11-01T00:00:00"/>
    <n v="276"/>
    <n v="5.2"/>
  </r>
  <r>
    <s v="E"/>
    <s v="R"/>
    <s v="R-F"/>
    <d v="2018-12-01T00:00:00"/>
    <x v="1"/>
    <d v="2018-11-01T00:00:00"/>
    <n v="12.45"/>
    <n v="0.23"/>
  </r>
  <r>
    <s v="E"/>
    <s v="R"/>
    <s v="R-F"/>
    <d v="2018-12-01T00:00:00"/>
    <x v="1"/>
    <d v="2018-11-01T00:00:00"/>
    <n v="16.78"/>
    <n v="0.32"/>
  </r>
  <r>
    <s v="E"/>
    <s v="R"/>
    <s v="R-NET"/>
    <d v="2018-12-01T00:00:00"/>
    <x v="4"/>
    <d v="2018-11-01T00:00:00"/>
    <n v="-142"/>
    <n v="-2.68"/>
  </r>
  <r>
    <s v="E"/>
    <s v="R"/>
    <s v="R-NET"/>
    <d v="2018-12-01T00:00:00"/>
    <x v="4"/>
    <d v="2018-05-01T00:00:00"/>
    <n v="-197"/>
    <n v="-3.71"/>
  </r>
  <r>
    <s v="E"/>
    <s v="R"/>
    <s v="R-F"/>
    <d v="2018-12-01T00:00:00"/>
    <x v="1"/>
    <d v="2018-05-01T00:00:00"/>
    <n v="17.18"/>
    <n v="0.32"/>
  </r>
  <r>
    <s v="E"/>
    <s v="R"/>
    <s v="R-F"/>
    <d v="2018-12-01T00:00:00"/>
    <x v="0"/>
    <d v="2018-11-01T00:00:00"/>
    <n v="372"/>
    <n v="7.01"/>
  </r>
  <r>
    <s v="E"/>
    <s v="R"/>
    <s v="R-F"/>
    <d v="2018-12-01T00:00:00"/>
    <x v="0"/>
    <d v="2018-05-01T00:00:00"/>
    <n v="381"/>
    <n v="7.18"/>
  </r>
  <r>
    <s v="E"/>
    <s v="R"/>
    <s v="R-F"/>
    <d v="2018-12-01T00:00:00"/>
    <x v="0"/>
    <d v="2018-05-01T00:00:00"/>
    <n v="516"/>
    <n v="9.7200000000000006"/>
  </r>
  <r>
    <s v="E"/>
    <s v="R"/>
    <s v="R-F"/>
    <d v="2018-12-01T00:00:00"/>
    <x v="1"/>
    <d v="2018-05-01T00:00:00"/>
    <n v="23.27"/>
    <n v="0.44"/>
  </r>
  <r>
    <s v="E"/>
    <s v="C"/>
    <s v="WSENTF"/>
    <d v="2018-11-01T00:00:00"/>
    <x v="3"/>
    <d v="2018-05-01T00:00:00"/>
    <n v="3.34"/>
    <n v="0.05"/>
  </r>
  <r>
    <s v="E"/>
    <s v="C"/>
    <s v="SENTF"/>
    <d v="2018-11-01T00:00:00"/>
    <x v="3"/>
    <d v="2018-05-01T00:00:00"/>
    <n v="9.17"/>
    <n v="0.13"/>
  </r>
  <r>
    <s v="E"/>
    <s v="G"/>
    <s v="CSENTF"/>
    <d v="2018-11-01T00:00:00"/>
    <x v="2"/>
    <d v="2018-11-01T00:00:00"/>
    <n v="0"/>
    <n v="0"/>
  </r>
  <r>
    <s v="E"/>
    <s v="C"/>
    <s v="WSENTF"/>
    <d v="2018-11-01T00:00:00"/>
    <x v="2"/>
    <d v="2018-11-01T00:00:00"/>
    <n v="0.4"/>
    <n v="0.01"/>
  </r>
  <r>
    <s v="E"/>
    <s v="G"/>
    <s v="CSENTF"/>
    <d v="2018-11-01T00:00:00"/>
    <x v="3"/>
    <d v="2018-11-01T00:00:00"/>
    <n v="0"/>
    <n v="0"/>
  </r>
  <r>
    <s v="E"/>
    <s v="C"/>
    <s v="WSENTF"/>
    <d v="2018-11-01T00:00:00"/>
    <x v="3"/>
    <d v="2018-11-01T00:00:00"/>
    <n v="0.02"/>
    <n v="0"/>
  </r>
  <r>
    <s v="E"/>
    <s v="G"/>
    <s v="CSENTF"/>
    <d v="2018-11-01T00:00:00"/>
    <x v="3"/>
    <d v="2018-05-01T00:00:00"/>
    <n v="8.39"/>
    <n v="0.12"/>
  </r>
  <r>
    <s v="E"/>
    <s v="C"/>
    <s v="SENTF"/>
    <d v="2018-11-01T00:00:00"/>
    <x v="2"/>
    <d v="2018-11-01T00:00:00"/>
    <n v="0.33"/>
    <n v="0"/>
  </r>
  <r>
    <s v="E"/>
    <s v="C"/>
    <s v="SENTF"/>
    <d v="2018-11-01T00:00:00"/>
    <x v="3"/>
    <d v="2018-11-01T00:00:00"/>
    <n v="0.01"/>
    <n v="0"/>
  </r>
  <r>
    <s v="E"/>
    <s v="R"/>
    <s v="SENTF"/>
    <d v="2018-11-01T00:00:00"/>
    <x v="3"/>
    <d v="2018-05-01T00:00:00"/>
    <n v="1.62"/>
    <n v="0.02"/>
  </r>
  <r>
    <s v="E"/>
    <s v="C"/>
    <s v="SENTF"/>
    <d v="2018-11-01T00:00:00"/>
    <x v="3"/>
    <d v="2018-05-01T00:00:00"/>
    <n v="3.41"/>
    <n v="0.05"/>
  </r>
  <r>
    <s v="E"/>
    <s v="C"/>
    <s v="SENTF"/>
    <d v="2018-11-01T00:00:00"/>
    <x v="3"/>
    <d v="2018-05-01T00:00:00"/>
    <n v="1.94"/>
    <n v="0.02"/>
  </r>
  <r>
    <s v="E"/>
    <s v="C"/>
    <s v="SENTF"/>
    <d v="2018-11-01T00:00:00"/>
    <x v="3"/>
    <d v="2018-05-01T00:00:00"/>
    <n v="23.33"/>
    <n v="0.36"/>
  </r>
  <r>
    <s v="E"/>
    <s v="R"/>
    <s v="SENTF"/>
    <d v="2018-11-01T00:00:00"/>
    <x v="3"/>
    <d v="2018-05-01T00:00:00"/>
    <n v="6.82"/>
    <n v="0.1"/>
  </r>
  <r>
    <s v="E"/>
    <s v="C"/>
    <s v="SENTF"/>
    <d v="2018-11-01T00:00:00"/>
    <x v="3"/>
    <d v="2018-05-01T00:00:00"/>
    <n v="7.93"/>
    <n v="0.11"/>
  </r>
  <r>
    <s v="E"/>
    <s v="SL"/>
    <s v="WSENTF"/>
    <d v="2018-11-01T00:00:00"/>
    <x v="3"/>
    <d v="2018-05-01T00:00:00"/>
    <n v="5.03"/>
    <n v="7.0000000000000007E-2"/>
  </r>
  <r>
    <s v="E"/>
    <s v="C"/>
    <s v="WG&lt;50F"/>
    <d v="2018-06-01T00:00:00"/>
    <x v="0"/>
    <d v="2018-05-01T00:00:00"/>
    <n v="540"/>
    <n v="7.62"/>
  </r>
  <r>
    <s v="E"/>
    <s v="R"/>
    <s v="WR-F"/>
    <d v="2018-06-01T00:00:00"/>
    <x v="0"/>
    <d v="2018-05-01T00:00:00"/>
    <n v="1325"/>
    <n v="23.37"/>
  </r>
  <r>
    <s v="E"/>
    <s v="C"/>
    <s v="WG&lt;50F"/>
    <d v="2018-06-01T00:00:00"/>
    <x v="1"/>
    <d v="2018-05-01T00:00:00"/>
    <n v="24.35"/>
    <n v="0.34"/>
  </r>
  <r>
    <s v="E"/>
    <s v="R"/>
    <s v="WR-F"/>
    <d v="2018-06-01T00:00:00"/>
    <x v="1"/>
    <d v="2018-05-01T00:00:00"/>
    <n v="59.76"/>
    <n v="1.06"/>
  </r>
  <r>
    <s v="E"/>
    <s v="G"/>
    <s v="WG&gt;50F"/>
    <d v="2018-06-01T00:00:00"/>
    <x v="1"/>
    <d v="2018-05-01T00:00:00"/>
    <n v="1993.87"/>
    <n v="28.13"/>
  </r>
  <r>
    <s v="E"/>
    <s v="U"/>
    <s v="WGU-F"/>
    <d v="2018-06-01T00:00:00"/>
    <x v="1"/>
    <d v="2018-05-01T00:00:00"/>
    <n v="61.52"/>
    <n v="0.86"/>
  </r>
  <r>
    <s v="E"/>
    <s v="G"/>
    <s v="WG&gt;50F"/>
    <d v="2018-06-01T00:00:00"/>
    <x v="0"/>
    <d v="2018-05-01T00:00:00"/>
    <n v="44210"/>
    <n v="623.71"/>
  </r>
  <r>
    <s v="E"/>
    <s v="U"/>
    <s v="WGU-F"/>
    <d v="2018-06-01T00:00:00"/>
    <x v="0"/>
    <d v="2018-05-01T00:00:00"/>
    <n v="1364"/>
    <n v="19.25"/>
  </r>
  <r>
    <s v="E"/>
    <s v="SL"/>
    <s v="WSENTF"/>
    <d v="2018-06-01T00:00:00"/>
    <x v="2"/>
    <d v="2018-05-01T00:00:00"/>
    <n v="111.6"/>
    <n v="1.57"/>
  </r>
  <r>
    <s v="E"/>
    <s v="SL"/>
    <s v="WSENTF"/>
    <d v="2018-06-01T00:00:00"/>
    <x v="3"/>
    <d v="2018-05-01T00:00:00"/>
    <n v="5.03"/>
    <n v="7.0000000000000007E-2"/>
  </r>
  <r>
    <s v="E"/>
    <s v="SL"/>
    <s v="WSENTF"/>
    <d v="2018-06-01T00:00:00"/>
    <x v="3"/>
    <d v="2018-05-01T00:00:00"/>
    <n v="47.81"/>
    <n v="0.66"/>
  </r>
  <r>
    <s v="E"/>
    <s v="SL"/>
    <s v="WSENTF"/>
    <d v="2018-06-01T00:00:00"/>
    <x v="2"/>
    <d v="2018-05-01T00:00:00"/>
    <n v="1060.2"/>
    <n v="14.96"/>
  </r>
  <r>
    <s v="E"/>
    <s v="G"/>
    <s v="CSENTF"/>
    <d v="2018-06-01T00:00:00"/>
    <x v="2"/>
    <d v="2018-05-01T00:00:00"/>
    <n v="186"/>
    <n v="2.62"/>
  </r>
  <r>
    <s v="E"/>
    <s v="C"/>
    <s v="WSENTF"/>
    <d v="2018-06-01T00:00:00"/>
    <x v="2"/>
    <d v="2018-05-01T00:00:00"/>
    <n v="74.400000000000006"/>
    <n v="1.05"/>
  </r>
  <r>
    <s v="E"/>
    <s v="G"/>
    <s v="CSENTF"/>
    <d v="2018-06-01T00:00:00"/>
    <x v="3"/>
    <d v="2018-05-01T00:00:00"/>
    <n v="8.39"/>
    <n v="0.12"/>
  </r>
  <r>
    <s v="E"/>
    <s v="C"/>
    <s v="WSENTF"/>
    <d v="2018-06-01T00:00:00"/>
    <x v="3"/>
    <d v="2018-05-01T00:00:00"/>
    <n v="3.36"/>
    <n v="0.05"/>
  </r>
  <r>
    <s v="E"/>
    <s v="C"/>
    <s v="SENTF"/>
    <d v="2018-06-01T00:00:00"/>
    <x v="3"/>
    <d v="2018-05-01T00:00:00"/>
    <n v="12.46"/>
    <n v="0.23"/>
  </r>
  <r>
    <s v="E"/>
    <s v="C"/>
    <s v="SENTF"/>
    <d v="2018-06-01T00:00:00"/>
    <x v="3"/>
    <d v="2018-01-01T00:00:00"/>
    <n v="10.87"/>
    <n v="0.21"/>
  </r>
  <r>
    <s v="E"/>
    <s v="C"/>
    <s v="SENTF"/>
    <d v="2018-06-01T00:00:00"/>
    <x v="2"/>
    <d v="2018-05-01T00:00:00"/>
    <n v="276.32"/>
    <n v="5.13"/>
  </r>
  <r>
    <s v="E"/>
    <s v="C"/>
    <s v="SENTF"/>
    <d v="2018-06-01T00:00:00"/>
    <x v="2"/>
    <d v="2018-01-01T00:00:00"/>
    <n v="241"/>
    <n v="4.4800000000000004"/>
  </r>
  <r>
    <s v="E"/>
    <s v="R"/>
    <s v="SENTF"/>
    <d v="2018-06-01T00:00:00"/>
    <x v="2"/>
    <d v="2018-05-01T00:00:00"/>
    <n v="81.2"/>
    <n v="1.5"/>
  </r>
  <r>
    <s v="E"/>
    <s v="R"/>
    <s v="SENTF"/>
    <d v="2018-06-01T00:00:00"/>
    <x v="3"/>
    <d v="2018-05-01T00:00:00"/>
    <n v="3.66"/>
    <n v="0.06"/>
  </r>
  <r>
    <s v="E"/>
    <s v="C"/>
    <s v="SENTF"/>
    <d v="2018-05-01T00:00:00"/>
    <x v="3"/>
    <d v="2018-05-01T00:00:00"/>
    <n v="67.489999999999995"/>
    <n v="1.45"/>
  </r>
  <r>
    <s v="E"/>
    <s v="C"/>
    <s v="SENTF"/>
    <d v="2018-05-01T00:00:00"/>
    <x v="2"/>
    <d v="2018-05-01T00:00:00"/>
    <n v="1495.84"/>
    <n v="32.130000000000003"/>
  </r>
  <r>
    <s v="E"/>
    <s v="C"/>
    <s v="SENTF"/>
    <d v="2018-05-01T00:00:00"/>
    <x v="2"/>
    <d v="2018-01-01T00:00:00"/>
    <n v="2246"/>
    <n v="48.25"/>
  </r>
  <r>
    <s v="E"/>
    <s v="C"/>
    <s v="SENTF"/>
    <d v="2018-05-01T00:00:00"/>
    <x v="3"/>
    <d v="2018-01-01T00:00:00"/>
    <n v="101.3"/>
    <n v="2.15"/>
  </r>
  <r>
    <s v="E"/>
    <s v="R"/>
    <s v="SENTF"/>
    <d v="2018-05-01T00:00:00"/>
    <x v="2"/>
    <d v="2018-01-01T00:00:00"/>
    <n v="123"/>
    <n v="2.68"/>
  </r>
  <r>
    <s v="E"/>
    <s v="R"/>
    <s v="SENTF"/>
    <d v="2018-05-01T00:00:00"/>
    <x v="3"/>
    <d v="2018-01-01T00:00:00"/>
    <n v="5.55"/>
    <n v="0.12"/>
  </r>
  <r>
    <s v="E"/>
    <s v="C"/>
    <s v="SENTF"/>
    <d v="2018-05-01T00:00:00"/>
    <x v="3"/>
    <d v="2018-01-01T00:00:00"/>
    <n v="35.630000000000003"/>
    <n v="0.78"/>
  </r>
  <r>
    <s v="E"/>
    <s v="C"/>
    <s v="SENTF"/>
    <d v="2018-05-01T00:00:00"/>
    <x v="2"/>
    <d v="2018-01-01T00:00:00"/>
    <n v="790"/>
    <n v="17.22"/>
  </r>
  <r>
    <s v="E"/>
    <s v="R"/>
    <s v="SENTF"/>
    <d v="2018-05-01T00:00:00"/>
    <x v="2"/>
    <d v="2018-05-01T00:00:00"/>
    <n v="71.400000000000006"/>
    <n v="1.55"/>
  </r>
  <r>
    <s v="E"/>
    <s v="C"/>
    <s v="SENTF"/>
    <d v="2018-05-01T00:00:00"/>
    <x v="2"/>
    <d v="2018-05-01T00:00:00"/>
    <n v="82"/>
    <n v="1.79"/>
  </r>
  <r>
    <s v="E"/>
    <s v="R"/>
    <s v="SENTF"/>
    <d v="2018-05-01T00:00:00"/>
    <x v="3"/>
    <d v="2018-05-01T00:00:00"/>
    <n v="3.22"/>
    <n v="7.0000000000000007E-2"/>
  </r>
  <r>
    <s v="E"/>
    <s v="C"/>
    <s v="SENTF"/>
    <d v="2018-05-01T00:00:00"/>
    <x v="3"/>
    <d v="2018-05-01T00:00:00"/>
    <n v="3.7"/>
    <n v="0.09"/>
  </r>
  <r>
    <s v="E"/>
    <s v="C"/>
    <s v="SENTF"/>
    <d v="2018-05-01T00:00:00"/>
    <x v="3"/>
    <d v="2018-05-01T00:00:00"/>
    <n v="20.54"/>
    <n v="0.44"/>
  </r>
  <r>
    <s v="E"/>
    <s v="SL"/>
    <s v="SENTF"/>
    <d v="2018-05-01T00:00:00"/>
    <x v="3"/>
    <d v="2018-05-01T00:00:00"/>
    <n v="1.05"/>
    <n v="0.02"/>
  </r>
  <r>
    <s v="E"/>
    <s v="C"/>
    <s v="SENTF"/>
    <d v="2018-05-01T00:00:00"/>
    <x v="2"/>
    <d v="2018-05-01T00:00:00"/>
    <n v="455.6"/>
    <n v="9.9499999999999993"/>
  </r>
  <r>
    <s v="E"/>
    <s v="SL"/>
    <s v="SENTF"/>
    <d v="2018-05-01T00:00:00"/>
    <x v="2"/>
    <d v="2018-05-01T00:00:00"/>
    <n v="23.36"/>
    <n v="0.51"/>
  </r>
  <r>
    <s v="E"/>
    <s v="C"/>
    <s v="SENTF"/>
    <d v="2018-05-01T00:00:00"/>
    <x v="2"/>
    <d v="2018-01-01T00:00:00"/>
    <n v="143"/>
    <n v="3.12"/>
  </r>
  <r>
    <s v="E"/>
    <s v="SL"/>
    <s v="SENTF"/>
    <d v="2018-05-01T00:00:00"/>
    <x v="2"/>
    <d v="2018-01-01T00:00:00"/>
    <n v="40"/>
    <n v="0.87"/>
  </r>
  <r>
    <s v="E"/>
    <s v="C"/>
    <s v="SENTF"/>
    <d v="2018-05-01T00:00:00"/>
    <x v="3"/>
    <d v="2018-01-01T00:00:00"/>
    <n v="6.45"/>
    <n v="0.14000000000000001"/>
  </r>
  <r>
    <s v="E"/>
    <s v="SL"/>
    <s v="SENTF"/>
    <d v="2018-05-01T00:00:00"/>
    <x v="3"/>
    <d v="2018-01-01T00:00:00"/>
    <n v="1.8"/>
    <n v="0.04"/>
  </r>
  <r>
    <s v="E"/>
    <s v="C"/>
    <s v="SENTF"/>
    <d v="2018-05-01T00:00:00"/>
    <x v="3"/>
    <d v="2018-01-01T00:00:00"/>
    <n v="36.35"/>
    <n v="0.79"/>
  </r>
  <r>
    <s v="E"/>
    <s v="C"/>
    <s v="SENTF"/>
    <d v="2018-05-01T00:00:00"/>
    <x v="2"/>
    <d v="2018-01-01T00:00:00"/>
    <n v="806"/>
    <n v="17.57"/>
  </r>
  <r>
    <s v="E"/>
    <s v="C"/>
    <s v="SENTF"/>
    <d v="2018-05-01T00:00:00"/>
    <x v="2"/>
    <d v="2018-05-01T00:00:00"/>
    <n v="465.52"/>
    <n v="10.15"/>
  </r>
  <r>
    <s v="E"/>
    <s v="C"/>
    <s v="SENTF"/>
    <d v="2018-05-01T00:00:00"/>
    <x v="3"/>
    <d v="2018-05-01T00:00:00"/>
    <n v="21"/>
    <n v="0.45"/>
  </r>
  <r>
    <s v="E"/>
    <s v="R"/>
    <s v="SENTF"/>
    <d v="2018-05-01T00:00:00"/>
    <x v="3"/>
    <d v="2018-05-01T00:00:00"/>
    <n v="4.9800000000000004"/>
    <n v="0.11"/>
  </r>
  <r>
    <s v="E"/>
    <s v="R"/>
    <s v="SENTF"/>
    <d v="2018-05-01T00:00:00"/>
    <x v="2"/>
    <d v="2018-05-01T00:00:00"/>
    <n v="110.4"/>
    <n v="2.4"/>
  </r>
  <r>
    <s v="E"/>
    <s v="R"/>
    <s v="SENTF"/>
    <d v="2018-05-01T00:00:00"/>
    <x v="2"/>
    <d v="2018-05-01T00:00:00"/>
    <n v="16.8"/>
    <n v="0.37"/>
  </r>
  <r>
    <s v="E"/>
    <s v="R"/>
    <s v="SENTF"/>
    <d v="2018-05-01T00:00:00"/>
    <x v="2"/>
    <d v="2018-01-01T00:00:00"/>
    <n v="30"/>
    <n v="0.65"/>
  </r>
  <r>
    <s v="E"/>
    <s v="R"/>
    <s v="SENTF"/>
    <d v="2018-05-01T00:00:00"/>
    <x v="3"/>
    <d v="2018-01-01T00:00:00"/>
    <n v="1.35"/>
    <n v="0.03"/>
  </r>
  <r>
    <s v="E"/>
    <s v="R"/>
    <s v="SENTF"/>
    <d v="2018-05-01T00:00:00"/>
    <x v="3"/>
    <d v="2018-05-01T00:00:00"/>
    <n v="0.76"/>
    <n v="0.02"/>
  </r>
  <r>
    <s v="E"/>
    <s v="GI"/>
    <s v="SENTF"/>
    <d v="2018-05-01T00:00:00"/>
    <x v="3"/>
    <d v="2018-01-01T00:00:00"/>
    <n v="3.51"/>
    <n v="0.08"/>
  </r>
  <r>
    <s v="E"/>
    <s v="GI"/>
    <s v="SENTF"/>
    <d v="2018-05-01T00:00:00"/>
    <x v="3"/>
    <d v="2018-05-01T00:00:00"/>
    <n v="2"/>
    <n v="0.05"/>
  </r>
  <r>
    <s v="E"/>
    <s v="GI"/>
    <s v="SENTF"/>
    <d v="2018-05-01T00:00:00"/>
    <x v="2"/>
    <d v="2018-05-01T00:00:00"/>
    <n v="44.4"/>
    <n v="0.93"/>
  </r>
  <r>
    <s v="E"/>
    <s v="GI"/>
    <s v="SENTF"/>
    <d v="2018-05-01T00:00:00"/>
    <x v="2"/>
    <d v="2018-01-01T00:00:00"/>
    <n v="78"/>
    <n v="1.63"/>
  </r>
  <r>
    <s v="E"/>
    <s v="R"/>
    <s v="CR-F"/>
    <d v="2018-06-01T00:00:00"/>
    <x v="0"/>
    <d v="2018-05-01T00:00:00"/>
    <n v="1642"/>
    <n v="23.16"/>
  </r>
  <r>
    <s v="E"/>
    <s v="R"/>
    <s v="CR-F"/>
    <d v="2018-06-01T00:00:00"/>
    <x v="1"/>
    <d v="2018-05-01T00:00:00"/>
    <n v="74.040000000000006"/>
    <n v="1.04"/>
  </r>
  <r>
    <s v="E"/>
    <s v="C"/>
    <s v="SENTF"/>
    <d v="2018-06-01T00:00:00"/>
    <x v="2"/>
    <d v="2018-05-01T00:00:00"/>
    <n v="176.33"/>
    <n v="2.4900000000000002"/>
  </r>
  <r>
    <s v="E"/>
    <s v="C"/>
    <s v="SENTF"/>
    <d v="2018-06-01T00:00:00"/>
    <x v="3"/>
    <d v="2018-05-01T00:00:00"/>
    <n v="7.95"/>
    <n v="0.11"/>
  </r>
  <r>
    <s v="E"/>
    <s v="G"/>
    <s v="CG&gt;50F"/>
    <d v="2018-06-01T00:00:00"/>
    <x v="1"/>
    <d v="2018-05-01T00:00:00"/>
    <n v="1428.77"/>
    <n v="20.16"/>
  </r>
  <r>
    <s v="E"/>
    <s v="G"/>
    <s v="CG&gt;50F"/>
    <d v="2018-06-01T00:00:00"/>
    <x v="0"/>
    <d v="2018-05-01T00:00:00"/>
    <n v="31680"/>
    <n v="446.94"/>
  </r>
  <r>
    <s v="E"/>
    <s v="U"/>
    <s v="CGU-F"/>
    <d v="2018-06-01T00:00:00"/>
    <x v="0"/>
    <d v="2018-05-01T00:00:00"/>
    <n v="2675"/>
    <n v="37.75"/>
  </r>
  <r>
    <s v="E"/>
    <s v="U"/>
    <s v="CGU-F"/>
    <d v="2018-06-01T00:00:00"/>
    <x v="1"/>
    <d v="2018-05-01T00:00:00"/>
    <n v="120.64"/>
    <n v="1.71"/>
  </r>
  <r>
    <s v="E"/>
    <s v="C"/>
    <s v="CSENTF"/>
    <d v="2018-06-01T00:00:00"/>
    <x v="2"/>
    <d v="2018-05-01T00:00:00"/>
    <n v="1497.3"/>
    <n v="21.12"/>
  </r>
  <r>
    <s v="E"/>
    <s v="C"/>
    <s v="CSENTF"/>
    <d v="2018-06-01T00:00:00"/>
    <x v="3"/>
    <d v="2018-05-01T00:00:00"/>
    <n v="67.53"/>
    <n v="0.95"/>
  </r>
  <r>
    <s v="E"/>
    <s v="G"/>
    <s v="G&gt;50F"/>
    <d v="2018-06-01T00:00:00"/>
    <x v="1"/>
    <d v="2018-01-01T00:00:00"/>
    <n v="12.76"/>
    <n v="0.21"/>
  </r>
  <r>
    <s v="E"/>
    <s v="G"/>
    <s v="G&gt;50F"/>
    <d v="2018-06-01T00:00:00"/>
    <x v="0"/>
    <d v="2018-01-01T00:00:00"/>
    <n v="283"/>
    <n v="4.57"/>
  </r>
  <r>
    <s v="E"/>
    <s v="G"/>
    <s v="G&gt;50F"/>
    <d v="2018-06-01T00:00:00"/>
    <x v="0"/>
    <d v="2018-05-01T00:00:00"/>
    <n v="732"/>
    <n v="11.82"/>
  </r>
  <r>
    <s v="E"/>
    <s v="G"/>
    <s v="G&gt;50F"/>
    <d v="2018-06-01T00:00:00"/>
    <x v="1"/>
    <d v="2018-05-01T00:00:00"/>
    <n v="33.01"/>
    <n v="0.53"/>
  </r>
  <r>
    <s v="E"/>
    <s v="SL"/>
    <s v="SENTF"/>
    <d v="2018-07-01T00:00:00"/>
    <x v="3"/>
    <d v="2018-05-01T00:00:00"/>
    <n v="8.52"/>
    <n v="0.21"/>
  </r>
  <r>
    <s v="E"/>
    <s v="SL"/>
    <s v="SENTF"/>
    <d v="2018-07-01T00:00:00"/>
    <x v="2"/>
    <d v="2018-05-01T00:00:00"/>
    <n v="189"/>
    <n v="4.57"/>
  </r>
  <r>
    <s v="E"/>
    <s v="U"/>
    <s v="GU-F"/>
    <d v="2018-07-01T00:00:00"/>
    <x v="0"/>
    <d v="2018-05-01T00:00:00"/>
    <n v="6275"/>
    <n v="151.87"/>
  </r>
  <r>
    <s v="E"/>
    <s v="U"/>
    <s v="GU-F"/>
    <d v="2018-07-01T00:00:00"/>
    <x v="1"/>
    <d v="2018-05-01T00:00:00"/>
    <n v="283.02"/>
    <n v="6.86"/>
  </r>
  <r>
    <s v="E"/>
    <s v="C"/>
    <s v="G&lt;50IF"/>
    <d v="2018-07-01T00:00:00"/>
    <x v="1"/>
    <d v="2018-05-01T00:00:00"/>
    <n v="385.93"/>
    <n v="5.3"/>
  </r>
  <r>
    <s v="E"/>
    <s v="C"/>
    <s v="G&lt;50IF"/>
    <d v="2018-07-01T00:00:00"/>
    <x v="0"/>
    <d v="2018-05-01T00:00:00"/>
    <n v="8557.17"/>
    <n v="117.39"/>
  </r>
  <r>
    <s v="E"/>
    <s v="G"/>
    <s v="G&gt;50Ft"/>
    <d v="2018-07-01T00:00:00"/>
    <x v="0"/>
    <d v="2018-05-01T00:00:00"/>
    <n v="57440"/>
    <n v="1353.92"/>
  </r>
  <r>
    <s v="E"/>
    <s v="G"/>
    <s v="G&gt;50Ft"/>
    <d v="2018-07-01T00:00:00"/>
    <x v="1"/>
    <d v="2018-05-01T00:00:00"/>
    <n v="2590.54"/>
    <n v="61.06"/>
  </r>
  <r>
    <s v="E"/>
    <s v="G"/>
    <s v="G&gt;50F"/>
    <d v="2018-07-01T00:00:00"/>
    <x v="1"/>
    <d v="2018-05-01T00:00:00"/>
    <n v="2787.18"/>
    <n v="65.69"/>
  </r>
  <r>
    <s v="E"/>
    <s v="G"/>
    <s v="G&gt;50F"/>
    <d v="2018-07-01T00:00:00"/>
    <x v="0"/>
    <d v="2018-05-01T00:00:00"/>
    <n v="61800"/>
    <n v="1456.7"/>
  </r>
  <r>
    <s v="E"/>
    <s v="C"/>
    <s v="SENTF"/>
    <d v="2018-07-01T00:00:00"/>
    <x v="2"/>
    <d v="2018-05-01T00:00:00"/>
    <n v="471.6"/>
    <n v="11.12"/>
  </r>
  <r>
    <s v="E"/>
    <s v="C"/>
    <s v="SENTF"/>
    <d v="2018-07-01T00:00:00"/>
    <x v="3"/>
    <d v="2018-05-01T00:00:00"/>
    <n v="21.27"/>
    <n v="0.5"/>
  </r>
  <r>
    <s v="E"/>
    <s v="R"/>
    <s v="R-F"/>
    <d v="2018-07-01T00:00:00"/>
    <x v="1"/>
    <d v="2018-05-01T00:00:00"/>
    <n v="16.100000000000001"/>
    <n v="0.31"/>
  </r>
  <r>
    <s v="E"/>
    <s v="R"/>
    <s v="R-F"/>
    <d v="2018-07-01T00:00:00"/>
    <x v="0"/>
    <d v="2018-05-01T00:00:00"/>
    <n v="357"/>
    <n v="6.88"/>
  </r>
  <r>
    <s v="E"/>
    <s v="R"/>
    <s v="R-F"/>
    <d v="2018-07-01T00:00:00"/>
    <x v="0"/>
    <d v="2018-05-01T00:00:00"/>
    <n v="390"/>
    <n v="8.75"/>
  </r>
  <r>
    <s v="E"/>
    <s v="R"/>
    <s v="R-F"/>
    <d v="2018-07-01T00:00:00"/>
    <x v="0"/>
    <d v="2018-05-01T00:00:00"/>
    <n v="839"/>
    <n v="17.86"/>
  </r>
  <r>
    <s v="E"/>
    <s v="R"/>
    <s v="R-F"/>
    <d v="2018-07-01T00:00:00"/>
    <x v="1"/>
    <d v="2018-05-01T00:00:00"/>
    <n v="17.59"/>
    <n v="0.39"/>
  </r>
  <r>
    <s v="E"/>
    <s v="R"/>
    <s v="R-F"/>
    <d v="2018-07-01T00:00:00"/>
    <x v="1"/>
    <d v="2018-05-01T00:00:00"/>
    <n v="37.840000000000003"/>
    <n v="0.81"/>
  </r>
  <r>
    <s v="E"/>
    <s v="C"/>
    <s v="SENTF"/>
    <d v="2019-01-01T00:00:00"/>
    <x v="3"/>
    <d v="2018-11-01T00:00:00"/>
    <n v="1.94"/>
    <n v="0.06"/>
  </r>
  <r>
    <s v="E"/>
    <s v="U"/>
    <s v="GU-F"/>
    <d v="2019-01-01T00:00:00"/>
    <x v="1"/>
    <d v="2018-11-01T00:00:00"/>
    <n v="231.92"/>
    <n v="7.01"/>
  </r>
  <r>
    <s v="E"/>
    <s v="U"/>
    <s v="GU-F"/>
    <d v="2019-01-01T00:00:00"/>
    <x v="0"/>
    <d v="2018-11-01T00:00:00"/>
    <n v="5142"/>
    <n v="155.46"/>
  </r>
  <r>
    <s v="E"/>
    <s v="C"/>
    <s v="SENTF"/>
    <d v="2019-02-01T00:00:00"/>
    <x v="2"/>
    <d v="2018-05-01T00:00:00"/>
    <n v="38"/>
    <n v="0.86"/>
  </r>
  <r>
    <s v="E"/>
    <s v="G"/>
    <s v="G&gt;50F"/>
    <d v="2019-01-01T00:00:00"/>
    <x v="0"/>
    <d v="2018-11-01T00:00:00"/>
    <n v="23789"/>
    <n v="735.84"/>
  </r>
  <r>
    <s v="E"/>
    <s v="G"/>
    <s v="G&gt;50F"/>
    <d v="2019-01-01T00:00:00"/>
    <x v="1"/>
    <d v="2018-11-01T00:00:00"/>
    <n v="1072.8800000000001"/>
    <n v="33.19"/>
  </r>
  <r>
    <s v="E"/>
    <s v="U"/>
    <s v="GU-F"/>
    <d v="2019-01-01T00:00:00"/>
    <x v="1"/>
    <d v="2018-11-01T00:00:00"/>
    <n v="103.54"/>
    <n v="3.19"/>
  </r>
  <r>
    <s v="E"/>
    <s v="U"/>
    <s v="GU-F"/>
    <d v="2019-01-01T00:00:00"/>
    <x v="0"/>
    <d v="2018-11-01T00:00:00"/>
    <n v="2296"/>
    <n v="71.02"/>
  </r>
  <r>
    <s v="E"/>
    <s v="R"/>
    <s v="SENTF"/>
    <d v="2019-01-01T00:00:00"/>
    <x v="3"/>
    <d v="2018-11-01T00:00:00"/>
    <n v="1.62"/>
    <n v="0.05"/>
  </r>
  <r>
    <s v="E"/>
    <s v="R"/>
    <s v="SENTF"/>
    <d v="2019-01-01T00:00:00"/>
    <x v="2"/>
    <d v="2018-11-01T00:00:00"/>
    <n v="36"/>
    <n v="1.1100000000000001"/>
  </r>
  <r>
    <s v="E"/>
    <s v="R"/>
    <s v="R-F"/>
    <d v="2019-01-01T00:00:00"/>
    <x v="1"/>
    <d v="2018-05-01T00:00:00"/>
    <n v="12.45"/>
    <n v="0.32"/>
  </r>
  <r>
    <s v="E"/>
    <s v="R"/>
    <s v="R-F"/>
    <d v="2019-01-01T00:00:00"/>
    <x v="0"/>
    <d v="2018-05-01T00:00:00"/>
    <n v="276"/>
    <n v="7.15"/>
  </r>
  <r>
    <s v="E"/>
    <s v="G"/>
    <s v="G&gt;50IF"/>
    <d v="2019-01-01T00:00:00"/>
    <x v="0"/>
    <d v="2018-11-01T00:00:00"/>
    <n v="12424"/>
    <n v="370.43"/>
  </r>
  <r>
    <s v="E"/>
    <s v="GI"/>
    <s v="G&gt;50IF"/>
    <d v="2019-01-01T00:00:00"/>
    <x v="0"/>
    <d v="2018-11-01T00:00:00"/>
    <n v="16287.71"/>
    <n v="456.12"/>
  </r>
  <r>
    <s v="E"/>
    <s v="G"/>
    <s v="G&gt;50IF"/>
    <d v="2019-01-01T00:00:00"/>
    <x v="1"/>
    <d v="2018-11-01T00:00:00"/>
    <n v="560.32000000000005"/>
    <n v="16.71"/>
  </r>
  <r>
    <s v="E"/>
    <s v="GI"/>
    <s v="G&gt;50IF"/>
    <d v="2019-01-01T00:00:00"/>
    <x v="1"/>
    <d v="2018-11-01T00:00:00"/>
    <n v="734.58"/>
    <n v="20.57"/>
  </r>
  <r>
    <s v="E"/>
    <s v="GI"/>
    <s v="G&gt;50IF"/>
    <d v="2019-01-01T00:00:00"/>
    <x v="1"/>
    <d v="2018-11-01T00:00:00"/>
    <n v="2319.61"/>
    <n v="64.31"/>
  </r>
  <r>
    <s v="E"/>
    <s v="GI"/>
    <s v="G&gt;50IF"/>
    <d v="2019-01-01T00:00:00"/>
    <x v="0"/>
    <d v="2018-11-01T00:00:00"/>
    <n v="51432.53"/>
    <n v="1425.97"/>
  </r>
  <r>
    <s v="E"/>
    <s v="U"/>
    <s v="GU-F"/>
    <d v="2019-01-01T00:00:00"/>
    <x v="0"/>
    <d v="2018-11-01T00:00:00"/>
    <n v="13"/>
    <n v="0.36"/>
  </r>
  <r>
    <s v="E"/>
    <s v="U"/>
    <s v="GU-F"/>
    <d v="2019-01-01T00:00:00"/>
    <x v="1"/>
    <d v="2018-11-01T00:00:00"/>
    <n v="0.59"/>
    <n v="0.02"/>
  </r>
  <r>
    <s v="E"/>
    <s v="C"/>
    <s v="CSENTF"/>
    <d v="2019-01-01T00:00:00"/>
    <x v="2"/>
    <d v="2018-11-01T00:00:00"/>
    <n v="1497.2"/>
    <n v="41.86"/>
  </r>
  <r>
    <s v="E"/>
    <s v="C"/>
    <s v="CSENTF"/>
    <d v="2019-01-01T00:00:00"/>
    <x v="3"/>
    <d v="2018-11-01T00:00:00"/>
    <n v="67.52"/>
    <n v="1.89"/>
  </r>
  <r>
    <s v="E"/>
    <s v="C"/>
    <s v="CG&lt;50F"/>
    <d v="2019-01-01T00:00:00"/>
    <x v="1"/>
    <d v="2018-11-01T00:00:00"/>
    <n v="37.79"/>
    <n v="1.06"/>
  </r>
  <r>
    <s v="E"/>
    <s v="C"/>
    <s v="CG&lt;50F"/>
    <d v="2019-01-01T00:00:00"/>
    <x v="0"/>
    <d v="2018-11-01T00:00:00"/>
    <n v="838"/>
    <n v="23.42"/>
  </r>
  <r>
    <s v="E"/>
    <s v="C"/>
    <s v="SENTF"/>
    <d v="2019-01-01T00:00:00"/>
    <x v="2"/>
    <d v="2018-11-01T00:00:00"/>
    <n v="176"/>
    <n v="4.92"/>
  </r>
  <r>
    <s v="E"/>
    <s v="C"/>
    <s v="SENTF"/>
    <d v="2019-01-01T00:00:00"/>
    <x v="3"/>
    <d v="2018-11-01T00:00:00"/>
    <n v="7.93"/>
    <n v="0.22"/>
  </r>
  <r>
    <s v="E"/>
    <s v="R"/>
    <s v="CR-F"/>
    <d v="2019-01-01T00:00:00"/>
    <x v="1"/>
    <d v="2018-11-01T00:00:00"/>
    <n v="153.11000000000001"/>
    <n v="4.28"/>
  </r>
  <r>
    <s v="E"/>
    <s v="U"/>
    <s v="CGU-F"/>
    <d v="2019-01-01T00:00:00"/>
    <x v="1"/>
    <d v="2018-11-01T00:00:00"/>
    <n v="120.64"/>
    <n v="3.39"/>
  </r>
  <r>
    <s v="E"/>
    <s v="R"/>
    <s v="CR-F"/>
    <d v="2019-01-01T00:00:00"/>
    <x v="0"/>
    <d v="2018-11-01T00:00:00"/>
    <n v="3395"/>
    <n v="94.88"/>
  </r>
  <r>
    <s v="E"/>
    <s v="U"/>
    <s v="CGU-F"/>
    <d v="2019-01-01T00:00:00"/>
    <x v="0"/>
    <d v="2018-11-01T00:00:00"/>
    <n v="2675"/>
    <n v="74.75"/>
  </r>
  <r>
    <s v="E"/>
    <s v="G"/>
    <s v="CG&gt;50F"/>
    <d v="2019-01-01T00:00:00"/>
    <x v="0"/>
    <d v="2018-11-01T00:00:00"/>
    <n v="28840"/>
    <n v="805.99"/>
  </r>
  <r>
    <s v="E"/>
    <s v="G"/>
    <s v="CG&gt;50F"/>
    <d v="2019-01-01T00:00:00"/>
    <x v="1"/>
    <d v="2018-11-01T00:00:00"/>
    <n v="1300.68"/>
    <n v="36.35"/>
  </r>
  <r>
    <s v="E"/>
    <s v="G"/>
    <s v="CSENTF"/>
    <d v="2019-01-01T00:00:00"/>
    <x v="2"/>
    <d v="2018-11-01T00:00:00"/>
    <n v="186"/>
    <n v="5.2"/>
  </r>
  <r>
    <s v="E"/>
    <s v="G"/>
    <s v="CSENTF"/>
    <d v="2019-01-01T00:00:00"/>
    <x v="3"/>
    <d v="2018-11-01T00:00:00"/>
    <n v="8.39"/>
    <n v="0.23"/>
  </r>
  <r>
    <s v="E"/>
    <s v="C"/>
    <s v="WSENTF"/>
    <d v="2019-01-01T00:00:00"/>
    <x v="3"/>
    <d v="2018-11-01T00:00:00"/>
    <n v="3.34"/>
    <n v="0.09"/>
  </r>
  <r>
    <s v="E"/>
    <s v="C"/>
    <s v="WSENTF"/>
    <d v="2019-01-01T00:00:00"/>
    <x v="2"/>
    <d v="2018-11-01T00:00:00"/>
    <n v="74"/>
    <n v="2.0699999999999998"/>
  </r>
  <r>
    <s v="E"/>
    <s v="SL"/>
    <s v="WSENTF"/>
    <d v="2019-01-01T00:00:00"/>
    <x v="2"/>
    <d v="2018-11-01T00:00:00"/>
    <n v="1059.8"/>
    <n v="29.61"/>
  </r>
  <r>
    <s v="E"/>
    <s v="SL"/>
    <s v="WSENTF"/>
    <d v="2019-01-01T00:00:00"/>
    <x v="3"/>
    <d v="2018-11-01T00:00:00"/>
    <n v="47.79"/>
    <n v="1.34"/>
  </r>
  <r>
    <s v="E"/>
    <s v="G"/>
    <s v="WG&gt;50F"/>
    <d v="2019-01-01T00:00:00"/>
    <x v="1"/>
    <d v="2018-11-01T00:00:00"/>
    <n v="2068.75"/>
    <n v="57.81"/>
  </r>
  <r>
    <s v="E"/>
    <s v="G"/>
    <s v="WG&gt;50F"/>
    <d v="2019-01-01T00:00:00"/>
    <x v="0"/>
    <d v="2018-11-01T00:00:00"/>
    <n v="45870"/>
    <n v="1281.93"/>
  </r>
  <r>
    <s v="E"/>
    <s v="U"/>
    <s v="WGU-F"/>
    <d v="2019-01-01T00:00:00"/>
    <x v="0"/>
    <d v="2018-11-01T00:00:00"/>
    <n v="1364"/>
    <n v="38.130000000000003"/>
  </r>
  <r>
    <s v="E"/>
    <s v="U"/>
    <s v="WGU-F"/>
    <d v="2019-01-01T00:00:00"/>
    <x v="1"/>
    <d v="2018-11-01T00:00:00"/>
    <n v="61.52"/>
    <n v="1.72"/>
  </r>
  <r>
    <s v="E"/>
    <s v="C"/>
    <s v="WG&lt;50F"/>
    <d v="2019-01-01T00:00:00"/>
    <x v="1"/>
    <d v="2018-11-01T00:00:00"/>
    <n v="56.83"/>
    <n v="1.59"/>
  </r>
  <r>
    <s v="E"/>
    <s v="R"/>
    <s v="WR-F"/>
    <d v="2019-01-01T00:00:00"/>
    <x v="1"/>
    <d v="2018-11-01T00:00:00"/>
    <n v="46.63"/>
    <n v="1.3"/>
  </r>
  <r>
    <s v="E"/>
    <s v="C"/>
    <s v="WG&lt;50F"/>
    <d v="2019-01-01T00:00:00"/>
    <x v="0"/>
    <d v="2018-11-01T00:00:00"/>
    <n v="1260"/>
    <n v="35.21"/>
  </r>
  <r>
    <s v="E"/>
    <s v="R"/>
    <s v="WR-F"/>
    <d v="2019-01-01T00:00:00"/>
    <x v="0"/>
    <d v="2018-11-01T00:00:00"/>
    <n v="1034"/>
    <n v="28.9"/>
  </r>
  <r>
    <s v="E"/>
    <s v="SL"/>
    <s v="WSENTF"/>
    <d v="2019-01-01T00:00:00"/>
    <x v="2"/>
    <d v="2018-11-01T00:00:00"/>
    <n v="111.6"/>
    <n v="3.12"/>
  </r>
  <r>
    <s v="E"/>
    <s v="SL"/>
    <s v="WSENTF"/>
    <d v="2019-01-01T00:00:00"/>
    <x v="3"/>
    <d v="2018-11-01T00:00:00"/>
    <n v="5.03"/>
    <n v="0.14000000000000001"/>
  </r>
  <r>
    <s v="E"/>
    <s v="G"/>
    <s v="G&gt;50F"/>
    <d v="2019-01-01T00:00:00"/>
    <x v="1"/>
    <d v="2018-11-01T00:00:00"/>
    <n v="454.61"/>
    <n v="13.74"/>
  </r>
  <r>
    <s v="E"/>
    <s v="G"/>
    <s v="G&gt;50F"/>
    <d v="2019-01-01T00:00:00"/>
    <x v="0"/>
    <d v="2018-11-01T00:00:00"/>
    <n v="10080"/>
    <n v="304.75"/>
  </r>
  <r>
    <s v="E"/>
    <s v="C"/>
    <s v="SENTF"/>
    <d v="2019-01-01T00:00:00"/>
    <x v="2"/>
    <d v="2018-11-01T00:00:00"/>
    <n v="75.599999999999994"/>
    <n v="2.25"/>
  </r>
  <r>
    <s v="E"/>
    <s v="C"/>
    <s v="SENTF"/>
    <d v="2019-01-01T00:00:00"/>
    <x v="3"/>
    <d v="2018-11-01T00:00:00"/>
    <n v="3.41"/>
    <n v="0.1"/>
  </r>
  <r>
    <s v="E"/>
    <s v="G"/>
    <s v="G&gt;50Ft"/>
    <d v="2019-01-01T00:00:00"/>
    <x v="1"/>
    <d v="2018-11-01T00:00:00"/>
    <n v="1024.67"/>
    <n v="30.54"/>
  </r>
  <r>
    <s v="E"/>
    <s v="U"/>
    <s v="GU-F"/>
    <d v="2019-01-01T00:00:00"/>
    <x v="1"/>
    <d v="2018-11-01T00:00:00"/>
    <n v="92.19"/>
    <n v="2.75"/>
  </r>
  <r>
    <s v="E"/>
    <s v="G"/>
    <s v="G&gt;50Ft"/>
    <d v="2019-01-01T00:00:00"/>
    <x v="0"/>
    <d v="2018-11-01T00:00:00"/>
    <n v="22720"/>
    <n v="677.24"/>
  </r>
  <r>
    <s v="E"/>
    <s v="U"/>
    <s v="GU-F"/>
    <d v="2019-01-01T00:00:00"/>
    <x v="0"/>
    <d v="2018-11-01T00:00:00"/>
    <n v="2044"/>
    <n v="60.92"/>
  </r>
  <r>
    <s v="E"/>
    <s v="C"/>
    <s v="SENTF"/>
    <d v="2019-01-01T00:00:00"/>
    <x v="2"/>
    <d v="2018-11-01T00:00:00"/>
    <n v="62"/>
    <n v="1.62"/>
  </r>
  <r>
    <s v="E"/>
    <s v="C"/>
    <s v="SENTF"/>
    <d v="2019-01-01T00:00:00"/>
    <x v="3"/>
    <d v="2018-11-01T00:00:00"/>
    <n v="2.63"/>
    <n v="7.0000000000000007E-2"/>
  </r>
  <r>
    <s v="E"/>
    <s v="U"/>
    <s v="GU-F"/>
    <d v="2019-01-01T00:00:00"/>
    <x v="1"/>
    <d v="2018-11-01T00:00:00"/>
    <n v="74.33"/>
    <n v="1.96"/>
  </r>
  <r>
    <s v="E"/>
    <s v="U"/>
    <s v="GU-F"/>
    <d v="2019-01-01T00:00:00"/>
    <x v="0"/>
    <d v="2018-11-01T00:00:00"/>
    <n v="1749"/>
    <n v="45.69"/>
  </r>
  <r>
    <s v="E"/>
    <s v="C"/>
    <s v="GU-F"/>
    <d v="2019-01-01T00:00:00"/>
    <x v="0"/>
    <d v="2018-11-01T00:00:00"/>
    <n v="271"/>
    <n v="7.08"/>
  </r>
  <r>
    <s v="E"/>
    <s v="C"/>
    <s v="GU-F"/>
    <d v="2019-01-01T00:00:00"/>
    <x v="1"/>
    <d v="2018-11-01T00:00:00"/>
    <n v="11.52"/>
    <n v="0.3"/>
  </r>
  <r>
    <s v="E"/>
    <s v="R"/>
    <s v="R-F"/>
    <d v="2019-01-01T00:00:00"/>
    <x v="1"/>
    <d v="2018-11-01T00:00:00"/>
    <n v="9.07"/>
    <n v="0.22"/>
  </r>
  <r>
    <s v="E"/>
    <s v="R"/>
    <s v="R-F"/>
    <d v="2019-01-01T00:00:00"/>
    <x v="0"/>
    <d v="2018-11-01T00:00:00"/>
    <n v="215"/>
    <n v="5.2"/>
  </r>
  <r>
    <s v="E"/>
    <s v="GI"/>
    <s v="G&gt;50IF"/>
    <d v="2018-05-01T00:00:00"/>
    <x v="1"/>
    <d v="2018-01-01T00:00:00"/>
    <n v="633.79"/>
    <n v="18.28"/>
  </r>
  <r>
    <s v="E"/>
    <s v="GI"/>
    <s v="G&gt;50IF"/>
    <d v="2018-05-01T00:00:00"/>
    <x v="0"/>
    <d v="2018-01-01T00:00:00"/>
    <n v="14053"/>
    <n v="405.4"/>
  </r>
  <r>
    <s v="E"/>
    <s v="G"/>
    <s v="WG&gt;5IF"/>
    <d v="2018-05-01T00:00:00"/>
    <x v="0"/>
    <d v="2018-01-01T00:00:00"/>
    <n v="14534"/>
    <n v="473.1"/>
  </r>
  <r>
    <s v="E"/>
    <s v="G"/>
    <s v="WG&gt;5IF"/>
    <d v="2018-05-01T00:00:00"/>
    <x v="1"/>
    <d v="2018-01-01T00:00:00"/>
    <n v="655.48"/>
    <n v="21.34"/>
  </r>
  <r>
    <s v="E"/>
    <s v="G"/>
    <s v="WG&gt;5IF"/>
    <d v="2018-05-01T00:00:00"/>
    <x v="0"/>
    <d v="2018-05-01T00:00:00"/>
    <n v="0.1"/>
    <n v="0"/>
  </r>
  <r>
    <s v="E"/>
    <s v="G"/>
    <s v="WG&gt;5IF"/>
    <d v="2018-05-01T00:00:00"/>
    <x v="1"/>
    <d v="2018-05-01T00:00:00"/>
    <n v="0"/>
    <n v="0"/>
  </r>
  <r>
    <s v="E"/>
    <s v="GI"/>
    <s v="G&gt;50IF"/>
    <d v="2018-05-01T00:00:00"/>
    <x v="1"/>
    <d v="2018-05-01T00:00:00"/>
    <n v="0"/>
    <n v="0"/>
  </r>
  <r>
    <s v="E"/>
    <s v="GI"/>
    <s v="G&gt;50IF"/>
    <d v="2018-05-01T00:00:00"/>
    <x v="0"/>
    <d v="2018-05-01T00:00:00"/>
    <n v="0.08"/>
    <n v="0"/>
  </r>
  <r>
    <s v="E"/>
    <s v="GI"/>
    <s v="G&gt;50IF"/>
    <d v="2018-05-01T00:00:00"/>
    <x v="1"/>
    <d v="2018-01-01T00:00:00"/>
    <n v="632.64"/>
    <n v="19.52"/>
  </r>
  <r>
    <s v="E"/>
    <s v="GI"/>
    <s v="G&gt;50IF"/>
    <d v="2018-05-01T00:00:00"/>
    <x v="0"/>
    <d v="2018-01-01T00:00:00"/>
    <n v="18231.72"/>
    <n v="562.42999999999995"/>
  </r>
  <r>
    <s v="E"/>
    <s v="C"/>
    <s v="G&lt;50IF"/>
    <d v="2018-04-01T00:00:00"/>
    <x v="0"/>
    <d v="2018-01-01T00:00:00"/>
    <n v="5558.16"/>
    <n v="125.3"/>
  </r>
  <r>
    <s v="E"/>
    <s v="C"/>
    <s v="G&lt;50IF"/>
    <d v="2018-04-01T00:00:00"/>
    <x v="1"/>
    <d v="2018-01-01T00:00:00"/>
    <n v="250.67"/>
    <n v="5.65"/>
  </r>
  <r>
    <s v="E"/>
    <s v="S"/>
    <s v="STRLTF"/>
    <d v="2018-04-01T00:00:00"/>
    <x v="1"/>
    <d v="2018-01-01T00:00:00"/>
    <n v="469.67"/>
    <n v="10.16"/>
  </r>
  <r>
    <s v="E"/>
    <s v="S"/>
    <s v="STRLTF"/>
    <d v="2018-04-01T00:00:00"/>
    <x v="0"/>
    <d v="2018-01-01T00:00:00"/>
    <n v="10413.870000000001"/>
    <n v="225.26"/>
  </r>
  <r>
    <s v="E"/>
    <s v="G"/>
    <s v="G&gt;50Ft"/>
    <d v="2018-04-01T00:00:00"/>
    <x v="0"/>
    <d v="2018-01-01T00:00:00"/>
    <n v="16480"/>
    <n v="356.33"/>
  </r>
  <r>
    <s v="E"/>
    <s v="G"/>
    <s v="G&gt;50Ft"/>
    <d v="2018-04-01T00:00:00"/>
    <x v="1"/>
    <d v="2018-01-01T00:00:00"/>
    <n v="743.25"/>
    <n v="16.07"/>
  </r>
  <r>
    <s v="E"/>
    <s v="C"/>
    <s v="SENTF"/>
    <d v="2018-04-01T00:00:00"/>
    <x v="3"/>
    <d v="2018-01-01T00:00:00"/>
    <n v="4.78"/>
    <n v="0.1"/>
  </r>
  <r>
    <s v="E"/>
    <s v="C"/>
    <s v="SENTF"/>
    <d v="2018-04-01T00:00:00"/>
    <x v="2"/>
    <d v="2018-01-01T00:00:00"/>
    <n v="106.02"/>
    <n v="2.29"/>
  </r>
  <r>
    <s v="E"/>
    <s v="C"/>
    <s v="SENTF"/>
    <d v="2018-04-01T00:00:00"/>
    <x v="2"/>
    <d v="2018-01-01T00:00:00"/>
    <n v="70.680000000000007"/>
    <n v="1.51"/>
  </r>
  <r>
    <s v="E"/>
    <s v="C"/>
    <s v="SENTF"/>
    <d v="2018-04-01T00:00:00"/>
    <x v="3"/>
    <d v="2018-01-01T00:00:00"/>
    <n v="3.19"/>
    <n v="7.0000000000000007E-2"/>
  </r>
  <r>
    <s v="E"/>
    <s v="C"/>
    <s v="SENTF"/>
    <d v="2019-02-01T00:00:00"/>
    <x v="3"/>
    <d v="2018-11-01T00:00:00"/>
    <n v="10.69"/>
    <n v="0.23"/>
  </r>
  <r>
    <s v="E"/>
    <s v="R"/>
    <s v="SENTF"/>
    <d v="2019-02-01T00:00:00"/>
    <x v="3"/>
    <d v="2018-11-01T00:00:00"/>
    <n v="0.39"/>
    <n v="0.01"/>
  </r>
  <r>
    <s v="E"/>
    <s v="C"/>
    <s v="SENTF"/>
    <d v="2019-02-01T00:00:00"/>
    <x v="3"/>
    <d v="2018-11-01T00:00:00"/>
    <n v="0.92"/>
    <n v="0.02"/>
  </r>
  <r>
    <s v="E"/>
    <s v="C"/>
    <s v="SENTF"/>
    <d v="2019-02-01T00:00:00"/>
    <x v="3"/>
    <d v="2018-11-01T00:00:00"/>
    <n v="0.27"/>
    <n v="0.01"/>
  </r>
  <r>
    <s v="E"/>
    <s v="C"/>
    <s v="SENTF"/>
    <d v="2018-05-01T00:00:00"/>
    <x v="3"/>
    <d v="2018-05-01T00:00:00"/>
    <n v="1.24"/>
    <n v="0.03"/>
  </r>
  <r>
    <s v="E"/>
    <s v="C"/>
    <s v="SENTF"/>
    <d v="2018-05-01T00:00:00"/>
    <x v="2"/>
    <d v="2018-05-01T00:00:00"/>
    <n v="27.6"/>
    <n v="0.7"/>
  </r>
  <r>
    <s v="E"/>
    <s v="C"/>
    <s v="SENTF"/>
    <d v="2018-05-01T00:00:00"/>
    <x v="3"/>
    <d v="2018-01-01T00:00:00"/>
    <n v="3.38"/>
    <n v="0.09"/>
  </r>
  <r>
    <s v="E"/>
    <s v="C"/>
    <s v="SENTF"/>
    <d v="2018-05-01T00:00:00"/>
    <x v="2"/>
    <d v="2018-01-01T00:00:00"/>
    <n v="75"/>
    <n v="1.89"/>
  </r>
  <r>
    <s v="E"/>
    <s v="C"/>
    <s v="SENTF"/>
    <d v="2018-05-01T00:00:00"/>
    <x v="2"/>
    <d v="2018-01-01T00:00:00"/>
    <n v="55"/>
    <n v="1.39"/>
  </r>
  <r>
    <s v="E"/>
    <s v="C"/>
    <s v="SENTF"/>
    <d v="2018-05-01T00:00:00"/>
    <x v="3"/>
    <d v="2018-01-01T00:00:00"/>
    <n v="2.48"/>
    <n v="0.06"/>
  </r>
  <r>
    <s v="E"/>
    <s v="C"/>
    <s v="SENTF"/>
    <d v="2018-05-01T00:00:00"/>
    <x v="2"/>
    <d v="2018-05-01T00:00:00"/>
    <n v="20.6"/>
    <n v="0.52"/>
  </r>
  <r>
    <s v="E"/>
    <s v="C"/>
    <s v="SENTF"/>
    <d v="2018-05-01T00:00:00"/>
    <x v="3"/>
    <d v="2018-05-01T00:00:00"/>
    <n v="0.93"/>
    <n v="0.02"/>
  </r>
  <r>
    <s v="E"/>
    <s v="GI"/>
    <s v="G&gt;5IFt"/>
    <d v="2018-06-01T00:00:00"/>
    <x v="0"/>
    <d v="2018-05-01T00:00:00"/>
    <n v="22783.040000000001"/>
    <n v="354.69"/>
  </r>
  <r>
    <s v="E"/>
    <s v="G"/>
    <s v="G&gt;50IF"/>
    <d v="2018-06-01T00:00:00"/>
    <x v="0"/>
    <d v="2018-05-01T00:00:00"/>
    <n v="9553.32"/>
    <n v="153.35"/>
  </r>
  <r>
    <s v="E"/>
    <s v="GI"/>
    <s v="G&gt;5IFt"/>
    <d v="2018-06-01T00:00:00"/>
    <x v="1"/>
    <d v="2018-05-01T00:00:00"/>
    <n v="1027.52"/>
    <n v="16"/>
  </r>
  <r>
    <s v="E"/>
    <s v="G"/>
    <s v="G&gt;50IF"/>
    <d v="2018-06-01T00:00:00"/>
    <x v="1"/>
    <d v="2018-05-01T00:00:00"/>
    <n v="430.85"/>
    <n v="6.92"/>
  </r>
  <r>
    <s v="E"/>
    <s v="S"/>
    <s v="STRLTF"/>
    <d v="2018-06-01T00:00:00"/>
    <x v="1"/>
    <d v="2018-05-01T00:00:00"/>
    <n v="171.44"/>
    <n v="0.8"/>
  </r>
  <r>
    <s v="E"/>
    <s v="S"/>
    <s v="STRLTF"/>
    <d v="2018-06-01T00:00:00"/>
    <x v="0"/>
    <d v="2018-05-01T00:00:00"/>
    <n v="3801.36"/>
    <n v="17.73"/>
  </r>
  <r>
    <s v="E"/>
    <s v="S"/>
    <s v="STRLTF"/>
    <d v="2018-06-01T00:00:00"/>
    <x v="0"/>
    <d v="2018-05-01T00:00:00"/>
    <n v="5941.79"/>
    <n v="27.71"/>
  </r>
  <r>
    <s v="E"/>
    <s v="S"/>
    <s v="STRLTF"/>
    <d v="2018-06-01T00:00:00"/>
    <x v="1"/>
    <d v="2018-05-01T00:00:00"/>
    <n v="267.97000000000003"/>
    <n v="1.25"/>
  </r>
  <r>
    <s v="E"/>
    <s v="S"/>
    <s v="STRLTF"/>
    <d v="2018-06-01T00:00:00"/>
    <x v="1"/>
    <d v="2018-05-01T00:00:00"/>
    <n v="1129.04"/>
    <n v="5.26"/>
  </r>
  <r>
    <s v="E"/>
    <s v="S"/>
    <s v="STRLTF"/>
    <d v="2018-06-01T00:00:00"/>
    <x v="0"/>
    <d v="2018-05-01T00:00:00"/>
    <n v="25034.25"/>
    <n v="116.76"/>
  </r>
  <r>
    <s v="E"/>
    <s v="R"/>
    <s v="R-F"/>
    <d v="2018-06-01T00:00:00"/>
    <x v="0"/>
    <d v="2018-05-01T00:00:00"/>
    <n v="482"/>
    <n v="7.63"/>
  </r>
  <r>
    <s v="E"/>
    <s v="R"/>
    <s v="R-F"/>
    <d v="2018-06-01T00:00:00"/>
    <x v="1"/>
    <d v="2018-05-01T00:00:00"/>
    <n v="21.74"/>
    <n v="0.34"/>
  </r>
  <r>
    <s v="E"/>
    <s v="SL"/>
    <s v="SENTF"/>
    <d v="2018-06-01T00:00:00"/>
    <x v="2"/>
    <d v="2018-05-01T00:00:00"/>
    <n v="195.3"/>
    <n v="3.09"/>
  </r>
  <r>
    <s v="E"/>
    <s v="SL"/>
    <s v="SENTF"/>
    <d v="2018-06-01T00:00:00"/>
    <x v="3"/>
    <d v="2018-05-01T00:00:00"/>
    <n v="8.81"/>
    <n v="0.14000000000000001"/>
  </r>
  <r>
    <s v="E"/>
    <s v="U"/>
    <s v="GU-F"/>
    <d v="2018-06-01T00:00:00"/>
    <x v="1"/>
    <d v="2018-05-01T00:00:00"/>
    <n v="283.02"/>
    <n v="4.47"/>
  </r>
  <r>
    <s v="E"/>
    <s v="U"/>
    <s v="GU-F"/>
    <d v="2018-06-01T00:00:00"/>
    <x v="0"/>
    <d v="2018-05-01T00:00:00"/>
    <n v="6275"/>
    <n v="99.29"/>
  </r>
  <r>
    <s v="E"/>
    <s v="C"/>
    <s v="G&lt;50IF"/>
    <d v="2018-06-01T00:00:00"/>
    <x v="0"/>
    <d v="2018-05-01T00:00:00"/>
    <n v="9285.1299999999992"/>
    <n v="56.48"/>
  </r>
  <r>
    <s v="E"/>
    <s v="C"/>
    <s v="G&lt;50IF"/>
    <d v="2018-06-01T00:00:00"/>
    <x v="1"/>
    <d v="2018-05-01T00:00:00"/>
    <n v="418.76"/>
    <n v="2.5499999999999998"/>
  </r>
  <r>
    <s v="E"/>
    <s v="U"/>
    <s v="GU-F"/>
    <d v="2018-06-01T00:00:00"/>
    <x v="1"/>
    <d v="2018-05-01T00:00:00"/>
    <n v="18.45"/>
    <n v="0.28999999999999998"/>
  </r>
  <r>
    <s v="E"/>
    <s v="U"/>
    <s v="GU-F"/>
    <d v="2018-06-01T00:00:00"/>
    <x v="0"/>
    <d v="2018-05-01T00:00:00"/>
    <n v="409"/>
    <n v="6.47"/>
  </r>
  <r>
    <s v="E"/>
    <s v="R"/>
    <s v="SENTF"/>
    <d v="2018-06-01T00:00:00"/>
    <x v="3"/>
    <d v="2018-05-01T00:00:00"/>
    <n v="9.06"/>
    <n v="0.14000000000000001"/>
  </r>
  <r>
    <s v="E"/>
    <s v="C"/>
    <s v="SENTF"/>
    <d v="2018-06-01T00:00:00"/>
    <x v="3"/>
    <d v="2018-05-01T00:00:00"/>
    <n v="10.49"/>
    <n v="0.16"/>
  </r>
  <r>
    <s v="E"/>
    <s v="R"/>
    <s v="SENTF"/>
    <d v="2018-06-01T00:00:00"/>
    <x v="2"/>
    <d v="2018-05-01T00:00:00"/>
    <n v="200.88"/>
    <n v="3.18"/>
  </r>
  <r>
    <s v="E"/>
    <s v="C"/>
    <s v="SENTF"/>
    <d v="2018-06-01T00:00:00"/>
    <x v="2"/>
    <d v="2018-05-01T00:00:00"/>
    <n v="232.5"/>
    <n v="3.69"/>
  </r>
  <r>
    <s v="E"/>
    <s v="SL"/>
    <s v="SENTF"/>
    <d v="2018-06-01T00:00:00"/>
    <x v="2"/>
    <d v="2018-05-01T00:00:00"/>
    <n v="65.47"/>
    <n v="1.04"/>
  </r>
  <r>
    <s v="E"/>
    <s v="SL"/>
    <s v="SENTF"/>
    <d v="2018-06-01T00:00:00"/>
    <x v="3"/>
    <d v="2018-05-01T00:00:00"/>
    <n v="2.95"/>
    <n v="0.05"/>
  </r>
  <r>
    <s v="E"/>
    <s v="C"/>
    <s v="G&lt;50F"/>
    <d v="2018-06-01T00:00:00"/>
    <x v="0"/>
    <d v="2018-05-01T00:00:00"/>
    <n v="2299"/>
    <n v="36.380000000000003"/>
  </r>
  <r>
    <s v="E"/>
    <s v="C"/>
    <s v="G&lt;50F"/>
    <d v="2018-06-01T00:00:00"/>
    <x v="1"/>
    <d v="2018-05-01T00:00:00"/>
    <n v="103.68"/>
    <n v="1.64"/>
  </r>
  <r>
    <s v="E"/>
    <s v="C"/>
    <s v="SENTF"/>
    <d v="2018-06-01T00:00:00"/>
    <x v="3"/>
    <d v="2018-05-01T00:00:00"/>
    <n v="58.06"/>
    <n v="0.92"/>
  </r>
  <r>
    <s v="E"/>
    <s v="C"/>
    <s v="SENTF"/>
    <d v="2018-06-01T00:00:00"/>
    <x v="2"/>
    <d v="2018-05-01T00:00:00"/>
    <n v="1287.1199999999999"/>
    <n v="20.38"/>
  </r>
  <r>
    <s v="E"/>
    <s v="C"/>
    <s v="SENTF"/>
    <d v="2018-06-01T00:00:00"/>
    <x v="2"/>
    <d v="2018-05-01T00:00:00"/>
    <n v="1313.91"/>
    <n v="20.81"/>
  </r>
  <r>
    <s v="E"/>
    <s v="C"/>
    <s v="SENTF"/>
    <d v="2018-06-01T00:00:00"/>
    <x v="3"/>
    <d v="2018-05-01T00:00:00"/>
    <n v="59.28"/>
    <n v="0.92"/>
  </r>
  <r>
    <s v="E"/>
    <s v="SL"/>
    <s v="SENTF"/>
    <d v="2018-05-01T00:00:00"/>
    <x v="3"/>
    <d v="2018-05-01T00:00:00"/>
    <n v="3.11"/>
    <n v="7.0000000000000007E-2"/>
  </r>
  <r>
    <s v="E"/>
    <s v="SL"/>
    <s v="SENTF"/>
    <d v="2018-05-01T00:00:00"/>
    <x v="2"/>
    <d v="2018-05-01T00:00:00"/>
    <n v="69"/>
    <n v="1.5"/>
  </r>
  <r>
    <s v="E"/>
    <s v="SL"/>
    <s v="SENTF"/>
    <d v="2018-05-01T00:00:00"/>
    <x v="3"/>
    <d v="2018-01-01T00:00:00"/>
    <n v="5.41"/>
    <n v="0.12"/>
  </r>
  <r>
    <s v="E"/>
    <s v="SL"/>
    <s v="SENTF"/>
    <d v="2018-05-01T00:00:00"/>
    <x v="2"/>
    <d v="2018-01-01T00:00:00"/>
    <n v="120"/>
    <n v="2.62"/>
  </r>
  <r>
    <s v="E"/>
    <s v="C"/>
    <s v="SENTF"/>
    <d v="2018-05-01T00:00:00"/>
    <x v="2"/>
    <d v="2018-01-01T00:00:00"/>
    <n v="608"/>
    <n v="13.05"/>
  </r>
  <r>
    <s v="E"/>
    <s v="C"/>
    <s v="SENTF"/>
    <d v="2018-05-01T00:00:00"/>
    <x v="2"/>
    <d v="2018-05-01T00:00:00"/>
    <n v="405.4"/>
    <n v="8.7200000000000006"/>
  </r>
  <r>
    <s v="E"/>
    <s v="C"/>
    <s v="SENTF"/>
    <d v="2018-05-01T00:00:00"/>
    <x v="3"/>
    <d v="2018-05-01T00:00:00"/>
    <n v="18.3"/>
    <n v="0.39"/>
  </r>
  <r>
    <s v="E"/>
    <s v="C"/>
    <s v="SENTF"/>
    <d v="2018-05-01T00:00:00"/>
    <x v="3"/>
    <d v="2018-01-01T00:00:00"/>
    <n v="27.44"/>
    <n v="0.57999999999999996"/>
  </r>
  <r>
    <s v="E"/>
    <s v="SL"/>
    <s v="WSENTF"/>
    <d v="2018-05-01T00:00:00"/>
    <x v="2"/>
    <d v="2018-05-01T00:00:00"/>
    <n v="0"/>
    <n v="0"/>
  </r>
  <r>
    <s v="E"/>
    <s v="SL"/>
    <s v="WSENTF"/>
    <d v="2018-05-01T00:00:00"/>
    <x v="3"/>
    <d v="2018-05-01T00:00:00"/>
    <n v="0"/>
    <n v="0"/>
  </r>
  <r>
    <s v="E"/>
    <s v="SL"/>
    <s v="WSENTF"/>
    <d v="2018-05-01T00:00:00"/>
    <x v="3"/>
    <d v="2018-01-01T00:00:00"/>
    <n v="4.87"/>
    <n v="0.15"/>
  </r>
  <r>
    <s v="E"/>
    <s v="SL"/>
    <s v="WSENTF"/>
    <d v="2018-05-01T00:00:00"/>
    <x v="2"/>
    <d v="2018-01-01T00:00:00"/>
    <n v="108"/>
    <n v="3.23"/>
  </r>
  <r>
    <s v="E"/>
    <s v="SL"/>
    <s v="WSENTF"/>
    <d v="2018-05-01T00:00:00"/>
    <x v="2"/>
    <d v="2018-01-01T00:00:00"/>
    <n v="1026"/>
    <n v="30.71"/>
  </r>
  <r>
    <s v="E"/>
    <s v="SL"/>
    <s v="WSENTF"/>
    <d v="2018-05-01T00:00:00"/>
    <x v="3"/>
    <d v="2018-01-01T00:00:00"/>
    <n v="46.26"/>
    <n v="1.38"/>
  </r>
  <r>
    <s v="E"/>
    <s v="C"/>
    <s v="WSENTF"/>
    <d v="2018-05-01T00:00:00"/>
    <x v="3"/>
    <d v="2018-05-01T00:00:00"/>
    <n v="0"/>
    <n v="0"/>
  </r>
  <r>
    <s v="E"/>
    <s v="C"/>
    <s v="WSENTF"/>
    <d v="2018-05-01T00:00:00"/>
    <x v="2"/>
    <d v="2018-05-01T00:00:00"/>
    <n v="0"/>
    <n v="0"/>
  </r>
  <r>
    <s v="E"/>
    <s v="SL"/>
    <s v="WSENTF"/>
    <d v="2018-05-01T00:00:00"/>
    <x v="2"/>
    <d v="2018-05-01T00:00:00"/>
    <n v="0"/>
    <n v="0"/>
  </r>
  <r>
    <s v="E"/>
    <s v="C"/>
    <s v="WSENTF"/>
    <d v="2018-05-01T00:00:00"/>
    <x v="2"/>
    <d v="2018-01-01T00:00:00"/>
    <n v="72"/>
    <n v="2.16"/>
  </r>
  <r>
    <s v="E"/>
    <s v="SL"/>
    <s v="WSENTF"/>
    <d v="2018-05-01T00:00:00"/>
    <x v="3"/>
    <d v="2018-05-01T00:00:00"/>
    <n v="0"/>
    <n v="0"/>
  </r>
  <r>
    <s v="E"/>
    <s v="C"/>
    <s v="WSENTF"/>
    <d v="2018-05-01T00:00:00"/>
    <x v="3"/>
    <d v="2018-01-01T00:00:00"/>
    <n v="3.25"/>
    <n v="0.1"/>
  </r>
  <r>
    <s v="E"/>
    <s v="G"/>
    <s v="CSENTF"/>
    <d v="2018-05-01T00:00:00"/>
    <x v="3"/>
    <d v="2018-05-01T00:00:00"/>
    <n v="0"/>
    <n v="0"/>
  </r>
  <r>
    <s v="E"/>
    <s v="G"/>
    <s v="CSENTF"/>
    <d v="2018-05-01T00:00:00"/>
    <x v="2"/>
    <d v="2018-01-01T00:00:00"/>
    <n v="180"/>
    <n v="5.39"/>
  </r>
  <r>
    <s v="E"/>
    <s v="G"/>
    <s v="CSENTF"/>
    <d v="2018-05-01T00:00:00"/>
    <x v="2"/>
    <d v="2018-05-01T00:00:00"/>
    <n v="0"/>
    <n v="0"/>
  </r>
  <r>
    <s v="E"/>
    <s v="G"/>
    <s v="CSENTF"/>
    <d v="2018-05-01T00:00:00"/>
    <x v="3"/>
    <d v="2018-01-01T00:00:00"/>
    <n v="8.1199999999999992"/>
    <n v="0.24"/>
  </r>
  <r>
    <s v="E"/>
    <s v="C"/>
    <s v="SENTF"/>
    <d v="2018-05-01T00:00:00"/>
    <x v="3"/>
    <d v="2018-01-01T00:00:00"/>
    <n v="7.67"/>
    <n v="0.23"/>
  </r>
  <r>
    <s v="E"/>
    <s v="C"/>
    <s v="SENTF"/>
    <d v="2018-05-01T00:00:00"/>
    <x v="2"/>
    <d v="2018-01-01T00:00:00"/>
    <n v="170"/>
    <n v="5.09"/>
  </r>
  <r>
    <s v="E"/>
    <s v="C"/>
    <s v="SENTF"/>
    <d v="2018-05-01T00:00:00"/>
    <x v="2"/>
    <d v="2018-05-01T00:00:00"/>
    <n v="0.64"/>
    <n v="0.02"/>
  </r>
  <r>
    <s v="E"/>
    <s v="C"/>
    <s v="SENTF"/>
    <d v="2018-05-01T00:00:00"/>
    <x v="3"/>
    <d v="2018-05-01T00:00:00"/>
    <n v="0.03"/>
    <n v="0"/>
  </r>
  <r>
    <s v="E"/>
    <s v="C"/>
    <s v="CSENTF"/>
    <d v="2018-05-01T00:00:00"/>
    <x v="2"/>
    <d v="2018-01-01T00:00:00"/>
    <n v="1449"/>
    <n v="43.38"/>
  </r>
  <r>
    <s v="E"/>
    <s v="C"/>
    <s v="CSENTF"/>
    <d v="2018-05-01T00:00:00"/>
    <x v="3"/>
    <d v="2018-01-01T00:00:00"/>
    <n v="65.349999999999994"/>
    <n v="1.93"/>
  </r>
  <r>
    <s v="E"/>
    <s v="C"/>
    <s v="CSENTF"/>
    <d v="2018-05-01T00:00:00"/>
    <x v="2"/>
    <d v="2018-05-01T00:00:00"/>
    <n v="0"/>
    <n v="0"/>
  </r>
  <r>
    <s v="E"/>
    <s v="C"/>
    <s v="CSENTF"/>
    <d v="2018-05-01T00:00:00"/>
    <x v="3"/>
    <d v="2018-05-01T00:00:00"/>
    <n v="0"/>
    <n v="0"/>
  </r>
  <r>
    <s v="E"/>
    <s v="R"/>
    <s v="SENTF"/>
    <d v="2018-06-01T00:00:00"/>
    <x v="3"/>
    <d v="2018-05-01T00:00:00"/>
    <n v="14.09"/>
    <n v="0.22"/>
  </r>
  <r>
    <s v="E"/>
    <s v="R"/>
    <s v="SENTF"/>
    <d v="2018-06-01T00:00:00"/>
    <x v="2"/>
    <d v="2018-05-01T00:00:00"/>
    <n v="312.48"/>
    <n v="4.95"/>
  </r>
  <r>
    <s v="E"/>
    <s v="R"/>
    <s v="R-F"/>
    <d v="2018-06-01T00:00:00"/>
    <x v="1"/>
    <d v="2018-05-01T00:00:00"/>
    <n v="19.66"/>
    <n v="0.31"/>
  </r>
  <r>
    <s v="E"/>
    <s v="R"/>
    <s v="R-F"/>
    <d v="2018-06-01T00:00:00"/>
    <x v="0"/>
    <d v="2018-05-01T00:00:00"/>
    <n v="436"/>
    <n v="6.9"/>
  </r>
  <r>
    <s v="E"/>
    <s v="S"/>
    <s v="STRLTF"/>
    <d v="2018-06-01T00:00:00"/>
    <x v="0"/>
    <d v="2018-05-01T00:00:00"/>
    <n v="8252.73"/>
    <n v="38.49"/>
  </r>
  <r>
    <s v="E"/>
    <s v="S"/>
    <s v="STRLTF"/>
    <d v="2018-06-01T00:00:00"/>
    <x v="1"/>
    <d v="2018-05-01T00:00:00"/>
    <n v="372.2"/>
    <n v="1.74"/>
  </r>
  <r>
    <s v="E"/>
    <s v="R"/>
    <s v="SENTF"/>
    <d v="2018-06-01T00:00:00"/>
    <x v="2"/>
    <d v="2018-05-01T00:00:00"/>
    <n v="48.36"/>
    <n v="0.77"/>
  </r>
  <r>
    <s v="E"/>
    <s v="R"/>
    <s v="SENTF"/>
    <d v="2018-06-01T00:00:00"/>
    <x v="3"/>
    <d v="2018-05-01T00:00:00"/>
    <n v="2.1800000000000002"/>
    <n v="0.03"/>
  </r>
  <r>
    <s v="E"/>
    <s v="C"/>
    <s v="SENTF"/>
    <d v="2018-05-01T00:00:00"/>
    <x v="2"/>
    <d v="2018-01-01T00:00:00"/>
    <n v="78.12"/>
    <n v="2.31"/>
  </r>
  <r>
    <s v="E"/>
    <s v="C"/>
    <s v="SENTF"/>
    <d v="2018-05-01T00:00:00"/>
    <x v="3"/>
    <d v="2018-01-01T00:00:00"/>
    <n v="3.52"/>
    <n v="0.1"/>
  </r>
  <r>
    <s v="E"/>
    <s v="C"/>
    <s v="SENTF"/>
    <d v="2018-05-01T00:00:00"/>
    <x v="3"/>
    <d v="2018-01-01T00:00:00"/>
    <n v="9.48"/>
    <n v="0.28000000000000003"/>
  </r>
  <r>
    <s v="E"/>
    <s v="C"/>
    <s v="SENTF"/>
    <d v="2018-05-01T00:00:00"/>
    <x v="2"/>
    <d v="2018-01-01T00:00:00"/>
    <n v="210.18"/>
    <n v="6.36"/>
  </r>
  <r>
    <s v="E"/>
    <s v="C"/>
    <s v="SENTF"/>
    <d v="2018-05-01T00:00:00"/>
    <x v="2"/>
    <d v="2018-01-01T00:00:00"/>
    <n v="44.64"/>
    <n v="1.36"/>
  </r>
  <r>
    <s v="E"/>
    <s v="C"/>
    <s v="SENTF"/>
    <d v="2018-05-01T00:00:00"/>
    <x v="3"/>
    <d v="2018-01-01T00:00:00"/>
    <n v="2.02"/>
    <n v="0.06"/>
  </r>
  <r>
    <s v="E"/>
    <s v="U"/>
    <s v="GU-F"/>
    <d v="2018-06-01T00:00:00"/>
    <x v="1"/>
    <d v="2018-05-01T00:00:00"/>
    <n v="9.3800000000000008"/>
    <n v="0.15"/>
  </r>
  <r>
    <s v="E"/>
    <s v="U"/>
    <s v="GU-F"/>
    <d v="2018-06-01T00:00:00"/>
    <x v="0"/>
    <d v="2018-05-01T00:00:00"/>
    <n v="208"/>
    <n v="3.32"/>
  </r>
  <r>
    <s v="E"/>
    <s v="C"/>
    <s v="SENTF"/>
    <d v="2018-09-01T00:00:00"/>
    <x v="3"/>
    <d v="2018-05-01T00:00:00"/>
    <n v="4.78"/>
    <n v="0.16"/>
  </r>
  <r>
    <s v="E"/>
    <s v="C"/>
    <s v="SENTF"/>
    <d v="2018-09-01T00:00:00"/>
    <x v="2"/>
    <d v="2018-05-01T00:00:00"/>
    <n v="106.02"/>
    <n v="3.54"/>
  </r>
  <r>
    <s v="E"/>
    <s v="G"/>
    <s v="G&gt;50Ft"/>
    <d v="2018-09-01T00:00:00"/>
    <x v="1"/>
    <d v="2018-05-01T00:00:00"/>
    <n v="497.9"/>
    <n v="16.62"/>
  </r>
  <r>
    <s v="E"/>
    <s v="G"/>
    <s v="G&gt;50Ft"/>
    <d v="2018-09-01T00:00:00"/>
    <x v="0"/>
    <d v="2018-05-01T00:00:00"/>
    <n v="11040"/>
    <n v="368.57"/>
  </r>
  <r>
    <s v="E"/>
    <s v="U"/>
    <s v="GU-F"/>
    <d v="2018-09-01T00:00:00"/>
    <x v="0"/>
    <d v="2018-05-01T00:00:00"/>
    <n v="208"/>
    <n v="6.61"/>
  </r>
  <r>
    <s v="E"/>
    <s v="U"/>
    <s v="GU-F"/>
    <d v="2018-09-01T00:00:00"/>
    <x v="1"/>
    <d v="2018-05-01T00:00:00"/>
    <n v="9.3800000000000008"/>
    <n v="0.3"/>
  </r>
  <r>
    <s v="E"/>
    <s v="C"/>
    <s v="SENTF"/>
    <d v="2018-09-01T00:00:00"/>
    <x v="3"/>
    <d v="2018-05-01T00:00:00"/>
    <n v="47.24"/>
    <n v="1.49"/>
  </r>
  <r>
    <s v="E"/>
    <s v="C"/>
    <s v="SENTF"/>
    <d v="2018-09-01T00:00:00"/>
    <x v="2"/>
    <d v="2018-05-01T00:00:00"/>
    <n v="1047.18"/>
    <n v="33.25"/>
  </r>
  <r>
    <s v="E"/>
    <s v="R"/>
    <s v="R-F"/>
    <d v="2018-09-01T00:00:00"/>
    <x v="0"/>
    <d v="2018-05-01T00:00:00"/>
    <n v="797"/>
    <n v="25.39"/>
  </r>
  <r>
    <s v="E"/>
    <s v="R"/>
    <s v="R-F"/>
    <d v="2018-09-01T00:00:00"/>
    <x v="0"/>
    <d v="2018-05-01T00:00:00"/>
    <n v="812.81"/>
    <n v="25.81"/>
  </r>
  <r>
    <s v="E"/>
    <s v="R"/>
    <s v="R-F"/>
    <d v="2018-09-01T00:00:00"/>
    <x v="1"/>
    <d v="2018-05-01T00:00:00"/>
    <n v="35.94"/>
    <n v="1.1399999999999999"/>
  </r>
  <r>
    <s v="E"/>
    <s v="R"/>
    <s v="R-F"/>
    <d v="2018-09-01T00:00:00"/>
    <x v="1"/>
    <d v="2018-05-01T00:00:00"/>
    <n v="36.659999999999997"/>
    <n v="1.1599999999999999"/>
  </r>
  <r>
    <s v="E"/>
    <s v="S"/>
    <s v="STRLTF"/>
    <d v="2018-09-01T00:00:00"/>
    <x v="1"/>
    <d v="2018-05-01T00:00:00"/>
    <n v="309.22000000000003"/>
    <n v="6.22"/>
  </r>
  <r>
    <s v="E"/>
    <s v="S"/>
    <s v="STRLTF"/>
    <d v="2018-09-01T00:00:00"/>
    <x v="0"/>
    <d v="2018-05-01T00:00:00"/>
    <n v="6856.37"/>
    <n v="137.97999999999999"/>
  </r>
  <r>
    <s v="E"/>
    <s v="R"/>
    <s v="SENTF"/>
    <d v="2018-09-01T00:00:00"/>
    <x v="2"/>
    <d v="2018-05-01T00:00:00"/>
    <n v="200.88"/>
    <n v="6.43"/>
  </r>
  <r>
    <s v="E"/>
    <s v="R"/>
    <s v="SENTF"/>
    <d v="2018-09-01T00:00:00"/>
    <x v="3"/>
    <d v="2018-05-01T00:00:00"/>
    <n v="9.06"/>
    <n v="0.28999999999999998"/>
  </r>
  <r>
    <s v="E"/>
    <s v="S"/>
    <s v="STRLTF"/>
    <d v="2018-09-01T00:00:00"/>
    <x v="1"/>
    <d v="2018-05-01T00:00:00"/>
    <n v="1302.83"/>
    <n v="26.22"/>
  </r>
  <r>
    <s v="E"/>
    <s v="S"/>
    <s v="STRLTF"/>
    <d v="2018-09-01T00:00:00"/>
    <x v="0"/>
    <d v="2018-05-01T00:00:00"/>
    <n v="28887.52"/>
    <n v="581.36"/>
  </r>
  <r>
    <s v="E"/>
    <s v="S"/>
    <s v="STRLTF"/>
    <d v="2018-09-01T00:00:00"/>
    <x v="0"/>
    <d v="2018-05-01T00:00:00"/>
    <n v="4386.55"/>
    <n v="88.28"/>
  </r>
  <r>
    <s v="E"/>
    <s v="S"/>
    <s v="STRLTF"/>
    <d v="2018-09-01T00:00:00"/>
    <x v="1"/>
    <d v="2018-05-01T00:00:00"/>
    <n v="197.83"/>
    <n v="3.98"/>
  </r>
  <r>
    <s v="E"/>
    <s v="G"/>
    <s v="G&gt;50Ft"/>
    <d v="2018-09-01T00:00:00"/>
    <x v="1"/>
    <d v="2018-05-01T00:00:00"/>
    <n v="2511.17"/>
    <n v="79.739999999999995"/>
  </r>
  <r>
    <s v="E"/>
    <s v="G"/>
    <s v="G&gt;50Ft"/>
    <d v="2018-09-01T00:00:00"/>
    <x v="0"/>
    <d v="2018-05-01T00:00:00"/>
    <n v="55680"/>
    <n v="1768.12"/>
  </r>
  <r>
    <s v="E"/>
    <s v="C"/>
    <s v="G&lt;50Ft"/>
    <d v="2018-10-01T00:00:00"/>
    <x v="1"/>
    <d v="2018-05-01T00:00:00"/>
    <n v="447.39"/>
    <n v="14.32"/>
  </r>
  <r>
    <s v="E"/>
    <s v="C"/>
    <s v="G&lt;50Ft"/>
    <d v="2018-10-01T00:00:00"/>
    <x v="0"/>
    <d v="2018-05-01T00:00:00"/>
    <n v="9920"/>
    <n v="317.60000000000002"/>
  </r>
  <r>
    <s v="E"/>
    <s v="C"/>
    <s v="SENTF"/>
    <d v="2018-09-01T00:00:00"/>
    <x v="3"/>
    <d v="2018-05-01T00:00:00"/>
    <n v="172.56"/>
    <n v="5.46"/>
  </r>
  <r>
    <s v="E"/>
    <s v="C"/>
    <s v="SENTF"/>
    <d v="2018-09-01T00:00:00"/>
    <x v="2"/>
    <d v="2018-05-01T00:00:00"/>
    <n v="3825.65"/>
    <n v="121.47"/>
  </r>
  <r>
    <s v="E"/>
    <s v="U"/>
    <s v="GU-F"/>
    <d v="2018-09-01T00:00:00"/>
    <x v="1"/>
    <d v="2018-05-01T00:00:00"/>
    <n v="340.09"/>
    <n v="10.79"/>
  </r>
  <r>
    <s v="E"/>
    <s v="U"/>
    <s v="GU-F"/>
    <d v="2018-09-01T00:00:00"/>
    <x v="0"/>
    <d v="2018-05-01T00:00:00"/>
    <n v="7542"/>
    <n v="239.57"/>
  </r>
  <r>
    <s v="E"/>
    <s v="G"/>
    <s v="G&gt;50F"/>
    <d v="2018-09-01T00:00:00"/>
    <x v="0"/>
    <d v="2018-05-01T00:00:00"/>
    <n v="39660"/>
    <n v="1259.4100000000001"/>
  </r>
  <r>
    <s v="E"/>
    <s v="G"/>
    <s v="G&gt;50F"/>
    <d v="2018-09-01T00:00:00"/>
    <x v="1"/>
    <d v="2018-05-01T00:00:00"/>
    <n v="1788.67"/>
    <n v="56.8"/>
  </r>
  <r>
    <s v="E"/>
    <s v="C"/>
    <s v="C-NET"/>
    <d v="2018-09-01T00:00:00"/>
    <x v="4"/>
    <d v="2018-05-01T00:00:00"/>
    <n v="-160"/>
    <n v="-5.08"/>
  </r>
  <r>
    <s v="E"/>
    <s v="C"/>
    <s v="G&lt;50F"/>
    <d v="2018-09-01T00:00:00"/>
    <x v="1"/>
    <d v="2018-05-01T00:00:00"/>
    <n v="243.54"/>
    <n v="7.73"/>
  </r>
  <r>
    <s v="E"/>
    <s v="C"/>
    <s v="G&lt;50F"/>
    <d v="2018-09-01T00:00:00"/>
    <x v="0"/>
    <d v="2018-05-01T00:00:00"/>
    <n v="5400"/>
    <n v="171.48"/>
  </r>
  <r>
    <s v="E"/>
    <s v="G"/>
    <s v="G&gt;50Ft"/>
    <d v="2018-10-01T00:00:00"/>
    <x v="1"/>
    <d v="2018-05-01T00:00:00"/>
    <n v="3582.74"/>
    <n v="114.7"/>
  </r>
  <r>
    <s v="E"/>
    <s v="G"/>
    <s v="G&gt;50Ft"/>
    <d v="2018-10-01T00:00:00"/>
    <x v="0"/>
    <d v="2018-05-01T00:00:00"/>
    <n v="79440"/>
    <n v="2543.35"/>
  </r>
  <r>
    <s v="E"/>
    <s v="U"/>
    <s v="GU-F"/>
    <d v="2018-09-01T00:00:00"/>
    <x v="1"/>
    <d v="2018-05-01T00:00:00"/>
    <n v="18.670000000000002"/>
    <n v="0.62"/>
  </r>
  <r>
    <s v="E"/>
    <s v="U"/>
    <s v="GU-F"/>
    <d v="2018-09-01T00:00:00"/>
    <x v="0"/>
    <d v="2018-05-01T00:00:00"/>
    <n v="414"/>
    <n v="13.82"/>
  </r>
  <r>
    <s v="E"/>
    <s v="C"/>
    <s v="SENTF"/>
    <d v="2018-09-01T00:00:00"/>
    <x v="2"/>
    <d v="2018-05-01T00:00:00"/>
    <n v="78.12"/>
    <n v="2.61"/>
  </r>
  <r>
    <s v="E"/>
    <s v="C"/>
    <s v="SENTF"/>
    <d v="2018-09-01T00:00:00"/>
    <x v="3"/>
    <d v="2018-05-01T00:00:00"/>
    <n v="3.52"/>
    <n v="0.12"/>
  </r>
  <r>
    <s v="E"/>
    <s v="G"/>
    <s v="SENTF"/>
    <d v="2018-09-01T00:00:00"/>
    <x v="3"/>
    <d v="2018-05-01T00:00:00"/>
    <n v="30.62"/>
    <n v="1.02"/>
  </r>
  <r>
    <s v="E"/>
    <s v="C"/>
    <s v="G&lt;50F"/>
    <d v="2018-10-01T00:00:00"/>
    <x v="0"/>
    <d v="2018-05-01T00:00:00"/>
    <n v="495"/>
    <n v="15.85"/>
  </r>
  <r>
    <s v="E"/>
    <s v="C"/>
    <s v="G&lt;50F"/>
    <d v="2018-10-01T00:00:00"/>
    <x v="1"/>
    <d v="2018-05-01T00:00:00"/>
    <n v="22.33"/>
    <n v="0.71"/>
  </r>
  <r>
    <s v="E"/>
    <s v="R"/>
    <s v="R-F"/>
    <d v="2018-10-01T00:00:00"/>
    <x v="1"/>
    <d v="2018-05-01T00:00:00"/>
    <n v="68.55"/>
    <n v="2.15"/>
  </r>
  <r>
    <s v="E"/>
    <s v="R"/>
    <s v="R-F"/>
    <d v="2018-10-01T00:00:00"/>
    <x v="0"/>
    <d v="2018-05-01T00:00:00"/>
    <n v="1520"/>
    <n v="47.75"/>
  </r>
  <r>
    <s v="E"/>
    <s v="G"/>
    <s v="SENTF"/>
    <d v="2018-09-01T00:00:00"/>
    <x v="2"/>
    <d v="2018-05-01T00:00:00"/>
    <n v="678.9"/>
    <n v="22.66"/>
  </r>
  <r>
    <s v="E"/>
    <s v="R"/>
    <s v="SENTF"/>
    <d v="2018-09-01T00:00:00"/>
    <x v="2"/>
    <d v="2018-05-01T00:00:00"/>
    <n v="78.12"/>
    <n v="2.61"/>
  </r>
  <r>
    <s v="E"/>
    <s v="R"/>
    <s v="SENTF"/>
    <d v="2018-09-01T00:00:00"/>
    <x v="3"/>
    <d v="2018-05-01T00:00:00"/>
    <n v="3.52"/>
    <n v="0.12"/>
  </r>
  <r>
    <s v="E"/>
    <s v="C"/>
    <s v="G&lt;50F"/>
    <d v="2018-09-01T00:00:00"/>
    <x v="1"/>
    <d v="2018-05-01T00:00:00"/>
    <n v="158.12"/>
    <n v="5.0599999999999996"/>
  </r>
  <r>
    <s v="E"/>
    <s v="C"/>
    <s v="G&lt;50F"/>
    <d v="2018-09-01T00:00:00"/>
    <x v="0"/>
    <d v="2018-05-01T00:00:00"/>
    <n v="3506"/>
    <n v="112.12"/>
  </r>
  <r>
    <s v="E"/>
    <s v="C"/>
    <s v="SENTF"/>
    <d v="2018-09-01T00:00:00"/>
    <x v="3"/>
    <d v="2018-05-01T00:00:00"/>
    <n v="10.49"/>
    <n v="0.33"/>
  </r>
  <r>
    <s v="E"/>
    <s v="C"/>
    <s v="SENTF"/>
    <d v="2018-09-01T00:00:00"/>
    <x v="3"/>
    <d v="2018-05-01T00:00:00"/>
    <n v="59.28"/>
    <n v="1.89"/>
  </r>
  <r>
    <s v="E"/>
    <s v="C"/>
    <s v="SENTF"/>
    <d v="2018-09-01T00:00:00"/>
    <x v="2"/>
    <d v="2018-05-01T00:00:00"/>
    <n v="232.5"/>
    <n v="7.44"/>
  </r>
  <r>
    <s v="E"/>
    <s v="SL"/>
    <s v="SENTF"/>
    <d v="2018-09-01T00:00:00"/>
    <x v="2"/>
    <d v="2018-05-01T00:00:00"/>
    <n v="65.47"/>
    <n v="2.09"/>
  </r>
  <r>
    <s v="E"/>
    <s v="C"/>
    <s v="SENTF"/>
    <d v="2018-09-01T00:00:00"/>
    <x v="2"/>
    <d v="2018-05-01T00:00:00"/>
    <n v="1287.1199999999999"/>
    <n v="41.17"/>
  </r>
  <r>
    <s v="E"/>
    <s v="SL"/>
    <s v="SENTF"/>
    <d v="2018-09-01T00:00:00"/>
    <x v="3"/>
    <d v="2018-05-01T00:00:00"/>
    <n v="2.95"/>
    <n v="0.09"/>
  </r>
  <r>
    <s v="E"/>
    <s v="C"/>
    <s v="SENTF"/>
    <d v="2018-09-01T00:00:00"/>
    <x v="3"/>
    <d v="2018-05-01T00:00:00"/>
    <n v="58.06"/>
    <n v="1.85"/>
  </r>
  <r>
    <s v="E"/>
    <s v="R"/>
    <s v="R-F"/>
    <d v="2018-09-01T00:00:00"/>
    <x v="1"/>
    <d v="2018-05-01T00:00:00"/>
    <n v="41.4"/>
    <n v="1.32"/>
  </r>
  <r>
    <s v="E"/>
    <s v="R"/>
    <s v="R-F"/>
    <d v="2018-09-01T00:00:00"/>
    <x v="0"/>
    <d v="2018-05-01T00:00:00"/>
    <n v="918"/>
    <n v="29.36"/>
  </r>
  <r>
    <s v="E"/>
    <s v="R"/>
    <s v="SENTF"/>
    <d v="2018-09-01T00:00:00"/>
    <x v="3"/>
    <d v="2018-05-01T00:00:00"/>
    <n v="14.09"/>
    <n v="0.45"/>
  </r>
  <r>
    <s v="E"/>
    <s v="R"/>
    <s v="SENTF"/>
    <d v="2018-09-01T00:00:00"/>
    <x v="2"/>
    <d v="2018-05-01T00:00:00"/>
    <n v="312.48"/>
    <n v="10"/>
  </r>
  <r>
    <s v="E"/>
    <s v="C"/>
    <s v="SENTF"/>
    <d v="2018-09-01T00:00:00"/>
    <x v="2"/>
    <d v="2018-05-01T00:00:00"/>
    <n v="1313.91"/>
    <n v="42.03"/>
  </r>
  <r>
    <s v="E"/>
    <s v="R"/>
    <s v="R-F"/>
    <d v="2018-10-01T00:00:00"/>
    <x v="0"/>
    <d v="2018-05-01T00:00:00"/>
    <n v="722"/>
    <n v="24.7"/>
  </r>
  <r>
    <s v="E"/>
    <s v="R"/>
    <s v="R-F"/>
    <d v="2018-10-01T00:00:00"/>
    <x v="0"/>
    <d v="2018-05-01T00:00:00"/>
    <n v="1525"/>
    <n v="44.67"/>
  </r>
  <r>
    <s v="E"/>
    <s v="R"/>
    <s v="R-F"/>
    <d v="2018-10-01T00:00:00"/>
    <x v="1"/>
    <d v="2018-05-01T00:00:00"/>
    <n v="32.56"/>
    <n v="1.1100000000000001"/>
  </r>
  <r>
    <s v="E"/>
    <s v="R"/>
    <s v="R-F"/>
    <d v="2018-10-01T00:00:00"/>
    <x v="1"/>
    <d v="2018-05-01T00:00:00"/>
    <n v="68.78"/>
    <n v="2.02"/>
  </r>
  <r>
    <s v="E"/>
    <s v="R"/>
    <s v="R-F"/>
    <d v="2018-10-01T00:00:00"/>
    <x v="1"/>
    <d v="2018-05-01T00:00:00"/>
    <n v="18.489999999999998"/>
    <n v="0.56999999999999995"/>
  </r>
  <r>
    <s v="E"/>
    <s v="R"/>
    <s v="R-F"/>
    <d v="2018-10-01T00:00:00"/>
    <x v="0"/>
    <d v="2018-05-01T00:00:00"/>
    <n v="410"/>
    <n v="12.68"/>
  </r>
  <r>
    <s v="E"/>
    <s v="R"/>
    <s v="R-F"/>
    <d v="2018-10-01T00:00:00"/>
    <x v="0"/>
    <d v="2018-05-01T00:00:00"/>
    <n v="4118"/>
    <n v="104.43"/>
  </r>
  <r>
    <s v="E"/>
    <s v="R"/>
    <s v="R-F"/>
    <d v="2018-10-01T00:00:00"/>
    <x v="1"/>
    <d v="2018-05-01T00:00:00"/>
    <n v="185.73"/>
    <n v="4.71"/>
  </r>
  <r>
    <s v="E"/>
    <s v="R"/>
    <s v="R-F"/>
    <d v="2018-10-01T00:00:00"/>
    <x v="1"/>
    <d v="2018-05-01T00:00:00"/>
    <n v="179.81"/>
    <n v="5.24"/>
  </r>
  <r>
    <s v="E"/>
    <s v="R"/>
    <s v="R-F"/>
    <d v="2018-10-01T00:00:00"/>
    <x v="0"/>
    <d v="2018-05-01T00:00:00"/>
    <n v="3987"/>
    <n v="116.11"/>
  </r>
  <r>
    <s v="E"/>
    <s v="R"/>
    <s v="R-F"/>
    <d v="2018-10-01T00:00:00"/>
    <x v="0"/>
    <d v="2018-01-01T00:00:00"/>
    <n v="1471"/>
    <n v="31.68"/>
  </r>
  <r>
    <s v="E"/>
    <s v="R"/>
    <s v="R-F"/>
    <d v="2018-10-01T00:00:00"/>
    <x v="1"/>
    <d v="2018-01-01T00:00:00"/>
    <n v="66.34"/>
    <n v="1.43"/>
  </r>
  <r>
    <s v="E"/>
    <s v="R"/>
    <s v="R-F"/>
    <d v="2018-10-01T00:00:00"/>
    <x v="0"/>
    <d v="2018-05-01T00:00:00"/>
    <n v="879"/>
    <n v="24.22"/>
  </r>
  <r>
    <s v="E"/>
    <s v="R"/>
    <s v="R-F"/>
    <d v="2018-10-01T00:00:00"/>
    <x v="1"/>
    <d v="2018-05-01T00:00:00"/>
    <n v="39.65"/>
    <n v="1.0900000000000001"/>
  </r>
  <r>
    <s v="E"/>
    <s v="R"/>
    <s v="R-F"/>
    <d v="2018-10-01T00:00:00"/>
    <x v="1"/>
    <d v="2018-05-01T00:00:00"/>
    <n v="79.87"/>
    <n v="2"/>
  </r>
  <r>
    <s v="E"/>
    <s v="R"/>
    <s v="R-F"/>
    <d v="2018-10-01T00:00:00"/>
    <x v="0"/>
    <d v="2018-05-01T00:00:00"/>
    <n v="1771"/>
    <n v="44.28"/>
  </r>
  <r>
    <s v="E"/>
    <s v="R"/>
    <s v="R-F"/>
    <d v="2018-10-01T00:00:00"/>
    <x v="0"/>
    <d v="2018-05-01T00:00:00"/>
    <n v="1265"/>
    <n v="35.01"/>
  </r>
  <r>
    <s v="E"/>
    <s v="R"/>
    <s v="R-F"/>
    <d v="2018-10-01T00:00:00"/>
    <x v="1"/>
    <d v="2018-05-01T00:00:00"/>
    <n v="57.05"/>
    <n v="1.58"/>
  </r>
  <r>
    <s v="E"/>
    <s v="C"/>
    <s v="G&lt;50F"/>
    <d v="2018-10-01T00:00:00"/>
    <x v="1"/>
    <d v="2018-05-01T00:00:00"/>
    <n v="346.37"/>
    <n v="11.43"/>
  </r>
  <r>
    <s v="E"/>
    <s v="C"/>
    <s v="G&lt;50F"/>
    <d v="2018-10-01T00:00:00"/>
    <x v="0"/>
    <d v="2018-05-01T00:00:00"/>
    <n v="7680"/>
    <n v="253.48"/>
  </r>
  <r>
    <s v="E"/>
    <s v="G"/>
    <s v="WG&gt;50F"/>
    <d v="2018-10-01T00:00:00"/>
    <x v="0"/>
    <d v="2018-05-01T00:00:00"/>
    <n v="38040"/>
    <n v="1200.02"/>
  </r>
  <r>
    <s v="E"/>
    <s v="C"/>
    <s v="WG&lt;50F"/>
    <d v="2018-10-01T00:00:00"/>
    <x v="0"/>
    <d v="2018-05-01T00:00:00"/>
    <n v="1080"/>
    <n v="34.07"/>
  </r>
  <r>
    <s v="E"/>
    <s v="R"/>
    <s v="WR-F"/>
    <d v="2018-10-01T00:00:00"/>
    <x v="0"/>
    <d v="2018-05-01T00:00:00"/>
    <n v="1625"/>
    <n v="51.26"/>
  </r>
  <r>
    <s v="E"/>
    <s v="C"/>
    <s v="WG&lt;50F"/>
    <d v="2018-10-01T00:00:00"/>
    <x v="1"/>
    <d v="2018-05-01T00:00:00"/>
    <n v="48.71"/>
    <n v="1.54"/>
  </r>
  <r>
    <s v="E"/>
    <s v="R"/>
    <s v="WR-F"/>
    <d v="2018-10-01T00:00:00"/>
    <x v="1"/>
    <d v="2018-05-01T00:00:00"/>
    <n v="73.28"/>
    <n v="2.31"/>
  </r>
  <r>
    <s v="E"/>
    <s v="G"/>
    <s v="WG&gt;50F"/>
    <d v="2018-10-01T00:00:00"/>
    <x v="1"/>
    <d v="2018-05-01T00:00:00"/>
    <n v="1715.61"/>
    <n v="54.12"/>
  </r>
  <r>
    <s v="E"/>
    <s v="U"/>
    <s v="WGU-F"/>
    <d v="2018-10-01T00:00:00"/>
    <x v="1"/>
    <d v="2018-05-01T00:00:00"/>
    <n v="61.52"/>
    <n v="1.93"/>
  </r>
  <r>
    <s v="E"/>
    <s v="C"/>
    <s v="SENTF"/>
    <d v="2018-06-01T00:00:00"/>
    <x v="2"/>
    <d v="2018-05-01T00:00:00"/>
    <n v="1047.18"/>
    <n v="16.72"/>
  </r>
  <r>
    <s v="E"/>
    <s v="C"/>
    <s v="SENTF"/>
    <d v="2018-06-01T00:00:00"/>
    <x v="3"/>
    <d v="2018-05-01T00:00:00"/>
    <n v="47.24"/>
    <n v="0.75"/>
  </r>
  <r>
    <s v="E"/>
    <s v="R"/>
    <s v="SENTF"/>
    <d v="2018-06-01T00:00:00"/>
    <x v="3"/>
    <d v="2018-05-01T00:00:00"/>
    <n v="2.02"/>
    <n v="0.04"/>
  </r>
  <r>
    <s v="E"/>
    <s v="R"/>
    <s v="SENTF"/>
    <d v="2018-06-01T00:00:00"/>
    <x v="2"/>
    <d v="2018-05-01T00:00:00"/>
    <n v="44.64"/>
    <n v="0.72"/>
  </r>
  <r>
    <s v="E"/>
    <s v="C"/>
    <s v="SENTF"/>
    <d v="2018-06-01T00:00:00"/>
    <x v="2"/>
    <d v="2018-05-01T00:00:00"/>
    <n v="514.84"/>
    <n v="8.24"/>
  </r>
  <r>
    <s v="E"/>
    <s v="C"/>
    <s v="SENTF"/>
    <d v="2018-06-01T00:00:00"/>
    <x v="3"/>
    <d v="2018-05-01T00:00:00"/>
    <n v="23.21"/>
    <n v="0.36"/>
  </r>
  <r>
    <s v="E"/>
    <s v="R"/>
    <s v="R-F"/>
    <d v="2018-06-01T00:00:00"/>
    <x v="0"/>
    <d v="2018-01-01T00:00:00"/>
    <n v="337"/>
    <n v="5.45"/>
  </r>
  <r>
    <s v="E"/>
    <s v="R"/>
    <s v="SENTF"/>
    <d v="2018-05-01T00:00:00"/>
    <x v="3"/>
    <d v="2018-01-01T00:00:00"/>
    <n v="1.68"/>
    <n v="0.05"/>
  </r>
  <r>
    <s v="E"/>
    <s v="R"/>
    <s v="SENTF"/>
    <d v="2018-05-01T00:00:00"/>
    <x v="2"/>
    <d v="2018-01-01T00:00:00"/>
    <n v="37.200000000000003"/>
    <n v="1.08"/>
  </r>
  <r>
    <s v="E"/>
    <s v="R"/>
    <s v="SENTF"/>
    <d v="2018-05-01T00:00:00"/>
    <x v="2"/>
    <d v="2018-01-01T00:00:00"/>
    <n v="20.46"/>
    <n v="0.53"/>
  </r>
  <r>
    <s v="E"/>
    <s v="R"/>
    <s v="SENTF"/>
    <d v="2018-05-01T00:00:00"/>
    <x v="3"/>
    <d v="2018-01-01T00:00:00"/>
    <n v="0.92"/>
    <n v="0.02"/>
  </r>
  <r>
    <s v="E"/>
    <s v="C"/>
    <s v="SENTF"/>
    <d v="2018-05-01T00:00:00"/>
    <x v="2"/>
    <d v="2018-01-01T00:00:00"/>
    <n v="78.12"/>
    <n v="2.02"/>
  </r>
  <r>
    <s v="E"/>
    <s v="C"/>
    <s v="SENTF"/>
    <d v="2018-05-01T00:00:00"/>
    <x v="3"/>
    <d v="2018-01-01T00:00:00"/>
    <n v="3.52"/>
    <n v="0.09"/>
  </r>
  <r>
    <s v="E"/>
    <s v="C"/>
    <s v="SENTF"/>
    <d v="2018-05-01T00:00:00"/>
    <x v="3"/>
    <d v="2018-01-01T00:00:00"/>
    <n v="24.1"/>
    <n v="0.62"/>
  </r>
  <r>
    <s v="E"/>
    <s v="C"/>
    <s v="SENTF"/>
    <d v="2018-05-01T00:00:00"/>
    <x v="2"/>
    <d v="2018-01-01T00:00:00"/>
    <n v="534.55999999999995"/>
    <n v="13.82"/>
  </r>
  <r>
    <s v="E"/>
    <s v="R"/>
    <s v="SENTF"/>
    <d v="2018-05-01T00:00:00"/>
    <x v="2"/>
    <d v="2018-01-01T00:00:00"/>
    <n v="156.24"/>
    <n v="4.04"/>
  </r>
  <r>
    <s v="E"/>
    <s v="R"/>
    <s v="SENTF"/>
    <d v="2018-05-01T00:00:00"/>
    <x v="3"/>
    <d v="2018-01-01T00:00:00"/>
    <n v="7.04"/>
    <n v="0.18"/>
  </r>
  <r>
    <s v="E"/>
    <s v="R"/>
    <s v="SENTF"/>
    <d v="2018-05-01T00:00:00"/>
    <x v="3"/>
    <d v="2018-01-01T00:00:00"/>
    <n v="15.19"/>
    <n v="0.34"/>
  </r>
  <r>
    <s v="E"/>
    <s v="R"/>
    <s v="SENTF"/>
    <d v="2018-05-01T00:00:00"/>
    <x v="2"/>
    <d v="2018-01-01T00:00:00"/>
    <n v="337.08"/>
    <n v="7.61"/>
  </r>
  <r>
    <s v="E"/>
    <s v="U"/>
    <s v="GU-F"/>
    <d v="2018-07-01T00:00:00"/>
    <x v="0"/>
    <d v="2018-05-01T00:00:00"/>
    <n v="13"/>
    <n v="0.25"/>
  </r>
  <r>
    <s v="E"/>
    <s v="U"/>
    <s v="GU-F"/>
    <d v="2018-07-01T00:00:00"/>
    <x v="1"/>
    <d v="2018-05-01T00:00:00"/>
    <n v="0.59"/>
    <n v="0.01"/>
  </r>
  <r>
    <s v="E"/>
    <s v="G"/>
    <s v="SENTF"/>
    <d v="2018-05-01T00:00:00"/>
    <x v="2"/>
    <d v="2018-01-01T00:00:00"/>
    <n v="481"/>
    <n v="12.13"/>
  </r>
  <r>
    <s v="E"/>
    <s v="G"/>
    <s v="SENTF"/>
    <d v="2018-05-01T00:00:00"/>
    <x v="2"/>
    <d v="2018-05-01T00:00:00"/>
    <n v="176"/>
    <n v="4.43"/>
  </r>
  <r>
    <s v="E"/>
    <s v="G"/>
    <s v="SENTF"/>
    <d v="2018-05-01T00:00:00"/>
    <x v="3"/>
    <d v="2018-01-01T00:00:00"/>
    <n v="21.69"/>
    <n v="0.55000000000000004"/>
  </r>
  <r>
    <s v="E"/>
    <s v="G"/>
    <s v="SENTF"/>
    <d v="2018-05-01T00:00:00"/>
    <x v="3"/>
    <d v="2018-05-01T00:00:00"/>
    <n v="7.94"/>
    <n v="0.19"/>
  </r>
  <r>
    <s v="E"/>
    <s v="R"/>
    <s v="SENTF"/>
    <d v="2018-05-01T00:00:00"/>
    <x v="3"/>
    <d v="2018-05-01T00:00:00"/>
    <n v="0.93"/>
    <n v="0.02"/>
  </r>
  <r>
    <s v="E"/>
    <s v="R"/>
    <s v="SENTF"/>
    <d v="2018-05-01T00:00:00"/>
    <x v="3"/>
    <d v="2018-01-01T00:00:00"/>
    <n v="2.48"/>
    <n v="0.06"/>
  </r>
  <r>
    <s v="E"/>
    <s v="R"/>
    <s v="SENTF"/>
    <d v="2018-05-01T00:00:00"/>
    <x v="2"/>
    <d v="2018-05-01T00:00:00"/>
    <n v="20.6"/>
    <n v="0.52"/>
  </r>
  <r>
    <s v="E"/>
    <s v="R"/>
    <s v="SENTF"/>
    <d v="2018-05-01T00:00:00"/>
    <x v="2"/>
    <d v="2018-01-01T00:00:00"/>
    <n v="55"/>
    <n v="1.39"/>
  </r>
  <r>
    <s v="E"/>
    <s v="R"/>
    <s v="R-F"/>
    <d v="2018-06-01T00:00:00"/>
    <x v="0"/>
    <d v="2018-05-01T00:00:00"/>
    <n v="995"/>
    <n v="18.22"/>
  </r>
  <r>
    <s v="E"/>
    <s v="R"/>
    <s v="R-F"/>
    <d v="2018-06-01T00:00:00"/>
    <x v="1"/>
    <d v="2018-05-01T00:00:00"/>
    <n v="44.87"/>
    <n v="0.82"/>
  </r>
  <r>
    <s v="E"/>
    <s v="R"/>
    <s v="R-F"/>
    <d v="2018-06-01T00:00:00"/>
    <x v="1"/>
    <d v="2018-01-01T00:00:00"/>
    <n v="56.92"/>
    <n v="1.28"/>
  </r>
  <r>
    <s v="E"/>
    <s v="R"/>
    <s v="R-F"/>
    <d v="2018-06-01T00:00:00"/>
    <x v="0"/>
    <d v="2018-01-01T00:00:00"/>
    <n v="1262"/>
    <n v="28.27"/>
  </r>
  <r>
    <s v="E"/>
    <s v="C"/>
    <s v="G&lt;50F"/>
    <d v="2018-06-01T00:00:00"/>
    <x v="0"/>
    <d v="2018-01-01T00:00:00"/>
    <n v="185"/>
    <n v="4.91"/>
  </r>
  <r>
    <s v="E"/>
    <s v="C"/>
    <s v="G&lt;50F"/>
    <d v="2018-06-01T00:00:00"/>
    <x v="1"/>
    <d v="2018-01-01T00:00:00"/>
    <n v="8.34"/>
    <n v="0.22"/>
  </r>
  <r>
    <s v="E"/>
    <s v="C"/>
    <s v="G&lt;50F"/>
    <d v="2018-06-01T00:00:00"/>
    <x v="1"/>
    <d v="2018-05-01T00:00:00"/>
    <n v="15.11"/>
    <n v="0.16"/>
  </r>
  <r>
    <s v="E"/>
    <s v="C"/>
    <s v="G&lt;50F"/>
    <d v="2018-06-01T00:00:00"/>
    <x v="0"/>
    <d v="2018-05-01T00:00:00"/>
    <n v="335"/>
    <n v="3.53"/>
  </r>
  <r>
    <s v="E"/>
    <s v="G"/>
    <s v="G&gt;50Ft"/>
    <d v="2018-06-01T00:00:00"/>
    <x v="0"/>
    <d v="2018-01-01T00:00:00"/>
    <n v="7392"/>
    <n v="137.37"/>
  </r>
  <r>
    <s v="E"/>
    <s v="G"/>
    <s v="G&gt;50Ft"/>
    <d v="2018-06-01T00:00:00"/>
    <x v="1"/>
    <d v="2018-05-01T00:00:00"/>
    <n v="381"/>
    <n v="7.08"/>
  </r>
  <r>
    <s v="E"/>
    <s v="G"/>
    <s v="G&gt;50Ft"/>
    <d v="2018-06-01T00:00:00"/>
    <x v="1"/>
    <d v="2018-01-01T00:00:00"/>
    <n v="333.38"/>
    <n v="6.2"/>
  </r>
  <r>
    <s v="E"/>
    <s v="G"/>
    <s v="G&gt;50Ft"/>
    <d v="2018-06-01T00:00:00"/>
    <x v="0"/>
    <d v="2018-05-01T00:00:00"/>
    <n v="8448"/>
    <n v="156.99"/>
  </r>
  <r>
    <s v="E"/>
    <s v="R"/>
    <s v="R-F"/>
    <d v="2018-06-01T00:00:00"/>
    <x v="0"/>
    <d v="2018-05-01T00:00:00"/>
    <n v="209"/>
    <n v="4.58"/>
  </r>
  <r>
    <s v="E"/>
    <s v="R"/>
    <s v="R-F"/>
    <d v="2018-06-01T00:00:00"/>
    <x v="1"/>
    <d v="2018-05-01T00:00:00"/>
    <n v="9.43"/>
    <n v="0.21"/>
  </r>
  <r>
    <s v="E"/>
    <s v="R"/>
    <s v="R-F"/>
    <d v="2018-06-01T00:00:00"/>
    <x v="1"/>
    <d v="2018-01-01T00:00:00"/>
    <n v="14.52"/>
    <n v="0.32"/>
  </r>
  <r>
    <s v="E"/>
    <s v="R"/>
    <s v="R-F"/>
    <d v="2018-06-01T00:00:00"/>
    <x v="0"/>
    <d v="2018-01-01T00:00:00"/>
    <n v="322"/>
    <n v="7.06"/>
  </r>
  <r>
    <s v="E"/>
    <s v="C"/>
    <s v="SENTF"/>
    <d v="2018-06-01T00:00:00"/>
    <x v="3"/>
    <d v="2018-05-01T00:00:00"/>
    <n v="3.19"/>
    <n v="0.05"/>
  </r>
  <r>
    <s v="E"/>
    <s v="C"/>
    <s v="SENTF"/>
    <d v="2018-06-01T00:00:00"/>
    <x v="2"/>
    <d v="2018-05-01T00:00:00"/>
    <n v="70.680000000000007"/>
    <n v="1.08"/>
  </r>
  <r>
    <s v="E"/>
    <s v="R"/>
    <s v="R-NET"/>
    <d v="2018-06-01T00:00:00"/>
    <x v="4"/>
    <d v="2018-05-01T00:00:00"/>
    <n v="-402"/>
    <n v="-8.39"/>
  </r>
  <r>
    <s v="E"/>
    <s v="R"/>
    <s v="R-NET"/>
    <d v="2018-06-01T00:00:00"/>
    <x v="4"/>
    <d v="2018-01-01T00:00:00"/>
    <n v="-526"/>
    <n v="-10.97"/>
  </r>
  <r>
    <s v="E"/>
    <s v="C"/>
    <s v="G&lt;50IF"/>
    <d v="2018-06-01T00:00:00"/>
    <x v="0"/>
    <d v="2018-05-01T00:00:00"/>
    <n v="6223.44"/>
    <n v="86.29"/>
  </r>
  <r>
    <s v="E"/>
    <s v="C"/>
    <s v="G&lt;50IF"/>
    <d v="2018-06-01T00:00:00"/>
    <x v="1"/>
    <d v="2018-05-01T00:00:00"/>
    <n v="280.68"/>
    <n v="3.89"/>
  </r>
  <r>
    <s v="E"/>
    <s v="C"/>
    <s v="CG&lt;50F"/>
    <d v="2018-06-01T00:00:00"/>
    <x v="1"/>
    <d v="2018-05-01T00:00:00"/>
    <n v="22.32"/>
    <n v="0.31"/>
  </r>
  <r>
    <s v="E"/>
    <s v="C"/>
    <s v="CG&lt;50F"/>
    <d v="2018-06-01T00:00:00"/>
    <x v="0"/>
    <d v="2018-05-01T00:00:00"/>
    <n v="495"/>
    <n v="6.98"/>
  </r>
  <r>
    <s v="E"/>
    <s v="C"/>
    <s v="G&lt;50IF"/>
    <d v="2018-06-01T00:00:00"/>
    <x v="1"/>
    <d v="2018-01-01T00:00:00"/>
    <n v="92.91"/>
    <n v="1.95"/>
  </r>
  <r>
    <s v="E"/>
    <s v="C"/>
    <s v="G&lt;50IF"/>
    <d v="2018-06-01T00:00:00"/>
    <x v="0"/>
    <d v="2018-01-01T00:00:00"/>
    <n v="2060"/>
    <n v="43.15"/>
  </r>
  <r>
    <s v="E"/>
    <s v="U"/>
    <s v="GU-F"/>
    <d v="2018-06-01T00:00:00"/>
    <x v="0"/>
    <d v="2018-05-01T00:00:00"/>
    <n v="2432"/>
    <n v="45.2"/>
  </r>
  <r>
    <s v="E"/>
    <s v="U"/>
    <s v="GU-F"/>
    <d v="2018-06-01T00:00:00"/>
    <x v="1"/>
    <d v="2018-05-01T00:00:00"/>
    <n v="109.68"/>
    <n v="2.04"/>
  </r>
  <r>
    <s v="E"/>
    <s v="U"/>
    <s v="GU-F"/>
    <d v="2018-06-01T00:00:00"/>
    <x v="1"/>
    <d v="2018-01-01T00:00:00"/>
    <n v="95.88"/>
    <n v="1.78"/>
  </r>
  <r>
    <s v="E"/>
    <s v="U"/>
    <s v="GU-F"/>
    <d v="2018-06-01T00:00:00"/>
    <x v="0"/>
    <d v="2018-01-01T00:00:00"/>
    <n v="2126"/>
    <n v="39.520000000000003"/>
  </r>
  <r>
    <s v="E"/>
    <s v="C"/>
    <s v="SENTF"/>
    <d v="2018-05-01T00:00:00"/>
    <x v="2"/>
    <d v="2018-01-01T00:00:00"/>
    <n v="52"/>
    <n v="1.33"/>
  </r>
  <r>
    <s v="E"/>
    <s v="C"/>
    <s v="SENTF"/>
    <d v="2018-05-01T00:00:00"/>
    <x v="3"/>
    <d v="2018-01-01T00:00:00"/>
    <n v="2.35"/>
    <n v="0.06"/>
  </r>
  <r>
    <s v="E"/>
    <s v="C"/>
    <s v="SENTF"/>
    <d v="2018-05-01T00:00:00"/>
    <x v="2"/>
    <d v="2018-05-01T00:00:00"/>
    <n v="16.399999999999999"/>
    <n v="0.42"/>
  </r>
  <r>
    <s v="E"/>
    <s v="C"/>
    <s v="SENTF"/>
    <d v="2018-05-01T00:00:00"/>
    <x v="3"/>
    <d v="2018-05-01T00:00:00"/>
    <n v="0.74"/>
    <n v="0.02"/>
  </r>
  <r>
    <s v="E"/>
    <s v="R"/>
    <s v="SENTF"/>
    <d v="2018-06-01T00:00:00"/>
    <x v="2"/>
    <d v="2018-01-01T00:00:00"/>
    <n v="70"/>
    <n v="1.3"/>
  </r>
  <r>
    <s v="E"/>
    <s v="R"/>
    <s v="SENTF"/>
    <d v="2018-06-01T00:00:00"/>
    <x v="3"/>
    <d v="2018-01-01T00:00:00"/>
    <n v="3.16"/>
    <n v="0.06"/>
  </r>
  <r>
    <s v="E"/>
    <s v="C"/>
    <s v="SENTF"/>
    <d v="2018-05-01T00:00:00"/>
    <x v="3"/>
    <d v="2018-01-01T00:00:00"/>
    <n v="13.49"/>
    <n v="0.28999999999999998"/>
  </r>
  <r>
    <s v="E"/>
    <s v="C"/>
    <s v="SENTF"/>
    <d v="2018-05-01T00:00:00"/>
    <x v="2"/>
    <d v="2018-01-01T00:00:00"/>
    <n v="299"/>
    <n v="6.42"/>
  </r>
  <r>
    <s v="E"/>
    <s v="R"/>
    <s v="SENTF"/>
    <d v="2018-05-01T00:00:00"/>
    <x v="2"/>
    <d v="2018-01-01T00:00:00"/>
    <n v="26"/>
    <n v="0.56000000000000005"/>
  </r>
  <r>
    <s v="E"/>
    <s v="R"/>
    <s v="SENTF"/>
    <d v="2018-05-01T00:00:00"/>
    <x v="3"/>
    <d v="2018-01-01T00:00:00"/>
    <n v="1.18"/>
    <n v="0.02"/>
  </r>
  <r>
    <s v="E"/>
    <s v="R"/>
    <s v="SENTF"/>
    <d v="2018-05-01T00:00:00"/>
    <x v="2"/>
    <d v="2018-05-01T00:00:00"/>
    <n v="17.2"/>
    <n v="0.36"/>
  </r>
  <r>
    <s v="E"/>
    <s v="C"/>
    <s v="SENTF"/>
    <d v="2018-05-01T00:00:00"/>
    <x v="2"/>
    <d v="2018-05-01T00:00:00"/>
    <n v="199.24"/>
    <n v="4.28"/>
  </r>
  <r>
    <s v="E"/>
    <s v="R"/>
    <s v="SENTF"/>
    <d v="2018-05-01T00:00:00"/>
    <x v="3"/>
    <d v="2018-05-01T00:00:00"/>
    <n v="0.78"/>
    <n v="0.02"/>
  </r>
  <r>
    <s v="E"/>
    <s v="C"/>
    <s v="SENTF"/>
    <d v="2018-05-01T00:00:00"/>
    <x v="3"/>
    <d v="2018-05-01T00:00:00"/>
    <n v="8.98"/>
    <n v="0.18"/>
  </r>
  <r>
    <s v="E"/>
    <s v="C"/>
    <s v="SENTF"/>
    <d v="2018-05-01T00:00:00"/>
    <x v="3"/>
    <d v="2018-05-01T00:00:00"/>
    <n v="7.11"/>
    <n v="0.16"/>
  </r>
  <r>
    <s v="E"/>
    <s v="C"/>
    <s v="SENTF"/>
    <d v="2018-05-01T00:00:00"/>
    <x v="2"/>
    <d v="2018-05-01T00:00:00"/>
    <n v="157.6"/>
    <n v="3.55"/>
  </r>
  <r>
    <s v="E"/>
    <s v="C"/>
    <s v="SENTF"/>
    <d v="2018-05-01T00:00:00"/>
    <x v="3"/>
    <d v="2018-01-01T00:00:00"/>
    <n v="14.17"/>
    <n v="0.31"/>
  </r>
  <r>
    <s v="E"/>
    <s v="C"/>
    <s v="SENTF"/>
    <d v="2018-05-01T00:00:00"/>
    <x v="2"/>
    <d v="2018-01-01T00:00:00"/>
    <n v="314"/>
    <n v="7.09"/>
  </r>
  <r>
    <s v="E"/>
    <s v="R"/>
    <s v="SENTF"/>
    <d v="2018-07-01T00:00:00"/>
    <x v="2"/>
    <d v="2018-05-01T00:00:00"/>
    <n v="302.39999999999998"/>
    <n v="7.32"/>
  </r>
  <r>
    <s v="E"/>
    <s v="R"/>
    <s v="SENTF"/>
    <d v="2018-07-01T00:00:00"/>
    <x v="3"/>
    <d v="2018-05-01T00:00:00"/>
    <n v="13.64"/>
    <n v="0.32"/>
  </r>
  <r>
    <s v="E"/>
    <s v="R"/>
    <s v="SENTF"/>
    <d v="2018-07-01T00:00:00"/>
    <x v="3"/>
    <d v="2018-05-01T00:00:00"/>
    <n v="2.11"/>
    <n v="0.05"/>
  </r>
  <r>
    <s v="E"/>
    <s v="R"/>
    <s v="SENTF"/>
    <d v="2018-07-01T00:00:00"/>
    <x v="2"/>
    <d v="2018-05-01T00:00:00"/>
    <n v="46.8"/>
    <n v="1.1299999999999999"/>
  </r>
  <r>
    <s v="E"/>
    <s v="C"/>
    <s v="G&lt;50IF"/>
    <d v="2018-07-01T00:00:00"/>
    <x v="1"/>
    <d v="2018-05-01T00:00:00"/>
    <n v="367.4"/>
    <n v="8"/>
  </r>
  <r>
    <s v="E"/>
    <s v="C"/>
    <s v="G&lt;50IF"/>
    <d v="2018-07-01T00:00:00"/>
    <x v="1"/>
    <d v="2018-05-01T00:00:00"/>
    <n v="22.41"/>
    <n v="0.32"/>
  </r>
  <r>
    <s v="E"/>
    <s v="C"/>
    <s v="G&lt;50IF"/>
    <d v="2018-07-01T00:00:00"/>
    <x v="0"/>
    <d v="2018-05-01T00:00:00"/>
    <n v="8146.28"/>
    <n v="177.33"/>
  </r>
  <r>
    <s v="E"/>
    <s v="C"/>
    <s v="G&lt;50IF"/>
    <d v="2018-07-01T00:00:00"/>
    <x v="0"/>
    <d v="2018-05-01T00:00:00"/>
    <n v="496.74"/>
    <n v="7.43"/>
  </r>
  <r>
    <s v="E"/>
    <s v="R"/>
    <s v="R-F"/>
    <d v="2018-07-01T00:00:00"/>
    <x v="0"/>
    <d v="2018-05-01T00:00:00"/>
    <n v="632"/>
    <n v="15.3"/>
  </r>
  <r>
    <s v="E"/>
    <s v="R"/>
    <s v="R-F"/>
    <d v="2018-07-01T00:00:00"/>
    <x v="1"/>
    <d v="2018-05-01T00:00:00"/>
    <n v="28.5"/>
    <n v="0.69"/>
  </r>
  <r>
    <s v="E"/>
    <s v="R"/>
    <s v="SENTF"/>
    <d v="2018-07-01T00:00:00"/>
    <x v="2"/>
    <d v="2018-05-01T00:00:00"/>
    <n v="43.2"/>
    <n v="1.06"/>
  </r>
  <r>
    <s v="E"/>
    <s v="U"/>
    <s v="WGU-F"/>
    <d v="2018-10-01T00:00:00"/>
    <x v="0"/>
    <d v="2018-05-01T00:00:00"/>
    <n v="1364"/>
    <n v="43.03"/>
  </r>
  <r>
    <s v="E"/>
    <s v="U"/>
    <s v="GU-F"/>
    <d v="2018-10-01T00:00:00"/>
    <x v="0"/>
    <d v="2018-05-01T00:00:00"/>
    <n v="409"/>
    <n v="9.11"/>
  </r>
  <r>
    <s v="E"/>
    <s v="U"/>
    <s v="GU-F"/>
    <d v="2018-10-01T00:00:00"/>
    <x v="1"/>
    <d v="2018-05-01T00:00:00"/>
    <n v="18.45"/>
    <n v="0.41"/>
  </r>
  <r>
    <s v="E"/>
    <s v="C"/>
    <s v="G&lt;50F"/>
    <d v="2018-10-01T00:00:00"/>
    <x v="1"/>
    <d v="2018-05-01T00:00:00"/>
    <n v="121.18"/>
    <n v="2.7"/>
  </r>
  <r>
    <s v="E"/>
    <s v="C"/>
    <s v="G&lt;50F"/>
    <d v="2018-10-01T00:00:00"/>
    <x v="0"/>
    <d v="2018-05-01T00:00:00"/>
    <n v="2687"/>
    <n v="59.86"/>
  </r>
  <r>
    <s v="E"/>
    <s v="G"/>
    <s v="G&gt;50F"/>
    <d v="2018-10-01T00:00:00"/>
    <x v="0"/>
    <d v="2018-05-01T00:00:00"/>
    <n v="69471"/>
    <n v="1635.49"/>
  </r>
  <r>
    <s v="E"/>
    <s v="G"/>
    <s v="G&gt;50F"/>
    <d v="2018-10-01T00:00:00"/>
    <x v="1"/>
    <d v="2018-05-01T00:00:00"/>
    <n v="3133.15"/>
    <n v="73.760000000000005"/>
  </r>
  <r>
    <s v="E"/>
    <s v="SL"/>
    <s v="WSENTF"/>
    <d v="2018-09-01T00:00:00"/>
    <x v="2"/>
    <d v="2018-05-01T00:00:00"/>
    <n v="111.6"/>
    <n v="3.51"/>
  </r>
  <r>
    <s v="E"/>
    <s v="SL"/>
    <s v="WSENTF"/>
    <d v="2018-09-01T00:00:00"/>
    <x v="3"/>
    <d v="2018-05-01T00:00:00"/>
    <n v="5.03"/>
    <n v="0.16"/>
  </r>
  <r>
    <s v="E"/>
    <s v="C"/>
    <s v="WG&lt;50F"/>
    <d v="2018-09-01T00:00:00"/>
    <x v="1"/>
    <d v="2018-05-01T00:00:00"/>
    <n v="40.590000000000003"/>
    <n v="1.28"/>
  </r>
  <r>
    <s v="E"/>
    <s v="R"/>
    <s v="WR-F"/>
    <d v="2018-09-01T00:00:00"/>
    <x v="1"/>
    <d v="2018-05-01T00:00:00"/>
    <n v="80.28"/>
    <n v="2.5299999999999998"/>
  </r>
  <r>
    <s v="E"/>
    <s v="C"/>
    <s v="WG&lt;50F"/>
    <d v="2018-09-01T00:00:00"/>
    <x v="0"/>
    <d v="2018-05-01T00:00:00"/>
    <n v="900"/>
    <n v="28.3"/>
  </r>
  <r>
    <s v="E"/>
    <s v="R"/>
    <s v="WR-F"/>
    <d v="2018-09-01T00:00:00"/>
    <x v="0"/>
    <d v="2018-05-01T00:00:00"/>
    <n v="1780"/>
    <n v="55.96"/>
  </r>
  <r>
    <s v="E"/>
    <s v="G"/>
    <s v="WG&gt;50F"/>
    <d v="2018-09-01T00:00:00"/>
    <x v="0"/>
    <d v="2018-05-01T00:00:00"/>
    <n v="36120"/>
    <n v="1135.58"/>
  </r>
  <r>
    <s v="E"/>
    <s v="U"/>
    <s v="WGU-F"/>
    <d v="2018-09-01T00:00:00"/>
    <x v="0"/>
    <d v="2018-05-01T00:00:00"/>
    <n v="1364"/>
    <n v="42.87"/>
  </r>
  <r>
    <s v="E"/>
    <s v="G"/>
    <s v="WG&gt;50F"/>
    <d v="2018-09-01T00:00:00"/>
    <x v="1"/>
    <d v="2018-05-01T00:00:00"/>
    <n v="1629.02"/>
    <n v="51.22"/>
  </r>
  <r>
    <s v="E"/>
    <s v="U"/>
    <s v="WGU-F"/>
    <d v="2018-09-01T00:00:00"/>
    <x v="1"/>
    <d v="2018-05-01T00:00:00"/>
    <n v="61.52"/>
    <n v="1.93"/>
  </r>
  <r>
    <s v="E"/>
    <s v="SL"/>
    <s v="WSENTF"/>
    <d v="2018-09-01T00:00:00"/>
    <x v="3"/>
    <d v="2018-05-01T00:00:00"/>
    <n v="47.81"/>
    <n v="1.49"/>
  </r>
  <r>
    <s v="E"/>
    <s v="SL"/>
    <s v="WSENTF"/>
    <d v="2018-09-01T00:00:00"/>
    <x v="2"/>
    <d v="2018-05-01T00:00:00"/>
    <n v="1060.2"/>
    <n v="33.33"/>
  </r>
  <r>
    <s v="E"/>
    <s v="C"/>
    <s v="WSENTF"/>
    <d v="2018-09-01T00:00:00"/>
    <x v="2"/>
    <d v="2018-05-01T00:00:00"/>
    <n v="74.400000000000006"/>
    <n v="2.34"/>
  </r>
  <r>
    <s v="E"/>
    <s v="C"/>
    <s v="WSENTF"/>
    <d v="2018-09-01T00:00:00"/>
    <x v="3"/>
    <d v="2018-05-01T00:00:00"/>
    <n v="3.36"/>
    <n v="0.11"/>
  </r>
  <r>
    <s v="E"/>
    <s v="U"/>
    <s v="GU-F"/>
    <d v="2018-10-01T00:00:00"/>
    <x v="1"/>
    <d v="2018-05-01T00:00:00"/>
    <n v="4.96"/>
    <n v="0.16"/>
  </r>
  <r>
    <s v="E"/>
    <s v="U"/>
    <s v="GU-F"/>
    <d v="2018-10-01T00:00:00"/>
    <x v="0"/>
    <d v="2018-05-01T00:00:00"/>
    <n v="110"/>
    <n v="3.61"/>
  </r>
  <r>
    <s v="E"/>
    <s v="C"/>
    <s v="G&lt;50F"/>
    <d v="2018-10-01T00:00:00"/>
    <x v="0"/>
    <d v="2018-05-01T00:00:00"/>
    <n v="1388"/>
    <n v="45.7"/>
  </r>
  <r>
    <s v="E"/>
    <s v="R"/>
    <s v="R-NET"/>
    <d v="2018-10-01T00:00:00"/>
    <x v="4"/>
    <d v="2018-05-01T00:00:00"/>
    <n v="-605"/>
    <n v="-19.350000000000001"/>
  </r>
  <r>
    <s v="E"/>
    <s v="C"/>
    <s v="G&lt;50F"/>
    <d v="2018-10-01T00:00:00"/>
    <x v="1"/>
    <d v="2018-05-01T00:00:00"/>
    <n v="62.59"/>
    <n v="2.06"/>
  </r>
  <r>
    <s v="E"/>
    <s v="G"/>
    <s v="G&gt;50Ft"/>
    <d v="2018-10-01T00:00:00"/>
    <x v="1"/>
    <d v="2018-05-01T00:00:00"/>
    <n v="616.97"/>
    <n v="20.27"/>
  </r>
  <r>
    <s v="E"/>
    <s v="R"/>
    <s v="R-F"/>
    <d v="2018-10-01T00:00:00"/>
    <x v="1"/>
    <d v="2018-05-01T00:00:00"/>
    <n v="62.06"/>
    <n v="1.99"/>
  </r>
  <r>
    <s v="E"/>
    <s v="G"/>
    <s v="G&gt;50Ft"/>
    <d v="2018-10-01T00:00:00"/>
    <x v="0"/>
    <d v="2018-05-01T00:00:00"/>
    <n v="13680"/>
    <n v="449.46"/>
  </r>
  <r>
    <s v="E"/>
    <s v="R"/>
    <s v="R-F"/>
    <d v="2018-10-01T00:00:00"/>
    <x v="0"/>
    <d v="2018-05-01T00:00:00"/>
    <n v="1376"/>
    <n v="44.01"/>
  </r>
  <r>
    <s v="E"/>
    <s v="R"/>
    <s v="R-F"/>
    <d v="2018-09-01T00:00:00"/>
    <x v="1"/>
    <d v="2018-05-01T00:00:00"/>
    <n v="14.93"/>
    <n v="0.47"/>
  </r>
  <r>
    <s v="E"/>
    <s v="R"/>
    <s v="R-F"/>
    <d v="2018-09-01T00:00:00"/>
    <x v="0"/>
    <d v="2018-05-01T00:00:00"/>
    <n v="331"/>
    <n v="10.52"/>
  </r>
  <r>
    <s v="E"/>
    <s v="G"/>
    <s v="G&gt;50IF"/>
    <d v="2018-10-01T00:00:00"/>
    <x v="0"/>
    <d v="2018-05-01T00:00:00"/>
    <n v="12153.78"/>
    <n v="389.92"/>
  </r>
  <r>
    <s v="E"/>
    <s v="G"/>
    <s v="G&gt;50IF"/>
    <d v="2018-10-01T00:00:00"/>
    <x v="1"/>
    <d v="2018-05-01T00:00:00"/>
    <n v="548.14"/>
    <n v="17.59"/>
  </r>
  <r>
    <s v="E"/>
    <s v="U"/>
    <s v="GU-F"/>
    <d v="2018-10-01T00:00:00"/>
    <x v="1"/>
    <d v="2018-05-01T00:00:00"/>
    <n v="231.92"/>
    <n v="7.43"/>
  </r>
  <r>
    <s v="E"/>
    <s v="U"/>
    <s v="GU-F"/>
    <d v="2018-10-01T00:00:00"/>
    <x v="0"/>
    <d v="2018-05-01T00:00:00"/>
    <n v="5142"/>
    <n v="164.62"/>
  </r>
  <r>
    <s v="E"/>
    <s v="U"/>
    <s v="GU-F"/>
    <d v="2018-10-01T00:00:00"/>
    <x v="0"/>
    <d v="2018-05-01T00:00:00"/>
    <n v="2044"/>
    <n v="64.19"/>
  </r>
  <r>
    <s v="E"/>
    <s v="U"/>
    <s v="GU-F"/>
    <d v="2018-10-01T00:00:00"/>
    <x v="1"/>
    <d v="2018-05-01T00:00:00"/>
    <n v="92.19"/>
    <n v="2.89"/>
  </r>
  <r>
    <s v="E"/>
    <s v="GI"/>
    <s v="G&gt;50IF"/>
    <d v="2018-10-01T00:00:00"/>
    <x v="1"/>
    <d v="2018-05-01T00:00:00"/>
    <n v="44.82"/>
    <n v="1.18"/>
  </r>
  <r>
    <s v="E"/>
    <s v="G"/>
    <s v="WG&gt;5IF"/>
    <d v="2018-10-01T00:00:00"/>
    <x v="1"/>
    <d v="2018-05-01T00:00:00"/>
    <n v="510.11"/>
    <n v="14.33"/>
  </r>
  <r>
    <s v="E"/>
    <s v="GI"/>
    <s v="G&gt;50IF"/>
    <d v="2018-10-01T00:00:00"/>
    <x v="0"/>
    <d v="2018-05-01T00:00:00"/>
    <n v="993.84"/>
    <n v="26.09"/>
  </r>
  <r>
    <s v="E"/>
    <s v="G"/>
    <s v="WG&gt;5IF"/>
    <d v="2018-10-01T00:00:00"/>
    <x v="0"/>
    <d v="2018-05-01T00:00:00"/>
    <n v="11310.75"/>
    <n v="317.82"/>
  </r>
  <r>
    <s v="E"/>
    <s v="G"/>
    <s v="G&gt;50F"/>
    <d v="2018-10-01T00:00:00"/>
    <x v="0"/>
    <d v="2018-05-01T00:00:00"/>
    <n v="-5453"/>
    <n v="-136.35"/>
  </r>
  <r>
    <s v="E"/>
    <s v="G"/>
    <s v="G&gt;50F"/>
    <d v="2018-10-01T00:00:00"/>
    <x v="1"/>
    <d v="2018-05-01T00:00:00"/>
    <n v="-245.93"/>
    <n v="-6.14"/>
  </r>
  <r>
    <s v="E"/>
    <s v="G"/>
    <s v="G&gt;50Ft"/>
    <d v="2018-10-01T00:00:00"/>
    <x v="1"/>
    <d v="2018-05-01T00:00:00"/>
    <n v="454.61"/>
    <n v="14.28"/>
  </r>
  <r>
    <s v="E"/>
    <s v="G"/>
    <s v="G&gt;50Ft"/>
    <d v="2018-10-01T00:00:00"/>
    <x v="0"/>
    <d v="2018-05-01T00:00:00"/>
    <n v="10080"/>
    <n v="316.60000000000002"/>
  </r>
  <r>
    <s v="E"/>
    <s v="G"/>
    <s v="G&gt;50F"/>
    <d v="2018-10-01T00:00:00"/>
    <x v="1"/>
    <d v="2018-01-01T00:00:00"/>
    <n v="-12.76"/>
    <n v="-0.21"/>
  </r>
  <r>
    <s v="E"/>
    <s v="G"/>
    <s v="G&gt;50F"/>
    <d v="2018-10-01T00:00:00"/>
    <x v="0"/>
    <d v="2018-01-01T00:00:00"/>
    <n v="-283"/>
    <n v="-4.57"/>
  </r>
  <r>
    <s v="E"/>
    <s v="U"/>
    <s v="GU-F"/>
    <d v="2018-09-01T00:00:00"/>
    <x v="0"/>
    <d v="2018-05-01T00:00:00"/>
    <n v="13"/>
    <n v="0.41"/>
  </r>
  <r>
    <s v="E"/>
    <s v="U"/>
    <s v="GU-F"/>
    <d v="2018-09-01T00:00:00"/>
    <x v="1"/>
    <d v="2018-05-01T00:00:00"/>
    <n v="0.59"/>
    <n v="0.02"/>
  </r>
  <r>
    <s v="E"/>
    <s v="C"/>
    <s v="SENTF"/>
    <d v="2018-09-01T00:00:00"/>
    <x v="3"/>
    <d v="2018-05-01T00:00:00"/>
    <n v="9.48"/>
    <n v="0.28999999999999998"/>
  </r>
  <r>
    <s v="E"/>
    <s v="G"/>
    <s v="G&gt;50F"/>
    <d v="2018-09-01T00:00:00"/>
    <x v="1"/>
    <d v="2018-05-01T00:00:00"/>
    <n v="508.73"/>
    <n v="15.73"/>
  </r>
  <r>
    <s v="E"/>
    <s v="G"/>
    <s v="G&gt;50F"/>
    <d v="2018-09-01T00:00:00"/>
    <x v="0"/>
    <d v="2018-05-01T00:00:00"/>
    <n v="11280"/>
    <n v="348.87"/>
  </r>
  <r>
    <s v="E"/>
    <s v="U"/>
    <s v="GU-F"/>
    <d v="2018-10-01T00:00:00"/>
    <x v="0"/>
    <d v="2018-05-01T00:00:00"/>
    <n v="2202"/>
    <n v="51.63"/>
  </r>
  <r>
    <s v="E"/>
    <s v="U"/>
    <s v="GU-F"/>
    <d v="2018-10-01T00:00:00"/>
    <x v="1"/>
    <d v="2018-05-01T00:00:00"/>
    <n v="99.3"/>
    <n v="2.3199999999999998"/>
  </r>
  <r>
    <s v="E"/>
    <s v="G"/>
    <s v="G&gt;50Ft"/>
    <d v="2018-09-01T00:00:00"/>
    <x v="1"/>
    <d v="2018-05-01T00:00:00"/>
    <n v="3926.39"/>
    <n v="121.43"/>
  </r>
  <r>
    <s v="E"/>
    <s v="G"/>
    <s v="G&gt;50Ft"/>
    <d v="2018-09-01T00:00:00"/>
    <x v="0"/>
    <d v="2018-05-01T00:00:00"/>
    <n v="87060"/>
    <n v="2692.58"/>
  </r>
  <r>
    <s v="E"/>
    <s v="C"/>
    <s v="G&lt;50F"/>
    <d v="2018-09-01T00:00:00"/>
    <x v="0"/>
    <d v="2018-05-01T00:00:00"/>
    <n v="368"/>
    <n v="11.38"/>
  </r>
  <r>
    <s v="E"/>
    <s v="C"/>
    <s v="G&lt;50F"/>
    <d v="2018-09-01T00:00:00"/>
    <x v="1"/>
    <d v="2018-05-01T00:00:00"/>
    <n v="16.600000000000001"/>
    <n v="0.51"/>
  </r>
  <r>
    <s v="E"/>
    <s v="U"/>
    <s v="GU-F"/>
    <d v="2018-09-01T00:00:00"/>
    <x v="1"/>
    <d v="2018-05-01T00:00:00"/>
    <n v="231.92"/>
    <n v="7.17"/>
  </r>
  <r>
    <s v="E"/>
    <s v="U"/>
    <s v="GU-F"/>
    <d v="2018-09-01T00:00:00"/>
    <x v="0"/>
    <d v="2018-05-01T00:00:00"/>
    <n v="5142"/>
    <n v="159.04"/>
  </r>
  <r>
    <s v="E"/>
    <s v="C"/>
    <s v="GU-F"/>
    <d v="2018-10-01T00:00:00"/>
    <x v="1"/>
    <d v="2018-05-01T00:00:00"/>
    <n v="15.38"/>
    <n v="0.36"/>
  </r>
  <r>
    <s v="E"/>
    <s v="C"/>
    <s v="GU-F"/>
    <d v="2018-10-01T00:00:00"/>
    <x v="0"/>
    <d v="2018-05-01T00:00:00"/>
    <n v="341"/>
    <n v="8"/>
  </r>
  <r>
    <s v="E"/>
    <s v="GI"/>
    <s v="G&gt;50IF"/>
    <d v="2018-09-01T00:00:00"/>
    <x v="1"/>
    <d v="2018-05-01T00:00:00"/>
    <n v="1567.6"/>
    <n v="44.56"/>
  </r>
  <r>
    <s v="E"/>
    <s v="GI"/>
    <s v="G&gt;50IF"/>
    <d v="2018-09-01T00:00:00"/>
    <x v="0"/>
    <d v="2018-05-01T00:00:00"/>
    <n v="34758.239999999998"/>
    <n v="988.07"/>
  </r>
  <r>
    <s v="E"/>
    <s v="G"/>
    <s v="WG&gt;5IF"/>
    <d v="2018-09-01T00:00:00"/>
    <x v="0"/>
    <d v="2018-05-01T00:00:00"/>
    <n v="11165.17"/>
    <n v="366.75"/>
  </r>
  <r>
    <s v="E"/>
    <s v="GI"/>
    <s v="G&gt;50IF"/>
    <d v="2018-09-01T00:00:00"/>
    <x v="0"/>
    <d v="2018-05-01T00:00:00"/>
    <n v="794.04"/>
    <n v="23.25"/>
  </r>
  <r>
    <s v="E"/>
    <s v="G"/>
    <s v="WG&gt;5IF"/>
    <d v="2018-09-01T00:00:00"/>
    <x v="1"/>
    <d v="2018-05-01T00:00:00"/>
    <n v="503.55"/>
    <n v="16.54"/>
  </r>
  <r>
    <s v="E"/>
    <s v="GI"/>
    <s v="G&gt;50IF"/>
    <d v="2018-09-01T00:00:00"/>
    <x v="1"/>
    <d v="2018-05-01T00:00:00"/>
    <n v="35.81"/>
    <n v="1.05"/>
  </r>
  <r>
    <s v="E"/>
    <s v="G"/>
    <s v="G&gt;50IF"/>
    <d v="2018-09-01T00:00:00"/>
    <x v="1"/>
    <d v="2018-05-01T00:00:00"/>
    <n v="667.63"/>
    <n v="21.93"/>
  </r>
  <r>
    <s v="E"/>
    <s v="G"/>
    <s v="G&gt;50IF"/>
    <d v="2018-09-01T00:00:00"/>
    <x v="0"/>
    <d v="2018-05-01T00:00:00"/>
    <n v="14803.32"/>
    <n v="486.19"/>
  </r>
  <r>
    <s v="E"/>
    <s v="C"/>
    <s v="G&lt;50F"/>
    <d v="2019-08-01T00:00:00"/>
    <x v="0"/>
    <d v="2018-01-01T00:00:00"/>
    <n v="2987"/>
    <n v="67.73"/>
  </r>
  <r>
    <s v="E"/>
    <s v="C"/>
    <s v="G&lt;50F"/>
    <d v="2019-08-01T00:00:00"/>
    <x v="0"/>
    <d v="2018-05-01T00:00:00"/>
    <n v="5712"/>
    <n v="145.69"/>
  </r>
  <r>
    <s v="E"/>
    <s v="C"/>
    <s v="G&lt;50F"/>
    <d v="2019-08-01T00:00:00"/>
    <x v="1"/>
    <d v="2018-01-01T00:00:00"/>
    <n v="134.71"/>
    <n v="3.05"/>
  </r>
  <r>
    <s v="E"/>
    <s v="C"/>
    <s v="G&lt;50F"/>
    <d v="2019-08-01T00:00:00"/>
    <x v="1"/>
    <d v="2018-05-01T00:00:00"/>
    <n v="257.61"/>
    <n v="6.57"/>
  </r>
  <r>
    <s v="E"/>
    <s v="G"/>
    <s v="CG&gt;50F"/>
    <d v="2018-09-01T00:00:00"/>
    <x v="1"/>
    <d v="2018-05-01T00:00:00"/>
    <n v="1111.27"/>
    <n v="34.94"/>
  </r>
  <r>
    <s v="E"/>
    <s v="G"/>
    <s v="CSENTF"/>
    <d v="2018-09-01T00:00:00"/>
    <x v="3"/>
    <d v="2018-05-01T00:00:00"/>
    <n v="8.39"/>
    <n v="0.26"/>
  </r>
  <r>
    <s v="E"/>
    <s v="G"/>
    <s v="CSENTF"/>
    <d v="2018-09-01T00:00:00"/>
    <x v="2"/>
    <d v="2018-05-01T00:00:00"/>
    <n v="186"/>
    <n v="5.85"/>
  </r>
  <r>
    <s v="E"/>
    <s v="G"/>
    <s v="CG&gt;50F"/>
    <d v="2018-09-01T00:00:00"/>
    <x v="0"/>
    <d v="2018-05-01T00:00:00"/>
    <n v="24640"/>
    <n v="774.66"/>
  </r>
  <r>
    <s v="E"/>
    <s v="C"/>
    <s v="SENTF"/>
    <d v="2018-09-01T00:00:00"/>
    <x v="2"/>
    <d v="2018-05-01T00:00:00"/>
    <n v="176.33"/>
    <n v="5.54"/>
  </r>
  <r>
    <s v="E"/>
    <s v="C"/>
    <s v="SENTF"/>
    <d v="2018-09-01T00:00:00"/>
    <x v="3"/>
    <d v="2018-05-01T00:00:00"/>
    <n v="7.95"/>
    <n v="0.25"/>
  </r>
  <r>
    <s v="E"/>
    <s v="C"/>
    <s v="CSENTF"/>
    <d v="2018-09-01T00:00:00"/>
    <x v="3"/>
    <d v="2018-05-01T00:00:00"/>
    <n v="67.53"/>
    <n v="2.11"/>
  </r>
  <r>
    <s v="E"/>
    <s v="C"/>
    <s v="CSENTF"/>
    <d v="2018-09-01T00:00:00"/>
    <x v="2"/>
    <d v="2018-05-01T00:00:00"/>
    <n v="1497.3"/>
    <n v="47.07"/>
  </r>
  <r>
    <s v="E"/>
    <s v="C"/>
    <s v="G&lt;50IF"/>
    <d v="2018-09-01T00:00:00"/>
    <x v="1"/>
    <d v="2018-05-01T00:00:00"/>
    <n v="539.35"/>
    <n v="11.75"/>
  </r>
  <r>
    <s v="E"/>
    <s v="C"/>
    <s v="G&lt;50IF"/>
    <d v="2018-09-01T00:00:00"/>
    <x v="0"/>
    <d v="2018-05-01T00:00:00"/>
    <n v="11959.17"/>
    <n v="260.89999999999998"/>
  </r>
  <r>
    <s v="E"/>
    <s v="C"/>
    <s v="G&lt;50F"/>
    <d v="2019-08-01T00:00:00"/>
    <x v="1"/>
    <d v="2018-11-01T00:00:00"/>
    <n v="71.14"/>
    <n v="1.77"/>
  </r>
  <r>
    <s v="E"/>
    <s v="C"/>
    <s v="G&lt;50F"/>
    <d v="2019-08-01T00:00:00"/>
    <x v="0"/>
    <d v="2018-11-01T00:00:00"/>
    <n v="1762"/>
    <n v="43.59"/>
  </r>
  <r>
    <s v="E"/>
    <s v="C"/>
    <s v="SENTF"/>
    <d v="2018-08-01T00:00:00"/>
    <x v="3"/>
    <d v="2018-05-01T00:00:00"/>
    <n v="21.98"/>
    <n v="0.75"/>
  </r>
  <r>
    <s v="E"/>
    <s v="R"/>
    <s v="SENTF"/>
    <d v="2018-07-01T00:00:00"/>
    <x v="3"/>
    <d v="2018-05-01T00:00:00"/>
    <n v="1.94"/>
    <n v="0.04"/>
  </r>
  <r>
    <s v="E"/>
    <s v="U"/>
    <s v="GU-F"/>
    <d v="2018-06-01T00:00:00"/>
    <x v="0"/>
    <d v="2018-05-01T00:00:00"/>
    <n v="1532"/>
    <n v="19.420000000000002"/>
  </r>
  <r>
    <s v="E"/>
    <s v="U"/>
    <s v="GU-F"/>
    <d v="2018-06-01T00:00:00"/>
    <x v="1"/>
    <d v="2018-05-01T00:00:00"/>
    <n v="69.09"/>
    <n v="0.87"/>
  </r>
  <r>
    <s v="E"/>
    <s v="U"/>
    <s v="GU-F"/>
    <d v="2018-06-01T00:00:00"/>
    <x v="1"/>
    <d v="2018-05-01T00:00:00"/>
    <n v="340.09"/>
    <n v="5.57"/>
  </r>
  <r>
    <s v="E"/>
    <s v="R"/>
    <s v="R-F"/>
    <d v="2018-06-01T00:00:00"/>
    <x v="1"/>
    <d v="2018-01-01T00:00:00"/>
    <n v="15.2"/>
    <n v="0.25"/>
  </r>
  <r>
    <s v="E"/>
    <s v="U"/>
    <s v="GU-F"/>
    <d v="2018-06-01T00:00:00"/>
    <x v="0"/>
    <d v="2018-05-01T00:00:00"/>
    <n v="7542"/>
    <n v="120.32"/>
  </r>
  <r>
    <s v="E"/>
    <s v="G"/>
    <s v="G&gt;50Ft"/>
    <d v="2018-07-01T00:00:00"/>
    <x v="1"/>
    <d v="2018-05-01T00:00:00"/>
    <n v="476.26"/>
    <n v="10.68"/>
  </r>
  <r>
    <s v="E"/>
    <s v="G"/>
    <s v="G&gt;50Ft"/>
    <d v="2018-07-01T00:00:00"/>
    <x v="0"/>
    <d v="2018-05-01T00:00:00"/>
    <n v="10560"/>
    <n v="236.86"/>
  </r>
  <r>
    <s v="E"/>
    <s v="G"/>
    <s v="G&gt;50F"/>
    <d v="2018-07-01T00:00:00"/>
    <x v="0"/>
    <d v="2018-05-01T00:00:00"/>
    <n v="2100"/>
    <n v="47.1"/>
  </r>
  <r>
    <s v="E"/>
    <s v="G"/>
    <s v="G&gt;50F"/>
    <d v="2018-07-01T00:00:00"/>
    <x v="1"/>
    <d v="2018-05-01T00:00:00"/>
    <n v="94.71"/>
    <n v="2.12"/>
  </r>
  <r>
    <s v="E"/>
    <s v="C"/>
    <s v="SENTF"/>
    <d v="2018-07-01T00:00:00"/>
    <x v="2"/>
    <d v="2018-05-01T00:00:00"/>
    <n v="102.6"/>
    <n v="2.2999999999999998"/>
  </r>
  <r>
    <s v="E"/>
    <s v="C"/>
    <s v="SENTF"/>
    <d v="2018-07-01T00:00:00"/>
    <x v="3"/>
    <d v="2018-05-01T00:00:00"/>
    <n v="4.63"/>
    <n v="0.1"/>
  </r>
  <r>
    <s v="E"/>
    <s v="C"/>
    <s v="SENTF"/>
    <d v="2018-07-01T00:00:00"/>
    <x v="3"/>
    <d v="2018-05-01T00:00:00"/>
    <n v="3.41"/>
    <n v="0.08"/>
  </r>
  <r>
    <s v="E"/>
    <s v="C"/>
    <s v="SENTF"/>
    <d v="2018-07-01T00:00:00"/>
    <x v="2"/>
    <d v="2018-05-01T00:00:00"/>
    <n v="75.599999999999994"/>
    <n v="1.7"/>
  </r>
  <r>
    <s v="E"/>
    <s v="U"/>
    <s v="GU-F"/>
    <d v="2018-07-01T00:00:00"/>
    <x v="1"/>
    <d v="2018-05-01T00:00:00"/>
    <n v="18.670000000000002"/>
    <n v="0.42"/>
  </r>
  <r>
    <s v="E"/>
    <s v="U"/>
    <s v="GU-F"/>
    <d v="2018-07-01T00:00:00"/>
    <x v="0"/>
    <d v="2018-05-01T00:00:00"/>
    <n v="414"/>
    <n v="9.2899999999999991"/>
  </r>
  <r>
    <s v="E"/>
    <s v="G"/>
    <s v="SENTF"/>
    <d v="2018-07-01T00:00:00"/>
    <x v="2"/>
    <d v="2018-05-01T00:00:00"/>
    <n v="657"/>
    <n v="14.74"/>
  </r>
  <r>
    <s v="E"/>
    <s v="G"/>
    <s v="SENTF"/>
    <d v="2018-07-01T00:00:00"/>
    <x v="3"/>
    <d v="2018-05-01T00:00:00"/>
    <n v="29.63"/>
    <n v="0.66"/>
  </r>
  <r>
    <s v="E"/>
    <s v="G"/>
    <s v="G&gt;50Ft"/>
    <d v="2018-07-01T00:00:00"/>
    <x v="1"/>
    <d v="2018-05-01T00:00:00"/>
    <n v="425.74"/>
    <n v="8.1999999999999993"/>
  </r>
  <r>
    <s v="E"/>
    <s v="G"/>
    <s v="G&gt;50Ft"/>
    <d v="2018-07-01T00:00:00"/>
    <x v="0"/>
    <d v="2018-05-01T00:00:00"/>
    <n v="9440"/>
    <n v="181.83"/>
  </r>
  <r>
    <s v="E"/>
    <s v="U"/>
    <s v="GU-F"/>
    <d v="2018-07-01T00:00:00"/>
    <x v="0"/>
    <d v="2018-05-01T00:00:00"/>
    <n v="2044"/>
    <n v="39.380000000000003"/>
  </r>
  <r>
    <s v="E"/>
    <s v="U"/>
    <s v="GU-F"/>
    <d v="2018-07-01T00:00:00"/>
    <x v="1"/>
    <d v="2018-05-01T00:00:00"/>
    <n v="92.19"/>
    <n v="1.77"/>
  </r>
  <r>
    <s v="E"/>
    <s v="G"/>
    <s v="G&gt;50F"/>
    <d v="2018-07-01T00:00:00"/>
    <x v="1"/>
    <d v="2018-05-01T00:00:00"/>
    <n v="562.85"/>
    <n v="10.72"/>
  </r>
  <r>
    <s v="E"/>
    <s v="G"/>
    <s v="G&gt;50F"/>
    <d v="2018-07-01T00:00:00"/>
    <x v="0"/>
    <d v="2018-05-01T00:00:00"/>
    <n v="12480"/>
    <n v="237.68"/>
  </r>
  <r>
    <s v="E"/>
    <s v="C"/>
    <s v="SENTF"/>
    <d v="2018-07-01T00:00:00"/>
    <x v="2"/>
    <d v="2018-05-01T00:00:00"/>
    <n v="78.12"/>
    <n v="1.5"/>
  </r>
  <r>
    <s v="E"/>
    <s v="C"/>
    <s v="SENTF"/>
    <d v="2018-07-01T00:00:00"/>
    <x v="3"/>
    <d v="2018-05-01T00:00:00"/>
    <n v="3.52"/>
    <n v="7.0000000000000007E-2"/>
  </r>
  <r>
    <s v="E"/>
    <s v="C"/>
    <s v="SENTF"/>
    <d v="2018-07-01T00:00:00"/>
    <x v="3"/>
    <d v="2018-05-01T00:00:00"/>
    <n v="22.46"/>
    <n v="0.56000000000000005"/>
  </r>
  <r>
    <s v="E"/>
    <s v="C"/>
    <s v="SENTF"/>
    <d v="2018-07-01T00:00:00"/>
    <x v="2"/>
    <d v="2018-05-01T00:00:00"/>
    <n v="498.24"/>
    <n v="12.13"/>
  </r>
  <r>
    <s v="E"/>
    <s v="R"/>
    <s v="R-F"/>
    <d v="2018-07-01T00:00:00"/>
    <x v="1"/>
    <d v="2018-01-01T00:00:00"/>
    <n v="1.49"/>
    <n v="0.02"/>
  </r>
  <r>
    <s v="E"/>
    <s v="R"/>
    <s v="R-F"/>
    <d v="2018-07-01T00:00:00"/>
    <x v="0"/>
    <d v="2018-01-01T00:00:00"/>
    <n v="33"/>
    <n v="0.35"/>
  </r>
  <r>
    <s v="E"/>
    <s v="U"/>
    <s v="GU-F"/>
    <d v="2018-07-01T00:00:00"/>
    <x v="0"/>
    <d v="2018-05-01T00:00:00"/>
    <n v="7542"/>
    <n v="183.6"/>
  </r>
  <r>
    <s v="E"/>
    <s v="U"/>
    <s v="GU-F"/>
    <d v="2018-07-01T00:00:00"/>
    <x v="1"/>
    <d v="2018-05-01T00:00:00"/>
    <n v="340.09"/>
    <n v="8.1999999999999993"/>
  </r>
  <r>
    <s v="E"/>
    <s v="G"/>
    <s v="G&gt;50F"/>
    <d v="2018-07-01T00:00:00"/>
    <x v="1"/>
    <d v="2018-05-01T00:00:00"/>
    <n v="1875.26"/>
    <n v="45.74"/>
  </r>
  <r>
    <s v="E"/>
    <s v="G"/>
    <s v="G&gt;50Ft"/>
    <d v="2018-07-01T00:00:00"/>
    <x v="1"/>
    <d v="2018-05-01T00:00:00"/>
    <n v="2413.75"/>
    <n v="58.76"/>
  </r>
  <r>
    <s v="E"/>
    <s v="C"/>
    <s v="G&lt;50F"/>
    <d v="2018-07-01T00:00:00"/>
    <x v="1"/>
    <d v="2018-05-01T00:00:00"/>
    <n v="178.6"/>
    <n v="4.3499999999999996"/>
  </r>
  <r>
    <s v="E"/>
    <s v="G"/>
    <s v="G&gt;50F"/>
    <d v="2018-07-01T00:00:00"/>
    <x v="0"/>
    <d v="2018-05-01T00:00:00"/>
    <n v="41580"/>
    <n v="1014.11"/>
  </r>
  <r>
    <s v="E"/>
    <s v="G"/>
    <s v="G&gt;50Ft"/>
    <d v="2018-07-01T00:00:00"/>
    <x v="0"/>
    <d v="2018-05-01T00:00:00"/>
    <n v="53520"/>
    <n v="1302.78"/>
  </r>
  <r>
    <s v="E"/>
    <s v="C"/>
    <s v="G&lt;50F"/>
    <d v="2018-07-01T00:00:00"/>
    <x v="0"/>
    <d v="2018-05-01T00:00:00"/>
    <n v="3960"/>
    <n v="96.39"/>
  </r>
  <r>
    <s v="E"/>
    <s v="C"/>
    <s v="C-NET"/>
    <d v="2018-07-01T00:00:00"/>
    <x v="4"/>
    <d v="2018-05-01T00:00:00"/>
    <n v="-840"/>
    <n v="-20.45"/>
  </r>
  <r>
    <s v="E"/>
    <s v="C"/>
    <s v="WG&lt;50F"/>
    <d v="2018-07-01T00:00:00"/>
    <x v="0"/>
    <d v="2018-05-01T00:00:00"/>
    <n v="720"/>
    <n v="13.82"/>
  </r>
  <r>
    <s v="E"/>
    <s v="C"/>
    <s v="WG&lt;50F"/>
    <d v="2018-07-01T00:00:00"/>
    <x v="1"/>
    <d v="2018-05-01T00:00:00"/>
    <n v="32.47"/>
    <n v="0.62"/>
  </r>
  <r>
    <s v="E"/>
    <s v="C"/>
    <s v="SENTF"/>
    <d v="2018-07-01T00:00:00"/>
    <x v="2"/>
    <d v="2018-05-01T00:00:00"/>
    <n v="3702.24"/>
    <n v="90.09"/>
  </r>
  <r>
    <s v="E"/>
    <s v="C"/>
    <s v="SENTF"/>
    <d v="2018-07-01T00:00:00"/>
    <x v="3"/>
    <d v="2018-05-01T00:00:00"/>
    <n v="166.95"/>
    <n v="4.07"/>
  </r>
  <r>
    <s v="E"/>
    <s v="GI"/>
    <s v="G&gt;50IF"/>
    <d v="2018-07-01T00:00:00"/>
    <x v="1"/>
    <d v="2018-05-01T00:00:00"/>
    <n v="1380.49"/>
    <n v="23.45"/>
  </r>
  <r>
    <s v="E"/>
    <s v="GI"/>
    <s v="G&gt;50IF"/>
    <d v="2018-07-01T00:00:00"/>
    <x v="0"/>
    <d v="2018-05-01T00:00:00"/>
    <n v="30609.48"/>
    <n v="520.05999999999995"/>
  </r>
  <r>
    <s v="E"/>
    <s v="G"/>
    <s v="G&gt;50IF"/>
    <d v="2018-07-01T00:00:00"/>
    <x v="0"/>
    <d v="2018-05-01T00:00:00"/>
    <n v="13689.3"/>
    <n v="273.48"/>
  </r>
  <r>
    <s v="E"/>
    <s v="G"/>
    <s v="WG&gt;5IF"/>
    <d v="2018-07-01T00:00:00"/>
    <x v="0"/>
    <d v="2018-05-01T00:00:00"/>
    <n v="11475.63"/>
    <n v="205.2"/>
  </r>
  <r>
    <s v="E"/>
    <s v="G"/>
    <s v="G&gt;50IF"/>
    <d v="2018-07-01T00:00:00"/>
    <x v="1"/>
    <d v="2018-05-01T00:00:00"/>
    <n v="617.39"/>
    <n v="12.33"/>
  </r>
  <r>
    <s v="E"/>
    <s v="G"/>
    <s v="WG&gt;5IF"/>
    <d v="2018-07-01T00:00:00"/>
    <x v="1"/>
    <d v="2018-05-01T00:00:00"/>
    <n v="517.54999999999995"/>
    <n v="9.25"/>
  </r>
  <r>
    <s v="E"/>
    <s v="GI"/>
    <s v="G&gt;50IF"/>
    <d v="2018-07-01T00:00:00"/>
    <x v="1"/>
    <d v="2018-05-01T00:00:00"/>
    <n v="559.16999999999996"/>
    <n v="10.88"/>
  </r>
  <r>
    <s v="E"/>
    <s v="SL"/>
    <s v="WSENTF"/>
    <d v="2018-07-01T00:00:00"/>
    <x v="3"/>
    <d v="2018-05-01T00:00:00"/>
    <n v="4.87"/>
    <n v="0.09"/>
  </r>
  <r>
    <s v="E"/>
    <s v="SL"/>
    <s v="WSENTF"/>
    <d v="2018-07-01T00:00:00"/>
    <x v="2"/>
    <d v="2018-05-01T00:00:00"/>
    <n v="108"/>
    <n v="2.0699999999999998"/>
  </r>
  <r>
    <s v="E"/>
    <s v="GI"/>
    <s v="G&gt;50IF"/>
    <d v="2018-07-01T00:00:00"/>
    <x v="0"/>
    <d v="2018-05-01T00:00:00"/>
    <n v="16114.32"/>
    <n v="313.55"/>
  </r>
  <r>
    <s v="E"/>
    <s v="G"/>
    <s v="WG&gt;50F"/>
    <d v="2018-07-01T00:00:00"/>
    <x v="0"/>
    <d v="2018-05-01T00:00:00"/>
    <n v="40140"/>
    <n v="770.53"/>
  </r>
  <r>
    <s v="E"/>
    <s v="R"/>
    <s v="WR-F"/>
    <d v="2018-07-01T00:00:00"/>
    <x v="0"/>
    <d v="2018-05-01T00:00:00"/>
    <n v="1447"/>
    <n v="27.77"/>
  </r>
  <r>
    <s v="E"/>
    <s v="SL"/>
    <s v="WSENTF"/>
    <d v="2018-07-01T00:00:00"/>
    <x v="2"/>
    <d v="2018-05-01T00:00:00"/>
    <n v="1026"/>
    <n v="19.690000000000001"/>
  </r>
  <r>
    <s v="E"/>
    <s v="G"/>
    <s v="WG&gt;50F"/>
    <d v="2018-07-01T00:00:00"/>
    <x v="1"/>
    <d v="2018-05-01T00:00:00"/>
    <n v="1810.32"/>
    <n v="34.75"/>
  </r>
  <r>
    <s v="E"/>
    <s v="R"/>
    <s v="WR-F"/>
    <d v="2018-07-01T00:00:00"/>
    <x v="1"/>
    <d v="2018-05-01T00:00:00"/>
    <n v="65.260000000000005"/>
    <n v="1.26"/>
  </r>
  <r>
    <s v="E"/>
    <s v="U"/>
    <s v="WGU-F"/>
    <d v="2018-07-01T00:00:00"/>
    <x v="1"/>
    <d v="2018-05-01T00:00:00"/>
    <n v="61.52"/>
    <n v="1.17"/>
  </r>
  <r>
    <s v="E"/>
    <s v="SL"/>
    <s v="WSENTF"/>
    <d v="2018-07-01T00:00:00"/>
    <x v="3"/>
    <d v="2018-05-01T00:00:00"/>
    <n v="46.26"/>
    <n v="0.88"/>
  </r>
  <r>
    <s v="E"/>
    <s v="U"/>
    <s v="WGU-F"/>
    <d v="2018-07-01T00:00:00"/>
    <x v="0"/>
    <d v="2018-05-01T00:00:00"/>
    <n v="1364"/>
    <n v="26.19"/>
  </r>
  <r>
    <s v="E"/>
    <s v="C"/>
    <s v="WSENTF"/>
    <d v="2018-07-01T00:00:00"/>
    <x v="2"/>
    <d v="2018-05-01T00:00:00"/>
    <n v="72"/>
    <n v="1.38"/>
  </r>
  <r>
    <s v="E"/>
    <s v="C"/>
    <s v="WSENTF"/>
    <d v="2018-07-01T00:00:00"/>
    <x v="3"/>
    <d v="2018-05-01T00:00:00"/>
    <n v="3.25"/>
    <n v="0.06"/>
  </r>
  <r>
    <s v="E"/>
    <s v="G"/>
    <s v="G&gt;50F"/>
    <d v="2018-07-01T00:00:00"/>
    <x v="1"/>
    <d v="2018-05-01T00:00:00"/>
    <n v="612.14"/>
    <n v="11.73"/>
  </r>
  <r>
    <s v="E"/>
    <s v="G"/>
    <s v="G&gt;50F"/>
    <d v="2018-07-01T00:00:00"/>
    <x v="0"/>
    <d v="2018-05-01T00:00:00"/>
    <n v="13573"/>
    <n v="260.02999999999997"/>
  </r>
  <r>
    <s v="E"/>
    <s v="U"/>
    <s v="GU-F"/>
    <d v="2018-07-01T00:00:00"/>
    <x v="0"/>
    <d v="2018-05-01T00:00:00"/>
    <n v="2296"/>
    <n v="43.99"/>
  </r>
  <r>
    <s v="E"/>
    <s v="U"/>
    <s v="GU-F"/>
    <d v="2018-07-01T00:00:00"/>
    <x v="1"/>
    <d v="2018-05-01T00:00:00"/>
    <n v="103.54"/>
    <n v="1.99"/>
  </r>
  <r>
    <s v="E"/>
    <s v="C"/>
    <s v="SENTF"/>
    <d v="2018-08-01T00:00:00"/>
    <x v="2"/>
    <d v="2018-05-01T00:00:00"/>
    <n v="487.32"/>
    <n v="16.54"/>
  </r>
  <r>
    <s v="E"/>
    <s v="G"/>
    <s v="G&gt;50Ft"/>
    <d v="2018-10-01T00:00:00"/>
    <x v="1"/>
    <d v="2018-05-01T00:00:00"/>
    <n v="454.61"/>
    <n v="10.61"/>
  </r>
  <r>
    <s v="E"/>
    <s v="R"/>
    <s v="R-F"/>
    <d v="2018-10-01T00:00:00"/>
    <x v="1"/>
    <d v="2018-05-01T00:00:00"/>
    <n v="29.18"/>
    <n v="0.74"/>
  </r>
  <r>
    <s v="E"/>
    <s v="G"/>
    <s v="G&gt;50Ft"/>
    <d v="2018-10-01T00:00:00"/>
    <x v="0"/>
    <d v="2018-05-01T00:00:00"/>
    <n v="10080"/>
    <n v="235.34"/>
  </r>
  <r>
    <s v="E"/>
    <s v="R"/>
    <s v="R-F"/>
    <d v="2018-10-01T00:00:00"/>
    <x v="0"/>
    <d v="2018-05-01T00:00:00"/>
    <n v="647"/>
    <n v="16.59"/>
  </r>
  <r>
    <s v="E"/>
    <s v="U"/>
    <s v="GU-F"/>
    <d v="2018-10-01T00:00:00"/>
    <x v="0"/>
    <d v="2018-05-01T00:00:00"/>
    <n v="13"/>
    <n v="0.41"/>
  </r>
  <r>
    <s v="E"/>
    <s v="U"/>
    <s v="GU-F"/>
    <d v="2018-10-01T00:00:00"/>
    <x v="1"/>
    <d v="2018-05-01T00:00:00"/>
    <n v="0.59"/>
    <n v="0.02"/>
  </r>
  <r>
    <s v="E"/>
    <s v="R"/>
    <s v="R-F"/>
    <d v="2018-10-01T00:00:00"/>
    <x v="1"/>
    <d v="2018-05-01T00:00:00"/>
    <n v="113.51"/>
    <n v="2.96"/>
  </r>
  <r>
    <s v="E"/>
    <s v="R"/>
    <s v="R-F"/>
    <d v="2018-10-01T00:00:00"/>
    <x v="0"/>
    <d v="2018-05-01T00:00:00"/>
    <n v="2517"/>
    <n v="65.67"/>
  </r>
  <r>
    <s v="E"/>
    <s v="C"/>
    <s v="SENTF"/>
    <d v="2018-08-01T00:00:00"/>
    <x v="2"/>
    <d v="2018-05-01T00:00:00"/>
    <n v="70.680000000000007"/>
    <n v="2.34"/>
  </r>
  <r>
    <s v="E"/>
    <s v="C"/>
    <s v="SENTF"/>
    <d v="2018-08-01T00:00:00"/>
    <x v="3"/>
    <d v="2018-05-01T00:00:00"/>
    <n v="3.19"/>
    <n v="0.11"/>
  </r>
  <r>
    <s v="E"/>
    <s v="GI"/>
    <s v="G&gt;50IF"/>
    <d v="2018-09-01T00:00:00"/>
    <x v="0"/>
    <d v="2018-05-01T00:00:00"/>
    <n v="15805.56"/>
    <n v="468.18"/>
  </r>
  <r>
    <s v="E"/>
    <s v="GI"/>
    <s v="G&gt;50IF"/>
    <d v="2018-09-01T00:00:00"/>
    <x v="1"/>
    <d v="2018-05-01T00:00:00"/>
    <n v="548.45000000000005"/>
    <n v="16.25"/>
  </r>
  <r>
    <s v="E"/>
    <s v="R"/>
    <s v="R-F"/>
    <d v="2018-10-01T00:00:00"/>
    <x v="0"/>
    <d v="2018-05-01T00:00:00"/>
    <n v="546"/>
    <n v="12.75"/>
  </r>
  <r>
    <s v="E"/>
    <s v="R"/>
    <s v="R-F"/>
    <d v="2018-10-01T00:00:00"/>
    <x v="1"/>
    <d v="2018-05-01T00:00:00"/>
    <n v="24.62"/>
    <n v="0.56999999999999995"/>
  </r>
  <r>
    <s v="E"/>
    <s v="S"/>
    <s v="STRLTF"/>
    <d v="2018-10-01T00:00:00"/>
    <x v="1"/>
    <d v="2018-05-01T00:00:00"/>
    <n v="215.18"/>
    <n v="2.41"/>
  </r>
  <r>
    <s v="E"/>
    <s v="S"/>
    <s v="STRLTF"/>
    <d v="2018-10-01T00:00:00"/>
    <x v="1"/>
    <d v="2018-05-01T00:00:00"/>
    <n v="1417.07"/>
    <n v="15.84"/>
  </r>
  <r>
    <s v="E"/>
    <s v="S"/>
    <s v="STRLTF"/>
    <d v="2018-10-01T00:00:00"/>
    <x v="0"/>
    <d v="2018-05-01T00:00:00"/>
    <n v="4771.1099999999997"/>
    <n v="53.33"/>
  </r>
  <r>
    <s v="E"/>
    <s v="S"/>
    <s v="STRLTF"/>
    <d v="2018-10-01T00:00:00"/>
    <x v="0"/>
    <d v="2018-05-01T00:00:00"/>
    <n v="31420.63"/>
    <n v="351.22"/>
  </r>
  <r>
    <s v="E"/>
    <s v="U"/>
    <s v="GU-F"/>
    <d v="2018-10-01T00:00:00"/>
    <x v="0"/>
    <d v="2018-05-01T00:00:00"/>
    <n v="6275"/>
    <n v="139.78"/>
  </r>
  <r>
    <s v="E"/>
    <s v="U"/>
    <s v="GU-F"/>
    <d v="2018-10-01T00:00:00"/>
    <x v="1"/>
    <d v="2018-05-01T00:00:00"/>
    <n v="283.02"/>
    <n v="6.26"/>
  </r>
  <r>
    <s v="E"/>
    <s v="U"/>
    <s v="CGU-F"/>
    <d v="2018-09-01T00:00:00"/>
    <x v="0"/>
    <d v="2018-05-01T00:00:00"/>
    <n v="2675"/>
    <n v="84.09"/>
  </r>
  <r>
    <s v="E"/>
    <s v="U"/>
    <s v="CGU-F"/>
    <d v="2018-09-01T00:00:00"/>
    <x v="1"/>
    <d v="2018-05-01T00:00:00"/>
    <n v="120.64"/>
    <n v="3.79"/>
  </r>
  <r>
    <s v="E"/>
    <s v="C"/>
    <s v="G&lt;50F"/>
    <d v="2018-10-01T00:00:00"/>
    <x v="1"/>
    <d v="2018-05-01T00:00:00"/>
    <n v="268.8"/>
    <n v="5.81"/>
  </r>
  <r>
    <s v="E"/>
    <s v="C"/>
    <s v="G&lt;50F"/>
    <d v="2018-10-01T00:00:00"/>
    <x v="0"/>
    <d v="2018-05-01T00:00:00"/>
    <n v="5960"/>
    <n v="128.79"/>
  </r>
  <r>
    <s v="E"/>
    <s v="G"/>
    <s v="G&gt;50IF"/>
    <d v="2018-10-01T00:00:00"/>
    <x v="0"/>
    <d v="2018-05-01T00:00:00"/>
    <n v="0"/>
    <n v="0"/>
  </r>
  <r>
    <s v="E"/>
    <s v="G"/>
    <s v="G&gt;50IF"/>
    <d v="2018-10-01T00:00:00"/>
    <x v="1"/>
    <d v="2018-05-01T00:00:00"/>
    <n v="0"/>
    <n v="0"/>
  </r>
  <r>
    <s v="E"/>
    <s v="C"/>
    <s v="G&lt;50IF"/>
    <d v="2018-10-01T00:00:00"/>
    <x v="1"/>
    <d v="2018-05-01T00:00:00"/>
    <n v="551.96"/>
    <n v="6.49"/>
  </r>
  <r>
    <s v="E"/>
    <s v="C"/>
    <s v="G&lt;50IF"/>
    <d v="2018-10-01T00:00:00"/>
    <x v="0"/>
    <d v="2018-05-01T00:00:00"/>
    <n v="12238.5"/>
    <n v="144.25"/>
  </r>
  <r>
    <s v="E"/>
    <s v="C"/>
    <s v="G&lt;50IF"/>
    <d v="2018-10-01T00:00:00"/>
    <x v="0"/>
    <d v="2018-05-01T00:00:00"/>
    <n v="8009.4"/>
    <n v="156.94"/>
  </r>
  <r>
    <s v="E"/>
    <s v="C"/>
    <s v="G&lt;50IF"/>
    <d v="2018-10-01T00:00:00"/>
    <x v="1"/>
    <d v="2018-05-01T00:00:00"/>
    <n v="361.22"/>
    <n v="7.08"/>
  </r>
  <r>
    <s v="E"/>
    <s v="S"/>
    <s v="STRLTF"/>
    <d v="2018-10-01T00:00:00"/>
    <x v="1"/>
    <d v="2018-05-01T00:00:00"/>
    <n v="467.15"/>
    <n v="5.22"/>
  </r>
  <r>
    <s v="E"/>
    <s v="G"/>
    <s v="G&gt;50IF"/>
    <d v="2018-10-01T00:00:00"/>
    <x v="1"/>
    <d v="2018-05-01T00:00:00"/>
    <n v="171.08"/>
    <n v="3.67"/>
  </r>
  <r>
    <s v="E"/>
    <s v="S"/>
    <s v="STRLTF"/>
    <d v="2018-10-01T00:00:00"/>
    <x v="0"/>
    <d v="2018-05-01T00:00:00"/>
    <n v="10358"/>
    <n v="115.78"/>
  </r>
  <r>
    <s v="E"/>
    <s v="G"/>
    <s v="G&gt;50IF"/>
    <d v="2018-10-01T00:00:00"/>
    <x v="0"/>
    <d v="2018-05-01T00:00:00"/>
    <n v="3793.41"/>
    <n v="81.319999999999993"/>
  </r>
  <r>
    <s v="E"/>
    <s v="S"/>
    <s v="STRLTF"/>
    <d v="2018-10-01T00:00:00"/>
    <x v="0"/>
    <d v="2018-05-01T00:00:00"/>
    <n v="7457.62"/>
    <n v="83.36"/>
  </r>
  <r>
    <s v="E"/>
    <s v="S"/>
    <s v="STRLTF"/>
    <d v="2018-10-01T00:00:00"/>
    <x v="1"/>
    <d v="2018-05-01T00:00:00"/>
    <n v="336.34"/>
    <n v="3.76"/>
  </r>
  <r>
    <s v="E"/>
    <s v="GI"/>
    <s v="G&gt;50IF"/>
    <d v="2018-10-01T00:00:00"/>
    <x v="1"/>
    <d v="2018-05-01T00:00:00"/>
    <n v="833.87"/>
    <n v="20.39"/>
  </r>
  <r>
    <s v="E"/>
    <s v="GI"/>
    <s v="G&gt;50IF"/>
    <d v="2018-10-01T00:00:00"/>
    <x v="0"/>
    <d v="2018-05-01T00:00:00"/>
    <n v="18489.439999999999"/>
    <n v="452.09"/>
  </r>
  <r>
    <s v="E"/>
    <s v="U"/>
    <s v="GU-F"/>
    <d v="2018-10-01T00:00:00"/>
    <x v="0"/>
    <d v="2018-05-01T00:00:00"/>
    <n v="7542"/>
    <n v="162.91"/>
  </r>
  <r>
    <s v="E"/>
    <s v="U"/>
    <s v="GU-F"/>
    <d v="2018-10-01T00:00:00"/>
    <x v="1"/>
    <d v="2018-05-01T00:00:00"/>
    <n v="340.09"/>
    <n v="7.36"/>
  </r>
  <r>
    <s v="E"/>
    <s v="C"/>
    <s v="CG&lt;50F"/>
    <d v="2018-09-01T00:00:00"/>
    <x v="1"/>
    <d v="2018-05-01T00:00:00"/>
    <n v="78.650000000000006"/>
    <n v="2.4700000000000002"/>
  </r>
  <r>
    <s v="E"/>
    <s v="R"/>
    <s v="CR-F"/>
    <d v="2018-09-01T00:00:00"/>
    <x v="1"/>
    <d v="2018-05-01T00:00:00"/>
    <n v="216.34"/>
    <n v="6.79"/>
  </r>
  <r>
    <s v="E"/>
    <s v="C"/>
    <s v="CG&lt;50F"/>
    <d v="2018-09-01T00:00:00"/>
    <x v="0"/>
    <d v="2018-05-01T00:00:00"/>
    <n v="1744"/>
    <n v="54.83"/>
  </r>
  <r>
    <s v="E"/>
    <s v="R"/>
    <s v="CR-F"/>
    <d v="2018-09-01T00:00:00"/>
    <x v="0"/>
    <d v="2018-05-01T00:00:00"/>
    <n v="4797"/>
    <n v="150.74"/>
  </r>
  <r>
    <s v="E"/>
    <s v="C"/>
    <s v="C-NET"/>
    <d v="2018-10-01T00:00:00"/>
    <x v="4"/>
    <d v="2018-05-01T00:00:00"/>
    <n v="-160"/>
    <n v="-3.46"/>
  </r>
  <r>
    <s v="E"/>
    <s v="U"/>
    <s v="GU-F"/>
    <d v="2018-09-01T00:00:00"/>
    <x v="1"/>
    <d v="2018-05-01T00:00:00"/>
    <n v="92.19"/>
    <n v="2.87"/>
  </r>
  <r>
    <s v="E"/>
    <s v="G"/>
    <s v="G&gt;50Ft"/>
    <d v="2018-09-01T00:00:00"/>
    <x v="1"/>
    <d v="2018-05-01T00:00:00"/>
    <n v="396.88"/>
    <n v="12.39"/>
  </r>
  <r>
    <s v="E"/>
    <s v="G"/>
    <s v="G&gt;50Ft"/>
    <d v="2018-09-01T00:00:00"/>
    <x v="0"/>
    <d v="2018-05-01T00:00:00"/>
    <n v="8800"/>
    <n v="274.81"/>
  </r>
  <r>
    <s v="E"/>
    <s v="U"/>
    <s v="GU-F"/>
    <d v="2018-09-01T00:00:00"/>
    <x v="0"/>
    <d v="2018-05-01T00:00:00"/>
    <n v="2044"/>
    <n v="63.83"/>
  </r>
  <r>
    <s v="E"/>
    <s v="R"/>
    <s v="R-F"/>
    <d v="2018-10-01T00:00:00"/>
    <x v="0"/>
    <d v="2018-05-01T00:00:00"/>
    <n v="3069"/>
    <n v="79.05"/>
  </r>
  <r>
    <s v="E"/>
    <s v="R"/>
    <s v="R-F"/>
    <d v="2018-10-01T00:00:00"/>
    <x v="1"/>
    <d v="2018-05-01T00:00:00"/>
    <n v="138.41999999999999"/>
    <n v="3.57"/>
  </r>
  <r>
    <s v="E"/>
    <s v="U"/>
    <s v="GU-F"/>
    <d v="2018-10-01T00:00:00"/>
    <x v="1"/>
    <d v="2018-05-01T00:00:00"/>
    <n v="103.54"/>
    <n v="3.43"/>
  </r>
  <r>
    <s v="E"/>
    <s v="U"/>
    <s v="GU-F"/>
    <d v="2018-10-01T00:00:00"/>
    <x v="0"/>
    <d v="2018-05-01T00:00:00"/>
    <n v="2296"/>
    <n v="76.150000000000006"/>
  </r>
  <r>
    <s v="E"/>
    <s v="C"/>
    <s v="SENTF"/>
    <d v="2018-09-01T00:00:00"/>
    <x v="2"/>
    <d v="2018-05-01T00:00:00"/>
    <n v="78.12"/>
    <n v="2.44"/>
  </r>
  <r>
    <s v="E"/>
    <s v="C"/>
    <s v="SENTF"/>
    <d v="2018-09-01T00:00:00"/>
    <x v="3"/>
    <d v="2018-05-01T00:00:00"/>
    <n v="3.52"/>
    <n v="0.11"/>
  </r>
  <r>
    <s v="E"/>
    <s v="G"/>
    <s v="G&gt;50F"/>
    <d v="2018-10-01T00:00:00"/>
    <x v="1"/>
    <d v="2018-05-01T00:00:00"/>
    <n v="535.20000000000005"/>
    <n v="17.75"/>
  </r>
  <r>
    <s v="E"/>
    <s v="G"/>
    <s v="G&gt;50F"/>
    <d v="2018-10-01T00:00:00"/>
    <x v="0"/>
    <d v="2018-05-01T00:00:00"/>
    <n v="11867"/>
    <n v="393.55"/>
  </r>
  <r>
    <s v="E"/>
    <s v="C"/>
    <s v="G&lt;50Ft"/>
    <d v="2018-09-01T00:00:00"/>
    <x v="1"/>
    <d v="2018-05-01T00:00:00"/>
    <n v="1594.73"/>
    <n v="43.75"/>
  </r>
  <r>
    <s v="E"/>
    <s v="C"/>
    <s v="G&lt;50Ft"/>
    <d v="2018-09-01T00:00:00"/>
    <x v="0"/>
    <d v="2018-05-01T00:00:00"/>
    <n v="35360"/>
    <n v="969.95"/>
  </r>
  <r>
    <s v="E"/>
    <s v="GI"/>
    <s v="SENTF"/>
    <d v="2018-09-01T00:00:00"/>
    <x v="2"/>
    <d v="2018-05-01T00:00:00"/>
    <n v="126.48"/>
    <n v="3.69"/>
  </r>
  <r>
    <s v="E"/>
    <s v="GI"/>
    <s v="SENTF"/>
    <d v="2018-09-01T00:00:00"/>
    <x v="3"/>
    <d v="2018-05-01T00:00:00"/>
    <n v="5.7"/>
    <n v="0.16"/>
  </r>
  <r>
    <s v="E"/>
    <s v="G"/>
    <s v="G&gt;50Ft"/>
    <d v="2018-08-01T00:00:00"/>
    <x v="0"/>
    <d v="2018-05-01T00:00:00"/>
    <n v="63520"/>
    <n v="2156.31"/>
  </r>
  <r>
    <s v="E"/>
    <s v="G"/>
    <s v="G&gt;50Ft"/>
    <d v="2018-08-01T00:00:00"/>
    <x v="0"/>
    <d v="2018-05-01T00:00:00"/>
    <n v="11200"/>
    <n v="376.01"/>
  </r>
  <r>
    <s v="E"/>
    <s v="U"/>
    <s v="GU-F"/>
    <d v="2018-08-01T00:00:00"/>
    <x v="0"/>
    <d v="2018-05-01T00:00:00"/>
    <n v="6275"/>
    <n v="213.5"/>
  </r>
  <r>
    <s v="E"/>
    <s v="G"/>
    <s v="G&gt;50Ft"/>
    <d v="2018-08-01T00:00:00"/>
    <x v="1"/>
    <d v="2018-05-01T00:00:00"/>
    <n v="505.12"/>
    <n v="16.96"/>
  </r>
  <r>
    <s v="E"/>
    <s v="U"/>
    <s v="GU-F"/>
    <d v="2018-08-01T00:00:00"/>
    <x v="1"/>
    <d v="2018-05-01T00:00:00"/>
    <n v="283.02"/>
    <n v="9.6199999999999992"/>
  </r>
  <r>
    <s v="E"/>
    <s v="G"/>
    <s v="G&gt;50F"/>
    <d v="2018-08-01T00:00:00"/>
    <x v="1"/>
    <d v="2018-05-01T00:00:00"/>
    <n v="115"/>
    <n v="3.86"/>
  </r>
  <r>
    <s v="E"/>
    <s v="G"/>
    <s v="G&gt;50F"/>
    <d v="2018-08-01T00:00:00"/>
    <x v="0"/>
    <d v="2018-05-01T00:00:00"/>
    <n v="2550"/>
    <n v="85.61"/>
  </r>
  <r>
    <s v="E"/>
    <s v="U"/>
    <s v="GU-F"/>
    <d v="2018-08-01T00:00:00"/>
    <x v="0"/>
    <d v="2018-05-01T00:00:00"/>
    <n v="414"/>
    <n v="13.9"/>
  </r>
  <r>
    <s v="E"/>
    <s v="U"/>
    <s v="GU-F"/>
    <d v="2018-08-01T00:00:00"/>
    <x v="1"/>
    <d v="2018-05-01T00:00:00"/>
    <n v="18.670000000000002"/>
    <n v="0.63"/>
  </r>
  <r>
    <s v="E"/>
    <s v="C"/>
    <s v="SENTF"/>
    <d v="2018-08-01T00:00:00"/>
    <x v="2"/>
    <d v="2018-05-01T00:00:00"/>
    <n v="106.02"/>
    <n v="3.56"/>
  </r>
  <r>
    <s v="E"/>
    <s v="C"/>
    <s v="SENTF"/>
    <d v="2018-08-01T00:00:00"/>
    <x v="3"/>
    <d v="2018-05-01T00:00:00"/>
    <n v="4.78"/>
    <n v="0.16"/>
  </r>
  <r>
    <s v="E"/>
    <s v="R"/>
    <s v="R-F"/>
    <d v="2018-09-01T00:00:00"/>
    <x v="1"/>
    <d v="2018-05-01T00:00:00"/>
    <n v="22.73"/>
    <n v="0.76"/>
  </r>
  <r>
    <s v="E"/>
    <s v="R"/>
    <s v="R-F"/>
    <d v="2018-09-01T00:00:00"/>
    <x v="0"/>
    <d v="2018-05-01T00:00:00"/>
    <n v="504"/>
    <n v="16.920000000000002"/>
  </r>
  <r>
    <s v="E"/>
    <s v="G"/>
    <s v="G&gt;50F"/>
    <d v="2018-09-01T00:00:00"/>
    <x v="0"/>
    <d v="2018-05-01T00:00:00"/>
    <n v="12603"/>
    <n v="431.2"/>
  </r>
  <r>
    <s v="E"/>
    <s v="G"/>
    <s v="G&gt;50F"/>
    <d v="2018-09-01T00:00:00"/>
    <x v="1"/>
    <d v="2018-05-01T00:00:00"/>
    <n v="568.4"/>
    <n v="19.45"/>
  </r>
  <r>
    <s v="E"/>
    <s v="U"/>
    <s v="GU-F"/>
    <d v="2018-09-01T00:00:00"/>
    <x v="1"/>
    <d v="2018-05-01T00:00:00"/>
    <n v="103.54"/>
    <n v="3.54"/>
  </r>
  <r>
    <s v="E"/>
    <s v="U"/>
    <s v="GU-F"/>
    <d v="2018-09-01T00:00:00"/>
    <x v="0"/>
    <d v="2018-05-01T00:00:00"/>
    <n v="2296"/>
    <n v="78.56"/>
  </r>
  <r>
    <s v="E"/>
    <s v="R"/>
    <s v="SENTF"/>
    <d v="2018-09-01T00:00:00"/>
    <x v="3"/>
    <d v="2018-05-01T00:00:00"/>
    <n v="1.68"/>
    <n v="0.06"/>
  </r>
  <r>
    <s v="E"/>
    <s v="R"/>
    <s v="SENTF"/>
    <d v="2018-09-01T00:00:00"/>
    <x v="2"/>
    <d v="2018-05-01T00:00:00"/>
    <n v="37.200000000000003"/>
    <n v="1.27"/>
  </r>
  <r>
    <s v="E"/>
    <s v="U"/>
    <s v="GU-F"/>
    <d v="2018-09-01T00:00:00"/>
    <x v="1"/>
    <d v="2018-05-01T00:00:00"/>
    <n v="4.96"/>
    <n v="0.17"/>
  </r>
  <r>
    <s v="E"/>
    <s v="U"/>
    <s v="GU-F"/>
    <d v="2018-09-01T00:00:00"/>
    <x v="0"/>
    <d v="2018-05-01T00:00:00"/>
    <n v="110"/>
    <n v="3.74"/>
  </r>
  <r>
    <s v="E"/>
    <s v="R"/>
    <s v="SENTF"/>
    <d v="2018-09-01T00:00:00"/>
    <x v="2"/>
    <d v="2018-05-01T00:00:00"/>
    <n v="20.46"/>
    <n v="0.7"/>
  </r>
  <r>
    <s v="E"/>
    <s v="C"/>
    <s v="SENTF"/>
    <d v="2018-09-01T00:00:00"/>
    <x v="2"/>
    <d v="2018-05-01T00:00:00"/>
    <n v="78.12"/>
    <n v="2.66"/>
  </r>
  <r>
    <s v="E"/>
    <s v="R"/>
    <s v="SENTF"/>
    <d v="2018-09-01T00:00:00"/>
    <x v="3"/>
    <d v="2018-05-01T00:00:00"/>
    <n v="0.92"/>
    <n v="0.03"/>
  </r>
  <r>
    <s v="E"/>
    <s v="C"/>
    <s v="SENTF"/>
    <d v="2018-09-01T00:00:00"/>
    <x v="3"/>
    <d v="2018-05-01T00:00:00"/>
    <n v="3.52"/>
    <n v="0.12"/>
  </r>
  <r>
    <s v="E"/>
    <s v="SL"/>
    <s v="WSENTF"/>
    <d v="2018-08-01T00:00:00"/>
    <x v="2"/>
    <d v="2018-05-01T00:00:00"/>
    <n v="1060.2"/>
    <n v="33.19"/>
  </r>
  <r>
    <s v="E"/>
    <s v="SL"/>
    <s v="WSENTF"/>
    <d v="2018-08-01T00:00:00"/>
    <x v="3"/>
    <d v="2018-05-01T00:00:00"/>
    <n v="47.81"/>
    <n v="1.49"/>
  </r>
  <r>
    <s v="E"/>
    <s v="U"/>
    <s v="WGU-F"/>
    <d v="2018-08-01T00:00:00"/>
    <x v="1"/>
    <d v="2018-05-01T00:00:00"/>
    <n v="61.52"/>
    <n v="1.93"/>
  </r>
  <r>
    <s v="E"/>
    <s v="U"/>
    <s v="WGU-F"/>
    <d v="2018-08-01T00:00:00"/>
    <x v="0"/>
    <d v="2018-05-01T00:00:00"/>
    <n v="1364"/>
    <n v="42.68"/>
  </r>
  <r>
    <s v="E"/>
    <s v="R"/>
    <s v="SENTF"/>
    <d v="2018-09-01T00:00:00"/>
    <x v="3"/>
    <d v="2018-05-01T00:00:00"/>
    <n v="7.04"/>
    <n v="0.24"/>
  </r>
  <r>
    <s v="E"/>
    <s v="R"/>
    <s v="SENTF"/>
    <d v="2018-09-01T00:00:00"/>
    <x v="2"/>
    <d v="2018-05-01T00:00:00"/>
    <n v="156.24"/>
    <n v="5.32"/>
  </r>
  <r>
    <s v="E"/>
    <s v="U"/>
    <s v="GU-F"/>
    <d v="2018-09-01T00:00:00"/>
    <x v="1"/>
    <d v="2018-05-01T00:00:00"/>
    <n v="205.56"/>
    <n v="6.98"/>
  </r>
  <r>
    <s v="E"/>
    <s v="U"/>
    <s v="GU-F"/>
    <d v="2018-09-01T00:00:00"/>
    <x v="0"/>
    <d v="2018-05-01T00:00:00"/>
    <n v="4558"/>
    <n v="155.03"/>
  </r>
  <r>
    <s v="E"/>
    <s v="U"/>
    <s v="GU-F"/>
    <d v="2018-08-01T00:00:00"/>
    <x v="0"/>
    <d v="2018-05-01T00:00:00"/>
    <n v="13"/>
    <n v="0.41"/>
  </r>
  <r>
    <s v="E"/>
    <s v="U"/>
    <s v="GU-F"/>
    <d v="2018-08-01T00:00:00"/>
    <x v="1"/>
    <d v="2018-05-01T00:00:00"/>
    <n v="0.59"/>
    <n v="0.02"/>
  </r>
  <r>
    <s v="E"/>
    <s v="GI"/>
    <s v="G&gt;50IF"/>
    <d v="2018-08-01T00:00:00"/>
    <x v="1"/>
    <d v="2018-05-01T00:00:00"/>
    <n v="408.71"/>
    <n v="11.88"/>
  </r>
  <r>
    <s v="E"/>
    <s v="GI"/>
    <s v="G&gt;50IF"/>
    <d v="2018-08-01T00:00:00"/>
    <x v="1"/>
    <d v="2018-05-01T00:00:00"/>
    <n v="1822.35"/>
    <n v="48.57"/>
  </r>
  <r>
    <s v="E"/>
    <s v="GI"/>
    <s v="G&gt;50IF"/>
    <d v="2018-08-01T00:00:00"/>
    <x v="0"/>
    <d v="2018-05-01T00:00:00"/>
    <n v="11778.28"/>
    <n v="342.28"/>
  </r>
  <r>
    <s v="E"/>
    <s v="GI"/>
    <s v="G&gt;50IF"/>
    <d v="2018-08-01T00:00:00"/>
    <x v="0"/>
    <d v="2018-05-01T00:00:00"/>
    <n v="40406.879999999997"/>
    <n v="1076.8800000000001"/>
  </r>
  <r>
    <s v="E"/>
    <s v="G"/>
    <s v="G&gt;50IF"/>
    <d v="2018-08-01T00:00:00"/>
    <x v="0"/>
    <d v="2018-05-01T00:00:00"/>
    <n v="15030.03"/>
    <n v="494.88"/>
  </r>
  <r>
    <s v="E"/>
    <s v="G"/>
    <s v="G&gt;50IF"/>
    <d v="2018-08-01T00:00:00"/>
    <x v="1"/>
    <d v="2018-05-01T00:00:00"/>
    <n v="677.85"/>
    <n v="22.32"/>
  </r>
  <r>
    <s v="E"/>
    <s v="SL"/>
    <s v="WSENTF"/>
    <d v="2018-08-01T00:00:00"/>
    <x v="2"/>
    <d v="2018-05-01T00:00:00"/>
    <n v="111.6"/>
    <n v="3.49"/>
  </r>
  <r>
    <s v="E"/>
    <s v="SL"/>
    <s v="WSENTF"/>
    <d v="2018-08-01T00:00:00"/>
    <x v="3"/>
    <d v="2018-05-01T00:00:00"/>
    <n v="5.03"/>
    <n v="0.16"/>
  </r>
  <r>
    <s v="E"/>
    <s v="G"/>
    <s v="WG&gt;50F"/>
    <d v="2018-08-01T00:00:00"/>
    <x v="1"/>
    <d v="2018-05-01T00:00:00"/>
    <n v="1814.37"/>
    <n v="56.79"/>
  </r>
  <r>
    <s v="E"/>
    <s v="C"/>
    <s v="WG&lt;50F"/>
    <d v="2018-08-01T00:00:00"/>
    <x v="1"/>
    <d v="2018-05-01T00:00:00"/>
    <n v="32.47"/>
    <n v="1.02"/>
  </r>
  <r>
    <s v="E"/>
    <s v="G"/>
    <s v="WG&gt;50F"/>
    <d v="2018-08-01T00:00:00"/>
    <x v="0"/>
    <d v="2018-05-01T00:00:00"/>
    <n v="40230"/>
    <n v="1259.17"/>
  </r>
  <r>
    <s v="E"/>
    <s v="C"/>
    <s v="WG&lt;50F"/>
    <d v="2018-08-01T00:00:00"/>
    <x v="0"/>
    <d v="2018-05-01T00:00:00"/>
    <n v="720"/>
    <n v="22.54"/>
  </r>
  <r>
    <s v="E"/>
    <s v="R"/>
    <s v="WR-F"/>
    <d v="2018-08-01T00:00:00"/>
    <x v="0"/>
    <d v="2018-05-01T00:00:00"/>
    <n v="1791"/>
    <n v="56.06"/>
  </r>
  <r>
    <s v="E"/>
    <s v="R"/>
    <s v="WR-F"/>
    <d v="2018-08-01T00:00:00"/>
    <x v="1"/>
    <d v="2018-05-01T00:00:00"/>
    <n v="80.78"/>
    <n v="2.5299999999999998"/>
  </r>
  <r>
    <s v="E"/>
    <s v="C"/>
    <s v="G&lt;50F"/>
    <d v="2018-09-01T00:00:00"/>
    <x v="0"/>
    <d v="2018-05-01T00:00:00"/>
    <n v="1233"/>
    <n v="41.93"/>
  </r>
  <r>
    <s v="E"/>
    <s v="C"/>
    <s v="G&lt;50F"/>
    <d v="2018-09-01T00:00:00"/>
    <x v="1"/>
    <d v="2018-05-01T00:00:00"/>
    <n v="55.61"/>
    <n v="1.89"/>
  </r>
  <r>
    <s v="E"/>
    <s v="G"/>
    <s v="G&gt;50Ft"/>
    <d v="2018-09-01T00:00:00"/>
    <x v="1"/>
    <d v="2018-05-01T00:00:00"/>
    <n v="611.55999999999995"/>
    <n v="20.8"/>
  </r>
  <r>
    <s v="E"/>
    <s v="C"/>
    <s v="SENTF"/>
    <d v="2018-09-01T00:00:00"/>
    <x v="2"/>
    <d v="2018-05-01T00:00:00"/>
    <n v="534.55999999999995"/>
    <n v="18.18"/>
  </r>
  <r>
    <s v="E"/>
    <s v="C"/>
    <s v="SENTF"/>
    <d v="2018-09-01T00:00:00"/>
    <x v="3"/>
    <d v="2018-05-01T00:00:00"/>
    <n v="24.1"/>
    <n v="0.82"/>
  </r>
  <r>
    <s v="E"/>
    <s v="G"/>
    <s v="G&gt;50Ft"/>
    <d v="2018-09-01T00:00:00"/>
    <x v="0"/>
    <d v="2018-05-01T00:00:00"/>
    <n v="13560"/>
    <n v="461.18"/>
  </r>
  <r>
    <s v="E"/>
    <s v="G"/>
    <s v="G&gt;50F"/>
    <d v="2018-08-01T00:00:00"/>
    <x v="1"/>
    <d v="2018-05-01T00:00:00"/>
    <n v="126.33"/>
    <n v="3.95"/>
  </r>
  <r>
    <s v="E"/>
    <s v="R"/>
    <s v="R-F"/>
    <d v="2018-08-01T00:00:00"/>
    <x v="1"/>
    <d v="2018-05-01T00:00:00"/>
    <n v="20.07"/>
    <n v="0.62"/>
  </r>
  <r>
    <s v="E"/>
    <s v="G"/>
    <s v="G&gt;50F"/>
    <d v="2018-08-01T00:00:00"/>
    <x v="0"/>
    <d v="2018-05-01T00:00:00"/>
    <n v="2801"/>
    <n v="87.67"/>
  </r>
  <r>
    <s v="E"/>
    <s v="R"/>
    <s v="R-F"/>
    <d v="2018-08-01T00:00:00"/>
    <x v="0"/>
    <d v="2018-05-01T00:00:00"/>
    <n v="445"/>
    <n v="13.93"/>
  </r>
  <r>
    <s v="E"/>
    <s v="U"/>
    <s v="GU-F"/>
    <d v="2018-08-01T00:00:00"/>
    <x v="0"/>
    <d v="2018-05-01T00:00:00"/>
    <n v="2044"/>
    <n v="64.42"/>
  </r>
  <r>
    <s v="E"/>
    <s v="U"/>
    <s v="GU-F"/>
    <d v="2018-08-01T00:00:00"/>
    <x v="1"/>
    <d v="2018-05-01T00:00:00"/>
    <n v="92.19"/>
    <n v="2.91"/>
  </r>
  <r>
    <s v="E"/>
    <s v="G"/>
    <s v="G&gt;50Ft"/>
    <d v="2018-08-01T00:00:00"/>
    <x v="1"/>
    <d v="2018-05-01T00:00:00"/>
    <n v="404.1"/>
    <n v="12.73"/>
  </r>
  <r>
    <s v="E"/>
    <s v="R"/>
    <s v="R-F"/>
    <d v="2018-08-01T00:00:00"/>
    <x v="1"/>
    <d v="2018-05-01T00:00:00"/>
    <n v="5.59"/>
    <n v="0.18"/>
  </r>
  <r>
    <s v="E"/>
    <s v="C"/>
    <s v="SENTF"/>
    <d v="2018-08-01T00:00:00"/>
    <x v="2"/>
    <d v="2018-05-01T00:00:00"/>
    <n v="75.599999999999994"/>
    <n v="2.38"/>
  </r>
  <r>
    <s v="E"/>
    <s v="C"/>
    <s v="SENTF"/>
    <d v="2018-08-01T00:00:00"/>
    <x v="3"/>
    <d v="2018-05-01T00:00:00"/>
    <n v="3.41"/>
    <n v="0.11"/>
  </r>
  <r>
    <s v="E"/>
    <s v="G"/>
    <s v="G&gt;50Ft"/>
    <d v="2018-08-01T00:00:00"/>
    <x v="0"/>
    <d v="2018-05-01T00:00:00"/>
    <n v="8960"/>
    <n v="282.33999999999997"/>
  </r>
  <r>
    <s v="E"/>
    <s v="R"/>
    <s v="R-F"/>
    <d v="2018-08-01T00:00:00"/>
    <x v="0"/>
    <d v="2018-05-01T00:00:00"/>
    <n v="124"/>
    <n v="3.94"/>
  </r>
  <r>
    <s v="E"/>
    <s v="R"/>
    <s v="R-NET"/>
    <d v="2018-08-01T00:00:00"/>
    <x v="4"/>
    <d v="2018-05-01T00:00:00"/>
    <n v="-455"/>
    <n v="-14.46"/>
  </r>
  <r>
    <s v="E"/>
    <s v="C"/>
    <s v="SENTF"/>
    <d v="2018-08-01T00:00:00"/>
    <x v="3"/>
    <d v="2018-05-01T00:00:00"/>
    <n v="1.94"/>
    <n v="0.06"/>
  </r>
  <r>
    <s v="E"/>
    <s v="C"/>
    <s v="SENTF"/>
    <d v="2018-08-01T00:00:00"/>
    <x v="2"/>
    <d v="2018-05-01T00:00:00"/>
    <n v="43.2"/>
    <n v="1.38"/>
  </r>
  <r>
    <s v="E"/>
    <s v="C"/>
    <s v="SENTF"/>
    <d v="2018-08-01T00:00:00"/>
    <x v="2"/>
    <d v="2018-05-01T00:00:00"/>
    <n v="1047.18"/>
    <n v="35.770000000000003"/>
  </r>
  <r>
    <s v="E"/>
    <s v="C"/>
    <s v="SENTF"/>
    <d v="2018-08-01T00:00:00"/>
    <x v="3"/>
    <d v="2018-05-01T00:00:00"/>
    <n v="47.24"/>
    <n v="1.62"/>
  </r>
  <r>
    <s v="E"/>
    <s v="C"/>
    <s v="SENTF"/>
    <d v="2018-08-01T00:00:00"/>
    <x v="3"/>
    <d v="2018-05-01T00:00:00"/>
    <n v="23.21"/>
    <n v="0.79"/>
  </r>
  <r>
    <s v="E"/>
    <s v="SL"/>
    <s v="SENTF"/>
    <d v="2018-08-01T00:00:00"/>
    <x v="3"/>
    <d v="2018-05-01T00:00:00"/>
    <n v="8.81"/>
    <n v="0.3"/>
  </r>
  <r>
    <s v="E"/>
    <s v="C"/>
    <s v="SENTF"/>
    <d v="2018-08-01T00:00:00"/>
    <x v="2"/>
    <d v="2018-05-01T00:00:00"/>
    <n v="514.84"/>
    <n v="17.59"/>
  </r>
  <r>
    <s v="E"/>
    <s v="SL"/>
    <s v="SENTF"/>
    <d v="2018-08-01T00:00:00"/>
    <x v="2"/>
    <d v="2018-05-01T00:00:00"/>
    <n v="195.3"/>
    <n v="6.64"/>
  </r>
  <r>
    <s v="E"/>
    <s v="R"/>
    <s v="SENTF"/>
    <d v="2018-08-01T00:00:00"/>
    <x v="2"/>
    <d v="2018-05-01T00:00:00"/>
    <n v="44.64"/>
    <n v="1.52"/>
  </r>
  <r>
    <s v="E"/>
    <s v="R"/>
    <s v="SENTF"/>
    <d v="2018-08-01T00:00:00"/>
    <x v="3"/>
    <d v="2018-05-01T00:00:00"/>
    <n v="2.02"/>
    <n v="0.06"/>
  </r>
  <r>
    <s v="E"/>
    <s v="G"/>
    <s v="G&gt;50Ft"/>
    <d v="2018-08-01T00:00:00"/>
    <x v="1"/>
    <d v="2018-05-01T00:00:00"/>
    <n v="2864.75"/>
    <n v="97.25"/>
  </r>
  <r>
    <s v="E"/>
    <s v="S"/>
    <s v="STRLTF"/>
    <d v="2018-08-01T00:00:00"/>
    <x v="1"/>
    <d v="2018-05-01T00:00:00"/>
    <n v="273.89999999999998"/>
    <n v="6.29"/>
  </r>
  <r>
    <s v="E"/>
    <s v="S"/>
    <s v="STRLTF"/>
    <d v="2018-08-01T00:00:00"/>
    <x v="0"/>
    <d v="2018-05-01T00:00:00"/>
    <n v="6073.11"/>
    <n v="139.4"/>
  </r>
  <r>
    <s v="E"/>
    <s v="S"/>
    <s v="STRLTF"/>
    <d v="2018-08-01T00:00:00"/>
    <x v="0"/>
    <d v="2018-05-01T00:00:00"/>
    <n v="25587.79"/>
    <n v="587.32000000000005"/>
  </r>
  <r>
    <s v="E"/>
    <s v="S"/>
    <s v="STRLTF"/>
    <d v="2018-08-01T00:00:00"/>
    <x v="1"/>
    <d v="2018-05-01T00:00:00"/>
    <n v="1154.01"/>
    <n v="26.48"/>
  </r>
  <r>
    <s v="E"/>
    <s v="S"/>
    <s v="STRLTF"/>
    <d v="2018-08-01T00:00:00"/>
    <x v="1"/>
    <d v="2018-05-01T00:00:00"/>
    <n v="175.23"/>
    <n v="4.0199999999999996"/>
  </r>
  <r>
    <s v="E"/>
    <s v="S"/>
    <s v="STRLTF"/>
    <d v="2018-08-01T00:00:00"/>
    <x v="0"/>
    <d v="2018-05-01T00:00:00"/>
    <n v="3885.47"/>
    <n v="89.18"/>
  </r>
  <r>
    <s v="E"/>
    <s v="U"/>
    <s v="GU-F"/>
    <d v="2018-08-01T00:00:00"/>
    <x v="0"/>
    <d v="2018-05-01T00:00:00"/>
    <n v="409"/>
    <n v="13.91"/>
  </r>
  <r>
    <s v="E"/>
    <s v="U"/>
    <s v="GU-F"/>
    <d v="2018-08-01T00:00:00"/>
    <x v="1"/>
    <d v="2018-05-01T00:00:00"/>
    <n v="18.45"/>
    <n v="0.63"/>
  </r>
  <r>
    <s v="E"/>
    <s v="GI"/>
    <s v="SENTF"/>
    <d v="2018-08-01T00:00:00"/>
    <x v="2"/>
    <d v="2018-05-01T00:00:00"/>
    <n v="126.48"/>
    <n v="4.08"/>
  </r>
  <r>
    <s v="E"/>
    <s v="GI"/>
    <s v="SENTF"/>
    <d v="2018-08-01T00:00:00"/>
    <x v="3"/>
    <d v="2018-05-01T00:00:00"/>
    <n v="5.7"/>
    <n v="0.18"/>
  </r>
  <r>
    <s v="E"/>
    <s v="C"/>
    <s v="G&lt;50F"/>
    <d v="2018-08-01T00:00:00"/>
    <x v="1"/>
    <d v="2018-05-01T00:00:00"/>
    <n v="151.04"/>
    <n v="5.14"/>
  </r>
  <r>
    <s v="E"/>
    <s v="C"/>
    <s v="G&lt;50F"/>
    <d v="2018-08-01T00:00:00"/>
    <x v="0"/>
    <d v="2018-05-01T00:00:00"/>
    <n v="3349"/>
    <n v="113.93"/>
  </r>
  <r>
    <s v="E"/>
    <s v="R"/>
    <s v="R-F"/>
    <d v="2018-08-01T00:00:00"/>
    <x v="0"/>
    <d v="2018-05-01T00:00:00"/>
    <n v="1499"/>
    <n v="40.24"/>
  </r>
  <r>
    <s v="E"/>
    <s v="R"/>
    <s v="R-F"/>
    <d v="2018-08-01T00:00:00"/>
    <x v="0"/>
    <d v="2018-05-01T00:00:00"/>
    <n v="1845"/>
    <n v="42.71"/>
  </r>
  <r>
    <s v="E"/>
    <s v="R"/>
    <s v="R-F"/>
    <d v="2018-08-01T00:00:00"/>
    <x v="1"/>
    <d v="2018-05-01T00:00:00"/>
    <n v="67.61"/>
    <n v="1.82"/>
  </r>
  <r>
    <s v="E"/>
    <s v="R"/>
    <s v="R-F"/>
    <d v="2018-08-01T00:00:00"/>
    <x v="1"/>
    <d v="2018-05-01T00:00:00"/>
    <n v="83.21"/>
    <n v="1.93"/>
  </r>
  <r>
    <s v="E"/>
    <s v="R"/>
    <s v="R-NET"/>
    <d v="2018-08-01T00:00:00"/>
    <x v="4"/>
    <d v="2018-05-01T00:00:00"/>
    <n v="-922"/>
    <n v="-23.04"/>
  </r>
  <r>
    <s v="E"/>
    <s v="U"/>
    <s v="GU-F"/>
    <d v="2018-08-01T00:00:00"/>
    <x v="0"/>
    <d v="2018-05-01T00:00:00"/>
    <n v="110"/>
    <n v="2.92"/>
  </r>
  <r>
    <s v="E"/>
    <s v="U"/>
    <s v="GU-F"/>
    <d v="2018-08-01T00:00:00"/>
    <x v="1"/>
    <d v="2018-05-01T00:00:00"/>
    <n v="4.96"/>
    <n v="0.13"/>
  </r>
  <r>
    <s v="E"/>
    <s v="C"/>
    <s v="SENTF"/>
    <d v="2018-08-01T00:00:00"/>
    <x v="2"/>
    <d v="2018-05-01T00:00:00"/>
    <n v="75.599999999999994"/>
    <n v="2.0099999999999998"/>
  </r>
  <r>
    <s v="E"/>
    <s v="C"/>
    <s v="SENTF"/>
    <d v="2018-08-01T00:00:00"/>
    <x v="3"/>
    <d v="2018-05-01T00:00:00"/>
    <n v="3.41"/>
    <n v="0.09"/>
  </r>
  <r>
    <s v="E"/>
    <s v="R"/>
    <s v="SENTF"/>
    <d v="2018-08-01T00:00:00"/>
    <x v="3"/>
    <d v="2018-05-01T00:00:00"/>
    <n v="3.52"/>
    <n v="0.12"/>
  </r>
  <r>
    <s v="E"/>
    <s v="R"/>
    <s v="SENTF"/>
    <d v="2018-08-01T00:00:00"/>
    <x v="2"/>
    <d v="2018-05-01T00:00:00"/>
    <n v="78.12"/>
    <n v="2.62"/>
  </r>
  <r>
    <s v="E"/>
    <s v="R"/>
    <s v="SENTF"/>
    <d v="2018-08-01T00:00:00"/>
    <x v="3"/>
    <d v="2018-05-01T00:00:00"/>
    <n v="1.62"/>
    <n v="0.04"/>
  </r>
  <r>
    <s v="E"/>
    <s v="R"/>
    <s v="SENTF"/>
    <d v="2018-08-01T00:00:00"/>
    <x v="2"/>
    <d v="2018-05-01T00:00:00"/>
    <n v="36"/>
    <n v="0.97"/>
  </r>
  <r>
    <s v="E"/>
    <s v="R"/>
    <s v="SENTF"/>
    <d v="2018-08-01T00:00:00"/>
    <x v="3"/>
    <d v="2018-05-01T00:00:00"/>
    <n v="0.89"/>
    <n v="0.02"/>
  </r>
  <r>
    <s v="E"/>
    <s v="R"/>
    <s v="SENTF"/>
    <d v="2018-08-01T00:00:00"/>
    <x v="2"/>
    <d v="2018-05-01T00:00:00"/>
    <n v="19.8"/>
    <n v="0.53"/>
  </r>
  <r>
    <s v="E"/>
    <s v="C"/>
    <s v="SENTF"/>
    <d v="2018-08-01T00:00:00"/>
    <x v="2"/>
    <d v="2018-05-01T00:00:00"/>
    <n v="78.12"/>
    <n v="2.62"/>
  </r>
  <r>
    <s v="E"/>
    <s v="C"/>
    <s v="SENTF"/>
    <d v="2018-08-01T00:00:00"/>
    <x v="3"/>
    <d v="2018-05-01T00:00:00"/>
    <n v="3.52"/>
    <n v="0.12"/>
  </r>
  <r>
    <s v="E"/>
    <s v="G"/>
    <s v="SENTF"/>
    <d v="2018-08-01T00:00:00"/>
    <x v="3"/>
    <d v="2018-05-01T00:00:00"/>
    <n v="30.62"/>
    <n v="1.03"/>
  </r>
  <r>
    <s v="E"/>
    <s v="G"/>
    <s v="SENTF"/>
    <d v="2018-08-01T00:00:00"/>
    <x v="2"/>
    <d v="2018-05-01T00:00:00"/>
    <n v="678.9"/>
    <n v="22.79"/>
  </r>
  <r>
    <s v="E"/>
    <s v="C"/>
    <s v="WSENTF"/>
    <d v="2018-08-01T00:00:00"/>
    <x v="2"/>
    <d v="2018-05-01T00:00:00"/>
    <n v="74.400000000000006"/>
    <n v="2.33"/>
  </r>
  <r>
    <s v="E"/>
    <s v="G"/>
    <s v="CSENTF"/>
    <d v="2018-08-01T00:00:00"/>
    <x v="2"/>
    <d v="2018-05-01T00:00:00"/>
    <n v="186"/>
    <n v="5.82"/>
  </r>
  <r>
    <s v="E"/>
    <s v="C"/>
    <s v="WSENTF"/>
    <d v="2018-08-01T00:00:00"/>
    <x v="3"/>
    <d v="2018-05-01T00:00:00"/>
    <n v="3.36"/>
    <n v="0.11"/>
  </r>
  <r>
    <s v="E"/>
    <s v="G"/>
    <s v="CSENTF"/>
    <d v="2018-08-01T00:00:00"/>
    <x v="3"/>
    <d v="2018-05-01T00:00:00"/>
    <n v="8.39"/>
    <n v="0.26"/>
  </r>
  <r>
    <s v="E"/>
    <s v="U"/>
    <s v="CGU-F"/>
    <d v="2018-08-01T00:00:00"/>
    <x v="1"/>
    <d v="2018-05-01T00:00:00"/>
    <n v="120.64"/>
    <n v="3.79"/>
  </r>
  <r>
    <s v="E"/>
    <s v="G"/>
    <s v="CG&gt;50F"/>
    <d v="2018-08-01T00:00:00"/>
    <x v="1"/>
    <d v="2018-05-01T00:00:00"/>
    <n v="1331.35"/>
    <n v="41.67"/>
  </r>
  <r>
    <s v="E"/>
    <s v="U"/>
    <s v="CGU-F"/>
    <d v="2018-08-01T00:00:00"/>
    <x v="0"/>
    <d v="2018-05-01T00:00:00"/>
    <n v="2675"/>
    <n v="83.74"/>
  </r>
  <r>
    <s v="E"/>
    <s v="G"/>
    <s v="CG&gt;50F"/>
    <d v="2018-08-01T00:00:00"/>
    <x v="0"/>
    <d v="2018-05-01T00:00:00"/>
    <n v="29520"/>
    <n v="923.94"/>
  </r>
  <r>
    <s v="E"/>
    <s v="R"/>
    <s v="CR-F"/>
    <d v="2018-08-01T00:00:00"/>
    <x v="0"/>
    <d v="2018-05-01T00:00:00"/>
    <n v="5057"/>
    <n v="152.61000000000001"/>
  </r>
  <r>
    <s v="E"/>
    <s v="R"/>
    <s v="CR-F"/>
    <d v="2018-08-01T00:00:00"/>
    <x v="1"/>
    <d v="2018-05-01T00:00:00"/>
    <n v="228.07"/>
    <n v="6.89"/>
  </r>
  <r>
    <s v="E"/>
    <s v="C"/>
    <s v="CG&lt;50F"/>
    <d v="2018-08-01T00:00:00"/>
    <x v="1"/>
    <d v="2018-05-01T00:00:00"/>
    <n v="48.84"/>
    <n v="1.53"/>
  </r>
  <r>
    <s v="E"/>
    <s v="C"/>
    <s v="SENTF"/>
    <d v="2018-08-01T00:00:00"/>
    <x v="2"/>
    <d v="2018-05-01T00:00:00"/>
    <n v="176.33"/>
    <n v="5.53"/>
  </r>
  <r>
    <s v="E"/>
    <s v="C"/>
    <s v="SENTF"/>
    <d v="2018-08-01T00:00:00"/>
    <x v="3"/>
    <d v="2018-05-01T00:00:00"/>
    <n v="7.95"/>
    <n v="0.25"/>
  </r>
  <r>
    <s v="E"/>
    <s v="C"/>
    <s v="CG&lt;50F"/>
    <d v="2018-08-01T00:00:00"/>
    <x v="0"/>
    <d v="2018-05-01T00:00:00"/>
    <n v="1083"/>
    <n v="33.9"/>
  </r>
  <r>
    <s v="E"/>
    <s v="C"/>
    <s v="CSENTF"/>
    <d v="2018-08-01T00:00:00"/>
    <x v="3"/>
    <d v="2018-05-01T00:00:00"/>
    <n v="67.53"/>
    <n v="2.11"/>
  </r>
  <r>
    <s v="E"/>
    <s v="C"/>
    <s v="CSENTF"/>
    <d v="2018-08-01T00:00:00"/>
    <x v="2"/>
    <d v="2018-05-01T00:00:00"/>
    <n v="1497.3"/>
    <n v="46.88"/>
  </r>
  <r>
    <s v="E"/>
    <s v="GI"/>
    <s v="G&gt;50IF"/>
    <d v="2018-08-01T00:00:00"/>
    <x v="1"/>
    <d v="2018-05-01T00:00:00"/>
    <n v="11.89"/>
    <n v="0.38"/>
  </r>
  <r>
    <s v="E"/>
    <s v="GI"/>
    <s v="G&gt;50IF"/>
    <d v="2018-08-01T00:00:00"/>
    <x v="0"/>
    <d v="2018-05-01T00:00:00"/>
    <n v="263.67"/>
    <n v="8.51"/>
  </r>
  <r>
    <s v="E"/>
    <s v="G"/>
    <s v="WG&gt;5IF"/>
    <d v="2018-08-01T00:00:00"/>
    <x v="0"/>
    <d v="2018-05-01T00:00:00"/>
    <n v="10372.68"/>
    <n v="330.48"/>
  </r>
  <r>
    <s v="E"/>
    <s v="G"/>
    <s v="WG&gt;5IF"/>
    <d v="2018-08-01T00:00:00"/>
    <x v="1"/>
    <d v="2018-05-01T00:00:00"/>
    <n v="467.81"/>
    <n v="14.9"/>
  </r>
  <r>
    <s v="E"/>
    <s v="C"/>
    <s v="G&lt;50F"/>
    <d v="2018-08-01T00:00:00"/>
    <x v="1"/>
    <d v="2018-05-01T00:00:00"/>
    <n v="143.41999999999999"/>
    <n v="3.43"/>
  </r>
  <r>
    <s v="E"/>
    <s v="C"/>
    <s v="G&lt;50F"/>
    <d v="2018-08-01T00:00:00"/>
    <x v="0"/>
    <d v="2018-05-01T00:00:00"/>
    <n v="3180"/>
    <n v="76.010000000000005"/>
  </r>
  <r>
    <s v="E"/>
    <s v="C"/>
    <s v="SENTF"/>
    <d v="2019-02-01T00:00:00"/>
    <x v="3"/>
    <d v="2018-11-01T00:00:00"/>
    <n v="0.2"/>
    <n v="0"/>
  </r>
  <r>
    <s v="E"/>
    <s v="R"/>
    <s v="SENTF"/>
    <d v="2019-02-01T00:00:00"/>
    <x v="3"/>
    <d v="2018-11-01T00:00:00"/>
    <n v="0.48"/>
    <n v="0.01"/>
  </r>
  <r>
    <s v="E"/>
    <s v="R"/>
    <s v="SENTF"/>
    <d v="2019-02-01T00:00:00"/>
    <x v="3"/>
    <d v="2018-11-01T00:00:00"/>
    <n v="2.94"/>
    <n v="0.06"/>
  </r>
  <r>
    <s v="E"/>
    <s v="C"/>
    <s v="SENTF"/>
    <d v="2019-02-01T00:00:00"/>
    <x v="2"/>
    <d v="2018-11-01T00:00:00"/>
    <n v="38"/>
    <n v="0.77"/>
  </r>
  <r>
    <s v="E"/>
    <s v="C"/>
    <s v="SENTF"/>
    <d v="2019-02-01T00:00:00"/>
    <x v="3"/>
    <d v="2018-11-01T00:00:00"/>
    <n v="1.47"/>
    <n v="0.03"/>
  </r>
  <r>
    <s v="E"/>
    <s v="C"/>
    <s v="SENTF"/>
    <d v="2019-02-01T00:00:00"/>
    <x v="3"/>
    <d v="2018-05-01T00:00:00"/>
    <n v="1.71"/>
    <n v="0.04"/>
  </r>
  <r>
    <s v="E"/>
    <s v="R"/>
    <s v="CR-F"/>
    <d v="2019-03-01T00:00:00"/>
    <x v="0"/>
    <d v="2018-11-01T00:00:00"/>
    <n v="-1989"/>
    <n v="-53.77"/>
  </r>
  <r>
    <s v="E"/>
    <s v="R"/>
    <s v="CR-F"/>
    <d v="2019-03-01T00:00:00"/>
    <x v="1"/>
    <d v="2018-11-01T00:00:00"/>
    <n v="-89.7"/>
    <n v="-2.4300000000000002"/>
  </r>
  <r>
    <m/>
    <m/>
    <m/>
    <m/>
    <x v="5"/>
    <m/>
    <m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5249">
  <r>
    <d v="2019-01-01T00:00:00"/>
    <x v="0"/>
    <x v="0"/>
    <n v="-834.44"/>
    <n v="9072"/>
    <x v="0"/>
  </r>
  <r>
    <d v="2019-01-01T00:00:00"/>
    <x v="0"/>
    <x v="1"/>
    <n v="-37.630000000000003"/>
    <n v="409.15"/>
    <x v="0"/>
  </r>
  <r>
    <d v="2019-01-01T00:00:00"/>
    <x v="1"/>
    <x v="0"/>
    <n v="-123.33"/>
    <n v="1008"/>
    <x v="0"/>
  </r>
  <r>
    <d v="2019-01-01T00:00:00"/>
    <x v="1"/>
    <x v="1"/>
    <n v="-5.56"/>
    <n v="45.46"/>
    <x v="0"/>
  </r>
  <r>
    <d v="2019-01-01T00:00:00"/>
    <x v="2"/>
    <x v="2"/>
    <n v="447.35"/>
    <n v="10080"/>
    <x v="0"/>
  </r>
  <r>
    <d v="2019-01-01T00:00:00"/>
    <x v="2"/>
    <x v="3"/>
    <n v="20.18"/>
    <n v="454.61"/>
    <x v="0"/>
  </r>
  <r>
    <d v="2019-01-01T00:00:00"/>
    <x v="0"/>
    <x v="0"/>
    <n v="-4248.63"/>
    <n v="46191"/>
    <x v="1"/>
  </r>
  <r>
    <d v="2019-01-01T00:00:00"/>
    <x v="0"/>
    <x v="1"/>
    <n v="-172.99"/>
    <n v="1880.68"/>
    <x v="1"/>
  </r>
  <r>
    <d v="2019-01-01T00:00:00"/>
    <x v="1"/>
    <x v="0"/>
    <n v="-59.83"/>
    <n v="489"/>
    <x v="1"/>
  </r>
  <r>
    <d v="2019-01-01T00:00:00"/>
    <x v="1"/>
    <x v="1"/>
    <n v="-2.7"/>
    <n v="22.05"/>
    <x v="1"/>
  </r>
  <r>
    <d v="2019-01-01T00:00:00"/>
    <x v="2"/>
    <x v="2"/>
    <n v="2071.6799999999998"/>
    <n v="46680"/>
    <x v="1"/>
  </r>
  <r>
    <d v="2019-01-01T00:00:00"/>
    <x v="2"/>
    <x v="3"/>
    <n v="84.46"/>
    <n v="1902.73"/>
    <x v="1"/>
  </r>
  <r>
    <d v="2019-01-01T00:00:00"/>
    <x v="0"/>
    <x v="0"/>
    <n v="-10459.17"/>
    <n v="113711"/>
    <x v="2"/>
  </r>
  <r>
    <d v="2019-01-01T00:00:00"/>
    <x v="0"/>
    <x v="1"/>
    <n v="-440.63"/>
    <n v="4790.41"/>
    <x v="2"/>
  </r>
  <r>
    <d v="2019-01-01T00:00:00"/>
    <x v="2"/>
    <x v="2"/>
    <n v="5046.54"/>
    <n v="113711"/>
    <x v="2"/>
  </r>
  <r>
    <d v="2019-01-01T00:00:00"/>
    <x v="2"/>
    <x v="3"/>
    <n v="212.59"/>
    <n v="4790.41"/>
    <x v="2"/>
  </r>
  <r>
    <d v="2019-01-01T00:00:00"/>
    <x v="0"/>
    <x v="0"/>
    <n v="-8218.4500000000007"/>
    <n v="89350.29"/>
    <x v="1"/>
  </r>
  <r>
    <d v="2019-01-01T00:00:00"/>
    <x v="0"/>
    <x v="1"/>
    <n v="-370.66"/>
    <n v="4029.72"/>
    <x v="1"/>
  </r>
  <r>
    <d v="2019-01-01T00:00:00"/>
    <x v="1"/>
    <x v="0"/>
    <n v="-781.21"/>
    <n v="6385"/>
    <x v="1"/>
  </r>
  <r>
    <d v="2019-01-01T00:00:00"/>
    <x v="1"/>
    <x v="1"/>
    <n v="-35.26"/>
    <n v="288.01"/>
    <x v="1"/>
  </r>
  <r>
    <d v="2019-01-01T00:00:00"/>
    <x v="2"/>
    <x v="2"/>
    <n v="4248.7299999999996"/>
    <n v="95735.29"/>
    <x v="1"/>
  </r>
  <r>
    <d v="2019-01-01T00:00:00"/>
    <x v="2"/>
    <x v="3"/>
    <n v="191.63"/>
    <n v="4317.66"/>
    <x v="1"/>
  </r>
  <r>
    <d v="2019-01-01T00:00:00"/>
    <x v="0"/>
    <x v="0"/>
    <n v="-31368.07"/>
    <n v="341031.83"/>
    <x v="2"/>
  </r>
  <r>
    <d v="2019-01-01T00:00:00"/>
    <x v="0"/>
    <x v="1"/>
    <n v="-1414.75"/>
    <n v="15380.35"/>
    <x v="2"/>
  </r>
  <r>
    <d v="2019-01-01T00:00:00"/>
    <x v="1"/>
    <x v="0"/>
    <n v="-2976.69"/>
    <n v="24329"/>
    <x v="2"/>
  </r>
  <r>
    <d v="2019-01-01T00:00:00"/>
    <x v="1"/>
    <x v="1"/>
    <n v="-134.25"/>
    <n v="1097.04"/>
    <x v="2"/>
  </r>
  <r>
    <d v="2019-01-01T00:00:00"/>
    <x v="2"/>
    <x v="2"/>
    <n v="16214.75"/>
    <n v="365360.83"/>
    <x v="2"/>
  </r>
  <r>
    <d v="2019-01-01T00:00:00"/>
    <x v="2"/>
    <x v="3"/>
    <n v="731.16"/>
    <n v="16477.71"/>
    <x v="2"/>
  </r>
  <r>
    <d v="2019-01-01T00:00:00"/>
    <x v="0"/>
    <x v="4"/>
    <n v="-6.49"/>
    <n v="70.599999999999994"/>
    <x v="3"/>
  </r>
  <r>
    <d v="2019-01-01T00:00:00"/>
    <x v="0"/>
    <x v="5"/>
    <n v="-0.28999999999999998"/>
    <n v="3.18"/>
    <x v="3"/>
  </r>
  <r>
    <d v="2019-01-01T00:00:00"/>
    <x v="1"/>
    <x v="4"/>
    <n v="-0.61"/>
    <n v="5"/>
    <x v="3"/>
  </r>
  <r>
    <d v="2019-01-01T00:00:00"/>
    <x v="1"/>
    <x v="5"/>
    <n v="-0.03"/>
    <n v="0.23"/>
    <x v="3"/>
  </r>
  <r>
    <d v="2019-01-01T00:00:00"/>
    <x v="0"/>
    <x v="0"/>
    <n v="-1950.44"/>
    <n v="21205"/>
    <x v="4"/>
  </r>
  <r>
    <d v="2019-01-01T00:00:00"/>
    <x v="0"/>
    <x v="1"/>
    <n v="-87.97"/>
    <n v="956.35"/>
    <x v="4"/>
  </r>
  <r>
    <d v="2019-01-01T00:00:00"/>
    <x v="1"/>
    <x v="0"/>
    <n v="-185.36"/>
    <n v="1515"/>
    <x v="4"/>
  </r>
  <r>
    <d v="2019-01-01T00:00:00"/>
    <x v="1"/>
    <x v="1"/>
    <n v="-8.36"/>
    <n v="68.33"/>
    <x v="4"/>
  </r>
  <r>
    <d v="2019-01-01T00:00:00"/>
    <x v="2"/>
    <x v="2"/>
    <n v="1008.31"/>
    <n v="22720"/>
    <x v="4"/>
  </r>
  <r>
    <d v="2019-01-01T00:00:00"/>
    <x v="2"/>
    <x v="3"/>
    <n v="45.47"/>
    <n v="1024.67"/>
    <x v="4"/>
  </r>
  <r>
    <d v="2019-01-01T00:00:00"/>
    <x v="0"/>
    <x v="0"/>
    <n v="-175.49"/>
    <n v="1908"/>
    <x v="5"/>
  </r>
  <r>
    <d v="2019-01-01T00:00:00"/>
    <x v="0"/>
    <x v="1"/>
    <n v="-7.91"/>
    <n v="86.05"/>
    <x v="5"/>
  </r>
  <r>
    <d v="2019-01-01T00:00:00"/>
    <x v="1"/>
    <x v="0"/>
    <n v="-16.64"/>
    <n v="136"/>
    <x v="5"/>
  </r>
  <r>
    <d v="2019-01-01T00:00:00"/>
    <x v="1"/>
    <x v="1"/>
    <n v="-0.75"/>
    <n v="6.14"/>
    <x v="5"/>
  </r>
  <r>
    <d v="2019-01-01T00:00:00"/>
    <x v="2"/>
    <x v="2"/>
    <n v="90.72"/>
    <n v="2044"/>
    <x v="5"/>
  </r>
  <r>
    <d v="2019-01-01T00:00:00"/>
    <x v="2"/>
    <x v="3"/>
    <n v="4.09"/>
    <n v="92.19"/>
    <x v="5"/>
  </r>
  <r>
    <d v="2019-01-01T00:00:00"/>
    <x v="0"/>
    <x v="0"/>
    <n v="-3152.7"/>
    <n v="34276"/>
    <x v="1"/>
  </r>
  <r>
    <d v="2019-01-01T00:00:00"/>
    <x v="0"/>
    <x v="1"/>
    <n v="-133.99"/>
    <n v="1456.75"/>
    <x v="1"/>
  </r>
  <r>
    <d v="2019-01-01T00:00:00"/>
    <x v="2"/>
    <x v="2"/>
    <n v="1521.15"/>
    <n v="34276"/>
    <x v="1"/>
  </r>
  <r>
    <d v="2019-01-01T00:00:00"/>
    <x v="2"/>
    <x v="3"/>
    <n v="64.66"/>
    <n v="1456.75"/>
    <x v="1"/>
  </r>
  <r>
    <d v="2019-01-01T00:00:00"/>
    <x v="0"/>
    <x v="4"/>
    <n v="-5.7"/>
    <n v="62"/>
    <x v="3"/>
  </r>
  <r>
    <d v="2019-01-01T00:00:00"/>
    <x v="0"/>
    <x v="5"/>
    <n v="-0.24"/>
    <n v="2.63"/>
    <x v="3"/>
  </r>
  <r>
    <d v="2019-01-01T00:00:00"/>
    <x v="0"/>
    <x v="0"/>
    <n v="-160.88"/>
    <n v="1749"/>
    <x v="5"/>
  </r>
  <r>
    <d v="2019-01-01T00:00:00"/>
    <x v="0"/>
    <x v="1"/>
    <n v="-6.84"/>
    <n v="74.33"/>
    <x v="5"/>
  </r>
  <r>
    <d v="2019-01-01T00:00:00"/>
    <x v="2"/>
    <x v="2"/>
    <n v="77.599999999999994"/>
    <n v="1749"/>
    <x v="5"/>
  </r>
  <r>
    <d v="2019-01-01T00:00:00"/>
    <x v="2"/>
    <x v="3"/>
    <n v="3.31"/>
    <n v="74.33"/>
    <x v="5"/>
  </r>
  <r>
    <d v="2019-01-01T00:00:00"/>
    <x v="0"/>
    <x v="0"/>
    <n v="-24.93"/>
    <n v="271"/>
    <x v="5"/>
  </r>
  <r>
    <d v="2019-01-01T00:00:00"/>
    <x v="0"/>
    <x v="1"/>
    <n v="-1.06"/>
    <n v="11.52"/>
    <x v="5"/>
  </r>
  <r>
    <d v="2019-01-01T00:00:00"/>
    <x v="2"/>
    <x v="2"/>
    <n v="12.03"/>
    <n v="271"/>
    <x v="5"/>
  </r>
  <r>
    <d v="2019-01-01T00:00:00"/>
    <x v="2"/>
    <x v="3"/>
    <n v="0.51"/>
    <n v="11.52"/>
    <x v="5"/>
  </r>
  <r>
    <d v="2019-01-01T00:00:00"/>
    <x v="0"/>
    <x v="0"/>
    <n v="-19.78"/>
    <n v="215"/>
    <x v="6"/>
  </r>
  <r>
    <d v="2019-01-01T00:00:00"/>
    <x v="0"/>
    <x v="1"/>
    <n v="-0.83"/>
    <n v="9.07"/>
    <x v="6"/>
  </r>
  <r>
    <d v="2019-01-01T00:00:00"/>
    <x v="2"/>
    <x v="2"/>
    <n v="9.5399999999999991"/>
    <n v="215"/>
    <x v="6"/>
  </r>
  <r>
    <d v="2019-01-01T00:00:00"/>
    <x v="2"/>
    <x v="3"/>
    <n v="0.4"/>
    <n v="9.07"/>
    <x v="6"/>
  </r>
  <r>
    <d v="2019-01-01T00:00:00"/>
    <x v="3"/>
    <x v="0"/>
    <n v="-27.64"/>
    <n v="354.87"/>
    <x v="7"/>
  </r>
  <r>
    <d v="2019-01-01T00:00:00"/>
    <x v="3"/>
    <x v="1"/>
    <n v="-1.25"/>
    <n v="16"/>
    <x v="7"/>
  </r>
  <r>
    <d v="2019-01-01T00:00:00"/>
    <x v="4"/>
    <x v="0"/>
    <n v="-27.29"/>
    <n v="321"/>
    <x v="7"/>
  </r>
  <r>
    <d v="2019-01-01T00:00:00"/>
    <x v="4"/>
    <x v="1"/>
    <n v="-1.23"/>
    <n v="14.48"/>
    <x v="7"/>
  </r>
  <r>
    <d v="2018-10-01T00:00:00"/>
    <x v="5"/>
    <x v="0"/>
    <n v="-13.11"/>
    <n v="147"/>
    <x v="6"/>
  </r>
  <r>
    <d v="2018-10-01T00:00:00"/>
    <x v="5"/>
    <x v="1"/>
    <n v="-0.59"/>
    <n v="6.63"/>
    <x v="6"/>
  </r>
  <r>
    <d v="2018-10-01T00:00:00"/>
    <x v="5"/>
    <x v="0"/>
    <n v="-57.54"/>
    <n v="644.99"/>
    <x v="1"/>
  </r>
  <r>
    <d v="2018-10-01T00:00:00"/>
    <x v="5"/>
    <x v="1"/>
    <n v="-2.6"/>
    <n v="29.09"/>
    <x v="1"/>
  </r>
  <r>
    <d v="2018-11-01T00:00:00"/>
    <x v="5"/>
    <x v="0"/>
    <n v="-28729.59"/>
    <n v="322043.82"/>
    <x v="2"/>
  </r>
  <r>
    <d v="2018-11-01T00:00:00"/>
    <x v="5"/>
    <x v="1"/>
    <n v="-1295.55"/>
    <n v="14524.22"/>
    <x v="2"/>
  </r>
  <r>
    <d v="2018-11-01T00:00:00"/>
    <x v="6"/>
    <x v="0"/>
    <n v="-34880.33"/>
    <n v="414058"/>
    <x v="2"/>
  </r>
  <r>
    <d v="2018-11-01T00:00:00"/>
    <x v="6"/>
    <x v="1"/>
    <n v="-1573"/>
    <n v="18674.12"/>
    <x v="2"/>
  </r>
  <r>
    <d v="2018-11-01T00:00:00"/>
    <x v="2"/>
    <x v="2"/>
    <n v="32795.53"/>
    <n v="738966.71"/>
    <x v="2"/>
  </r>
  <r>
    <d v="2018-11-01T00:00:00"/>
    <x v="2"/>
    <x v="3"/>
    <n v="1479.12"/>
    <n v="33327.480000000003"/>
    <x v="2"/>
  </r>
  <r>
    <d v="2018-11-01T00:00:00"/>
    <x v="2"/>
    <x v="6"/>
    <n v="0"/>
    <n v="738966.71"/>
    <x v="2"/>
  </r>
  <r>
    <d v="2018-10-01T00:00:00"/>
    <x v="6"/>
    <x v="0"/>
    <n v="-809.97"/>
    <n v="9615"/>
    <x v="0"/>
  </r>
  <r>
    <d v="2018-10-01T00:00:00"/>
    <x v="6"/>
    <x v="1"/>
    <n v="-36.53"/>
    <n v="433.64"/>
    <x v="0"/>
  </r>
  <r>
    <d v="2018-10-01T00:00:00"/>
    <x v="6"/>
    <x v="4"/>
    <n v="-3.26"/>
    <n v="38.64"/>
    <x v="3"/>
  </r>
  <r>
    <d v="2018-10-01T00:00:00"/>
    <x v="6"/>
    <x v="5"/>
    <n v="-0.14000000000000001"/>
    <n v="1.74"/>
    <x v="3"/>
  </r>
  <r>
    <d v="2018-10-01T00:00:00"/>
    <x v="3"/>
    <x v="4"/>
    <n v="-0.46"/>
    <n v="6"/>
    <x v="3"/>
  </r>
  <r>
    <d v="2018-10-01T00:00:00"/>
    <x v="6"/>
    <x v="7"/>
    <n v="34.79"/>
    <n v="-413"/>
    <x v="8"/>
  </r>
  <r>
    <d v="2018-10-01T00:00:00"/>
    <x v="3"/>
    <x v="7"/>
    <n v="4.75"/>
    <n v="-61"/>
    <x v="8"/>
  </r>
  <r>
    <d v="2018-10-01T00:00:00"/>
    <x v="2"/>
    <x v="8"/>
    <n v="-21.04"/>
    <n v="-474"/>
    <x v="8"/>
  </r>
  <r>
    <d v="2018-10-01T00:00:00"/>
    <x v="2"/>
    <x v="9"/>
    <n v="0"/>
    <n v="-474"/>
    <x v="8"/>
  </r>
  <r>
    <d v="2018-10-01T00:00:00"/>
    <x v="6"/>
    <x v="0"/>
    <n v="-48.44"/>
    <n v="575"/>
    <x v="6"/>
  </r>
  <r>
    <d v="2018-10-01T00:00:00"/>
    <x v="6"/>
    <x v="1"/>
    <n v="-2.19"/>
    <n v="25.93"/>
    <x v="6"/>
  </r>
  <r>
    <d v="2018-10-01T00:00:00"/>
    <x v="3"/>
    <x v="0"/>
    <n v="-40.04"/>
    <n v="514"/>
    <x v="6"/>
  </r>
  <r>
    <d v="2018-10-01T00:00:00"/>
    <x v="3"/>
    <x v="1"/>
    <n v="-1.81"/>
    <n v="23.18"/>
    <x v="6"/>
  </r>
  <r>
    <d v="2018-10-01T00:00:00"/>
    <x v="6"/>
    <x v="0"/>
    <n v="-125.77"/>
    <n v="1493.01"/>
    <x v="1"/>
  </r>
  <r>
    <d v="2018-10-01T00:00:00"/>
    <x v="6"/>
    <x v="1"/>
    <n v="-5.68"/>
    <n v="67.34"/>
    <x v="1"/>
  </r>
  <r>
    <d v="2018-10-01T00:00:00"/>
    <x v="3"/>
    <x v="0"/>
    <n v="-161.02000000000001"/>
    <n v="2067"/>
    <x v="1"/>
  </r>
  <r>
    <d v="2018-10-01T00:00:00"/>
    <x v="3"/>
    <x v="1"/>
    <n v="-7.26"/>
    <n v="93.23"/>
    <x v="1"/>
  </r>
  <r>
    <d v="2018-10-01T00:00:00"/>
    <x v="3"/>
    <x v="5"/>
    <n v="-0.02"/>
    <n v="0.28000000000000003"/>
    <x v="3"/>
  </r>
  <r>
    <d v="2018-10-01T00:00:00"/>
    <x v="6"/>
    <x v="0"/>
    <n v="-20233.32"/>
    <n v="240186.67"/>
    <x v="2"/>
  </r>
  <r>
    <d v="2018-10-01T00:00:00"/>
    <x v="6"/>
    <x v="1"/>
    <n v="-912.47"/>
    <n v="10832.45"/>
    <x v="2"/>
  </r>
  <r>
    <d v="2018-10-01T00:00:00"/>
    <x v="3"/>
    <x v="0"/>
    <n v="-25683"/>
    <n v="329689.87"/>
    <x v="2"/>
  </r>
  <r>
    <d v="2018-10-01T00:00:00"/>
    <x v="3"/>
    <x v="1"/>
    <n v="-1158.31"/>
    <n v="14868.91"/>
    <x v="2"/>
  </r>
  <r>
    <d v="2018-10-01T00:00:00"/>
    <x v="2"/>
    <x v="2"/>
    <n v="25430.51"/>
    <n v="573020.02"/>
    <x v="2"/>
  </r>
  <r>
    <d v="2018-10-01T00:00:00"/>
    <x v="2"/>
    <x v="3"/>
    <n v="1146.96"/>
    <n v="25843.25"/>
    <x v="2"/>
  </r>
  <r>
    <d v="2018-10-01T00:00:00"/>
    <x v="2"/>
    <x v="6"/>
    <n v="0"/>
    <n v="573020.02"/>
    <x v="2"/>
  </r>
  <r>
    <d v="2018-10-01T00:00:00"/>
    <x v="5"/>
    <x v="0"/>
    <n v="-18275.650000000001"/>
    <n v="204861.04"/>
    <x v="1"/>
  </r>
  <r>
    <d v="2018-10-01T00:00:00"/>
    <x v="5"/>
    <x v="1"/>
    <n v="-824.28"/>
    <n v="9239.19"/>
    <x v="1"/>
  </r>
  <r>
    <d v="2018-10-01T00:00:00"/>
    <x v="6"/>
    <x v="0"/>
    <n v="-25886.51"/>
    <n v="307295"/>
    <x v="1"/>
  </r>
  <r>
    <d v="2018-10-01T00:00:00"/>
    <x v="6"/>
    <x v="1"/>
    <n v="-1167.45"/>
    <n v="13858.98"/>
    <x v="1"/>
  </r>
  <r>
    <d v="2018-10-01T00:00:00"/>
    <x v="5"/>
    <x v="0"/>
    <n v="-148.03"/>
    <n v="1659.48"/>
    <x v="2"/>
  </r>
  <r>
    <d v="2018-10-01T00:00:00"/>
    <x v="5"/>
    <x v="1"/>
    <n v="-6.68"/>
    <n v="74.83"/>
    <x v="2"/>
  </r>
  <r>
    <d v="2018-10-01T00:00:00"/>
    <x v="5"/>
    <x v="0"/>
    <n v="-17.57"/>
    <n v="197.01"/>
    <x v="2"/>
  </r>
  <r>
    <d v="2018-10-01T00:00:00"/>
    <x v="5"/>
    <x v="1"/>
    <n v="-0.79"/>
    <n v="8.8800000000000008"/>
    <x v="2"/>
  </r>
  <r>
    <d v="2018-10-01T00:00:00"/>
    <x v="5"/>
    <x v="0"/>
    <n v="-94.85"/>
    <n v="1063"/>
    <x v="2"/>
  </r>
  <r>
    <d v="2018-10-01T00:00:00"/>
    <x v="5"/>
    <x v="1"/>
    <n v="-4.29"/>
    <n v="47.95"/>
    <x v="2"/>
  </r>
  <r>
    <d v="2018-10-01T00:00:00"/>
    <x v="5"/>
    <x v="0"/>
    <n v="-75.89"/>
    <n v="850.83"/>
    <x v="2"/>
  </r>
  <r>
    <d v="2018-10-01T00:00:00"/>
    <x v="5"/>
    <x v="1"/>
    <n v="-3.42"/>
    <n v="38.380000000000003"/>
    <x v="2"/>
  </r>
  <r>
    <d v="2018-10-01T00:00:00"/>
    <x v="5"/>
    <x v="0"/>
    <n v="-75.92"/>
    <n v="851.03"/>
    <x v="2"/>
  </r>
  <r>
    <d v="2018-10-01T00:00:00"/>
    <x v="5"/>
    <x v="1"/>
    <n v="-3.43"/>
    <n v="38.380000000000003"/>
    <x v="2"/>
  </r>
  <r>
    <d v="2018-10-01T00:00:00"/>
    <x v="5"/>
    <x v="0"/>
    <n v="-6001.8"/>
    <n v="67276.5"/>
    <x v="2"/>
  </r>
  <r>
    <d v="2018-10-01T00:00:00"/>
    <x v="5"/>
    <x v="1"/>
    <n v="-270.68"/>
    <n v="3034.15"/>
    <x v="2"/>
  </r>
  <r>
    <d v="2018-10-01T00:00:00"/>
    <x v="5"/>
    <x v="0"/>
    <n v="-10409.799999999999"/>
    <n v="116688.33"/>
    <x v="2"/>
  </r>
  <r>
    <d v="2018-10-01T00:00:00"/>
    <x v="5"/>
    <x v="1"/>
    <n v="-469.51"/>
    <n v="5262.59"/>
    <x v="2"/>
  </r>
  <r>
    <d v="2018-10-01T00:00:00"/>
    <x v="6"/>
    <x v="0"/>
    <n v="-414.63"/>
    <n v="4922"/>
    <x v="9"/>
  </r>
  <r>
    <d v="2018-10-01T00:00:00"/>
    <x v="6"/>
    <x v="1"/>
    <n v="-18.71"/>
    <n v="221.97"/>
    <x v="9"/>
  </r>
  <r>
    <d v="2018-10-01T00:00:00"/>
    <x v="3"/>
    <x v="0"/>
    <n v="-191.86"/>
    <n v="2463"/>
    <x v="9"/>
  </r>
  <r>
    <d v="2018-10-01T00:00:00"/>
    <x v="3"/>
    <x v="1"/>
    <n v="-8.66"/>
    <n v="111.09"/>
    <x v="9"/>
  </r>
  <r>
    <d v="2018-10-01T00:00:00"/>
    <x v="2"/>
    <x v="6"/>
    <n v="0"/>
    <n v="7385"/>
    <x v="9"/>
  </r>
  <r>
    <d v="2018-10-01T00:00:00"/>
    <x v="3"/>
    <x v="0"/>
    <n v="-111.01"/>
    <n v="1425"/>
    <x v="0"/>
  </r>
  <r>
    <d v="2018-10-01T00:00:00"/>
    <x v="3"/>
    <x v="1"/>
    <n v="-5.01"/>
    <n v="64.27"/>
    <x v="0"/>
  </r>
  <r>
    <d v="2018-10-01T00:00:00"/>
    <x v="2"/>
    <x v="2"/>
    <n v="489.96"/>
    <n v="11040"/>
    <x v="0"/>
  </r>
  <r>
    <d v="2018-10-01T00:00:00"/>
    <x v="2"/>
    <x v="3"/>
    <n v="22.1"/>
    <n v="497.9"/>
    <x v="0"/>
  </r>
  <r>
    <d v="2018-09-01T00:00:00"/>
    <x v="2"/>
    <x v="6"/>
    <n v="0"/>
    <n v="7542"/>
    <x v="5"/>
  </r>
  <r>
    <d v="2018-09-01T00:00:00"/>
    <x v="2"/>
    <x v="2"/>
    <n v="334.81"/>
    <n v="7542"/>
    <x v="5"/>
  </r>
  <r>
    <d v="2018-09-01T00:00:00"/>
    <x v="2"/>
    <x v="3"/>
    <n v="15.1"/>
    <n v="340.09"/>
    <x v="5"/>
  </r>
  <r>
    <d v="2018-09-01T00:00:00"/>
    <x v="2"/>
    <x v="2"/>
    <n v="1817.06"/>
    <n v="40943.269999999997"/>
    <x v="1"/>
  </r>
  <r>
    <d v="2018-09-01T00:00:00"/>
    <x v="2"/>
    <x v="3"/>
    <n v="81.95"/>
    <n v="1846.54"/>
    <x v="1"/>
  </r>
  <r>
    <d v="2018-09-01T00:00:00"/>
    <x v="2"/>
    <x v="6"/>
    <n v="0"/>
    <n v="40943.269999999997"/>
    <x v="1"/>
  </r>
  <r>
    <d v="2018-09-01T00:00:00"/>
    <x v="6"/>
    <x v="4"/>
    <n v="-2.2799999999999998"/>
    <n v="27.02"/>
    <x v="3"/>
  </r>
  <r>
    <d v="2018-09-01T00:00:00"/>
    <x v="6"/>
    <x v="5"/>
    <n v="-0.1"/>
    <n v="1.22"/>
    <x v="3"/>
  </r>
  <r>
    <d v="2018-09-01T00:00:00"/>
    <x v="3"/>
    <x v="4"/>
    <n v="-6.15"/>
    <n v="79"/>
    <x v="3"/>
  </r>
  <r>
    <d v="2018-09-01T00:00:00"/>
    <x v="3"/>
    <x v="5"/>
    <n v="-0.28000000000000003"/>
    <n v="3.56"/>
    <x v="3"/>
  </r>
  <r>
    <d v="2018-09-01T00:00:00"/>
    <x v="6"/>
    <x v="0"/>
    <n v="-240"/>
    <n v="2849"/>
    <x v="4"/>
  </r>
  <r>
    <d v="2018-09-01T00:00:00"/>
    <x v="6"/>
    <x v="1"/>
    <n v="-10.82"/>
    <n v="128.49"/>
    <x v="4"/>
  </r>
  <r>
    <d v="2018-09-01T00:00:00"/>
    <x v="3"/>
    <x v="0"/>
    <n v="-638.08000000000004"/>
    <n v="8191"/>
    <x v="4"/>
  </r>
  <r>
    <d v="2018-09-01T00:00:00"/>
    <x v="3"/>
    <x v="1"/>
    <n v="-28.78"/>
    <n v="369.41"/>
    <x v="4"/>
  </r>
  <r>
    <d v="2018-09-01T00:00:00"/>
    <x v="2"/>
    <x v="2"/>
    <n v="489.96"/>
    <n v="11040"/>
    <x v="4"/>
  </r>
  <r>
    <d v="2018-09-01T00:00:00"/>
    <x v="2"/>
    <x v="3"/>
    <n v="22.1"/>
    <n v="497.9"/>
    <x v="4"/>
  </r>
  <r>
    <d v="2018-11-01T00:00:00"/>
    <x v="6"/>
    <x v="0"/>
    <n v="-177.48"/>
    <n v="2107"/>
    <x v="10"/>
  </r>
  <r>
    <d v="2018-11-01T00:00:00"/>
    <x v="6"/>
    <x v="1"/>
    <n v="-8.02"/>
    <n v="95.03"/>
    <x v="10"/>
  </r>
  <r>
    <d v="2018-11-01T00:00:00"/>
    <x v="5"/>
    <x v="0"/>
    <n v="-5983.14"/>
    <n v="67068"/>
    <x v="4"/>
  </r>
  <r>
    <d v="2018-11-01T00:00:00"/>
    <x v="5"/>
    <x v="1"/>
    <n v="-269.83999999999997"/>
    <n v="3024.76"/>
    <x v="4"/>
  </r>
  <r>
    <d v="2018-11-01T00:00:00"/>
    <x v="6"/>
    <x v="0"/>
    <n v="-627.75"/>
    <n v="7452"/>
    <x v="4"/>
  </r>
  <r>
    <d v="2018-11-01T00:00:00"/>
    <x v="6"/>
    <x v="1"/>
    <n v="-28.3"/>
    <n v="336.09"/>
    <x v="4"/>
  </r>
  <r>
    <d v="2018-11-01T00:00:00"/>
    <x v="2"/>
    <x v="2"/>
    <n v="3307.19"/>
    <n v="74520"/>
    <x v="4"/>
  </r>
  <r>
    <d v="2018-11-01T00:00:00"/>
    <x v="2"/>
    <x v="3"/>
    <n v="149.15"/>
    <n v="3360.85"/>
    <x v="4"/>
  </r>
  <r>
    <d v="2018-11-01T00:00:00"/>
    <x v="1"/>
    <x v="4"/>
    <n v="-0.05"/>
    <n v="0.4"/>
    <x v="11"/>
  </r>
  <r>
    <d v="2018-11-01T00:00:00"/>
    <x v="1"/>
    <x v="5"/>
    <n v="0"/>
    <n v="0.02"/>
    <x v="11"/>
  </r>
  <r>
    <d v="2018-11-01T00:00:00"/>
    <x v="5"/>
    <x v="4"/>
    <n v="-6.6"/>
    <n v="74"/>
    <x v="11"/>
  </r>
  <r>
    <d v="2018-11-01T00:00:00"/>
    <x v="5"/>
    <x v="5"/>
    <n v="-0.3"/>
    <n v="3.34"/>
    <x v="11"/>
  </r>
  <r>
    <d v="2018-09-01T00:00:00"/>
    <x v="6"/>
    <x v="0"/>
    <n v="-6.82"/>
    <n v="81"/>
    <x v="5"/>
  </r>
  <r>
    <d v="2018-09-01T00:00:00"/>
    <x v="6"/>
    <x v="1"/>
    <n v="-0.31"/>
    <n v="3.65"/>
    <x v="5"/>
  </r>
  <r>
    <d v="2018-09-01T00:00:00"/>
    <x v="3"/>
    <x v="0"/>
    <n v="-9.89"/>
    <n v="127"/>
    <x v="5"/>
  </r>
  <r>
    <d v="2018-09-01T00:00:00"/>
    <x v="3"/>
    <x v="1"/>
    <n v="-0.45"/>
    <n v="5.73"/>
    <x v="5"/>
  </r>
  <r>
    <d v="2018-09-01T00:00:00"/>
    <x v="2"/>
    <x v="6"/>
    <n v="0"/>
    <n v="208"/>
    <x v="5"/>
  </r>
  <r>
    <d v="2018-09-01T00:00:00"/>
    <x v="2"/>
    <x v="2"/>
    <n v="9.23"/>
    <n v="208"/>
    <x v="5"/>
  </r>
  <r>
    <d v="2018-09-01T00:00:00"/>
    <x v="2"/>
    <x v="3"/>
    <n v="0.42"/>
    <n v="9.3800000000000008"/>
    <x v="5"/>
  </r>
  <r>
    <d v="2018-09-01T00:00:00"/>
    <x v="6"/>
    <x v="0"/>
    <n v="-10.19"/>
    <n v="121"/>
    <x v="6"/>
  </r>
  <r>
    <d v="2018-09-01T00:00:00"/>
    <x v="6"/>
    <x v="1"/>
    <n v="-0.46"/>
    <n v="5.46"/>
    <x v="6"/>
  </r>
  <r>
    <d v="2018-09-01T00:00:00"/>
    <x v="3"/>
    <x v="0"/>
    <n v="-52.66"/>
    <n v="676"/>
    <x v="6"/>
  </r>
  <r>
    <d v="2018-09-01T00:00:00"/>
    <x v="3"/>
    <x v="1"/>
    <n v="-2.38"/>
    <n v="30.49"/>
    <x v="6"/>
  </r>
  <r>
    <d v="2018-09-01T00:00:00"/>
    <x v="2"/>
    <x v="2"/>
    <n v="35.369999999999997"/>
    <n v="797"/>
    <x v="6"/>
  </r>
  <r>
    <d v="2018-09-01T00:00:00"/>
    <x v="2"/>
    <x v="3"/>
    <n v="1.6"/>
    <n v="35.94"/>
    <x v="6"/>
  </r>
  <r>
    <d v="2018-09-01T00:00:00"/>
    <x v="2"/>
    <x v="6"/>
    <n v="0"/>
    <n v="797"/>
    <x v="6"/>
  </r>
  <r>
    <d v="2018-09-01T00:00:00"/>
    <x v="6"/>
    <x v="4"/>
    <n v="-34.14"/>
    <n v="405.18"/>
    <x v="3"/>
  </r>
  <r>
    <d v="2018-09-01T00:00:00"/>
    <x v="6"/>
    <x v="5"/>
    <n v="-1.55"/>
    <n v="18.27"/>
    <x v="3"/>
  </r>
  <r>
    <d v="2018-09-01T00:00:00"/>
    <x v="3"/>
    <x v="4"/>
    <n v="-50.02"/>
    <n v="642"/>
    <x v="3"/>
  </r>
  <r>
    <d v="2018-09-01T00:00:00"/>
    <x v="3"/>
    <x v="5"/>
    <n v="-2.27"/>
    <n v="28.95"/>
    <x v="3"/>
  </r>
  <r>
    <d v="2018-09-01T00:00:00"/>
    <x v="2"/>
    <x v="6"/>
    <n v="0"/>
    <n v="12298.44"/>
    <x v="1"/>
  </r>
  <r>
    <d v="2018-09-01T00:00:00"/>
    <x v="2"/>
    <x v="2"/>
    <n v="545.80999999999995"/>
    <n v="12298.44"/>
    <x v="1"/>
  </r>
  <r>
    <d v="2018-09-01T00:00:00"/>
    <x v="2"/>
    <x v="3"/>
    <n v="24.62"/>
    <n v="554.65"/>
    <x v="1"/>
  </r>
  <r>
    <d v="2018-09-01T00:00:00"/>
    <x v="6"/>
    <x v="0"/>
    <n v="-1488.14"/>
    <n v="17665.22"/>
    <x v="1"/>
  </r>
  <r>
    <d v="2018-09-01T00:00:00"/>
    <x v="6"/>
    <x v="1"/>
    <n v="-67.14"/>
    <n v="796.71"/>
    <x v="1"/>
  </r>
  <r>
    <d v="2018-09-01T00:00:00"/>
    <x v="3"/>
    <x v="0"/>
    <n v="-2178.77"/>
    <n v="27969"/>
    <x v="1"/>
  </r>
  <r>
    <d v="2018-09-01T00:00:00"/>
    <x v="3"/>
    <x v="1"/>
    <n v="-98.27"/>
    <n v="1261.3599999999999"/>
    <x v="1"/>
  </r>
  <r>
    <d v="2018-09-01T00:00:00"/>
    <x v="2"/>
    <x v="6"/>
    <n v="0"/>
    <n v="45634.22"/>
    <x v="1"/>
  </r>
  <r>
    <d v="2018-09-01T00:00:00"/>
    <x v="2"/>
    <x v="2"/>
    <n v="2025.26"/>
    <n v="45634.22"/>
    <x v="1"/>
  </r>
  <r>
    <d v="2018-09-01T00:00:00"/>
    <x v="2"/>
    <x v="3"/>
    <n v="91.32"/>
    <n v="2058.1"/>
    <x v="1"/>
  </r>
  <r>
    <d v="2018-09-01T00:00:00"/>
    <x v="6"/>
    <x v="4"/>
    <n v="-16.739999999999998"/>
    <n v="198.84"/>
    <x v="3"/>
  </r>
  <r>
    <d v="2018-09-01T00:00:00"/>
    <x v="6"/>
    <x v="5"/>
    <n v="-0.76"/>
    <n v="8.9700000000000006"/>
    <x v="3"/>
  </r>
  <r>
    <d v="2018-09-01T00:00:00"/>
    <x v="3"/>
    <x v="4"/>
    <n v="-24.63"/>
    <n v="316"/>
    <x v="3"/>
  </r>
  <r>
    <d v="2018-09-01T00:00:00"/>
    <x v="3"/>
    <x v="5"/>
    <n v="-1.1100000000000001"/>
    <n v="14.25"/>
    <x v="3"/>
  </r>
  <r>
    <d v="2018-09-01T00:00:00"/>
    <x v="3"/>
    <x v="0"/>
    <n v="-38.79"/>
    <n v="498"/>
    <x v="6"/>
  </r>
  <r>
    <d v="2018-09-01T00:00:00"/>
    <x v="3"/>
    <x v="1"/>
    <n v="-1.75"/>
    <n v="22.46"/>
    <x v="6"/>
  </r>
  <r>
    <d v="2018-09-01T00:00:00"/>
    <x v="2"/>
    <x v="6"/>
    <n v="0"/>
    <n v="812.81"/>
    <x v="6"/>
  </r>
  <r>
    <d v="2018-09-01T00:00:00"/>
    <x v="2"/>
    <x v="2"/>
    <n v="36.07"/>
    <n v="812.81"/>
    <x v="6"/>
  </r>
  <r>
    <d v="2018-09-01T00:00:00"/>
    <x v="2"/>
    <x v="3"/>
    <n v="1.63"/>
    <n v="36.659999999999997"/>
    <x v="6"/>
  </r>
  <r>
    <d v="2019-06-01T00:00:00"/>
    <x v="6"/>
    <x v="0"/>
    <n v="-124.09"/>
    <n v="1473"/>
    <x v="1"/>
  </r>
  <r>
    <d v="2019-06-01T00:00:00"/>
    <x v="6"/>
    <x v="1"/>
    <n v="-5.59"/>
    <n v="66.430000000000007"/>
    <x v="1"/>
  </r>
  <r>
    <d v="2018-09-01T00:00:00"/>
    <x v="6"/>
    <x v="0"/>
    <n v="-204.99"/>
    <n v="2433.37"/>
    <x v="12"/>
  </r>
  <r>
    <d v="2018-09-01T00:00:00"/>
    <x v="6"/>
    <x v="1"/>
    <n v="-9.24"/>
    <n v="109.74"/>
    <x v="12"/>
  </r>
  <r>
    <d v="2018-09-01T00:00:00"/>
    <x v="3"/>
    <x v="0"/>
    <n v="-344.55"/>
    <n v="4423"/>
    <x v="12"/>
  </r>
  <r>
    <d v="2018-09-01T00:00:00"/>
    <x v="3"/>
    <x v="1"/>
    <n v="-15.54"/>
    <n v="199.48"/>
    <x v="12"/>
  </r>
  <r>
    <d v="2018-09-01T00:00:00"/>
    <x v="2"/>
    <x v="2"/>
    <n v="304.29000000000002"/>
    <n v="6856.37"/>
    <x v="12"/>
  </r>
  <r>
    <d v="2018-09-01T00:00:00"/>
    <x v="2"/>
    <x v="3"/>
    <n v="13.72"/>
    <n v="309.22000000000003"/>
    <x v="12"/>
  </r>
  <r>
    <d v="2018-09-01T00:00:00"/>
    <x v="6"/>
    <x v="4"/>
    <n v="-124.58"/>
    <n v="1478.65"/>
    <x v="3"/>
  </r>
  <r>
    <d v="2018-09-01T00:00:00"/>
    <x v="6"/>
    <x v="5"/>
    <n v="-5.63"/>
    <n v="66.7"/>
    <x v="3"/>
  </r>
  <r>
    <d v="2018-09-01T00:00:00"/>
    <x v="2"/>
    <x v="3"/>
    <n v="57.82"/>
    <n v="1302.83"/>
    <x v="12"/>
  </r>
  <r>
    <d v="2018-09-01T00:00:00"/>
    <x v="2"/>
    <x v="2"/>
    <n v="194.68"/>
    <n v="4386.55"/>
    <x v="12"/>
  </r>
  <r>
    <d v="2018-09-01T00:00:00"/>
    <x v="2"/>
    <x v="3"/>
    <n v="8.7799999999999994"/>
    <n v="197.83"/>
    <x v="12"/>
  </r>
  <r>
    <d v="2018-09-01T00:00:00"/>
    <x v="2"/>
    <x v="2"/>
    <n v="33.86"/>
    <n v="763"/>
    <x v="6"/>
  </r>
  <r>
    <d v="2018-09-01T00:00:00"/>
    <x v="2"/>
    <x v="3"/>
    <n v="1.53"/>
    <n v="34.409999999999997"/>
    <x v="6"/>
  </r>
  <r>
    <d v="2018-09-01T00:00:00"/>
    <x v="4"/>
    <x v="0"/>
    <n v="-168.08"/>
    <n v="1977"/>
    <x v="0"/>
  </r>
  <r>
    <d v="2018-09-01T00:00:00"/>
    <x v="4"/>
    <x v="1"/>
    <n v="-7.58"/>
    <n v="89.16"/>
    <x v="0"/>
  </r>
  <r>
    <d v="2018-09-01T00:00:00"/>
    <x v="6"/>
    <x v="0"/>
    <n v="-1815.63"/>
    <n v="21553"/>
    <x v="4"/>
  </r>
  <r>
    <d v="2018-09-01T00:00:00"/>
    <x v="6"/>
    <x v="1"/>
    <n v="-81.88"/>
    <n v="972.04"/>
    <x v="4"/>
  </r>
  <r>
    <d v="2018-09-01T00:00:00"/>
    <x v="3"/>
    <x v="0"/>
    <n v="-2658.49"/>
    <n v="34127"/>
    <x v="4"/>
  </r>
  <r>
    <d v="2018-09-01T00:00:00"/>
    <x v="3"/>
    <x v="1"/>
    <n v="-119.9"/>
    <n v="1539.13"/>
    <x v="4"/>
  </r>
  <r>
    <d v="2018-09-01T00:00:00"/>
    <x v="2"/>
    <x v="2"/>
    <n v="2471.08"/>
    <n v="55680"/>
    <x v="4"/>
  </r>
  <r>
    <d v="2018-09-01T00:00:00"/>
    <x v="2"/>
    <x v="3"/>
    <n v="111.44"/>
    <n v="2511.17"/>
    <x v="4"/>
  </r>
  <r>
    <d v="2018-10-01T00:00:00"/>
    <x v="2"/>
    <x v="6"/>
    <n v="0"/>
    <n v="5142"/>
    <x v="5"/>
  </r>
  <r>
    <d v="2018-10-01T00:00:00"/>
    <x v="2"/>
    <x v="2"/>
    <n v="228.2"/>
    <n v="5142"/>
    <x v="5"/>
  </r>
  <r>
    <d v="2018-10-01T00:00:00"/>
    <x v="2"/>
    <x v="3"/>
    <n v="10.29"/>
    <n v="231.92"/>
    <x v="5"/>
  </r>
  <r>
    <d v="2018-10-01T00:00:00"/>
    <x v="2"/>
    <x v="6"/>
    <n v="0"/>
    <n v="9920"/>
    <x v="13"/>
  </r>
  <r>
    <d v="2018-10-01T00:00:00"/>
    <x v="2"/>
    <x v="2"/>
    <n v="440.25"/>
    <n v="9920"/>
    <x v="13"/>
  </r>
  <r>
    <d v="2018-10-01T00:00:00"/>
    <x v="2"/>
    <x v="3"/>
    <n v="19.86"/>
    <n v="447.39"/>
    <x v="13"/>
  </r>
  <r>
    <d v="2018-09-01T00:00:00"/>
    <x v="6"/>
    <x v="0"/>
    <n v="-176.06"/>
    <n v="2090"/>
    <x v="14"/>
  </r>
  <r>
    <d v="2018-09-01T00:00:00"/>
    <x v="6"/>
    <x v="1"/>
    <n v="-7.94"/>
    <n v="94.26"/>
    <x v="14"/>
  </r>
  <r>
    <d v="2018-09-01T00:00:00"/>
    <x v="3"/>
    <x v="0"/>
    <n v="-257.85000000000002"/>
    <n v="3310"/>
    <x v="14"/>
  </r>
  <r>
    <d v="2018-09-01T00:00:00"/>
    <x v="3"/>
    <x v="1"/>
    <n v="-11.63"/>
    <n v="149.28"/>
    <x v="14"/>
  </r>
  <r>
    <d v="2018-09-01T00:00:00"/>
    <x v="6"/>
    <x v="0"/>
    <n v="-41.53"/>
    <n v="493.01"/>
    <x v="2"/>
  </r>
  <r>
    <d v="2018-09-01T00:00:00"/>
    <x v="6"/>
    <x v="1"/>
    <n v="-1.87"/>
    <n v="22.23"/>
    <x v="2"/>
  </r>
  <r>
    <d v="2018-09-01T00:00:00"/>
    <x v="7"/>
    <x v="0"/>
    <n v="-18.940000000000001"/>
    <n v="142"/>
    <x v="2"/>
  </r>
  <r>
    <d v="2018-09-01T00:00:00"/>
    <x v="7"/>
    <x v="1"/>
    <n v="-0.85"/>
    <n v="6.4"/>
    <x v="2"/>
  </r>
  <r>
    <d v="2018-09-01T00:00:00"/>
    <x v="6"/>
    <x v="0"/>
    <n v="-246.44"/>
    <n v="2925"/>
    <x v="5"/>
  </r>
  <r>
    <d v="2018-09-01T00:00:00"/>
    <x v="6"/>
    <x v="1"/>
    <n v="-11.16"/>
    <n v="132.01"/>
    <x v="5"/>
  </r>
  <r>
    <d v="2018-09-01T00:00:00"/>
    <x v="3"/>
    <x v="0"/>
    <n v="-359.8"/>
    <n v="4617"/>
    <x v="5"/>
  </r>
  <r>
    <d v="2018-09-01T00:00:00"/>
    <x v="3"/>
    <x v="1"/>
    <n v="-16.32"/>
    <n v="208.35"/>
    <x v="5"/>
  </r>
  <r>
    <d v="2018-09-01T00:00:00"/>
    <x v="3"/>
    <x v="0"/>
    <n v="-3747.03"/>
    <n v="48100.98"/>
    <x v="1"/>
  </r>
  <r>
    <d v="2018-09-01T00:00:00"/>
    <x v="3"/>
    <x v="1"/>
    <n v="-169"/>
    <n v="2169.3200000000002"/>
    <x v="1"/>
  </r>
  <r>
    <d v="2018-09-01T00:00:00"/>
    <x v="4"/>
    <x v="0"/>
    <n v="-219.78"/>
    <n v="2585"/>
    <x v="1"/>
  </r>
  <r>
    <d v="2018-09-01T00:00:00"/>
    <x v="4"/>
    <x v="1"/>
    <n v="-9.91"/>
    <n v="116.58"/>
    <x v="1"/>
  </r>
  <r>
    <d v="2018-09-01T00:00:00"/>
    <x v="2"/>
    <x v="2"/>
    <n v="35.24"/>
    <n v="794.04"/>
    <x v="15"/>
  </r>
  <r>
    <d v="2018-09-01T00:00:00"/>
    <x v="2"/>
    <x v="3"/>
    <n v="1.59"/>
    <n v="35.81"/>
    <x v="15"/>
  </r>
  <r>
    <d v="2018-09-01T00:00:00"/>
    <x v="6"/>
    <x v="0"/>
    <n v="-26.52"/>
    <n v="314.81"/>
    <x v="6"/>
  </r>
  <r>
    <d v="2018-09-01T00:00:00"/>
    <x v="6"/>
    <x v="1"/>
    <n v="-1.2"/>
    <n v="14.2"/>
    <x v="6"/>
  </r>
  <r>
    <d v="2018-09-01T00:00:00"/>
    <x v="6"/>
    <x v="0"/>
    <n v="-1293.25"/>
    <n v="15352"/>
    <x v="0"/>
  </r>
  <r>
    <d v="2018-09-01T00:00:00"/>
    <x v="6"/>
    <x v="1"/>
    <n v="-58.33"/>
    <n v="692.37"/>
    <x v="0"/>
  </r>
  <r>
    <d v="2018-09-01T00:00:00"/>
    <x v="3"/>
    <x v="0"/>
    <n v="-1893.59"/>
    <n v="24308"/>
    <x v="0"/>
  </r>
  <r>
    <d v="2018-09-01T00:00:00"/>
    <x v="3"/>
    <x v="1"/>
    <n v="-85.4"/>
    <n v="1096.29"/>
    <x v="0"/>
  </r>
  <r>
    <d v="2018-09-01T00:00:00"/>
    <x v="2"/>
    <x v="2"/>
    <n v="1760.11"/>
    <n v="39660"/>
    <x v="0"/>
  </r>
  <r>
    <d v="2018-09-01T00:00:00"/>
    <x v="2"/>
    <x v="3"/>
    <n v="79.38"/>
    <n v="1788.67"/>
    <x v="0"/>
  </r>
  <r>
    <d v="2018-10-01T00:00:00"/>
    <x v="6"/>
    <x v="0"/>
    <n v="-70137.179999999993"/>
    <n v="832589.08"/>
    <x v="16"/>
  </r>
  <r>
    <d v="2018-10-01T00:00:00"/>
    <x v="6"/>
    <x v="1"/>
    <n v="-3163.27"/>
    <n v="37549.89"/>
    <x v="16"/>
  </r>
  <r>
    <d v="2018-10-01T00:00:00"/>
    <x v="3"/>
    <x v="0"/>
    <n v="-510.37"/>
    <n v="6551.58"/>
    <x v="16"/>
  </r>
  <r>
    <d v="2018-10-01T00:00:00"/>
    <x v="3"/>
    <x v="1"/>
    <n v="-23.05"/>
    <n v="295.49"/>
    <x v="16"/>
  </r>
  <r>
    <d v="2018-10-01T00:00:00"/>
    <x v="2"/>
    <x v="2"/>
    <n v="37377.629999999997"/>
    <n v="842215.86"/>
    <x v="16"/>
  </r>
  <r>
    <d v="2018-10-01T00:00:00"/>
    <x v="2"/>
    <x v="3"/>
    <n v="1685.72"/>
    <n v="37984.089999999997"/>
    <x v="16"/>
  </r>
  <r>
    <d v="2018-10-01T00:00:00"/>
    <x v="2"/>
    <x v="6"/>
    <n v="0"/>
    <n v="842215.86"/>
    <x v="16"/>
  </r>
  <r>
    <d v="2018-10-01T00:00:00"/>
    <x v="2"/>
    <x v="2"/>
    <n v="327.74"/>
    <n v="7385"/>
    <x v="9"/>
  </r>
  <r>
    <d v="2018-10-01T00:00:00"/>
    <x v="2"/>
    <x v="3"/>
    <n v="14.79"/>
    <n v="333.07"/>
    <x v="9"/>
  </r>
  <r>
    <d v="2018-10-01T00:00:00"/>
    <x v="6"/>
    <x v="0"/>
    <n v="-28059"/>
    <n v="333085.21000000002"/>
    <x v="2"/>
  </r>
  <r>
    <d v="2018-10-01T00:00:00"/>
    <x v="6"/>
    <x v="1"/>
    <n v="-1265.54"/>
    <n v="15022.1"/>
    <x v="2"/>
  </r>
  <r>
    <d v="2018-10-01T00:00:00"/>
    <x v="3"/>
    <x v="0"/>
    <n v="-265.73"/>
    <n v="3411.04"/>
    <x v="2"/>
  </r>
  <r>
    <d v="2018-10-01T00:00:00"/>
    <x v="3"/>
    <x v="1"/>
    <n v="-11.97"/>
    <n v="153.85"/>
    <x v="2"/>
  </r>
  <r>
    <d v="2018-10-01T00:00:00"/>
    <x v="2"/>
    <x v="6"/>
    <n v="0"/>
    <n v="558252.97"/>
    <x v="2"/>
  </r>
  <r>
    <d v="2018-10-01T00:00:00"/>
    <x v="2"/>
    <x v="2"/>
    <n v="24775.17"/>
    <n v="558252.97"/>
    <x v="2"/>
  </r>
  <r>
    <d v="2018-10-01T00:00:00"/>
    <x v="2"/>
    <x v="3"/>
    <n v="1117.19"/>
    <n v="25177.17"/>
    <x v="2"/>
  </r>
  <r>
    <d v="2018-10-01T00:00:00"/>
    <x v="6"/>
    <x v="0"/>
    <n v="-15735.2"/>
    <n v="186791.04000000001"/>
    <x v="2"/>
  </r>
  <r>
    <d v="2018-10-01T00:00:00"/>
    <x v="6"/>
    <x v="1"/>
    <n v="-709.71"/>
    <n v="8424.2900000000009"/>
    <x v="2"/>
  </r>
  <r>
    <d v="2018-10-01T00:00:00"/>
    <x v="3"/>
    <x v="0"/>
    <n v="-173.56"/>
    <n v="2228"/>
    <x v="2"/>
  </r>
  <r>
    <d v="2018-10-01T00:00:00"/>
    <x v="3"/>
    <x v="1"/>
    <n v="-7.83"/>
    <n v="100.49"/>
    <x v="2"/>
  </r>
  <r>
    <d v="2018-10-01T00:00:00"/>
    <x v="2"/>
    <x v="2"/>
    <n v="11374.38"/>
    <n v="256295.54"/>
    <x v="2"/>
  </r>
  <r>
    <d v="2018-10-01T00:00:00"/>
    <x v="2"/>
    <x v="3"/>
    <n v="512.87"/>
    <n v="11558.94"/>
    <x v="2"/>
  </r>
  <r>
    <d v="2018-10-01T00:00:00"/>
    <x v="3"/>
    <x v="0"/>
    <n v="-46.9"/>
    <n v="602"/>
    <x v="2"/>
  </r>
  <r>
    <d v="2018-10-01T00:00:00"/>
    <x v="3"/>
    <x v="1"/>
    <n v="-2.11"/>
    <n v="27.15"/>
    <x v="2"/>
  </r>
  <r>
    <d v="2018-10-01T00:00:00"/>
    <x v="2"/>
    <x v="2"/>
    <n v="20742.14"/>
    <n v="467378.45"/>
    <x v="2"/>
  </r>
  <r>
    <d v="2018-10-01T00:00:00"/>
    <x v="2"/>
    <x v="3"/>
    <n v="935.44"/>
    <n v="21078.74"/>
    <x v="2"/>
  </r>
  <r>
    <d v="2018-10-01T00:00:00"/>
    <x v="2"/>
    <x v="6"/>
    <n v="0"/>
    <n v="467378.45"/>
    <x v="2"/>
  </r>
  <r>
    <d v="2018-10-01T00:00:00"/>
    <x v="6"/>
    <x v="0"/>
    <n v="-58373.19"/>
    <n v="692938.61"/>
    <x v="2"/>
  </r>
  <r>
    <d v="2018-10-01T00:00:00"/>
    <x v="6"/>
    <x v="1"/>
    <n v="-2632.72"/>
    <n v="31251.53"/>
    <x v="2"/>
  </r>
  <r>
    <d v="2018-10-01T00:00:00"/>
    <x v="2"/>
    <x v="6"/>
    <n v="0"/>
    <n v="256295.54"/>
    <x v="2"/>
  </r>
  <r>
    <d v="2018-10-01T00:00:00"/>
    <x v="3"/>
    <x v="0"/>
    <n v="-8132.03"/>
    <n v="104391.41"/>
    <x v="2"/>
  </r>
  <r>
    <d v="2018-10-01T00:00:00"/>
    <x v="3"/>
    <x v="1"/>
    <n v="-366.75"/>
    <n v="4707.97"/>
    <x v="2"/>
  </r>
  <r>
    <d v="2018-10-01T00:00:00"/>
    <x v="2"/>
    <x v="6"/>
    <n v="0"/>
    <n v="797686.03"/>
    <x v="2"/>
  </r>
  <r>
    <d v="2018-10-01T00:00:00"/>
    <x v="2"/>
    <x v="2"/>
    <n v="35401.24"/>
    <n v="797686.03"/>
    <x v="2"/>
  </r>
  <r>
    <d v="2018-10-01T00:00:00"/>
    <x v="2"/>
    <x v="3"/>
    <n v="1596.39"/>
    <n v="35975.629999999997"/>
    <x v="2"/>
  </r>
  <r>
    <d v="2018-10-01T00:00:00"/>
    <x v="6"/>
    <x v="0"/>
    <n v="-24928.11"/>
    <n v="295919"/>
    <x v="2"/>
  </r>
  <r>
    <d v="2018-10-01T00:00:00"/>
    <x v="6"/>
    <x v="1"/>
    <n v="-1124.29"/>
    <n v="13346"/>
    <x v="2"/>
  </r>
  <r>
    <d v="2018-11-01T00:00:00"/>
    <x v="5"/>
    <x v="0"/>
    <n v="-34194.76"/>
    <n v="383303.81"/>
    <x v="2"/>
  </r>
  <r>
    <d v="2018-11-01T00:00:00"/>
    <x v="5"/>
    <x v="1"/>
    <n v="-1542.26"/>
    <n v="17287.14"/>
    <x v="2"/>
  </r>
  <r>
    <d v="2018-11-01T00:00:00"/>
    <x v="6"/>
    <x v="0"/>
    <n v="-152.41999999999999"/>
    <n v="1809.39"/>
    <x v="2"/>
  </r>
  <r>
    <d v="2018-11-01T00:00:00"/>
    <x v="6"/>
    <x v="1"/>
    <n v="-6.88"/>
    <n v="81.61"/>
    <x v="2"/>
  </r>
  <r>
    <d v="2018-11-01T00:00:00"/>
    <x v="2"/>
    <x v="2"/>
    <n v="27812.42"/>
    <n v="626688.48"/>
    <x v="2"/>
  </r>
  <r>
    <d v="2018-11-01T00:00:00"/>
    <x v="2"/>
    <x v="3"/>
    <n v="1254.01"/>
    <n v="28263.65"/>
    <x v="2"/>
  </r>
  <r>
    <d v="2018-11-01T00:00:00"/>
    <x v="2"/>
    <x v="6"/>
    <n v="0"/>
    <n v="626688.48"/>
    <x v="2"/>
  </r>
  <r>
    <d v="2018-11-01T00:00:00"/>
    <x v="5"/>
    <x v="0"/>
    <n v="-29505.64"/>
    <n v="330743.48"/>
    <x v="2"/>
  </r>
  <r>
    <d v="2018-11-01T00:00:00"/>
    <x v="5"/>
    <x v="1"/>
    <n v="-1330.5"/>
    <n v="14916.53"/>
    <x v="2"/>
  </r>
  <r>
    <d v="2018-09-01T00:00:00"/>
    <x v="2"/>
    <x v="6"/>
    <n v="0"/>
    <n v="5400"/>
    <x v="14"/>
  </r>
  <r>
    <d v="2018-09-01T00:00:00"/>
    <x v="2"/>
    <x v="2"/>
    <n v="239.65"/>
    <n v="5400"/>
    <x v="14"/>
  </r>
  <r>
    <d v="2018-09-01T00:00:00"/>
    <x v="2"/>
    <x v="3"/>
    <n v="10.81"/>
    <n v="243.54"/>
    <x v="14"/>
  </r>
  <r>
    <d v="2018-09-01T00:00:00"/>
    <x v="6"/>
    <x v="7"/>
    <n v="5.22"/>
    <n v="-62"/>
    <x v="17"/>
  </r>
  <r>
    <d v="2018-09-01T00:00:00"/>
    <x v="3"/>
    <x v="7"/>
    <n v="7.63"/>
    <n v="-98"/>
    <x v="17"/>
  </r>
  <r>
    <d v="2018-09-01T00:00:00"/>
    <x v="2"/>
    <x v="8"/>
    <n v="-7.1"/>
    <n v="-160"/>
    <x v="17"/>
  </r>
  <r>
    <d v="2018-09-01T00:00:00"/>
    <x v="2"/>
    <x v="9"/>
    <n v="0"/>
    <n v="-160"/>
    <x v="17"/>
  </r>
  <r>
    <d v="2018-09-01T00:00:00"/>
    <x v="6"/>
    <x v="0"/>
    <n v="-18113.77"/>
    <n v="215026.08"/>
    <x v="1"/>
  </r>
  <r>
    <d v="2018-09-01T00:00:00"/>
    <x v="6"/>
    <x v="1"/>
    <n v="-816.95"/>
    <n v="9697.65"/>
    <x v="1"/>
  </r>
  <r>
    <d v="2018-09-01T00:00:00"/>
    <x v="3"/>
    <x v="0"/>
    <n v="-26522.53"/>
    <n v="340468"/>
    <x v="1"/>
  </r>
  <r>
    <d v="2018-09-01T00:00:00"/>
    <x v="3"/>
    <x v="1"/>
    <n v="-1196.23"/>
    <n v="15355.12"/>
    <x v="1"/>
  </r>
  <r>
    <d v="2018-11-01T00:00:00"/>
    <x v="1"/>
    <x v="0"/>
    <n v="-29556.87"/>
    <n v="241575.28"/>
    <x v="2"/>
  </r>
  <r>
    <d v="2018-11-01T00:00:00"/>
    <x v="1"/>
    <x v="1"/>
    <n v="-1332.89"/>
    <n v="10895.14"/>
    <x v="2"/>
  </r>
  <r>
    <d v="2018-11-01T00:00:00"/>
    <x v="2"/>
    <x v="2"/>
    <n v="24.23"/>
    <n v="546"/>
    <x v="14"/>
  </r>
  <r>
    <d v="2018-11-01T00:00:00"/>
    <x v="2"/>
    <x v="3"/>
    <n v="1.0900000000000001"/>
    <n v="24.63"/>
    <x v="14"/>
  </r>
  <r>
    <d v="2018-11-01T00:00:00"/>
    <x v="6"/>
    <x v="4"/>
    <n v="-1.69"/>
    <n v="20"/>
    <x v="3"/>
  </r>
  <r>
    <d v="2018-11-01T00:00:00"/>
    <x v="6"/>
    <x v="5"/>
    <n v="-7.0000000000000007E-2"/>
    <n v="0.91"/>
    <x v="3"/>
  </r>
  <r>
    <d v="2018-11-01T00:00:00"/>
    <x v="5"/>
    <x v="0"/>
    <n v="-52815.43"/>
    <n v="592035.76"/>
    <x v="2"/>
  </r>
  <r>
    <d v="2018-11-01T00:00:00"/>
    <x v="5"/>
    <x v="1"/>
    <n v="-2381.81"/>
    <n v="26700.9"/>
    <x v="2"/>
  </r>
  <r>
    <d v="2018-11-01T00:00:00"/>
    <x v="6"/>
    <x v="0"/>
    <n v="-5606.92"/>
    <n v="66558"/>
    <x v="2"/>
  </r>
  <r>
    <d v="2018-11-01T00:00:00"/>
    <x v="6"/>
    <x v="1"/>
    <n v="-252.87"/>
    <n v="3001.45"/>
    <x v="2"/>
  </r>
  <r>
    <d v="2018-11-01T00:00:00"/>
    <x v="2"/>
    <x v="6"/>
    <n v="0"/>
    <n v="659633.75"/>
    <x v="2"/>
  </r>
  <r>
    <d v="2018-11-01T00:00:00"/>
    <x v="2"/>
    <x v="2"/>
    <n v="29274.48"/>
    <n v="659633.75"/>
    <x v="2"/>
  </r>
  <r>
    <d v="2018-11-01T00:00:00"/>
    <x v="2"/>
    <x v="3"/>
    <n v="1320.1"/>
    <n v="29749.439999999999"/>
    <x v="2"/>
  </r>
  <r>
    <d v="2018-11-01T00:00:00"/>
    <x v="5"/>
    <x v="4"/>
    <n v="-3.62"/>
    <n v="40.6"/>
    <x v="3"/>
  </r>
  <r>
    <d v="2018-11-01T00:00:00"/>
    <x v="5"/>
    <x v="5"/>
    <n v="-0.16"/>
    <n v="1.83"/>
    <x v="3"/>
  </r>
  <r>
    <d v="2018-11-01T00:00:00"/>
    <x v="6"/>
    <x v="4"/>
    <n v="-2.95"/>
    <n v="35"/>
    <x v="3"/>
  </r>
  <r>
    <d v="2018-10-01T00:00:00"/>
    <x v="6"/>
    <x v="0"/>
    <n v="-26069.47"/>
    <n v="309466.34000000003"/>
    <x v="2"/>
  </r>
  <r>
    <d v="2018-10-01T00:00:00"/>
    <x v="6"/>
    <x v="1"/>
    <n v="-1175.57"/>
    <n v="13956.9"/>
    <x v="2"/>
  </r>
  <r>
    <d v="2018-10-01T00:00:00"/>
    <x v="3"/>
    <x v="0"/>
    <n v="-22415"/>
    <n v="287741"/>
    <x v="2"/>
  </r>
  <r>
    <d v="2018-10-01T00:00:00"/>
    <x v="3"/>
    <x v="1"/>
    <n v="-1010.89"/>
    <n v="12977.17"/>
    <x v="2"/>
  </r>
  <r>
    <d v="2018-10-01T00:00:00"/>
    <x v="2"/>
    <x v="6"/>
    <n v="0"/>
    <n v="598594.34"/>
    <x v="2"/>
  </r>
  <r>
    <d v="2018-10-01T00:00:00"/>
    <x v="2"/>
    <x v="2"/>
    <n v="26565.72"/>
    <n v="598594.34"/>
    <x v="2"/>
  </r>
  <r>
    <d v="2018-10-01T00:00:00"/>
    <x v="2"/>
    <x v="3"/>
    <n v="1198.1600000000001"/>
    <n v="26996.76"/>
    <x v="2"/>
  </r>
  <r>
    <d v="2018-10-01T00:00:00"/>
    <x v="6"/>
    <x v="0"/>
    <n v="-34129.46"/>
    <n v="405147.13"/>
    <x v="2"/>
  </r>
  <r>
    <d v="2018-10-01T00:00:00"/>
    <x v="6"/>
    <x v="1"/>
    <n v="-1539.28"/>
    <n v="18272.25"/>
    <x v="2"/>
  </r>
  <r>
    <d v="2018-10-01T00:00:00"/>
    <x v="3"/>
    <x v="0"/>
    <n v="-43147.17"/>
    <n v="553879"/>
    <x v="2"/>
  </r>
  <r>
    <d v="2018-10-01T00:00:00"/>
    <x v="3"/>
    <x v="1"/>
    <n v="-1945.78"/>
    <n v="24980.1"/>
    <x v="2"/>
  </r>
  <r>
    <d v="2018-10-01T00:00:00"/>
    <x v="2"/>
    <x v="2"/>
    <n v="42716.35"/>
    <n v="962511.43"/>
    <x v="2"/>
  </r>
  <r>
    <d v="2018-10-01T00:00:00"/>
    <x v="2"/>
    <x v="3"/>
    <n v="1926.42"/>
    <n v="43409.29"/>
    <x v="2"/>
  </r>
  <r>
    <d v="2018-10-01T00:00:00"/>
    <x v="2"/>
    <x v="6"/>
    <n v="0"/>
    <n v="962511.43"/>
    <x v="2"/>
  </r>
  <r>
    <d v="2018-10-01T00:00:00"/>
    <x v="6"/>
    <x v="0"/>
    <n v="-198.21"/>
    <n v="2353"/>
    <x v="5"/>
  </r>
  <r>
    <d v="2018-10-01T00:00:00"/>
    <x v="6"/>
    <x v="1"/>
    <n v="-8.94"/>
    <n v="106.12"/>
    <x v="5"/>
  </r>
  <r>
    <d v="2018-10-01T00:00:00"/>
    <x v="3"/>
    <x v="0"/>
    <n v="-171.77"/>
    <n v="2205"/>
    <x v="5"/>
  </r>
  <r>
    <d v="2018-10-01T00:00:00"/>
    <x v="3"/>
    <x v="1"/>
    <n v="-7.75"/>
    <n v="99.43"/>
    <x v="5"/>
  </r>
  <r>
    <d v="2018-10-01T00:00:00"/>
    <x v="2"/>
    <x v="6"/>
    <n v="0"/>
    <n v="4558"/>
    <x v="5"/>
  </r>
  <r>
    <d v="2018-09-01T00:00:00"/>
    <x v="4"/>
    <x v="0"/>
    <n v="-14.77"/>
    <n v="173.7"/>
    <x v="2"/>
  </r>
  <r>
    <d v="2018-09-01T00:00:00"/>
    <x v="4"/>
    <x v="1"/>
    <n v="-0.67"/>
    <n v="7.83"/>
    <x v="2"/>
  </r>
  <r>
    <d v="2018-09-01T00:00:00"/>
    <x v="3"/>
    <x v="0"/>
    <n v="-24.93"/>
    <n v="320"/>
    <x v="6"/>
  </r>
  <r>
    <d v="2018-09-01T00:00:00"/>
    <x v="3"/>
    <x v="1"/>
    <n v="-1.1200000000000001"/>
    <n v="14.43"/>
    <x v="6"/>
  </r>
  <r>
    <d v="2018-09-01T00:00:00"/>
    <x v="4"/>
    <x v="0"/>
    <n v="-37.659999999999997"/>
    <n v="443"/>
    <x v="6"/>
  </r>
  <r>
    <d v="2018-09-01T00:00:00"/>
    <x v="4"/>
    <x v="1"/>
    <n v="-1.7"/>
    <n v="19.98"/>
    <x v="6"/>
  </r>
  <r>
    <d v="2018-09-01T00:00:00"/>
    <x v="2"/>
    <x v="6"/>
    <n v="0"/>
    <n v="763"/>
    <x v="6"/>
  </r>
  <r>
    <d v="2018-09-01T00:00:00"/>
    <x v="2"/>
    <x v="6"/>
    <n v="0"/>
    <n v="76177.02"/>
    <x v="1"/>
  </r>
  <r>
    <d v="2018-09-01T00:00:00"/>
    <x v="2"/>
    <x v="2"/>
    <n v="3380.71"/>
    <n v="76177.02"/>
    <x v="1"/>
  </r>
  <r>
    <d v="2018-09-01T00:00:00"/>
    <x v="2"/>
    <x v="3"/>
    <n v="152.46"/>
    <n v="3435.62"/>
    <x v="1"/>
  </r>
  <r>
    <d v="2018-11-01T00:00:00"/>
    <x v="5"/>
    <x v="1"/>
    <n v="-1204.95"/>
    <n v="13508.12"/>
    <x v="2"/>
  </r>
  <r>
    <d v="2018-11-01T00:00:00"/>
    <x v="6"/>
    <x v="0"/>
    <n v="-93.63"/>
    <n v="1111.47"/>
    <x v="2"/>
  </r>
  <r>
    <d v="2018-11-01T00:00:00"/>
    <x v="6"/>
    <x v="1"/>
    <n v="-4.2300000000000004"/>
    <n v="50.13"/>
    <x v="2"/>
  </r>
  <r>
    <d v="2018-11-01T00:00:00"/>
    <x v="2"/>
    <x v="6"/>
    <n v="0"/>
    <n v="466056.45"/>
    <x v="2"/>
  </r>
  <r>
    <d v="2018-11-01T00:00:00"/>
    <x v="2"/>
    <x v="2"/>
    <n v="20683.47"/>
    <n v="466056.45"/>
    <x v="2"/>
  </r>
  <r>
    <d v="2018-11-01T00:00:00"/>
    <x v="2"/>
    <x v="3"/>
    <n v="932.64"/>
    <n v="21019.03"/>
    <x v="2"/>
  </r>
  <r>
    <d v="2018-11-01T00:00:00"/>
    <x v="5"/>
    <x v="0"/>
    <n v="-12499.76"/>
    <n v="140117.1"/>
    <x v="2"/>
  </r>
  <r>
    <d v="2018-11-01T00:00:00"/>
    <x v="5"/>
    <x v="1"/>
    <n v="-563.78"/>
    <n v="6319.29"/>
    <x v="2"/>
  </r>
  <r>
    <d v="2018-11-01T00:00:00"/>
    <x v="6"/>
    <x v="0"/>
    <n v="-10260.01"/>
    <n v="121794"/>
    <x v="2"/>
  </r>
  <r>
    <d v="2018-11-01T00:00:00"/>
    <x v="6"/>
    <x v="1"/>
    <n v="-462.73"/>
    <n v="5492.85"/>
    <x v="2"/>
  </r>
  <r>
    <d v="2018-11-01T00:00:00"/>
    <x v="2"/>
    <x v="6"/>
    <n v="0"/>
    <n v="262165.11"/>
    <x v="2"/>
  </r>
  <r>
    <d v="2018-11-01T00:00:00"/>
    <x v="2"/>
    <x v="2"/>
    <n v="11634.94"/>
    <n v="262165.11"/>
    <x v="2"/>
  </r>
  <r>
    <d v="2018-11-01T00:00:00"/>
    <x v="2"/>
    <x v="3"/>
    <n v="524.54999999999995"/>
    <n v="11823.63"/>
    <x v="2"/>
  </r>
  <r>
    <d v="2018-11-01T00:00:00"/>
    <x v="5"/>
    <x v="0"/>
    <n v="-687.68"/>
    <n v="7708.55"/>
    <x v="1"/>
  </r>
  <r>
    <d v="2018-11-01T00:00:00"/>
    <x v="5"/>
    <x v="1"/>
    <n v="-31.01"/>
    <n v="347.66"/>
    <x v="1"/>
  </r>
  <r>
    <d v="2018-11-01T00:00:00"/>
    <x v="6"/>
    <x v="0"/>
    <n v="-568.20000000000005"/>
    <n v="6745"/>
    <x v="1"/>
  </r>
  <r>
    <d v="2018-11-01T00:00:00"/>
    <x v="6"/>
    <x v="1"/>
    <n v="-25.62"/>
    <n v="304.19"/>
    <x v="1"/>
  </r>
  <r>
    <d v="2018-11-01T00:00:00"/>
    <x v="2"/>
    <x v="6"/>
    <n v="0"/>
    <n v="14453.55"/>
    <x v="1"/>
  </r>
  <r>
    <d v="2018-11-01T00:00:00"/>
    <x v="2"/>
    <x v="2"/>
    <n v="641.44000000000005"/>
    <n v="14453.55"/>
    <x v="1"/>
  </r>
  <r>
    <d v="2018-11-01T00:00:00"/>
    <x v="2"/>
    <x v="6"/>
    <n v="0"/>
    <n v="105"/>
    <x v="14"/>
  </r>
  <r>
    <d v="2018-11-01T00:00:00"/>
    <x v="2"/>
    <x v="2"/>
    <n v="4.66"/>
    <n v="105"/>
    <x v="14"/>
  </r>
  <r>
    <d v="2018-11-01T00:00:00"/>
    <x v="2"/>
    <x v="3"/>
    <n v="0.21"/>
    <n v="4.74"/>
    <x v="14"/>
  </r>
  <r>
    <d v="2019-08-01T00:00:00"/>
    <x v="0"/>
    <x v="0"/>
    <n v="143.49"/>
    <n v="-1560"/>
    <x v="18"/>
  </r>
  <r>
    <d v="2019-08-01T00:00:00"/>
    <x v="0"/>
    <x v="1"/>
    <n v="6.47"/>
    <n v="-70.36"/>
    <x v="18"/>
  </r>
  <r>
    <d v="2019-08-01T00:00:00"/>
    <x v="2"/>
    <x v="2"/>
    <n v="-69.23"/>
    <n v="-1560"/>
    <x v="18"/>
  </r>
  <r>
    <d v="2019-08-01T00:00:00"/>
    <x v="2"/>
    <x v="3"/>
    <n v="-3.12"/>
    <n v="-70.36"/>
    <x v="18"/>
  </r>
  <r>
    <d v="2018-10-01T00:00:00"/>
    <x v="5"/>
    <x v="0"/>
    <n v="-1231.0999999999999"/>
    <n v="13800"/>
    <x v="0"/>
  </r>
  <r>
    <d v="2018-10-01T00:00:00"/>
    <x v="5"/>
    <x v="1"/>
    <n v="-55.52"/>
    <n v="622.38"/>
    <x v="0"/>
  </r>
  <r>
    <d v="2018-10-01T00:00:00"/>
    <x v="6"/>
    <x v="0"/>
    <n v="-1743.77"/>
    <n v="20700"/>
    <x v="0"/>
  </r>
  <r>
    <d v="2018-10-01T00:00:00"/>
    <x v="6"/>
    <x v="1"/>
    <n v="-78.650000000000006"/>
    <n v="933.57"/>
    <x v="0"/>
  </r>
  <r>
    <d v="2018-10-01T00:00:00"/>
    <x v="5"/>
    <x v="0"/>
    <n v="-780.97"/>
    <n v="8754.2999999999993"/>
    <x v="19"/>
  </r>
  <r>
    <d v="2018-10-01T00:00:00"/>
    <x v="5"/>
    <x v="1"/>
    <n v="-35.22"/>
    <n v="394.82"/>
    <x v="19"/>
  </r>
  <r>
    <d v="2018-10-01T00:00:00"/>
    <x v="6"/>
    <x v="0"/>
    <n v="-1273.8800000000001"/>
    <n v="15122"/>
    <x v="19"/>
  </r>
  <r>
    <d v="2018-10-01T00:00:00"/>
    <x v="6"/>
    <x v="1"/>
    <n v="-57.45"/>
    <n v="682"/>
    <x v="19"/>
  </r>
  <r>
    <d v="2018-10-01T00:00:00"/>
    <x v="2"/>
    <x v="2"/>
    <n v="1059.6300000000001"/>
    <n v="23876.3"/>
    <x v="19"/>
  </r>
  <r>
    <d v="2018-10-01T00:00:00"/>
    <x v="2"/>
    <x v="3"/>
    <n v="47.79"/>
    <n v="1076.82"/>
    <x v="19"/>
  </r>
  <r>
    <d v="2018-11-01T00:00:00"/>
    <x v="2"/>
    <x v="6"/>
    <n v="0"/>
    <n v="98544.01"/>
    <x v="1"/>
  </r>
  <r>
    <d v="2018-11-01T00:00:00"/>
    <x v="5"/>
    <x v="0"/>
    <n v="-758.37"/>
    <n v="8501"/>
    <x v="0"/>
  </r>
  <r>
    <d v="2018-11-01T00:00:00"/>
    <x v="5"/>
    <x v="1"/>
    <n v="-34.200000000000003"/>
    <n v="383.4"/>
    <x v="0"/>
  </r>
  <r>
    <d v="2018-11-01T00:00:00"/>
    <x v="6"/>
    <x v="0"/>
    <n v="-358.02"/>
    <n v="4250"/>
    <x v="0"/>
  </r>
  <r>
    <d v="2018-11-01T00:00:00"/>
    <x v="6"/>
    <x v="1"/>
    <n v="-16.149999999999999"/>
    <n v="191.68"/>
    <x v="0"/>
  </r>
  <r>
    <d v="2018-09-01T00:00:00"/>
    <x v="6"/>
    <x v="4"/>
    <n v="-1.4"/>
    <n v="16.64"/>
    <x v="3"/>
  </r>
  <r>
    <d v="2018-09-01T00:00:00"/>
    <x v="6"/>
    <x v="5"/>
    <n v="-0.06"/>
    <n v="0.76"/>
    <x v="3"/>
  </r>
  <r>
    <d v="2018-09-01T00:00:00"/>
    <x v="3"/>
    <x v="4"/>
    <n v="-2.1800000000000002"/>
    <n v="28"/>
    <x v="3"/>
  </r>
  <r>
    <d v="2018-09-01T00:00:00"/>
    <x v="3"/>
    <x v="5"/>
    <n v="-0.1"/>
    <n v="1.26"/>
    <x v="3"/>
  </r>
  <r>
    <d v="2018-09-01T00:00:00"/>
    <x v="3"/>
    <x v="0"/>
    <n v="-78.599999999999994"/>
    <n v="1009"/>
    <x v="6"/>
  </r>
  <r>
    <d v="2018-09-01T00:00:00"/>
    <x v="3"/>
    <x v="1"/>
    <n v="-3.55"/>
    <n v="45.51"/>
    <x v="6"/>
  </r>
  <r>
    <d v="2018-09-01T00:00:00"/>
    <x v="2"/>
    <x v="6"/>
    <n v="0"/>
    <n v="1308"/>
    <x v="6"/>
  </r>
  <r>
    <d v="2018-09-01T00:00:00"/>
    <x v="2"/>
    <x v="2"/>
    <n v="58.05"/>
    <n v="1308"/>
    <x v="6"/>
  </r>
  <r>
    <d v="2018-09-01T00:00:00"/>
    <x v="2"/>
    <x v="3"/>
    <n v="2.62"/>
    <n v="58.99"/>
    <x v="6"/>
  </r>
  <r>
    <d v="2018-10-01T00:00:00"/>
    <x v="5"/>
    <x v="0"/>
    <n v="-0.01"/>
    <n v="0.06"/>
    <x v="1"/>
  </r>
  <r>
    <d v="2018-10-01T00:00:00"/>
    <x v="5"/>
    <x v="0"/>
    <n v="0"/>
    <n v="0.02"/>
    <x v="2"/>
  </r>
  <r>
    <d v="2018-10-01T00:00:00"/>
    <x v="6"/>
    <x v="0"/>
    <n v="-394.5"/>
    <n v="4682.99"/>
    <x v="2"/>
  </r>
  <r>
    <d v="2018-10-01T00:00:00"/>
    <x v="6"/>
    <x v="1"/>
    <n v="-17.79"/>
    <n v="211.21"/>
    <x v="2"/>
  </r>
  <r>
    <d v="2018-10-01T00:00:00"/>
    <x v="2"/>
    <x v="2"/>
    <n v="207.82"/>
    <n v="4683.01"/>
    <x v="2"/>
  </r>
  <r>
    <d v="2018-10-01T00:00:00"/>
    <x v="2"/>
    <x v="3"/>
    <n v="9.3699999999999992"/>
    <n v="211.21"/>
    <x v="2"/>
  </r>
  <r>
    <d v="2018-10-01T00:00:00"/>
    <x v="2"/>
    <x v="6"/>
    <n v="0"/>
    <n v="4683.01"/>
    <x v="2"/>
  </r>
  <r>
    <d v="2018-09-01T00:00:00"/>
    <x v="2"/>
    <x v="6"/>
    <n v="0"/>
    <n v="555494.07999999996"/>
    <x v="1"/>
  </r>
  <r>
    <d v="2018-10-01T00:00:00"/>
    <x v="5"/>
    <x v="1"/>
    <n v="-785.53"/>
    <n v="8806.01"/>
    <x v="1"/>
  </r>
  <r>
    <d v="2018-10-01T00:00:00"/>
    <x v="5"/>
    <x v="0"/>
    <n v="-310.92"/>
    <n v="3485.3"/>
    <x v="2"/>
  </r>
  <r>
    <d v="2018-10-01T00:00:00"/>
    <x v="5"/>
    <x v="1"/>
    <n v="-14.02"/>
    <n v="157.18"/>
    <x v="2"/>
  </r>
  <r>
    <d v="2018-10-01T00:00:00"/>
    <x v="5"/>
    <x v="0"/>
    <n v="-4689.75"/>
    <n v="52571.01"/>
    <x v="2"/>
  </r>
  <r>
    <d v="2018-10-01T00:00:00"/>
    <x v="5"/>
    <x v="1"/>
    <n v="-211.49"/>
    <n v="2371"/>
    <x v="2"/>
  </r>
  <r>
    <d v="2018-10-01T00:00:00"/>
    <x v="5"/>
    <x v="0"/>
    <n v="-4658.57"/>
    <n v="52220.22"/>
    <x v="2"/>
  </r>
  <r>
    <d v="2018-10-01T00:00:00"/>
    <x v="6"/>
    <x v="0"/>
    <n v="-5828.48"/>
    <n v="69189"/>
    <x v="4"/>
  </r>
  <r>
    <d v="2018-10-01T00:00:00"/>
    <x v="6"/>
    <x v="1"/>
    <n v="-262.87"/>
    <n v="3120.42"/>
    <x v="4"/>
  </r>
  <r>
    <d v="2018-10-01T00:00:00"/>
    <x v="3"/>
    <x v="0"/>
    <n v="-798.55"/>
    <n v="10251"/>
    <x v="4"/>
  </r>
  <r>
    <d v="2018-10-01T00:00:00"/>
    <x v="3"/>
    <x v="1"/>
    <n v="-36.020000000000003"/>
    <n v="462.32"/>
    <x v="4"/>
  </r>
  <r>
    <d v="2018-10-01T00:00:00"/>
    <x v="2"/>
    <x v="2"/>
    <n v="3525.54"/>
    <n v="79440"/>
    <x v="4"/>
  </r>
  <r>
    <d v="2018-10-01T00:00:00"/>
    <x v="2"/>
    <x v="3"/>
    <n v="159.01"/>
    <n v="3582.74"/>
    <x v="4"/>
  </r>
  <r>
    <d v="2018-10-01T00:00:00"/>
    <x v="8"/>
    <x v="6"/>
    <n v="-10.89"/>
    <n v="1471"/>
    <x v="6"/>
  </r>
  <r>
    <d v="2018-10-01T00:00:00"/>
    <x v="4"/>
    <x v="0"/>
    <n v="-87.91"/>
    <n v="1034.02"/>
    <x v="2"/>
  </r>
  <r>
    <d v="2018-10-01T00:00:00"/>
    <x v="4"/>
    <x v="1"/>
    <n v="-3.96"/>
    <n v="46.64"/>
    <x v="2"/>
  </r>
  <r>
    <d v="2018-10-01T00:00:00"/>
    <x v="4"/>
    <x v="0"/>
    <n v="-230.82"/>
    <n v="2714.76"/>
    <x v="16"/>
  </r>
  <r>
    <d v="2018-10-01T00:00:00"/>
    <x v="4"/>
    <x v="1"/>
    <n v="-10.41"/>
    <n v="122.44"/>
    <x v="16"/>
  </r>
  <r>
    <d v="2018-10-01T00:00:00"/>
    <x v="6"/>
    <x v="0"/>
    <n v="-99642.880000000005"/>
    <n v="1182846.18"/>
    <x v="10"/>
  </r>
  <r>
    <d v="2018-10-01T00:00:00"/>
    <x v="6"/>
    <x v="1"/>
    <n v="-4493.79"/>
    <n v="53346.49"/>
    <x v="10"/>
  </r>
  <r>
    <d v="2018-10-01T00:00:00"/>
    <x v="3"/>
    <x v="0"/>
    <n v="-911.1"/>
    <n v="11695.59"/>
    <x v="10"/>
  </r>
  <r>
    <d v="2018-10-01T00:00:00"/>
    <x v="3"/>
    <x v="1"/>
    <n v="-41.11"/>
    <n v="527.47"/>
    <x v="10"/>
  </r>
  <r>
    <d v="2018-10-01T00:00:00"/>
    <x v="2"/>
    <x v="6"/>
    <n v="0"/>
    <n v="1196477.3799999999"/>
    <x v="10"/>
  </r>
  <r>
    <d v="2018-10-01T00:00:00"/>
    <x v="2"/>
    <x v="2"/>
    <n v="53099.43"/>
    <n v="1196477.3799999999"/>
    <x v="10"/>
  </r>
  <r>
    <d v="2018-10-01T00:00:00"/>
    <x v="2"/>
    <x v="3"/>
    <n v="2394.87"/>
    <n v="53961.24"/>
    <x v="10"/>
  </r>
  <r>
    <d v="2018-10-01T00:00:00"/>
    <x v="6"/>
    <x v="0"/>
    <n v="-134.44999999999999"/>
    <n v="1596"/>
    <x v="6"/>
  </r>
  <r>
    <d v="2018-10-01T00:00:00"/>
    <x v="6"/>
    <x v="1"/>
    <n v="-6.07"/>
    <n v="71.98"/>
    <x v="6"/>
  </r>
  <r>
    <d v="2018-10-01T00:00:00"/>
    <x v="3"/>
    <x v="0"/>
    <n v="-108.36"/>
    <n v="1391"/>
    <x v="6"/>
  </r>
  <r>
    <d v="2018-10-01T00:00:00"/>
    <x v="3"/>
    <x v="1"/>
    <n v="-4.88"/>
    <n v="62.73"/>
    <x v="6"/>
  </r>
  <r>
    <d v="2018-10-01T00:00:00"/>
    <x v="4"/>
    <x v="0"/>
    <n v="-40.549999999999997"/>
    <n v="477"/>
    <x v="6"/>
  </r>
  <r>
    <d v="2018-10-01T00:00:00"/>
    <x v="4"/>
    <x v="1"/>
    <n v="-1.83"/>
    <n v="21.51"/>
    <x v="6"/>
  </r>
  <r>
    <d v="2018-10-01T00:00:00"/>
    <x v="2"/>
    <x v="6"/>
    <n v="0"/>
    <n v="3987"/>
    <x v="6"/>
  </r>
  <r>
    <d v="2018-11-01T00:00:00"/>
    <x v="1"/>
    <x v="0"/>
    <n v="-19822.2"/>
    <n v="162011.93"/>
    <x v="2"/>
  </r>
  <r>
    <d v="2018-11-01T00:00:00"/>
    <x v="1"/>
    <x v="1"/>
    <n v="-893.97"/>
    <n v="7306.75"/>
    <x v="2"/>
  </r>
  <r>
    <d v="2018-11-01T00:00:00"/>
    <x v="1"/>
    <x v="0"/>
    <n v="-20240.150000000001"/>
    <n v="165427.97"/>
    <x v="2"/>
  </r>
  <r>
    <d v="2018-11-01T00:00:00"/>
    <x v="1"/>
    <x v="1"/>
    <n v="-912.88"/>
    <n v="7460.74"/>
    <x v="2"/>
  </r>
  <r>
    <d v="2018-10-01T00:00:00"/>
    <x v="3"/>
    <x v="0"/>
    <n v="-27.81"/>
    <n v="357"/>
    <x v="6"/>
  </r>
  <r>
    <d v="2018-10-01T00:00:00"/>
    <x v="3"/>
    <x v="1"/>
    <n v="-1.25"/>
    <n v="16.100000000000001"/>
    <x v="6"/>
  </r>
  <r>
    <d v="2018-10-01T00:00:00"/>
    <x v="3"/>
    <x v="0"/>
    <n v="-175.47"/>
    <n v="2252.59"/>
    <x v="2"/>
  </r>
  <r>
    <d v="2018-10-01T00:00:00"/>
    <x v="3"/>
    <x v="1"/>
    <n v="-7.92"/>
    <n v="101.58"/>
    <x v="2"/>
  </r>
  <r>
    <d v="2018-10-01T00:00:00"/>
    <x v="2"/>
    <x v="2"/>
    <n v="176.95"/>
    <n v="3987"/>
    <x v="6"/>
  </r>
  <r>
    <d v="2018-10-01T00:00:00"/>
    <x v="2"/>
    <x v="3"/>
    <n v="7.97"/>
    <n v="179.81"/>
    <x v="6"/>
  </r>
  <r>
    <d v="2018-10-01T00:00:00"/>
    <x v="4"/>
    <x v="0"/>
    <n v="-62.24"/>
    <n v="732"/>
    <x v="6"/>
  </r>
  <r>
    <d v="2018-10-01T00:00:00"/>
    <x v="4"/>
    <x v="1"/>
    <n v="-2.81"/>
    <n v="33.01"/>
    <x v="6"/>
  </r>
  <r>
    <d v="2018-10-01T00:00:00"/>
    <x v="7"/>
    <x v="0"/>
    <n v="-110.96"/>
    <n v="832"/>
    <x v="6"/>
  </r>
  <r>
    <d v="2018-10-01T00:00:00"/>
    <x v="7"/>
    <x v="1"/>
    <n v="-5"/>
    <n v="37.520000000000003"/>
    <x v="6"/>
  </r>
  <r>
    <d v="2018-10-01T00:00:00"/>
    <x v="2"/>
    <x v="0"/>
    <n v="-80.77"/>
    <n v="860"/>
    <x v="6"/>
  </r>
  <r>
    <d v="2018-10-01T00:00:00"/>
    <x v="2"/>
    <x v="1"/>
    <n v="-3.64"/>
    <n v="38.79"/>
    <x v="6"/>
  </r>
  <r>
    <d v="2018-10-01T00:00:00"/>
    <x v="2"/>
    <x v="6"/>
    <n v="0"/>
    <n v="4118"/>
    <x v="6"/>
  </r>
  <r>
    <d v="2018-10-01T00:00:00"/>
    <x v="2"/>
    <x v="2"/>
    <n v="182.76"/>
    <n v="4118"/>
    <x v="6"/>
  </r>
  <r>
    <d v="2018-10-01T00:00:00"/>
    <x v="2"/>
    <x v="3"/>
    <n v="8.24"/>
    <n v="185.73"/>
    <x v="6"/>
  </r>
  <r>
    <d v="2018-10-01T00:00:00"/>
    <x v="3"/>
    <x v="1"/>
    <n v="-0.96"/>
    <n v="12.31"/>
    <x v="6"/>
  </r>
  <r>
    <d v="2018-10-01T00:00:00"/>
    <x v="2"/>
    <x v="6"/>
    <n v="0"/>
    <n v="879"/>
    <x v="6"/>
  </r>
  <r>
    <d v="2018-10-01T00:00:00"/>
    <x v="2"/>
    <x v="2"/>
    <n v="39.01"/>
    <n v="879"/>
    <x v="6"/>
  </r>
  <r>
    <d v="2018-10-01T00:00:00"/>
    <x v="2"/>
    <x v="3"/>
    <n v="1.76"/>
    <n v="39.65"/>
    <x v="6"/>
  </r>
  <r>
    <d v="2018-10-01T00:00:00"/>
    <x v="4"/>
    <x v="0"/>
    <n v="-39.14"/>
    <n v="460.34"/>
    <x v="2"/>
  </r>
  <r>
    <d v="2018-10-01T00:00:00"/>
    <x v="4"/>
    <x v="1"/>
    <n v="-1.76"/>
    <n v="20.76"/>
    <x v="2"/>
  </r>
  <r>
    <d v="2018-10-01T00:00:00"/>
    <x v="2"/>
    <x v="2"/>
    <n v="29557.57"/>
    <n v="666008.23"/>
    <x v="2"/>
  </r>
  <r>
    <d v="2018-10-01T00:00:00"/>
    <x v="2"/>
    <x v="3"/>
    <n v="1332.95"/>
    <n v="30036.98"/>
    <x v="2"/>
  </r>
  <r>
    <d v="2018-10-01T00:00:00"/>
    <x v="2"/>
    <x v="6"/>
    <n v="0"/>
    <n v="666008.23"/>
    <x v="2"/>
  </r>
  <r>
    <d v="2018-10-01T00:00:00"/>
    <x v="2"/>
    <x v="2"/>
    <n v="26532.94"/>
    <n v="597857.91"/>
    <x v="1"/>
  </r>
  <r>
    <d v="2018-10-01T00:00:00"/>
    <x v="2"/>
    <x v="3"/>
    <n v="1196.52"/>
    <n v="26963.32"/>
    <x v="1"/>
  </r>
  <r>
    <d v="2018-10-01T00:00:00"/>
    <x v="3"/>
    <x v="0"/>
    <n v="-229.89"/>
    <n v="2951.05"/>
    <x v="2"/>
  </r>
  <r>
    <d v="2018-10-01T00:00:00"/>
    <x v="3"/>
    <x v="1"/>
    <n v="-10.37"/>
    <n v="133.09"/>
    <x v="2"/>
  </r>
  <r>
    <d v="2018-10-01T00:00:00"/>
    <x v="4"/>
    <x v="0"/>
    <n v="-118.35"/>
    <n v="1392"/>
    <x v="2"/>
  </r>
  <r>
    <d v="2018-10-01T00:00:00"/>
    <x v="4"/>
    <x v="1"/>
    <n v="-5.34"/>
    <n v="62.78"/>
    <x v="2"/>
  </r>
  <r>
    <d v="2018-10-01T00:00:00"/>
    <x v="2"/>
    <x v="2"/>
    <n v="10212.280000000001"/>
    <n v="230108.77"/>
    <x v="2"/>
  </r>
  <r>
    <d v="2018-10-01T00:00:00"/>
    <x v="2"/>
    <x v="3"/>
    <n v="460.49"/>
    <n v="10377.91"/>
    <x v="2"/>
  </r>
  <r>
    <d v="2018-10-01T00:00:00"/>
    <x v="2"/>
    <x v="6"/>
    <n v="0"/>
    <n v="230108.77"/>
    <x v="2"/>
  </r>
  <r>
    <d v="2018-10-01T00:00:00"/>
    <x v="6"/>
    <x v="0"/>
    <n v="-17038.14"/>
    <n v="202258"/>
    <x v="2"/>
  </r>
  <r>
    <d v="2018-10-01T00:00:00"/>
    <x v="6"/>
    <x v="1"/>
    <n v="-768.49"/>
    <n v="9121.92"/>
    <x v="2"/>
  </r>
  <r>
    <d v="2018-10-01T00:00:00"/>
    <x v="3"/>
    <x v="0"/>
    <n v="-2442.2399999999998"/>
    <n v="31352"/>
    <x v="2"/>
  </r>
  <r>
    <d v="2018-10-01T00:00:00"/>
    <x v="3"/>
    <x v="1"/>
    <n v="-110.23"/>
    <n v="1413.96"/>
    <x v="2"/>
  </r>
  <r>
    <d v="2018-10-01T00:00:00"/>
    <x v="4"/>
    <x v="0"/>
    <n v="15.73"/>
    <n v="-185"/>
    <x v="2"/>
  </r>
  <r>
    <d v="2018-10-01T00:00:00"/>
    <x v="4"/>
    <x v="1"/>
    <n v="0.71"/>
    <n v="-8.34"/>
    <x v="2"/>
  </r>
  <r>
    <d v="2018-10-01T00:00:00"/>
    <x v="2"/>
    <x v="2"/>
    <n v="10359.36"/>
    <n v="233425"/>
    <x v="2"/>
  </r>
  <r>
    <d v="2018-10-01T00:00:00"/>
    <x v="2"/>
    <x v="3"/>
    <n v="467.29"/>
    <n v="10527.54"/>
    <x v="2"/>
  </r>
  <r>
    <d v="2018-10-01T00:00:00"/>
    <x v="2"/>
    <x v="6"/>
    <n v="0"/>
    <n v="233425"/>
    <x v="2"/>
  </r>
  <r>
    <d v="2018-10-01T00:00:00"/>
    <x v="3"/>
    <x v="0"/>
    <n v="-30.54"/>
    <n v="392"/>
    <x v="6"/>
  </r>
  <r>
    <d v="2018-10-01T00:00:00"/>
    <x v="3"/>
    <x v="1"/>
    <n v="-1.38"/>
    <n v="17.68"/>
    <x v="6"/>
  </r>
  <r>
    <d v="2018-10-01T00:00:00"/>
    <x v="2"/>
    <x v="6"/>
    <n v="0"/>
    <n v="1771"/>
    <x v="6"/>
  </r>
  <r>
    <d v="2018-10-01T00:00:00"/>
    <x v="2"/>
    <x v="2"/>
    <n v="78.59"/>
    <n v="1771"/>
    <x v="6"/>
  </r>
  <r>
    <d v="2018-10-01T00:00:00"/>
    <x v="2"/>
    <x v="3"/>
    <n v="3.55"/>
    <n v="79.87"/>
    <x v="6"/>
  </r>
  <r>
    <d v="2018-10-01T00:00:00"/>
    <x v="2"/>
    <x v="6"/>
    <n v="0"/>
    <n v="597857.91"/>
    <x v="1"/>
  </r>
  <r>
    <d v="2018-10-01T00:00:00"/>
    <x v="5"/>
    <x v="0"/>
    <n v="-21652.639999999999"/>
    <n v="242714.8"/>
    <x v="2"/>
  </r>
  <r>
    <d v="2018-10-01T00:00:00"/>
    <x v="5"/>
    <x v="1"/>
    <n v="-976.35"/>
    <n v="10946.52"/>
    <x v="2"/>
  </r>
  <r>
    <d v="2018-10-01T00:00:00"/>
    <x v="5"/>
    <x v="0"/>
    <n v="-15255.21"/>
    <n v="171002.91"/>
    <x v="2"/>
  </r>
  <r>
    <d v="2018-10-01T00:00:00"/>
    <x v="5"/>
    <x v="1"/>
    <n v="-688.01"/>
    <n v="7712.21"/>
    <x v="2"/>
  </r>
  <r>
    <d v="2018-10-01T00:00:00"/>
    <x v="5"/>
    <x v="0"/>
    <n v="-19692.11"/>
    <n v="220739.74"/>
    <x v="2"/>
  </r>
  <r>
    <d v="2018-10-01T00:00:00"/>
    <x v="5"/>
    <x v="1"/>
    <n v="-888.05"/>
    <n v="9955.2099999999991"/>
    <x v="2"/>
  </r>
  <r>
    <d v="2018-10-01T00:00:00"/>
    <x v="5"/>
    <x v="0"/>
    <n v="-375.1"/>
    <n v="4204.66"/>
    <x v="1"/>
  </r>
  <r>
    <d v="2018-10-01T00:00:00"/>
    <x v="5"/>
    <x v="1"/>
    <n v="-16.91"/>
    <n v="189.62"/>
    <x v="1"/>
  </r>
  <r>
    <d v="2018-10-01T00:00:00"/>
    <x v="6"/>
    <x v="0"/>
    <n v="-544.53"/>
    <n v="6464"/>
    <x v="1"/>
  </r>
  <r>
    <d v="2018-10-01T00:00:00"/>
    <x v="6"/>
    <x v="1"/>
    <n v="-24.55"/>
    <n v="291.52"/>
    <x v="1"/>
  </r>
  <r>
    <d v="2018-10-01T00:00:00"/>
    <x v="2"/>
    <x v="6"/>
    <n v="0"/>
    <n v="10668.66"/>
    <x v="1"/>
  </r>
  <r>
    <d v="2018-10-01T00:00:00"/>
    <x v="2"/>
    <x v="2"/>
    <n v="473.48"/>
    <n v="10668.66"/>
    <x v="1"/>
  </r>
  <r>
    <d v="2018-10-01T00:00:00"/>
    <x v="2"/>
    <x v="3"/>
    <n v="21.34"/>
    <n v="481.16"/>
    <x v="1"/>
  </r>
  <r>
    <d v="2018-10-01T00:00:00"/>
    <x v="5"/>
    <x v="0"/>
    <n v="-15242.22"/>
    <n v="170857.45"/>
    <x v="2"/>
  </r>
  <r>
    <d v="2018-10-01T00:00:00"/>
    <x v="5"/>
    <x v="1"/>
    <n v="-687.36"/>
    <n v="7705.68"/>
    <x v="2"/>
  </r>
  <r>
    <d v="2018-10-01T00:00:00"/>
    <x v="5"/>
    <x v="0"/>
    <n v="-14834.29"/>
    <n v="166283.71"/>
    <x v="2"/>
  </r>
  <r>
    <d v="2018-10-01T00:00:00"/>
    <x v="5"/>
    <x v="1"/>
    <n v="-668.96"/>
    <n v="7499.27"/>
    <x v="2"/>
  </r>
  <r>
    <d v="2018-10-01T00:00:00"/>
    <x v="6"/>
    <x v="0"/>
    <n v="-355.75"/>
    <n v="4223.05"/>
    <x v="1"/>
  </r>
  <r>
    <d v="2018-10-01T00:00:00"/>
    <x v="2"/>
    <x v="6"/>
    <n v="0"/>
    <n v="3560.01"/>
    <x v="1"/>
  </r>
  <r>
    <d v="2018-10-01T00:00:00"/>
    <x v="2"/>
    <x v="2"/>
    <n v="158"/>
    <n v="3560.01"/>
    <x v="1"/>
  </r>
  <r>
    <d v="2018-10-01T00:00:00"/>
    <x v="2"/>
    <x v="3"/>
    <n v="7.13"/>
    <n v="160.55000000000001"/>
    <x v="1"/>
  </r>
  <r>
    <d v="2018-10-01T00:00:00"/>
    <x v="2"/>
    <x v="2"/>
    <n v="202.29"/>
    <n v="4558"/>
    <x v="5"/>
  </r>
  <r>
    <d v="2018-10-01T00:00:00"/>
    <x v="2"/>
    <x v="3"/>
    <n v="9.1300000000000008"/>
    <n v="205.56"/>
    <x v="5"/>
  </r>
  <r>
    <d v="2018-10-01T00:00:00"/>
    <x v="6"/>
    <x v="4"/>
    <n v="-6.76"/>
    <n v="80.239999999999995"/>
    <x v="3"/>
  </r>
  <r>
    <d v="2018-10-01T00:00:00"/>
    <x v="6"/>
    <x v="5"/>
    <n v="-0.3"/>
    <n v="3.62"/>
    <x v="3"/>
  </r>
  <r>
    <d v="2018-10-01T00:00:00"/>
    <x v="3"/>
    <x v="4"/>
    <n v="-5.92"/>
    <n v="76"/>
    <x v="3"/>
  </r>
  <r>
    <d v="2018-10-01T00:00:00"/>
    <x v="3"/>
    <x v="5"/>
    <n v="-0.26"/>
    <n v="3.42"/>
    <x v="3"/>
  </r>
  <r>
    <d v="2018-09-01T00:00:00"/>
    <x v="6"/>
    <x v="0"/>
    <n v="-400.92"/>
    <n v="4759.4399999999996"/>
    <x v="1"/>
  </r>
  <r>
    <d v="2018-09-01T00:00:00"/>
    <x v="6"/>
    <x v="1"/>
    <n v="-18.079999999999998"/>
    <n v="214.65"/>
    <x v="1"/>
  </r>
  <r>
    <d v="2018-09-01T00:00:00"/>
    <x v="3"/>
    <x v="0"/>
    <n v="-587.27"/>
    <n v="7539"/>
    <x v="1"/>
  </r>
  <r>
    <d v="2018-09-01T00:00:00"/>
    <x v="3"/>
    <x v="1"/>
    <n v="-26.49"/>
    <n v="340"/>
    <x v="1"/>
  </r>
  <r>
    <d v="2018-09-01T00:00:00"/>
    <x v="6"/>
    <x v="0"/>
    <n v="-25.19"/>
    <n v="299"/>
    <x v="6"/>
  </r>
  <r>
    <d v="2018-09-01T00:00:00"/>
    <x v="6"/>
    <x v="1"/>
    <n v="-1.1399999999999999"/>
    <n v="13.48"/>
    <x v="6"/>
  </r>
  <r>
    <d v="2018-09-01T00:00:00"/>
    <x v="6"/>
    <x v="0"/>
    <n v="-58.72"/>
    <n v="697"/>
    <x v="0"/>
  </r>
  <r>
    <d v="2018-09-01T00:00:00"/>
    <x v="6"/>
    <x v="1"/>
    <n v="-2.65"/>
    <n v="31.43"/>
    <x v="0"/>
  </r>
  <r>
    <d v="2018-09-01T00:00:00"/>
    <x v="3"/>
    <x v="0"/>
    <n v="-156.03"/>
    <n v="2003"/>
    <x v="0"/>
  </r>
  <r>
    <d v="2018-09-01T00:00:00"/>
    <x v="3"/>
    <x v="1"/>
    <n v="-7.04"/>
    <n v="90.34"/>
    <x v="0"/>
  </r>
  <r>
    <d v="2018-09-01T00:00:00"/>
    <x v="2"/>
    <x v="2"/>
    <n v="119.83"/>
    <n v="2700"/>
    <x v="0"/>
  </r>
  <r>
    <d v="2018-09-01T00:00:00"/>
    <x v="2"/>
    <x v="3"/>
    <n v="5.4"/>
    <n v="121.77"/>
    <x v="0"/>
  </r>
  <r>
    <d v="2018-09-01T00:00:00"/>
    <x v="2"/>
    <x v="2"/>
    <n v="6706.29"/>
    <n v="151110.73000000001"/>
    <x v="2"/>
  </r>
  <r>
    <d v="2018-09-01T00:00:00"/>
    <x v="2"/>
    <x v="3"/>
    <n v="302.45"/>
    <n v="6815.1"/>
    <x v="2"/>
  </r>
  <r>
    <d v="2018-09-01T00:00:00"/>
    <x v="2"/>
    <x v="6"/>
    <n v="0"/>
    <n v="151110.73000000001"/>
    <x v="2"/>
  </r>
  <r>
    <d v="2018-09-01T00:00:00"/>
    <x v="3"/>
    <x v="1"/>
    <n v="-364.19"/>
    <n v="4675.38"/>
    <x v="1"/>
  </r>
  <r>
    <d v="2018-09-01T00:00:00"/>
    <x v="2"/>
    <x v="2"/>
    <n v="6200.97"/>
    <n v="139724.07"/>
    <x v="1"/>
  </r>
  <r>
    <d v="2018-09-01T00:00:00"/>
    <x v="2"/>
    <x v="3"/>
    <n v="279.63"/>
    <n v="6301.58"/>
    <x v="1"/>
  </r>
  <r>
    <d v="2018-09-01T00:00:00"/>
    <x v="2"/>
    <x v="6"/>
    <n v="0"/>
    <n v="139724.07"/>
    <x v="1"/>
  </r>
  <r>
    <d v="2018-09-01T00:00:00"/>
    <x v="6"/>
    <x v="4"/>
    <n v="-14.73"/>
    <n v="174.9"/>
    <x v="3"/>
  </r>
  <r>
    <d v="2018-09-01T00:00:00"/>
    <x v="6"/>
    <x v="5"/>
    <n v="-0.66"/>
    <n v="7.89"/>
    <x v="3"/>
  </r>
  <r>
    <d v="2018-09-01T00:00:00"/>
    <x v="6"/>
    <x v="4"/>
    <n v="-1.69"/>
    <n v="20.12"/>
    <x v="3"/>
  </r>
  <r>
    <d v="2018-09-01T00:00:00"/>
    <x v="6"/>
    <x v="5"/>
    <n v="-0.08"/>
    <n v="0.91"/>
    <x v="3"/>
  </r>
  <r>
    <d v="2018-09-01T00:00:00"/>
    <x v="3"/>
    <x v="4"/>
    <n v="-4.5199999999999996"/>
    <n v="58"/>
    <x v="3"/>
  </r>
  <r>
    <d v="2018-09-01T00:00:00"/>
    <x v="3"/>
    <x v="5"/>
    <n v="-0.2"/>
    <n v="2.62"/>
    <x v="3"/>
  </r>
  <r>
    <d v="2018-09-01T00:00:00"/>
    <x v="2"/>
    <x v="2"/>
    <n v="18.149999999999999"/>
    <n v="409"/>
    <x v="5"/>
  </r>
  <r>
    <d v="2018-09-01T00:00:00"/>
    <x v="2"/>
    <x v="3"/>
    <n v="0.82"/>
    <n v="18.45"/>
    <x v="5"/>
  </r>
  <r>
    <d v="2018-09-01T00:00:00"/>
    <x v="6"/>
    <x v="4"/>
    <n v="-5.98"/>
    <n v="70.88"/>
    <x v="3"/>
  </r>
  <r>
    <d v="2018-09-01T00:00:00"/>
    <x v="6"/>
    <x v="5"/>
    <n v="-0.27"/>
    <n v="3.2"/>
    <x v="3"/>
  </r>
  <r>
    <d v="2018-09-01T00:00:00"/>
    <x v="3"/>
    <x v="4"/>
    <n v="-10.130000000000001"/>
    <n v="130"/>
    <x v="3"/>
  </r>
  <r>
    <d v="2018-09-01T00:00:00"/>
    <x v="3"/>
    <x v="5"/>
    <n v="-0.45"/>
    <n v="5.87"/>
    <x v="3"/>
  </r>
  <r>
    <d v="2018-09-01T00:00:00"/>
    <x v="2"/>
    <x v="2"/>
    <n v="264.81"/>
    <n v="5967"/>
    <x v="6"/>
  </r>
  <r>
    <d v="2018-09-01T00:00:00"/>
    <x v="2"/>
    <x v="3"/>
    <n v="11.94"/>
    <n v="269.11"/>
    <x v="6"/>
  </r>
  <r>
    <d v="2018-09-01T00:00:00"/>
    <x v="3"/>
    <x v="0"/>
    <n v="-31186.49"/>
    <n v="400338.12"/>
    <x v="2"/>
  </r>
  <r>
    <d v="2018-09-01T00:00:00"/>
    <x v="3"/>
    <x v="1"/>
    <n v="-1406.6"/>
    <n v="18055.28"/>
    <x v="2"/>
  </r>
  <r>
    <d v="2018-09-01T00:00:00"/>
    <x v="4"/>
    <x v="0"/>
    <n v="-162.80000000000001"/>
    <n v="1915"/>
    <x v="2"/>
  </r>
  <r>
    <d v="2018-09-01T00:00:00"/>
    <x v="4"/>
    <x v="1"/>
    <n v="-7.35"/>
    <n v="86.36"/>
    <x v="2"/>
  </r>
  <r>
    <d v="2018-09-01T00:00:00"/>
    <x v="2"/>
    <x v="2"/>
    <n v="27603.77"/>
    <n v="621986.46"/>
    <x v="2"/>
  </r>
  <r>
    <d v="2018-09-01T00:00:00"/>
    <x v="2"/>
    <x v="3"/>
    <n v="1245.02"/>
    <n v="28051.67"/>
    <x v="2"/>
  </r>
  <r>
    <d v="2018-09-01T00:00:00"/>
    <x v="2"/>
    <x v="6"/>
    <n v="0"/>
    <n v="621986.46"/>
    <x v="2"/>
  </r>
  <r>
    <d v="2018-09-01T00:00:00"/>
    <x v="2"/>
    <x v="3"/>
    <n v="3.56"/>
    <n v="80.28"/>
    <x v="20"/>
  </r>
  <r>
    <d v="2018-09-01T00:00:00"/>
    <x v="3"/>
    <x v="4"/>
    <n v="-8.69"/>
    <n v="111.6"/>
    <x v="11"/>
  </r>
  <r>
    <d v="2018-09-01T00:00:00"/>
    <x v="3"/>
    <x v="5"/>
    <n v="-0.39"/>
    <n v="5.03"/>
    <x v="11"/>
  </r>
  <r>
    <d v="2018-11-01T00:00:00"/>
    <x v="5"/>
    <x v="0"/>
    <n v="-2633.47"/>
    <n v="29520"/>
    <x v="21"/>
  </r>
  <r>
    <d v="2018-11-01T00:00:00"/>
    <x v="5"/>
    <x v="1"/>
    <n v="-118.77"/>
    <n v="1331.35"/>
    <x v="21"/>
  </r>
  <r>
    <d v="2018-11-01T00:00:00"/>
    <x v="2"/>
    <x v="2"/>
    <n v="1310.0899999999999"/>
    <n v="29520"/>
    <x v="21"/>
  </r>
  <r>
    <d v="2018-11-01T00:00:00"/>
    <x v="2"/>
    <x v="3"/>
    <n v="59.08"/>
    <n v="1331.35"/>
    <x v="21"/>
  </r>
  <r>
    <d v="2018-10-01T00:00:00"/>
    <x v="5"/>
    <x v="1"/>
    <n v="-210.17"/>
    <n v="2355.11"/>
    <x v="2"/>
  </r>
  <r>
    <d v="2018-11-01T00:00:00"/>
    <x v="5"/>
    <x v="0"/>
    <n v="-62.18"/>
    <n v="697.01"/>
    <x v="1"/>
  </r>
  <r>
    <d v="2018-11-01T00:00:00"/>
    <x v="5"/>
    <x v="1"/>
    <n v="-2.8"/>
    <n v="31.43"/>
    <x v="1"/>
  </r>
  <r>
    <d v="2018-11-01T00:00:00"/>
    <x v="6"/>
    <x v="0"/>
    <n v="-76.819999999999993"/>
    <n v="912"/>
    <x v="1"/>
  </r>
  <r>
    <d v="2018-11-01T00:00:00"/>
    <x v="6"/>
    <x v="1"/>
    <n v="-3.46"/>
    <n v="41.12"/>
    <x v="1"/>
  </r>
  <r>
    <d v="2018-09-01T00:00:00"/>
    <x v="3"/>
    <x v="0"/>
    <n v="-70.11"/>
    <n v="900"/>
    <x v="22"/>
  </r>
  <r>
    <d v="2018-09-01T00:00:00"/>
    <x v="3"/>
    <x v="1"/>
    <n v="-3.16"/>
    <n v="40.590000000000003"/>
    <x v="22"/>
  </r>
  <r>
    <d v="2018-09-01T00:00:00"/>
    <x v="2"/>
    <x v="2"/>
    <n v="39.94"/>
    <n v="900"/>
    <x v="22"/>
  </r>
  <r>
    <d v="2018-09-01T00:00:00"/>
    <x v="2"/>
    <x v="3"/>
    <n v="1.8"/>
    <n v="40.590000000000003"/>
    <x v="22"/>
  </r>
  <r>
    <d v="2018-09-01T00:00:00"/>
    <x v="2"/>
    <x v="6"/>
    <n v="0"/>
    <n v="900"/>
    <x v="22"/>
  </r>
  <r>
    <d v="2018-09-01T00:00:00"/>
    <x v="3"/>
    <x v="0"/>
    <n v="-138.66"/>
    <n v="1780"/>
    <x v="20"/>
  </r>
  <r>
    <d v="2018-09-01T00:00:00"/>
    <x v="3"/>
    <x v="1"/>
    <n v="-6.26"/>
    <n v="80.28"/>
    <x v="20"/>
  </r>
  <r>
    <d v="2018-09-01T00:00:00"/>
    <x v="3"/>
    <x v="0"/>
    <n v="-2813.74"/>
    <n v="36120"/>
    <x v="23"/>
  </r>
  <r>
    <d v="2018-09-01T00:00:00"/>
    <x v="3"/>
    <x v="1"/>
    <n v="-126.9"/>
    <n v="1629.02"/>
    <x v="23"/>
  </r>
  <r>
    <d v="2018-09-01T00:00:00"/>
    <x v="2"/>
    <x v="2"/>
    <n v="1603"/>
    <n v="36120"/>
    <x v="23"/>
  </r>
  <r>
    <d v="2018-09-01T00:00:00"/>
    <x v="2"/>
    <x v="3"/>
    <n v="72.31"/>
    <n v="1629.02"/>
    <x v="23"/>
  </r>
  <r>
    <d v="2018-09-01T00:00:00"/>
    <x v="3"/>
    <x v="0"/>
    <n v="-106.26"/>
    <n v="1364"/>
    <x v="24"/>
  </r>
  <r>
    <d v="2018-09-01T00:00:00"/>
    <x v="3"/>
    <x v="1"/>
    <n v="-4.79"/>
    <n v="61.52"/>
    <x v="24"/>
  </r>
  <r>
    <d v="2018-09-01T00:00:00"/>
    <x v="2"/>
    <x v="6"/>
    <n v="0"/>
    <n v="1364"/>
    <x v="24"/>
  </r>
  <r>
    <d v="2018-09-01T00:00:00"/>
    <x v="2"/>
    <x v="2"/>
    <n v="60.52"/>
    <n v="1364"/>
    <x v="24"/>
  </r>
  <r>
    <d v="2018-09-01T00:00:00"/>
    <x v="2"/>
    <x v="3"/>
    <n v="2.73"/>
    <n v="61.52"/>
    <x v="24"/>
  </r>
  <r>
    <d v="2018-09-01T00:00:00"/>
    <x v="2"/>
    <x v="6"/>
    <n v="0"/>
    <n v="1780"/>
    <x v="20"/>
  </r>
  <r>
    <d v="2018-09-01T00:00:00"/>
    <x v="2"/>
    <x v="2"/>
    <n v="79"/>
    <n v="1780"/>
    <x v="20"/>
  </r>
  <r>
    <d v="2018-09-01T00:00:00"/>
    <x v="6"/>
    <x v="4"/>
    <n v="-0.04"/>
    <n v="0.4"/>
    <x v="11"/>
  </r>
  <r>
    <d v="2018-09-01T00:00:00"/>
    <x v="6"/>
    <x v="5"/>
    <n v="0"/>
    <n v="0.02"/>
    <x v="11"/>
  </r>
  <r>
    <d v="2018-09-01T00:00:00"/>
    <x v="3"/>
    <x v="4"/>
    <n v="-82.56"/>
    <n v="1059.8"/>
    <x v="11"/>
  </r>
  <r>
    <d v="2018-09-01T00:00:00"/>
    <x v="3"/>
    <x v="5"/>
    <n v="-3.72"/>
    <n v="47.79"/>
    <x v="11"/>
  </r>
  <r>
    <d v="2018-10-01T00:00:00"/>
    <x v="6"/>
    <x v="0"/>
    <n v="-48.61"/>
    <n v="577"/>
    <x v="6"/>
  </r>
  <r>
    <d v="2018-10-01T00:00:00"/>
    <x v="6"/>
    <x v="1"/>
    <n v="-2.19"/>
    <n v="26.02"/>
    <x v="6"/>
  </r>
  <r>
    <d v="2018-10-01T00:00:00"/>
    <x v="3"/>
    <x v="0"/>
    <n v="-62.24"/>
    <n v="799"/>
    <x v="6"/>
  </r>
  <r>
    <d v="2018-10-01T00:00:00"/>
    <x v="3"/>
    <x v="1"/>
    <n v="-2.81"/>
    <n v="36.03"/>
    <x v="6"/>
  </r>
  <r>
    <d v="2018-10-01T00:00:00"/>
    <x v="2"/>
    <x v="2"/>
    <n v="61.07"/>
    <n v="1376"/>
    <x v="6"/>
  </r>
  <r>
    <d v="2018-10-01T00:00:00"/>
    <x v="2"/>
    <x v="3"/>
    <n v="2.76"/>
    <n v="62.06"/>
    <x v="6"/>
  </r>
  <r>
    <d v="2018-10-01T00:00:00"/>
    <x v="6"/>
    <x v="0"/>
    <n v="-594.82000000000005"/>
    <n v="7061"/>
    <x v="4"/>
  </r>
  <r>
    <d v="2018-10-01T00:00:00"/>
    <x v="6"/>
    <x v="1"/>
    <n v="-26.83"/>
    <n v="318.45"/>
    <x v="4"/>
  </r>
  <r>
    <d v="2018-10-01T00:00:00"/>
    <x v="3"/>
    <x v="0"/>
    <n v="-515.62"/>
    <n v="6619"/>
    <x v="4"/>
  </r>
  <r>
    <d v="2018-10-01T00:00:00"/>
    <x v="3"/>
    <x v="1"/>
    <n v="-23.25"/>
    <n v="298.52"/>
    <x v="4"/>
  </r>
  <r>
    <d v="2018-10-01T00:00:00"/>
    <x v="2"/>
    <x v="2"/>
    <n v="607.12"/>
    <n v="13680"/>
    <x v="4"/>
  </r>
  <r>
    <d v="2018-10-01T00:00:00"/>
    <x v="2"/>
    <x v="3"/>
    <n v="27.38"/>
    <n v="616.97"/>
    <x v="4"/>
  </r>
  <r>
    <d v="2019-03-01T00:00:00"/>
    <x v="0"/>
    <x v="0"/>
    <n v="-0.83"/>
    <n v="9"/>
    <x v="2"/>
  </r>
  <r>
    <d v="2019-03-01T00:00:00"/>
    <x v="0"/>
    <x v="1"/>
    <n v="-0.03"/>
    <n v="0.3"/>
    <x v="2"/>
  </r>
  <r>
    <d v="2019-03-01T00:00:00"/>
    <x v="2"/>
    <x v="2"/>
    <n v="0.4"/>
    <n v="9"/>
    <x v="2"/>
  </r>
  <r>
    <d v="2019-03-01T00:00:00"/>
    <x v="2"/>
    <x v="3"/>
    <n v="0.01"/>
    <n v="0.3"/>
    <x v="2"/>
  </r>
  <r>
    <d v="2018-09-01T00:00:00"/>
    <x v="6"/>
    <x v="0"/>
    <n v="-13867.61"/>
    <n v="164619.97"/>
    <x v="2"/>
  </r>
  <r>
    <d v="2018-09-01T00:00:00"/>
    <x v="6"/>
    <x v="1"/>
    <n v="-625.41"/>
    <n v="7424.36"/>
    <x v="2"/>
  </r>
  <r>
    <d v="2018-09-01T00:00:00"/>
    <x v="6"/>
    <x v="0"/>
    <n v="-6133.71"/>
    <n v="72812.27"/>
    <x v="2"/>
  </r>
  <r>
    <d v="2018-09-01T00:00:00"/>
    <x v="3"/>
    <x v="4"/>
    <n v="-182.83"/>
    <n v="2347"/>
    <x v="3"/>
  </r>
  <r>
    <d v="2018-09-01T00:00:00"/>
    <x v="3"/>
    <x v="5"/>
    <n v="-8.27"/>
    <n v="105.85"/>
    <x v="3"/>
  </r>
  <r>
    <d v="2018-09-01T00:00:00"/>
    <x v="2"/>
    <x v="2"/>
    <n v="24652.82"/>
    <n v="555494.07999999996"/>
    <x v="1"/>
  </r>
  <r>
    <d v="2018-09-01T00:00:00"/>
    <x v="2"/>
    <x v="3"/>
    <n v="1111.83"/>
    <n v="25052.78"/>
    <x v="1"/>
  </r>
  <r>
    <d v="2018-09-01T00:00:00"/>
    <x v="3"/>
    <x v="0"/>
    <n v="-39255.42"/>
    <n v="503920.11"/>
    <x v="18"/>
  </r>
  <r>
    <d v="2018-09-01T00:00:00"/>
    <x v="3"/>
    <x v="1"/>
    <n v="-1770.38"/>
    <n v="22726.85"/>
    <x v="18"/>
  </r>
  <r>
    <d v="2018-09-01T00:00:00"/>
    <x v="2"/>
    <x v="6"/>
    <n v="0"/>
    <n v="504623.72"/>
    <x v="18"/>
  </r>
  <r>
    <d v="2018-09-01T00:00:00"/>
    <x v="4"/>
    <x v="0"/>
    <n v="-249.82"/>
    <n v="2938.51"/>
    <x v="2"/>
  </r>
  <r>
    <d v="2018-09-01T00:00:00"/>
    <x v="4"/>
    <x v="1"/>
    <n v="-11.26"/>
    <n v="132.52000000000001"/>
    <x v="2"/>
  </r>
  <r>
    <d v="2018-09-01T00:00:00"/>
    <x v="2"/>
    <x v="6"/>
    <n v="0"/>
    <n v="880275.21"/>
    <x v="2"/>
  </r>
  <r>
    <d v="2018-09-01T00:00:00"/>
    <x v="2"/>
    <x v="2"/>
    <n v="39066.769999999997"/>
    <n v="880275.21"/>
    <x v="2"/>
  </r>
  <r>
    <d v="2018-09-01T00:00:00"/>
    <x v="2"/>
    <x v="3"/>
    <n v="1761.94"/>
    <n v="39700.370000000003"/>
    <x v="2"/>
  </r>
  <r>
    <d v="2018-09-01T00:00:00"/>
    <x v="6"/>
    <x v="0"/>
    <n v="-131.12"/>
    <n v="1556.55"/>
    <x v="12"/>
  </r>
  <r>
    <d v="2018-09-01T00:00:00"/>
    <x v="6"/>
    <x v="1"/>
    <n v="-5.91"/>
    <n v="70.2"/>
    <x v="12"/>
  </r>
  <r>
    <d v="2018-09-01T00:00:00"/>
    <x v="3"/>
    <x v="0"/>
    <n v="-220.46"/>
    <n v="2830"/>
    <x v="12"/>
  </r>
  <r>
    <d v="2018-09-01T00:00:00"/>
    <x v="3"/>
    <x v="1"/>
    <n v="-9.94"/>
    <n v="127.63"/>
    <x v="12"/>
  </r>
  <r>
    <d v="2018-09-01T00:00:00"/>
    <x v="6"/>
    <x v="0"/>
    <n v="-863.51"/>
    <n v="10250.52"/>
    <x v="12"/>
  </r>
  <r>
    <d v="2018-09-01T00:00:00"/>
    <x v="6"/>
    <x v="1"/>
    <n v="-38.94"/>
    <n v="462.3"/>
    <x v="12"/>
  </r>
  <r>
    <d v="2018-09-01T00:00:00"/>
    <x v="3"/>
    <x v="0"/>
    <n v="-1451.82"/>
    <n v="18637"/>
    <x v="12"/>
  </r>
  <r>
    <d v="2018-09-01T00:00:00"/>
    <x v="3"/>
    <x v="1"/>
    <n v="-65.48"/>
    <n v="840.53"/>
    <x v="12"/>
  </r>
  <r>
    <d v="2018-09-01T00:00:00"/>
    <x v="2"/>
    <x v="2"/>
    <n v="1282.03"/>
    <n v="28887.52"/>
    <x v="12"/>
  </r>
  <r>
    <d v="2018-09-01T00:00:00"/>
    <x v="6"/>
    <x v="0"/>
    <n v="-889.94"/>
    <n v="10564.27"/>
    <x v="1"/>
  </r>
  <r>
    <d v="2018-09-01T00:00:00"/>
    <x v="6"/>
    <x v="1"/>
    <n v="-40.130000000000003"/>
    <n v="476.45"/>
    <x v="1"/>
  </r>
  <r>
    <d v="2018-09-01T00:00:00"/>
    <x v="3"/>
    <x v="0"/>
    <n v="-2366.5100000000002"/>
    <n v="30379"/>
    <x v="1"/>
  </r>
  <r>
    <d v="2018-09-01T00:00:00"/>
    <x v="3"/>
    <x v="1"/>
    <n v="-106.73"/>
    <n v="1370.09"/>
    <x v="1"/>
  </r>
  <r>
    <d v="2018-09-01T00:00:00"/>
    <x v="6"/>
    <x v="0"/>
    <n v="-9.01"/>
    <n v="107"/>
    <x v="5"/>
  </r>
  <r>
    <d v="2018-09-01T00:00:00"/>
    <x v="6"/>
    <x v="1"/>
    <n v="-0.41"/>
    <n v="4.83"/>
    <x v="5"/>
  </r>
  <r>
    <d v="2018-09-01T00:00:00"/>
    <x v="3"/>
    <x v="0"/>
    <n v="-23.92"/>
    <n v="307"/>
    <x v="5"/>
  </r>
  <r>
    <d v="2018-09-01T00:00:00"/>
    <x v="3"/>
    <x v="1"/>
    <n v="-1.08"/>
    <n v="13.85"/>
    <x v="5"/>
  </r>
  <r>
    <d v="2018-09-01T00:00:00"/>
    <x v="2"/>
    <x v="6"/>
    <n v="0"/>
    <n v="414"/>
    <x v="5"/>
  </r>
  <r>
    <d v="2018-09-01T00:00:00"/>
    <x v="2"/>
    <x v="2"/>
    <n v="18.37"/>
    <n v="414"/>
    <x v="5"/>
  </r>
  <r>
    <d v="2018-09-01T00:00:00"/>
    <x v="2"/>
    <x v="3"/>
    <n v="0.83"/>
    <n v="18.670000000000002"/>
    <x v="5"/>
  </r>
  <r>
    <d v="2018-09-01T00:00:00"/>
    <x v="6"/>
    <x v="0"/>
    <n v="-3295.26"/>
    <n v="39117.730000000003"/>
    <x v="2"/>
  </r>
  <r>
    <d v="2018-09-01T00:00:00"/>
    <x v="6"/>
    <x v="1"/>
    <n v="-148.65"/>
    <n v="1764.17"/>
    <x v="2"/>
  </r>
  <r>
    <d v="2018-09-01T00:00:00"/>
    <x v="6"/>
    <x v="4"/>
    <n v="-1.69"/>
    <n v="20.12"/>
    <x v="3"/>
  </r>
  <r>
    <d v="2018-09-01T00:00:00"/>
    <x v="6"/>
    <x v="5"/>
    <n v="-0.08"/>
    <n v="0.91"/>
    <x v="3"/>
  </r>
  <r>
    <d v="2018-09-01T00:00:00"/>
    <x v="3"/>
    <x v="4"/>
    <n v="-4.5199999999999996"/>
    <n v="58"/>
    <x v="3"/>
  </r>
  <r>
    <d v="2018-09-01T00:00:00"/>
    <x v="3"/>
    <x v="5"/>
    <n v="-0.2"/>
    <n v="2.62"/>
    <x v="3"/>
  </r>
  <r>
    <d v="2018-09-01T00:00:00"/>
    <x v="3"/>
    <x v="0"/>
    <n v="-8724.26"/>
    <n v="111993"/>
    <x v="2"/>
  </r>
  <r>
    <d v="2018-09-01T00:00:00"/>
    <x v="3"/>
    <x v="1"/>
    <n v="-393.47"/>
    <n v="5050.8999999999996"/>
    <x v="2"/>
  </r>
  <r>
    <d v="2018-09-01T00:00:00"/>
    <x v="6"/>
    <x v="0"/>
    <n v="-210.36"/>
    <n v="2497.0100000000002"/>
    <x v="1"/>
  </r>
  <r>
    <d v="2018-09-01T00:00:00"/>
    <x v="6"/>
    <x v="1"/>
    <n v="-9.5"/>
    <n v="112.61"/>
    <x v="1"/>
  </r>
  <r>
    <d v="2018-09-01T00:00:00"/>
    <x v="3"/>
    <x v="0"/>
    <n v="-559.33000000000004"/>
    <n v="7180"/>
    <x v="1"/>
  </r>
  <r>
    <d v="2018-09-01T00:00:00"/>
    <x v="3"/>
    <x v="1"/>
    <n v="-25.22"/>
    <n v="323.82"/>
    <x v="1"/>
  </r>
  <r>
    <d v="2018-09-01T00:00:00"/>
    <x v="2"/>
    <x v="6"/>
    <n v="0"/>
    <n v="9677.01"/>
    <x v="1"/>
  </r>
  <r>
    <d v="2018-09-01T00:00:00"/>
    <x v="2"/>
    <x v="2"/>
    <n v="429.47"/>
    <n v="9677.01"/>
    <x v="1"/>
  </r>
  <r>
    <d v="2018-09-01T00:00:00"/>
    <x v="2"/>
    <x v="3"/>
    <n v="19.37"/>
    <n v="436.44"/>
    <x v="1"/>
  </r>
  <r>
    <d v="2018-09-01T00:00:00"/>
    <x v="6"/>
    <x v="0"/>
    <n v="-3037.52"/>
    <n v="36058.080000000002"/>
    <x v="1"/>
  </r>
  <r>
    <d v="2018-09-01T00:00:00"/>
    <x v="6"/>
    <x v="1"/>
    <n v="-136.96"/>
    <n v="1626.27"/>
    <x v="1"/>
  </r>
  <r>
    <d v="2018-09-01T00:00:00"/>
    <x v="3"/>
    <x v="0"/>
    <n v="-8075.59"/>
    <n v="103665.99"/>
    <x v="1"/>
  </r>
  <r>
    <d v="2018-11-01T00:00:00"/>
    <x v="5"/>
    <x v="4"/>
    <n v="-16.59"/>
    <n v="186"/>
    <x v="25"/>
  </r>
  <r>
    <d v="2018-11-01T00:00:00"/>
    <x v="5"/>
    <x v="5"/>
    <n v="-0.75"/>
    <n v="8.39"/>
    <x v="25"/>
  </r>
  <r>
    <d v="2018-10-01T00:00:00"/>
    <x v="6"/>
    <x v="0"/>
    <n v="-36.31"/>
    <n v="431"/>
    <x v="14"/>
  </r>
  <r>
    <d v="2018-10-01T00:00:00"/>
    <x v="6"/>
    <x v="1"/>
    <n v="-1.64"/>
    <n v="19.440000000000001"/>
    <x v="14"/>
  </r>
  <r>
    <d v="2018-10-01T00:00:00"/>
    <x v="3"/>
    <x v="0"/>
    <n v="-4.99"/>
    <n v="64"/>
    <x v="14"/>
  </r>
  <r>
    <d v="2018-10-01T00:00:00"/>
    <x v="3"/>
    <x v="1"/>
    <n v="-0.22"/>
    <n v="2.89"/>
    <x v="14"/>
  </r>
  <r>
    <d v="2018-10-01T00:00:00"/>
    <x v="2"/>
    <x v="6"/>
    <n v="0"/>
    <n v="495"/>
    <x v="14"/>
  </r>
  <r>
    <d v="2018-11-01T00:00:00"/>
    <x v="2"/>
    <x v="3"/>
    <n v="56.35"/>
    <n v="1269.4100000000001"/>
    <x v="2"/>
  </r>
  <r>
    <d v="2018-10-01T00:00:00"/>
    <x v="2"/>
    <x v="2"/>
    <n v="21.97"/>
    <n v="495"/>
    <x v="14"/>
  </r>
  <r>
    <d v="2018-10-01T00:00:00"/>
    <x v="6"/>
    <x v="4"/>
    <n v="-15.43"/>
    <n v="183.18"/>
    <x v="3"/>
  </r>
  <r>
    <d v="2018-10-01T00:00:00"/>
    <x v="6"/>
    <x v="5"/>
    <n v="-0.69"/>
    <n v="8.26"/>
    <x v="3"/>
  </r>
  <r>
    <d v="2018-10-01T00:00:00"/>
    <x v="3"/>
    <x v="4"/>
    <n v="-2.1"/>
    <n v="27"/>
    <x v="3"/>
  </r>
  <r>
    <d v="2018-10-01T00:00:00"/>
    <x v="3"/>
    <x v="5"/>
    <n v="-0.09"/>
    <n v="1.22"/>
    <x v="3"/>
  </r>
  <r>
    <d v="2018-10-01T00:00:00"/>
    <x v="2"/>
    <x v="3"/>
    <n v="0.99"/>
    <n v="22.33"/>
    <x v="14"/>
  </r>
  <r>
    <d v="2018-10-01T00:00:00"/>
    <x v="2"/>
    <x v="2"/>
    <n v="67.45"/>
    <n v="1520"/>
    <x v="6"/>
  </r>
  <r>
    <d v="2018-10-01T00:00:00"/>
    <x v="2"/>
    <x v="3"/>
    <n v="3.04"/>
    <n v="68.55"/>
    <x v="6"/>
  </r>
  <r>
    <d v="2018-10-01T00:00:00"/>
    <x v="2"/>
    <x v="6"/>
    <n v="0"/>
    <n v="1520"/>
    <x v="6"/>
  </r>
  <r>
    <d v="2018-10-01T00:00:00"/>
    <x v="6"/>
    <x v="0"/>
    <n v="-710.99"/>
    <n v="8440"/>
    <x v="13"/>
  </r>
  <r>
    <d v="2018-10-01T00:00:00"/>
    <x v="6"/>
    <x v="1"/>
    <n v="-32.07"/>
    <n v="380.64"/>
    <x v="13"/>
  </r>
  <r>
    <d v="2018-10-01T00:00:00"/>
    <x v="3"/>
    <x v="0"/>
    <n v="-115.29"/>
    <n v="1480"/>
    <x v="13"/>
  </r>
  <r>
    <d v="2018-10-01T00:00:00"/>
    <x v="3"/>
    <x v="1"/>
    <n v="-5.2"/>
    <n v="66.75"/>
    <x v="13"/>
  </r>
  <r>
    <d v="2018-09-01T00:00:00"/>
    <x v="3"/>
    <x v="4"/>
    <n v="-39.25"/>
    <n v="504"/>
    <x v="3"/>
  </r>
  <r>
    <d v="2018-09-01T00:00:00"/>
    <x v="3"/>
    <x v="5"/>
    <n v="-1.77"/>
    <n v="22.73"/>
    <x v="3"/>
  </r>
  <r>
    <d v="2018-09-01T00:00:00"/>
    <x v="6"/>
    <x v="0"/>
    <n v="-12.21"/>
    <n v="145"/>
    <x v="5"/>
  </r>
  <r>
    <d v="2018-09-01T00:00:00"/>
    <x v="6"/>
    <x v="1"/>
    <n v="-0.55000000000000004"/>
    <n v="6.54"/>
    <x v="5"/>
  </r>
  <r>
    <d v="2018-09-01T00:00:00"/>
    <x v="3"/>
    <x v="0"/>
    <n v="-20.57"/>
    <n v="264"/>
    <x v="5"/>
  </r>
  <r>
    <d v="2018-09-01T00:00:00"/>
    <x v="3"/>
    <x v="1"/>
    <n v="-0.93"/>
    <n v="11.91"/>
    <x v="5"/>
  </r>
  <r>
    <d v="2018-09-01T00:00:00"/>
    <x v="2"/>
    <x v="6"/>
    <n v="0"/>
    <n v="409"/>
    <x v="5"/>
  </r>
  <r>
    <d v="2018-09-01T00:00:00"/>
    <x v="6"/>
    <x v="0"/>
    <n v="-1245.9100000000001"/>
    <n v="14790.17"/>
    <x v="1"/>
  </r>
  <r>
    <d v="2018-09-01T00:00:00"/>
    <x v="6"/>
    <x v="1"/>
    <n v="-56.2"/>
    <n v="667.03"/>
    <x v="1"/>
  </r>
  <r>
    <d v="2018-09-01T00:00:00"/>
    <x v="2"/>
    <x v="6"/>
    <n v="0"/>
    <n v="3506"/>
    <x v="14"/>
  </r>
  <r>
    <d v="2018-09-01T00:00:00"/>
    <x v="2"/>
    <x v="2"/>
    <n v="155.6"/>
    <n v="3506"/>
    <x v="14"/>
  </r>
  <r>
    <d v="2018-09-01T00:00:00"/>
    <x v="2"/>
    <x v="3"/>
    <n v="7.02"/>
    <n v="158.12"/>
    <x v="14"/>
  </r>
  <r>
    <d v="2018-11-01T00:00:00"/>
    <x v="3"/>
    <x v="0"/>
    <n v="-0.23"/>
    <n v="3"/>
    <x v="2"/>
  </r>
  <r>
    <d v="2018-11-01T00:00:00"/>
    <x v="3"/>
    <x v="1"/>
    <n v="-0.01"/>
    <n v="0.14000000000000001"/>
    <x v="2"/>
  </r>
  <r>
    <d v="2018-11-01T00:00:00"/>
    <x v="5"/>
    <x v="0"/>
    <n v="-43.8"/>
    <n v="491"/>
    <x v="14"/>
  </r>
  <r>
    <d v="2018-11-01T00:00:00"/>
    <x v="5"/>
    <x v="1"/>
    <n v="-1.98"/>
    <n v="22.15"/>
    <x v="14"/>
  </r>
  <r>
    <d v="2018-11-01T00:00:00"/>
    <x v="6"/>
    <x v="0"/>
    <n v="-4.6399999999999997"/>
    <n v="55"/>
    <x v="14"/>
  </r>
  <r>
    <d v="2018-11-01T00:00:00"/>
    <x v="6"/>
    <x v="1"/>
    <n v="-0.21"/>
    <n v="2.48"/>
    <x v="14"/>
  </r>
  <r>
    <d v="2018-11-01T00:00:00"/>
    <x v="2"/>
    <x v="6"/>
    <n v="0"/>
    <n v="546"/>
    <x v="14"/>
  </r>
  <r>
    <d v="2018-09-01T00:00:00"/>
    <x v="6"/>
    <x v="4"/>
    <n v="-6.95"/>
    <n v="82.5"/>
    <x v="3"/>
  </r>
  <r>
    <d v="2018-09-01T00:00:00"/>
    <x v="6"/>
    <x v="5"/>
    <n v="-0.31"/>
    <n v="3.71"/>
    <x v="3"/>
  </r>
  <r>
    <d v="2018-09-01T00:00:00"/>
    <x v="3"/>
    <x v="4"/>
    <n v="-11.68"/>
    <n v="150"/>
    <x v="3"/>
  </r>
  <r>
    <d v="2018-09-01T00:00:00"/>
    <x v="3"/>
    <x v="5"/>
    <n v="-0.53"/>
    <n v="6.76"/>
    <x v="3"/>
  </r>
  <r>
    <d v="2018-09-01T00:00:00"/>
    <x v="6"/>
    <x v="4"/>
    <n v="-38.51"/>
    <n v="457.12"/>
    <x v="3"/>
  </r>
  <r>
    <d v="2018-09-01T00:00:00"/>
    <x v="6"/>
    <x v="5"/>
    <n v="-1.73"/>
    <n v="20.61"/>
    <x v="3"/>
  </r>
  <r>
    <d v="2018-09-01T00:00:00"/>
    <x v="3"/>
    <x v="4"/>
    <n v="-64.67"/>
    <n v="830"/>
    <x v="3"/>
  </r>
  <r>
    <d v="2018-09-01T00:00:00"/>
    <x v="3"/>
    <x v="5"/>
    <n v="-2.92"/>
    <n v="37.42"/>
    <x v="3"/>
  </r>
  <r>
    <d v="2018-09-01T00:00:00"/>
    <x v="6"/>
    <x v="0"/>
    <n v="-104.79"/>
    <n v="1244"/>
    <x v="14"/>
  </r>
  <r>
    <d v="2018-09-01T00:00:00"/>
    <x v="6"/>
    <x v="1"/>
    <n v="-4.7300000000000004"/>
    <n v="56.1"/>
    <x v="14"/>
  </r>
  <r>
    <d v="2018-09-01T00:00:00"/>
    <x v="3"/>
    <x v="0"/>
    <n v="-176.21"/>
    <n v="2262"/>
    <x v="14"/>
  </r>
  <r>
    <d v="2018-09-01T00:00:00"/>
    <x v="3"/>
    <x v="1"/>
    <n v="-7.95"/>
    <n v="102.02"/>
    <x v="14"/>
  </r>
  <r>
    <d v="2018-10-01T00:00:00"/>
    <x v="2"/>
    <x v="2"/>
    <n v="1027.72"/>
    <n v="23157.3"/>
    <x v="15"/>
  </r>
  <r>
    <d v="2018-10-01T00:00:00"/>
    <x v="2"/>
    <x v="3"/>
    <n v="35.659999999999997"/>
    <n v="803.56"/>
    <x v="15"/>
  </r>
  <r>
    <d v="2018-11-01T00:00:00"/>
    <x v="1"/>
    <x v="0"/>
    <n v="-1.75"/>
    <n v="14.59"/>
    <x v="18"/>
  </r>
  <r>
    <d v="2018-11-01T00:00:00"/>
    <x v="1"/>
    <x v="1"/>
    <n v="-0.06"/>
    <n v="0.62"/>
    <x v="18"/>
  </r>
  <r>
    <d v="2018-10-01T00:00:00"/>
    <x v="9"/>
    <x v="0"/>
    <n v="6.08"/>
    <n v="-62"/>
    <x v="1"/>
  </r>
  <r>
    <d v="2018-10-01T00:00:00"/>
    <x v="9"/>
    <x v="1"/>
    <n v="0.27"/>
    <n v="-2.8"/>
    <x v="1"/>
  </r>
  <r>
    <d v="2018-10-01T00:00:00"/>
    <x v="8"/>
    <x v="2"/>
    <n v="-2.04"/>
    <n v="-62"/>
    <x v="1"/>
  </r>
  <r>
    <d v="2018-10-01T00:00:00"/>
    <x v="8"/>
    <x v="3"/>
    <n v="-0.09"/>
    <n v="-2.8"/>
    <x v="1"/>
  </r>
  <r>
    <d v="2018-10-01T00:00:00"/>
    <x v="8"/>
    <x v="6"/>
    <n v="0.46"/>
    <n v="-62"/>
    <x v="1"/>
  </r>
  <r>
    <d v="2018-10-01T00:00:00"/>
    <x v="4"/>
    <x v="0"/>
    <n v="238.14"/>
    <n v="-2801"/>
    <x v="0"/>
  </r>
  <r>
    <d v="2018-10-01T00:00:00"/>
    <x v="4"/>
    <x v="1"/>
    <n v="10.74"/>
    <n v="-126.33"/>
    <x v="0"/>
  </r>
  <r>
    <d v="2018-10-01T00:00:00"/>
    <x v="2"/>
    <x v="2"/>
    <n v="-242.01"/>
    <n v="-5453"/>
    <x v="0"/>
  </r>
  <r>
    <d v="2018-10-01T00:00:00"/>
    <x v="2"/>
    <x v="3"/>
    <n v="-10.91"/>
    <n v="-245.93"/>
    <x v="0"/>
  </r>
  <r>
    <d v="2018-10-01T00:00:00"/>
    <x v="2"/>
    <x v="6"/>
    <n v="0"/>
    <n v="164241.98000000001"/>
    <x v="1"/>
  </r>
  <r>
    <d v="2018-10-01T00:00:00"/>
    <x v="2"/>
    <x v="2"/>
    <n v="7289.03"/>
    <n v="164241.98000000001"/>
    <x v="1"/>
  </r>
  <r>
    <d v="2018-10-01T00:00:00"/>
    <x v="2"/>
    <x v="3"/>
    <n v="328.71"/>
    <n v="7407.3"/>
    <x v="1"/>
  </r>
  <r>
    <d v="2018-10-01T00:00:00"/>
    <x v="6"/>
    <x v="0"/>
    <n v="-767.01"/>
    <n v="9105"/>
    <x v="4"/>
  </r>
  <r>
    <d v="2018-10-01T00:00:00"/>
    <x v="6"/>
    <x v="1"/>
    <n v="-34.590000000000003"/>
    <n v="410.64"/>
    <x v="4"/>
  </r>
  <r>
    <d v="2018-10-01T00:00:00"/>
    <x v="3"/>
    <x v="0"/>
    <n v="-75.95"/>
    <n v="975"/>
    <x v="4"/>
  </r>
  <r>
    <d v="2018-10-01T00:00:00"/>
    <x v="3"/>
    <x v="1"/>
    <n v="-3.43"/>
    <n v="43.97"/>
    <x v="4"/>
  </r>
  <r>
    <d v="2018-10-01T00:00:00"/>
    <x v="5"/>
    <x v="0"/>
    <n v="-0.02"/>
    <n v="0.28000000000000003"/>
    <x v="2"/>
  </r>
  <r>
    <d v="2018-10-01T00:00:00"/>
    <x v="5"/>
    <x v="1"/>
    <n v="0"/>
    <n v="0.01"/>
    <x v="2"/>
  </r>
  <r>
    <d v="2018-10-01T00:00:00"/>
    <x v="6"/>
    <x v="4"/>
    <n v="-5.91"/>
    <n v="70.12"/>
    <x v="3"/>
  </r>
  <r>
    <d v="2018-10-01T00:00:00"/>
    <x v="6"/>
    <x v="5"/>
    <n v="-0.27"/>
    <n v="3.16"/>
    <x v="3"/>
  </r>
  <r>
    <d v="2018-10-01T00:00:00"/>
    <x v="3"/>
    <x v="4"/>
    <n v="-0.62"/>
    <n v="8"/>
    <x v="3"/>
  </r>
  <r>
    <d v="2018-10-01T00:00:00"/>
    <x v="3"/>
    <x v="5"/>
    <n v="-0.03"/>
    <n v="0.36"/>
    <x v="3"/>
  </r>
  <r>
    <d v="2018-10-01T00:00:00"/>
    <x v="5"/>
    <x v="0"/>
    <n v="-61.94"/>
    <n v="696.6"/>
    <x v="10"/>
  </r>
  <r>
    <d v="2018-10-01T00:00:00"/>
    <x v="5"/>
    <x v="1"/>
    <n v="-2.78"/>
    <n v="31.31"/>
    <x v="10"/>
  </r>
  <r>
    <d v="2018-10-01T00:00:00"/>
    <x v="5"/>
    <x v="0"/>
    <n v="-31.96"/>
    <n v="360.44"/>
    <x v="16"/>
  </r>
  <r>
    <d v="2018-10-01T00:00:00"/>
    <x v="5"/>
    <x v="1"/>
    <n v="-1.43"/>
    <n v="16.09"/>
    <x v="16"/>
  </r>
  <r>
    <d v="2018-10-01T00:00:00"/>
    <x v="5"/>
    <x v="0"/>
    <n v="-0.45"/>
    <n v="5.38"/>
    <x v="18"/>
  </r>
  <r>
    <d v="2018-10-01T00:00:00"/>
    <x v="5"/>
    <x v="1"/>
    <n v="0"/>
    <n v="0.23"/>
    <x v="18"/>
  </r>
  <r>
    <d v="2018-10-01T00:00:00"/>
    <x v="5"/>
    <x v="0"/>
    <n v="-0.3"/>
    <n v="3.59"/>
    <x v="26"/>
  </r>
  <r>
    <d v="2018-10-01T00:00:00"/>
    <x v="5"/>
    <x v="1"/>
    <n v="0"/>
    <n v="0.13"/>
    <x v="26"/>
  </r>
  <r>
    <d v="2018-10-01T00:00:00"/>
    <x v="2"/>
    <x v="2"/>
    <n v="447.35"/>
    <n v="10080"/>
    <x v="4"/>
  </r>
  <r>
    <d v="2018-10-01T00:00:00"/>
    <x v="2"/>
    <x v="3"/>
    <n v="20.18"/>
    <n v="454.61"/>
    <x v="4"/>
  </r>
  <r>
    <d v="2018-10-01T00:00:00"/>
    <x v="2"/>
    <x v="6"/>
    <n v="0"/>
    <n v="86305.47"/>
    <x v="1"/>
  </r>
  <r>
    <d v="2018-10-01T00:00:00"/>
    <x v="2"/>
    <x v="2"/>
    <n v="3830.23"/>
    <n v="86305.47"/>
    <x v="1"/>
  </r>
  <r>
    <d v="2018-10-01T00:00:00"/>
    <x v="2"/>
    <x v="3"/>
    <n v="172.73"/>
    <n v="3892.39"/>
    <x v="1"/>
  </r>
  <r>
    <d v="2018-10-01T00:00:00"/>
    <x v="9"/>
    <x v="0"/>
    <n v="-46.7"/>
    <n v="476.03"/>
    <x v="2"/>
  </r>
  <r>
    <d v="2018-10-01T00:00:00"/>
    <x v="9"/>
    <x v="1"/>
    <n v="-2.1"/>
    <n v="21.47"/>
    <x v="2"/>
  </r>
  <r>
    <d v="2018-10-01T00:00:00"/>
    <x v="8"/>
    <x v="2"/>
    <n v="15.66"/>
    <n v="476.03"/>
    <x v="2"/>
  </r>
  <r>
    <d v="2018-10-01T00:00:00"/>
    <x v="8"/>
    <x v="3"/>
    <n v="0.71"/>
    <n v="21.47"/>
    <x v="2"/>
  </r>
  <r>
    <d v="2018-10-01T00:00:00"/>
    <x v="8"/>
    <x v="6"/>
    <n v="-3.53"/>
    <n v="476.03"/>
    <x v="2"/>
  </r>
  <r>
    <d v="2018-10-01T00:00:00"/>
    <x v="2"/>
    <x v="3"/>
    <n v="918.9"/>
    <n v="20706.03"/>
    <x v="2"/>
  </r>
  <r>
    <d v="2018-10-01T00:00:00"/>
    <x v="2"/>
    <x v="6"/>
    <n v="0"/>
    <n v="459113.64"/>
    <x v="2"/>
  </r>
  <r>
    <d v="2018-10-01T00:00:00"/>
    <x v="6"/>
    <x v="0"/>
    <n v="-2512.04"/>
    <n v="29819.99"/>
    <x v="1"/>
  </r>
  <r>
    <d v="2018-10-01T00:00:00"/>
    <x v="6"/>
    <x v="1"/>
    <n v="-113.29"/>
    <n v="1344.88"/>
    <x v="1"/>
  </r>
  <r>
    <d v="2018-10-01T00:00:00"/>
    <x v="3"/>
    <x v="0"/>
    <n v="18.23"/>
    <n v="-234"/>
    <x v="1"/>
  </r>
  <r>
    <d v="2018-10-01T00:00:00"/>
    <x v="3"/>
    <x v="1"/>
    <n v="0.82"/>
    <n v="-10.55"/>
    <x v="1"/>
  </r>
  <r>
    <d v="2018-10-01T00:00:00"/>
    <x v="2"/>
    <x v="6"/>
    <n v="0"/>
    <n v="28927.07"/>
    <x v="1"/>
  </r>
  <r>
    <d v="2018-10-01T00:00:00"/>
    <x v="2"/>
    <x v="2"/>
    <n v="1283.8"/>
    <n v="28927.07"/>
    <x v="1"/>
  </r>
  <r>
    <d v="2018-10-01T00:00:00"/>
    <x v="2"/>
    <x v="3"/>
    <n v="57.89"/>
    <n v="1304.6199999999999"/>
    <x v="1"/>
  </r>
  <r>
    <d v="2018-09-01T00:00:00"/>
    <x v="3"/>
    <x v="0"/>
    <n v="-1.01"/>
    <n v="13"/>
    <x v="5"/>
  </r>
  <r>
    <d v="2018-09-01T00:00:00"/>
    <x v="3"/>
    <x v="1"/>
    <n v="-0.05"/>
    <n v="0.59"/>
    <x v="5"/>
  </r>
  <r>
    <d v="2018-09-01T00:00:00"/>
    <x v="2"/>
    <x v="2"/>
    <n v="0.57999999999999996"/>
    <n v="13"/>
    <x v="5"/>
  </r>
  <r>
    <d v="2018-09-01T00:00:00"/>
    <x v="2"/>
    <x v="3"/>
    <n v="0.03"/>
    <n v="0.59"/>
    <x v="5"/>
  </r>
  <r>
    <d v="2018-09-01T00:00:00"/>
    <x v="2"/>
    <x v="6"/>
    <n v="0"/>
    <n v="13"/>
    <x v="5"/>
  </r>
  <r>
    <d v="2018-10-01T00:00:00"/>
    <x v="6"/>
    <x v="0"/>
    <n v="-14589.87"/>
    <n v="173194.71"/>
    <x v="2"/>
  </r>
  <r>
    <d v="2018-10-01T00:00:00"/>
    <x v="6"/>
    <x v="1"/>
    <n v="-658.07"/>
    <n v="7811.09"/>
    <x v="2"/>
  </r>
  <r>
    <d v="2018-10-01T00:00:00"/>
    <x v="4"/>
    <x v="0"/>
    <n v="-27.55"/>
    <n v="324"/>
    <x v="2"/>
  </r>
  <r>
    <d v="2018-10-01T00:00:00"/>
    <x v="4"/>
    <x v="1"/>
    <n v="-1.24"/>
    <n v="14.61"/>
    <x v="2"/>
  </r>
  <r>
    <d v="2018-10-01T00:00:00"/>
    <x v="4"/>
    <x v="0"/>
    <n v="-28.74"/>
    <n v="338"/>
    <x v="2"/>
  </r>
  <r>
    <d v="2018-10-01T00:00:00"/>
    <x v="4"/>
    <x v="1"/>
    <n v="-1.3"/>
    <n v="15.24"/>
    <x v="2"/>
  </r>
  <r>
    <d v="2018-09-01T00:00:00"/>
    <x v="2"/>
    <x v="6"/>
    <n v="0"/>
    <n v="31378.01"/>
    <x v="1"/>
  </r>
  <r>
    <d v="2018-09-01T00:00:00"/>
    <x v="2"/>
    <x v="2"/>
    <n v="1392.55"/>
    <n v="31378.01"/>
    <x v="1"/>
  </r>
  <r>
    <d v="2018-09-01T00:00:00"/>
    <x v="2"/>
    <x v="3"/>
    <n v="62.81"/>
    <n v="1415.14"/>
    <x v="1"/>
  </r>
  <r>
    <d v="2018-09-01T00:00:00"/>
    <x v="4"/>
    <x v="0"/>
    <n v="-1.1100000000000001"/>
    <n v="13"/>
    <x v="2"/>
  </r>
  <r>
    <d v="2018-09-01T00:00:00"/>
    <x v="4"/>
    <x v="1"/>
    <n v="-0.05"/>
    <n v="0.59"/>
    <x v="2"/>
  </r>
  <r>
    <d v="2018-09-01T00:00:00"/>
    <x v="3"/>
    <x v="0"/>
    <n v="-855.4"/>
    <n v="10980.85"/>
    <x v="1"/>
  </r>
  <r>
    <d v="2018-09-01T00:00:00"/>
    <x v="3"/>
    <x v="1"/>
    <n v="-38.58"/>
    <n v="495.24"/>
    <x v="1"/>
  </r>
  <r>
    <d v="2018-09-01T00:00:00"/>
    <x v="2"/>
    <x v="6"/>
    <n v="0"/>
    <n v="10980.85"/>
    <x v="1"/>
  </r>
  <r>
    <d v="2018-09-01T00:00:00"/>
    <x v="2"/>
    <x v="2"/>
    <n v="487.33"/>
    <n v="10980.85"/>
    <x v="1"/>
  </r>
  <r>
    <d v="2018-09-01T00:00:00"/>
    <x v="2"/>
    <x v="3"/>
    <n v="21.98"/>
    <n v="495.24"/>
    <x v="1"/>
  </r>
  <r>
    <d v="2018-09-01T00:00:00"/>
    <x v="3"/>
    <x v="0"/>
    <n v="-339.32"/>
    <n v="4355.99"/>
    <x v="2"/>
  </r>
  <r>
    <d v="2018-09-01T00:00:00"/>
    <x v="3"/>
    <x v="1"/>
    <n v="-15.3"/>
    <n v="196.47"/>
    <x v="2"/>
  </r>
  <r>
    <d v="2018-09-01T00:00:00"/>
    <x v="2"/>
    <x v="6"/>
    <n v="0"/>
    <n v="4356.0200000000004"/>
    <x v="2"/>
  </r>
  <r>
    <d v="2018-09-01T00:00:00"/>
    <x v="2"/>
    <x v="2"/>
    <n v="193.33"/>
    <n v="4356.0200000000004"/>
    <x v="2"/>
  </r>
  <r>
    <d v="2018-09-01T00:00:00"/>
    <x v="2"/>
    <x v="3"/>
    <n v="8.73"/>
    <n v="196.47"/>
    <x v="2"/>
  </r>
  <r>
    <d v="2018-09-01T00:00:00"/>
    <x v="6"/>
    <x v="0"/>
    <n v="0"/>
    <n v="0.01"/>
    <x v="1"/>
  </r>
  <r>
    <d v="2018-09-01T00:00:00"/>
    <x v="3"/>
    <x v="0"/>
    <n v="-2444.35"/>
    <n v="31378"/>
    <x v="1"/>
  </r>
  <r>
    <d v="2018-09-01T00:00:00"/>
    <x v="3"/>
    <x v="1"/>
    <n v="-110.24"/>
    <n v="1415.14"/>
    <x v="1"/>
  </r>
  <r>
    <d v="2018-09-01T00:00:00"/>
    <x v="6"/>
    <x v="0"/>
    <n v="0"/>
    <n v="0.05"/>
    <x v="2"/>
  </r>
  <r>
    <d v="2018-09-01T00:00:00"/>
    <x v="3"/>
    <x v="0"/>
    <n v="-1833.17"/>
    <n v="23531.9"/>
    <x v="2"/>
  </r>
  <r>
    <d v="2018-09-01T00:00:00"/>
    <x v="3"/>
    <x v="1"/>
    <n v="-82.68"/>
    <n v="1061.26"/>
    <x v="2"/>
  </r>
  <r>
    <d v="2018-09-01T00:00:00"/>
    <x v="2"/>
    <x v="2"/>
    <n v="1044.93"/>
    <n v="23544.95"/>
    <x v="2"/>
  </r>
  <r>
    <d v="2018-09-01T00:00:00"/>
    <x v="2"/>
    <x v="3"/>
    <n v="47.13"/>
    <n v="1061.8499999999999"/>
    <x v="2"/>
  </r>
  <r>
    <d v="2018-09-01T00:00:00"/>
    <x v="2"/>
    <x v="6"/>
    <n v="0"/>
    <n v="23544.95"/>
    <x v="2"/>
  </r>
  <r>
    <d v="2018-09-01T00:00:00"/>
    <x v="3"/>
    <x v="0"/>
    <n v="-63.64"/>
    <n v="817"/>
    <x v="18"/>
  </r>
  <r>
    <d v="2018-09-01T00:00:00"/>
    <x v="3"/>
    <x v="1"/>
    <n v="-2.87"/>
    <n v="36.85"/>
    <x v="18"/>
  </r>
  <r>
    <d v="2018-09-01T00:00:00"/>
    <x v="2"/>
    <x v="6"/>
    <n v="0"/>
    <n v="817"/>
    <x v="18"/>
  </r>
  <r>
    <d v="2018-09-01T00:00:00"/>
    <x v="2"/>
    <x v="2"/>
    <n v="36.26"/>
    <n v="817"/>
    <x v="18"/>
  </r>
  <r>
    <d v="2018-09-01T00:00:00"/>
    <x v="2"/>
    <x v="3"/>
    <n v="1.64"/>
    <n v="36.85"/>
    <x v="18"/>
  </r>
  <r>
    <d v="2018-09-01T00:00:00"/>
    <x v="6"/>
    <x v="0"/>
    <n v="-144.58000000000001"/>
    <n v="1718.34"/>
    <x v="10"/>
  </r>
  <r>
    <d v="2018-09-01T00:00:00"/>
    <x v="6"/>
    <x v="1"/>
    <n v="-6.49"/>
    <n v="77.41"/>
    <x v="10"/>
  </r>
  <r>
    <d v="2018-09-01T00:00:00"/>
    <x v="6"/>
    <x v="0"/>
    <n v="-113.12"/>
    <n v="1345.12"/>
    <x v="16"/>
  </r>
  <r>
    <d v="2018-09-01T00:00:00"/>
    <x v="6"/>
    <x v="1"/>
    <n v="-5.09"/>
    <n v="60.58"/>
    <x v="16"/>
  </r>
  <r>
    <d v="2018-09-01T00:00:00"/>
    <x v="6"/>
    <x v="0"/>
    <n v="-59.26"/>
    <n v="703.61"/>
    <x v="18"/>
  </r>
  <r>
    <d v="2018-09-01T00:00:00"/>
    <x v="6"/>
    <x v="1"/>
    <n v="-2.66"/>
    <n v="31.71"/>
    <x v="18"/>
  </r>
  <r>
    <d v="2018-09-01T00:00:00"/>
    <x v="6"/>
    <x v="0"/>
    <n v="-0.37"/>
    <n v="4.5199999999999996"/>
    <x v="26"/>
  </r>
  <r>
    <d v="2018-09-01T00:00:00"/>
    <x v="6"/>
    <x v="1"/>
    <n v="0"/>
    <n v="0.18"/>
    <x v="26"/>
  </r>
  <r>
    <d v="2018-09-01T00:00:00"/>
    <x v="3"/>
    <x v="0"/>
    <n v="-765.37"/>
    <n v="9825"/>
    <x v="0"/>
  </r>
  <r>
    <d v="2018-10-01T00:00:00"/>
    <x v="6"/>
    <x v="1"/>
    <n v="-16.05"/>
    <n v="190.45"/>
    <x v="1"/>
  </r>
  <r>
    <d v="2018-10-01T00:00:00"/>
    <x v="3"/>
    <x v="0"/>
    <n v="-24.62"/>
    <n v="316"/>
    <x v="1"/>
  </r>
  <r>
    <d v="2018-10-01T00:00:00"/>
    <x v="3"/>
    <x v="1"/>
    <n v="-1.1100000000000001"/>
    <n v="14.25"/>
    <x v="1"/>
  </r>
  <r>
    <d v="2018-10-01T00:00:00"/>
    <x v="2"/>
    <x v="2"/>
    <n v="312.69"/>
    <n v="7045.76"/>
    <x v="1"/>
  </r>
  <r>
    <d v="2018-10-01T00:00:00"/>
    <x v="2"/>
    <x v="3"/>
    <n v="14.1"/>
    <n v="317.77"/>
    <x v="1"/>
  </r>
  <r>
    <d v="2018-10-01T00:00:00"/>
    <x v="2"/>
    <x v="6"/>
    <n v="0"/>
    <n v="7045.76"/>
    <x v="1"/>
  </r>
  <r>
    <d v="2018-10-01T00:00:00"/>
    <x v="6"/>
    <x v="0"/>
    <n v="-121.98"/>
    <n v="1448"/>
    <x v="14"/>
  </r>
  <r>
    <d v="2018-10-01T00:00:00"/>
    <x v="6"/>
    <x v="1"/>
    <n v="-5.5"/>
    <n v="65.3"/>
    <x v="14"/>
  </r>
  <r>
    <d v="2018-10-01T00:00:00"/>
    <x v="6"/>
    <x v="0"/>
    <n v="-50.97"/>
    <n v="605"/>
    <x v="6"/>
  </r>
  <r>
    <d v="2018-10-01T00:00:00"/>
    <x v="6"/>
    <x v="1"/>
    <n v="-2.2999999999999998"/>
    <n v="27.29"/>
    <x v="6"/>
  </r>
  <r>
    <d v="2018-10-01T00:00:00"/>
    <x v="3"/>
    <x v="0"/>
    <n v="-35.369999999999997"/>
    <n v="454"/>
    <x v="6"/>
  </r>
  <r>
    <d v="2018-10-01T00:00:00"/>
    <x v="3"/>
    <x v="1"/>
    <n v="-1.6"/>
    <n v="20.48"/>
    <x v="6"/>
  </r>
  <r>
    <d v="2018-10-01T00:00:00"/>
    <x v="2"/>
    <x v="6"/>
    <n v="0"/>
    <n v="1265"/>
    <x v="6"/>
  </r>
  <r>
    <d v="2018-10-01T00:00:00"/>
    <x v="2"/>
    <x v="2"/>
    <n v="56.14"/>
    <n v="1265"/>
    <x v="6"/>
  </r>
  <r>
    <d v="2018-10-01T00:00:00"/>
    <x v="2"/>
    <x v="3"/>
    <n v="2.5299999999999998"/>
    <n v="57.05"/>
    <x v="6"/>
  </r>
  <r>
    <d v="2018-10-01T00:00:00"/>
    <x v="5"/>
    <x v="0"/>
    <n v="-22919.08"/>
    <n v="256911.44"/>
    <x v="2"/>
  </r>
  <r>
    <d v="2018-10-01T00:00:00"/>
    <x v="5"/>
    <x v="1"/>
    <n v="-1033.74"/>
    <n v="11586.8"/>
    <x v="2"/>
  </r>
  <r>
    <d v="2018-10-01T00:00:00"/>
    <x v="3"/>
    <x v="0"/>
    <n v="-295.08999999999997"/>
    <n v="3788"/>
    <x v="14"/>
  </r>
  <r>
    <d v="2018-10-01T00:00:00"/>
    <x v="3"/>
    <x v="1"/>
    <n v="-13.31"/>
    <n v="170.84"/>
    <x v="14"/>
  </r>
  <r>
    <d v="2018-10-01T00:00:00"/>
    <x v="4"/>
    <x v="0"/>
    <n v="-207.79"/>
    <n v="2444"/>
    <x v="14"/>
  </r>
  <r>
    <d v="2018-10-01T00:00:00"/>
    <x v="4"/>
    <x v="1"/>
    <n v="-9.3699999999999992"/>
    <n v="110.22"/>
    <x v="14"/>
  </r>
  <r>
    <d v="2018-10-01T00:00:00"/>
    <x v="2"/>
    <x v="6"/>
    <n v="0"/>
    <n v="7680"/>
    <x v="14"/>
  </r>
  <r>
    <d v="2018-10-01T00:00:00"/>
    <x v="2"/>
    <x v="2"/>
    <n v="340.84"/>
    <n v="7680"/>
    <x v="14"/>
  </r>
  <r>
    <d v="2018-10-01T00:00:00"/>
    <x v="2"/>
    <x v="3"/>
    <n v="15.37"/>
    <n v="346.37"/>
    <x v="14"/>
  </r>
  <r>
    <d v="2018-10-01T00:00:00"/>
    <x v="2"/>
    <x v="2"/>
    <n v="72.12"/>
    <n v="1625"/>
    <x v="20"/>
  </r>
  <r>
    <d v="2018-10-01T00:00:00"/>
    <x v="2"/>
    <x v="3"/>
    <n v="3.25"/>
    <n v="73.28"/>
    <x v="20"/>
  </r>
  <r>
    <d v="2018-10-01T00:00:00"/>
    <x v="2"/>
    <x v="6"/>
    <n v="0"/>
    <n v="1080"/>
    <x v="22"/>
  </r>
  <r>
    <d v="2018-10-01T00:00:00"/>
    <x v="6"/>
    <x v="0"/>
    <n v="-136.88999999999999"/>
    <n v="1625"/>
    <x v="20"/>
  </r>
  <r>
    <d v="2018-10-01T00:00:00"/>
    <x v="6"/>
    <x v="1"/>
    <n v="-6.18"/>
    <n v="73.28"/>
    <x v="20"/>
  </r>
  <r>
    <d v="2018-10-01T00:00:00"/>
    <x v="2"/>
    <x v="6"/>
    <n v="0"/>
    <n v="1625"/>
    <x v="20"/>
  </r>
  <r>
    <d v="2018-10-01T00:00:00"/>
    <x v="2"/>
    <x v="2"/>
    <n v="1688.2"/>
    <n v="38040"/>
    <x v="23"/>
  </r>
  <r>
    <d v="2018-10-01T00:00:00"/>
    <x v="2"/>
    <x v="3"/>
    <n v="76.14"/>
    <n v="1715.61"/>
    <x v="23"/>
  </r>
  <r>
    <d v="2018-10-01T00:00:00"/>
    <x v="6"/>
    <x v="0"/>
    <n v="-114.9"/>
    <n v="1364"/>
    <x v="24"/>
  </r>
  <r>
    <d v="2018-10-01T00:00:00"/>
    <x v="6"/>
    <x v="1"/>
    <n v="-5.19"/>
    <n v="61.52"/>
    <x v="24"/>
  </r>
  <r>
    <d v="2018-10-01T00:00:00"/>
    <x v="2"/>
    <x v="6"/>
    <n v="0"/>
    <n v="1364"/>
    <x v="24"/>
  </r>
  <r>
    <d v="2018-10-01T00:00:00"/>
    <x v="2"/>
    <x v="2"/>
    <n v="60.52"/>
    <n v="1364"/>
    <x v="24"/>
  </r>
  <r>
    <d v="2018-10-01T00:00:00"/>
    <x v="2"/>
    <x v="3"/>
    <n v="2.73"/>
    <n v="61.52"/>
    <x v="24"/>
  </r>
  <r>
    <d v="2018-10-01T00:00:00"/>
    <x v="6"/>
    <x v="0"/>
    <n v="-24988.76"/>
    <n v="296638.15000000002"/>
    <x v="2"/>
  </r>
  <r>
    <d v="2018-10-01T00:00:00"/>
    <x v="6"/>
    <x v="1"/>
    <n v="-1127.0899999999999"/>
    <n v="13378.41"/>
    <x v="2"/>
  </r>
  <r>
    <d v="2018-10-01T00:00:00"/>
    <x v="3"/>
    <x v="0"/>
    <n v="-59.44"/>
    <n v="763"/>
    <x v="2"/>
  </r>
  <r>
    <d v="2018-10-01T00:00:00"/>
    <x v="3"/>
    <x v="1"/>
    <n v="-2.68"/>
    <n v="34.409999999999997"/>
    <x v="2"/>
  </r>
  <r>
    <d v="2018-10-01T00:00:00"/>
    <x v="2"/>
    <x v="2"/>
    <n v="20787.900000000001"/>
    <n v="468404.06"/>
    <x v="2"/>
  </r>
  <r>
    <d v="2018-10-01T00:00:00"/>
    <x v="2"/>
    <x v="3"/>
    <n v="937.5"/>
    <n v="21125.1"/>
    <x v="2"/>
  </r>
  <r>
    <d v="2018-10-01T00:00:00"/>
    <x v="2"/>
    <x v="6"/>
    <n v="0"/>
    <n v="468404.06"/>
    <x v="2"/>
  </r>
  <r>
    <d v="2018-10-01T00:00:00"/>
    <x v="6"/>
    <x v="0"/>
    <n v="-24372.94"/>
    <n v="289328.03999999998"/>
    <x v="2"/>
  </r>
  <r>
    <d v="2018-10-01T00:00:00"/>
    <x v="6"/>
    <x v="1"/>
    <n v="-1099.1099999999999"/>
    <n v="13048.82"/>
    <x v="2"/>
  </r>
  <r>
    <d v="2018-10-01T00:00:00"/>
    <x v="3"/>
    <x v="0"/>
    <n v="-272.81"/>
    <n v="3501.89"/>
    <x v="2"/>
  </r>
  <r>
    <d v="2018-10-01T00:00:00"/>
    <x v="3"/>
    <x v="1"/>
    <n v="-12.3"/>
    <n v="157.93"/>
    <x v="2"/>
  </r>
  <r>
    <d v="2018-10-01T00:00:00"/>
    <x v="2"/>
    <x v="2"/>
    <n v="20375.45"/>
    <n v="459113.64"/>
    <x v="2"/>
  </r>
  <r>
    <d v="2018-11-01T00:00:00"/>
    <x v="5"/>
    <x v="7"/>
    <n v="18.73"/>
    <n v="-210"/>
    <x v="8"/>
  </r>
  <r>
    <d v="2018-11-01T00:00:00"/>
    <x v="6"/>
    <x v="7"/>
    <n v="23.17"/>
    <n v="-275"/>
    <x v="8"/>
  </r>
  <r>
    <d v="2018-11-01T00:00:00"/>
    <x v="2"/>
    <x v="8"/>
    <n v="-21.52"/>
    <n v="-485"/>
    <x v="8"/>
  </r>
  <r>
    <d v="2018-11-01T00:00:00"/>
    <x v="2"/>
    <x v="9"/>
    <n v="0"/>
    <n v="-485"/>
    <x v="8"/>
  </r>
  <r>
    <d v="2018-11-01T00:00:00"/>
    <x v="5"/>
    <x v="0"/>
    <n v="-47.28"/>
    <n v="530"/>
    <x v="6"/>
  </r>
  <r>
    <d v="2018-11-01T00:00:00"/>
    <x v="5"/>
    <x v="1"/>
    <n v="-2.14"/>
    <n v="23.9"/>
    <x v="6"/>
  </r>
  <r>
    <d v="2018-11-01T00:00:00"/>
    <x v="6"/>
    <x v="0"/>
    <n v="-58.47"/>
    <n v="694"/>
    <x v="6"/>
  </r>
  <r>
    <d v="2018-11-01T00:00:00"/>
    <x v="6"/>
    <x v="1"/>
    <n v="-2.63"/>
    <n v="31.3"/>
    <x v="6"/>
  </r>
  <r>
    <d v="2018-11-01T00:00:00"/>
    <x v="2"/>
    <x v="6"/>
    <n v="0"/>
    <n v="1224"/>
    <x v="6"/>
  </r>
  <r>
    <d v="2018-11-01T00:00:00"/>
    <x v="2"/>
    <x v="2"/>
    <n v="54.32"/>
    <n v="1224"/>
    <x v="6"/>
  </r>
  <r>
    <d v="2018-11-01T00:00:00"/>
    <x v="2"/>
    <x v="3"/>
    <n v="2.4500000000000002"/>
    <n v="55.2"/>
    <x v="6"/>
  </r>
  <r>
    <d v="2018-11-01T00:00:00"/>
    <x v="2"/>
    <x v="6"/>
    <n v="0"/>
    <n v="1609.01"/>
    <x v="1"/>
  </r>
  <r>
    <d v="2018-11-01T00:00:00"/>
    <x v="2"/>
    <x v="2"/>
    <n v="71.41"/>
    <n v="1609.01"/>
    <x v="1"/>
  </r>
  <r>
    <d v="2018-11-01T00:00:00"/>
    <x v="2"/>
    <x v="3"/>
    <n v="3.22"/>
    <n v="72.569999999999993"/>
    <x v="1"/>
  </r>
  <r>
    <d v="2018-11-01T00:00:00"/>
    <x v="2"/>
    <x v="2"/>
    <n v="124"/>
    <n v="2794"/>
    <x v="9"/>
  </r>
  <r>
    <d v="2018-11-01T00:00:00"/>
    <x v="2"/>
    <x v="3"/>
    <n v="5.6"/>
    <n v="126.02"/>
    <x v="9"/>
  </r>
  <r>
    <d v="2018-10-01T00:00:00"/>
    <x v="5"/>
    <x v="4"/>
    <n v="-6.37"/>
    <n v="71.400000000000006"/>
    <x v="3"/>
  </r>
  <r>
    <d v="2018-10-01T00:00:00"/>
    <x v="5"/>
    <x v="5"/>
    <n v="-0.28999999999999998"/>
    <n v="3.22"/>
    <x v="3"/>
  </r>
  <r>
    <d v="2018-10-01T00:00:00"/>
    <x v="6"/>
    <x v="4"/>
    <n v="-10.36"/>
    <n v="123"/>
    <x v="3"/>
  </r>
  <r>
    <d v="2018-10-01T00:00:00"/>
    <x v="6"/>
    <x v="5"/>
    <n v="-0.47"/>
    <n v="5.55"/>
    <x v="3"/>
  </r>
  <r>
    <d v="2018-10-01T00:00:00"/>
    <x v="2"/>
    <x v="6"/>
    <n v="0"/>
    <n v="409"/>
    <x v="5"/>
  </r>
  <r>
    <d v="2018-10-01T00:00:00"/>
    <x v="2"/>
    <x v="2"/>
    <n v="18.149999999999999"/>
    <n v="409"/>
    <x v="5"/>
  </r>
  <r>
    <d v="2018-10-01T00:00:00"/>
    <x v="2"/>
    <x v="3"/>
    <n v="0.82"/>
    <n v="18.45"/>
    <x v="5"/>
  </r>
  <r>
    <d v="2018-11-01T00:00:00"/>
    <x v="5"/>
    <x v="0"/>
    <n v="-751.51"/>
    <n v="8424"/>
    <x v="0"/>
  </r>
  <r>
    <d v="2018-11-01T00:00:00"/>
    <x v="5"/>
    <x v="1"/>
    <n v="-33.89"/>
    <n v="379.92"/>
    <x v="0"/>
  </r>
  <r>
    <d v="2018-11-01T00:00:00"/>
    <x v="6"/>
    <x v="0"/>
    <n v="-78.849999999999994"/>
    <n v="936"/>
    <x v="0"/>
  </r>
  <r>
    <d v="2018-11-01T00:00:00"/>
    <x v="6"/>
    <x v="1"/>
    <n v="-3.56"/>
    <n v="42.21"/>
    <x v="0"/>
  </r>
  <r>
    <d v="2018-11-01T00:00:00"/>
    <x v="2"/>
    <x v="2"/>
    <n v="415.4"/>
    <n v="9360"/>
    <x v="0"/>
  </r>
  <r>
    <d v="2018-11-01T00:00:00"/>
    <x v="2"/>
    <x v="3"/>
    <n v="18.73"/>
    <n v="422.14"/>
    <x v="0"/>
  </r>
  <r>
    <d v="2018-10-01T00:00:00"/>
    <x v="2"/>
    <x v="6"/>
    <n v="0"/>
    <n v="365905.5"/>
    <x v="2"/>
  </r>
  <r>
    <d v="2018-10-01T00:00:00"/>
    <x v="2"/>
    <x v="2"/>
    <n v="16238.84"/>
    <n v="365905.5"/>
    <x v="2"/>
  </r>
  <r>
    <d v="2018-10-01T00:00:00"/>
    <x v="2"/>
    <x v="3"/>
    <n v="732.41"/>
    <n v="16502.5"/>
    <x v="2"/>
  </r>
  <r>
    <d v="2018-10-01T00:00:00"/>
    <x v="3"/>
    <x v="0"/>
    <n v="-68.55"/>
    <n v="880"/>
    <x v="26"/>
  </r>
  <r>
    <d v="2018-10-01T00:00:00"/>
    <x v="3"/>
    <x v="1"/>
    <n v="-3.09"/>
    <n v="39.69"/>
    <x v="26"/>
  </r>
  <r>
    <d v="2018-10-01T00:00:00"/>
    <x v="2"/>
    <x v="6"/>
    <n v="0"/>
    <n v="880"/>
    <x v="26"/>
  </r>
  <r>
    <d v="2018-10-01T00:00:00"/>
    <x v="2"/>
    <x v="2"/>
    <n v="39.049999999999997"/>
    <n v="880"/>
    <x v="26"/>
  </r>
  <r>
    <d v="2018-10-01T00:00:00"/>
    <x v="2"/>
    <x v="3"/>
    <n v="1.76"/>
    <n v="39.69"/>
    <x v="26"/>
  </r>
  <r>
    <d v="2018-10-01T00:00:00"/>
    <x v="5"/>
    <x v="4"/>
    <n v="-40.64"/>
    <n v="455.6"/>
    <x v="3"/>
  </r>
  <r>
    <d v="2018-10-01T00:00:00"/>
    <x v="5"/>
    <x v="5"/>
    <n v="-1.83"/>
    <n v="20.54"/>
    <x v="3"/>
  </r>
  <r>
    <d v="2018-10-01T00:00:00"/>
    <x v="6"/>
    <x v="4"/>
    <n v="-66.56"/>
    <n v="790"/>
    <x v="3"/>
  </r>
  <r>
    <d v="2018-10-01T00:00:00"/>
    <x v="6"/>
    <x v="5"/>
    <n v="-3.01"/>
    <n v="35.630000000000003"/>
    <x v="3"/>
  </r>
  <r>
    <d v="2018-10-01T00:00:00"/>
    <x v="5"/>
    <x v="0"/>
    <n v="-87.87"/>
    <n v="985"/>
    <x v="14"/>
  </r>
  <r>
    <d v="2018-10-01T00:00:00"/>
    <x v="5"/>
    <x v="1"/>
    <n v="-3.96"/>
    <n v="44.42"/>
    <x v="14"/>
  </r>
  <r>
    <d v="2018-10-01T00:00:00"/>
    <x v="6"/>
    <x v="0"/>
    <n v="-143.38"/>
    <n v="1702"/>
    <x v="14"/>
  </r>
  <r>
    <d v="2018-10-01T00:00:00"/>
    <x v="6"/>
    <x v="1"/>
    <n v="-6.47"/>
    <n v="76.760000000000005"/>
    <x v="14"/>
  </r>
  <r>
    <d v="2018-10-01T00:00:00"/>
    <x v="2"/>
    <x v="2"/>
    <n v="119.25"/>
    <n v="2687"/>
    <x v="14"/>
  </r>
  <r>
    <d v="2018-10-01T00:00:00"/>
    <x v="2"/>
    <x v="3"/>
    <n v="5.38"/>
    <n v="121.18"/>
    <x v="14"/>
  </r>
  <r>
    <d v="2018-10-01T00:00:00"/>
    <x v="2"/>
    <x v="6"/>
    <n v="0"/>
    <n v="2687"/>
    <x v="14"/>
  </r>
  <r>
    <d v="2018-10-01T00:00:00"/>
    <x v="5"/>
    <x v="4"/>
    <n v="-41.53"/>
    <n v="465.52"/>
    <x v="3"/>
  </r>
  <r>
    <d v="2018-10-01T00:00:00"/>
    <x v="5"/>
    <x v="5"/>
    <n v="-1.88"/>
    <n v="21"/>
    <x v="3"/>
  </r>
  <r>
    <d v="2018-10-01T00:00:00"/>
    <x v="6"/>
    <x v="4"/>
    <n v="-67.89"/>
    <n v="806"/>
    <x v="3"/>
  </r>
  <r>
    <d v="2018-10-01T00:00:00"/>
    <x v="6"/>
    <x v="5"/>
    <n v="-3.07"/>
    <n v="36.35"/>
    <x v="3"/>
  </r>
  <r>
    <d v="2018-10-01T00:00:00"/>
    <x v="5"/>
    <x v="4"/>
    <n v="-7.32"/>
    <n v="82"/>
    <x v="3"/>
  </r>
  <r>
    <d v="2018-09-01T00:00:00"/>
    <x v="6"/>
    <x v="1"/>
    <n v="-276.67"/>
    <n v="3283.82"/>
    <x v="2"/>
  </r>
  <r>
    <d v="2018-09-01T00:00:00"/>
    <x v="4"/>
    <x v="0"/>
    <n v="-26.36"/>
    <n v="310"/>
    <x v="9"/>
  </r>
  <r>
    <d v="2018-09-01T00:00:00"/>
    <x v="4"/>
    <x v="1"/>
    <n v="-1.19"/>
    <n v="13.98"/>
    <x v="9"/>
  </r>
  <r>
    <d v="2018-09-01T00:00:00"/>
    <x v="4"/>
    <x v="0"/>
    <n v="-25.34"/>
    <n v="298"/>
    <x v="6"/>
  </r>
  <r>
    <d v="2018-09-01T00:00:00"/>
    <x v="4"/>
    <x v="1"/>
    <n v="-1.1399999999999999"/>
    <n v="13.44"/>
    <x v="6"/>
  </r>
  <r>
    <d v="2018-09-01T00:00:00"/>
    <x v="7"/>
    <x v="0"/>
    <n v="-4.4000000000000004"/>
    <n v="33"/>
    <x v="6"/>
  </r>
  <r>
    <d v="2018-09-01T00:00:00"/>
    <x v="7"/>
    <x v="1"/>
    <n v="-0.2"/>
    <n v="1.49"/>
    <x v="6"/>
  </r>
  <r>
    <d v="2018-09-01T00:00:00"/>
    <x v="2"/>
    <x v="6"/>
    <n v="0"/>
    <n v="331"/>
    <x v="6"/>
  </r>
  <r>
    <d v="2018-10-01T00:00:00"/>
    <x v="3"/>
    <x v="0"/>
    <n v="-557.14"/>
    <n v="7152"/>
    <x v="1"/>
  </r>
  <r>
    <d v="2018-10-01T00:00:00"/>
    <x v="3"/>
    <x v="1"/>
    <n v="-25.12"/>
    <n v="322.54000000000002"/>
    <x v="1"/>
  </r>
  <r>
    <d v="2018-10-01T00:00:00"/>
    <x v="2"/>
    <x v="2"/>
    <n v="2459.13"/>
    <n v="55410.42"/>
    <x v="1"/>
  </r>
  <r>
    <d v="2018-10-01T00:00:00"/>
    <x v="2"/>
    <x v="3"/>
    <n v="110.9"/>
    <n v="2499.02"/>
    <x v="1"/>
  </r>
  <r>
    <d v="2018-10-01T00:00:00"/>
    <x v="6"/>
    <x v="0"/>
    <n v="-12072.12"/>
    <n v="143305.9"/>
    <x v="1"/>
  </r>
  <r>
    <d v="2018-10-01T00:00:00"/>
    <x v="6"/>
    <x v="1"/>
    <n v="-544.47"/>
    <n v="6463.1"/>
    <x v="1"/>
  </r>
  <r>
    <d v="2018-10-01T00:00:00"/>
    <x v="4"/>
    <x v="0"/>
    <n v="20.399999999999999"/>
    <n v="-240"/>
    <x v="1"/>
  </r>
  <r>
    <d v="2018-10-01T00:00:00"/>
    <x v="4"/>
    <x v="1"/>
    <n v="0.92"/>
    <n v="-10.82"/>
    <x v="1"/>
  </r>
  <r>
    <d v="2018-10-01T00:00:00"/>
    <x v="7"/>
    <x v="0"/>
    <n v="19.329999999999998"/>
    <n v="-145"/>
    <x v="1"/>
  </r>
  <r>
    <d v="2018-10-01T00:00:00"/>
    <x v="7"/>
    <x v="1"/>
    <n v="0.87"/>
    <n v="-6.54"/>
    <x v="1"/>
  </r>
  <r>
    <d v="2018-10-01T00:00:00"/>
    <x v="9"/>
    <x v="0"/>
    <n v="0.99"/>
    <n v="-10.07"/>
    <x v="1"/>
  </r>
  <r>
    <d v="2018-10-01T00:00:00"/>
    <x v="9"/>
    <x v="1"/>
    <n v="0.04"/>
    <n v="-0.45"/>
    <x v="1"/>
  </r>
  <r>
    <d v="2018-10-01T00:00:00"/>
    <x v="8"/>
    <x v="2"/>
    <n v="-0.33"/>
    <n v="-10.07"/>
    <x v="1"/>
  </r>
  <r>
    <d v="2018-10-01T00:00:00"/>
    <x v="8"/>
    <x v="3"/>
    <n v="-0.01"/>
    <n v="-0.45"/>
    <x v="1"/>
  </r>
  <r>
    <d v="2018-10-01T00:00:00"/>
    <x v="7"/>
    <x v="0"/>
    <n v="1.07"/>
    <n v="-8.02"/>
    <x v="2"/>
  </r>
  <r>
    <d v="2018-10-01T00:00:00"/>
    <x v="7"/>
    <x v="1"/>
    <n v="0.05"/>
    <n v="-0.37"/>
    <x v="2"/>
  </r>
  <r>
    <d v="2018-10-01T00:00:00"/>
    <x v="7"/>
    <x v="0"/>
    <n v="28.14"/>
    <n v="-210.99"/>
    <x v="1"/>
  </r>
  <r>
    <d v="2018-10-01T00:00:00"/>
    <x v="7"/>
    <x v="1"/>
    <n v="1.27"/>
    <n v="-9.52"/>
    <x v="1"/>
  </r>
  <r>
    <d v="2018-10-01T00:00:00"/>
    <x v="2"/>
    <x v="0"/>
    <n v="6.57"/>
    <n v="-69.92"/>
    <x v="1"/>
  </r>
  <r>
    <d v="2018-10-01T00:00:00"/>
    <x v="2"/>
    <x v="1"/>
    <n v="0.3"/>
    <n v="-3.15"/>
    <x v="1"/>
  </r>
  <r>
    <d v="2018-10-01T00:00:00"/>
    <x v="2"/>
    <x v="0"/>
    <n v="0.85"/>
    <n v="-9.02"/>
    <x v="2"/>
  </r>
  <r>
    <d v="2018-10-01T00:00:00"/>
    <x v="2"/>
    <x v="1"/>
    <n v="0.04"/>
    <n v="-0.41"/>
    <x v="2"/>
  </r>
  <r>
    <d v="2018-10-01T00:00:00"/>
    <x v="2"/>
    <x v="0"/>
    <n v="19.53"/>
    <n v="-207.99"/>
    <x v="1"/>
  </r>
  <r>
    <d v="2018-10-01T00:00:00"/>
    <x v="2"/>
    <x v="1"/>
    <n v="0.88"/>
    <n v="-9.3800000000000008"/>
    <x v="1"/>
  </r>
  <r>
    <d v="2018-10-01T00:00:00"/>
    <x v="7"/>
    <x v="0"/>
    <n v="256.05"/>
    <n v="-1920"/>
    <x v="0"/>
  </r>
  <r>
    <d v="2018-10-01T00:00:00"/>
    <x v="7"/>
    <x v="1"/>
    <n v="11.55"/>
    <n v="-86.59"/>
    <x v="0"/>
  </r>
  <r>
    <d v="2018-10-01T00:00:00"/>
    <x v="2"/>
    <x v="0"/>
    <n v="68.75"/>
    <n v="-732"/>
    <x v="0"/>
  </r>
  <r>
    <d v="2018-10-01T00:00:00"/>
    <x v="2"/>
    <x v="1"/>
    <n v="3.1"/>
    <n v="-33.01"/>
    <x v="0"/>
  </r>
  <r>
    <d v="2018-10-01T00:00:00"/>
    <x v="9"/>
    <x v="0"/>
    <n v="27.76"/>
    <n v="-283"/>
    <x v="0"/>
  </r>
  <r>
    <d v="2018-10-01T00:00:00"/>
    <x v="9"/>
    <x v="1"/>
    <n v="1.25"/>
    <n v="-12.76"/>
    <x v="0"/>
  </r>
  <r>
    <d v="2018-10-01T00:00:00"/>
    <x v="8"/>
    <x v="2"/>
    <n v="-9.31"/>
    <n v="-283"/>
    <x v="0"/>
  </r>
  <r>
    <d v="2018-10-01T00:00:00"/>
    <x v="8"/>
    <x v="3"/>
    <n v="-0.42"/>
    <n v="-12.76"/>
    <x v="0"/>
  </r>
  <r>
    <d v="2018-09-01T00:00:00"/>
    <x v="6"/>
    <x v="0"/>
    <n v="0"/>
    <n v="0.03"/>
    <x v="2"/>
  </r>
  <r>
    <d v="2018-10-01T00:00:00"/>
    <x v="6"/>
    <x v="0"/>
    <n v="-4.8"/>
    <n v="57"/>
    <x v="5"/>
  </r>
  <r>
    <d v="2018-10-01T00:00:00"/>
    <x v="6"/>
    <x v="1"/>
    <n v="-0.22"/>
    <n v="2.57"/>
    <x v="5"/>
  </r>
  <r>
    <d v="2018-10-01T00:00:00"/>
    <x v="3"/>
    <x v="0"/>
    <n v="-4.13"/>
    <n v="53"/>
    <x v="5"/>
  </r>
  <r>
    <d v="2018-10-01T00:00:00"/>
    <x v="3"/>
    <x v="1"/>
    <n v="-0.19"/>
    <n v="2.39"/>
    <x v="5"/>
  </r>
  <r>
    <d v="2018-10-01T00:00:00"/>
    <x v="2"/>
    <x v="6"/>
    <n v="0"/>
    <n v="110"/>
    <x v="5"/>
  </r>
  <r>
    <d v="2018-10-01T00:00:00"/>
    <x v="2"/>
    <x v="2"/>
    <n v="4.88"/>
    <n v="110"/>
    <x v="5"/>
  </r>
  <r>
    <d v="2018-10-01T00:00:00"/>
    <x v="2"/>
    <x v="3"/>
    <n v="0.22"/>
    <n v="4.96"/>
    <x v="5"/>
  </r>
  <r>
    <d v="2018-09-01T00:00:00"/>
    <x v="6"/>
    <x v="4"/>
    <n v="-0.03"/>
    <n v="0.4"/>
    <x v="11"/>
  </r>
  <r>
    <d v="2018-09-01T00:00:00"/>
    <x v="6"/>
    <x v="5"/>
    <n v="0"/>
    <n v="0.02"/>
    <x v="11"/>
  </r>
  <r>
    <d v="2018-09-01T00:00:00"/>
    <x v="3"/>
    <x v="4"/>
    <n v="-5.76"/>
    <n v="74"/>
    <x v="11"/>
  </r>
  <r>
    <d v="2018-09-01T00:00:00"/>
    <x v="3"/>
    <x v="5"/>
    <n v="-0.26"/>
    <n v="3.34"/>
    <x v="11"/>
  </r>
  <r>
    <d v="2018-10-01T00:00:00"/>
    <x v="3"/>
    <x v="4"/>
    <n v="-0.78"/>
    <n v="10"/>
    <x v="3"/>
  </r>
  <r>
    <d v="2018-10-01T00:00:00"/>
    <x v="3"/>
    <x v="5"/>
    <n v="-0.04"/>
    <n v="0.45"/>
    <x v="3"/>
  </r>
  <r>
    <d v="2018-10-01T00:00:00"/>
    <x v="6"/>
    <x v="4"/>
    <n v="-3.38"/>
    <n v="40.119999999999997"/>
    <x v="3"/>
  </r>
  <r>
    <d v="2018-10-01T00:00:00"/>
    <x v="6"/>
    <x v="5"/>
    <n v="-0.15"/>
    <n v="1.81"/>
    <x v="3"/>
  </r>
  <r>
    <d v="2018-10-01T00:00:00"/>
    <x v="3"/>
    <x v="4"/>
    <n v="-2.96"/>
    <n v="38"/>
    <x v="3"/>
  </r>
  <r>
    <d v="2018-10-01T00:00:00"/>
    <x v="3"/>
    <x v="5"/>
    <n v="-0.13"/>
    <n v="1.71"/>
    <x v="3"/>
  </r>
  <r>
    <d v="2018-10-01T00:00:00"/>
    <x v="6"/>
    <x v="0"/>
    <n v="-1505.24"/>
    <n v="17868.5"/>
    <x v="1"/>
  </r>
  <r>
    <d v="2018-10-01T00:00:00"/>
    <x v="6"/>
    <x v="1"/>
    <n v="-67.89"/>
    <n v="805.86"/>
    <x v="1"/>
  </r>
  <r>
    <d v="2018-10-01T00:00:00"/>
    <x v="3"/>
    <x v="0"/>
    <n v="-1302.17"/>
    <n v="16716"/>
    <x v="1"/>
  </r>
  <r>
    <d v="2018-10-01T00:00:00"/>
    <x v="3"/>
    <x v="1"/>
    <n v="-58.73"/>
    <n v="753.89"/>
    <x v="1"/>
  </r>
  <r>
    <d v="2018-10-01T00:00:00"/>
    <x v="2"/>
    <x v="6"/>
    <n v="0"/>
    <n v="34584.5"/>
    <x v="1"/>
  </r>
  <r>
    <d v="2018-10-01T00:00:00"/>
    <x v="2"/>
    <x v="2"/>
    <n v="1534.86"/>
    <n v="34584.5"/>
    <x v="1"/>
  </r>
  <r>
    <d v="2018-10-01T00:00:00"/>
    <x v="2"/>
    <x v="3"/>
    <n v="69.23"/>
    <n v="1559.77"/>
    <x v="1"/>
  </r>
  <r>
    <d v="2018-10-01T00:00:00"/>
    <x v="6"/>
    <x v="4"/>
    <n v="-0.88"/>
    <n v="10.46"/>
    <x v="3"/>
  </r>
  <r>
    <d v="2018-10-01T00:00:00"/>
    <x v="6"/>
    <x v="5"/>
    <n v="-0.04"/>
    <n v="0.47"/>
    <x v="3"/>
  </r>
  <r>
    <d v="2018-10-01T00:00:00"/>
    <x v="6"/>
    <x v="0"/>
    <n v="-57.2"/>
    <n v="679"/>
    <x v="14"/>
  </r>
  <r>
    <d v="2018-10-01T00:00:00"/>
    <x v="6"/>
    <x v="1"/>
    <n v="-2.58"/>
    <n v="30.62"/>
    <x v="14"/>
  </r>
  <r>
    <d v="2018-10-01T00:00:00"/>
    <x v="3"/>
    <x v="0"/>
    <n v="-52.27"/>
    <n v="671"/>
    <x v="14"/>
  </r>
  <r>
    <d v="2018-10-01T00:00:00"/>
    <x v="3"/>
    <x v="1"/>
    <n v="-2.35"/>
    <n v="30.26"/>
    <x v="14"/>
  </r>
  <r>
    <d v="2018-10-01T00:00:00"/>
    <x v="2"/>
    <x v="6"/>
    <n v="0"/>
    <n v="1388"/>
    <x v="14"/>
  </r>
  <r>
    <d v="2018-10-01T00:00:00"/>
    <x v="2"/>
    <x v="2"/>
    <n v="61.61"/>
    <n v="1388"/>
    <x v="14"/>
  </r>
  <r>
    <d v="2018-10-01T00:00:00"/>
    <x v="2"/>
    <x v="3"/>
    <n v="2.78"/>
    <n v="62.59"/>
    <x v="14"/>
  </r>
  <r>
    <d v="2018-10-01T00:00:00"/>
    <x v="6"/>
    <x v="1"/>
    <n v="-721.89"/>
    <n v="8570.5"/>
    <x v="2"/>
  </r>
  <r>
    <d v="2018-10-01T00:00:00"/>
    <x v="6"/>
    <x v="0"/>
    <n v="-16008.36"/>
    <n v="190034.61"/>
    <x v="2"/>
  </r>
  <r>
    <d v="2018-10-01T00:00:00"/>
    <x v="3"/>
    <x v="0"/>
    <n v="-13678.75"/>
    <n v="175592.95"/>
    <x v="2"/>
  </r>
  <r>
    <d v="2018-10-01T00:00:00"/>
    <x v="3"/>
    <x v="1"/>
    <n v="-616.92999999999995"/>
    <n v="7919.3"/>
    <x v="2"/>
  </r>
  <r>
    <d v="2018-10-01T00:00:00"/>
    <x v="2"/>
    <x v="2"/>
    <n v="16277.33"/>
    <n v="366770.35"/>
    <x v="2"/>
  </r>
  <r>
    <d v="2018-10-01T00:00:00"/>
    <x v="2"/>
    <x v="3"/>
    <n v="734.1"/>
    <n v="16541.349999999999"/>
    <x v="2"/>
  </r>
  <r>
    <d v="2018-10-01T00:00:00"/>
    <x v="2"/>
    <x v="6"/>
    <n v="0"/>
    <n v="366770.35"/>
    <x v="2"/>
  </r>
  <r>
    <d v="2018-10-01T00:00:00"/>
    <x v="6"/>
    <x v="7"/>
    <n v="21.4"/>
    <n v="-254"/>
    <x v="8"/>
  </r>
  <r>
    <d v="2018-10-01T00:00:00"/>
    <x v="3"/>
    <x v="7"/>
    <n v="27.34"/>
    <n v="-351"/>
    <x v="8"/>
  </r>
  <r>
    <d v="2018-10-01T00:00:00"/>
    <x v="2"/>
    <x v="8"/>
    <n v="-26.85"/>
    <n v="-605"/>
    <x v="8"/>
  </r>
  <r>
    <d v="2018-10-01T00:00:00"/>
    <x v="2"/>
    <x v="9"/>
    <n v="0"/>
    <n v="-605"/>
    <x v="8"/>
  </r>
  <r>
    <d v="2018-10-01T00:00:00"/>
    <x v="2"/>
    <x v="6"/>
    <n v="0"/>
    <n v="1376"/>
    <x v="6"/>
  </r>
  <r>
    <d v="2018-10-01T00:00:00"/>
    <x v="6"/>
    <x v="0"/>
    <n v="-12093.22"/>
    <n v="143556.62"/>
    <x v="1"/>
  </r>
  <r>
    <d v="2018-10-01T00:00:00"/>
    <x v="6"/>
    <x v="1"/>
    <n v="-545.4"/>
    <n v="6474.38"/>
    <x v="1"/>
  </r>
  <r>
    <d v="2018-10-01T00:00:00"/>
    <x v="3"/>
    <x v="0"/>
    <n v="-10443.209999999999"/>
    <n v="134059"/>
    <x v="1"/>
  </r>
  <r>
    <d v="2018-10-01T00:00:00"/>
    <x v="3"/>
    <x v="1"/>
    <n v="-470.98"/>
    <n v="6046.15"/>
    <x v="1"/>
  </r>
  <r>
    <d v="2018-10-01T00:00:00"/>
    <x v="2"/>
    <x v="6"/>
    <n v="0"/>
    <n v="278260.61"/>
    <x v="1"/>
  </r>
  <r>
    <d v="2018-10-01T00:00:00"/>
    <x v="2"/>
    <x v="2"/>
    <n v="12349.15"/>
    <n v="278260.61"/>
    <x v="1"/>
  </r>
  <r>
    <d v="2018-10-01T00:00:00"/>
    <x v="2"/>
    <x v="3"/>
    <n v="556.95000000000005"/>
    <n v="12549.54"/>
    <x v="1"/>
  </r>
  <r>
    <d v="2018-10-01T00:00:00"/>
    <x v="6"/>
    <x v="4"/>
    <n v="-23.21"/>
    <n v="275.56"/>
    <x v="3"/>
  </r>
  <r>
    <d v="2018-10-01T00:00:00"/>
    <x v="6"/>
    <x v="5"/>
    <n v="-1.04"/>
    <n v="12.42"/>
    <x v="3"/>
  </r>
  <r>
    <d v="2018-10-01T00:00:00"/>
    <x v="3"/>
    <x v="4"/>
    <n v="-20.18"/>
    <n v="259"/>
    <x v="3"/>
  </r>
  <r>
    <d v="2018-10-01T00:00:00"/>
    <x v="3"/>
    <x v="5"/>
    <n v="-0.91"/>
    <n v="11.68"/>
    <x v="3"/>
  </r>
  <r>
    <d v="2018-09-01T00:00:00"/>
    <x v="6"/>
    <x v="0"/>
    <n v="-26982.15"/>
    <n v="320300.62"/>
    <x v="2"/>
  </r>
  <r>
    <d v="2018-09-01T00:00:00"/>
    <x v="6"/>
    <x v="1"/>
    <n v="-1217"/>
    <n v="14445.49"/>
    <x v="2"/>
  </r>
  <r>
    <d v="2018-09-01T00:00:00"/>
    <x v="6"/>
    <x v="0"/>
    <n v="-26175.18"/>
    <n v="310719.92"/>
    <x v="2"/>
  </r>
  <r>
    <d v="2018-09-01T00:00:00"/>
    <x v="6"/>
    <x v="1"/>
    <n v="-1180.69"/>
    <n v="14013.66"/>
    <x v="2"/>
  </r>
  <r>
    <d v="2018-09-01T00:00:00"/>
    <x v="6"/>
    <x v="0"/>
    <n v="-23606.17"/>
    <n v="280226.27"/>
    <x v="2"/>
  </r>
  <r>
    <d v="2018-09-01T00:00:00"/>
    <x v="6"/>
    <x v="4"/>
    <n v="-1.98"/>
    <n v="23.47"/>
    <x v="3"/>
  </r>
  <r>
    <d v="2018-09-01T00:00:00"/>
    <x v="6"/>
    <x v="5"/>
    <n v="-0.09"/>
    <n v="1.06"/>
    <x v="3"/>
  </r>
  <r>
    <d v="2018-09-01T00:00:00"/>
    <x v="3"/>
    <x v="4"/>
    <n v="-3.27"/>
    <n v="42"/>
    <x v="3"/>
  </r>
  <r>
    <d v="2018-09-01T00:00:00"/>
    <x v="3"/>
    <x v="5"/>
    <n v="-0.15"/>
    <n v="1.89"/>
    <x v="3"/>
  </r>
  <r>
    <d v="2018-09-01T00:00:00"/>
    <x v="2"/>
    <x v="2"/>
    <n v="40.74"/>
    <n v="918"/>
    <x v="6"/>
  </r>
  <r>
    <d v="2018-09-01T00:00:00"/>
    <x v="2"/>
    <x v="3"/>
    <n v="1.84"/>
    <n v="41.4"/>
    <x v="6"/>
  </r>
  <r>
    <d v="2018-11-01T00:00:00"/>
    <x v="5"/>
    <x v="0"/>
    <n v="-15941.13"/>
    <n v="178691.01"/>
    <x v="2"/>
  </r>
  <r>
    <d v="2018-11-01T00:00:00"/>
    <x v="5"/>
    <x v="1"/>
    <n v="-718.9"/>
    <n v="8058.98"/>
    <x v="2"/>
  </r>
  <r>
    <d v="2018-11-01T00:00:00"/>
    <x v="2"/>
    <x v="6"/>
    <n v="0"/>
    <n v="230821.7"/>
    <x v="2"/>
  </r>
  <r>
    <d v="2018-09-01T00:00:00"/>
    <x v="6"/>
    <x v="0"/>
    <n v="-70.260000000000005"/>
    <n v="834"/>
    <x v="6"/>
  </r>
  <r>
    <d v="2018-09-01T00:00:00"/>
    <x v="6"/>
    <x v="1"/>
    <n v="-3.17"/>
    <n v="37.61"/>
    <x v="6"/>
  </r>
  <r>
    <d v="2018-09-01T00:00:00"/>
    <x v="6"/>
    <x v="0"/>
    <n v="-2147.37"/>
    <n v="25491.040000000001"/>
    <x v="1"/>
  </r>
  <r>
    <d v="2018-09-01T00:00:00"/>
    <x v="6"/>
    <x v="1"/>
    <n v="-96.85"/>
    <n v="1149.6500000000001"/>
    <x v="1"/>
  </r>
  <r>
    <d v="2018-09-01T00:00:00"/>
    <x v="6"/>
    <x v="4"/>
    <n v="-9.31"/>
    <n v="110.48"/>
    <x v="3"/>
  </r>
  <r>
    <d v="2018-09-01T00:00:00"/>
    <x v="6"/>
    <x v="5"/>
    <n v="-0.42"/>
    <n v="4.9800000000000004"/>
    <x v="3"/>
  </r>
  <r>
    <d v="2018-09-01T00:00:00"/>
    <x v="3"/>
    <x v="4"/>
    <n v="-15.74"/>
    <n v="202"/>
    <x v="3"/>
  </r>
  <r>
    <d v="2018-09-01T00:00:00"/>
    <x v="3"/>
    <x v="5"/>
    <n v="-0.71"/>
    <n v="9.11"/>
    <x v="3"/>
  </r>
  <r>
    <d v="2018-09-01T00:00:00"/>
    <x v="6"/>
    <x v="4"/>
    <n v="-39.340000000000003"/>
    <n v="466.91"/>
    <x v="3"/>
  </r>
  <r>
    <d v="2018-09-01T00:00:00"/>
    <x v="6"/>
    <x v="5"/>
    <n v="-1.76"/>
    <n v="21.05"/>
    <x v="3"/>
  </r>
  <r>
    <d v="2018-09-01T00:00:00"/>
    <x v="3"/>
    <x v="4"/>
    <n v="-65.989999999999995"/>
    <n v="847"/>
    <x v="3"/>
  </r>
  <r>
    <d v="2018-09-01T00:00:00"/>
    <x v="3"/>
    <x v="5"/>
    <n v="-2.97"/>
    <n v="38.19"/>
    <x v="3"/>
  </r>
  <r>
    <d v="2018-09-01T00:00:00"/>
    <x v="6"/>
    <x v="0"/>
    <n v="-3849.04"/>
    <n v="45690.74"/>
    <x v="1"/>
  </r>
  <r>
    <d v="2018-09-01T00:00:00"/>
    <x v="6"/>
    <x v="1"/>
    <n v="-173.53"/>
    <n v="2060.6999999999998"/>
    <x v="1"/>
  </r>
  <r>
    <d v="2018-09-01T00:00:00"/>
    <x v="3"/>
    <x v="0"/>
    <n v="-6471.29"/>
    <n v="83072"/>
    <x v="1"/>
  </r>
  <r>
    <d v="2018-09-01T00:00:00"/>
    <x v="3"/>
    <x v="1"/>
    <n v="-291.83999999999997"/>
    <n v="3746.56"/>
    <x v="1"/>
  </r>
  <r>
    <d v="2018-09-01T00:00:00"/>
    <x v="2"/>
    <x v="2"/>
    <n v="5714.47"/>
    <n v="128762.74"/>
    <x v="1"/>
  </r>
  <r>
    <d v="2018-09-01T00:00:00"/>
    <x v="2"/>
    <x v="3"/>
    <n v="257.73"/>
    <n v="5807.21"/>
    <x v="1"/>
  </r>
  <r>
    <d v="2018-09-01T00:00:00"/>
    <x v="2"/>
    <x v="6"/>
    <n v="0"/>
    <n v="128762.74"/>
    <x v="1"/>
  </r>
  <r>
    <d v="2018-09-01T00:00:00"/>
    <x v="6"/>
    <x v="0"/>
    <n v="-27.46"/>
    <n v="326"/>
    <x v="6"/>
  </r>
  <r>
    <d v="2018-09-01T00:00:00"/>
    <x v="6"/>
    <x v="1"/>
    <n v="-1.24"/>
    <n v="14.7"/>
    <x v="6"/>
  </r>
  <r>
    <d v="2018-09-01T00:00:00"/>
    <x v="3"/>
    <x v="1"/>
    <n v="-2.08"/>
    <n v="26.7"/>
    <x v="6"/>
  </r>
  <r>
    <d v="2018-09-01T00:00:00"/>
    <x v="3"/>
    <x v="0"/>
    <n v="-46.12"/>
    <n v="592"/>
    <x v="6"/>
  </r>
  <r>
    <d v="2018-09-01T00:00:00"/>
    <x v="2"/>
    <x v="6"/>
    <n v="0"/>
    <n v="918"/>
    <x v="6"/>
  </r>
  <r>
    <d v="2018-10-01T00:00:00"/>
    <x v="3"/>
    <x v="0"/>
    <n v="-41.99"/>
    <n v="539"/>
    <x v="6"/>
  </r>
  <r>
    <d v="2018-10-01T00:00:00"/>
    <x v="3"/>
    <x v="1"/>
    <n v="-1.89"/>
    <n v="24.31"/>
    <x v="6"/>
  </r>
  <r>
    <d v="2018-10-01T00:00:00"/>
    <x v="4"/>
    <x v="0"/>
    <n v="-15.56"/>
    <n v="183"/>
    <x v="6"/>
  </r>
  <r>
    <d v="2018-10-01T00:00:00"/>
    <x v="4"/>
    <x v="1"/>
    <n v="-0.7"/>
    <n v="8.25"/>
    <x v="6"/>
  </r>
  <r>
    <d v="2018-10-01T00:00:00"/>
    <x v="2"/>
    <x v="6"/>
    <n v="0"/>
    <n v="722"/>
    <x v="6"/>
  </r>
  <r>
    <d v="2018-10-01T00:00:00"/>
    <x v="2"/>
    <x v="2"/>
    <n v="32.04"/>
    <n v="722"/>
    <x v="6"/>
  </r>
  <r>
    <d v="2018-10-01T00:00:00"/>
    <x v="2"/>
    <x v="3"/>
    <n v="1.45"/>
    <n v="32.56"/>
    <x v="6"/>
  </r>
  <r>
    <d v="2018-10-01T00:00:00"/>
    <x v="6"/>
    <x v="0"/>
    <n v="-12154.69"/>
    <n v="144286.15"/>
    <x v="2"/>
  </r>
  <r>
    <d v="2018-10-01T00:00:00"/>
    <x v="6"/>
    <x v="1"/>
    <n v="-548.19000000000005"/>
    <n v="6507.29"/>
    <x v="2"/>
  </r>
  <r>
    <d v="2018-10-01T00:00:00"/>
    <x v="3"/>
    <x v="0"/>
    <n v="-55.3"/>
    <n v="710"/>
    <x v="2"/>
  </r>
  <r>
    <d v="2018-10-01T00:00:00"/>
    <x v="3"/>
    <x v="1"/>
    <n v="-2.5"/>
    <n v="32.03"/>
    <x v="2"/>
  </r>
  <r>
    <d v="2018-10-01T00:00:00"/>
    <x v="2"/>
    <x v="6"/>
    <n v="0"/>
    <n v="197216.37"/>
    <x v="2"/>
  </r>
  <r>
    <d v="2018-10-01T00:00:00"/>
    <x v="2"/>
    <x v="2"/>
    <n v="8752.44"/>
    <n v="197216.37"/>
    <x v="2"/>
  </r>
  <r>
    <d v="2018-10-01T00:00:00"/>
    <x v="2"/>
    <x v="3"/>
    <n v="394.74"/>
    <n v="8894.41"/>
    <x v="2"/>
  </r>
  <r>
    <d v="2018-10-01T00:00:00"/>
    <x v="4"/>
    <x v="0"/>
    <n v="-24.82"/>
    <n v="291.95999999999998"/>
    <x v="2"/>
  </r>
  <r>
    <d v="2018-10-01T00:00:00"/>
    <x v="4"/>
    <x v="1"/>
    <n v="-1.1200000000000001"/>
    <n v="13.17"/>
    <x v="2"/>
  </r>
  <r>
    <d v="2018-10-01T00:00:00"/>
    <x v="6"/>
    <x v="0"/>
    <n v="-42.12"/>
    <n v="500"/>
    <x v="6"/>
  </r>
  <r>
    <d v="2018-10-01T00:00:00"/>
    <x v="6"/>
    <x v="1"/>
    <n v="-1.9"/>
    <n v="22.55"/>
    <x v="6"/>
  </r>
  <r>
    <d v="2018-10-01T00:00:00"/>
    <x v="3"/>
    <x v="0"/>
    <n v="-21.27"/>
    <n v="273"/>
    <x v="6"/>
  </r>
  <r>
    <d v="2018-10-01T00:00:00"/>
    <x v="3"/>
    <x v="0"/>
    <n v="-636.98"/>
    <n v="8177"/>
    <x v="1"/>
  </r>
  <r>
    <d v="2018-10-01T00:00:00"/>
    <x v="3"/>
    <x v="1"/>
    <n v="-28.73"/>
    <n v="368.78"/>
    <x v="1"/>
  </r>
  <r>
    <d v="2018-10-01T00:00:00"/>
    <x v="6"/>
    <x v="0"/>
    <n v="-90.98"/>
    <n v="1080"/>
    <x v="22"/>
  </r>
  <r>
    <d v="2018-10-01T00:00:00"/>
    <x v="6"/>
    <x v="1"/>
    <n v="-4.0999999999999996"/>
    <n v="48.71"/>
    <x v="22"/>
  </r>
  <r>
    <d v="2018-10-01T00:00:00"/>
    <x v="2"/>
    <x v="2"/>
    <n v="47.93"/>
    <n v="1080"/>
    <x v="22"/>
  </r>
  <r>
    <d v="2018-10-01T00:00:00"/>
    <x v="2"/>
    <x v="3"/>
    <n v="2.16"/>
    <n v="48.71"/>
    <x v="22"/>
  </r>
  <r>
    <d v="2018-10-01T00:00:00"/>
    <x v="6"/>
    <x v="4"/>
    <n v="-9.1"/>
    <n v="108"/>
    <x v="11"/>
  </r>
  <r>
    <d v="2018-10-01T00:00:00"/>
    <x v="6"/>
    <x v="5"/>
    <n v="-0.41"/>
    <n v="4.87"/>
    <x v="11"/>
  </r>
  <r>
    <d v="2018-10-01T00:00:00"/>
    <x v="6"/>
    <x v="0"/>
    <n v="-3204.49"/>
    <n v="38040"/>
    <x v="23"/>
  </r>
  <r>
    <d v="2018-10-01T00:00:00"/>
    <x v="6"/>
    <x v="1"/>
    <n v="-144.52000000000001"/>
    <n v="1715.61"/>
    <x v="23"/>
  </r>
  <r>
    <d v="2018-10-01T00:00:00"/>
    <x v="3"/>
    <x v="0"/>
    <n v="-245.72"/>
    <n v="3154.26"/>
    <x v="1"/>
  </r>
  <r>
    <d v="2018-10-01T00:00:00"/>
    <x v="3"/>
    <x v="1"/>
    <n v="-11.08"/>
    <n v="142.26"/>
    <x v="1"/>
  </r>
  <r>
    <d v="2018-10-01T00:00:00"/>
    <x v="2"/>
    <x v="6"/>
    <n v="0"/>
    <n v="515310.3"/>
    <x v="1"/>
  </r>
  <r>
    <d v="2018-10-01T00:00:00"/>
    <x v="2"/>
    <x v="2"/>
    <n v="22869.5"/>
    <n v="515310.3"/>
    <x v="1"/>
  </r>
  <r>
    <d v="2018-10-01T00:00:00"/>
    <x v="2"/>
    <x v="3"/>
    <n v="1031.4000000000001"/>
    <n v="23240.51"/>
    <x v="1"/>
  </r>
  <r>
    <d v="2018-10-01T00:00:00"/>
    <x v="6"/>
    <x v="0"/>
    <n v="-27855.86"/>
    <n v="330670.5"/>
    <x v="2"/>
  </r>
  <r>
    <d v="2018-10-01T00:00:00"/>
    <x v="6"/>
    <x v="1"/>
    <n v="-1256.3699999999999"/>
    <n v="14913.21"/>
    <x v="2"/>
  </r>
  <r>
    <d v="2018-10-01T00:00:00"/>
    <x v="3"/>
    <x v="0"/>
    <n v="-2741.9"/>
    <n v="35197"/>
    <x v="2"/>
  </r>
  <r>
    <d v="2018-10-01T00:00:00"/>
    <x v="3"/>
    <x v="1"/>
    <n v="-123.83"/>
    <n v="1587.35"/>
    <x v="2"/>
  </r>
  <r>
    <d v="2018-10-01T00:00:00"/>
    <x v="6"/>
    <x v="0"/>
    <n v="-21711.200000000001"/>
    <n v="257730.1"/>
    <x v="26"/>
  </r>
  <r>
    <d v="2018-10-01T00:00:00"/>
    <x v="6"/>
    <x v="1"/>
    <n v="-979.18"/>
    <n v="11623.64"/>
    <x v="26"/>
  </r>
  <r>
    <d v="2018-10-01T00:00:00"/>
    <x v="3"/>
    <x v="0"/>
    <n v="-639.24"/>
    <n v="8206"/>
    <x v="26"/>
  </r>
  <r>
    <d v="2018-10-01T00:00:00"/>
    <x v="3"/>
    <x v="1"/>
    <n v="-28.83"/>
    <n v="370.09"/>
    <x v="26"/>
  </r>
  <r>
    <d v="2018-10-01T00:00:00"/>
    <x v="2"/>
    <x v="2"/>
    <n v="67.680000000000007"/>
    <n v="1525"/>
    <x v="6"/>
  </r>
  <r>
    <d v="2018-10-01T00:00:00"/>
    <x v="2"/>
    <x v="3"/>
    <n v="3.06"/>
    <n v="68.78"/>
    <x v="6"/>
  </r>
  <r>
    <d v="2018-10-01T00:00:00"/>
    <x v="6"/>
    <x v="0"/>
    <n v="-1883.1"/>
    <n v="22353.97"/>
    <x v="2"/>
  </r>
  <r>
    <d v="2018-10-01T00:00:00"/>
    <x v="6"/>
    <x v="1"/>
    <n v="-84.93"/>
    <n v="1008.16"/>
    <x v="2"/>
  </r>
  <r>
    <d v="2018-10-01T00:00:00"/>
    <x v="3"/>
    <x v="0"/>
    <n v="-32.85"/>
    <n v="421.67"/>
    <x v="2"/>
  </r>
  <r>
    <d v="2018-10-01T00:00:00"/>
    <x v="3"/>
    <x v="1"/>
    <n v="-1.48"/>
    <n v="19.02"/>
    <x v="2"/>
  </r>
  <r>
    <d v="2018-10-01T00:00:00"/>
    <x v="2"/>
    <x v="6"/>
    <n v="0"/>
    <n v="1117"/>
    <x v="2"/>
  </r>
  <r>
    <d v="2018-10-01T00:00:00"/>
    <x v="2"/>
    <x v="2"/>
    <n v="49.57"/>
    <n v="1117"/>
    <x v="2"/>
  </r>
  <r>
    <d v="2018-10-01T00:00:00"/>
    <x v="2"/>
    <x v="3"/>
    <n v="2.23"/>
    <n v="50.38"/>
    <x v="2"/>
  </r>
  <r>
    <d v="2018-10-01T00:00:00"/>
    <x v="2"/>
    <x v="2"/>
    <n v="19094.37"/>
    <n v="430245.99"/>
    <x v="18"/>
  </r>
  <r>
    <d v="2018-10-01T00:00:00"/>
    <x v="2"/>
    <x v="3"/>
    <n v="861.05"/>
    <n v="19404.11"/>
    <x v="18"/>
  </r>
  <r>
    <d v="2018-10-01T00:00:00"/>
    <x v="3"/>
    <x v="0"/>
    <n v="-10.1"/>
    <n v="129.74"/>
    <x v="2"/>
  </r>
  <r>
    <d v="2018-10-01T00:00:00"/>
    <x v="3"/>
    <x v="1"/>
    <n v="-0.45"/>
    <n v="5.85"/>
    <x v="2"/>
  </r>
  <r>
    <d v="2018-10-01T00:00:00"/>
    <x v="4"/>
    <x v="0"/>
    <n v="-0.17"/>
    <n v="2"/>
    <x v="2"/>
  </r>
  <r>
    <d v="2018-10-01T00:00:00"/>
    <x v="4"/>
    <x v="1"/>
    <n v="-0.01"/>
    <n v="0.09"/>
    <x v="2"/>
  </r>
  <r>
    <d v="2018-10-01T00:00:00"/>
    <x v="2"/>
    <x v="2"/>
    <n v="997.94"/>
    <n v="22485.99"/>
    <x v="2"/>
  </r>
  <r>
    <d v="2018-10-01T00:00:00"/>
    <x v="2"/>
    <x v="3"/>
    <n v="44.98"/>
    <n v="1014.1"/>
    <x v="2"/>
  </r>
  <r>
    <d v="2018-10-01T00:00:00"/>
    <x v="2"/>
    <x v="6"/>
    <n v="0"/>
    <n v="22485.99"/>
    <x v="2"/>
  </r>
  <r>
    <d v="2018-10-01T00:00:00"/>
    <x v="6"/>
    <x v="0"/>
    <n v="-58.97"/>
    <n v="700"/>
    <x v="6"/>
  </r>
  <r>
    <d v="2018-10-01T00:00:00"/>
    <x v="6"/>
    <x v="1"/>
    <n v="-2.66"/>
    <n v="31.57"/>
    <x v="6"/>
  </r>
  <r>
    <d v="2018-10-01T00:00:00"/>
    <x v="3"/>
    <x v="0"/>
    <n v="-51.1"/>
    <n v="656"/>
    <x v="6"/>
  </r>
  <r>
    <d v="2018-10-01T00:00:00"/>
    <x v="3"/>
    <x v="1"/>
    <n v="-2.31"/>
    <n v="29.59"/>
    <x v="6"/>
  </r>
  <r>
    <d v="2018-10-01T00:00:00"/>
    <x v="2"/>
    <x v="6"/>
    <n v="0"/>
    <n v="1525"/>
    <x v="6"/>
  </r>
  <r>
    <d v="2018-10-01T00:00:00"/>
    <x v="6"/>
    <x v="0"/>
    <n v="-36164.11"/>
    <n v="429299.02"/>
    <x v="18"/>
  </r>
  <r>
    <d v="2018-10-01T00:00:00"/>
    <x v="6"/>
    <x v="1"/>
    <n v="-1630.99"/>
    <n v="19361.41"/>
    <x v="18"/>
  </r>
  <r>
    <d v="2018-10-01T00:00:00"/>
    <x v="3"/>
    <x v="0"/>
    <n v="-73.349999999999994"/>
    <n v="941.59"/>
    <x v="18"/>
  </r>
  <r>
    <d v="2018-10-01T00:00:00"/>
    <x v="3"/>
    <x v="1"/>
    <n v="-3.31"/>
    <n v="42.47"/>
    <x v="18"/>
  </r>
  <r>
    <d v="2018-10-01T00:00:00"/>
    <x v="5"/>
    <x v="5"/>
    <n v="-0.33"/>
    <n v="3.7"/>
    <x v="3"/>
  </r>
  <r>
    <d v="2018-10-01T00:00:00"/>
    <x v="2"/>
    <x v="6"/>
    <n v="0"/>
    <n v="265939.69"/>
    <x v="26"/>
  </r>
  <r>
    <d v="2018-10-01T00:00:00"/>
    <x v="2"/>
    <x v="2"/>
    <n v="11802.35"/>
    <n v="265939.69"/>
    <x v="26"/>
  </r>
  <r>
    <d v="2018-10-01T00:00:00"/>
    <x v="2"/>
    <x v="3"/>
    <n v="532.28"/>
    <n v="11993.92"/>
    <x v="26"/>
  </r>
  <r>
    <d v="2018-09-01T00:00:00"/>
    <x v="3"/>
    <x v="0"/>
    <n v="-224.74"/>
    <n v="2885"/>
    <x v="6"/>
  </r>
  <r>
    <d v="2018-09-01T00:00:00"/>
    <x v="3"/>
    <x v="1"/>
    <n v="-10.14"/>
    <n v="130.11000000000001"/>
    <x v="6"/>
  </r>
  <r>
    <d v="2018-09-01T00:00:00"/>
    <x v="4"/>
    <x v="0"/>
    <n v="-191.12"/>
    <n v="2248"/>
    <x v="6"/>
  </r>
  <r>
    <d v="2018-09-01T00:00:00"/>
    <x v="4"/>
    <x v="1"/>
    <n v="-8.6199999999999992"/>
    <n v="101.39"/>
    <x v="6"/>
  </r>
  <r>
    <d v="2018-09-01T00:00:00"/>
    <x v="2"/>
    <x v="6"/>
    <n v="0"/>
    <n v="5967"/>
    <x v="6"/>
  </r>
  <r>
    <d v="2018-10-01T00:00:00"/>
    <x v="6"/>
    <x v="4"/>
    <n v="-12.05"/>
    <n v="143"/>
    <x v="3"/>
  </r>
  <r>
    <d v="2018-10-01T00:00:00"/>
    <x v="6"/>
    <x v="5"/>
    <n v="-0.54"/>
    <n v="6.45"/>
    <x v="3"/>
  </r>
  <r>
    <d v="2018-10-01T00:00:00"/>
    <x v="5"/>
    <x v="4"/>
    <n v="-2.08"/>
    <n v="23.36"/>
    <x v="3"/>
  </r>
  <r>
    <d v="2018-10-01T00:00:00"/>
    <x v="5"/>
    <x v="5"/>
    <n v="-0.09"/>
    <n v="1.05"/>
    <x v="3"/>
  </r>
  <r>
    <d v="2018-10-01T00:00:00"/>
    <x v="6"/>
    <x v="4"/>
    <n v="-3.37"/>
    <n v="40"/>
    <x v="3"/>
  </r>
  <r>
    <d v="2018-10-01T00:00:00"/>
    <x v="6"/>
    <x v="5"/>
    <n v="-0.15"/>
    <n v="1.8"/>
    <x v="3"/>
  </r>
  <r>
    <d v="2018-10-01T00:00:00"/>
    <x v="5"/>
    <x v="0"/>
    <n v="-1923.02"/>
    <n v="21556.3"/>
    <x v="1"/>
  </r>
  <r>
    <d v="2018-10-01T00:00:00"/>
    <x v="5"/>
    <x v="1"/>
    <n v="-86.71"/>
    <n v="972.21"/>
    <x v="1"/>
  </r>
  <r>
    <d v="2018-10-01T00:00:00"/>
    <x v="6"/>
    <x v="0"/>
    <n v="-3136.3"/>
    <n v="37231"/>
    <x v="1"/>
  </r>
  <r>
    <d v="2018-10-01T00:00:00"/>
    <x v="6"/>
    <x v="1"/>
    <n v="-141.4"/>
    <n v="1679.1"/>
    <x v="1"/>
  </r>
  <r>
    <d v="2018-10-01T00:00:00"/>
    <x v="2"/>
    <x v="6"/>
    <n v="0"/>
    <n v="58787.3"/>
    <x v="1"/>
  </r>
  <r>
    <d v="2018-10-01T00:00:00"/>
    <x v="2"/>
    <x v="3"/>
    <n v="117.67"/>
    <n v="2651.32"/>
    <x v="1"/>
  </r>
  <r>
    <d v="2018-10-01T00:00:00"/>
    <x v="2"/>
    <x v="2"/>
    <n v="2609"/>
    <n v="58787.3"/>
    <x v="1"/>
  </r>
  <r>
    <d v="2019-06-01T00:00:00"/>
    <x v="5"/>
    <x v="0"/>
    <n v="422.86"/>
    <n v="-4740"/>
    <x v="18"/>
  </r>
  <r>
    <d v="2019-06-01T00:00:00"/>
    <x v="5"/>
    <x v="1"/>
    <n v="19.07"/>
    <n v="-213.77"/>
    <x v="18"/>
  </r>
  <r>
    <d v="2018-10-01T00:00:00"/>
    <x v="5"/>
    <x v="0"/>
    <n v="-13.38"/>
    <n v="150"/>
    <x v="5"/>
  </r>
  <r>
    <d v="2018-10-01T00:00:00"/>
    <x v="5"/>
    <x v="1"/>
    <n v="-0.6"/>
    <n v="6.76"/>
    <x v="5"/>
  </r>
  <r>
    <d v="2018-10-01T00:00:00"/>
    <x v="6"/>
    <x v="0"/>
    <n v="-21.82"/>
    <n v="259"/>
    <x v="5"/>
  </r>
  <r>
    <d v="2018-10-01T00:00:00"/>
    <x v="6"/>
    <x v="1"/>
    <n v="-0.98"/>
    <n v="11.68"/>
    <x v="5"/>
  </r>
  <r>
    <d v="2018-11-01T00:00:00"/>
    <x v="5"/>
    <x v="0"/>
    <n v="-43"/>
    <n v="482"/>
    <x v="6"/>
  </r>
  <r>
    <d v="2018-11-01T00:00:00"/>
    <x v="5"/>
    <x v="1"/>
    <n v="-1.93"/>
    <n v="21.74"/>
    <x v="6"/>
  </r>
  <r>
    <d v="2018-11-01T00:00:00"/>
    <x v="6"/>
    <x v="0"/>
    <n v="-31"/>
    <n v="368"/>
    <x v="6"/>
  </r>
  <r>
    <d v="2018-11-01T00:00:00"/>
    <x v="6"/>
    <x v="1"/>
    <n v="-1.4"/>
    <n v="16.600000000000001"/>
    <x v="6"/>
  </r>
  <r>
    <d v="2018-11-01T00:00:00"/>
    <x v="2"/>
    <x v="6"/>
    <n v="0"/>
    <n v="1012"/>
    <x v="6"/>
  </r>
  <r>
    <d v="2018-11-01T00:00:00"/>
    <x v="2"/>
    <x v="2"/>
    <n v="44.92"/>
    <n v="1012"/>
    <x v="6"/>
  </r>
  <r>
    <d v="2018-11-01T00:00:00"/>
    <x v="2"/>
    <x v="3"/>
    <n v="2.02"/>
    <n v="45.65"/>
    <x v="6"/>
  </r>
  <r>
    <d v="2018-10-01T00:00:00"/>
    <x v="5"/>
    <x v="0"/>
    <n v="-3.39"/>
    <n v="38"/>
    <x v="2"/>
  </r>
  <r>
    <d v="2018-10-01T00:00:00"/>
    <x v="5"/>
    <x v="1"/>
    <n v="-0.15"/>
    <n v="1.71"/>
    <x v="2"/>
  </r>
  <r>
    <d v="2018-10-01T00:00:00"/>
    <x v="6"/>
    <x v="0"/>
    <n v="-3782.62"/>
    <n v="44903"/>
    <x v="0"/>
  </r>
  <r>
    <d v="2018-10-01T00:00:00"/>
    <x v="6"/>
    <x v="1"/>
    <n v="-170.59"/>
    <n v="2025.12"/>
    <x v="0"/>
  </r>
  <r>
    <d v="2018-10-01T00:00:00"/>
    <x v="3"/>
    <x v="0"/>
    <n v="-216.48"/>
    <n v="2779"/>
    <x v="0"/>
  </r>
  <r>
    <d v="2018-10-01T00:00:00"/>
    <x v="3"/>
    <x v="1"/>
    <n v="-9.76"/>
    <n v="125.33"/>
    <x v="0"/>
  </r>
  <r>
    <d v="2018-10-01T00:00:00"/>
    <x v="2"/>
    <x v="2"/>
    <n v="3083.12"/>
    <n v="69471"/>
    <x v="0"/>
  </r>
  <r>
    <d v="2018-10-01T00:00:00"/>
    <x v="2"/>
    <x v="3"/>
    <n v="139.05000000000001"/>
    <n v="3133.15"/>
    <x v="0"/>
  </r>
  <r>
    <d v="2018-10-01T00:00:00"/>
    <x v="5"/>
    <x v="0"/>
    <n v="-17418.55"/>
    <n v="195253.98"/>
    <x v="1"/>
  </r>
  <r>
    <d v="2018-11-01T00:00:00"/>
    <x v="1"/>
    <x v="0"/>
    <n v="-0.34"/>
    <n v="3.31"/>
    <x v="26"/>
  </r>
  <r>
    <d v="2018-11-01T00:00:00"/>
    <x v="1"/>
    <x v="1"/>
    <n v="0"/>
    <n v="0.13"/>
    <x v="26"/>
  </r>
  <r>
    <d v="2018-11-01T00:00:00"/>
    <x v="5"/>
    <x v="0"/>
    <n v="-28510.35"/>
    <n v="319587.86"/>
    <x v="2"/>
  </r>
  <r>
    <d v="2018-11-01T00:00:00"/>
    <x v="5"/>
    <x v="1"/>
    <n v="-1285.8399999999999"/>
    <n v="14413.23"/>
    <x v="2"/>
  </r>
  <r>
    <d v="2018-11-01T00:00:00"/>
    <x v="6"/>
    <x v="0"/>
    <n v="-127.37"/>
    <n v="1512"/>
    <x v="2"/>
  </r>
  <r>
    <d v="2018-11-01T00:00:00"/>
    <x v="6"/>
    <x v="1"/>
    <n v="-5.75"/>
    <n v="68.19"/>
    <x v="2"/>
  </r>
  <r>
    <d v="2018-11-01T00:00:00"/>
    <x v="2"/>
    <x v="2"/>
    <n v="19161.93"/>
    <n v="431767.75"/>
    <x v="2"/>
  </r>
  <r>
    <d v="2018-11-01T00:00:00"/>
    <x v="2"/>
    <x v="3"/>
    <n v="864.11"/>
    <n v="19472.740000000002"/>
    <x v="2"/>
  </r>
  <r>
    <d v="2018-11-01T00:00:00"/>
    <x v="2"/>
    <x v="6"/>
    <n v="0"/>
    <n v="431767.75"/>
    <x v="2"/>
  </r>
  <r>
    <d v="2018-11-01T00:00:00"/>
    <x v="6"/>
    <x v="0"/>
    <n v="-98.9"/>
    <n v="1174"/>
    <x v="2"/>
  </r>
  <r>
    <d v="2018-11-01T00:00:00"/>
    <x v="6"/>
    <x v="1"/>
    <n v="-4.46"/>
    <n v="52.96"/>
    <x v="2"/>
  </r>
  <r>
    <d v="2018-11-01T00:00:00"/>
    <x v="5"/>
    <x v="0"/>
    <n v="-26719.95"/>
    <n v="299517.01"/>
    <x v="2"/>
  </r>
  <r>
    <d v="2018-11-01T00:00:00"/>
    <x v="5"/>
    <x v="0"/>
    <n v="-2433.0300000000002"/>
    <n v="27272.98"/>
    <x v="2"/>
  </r>
  <r>
    <d v="2018-11-01T00:00:00"/>
    <x v="5"/>
    <x v="1"/>
    <n v="-109.73"/>
    <n v="1229.99"/>
    <x v="2"/>
  </r>
  <r>
    <d v="2018-11-01T00:00:00"/>
    <x v="2"/>
    <x v="6"/>
    <n v="0"/>
    <n v="28147.03"/>
    <x v="2"/>
  </r>
  <r>
    <d v="2018-11-01T00:00:00"/>
    <x v="2"/>
    <x v="2"/>
    <n v="1249.1600000000001"/>
    <n v="28147.03"/>
    <x v="2"/>
  </r>
  <r>
    <d v="2018-10-01T00:00:00"/>
    <x v="5"/>
    <x v="4"/>
    <n v="-1.84"/>
    <n v="20.6"/>
    <x v="3"/>
  </r>
  <r>
    <d v="2018-10-01T00:00:00"/>
    <x v="5"/>
    <x v="5"/>
    <n v="-0.08"/>
    <n v="0.93"/>
    <x v="3"/>
  </r>
  <r>
    <d v="2018-10-01T00:00:00"/>
    <x v="6"/>
    <x v="4"/>
    <n v="-4.63"/>
    <n v="55"/>
    <x v="3"/>
  </r>
  <r>
    <d v="2018-10-01T00:00:00"/>
    <x v="6"/>
    <x v="5"/>
    <n v="-0.21"/>
    <n v="2.48"/>
    <x v="3"/>
  </r>
  <r>
    <d v="2018-10-01T00:00:00"/>
    <x v="5"/>
    <x v="0"/>
    <n v="-45.77"/>
    <n v="513"/>
    <x v="5"/>
  </r>
  <r>
    <d v="2018-10-01T00:00:00"/>
    <x v="5"/>
    <x v="1"/>
    <n v="-2.06"/>
    <n v="23.14"/>
    <x v="5"/>
  </r>
  <r>
    <d v="2018-10-01T00:00:00"/>
    <x v="6"/>
    <x v="0"/>
    <n v="-142.26"/>
    <n v="1689"/>
    <x v="5"/>
  </r>
  <r>
    <d v="2018-10-01T00:00:00"/>
    <x v="6"/>
    <x v="1"/>
    <n v="-6.43"/>
    <n v="76.16"/>
    <x v="5"/>
  </r>
  <r>
    <d v="2018-09-01T00:00:00"/>
    <x v="2"/>
    <x v="2"/>
    <n v="3863.71"/>
    <n v="87060"/>
    <x v="4"/>
  </r>
  <r>
    <d v="2018-09-01T00:00:00"/>
    <x v="2"/>
    <x v="3"/>
    <n v="174.25"/>
    <n v="3926.39"/>
    <x v="4"/>
  </r>
  <r>
    <d v="2018-09-01T00:00:00"/>
    <x v="3"/>
    <x v="4"/>
    <n v="-14.27"/>
    <n v="183.18"/>
    <x v="3"/>
  </r>
  <r>
    <d v="2018-09-01T00:00:00"/>
    <x v="3"/>
    <x v="5"/>
    <n v="-0.65"/>
    <n v="8.26"/>
    <x v="3"/>
  </r>
  <r>
    <d v="2018-09-01T00:00:00"/>
    <x v="4"/>
    <x v="4"/>
    <n v="-2.2999999999999998"/>
    <n v="27"/>
    <x v="3"/>
  </r>
  <r>
    <d v="2018-09-01T00:00:00"/>
    <x v="4"/>
    <x v="5"/>
    <n v="-0.11"/>
    <n v="1.22"/>
    <x v="3"/>
  </r>
  <r>
    <d v="2018-09-01T00:00:00"/>
    <x v="3"/>
    <x v="0"/>
    <n v="-25.01"/>
    <n v="321"/>
    <x v="14"/>
  </r>
  <r>
    <d v="2018-09-01T00:00:00"/>
    <x v="3"/>
    <x v="1"/>
    <n v="-1.1299999999999999"/>
    <n v="14.48"/>
    <x v="14"/>
  </r>
  <r>
    <d v="2018-09-01T00:00:00"/>
    <x v="4"/>
    <x v="0"/>
    <n v="-4"/>
    <n v="47"/>
    <x v="14"/>
  </r>
  <r>
    <d v="2018-09-01T00:00:00"/>
    <x v="4"/>
    <x v="1"/>
    <n v="-0.18"/>
    <n v="2.12"/>
    <x v="14"/>
  </r>
  <r>
    <d v="2018-09-01T00:00:00"/>
    <x v="2"/>
    <x v="2"/>
    <n v="16.329999999999998"/>
    <n v="368"/>
    <x v="14"/>
  </r>
  <r>
    <d v="2018-09-01T00:00:00"/>
    <x v="2"/>
    <x v="3"/>
    <n v="0.74"/>
    <n v="16.600000000000001"/>
    <x v="14"/>
  </r>
  <r>
    <d v="2018-09-01T00:00:00"/>
    <x v="2"/>
    <x v="6"/>
    <n v="0"/>
    <n v="368"/>
    <x v="14"/>
  </r>
  <r>
    <d v="2018-09-01T00:00:00"/>
    <x v="3"/>
    <x v="0"/>
    <n v="-348.84"/>
    <n v="4478"/>
    <x v="5"/>
  </r>
  <r>
    <d v="2018-09-01T00:00:00"/>
    <x v="3"/>
    <x v="1"/>
    <n v="-15.74"/>
    <n v="201.96"/>
    <x v="5"/>
  </r>
  <r>
    <d v="2018-09-01T00:00:00"/>
    <x v="4"/>
    <x v="0"/>
    <n v="-56.45"/>
    <n v="664"/>
    <x v="5"/>
  </r>
  <r>
    <d v="2018-09-01T00:00:00"/>
    <x v="4"/>
    <x v="1"/>
    <n v="-2.54"/>
    <n v="29.94"/>
    <x v="5"/>
  </r>
  <r>
    <d v="2018-09-01T00:00:00"/>
    <x v="2"/>
    <x v="6"/>
    <n v="0"/>
    <n v="5142"/>
    <x v="5"/>
  </r>
  <r>
    <d v="2018-09-01T00:00:00"/>
    <x v="2"/>
    <x v="2"/>
    <n v="228.2"/>
    <n v="5142"/>
    <x v="5"/>
  </r>
  <r>
    <d v="2018-09-01T00:00:00"/>
    <x v="2"/>
    <x v="3"/>
    <n v="10.29"/>
    <n v="231.92"/>
    <x v="5"/>
  </r>
  <r>
    <d v="2018-09-01T00:00:00"/>
    <x v="2"/>
    <x v="2"/>
    <n v="22395.1"/>
    <n v="504623.72"/>
    <x v="18"/>
  </r>
  <r>
    <d v="2018-09-01T00:00:00"/>
    <x v="2"/>
    <x v="3"/>
    <n v="1010.05"/>
    <n v="22758.57"/>
    <x v="18"/>
  </r>
  <r>
    <d v="2018-10-01T00:00:00"/>
    <x v="2"/>
    <x v="6"/>
    <n v="0"/>
    <n v="2202"/>
    <x v="5"/>
  </r>
  <r>
    <d v="2018-10-01T00:00:00"/>
    <x v="2"/>
    <x v="2"/>
    <n v="97.73"/>
    <n v="2202"/>
    <x v="5"/>
  </r>
  <r>
    <d v="2018-10-01T00:00:00"/>
    <x v="2"/>
    <x v="3"/>
    <n v="4.42"/>
    <n v="99.3"/>
    <x v="5"/>
  </r>
  <r>
    <d v="2018-10-01T00:00:00"/>
    <x v="5"/>
    <x v="0"/>
    <n v="-7.14"/>
    <n v="80"/>
    <x v="5"/>
  </r>
  <r>
    <d v="2018-10-01T00:00:00"/>
    <x v="5"/>
    <x v="1"/>
    <n v="-0.32"/>
    <n v="3.61"/>
    <x v="5"/>
  </r>
  <r>
    <d v="2018-10-01T00:00:00"/>
    <x v="6"/>
    <x v="0"/>
    <n v="-21.99"/>
    <n v="261"/>
    <x v="5"/>
  </r>
  <r>
    <d v="2018-10-01T00:00:00"/>
    <x v="6"/>
    <x v="1"/>
    <n v="-0.99"/>
    <n v="11.77"/>
    <x v="5"/>
  </r>
  <r>
    <d v="2018-10-01T00:00:00"/>
    <x v="2"/>
    <x v="6"/>
    <n v="0"/>
    <n v="341"/>
    <x v="5"/>
  </r>
  <r>
    <d v="2018-10-01T00:00:00"/>
    <x v="3"/>
    <x v="0"/>
    <n v="84.37"/>
    <n v="-1083"/>
    <x v="27"/>
  </r>
  <r>
    <d v="2018-10-01T00:00:00"/>
    <x v="3"/>
    <x v="1"/>
    <n v="3.81"/>
    <n v="-48.84"/>
    <x v="27"/>
  </r>
  <r>
    <d v="2018-10-01T00:00:00"/>
    <x v="5"/>
    <x v="4"/>
    <n v="-1.46"/>
    <n v="16.399999999999999"/>
    <x v="3"/>
  </r>
  <r>
    <d v="2018-10-01T00:00:00"/>
    <x v="5"/>
    <x v="5"/>
    <n v="-7.0000000000000007E-2"/>
    <n v="0.74"/>
    <x v="3"/>
  </r>
  <r>
    <d v="2018-10-01T00:00:00"/>
    <x v="2"/>
    <x v="6"/>
    <n v="0"/>
    <n v="430245.99"/>
    <x v="18"/>
  </r>
  <r>
    <d v="2018-10-01T00:00:00"/>
    <x v="2"/>
    <x v="6"/>
    <n v="0"/>
    <n v="68146.960000000006"/>
    <x v="1"/>
  </r>
  <r>
    <d v="2018-10-01T00:00:00"/>
    <x v="2"/>
    <x v="2"/>
    <n v="3024.36"/>
    <n v="68146.960000000006"/>
    <x v="1"/>
  </r>
  <r>
    <d v="2018-10-01T00:00:00"/>
    <x v="2"/>
    <x v="3"/>
    <n v="136.44"/>
    <n v="3073.39"/>
    <x v="1"/>
  </r>
  <r>
    <d v="2018-10-01T00:00:00"/>
    <x v="6"/>
    <x v="0"/>
    <n v="-33226.559999999998"/>
    <n v="394426.93"/>
    <x v="1"/>
  </r>
  <r>
    <d v="2018-10-01T00:00:00"/>
    <x v="6"/>
    <x v="1"/>
    <n v="-1498.48"/>
    <n v="17788.689999999999"/>
    <x v="1"/>
  </r>
  <r>
    <d v="2018-10-01T00:00:00"/>
    <x v="6"/>
    <x v="0"/>
    <n v="-27134.86"/>
    <n v="322113.68"/>
    <x v="2"/>
  </r>
  <r>
    <d v="2018-10-01T00:00:00"/>
    <x v="6"/>
    <x v="1"/>
    <n v="-1223.8"/>
    <n v="14527.33"/>
    <x v="2"/>
  </r>
  <r>
    <d v="2018-10-01T00:00:00"/>
    <x v="6"/>
    <x v="0"/>
    <n v="-35429.5"/>
    <n v="420580.5"/>
    <x v="2"/>
  </r>
  <r>
    <d v="2018-10-01T00:00:00"/>
    <x v="6"/>
    <x v="1"/>
    <n v="-1597.91"/>
    <n v="18968.11"/>
    <x v="2"/>
  </r>
  <r>
    <d v="2018-10-01T00:00:00"/>
    <x v="4"/>
    <x v="0"/>
    <n v="-105.34"/>
    <n v="1239.01"/>
    <x v="10"/>
  </r>
  <r>
    <d v="2018-10-01T00:00:00"/>
    <x v="4"/>
    <x v="1"/>
    <n v="-4.75"/>
    <n v="55.88"/>
    <x v="10"/>
  </r>
  <r>
    <d v="2018-10-01T00:00:00"/>
    <x v="6"/>
    <x v="0"/>
    <n v="-32852.94"/>
    <n v="389992.14"/>
    <x v="2"/>
  </r>
  <r>
    <d v="2018-10-01T00:00:00"/>
    <x v="6"/>
    <x v="1"/>
    <n v="-1481.65"/>
    <n v="17588.53"/>
    <x v="2"/>
  </r>
  <r>
    <d v="2018-10-01T00:00:00"/>
    <x v="3"/>
    <x v="0"/>
    <n v="-506.08"/>
    <n v="6496.61"/>
    <x v="2"/>
  </r>
  <r>
    <d v="2018-10-01T00:00:00"/>
    <x v="3"/>
    <x v="1"/>
    <n v="-22.83"/>
    <n v="293"/>
    <x v="2"/>
  </r>
  <r>
    <d v="2018-10-01T00:00:00"/>
    <x v="6"/>
    <x v="0"/>
    <n v="-3395.91"/>
    <n v="40312"/>
    <x v="1"/>
  </r>
  <r>
    <d v="2018-10-01T00:00:00"/>
    <x v="6"/>
    <x v="1"/>
    <n v="-153.13"/>
    <n v="1818.06"/>
    <x v="1"/>
  </r>
  <r>
    <d v="2018-10-01T00:00:00"/>
    <x v="3"/>
    <x v="0"/>
    <n v="-542.80999999999995"/>
    <n v="6968"/>
    <x v="1"/>
  </r>
  <r>
    <d v="2018-10-01T00:00:00"/>
    <x v="3"/>
    <x v="1"/>
    <n v="-24.48"/>
    <n v="314.26"/>
    <x v="1"/>
  </r>
  <r>
    <d v="2018-10-01T00:00:00"/>
    <x v="4"/>
    <x v="0"/>
    <n v="-4.51"/>
    <n v="53"/>
    <x v="6"/>
  </r>
  <r>
    <d v="2018-10-01T00:00:00"/>
    <x v="4"/>
    <x v="1"/>
    <n v="-0.2"/>
    <n v="2.39"/>
    <x v="6"/>
  </r>
  <r>
    <d v="2018-10-01T00:00:00"/>
    <x v="2"/>
    <x v="6"/>
    <n v="0"/>
    <n v="410"/>
    <x v="6"/>
  </r>
  <r>
    <d v="2018-10-01T00:00:00"/>
    <x v="2"/>
    <x v="2"/>
    <n v="18.2"/>
    <n v="410"/>
    <x v="6"/>
  </r>
  <r>
    <d v="2018-10-01T00:00:00"/>
    <x v="2"/>
    <x v="3"/>
    <n v="0.82"/>
    <n v="18.489999999999998"/>
    <x v="6"/>
  </r>
  <r>
    <d v="2018-10-01T00:00:00"/>
    <x v="2"/>
    <x v="2"/>
    <n v="29012.95"/>
    <n v="653738.18999999994"/>
    <x v="2"/>
  </r>
  <r>
    <d v="2018-10-01T00:00:00"/>
    <x v="2"/>
    <x v="3"/>
    <n v="1308.3900000000001"/>
    <n v="29483.69"/>
    <x v="2"/>
  </r>
  <r>
    <d v="2018-10-01T00:00:00"/>
    <x v="2"/>
    <x v="6"/>
    <n v="0"/>
    <n v="653738.18999999994"/>
    <x v="2"/>
  </r>
  <r>
    <d v="2018-10-01T00:00:00"/>
    <x v="9"/>
    <x v="0"/>
    <n v="-81.62"/>
    <n v="832"/>
    <x v="6"/>
  </r>
  <r>
    <d v="2018-10-01T00:00:00"/>
    <x v="9"/>
    <x v="1"/>
    <n v="-3.68"/>
    <n v="37.520000000000003"/>
    <x v="6"/>
  </r>
  <r>
    <d v="2018-10-01T00:00:00"/>
    <x v="10"/>
    <x v="0"/>
    <n v="-50.26"/>
    <n v="638"/>
    <x v="6"/>
  </r>
  <r>
    <d v="2018-10-01T00:00:00"/>
    <x v="10"/>
    <x v="1"/>
    <n v="-2.27"/>
    <n v="28.77"/>
    <x v="6"/>
  </r>
  <r>
    <d v="2018-10-01T00:00:00"/>
    <x v="8"/>
    <x v="2"/>
    <n v="48.4"/>
    <n v="1471"/>
    <x v="6"/>
  </r>
  <r>
    <d v="2018-10-01T00:00:00"/>
    <x v="8"/>
    <x v="3"/>
    <n v="2.1800000000000002"/>
    <n v="66.34"/>
    <x v="6"/>
  </r>
  <r>
    <d v="2018-09-01T00:00:00"/>
    <x v="3"/>
    <x v="0"/>
    <n v="-594.15"/>
    <n v="7627"/>
    <x v="7"/>
  </r>
  <r>
    <d v="2018-09-01T00:00:00"/>
    <x v="3"/>
    <x v="1"/>
    <n v="-26.79"/>
    <n v="343.97"/>
    <x v="7"/>
  </r>
  <r>
    <d v="2018-09-01T00:00:00"/>
    <x v="2"/>
    <x v="6"/>
    <n v="0"/>
    <n v="11959.17"/>
    <x v="7"/>
  </r>
  <r>
    <d v="2019-08-01T00:00:00"/>
    <x v="0"/>
    <x v="0"/>
    <n v="-72.94"/>
    <n v="793"/>
    <x v="14"/>
  </r>
  <r>
    <d v="2019-08-01T00:00:00"/>
    <x v="0"/>
    <x v="1"/>
    <n v="-2.52"/>
    <n v="27.44"/>
    <x v="14"/>
  </r>
  <r>
    <d v="2019-08-01T00:00:00"/>
    <x v="1"/>
    <x v="0"/>
    <n v="-118.56"/>
    <n v="969"/>
    <x v="14"/>
  </r>
  <r>
    <d v="2019-08-01T00:00:00"/>
    <x v="1"/>
    <x v="1"/>
    <n v="-5.35"/>
    <n v="43.7"/>
    <x v="14"/>
  </r>
  <r>
    <d v="2019-08-01T00:00:00"/>
    <x v="5"/>
    <x v="0"/>
    <n v="-89.3"/>
    <n v="1001"/>
    <x v="14"/>
  </r>
  <r>
    <d v="2019-08-01T00:00:00"/>
    <x v="5"/>
    <x v="1"/>
    <n v="-4.03"/>
    <n v="45.15"/>
    <x v="14"/>
  </r>
  <r>
    <d v="2019-08-01T00:00:00"/>
    <x v="6"/>
    <x v="0"/>
    <n v="-81.63"/>
    <n v="969"/>
    <x v="14"/>
  </r>
  <r>
    <d v="2019-08-01T00:00:00"/>
    <x v="6"/>
    <x v="1"/>
    <n v="-3.68"/>
    <n v="43.7"/>
    <x v="14"/>
  </r>
  <r>
    <d v="2019-08-01T00:00:00"/>
    <x v="3"/>
    <x v="0"/>
    <n v="-77.98"/>
    <n v="1001"/>
    <x v="14"/>
  </r>
  <r>
    <d v="2019-08-01T00:00:00"/>
    <x v="3"/>
    <x v="1"/>
    <n v="-3.52"/>
    <n v="45.15"/>
    <x v="14"/>
  </r>
  <r>
    <d v="2019-08-01T00:00:00"/>
    <x v="4"/>
    <x v="0"/>
    <n v="-85.11"/>
    <n v="1001"/>
    <x v="14"/>
  </r>
  <r>
    <d v="2019-08-01T00:00:00"/>
    <x v="4"/>
    <x v="1"/>
    <n v="-3.84"/>
    <n v="45.15"/>
    <x v="14"/>
  </r>
  <r>
    <d v="2019-08-01T00:00:00"/>
    <x v="7"/>
    <x v="0"/>
    <n v="-129.22999999999999"/>
    <n v="969"/>
    <x v="14"/>
  </r>
  <r>
    <d v="2019-08-01T00:00:00"/>
    <x v="7"/>
    <x v="1"/>
    <n v="-5.83"/>
    <n v="43.7"/>
    <x v="14"/>
  </r>
  <r>
    <d v="2018-11-01T00:00:00"/>
    <x v="2"/>
    <x v="2"/>
    <n v="35.9"/>
    <n v="809"/>
    <x v="6"/>
  </r>
  <r>
    <d v="2018-11-01T00:00:00"/>
    <x v="2"/>
    <x v="3"/>
    <n v="1.62"/>
    <n v="36.49"/>
    <x v="6"/>
  </r>
  <r>
    <d v="2018-11-01T00:00:00"/>
    <x v="2"/>
    <x v="6"/>
    <n v="0"/>
    <n v="809"/>
    <x v="6"/>
  </r>
  <r>
    <d v="2018-11-01T00:00:00"/>
    <x v="5"/>
    <x v="0"/>
    <n v="-1477.32"/>
    <n v="16560"/>
    <x v="13"/>
  </r>
  <r>
    <d v="2018-11-01T00:00:00"/>
    <x v="5"/>
    <x v="1"/>
    <n v="-66.63"/>
    <n v="746.86"/>
    <x v="13"/>
  </r>
  <r>
    <d v="2018-11-01T00:00:00"/>
    <x v="6"/>
    <x v="0"/>
    <n v="-155"/>
    <n v="1840"/>
    <x v="13"/>
  </r>
  <r>
    <d v="2018-11-01T00:00:00"/>
    <x v="6"/>
    <x v="1"/>
    <n v="-6.99"/>
    <n v="82.98"/>
    <x v="13"/>
  </r>
  <r>
    <d v="2018-11-01T00:00:00"/>
    <x v="2"/>
    <x v="6"/>
    <n v="0"/>
    <n v="18400"/>
    <x v="13"/>
  </r>
  <r>
    <d v="2018-08-01T00:00:00"/>
    <x v="3"/>
    <x v="4"/>
    <n v="-12.17"/>
    <n v="156.32"/>
    <x v="3"/>
  </r>
  <r>
    <d v="2018-08-01T00:00:00"/>
    <x v="3"/>
    <x v="5"/>
    <n v="-0.55000000000000004"/>
    <n v="7.06"/>
    <x v="3"/>
  </r>
  <r>
    <d v="2018-08-01T00:00:00"/>
    <x v="4"/>
    <x v="4"/>
    <n v="-28.14"/>
    <n v="331"/>
    <x v="3"/>
  </r>
  <r>
    <d v="2018-08-01T00:00:00"/>
    <x v="4"/>
    <x v="5"/>
    <n v="-1.27"/>
    <n v="14.93"/>
    <x v="3"/>
  </r>
  <r>
    <d v="2018-08-01T00:00:00"/>
    <x v="3"/>
    <x v="0"/>
    <n v="-1596.17"/>
    <n v="20490"/>
    <x v="4"/>
  </r>
  <r>
    <d v="2018-08-01T00:00:00"/>
    <x v="3"/>
    <x v="1"/>
    <n v="-71.989999999999995"/>
    <n v="924.1"/>
    <x v="4"/>
  </r>
  <r>
    <d v="2018-08-01T00:00:00"/>
    <x v="4"/>
    <x v="0"/>
    <n v="-3658.41"/>
    <n v="43030"/>
    <x v="4"/>
  </r>
  <r>
    <d v="2018-08-01T00:00:00"/>
    <x v="4"/>
    <x v="1"/>
    <n v="-164.99"/>
    <n v="1940.65"/>
    <x v="4"/>
  </r>
  <r>
    <d v="2018-09-01T00:00:00"/>
    <x v="3"/>
    <x v="0"/>
    <n v="-29828.94"/>
    <n v="382911.75"/>
    <x v="2"/>
  </r>
  <r>
    <d v="2018-09-01T00:00:00"/>
    <x v="3"/>
    <x v="1"/>
    <n v="-1345.28"/>
    <n v="17269.330000000002"/>
    <x v="2"/>
  </r>
  <r>
    <d v="2018-09-01T00:00:00"/>
    <x v="4"/>
    <x v="0"/>
    <n v="-3487.85"/>
    <n v="41019"/>
    <x v="2"/>
  </r>
  <r>
    <d v="2018-09-01T00:00:00"/>
    <x v="4"/>
    <x v="1"/>
    <n v="-157.29"/>
    <n v="1849.81"/>
    <x v="2"/>
  </r>
  <r>
    <d v="2018-09-01T00:00:00"/>
    <x v="2"/>
    <x v="2"/>
    <n v="18832.66"/>
    <n v="424353.76"/>
    <x v="2"/>
  </r>
  <r>
    <d v="2018-09-01T00:00:00"/>
    <x v="2"/>
    <x v="3"/>
    <n v="849.41"/>
    <n v="19138.37"/>
    <x v="2"/>
  </r>
  <r>
    <d v="2018-09-01T00:00:00"/>
    <x v="2"/>
    <x v="6"/>
    <n v="0"/>
    <n v="424353.76"/>
    <x v="2"/>
  </r>
  <r>
    <d v="2018-11-01T00:00:00"/>
    <x v="5"/>
    <x v="0"/>
    <n v="-136.66999999999999"/>
    <n v="1532"/>
    <x v="5"/>
  </r>
  <r>
    <d v="2018-11-01T00:00:00"/>
    <x v="5"/>
    <x v="1"/>
    <n v="-6.16"/>
    <n v="69.09"/>
    <x v="5"/>
  </r>
  <r>
    <d v="2018-11-01T00:00:00"/>
    <x v="6"/>
    <x v="0"/>
    <n v="-64.36"/>
    <n v="764"/>
    <x v="5"/>
  </r>
  <r>
    <d v="2018-11-01T00:00:00"/>
    <x v="6"/>
    <x v="1"/>
    <n v="-2.9"/>
    <n v="34.450000000000003"/>
    <x v="5"/>
  </r>
  <r>
    <d v="2018-10-01T00:00:00"/>
    <x v="5"/>
    <x v="4"/>
    <n v="-14.06"/>
    <n v="157.6"/>
    <x v="3"/>
  </r>
  <r>
    <d v="2018-10-01T00:00:00"/>
    <x v="5"/>
    <x v="5"/>
    <n v="-0.64"/>
    <n v="7.11"/>
    <x v="3"/>
  </r>
  <r>
    <d v="2018-10-01T00:00:00"/>
    <x v="6"/>
    <x v="4"/>
    <n v="-26.45"/>
    <n v="314"/>
    <x v="3"/>
  </r>
  <r>
    <d v="2018-10-01T00:00:00"/>
    <x v="6"/>
    <x v="5"/>
    <n v="-1.19"/>
    <n v="14.17"/>
    <x v="3"/>
  </r>
  <r>
    <d v="2018-10-01T00:00:00"/>
    <x v="2"/>
    <x v="2"/>
    <n v="447.35"/>
    <n v="10080"/>
    <x v="4"/>
  </r>
  <r>
    <d v="2018-10-01T00:00:00"/>
    <x v="2"/>
    <x v="3"/>
    <n v="20.18"/>
    <n v="454.61"/>
    <x v="4"/>
  </r>
  <r>
    <d v="2018-10-01T00:00:00"/>
    <x v="2"/>
    <x v="6"/>
    <n v="0"/>
    <n v="647"/>
    <x v="6"/>
  </r>
  <r>
    <d v="2018-10-01T00:00:00"/>
    <x v="5"/>
    <x v="0"/>
    <n v="-9.4600000000000009"/>
    <n v="106"/>
    <x v="6"/>
  </r>
  <r>
    <d v="2018-10-01T00:00:00"/>
    <x v="5"/>
    <x v="1"/>
    <n v="-0.43"/>
    <n v="4.78"/>
    <x v="6"/>
  </r>
  <r>
    <d v="2018-10-01T00:00:00"/>
    <x v="5"/>
    <x v="0"/>
    <n v="-13.05"/>
    <n v="146.33000000000001"/>
    <x v="2"/>
  </r>
  <r>
    <d v="2018-10-01T00:00:00"/>
    <x v="5"/>
    <x v="1"/>
    <n v="-0.59"/>
    <n v="6.6"/>
    <x v="2"/>
  </r>
  <r>
    <d v="2018-10-01T00:00:00"/>
    <x v="6"/>
    <x v="0"/>
    <n v="-46.25"/>
    <n v="549"/>
    <x v="2"/>
  </r>
  <r>
    <d v="2018-10-01T00:00:00"/>
    <x v="6"/>
    <x v="1"/>
    <n v="-2.09"/>
    <n v="24.76"/>
    <x v="2"/>
  </r>
  <r>
    <d v="2018-10-01T00:00:00"/>
    <x v="2"/>
    <x v="2"/>
    <n v="119.83"/>
    <n v="2700"/>
    <x v="0"/>
  </r>
  <r>
    <d v="2018-10-01T00:00:00"/>
    <x v="2"/>
    <x v="3"/>
    <n v="5.4"/>
    <n v="121.77"/>
    <x v="0"/>
  </r>
  <r>
    <d v="2018-10-01T00:00:00"/>
    <x v="2"/>
    <x v="2"/>
    <n v="15.13"/>
    <n v="341"/>
    <x v="5"/>
  </r>
  <r>
    <d v="2018-10-01T00:00:00"/>
    <x v="2"/>
    <x v="3"/>
    <n v="0.68"/>
    <n v="15.38"/>
    <x v="5"/>
  </r>
  <r>
    <d v="2018-10-01T00:00:00"/>
    <x v="6"/>
    <x v="0"/>
    <n v="-1.1000000000000001"/>
    <n v="13"/>
    <x v="5"/>
  </r>
  <r>
    <d v="2018-10-01T00:00:00"/>
    <x v="6"/>
    <x v="1"/>
    <n v="-0.05"/>
    <n v="0.59"/>
    <x v="5"/>
  </r>
  <r>
    <d v="2018-10-01T00:00:00"/>
    <x v="6"/>
    <x v="0"/>
    <n v="-75.48"/>
    <n v="896"/>
    <x v="18"/>
  </r>
  <r>
    <d v="2018-10-01T00:00:00"/>
    <x v="6"/>
    <x v="1"/>
    <n v="-3.4"/>
    <n v="40.409999999999997"/>
    <x v="18"/>
  </r>
  <r>
    <d v="2018-10-01T00:00:00"/>
    <x v="2"/>
    <x v="6"/>
    <n v="0"/>
    <n v="896"/>
    <x v="18"/>
  </r>
  <r>
    <d v="2018-10-01T00:00:00"/>
    <x v="2"/>
    <x v="2"/>
    <n v="39.76"/>
    <n v="896"/>
    <x v="18"/>
  </r>
  <r>
    <d v="2018-10-01T00:00:00"/>
    <x v="2"/>
    <x v="3"/>
    <n v="1.79"/>
    <n v="40.409999999999997"/>
    <x v="18"/>
  </r>
  <r>
    <d v="2018-09-01T00:00:00"/>
    <x v="6"/>
    <x v="1"/>
    <n v="-1064.49"/>
    <n v="12638.21"/>
    <x v="2"/>
  </r>
  <r>
    <d v="2018-09-01T00:00:00"/>
    <x v="6"/>
    <x v="0"/>
    <n v="-18510.25"/>
    <n v="219733.34"/>
    <x v="2"/>
  </r>
  <r>
    <d v="2018-09-01T00:00:00"/>
    <x v="6"/>
    <x v="1"/>
    <n v="-834.92"/>
    <n v="9910.0300000000007"/>
    <x v="2"/>
  </r>
  <r>
    <d v="2018-09-01T00:00:00"/>
    <x v="6"/>
    <x v="1"/>
    <n v="-1.6"/>
    <n v="19.079999999999998"/>
    <x v="2"/>
  </r>
  <r>
    <d v="2018-09-01T00:00:00"/>
    <x v="6"/>
    <x v="0"/>
    <n v="-5806.88"/>
    <n v="68931.83"/>
    <x v="2"/>
  </r>
  <r>
    <d v="2018-09-01T00:00:00"/>
    <x v="6"/>
    <x v="1"/>
    <n v="-261.97000000000003"/>
    <n v="3108.86"/>
    <x v="2"/>
  </r>
  <r>
    <d v="2018-09-01T00:00:00"/>
    <x v="6"/>
    <x v="0"/>
    <n v="-7774.84"/>
    <n v="92294.080000000002"/>
    <x v="2"/>
  </r>
  <r>
    <d v="2018-09-01T00:00:00"/>
    <x v="6"/>
    <x v="1"/>
    <n v="-350.78"/>
    <n v="4162.46"/>
    <x v="2"/>
  </r>
  <r>
    <d v="2018-09-01T00:00:00"/>
    <x v="6"/>
    <x v="0"/>
    <n v="-145.15"/>
    <n v="1723.04"/>
    <x v="2"/>
  </r>
  <r>
    <d v="2018-09-01T00:00:00"/>
    <x v="6"/>
    <x v="1"/>
    <n v="-6.55"/>
    <n v="77.680000000000007"/>
    <x v="2"/>
  </r>
  <r>
    <d v="2018-09-01T00:00:00"/>
    <x v="6"/>
    <x v="0"/>
    <n v="-112.03"/>
    <n v="1329.97"/>
    <x v="2"/>
  </r>
  <r>
    <d v="2018-09-01T00:00:00"/>
    <x v="6"/>
    <x v="1"/>
    <n v="-5.07"/>
    <n v="59.99"/>
    <x v="2"/>
  </r>
  <r>
    <d v="2018-09-01T00:00:00"/>
    <x v="6"/>
    <x v="0"/>
    <n v="-17951.45"/>
    <n v="213099.94"/>
    <x v="2"/>
  </r>
  <r>
    <d v="2018-09-01T00:00:00"/>
    <x v="6"/>
    <x v="1"/>
    <n v="-809.67"/>
    <n v="9610.7800000000007"/>
    <x v="2"/>
  </r>
  <r>
    <d v="2018-09-01T00:00:00"/>
    <x v="6"/>
    <x v="0"/>
    <n v="-18863.53"/>
    <n v="223925.9"/>
    <x v="1"/>
  </r>
  <r>
    <d v="2018-09-01T00:00:00"/>
    <x v="6"/>
    <x v="1"/>
    <n v="-850.82"/>
    <n v="10099.040000000001"/>
    <x v="1"/>
  </r>
  <r>
    <d v="2018-09-01T00:00:00"/>
    <x v="6"/>
    <x v="0"/>
    <n v="-99.92"/>
    <n v="1186.01"/>
    <x v="2"/>
  </r>
  <r>
    <d v="2018-09-01T00:00:00"/>
    <x v="6"/>
    <x v="1"/>
    <n v="-4.51"/>
    <n v="53.49"/>
    <x v="2"/>
  </r>
  <r>
    <d v="2018-09-01T00:00:00"/>
    <x v="6"/>
    <x v="0"/>
    <n v="-25.87"/>
    <n v="307"/>
    <x v="2"/>
  </r>
  <r>
    <d v="2018-09-01T00:00:00"/>
    <x v="6"/>
    <x v="1"/>
    <n v="-1.1499999999999999"/>
    <n v="13.84"/>
    <x v="2"/>
  </r>
  <r>
    <d v="2018-09-01T00:00:00"/>
    <x v="6"/>
    <x v="0"/>
    <n v="-100.5"/>
    <n v="1193"/>
    <x v="2"/>
  </r>
  <r>
    <d v="2018-09-01T00:00:00"/>
    <x v="6"/>
    <x v="1"/>
    <n v="-4.54"/>
    <n v="53.8"/>
    <x v="2"/>
  </r>
  <r>
    <d v="2018-09-01T00:00:00"/>
    <x v="6"/>
    <x v="0"/>
    <n v="-22.91"/>
    <n v="271.99"/>
    <x v="1"/>
  </r>
  <r>
    <d v="2018-09-01T00:00:00"/>
    <x v="6"/>
    <x v="1"/>
    <n v="-1.03"/>
    <n v="12.27"/>
    <x v="1"/>
  </r>
  <r>
    <d v="2018-09-01T00:00:00"/>
    <x v="6"/>
    <x v="0"/>
    <n v="-35.630000000000003"/>
    <n v="423.01"/>
    <x v="2"/>
  </r>
  <r>
    <d v="2018-11-01T00:00:00"/>
    <x v="2"/>
    <x v="2"/>
    <n v="10243.969999999999"/>
    <n v="230821.7"/>
    <x v="2"/>
  </r>
  <r>
    <d v="2018-11-01T00:00:00"/>
    <x v="2"/>
    <x v="3"/>
    <n v="461.97"/>
    <n v="10410.129999999999"/>
    <x v="2"/>
  </r>
  <r>
    <d v="2018-11-01T00:00:00"/>
    <x v="5"/>
    <x v="0"/>
    <n v="-6195.02"/>
    <n v="69443.08"/>
    <x v="1"/>
  </r>
  <r>
    <d v="2018-11-01T00:00:00"/>
    <x v="5"/>
    <x v="1"/>
    <n v="-279.39"/>
    <n v="3131.85"/>
    <x v="1"/>
  </r>
  <r>
    <d v="2018-11-01T00:00:00"/>
    <x v="6"/>
    <x v="0"/>
    <n v="-417.9"/>
    <n v="4961"/>
    <x v="1"/>
  </r>
  <r>
    <d v="2018-11-01T00:00:00"/>
    <x v="6"/>
    <x v="1"/>
    <n v="-18.86"/>
    <n v="223.79"/>
    <x v="1"/>
  </r>
  <r>
    <d v="2018-09-01T00:00:00"/>
    <x v="2"/>
    <x v="2"/>
    <n v="14.69"/>
    <n v="331"/>
    <x v="6"/>
  </r>
  <r>
    <d v="2018-09-01T00:00:00"/>
    <x v="2"/>
    <x v="3"/>
    <n v="0.66"/>
    <n v="14.93"/>
    <x v="6"/>
  </r>
  <r>
    <d v="2018-10-01T00:00:00"/>
    <x v="2"/>
    <x v="2"/>
    <n v="539.38"/>
    <n v="12153.78"/>
    <x v="15"/>
  </r>
  <r>
    <d v="2018-10-01T00:00:00"/>
    <x v="2"/>
    <x v="3"/>
    <n v="24.33"/>
    <n v="548.14"/>
    <x v="15"/>
  </r>
  <r>
    <d v="2018-10-01T00:00:00"/>
    <x v="6"/>
    <x v="0"/>
    <n v="-377.23"/>
    <n v="4478"/>
    <x v="5"/>
  </r>
  <r>
    <d v="2018-10-01T00:00:00"/>
    <x v="6"/>
    <x v="1"/>
    <n v="-17.010000000000002"/>
    <n v="201.96"/>
    <x v="5"/>
  </r>
  <r>
    <d v="2018-10-01T00:00:00"/>
    <x v="3"/>
    <x v="0"/>
    <n v="-51.72"/>
    <n v="664"/>
    <x v="5"/>
  </r>
  <r>
    <d v="2018-10-01T00:00:00"/>
    <x v="3"/>
    <x v="1"/>
    <n v="-2.34"/>
    <n v="29.94"/>
    <x v="5"/>
  </r>
  <r>
    <d v="2018-10-01T00:00:00"/>
    <x v="6"/>
    <x v="0"/>
    <n v="-4065.3"/>
    <n v="48258.42"/>
    <x v="1"/>
  </r>
  <r>
    <d v="2018-10-01T00:00:00"/>
    <x v="6"/>
    <x v="1"/>
    <n v="-183.35"/>
    <n v="2176.4499999999998"/>
    <x v="1"/>
  </r>
  <r>
    <d v="2018-10-01T00:00:00"/>
    <x v="6"/>
    <x v="0"/>
    <n v="-155.51"/>
    <n v="1846"/>
    <x v="5"/>
  </r>
  <r>
    <d v="2018-10-01T00:00:00"/>
    <x v="6"/>
    <x v="1"/>
    <n v="-7.01"/>
    <n v="83.25"/>
    <x v="5"/>
  </r>
  <r>
    <d v="2018-10-01T00:00:00"/>
    <x v="3"/>
    <x v="0"/>
    <n v="-15.42"/>
    <n v="198"/>
    <x v="5"/>
  </r>
  <r>
    <d v="2018-10-01T00:00:00"/>
    <x v="3"/>
    <x v="1"/>
    <n v="-0.7"/>
    <n v="8.93"/>
    <x v="5"/>
  </r>
  <r>
    <d v="2018-10-01T00:00:00"/>
    <x v="2"/>
    <x v="6"/>
    <n v="0"/>
    <n v="2044"/>
    <x v="5"/>
  </r>
  <r>
    <d v="2018-10-01T00:00:00"/>
    <x v="2"/>
    <x v="2"/>
    <n v="90.72"/>
    <n v="2044"/>
    <x v="5"/>
  </r>
  <r>
    <d v="2018-10-01T00:00:00"/>
    <x v="2"/>
    <x v="3"/>
    <n v="4.09"/>
    <n v="92.19"/>
    <x v="5"/>
  </r>
  <r>
    <d v="2018-10-01T00:00:00"/>
    <x v="6"/>
    <x v="0"/>
    <n v="-1023.83"/>
    <n v="12153.78"/>
    <x v="15"/>
  </r>
  <r>
    <d v="2018-10-01T00:00:00"/>
    <x v="6"/>
    <x v="1"/>
    <n v="-46.18"/>
    <n v="548.14"/>
    <x v="15"/>
  </r>
  <r>
    <d v="2018-10-01T00:00:00"/>
    <x v="6"/>
    <x v="0"/>
    <n v="-83.72"/>
    <n v="993.84"/>
    <x v="15"/>
  </r>
  <r>
    <d v="2018-10-01T00:00:00"/>
    <x v="6"/>
    <x v="1"/>
    <n v="-3.78"/>
    <n v="44.82"/>
    <x v="15"/>
  </r>
  <r>
    <d v="2018-10-01T00:00:00"/>
    <x v="2"/>
    <x v="2"/>
    <n v="44.11"/>
    <n v="993.84"/>
    <x v="15"/>
  </r>
  <r>
    <d v="2018-10-01T00:00:00"/>
    <x v="2"/>
    <x v="3"/>
    <n v="1.99"/>
    <n v="44.82"/>
    <x v="15"/>
  </r>
  <r>
    <d v="2018-10-01T00:00:00"/>
    <x v="6"/>
    <x v="0"/>
    <n v="-952.82"/>
    <n v="11310.75"/>
    <x v="28"/>
  </r>
  <r>
    <d v="2018-10-01T00:00:00"/>
    <x v="6"/>
    <x v="1"/>
    <n v="-42.97"/>
    <n v="510.11"/>
    <x v="28"/>
  </r>
  <r>
    <d v="2018-10-01T00:00:00"/>
    <x v="2"/>
    <x v="2"/>
    <n v="501.97"/>
    <n v="11310.75"/>
    <x v="28"/>
  </r>
  <r>
    <d v="2018-10-01T00:00:00"/>
    <x v="2"/>
    <x v="3"/>
    <n v="22.64"/>
    <n v="510.11"/>
    <x v="28"/>
  </r>
  <r>
    <d v="2018-10-01T00:00:00"/>
    <x v="2"/>
    <x v="6"/>
    <n v="0"/>
    <n v="55410.42"/>
    <x v="1"/>
  </r>
  <r>
    <d v="2018-10-01T00:00:00"/>
    <x v="3"/>
    <x v="0"/>
    <n v="-1665.46"/>
    <n v="21379"/>
    <x v="1"/>
  </r>
  <r>
    <d v="2018-10-01T00:00:00"/>
    <x v="3"/>
    <x v="1"/>
    <n v="-75.16"/>
    <n v="964.19"/>
    <x v="1"/>
  </r>
  <r>
    <d v="2018-10-01T00:00:00"/>
    <x v="4"/>
    <x v="0"/>
    <n v="19.39"/>
    <n v="-228"/>
    <x v="1"/>
  </r>
  <r>
    <d v="2018-10-01T00:00:00"/>
    <x v="4"/>
    <x v="1"/>
    <n v="0.87"/>
    <n v="-10.29"/>
    <x v="1"/>
  </r>
  <r>
    <d v="2018-10-01T00:00:00"/>
    <x v="8"/>
    <x v="6"/>
    <n v="7.0000000000000007E-2"/>
    <n v="-10.07"/>
    <x v="1"/>
  </r>
  <r>
    <d v="2018-11-01T00:00:00"/>
    <x v="2"/>
    <x v="2"/>
    <n v="3546.03"/>
    <n v="79901.38"/>
    <x v="1"/>
  </r>
  <r>
    <d v="2018-11-01T00:00:00"/>
    <x v="2"/>
    <x v="3"/>
    <n v="159.91"/>
    <n v="3603.56"/>
    <x v="1"/>
  </r>
  <r>
    <d v="2018-11-01T00:00:00"/>
    <x v="2"/>
    <x v="0"/>
    <n v="-781.41"/>
    <n v="8320"/>
    <x v="1"/>
  </r>
  <r>
    <d v="2018-11-01T00:00:00"/>
    <x v="2"/>
    <x v="1"/>
    <n v="-35.24"/>
    <n v="375.23"/>
    <x v="1"/>
  </r>
  <r>
    <d v="2018-11-01T00:00:00"/>
    <x v="2"/>
    <x v="6"/>
    <n v="0"/>
    <n v="79901.38"/>
    <x v="1"/>
  </r>
  <r>
    <d v="2018-11-01T00:00:00"/>
    <x v="9"/>
    <x v="0"/>
    <n v="-243.29"/>
    <n v="2480"/>
    <x v="1"/>
  </r>
  <r>
    <d v="2018-11-01T00:00:00"/>
    <x v="9"/>
    <x v="1"/>
    <n v="-10.97"/>
    <n v="111.85"/>
    <x v="1"/>
  </r>
  <r>
    <d v="2018-11-01T00:00:00"/>
    <x v="8"/>
    <x v="2"/>
    <n v="81.59"/>
    <n v="2480"/>
    <x v="1"/>
  </r>
  <r>
    <d v="2018-11-01T00:00:00"/>
    <x v="8"/>
    <x v="3"/>
    <n v="3.68"/>
    <n v="111.85"/>
    <x v="1"/>
  </r>
  <r>
    <d v="2018-11-01T00:00:00"/>
    <x v="8"/>
    <x v="6"/>
    <n v="-18.350000000000001"/>
    <n v="2480"/>
    <x v="1"/>
  </r>
  <r>
    <d v="2018-11-01T00:00:00"/>
    <x v="2"/>
    <x v="0"/>
    <n v="-50.34"/>
    <n v="535.96"/>
    <x v="2"/>
  </r>
  <r>
    <d v="2018-11-01T00:00:00"/>
    <x v="2"/>
    <x v="1"/>
    <n v="-2.27"/>
    <n v="24.17"/>
    <x v="2"/>
  </r>
  <r>
    <d v="2018-11-01T00:00:00"/>
    <x v="2"/>
    <x v="6"/>
    <n v="0"/>
    <n v="542475.16"/>
    <x v="2"/>
  </r>
  <r>
    <d v="2018-11-01T00:00:00"/>
    <x v="2"/>
    <x v="2"/>
    <n v="24075.01"/>
    <n v="542475.16"/>
    <x v="2"/>
  </r>
  <r>
    <d v="2018-11-01T00:00:00"/>
    <x v="2"/>
    <x v="3"/>
    <n v="1085.6199999999999"/>
    <n v="24465.84"/>
    <x v="2"/>
  </r>
  <r>
    <d v="2018-11-01T00:00:00"/>
    <x v="9"/>
    <x v="0"/>
    <n v="-35.22"/>
    <n v="359.04"/>
    <x v="2"/>
  </r>
  <r>
    <d v="2018-11-01T00:00:00"/>
    <x v="9"/>
    <x v="1"/>
    <n v="-1.59"/>
    <n v="16.190000000000001"/>
    <x v="2"/>
  </r>
  <r>
    <d v="2018-11-01T00:00:00"/>
    <x v="8"/>
    <x v="6"/>
    <n v="-2.66"/>
    <n v="359.04"/>
    <x v="2"/>
  </r>
  <r>
    <d v="2018-11-01T00:00:00"/>
    <x v="8"/>
    <x v="2"/>
    <n v="11.81"/>
    <n v="359.04"/>
    <x v="2"/>
  </r>
  <r>
    <d v="2018-11-01T00:00:00"/>
    <x v="8"/>
    <x v="3"/>
    <n v="0.53"/>
    <n v="16.190000000000001"/>
    <x v="2"/>
  </r>
  <r>
    <d v="2018-11-01T00:00:00"/>
    <x v="6"/>
    <x v="5"/>
    <n v="-0.13"/>
    <n v="1.58"/>
    <x v="3"/>
  </r>
  <r>
    <d v="2018-11-01T00:00:00"/>
    <x v="5"/>
    <x v="0"/>
    <n v="-5.26"/>
    <n v="59"/>
    <x v="5"/>
  </r>
  <r>
    <d v="2018-11-01T00:00:00"/>
    <x v="5"/>
    <x v="1"/>
    <n v="-0.24"/>
    <n v="2.66"/>
    <x v="5"/>
  </r>
  <r>
    <d v="2018-11-01T00:00:00"/>
    <x v="6"/>
    <x v="0"/>
    <n v="-4.3"/>
    <n v="51"/>
    <x v="5"/>
  </r>
  <r>
    <d v="2018-11-01T00:00:00"/>
    <x v="6"/>
    <x v="1"/>
    <n v="-0.19"/>
    <n v="2.2999999999999998"/>
    <x v="5"/>
  </r>
  <r>
    <d v="2018-09-01T00:00:00"/>
    <x v="3"/>
    <x v="0"/>
    <n v="-135.86000000000001"/>
    <n v="1744"/>
    <x v="27"/>
  </r>
  <r>
    <d v="2018-09-01T00:00:00"/>
    <x v="3"/>
    <x v="1"/>
    <n v="-6.13"/>
    <n v="78.650000000000006"/>
    <x v="27"/>
  </r>
  <r>
    <d v="2018-09-01T00:00:00"/>
    <x v="2"/>
    <x v="6"/>
    <n v="0"/>
    <n v="1744"/>
    <x v="27"/>
  </r>
  <r>
    <d v="2018-09-01T00:00:00"/>
    <x v="2"/>
    <x v="2"/>
    <n v="77.400000000000006"/>
    <n v="1744"/>
    <x v="27"/>
  </r>
  <r>
    <d v="2018-09-01T00:00:00"/>
    <x v="2"/>
    <x v="3"/>
    <n v="3.49"/>
    <n v="78.650000000000006"/>
    <x v="27"/>
  </r>
  <r>
    <d v="2018-09-01T00:00:00"/>
    <x v="2"/>
    <x v="2"/>
    <n v="212.89"/>
    <n v="4797"/>
    <x v="9"/>
  </r>
  <r>
    <d v="2018-09-01T00:00:00"/>
    <x v="2"/>
    <x v="3"/>
    <n v="9.61"/>
    <n v="216.34"/>
    <x v="9"/>
  </r>
  <r>
    <d v="2018-10-01T00:00:00"/>
    <x v="2"/>
    <x v="2"/>
    <n v="1531.11"/>
    <n v="34500"/>
    <x v="0"/>
  </r>
  <r>
    <d v="2018-10-01T00:00:00"/>
    <x v="2"/>
    <x v="3"/>
    <n v="69.05"/>
    <n v="1555.95"/>
    <x v="0"/>
  </r>
  <r>
    <d v="2018-10-01T00:00:00"/>
    <x v="6"/>
    <x v="7"/>
    <n v="8.09"/>
    <n v="-96"/>
    <x v="17"/>
  </r>
  <r>
    <d v="2018-10-01T00:00:00"/>
    <x v="2"/>
    <x v="8"/>
    <n v="-7.1"/>
    <n v="-160"/>
    <x v="17"/>
  </r>
  <r>
    <d v="2018-10-01T00:00:00"/>
    <x v="2"/>
    <x v="9"/>
    <n v="0"/>
    <n v="-160"/>
    <x v="17"/>
  </r>
  <r>
    <d v="2018-10-01T00:00:00"/>
    <x v="5"/>
    <x v="0"/>
    <n v="-1807.04"/>
    <n v="20256"/>
    <x v="4"/>
  </r>
  <r>
    <d v="2018-09-01T00:00:00"/>
    <x v="3"/>
    <x v="1"/>
    <n v="-34.520000000000003"/>
    <n v="443.11"/>
    <x v="0"/>
  </r>
  <r>
    <d v="2018-09-01T00:00:00"/>
    <x v="4"/>
    <x v="0"/>
    <n v="-123.7"/>
    <n v="1455"/>
    <x v="0"/>
  </r>
  <r>
    <d v="2018-09-01T00:00:00"/>
    <x v="4"/>
    <x v="1"/>
    <n v="-5.58"/>
    <n v="65.62"/>
    <x v="0"/>
  </r>
  <r>
    <d v="2018-09-01T00:00:00"/>
    <x v="2"/>
    <x v="2"/>
    <n v="500.61"/>
    <n v="11280"/>
    <x v="0"/>
  </r>
  <r>
    <d v="2018-09-01T00:00:00"/>
    <x v="2"/>
    <x v="3"/>
    <n v="22.58"/>
    <n v="508.73"/>
    <x v="0"/>
  </r>
  <r>
    <d v="2018-09-01T00:00:00"/>
    <x v="3"/>
    <x v="0"/>
    <n v="-5906.84"/>
    <n v="75826"/>
    <x v="4"/>
  </r>
  <r>
    <d v="2018-09-01T00:00:00"/>
    <x v="3"/>
    <x v="1"/>
    <n v="-266.41000000000003"/>
    <n v="3419.75"/>
    <x v="4"/>
  </r>
  <r>
    <d v="2018-09-01T00:00:00"/>
    <x v="4"/>
    <x v="0"/>
    <n v="-955.12"/>
    <n v="11234"/>
    <x v="4"/>
  </r>
  <r>
    <d v="2018-09-01T00:00:00"/>
    <x v="4"/>
    <x v="1"/>
    <n v="-43.07"/>
    <n v="506.64"/>
    <x v="4"/>
  </r>
  <r>
    <d v="2018-11-01T00:00:00"/>
    <x v="5"/>
    <x v="0"/>
    <n v="-17337.099999999999"/>
    <n v="194341.25"/>
    <x v="2"/>
  </r>
  <r>
    <d v="2018-11-01T00:00:00"/>
    <x v="5"/>
    <x v="1"/>
    <n v="-781.98"/>
    <n v="8764.75"/>
    <x v="2"/>
  </r>
  <r>
    <d v="2018-11-01T00:00:00"/>
    <x v="6"/>
    <x v="0"/>
    <n v="-20866.38"/>
    <n v="247701"/>
    <x v="2"/>
  </r>
  <r>
    <d v="2018-11-01T00:00:00"/>
    <x v="6"/>
    <x v="1"/>
    <n v="-940.94"/>
    <n v="11171.36"/>
    <x v="2"/>
  </r>
  <r>
    <d v="2018-11-01T00:00:00"/>
    <x v="2"/>
    <x v="6"/>
    <n v="0"/>
    <n v="442335.25"/>
    <x v="2"/>
  </r>
  <r>
    <d v="2018-11-01T00:00:00"/>
    <x v="2"/>
    <x v="2"/>
    <n v="19630.86"/>
    <n v="442335.25"/>
    <x v="2"/>
  </r>
  <r>
    <d v="2018-11-01T00:00:00"/>
    <x v="2"/>
    <x v="3"/>
    <n v="885.15"/>
    <n v="19949.32"/>
    <x v="2"/>
  </r>
  <r>
    <d v="2018-11-01T00:00:00"/>
    <x v="1"/>
    <x v="4"/>
    <n v="-0.03"/>
    <n v="0.33"/>
    <x v="3"/>
  </r>
  <r>
    <d v="2018-11-01T00:00:00"/>
    <x v="1"/>
    <x v="5"/>
    <n v="0"/>
    <n v="0.01"/>
    <x v="3"/>
  </r>
  <r>
    <d v="2018-11-01T00:00:00"/>
    <x v="5"/>
    <x v="4"/>
    <n v="-15.7"/>
    <n v="176"/>
    <x v="3"/>
  </r>
  <r>
    <d v="2018-11-01T00:00:00"/>
    <x v="5"/>
    <x v="5"/>
    <n v="-0.7"/>
    <n v="7.93"/>
    <x v="3"/>
  </r>
  <r>
    <d v="2018-11-01T00:00:00"/>
    <x v="5"/>
    <x v="0"/>
    <n v="-238.64"/>
    <n v="2675"/>
    <x v="29"/>
  </r>
  <r>
    <d v="2018-11-01T00:00:00"/>
    <x v="5"/>
    <x v="1"/>
    <n v="-10.75"/>
    <n v="120.64"/>
    <x v="29"/>
  </r>
  <r>
    <d v="2018-10-01T00:00:00"/>
    <x v="5"/>
    <x v="0"/>
    <n v="-2721.22"/>
    <n v="30503.43"/>
    <x v="1"/>
  </r>
  <r>
    <d v="2018-10-01T00:00:00"/>
    <x v="5"/>
    <x v="1"/>
    <n v="-122.73"/>
    <n v="1375.73"/>
    <x v="1"/>
  </r>
  <r>
    <d v="2018-10-01T00:00:00"/>
    <x v="6"/>
    <x v="0"/>
    <n v="-7066.91"/>
    <n v="83890"/>
    <x v="1"/>
  </r>
  <r>
    <d v="2018-10-01T00:00:00"/>
    <x v="6"/>
    <x v="1"/>
    <n v="-318.74"/>
    <n v="3783.46"/>
    <x v="1"/>
  </r>
  <r>
    <d v="2018-10-01T00:00:00"/>
    <x v="2"/>
    <x v="6"/>
    <n v="0"/>
    <n v="114393.43"/>
    <x v="1"/>
  </r>
  <r>
    <d v="2018-10-01T00:00:00"/>
    <x v="2"/>
    <x v="2"/>
    <n v="5076.76"/>
    <n v="114393.43"/>
    <x v="1"/>
  </r>
  <r>
    <d v="2018-10-01T00:00:00"/>
    <x v="2"/>
    <x v="3"/>
    <n v="228.93"/>
    <n v="5159.1499999999996"/>
    <x v="1"/>
  </r>
  <r>
    <d v="2018-10-01T00:00:00"/>
    <x v="5"/>
    <x v="0"/>
    <n v="-156.04"/>
    <n v="1749.11"/>
    <x v="12"/>
  </r>
  <r>
    <d v="2018-10-01T00:00:00"/>
    <x v="5"/>
    <x v="1"/>
    <n v="-7.04"/>
    <n v="78.88"/>
    <x v="12"/>
  </r>
  <r>
    <d v="2018-10-01T00:00:00"/>
    <x v="6"/>
    <x v="0"/>
    <n v="-254.57"/>
    <n v="3022"/>
    <x v="12"/>
  </r>
  <r>
    <d v="2018-10-01T00:00:00"/>
    <x v="6"/>
    <x v="1"/>
    <n v="-11.48"/>
    <n v="136.29"/>
    <x v="12"/>
  </r>
  <r>
    <d v="2018-10-01T00:00:00"/>
    <x v="5"/>
    <x v="0"/>
    <n v="-1027.76"/>
    <n v="11520.63"/>
    <x v="12"/>
  </r>
  <r>
    <d v="2018-10-01T00:00:00"/>
    <x v="5"/>
    <x v="1"/>
    <n v="-46.35"/>
    <n v="519.58000000000004"/>
    <x v="12"/>
  </r>
  <r>
    <d v="2018-10-01T00:00:00"/>
    <x v="6"/>
    <x v="0"/>
    <n v="-1676.37"/>
    <n v="19900"/>
    <x v="12"/>
  </r>
  <r>
    <d v="2018-10-01T00:00:00"/>
    <x v="6"/>
    <x v="1"/>
    <n v="-75.599999999999994"/>
    <n v="897.49"/>
    <x v="12"/>
  </r>
  <r>
    <d v="2018-10-01T00:00:00"/>
    <x v="2"/>
    <x v="2"/>
    <n v="1394.45"/>
    <n v="31420.63"/>
    <x v="12"/>
  </r>
  <r>
    <d v="2018-10-01T00:00:00"/>
    <x v="2"/>
    <x v="3"/>
    <n v="62.89"/>
    <n v="1417.07"/>
    <x v="12"/>
  </r>
  <r>
    <d v="2018-09-01T00:00:00"/>
    <x v="3"/>
    <x v="4"/>
    <n v="-14.49"/>
    <n v="186"/>
    <x v="25"/>
  </r>
  <r>
    <d v="2018-09-01T00:00:00"/>
    <x v="3"/>
    <x v="5"/>
    <n v="-0.65"/>
    <n v="8.39"/>
    <x v="25"/>
  </r>
  <r>
    <d v="2018-10-01T00:00:00"/>
    <x v="5"/>
    <x v="0"/>
    <n v="-1570.1"/>
    <n v="17600"/>
    <x v="4"/>
  </r>
  <r>
    <d v="2018-10-01T00:00:00"/>
    <x v="5"/>
    <x v="1"/>
    <n v="-70.81"/>
    <n v="793.76"/>
    <x v="4"/>
  </r>
  <r>
    <d v="2018-10-01T00:00:00"/>
    <x v="6"/>
    <x v="0"/>
    <n v="-2965.25"/>
    <n v="35200"/>
    <x v="4"/>
  </r>
  <r>
    <d v="2018-10-01T00:00:00"/>
    <x v="6"/>
    <x v="1"/>
    <n v="-133.72999999999999"/>
    <n v="1587.52"/>
    <x v="4"/>
  </r>
  <r>
    <d v="2018-10-01T00:00:00"/>
    <x v="2"/>
    <x v="2"/>
    <n v="2343.2600000000002"/>
    <n v="52800"/>
    <x v="4"/>
  </r>
  <r>
    <d v="2018-10-01T00:00:00"/>
    <x v="2"/>
    <x v="3"/>
    <n v="105.68"/>
    <n v="2381.2800000000002"/>
    <x v="4"/>
  </r>
  <r>
    <d v="2018-10-01T00:00:00"/>
    <x v="2"/>
    <x v="2"/>
    <n v="278.48"/>
    <n v="6275"/>
    <x v="5"/>
  </r>
  <r>
    <d v="2018-10-01T00:00:00"/>
    <x v="2"/>
    <x v="3"/>
    <n v="12.57"/>
    <n v="283.02"/>
    <x v="5"/>
  </r>
  <r>
    <d v="2018-11-01T00:00:00"/>
    <x v="5"/>
    <x v="0"/>
    <n v="-5878.4"/>
    <n v="65894.009999999995"/>
    <x v="1"/>
  </r>
  <r>
    <d v="2018-11-01T00:00:00"/>
    <x v="5"/>
    <x v="1"/>
    <n v="-265.11"/>
    <n v="2971.84"/>
    <x v="1"/>
  </r>
  <r>
    <d v="2018-11-01T00:00:00"/>
    <x v="6"/>
    <x v="0"/>
    <n v="-2750.41"/>
    <n v="32650"/>
    <x v="1"/>
  </r>
  <r>
    <d v="2018-11-01T00:00:00"/>
    <x v="6"/>
    <x v="1"/>
    <n v="-124"/>
    <n v="1472.52"/>
    <x v="1"/>
  </r>
  <r>
    <d v="2018-11-01T00:00:00"/>
    <x v="5"/>
    <x v="0"/>
    <n v="-29891.83"/>
    <n v="335073"/>
    <x v="2"/>
  </r>
  <r>
    <d v="2018-11-01T00:00:00"/>
    <x v="5"/>
    <x v="1"/>
    <n v="-1347.99"/>
    <n v="15111.75"/>
    <x v="2"/>
  </r>
  <r>
    <d v="2018-11-01T00:00:00"/>
    <x v="6"/>
    <x v="0"/>
    <n v="-74.97"/>
    <n v="890"/>
    <x v="2"/>
  </r>
  <r>
    <d v="2018-11-01T00:00:00"/>
    <x v="5"/>
    <x v="4"/>
    <n v="-2.14"/>
    <n v="24"/>
    <x v="3"/>
  </r>
  <r>
    <d v="2018-11-01T00:00:00"/>
    <x v="5"/>
    <x v="5"/>
    <n v="-0.1"/>
    <n v="1.08"/>
    <x v="3"/>
  </r>
  <r>
    <d v="2018-11-01T00:00:00"/>
    <x v="6"/>
    <x v="4"/>
    <n v="-1.01"/>
    <n v="12"/>
    <x v="3"/>
  </r>
  <r>
    <d v="2018-11-01T00:00:00"/>
    <x v="6"/>
    <x v="5"/>
    <n v="-0.05"/>
    <n v="0.54"/>
    <x v="3"/>
  </r>
  <r>
    <d v="2018-11-01T00:00:00"/>
    <x v="6"/>
    <x v="1"/>
    <n v="-3.38"/>
    <n v="40.14"/>
    <x v="2"/>
  </r>
  <r>
    <d v="2018-11-01T00:00:00"/>
    <x v="2"/>
    <x v="2"/>
    <n v="23087.71"/>
    <n v="520229.24"/>
    <x v="2"/>
  </r>
  <r>
    <d v="2018-11-01T00:00:00"/>
    <x v="2"/>
    <x v="3"/>
    <n v="1041.0899999999999"/>
    <n v="23462.44"/>
    <x v="2"/>
  </r>
  <r>
    <d v="2018-11-01T00:00:00"/>
    <x v="2"/>
    <x v="6"/>
    <n v="0"/>
    <n v="520229.24"/>
    <x v="2"/>
  </r>
  <r>
    <d v="2018-11-01T00:00:00"/>
    <x v="5"/>
    <x v="0"/>
    <n v="-70669.98"/>
    <n v="792175.01"/>
    <x v="16"/>
  </r>
  <r>
    <d v="2018-11-01T00:00:00"/>
    <x v="5"/>
    <x v="1"/>
    <n v="-3187.37"/>
    <n v="35727.19"/>
    <x v="16"/>
  </r>
  <r>
    <d v="2018-11-01T00:00:00"/>
    <x v="2"/>
    <x v="6"/>
    <n v="0"/>
    <n v="793735.63"/>
    <x v="16"/>
  </r>
  <r>
    <d v="2018-11-01T00:00:00"/>
    <x v="2"/>
    <x v="2"/>
    <n v="35225.9"/>
    <n v="793735.63"/>
    <x v="16"/>
  </r>
  <r>
    <d v="2018-11-01T00:00:00"/>
    <x v="2"/>
    <x v="3"/>
    <n v="1588.53"/>
    <n v="35797.57"/>
    <x v="16"/>
  </r>
  <r>
    <d v="2018-11-01T00:00:00"/>
    <x v="5"/>
    <x v="0"/>
    <n v="-26336.21"/>
    <n v="295215.99"/>
    <x v="2"/>
  </r>
  <r>
    <d v="2018-11-01T00:00:00"/>
    <x v="5"/>
    <x v="1"/>
    <n v="-1187.72"/>
    <n v="13314.3"/>
    <x v="2"/>
  </r>
  <r>
    <d v="2018-11-01T00:00:00"/>
    <x v="6"/>
    <x v="0"/>
    <n v="-71.52"/>
    <n v="849"/>
    <x v="2"/>
  </r>
  <r>
    <d v="2018-11-01T00:00:00"/>
    <x v="6"/>
    <x v="1"/>
    <n v="-3.22"/>
    <n v="38.29"/>
    <x v="2"/>
  </r>
  <r>
    <d v="2018-11-01T00:00:00"/>
    <x v="2"/>
    <x v="2"/>
    <n v="20329.400000000001"/>
    <n v="458076.92"/>
    <x v="2"/>
  </r>
  <r>
    <d v="2018-11-01T00:00:00"/>
    <x v="2"/>
    <x v="3"/>
    <n v="916.81"/>
    <n v="20659.419999999998"/>
    <x v="2"/>
  </r>
  <r>
    <d v="2018-11-01T00:00:00"/>
    <x v="2"/>
    <x v="6"/>
    <n v="0"/>
    <n v="458076.92"/>
    <x v="2"/>
  </r>
  <r>
    <d v="2018-11-01T00:00:00"/>
    <x v="2"/>
    <x v="2"/>
    <n v="202.37"/>
    <n v="4560"/>
    <x v="14"/>
  </r>
  <r>
    <d v="2018-11-01T00:00:00"/>
    <x v="2"/>
    <x v="3"/>
    <n v="9.1300000000000008"/>
    <n v="205.66"/>
    <x v="14"/>
  </r>
  <r>
    <d v="2018-11-01T00:00:00"/>
    <x v="5"/>
    <x v="0"/>
    <n v="-99400.86"/>
    <n v="1114233.6499999999"/>
    <x v="10"/>
  </r>
  <r>
    <d v="2018-11-01T00:00:00"/>
    <x v="5"/>
    <x v="1"/>
    <n v="-4482.8100000000004"/>
    <n v="50251.92"/>
    <x v="10"/>
  </r>
  <r>
    <d v="2018-11-01T00:00:00"/>
    <x v="2"/>
    <x v="6"/>
    <n v="0"/>
    <n v="1116521.6200000001"/>
    <x v="10"/>
  </r>
  <r>
    <d v="2018-09-01T00:00:00"/>
    <x v="3"/>
    <x v="1"/>
    <n v="-9.39"/>
    <n v="120.64"/>
    <x v="29"/>
  </r>
  <r>
    <d v="2018-09-01T00:00:00"/>
    <x v="3"/>
    <x v="0"/>
    <n v="-208.4"/>
    <n v="2675"/>
    <x v="29"/>
  </r>
  <r>
    <d v="2018-09-01T00:00:00"/>
    <x v="2"/>
    <x v="3"/>
    <n v="5.35"/>
    <n v="120.64"/>
    <x v="29"/>
  </r>
  <r>
    <d v="2018-09-01T00:00:00"/>
    <x v="2"/>
    <x v="6"/>
    <n v="0"/>
    <n v="2675"/>
    <x v="29"/>
  </r>
  <r>
    <d v="2018-09-01T00:00:00"/>
    <x v="2"/>
    <x v="2"/>
    <n v="118.71"/>
    <n v="2675"/>
    <x v="29"/>
  </r>
  <r>
    <d v="2018-10-01T00:00:00"/>
    <x v="5"/>
    <x v="4"/>
    <n v="-3.96"/>
    <n v="44.4"/>
    <x v="3"/>
  </r>
  <r>
    <d v="2018-10-01T00:00:00"/>
    <x v="5"/>
    <x v="5"/>
    <n v="-0.18"/>
    <n v="2"/>
    <x v="3"/>
  </r>
  <r>
    <d v="2018-10-01T00:00:00"/>
    <x v="6"/>
    <x v="4"/>
    <n v="-6.57"/>
    <n v="78"/>
    <x v="3"/>
  </r>
  <r>
    <d v="2018-10-01T00:00:00"/>
    <x v="6"/>
    <x v="5"/>
    <n v="-0.28999999999999998"/>
    <n v="3.51"/>
    <x v="3"/>
  </r>
  <r>
    <d v="2018-10-01T00:00:00"/>
    <x v="2"/>
    <x v="3"/>
    <n v="24.49"/>
    <n v="551.96"/>
    <x v="7"/>
  </r>
  <r>
    <d v="2018-10-01T00:00:00"/>
    <x v="5"/>
    <x v="0"/>
    <n v="-212.68"/>
    <n v="2384"/>
    <x v="14"/>
  </r>
  <r>
    <d v="2018-10-01T00:00:00"/>
    <x v="5"/>
    <x v="1"/>
    <n v="-9.59"/>
    <n v="107.52"/>
    <x v="14"/>
  </r>
  <r>
    <d v="2018-10-01T00:00:00"/>
    <x v="6"/>
    <x v="0"/>
    <n v="-301.24"/>
    <n v="3576"/>
    <x v="14"/>
  </r>
  <r>
    <d v="2018-10-01T00:00:00"/>
    <x v="6"/>
    <x v="1"/>
    <n v="-13.59"/>
    <n v="161.28"/>
    <x v="14"/>
  </r>
  <r>
    <d v="2018-10-01T00:00:00"/>
    <x v="2"/>
    <x v="6"/>
    <n v="0"/>
    <n v="5960"/>
    <x v="14"/>
  </r>
  <r>
    <d v="2018-10-01T00:00:00"/>
    <x v="2"/>
    <x v="2"/>
    <n v="264.5"/>
    <n v="5960"/>
    <x v="14"/>
  </r>
  <r>
    <d v="2018-10-01T00:00:00"/>
    <x v="2"/>
    <x v="3"/>
    <n v="11.93"/>
    <n v="268.8"/>
    <x v="14"/>
  </r>
  <r>
    <d v="2018-10-01T00:00:00"/>
    <x v="5"/>
    <x v="7"/>
    <n v="5.71"/>
    <n v="-64"/>
    <x v="17"/>
  </r>
  <r>
    <d v="2018-10-01T00:00:00"/>
    <x v="5"/>
    <x v="0"/>
    <n v="-400.25"/>
    <n v="4486.5"/>
    <x v="7"/>
  </r>
  <r>
    <d v="2018-10-01T00:00:00"/>
    <x v="5"/>
    <x v="1"/>
    <n v="-18.059999999999999"/>
    <n v="202.33"/>
    <x v="7"/>
  </r>
  <r>
    <d v="2018-10-01T00:00:00"/>
    <x v="6"/>
    <x v="0"/>
    <n v="-653.02"/>
    <n v="7752"/>
    <x v="7"/>
  </r>
  <r>
    <d v="2018-10-01T00:00:00"/>
    <x v="6"/>
    <x v="4"/>
    <n v="-4.38"/>
    <n v="52"/>
    <x v="3"/>
  </r>
  <r>
    <d v="2018-10-01T00:00:00"/>
    <x v="6"/>
    <x v="5"/>
    <n v="-0.2"/>
    <n v="2.35"/>
    <x v="3"/>
  </r>
  <r>
    <d v="2018-11-01T00:00:00"/>
    <x v="2"/>
    <x v="2"/>
    <n v="49551.29"/>
    <n v="1116521.6200000001"/>
    <x v="10"/>
  </r>
  <r>
    <d v="2018-11-01T00:00:00"/>
    <x v="2"/>
    <x v="3"/>
    <n v="2234.8000000000002"/>
    <n v="50355.19"/>
    <x v="10"/>
  </r>
  <r>
    <d v="2018-11-01T00:00:00"/>
    <x v="5"/>
    <x v="0"/>
    <n v="-38.54"/>
    <n v="432"/>
    <x v="6"/>
  </r>
  <r>
    <d v="2018-11-01T00:00:00"/>
    <x v="5"/>
    <x v="1"/>
    <n v="-1.73"/>
    <n v="19.48"/>
    <x v="6"/>
  </r>
  <r>
    <d v="2018-11-01T00:00:00"/>
    <x v="5"/>
    <x v="0"/>
    <n v="-13498.49"/>
    <n v="151312.18"/>
    <x v="2"/>
  </r>
  <r>
    <d v="2018-11-01T00:00:00"/>
    <x v="5"/>
    <x v="1"/>
    <n v="-608.63"/>
    <n v="6824.29"/>
    <x v="2"/>
  </r>
  <r>
    <d v="2018-11-01T00:00:00"/>
    <x v="6"/>
    <x v="0"/>
    <n v="-114.48"/>
    <n v="1359"/>
    <x v="2"/>
  </r>
  <r>
    <d v="2018-11-01T00:00:00"/>
    <x v="6"/>
    <x v="1"/>
    <n v="-5.16"/>
    <n v="61.3"/>
    <x v="2"/>
  </r>
  <r>
    <d v="2018-11-01T00:00:00"/>
    <x v="2"/>
    <x v="2"/>
    <n v="9135.4599999999991"/>
    <n v="205845.67"/>
    <x v="2"/>
  </r>
  <r>
    <d v="2018-11-01T00:00:00"/>
    <x v="2"/>
    <x v="3"/>
    <n v="411.92"/>
    <n v="9283.61"/>
    <x v="2"/>
  </r>
  <r>
    <d v="2018-11-01T00:00:00"/>
    <x v="2"/>
    <x v="6"/>
    <n v="0"/>
    <n v="205845.67"/>
    <x v="2"/>
  </r>
  <r>
    <d v="2018-09-01T00:00:00"/>
    <x v="6"/>
    <x v="0"/>
    <n v="0"/>
    <n v="0.04"/>
    <x v="15"/>
  </r>
  <r>
    <d v="2018-09-01T00:00:00"/>
    <x v="3"/>
    <x v="0"/>
    <n v="-61.85"/>
    <n v="794"/>
    <x v="15"/>
  </r>
  <r>
    <d v="2018-09-01T00:00:00"/>
    <x v="3"/>
    <x v="1"/>
    <n v="-2.79"/>
    <n v="35.81"/>
    <x v="15"/>
  </r>
  <r>
    <d v="2018-09-01T00:00:00"/>
    <x v="3"/>
    <x v="0"/>
    <n v="-2707.65"/>
    <n v="34758"/>
    <x v="15"/>
  </r>
  <r>
    <d v="2018-09-01T00:00:00"/>
    <x v="3"/>
    <x v="1"/>
    <n v="-122.12"/>
    <n v="1567.59"/>
    <x v="15"/>
  </r>
  <r>
    <d v="2018-09-01T00:00:00"/>
    <x v="2"/>
    <x v="2"/>
    <n v="1542.57"/>
    <n v="34758.239999999998"/>
    <x v="15"/>
  </r>
  <r>
    <d v="2018-09-01T00:00:00"/>
    <x v="2"/>
    <x v="3"/>
    <n v="69.569999999999993"/>
    <n v="1567.6"/>
    <x v="15"/>
  </r>
  <r>
    <d v="2018-09-01T00:00:00"/>
    <x v="6"/>
    <x v="0"/>
    <n v="-0.01"/>
    <n v="0.17"/>
    <x v="28"/>
  </r>
  <r>
    <d v="2018-09-01T00:00:00"/>
    <x v="6"/>
    <x v="1"/>
    <n v="0"/>
    <n v="0.01"/>
    <x v="28"/>
  </r>
  <r>
    <d v="2018-09-01T00:00:00"/>
    <x v="3"/>
    <x v="0"/>
    <n v="-869.75"/>
    <n v="11165"/>
    <x v="28"/>
  </r>
  <r>
    <d v="2018-09-01T00:00:00"/>
    <x v="3"/>
    <x v="1"/>
    <n v="-39.229999999999997"/>
    <n v="503.54"/>
    <x v="28"/>
  </r>
  <r>
    <d v="2018-09-01T00:00:00"/>
    <x v="2"/>
    <x v="2"/>
    <n v="495.51"/>
    <n v="11165.17"/>
    <x v="28"/>
  </r>
  <r>
    <d v="2018-09-01T00:00:00"/>
    <x v="2"/>
    <x v="3"/>
    <n v="22.35"/>
    <n v="503.55"/>
    <x v="28"/>
  </r>
  <r>
    <d v="2018-09-01T00:00:00"/>
    <x v="6"/>
    <x v="0"/>
    <n v="-0.03"/>
    <n v="0.32"/>
    <x v="15"/>
  </r>
  <r>
    <d v="2018-09-01T00:00:00"/>
    <x v="6"/>
    <x v="1"/>
    <n v="0"/>
    <n v="0.01"/>
    <x v="15"/>
  </r>
  <r>
    <d v="2018-09-01T00:00:00"/>
    <x v="3"/>
    <x v="0"/>
    <n v="-1153.1500000000001"/>
    <n v="14803"/>
    <x v="15"/>
  </r>
  <r>
    <d v="2018-09-01T00:00:00"/>
    <x v="3"/>
    <x v="1"/>
    <n v="-52.01"/>
    <n v="667.62"/>
    <x v="15"/>
  </r>
  <r>
    <d v="2018-09-01T00:00:00"/>
    <x v="2"/>
    <x v="2"/>
    <n v="656.97"/>
    <n v="14803.32"/>
    <x v="15"/>
  </r>
  <r>
    <d v="2018-09-01T00:00:00"/>
    <x v="2"/>
    <x v="3"/>
    <n v="29.63"/>
    <n v="667.63"/>
    <x v="15"/>
  </r>
  <r>
    <d v="2018-09-01T00:00:00"/>
    <x v="3"/>
    <x v="0"/>
    <n v="-1231.25"/>
    <n v="15805.56"/>
    <x v="15"/>
  </r>
  <r>
    <d v="2018-09-01T00:00:00"/>
    <x v="3"/>
    <x v="1"/>
    <n v="-42.72"/>
    <n v="548.45000000000005"/>
    <x v="15"/>
  </r>
  <r>
    <d v="2019-08-01T00:00:00"/>
    <x v="2"/>
    <x v="2"/>
    <n v="331.7"/>
    <n v="7474"/>
    <x v="14"/>
  </r>
  <r>
    <d v="2019-08-01T00:00:00"/>
    <x v="2"/>
    <x v="3"/>
    <n v="14.59"/>
    <n v="328.75"/>
    <x v="14"/>
  </r>
  <r>
    <d v="2019-08-01T00:00:00"/>
    <x v="2"/>
    <x v="0"/>
    <n v="-72.319999999999993"/>
    <n v="770"/>
    <x v="14"/>
  </r>
  <r>
    <d v="2019-08-01T00:00:00"/>
    <x v="2"/>
    <x v="1"/>
    <n v="-3.26"/>
    <n v="34.729999999999997"/>
    <x v="14"/>
  </r>
  <r>
    <d v="2019-08-01T00:00:00"/>
    <x v="9"/>
    <x v="0"/>
    <n v="-73.28"/>
    <n v="747"/>
    <x v="14"/>
  </r>
  <r>
    <d v="2019-08-01T00:00:00"/>
    <x v="9"/>
    <x v="1"/>
    <n v="-3.3"/>
    <n v="33.69"/>
    <x v="14"/>
  </r>
  <r>
    <d v="2019-08-01T00:00:00"/>
    <x v="10"/>
    <x v="0"/>
    <n v="-60.81"/>
    <n v="772"/>
    <x v="14"/>
  </r>
  <r>
    <d v="2019-08-01T00:00:00"/>
    <x v="10"/>
    <x v="1"/>
    <n v="-2.74"/>
    <n v="34.82"/>
    <x v="14"/>
  </r>
  <r>
    <d v="2019-08-01T00:00:00"/>
    <x v="11"/>
    <x v="0"/>
    <n v="-51.11"/>
    <n v="697"/>
    <x v="14"/>
  </r>
  <r>
    <d v="2019-08-01T00:00:00"/>
    <x v="11"/>
    <x v="1"/>
    <n v="-2.2999999999999998"/>
    <n v="31.43"/>
    <x v="14"/>
  </r>
  <r>
    <d v="2019-08-01T00:00:00"/>
    <x v="8"/>
    <x v="6"/>
    <n v="-22.1"/>
    <n v="2987"/>
    <x v="14"/>
  </r>
  <r>
    <d v="2019-08-01T00:00:00"/>
    <x v="8"/>
    <x v="2"/>
    <n v="98.27"/>
    <n v="2987"/>
    <x v="14"/>
  </r>
  <r>
    <d v="2019-08-01T00:00:00"/>
    <x v="8"/>
    <x v="3"/>
    <n v="4.43"/>
    <n v="134.71"/>
    <x v="14"/>
  </r>
  <r>
    <d v="2019-08-01T00:00:00"/>
    <x v="8"/>
    <x v="0"/>
    <n v="-67.760000000000005"/>
    <n v="772"/>
    <x v="14"/>
  </r>
  <r>
    <d v="2019-08-01T00:00:00"/>
    <x v="8"/>
    <x v="1"/>
    <n v="-3.06"/>
    <n v="34.82"/>
    <x v="14"/>
  </r>
  <r>
    <d v="2018-09-01T00:00:00"/>
    <x v="2"/>
    <x v="2"/>
    <n v="1093.52"/>
    <n v="24640"/>
    <x v="21"/>
  </r>
  <r>
    <d v="2018-09-01T00:00:00"/>
    <x v="2"/>
    <x v="3"/>
    <n v="49.31"/>
    <n v="1111.27"/>
    <x v="21"/>
  </r>
  <r>
    <d v="2018-09-01T00:00:00"/>
    <x v="6"/>
    <x v="4"/>
    <n v="-0.03"/>
    <n v="0.33"/>
    <x v="3"/>
  </r>
  <r>
    <d v="2018-09-01T00:00:00"/>
    <x v="6"/>
    <x v="5"/>
    <n v="0"/>
    <n v="0.01"/>
    <x v="3"/>
  </r>
  <r>
    <d v="2018-09-01T00:00:00"/>
    <x v="3"/>
    <x v="4"/>
    <n v="-13.72"/>
    <n v="176"/>
    <x v="3"/>
  </r>
  <r>
    <d v="2018-09-01T00:00:00"/>
    <x v="3"/>
    <x v="5"/>
    <n v="-0.62"/>
    <n v="7.93"/>
    <x v="3"/>
  </r>
  <r>
    <d v="2018-09-01T00:00:00"/>
    <x v="3"/>
    <x v="0"/>
    <n v="-349.54"/>
    <n v="4487"/>
    <x v="9"/>
  </r>
  <r>
    <d v="2018-09-01T00:00:00"/>
    <x v="3"/>
    <x v="1"/>
    <n v="-15.75"/>
    <n v="202.36"/>
    <x v="9"/>
  </r>
  <r>
    <d v="2018-09-01T00:00:00"/>
    <x v="2"/>
    <x v="6"/>
    <n v="0"/>
    <n v="4797"/>
    <x v="9"/>
  </r>
  <r>
    <d v="2018-09-01T00:00:00"/>
    <x v="3"/>
    <x v="0"/>
    <n v="-1919.45"/>
    <n v="24640"/>
    <x v="21"/>
  </r>
  <r>
    <d v="2018-09-01T00:00:00"/>
    <x v="3"/>
    <x v="1"/>
    <n v="-86.56"/>
    <n v="1111.27"/>
    <x v="21"/>
  </r>
  <r>
    <d v="2018-09-01T00:00:00"/>
    <x v="2"/>
    <x v="6"/>
    <n v="0"/>
    <n v="1448"/>
    <x v="10"/>
  </r>
  <r>
    <d v="2018-09-01T00:00:00"/>
    <x v="2"/>
    <x v="2"/>
    <n v="64.260000000000005"/>
    <n v="1448"/>
    <x v="10"/>
  </r>
  <r>
    <d v="2018-09-01T00:00:00"/>
    <x v="2"/>
    <x v="3"/>
    <n v="2.9"/>
    <n v="65.3"/>
    <x v="10"/>
  </r>
  <r>
    <d v="2018-10-01T00:00:00"/>
    <x v="5"/>
    <x v="0"/>
    <n v="-15.08"/>
    <n v="169"/>
    <x v="6"/>
  </r>
  <r>
    <d v="2018-10-01T00:00:00"/>
    <x v="5"/>
    <x v="1"/>
    <n v="-0.68"/>
    <n v="7.62"/>
    <x v="6"/>
  </r>
  <r>
    <d v="2018-10-01T00:00:00"/>
    <x v="6"/>
    <x v="0"/>
    <n v="-26.87"/>
    <n v="319"/>
    <x v="6"/>
  </r>
  <r>
    <d v="2018-10-01T00:00:00"/>
    <x v="6"/>
    <x v="1"/>
    <n v="-1.21"/>
    <n v="14.38"/>
    <x v="6"/>
  </r>
  <r>
    <d v="2018-10-01T00:00:00"/>
    <x v="3"/>
    <x v="0"/>
    <n v="-14.1"/>
    <n v="181"/>
    <x v="6"/>
  </r>
  <r>
    <d v="2018-10-01T00:00:00"/>
    <x v="3"/>
    <x v="1"/>
    <n v="-0.64"/>
    <n v="8.16"/>
    <x v="6"/>
  </r>
  <r>
    <d v="2018-10-01T00:00:00"/>
    <x v="2"/>
    <x v="2"/>
    <n v="28.72"/>
    <n v="647"/>
    <x v="6"/>
  </r>
  <r>
    <d v="2018-10-01T00:00:00"/>
    <x v="2"/>
    <x v="3"/>
    <n v="1.3"/>
    <n v="29.18"/>
    <x v="6"/>
  </r>
  <r>
    <d v="2018-09-01T00:00:00"/>
    <x v="7"/>
    <x v="0"/>
    <n v="-0.13"/>
    <n v="1"/>
    <x v="2"/>
  </r>
  <r>
    <d v="2018-09-01T00:00:00"/>
    <x v="7"/>
    <x v="1"/>
    <n v="-0.01"/>
    <n v="0.05"/>
    <x v="2"/>
  </r>
  <r>
    <d v="2018-09-01T00:00:00"/>
    <x v="3"/>
    <x v="0"/>
    <n v="-58796.09"/>
    <n v="754763.05"/>
    <x v="2"/>
  </r>
  <r>
    <d v="2018-09-01T00:00:00"/>
    <x v="3"/>
    <x v="1"/>
    <n v="-2651.6"/>
    <n v="34039.69"/>
    <x v="2"/>
  </r>
  <r>
    <d v="2018-09-01T00:00:00"/>
    <x v="4"/>
    <x v="0"/>
    <n v="-9490.49"/>
    <n v="111619"/>
    <x v="2"/>
  </r>
  <r>
    <d v="2018-09-01T00:00:00"/>
    <x v="4"/>
    <x v="1"/>
    <n v="-428.02"/>
    <n v="5034.0200000000004"/>
    <x v="2"/>
  </r>
  <r>
    <d v="2018-09-01T00:00:00"/>
    <x v="3"/>
    <x v="0"/>
    <n v="-20627.57"/>
    <n v="264795"/>
    <x v="2"/>
  </r>
  <r>
    <d v="2018-09-01T00:00:00"/>
    <x v="3"/>
    <x v="1"/>
    <n v="-930.26"/>
    <n v="11942.32"/>
    <x v="2"/>
  </r>
  <r>
    <d v="2018-11-01T00:00:00"/>
    <x v="2"/>
    <x v="6"/>
    <n v="0"/>
    <n v="2675"/>
    <x v="29"/>
  </r>
  <r>
    <d v="2018-11-01T00:00:00"/>
    <x v="2"/>
    <x v="2"/>
    <n v="118.71"/>
    <n v="2675"/>
    <x v="29"/>
  </r>
  <r>
    <d v="2018-11-01T00:00:00"/>
    <x v="2"/>
    <x v="3"/>
    <n v="5.35"/>
    <n v="120.64"/>
    <x v="29"/>
  </r>
  <r>
    <d v="2018-09-01T00:00:00"/>
    <x v="6"/>
    <x v="0"/>
    <n v="-44.39"/>
    <n v="527"/>
    <x v="2"/>
  </r>
  <r>
    <d v="2018-09-01T00:00:00"/>
    <x v="6"/>
    <x v="1"/>
    <n v="-2"/>
    <n v="23.77"/>
    <x v="2"/>
  </r>
  <r>
    <d v="2018-09-01T00:00:00"/>
    <x v="3"/>
    <x v="0"/>
    <n v="-86.16"/>
    <n v="1106"/>
    <x v="2"/>
  </r>
  <r>
    <d v="2018-09-01T00:00:00"/>
    <x v="3"/>
    <x v="1"/>
    <n v="-3.89"/>
    <n v="49.88"/>
    <x v="2"/>
  </r>
  <r>
    <d v="2018-09-01T00:00:00"/>
    <x v="2"/>
    <x v="2"/>
    <n v="72.47"/>
    <n v="1633"/>
    <x v="2"/>
  </r>
  <r>
    <d v="2018-09-01T00:00:00"/>
    <x v="2"/>
    <x v="3"/>
    <n v="3.27"/>
    <n v="73.650000000000006"/>
    <x v="2"/>
  </r>
  <r>
    <d v="2018-09-01T00:00:00"/>
    <x v="2"/>
    <x v="6"/>
    <n v="0"/>
    <n v="1633"/>
    <x v="2"/>
  </r>
  <r>
    <d v="2018-09-01T00:00:00"/>
    <x v="4"/>
    <x v="0"/>
    <n v="-17.34"/>
    <n v="204"/>
    <x v="7"/>
  </r>
  <r>
    <d v="2018-09-01T00:00:00"/>
    <x v="4"/>
    <x v="1"/>
    <n v="-0.78"/>
    <n v="9.1999999999999993"/>
    <x v="7"/>
  </r>
  <r>
    <d v="2018-09-01T00:00:00"/>
    <x v="6"/>
    <x v="0"/>
    <n v="-347.75"/>
    <n v="4128.17"/>
    <x v="7"/>
  </r>
  <r>
    <d v="2018-09-01T00:00:00"/>
    <x v="6"/>
    <x v="1"/>
    <n v="-15.68"/>
    <n v="186.17"/>
    <x v="7"/>
  </r>
  <r>
    <d v="2018-11-01T00:00:00"/>
    <x v="6"/>
    <x v="0"/>
    <n v="-11.46"/>
    <n v="136"/>
    <x v="5"/>
  </r>
  <r>
    <d v="2018-11-01T00:00:00"/>
    <x v="6"/>
    <x v="1"/>
    <n v="-0.51"/>
    <n v="6.14"/>
    <x v="5"/>
  </r>
  <r>
    <d v="2018-11-01T00:00:00"/>
    <x v="2"/>
    <x v="6"/>
    <n v="0"/>
    <n v="2044"/>
    <x v="5"/>
  </r>
  <r>
    <d v="2018-11-01T00:00:00"/>
    <x v="2"/>
    <x v="2"/>
    <n v="90.72"/>
    <n v="2044"/>
    <x v="5"/>
  </r>
  <r>
    <d v="2018-11-01T00:00:00"/>
    <x v="2"/>
    <x v="3"/>
    <n v="4.09"/>
    <n v="92.19"/>
    <x v="5"/>
  </r>
  <r>
    <d v="2018-11-01T00:00:00"/>
    <x v="5"/>
    <x v="4"/>
    <n v="-6.3"/>
    <n v="70.599999999999994"/>
    <x v="3"/>
  </r>
  <r>
    <d v="2018-11-01T00:00:00"/>
    <x v="5"/>
    <x v="5"/>
    <n v="-0.28000000000000003"/>
    <n v="3.18"/>
    <x v="3"/>
  </r>
  <r>
    <d v="2018-11-01T00:00:00"/>
    <x v="6"/>
    <x v="4"/>
    <n v="-0.42"/>
    <n v="5"/>
    <x v="3"/>
  </r>
  <r>
    <d v="2018-11-01T00:00:00"/>
    <x v="6"/>
    <x v="5"/>
    <n v="-0.02"/>
    <n v="0.23"/>
    <x v="3"/>
  </r>
  <r>
    <d v="2018-10-01T00:00:00"/>
    <x v="5"/>
    <x v="0"/>
    <n v="-46.12"/>
    <n v="517"/>
    <x v="6"/>
  </r>
  <r>
    <d v="2018-10-01T00:00:00"/>
    <x v="5"/>
    <x v="1"/>
    <n v="-2.08"/>
    <n v="23.32"/>
    <x v="6"/>
  </r>
  <r>
    <d v="2018-10-01T00:00:00"/>
    <x v="6"/>
    <x v="0"/>
    <n v="-90.9"/>
    <n v="1079"/>
    <x v="6"/>
  </r>
  <r>
    <d v="2018-10-01T00:00:00"/>
    <x v="6"/>
    <x v="1"/>
    <n v="-4.0999999999999996"/>
    <n v="48.66"/>
    <x v="6"/>
  </r>
  <r>
    <d v="2018-10-01T00:00:00"/>
    <x v="2"/>
    <x v="6"/>
    <n v="0"/>
    <n v="2517"/>
    <x v="6"/>
  </r>
  <r>
    <d v="2018-10-01T00:00:00"/>
    <x v="2"/>
    <x v="2"/>
    <n v="111.7"/>
    <n v="2517"/>
    <x v="6"/>
  </r>
  <r>
    <d v="2018-10-01T00:00:00"/>
    <x v="2"/>
    <x v="3"/>
    <n v="5.04"/>
    <n v="113.51"/>
    <x v="6"/>
  </r>
  <r>
    <d v="2018-11-01T00:00:00"/>
    <x v="2"/>
    <x v="2"/>
    <n v="565.89"/>
    <n v="12751"/>
    <x v="0"/>
  </r>
  <r>
    <d v="2018-11-01T00:00:00"/>
    <x v="2"/>
    <x v="3"/>
    <n v="25.52"/>
    <n v="575.07000000000005"/>
    <x v="0"/>
  </r>
  <r>
    <d v="2018-11-01T00:00:00"/>
    <x v="5"/>
    <x v="0"/>
    <n v="-34.35"/>
    <n v="385"/>
    <x v="2"/>
  </r>
  <r>
    <d v="2018-11-01T00:00:00"/>
    <x v="5"/>
    <x v="1"/>
    <n v="-1.55"/>
    <n v="17.36"/>
    <x v="2"/>
  </r>
  <r>
    <d v="2018-11-01T00:00:00"/>
    <x v="6"/>
    <x v="0"/>
    <n v="-16.260000000000002"/>
    <n v="193"/>
    <x v="2"/>
  </r>
  <r>
    <d v="2018-11-01T00:00:00"/>
    <x v="6"/>
    <x v="1"/>
    <n v="-0.73"/>
    <n v="8.6999999999999993"/>
    <x v="2"/>
  </r>
  <r>
    <d v="2018-11-01T00:00:00"/>
    <x v="2"/>
    <x v="6"/>
    <n v="0"/>
    <n v="578"/>
    <x v="2"/>
  </r>
  <r>
    <d v="2018-11-01T00:00:00"/>
    <x v="2"/>
    <x v="2"/>
    <n v="25.65"/>
    <n v="578"/>
    <x v="2"/>
  </r>
  <r>
    <d v="2018-11-01T00:00:00"/>
    <x v="2"/>
    <x v="3"/>
    <n v="1.1599999999999999"/>
    <n v="26.07"/>
    <x v="2"/>
  </r>
  <r>
    <d v="2018-10-01T00:00:00"/>
    <x v="5"/>
    <x v="0"/>
    <n v="-3581.11"/>
    <n v="40142.379999999997"/>
    <x v="1"/>
  </r>
  <r>
    <d v="2018-10-01T00:00:00"/>
    <x v="5"/>
    <x v="1"/>
    <n v="-161.51"/>
    <n v="1810.45"/>
    <x v="1"/>
  </r>
  <r>
    <d v="2018-10-01T00:00:00"/>
    <x v="6"/>
    <x v="0"/>
    <n v="-5835.91"/>
    <n v="69277"/>
    <x v="1"/>
  </r>
  <r>
    <d v="2018-10-01T00:00:00"/>
    <x v="6"/>
    <x v="1"/>
    <n v="-263.14999999999998"/>
    <n v="3124.38"/>
    <x v="1"/>
  </r>
  <r>
    <d v="2018-10-01T00:00:00"/>
    <x v="2"/>
    <x v="6"/>
    <n v="0"/>
    <n v="109419.38"/>
    <x v="1"/>
  </r>
  <r>
    <d v="2018-10-01T00:00:00"/>
    <x v="2"/>
    <x v="2"/>
    <n v="4856.03"/>
    <n v="109419.38"/>
    <x v="1"/>
  </r>
  <r>
    <d v="2018-10-01T00:00:00"/>
    <x v="2"/>
    <x v="3"/>
    <n v="218.99"/>
    <n v="4934.8100000000004"/>
    <x v="1"/>
  </r>
  <r>
    <d v="2018-10-01T00:00:00"/>
    <x v="5"/>
    <x v="4"/>
    <n v="-1.5"/>
    <n v="16.8"/>
    <x v="3"/>
  </r>
  <r>
    <d v="2018-10-01T00:00:00"/>
    <x v="5"/>
    <x v="5"/>
    <n v="-7.0000000000000007E-2"/>
    <n v="0.76"/>
    <x v="3"/>
  </r>
  <r>
    <d v="2018-10-01T00:00:00"/>
    <x v="6"/>
    <x v="4"/>
    <n v="-2.5299999999999998"/>
    <n v="30"/>
    <x v="3"/>
  </r>
  <r>
    <d v="2018-10-01T00:00:00"/>
    <x v="6"/>
    <x v="5"/>
    <n v="-0.11"/>
    <n v="1.35"/>
    <x v="3"/>
  </r>
  <r>
    <d v="2018-10-01T00:00:00"/>
    <x v="5"/>
    <x v="0"/>
    <n v="-64.33"/>
    <n v="721"/>
    <x v="6"/>
  </r>
  <r>
    <d v="2018-10-01T00:00:00"/>
    <x v="5"/>
    <x v="1"/>
    <n v="-2.9"/>
    <n v="32.520000000000003"/>
    <x v="6"/>
  </r>
  <r>
    <d v="2018-10-01T00:00:00"/>
    <x v="5"/>
    <x v="4"/>
    <n v="-9.85"/>
    <n v="110.4"/>
    <x v="3"/>
  </r>
  <r>
    <d v="2018-10-01T00:00:00"/>
    <x v="5"/>
    <x v="5"/>
    <n v="-0.45"/>
    <n v="4.9800000000000004"/>
    <x v="3"/>
  </r>
  <r>
    <d v="2018-10-01T00:00:00"/>
    <x v="6"/>
    <x v="4"/>
    <n v="-16.170000000000002"/>
    <n v="192"/>
    <x v="3"/>
  </r>
  <r>
    <d v="2018-10-01T00:00:00"/>
    <x v="6"/>
    <x v="5"/>
    <n v="-0.73"/>
    <n v="8.65"/>
    <x v="3"/>
  </r>
  <r>
    <d v="2018-10-01T00:00:00"/>
    <x v="5"/>
    <x v="0"/>
    <n v="-223.62"/>
    <n v="2506.71"/>
    <x v="1"/>
  </r>
  <r>
    <d v="2018-10-01T00:00:00"/>
    <x v="5"/>
    <x v="1"/>
    <n v="-10.09"/>
    <n v="113.05"/>
    <x v="1"/>
  </r>
  <r>
    <d v="2018-10-01T00:00:00"/>
    <x v="5"/>
    <x v="4"/>
    <n v="-6.16"/>
    <n v="69"/>
    <x v="3"/>
  </r>
  <r>
    <d v="2018-10-01T00:00:00"/>
    <x v="5"/>
    <x v="5"/>
    <n v="-0.28000000000000003"/>
    <n v="3.11"/>
    <x v="3"/>
  </r>
  <r>
    <d v="2018-10-01T00:00:00"/>
    <x v="6"/>
    <x v="4"/>
    <n v="-10.11"/>
    <n v="120"/>
    <x v="3"/>
  </r>
  <r>
    <d v="2018-10-01T00:00:00"/>
    <x v="6"/>
    <x v="5"/>
    <n v="-0.46"/>
    <n v="5.41"/>
    <x v="3"/>
  </r>
  <r>
    <d v="2018-10-01T00:00:00"/>
    <x v="5"/>
    <x v="0"/>
    <n v="-1861.55"/>
    <n v="20866.96"/>
    <x v="1"/>
  </r>
  <r>
    <d v="2018-10-01T00:00:00"/>
    <x v="5"/>
    <x v="1"/>
    <n v="-83.93"/>
    <n v="941.1"/>
    <x v="1"/>
  </r>
  <r>
    <d v="2018-10-01T00:00:00"/>
    <x v="5"/>
    <x v="0"/>
    <n v="-18.38"/>
    <n v="206"/>
    <x v="6"/>
  </r>
  <r>
    <d v="2018-10-01T00:00:00"/>
    <x v="5"/>
    <x v="1"/>
    <n v="-0.83"/>
    <n v="9.2899999999999991"/>
    <x v="6"/>
  </r>
  <r>
    <d v="2018-10-01T00:00:00"/>
    <x v="3"/>
    <x v="0"/>
    <n v="-71.75"/>
    <n v="921"/>
    <x v="6"/>
  </r>
  <r>
    <d v="2018-10-01T00:00:00"/>
    <x v="3"/>
    <x v="1"/>
    <n v="-3.24"/>
    <n v="41.54"/>
    <x v="6"/>
  </r>
  <r>
    <d v="2018-10-01T00:00:00"/>
    <x v="5"/>
    <x v="0"/>
    <n v="-13.02"/>
    <n v="146"/>
    <x v="6"/>
  </r>
  <r>
    <d v="2018-10-01T00:00:00"/>
    <x v="5"/>
    <x v="1"/>
    <n v="-0.59"/>
    <n v="6.58"/>
    <x v="6"/>
  </r>
  <r>
    <d v="2018-10-01T00:00:00"/>
    <x v="6"/>
    <x v="0"/>
    <n v="-33.700000000000003"/>
    <n v="400"/>
    <x v="6"/>
  </r>
  <r>
    <d v="2018-10-01T00:00:00"/>
    <x v="6"/>
    <x v="1"/>
    <n v="-1.52"/>
    <n v="18.04"/>
    <x v="6"/>
  </r>
  <r>
    <d v="2018-10-01T00:00:00"/>
    <x v="2"/>
    <x v="2"/>
    <n v="24.23"/>
    <n v="546"/>
    <x v="6"/>
  </r>
  <r>
    <d v="2018-10-01T00:00:00"/>
    <x v="2"/>
    <x v="3"/>
    <n v="1.0900000000000001"/>
    <n v="24.62"/>
    <x v="6"/>
  </r>
  <r>
    <d v="2018-10-01T00:00:00"/>
    <x v="2"/>
    <x v="6"/>
    <n v="0"/>
    <n v="546"/>
    <x v="6"/>
  </r>
  <r>
    <d v="2018-09-01T00:00:00"/>
    <x v="3"/>
    <x v="0"/>
    <n v="-16480.91"/>
    <n v="211565.86"/>
    <x v="2"/>
  </r>
  <r>
    <d v="2018-09-01T00:00:00"/>
    <x v="3"/>
    <x v="1"/>
    <n v="-743.27"/>
    <n v="9541.59"/>
    <x v="2"/>
  </r>
  <r>
    <d v="2018-09-01T00:00:00"/>
    <x v="4"/>
    <x v="0"/>
    <n v="-13.86"/>
    <n v="163"/>
    <x v="2"/>
  </r>
  <r>
    <d v="2018-09-01T00:00:00"/>
    <x v="4"/>
    <x v="1"/>
    <n v="-0.62"/>
    <n v="7.35"/>
    <x v="2"/>
  </r>
  <r>
    <d v="2018-09-01T00:00:00"/>
    <x v="2"/>
    <x v="2"/>
    <n v="12634.18"/>
    <n v="284683.13"/>
    <x v="2"/>
  </r>
  <r>
    <d v="2018-09-01T00:00:00"/>
    <x v="2"/>
    <x v="3"/>
    <n v="569.84"/>
    <n v="12839.3"/>
    <x v="2"/>
  </r>
  <r>
    <d v="2018-09-01T00:00:00"/>
    <x v="2"/>
    <x v="6"/>
    <n v="0"/>
    <n v="284683.13"/>
    <x v="2"/>
  </r>
  <r>
    <d v="2018-09-01T00:00:00"/>
    <x v="3"/>
    <x v="0"/>
    <n v="-19.010000000000002"/>
    <n v="243.99"/>
    <x v="2"/>
  </r>
  <r>
    <d v="2018-09-01T00:00:00"/>
    <x v="3"/>
    <x v="1"/>
    <n v="-0.86"/>
    <n v="11"/>
    <x v="2"/>
  </r>
  <r>
    <d v="2018-09-01T00:00:00"/>
    <x v="4"/>
    <x v="0"/>
    <n v="-11.39"/>
    <n v="134"/>
    <x v="2"/>
  </r>
  <r>
    <d v="2018-09-01T00:00:00"/>
    <x v="4"/>
    <x v="1"/>
    <n v="-0.51"/>
    <n v="6.04"/>
    <x v="2"/>
  </r>
  <r>
    <d v="2018-09-01T00:00:00"/>
    <x v="2"/>
    <x v="2"/>
    <n v="16.78"/>
    <n v="377.99"/>
    <x v="2"/>
  </r>
  <r>
    <d v="2018-09-01T00:00:00"/>
    <x v="2"/>
    <x v="3"/>
    <n v="0.76"/>
    <n v="17.05"/>
    <x v="2"/>
  </r>
  <r>
    <d v="2018-09-01T00:00:00"/>
    <x v="2"/>
    <x v="6"/>
    <n v="0"/>
    <n v="377.99"/>
    <x v="2"/>
  </r>
  <r>
    <d v="2018-08-01T00:00:00"/>
    <x v="4"/>
    <x v="0"/>
    <n v="-1851.33"/>
    <n v="21774.93"/>
    <x v="2"/>
  </r>
  <r>
    <d v="2018-08-01T00:00:00"/>
    <x v="4"/>
    <x v="1"/>
    <n v="-83.49"/>
    <n v="982.06"/>
    <x v="2"/>
  </r>
  <r>
    <d v="2018-08-01T00:00:00"/>
    <x v="2"/>
    <x v="6"/>
    <n v="0"/>
    <n v="22140.959999999999"/>
    <x v="2"/>
  </r>
  <r>
    <d v="2018-08-01T00:00:00"/>
    <x v="2"/>
    <x v="2"/>
    <n v="982.57"/>
    <n v="22140.959999999999"/>
    <x v="2"/>
  </r>
  <r>
    <d v="2018-08-01T00:00:00"/>
    <x v="2"/>
    <x v="3"/>
    <n v="44.29"/>
    <n v="998.57"/>
    <x v="2"/>
  </r>
  <r>
    <d v="2018-08-01T00:00:00"/>
    <x v="2"/>
    <x v="2"/>
    <n v="397.64"/>
    <n v="8960"/>
    <x v="4"/>
  </r>
  <r>
    <d v="2018-08-01T00:00:00"/>
    <x v="2"/>
    <x v="3"/>
    <n v="17.93"/>
    <n v="404.1"/>
    <x v="4"/>
  </r>
  <r>
    <d v="2018-08-01T00:00:00"/>
    <x v="3"/>
    <x v="0"/>
    <n v="-6.31"/>
    <n v="81"/>
    <x v="5"/>
  </r>
  <r>
    <d v="2018-08-01T00:00:00"/>
    <x v="3"/>
    <x v="1"/>
    <n v="-0.28000000000000003"/>
    <n v="3.65"/>
    <x v="5"/>
  </r>
  <r>
    <d v="2018-08-01T00:00:00"/>
    <x v="4"/>
    <x v="0"/>
    <n v="-10.8"/>
    <n v="127"/>
    <x v="5"/>
  </r>
  <r>
    <d v="2018-08-01T00:00:00"/>
    <x v="4"/>
    <x v="1"/>
    <n v="-0.49"/>
    <n v="5.73"/>
    <x v="5"/>
  </r>
  <r>
    <d v="2018-08-01T00:00:00"/>
    <x v="2"/>
    <x v="6"/>
    <n v="0"/>
    <n v="12513.98"/>
    <x v="1"/>
  </r>
  <r>
    <d v="2018-08-01T00:00:00"/>
    <x v="3"/>
    <x v="0"/>
    <n v="-572.71"/>
    <n v="7351.9"/>
    <x v="1"/>
  </r>
  <r>
    <d v="2018-08-01T00:00:00"/>
    <x v="3"/>
    <x v="1"/>
    <n v="-25.84"/>
    <n v="331.58"/>
    <x v="1"/>
  </r>
  <r>
    <d v="2018-08-01T00:00:00"/>
    <x v="4"/>
    <x v="0"/>
    <n v="-2142.02"/>
    <n v="25194"/>
    <x v="1"/>
  </r>
  <r>
    <d v="2018-08-01T00:00:00"/>
    <x v="4"/>
    <x v="1"/>
    <n v="-96.61"/>
    <n v="1136.25"/>
    <x v="1"/>
  </r>
  <r>
    <d v="2018-08-01T00:00:00"/>
    <x v="2"/>
    <x v="6"/>
    <n v="0"/>
    <n v="32545.9"/>
    <x v="1"/>
  </r>
  <r>
    <d v="2018-08-01T00:00:00"/>
    <x v="2"/>
    <x v="2"/>
    <n v="1444.4"/>
    <n v="32545.9"/>
    <x v="1"/>
  </r>
  <r>
    <d v="2018-08-01T00:00:00"/>
    <x v="2"/>
    <x v="3"/>
    <n v="65.16"/>
    <n v="1467.82"/>
    <x v="1"/>
  </r>
  <r>
    <d v="2018-07-01T00:00:00"/>
    <x v="4"/>
    <x v="0"/>
    <n v="-81.540000000000006"/>
    <n v="959"/>
    <x v="6"/>
  </r>
  <r>
    <d v="2018-07-01T00:00:00"/>
    <x v="4"/>
    <x v="1"/>
    <n v="-3.67"/>
    <n v="43.25"/>
    <x v="6"/>
  </r>
  <r>
    <d v="2018-07-01T00:00:00"/>
    <x v="2"/>
    <x v="2"/>
    <n v="5075.93"/>
    <n v="114374.45"/>
    <x v="1"/>
  </r>
  <r>
    <d v="2018-07-01T00:00:00"/>
    <x v="2"/>
    <x v="3"/>
    <n v="228.88"/>
    <n v="5158.3"/>
    <x v="1"/>
  </r>
  <r>
    <d v="2018-07-01T00:00:00"/>
    <x v="4"/>
    <x v="0"/>
    <n v="-71.17"/>
    <n v="837"/>
    <x v="6"/>
  </r>
  <r>
    <d v="2018-07-01T00:00:00"/>
    <x v="4"/>
    <x v="0"/>
    <n v="-2193.36"/>
    <n v="25798.16"/>
    <x v="1"/>
  </r>
  <r>
    <d v="2018-07-01T00:00:00"/>
    <x v="4"/>
    <x v="1"/>
    <n v="-98.9"/>
    <n v="1163.51"/>
    <x v="1"/>
  </r>
  <r>
    <d v="2018-07-01T00:00:00"/>
    <x v="7"/>
    <x v="0"/>
    <n v="-5943.18"/>
    <n v="44565"/>
    <x v="1"/>
  </r>
  <r>
    <d v="2018-07-01T00:00:00"/>
    <x v="7"/>
    <x v="1"/>
    <n v="-268.02"/>
    <n v="2009.9"/>
    <x v="1"/>
  </r>
  <r>
    <d v="2018-07-01T00:00:00"/>
    <x v="2"/>
    <x v="2"/>
    <n v="3122.74"/>
    <n v="70363.16"/>
    <x v="1"/>
  </r>
  <r>
    <d v="2018-07-01T00:00:00"/>
    <x v="2"/>
    <x v="3"/>
    <n v="140.80000000000001"/>
    <n v="3173.42"/>
    <x v="1"/>
  </r>
  <r>
    <d v="2018-07-01T00:00:00"/>
    <x v="2"/>
    <x v="6"/>
    <n v="0"/>
    <n v="70363.16"/>
    <x v="1"/>
  </r>
  <r>
    <d v="2018-07-01T00:00:00"/>
    <x v="4"/>
    <x v="0"/>
    <n v="-1960.42"/>
    <n v="23058"/>
    <x v="1"/>
  </r>
  <r>
    <d v="2018-07-01T00:00:00"/>
    <x v="4"/>
    <x v="1"/>
    <n v="-88.41"/>
    <n v="1039.97"/>
    <x v="1"/>
  </r>
  <r>
    <d v="2018-07-01T00:00:00"/>
    <x v="4"/>
    <x v="0"/>
    <n v="-70.05"/>
    <n v="824"/>
    <x v="6"/>
  </r>
  <r>
    <d v="2018-07-01T00:00:00"/>
    <x v="4"/>
    <x v="1"/>
    <n v="-3.21"/>
    <n v="37.75"/>
    <x v="6"/>
  </r>
  <r>
    <d v="2018-07-01T00:00:00"/>
    <x v="4"/>
    <x v="4"/>
    <n v="-9.39"/>
    <n v="110.4"/>
    <x v="3"/>
  </r>
  <r>
    <d v="2018-10-01T00:00:00"/>
    <x v="5"/>
    <x v="1"/>
    <n v="-81.5"/>
    <n v="913.55"/>
    <x v="4"/>
  </r>
  <r>
    <d v="2018-10-01T00:00:00"/>
    <x v="6"/>
    <x v="0"/>
    <n v="-2559.5500000000002"/>
    <n v="30384"/>
    <x v="4"/>
  </r>
  <r>
    <d v="2018-10-01T00:00:00"/>
    <x v="6"/>
    <x v="1"/>
    <n v="-115.43"/>
    <n v="1370.32"/>
    <x v="4"/>
  </r>
  <r>
    <d v="2018-09-01T00:00:00"/>
    <x v="3"/>
    <x v="0"/>
    <n v="-73.540000000000006"/>
    <n v="944"/>
    <x v="16"/>
  </r>
  <r>
    <d v="2018-09-01T00:00:00"/>
    <x v="3"/>
    <x v="1"/>
    <n v="-3.32"/>
    <n v="42.57"/>
    <x v="16"/>
  </r>
  <r>
    <d v="2018-09-01T00:00:00"/>
    <x v="6"/>
    <x v="4"/>
    <n v="-0.01"/>
    <n v="0.1"/>
    <x v="25"/>
  </r>
  <r>
    <d v="2018-09-01T00:00:00"/>
    <x v="3"/>
    <x v="4"/>
    <n v="-116.62"/>
    <n v="1497.2"/>
    <x v="25"/>
  </r>
  <r>
    <d v="2018-09-01T00:00:00"/>
    <x v="3"/>
    <x v="5"/>
    <n v="-5.26"/>
    <n v="67.52"/>
    <x v="25"/>
  </r>
  <r>
    <d v="2018-09-01T00:00:00"/>
    <x v="2"/>
    <x v="6"/>
    <n v="0"/>
    <n v="944"/>
    <x v="16"/>
  </r>
  <r>
    <d v="2018-09-01T00:00:00"/>
    <x v="2"/>
    <x v="2"/>
    <n v="41.89"/>
    <n v="944"/>
    <x v="16"/>
  </r>
  <r>
    <d v="2018-09-01T00:00:00"/>
    <x v="2"/>
    <x v="3"/>
    <n v="1.89"/>
    <n v="42.57"/>
    <x v="16"/>
  </r>
  <r>
    <d v="2018-09-01T00:00:00"/>
    <x v="3"/>
    <x v="0"/>
    <n v="-105.94"/>
    <n v="1360"/>
    <x v="10"/>
  </r>
  <r>
    <d v="2018-09-01T00:00:00"/>
    <x v="3"/>
    <x v="1"/>
    <n v="-4.78"/>
    <n v="61.34"/>
    <x v="10"/>
  </r>
  <r>
    <d v="2018-09-01T00:00:00"/>
    <x v="4"/>
    <x v="0"/>
    <n v="-7.48"/>
    <n v="88"/>
    <x v="10"/>
  </r>
  <r>
    <d v="2018-09-01T00:00:00"/>
    <x v="4"/>
    <x v="1"/>
    <n v="-0.34"/>
    <n v="3.97"/>
    <x v="10"/>
  </r>
  <r>
    <d v="2018-09-01T00:00:00"/>
    <x v="3"/>
    <x v="1"/>
    <n v="-27.92"/>
    <n v="358.45"/>
    <x v="4"/>
  </r>
  <r>
    <d v="2018-09-01T00:00:00"/>
    <x v="4"/>
    <x v="0"/>
    <n v="-72.44"/>
    <n v="852"/>
    <x v="4"/>
  </r>
  <r>
    <d v="2018-09-01T00:00:00"/>
    <x v="4"/>
    <x v="1"/>
    <n v="-3.27"/>
    <n v="38.43"/>
    <x v="4"/>
  </r>
  <r>
    <d v="2018-09-01T00:00:00"/>
    <x v="2"/>
    <x v="2"/>
    <n v="390.54"/>
    <n v="8800"/>
    <x v="4"/>
  </r>
  <r>
    <d v="2018-09-01T00:00:00"/>
    <x v="2"/>
    <x v="3"/>
    <n v="17.61"/>
    <n v="396.88"/>
    <x v="4"/>
  </r>
  <r>
    <d v="2018-11-01T00:00:00"/>
    <x v="5"/>
    <x v="0"/>
    <n v="-126.49"/>
    <n v="1418"/>
    <x v="6"/>
  </r>
  <r>
    <d v="2018-11-01T00:00:00"/>
    <x v="5"/>
    <x v="1"/>
    <n v="-5.71"/>
    <n v="63.95"/>
    <x v="6"/>
  </r>
  <r>
    <d v="2018-11-01T00:00:00"/>
    <x v="6"/>
    <x v="0"/>
    <n v="-63.86"/>
    <n v="758"/>
    <x v="6"/>
  </r>
  <r>
    <d v="2018-11-01T00:00:00"/>
    <x v="6"/>
    <x v="1"/>
    <n v="-2.87"/>
    <n v="34.19"/>
    <x v="6"/>
  </r>
  <r>
    <d v="2018-11-01T00:00:00"/>
    <x v="2"/>
    <x v="2"/>
    <n v="119.82"/>
    <n v="2700"/>
    <x v="6"/>
  </r>
  <r>
    <d v="2018-11-01T00:00:00"/>
    <x v="2"/>
    <x v="3"/>
    <n v="5.4"/>
    <n v="121.77"/>
    <x v="6"/>
  </r>
  <r>
    <d v="2018-11-01T00:00:00"/>
    <x v="2"/>
    <x v="6"/>
    <n v="0"/>
    <n v="2700"/>
    <x v="6"/>
  </r>
  <r>
    <d v="2018-11-01T00:00:00"/>
    <x v="5"/>
    <x v="7"/>
    <n v="21.59"/>
    <n v="-242"/>
    <x v="8"/>
  </r>
  <r>
    <d v="2018-11-01T00:00:00"/>
    <x v="6"/>
    <x v="7"/>
    <n v="2.27"/>
    <n v="-27"/>
    <x v="8"/>
  </r>
  <r>
    <d v="2018-11-01T00:00:00"/>
    <x v="2"/>
    <x v="8"/>
    <n v="-11.94"/>
    <n v="-269"/>
    <x v="8"/>
  </r>
  <r>
    <d v="2018-11-01T00:00:00"/>
    <x v="2"/>
    <x v="9"/>
    <n v="0"/>
    <n v="-269"/>
    <x v="8"/>
  </r>
  <r>
    <d v="2018-11-01T00:00:00"/>
    <x v="8"/>
    <x v="6"/>
    <n v="-14.28"/>
    <n v="1929.81"/>
    <x v="1"/>
  </r>
  <r>
    <d v="2018-11-01T00:00:00"/>
    <x v="7"/>
    <x v="0"/>
    <n v="-3620.72"/>
    <n v="27150"/>
    <x v="0"/>
  </r>
  <r>
    <d v="2018-11-01T00:00:00"/>
    <x v="7"/>
    <x v="1"/>
    <n v="-163.29"/>
    <n v="1224.46"/>
    <x v="0"/>
  </r>
  <r>
    <d v="2018-11-01T00:00:00"/>
    <x v="2"/>
    <x v="2"/>
    <n v="3352.11"/>
    <n v="75532"/>
    <x v="0"/>
  </r>
  <r>
    <d v="2018-11-01T00:00:00"/>
    <x v="2"/>
    <x v="3"/>
    <n v="151.18"/>
    <n v="3406.49"/>
    <x v="0"/>
  </r>
  <r>
    <d v="2018-11-01T00:00:00"/>
    <x v="2"/>
    <x v="0"/>
    <n v="-2061.73"/>
    <n v="21952"/>
    <x v="0"/>
  </r>
  <r>
    <d v="2018-11-01T00:00:00"/>
    <x v="2"/>
    <x v="1"/>
    <n v="-92.98"/>
    <n v="990.04"/>
    <x v="0"/>
  </r>
  <r>
    <d v="2018-11-01T00:00:00"/>
    <x v="9"/>
    <x v="0"/>
    <n v="-833.65"/>
    <n v="8498"/>
    <x v="0"/>
  </r>
  <r>
    <d v="2018-11-01T00:00:00"/>
    <x v="9"/>
    <x v="1"/>
    <n v="-37.6"/>
    <n v="383.26"/>
    <x v="0"/>
  </r>
  <r>
    <d v="2018-11-01T00:00:00"/>
    <x v="8"/>
    <x v="2"/>
    <n v="279.58"/>
    <n v="8498"/>
    <x v="0"/>
  </r>
  <r>
    <d v="2018-11-01T00:00:00"/>
    <x v="8"/>
    <x v="3"/>
    <n v="12.61"/>
    <n v="383.26"/>
    <x v="0"/>
  </r>
  <r>
    <d v="2018-09-01T00:00:00"/>
    <x v="3"/>
    <x v="0"/>
    <n v="-143.82"/>
    <n v="1846"/>
    <x v="5"/>
  </r>
  <r>
    <d v="2018-09-01T00:00:00"/>
    <x v="3"/>
    <x v="1"/>
    <n v="-6.48"/>
    <n v="83.25"/>
    <x v="5"/>
  </r>
  <r>
    <d v="2018-09-01T00:00:00"/>
    <x v="4"/>
    <x v="0"/>
    <n v="-16.84"/>
    <n v="198"/>
    <x v="5"/>
  </r>
  <r>
    <d v="2018-09-01T00:00:00"/>
    <x v="4"/>
    <x v="1"/>
    <n v="-0.76"/>
    <n v="8.93"/>
    <x v="5"/>
  </r>
  <r>
    <d v="2018-09-01T00:00:00"/>
    <x v="2"/>
    <x v="6"/>
    <n v="0"/>
    <n v="2044"/>
    <x v="5"/>
  </r>
  <r>
    <d v="2018-09-01T00:00:00"/>
    <x v="2"/>
    <x v="2"/>
    <n v="90.72"/>
    <n v="2044"/>
    <x v="5"/>
  </r>
  <r>
    <d v="2018-09-01T00:00:00"/>
    <x v="2"/>
    <x v="3"/>
    <n v="4.09"/>
    <n v="92.19"/>
    <x v="5"/>
  </r>
  <r>
    <d v="2018-10-01T00:00:00"/>
    <x v="4"/>
    <x v="0"/>
    <n v="-13.52"/>
    <n v="159"/>
    <x v="2"/>
  </r>
  <r>
    <d v="2018-10-01T00:00:00"/>
    <x v="4"/>
    <x v="1"/>
    <n v="-0.61"/>
    <n v="7.17"/>
    <x v="2"/>
  </r>
  <r>
    <d v="2018-10-01T00:00:00"/>
    <x v="4"/>
    <x v="0"/>
    <n v="-3.23"/>
    <n v="38"/>
    <x v="14"/>
  </r>
  <r>
    <d v="2018-10-01T00:00:00"/>
    <x v="4"/>
    <x v="1"/>
    <n v="-0.15"/>
    <n v="1.71"/>
    <x v="14"/>
  </r>
  <r>
    <d v="2018-10-01T00:00:00"/>
    <x v="3"/>
    <x v="0"/>
    <n v="-158.38999999999999"/>
    <n v="2032.99"/>
    <x v="2"/>
  </r>
  <r>
    <d v="2018-10-01T00:00:00"/>
    <x v="3"/>
    <x v="1"/>
    <n v="-7.15"/>
    <n v="91.69"/>
    <x v="2"/>
  </r>
  <r>
    <d v="2018-10-01T00:00:00"/>
    <x v="6"/>
    <x v="0"/>
    <n v="-137.99"/>
    <n v="1638"/>
    <x v="6"/>
  </r>
  <r>
    <d v="2018-10-01T00:00:00"/>
    <x v="6"/>
    <x v="1"/>
    <n v="-6.22"/>
    <n v="73.87"/>
    <x v="6"/>
  </r>
  <r>
    <d v="2018-10-01T00:00:00"/>
    <x v="3"/>
    <x v="0"/>
    <n v="-55.31"/>
    <n v="710"/>
    <x v="6"/>
  </r>
  <r>
    <d v="2018-10-01T00:00:00"/>
    <x v="3"/>
    <x v="1"/>
    <n v="-2.4900000000000002"/>
    <n v="32.020000000000003"/>
    <x v="6"/>
  </r>
  <r>
    <d v="2018-10-01T00:00:00"/>
    <x v="2"/>
    <x v="6"/>
    <n v="0"/>
    <n v="3069"/>
    <x v="6"/>
  </r>
  <r>
    <d v="2018-10-01T00:00:00"/>
    <x v="4"/>
    <x v="0"/>
    <n v="-32.049999999999997"/>
    <n v="377"/>
    <x v="2"/>
  </r>
  <r>
    <d v="2018-10-01T00:00:00"/>
    <x v="4"/>
    <x v="1"/>
    <n v="-1.45"/>
    <n v="17"/>
    <x v="2"/>
  </r>
  <r>
    <d v="2018-10-01T00:00:00"/>
    <x v="2"/>
    <x v="2"/>
    <n v="19580.97"/>
    <n v="441212"/>
    <x v="2"/>
  </r>
  <r>
    <d v="2018-10-01T00:00:00"/>
    <x v="2"/>
    <x v="3"/>
    <n v="883.02"/>
    <n v="19898.73"/>
    <x v="2"/>
  </r>
  <r>
    <d v="2018-10-01T00:00:00"/>
    <x v="2"/>
    <x v="6"/>
    <n v="0"/>
    <n v="441212"/>
    <x v="2"/>
  </r>
  <r>
    <d v="2018-10-01T00:00:00"/>
    <x v="2"/>
    <x v="6"/>
    <n v="0"/>
    <n v="111039.05"/>
    <x v="1"/>
  </r>
  <r>
    <d v="2018-10-01T00:00:00"/>
    <x v="2"/>
    <x v="2"/>
    <n v="4927.91"/>
    <n v="111039.05"/>
    <x v="1"/>
  </r>
  <r>
    <d v="2018-10-01T00:00:00"/>
    <x v="2"/>
    <x v="3"/>
    <n v="222.26"/>
    <n v="5007.82"/>
    <x v="1"/>
  </r>
  <r>
    <d v="2018-10-01T00:00:00"/>
    <x v="2"/>
    <x v="2"/>
    <n v="101.9"/>
    <n v="2296"/>
    <x v="5"/>
  </r>
  <r>
    <d v="2018-10-01T00:00:00"/>
    <x v="2"/>
    <x v="3"/>
    <n v="4.5999999999999996"/>
    <n v="103.54"/>
    <x v="5"/>
  </r>
  <r>
    <d v="2018-10-01T00:00:00"/>
    <x v="6"/>
    <x v="0"/>
    <n v="-39033.480000000003"/>
    <n v="463359.78"/>
    <x v="2"/>
  </r>
  <r>
    <d v="2018-10-01T00:00:00"/>
    <x v="6"/>
    <x v="1"/>
    <n v="-1760.39"/>
    <n v="20897.689999999999"/>
    <x v="2"/>
  </r>
  <r>
    <d v="2018-10-01T00:00:00"/>
    <x v="3"/>
    <x v="0"/>
    <n v="-19714.88"/>
    <n v="253080"/>
    <x v="2"/>
  </r>
  <r>
    <d v="2018-10-01T00:00:00"/>
    <x v="3"/>
    <x v="1"/>
    <n v="-889.24"/>
    <n v="11414.06"/>
    <x v="2"/>
  </r>
  <r>
    <d v="2018-10-01T00:00:00"/>
    <x v="2"/>
    <x v="2"/>
    <n v="31833.42"/>
    <n v="717290.81"/>
    <x v="2"/>
  </r>
  <r>
    <d v="2018-10-01T00:00:00"/>
    <x v="2"/>
    <x v="3"/>
    <n v="1435.63"/>
    <n v="32349.89"/>
    <x v="2"/>
  </r>
  <r>
    <d v="2018-10-01T00:00:00"/>
    <x v="2"/>
    <x v="6"/>
    <n v="0"/>
    <n v="717290.81"/>
    <x v="2"/>
  </r>
  <r>
    <d v="2018-09-01T00:00:00"/>
    <x v="4"/>
    <x v="0"/>
    <n v="-36"/>
    <n v="423.39"/>
    <x v="2"/>
  </r>
  <r>
    <d v="2018-09-01T00:00:00"/>
    <x v="4"/>
    <x v="1"/>
    <n v="-1.62"/>
    <n v="19.09"/>
    <x v="2"/>
  </r>
  <r>
    <d v="2018-09-01T00:00:00"/>
    <x v="2"/>
    <x v="6"/>
    <n v="0"/>
    <n v="357512.47"/>
    <x v="2"/>
  </r>
  <r>
    <d v="2018-09-01T00:00:00"/>
    <x v="2"/>
    <x v="2"/>
    <n v="15866.52"/>
    <n v="357512.47"/>
    <x v="2"/>
  </r>
  <r>
    <d v="2018-09-01T00:00:00"/>
    <x v="2"/>
    <x v="3"/>
    <n v="715.6"/>
    <n v="16123.81"/>
    <x v="2"/>
  </r>
  <r>
    <d v="2018-09-01T00:00:00"/>
    <x v="3"/>
    <x v="0"/>
    <n v="-619.15"/>
    <n v="7948"/>
    <x v="4"/>
  </r>
  <r>
    <d v="2018-09-01T00:00:00"/>
    <x v="3"/>
    <x v="4"/>
    <n v="-5.46"/>
    <n v="70.12"/>
    <x v="3"/>
  </r>
  <r>
    <d v="2018-09-01T00:00:00"/>
    <x v="3"/>
    <x v="5"/>
    <n v="-0.25"/>
    <n v="3.16"/>
    <x v="3"/>
  </r>
  <r>
    <d v="2018-09-01T00:00:00"/>
    <x v="4"/>
    <x v="4"/>
    <n v="-0.68"/>
    <n v="8"/>
    <x v="3"/>
  </r>
  <r>
    <d v="2018-09-01T00:00:00"/>
    <x v="4"/>
    <x v="5"/>
    <n v="-0.03"/>
    <n v="0.36"/>
    <x v="3"/>
  </r>
  <r>
    <d v="2018-09-01T00:00:00"/>
    <x v="3"/>
    <x v="0"/>
    <n v="-6410.49"/>
    <n v="82291.100000000006"/>
    <x v="1"/>
  </r>
  <r>
    <d v="2018-09-01T00:00:00"/>
    <x v="3"/>
    <x v="1"/>
    <n v="-289.10000000000002"/>
    <n v="3711.31"/>
    <x v="1"/>
  </r>
  <r>
    <d v="2018-09-01T00:00:00"/>
    <x v="4"/>
    <x v="0"/>
    <n v="-749.93"/>
    <n v="8820"/>
    <x v="1"/>
  </r>
  <r>
    <d v="2018-09-01T00:00:00"/>
    <x v="4"/>
    <x v="1"/>
    <n v="-33.82"/>
    <n v="397.79"/>
    <x v="1"/>
  </r>
  <r>
    <d v="2018-09-01T00:00:00"/>
    <x v="4"/>
    <x v="0"/>
    <n v="-227.23"/>
    <n v="2672.35"/>
    <x v="16"/>
  </r>
  <r>
    <d v="2018-09-01T00:00:00"/>
    <x v="4"/>
    <x v="1"/>
    <n v="-10.26"/>
    <n v="120.53"/>
    <x v="16"/>
  </r>
  <r>
    <d v="2018-09-01T00:00:00"/>
    <x v="3"/>
    <x v="0"/>
    <n v="-18437.3"/>
    <n v="236679.46"/>
    <x v="2"/>
  </r>
  <r>
    <d v="2018-09-01T00:00:00"/>
    <x v="3"/>
    <x v="1"/>
    <n v="-831.48"/>
    <n v="10674.29"/>
    <x v="2"/>
  </r>
  <r>
    <d v="2018-09-01T00:00:00"/>
    <x v="2"/>
    <x v="6"/>
    <n v="0"/>
    <n v="305784.99"/>
    <x v="2"/>
  </r>
  <r>
    <d v="2018-09-01T00:00:00"/>
    <x v="2"/>
    <x v="2"/>
    <n v="13570.74"/>
    <n v="305784.99"/>
    <x v="2"/>
  </r>
  <r>
    <d v="2018-09-01T00:00:00"/>
    <x v="2"/>
    <x v="3"/>
    <n v="611.95000000000005"/>
    <n v="13790.93"/>
    <x v="2"/>
  </r>
  <r>
    <d v="2018-09-01T00:00:00"/>
    <x v="2"/>
    <x v="6"/>
    <n v="0"/>
    <n v="91111.1"/>
    <x v="1"/>
  </r>
  <r>
    <d v="2018-09-01T00:00:00"/>
    <x v="2"/>
    <x v="2"/>
    <n v="4043.52"/>
    <n v="91111.1"/>
    <x v="1"/>
  </r>
  <r>
    <d v="2018-09-01T00:00:00"/>
    <x v="2"/>
    <x v="3"/>
    <n v="182.33"/>
    <n v="4109.1000000000004"/>
    <x v="1"/>
  </r>
  <r>
    <d v="2018-10-01T00:00:00"/>
    <x v="2"/>
    <x v="6"/>
    <n v="0"/>
    <n v="887.01"/>
    <x v="2"/>
  </r>
  <r>
    <d v="2018-11-01T00:00:00"/>
    <x v="5"/>
    <x v="0"/>
    <n v="-73.33"/>
    <n v="822"/>
    <x v="6"/>
  </r>
  <r>
    <d v="2018-11-01T00:00:00"/>
    <x v="5"/>
    <x v="1"/>
    <n v="-3.31"/>
    <n v="37.08"/>
    <x v="6"/>
  </r>
  <r>
    <d v="2018-11-01T00:00:00"/>
    <x v="6"/>
    <x v="0"/>
    <n v="-3.79"/>
    <n v="45"/>
    <x v="6"/>
  </r>
  <r>
    <d v="2018-11-01T00:00:00"/>
    <x v="6"/>
    <x v="1"/>
    <n v="-0.17"/>
    <n v="2.0299999999999998"/>
    <x v="6"/>
  </r>
  <r>
    <d v="2018-11-01T00:00:00"/>
    <x v="2"/>
    <x v="6"/>
    <n v="0"/>
    <n v="867"/>
    <x v="6"/>
  </r>
  <r>
    <d v="2018-11-01T00:00:00"/>
    <x v="2"/>
    <x v="2"/>
    <n v="38.479999999999997"/>
    <n v="867"/>
    <x v="6"/>
  </r>
  <r>
    <d v="2018-11-01T00:00:00"/>
    <x v="2"/>
    <x v="3"/>
    <n v="1.73"/>
    <n v="39.11"/>
    <x v="6"/>
  </r>
  <r>
    <d v="2018-10-01T00:00:00"/>
    <x v="6"/>
    <x v="0"/>
    <n v="-1905.26"/>
    <n v="22617"/>
    <x v="1"/>
  </r>
  <r>
    <d v="2018-10-01T00:00:00"/>
    <x v="6"/>
    <x v="1"/>
    <n v="-85.91"/>
    <n v="1020.02"/>
    <x v="1"/>
  </r>
  <r>
    <d v="2018-10-01T00:00:00"/>
    <x v="2"/>
    <x v="2"/>
    <n v="1672.95"/>
    <n v="37696.25"/>
    <x v="1"/>
  </r>
  <r>
    <d v="2018-10-01T00:00:00"/>
    <x v="2"/>
    <x v="3"/>
    <n v="75.42"/>
    <n v="1700.1"/>
    <x v="1"/>
  </r>
  <r>
    <d v="2018-10-01T00:00:00"/>
    <x v="2"/>
    <x v="6"/>
    <n v="0"/>
    <n v="37696.25"/>
    <x v="1"/>
  </r>
  <r>
    <d v="2018-10-01T00:00:00"/>
    <x v="6"/>
    <x v="1"/>
    <n v="-29.46"/>
    <n v="349.61"/>
    <x v="7"/>
  </r>
  <r>
    <d v="2018-10-01T00:00:00"/>
    <x v="2"/>
    <x v="6"/>
    <n v="0"/>
    <n v="12238.5"/>
    <x v="7"/>
  </r>
  <r>
    <d v="2018-10-01T00:00:00"/>
    <x v="2"/>
    <x v="2"/>
    <n v="543.13"/>
    <n v="12238.5"/>
    <x v="7"/>
  </r>
  <r>
    <d v="2018-10-01T00:00:00"/>
    <x v="5"/>
    <x v="0"/>
    <n v="-261.95999999999998"/>
    <n v="2936.4"/>
    <x v="7"/>
  </r>
  <r>
    <d v="2018-10-01T00:00:00"/>
    <x v="5"/>
    <x v="1"/>
    <n v="-11.81"/>
    <n v="132.43"/>
    <x v="7"/>
  </r>
  <r>
    <d v="2018-10-01T00:00:00"/>
    <x v="6"/>
    <x v="0"/>
    <n v="-427.35"/>
    <n v="5073"/>
    <x v="7"/>
  </r>
  <r>
    <d v="2018-10-01T00:00:00"/>
    <x v="6"/>
    <x v="1"/>
    <n v="-19.27"/>
    <n v="228.79"/>
    <x v="7"/>
  </r>
  <r>
    <d v="2018-10-01T00:00:00"/>
    <x v="2"/>
    <x v="6"/>
    <n v="0"/>
    <n v="8009.4"/>
    <x v="7"/>
  </r>
  <r>
    <d v="2018-10-01T00:00:00"/>
    <x v="2"/>
    <x v="2"/>
    <n v="355.46"/>
    <n v="8009.4"/>
    <x v="7"/>
  </r>
  <r>
    <d v="2018-10-01T00:00:00"/>
    <x v="2"/>
    <x v="3"/>
    <n v="16.03"/>
    <n v="361.22"/>
    <x v="7"/>
  </r>
  <r>
    <d v="2019-03-01T00:00:00"/>
    <x v="0"/>
    <x v="0"/>
    <n v="-14.72"/>
    <n v="160"/>
    <x v="1"/>
  </r>
  <r>
    <d v="2019-03-01T00:00:00"/>
    <x v="0"/>
    <x v="1"/>
    <n v="-0.49"/>
    <n v="5.33"/>
    <x v="1"/>
  </r>
  <r>
    <d v="2019-03-01T00:00:00"/>
    <x v="2"/>
    <x v="2"/>
    <n v="7.1"/>
    <n v="160"/>
    <x v="1"/>
  </r>
  <r>
    <d v="2019-03-01T00:00:00"/>
    <x v="2"/>
    <x v="3"/>
    <n v="0.24"/>
    <n v="5.33"/>
    <x v="1"/>
  </r>
  <r>
    <d v="2018-10-01T00:00:00"/>
    <x v="5"/>
    <x v="0"/>
    <n v="-338.82"/>
    <n v="3798"/>
    <x v="12"/>
  </r>
  <r>
    <d v="2018-10-01T00:00:00"/>
    <x v="5"/>
    <x v="1"/>
    <n v="-15.28"/>
    <n v="171.29"/>
    <x v="12"/>
  </r>
  <r>
    <d v="2018-10-01T00:00:00"/>
    <x v="6"/>
    <x v="0"/>
    <n v="-552.61"/>
    <n v="6560"/>
    <x v="12"/>
  </r>
  <r>
    <d v="2018-10-01T00:00:00"/>
    <x v="6"/>
    <x v="1"/>
    <n v="-24.92"/>
    <n v="295.86"/>
    <x v="12"/>
  </r>
  <r>
    <d v="2018-10-01T00:00:00"/>
    <x v="2"/>
    <x v="2"/>
    <n v="459.69"/>
    <n v="10358"/>
    <x v="12"/>
  </r>
  <r>
    <d v="2018-10-01T00:00:00"/>
    <x v="2"/>
    <x v="3"/>
    <n v="20.73"/>
    <n v="467.15"/>
    <x v="12"/>
  </r>
  <r>
    <d v="2018-10-01T00:00:00"/>
    <x v="2"/>
    <x v="2"/>
    <n v="211.74"/>
    <n v="4771.1099999999997"/>
    <x v="12"/>
  </r>
  <r>
    <d v="2018-11-01T00:00:00"/>
    <x v="2"/>
    <x v="3"/>
    <n v="509.15"/>
    <n v="11473.5"/>
    <x v="26"/>
  </r>
  <r>
    <d v="2018-11-01T00:00:00"/>
    <x v="5"/>
    <x v="0"/>
    <n v="-41770.85"/>
    <n v="468230.47"/>
    <x v="18"/>
  </r>
  <r>
    <d v="2018-11-01T00:00:00"/>
    <x v="5"/>
    <x v="1"/>
    <n v="-1883.85"/>
    <n v="21117.19"/>
    <x v="18"/>
  </r>
  <r>
    <d v="2018-11-01T00:00:00"/>
    <x v="2"/>
    <x v="6"/>
    <n v="0"/>
    <n v="468686.06"/>
    <x v="18"/>
  </r>
  <r>
    <d v="2018-11-01T00:00:00"/>
    <x v="2"/>
    <x v="2"/>
    <n v="20800.330000000002"/>
    <n v="468686.06"/>
    <x v="18"/>
  </r>
  <r>
    <d v="2018-11-01T00:00:00"/>
    <x v="2"/>
    <x v="3"/>
    <n v="938"/>
    <n v="21137.74"/>
    <x v="18"/>
  </r>
  <r>
    <d v="2018-11-01T00:00:00"/>
    <x v="5"/>
    <x v="0"/>
    <n v="-25341.41"/>
    <n v="284064.65000000002"/>
    <x v="2"/>
  </r>
  <r>
    <d v="2018-11-01T00:00:00"/>
    <x v="5"/>
    <x v="1"/>
    <n v="-1142.8699999999999"/>
    <n v="12811.36"/>
    <x v="2"/>
  </r>
  <r>
    <d v="2018-11-01T00:00:00"/>
    <x v="6"/>
    <x v="0"/>
    <n v="-1709.5"/>
    <n v="20294"/>
    <x v="2"/>
  </r>
  <r>
    <d v="2018-11-01T00:00:00"/>
    <x v="6"/>
    <x v="1"/>
    <n v="-77.28"/>
    <n v="915.11"/>
    <x v="2"/>
  </r>
  <r>
    <d v="2018-11-01T00:00:00"/>
    <x v="2"/>
    <x v="2"/>
    <n v="13507.48"/>
    <n v="304358.65000000002"/>
    <x v="2"/>
  </r>
  <r>
    <d v="2018-11-01T00:00:00"/>
    <x v="2"/>
    <x v="3"/>
    <n v="609.16999999999996"/>
    <n v="13726.63"/>
    <x v="2"/>
  </r>
  <r>
    <d v="2018-11-01T00:00:00"/>
    <x v="2"/>
    <x v="6"/>
    <n v="0"/>
    <n v="304358.65000000002"/>
    <x v="2"/>
  </r>
  <r>
    <d v="2018-11-01T00:00:00"/>
    <x v="2"/>
    <x v="2"/>
    <n v="816.59"/>
    <n v="18400"/>
    <x v="13"/>
  </r>
  <r>
    <d v="2018-11-01T00:00:00"/>
    <x v="2"/>
    <x v="3"/>
    <n v="36.83"/>
    <n v="829.84"/>
    <x v="13"/>
  </r>
  <r>
    <d v="2018-10-01T00:00:00"/>
    <x v="5"/>
    <x v="0"/>
    <n v="-124.13"/>
    <n v="1391.41"/>
    <x v="15"/>
  </r>
  <r>
    <d v="2018-10-01T00:00:00"/>
    <x v="5"/>
    <x v="1"/>
    <n v="-5.6"/>
    <n v="62.75"/>
    <x v="15"/>
  </r>
  <r>
    <d v="2018-10-01T00:00:00"/>
    <x v="6"/>
    <x v="0"/>
    <n v="-202.34"/>
    <n v="2402"/>
    <x v="15"/>
  </r>
  <r>
    <d v="2018-10-01T00:00:00"/>
    <x v="6"/>
    <x v="1"/>
    <n v="-9.1300000000000008"/>
    <n v="108.33"/>
    <x v="15"/>
  </r>
  <r>
    <d v="2018-10-01T00:00:00"/>
    <x v="5"/>
    <x v="0"/>
    <n v="-243.96"/>
    <n v="2734.62"/>
    <x v="12"/>
  </r>
  <r>
    <d v="2018-10-01T00:00:00"/>
    <x v="5"/>
    <x v="1"/>
    <n v="-11"/>
    <n v="123.33"/>
    <x v="12"/>
  </r>
  <r>
    <d v="2018-10-01T00:00:00"/>
    <x v="6"/>
    <x v="0"/>
    <n v="-397.87"/>
    <n v="4723"/>
    <x v="12"/>
  </r>
  <r>
    <d v="2018-10-01T00:00:00"/>
    <x v="6"/>
    <x v="1"/>
    <n v="-17.940000000000001"/>
    <n v="213.01"/>
    <x v="12"/>
  </r>
  <r>
    <d v="2018-10-01T00:00:00"/>
    <x v="2"/>
    <x v="2"/>
    <n v="330.97"/>
    <n v="7457.62"/>
    <x v="12"/>
  </r>
  <r>
    <d v="2018-10-01T00:00:00"/>
    <x v="2"/>
    <x v="3"/>
    <n v="14.93"/>
    <n v="336.34"/>
    <x v="12"/>
  </r>
  <r>
    <d v="2018-10-01T00:00:00"/>
    <x v="5"/>
    <x v="0"/>
    <n v="-28.37"/>
    <n v="318"/>
    <x v="6"/>
  </r>
  <r>
    <d v="2018-10-01T00:00:00"/>
    <x v="5"/>
    <x v="1"/>
    <n v="-1.28"/>
    <n v="14.35"/>
    <x v="6"/>
  </r>
  <r>
    <d v="2018-10-01T00:00:00"/>
    <x v="6"/>
    <x v="0"/>
    <n v="-61.25"/>
    <n v="727"/>
    <x v="6"/>
  </r>
  <r>
    <d v="2018-10-01T00:00:00"/>
    <x v="6"/>
    <x v="1"/>
    <n v="-2.76"/>
    <n v="32.79"/>
    <x v="6"/>
  </r>
  <r>
    <d v="2018-10-01T00:00:00"/>
    <x v="5"/>
    <x v="4"/>
    <n v="-17.77"/>
    <n v="199.24"/>
    <x v="3"/>
  </r>
  <r>
    <d v="2018-10-01T00:00:00"/>
    <x v="5"/>
    <x v="5"/>
    <n v="-0.79"/>
    <n v="8.98"/>
    <x v="3"/>
  </r>
  <r>
    <d v="2018-10-01T00:00:00"/>
    <x v="5"/>
    <x v="4"/>
    <n v="-36.159999999999997"/>
    <n v="405.4"/>
    <x v="3"/>
  </r>
  <r>
    <d v="2018-10-01T00:00:00"/>
    <x v="5"/>
    <x v="5"/>
    <n v="-1.63"/>
    <n v="18.3"/>
    <x v="3"/>
  </r>
  <r>
    <d v="2018-10-01T00:00:00"/>
    <x v="6"/>
    <x v="4"/>
    <n v="-51.22"/>
    <n v="608"/>
    <x v="3"/>
  </r>
  <r>
    <d v="2018-10-01T00:00:00"/>
    <x v="6"/>
    <x v="5"/>
    <n v="-2.31"/>
    <n v="27.44"/>
    <x v="3"/>
  </r>
  <r>
    <d v="2018-11-01T00:00:00"/>
    <x v="2"/>
    <x v="2"/>
    <n v="56.1"/>
    <n v="1264"/>
    <x v="2"/>
  </r>
  <r>
    <d v="2018-11-01T00:00:00"/>
    <x v="2"/>
    <x v="3"/>
    <n v="2.5299999999999998"/>
    <n v="57.01"/>
    <x v="2"/>
  </r>
  <r>
    <d v="2018-11-01T00:00:00"/>
    <x v="2"/>
    <x v="6"/>
    <n v="0"/>
    <n v="1264"/>
    <x v="2"/>
  </r>
  <r>
    <d v="2018-11-01T00:00:00"/>
    <x v="6"/>
    <x v="0"/>
    <n v="-0.42"/>
    <n v="5"/>
    <x v="2"/>
  </r>
  <r>
    <d v="2018-11-01T00:00:00"/>
    <x v="6"/>
    <x v="1"/>
    <n v="-0.02"/>
    <n v="0.23"/>
    <x v="2"/>
  </r>
  <r>
    <d v="2018-11-01T00:00:00"/>
    <x v="5"/>
    <x v="0"/>
    <n v="-22688.95"/>
    <n v="254331.72"/>
    <x v="26"/>
  </r>
  <r>
    <d v="2018-11-01T00:00:00"/>
    <x v="5"/>
    <x v="1"/>
    <n v="-1023.25"/>
    <n v="11470.35"/>
    <x v="26"/>
  </r>
  <r>
    <d v="2018-11-01T00:00:00"/>
    <x v="6"/>
    <x v="0"/>
    <n v="-5.56"/>
    <n v="66"/>
    <x v="26"/>
  </r>
  <r>
    <d v="2018-11-01T00:00:00"/>
    <x v="6"/>
    <x v="1"/>
    <n v="-0.25"/>
    <n v="2.98"/>
    <x v="26"/>
  </r>
  <r>
    <d v="2018-11-01T00:00:00"/>
    <x v="5"/>
    <x v="0"/>
    <n v="-8983.2099999999991"/>
    <n v="100697.23"/>
    <x v="1"/>
  </r>
  <r>
    <d v="2018-11-01T00:00:00"/>
    <x v="5"/>
    <x v="1"/>
    <n v="-405.1"/>
    <n v="4541.3999999999996"/>
    <x v="1"/>
  </r>
  <r>
    <d v="2018-11-01T00:00:00"/>
    <x v="6"/>
    <x v="0"/>
    <n v="-115.93"/>
    <n v="1376.23"/>
    <x v="1"/>
  </r>
  <r>
    <d v="2018-11-01T00:00:00"/>
    <x v="6"/>
    <x v="1"/>
    <n v="-5.23"/>
    <n v="62.07"/>
    <x v="1"/>
  </r>
  <r>
    <d v="2018-11-01T00:00:00"/>
    <x v="2"/>
    <x v="6"/>
    <n v="0"/>
    <n v="136956.37"/>
    <x v="1"/>
  </r>
  <r>
    <d v="2018-11-01T00:00:00"/>
    <x v="2"/>
    <x v="2"/>
    <n v="6078.15"/>
    <n v="136956.37"/>
    <x v="1"/>
  </r>
  <r>
    <d v="2018-11-01T00:00:00"/>
    <x v="2"/>
    <x v="3"/>
    <n v="274.12"/>
    <n v="6176.79"/>
    <x v="1"/>
  </r>
  <r>
    <d v="2018-10-01T00:00:00"/>
    <x v="5"/>
    <x v="0"/>
    <n v="-604.79"/>
    <n v="6779.44"/>
    <x v="15"/>
  </r>
  <r>
    <d v="2018-10-01T00:00:00"/>
    <x v="5"/>
    <x v="1"/>
    <n v="-27.28"/>
    <n v="305.75"/>
    <x v="15"/>
  </r>
  <r>
    <d v="2018-10-01T00:00:00"/>
    <x v="6"/>
    <x v="0"/>
    <n v="-986.45"/>
    <n v="11710"/>
    <x v="15"/>
  </r>
  <r>
    <d v="2018-10-01T00:00:00"/>
    <x v="6"/>
    <x v="1"/>
    <n v="-44.49"/>
    <n v="528.12"/>
    <x v="15"/>
  </r>
  <r>
    <d v="2018-10-01T00:00:00"/>
    <x v="2"/>
    <x v="2"/>
    <n v="820.56"/>
    <n v="18489.439999999999"/>
    <x v="15"/>
  </r>
  <r>
    <d v="2018-10-01T00:00:00"/>
    <x v="2"/>
    <x v="3"/>
    <n v="37.01"/>
    <n v="833.87"/>
    <x v="15"/>
  </r>
  <r>
    <d v="2018-10-01T00:00:00"/>
    <x v="6"/>
    <x v="4"/>
    <n v="-25.18"/>
    <n v="299"/>
    <x v="3"/>
  </r>
  <r>
    <d v="2018-10-01T00:00:00"/>
    <x v="6"/>
    <x v="5"/>
    <n v="-1.1499999999999999"/>
    <n v="13.49"/>
    <x v="3"/>
  </r>
  <r>
    <d v="2018-11-01T00:00:00"/>
    <x v="2"/>
    <x v="2"/>
    <n v="22.14"/>
    <n v="499"/>
    <x v="6"/>
  </r>
  <r>
    <d v="2018-11-01T00:00:00"/>
    <x v="2"/>
    <x v="3"/>
    <n v="1"/>
    <n v="22.5"/>
    <x v="6"/>
  </r>
  <r>
    <d v="2018-10-01T00:00:00"/>
    <x v="5"/>
    <x v="0"/>
    <n v="-1345.23"/>
    <n v="15079.25"/>
    <x v="1"/>
  </r>
  <r>
    <d v="2018-10-01T00:00:00"/>
    <x v="5"/>
    <x v="1"/>
    <n v="-60.66"/>
    <n v="680.09"/>
    <x v="1"/>
  </r>
  <r>
    <d v="2018-10-01T00:00:00"/>
    <x v="5"/>
    <x v="0"/>
    <n v="-46.57"/>
    <n v="522"/>
    <x v="6"/>
  </r>
  <r>
    <d v="2018-10-01T00:00:00"/>
    <x v="5"/>
    <x v="1"/>
    <n v="-2.1"/>
    <n v="23.54"/>
    <x v="6"/>
  </r>
  <r>
    <d v="2018-10-01T00:00:00"/>
    <x v="5"/>
    <x v="4"/>
    <n v="-1.54"/>
    <n v="17.2"/>
    <x v="3"/>
  </r>
  <r>
    <d v="2018-10-01T00:00:00"/>
    <x v="5"/>
    <x v="5"/>
    <n v="-0.06"/>
    <n v="0.78"/>
    <x v="3"/>
  </r>
  <r>
    <d v="2018-10-01T00:00:00"/>
    <x v="6"/>
    <x v="4"/>
    <n v="-2.2000000000000002"/>
    <n v="26"/>
    <x v="3"/>
  </r>
  <r>
    <d v="2018-10-01T00:00:00"/>
    <x v="6"/>
    <x v="5"/>
    <n v="-0.1"/>
    <n v="1.18"/>
    <x v="3"/>
  </r>
  <r>
    <d v="2018-07-01T00:00:00"/>
    <x v="4"/>
    <x v="5"/>
    <n v="-0.43"/>
    <n v="4.9800000000000004"/>
    <x v="3"/>
  </r>
  <r>
    <d v="2018-07-01T00:00:00"/>
    <x v="7"/>
    <x v="4"/>
    <n v="-25.6"/>
    <n v="192"/>
    <x v="3"/>
  </r>
  <r>
    <d v="2018-07-01T00:00:00"/>
    <x v="7"/>
    <x v="5"/>
    <n v="-1.1499999999999999"/>
    <n v="8.65"/>
    <x v="3"/>
  </r>
  <r>
    <d v="2018-07-01T00:00:00"/>
    <x v="4"/>
    <x v="1"/>
    <n v="-3.15"/>
    <n v="37.159999999999997"/>
    <x v="6"/>
  </r>
  <r>
    <d v="2018-07-01T00:00:00"/>
    <x v="4"/>
    <x v="1"/>
    <n v="-162.37"/>
    <n v="1909.61"/>
    <x v="1"/>
  </r>
  <r>
    <d v="2018-07-01T00:00:00"/>
    <x v="4"/>
    <x v="0"/>
    <n v="-3599.86"/>
    <n v="42341.45"/>
    <x v="1"/>
  </r>
  <r>
    <d v="2018-07-01T00:00:00"/>
    <x v="7"/>
    <x v="0"/>
    <n v="-9606.35"/>
    <n v="72033"/>
    <x v="1"/>
  </r>
  <r>
    <d v="2018-07-01T00:00:00"/>
    <x v="7"/>
    <x v="1"/>
    <n v="-433.28"/>
    <n v="3248.68"/>
    <x v="1"/>
  </r>
  <r>
    <d v="2018-07-01T00:00:00"/>
    <x v="2"/>
    <x v="6"/>
    <n v="0"/>
    <n v="114374.45"/>
    <x v="1"/>
  </r>
  <r>
    <d v="2018-07-01T00:00:00"/>
    <x v="4"/>
    <x v="0"/>
    <n v="-15.45"/>
    <n v="181.74"/>
    <x v="7"/>
  </r>
  <r>
    <d v="2018-07-01T00:00:00"/>
    <x v="4"/>
    <x v="1"/>
    <n v="-0.7"/>
    <n v="8.1999999999999993"/>
    <x v="7"/>
  </r>
  <r>
    <d v="2018-07-01T00:00:00"/>
    <x v="7"/>
    <x v="0"/>
    <n v="-42.01"/>
    <n v="315"/>
    <x v="7"/>
  </r>
  <r>
    <d v="2018-07-01T00:00:00"/>
    <x v="7"/>
    <x v="1"/>
    <n v="-1.89"/>
    <n v="14.21"/>
    <x v="7"/>
  </r>
  <r>
    <d v="2018-07-01T00:00:00"/>
    <x v="2"/>
    <x v="6"/>
    <n v="0"/>
    <n v="496.74"/>
    <x v="7"/>
  </r>
  <r>
    <d v="2018-07-01T00:00:00"/>
    <x v="4"/>
    <x v="4"/>
    <n v="-1.43"/>
    <n v="16.8"/>
    <x v="3"/>
  </r>
  <r>
    <d v="2018-07-01T00:00:00"/>
    <x v="4"/>
    <x v="5"/>
    <n v="-0.06"/>
    <n v="0.76"/>
    <x v="3"/>
  </r>
  <r>
    <d v="2018-07-01T00:00:00"/>
    <x v="7"/>
    <x v="4"/>
    <n v="-4"/>
    <n v="30"/>
    <x v="3"/>
  </r>
  <r>
    <d v="2018-07-01T00:00:00"/>
    <x v="7"/>
    <x v="5"/>
    <n v="-0.18"/>
    <n v="1.35"/>
    <x v="3"/>
  </r>
  <r>
    <d v="2018-09-01T00:00:00"/>
    <x v="6"/>
    <x v="0"/>
    <n v="-0.02"/>
    <n v="0.24"/>
    <x v="15"/>
  </r>
  <r>
    <d v="2018-09-01T00:00:00"/>
    <x v="6"/>
    <x v="1"/>
    <n v="0"/>
    <n v="0.01"/>
    <x v="15"/>
  </r>
  <r>
    <d v="2018-09-01T00:00:00"/>
    <x v="2"/>
    <x v="2"/>
    <n v="701.45"/>
    <n v="15805.56"/>
    <x v="15"/>
  </r>
  <r>
    <d v="2018-09-01T00:00:00"/>
    <x v="2"/>
    <x v="3"/>
    <n v="24.34"/>
    <n v="548.45000000000005"/>
    <x v="15"/>
  </r>
  <r>
    <d v="2018-10-01T00:00:00"/>
    <x v="5"/>
    <x v="1"/>
    <n v="-9.2799999999999994"/>
    <n v="103.73"/>
    <x v="5"/>
  </r>
  <r>
    <d v="2018-10-01T00:00:00"/>
    <x v="5"/>
    <x v="0"/>
    <n v="-205.19"/>
    <n v="2300"/>
    <x v="5"/>
  </r>
  <r>
    <d v="2018-10-01T00:00:00"/>
    <x v="6"/>
    <x v="0"/>
    <n v="-334.87"/>
    <n v="3975"/>
    <x v="5"/>
  </r>
  <r>
    <d v="2018-10-01T00:00:00"/>
    <x v="6"/>
    <x v="1"/>
    <n v="-15.11"/>
    <n v="179.28"/>
    <x v="5"/>
  </r>
  <r>
    <d v="2018-10-01T00:00:00"/>
    <x v="2"/>
    <x v="6"/>
    <n v="0"/>
    <n v="6275"/>
    <x v="5"/>
  </r>
  <r>
    <d v="2018-11-01T00:00:00"/>
    <x v="2"/>
    <x v="6"/>
    <n v="0"/>
    <n v="412297.46"/>
    <x v="2"/>
  </r>
  <r>
    <d v="2018-09-01T00:00:00"/>
    <x v="6"/>
    <x v="4"/>
    <n v="-3.83"/>
    <n v="45.48"/>
    <x v="3"/>
  </r>
  <r>
    <d v="2018-09-01T00:00:00"/>
    <x v="6"/>
    <x v="5"/>
    <n v="-0.18"/>
    <n v="2.0499999999999998"/>
    <x v="3"/>
  </r>
  <r>
    <d v="2018-09-01T00:00:00"/>
    <x v="3"/>
    <x v="4"/>
    <n v="-6.31"/>
    <n v="81"/>
    <x v="3"/>
  </r>
  <r>
    <d v="2018-09-01T00:00:00"/>
    <x v="3"/>
    <x v="5"/>
    <n v="-0.28999999999999998"/>
    <n v="3.65"/>
    <x v="3"/>
  </r>
  <r>
    <d v="2019-08-01T00:00:00"/>
    <x v="2"/>
    <x v="0"/>
    <n v="12.3"/>
    <n v="-130.97999999999999"/>
    <x v="2"/>
  </r>
  <r>
    <d v="2019-08-01T00:00:00"/>
    <x v="2"/>
    <x v="1"/>
    <n v="0.56000000000000005"/>
    <n v="-5.91"/>
    <x v="2"/>
  </r>
  <r>
    <d v="2019-08-01T00:00:00"/>
    <x v="9"/>
    <x v="0"/>
    <n v="6.76"/>
    <n v="-68.97"/>
    <x v="2"/>
  </r>
  <r>
    <d v="2019-08-01T00:00:00"/>
    <x v="9"/>
    <x v="1"/>
    <n v="0.3"/>
    <n v="-3.12"/>
    <x v="2"/>
  </r>
  <r>
    <d v="2019-08-01T00:00:00"/>
    <x v="8"/>
    <x v="2"/>
    <n v="-3.25"/>
    <n v="-98.97"/>
    <x v="2"/>
  </r>
  <r>
    <d v="2019-08-01T00:00:00"/>
    <x v="8"/>
    <x v="3"/>
    <n v="-0.14000000000000001"/>
    <n v="-4.46"/>
    <x v="2"/>
  </r>
  <r>
    <d v="2019-08-01T00:00:00"/>
    <x v="8"/>
    <x v="6"/>
    <n v="0.73"/>
    <n v="-98.97"/>
    <x v="2"/>
  </r>
  <r>
    <d v="2018-11-01T00:00:00"/>
    <x v="1"/>
    <x v="0"/>
    <n v="-6505.76"/>
    <n v="53172.49"/>
    <x v="2"/>
  </r>
  <r>
    <d v="2018-11-01T00:00:00"/>
    <x v="1"/>
    <x v="1"/>
    <n v="-293.38"/>
    <n v="2398.09"/>
    <x v="2"/>
  </r>
  <r>
    <d v="2018-11-01T00:00:00"/>
    <x v="1"/>
    <x v="0"/>
    <n v="-7.83"/>
    <n v="64.010000000000005"/>
    <x v="2"/>
  </r>
  <r>
    <d v="2018-11-01T00:00:00"/>
    <x v="1"/>
    <x v="1"/>
    <n v="-0.35"/>
    <n v="2.89"/>
    <x v="2"/>
  </r>
  <r>
    <d v="2018-11-01T00:00:00"/>
    <x v="1"/>
    <x v="0"/>
    <n v="-22545.01"/>
    <n v="184266.23999999999"/>
    <x v="2"/>
  </r>
  <r>
    <d v="2018-11-01T00:00:00"/>
    <x v="1"/>
    <x v="1"/>
    <n v="-1016.79"/>
    <n v="8310.36"/>
    <x v="2"/>
  </r>
  <r>
    <d v="2018-11-01T00:00:00"/>
    <x v="1"/>
    <x v="0"/>
    <n v="-13540.37"/>
    <n v="110667.89"/>
    <x v="2"/>
  </r>
  <r>
    <d v="2018-11-01T00:00:00"/>
    <x v="1"/>
    <x v="1"/>
    <n v="-610.59"/>
    <n v="4991.17"/>
    <x v="2"/>
  </r>
  <r>
    <d v="2018-11-01T00:00:00"/>
    <x v="1"/>
    <x v="0"/>
    <n v="-4267.9399999999996"/>
    <n v="34882.910000000003"/>
    <x v="1"/>
  </r>
  <r>
    <d v="2018-11-01T00:00:00"/>
    <x v="1"/>
    <x v="1"/>
    <n v="-192.53"/>
    <n v="1573.27"/>
    <x v="1"/>
  </r>
  <r>
    <d v="2018-07-01T00:00:00"/>
    <x v="4"/>
    <x v="0"/>
    <n v="-253.98"/>
    <n v="2987.28"/>
    <x v="7"/>
  </r>
  <r>
    <d v="2018-07-01T00:00:00"/>
    <x v="4"/>
    <x v="1"/>
    <n v="-11.45"/>
    <n v="134.72999999999999"/>
    <x v="7"/>
  </r>
  <r>
    <d v="2018-07-01T00:00:00"/>
    <x v="7"/>
    <x v="0"/>
    <n v="-688"/>
    <n v="5159"/>
    <x v="7"/>
  </r>
  <r>
    <d v="2018-07-01T00:00:00"/>
    <x v="7"/>
    <x v="1"/>
    <n v="-31.03"/>
    <n v="232.67"/>
    <x v="7"/>
  </r>
  <r>
    <d v="2018-07-01T00:00:00"/>
    <x v="2"/>
    <x v="6"/>
    <n v="0"/>
    <n v="8146.28"/>
    <x v="7"/>
  </r>
  <r>
    <d v="2018-07-01T00:00:00"/>
    <x v="2"/>
    <x v="2"/>
    <n v="22.06"/>
    <n v="496.74"/>
    <x v="7"/>
  </r>
  <r>
    <d v="2018-07-01T00:00:00"/>
    <x v="2"/>
    <x v="3"/>
    <n v="1.01"/>
    <n v="22.41"/>
    <x v="7"/>
  </r>
  <r>
    <d v="2018-11-01T00:00:00"/>
    <x v="2"/>
    <x v="2"/>
    <n v="866.22"/>
    <n v="19518.18"/>
    <x v="15"/>
  </r>
  <r>
    <d v="2018-11-01T00:00:00"/>
    <x v="2"/>
    <x v="3"/>
    <n v="39.07"/>
    <n v="880.27"/>
    <x v="15"/>
  </r>
  <r>
    <d v="2018-11-01T00:00:00"/>
    <x v="5"/>
    <x v="0"/>
    <n v="-1356.51"/>
    <n v="15205.77"/>
    <x v="28"/>
  </r>
  <r>
    <d v="2018-11-01T00:00:00"/>
    <x v="5"/>
    <x v="1"/>
    <n v="-61.18"/>
    <n v="685.78"/>
    <x v="28"/>
  </r>
  <r>
    <d v="2018-11-01T00:00:00"/>
    <x v="2"/>
    <x v="2"/>
    <n v="674.83"/>
    <n v="15205.77"/>
    <x v="28"/>
  </r>
  <r>
    <d v="2018-11-01T00:00:00"/>
    <x v="2"/>
    <x v="3"/>
    <n v="30.43"/>
    <n v="685.78"/>
    <x v="28"/>
  </r>
  <r>
    <d v="2018-11-01T00:00:00"/>
    <x v="5"/>
    <x v="1"/>
    <n v="-48.94"/>
    <n v="548.63"/>
    <x v="15"/>
  </r>
  <r>
    <d v="2018-11-01T00:00:00"/>
    <x v="2"/>
    <x v="2"/>
    <n v="539.87"/>
    <n v="12164.78"/>
    <x v="15"/>
  </r>
  <r>
    <d v="2018-11-01T00:00:00"/>
    <x v="2"/>
    <x v="3"/>
    <n v="24.35"/>
    <n v="548.63"/>
    <x v="15"/>
  </r>
  <r>
    <d v="2019-08-01T00:00:00"/>
    <x v="10"/>
    <x v="0"/>
    <n v="2.36"/>
    <n v="-30"/>
    <x v="2"/>
  </r>
  <r>
    <d v="2019-08-01T00:00:00"/>
    <x v="10"/>
    <x v="1"/>
    <n v="0.11"/>
    <n v="-1.36"/>
    <x v="2"/>
  </r>
  <r>
    <d v="2019-08-01T00:00:00"/>
    <x v="5"/>
    <x v="0"/>
    <n v="32.56"/>
    <n v="-364.98"/>
    <x v="2"/>
  </r>
  <r>
    <d v="2019-08-01T00:00:00"/>
    <x v="5"/>
    <x v="1"/>
    <n v="1.47"/>
    <n v="-16.46"/>
    <x v="2"/>
  </r>
  <r>
    <d v="2019-08-01T00:00:00"/>
    <x v="2"/>
    <x v="6"/>
    <n v="0"/>
    <n v="-3684.94"/>
    <x v="2"/>
  </r>
  <r>
    <d v="2019-08-01T00:00:00"/>
    <x v="5"/>
    <x v="0"/>
    <n v="96.7"/>
    <n v="-1083.99"/>
    <x v="26"/>
  </r>
  <r>
    <d v="2019-08-01T00:00:00"/>
    <x v="5"/>
    <x v="1"/>
    <n v="4.3600000000000003"/>
    <n v="-48.89"/>
    <x v="26"/>
  </r>
  <r>
    <d v="2019-08-01T00:00:00"/>
    <x v="5"/>
    <x v="0"/>
    <n v="24.09"/>
    <n v="-269.99"/>
    <x v="16"/>
  </r>
  <r>
    <d v="2019-08-01T00:00:00"/>
    <x v="5"/>
    <x v="1"/>
    <n v="1.0900000000000001"/>
    <n v="-12.18"/>
    <x v="16"/>
  </r>
  <r>
    <d v="2019-08-01T00:00:00"/>
    <x v="7"/>
    <x v="0"/>
    <n v="61.08"/>
    <n v="-458.01"/>
    <x v="2"/>
  </r>
  <r>
    <d v="2019-08-01T00:00:00"/>
    <x v="7"/>
    <x v="1"/>
    <n v="2.76"/>
    <n v="-20.67"/>
    <x v="2"/>
  </r>
  <r>
    <d v="2018-11-01T00:00:00"/>
    <x v="1"/>
    <x v="0"/>
    <n v="-0.06"/>
    <n v="0.46"/>
    <x v="15"/>
  </r>
  <r>
    <d v="2018-11-01T00:00:00"/>
    <x v="1"/>
    <x v="1"/>
    <n v="0"/>
    <n v="0.02"/>
    <x v="15"/>
  </r>
  <r>
    <d v="2018-11-01T00:00:00"/>
    <x v="5"/>
    <x v="0"/>
    <n v="-1073.1099999999999"/>
    <n v="12029"/>
    <x v="15"/>
  </r>
  <r>
    <d v="2018-11-01T00:00:00"/>
    <x v="5"/>
    <x v="1"/>
    <n v="-48.4"/>
    <n v="542.51"/>
    <x v="15"/>
  </r>
  <r>
    <d v="2018-11-01T00:00:00"/>
    <x v="2"/>
    <x v="2"/>
    <n v="533.87"/>
    <n v="12029.46"/>
    <x v="15"/>
  </r>
  <r>
    <d v="2018-11-01T00:00:00"/>
    <x v="2"/>
    <x v="3"/>
    <n v="24.08"/>
    <n v="542.53"/>
    <x v="15"/>
  </r>
  <r>
    <d v="2019-08-01T00:00:00"/>
    <x v="2"/>
    <x v="2"/>
    <n v="-235.31"/>
    <n v="-5302.32"/>
    <x v="26"/>
  </r>
  <r>
    <d v="2019-08-01T00:00:00"/>
    <x v="2"/>
    <x v="3"/>
    <n v="-10.6"/>
    <n v="-239.14"/>
    <x v="26"/>
  </r>
  <r>
    <d v="2019-08-01T00:00:00"/>
    <x v="0"/>
    <x v="0"/>
    <n v="71.010000000000005"/>
    <n v="-772"/>
    <x v="16"/>
  </r>
  <r>
    <d v="2019-08-01T00:00:00"/>
    <x v="0"/>
    <x v="1"/>
    <n v="3.2"/>
    <n v="-34.82"/>
    <x v="16"/>
  </r>
  <r>
    <d v="2019-08-01T00:00:00"/>
    <x v="2"/>
    <x v="2"/>
    <n v="-103.72"/>
    <n v="-2337.12"/>
    <x v="16"/>
  </r>
  <r>
    <d v="2019-08-01T00:00:00"/>
    <x v="2"/>
    <x v="3"/>
    <n v="-4.6900000000000004"/>
    <n v="-105.41"/>
    <x v="16"/>
  </r>
  <r>
    <d v="2019-08-01T00:00:00"/>
    <x v="6"/>
    <x v="0"/>
    <n v="52.68"/>
    <n v="-625.51"/>
    <x v="2"/>
  </r>
  <r>
    <d v="2019-08-01T00:00:00"/>
    <x v="6"/>
    <x v="1"/>
    <n v="2.37"/>
    <n v="-28.2"/>
    <x v="2"/>
  </r>
  <r>
    <d v="2019-08-01T00:00:00"/>
    <x v="6"/>
    <x v="0"/>
    <n v="59.81"/>
    <n v="-710"/>
    <x v="26"/>
  </r>
  <r>
    <d v="2019-08-01T00:00:00"/>
    <x v="6"/>
    <x v="1"/>
    <n v="2.7"/>
    <n v="-32.020000000000003"/>
    <x v="26"/>
  </r>
  <r>
    <d v="2019-08-01T00:00:00"/>
    <x v="6"/>
    <x v="0"/>
    <n v="12.47"/>
    <n v="-148"/>
    <x v="16"/>
  </r>
  <r>
    <d v="2019-08-01T00:00:00"/>
    <x v="6"/>
    <x v="1"/>
    <n v="0.56000000000000005"/>
    <n v="-6.67"/>
    <x v="16"/>
  </r>
  <r>
    <d v="2019-08-01T00:00:00"/>
    <x v="3"/>
    <x v="0"/>
    <n v="84.04"/>
    <n v="-1078.74"/>
    <x v="2"/>
  </r>
  <r>
    <d v="2019-08-01T00:00:00"/>
    <x v="3"/>
    <x v="1"/>
    <n v="3.78"/>
    <n v="-48.65"/>
    <x v="2"/>
  </r>
  <r>
    <d v="2019-08-01T00:00:00"/>
    <x v="3"/>
    <x v="0"/>
    <n v="68.239999999999995"/>
    <n v="-876"/>
    <x v="26"/>
  </r>
  <r>
    <d v="2019-08-01T00:00:00"/>
    <x v="3"/>
    <x v="1"/>
    <n v="3.08"/>
    <n v="-39.51"/>
    <x v="26"/>
  </r>
  <r>
    <d v="2019-08-01T00:00:00"/>
    <x v="3"/>
    <x v="0"/>
    <n v="9.5"/>
    <n v="-122"/>
    <x v="16"/>
  </r>
  <r>
    <d v="2019-08-01T00:00:00"/>
    <x v="3"/>
    <x v="1"/>
    <n v="0.43"/>
    <n v="-5.5"/>
    <x v="16"/>
  </r>
  <r>
    <d v="2019-08-01T00:00:00"/>
    <x v="4"/>
    <x v="0"/>
    <n v="80.16"/>
    <n v="-942.73"/>
    <x v="2"/>
  </r>
  <r>
    <d v="2019-08-01T00:00:00"/>
    <x v="4"/>
    <x v="1"/>
    <n v="3.62"/>
    <n v="-42.52"/>
    <x v="2"/>
  </r>
  <r>
    <d v="2018-11-01T00:00:00"/>
    <x v="5"/>
    <x v="0"/>
    <n v="-36.93"/>
    <n v="414"/>
    <x v="2"/>
  </r>
  <r>
    <d v="2018-11-01T00:00:00"/>
    <x v="2"/>
    <x v="6"/>
    <n v="0"/>
    <n v="254401.03"/>
    <x v="26"/>
  </r>
  <r>
    <d v="2018-11-01T00:00:00"/>
    <x v="2"/>
    <x v="2"/>
    <n v="11290.39"/>
    <n v="254401.03"/>
    <x v="26"/>
  </r>
  <r>
    <d v="2018-11-01T00:00:00"/>
    <x v="3"/>
    <x v="0"/>
    <n v="-0.16"/>
    <n v="2"/>
    <x v="2"/>
  </r>
  <r>
    <d v="2018-11-01T00:00:00"/>
    <x v="3"/>
    <x v="1"/>
    <n v="-0.01"/>
    <n v="0.09"/>
    <x v="2"/>
  </r>
  <r>
    <d v="2018-11-01T00:00:00"/>
    <x v="6"/>
    <x v="0"/>
    <n v="-89.21"/>
    <n v="1059"/>
    <x v="2"/>
  </r>
  <r>
    <d v="2018-11-01T00:00:00"/>
    <x v="6"/>
    <x v="1"/>
    <n v="-4.0199999999999996"/>
    <n v="47.76"/>
    <x v="2"/>
  </r>
  <r>
    <d v="2018-11-01T00:00:00"/>
    <x v="5"/>
    <x v="0"/>
    <n v="-11726.79"/>
    <n v="131451.64000000001"/>
    <x v="1"/>
  </r>
  <r>
    <d v="2018-11-01T00:00:00"/>
    <x v="5"/>
    <x v="1"/>
    <n v="-528.86"/>
    <n v="5928.46"/>
    <x v="1"/>
  </r>
  <r>
    <d v="2018-11-01T00:00:00"/>
    <x v="6"/>
    <x v="0"/>
    <n v="-1882.64"/>
    <n v="22349"/>
    <x v="1"/>
  </r>
  <r>
    <d v="2018-11-01T00:00:00"/>
    <x v="6"/>
    <x v="1"/>
    <n v="-84.91"/>
    <n v="1007.98"/>
    <x v="1"/>
  </r>
  <r>
    <d v="2018-11-01T00:00:00"/>
    <x v="5"/>
    <x v="0"/>
    <n v="-16550.12"/>
    <n v="185518"/>
    <x v="2"/>
  </r>
  <r>
    <d v="2018-11-01T00:00:00"/>
    <x v="5"/>
    <x v="1"/>
    <n v="-746.36"/>
    <n v="8366.89"/>
    <x v="2"/>
  </r>
  <r>
    <d v="2018-11-01T00:00:00"/>
    <x v="7"/>
    <x v="0"/>
    <n v="-63.09"/>
    <n v="473.13"/>
    <x v="2"/>
  </r>
  <r>
    <d v="2018-11-01T00:00:00"/>
    <x v="7"/>
    <x v="1"/>
    <n v="-2.85"/>
    <n v="21.33"/>
    <x v="2"/>
  </r>
  <r>
    <d v="2018-11-01T00:00:00"/>
    <x v="7"/>
    <x v="0"/>
    <n v="-1125.56"/>
    <n v="8440"/>
    <x v="1"/>
  </r>
  <r>
    <d v="2018-11-01T00:00:00"/>
    <x v="7"/>
    <x v="1"/>
    <n v="-50.76"/>
    <n v="380.64"/>
    <x v="1"/>
  </r>
  <r>
    <d v="2018-11-01T00:00:00"/>
    <x v="4"/>
    <x v="0"/>
    <n v="-2247.08"/>
    <n v="26430"/>
    <x v="0"/>
  </r>
  <r>
    <d v="2018-11-01T00:00:00"/>
    <x v="4"/>
    <x v="1"/>
    <n v="-101.34"/>
    <n v="1191.99"/>
    <x v="0"/>
  </r>
  <r>
    <d v="2018-11-01T00:00:00"/>
    <x v="7"/>
    <x v="0"/>
    <n v="-1161.83"/>
    <n v="8711.99"/>
    <x v="1"/>
  </r>
  <r>
    <d v="2018-11-01T00:00:00"/>
    <x v="7"/>
    <x v="1"/>
    <n v="-52.4"/>
    <n v="392.91"/>
    <x v="1"/>
  </r>
  <r>
    <d v="2018-09-01T00:00:00"/>
    <x v="4"/>
    <x v="0"/>
    <n v="-1036.31"/>
    <n v="12189"/>
    <x v="13"/>
  </r>
  <r>
    <d v="2018-09-01T00:00:00"/>
    <x v="4"/>
    <x v="1"/>
    <n v="-46.73"/>
    <n v="549.73"/>
    <x v="13"/>
  </r>
  <r>
    <d v="2018-09-01T00:00:00"/>
    <x v="7"/>
    <x v="0"/>
    <n v="-1595.12"/>
    <n v="11961"/>
    <x v="13"/>
  </r>
  <r>
    <d v="2018-09-01T00:00:00"/>
    <x v="7"/>
    <x v="1"/>
    <n v="-71.94"/>
    <n v="539.44000000000005"/>
    <x v="13"/>
  </r>
  <r>
    <d v="2018-09-01T00:00:00"/>
    <x v="3"/>
    <x v="0"/>
    <n v="-11320.28"/>
    <n v="145317.9"/>
    <x v="1"/>
  </r>
  <r>
    <d v="2018-09-01T00:00:00"/>
    <x v="3"/>
    <x v="1"/>
    <n v="-510.51"/>
    <n v="6553.85"/>
    <x v="1"/>
  </r>
  <r>
    <d v="2018-09-01T00:00:00"/>
    <x v="4"/>
    <x v="0"/>
    <n v="-1830.29"/>
    <n v="21527"/>
    <x v="1"/>
  </r>
  <r>
    <d v="2018-09-01T00:00:00"/>
    <x v="4"/>
    <x v="1"/>
    <n v="-82.49"/>
    <n v="970.88"/>
    <x v="1"/>
  </r>
  <r>
    <d v="2018-09-01T00:00:00"/>
    <x v="2"/>
    <x v="2"/>
    <n v="7404.56"/>
    <n v="166844.9"/>
    <x v="1"/>
  </r>
  <r>
    <d v="2018-09-01T00:00:00"/>
    <x v="2"/>
    <x v="3"/>
    <n v="333.9"/>
    <n v="7524.74"/>
    <x v="1"/>
  </r>
  <r>
    <d v="2018-09-01T00:00:00"/>
    <x v="2"/>
    <x v="6"/>
    <n v="0"/>
    <n v="166844.9"/>
    <x v="1"/>
  </r>
  <r>
    <d v="2018-11-01T00:00:00"/>
    <x v="2"/>
    <x v="6"/>
    <n v="0"/>
    <n v="2794"/>
    <x v="9"/>
  </r>
  <r>
    <d v="2018-11-01T00:00:00"/>
    <x v="1"/>
    <x v="0"/>
    <n v="-831.19"/>
    <n v="6793.71"/>
    <x v="1"/>
  </r>
  <r>
    <d v="2018-11-01T00:00:00"/>
    <x v="1"/>
    <x v="1"/>
    <n v="-37.479999999999997"/>
    <n v="306.41000000000003"/>
    <x v="1"/>
  </r>
  <r>
    <d v="2018-11-01T00:00:00"/>
    <x v="5"/>
    <x v="0"/>
    <n v="-2079.84"/>
    <n v="23314"/>
    <x v="1"/>
  </r>
  <r>
    <d v="2018-11-01T00:00:00"/>
    <x v="5"/>
    <x v="1"/>
    <n v="-93.83"/>
    <n v="1051.46"/>
    <x v="1"/>
  </r>
  <r>
    <d v="2018-11-01T00:00:00"/>
    <x v="2"/>
    <x v="6"/>
    <n v="0"/>
    <n v="30140.71"/>
    <x v="1"/>
  </r>
  <r>
    <d v="2019-05-01T00:00:00"/>
    <x v="0"/>
    <x v="0"/>
    <n v="-328.28"/>
    <n v="3569"/>
    <x v="1"/>
  </r>
  <r>
    <d v="2019-05-01T00:00:00"/>
    <x v="0"/>
    <x v="1"/>
    <n v="-11.82"/>
    <n v="128.47999999999999"/>
    <x v="1"/>
  </r>
  <r>
    <d v="2018-09-01T00:00:00"/>
    <x v="4"/>
    <x v="0"/>
    <n v="-2828.36"/>
    <n v="33265"/>
    <x v="2"/>
  </r>
  <r>
    <d v="2018-09-01T00:00:00"/>
    <x v="4"/>
    <x v="1"/>
    <n v="-127.45"/>
    <n v="1500.24"/>
    <x v="2"/>
  </r>
  <r>
    <d v="2018-09-01T00:00:00"/>
    <x v="7"/>
    <x v="0"/>
    <n v="-4.53"/>
    <n v="34"/>
    <x v="2"/>
  </r>
  <r>
    <d v="2018-09-01T00:00:00"/>
    <x v="7"/>
    <x v="1"/>
    <n v="-0.2"/>
    <n v="1.53"/>
    <x v="2"/>
  </r>
  <r>
    <d v="2018-09-01T00:00:00"/>
    <x v="3"/>
    <x v="0"/>
    <n v="-30272.62"/>
    <n v="388608.17"/>
    <x v="2"/>
  </r>
  <r>
    <d v="2018-09-01T00:00:00"/>
    <x v="3"/>
    <x v="1"/>
    <n v="-1365.43"/>
    <n v="17526.18"/>
    <x v="2"/>
  </r>
  <r>
    <d v="2018-09-01T00:00:00"/>
    <x v="2"/>
    <x v="2"/>
    <n v="26703.75"/>
    <n v="601708.11"/>
    <x v="2"/>
  </r>
  <r>
    <d v="2018-09-01T00:00:00"/>
    <x v="2"/>
    <x v="3"/>
    <n v="1204.33"/>
    <n v="27137.06"/>
    <x v="2"/>
  </r>
  <r>
    <d v="2018-09-01T00:00:00"/>
    <x v="2"/>
    <x v="6"/>
    <n v="0"/>
    <n v="601708.11"/>
    <x v="2"/>
  </r>
  <r>
    <d v="2018-09-01T00:00:00"/>
    <x v="3"/>
    <x v="0"/>
    <n v="-108418.36"/>
    <n v="1391760.8"/>
    <x v="10"/>
  </r>
  <r>
    <d v="2018-09-01T00:00:00"/>
    <x v="3"/>
    <x v="1"/>
    <n v="-4889.51"/>
    <n v="62768.41"/>
    <x v="10"/>
  </r>
  <r>
    <d v="2018-09-01T00:00:00"/>
    <x v="2"/>
    <x v="6"/>
    <n v="0"/>
    <n v="1393663.14"/>
    <x v="10"/>
  </r>
  <r>
    <d v="2018-09-01T00:00:00"/>
    <x v="2"/>
    <x v="2"/>
    <n v="61850.86"/>
    <n v="1393663.14"/>
    <x v="10"/>
  </r>
  <r>
    <d v="2018-09-01T00:00:00"/>
    <x v="2"/>
    <x v="3"/>
    <n v="2789.52"/>
    <n v="62854.2"/>
    <x v="10"/>
  </r>
  <r>
    <d v="2018-09-01T00:00:00"/>
    <x v="2"/>
    <x v="6"/>
    <n v="0"/>
    <n v="61482.06"/>
    <x v="1"/>
  </r>
  <r>
    <d v="2018-09-01T00:00:00"/>
    <x v="2"/>
    <x v="2"/>
    <n v="2728.58"/>
    <n v="61482.06"/>
    <x v="1"/>
  </r>
  <r>
    <d v="2018-09-01T00:00:00"/>
    <x v="4"/>
    <x v="0"/>
    <n v="-15.65"/>
    <n v="184"/>
    <x v="10"/>
  </r>
  <r>
    <d v="2018-09-01T00:00:00"/>
    <x v="4"/>
    <x v="1"/>
    <n v="-0.71"/>
    <n v="8.3000000000000007"/>
    <x v="10"/>
  </r>
  <r>
    <d v="2018-09-01T00:00:00"/>
    <x v="3"/>
    <x v="0"/>
    <n v="-44139.23"/>
    <n v="566616.78"/>
    <x v="2"/>
  </r>
  <r>
    <d v="2018-09-01T00:00:00"/>
    <x v="3"/>
    <x v="1"/>
    <n v="-1990.77"/>
    <n v="25554.45"/>
    <x v="2"/>
  </r>
  <r>
    <d v="2018-09-01T00:00:00"/>
    <x v="2"/>
    <x v="3"/>
    <n v="123.03"/>
    <n v="2772.84"/>
    <x v="1"/>
  </r>
  <r>
    <d v="2018-11-01T00:00:00"/>
    <x v="5"/>
    <x v="0"/>
    <n v="-149.16"/>
    <n v="1672"/>
    <x v="14"/>
  </r>
  <r>
    <d v="2018-11-01T00:00:00"/>
    <x v="5"/>
    <x v="1"/>
    <n v="-6.73"/>
    <n v="75.41"/>
    <x v="14"/>
  </r>
  <r>
    <d v="2018-11-01T00:00:00"/>
    <x v="6"/>
    <x v="0"/>
    <n v="-243.29"/>
    <n v="2888"/>
    <x v="14"/>
  </r>
  <r>
    <d v="2018-11-01T00:00:00"/>
    <x v="6"/>
    <x v="1"/>
    <n v="-10.97"/>
    <n v="130.25"/>
    <x v="14"/>
  </r>
  <r>
    <d v="2018-11-01T00:00:00"/>
    <x v="2"/>
    <x v="6"/>
    <n v="0"/>
    <n v="4560"/>
    <x v="14"/>
  </r>
  <r>
    <d v="2018-11-01T00:00:00"/>
    <x v="5"/>
    <x v="0"/>
    <n v="-30141.48"/>
    <n v="337870.25"/>
    <x v="2"/>
  </r>
  <r>
    <d v="2018-11-01T00:00:00"/>
    <x v="5"/>
    <x v="1"/>
    <n v="-1359.36"/>
    <n v="15237.97"/>
    <x v="2"/>
  </r>
  <r>
    <d v="2018-11-01T00:00:00"/>
    <x v="6"/>
    <x v="0"/>
    <n v="-14088.68"/>
    <n v="167244.63"/>
    <x v="2"/>
  </r>
  <r>
    <d v="2018-11-01T00:00:00"/>
    <x v="6"/>
    <x v="1"/>
    <n v="-635.54999999999995"/>
    <n v="7542.79"/>
    <x v="2"/>
  </r>
  <r>
    <d v="2018-11-01T00:00:00"/>
    <x v="2"/>
    <x v="2"/>
    <n v="22419.98"/>
    <n v="505178.89"/>
    <x v="2"/>
  </r>
  <r>
    <d v="2018-11-01T00:00:00"/>
    <x v="2"/>
    <x v="3"/>
    <n v="1011.24"/>
    <n v="22783.55"/>
    <x v="2"/>
  </r>
  <r>
    <d v="2018-11-01T00:00:00"/>
    <x v="2"/>
    <x v="6"/>
    <n v="0"/>
    <n v="505178.89"/>
    <x v="2"/>
  </r>
  <r>
    <d v="2018-09-01T00:00:00"/>
    <x v="3"/>
    <x v="0"/>
    <n v="-22544.1"/>
    <n v="289397.49"/>
    <x v="26"/>
  </r>
  <r>
    <d v="2018-09-01T00:00:00"/>
    <x v="3"/>
    <x v="1"/>
    <n v="-1016.76"/>
    <n v="13051.88"/>
    <x v="26"/>
  </r>
  <r>
    <d v="2018-09-01T00:00:00"/>
    <x v="4"/>
    <x v="0"/>
    <n v="-387.69"/>
    <n v="4560"/>
    <x v="26"/>
  </r>
  <r>
    <d v="2018-09-01T00:00:00"/>
    <x v="4"/>
    <x v="1"/>
    <n v="-17.489999999999998"/>
    <n v="205.66"/>
    <x v="26"/>
  </r>
  <r>
    <d v="2018-09-01T00:00:00"/>
    <x v="2"/>
    <x v="6"/>
    <n v="0"/>
    <n v="293962.01"/>
    <x v="26"/>
  </r>
  <r>
    <d v="2018-09-01T00:00:00"/>
    <x v="2"/>
    <x v="2"/>
    <n v="13046.04"/>
    <n v="293962.01"/>
    <x v="26"/>
  </r>
  <r>
    <d v="2018-09-01T00:00:00"/>
    <x v="2"/>
    <x v="3"/>
    <n v="588.35"/>
    <n v="13257.75"/>
    <x v="26"/>
  </r>
  <r>
    <d v="2018-09-01T00:00:00"/>
    <x v="3"/>
    <x v="0"/>
    <n v="-76897.929999999993"/>
    <n v="987134.34"/>
    <x v="16"/>
  </r>
  <r>
    <d v="2018-09-01T00:00:00"/>
    <x v="3"/>
    <x v="1"/>
    <n v="-3468.05"/>
    <n v="44519.91"/>
    <x v="16"/>
  </r>
  <r>
    <d v="2018-09-01T00:00:00"/>
    <x v="2"/>
    <x v="6"/>
    <n v="0"/>
    <n v="991151.81"/>
    <x v="16"/>
  </r>
  <r>
    <d v="2018-09-01T00:00:00"/>
    <x v="2"/>
    <x v="2"/>
    <n v="43987.44"/>
    <n v="991151.81"/>
    <x v="16"/>
  </r>
  <r>
    <d v="2018-09-01T00:00:00"/>
    <x v="2"/>
    <x v="3"/>
    <n v="1983.95"/>
    <n v="44701.14"/>
    <x v="16"/>
  </r>
  <r>
    <d v="2018-09-01T00:00:00"/>
    <x v="3"/>
    <x v="0"/>
    <n v="-3396.43"/>
    <n v="43599.89"/>
    <x v="1"/>
  </r>
  <r>
    <d v="2018-09-01T00:00:00"/>
    <x v="3"/>
    <x v="1"/>
    <n v="-153.16"/>
    <n v="1966.34"/>
    <x v="1"/>
  </r>
  <r>
    <d v="2018-09-01T00:00:00"/>
    <x v="4"/>
    <x v="0"/>
    <n v="-262.88"/>
    <n v="3092"/>
    <x v="1"/>
  </r>
  <r>
    <d v="2018-09-01T00:00:00"/>
    <x v="4"/>
    <x v="1"/>
    <n v="-11.86"/>
    <n v="139.44999999999999"/>
    <x v="1"/>
  </r>
  <r>
    <d v="2018-11-01T00:00:00"/>
    <x v="2"/>
    <x v="3"/>
    <n v="28.93"/>
    <n v="651.86"/>
    <x v="1"/>
  </r>
  <r>
    <d v="2018-11-01T00:00:00"/>
    <x v="6"/>
    <x v="0"/>
    <n v="-518.91999999999996"/>
    <n v="6160"/>
    <x v="4"/>
  </r>
  <r>
    <d v="2018-11-01T00:00:00"/>
    <x v="6"/>
    <x v="1"/>
    <n v="-23.4"/>
    <n v="277.82"/>
    <x v="4"/>
  </r>
  <r>
    <d v="2018-11-01T00:00:00"/>
    <x v="2"/>
    <x v="2"/>
    <n v="585.82000000000005"/>
    <n v="13200"/>
    <x v="4"/>
  </r>
  <r>
    <d v="2018-11-01T00:00:00"/>
    <x v="2"/>
    <x v="3"/>
    <n v="26.42"/>
    <n v="595.32000000000005"/>
    <x v="4"/>
  </r>
  <r>
    <d v="2018-11-01T00:00:00"/>
    <x v="5"/>
    <x v="0"/>
    <n v="-5"/>
    <n v="56"/>
    <x v="14"/>
  </r>
  <r>
    <d v="2018-11-01T00:00:00"/>
    <x v="5"/>
    <x v="1"/>
    <n v="-0.23"/>
    <n v="2.5299999999999998"/>
    <x v="14"/>
  </r>
  <r>
    <d v="2018-11-01T00:00:00"/>
    <x v="6"/>
    <x v="0"/>
    <n v="-4.13"/>
    <n v="49"/>
    <x v="14"/>
  </r>
  <r>
    <d v="2018-11-01T00:00:00"/>
    <x v="6"/>
    <x v="1"/>
    <n v="-0.19"/>
    <n v="2.21"/>
    <x v="14"/>
  </r>
  <r>
    <d v="2018-11-01T00:00:00"/>
    <x v="5"/>
    <x v="4"/>
    <n v="-24.65"/>
    <n v="276.32"/>
    <x v="3"/>
  </r>
  <r>
    <d v="2018-11-01T00:00:00"/>
    <x v="5"/>
    <x v="5"/>
    <n v="-1.1100000000000001"/>
    <n v="12.46"/>
    <x v="3"/>
  </r>
  <r>
    <d v="2018-11-01T00:00:00"/>
    <x v="6"/>
    <x v="4"/>
    <n v="-20.309999999999999"/>
    <n v="241"/>
    <x v="3"/>
  </r>
  <r>
    <d v="2018-11-01T00:00:00"/>
    <x v="6"/>
    <x v="5"/>
    <n v="-0.92"/>
    <n v="10.87"/>
    <x v="3"/>
  </r>
  <r>
    <d v="2018-10-01T00:00:00"/>
    <x v="2"/>
    <x v="2"/>
    <n v="39.369999999999997"/>
    <n v="887.01"/>
    <x v="2"/>
  </r>
  <r>
    <d v="2018-10-01T00:00:00"/>
    <x v="2"/>
    <x v="3"/>
    <n v="1.78"/>
    <n v="40"/>
    <x v="2"/>
  </r>
  <r>
    <d v="2018-10-01T00:00:00"/>
    <x v="2"/>
    <x v="2"/>
    <n v="136.19999999999999"/>
    <n v="3069"/>
    <x v="6"/>
  </r>
  <r>
    <d v="2018-10-01T00:00:00"/>
    <x v="2"/>
    <x v="3"/>
    <n v="6.14"/>
    <n v="138.41999999999999"/>
    <x v="6"/>
  </r>
  <r>
    <d v="2018-10-01T00:00:00"/>
    <x v="4"/>
    <x v="0"/>
    <n v="-126.17"/>
    <n v="1484"/>
    <x v="2"/>
  </r>
  <r>
    <d v="2018-10-01T00:00:00"/>
    <x v="4"/>
    <x v="1"/>
    <n v="-5.69"/>
    <n v="66.930000000000007"/>
    <x v="2"/>
  </r>
  <r>
    <d v="2018-10-01T00:00:00"/>
    <x v="6"/>
    <x v="0"/>
    <n v="-72.19"/>
    <n v="857"/>
    <x v="6"/>
  </r>
  <r>
    <d v="2018-10-01T00:00:00"/>
    <x v="6"/>
    <x v="1"/>
    <n v="-3.26"/>
    <n v="38.65"/>
    <x v="6"/>
  </r>
  <r>
    <d v="2018-10-01T00:00:00"/>
    <x v="6"/>
    <x v="0"/>
    <n v="-644.94000000000005"/>
    <n v="7656"/>
    <x v="0"/>
  </r>
  <r>
    <d v="2018-10-01T00:00:00"/>
    <x v="6"/>
    <x v="1"/>
    <n v="-29.09"/>
    <n v="345.29"/>
    <x v="0"/>
  </r>
  <r>
    <d v="2018-10-01T00:00:00"/>
    <x v="3"/>
    <x v="0"/>
    <n v="-328.04"/>
    <n v="4211"/>
    <x v="0"/>
  </r>
  <r>
    <d v="2018-10-01T00:00:00"/>
    <x v="3"/>
    <x v="1"/>
    <n v="-14.79"/>
    <n v="189.92"/>
    <x v="0"/>
  </r>
  <r>
    <d v="2018-10-01T00:00:00"/>
    <x v="6"/>
    <x v="0"/>
    <n v="-20.89"/>
    <n v="248"/>
    <x v="2"/>
  </r>
  <r>
    <d v="2018-10-01T00:00:00"/>
    <x v="6"/>
    <x v="1"/>
    <n v="-0.94"/>
    <n v="11.18"/>
    <x v="2"/>
  </r>
  <r>
    <d v="2018-10-01T00:00:00"/>
    <x v="3"/>
    <x v="0"/>
    <n v="-10.59"/>
    <n v="136"/>
    <x v="2"/>
  </r>
  <r>
    <d v="2018-10-01T00:00:00"/>
    <x v="3"/>
    <x v="1"/>
    <n v="-0.48"/>
    <n v="6.13"/>
    <x v="2"/>
  </r>
  <r>
    <d v="2018-10-01T00:00:00"/>
    <x v="2"/>
    <x v="6"/>
    <n v="0"/>
    <n v="384"/>
    <x v="2"/>
  </r>
  <r>
    <d v="2018-10-01T00:00:00"/>
    <x v="2"/>
    <x v="2"/>
    <n v="17.04"/>
    <n v="384"/>
    <x v="2"/>
  </r>
  <r>
    <d v="2018-10-01T00:00:00"/>
    <x v="2"/>
    <x v="3"/>
    <n v="0.77"/>
    <n v="17.32"/>
    <x v="2"/>
  </r>
  <r>
    <d v="2018-11-01T00:00:00"/>
    <x v="6"/>
    <x v="0"/>
    <n v="-45.58"/>
    <n v="541"/>
    <x v="6"/>
  </r>
  <r>
    <d v="2018-11-01T00:00:00"/>
    <x v="6"/>
    <x v="1"/>
    <n v="-2.06"/>
    <n v="24.4"/>
    <x v="6"/>
  </r>
  <r>
    <d v="2018-11-01T00:00:00"/>
    <x v="3"/>
    <x v="0"/>
    <n v="-32.64"/>
    <n v="419"/>
    <x v="6"/>
  </r>
  <r>
    <d v="2018-11-01T00:00:00"/>
    <x v="3"/>
    <x v="1"/>
    <n v="-1.47"/>
    <n v="18.899999999999999"/>
    <x v="6"/>
  </r>
  <r>
    <d v="2018-11-01T00:00:00"/>
    <x v="2"/>
    <x v="6"/>
    <n v="0"/>
    <n v="1646"/>
    <x v="6"/>
  </r>
  <r>
    <d v="2018-11-01T00:00:00"/>
    <x v="2"/>
    <x v="2"/>
    <n v="73.05"/>
    <n v="1646"/>
    <x v="6"/>
  </r>
  <r>
    <d v="2018-11-01T00:00:00"/>
    <x v="2"/>
    <x v="3"/>
    <n v="3.3"/>
    <n v="74.239999999999995"/>
    <x v="6"/>
  </r>
  <r>
    <d v="2018-11-01T00:00:00"/>
    <x v="5"/>
    <x v="0"/>
    <n v="-40.86"/>
    <n v="458"/>
    <x v="6"/>
  </r>
  <r>
    <d v="2018-11-01T00:00:00"/>
    <x v="5"/>
    <x v="1"/>
    <n v="-1.84"/>
    <n v="20.66"/>
    <x v="6"/>
  </r>
  <r>
    <d v="2018-11-01T00:00:00"/>
    <x v="6"/>
    <x v="0"/>
    <n v="-3.45"/>
    <n v="41"/>
    <x v="6"/>
  </r>
  <r>
    <d v="2018-11-01T00:00:00"/>
    <x v="6"/>
    <x v="1"/>
    <n v="-0.15"/>
    <n v="1.85"/>
    <x v="6"/>
  </r>
  <r>
    <d v="2018-11-01T00:00:00"/>
    <x v="2"/>
    <x v="6"/>
    <n v="0"/>
    <n v="499"/>
    <x v="6"/>
  </r>
  <r>
    <d v="2018-11-01T00:00:00"/>
    <x v="5"/>
    <x v="4"/>
    <n v="-3.5"/>
    <n v="39.200000000000003"/>
    <x v="3"/>
  </r>
  <r>
    <d v="2018-11-01T00:00:00"/>
    <x v="5"/>
    <x v="5"/>
    <n v="-0.16"/>
    <n v="1.76"/>
    <x v="3"/>
  </r>
  <r>
    <d v="2018-11-01T00:00:00"/>
    <x v="6"/>
    <x v="4"/>
    <n v="-0.34"/>
    <n v="4"/>
    <x v="3"/>
  </r>
  <r>
    <d v="2018-11-01T00:00:00"/>
    <x v="6"/>
    <x v="5"/>
    <n v="-0.02"/>
    <n v="0.18"/>
    <x v="3"/>
  </r>
  <r>
    <d v="2018-10-01T00:00:00"/>
    <x v="6"/>
    <x v="0"/>
    <n v="-124.86"/>
    <n v="1482"/>
    <x v="5"/>
  </r>
  <r>
    <d v="2018-10-01T00:00:00"/>
    <x v="6"/>
    <x v="1"/>
    <n v="-5.63"/>
    <n v="66.83"/>
    <x v="5"/>
  </r>
  <r>
    <d v="2018-10-01T00:00:00"/>
    <x v="3"/>
    <x v="0"/>
    <n v="-63.41"/>
    <n v="814"/>
    <x v="5"/>
  </r>
  <r>
    <d v="2018-10-01T00:00:00"/>
    <x v="3"/>
    <x v="1"/>
    <n v="-2.85"/>
    <n v="36.71"/>
    <x v="5"/>
  </r>
  <r>
    <d v="2018-10-01T00:00:00"/>
    <x v="2"/>
    <x v="6"/>
    <n v="0"/>
    <n v="2296"/>
    <x v="5"/>
  </r>
  <r>
    <d v="2018-10-01T00:00:00"/>
    <x v="2"/>
    <x v="2"/>
    <n v="526.66"/>
    <n v="11867"/>
    <x v="0"/>
  </r>
  <r>
    <d v="2018-10-01T00:00:00"/>
    <x v="2"/>
    <x v="3"/>
    <n v="23.75"/>
    <n v="535.20000000000005"/>
    <x v="0"/>
  </r>
  <r>
    <d v="2018-10-01T00:00:00"/>
    <x v="6"/>
    <x v="0"/>
    <n v="-48.19"/>
    <n v="572.01"/>
    <x v="2"/>
  </r>
  <r>
    <d v="2018-10-01T00:00:00"/>
    <x v="6"/>
    <x v="1"/>
    <n v="-2.17"/>
    <n v="25.8"/>
    <x v="2"/>
  </r>
  <r>
    <d v="2018-10-01T00:00:00"/>
    <x v="3"/>
    <x v="0"/>
    <n v="-24.54"/>
    <n v="315"/>
    <x v="2"/>
  </r>
  <r>
    <d v="2018-10-01T00:00:00"/>
    <x v="3"/>
    <x v="1"/>
    <n v="-1.1100000000000001"/>
    <n v="14.21"/>
    <x v="2"/>
  </r>
  <r>
    <d v="2018-10-01T00:00:00"/>
    <x v="6"/>
    <x v="4"/>
    <n v="-2.04"/>
    <n v="24.2"/>
    <x v="3"/>
  </r>
  <r>
    <d v="2018-10-01T00:00:00"/>
    <x v="6"/>
    <x v="5"/>
    <n v="-0.09"/>
    <n v="1.0900000000000001"/>
    <x v="3"/>
  </r>
  <r>
    <d v="2018-11-01T00:00:00"/>
    <x v="5"/>
    <x v="0"/>
    <n v="-3905.18"/>
    <n v="43775.39"/>
    <x v="1"/>
  </r>
  <r>
    <d v="2018-11-01T00:00:00"/>
    <x v="5"/>
    <x v="1"/>
    <n v="-176.14"/>
    <n v="1974.25"/>
    <x v="1"/>
  </r>
  <r>
    <d v="2018-11-01T00:00:00"/>
    <x v="6"/>
    <x v="0"/>
    <n v="-409.74"/>
    <n v="4864"/>
    <x v="1"/>
  </r>
  <r>
    <d v="2018-11-01T00:00:00"/>
    <x v="6"/>
    <x v="1"/>
    <n v="-18.489999999999998"/>
    <n v="219.39"/>
    <x v="1"/>
  </r>
  <r>
    <d v="2018-11-01T00:00:00"/>
    <x v="2"/>
    <x v="2"/>
    <n v="2158.63"/>
    <n v="48639.39"/>
    <x v="1"/>
  </r>
  <r>
    <d v="2018-11-01T00:00:00"/>
    <x v="2"/>
    <x v="3"/>
    <n v="97.34"/>
    <n v="2193.63"/>
    <x v="1"/>
  </r>
  <r>
    <d v="2018-11-01T00:00:00"/>
    <x v="2"/>
    <x v="6"/>
    <n v="0"/>
    <n v="48639.39"/>
    <x v="1"/>
  </r>
  <r>
    <d v="2018-10-01T00:00:00"/>
    <x v="3"/>
    <x v="4"/>
    <n v="-1.01"/>
    <n v="13"/>
    <x v="3"/>
  </r>
  <r>
    <d v="2018-10-01T00:00:00"/>
    <x v="3"/>
    <x v="5"/>
    <n v="-0.05"/>
    <n v="0.59"/>
    <x v="3"/>
  </r>
  <r>
    <d v="2018-10-01T00:00:00"/>
    <x v="6"/>
    <x v="0"/>
    <n v="-6037.3"/>
    <n v="71668.05"/>
    <x v="1"/>
  </r>
  <r>
    <d v="2018-10-01T00:00:00"/>
    <x v="6"/>
    <x v="1"/>
    <n v="-272.3"/>
    <n v="3232.23"/>
    <x v="1"/>
  </r>
  <r>
    <d v="2018-10-01T00:00:00"/>
    <x v="3"/>
    <x v="0"/>
    <n v="-3067.01"/>
    <n v="39371"/>
    <x v="1"/>
  </r>
  <r>
    <d v="2018-10-01T00:00:00"/>
    <x v="3"/>
    <x v="1"/>
    <n v="-138.34"/>
    <n v="1775.64"/>
    <x v="1"/>
  </r>
  <r>
    <d v="2018-09-01T00:00:00"/>
    <x v="4"/>
    <x v="1"/>
    <n v="-38.35"/>
    <n v="451.05"/>
    <x v="1"/>
  </r>
  <r>
    <d v="2018-09-01T00:00:00"/>
    <x v="7"/>
    <x v="0"/>
    <n v="-860.44"/>
    <n v="6452"/>
    <x v="1"/>
  </r>
  <r>
    <d v="2018-09-01T00:00:00"/>
    <x v="7"/>
    <x v="1"/>
    <n v="-38.81"/>
    <n v="290.99"/>
    <x v="1"/>
  </r>
  <r>
    <d v="2018-09-01T00:00:00"/>
    <x v="2"/>
    <x v="6"/>
    <n v="0"/>
    <n v="713898.91"/>
    <x v="1"/>
  </r>
  <r>
    <d v="2018-09-01T00:00:00"/>
    <x v="2"/>
    <x v="2"/>
    <n v="31682.82"/>
    <n v="713898.91"/>
    <x v="1"/>
  </r>
  <r>
    <d v="2018-09-01T00:00:00"/>
    <x v="2"/>
    <x v="3"/>
    <n v="1428.72"/>
    <n v="32196.82"/>
    <x v="1"/>
  </r>
  <r>
    <d v="2018-11-01T00:00:00"/>
    <x v="5"/>
    <x v="0"/>
    <n v="-15491.92"/>
    <n v="173656.12"/>
    <x v="2"/>
  </r>
  <r>
    <d v="2018-11-01T00:00:00"/>
    <x v="5"/>
    <x v="1"/>
    <n v="-698.62"/>
    <n v="7831.9"/>
    <x v="2"/>
  </r>
  <r>
    <d v="2018-11-01T00:00:00"/>
    <x v="6"/>
    <x v="0"/>
    <n v="-1623.86"/>
    <n v="19277"/>
    <x v="2"/>
  </r>
  <r>
    <d v="2018-11-01T00:00:00"/>
    <x v="6"/>
    <x v="1"/>
    <n v="-73.25"/>
    <n v="869.45"/>
    <x v="2"/>
  </r>
  <r>
    <d v="2018-11-01T00:00:00"/>
    <x v="2"/>
    <x v="2"/>
    <n v="8562.32"/>
    <n v="192933.12"/>
    <x v="2"/>
  </r>
  <r>
    <d v="2018-11-01T00:00:00"/>
    <x v="2"/>
    <x v="3"/>
    <n v="386.19"/>
    <n v="8701.25"/>
    <x v="2"/>
  </r>
  <r>
    <d v="2018-11-01T00:00:00"/>
    <x v="2"/>
    <x v="6"/>
    <n v="0"/>
    <n v="192933.12"/>
    <x v="2"/>
  </r>
  <r>
    <d v="2018-09-01T00:00:00"/>
    <x v="2"/>
    <x v="6"/>
    <n v="0"/>
    <n v="35360"/>
    <x v="13"/>
  </r>
  <r>
    <d v="2018-09-01T00:00:00"/>
    <x v="2"/>
    <x v="2"/>
    <n v="1569.28"/>
    <n v="35360"/>
    <x v="13"/>
  </r>
  <r>
    <d v="2018-09-01T00:00:00"/>
    <x v="2"/>
    <x v="3"/>
    <n v="70.78"/>
    <n v="1594.73"/>
    <x v="13"/>
  </r>
  <r>
    <d v="2018-09-01T00:00:00"/>
    <x v="2"/>
    <x v="0"/>
    <n v="-149.80000000000001"/>
    <n v="1595"/>
    <x v="13"/>
  </r>
  <r>
    <d v="2018-09-01T00:00:00"/>
    <x v="2"/>
    <x v="1"/>
    <n v="-6.76"/>
    <n v="71.930000000000007"/>
    <x v="13"/>
  </r>
  <r>
    <d v="2018-09-01T00:00:00"/>
    <x v="3"/>
    <x v="0"/>
    <n v="-17343.599999999999"/>
    <n v="222639.14"/>
    <x v="2"/>
  </r>
  <r>
    <d v="2018-09-01T00:00:00"/>
    <x v="3"/>
    <x v="1"/>
    <n v="-782.28"/>
    <n v="10041.02"/>
    <x v="2"/>
  </r>
  <r>
    <d v="2018-09-01T00:00:00"/>
    <x v="3"/>
    <x v="0"/>
    <n v="-36887.22"/>
    <n v="473520.01"/>
    <x v="1"/>
  </r>
  <r>
    <d v="2018-09-01T00:00:00"/>
    <x v="3"/>
    <x v="1"/>
    <n v="-1663.62"/>
    <n v="21355.75"/>
    <x v="1"/>
  </r>
  <r>
    <d v="2018-09-01T00:00:00"/>
    <x v="4"/>
    <x v="0"/>
    <n v="-850.29"/>
    <n v="10001"/>
    <x v="1"/>
  </r>
  <r>
    <d v="2018-11-01T00:00:00"/>
    <x v="6"/>
    <x v="0"/>
    <n v="-630.11"/>
    <n v="7479.99"/>
    <x v="1"/>
  </r>
  <r>
    <d v="2018-11-01T00:00:00"/>
    <x v="6"/>
    <x v="1"/>
    <n v="-28.42"/>
    <n v="337.35"/>
    <x v="1"/>
  </r>
  <r>
    <d v="2018-11-01T00:00:00"/>
    <x v="3"/>
    <x v="0"/>
    <n v="-729.14"/>
    <n v="9360"/>
    <x v="1"/>
  </r>
  <r>
    <d v="2018-11-01T00:00:00"/>
    <x v="3"/>
    <x v="1"/>
    <n v="-32.880000000000003"/>
    <n v="422.14"/>
    <x v="1"/>
  </r>
  <r>
    <d v="2018-11-01T00:00:00"/>
    <x v="5"/>
    <x v="0"/>
    <n v="-170.22"/>
    <n v="1908"/>
    <x v="5"/>
  </r>
  <r>
    <d v="2018-11-01T00:00:00"/>
    <x v="5"/>
    <x v="1"/>
    <n v="-7.68"/>
    <n v="86.05"/>
    <x v="5"/>
  </r>
  <r>
    <d v="2018-08-01T00:00:00"/>
    <x v="2"/>
    <x v="2"/>
    <n v="31.95"/>
    <n v="720"/>
    <x v="22"/>
  </r>
  <r>
    <d v="2018-08-01T00:00:00"/>
    <x v="2"/>
    <x v="3"/>
    <n v="1.44"/>
    <n v="32.47"/>
    <x v="22"/>
  </r>
  <r>
    <d v="2018-08-01T00:00:00"/>
    <x v="4"/>
    <x v="0"/>
    <n v="-3420.36"/>
    <n v="40230"/>
    <x v="23"/>
  </r>
  <r>
    <d v="2018-08-01T00:00:00"/>
    <x v="4"/>
    <x v="1"/>
    <n v="-154.25"/>
    <n v="1814.37"/>
    <x v="23"/>
  </r>
  <r>
    <d v="2018-08-01T00:00:00"/>
    <x v="2"/>
    <x v="2"/>
    <n v="1785.41"/>
    <n v="40230"/>
    <x v="23"/>
  </r>
  <r>
    <d v="2018-08-01T00:00:00"/>
    <x v="4"/>
    <x v="0"/>
    <n v="-152.27000000000001"/>
    <n v="1791"/>
    <x v="20"/>
  </r>
  <r>
    <d v="2018-08-01T00:00:00"/>
    <x v="4"/>
    <x v="1"/>
    <n v="-6.87"/>
    <n v="80.78"/>
    <x v="20"/>
  </r>
  <r>
    <d v="2018-08-01T00:00:00"/>
    <x v="2"/>
    <x v="6"/>
    <n v="0"/>
    <n v="1791"/>
    <x v="20"/>
  </r>
  <r>
    <d v="2018-08-01T00:00:00"/>
    <x v="2"/>
    <x v="2"/>
    <n v="79.489999999999995"/>
    <n v="1791"/>
    <x v="20"/>
  </r>
  <r>
    <d v="2018-08-01T00:00:00"/>
    <x v="2"/>
    <x v="3"/>
    <n v="3.59"/>
    <n v="80.78"/>
    <x v="20"/>
  </r>
  <r>
    <d v="2018-08-01T00:00:00"/>
    <x v="2"/>
    <x v="3"/>
    <n v="80.53"/>
    <n v="1814.37"/>
    <x v="23"/>
  </r>
  <r>
    <d v="2018-08-01T00:00:00"/>
    <x v="4"/>
    <x v="0"/>
    <n v="-115.98"/>
    <n v="1364"/>
    <x v="24"/>
  </r>
  <r>
    <d v="2018-10-01T00:00:00"/>
    <x v="5"/>
    <x v="0"/>
    <n v="-268.83"/>
    <n v="3015"/>
    <x v="5"/>
  </r>
  <r>
    <d v="2018-10-01T00:00:00"/>
    <x v="5"/>
    <x v="1"/>
    <n v="-12.07"/>
    <n v="136.07"/>
    <x v="5"/>
  </r>
  <r>
    <d v="2018-10-01T00:00:00"/>
    <x v="6"/>
    <x v="0"/>
    <n v="-381.51"/>
    <n v="4527"/>
    <x v="5"/>
  </r>
  <r>
    <d v="2018-10-01T00:00:00"/>
    <x v="6"/>
    <x v="1"/>
    <n v="-17.2"/>
    <n v="204.29"/>
    <x v="5"/>
  </r>
  <r>
    <d v="2018-10-01T00:00:00"/>
    <x v="2"/>
    <x v="6"/>
    <n v="0"/>
    <n v="7542"/>
    <x v="5"/>
  </r>
  <r>
    <d v="2018-10-01T00:00:00"/>
    <x v="2"/>
    <x v="2"/>
    <n v="334.81"/>
    <n v="7542"/>
    <x v="5"/>
  </r>
  <r>
    <d v="2018-10-01T00:00:00"/>
    <x v="2"/>
    <x v="3"/>
    <n v="15.1"/>
    <n v="340.09"/>
    <x v="5"/>
  </r>
  <r>
    <d v="2018-08-01T00:00:00"/>
    <x v="4"/>
    <x v="0"/>
    <n v="-711.02"/>
    <n v="8363"/>
    <x v="4"/>
  </r>
  <r>
    <d v="2018-08-01T00:00:00"/>
    <x v="4"/>
    <x v="1"/>
    <n v="-32.07"/>
    <n v="377.17"/>
    <x v="4"/>
  </r>
  <r>
    <d v="2018-08-01T00:00:00"/>
    <x v="4"/>
    <x v="0"/>
    <n v="-162.22999999999999"/>
    <n v="1908"/>
    <x v="5"/>
  </r>
  <r>
    <d v="2018-08-01T00:00:00"/>
    <x v="4"/>
    <x v="1"/>
    <n v="-7.31"/>
    <n v="86.05"/>
    <x v="5"/>
  </r>
  <r>
    <d v="2018-08-01T00:00:00"/>
    <x v="7"/>
    <x v="0"/>
    <n v="-18.14"/>
    <n v="136"/>
    <x v="5"/>
  </r>
  <r>
    <d v="2018-08-01T00:00:00"/>
    <x v="7"/>
    <x v="1"/>
    <n v="-0.82"/>
    <n v="6.14"/>
    <x v="5"/>
  </r>
  <r>
    <d v="2018-08-01T00:00:00"/>
    <x v="2"/>
    <x v="6"/>
    <n v="0"/>
    <n v="2044"/>
    <x v="5"/>
  </r>
  <r>
    <d v="2018-08-01T00:00:00"/>
    <x v="2"/>
    <x v="2"/>
    <n v="90.72"/>
    <n v="2044"/>
    <x v="5"/>
  </r>
  <r>
    <d v="2018-08-01T00:00:00"/>
    <x v="2"/>
    <x v="3"/>
    <n v="4.09"/>
    <n v="92.19"/>
    <x v="5"/>
  </r>
  <r>
    <d v="2018-08-01T00:00:00"/>
    <x v="4"/>
    <x v="4"/>
    <n v="-6"/>
    <n v="70.599999999999994"/>
    <x v="3"/>
  </r>
  <r>
    <d v="2018-08-01T00:00:00"/>
    <x v="4"/>
    <x v="5"/>
    <n v="-0.27"/>
    <n v="3.18"/>
    <x v="3"/>
  </r>
  <r>
    <d v="2018-08-01T00:00:00"/>
    <x v="7"/>
    <x v="4"/>
    <n v="-0.67"/>
    <n v="5"/>
    <x v="3"/>
  </r>
  <r>
    <d v="2018-08-01T00:00:00"/>
    <x v="7"/>
    <x v="5"/>
    <n v="-0.03"/>
    <n v="0.23"/>
    <x v="3"/>
  </r>
  <r>
    <d v="2018-08-01T00:00:00"/>
    <x v="7"/>
    <x v="0"/>
    <n v="-79.62"/>
    <n v="597"/>
    <x v="4"/>
  </r>
  <r>
    <d v="2018-08-01T00:00:00"/>
    <x v="7"/>
    <x v="1"/>
    <n v="-3.59"/>
    <n v="26.92"/>
    <x v="4"/>
  </r>
  <r>
    <d v="2018-08-01T00:00:00"/>
    <x v="2"/>
    <x v="9"/>
    <n v="0"/>
    <n v="-455"/>
    <x v="8"/>
  </r>
  <r>
    <d v="2018-08-01T00:00:00"/>
    <x v="4"/>
    <x v="0"/>
    <n v="-9.52"/>
    <n v="112"/>
    <x v="6"/>
  </r>
  <r>
    <d v="2018-08-01T00:00:00"/>
    <x v="4"/>
    <x v="1"/>
    <n v="-0.43"/>
    <n v="5.05"/>
    <x v="6"/>
  </r>
  <r>
    <d v="2018-08-01T00:00:00"/>
    <x v="7"/>
    <x v="0"/>
    <n v="-1.6"/>
    <n v="12"/>
    <x v="6"/>
  </r>
  <r>
    <d v="2018-08-01T00:00:00"/>
    <x v="7"/>
    <x v="1"/>
    <n v="-7.0000000000000007E-2"/>
    <n v="0.54"/>
    <x v="6"/>
  </r>
  <r>
    <d v="2018-08-01T00:00:00"/>
    <x v="2"/>
    <x v="6"/>
    <n v="0"/>
    <n v="124"/>
    <x v="6"/>
  </r>
  <r>
    <d v="2018-08-01T00:00:00"/>
    <x v="2"/>
    <x v="2"/>
    <n v="5.5"/>
    <n v="124"/>
    <x v="6"/>
  </r>
  <r>
    <d v="2018-08-01T00:00:00"/>
    <x v="2"/>
    <x v="3"/>
    <n v="0.25"/>
    <n v="5.59"/>
    <x v="6"/>
  </r>
  <r>
    <d v="2018-08-01T00:00:00"/>
    <x v="7"/>
    <x v="0"/>
    <n v="-3820.32"/>
    <n v="28647"/>
    <x v="2"/>
  </r>
  <r>
    <d v="2018-08-01T00:00:00"/>
    <x v="7"/>
    <x v="1"/>
    <n v="-172.22"/>
    <n v="1291.92"/>
    <x v="2"/>
  </r>
  <r>
    <d v="2018-08-01T00:00:00"/>
    <x v="4"/>
    <x v="7"/>
    <n v="34.770000000000003"/>
    <n v="-409"/>
    <x v="8"/>
  </r>
  <r>
    <d v="2018-08-01T00:00:00"/>
    <x v="7"/>
    <x v="7"/>
    <n v="6.13"/>
    <n v="-46"/>
    <x v="8"/>
  </r>
  <r>
    <d v="2018-08-01T00:00:00"/>
    <x v="2"/>
    <x v="8"/>
    <n v="-20.190000000000001"/>
    <n v="-455"/>
    <x v="8"/>
  </r>
  <r>
    <d v="2018-08-01T00:00:00"/>
    <x v="4"/>
    <x v="0"/>
    <n v="-50.16"/>
    <n v="589.99"/>
    <x v="10"/>
  </r>
  <r>
    <d v="2018-08-01T00:00:00"/>
    <x v="4"/>
    <x v="1"/>
    <n v="-2.2599999999999998"/>
    <n v="26.61"/>
    <x v="10"/>
  </r>
  <r>
    <d v="2018-08-01T00:00:00"/>
    <x v="2"/>
    <x v="6"/>
    <n v="0"/>
    <n v="589.99"/>
    <x v="10"/>
  </r>
  <r>
    <d v="2018-08-01T00:00:00"/>
    <x v="2"/>
    <x v="2"/>
    <n v="26.18"/>
    <n v="589.99"/>
    <x v="10"/>
  </r>
  <r>
    <d v="2018-08-01T00:00:00"/>
    <x v="2"/>
    <x v="3"/>
    <n v="1.18"/>
    <n v="26.61"/>
    <x v="10"/>
  </r>
  <r>
    <d v="2018-08-01T00:00:00"/>
    <x v="4"/>
    <x v="4"/>
    <n v="-3.34"/>
    <n v="39.200000000000003"/>
    <x v="3"/>
  </r>
  <r>
    <d v="2018-08-01T00:00:00"/>
    <x v="4"/>
    <x v="5"/>
    <n v="-0.14000000000000001"/>
    <n v="1.76"/>
    <x v="3"/>
  </r>
  <r>
    <d v="2018-08-01T00:00:00"/>
    <x v="7"/>
    <x v="4"/>
    <n v="-0.54"/>
    <n v="4"/>
    <x v="3"/>
  </r>
  <r>
    <d v="2018-08-01T00:00:00"/>
    <x v="7"/>
    <x v="5"/>
    <n v="-0.02"/>
    <n v="0.18"/>
    <x v="3"/>
  </r>
  <r>
    <d v="2018-08-01T00:00:00"/>
    <x v="2"/>
    <x v="2"/>
    <n v="555.36"/>
    <n v="12513.98"/>
    <x v="1"/>
  </r>
  <r>
    <d v="2018-08-01T00:00:00"/>
    <x v="2"/>
    <x v="3"/>
    <n v="25.04"/>
    <n v="564.38"/>
    <x v="1"/>
  </r>
  <r>
    <d v="2018-08-01T00:00:00"/>
    <x v="3"/>
    <x v="4"/>
    <n v="-31.57"/>
    <n v="405.18"/>
    <x v="3"/>
  </r>
  <r>
    <d v="2018-08-01T00:00:00"/>
    <x v="3"/>
    <x v="5"/>
    <n v="-1.42"/>
    <n v="18.27"/>
    <x v="3"/>
  </r>
  <r>
    <d v="2018-08-01T00:00:00"/>
    <x v="4"/>
    <x v="4"/>
    <n v="-54.6"/>
    <n v="642"/>
    <x v="3"/>
  </r>
  <r>
    <d v="2018-08-01T00:00:00"/>
    <x v="4"/>
    <x v="5"/>
    <n v="-2.46"/>
    <n v="28.95"/>
    <x v="3"/>
  </r>
  <r>
    <d v="2018-08-01T00:00:00"/>
    <x v="3"/>
    <x v="4"/>
    <n v="-15.48"/>
    <n v="198.84"/>
    <x v="3"/>
  </r>
  <r>
    <d v="2018-08-01T00:00:00"/>
    <x v="3"/>
    <x v="5"/>
    <n v="-0.71"/>
    <n v="8.9700000000000006"/>
    <x v="3"/>
  </r>
  <r>
    <d v="2018-08-01T00:00:00"/>
    <x v="4"/>
    <x v="4"/>
    <n v="-26.88"/>
    <n v="316"/>
    <x v="3"/>
  </r>
  <r>
    <d v="2018-08-01T00:00:00"/>
    <x v="4"/>
    <x v="5"/>
    <n v="-1.21"/>
    <n v="14.25"/>
    <x v="3"/>
  </r>
  <r>
    <d v="2018-08-01T00:00:00"/>
    <x v="3"/>
    <x v="0"/>
    <n v="-1420.67"/>
    <n v="18236.82"/>
    <x v="1"/>
  </r>
  <r>
    <d v="2018-08-01T00:00:00"/>
    <x v="3"/>
    <x v="1"/>
    <n v="-64.08"/>
    <n v="822.49"/>
    <x v="1"/>
  </r>
  <r>
    <d v="2018-08-01T00:00:00"/>
    <x v="4"/>
    <x v="0"/>
    <n v="-2455.1999999999998"/>
    <n v="28878"/>
    <x v="1"/>
  </r>
  <r>
    <d v="2018-08-01T00:00:00"/>
    <x v="4"/>
    <x v="1"/>
    <n v="-110.72"/>
    <n v="1302.4000000000001"/>
    <x v="1"/>
  </r>
  <r>
    <d v="2018-08-01T00:00:00"/>
    <x v="2"/>
    <x v="2"/>
    <n v="2090.94"/>
    <n v="47114.82"/>
    <x v="1"/>
  </r>
  <r>
    <d v="2018-08-01T00:00:00"/>
    <x v="2"/>
    <x v="3"/>
    <n v="94.25"/>
    <n v="2124.84"/>
    <x v="1"/>
  </r>
  <r>
    <d v="2018-08-01T00:00:00"/>
    <x v="2"/>
    <x v="6"/>
    <n v="0"/>
    <n v="47114.82"/>
    <x v="1"/>
  </r>
  <r>
    <d v="2018-08-01T00:00:00"/>
    <x v="3"/>
    <x v="0"/>
    <n v="-377.44"/>
    <n v="4844.9799999999996"/>
    <x v="1"/>
  </r>
  <r>
    <d v="2018-08-01T00:00:00"/>
    <x v="3"/>
    <x v="1"/>
    <n v="-17.03"/>
    <n v="218.52"/>
    <x v="1"/>
  </r>
  <r>
    <d v="2018-08-01T00:00:00"/>
    <x v="4"/>
    <x v="0"/>
    <n v="-652.02"/>
    <n v="7669"/>
    <x v="1"/>
  </r>
  <r>
    <d v="2018-08-01T00:00:00"/>
    <x v="4"/>
    <x v="1"/>
    <n v="-29.41"/>
    <n v="345.88"/>
    <x v="1"/>
  </r>
  <r>
    <d v="2018-08-01T00:00:00"/>
    <x v="3"/>
    <x v="4"/>
    <n v="-1.3"/>
    <n v="16.64"/>
    <x v="3"/>
  </r>
  <r>
    <d v="2018-08-01T00:00:00"/>
    <x v="3"/>
    <x v="5"/>
    <n v="-0.06"/>
    <n v="0.76"/>
    <x v="3"/>
  </r>
  <r>
    <d v="2018-08-01T00:00:00"/>
    <x v="4"/>
    <x v="4"/>
    <n v="-2.38"/>
    <n v="28"/>
    <x v="3"/>
  </r>
  <r>
    <d v="2018-08-01T00:00:00"/>
    <x v="4"/>
    <x v="5"/>
    <n v="-0.1"/>
    <n v="1.26"/>
    <x v="3"/>
  </r>
  <r>
    <d v="2018-08-01T00:00:00"/>
    <x v="3"/>
    <x v="0"/>
    <n v="-166.78"/>
    <n v="2140.91"/>
    <x v="1"/>
  </r>
  <r>
    <d v="2018-08-01T00:00:00"/>
    <x v="3"/>
    <x v="1"/>
    <n v="-7.52"/>
    <n v="96.56"/>
    <x v="1"/>
  </r>
  <r>
    <d v="2018-08-01T00:00:00"/>
    <x v="4"/>
    <x v="0"/>
    <n v="-330.9"/>
    <n v="3892"/>
    <x v="1"/>
  </r>
  <r>
    <d v="2018-08-01T00:00:00"/>
    <x v="4"/>
    <x v="1"/>
    <n v="-14.93"/>
    <n v="175.54"/>
    <x v="1"/>
  </r>
  <r>
    <d v="2018-08-01T00:00:00"/>
    <x v="2"/>
    <x v="6"/>
    <n v="0"/>
    <n v="6032.91"/>
    <x v="1"/>
  </r>
  <r>
    <d v="2018-08-01T00:00:00"/>
    <x v="2"/>
    <x v="2"/>
    <n v="267.74"/>
    <n v="6032.91"/>
    <x v="1"/>
  </r>
  <r>
    <d v="2018-08-01T00:00:00"/>
    <x v="2"/>
    <x v="3"/>
    <n v="12.06"/>
    <n v="272.08"/>
    <x v="1"/>
  </r>
  <r>
    <d v="2018-08-01T00:00:00"/>
    <x v="3"/>
    <x v="0"/>
    <n v="-17183.97"/>
    <n v="220590.03"/>
    <x v="1"/>
  </r>
  <r>
    <d v="2018-08-01T00:00:00"/>
    <x v="3"/>
    <x v="1"/>
    <n v="-775"/>
    <n v="9948.6200000000008"/>
    <x v="1"/>
  </r>
  <r>
    <d v="2018-08-01T00:00:00"/>
    <x v="2"/>
    <x v="2"/>
    <n v="2819.02"/>
    <n v="63520"/>
    <x v="4"/>
  </r>
  <r>
    <d v="2018-08-01T00:00:00"/>
    <x v="2"/>
    <x v="3"/>
    <n v="127.14"/>
    <n v="2864.75"/>
    <x v="4"/>
  </r>
  <r>
    <d v="2018-08-01T00:00:00"/>
    <x v="3"/>
    <x v="4"/>
    <n v="-5.4"/>
    <n v="69.3"/>
    <x v="3"/>
  </r>
  <r>
    <d v="2018-08-01T00:00:00"/>
    <x v="3"/>
    <x v="5"/>
    <n v="-0.24"/>
    <n v="3.13"/>
    <x v="3"/>
  </r>
  <r>
    <d v="2018-08-01T00:00:00"/>
    <x v="4"/>
    <x v="4"/>
    <n v="-10.71"/>
    <n v="126"/>
    <x v="3"/>
  </r>
  <r>
    <d v="2018-08-01T00:00:00"/>
    <x v="4"/>
    <x v="5"/>
    <n v="-0.48"/>
    <n v="5.68"/>
    <x v="3"/>
  </r>
  <r>
    <d v="2018-08-01T00:00:00"/>
    <x v="3"/>
    <x v="0"/>
    <n v="-107.38"/>
    <n v="1378.47"/>
    <x v="12"/>
  </r>
  <r>
    <d v="2018-08-01T00:00:00"/>
    <x v="3"/>
    <x v="1"/>
    <n v="-4.84"/>
    <n v="62.17"/>
    <x v="12"/>
  </r>
  <r>
    <d v="2018-08-01T00:00:00"/>
    <x v="4"/>
    <x v="0"/>
    <n v="-213.15"/>
    <n v="2507"/>
    <x v="12"/>
  </r>
  <r>
    <d v="2018-08-01T00:00:00"/>
    <x v="4"/>
    <x v="1"/>
    <n v="-9.61"/>
    <n v="113.07"/>
    <x v="12"/>
  </r>
  <r>
    <d v="2018-08-01T00:00:00"/>
    <x v="2"/>
    <x v="3"/>
    <n v="12.57"/>
    <n v="283.02"/>
    <x v="5"/>
  </r>
  <r>
    <d v="2018-08-01T00:00:00"/>
    <x v="2"/>
    <x v="2"/>
    <n v="172.44"/>
    <n v="3885.47"/>
    <x v="12"/>
  </r>
  <r>
    <d v="2018-08-01T00:00:00"/>
    <x v="2"/>
    <x v="3"/>
    <n v="7.78"/>
    <n v="175.23"/>
    <x v="12"/>
  </r>
  <r>
    <d v="2018-08-01T00:00:00"/>
    <x v="3"/>
    <x v="0"/>
    <n v="-788.52"/>
    <n v="10122.18"/>
    <x v="19"/>
  </r>
  <r>
    <d v="2018-08-01T00:00:00"/>
    <x v="3"/>
    <x v="1"/>
    <n v="-35.56"/>
    <n v="456.51"/>
    <x v="19"/>
  </r>
  <r>
    <d v="2018-08-01T00:00:00"/>
    <x v="4"/>
    <x v="0"/>
    <n v="-1564.79"/>
    <n v="18405"/>
    <x v="19"/>
  </r>
  <r>
    <d v="2018-08-01T00:00:00"/>
    <x v="4"/>
    <x v="1"/>
    <n v="-70.569999999999993"/>
    <n v="830.07"/>
    <x v="19"/>
  </r>
  <r>
    <d v="2018-08-01T00:00:00"/>
    <x v="3"/>
    <x v="0"/>
    <n v="-11.3"/>
    <n v="145"/>
    <x v="5"/>
  </r>
  <r>
    <d v="2018-08-01T00:00:00"/>
    <x v="3"/>
    <x v="1"/>
    <n v="-0.51"/>
    <n v="6.54"/>
    <x v="5"/>
  </r>
  <r>
    <d v="2018-08-01T00:00:00"/>
    <x v="2"/>
    <x v="6"/>
    <n v="0"/>
    <n v="3349"/>
    <x v="14"/>
  </r>
  <r>
    <d v="2018-08-01T00:00:00"/>
    <x v="2"/>
    <x v="2"/>
    <n v="148.63"/>
    <n v="3349"/>
    <x v="14"/>
  </r>
  <r>
    <d v="2018-08-01T00:00:00"/>
    <x v="2"/>
    <x v="3"/>
    <n v="6.7"/>
    <n v="151.04"/>
    <x v="14"/>
  </r>
  <r>
    <d v="2018-08-01T00:00:00"/>
    <x v="3"/>
    <x v="0"/>
    <n v="-167.88"/>
    <n v="2155.11"/>
    <x v="12"/>
  </r>
  <r>
    <d v="2018-08-01T00:00:00"/>
    <x v="3"/>
    <x v="1"/>
    <n v="-7.57"/>
    <n v="97.2"/>
    <x v="12"/>
  </r>
  <r>
    <d v="2019-08-01T00:00:00"/>
    <x v="4"/>
    <x v="0"/>
    <n v="41.35"/>
    <n v="-486.33"/>
    <x v="26"/>
  </r>
  <r>
    <d v="2019-08-01T00:00:00"/>
    <x v="4"/>
    <x v="1"/>
    <n v="1.86"/>
    <n v="-21.93"/>
    <x v="26"/>
  </r>
  <r>
    <d v="2019-08-01T00:00:00"/>
    <x v="4"/>
    <x v="0"/>
    <n v="30.87"/>
    <n v="-363.14"/>
    <x v="16"/>
  </r>
  <r>
    <d v="2019-08-01T00:00:00"/>
    <x v="4"/>
    <x v="1"/>
    <n v="1.39"/>
    <n v="-16.38"/>
    <x v="16"/>
  </r>
  <r>
    <d v="2018-11-01T00:00:00"/>
    <x v="5"/>
    <x v="0"/>
    <n v="-130.25"/>
    <n v="1460"/>
    <x v="20"/>
  </r>
  <r>
    <d v="2018-11-01T00:00:00"/>
    <x v="5"/>
    <x v="1"/>
    <n v="-5.87"/>
    <n v="65.849999999999994"/>
    <x v="20"/>
  </r>
  <r>
    <d v="2018-11-01T00:00:00"/>
    <x v="2"/>
    <x v="6"/>
    <n v="0"/>
    <n v="1460"/>
    <x v="20"/>
  </r>
  <r>
    <d v="2018-11-01T00:00:00"/>
    <x v="2"/>
    <x v="2"/>
    <n v="64.790000000000006"/>
    <n v="1460"/>
    <x v="20"/>
  </r>
  <r>
    <d v="2018-11-01T00:00:00"/>
    <x v="2"/>
    <x v="3"/>
    <n v="2.92"/>
    <n v="65.849999999999994"/>
    <x v="20"/>
  </r>
  <r>
    <d v="2018-07-01T00:00:00"/>
    <x v="4"/>
    <x v="4"/>
    <n v="-1.46"/>
    <n v="17.2"/>
    <x v="3"/>
  </r>
  <r>
    <d v="2018-07-01T00:00:00"/>
    <x v="4"/>
    <x v="5"/>
    <n v="-0.06"/>
    <n v="0.78"/>
    <x v="3"/>
  </r>
  <r>
    <d v="2018-07-01T00:00:00"/>
    <x v="7"/>
    <x v="4"/>
    <n v="-3.46"/>
    <n v="26"/>
    <x v="3"/>
  </r>
  <r>
    <d v="2018-07-01T00:00:00"/>
    <x v="7"/>
    <x v="5"/>
    <n v="-0.16"/>
    <n v="1.18"/>
    <x v="3"/>
  </r>
  <r>
    <d v="2018-06-01T00:00:00"/>
    <x v="9"/>
    <x v="0"/>
    <n v="-45.61"/>
    <n v="465.06"/>
    <x v="2"/>
  </r>
  <r>
    <d v="2018-06-01T00:00:00"/>
    <x v="9"/>
    <x v="1"/>
    <n v="-2.0499999999999998"/>
    <n v="20.98"/>
    <x v="2"/>
  </r>
  <r>
    <d v="2018-06-01T00:00:00"/>
    <x v="10"/>
    <x v="0"/>
    <n v="18.98"/>
    <n v="-241"/>
    <x v="2"/>
  </r>
  <r>
    <d v="2018-06-01T00:00:00"/>
    <x v="10"/>
    <x v="1"/>
    <n v="0.85"/>
    <n v="-10.86"/>
    <x v="2"/>
  </r>
  <r>
    <d v="2018-06-01T00:00:00"/>
    <x v="8"/>
    <x v="6"/>
    <n v="-1.67"/>
    <n v="224.06"/>
    <x v="2"/>
  </r>
  <r>
    <d v="2018-06-01T00:00:00"/>
    <x v="8"/>
    <x v="2"/>
    <n v="7.37"/>
    <n v="224.06"/>
    <x v="2"/>
  </r>
  <r>
    <d v="2018-06-01T00:00:00"/>
    <x v="8"/>
    <x v="3"/>
    <n v="0.34"/>
    <n v="10.11"/>
    <x v="2"/>
  </r>
  <r>
    <d v="2018-11-01T00:00:00"/>
    <x v="5"/>
    <x v="0"/>
    <n v="-121.69"/>
    <n v="1364"/>
    <x v="24"/>
  </r>
  <r>
    <d v="2018-11-01T00:00:00"/>
    <x v="5"/>
    <x v="1"/>
    <n v="-5.49"/>
    <n v="61.52"/>
    <x v="24"/>
  </r>
  <r>
    <d v="2018-11-01T00:00:00"/>
    <x v="2"/>
    <x v="6"/>
    <n v="0"/>
    <n v="1364"/>
    <x v="24"/>
  </r>
  <r>
    <d v="2018-11-01T00:00:00"/>
    <x v="2"/>
    <x v="2"/>
    <n v="60.52"/>
    <n v="1364"/>
    <x v="24"/>
  </r>
  <r>
    <d v="2018-11-01T00:00:00"/>
    <x v="2"/>
    <x v="3"/>
    <n v="2.73"/>
    <n v="61.52"/>
    <x v="24"/>
  </r>
  <r>
    <d v="2018-11-01T00:00:00"/>
    <x v="5"/>
    <x v="4"/>
    <n v="-9.9600000000000009"/>
    <n v="111.6"/>
    <x v="11"/>
  </r>
  <r>
    <d v="2018-11-01T00:00:00"/>
    <x v="5"/>
    <x v="5"/>
    <n v="-0.45"/>
    <n v="5.03"/>
    <x v="11"/>
  </r>
  <r>
    <d v="2018-06-01T00:00:00"/>
    <x v="2"/>
    <x v="2"/>
    <n v="24871.39"/>
    <n v="560417.4"/>
    <x v="2"/>
  </r>
  <r>
    <d v="2018-06-01T00:00:00"/>
    <x v="2"/>
    <x v="3"/>
    <n v="1121.54"/>
    <n v="25274.7"/>
    <x v="2"/>
  </r>
  <r>
    <d v="2018-06-01T00:00:00"/>
    <x v="2"/>
    <x v="0"/>
    <n v="-32427.17"/>
    <n v="345264.25"/>
    <x v="2"/>
  </r>
  <r>
    <d v="2018-06-01T00:00:00"/>
    <x v="2"/>
    <x v="1"/>
    <n v="-1462.51"/>
    <n v="15571.44"/>
    <x v="2"/>
  </r>
  <r>
    <d v="2018-06-01T00:00:00"/>
    <x v="2"/>
    <x v="6"/>
    <n v="0"/>
    <n v="560417.4"/>
    <x v="2"/>
  </r>
  <r>
    <d v="2018-06-01T00:00:00"/>
    <x v="10"/>
    <x v="0"/>
    <n v="-67.98"/>
    <n v="863"/>
    <x v="2"/>
  </r>
  <r>
    <d v="2018-06-01T00:00:00"/>
    <x v="10"/>
    <x v="1"/>
    <n v="-3.07"/>
    <n v="38.92"/>
    <x v="2"/>
  </r>
  <r>
    <d v="2018-06-01T00:00:00"/>
    <x v="8"/>
    <x v="6"/>
    <n v="-25.7"/>
    <n v="3474"/>
    <x v="6"/>
  </r>
  <r>
    <d v="2018-06-01T00:00:00"/>
    <x v="8"/>
    <x v="2"/>
    <n v="114.3"/>
    <n v="3474"/>
    <x v="6"/>
  </r>
  <r>
    <d v="2018-06-01T00:00:00"/>
    <x v="8"/>
    <x v="3"/>
    <n v="5.15"/>
    <n v="156.66999999999999"/>
    <x v="6"/>
  </r>
  <r>
    <d v="2018-06-01T00:00:00"/>
    <x v="2"/>
    <x v="2"/>
    <n v="20740.009999999998"/>
    <n v="467329.07"/>
    <x v="2"/>
  </r>
  <r>
    <d v="2018-06-01T00:00:00"/>
    <x v="2"/>
    <x v="3"/>
    <n v="935.35"/>
    <n v="21076.560000000001"/>
    <x v="2"/>
  </r>
  <r>
    <d v="2018-06-01T00:00:00"/>
    <x v="2"/>
    <x v="0"/>
    <n v="-28370.45"/>
    <n v="302070.99"/>
    <x v="2"/>
  </r>
  <r>
    <d v="2018-06-01T00:00:00"/>
    <x v="2"/>
    <x v="1"/>
    <n v="-1279.48"/>
    <n v="13623.55"/>
    <x v="2"/>
  </r>
  <r>
    <d v="2018-06-01T00:00:00"/>
    <x v="2"/>
    <x v="6"/>
    <n v="0"/>
    <n v="467329.07"/>
    <x v="2"/>
  </r>
  <r>
    <d v="2018-11-01T00:00:00"/>
    <x v="6"/>
    <x v="0"/>
    <n v="-37.15"/>
    <n v="441"/>
    <x v="18"/>
  </r>
  <r>
    <d v="2018-11-01T00:00:00"/>
    <x v="6"/>
    <x v="1"/>
    <n v="-1.67"/>
    <n v="19.89"/>
    <x v="18"/>
  </r>
  <r>
    <d v="2018-11-01T00:00:00"/>
    <x v="5"/>
    <x v="0"/>
    <n v="-112.4"/>
    <n v="1260"/>
    <x v="22"/>
  </r>
  <r>
    <d v="2018-11-01T00:00:00"/>
    <x v="5"/>
    <x v="1"/>
    <n v="-5.07"/>
    <n v="56.83"/>
    <x v="22"/>
  </r>
  <r>
    <d v="2018-11-01T00:00:00"/>
    <x v="2"/>
    <x v="2"/>
    <n v="55.92"/>
    <n v="1260"/>
    <x v="22"/>
  </r>
  <r>
    <d v="2018-11-01T00:00:00"/>
    <x v="2"/>
    <x v="3"/>
    <n v="2.52"/>
    <n v="56.83"/>
    <x v="22"/>
  </r>
  <r>
    <d v="2018-11-01T00:00:00"/>
    <x v="2"/>
    <x v="6"/>
    <n v="0"/>
    <n v="1260"/>
    <x v="22"/>
  </r>
  <r>
    <d v="2018-08-01T00:00:00"/>
    <x v="2"/>
    <x v="3"/>
    <n v="4.17"/>
    <n v="93.9"/>
    <x v="2"/>
  </r>
  <r>
    <d v="2018-08-01T00:00:00"/>
    <x v="2"/>
    <x v="6"/>
    <n v="0"/>
    <n v="2082"/>
    <x v="2"/>
  </r>
  <r>
    <d v="2018-08-01T00:00:00"/>
    <x v="3"/>
    <x v="0"/>
    <n v="-1509.31"/>
    <n v="19375"/>
    <x v="0"/>
  </r>
  <r>
    <d v="2018-08-01T00:00:00"/>
    <x v="3"/>
    <x v="1"/>
    <n v="-68.069999999999993"/>
    <n v="873.8"/>
    <x v="0"/>
  </r>
  <r>
    <d v="2018-08-01T00:00:00"/>
    <x v="3"/>
    <x v="0"/>
    <n v="-225.13"/>
    <n v="2890"/>
    <x v="4"/>
  </r>
  <r>
    <d v="2018-08-01T00:00:00"/>
    <x v="3"/>
    <x v="1"/>
    <n v="-10.15"/>
    <n v="130.34"/>
    <x v="4"/>
  </r>
  <r>
    <d v="2018-08-01T00:00:00"/>
    <x v="4"/>
    <x v="0"/>
    <n v="-706.52"/>
    <n v="8310"/>
    <x v="4"/>
  </r>
  <r>
    <d v="2018-08-01T00:00:00"/>
    <x v="4"/>
    <x v="1"/>
    <n v="-31.86"/>
    <n v="374.78"/>
    <x v="4"/>
  </r>
  <r>
    <d v="2018-08-01T00:00:00"/>
    <x v="3"/>
    <x v="0"/>
    <n v="-173.34"/>
    <n v="2225"/>
    <x v="5"/>
  </r>
  <r>
    <d v="2018-08-01T00:00:00"/>
    <x v="3"/>
    <x v="1"/>
    <n v="-7.8"/>
    <n v="100.35"/>
    <x v="5"/>
  </r>
  <r>
    <d v="2018-08-01T00:00:00"/>
    <x v="4"/>
    <x v="0"/>
    <n v="-344.33"/>
    <n v="4050"/>
    <x v="5"/>
  </r>
  <r>
    <d v="2018-08-01T00:00:00"/>
    <x v="4"/>
    <x v="1"/>
    <n v="-15.5"/>
    <n v="182.66"/>
    <x v="5"/>
  </r>
  <r>
    <d v="2018-08-01T00:00:00"/>
    <x v="2"/>
    <x v="6"/>
    <n v="0"/>
    <n v="6275"/>
    <x v="5"/>
  </r>
  <r>
    <d v="2018-08-01T00:00:00"/>
    <x v="2"/>
    <x v="2"/>
    <n v="278.48"/>
    <n v="6275"/>
    <x v="5"/>
  </r>
  <r>
    <d v="2018-08-01T00:00:00"/>
    <x v="3"/>
    <x v="0"/>
    <n v="-51.26"/>
    <n v="658"/>
    <x v="0"/>
  </r>
  <r>
    <d v="2018-08-01T00:00:00"/>
    <x v="3"/>
    <x v="1"/>
    <n v="-2.31"/>
    <n v="29.68"/>
    <x v="0"/>
  </r>
  <r>
    <d v="2018-08-01T00:00:00"/>
    <x v="4"/>
    <x v="0"/>
    <n v="-160.86000000000001"/>
    <n v="1892"/>
    <x v="0"/>
  </r>
  <r>
    <d v="2018-08-01T00:00:00"/>
    <x v="4"/>
    <x v="1"/>
    <n v="-7.25"/>
    <n v="85.33"/>
    <x v="0"/>
  </r>
  <r>
    <d v="2018-08-01T00:00:00"/>
    <x v="2"/>
    <x v="2"/>
    <n v="113.17"/>
    <n v="2550"/>
    <x v="0"/>
  </r>
  <r>
    <d v="2018-08-01T00:00:00"/>
    <x v="2"/>
    <x v="3"/>
    <n v="5.0999999999999996"/>
    <n v="115"/>
    <x v="0"/>
  </r>
  <r>
    <d v="2018-08-01T00:00:00"/>
    <x v="2"/>
    <x v="2"/>
    <n v="497.06"/>
    <n v="11200"/>
    <x v="4"/>
  </r>
  <r>
    <d v="2018-08-01T00:00:00"/>
    <x v="2"/>
    <x v="3"/>
    <n v="22.42"/>
    <n v="505.12"/>
    <x v="4"/>
  </r>
  <r>
    <d v="2018-08-01T00:00:00"/>
    <x v="3"/>
    <x v="0"/>
    <n v="-758.73"/>
    <n v="9739.77"/>
    <x v="1"/>
  </r>
  <r>
    <d v="2018-08-01T00:00:00"/>
    <x v="3"/>
    <x v="1"/>
    <n v="-34.22"/>
    <n v="439.3"/>
    <x v="1"/>
  </r>
  <r>
    <d v="2018-08-01T00:00:00"/>
    <x v="4"/>
    <x v="0"/>
    <n v="-2380.46"/>
    <n v="27999"/>
    <x v="1"/>
  </r>
  <r>
    <d v="2018-08-01T00:00:00"/>
    <x v="4"/>
    <x v="1"/>
    <n v="-107.37"/>
    <n v="1262.77"/>
    <x v="1"/>
  </r>
  <r>
    <d v="2018-08-01T00:00:00"/>
    <x v="2"/>
    <x v="6"/>
    <n v="0"/>
    <n v="37738.769999999997"/>
    <x v="1"/>
  </r>
  <r>
    <d v="2018-08-01T00:00:00"/>
    <x v="2"/>
    <x v="2"/>
    <n v="1674.84"/>
    <n v="37738.769999999997"/>
    <x v="1"/>
  </r>
  <r>
    <d v="2018-08-01T00:00:00"/>
    <x v="2"/>
    <x v="3"/>
    <n v="75.55"/>
    <n v="1702.01"/>
    <x v="1"/>
  </r>
  <r>
    <d v="2018-08-01T00:00:00"/>
    <x v="3"/>
    <x v="4"/>
    <n v="-2.1"/>
    <n v="27.02"/>
    <x v="3"/>
  </r>
  <r>
    <d v="2018-08-01T00:00:00"/>
    <x v="3"/>
    <x v="5"/>
    <n v="-0.1"/>
    <n v="1.22"/>
    <x v="3"/>
  </r>
  <r>
    <d v="2018-08-01T00:00:00"/>
    <x v="4"/>
    <x v="0"/>
    <n v="-26.1"/>
    <n v="307"/>
    <x v="5"/>
  </r>
  <r>
    <d v="2018-08-01T00:00:00"/>
    <x v="4"/>
    <x v="1"/>
    <n v="-1.18"/>
    <n v="13.85"/>
    <x v="5"/>
  </r>
  <r>
    <d v="2018-08-01T00:00:00"/>
    <x v="2"/>
    <x v="6"/>
    <n v="0"/>
    <n v="414"/>
    <x v="5"/>
  </r>
  <r>
    <d v="2018-08-01T00:00:00"/>
    <x v="2"/>
    <x v="2"/>
    <n v="18.37"/>
    <n v="414"/>
    <x v="5"/>
  </r>
  <r>
    <d v="2018-08-01T00:00:00"/>
    <x v="2"/>
    <x v="3"/>
    <n v="0.83"/>
    <n v="18.670000000000002"/>
    <x v="5"/>
  </r>
  <r>
    <d v="2018-08-01T00:00:00"/>
    <x v="4"/>
    <x v="5"/>
    <n v="-0.3"/>
    <n v="3.56"/>
    <x v="3"/>
  </r>
  <r>
    <d v="2018-08-01T00:00:00"/>
    <x v="4"/>
    <x v="4"/>
    <n v="-6.72"/>
    <n v="79"/>
    <x v="3"/>
  </r>
  <r>
    <d v="2018-08-01T00:00:00"/>
    <x v="3"/>
    <x v="0"/>
    <n v="-3088.55"/>
    <n v="39647.879999999997"/>
    <x v="2"/>
  </r>
  <r>
    <d v="2018-08-01T00:00:00"/>
    <x v="3"/>
    <x v="1"/>
    <n v="-139.22"/>
    <n v="1788.12"/>
    <x v="2"/>
  </r>
  <r>
    <d v="2018-09-01T00:00:00"/>
    <x v="2"/>
    <x v="6"/>
    <n v="0"/>
    <n v="255938.14"/>
    <x v="2"/>
  </r>
  <r>
    <d v="2018-09-01T00:00:00"/>
    <x v="2"/>
    <x v="2"/>
    <n v="11358.56"/>
    <n v="255938.14"/>
    <x v="2"/>
  </r>
  <r>
    <d v="2018-09-01T00:00:00"/>
    <x v="2"/>
    <x v="3"/>
    <n v="512.39"/>
    <n v="11542.75"/>
    <x v="2"/>
  </r>
  <r>
    <d v="2018-09-01T00:00:00"/>
    <x v="3"/>
    <x v="0"/>
    <n v="-36919.99"/>
    <n v="473940.74"/>
    <x v="2"/>
  </r>
  <r>
    <d v="2018-09-01T00:00:00"/>
    <x v="3"/>
    <x v="1"/>
    <n v="-1664.98"/>
    <n v="21374.83"/>
    <x v="2"/>
  </r>
  <r>
    <d v="2018-09-01T00:00:00"/>
    <x v="2"/>
    <x v="2"/>
    <n v="26791.26"/>
    <n v="603677.43999999994"/>
    <x v="2"/>
  </r>
  <r>
    <d v="2018-09-01T00:00:00"/>
    <x v="2"/>
    <x v="3"/>
    <n v="1208.29"/>
    <n v="27225.81"/>
    <x v="2"/>
  </r>
  <r>
    <d v="2018-09-01T00:00:00"/>
    <x v="2"/>
    <x v="6"/>
    <n v="0"/>
    <n v="603677.43999999994"/>
    <x v="2"/>
  </r>
  <r>
    <d v="2018-09-01T00:00:00"/>
    <x v="4"/>
    <x v="0"/>
    <n v="-73.290000000000006"/>
    <n v="862"/>
    <x v="2"/>
  </r>
  <r>
    <d v="2018-09-01T00:00:00"/>
    <x v="4"/>
    <x v="1"/>
    <n v="-3.31"/>
    <n v="38.880000000000003"/>
    <x v="2"/>
  </r>
  <r>
    <d v="2018-09-01T00:00:00"/>
    <x v="2"/>
    <x v="2"/>
    <n v="28377.66"/>
    <n v="639422.71"/>
    <x v="2"/>
  </r>
  <r>
    <d v="2018-09-01T00:00:00"/>
    <x v="2"/>
    <x v="3"/>
    <n v="1279.8599999999999"/>
    <n v="28838"/>
    <x v="2"/>
  </r>
  <r>
    <d v="2018-09-01T00:00:00"/>
    <x v="2"/>
    <x v="6"/>
    <n v="0"/>
    <n v="639422.71"/>
    <x v="2"/>
  </r>
  <r>
    <d v="2018-11-01T00:00:00"/>
    <x v="6"/>
    <x v="4"/>
    <n v="-5.9"/>
    <n v="70"/>
    <x v="3"/>
  </r>
  <r>
    <d v="2018-11-01T00:00:00"/>
    <x v="6"/>
    <x v="5"/>
    <n v="-0.26"/>
    <n v="3.16"/>
    <x v="3"/>
  </r>
  <r>
    <d v="2018-11-01T00:00:00"/>
    <x v="5"/>
    <x v="0"/>
    <n v="-8898.82"/>
    <n v="99751.25"/>
    <x v="1"/>
  </r>
  <r>
    <d v="2018-11-01T00:00:00"/>
    <x v="5"/>
    <x v="1"/>
    <n v="-401.29"/>
    <n v="4498.79"/>
    <x v="1"/>
  </r>
  <r>
    <d v="2018-11-01T00:00:00"/>
    <x v="6"/>
    <x v="0"/>
    <n v="-7352.53"/>
    <n v="87281"/>
    <x v="1"/>
  </r>
  <r>
    <d v="2018-11-01T00:00:00"/>
    <x v="6"/>
    <x v="1"/>
    <n v="-331.58"/>
    <n v="3936.37"/>
    <x v="1"/>
  </r>
  <r>
    <d v="2018-11-01T00:00:00"/>
    <x v="5"/>
    <x v="0"/>
    <n v="-628.04"/>
    <n v="7040"/>
    <x v="4"/>
  </r>
  <r>
    <d v="2018-11-01T00:00:00"/>
    <x v="5"/>
    <x v="1"/>
    <n v="-28.32"/>
    <n v="317.5"/>
    <x v="4"/>
  </r>
  <r>
    <d v="2018-11-01T00:00:00"/>
    <x v="5"/>
    <x v="0"/>
    <n v="-216.97"/>
    <n v="2432"/>
    <x v="5"/>
  </r>
  <r>
    <d v="2018-11-01T00:00:00"/>
    <x v="5"/>
    <x v="1"/>
    <n v="-9.7899999999999991"/>
    <n v="109.68"/>
    <x v="5"/>
  </r>
  <r>
    <d v="2018-11-01T00:00:00"/>
    <x v="6"/>
    <x v="0"/>
    <n v="-179.07"/>
    <n v="2126"/>
    <x v="5"/>
  </r>
  <r>
    <d v="2018-11-01T00:00:00"/>
    <x v="6"/>
    <x v="1"/>
    <n v="-8.1"/>
    <n v="95.88"/>
    <x v="5"/>
  </r>
  <r>
    <d v="2018-11-01T00:00:00"/>
    <x v="5"/>
    <x v="0"/>
    <n v="-249.25"/>
    <n v="2794"/>
    <x v="9"/>
  </r>
  <r>
    <d v="2018-11-01T00:00:00"/>
    <x v="5"/>
    <x v="1"/>
    <n v="-11.24"/>
    <n v="126.02"/>
    <x v="9"/>
  </r>
  <r>
    <d v="2018-11-01T00:00:00"/>
    <x v="2"/>
    <x v="6"/>
    <n v="0"/>
    <n v="4558"/>
    <x v="5"/>
  </r>
  <r>
    <d v="2018-11-01T00:00:00"/>
    <x v="2"/>
    <x v="2"/>
    <n v="202.29"/>
    <n v="4558"/>
    <x v="5"/>
  </r>
  <r>
    <d v="2018-11-01T00:00:00"/>
    <x v="2"/>
    <x v="3"/>
    <n v="9.1300000000000008"/>
    <n v="205.56"/>
    <x v="5"/>
  </r>
  <r>
    <d v="2018-11-01T00:00:00"/>
    <x v="2"/>
    <x v="6"/>
    <n v="0"/>
    <n v="187032.25"/>
    <x v="1"/>
  </r>
  <r>
    <d v="2018-11-01T00:00:00"/>
    <x v="2"/>
    <x v="2"/>
    <n v="8300.4599999999991"/>
    <n v="187032.25"/>
    <x v="1"/>
  </r>
  <r>
    <d v="2018-11-01T00:00:00"/>
    <x v="2"/>
    <x v="3"/>
    <n v="374.35"/>
    <n v="8435.15"/>
    <x v="1"/>
  </r>
  <r>
    <d v="2018-11-01T00:00:00"/>
    <x v="5"/>
    <x v="0"/>
    <n v="-19641.080000000002"/>
    <n v="220165.85"/>
    <x v="2"/>
  </r>
  <r>
    <d v="2018-11-01T00:00:00"/>
    <x v="5"/>
    <x v="1"/>
    <n v="-885.82"/>
    <n v="9929.34"/>
    <x v="2"/>
  </r>
  <r>
    <d v="2018-11-01T00:00:00"/>
    <x v="6"/>
    <x v="0"/>
    <n v="-16173.34"/>
    <n v="191992"/>
    <x v="2"/>
  </r>
  <r>
    <d v="2018-11-01T00:00:00"/>
    <x v="6"/>
    <x v="1"/>
    <n v="-729.35"/>
    <n v="8658.85"/>
    <x v="2"/>
  </r>
  <r>
    <d v="2018-11-01T00:00:00"/>
    <x v="2"/>
    <x v="2"/>
    <n v="18297.740000000002"/>
    <n v="412297.46"/>
    <x v="2"/>
  </r>
  <r>
    <d v="2018-11-01T00:00:00"/>
    <x v="2"/>
    <x v="3"/>
    <n v="825.08"/>
    <n v="18594.73"/>
    <x v="2"/>
  </r>
  <r>
    <d v="2018-11-01T00:00:00"/>
    <x v="5"/>
    <x v="4"/>
    <n v="-7.24"/>
    <n v="81.2"/>
    <x v="3"/>
  </r>
  <r>
    <d v="2018-11-01T00:00:00"/>
    <x v="5"/>
    <x v="5"/>
    <n v="-0.32"/>
    <n v="3.66"/>
    <x v="3"/>
  </r>
  <r>
    <d v="2018-11-01T00:00:00"/>
    <x v="2"/>
    <x v="2"/>
    <n v="8058.43"/>
    <n v="181576.83"/>
    <x v="1"/>
  </r>
  <r>
    <d v="2018-11-01T00:00:00"/>
    <x v="2"/>
    <x v="3"/>
    <n v="363.42"/>
    <n v="8189.13"/>
    <x v="1"/>
  </r>
  <r>
    <d v="2018-11-01T00:00:00"/>
    <x v="2"/>
    <x v="0"/>
    <n v="-268.45"/>
    <n v="2858.2"/>
    <x v="1"/>
  </r>
  <r>
    <d v="2018-11-01T00:00:00"/>
    <x v="2"/>
    <x v="1"/>
    <n v="-12.1"/>
    <n v="128.91"/>
    <x v="1"/>
  </r>
  <r>
    <d v="2018-11-01T00:00:00"/>
    <x v="2"/>
    <x v="6"/>
    <n v="0"/>
    <n v="181576.83"/>
    <x v="1"/>
  </r>
  <r>
    <d v="2018-11-01T00:00:00"/>
    <x v="9"/>
    <x v="0"/>
    <n v="-189.31"/>
    <n v="1929.81"/>
    <x v="1"/>
  </r>
  <r>
    <d v="2018-11-01T00:00:00"/>
    <x v="9"/>
    <x v="1"/>
    <n v="-8.5399999999999991"/>
    <n v="87.03"/>
    <x v="1"/>
  </r>
  <r>
    <d v="2018-11-01T00:00:00"/>
    <x v="8"/>
    <x v="2"/>
    <n v="63.49"/>
    <n v="1929.81"/>
    <x v="1"/>
  </r>
  <r>
    <d v="2018-11-01T00:00:00"/>
    <x v="8"/>
    <x v="3"/>
    <n v="2.86"/>
    <n v="87.03"/>
    <x v="1"/>
  </r>
  <r>
    <d v="2018-11-01T00:00:00"/>
    <x v="5"/>
    <x v="0"/>
    <n v="-412.87"/>
    <n v="4628"/>
    <x v="5"/>
  </r>
  <r>
    <d v="2018-11-01T00:00:00"/>
    <x v="5"/>
    <x v="1"/>
    <n v="-18.62"/>
    <n v="208.73"/>
    <x v="5"/>
  </r>
  <r>
    <d v="2018-11-01T00:00:00"/>
    <x v="6"/>
    <x v="0"/>
    <n v="-43.3"/>
    <n v="514"/>
    <x v="5"/>
  </r>
  <r>
    <d v="2018-11-01T00:00:00"/>
    <x v="6"/>
    <x v="1"/>
    <n v="-1.95"/>
    <n v="23.18"/>
    <x v="5"/>
  </r>
  <r>
    <d v="2018-11-01T00:00:00"/>
    <x v="2"/>
    <x v="6"/>
    <n v="0"/>
    <n v="5142"/>
    <x v="5"/>
  </r>
  <r>
    <d v="2018-11-01T00:00:00"/>
    <x v="2"/>
    <x v="2"/>
    <n v="228.2"/>
    <n v="5142"/>
    <x v="5"/>
  </r>
  <r>
    <d v="2018-11-01T00:00:00"/>
    <x v="2"/>
    <x v="3"/>
    <n v="10.29"/>
    <n v="231.92"/>
    <x v="5"/>
  </r>
  <r>
    <d v="2019-08-01T00:00:00"/>
    <x v="1"/>
    <x v="0"/>
    <n v="42.33"/>
    <n v="-345.99"/>
    <x v="2"/>
  </r>
  <r>
    <d v="2019-08-01T00:00:00"/>
    <x v="1"/>
    <x v="1"/>
    <n v="1.9"/>
    <n v="-15.59"/>
    <x v="2"/>
  </r>
  <r>
    <d v="2019-08-01T00:00:00"/>
    <x v="1"/>
    <x v="0"/>
    <n v="117.46"/>
    <n v="-960"/>
    <x v="26"/>
  </r>
  <r>
    <d v="2019-08-01T00:00:00"/>
    <x v="1"/>
    <x v="1"/>
    <n v="5.3"/>
    <n v="-43.3"/>
    <x v="26"/>
  </r>
  <r>
    <d v="2019-08-01T00:00:00"/>
    <x v="2"/>
    <x v="6"/>
    <n v="0"/>
    <n v="-4116.32"/>
    <x v="26"/>
  </r>
  <r>
    <d v="2019-08-01T00:00:00"/>
    <x v="1"/>
    <x v="0"/>
    <n v="80.989999999999995"/>
    <n v="-661.99"/>
    <x v="16"/>
  </r>
  <r>
    <d v="2019-08-01T00:00:00"/>
    <x v="1"/>
    <x v="1"/>
    <n v="3.65"/>
    <n v="-29.86"/>
    <x v="16"/>
  </r>
  <r>
    <d v="2019-08-01T00:00:00"/>
    <x v="2"/>
    <x v="6"/>
    <n v="0"/>
    <n v="-1565.12"/>
    <x v="16"/>
  </r>
  <r>
    <d v="2018-11-01T00:00:00"/>
    <x v="2"/>
    <x v="6"/>
    <n v="0"/>
    <n v="250093.21"/>
    <x v="2"/>
  </r>
  <r>
    <d v="2019-08-01T00:00:00"/>
    <x v="0"/>
    <x v="0"/>
    <n v="31.74"/>
    <n v="-345.02"/>
    <x v="2"/>
  </r>
  <r>
    <d v="2019-08-01T00:00:00"/>
    <x v="0"/>
    <x v="1"/>
    <n v="1.36"/>
    <n v="-14.7"/>
    <x v="2"/>
  </r>
  <r>
    <d v="2019-08-01T00:00:00"/>
    <x v="2"/>
    <x v="2"/>
    <n v="-190.48"/>
    <n v="-4291.96"/>
    <x v="2"/>
  </r>
  <r>
    <d v="2019-08-01T00:00:00"/>
    <x v="2"/>
    <x v="3"/>
    <n v="-8.56"/>
    <n v="-192.72"/>
    <x v="2"/>
  </r>
  <r>
    <d v="2019-08-01T00:00:00"/>
    <x v="0"/>
    <x v="0"/>
    <n v="109.09"/>
    <n v="-1186"/>
    <x v="26"/>
  </r>
  <r>
    <d v="2019-08-01T00:00:00"/>
    <x v="0"/>
    <x v="1"/>
    <n v="4.92"/>
    <n v="-53.49"/>
    <x v="26"/>
  </r>
  <r>
    <d v="2018-11-01T00:00:00"/>
    <x v="2"/>
    <x v="2"/>
    <n v="1337.65"/>
    <n v="30140.71"/>
    <x v="1"/>
  </r>
  <r>
    <d v="2018-11-01T00:00:00"/>
    <x v="2"/>
    <x v="3"/>
    <n v="60.28"/>
    <n v="1359.36"/>
    <x v="1"/>
  </r>
  <r>
    <d v="2018-11-01T00:00:00"/>
    <x v="1"/>
    <x v="0"/>
    <n v="-112.93"/>
    <n v="922.99"/>
    <x v="2"/>
  </r>
  <r>
    <d v="2018-11-01T00:00:00"/>
    <x v="1"/>
    <x v="1"/>
    <n v="-5.09"/>
    <n v="41.63"/>
    <x v="2"/>
  </r>
  <r>
    <d v="2018-11-01T00:00:00"/>
    <x v="1"/>
    <x v="0"/>
    <n v="-17.079999999999998"/>
    <n v="139.61000000000001"/>
    <x v="2"/>
  </r>
  <r>
    <d v="2018-11-01T00:00:00"/>
    <x v="1"/>
    <x v="1"/>
    <n v="-0.77"/>
    <n v="6.29"/>
    <x v="2"/>
  </r>
  <r>
    <d v="2018-08-01T00:00:00"/>
    <x v="2"/>
    <x v="2"/>
    <n v="39339.589999999997"/>
    <n v="886425.68"/>
    <x v="2"/>
  </r>
  <r>
    <d v="2018-08-01T00:00:00"/>
    <x v="2"/>
    <x v="3"/>
    <n v="1774.18"/>
    <n v="39977.769999999997"/>
    <x v="2"/>
  </r>
  <r>
    <d v="2018-08-01T00:00:00"/>
    <x v="2"/>
    <x v="6"/>
    <n v="0"/>
    <n v="886425.68"/>
    <x v="2"/>
  </r>
  <r>
    <d v="2018-08-01T00:00:00"/>
    <x v="2"/>
    <x v="2"/>
    <n v="66.53"/>
    <n v="1499"/>
    <x v="6"/>
  </r>
  <r>
    <d v="2018-08-01T00:00:00"/>
    <x v="2"/>
    <x v="0"/>
    <n v="-22.82"/>
    <n v="243"/>
    <x v="6"/>
  </r>
  <r>
    <d v="2018-08-01T00:00:00"/>
    <x v="2"/>
    <x v="1"/>
    <n v="-1.03"/>
    <n v="10.96"/>
    <x v="6"/>
  </r>
  <r>
    <d v="2018-08-01T00:00:00"/>
    <x v="4"/>
    <x v="0"/>
    <n v="-46047.94"/>
    <n v="541613.18999999994"/>
    <x v="2"/>
  </r>
  <r>
    <d v="2018-08-01T00:00:00"/>
    <x v="4"/>
    <x v="1"/>
    <n v="-2076.8200000000002"/>
    <n v="24426.77"/>
    <x v="2"/>
  </r>
  <r>
    <d v="2018-08-01T00:00:00"/>
    <x v="7"/>
    <x v="0"/>
    <n v="-519.83000000000004"/>
    <n v="3898"/>
    <x v="2"/>
  </r>
  <r>
    <d v="2018-08-01T00:00:00"/>
    <x v="7"/>
    <x v="1"/>
    <n v="-23.43"/>
    <n v="175.79"/>
    <x v="2"/>
  </r>
  <r>
    <d v="2018-08-01T00:00:00"/>
    <x v="2"/>
    <x v="3"/>
    <n v="3"/>
    <n v="67.61"/>
    <x v="6"/>
  </r>
  <r>
    <d v="2018-08-01T00:00:00"/>
    <x v="4"/>
    <x v="0"/>
    <n v="-51.69"/>
    <n v="608"/>
    <x v="6"/>
  </r>
  <r>
    <d v="2018-08-01T00:00:00"/>
    <x v="4"/>
    <x v="1"/>
    <n v="-2.33"/>
    <n v="27.42"/>
    <x v="6"/>
  </r>
  <r>
    <d v="2018-08-01T00:00:00"/>
    <x v="7"/>
    <x v="0"/>
    <n v="-132.56"/>
    <n v="994"/>
    <x v="6"/>
  </r>
  <r>
    <d v="2018-08-01T00:00:00"/>
    <x v="7"/>
    <x v="1"/>
    <n v="-5.98"/>
    <n v="44.83"/>
    <x v="6"/>
  </r>
  <r>
    <d v="2018-08-01T00:00:00"/>
    <x v="2"/>
    <x v="6"/>
    <n v="0"/>
    <n v="1845"/>
    <x v="6"/>
  </r>
  <r>
    <d v="2018-08-01T00:00:00"/>
    <x v="2"/>
    <x v="2"/>
    <n v="81.88"/>
    <n v="1845"/>
    <x v="6"/>
  </r>
  <r>
    <d v="2018-08-01T00:00:00"/>
    <x v="2"/>
    <x v="3"/>
    <n v="3.69"/>
    <n v="83.21"/>
    <x v="6"/>
  </r>
  <r>
    <d v="2018-08-01T00:00:00"/>
    <x v="2"/>
    <x v="6"/>
    <n v="0"/>
    <n v="110"/>
    <x v="5"/>
  </r>
  <r>
    <d v="2018-08-01T00:00:00"/>
    <x v="2"/>
    <x v="3"/>
    <n v="0.22"/>
    <n v="4.96"/>
    <x v="5"/>
  </r>
  <r>
    <d v="2018-08-01T00:00:00"/>
    <x v="4"/>
    <x v="7"/>
    <n v="32.9"/>
    <n v="-387"/>
    <x v="8"/>
  </r>
  <r>
    <d v="2018-08-01T00:00:00"/>
    <x v="7"/>
    <x v="7"/>
    <n v="71.349999999999994"/>
    <n v="-535"/>
    <x v="8"/>
  </r>
  <r>
    <d v="2018-08-01T00:00:00"/>
    <x v="2"/>
    <x v="8"/>
    <n v="-40.92"/>
    <n v="-922"/>
    <x v="8"/>
  </r>
  <r>
    <d v="2018-08-01T00:00:00"/>
    <x v="2"/>
    <x v="9"/>
    <n v="0"/>
    <n v="-922"/>
    <x v="8"/>
  </r>
  <r>
    <d v="2018-08-01T00:00:00"/>
    <x v="4"/>
    <x v="0"/>
    <n v="-57.56"/>
    <n v="677"/>
    <x v="6"/>
  </r>
  <r>
    <d v="2018-08-01T00:00:00"/>
    <x v="4"/>
    <x v="1"/>
    <n v="-2.6"/>
    <n v="30.54"/>
    <x v="6"/>
  </r>
  <r>
    <d v="2018-08-01T00:00:00"/>
    <x v="7"/>
    <x v="0"/>
    <n v="-91.89"/>
    <n v="689"/>
    <x v="6"/>
  </r>
  <r>
    <d v="2018-08-01T00:00:00"/>
    <x v="7"/>
    <x v="1"/>
    <n v="-4.1399999999999997"/>
    <n v="31.07"/>
    <x v="6"/>
  </r>
  <r>
    <d v="2018-08-01T00:00:00"/>
    <x v="2"/>
    <x v="6"/>
    <n v="0"/>
    <n v="1499"/>
    <x v="6"/>
  </r>
  <r>
    <d v="2018-08-01T00:00:00"/>
    <x v="2"/>
    <x v="2"/>
    <n v="4.88"/>
    <n v="110"/>
    <x v="5"/>
  </r>
  <r>
    <d v="2018-08-01T00:00:00"/>
    <x v="4"/>
    <x v="0"/>
    <n v="-81.11"/>
    <n v="953.99"/>
    <x v="1"/>
  </r>
  <r>
    <d v="2018-08-01T00:00:00"/>
    <x v="4"/>
    <x v="1"/>
    <n v="-3.66"/>
    <n v="43.02"/>
    <x v="1"/>
  </r>
  <r>
    <d v="2018-08-01T00:00:00"/>
    <x v="7"/>
    <x v="0"/>
    <n v="-166.44"/>
    <n v="1248"/>
    <x v="1"/>
  </r>
  <r>
    <d v="2018-08-01T00:00:00"/>
    <x v="7"/>
    <x v="1"/>
    <n v="-7.51"/>
    <n v="56.28"/>
    <x v="1"/>
  </r>
  <r>
    <d v="2018-08-01T00:00:00"/>
    <x v="2"/>
    <x v="6"/>
    <n v="0"/>
    <n v="2201.9899999999998"/>
    <x v="1"/>
  </r>
  <r>
    <d v="2018-08-01T00:00:00"/>
    <x v="2"/>
    <x v="2"/>
    <n v="97.73"/>
    <n v="2201.9899999999998"/>
    <x v="1"/>
  </r>
  <r>
    <d v="2018-08-01T00:00:00"/>
    <x v="2"/>
    <x v="3"/>
    <n v="4.41"/>
    <n v="99.32"/>
    <x v="1"/>
  </r>
  <r>
    <d v="2018-08-01T00:00:00"/>
    <x v="4"/>
    <x v="1"/>
    <n v="-5.24"/>
    <n v="61.52"/>
    <x v="24"/>
  </r>
  <r>
    <d v="2018-08-01T00:00:00"/>
    <x v="2"/>
    <x v="6"/>
    <n v="0"/>
    <n v="1364"/>
    <x v="24"/>
  </r>
  <r>
    <d v="2018-08-01T00:00:00"/>
    <x v="2"/>
    <x v="2"/>
    <n v="60.52"/>
    <n v="1364"/>
    <x v="24"/>
  </r>
  <r>
    <d v="2018-08-01T00:00:00"/>
    <x v="2"/>
    <x v="3"/>
    <n v="2.73"/>
    <n v="61.52"/>
    <x v="24"/>
  </r>
  <r>
    <d v="2018-08-01T00:00:00"/>
    <x v="7"/>
    <x v="0"/>
    <n v="-2.93"/>
    <n v="22"/>
    <x v="18"/>
  </r>
  <r>
    <d v="2018-08-01T00:00:00"/>
    <x v="7"/>
    <x v="1"/>
    <n v="-0.13"/>
    <n v="0.99"/>
    <x v="18"/>
  </r>
  <r>
    <d v="2018-08-01T00:00:00"/>
    <x v="3"/>
    <x v="4"/>
    <n v="-0.04"/>
    <n v="0.4"/>
    <x v="11"/>
  </r>
  <r>
    <d v="2018-08-01T00:00:00"/>
    <x v="3"/>
    <x v="5"/>
    <n v="0"/>
    <n v="0.02"/>
    <x v="11"/>
  </r>
  <r>
    <d v="2018-08-01T00:00:00"/>
    <x v="4"/>
    <x v="4"/>
    <n v="-90.1"/>
    <n v="1059.8"/>
    <x v="11"/>
  </r>
  <r>
    <d v="2018-08-01T00:00:00"/>
    <x v="4"/>
    <x v="5"/>
    <n v="-4.0599999999999996"/>
    <n v="47.79"/>
    <x v="11"/>
  </r>
  <r>
    <d v="2018-09-01T00:00:00"/>
    <x v="4"/>
    <x v="0"/>
    <n v="-16249.58"/>
    <n v="191126"/>
    <x v="2"/>
  </r>
  <r>
    <d v="2018-09-01T00:00:00"/>
    <x v="4"/>
    <x v="1"/>
    <n v="-732.85"/>
    <n v="8619.7800000000007"/>
    <x v="2"/>
  </r>
  <r>
    <d v="2018-09-01T00:00:00"/>
    <x v="2"/>
    <x v="2"/>
    <n v="17676.73"/>
    <n v="398303.27"/>
    <x v="2"/>
  </r>
  <r>
    <d v="2018-09-01T00:00:00"/>
    <x v="2"/>
    <x v="3"/>
    <n v="797.18"/>
    <n v="17963.52"/>
    <x v="2"/>
  </r>
  <r>
    <d v="2018-09-01T00:00:00"/>
    <x v="2"/>
    <x v="6"/>
    <n v="0"/>
    <n v="398303.27"/>
    <x v="2"/>
  </r>
  <r>
    <d v="2018-09-01T00:00:00"/>
    <x v="3"/>
    <x v="0"/>
    <n v="-1509.74"/>
    <n v="19380.48"/>
    <x v="1"/>
  </r>
  <r>
    <d v="2018-09-01T00:00:00"/>
    <x v="3"/>
    <x v="1"/>
    <n v="-68.08"/>
    <n v="874.06"/>
    <x v="1"/>
  </r>
  <r>
    <d v="2018-09-01T00:00:00"/>
    <x v="4"/>
    <x v="0"/>
    <n v="-1544.65"/>
    <n v="18168"/>
    <x v="1"/>
  </r>
  <r>
    <d v="2018-09-01T00:00:00"/>
    <x v="4"/>
    <x v="1"/>
    <n v="-69.680000000000007"/>
    <n v="819.38"/>
    <x v="1"/>
  </r>
  <r>
    <d v="2018-09-01T00:00:00"/>
    <x v="2"/>
    <x v="6"/>
    <n v="0"/>
    <n v="37548.480000000003"/>
    <x v="1"/>
  </r>
  <r>
    <d v="2018-09-01T00:00:00"/>
    <x v="2"/>
    <x v="2"/>
    <n v="1666.41"/>
    <n v="37548.480000000003"/>
    <x v="1"/>
  </r>
  <r>
    <d v="2018-09-01T00:00:00"/>
    <x v="2"/>
    <x v="3"/>
    <n v="75.16"/>
    <n v="1693.43"/>
    <x v="1"/>
  </r>
  <r>
    <d v="2018-09-01T00:00:00"/>
    <x v="3"/>
    <x v="0"/>
    <n v="-16060.24"/>
    <n v="206164.26"/>
    <x v="2"/>
  </r>
  <r>
    <d v="2018-09-01T00:00:00"/>
    <x v="3"/>
    <x v="1"/>
    <n v="-724.45"/>
    <n v="9298.06"/>
    <x v="2"/>
  </r>
  <r>
    <d v="2018-09-01T00:00:00"/>
    <x v="3"/>
    <x v="5"/>
    <n v="-0.97"/>
    <n v="12.42"/>
    <x v="3"/>
  </r>
  <r>
    <d v="2018-09-01T00:00:00"/>
    <x v="4"/>
    <x v="4"/>
    <n v="-22.03"/>
    <n v="259"/>
    <x v="3"/>
  </r>
  <r>
    <d v="2018-09-01T00:00:00"/>
    <x v="4"/>
    <x v="5"/>
    <n v="-1"/>
    <n v="11.68"/>
    <x v="3"/>
  </r>
  <r>
    <d v="2018-09-01T00:00:00"/>
    <x v="3"/>
    <x v="0"/>
    <n v="-49.54"/>
    <n v="636"/>
    <x v="14"/>
  </r>
  <r>
    <d v="2018-09-01T00:00:00"/>
    <x v="3"/>
    <x v="1"/>
    <n v="-2.23"/>
    <n v="28.68"/>
    <x v="14"/>
  </r>
  <r>
    <d v="2018-09-01T00:00:00"/>
    <x v="4"/>
    <x v="0"/>
    <n v="-50.76"/>
    <n v="597"/>
    <x v="14"/>
  </r>
  <r>
    <d v="2018-09-01T00:00:00"/>
    <x v="4"/>
    <x v="1"/>
    <n v="-2.29"/>
    <n v="26.92"/>
    <x v="14"/>
  </r>
  <r>
    <d v="2018-09-01T00:00:00"/>
    <x v="2"/>
    <x v="6"/>
    <n v="0"/>
    <n v="1233"/>
    <x v="14"/>
  </r>
  <r>
    <d v="2018-09-01T00:00:00"/>
    <x v="2"/>
    <x v="2"/>
    <n v="54.72"/>
    <n v="1233"/>
    <x v="14"/>
  </r>
  <r>
    <d v="2018-09-01T00:00:00"/>
    <x v="2"/>
    <x v="3"/>
    <n v="2.4700000000000002"/>
    <n v="55.61"/>
    <x v="14"/>
  </r>
  <r>
    <d v="2018-09-01T00:00:00"/>
    <x v="3"/>
    <x v="0"/>
    <n v="-545.22"/>
    <n v="6999"/>
    <x v="4"/>
  </r>
  <r>
    <d v="2018-09-01T00:00:00"/>
    <x v="3"/>
    <x v="1"/>
    <n v="-24.59"/>
    <n v="315.64999999999998"/>
    <x v="4"/>
  </r>
  <r>
    <d v="2018-09-01T00:00:00"/>
    <x v="4"/>
    <x v="0"/>
    <n v="-557.82000000000005"/>
    <n v="6561"/>
    <x v="4"/>
  </r>
  <r>
    <d v="2018-09-01T00:00:00"/>
    <x v="4"/>
    <x v="1"/>
    <n v="-25.16"/>
    <n v="295.89999999999998"/>
    <x v="4"/>
  </r>
  <r>
    <d v="2018-09-01T00:00:00"/>
    <x v="2"/>
    <x v="2"/>
    <n v="601.79"/>
    <n v="13560"/>
    <x v="4"/>
  </r>
  <r>
    <d v="2018-09-01T00:00:00"/>
    <x v="2"/>
    <x v="3"/>
    <n v="27.14"/>
    <n v="611.55999999999995"/>
    <x v="4"/>
  </r>
  <r>
    <d v="2018-09-01T00:00:00"/>
    <x v="3"/>
    <x v="0"/>
    <n v="-12150.69"/>
    <n v="155978.29"/>
    <x v="1"/>
  </r>
  <r>
    <d v="2018-09-01T00:00:00"/>
    <x v="3"/>
    <x v="1"/>
    <n v="-548.05999999999995"/>
    <n v="7034.59"/>
    <x v="1"/>
  </r>
  <r>
    <d v="2018-09-01T00:00:00"/>
    <x v="4"/>
    <x v="0"/>
    <n v="-12432.06"/>
    <n v="146225"/>
    <x v="1"/>
  </r>
  <r>
    <d v="2018-09-01T00:00:00"/>
    <x v="4"/>
    <x v="1"/>
    <n v="-560.70000000000005"/>
    <n v="6594.77"/>
    <x v="1"/>
  </r>
  <r>
    <d v="2018-09-01T00:00:00"/>
    <x v="2"/>
    <x v="2"/>
    <n v="13411.78"/>
    <n v="302203.28999999998"/>
    <x v="1"/>
  </r>
  <r>
    <d v="2018-09-01T00:00:00"/>
    <x v="2"/>
    <x v="3"/>
    <n v="604.87"/>
    <n v="13629.34"/>
    <x v="1"/>
  </r>
  <r>
    <d v="2018-09-01T00:00:00"/>
    <x v="2"/>
    <x v="6"/>
    <n v="0"/>
    <n v="302203.28999999998"/>
    <x v="1"/>
  </r>
  <r>
    <d v="2018-09-01T00:00:00"/>
    <x v="7"/>
    <x v="0"/>
    <n v="-4.8"/>
    <n v="36"/>
    <x v="2"/>
  </r>
  <r>
    <d v="2018-09-01T00:00:00"/>
    <x v="7"/>
    <x v="1"/>
    <n v="-0.22"/>
    <n v="1.62"/>
    <x v="2"/>
  </r>
  <r>
    <d v="2018-09-01T00:00:00"/>
    <x v="3"/>
    <x v="0"/>
    <n v="-25771.040000000001"/>
    <n v="330822.03999999998"/>
    <x v="2"/>
  </r>
  <r>
    <d v="2018-09-01T00:00:00"/>
    <x v="3"/>
    <x v="1"/>
    <n v="-1162.33"/>
    <n v="14920"/>
    <x v="2"/>
  </r>
  <r>
    <d v="2018-09-01T00:00:00"/>
    <x v="4"/>
    <x v="0"/>
    <n v="-26215.47"/>
    <n v="308344.23"/>
    <x v="2"/>
  </r>
  <r>
    <d v="2018-09-01T00:00:00"/>
    <x v="4"/>
    <x v="1"/>
    <n v="-1182.3"/>
    <n v="13906.38"/>
    <x v="2"/>
  </r>
  <r>
    <d v="2018-09-01T00:00:00"/>
    <x v="2"/>
    <x v="2"/>
    <n v="28388.05"/>
    <n v="639658.27"/>
    <x v="2"/>
  </r>
  <r>
    <d v="2018-09-01T00:00:00"/>
    <x v="2"/>
    <x v="3"/>
    <n v="1280.24"/>
    <n v="28848.55"/>
    <x v="2"/>
  </r>
  <r>
    <d v="2018-09-01T00:00:00"/>
    <x v="2"/>
    <x v="6"/>
    <n v="0"/>
    <n v="639658.27"/>
    <x v="2"/>
  </r>
  <r>
    <d v="2018-09-01T00:00:00"/>
    <x v="2"/>
    <x v="3"/>
    <n v="1736.38"/>
    <n v="39128.839999999997"/>
    <x v="2"/>
  </r>
  <r>
    <d v="2018-09-01T00:00:00"/>
    <x v="2"/>
    <x v="6"/>
    <n v="0"/>
    <n v="867604.06"/>
    <x v="2"/>
  </r>
  <r>
    <d v="2018-09-01T00:00:00"/>
    <x v="2"/>
    <x v="2"/>
    <n v="38504.31"/>
    <n v="867604.06"/>
    <x v="2"/>
  </r>
  <r>
    <d v="2018-09-01T00:00:00"/>
    <x v="3"/>
    <x v="0"/>
    <n v="-183.32"/>
    <n v="2353"/>
    <x v="5"/>
  </r>
  <r>
    <d v="2018-09-01T00:00:00"/>
    <x v="3"/>
    <x v="1"/>
    <n v="-8.26"/>
    <n v="106.12"/>
    <x v="5"/>
  </r>
  <r>
    <d v="2018-08-01T00:00:00"/>
    <x v="2"/>
    <x v="2"/>
    <n v="124.31"/>
    <n v="2801"/>
    <x v="0"/>
  </r>
  <r>
    <d v="2018-08-01T00:00:00"/>
    <x v="2"/>
    <x v="3"/>
    <n v="5.61"/>
    <n v="126.33"/>
    <x v="0"/>
  </r>
  <r>
    <d v="2018-08-01T00:00:00"/>
    <x v="4"/>
    <x v="0"/>
    <n v="-37.83"/>
    <n v="445"/>
    <x v="6"/>
  </r>
  <r>
    <d v="2018-08-01T00:00:00"/>
    <x v="4"/>
    <x v="1"/>
    <n v="-1.7"/>
    <n v="20.07"/>
    <x v="6"/>
  </r>
  <r>
    <d v="2018-08-01T00:00:00"/>
    <x v="2"/>
    <x v="2"/>
    <n v="19.75"/>
    <n v="445"/>
    <x v="6"/>
  </r>
  <r>
    <d v="2018-08-01T00:00:00"/>
    <x v="2"/>
    <x v="3"/>
    <n v="0.89"/>
    <n v="20.07"/>
    <x v="6"/>
  </r>
  <r>
    <d v="2018-08-01T00:00:00"/>
    <x v="2"/>
    <x v="6"/>
    <n v="0"/>
    <n v="445"/>
    <x v="6"/>
  </r>
  <r>
    <d v="2018-08-01T00:00:00"/>
    <x v="2"/>
    <x v="6"/>
    <n v="0"/>
    <n v="13"/>
    <x v="5"/>
  </r>
  <r>
    <d v="2018-08-01T00:00:00"/>
    <x v="2"/>
    <x v="2"/>
    <n v="0.57999999999999996"/>
    <n v="13"/>
    <x v="5"/>
  </r>
  <r>
    <d v="2018-08-01T00:00:00"/>
    <x v="2"/>
    <x v="3"/>
    <n v="0.03"/>
    <n v="0.59"/>
    <x v="5"/>
  </r>
  <r>
    <d v="2018-08-01T00:00:00"/>
    <x v="4"/>
    <x v="0"/>
    <n v="-864.78"/>
    <n v="10171.58"/>
    <x v="1"/>
  </r>
  <r>
    <d v="2018-08-01T00:00:00"/>
    <x v="4"/>
    <x v="1"/>
    <n v="-39"/>
    <n v="458.74"/>
    <x v="1"/>
  </r>
  <r>
    <d v="2018-08-01T00:00:00"/>
    <x v="2"/>
    <x v="6"/>
    <n v="0"/>
    <n v="10171.58"/>
    <x v="1"/>
  </r>
  <r>
    <d v="2018-08-01T00:00:00"/>
    <x v="2"/>
    <x v="2"/>
    <n v="451.41"/>
    <n v="10171.58"/>
    <x v="1"/>
  </r>
  <r>
    <d v="2018-08-01T00:00:00"/>
    <x v="2"/>
    <x v="3"/>
    <n v="20.36"/>
    <n v="458.74"/>
    <x v="1"/>
  </r>
  <r>
    <d v="2018-08-01T00:00:00"/>
    <x v="7"/>
    <x v="0"/>
    <n v="-9.33"/>
    <n v="70"/>
    <x v="2"/>
  </r>
  <r>
    <d v="2018-08-01T00:00:00"/>
    <x v="7"/>
    <x v="1"/>
    <n v="-0.42"/>
    <n v="3.16"/>
    <x v="2"/>
  </r>
  <r>
    <d v="2018-08-01T00:00:00"/>
    <x v="3"/>
    <x v="0"/>
    <n v="-0.02"/>
    <n v="0.28999999999999998"/>
    <x v="1"/>
  </r>
  <r>
    <d v="2018-08-01T00:00:00"/>
    <x v="3"/>
    <x v="1"/>
    <n v="0"/>
    <n v="0.01"/>
    <x v="1"/>
  </r>
  <r>
    <d v="2018-08-01T00:00:00"/>
    <x v="4"/>
    <x v="0"/>
    <n v="-3230.21"/>
    <n v="37993.629999999997"/>
    <x v="1"/>
  </r>
  <r>
    <d v="2018-08-01T00:00:00"/>
    <x v="4"/>
    <x v="1"/>
    <n v="-145.68"/>
    <n v="1713.52"/>
    <x v="1"/>
  </r>
  <r>
    <d v="2018-11-01T00:00:00"/>
    <x v="5"/>
    <x v="0"/>
    <n v="-1085.22"/>
    <n v="12164.78"/>
    <x v="15"/>
  </r>
  <r>
    <d v="2018-08-01T00:00:00"/>
    <x v="2"/>
    <x v="2"/>
    <n v="30.58"/>
    <n v="688.99"/>
    <x v="18"/>
  </r>
  <r>
    <d v="2018-08-01T00:00:00"/>
    <x v="2"/>
    <x v="3"/>
    <n v="1.38"/>
    <n v="31.07"/>
    <x v="18"/>
  </r>
  <r>
    <d v="2018-08-01T00:00:00"/>
    <x v="4"/>
    <x v="0"/>
    <n v="-25241.759999999998"/>
    <n v="296891.96000000002"/>
    <x v="26"/>
  </r>
  <r>
    <d v="2018-08-01T00:00:00"/>
    <x v="4"/>
    <x v="1"/>
    <n v="-1138.33"/>
    <n v="13389.85"/>
    <x v="26"/>
  </r>
  <r>
    <d v="2018-08-01T00:00:00"/>
    <x v="2"/>
    <x v="6"/>
    <n v="0"/>
    <n v="296894.69"/>
    <x v="26"/>
  </r>
  <r>
    <d v="2018-08-01T00:00:00"/>
    <x v="2"/>
    <x v="2"/>
    <n v="13176.1"/>
    <n v="296894.69"/>
    <x v="26"/>
  </r>
  <r>
    <d v="2018-08-01T00:00:00"/>
    <x v="2"/>
    <x v="3"/>
    <n v="594.16"/>
    <n v="13389.97"/>
    <x v="26"/>
  </r>
  <r>
    <d v="2018-08-01T00:00:00"/>
    <x v="7"/>
    <x v="0"/>
    <n v="-90.54"/>
    <n v="679"/>
    <x v="10"/>
  </r>
  <r>
    <d v="2018-08-01T00:00:00"/>
    <x v="7"/>
    <x v="1"/>
    <n v="-4.08"/>
    <n v="30.63"/>
    <x v="10"/>
  </r>
  <r>
    <d v="2018-08-01T00:00:00"/>
    <x v="3"/>
    <x v="0"/>
    <n v="-23.06"/>
    <n v="296.02999999999997"/>
    <x v="2"/>
  </r>
  <r>
    <d v="2018-08-01T00:00:00"/>
    <x v="3"/>
    <x v="1"/>
    <n v="-1.04"/>
    <n v="13.35"/>
    <x v="2"/>
  </r>
  <r>
    <d v="2018-08-01T00:00:00"/>
    <x v="3"/>
    <x v="0"/>
    <n v="-67.34"/>
    <n v="866.83"/>
    <x v="10"/>
  </r>
  <r>
    <d v="2018-08-01T00:00:00"/>
    <x v="3"/>
    <x v="1"/>
    <n v="-3.04"/>
    <n v="39"/>
    <x v="10"/>
  </r>
  <r>
    <d v="2018-08-01T00:00:00"/>
    <x v="3"/>
    <x v="0"/>
    <n v="-151.35"/>
    <n v="1945.02"/>
    <x v="16"/>
  </r>
  <r>
    <d v="2018-08-01T00:00:00"/>
    <x v="3"/>
    <x v="1"/>
    <n v="-6.8"/>
    <n v="87.57"/>
    <x v="16"/>
  </r>
  <r>
    <d v="2018-08-01T00:00:00"/>
    <x v="4"/>
    <x v="0"/>
    <n v="-42147.57"/>
    <n v="495736.81"/>
    <x v="18"/>
  </r>
  <r>
    <d v="2018-08-01T00:00:00"/>
    <x v="4"/>
    <x v="1"/>
    <n v="-1900.8"/>
    <n v="22357.75"/>
    <x v="18"/>
  </r>
  <r>
    <d v="2018-08-01T00:00:00"/>
    <x v="2"/>
    <x v="6"/>
    <n v="0"/>
    <n v="495764.58"/>
    <x v="18"/>
  </r>
  <r>
    <d v="2018-08-01T00:00:00"/>
    <x v="3"/>
    <x v="0"/>
    <n v="-0.43"/>
    <n v="5.77"/>
    <x v="18"/>
  </r>
  <r>
    <d v="2018-09-01T00:00:00"/>
    <x v="3"/>
    <x v="0"/>
    <n v="-10.130000000000001"/>
    <n v="130"/>
    <x v="6"/>
  </r>
  <r>
    <d v="2018-09-01T00:00:00"/>
    <x v="3"/>
    <x v="1"/>
    <n v="-0.46"/>
    <n v="5.86"/>
    <x v="6"/>
  </r>
  <r>
    <d v="2018-09-01T00:00:00"/>
    <x v="4"/>
    <x v="0"/>
    <n v="-31.8"/>
    <n v="374"/>
    <x v="6"/>
  </r>
  <r>
    <d v="2018-09-01T00:00:00"/>
    <x v="4"/>
    <x v="1"/>
    <n v="-1.43"/>
    <n v="16.87"/>
    <x v="6"/>
  </r>
  <r>
    <d v="2018-09-01T00:00:00"/>
    <x v="2"/>
    <x v="2"/>
    <n v="22.37"/>
    <n v="504"/>
    <x v="6"/>
  </r>
  <r>
    <d v="2018-09-01T00:00:00"/>
    <x v="2"/>
    <x v="3"/>
    <n v="1.01"/>
    <n v="22.73"/>
    <x v="6"/>
  </r>
  <r>
    <d v="2018-09-01T00:00:00"/>
    <x v="2"/>
    <x v="6"/>
    <n v="0"/>
    <n v="504"/>
    <x v="6"/>
  </r>
  <r>
    <d v="2018-09-01T00:00:00"/>
    <x v="3"/>
    <x v="0"/>
    <n v="-34613.440000000002"/>
    <n v="444331.79"/>
    <x v="2"/>
  </r>
  <r>
    <d v="2018-09-01T00:00:00"/>
    <x v="3"/>
    <x v="1"/>
    <n v="-1561.2"/>
    <n v="20039.439999999999"/>
    <x v="2"/>
  </r>
  <r>
    <d v="2018-09-01T00:00:00"/>
    <x v="4"/>
    <x v="0"/>
    <n v="-179.09"/>
    <n v="2106.39"/>
    <x v="2"/>
  </r>
  <r>
    <d v="2018-09-01T00:00:00"/>
    <x v="4"/>
    <x v="1"/>
    <n v="-8.08"/>
    <n v="95"/>
    <x v="2"/>
  </r>
  <r>
    <d v="2018-09-01T00:00:00"/>
    <x v="2"/>
    <x v="2"/>
    <n v="32249.43"/>
    <n v="726664.45"/>
    <x v="2"/>
  </r>
  <r>
    <d v="2018-09-01T00:00:00"/>
    <x v="2"/>
    <x v="3"/>
    <n v="1454.36"/>
    <n v="32772.559999999998"/>
    <x v="2"/>
  </r>
  <r>
    <d v="2018-09-01T00:00:00"/>
    <x v="2"/>
    <x v="6"/>
    <n v="0"/>
    <n v="726664.45"/>
    <x v="2"/>
  </r>
  <r>
    <d v="2018-09-01T00:00:00"/>
    <x v="3"/>
    <x v="0"/>
    <n v="-30266.06"/>
    <n v="388524.79"/>
    <x v="2"/>
  </r>
  <r>
    <d v="2018-09-01T00:00:00"/>
    <x v="3"/>
    <x v="1"/>
    <n v="-1365.03"/>
    <n v="17522.64"/>
    <x v="2"/>
  </r>
  <r>
    <d v="2018-09-01T00:00:00"/>
    <x v="4"/>
    <x v="0"/>
    <n v="-160.43"/>
    <n v="1886.9"/>
    <x v="2"/>
  </r>
  <r>
    <d v="2018-09-01T00:00:00"/>
    <x v="4"/>
    <x v="1"/>
    <n v="-7.24"/>
    <n v="85.1"/>
    <x v="2"/>
  </r>
  <r>
    <d v="2018-09-01T00:00:00"/>
    <x v="4"/>
    <x v="1"/>
    <n v="-17.149999999999999"/>
    <n v="201.69"/>
    <x v="0"/>
  </r>
  <r>
    <d v="2018-09-01T00:00:00"/>
    <x v="2"/>
    <x v="2"/>
    <n v="559.32000000000005"/>
    <n v="12603"/>
    <x v="0"/>
  </r>
  <r>
    <d v="2018-09-01T00:00:00"/>
    <x v="2"/>
    <x v="3"/>
    <n v="25.23"/>
    <n v="568.4"/>
    <x v="0"/>
  </r>
  <r>
    <d v="2018-09-01T00:00:00"/>
    <x v="7"/>
    <x v="0"/>
    <n v="-42.8"/>
    <n v="321"/>
    <x v="2"/>
  </r>
  <r>
    <d v="2018-09-01T00:00:00"/>
    <x v="7"/>
    <x v="1"/>
    <n v="-1.93"/>
    <n v="14.48"/>
    <x v="2"/>
  </r>
  <r>
    <d v="2018-09-01T00:00:00"/>
    <x v="2"/>
    <x v="6"/>
    <n v="0"/>
    <n v="2296"/>
    <x v="5"/>
  </r>
  <r>
    <d v="2018-09-01T00:00:00"/>
    <x v="2"/>
    <x v="2"/>
    <n v="101.9"/>
    <n v="2296"/>
    <x v="5"/>
  </r>
  <r>
    <d v="2018-09-01T00:00:00"/>
    <x v="2"/>
    <x v="3"/>
    <n v="4.5999999999999996"/>
    <n v="103.54"/>
    <x v="5"/>
  </r>
  <r>
    <d v="2018-09-01T00:00:00"/>
    <x v="3"/>
    <x v="0"/>
    <n v="-46.66"/>
    <n v="599"/>
    <x v="2"/>
  </r>
  <r>
    <d v="2018-09-01T00:00:00"/>
    <x v="3"/>
    <x v="1"/>
    <n v="-2.1"/>
    <n v="27.01"/>
    <x v="2"/>
  </r>
  <r>
    <d v="2018-09-01T00:00:00"/>
    <x v="4"/>
    <x v="0"/>
    <n v="-27.97"/>
    <n v="329"/>
    <x v="2"/>
  </r>
  <r>
    <d v="2018-09-01T00:00:00"/>
    <x v="4"/>
    <x v="1"/>
    <n v="-1.26"/>
    <n v="14.84"/>
    <x v="2"/>
  </r>
  <r>
    <d v="2018-09-01T00:00:00"/>
    <x v="2"/>
    <x v="2"/>
    <n v="41.18"/>
    <n v="928"/>
    <x v="2"/>
  </r>
  <r>
    <d v="2018-09-01T00:00:00"/>
    <x v="2"/>
    <x v="3"/>
    <n v="1.86"/>
    <n v="41.85"/>
    <x v="2"/>
  </r>
  <r>
    <d v="2018-09-01T00:00:00"/>
    <x v="2"/>
    <x v="6"/>
    <n v="0"/>
    <n v="928"/>
    <x v="2"/>
  </r>
  <r>
    <d v="2018-09-01T00:00:00"/>
    <x v="3"/>
    <x v="0"/>
    <n v="-633.4"/>
    <n v="8131"/>
    <x v="0"/>
  </r>
  <r>
    <d v="2018-09-01T00:00:00"/>
    <x v="3"/>
    <x v="1"/>
    <n v="-28.57"/>
    <n v="366.71"/>
    <x v="0"/>
  </r>
  <r>
    <d v="2018-09-01T00:00:00"/>
    <x v="4"/>
    <x v="0"/>
    <n v="-380.21"/>
    <n v="4472"/>
    <x v="0"/>
  </r>
  <r>
    <d v="2018-09-01T00:00:00"/>
    <x v="3"/>
    <x v="0"/>
    <n v="-115.44"/>
    <n v="1482"/>
    <x v="5"/>
  </r>
  <r>
    <d v="2018-09-01T00:00:00"/>
    <x v="3"/>
    <x v="1"/>
    <n v="-5.21"/>
    <n v="66.83"/>
    <x v="5"/>
  </r>
  <r>
    <d v="2018-09-01T00:00:00"/>
    <x v="4"/>
    <x v="0"/>
    <n v="-69.22"/>
    <n v="814"/>
    <x v="5"/>
  </r>
  <r>
    <d v="2018-09-01T00:00:00"/>
    <x v="4"/>
    <x v="1"/>
    <n v="-3.12"/>
    <n v="36.71"/>
    <x v="5"/>
  </r>
  <r>
    <d v="2018-09-01T00:00:00"/>
    <x v="3"/>
    <x v="0"/>
    <n v="-38625.43"/>
    <n v="495832.75"/>
    <x v="2"/>
  </r>
  <r>
    <d v="2018-09-01T00:00:00"/>
    <x v="3"/>
    <x v="1"/>
    <n v="-1742.08"/>
    <n v="22362.080000000002"/>
    <x v="2"/>
  </r>
  <r>
    <d v="2018-09-01T00:00:00"/>
    <x v="3"/>
    <x v="0"/>
    <n v="-5717.54"/>
    <n v="73395.899999999994"/>
    <x v="1"/>
  </r>
  <r>
    <d v="2018-09-01T00:00:00"/>
    <x v="3"/>
    <x v="1"/>
    <n v="-257.83"/>
    <n v="3310.16"/>
    <x v="1"/>
  </r>
  <r>
    <d v="2018-09-01T00:00:00"/>
    <x v="4"/>
    <x v="1"/>
    <n v="-154.06"/>
    <n v="1812.11"/>
    <x v="1"/>
  </r>
  <r>
    <d v="2018-09-01T00:00:00"/>
    <x v="4"/>
    <x v="0"/>
    <n v="-3416.07"/>
    <n v="40180"/>
    <x v="1"/>
  </r>
  <r>
    <d v="2018-09-01T00:00:00"/>
    <x v="2"/>
    <x v="6"/>
    <n v="0"/>
    <n v="113847.89"/>
    <x v="1"/>
  </r>
  <r>
    <d v="2018-09-01T00:00:00"/>
    <x v="2"/>
    <x v="2"/>
    <n v="5052.5600000000004"/>
    <n v="113847.89"/>
    <x v="1"/>
  </r>
  <r>
    <d v="2018-09-01T00:00:00"/>
    <x v="2"/>
    <x v="3"/>
    <n v="227.81"/>
    <n v="5134.5200000000004"/>
    <x v="1"/>
  </r>
  <r>
    <d v="2018-09-01T00:00:00"/>
    <x v="4"/>
    <x v="0"/>
    <n v="-23131.91"/>
    <n v="272076"/>
    <x v="2"/>
  </r>
  <r>
    <d v="2018-09-01T00:00:00"/>
    <x v="4"/>
    <x v="1"/>
    <n v="-1043.18"/>
    <n v="12270.65"/>
    <x v="2"/>
  </r>
  <r>
    <d v="2018-09-01T00:00:00"/>
    <x v="2"/>
    <x v="2"/>
    <n v="34147.089999999997"/>
    <n v="769422.75"/>
    <x v="2"/>
  </r>
  <r>
    <d v="2018-09-01T00:00:00"/>
    <x v="2"/>
    <x v="3"/>
    <n v="1540.02"/>
    <n v="34700.99"/>
    <x v="2"/>
  </r>
  <r>
    <d v="2018-09-01T00:00:00"/>
    <x v="2"/>
    <x v="6"/>
    <n v="0"/>
    <n v="769422.75"/>
    <x v="2"/>
  </r>
  <r>
    <d v="2018-09-01T00:00:00"/>
    <x v="3"/>
    <x v="4"/>
    <n v="-1.89"/>
    <n v="24.2"/>
    <x v="3"/>
  </r>
  <r>
    <d v="2018-09-01T00:00:00"/>
    <x v="3"/>
    <x v="5"/>
    <n v="-0.08"/>
    <n v="1.0900000000000001"/>
    <x v="3"/>
  </r>
  <r>
    <d v="2018-09-01T00:00:00"/>
    <x v="4"/>
    <x v="4"/>
    <n v="-1.1100000000000001"/>
    <n v="13"/>
    <x v="3"/>
  </r>
  <r>
    <d v="2018-09-01T00:00:00"/>
    <x v="4"/>
    <x v="5"/>
    <n v="-0.05"/>
    <n v="0.59"/>
    <x v="3"/>
  </r>
  <r>
    <d v="2018-09-01T00:00:00"/>
    <x v="7"/>
    <x v="0"/>
    <n v="-69.349999999999994"/>
    <n v="520"/>
    <x v="2"/>
  </r>
  <r>
    <d v="2018-09-01T00:00:00"/>
    <x v="7"/>
    <x v="1"/>
    <n v="-3.12"/>
    <n v="23.46"/>
    <x v="2"/>
  </r>
  <r>
    <d v="2018-09-01T00:00:00"/>
    <x v="3"/>
    <x v="4"/>
    <n v="-0.81"/>
    <n v="10.46"/>
    <x v="3"/>
  </r>
  <r>
    <d v="2018-09-01T00:00:00"/>
    <x v="3"/>
    <x v="5"/>
    <n v="-0.04"/>
    <n v="0.47"/>
    <x v="3"/>
  </r>
  <r>
    <d v="2018-09-01T00:00:00"/>
    <x v="3"/>
    <x v="0"/>
    <n v="-4.4400000000000004"/>
    <n v="57"/>
    <x v="5"/>
  </r>
  <r>
    <d v="2018-09-01T00:00:00"/>
    <x v="3"/>
    <x v="1"/>
    <n v="-0.2"/>
    <n v="2.57"/>
    <x v="5"/>
  </r>
  <r>
    <d v="2018-09-01T00:00:00"/>
    <x v="4"/>
    <x v="0"/>
    <n v="-4.51"/>
    <n v="53"/>
    <x v="5"/>
  </r>
  <r>
    <d v="2018-09-01T00:00:00"/>
    <x v="4"/>
    <x v="1"/>
    <n v="-0.2"/>
    <n v="2.39"/>
    <x v="5"/>
  </r>
  <r>
    <d v="2018-09-01T00:00:00"/>
    <x v="2"/>
    <x v="6"/>
    <n v="0"/>
    <n v="110"/>
    <x v="5"/>
  </r>
  <r>
    <d v="2018-09-01T00:00:00"/>
    <x v="2"/>
    <x v="2"/>
    <n v="4.88"/>
    <n v="110"/>
    <x v="5"/>
  </r>
  <r>
    <d v="2018-09-01T00:00:00"/>
    <x v="2"/>
    <x v="3"/>
    <n v="0.22"/>
    <n v="4.96"/>
    <x v="5"/>
  </r>
  <r>
    <d v="2018-09-01T00:00:00"/>
    <x v="7"/>
    <x v="0"/>
    <n v="-24.67"/>
    <n v="185"/>
    <x v="2"/>
  </r>
  <r>
    <d v="2018-09-01T00:00:00"/>
    <x v="7"/>
    <x v="1"/>
    <n v="-1.1100000000000001"/>
    <n v="8.34"/>
    <x v="2"/>
  </r>
  <r>
    <d v="2018-09-01T00:00:00"/>
    <x v="4"/>
    <x v="4"/>
    <n v="-0.85"/>
    <n v="10"/>
    <x v="3"/>
  </r>
  <r>
    <d v="2018-09-01T00:00:00"/>
    <x v="4"/>
    <x v="5"/>
    <n v="-0.04"/>
    <n v="0.45"/>
    <x v="3"/>
  </r>
  <r>
    <d v="2018-09-01T00:00:00"/>
    <x v="3"/>
    <x v="4"/>
    <n v="-3.13"/>
    <n v="40.119999999999997"/>
    <x v="3"/>
  </r>
  <r>
    <d v="2018-09-01T00:00:00"/>
    <x v="3"/>
    <x v="5"/>
    <n v="-0.14000000000000001"/>
    <n v="1.81"/>
    <x v="3"/>
  </r>
  <r>
    <d v="2018-09-01T00:00:00"/>
    <x v="4"/>
    <x v="4"/>
    <n v="-3.23"/>
    <n v="38"/>
    <x v="3"/>
  </r>
  <r>
    <d v="2018-09-01T00:00:00"/>
    <x v="4"/>
    <x v="5"/>
    <n v="-0.15"/>
    <n v="1.71"/>
    <x v="3"/>
  </r>
  <r>
    <d v="2018-08-01T00:00:00"/>
    <x v="3"/>
    <x v="0"/>
    <n v="-0.02"/>
    <n v="0.28000000000000003"/>
    <x v="15"/>
  </r>
  <r>
    <d v="2018-08-01T00:00:00"/>
    <x v="3"/>
    <x v="1"/>
    <n v="0"/>
    <n v="0.01"/>
    <x v="15"/>
  </r>
  <r>
    <d v="2018-08-01T00:00:00"/>
    <x v="4"/>
    <x v="0"/>
    <n v="-1001.37"/>
    <n v="11778"/>
    <x v="15"/>
  </r>
  <r>
    <d v="2018-08-01T00:00:00"/>
    <x v="4"/>
    <x v="1"/>
    <n v="-34.75"/>
    <n v="408.7"/>
    <x v="15"/>
  </r>
  <r>
    <d v="2018-08-01T00:00:00"/>
    <x v="4"/>
    <x v="0"/>
    <n v="-61.21"/>
    <n v="720"/>
    <x v="22"/>
  </r>
  <r>
    <d v="2018-08-01T00:00:00"/>
    <x v="4"/>
    <x v="1"/>
    <n v="-2.76"/>
    <n v="32.47"/>
    <x v="22"/>
  </r>
  <r>
    <d v="2018-08-01T00:00:00"/>
    <x v="2"/>
    <x v="6"/>
    <n v="0"/>
    <n v="720"/>
    <x v="22"/>
  </r>
  <r>
    <d v="2018-09-01T00:00:00"/>
    <x v="3"/>
    <x v="4"/>
    <n v="-21.47"/>
    <n v="275.56"/>
    <x v="3"/>
  </r>
  <r>
    <d v="2018-09-01T00:00:00"/>
    <x v="4"/>
    <x v="0"/>
    <n v="-187.45"/>
    <n v="2205"/>
    <x v="5"/>
  </r>
  <r>
    <d v="2018-09-01T00:00:00"/>
    <x v="4"/>
    <x v="1"/>
    <n v="-8.4499999999999993"/>
    <n v="99.43"/>
    <x v="5"/>
  </r>
  <r>
    <d v="2018-09-01T00:00:00"/>
    <x v="2"/>
    <x v="6"/>
    <n v="0"/>
    <n v="4558"/>
    <x v="5"/>
  </r>
  <r>
    <d v="2018-09-01T00:00:00"/>
    <x v="2"/>
    <x v="2"/>
    <n v="202.29"/>
    <n v="4558"/>
    <x v="5"/>
  </r>
  <r>
    <d v="2018-09-01T00:00:00"/>
    <x v="2"/>
    <x v="3"/>
    <n v="9.1300000000000008"/>
    <n v="205.56"/>
    <x v="5"/>
  </r>
  <r>
    <d v="2018-09-01T00:00:00"/>
    <x v="3"/>
    <x v="4"/>
    <n v="-6.26"/>
    <n v="80.239999999999995"/>
    <x v="3"/>
  </r>
  <r>
    <d v="2018-09-01T00:00:00"/>
    <x v="3"/>
    <x v="5"/>
    <n v="-0.28000000000000003"/>
    <n v="3.62"/>
    <x v="3"/>
  </r>
  <r>
    <d v="2018-09-01T00:00:00"/>
    <x v="4"/>
    <x v="4"/>
    <n v="-6.46"/>
    <n v="76"/>
    <x v="3"/>
  </r>
  <r>
    <d v="2018-09-01T00:00:00"/>
    <x v="4"/>
    <x v="5"/>
    <n v="-0.3"/>
    <n v="3.42"/>
    <x v="3"/>
  </r>
  <r>
    <d v="2018-08-01T00:00:00"/>
    <x v="2"/>
    <x v="6"/>
    <n v="0"/>
    <n v="37993.919999999998"/>
    <x v="1"/>
  </r>
  <r>
    <d v="2018-08-01T00:00:00"/>
    <x v="2"/>
    <x v="2"/>
    <n v="1686.18"/>
    <n v="37993.919999999998"/>
    <x v="1"/>
  </r>
  <r>
    <d v="2018-08-01T00:00:00"/>
    <x v="2"/>
    <x v="3"/>
    <n v="76.05"/>
    <n v="1713.53"/>
    <x v="1"/>
  </r>
  <r>
    <d v="2018-08-01T00:00:00"/>
    <x v="3"/>
    <x v="0"/>
    <n v="0"/>
    <n v="0.02"/>
    <x v="2"/>
  </r>
  <r>
    <d v="2018-08-01T00:00:00"/>
    <x v="4"/>
    <x v="0"/>
    <n v="-1.1100000000000001"/>
    <n v="13"/>
    <x v="5"/>
  </r>
  <r>
    <d v="2018-08-01T00:00:00"/>
    <x v="4"/>
    <x v="1"/>
    <n v="-0.05"/>
    <n v="0.59"/>
    <x v="5"/>
  </r>
  <r>
    <d v="2018-08-01T00:00:00"/>
    <x v="4"/>
    <x v="0"/>
    <n v="-238.14"/>
    <n v="2801"/>
    <x v="0"/>
  </r>
  <r>
    <d v="2018-08-01T00:00:00"/>
    <x v="4"/>
    <x v="1"/>
    <n v="-10.74"/>
    <n v="126.33"/>
    <x v="0"/>
  </r>
  <r>
    <d v="2018-08-01T00:00:00"/>
    <x v="3"/>
    <x v="1"/>
    <n v="0"/>
    <n v="0.25"/>
    <x v="18"/>
  </r>
  <r>
    <d v="2018-08-01T00:00:00"/>
    <x v="3"/>
    <x v="0"/>
    <n v="-0.2"/>
    <n v="2.73"/>
    <x v="26"/>
  </r>
  <r>
    <d v="2018-08-01T00:00:00"/>
    <x v="3"/>
    <x v="1"/>
    <n v="0"/>
    <n v="0.1"/>
    <x v="26"/>
  </r>
  <r>
    <d v="2018-08-01T00:00:00"/>
    <x v="2"/>
    <x v="2"/>
    <n v="25301.72"/>
    <n v="570115.21"/>
    <x v="1"/>
  </r>
  <r>
    <d v="2018-08-01T00:00:00"/>
    <x v="2"/>
    <x v="3"/>
    <n v="1141.06"/>
    <n v="25712.240000000002"/>
    <x v="1"/>
  </r>
  <r>
    <d v="2019-07-01T00:00:00"/>
    <x v="0"/>
    <x v="0"/>
    <n v="-301.51"/>
    <n v="3278.01"/>
    <x v="1"/>
  </r>
  <r>
    <d v="2019-07-01T00:00:00"/>
    <x v="0"/>
    <x v="1"/>
    <n v="-12.68"/>
    <n v="137.94999999999999"/>
    <x v="1"/>
  </r>
  <r>
    <d v="2019-07-01T00:00:00"/>
    <x v="1"/>
    <x v="0"/>
    <n v="-227.82"/>
    <n v="1862"/>
    <x v="1"/>
  </r>
  <r>
    <d v="2019-07-01T00:00:00"/>
    <x v="1"/>
    <x v="1"/>
    <n v="-10.27"/>
    <n v="83.98"/>
    <x v="1"/>
  </r>
  <r>
    <d v="2019-07-01T00:00:00"/>
    <x v="2"/>
    <x v="2"/>
    <n v="228.11"/>
    <n v="5140.01"/>
    <x v="1"/>
  </r>
  <r>
    <d v="2019-07-01T00:00:00"/>
    <x v="2"/>
    <x v="3"/>
    <n v="9.86"/>
    <n v="221.92"/>
    <x v="1"/>
  </r>
  <r>
    <d v="2018-08-01T00:00:00"/>
    <x v="4"/>
    <x v="0"/>
    <n v="-41962.13"/>
    <n v="493557"/>
    <x v="2"/>
  </r>
  <r>
    <d v="2018-08-01T00:00:00"/>
    <x v="4"/>
    <x v="1"/>
    <n v="-1892.58"/>
    <n v="22259.47"/>
    <x v="2"/>
  </r>
  <r>
    <d v="2018-08-01T00:00:00"/>
    <x v="7"/>
    <x v="0"/>
    <n v="-32807.56"/>
    <n v="246008"/>
    <x v="2"/>
  </r>
  <r>
    <d v="2018-08-01T00:00:00"/>
    <x v="7"/>
    <x v="1"/>
    <n v="-1479.67"/>
    <n v="11094.92"/>
    <x v="2"/>
  </r>
  <r>
    <d v="2018-08-01T00:00:00"/>
    <x v="2"/>
    <x v="2"/>
    <n v="32835.050000000003"/>
    <n v="739863.01"/>
    <x v="2"/>
  </r>
  <r>
    <d v="2018-08-01T00:00:00"/>
    <x v="2"/>
    <x v="3"/>
    <n v="1480.85"/>
    <n v="33367.949999999997"/>
    <x v="2"/>
  </r>
  <r>
    <d v="2018-08-01T00:00:00"/>
    <x v="2"/>
    <x v="6"/>
    <n v="0"/>
    <n v="739863.01"/>
    <x v="2"/>
  </r>
  <r>
    <d v="2018-08-01T00:00:00"/>
    <x v="2"/>
    <x v="2"/>
    <n v="5824.84"/>
    <n v="131249.65"/>
    <x v="1"/>
  </r>
  <r>
    <d v="2018-08-01T00:00:00"/>
    <x v="2"/>
    <x v="3"/>
    <n v="262.69"/>
    <n v="5919.38"/>
    <x v="1"/>
  </r>
  <r>
    <d v="2018-08-01T00:00:00"/>
    <x v="4"/>
    <x v="0"/>
    <n v="-39272.61"/>
    <n v="461922.05"/>
    <x v="2"/>
  </r>
  <r>
    <d v="2018-08-01T00:00:00"/>
    <x v="4"/>
    <x v="1"/>
    <n v="-1771.22"/>
    <n v="20832.64"/>
    <x v="2"/>
  </r>
  <r>
    <d v="2018-08-01T00:00:00"/>
    <x v="7"/>
    <x v="0"/>
    <n v="-321.44"/>
    <n v="2410.2399999999998"/>
    <x v="2"/>
  </r>
  <r>
    <d v="2018-08-01T00:00:00"/>
    <x v="4"/>
    <x v="0"/>
    <n v="-67852.070000000007"/>
    <n v="798071.01"/>
    <x v="2"/>
  </r>
  <r>
    <d v="2018-08-01T00:00:00"/>
    <x v="4"/>
    <x v="1"/>
    <n v="-3059.99"/>
    <n v="35993.06"/>
    <x v="2"/>
  </r>
  <r>
    <d v="2018-08-01T00:00:00"/>
    <x v="7"/>
    <x v="0"/>
    <n v="-11883.13"/>
    <n v="89104"/>
    <x v="2"/>
  </r>
  <r>
    <d v="2018-08-01T00:00:00"/>
    <x v="7"/>
    <x v="1"/>
    <n v="-535.69000000000005"/>
    <n v="4018.6"/>
    <x v="2"/>
  </r>
  <r>
    <d v="2018-08-01T00:00:00"/>
    <x v="2"/>
    <x v="2"/>
    <n v="39471.660000000003"/>
    <n v="889402.93"/>
    <x v="2"/>
  </r>
  <r>
    <d v="2018-08-01T00:00:00"/>
    <x v="2"/>
    <x v="3"/>
    <n v="1780.08"/>
    <n v="40112.07"/>
    <x v="2"/>
  </r>
  <r>
    <d v="2018-08-01T00:00:00"/>
    <x v="2"/>
    <x v="6"/>
    <n v="0"/>
    <n v="889402.93"/>
    <x v="2"/>
  </r>
  <r>
    <d v="2018-08-01T00:00:00"/>
    <x v="7"/>
    <x v="1"/>
    <n v="-14.49"/>
    <n v="108.7"/>
    <x v="2"/>
  </r>
  <r>
    <d v="2018-08-01T00:00:00"/>
    <x v="2"/>
    <x v="2"/>
    <n v="33528.769999999997"/>
    <n v="755488.13"/>
    <x v="2"/>
  </r>
  <r>
    <d v="2018-08-01T00:00:00"/>
    <x v="2"/>
    <x v="3"/>
    <n v="1512.11"/>
    <n v="34072.53"/>
    <x v="2"/>
  </r>
  <r>
    <d v="2018-08-01T00:00:00"/>
    <x v="2"/>
    <x v="6"/>
    <n v="0"/>
    <n v="755488.13"/>
    <x v="2"/>
  </r>
  <r>
    <d v="2018-08-01T00:00:00"/>
    <x v="4"/>
    <x v="0"/>
    <n v="-7177.8"/>
    <n v="84425.03"/>
    <x v="1"/>
  </r>
  <r>
    <d v="2018-08-01T00:00:00"/>
    <x v="4"/>
    <x v="1"/>
    <n v="-323.70999999999998"/>
    <n v="3807.53"/>
    <x v="1"/>
  </r>
  <r>
    <d v="2018-08-01T00:00:00"/>
    <x v="7"/>
    <x v="0"/>
    <n v="-2.67"/>
    <n v="20"/>
    <x v="1"/>
  </r>
  <r>
    <d v="2018-08-01T00:00:00"/>
    <x v="7"/>
    <x v="1"/>
    <n v="-0.12"/>
    <n v="0.9"/>
    <x v="1"/>
  </r>
  <r>
    <d v="2018-08-01T00:00:00"/>
    <x v="2"/>
    <x v="6"/>
    <n v="0"/>
    <n v="131249.65"/>
    <x v="1"/>
  </r>
  <r>
    <d v="2018-07-01T00:00:00"/>
    <x v="2"/>
    <x v="6"/>
    <n v="0"/>
    <n v="129620.2"/>
    <x v="1"/>
  </r>
  <r>
    <d v="2018-07-01T00:00:00"/>
    <x v="4"/>
    <x v="1"/>
    <n v="-837.09"/>
    <n v="9845.52"/>
    <x v="1"/>
  </r>
  <r>
    <d v="2018-07-01T00:00:00"/>
    <x v="7"/>
    <x v="0"/>
    <n v="-43671.01"/>
    <n v="327467"/>
    <x v="1"/>
  </r>
  <r>
    <d v="2018-07-01T00:00:00"/>
    <x v="7"/>
    <x v="1"/>
    <n v="-1969.59"/>
    <n v="14768.73"/>
    <x v="1"/>
  </r>
  <r>
    <d v="2018-07-01T00:00:00"/>
    <x v="2"/>
    <x v="6"/>
    <n v="0"/>
    <n v="545772.02"/>
    <x v="1"/>
  </r>
  <r>
    <d v="2018-07-01T00:00:00"/>
    <x v="2"/>
    <x v="2"/>
    <n v="24221.439999999999"/>
    <n v="545772.02"/>
    <x v="1"/>
  </r>
  <r>
    <d v="2018-07-01T00:00:00"/>
    <x v="2"/>
    <x v="3"/>
    <n v="1092.3399999999999"/>
    <n v="24614.23"/>
    <x v="1"/>
  </r>
  <r>
    <d v="2018-07-01T00:00:00"/>
    <x v="4"/>
    <x v="0"/>
    <n v="-23881.31"/>
    <n v="280889.68"/>
    <x v="2"/>
  </r>
  <r>
    <d v="2018-07-01T00:00:00"/>
    <x v="4"/>
    <x v="1"/>
    <n v="-1076.97"/>
    <n v="12668.09"/>
    <x v="2"/>
  </r>
  <r>
    <d v="2018-07-01T00:00:00"/>
    <x v="4"/>
    <x v="0"/>
    <n v="-28062.43"/>
    <n v="330069.74"/>
    <x v="2"/>
  </r>
  <r>
    <d v="2018-07-01T00:00:00"/>
    <x v="4"/>
    <x v="1"/>
    <n v="-1265.44"/>
    <n v="14886.24"/>
    <x v="2"/>
  </r>
  <r>
    <d v="2018-07-01T00:00:00"/>
    <x v="4"/>
    <x v="0"/>
    <n v="-18077.689999999999"/>
    <n v="212628.56"/>
    <x v="2"/>
  </r>
  <r>
    <d v="2018-07-01T00:00:00"/>
    <x v="4"/>
    <x v="1"/>
    <n v="-815.41"/>
    <n v="9589.5300000000007"/>
    <x v="2"/>
  </r>
  <r>
    <d v="2018-07-01T00:00:00"/>
    <x v="4"/>
    <x v="0"/>
    <n v="-328.69"/>
    <n v="3865.92"/>
    <x v="2"/>
  </r>
  <r>
    <d v="2018-07-01T00:00:00"/>
    <x v="4"/>
    <x v="1"/>
    <n v="-14.84"/>
    <n v="174.35"/>
    <x v="2"/>
  </r>
  <r>
    <d v="2018-07-01T00:00:00"/>
    <x v="4"/>
    <x v="0"/>
    <n v="-18144.47"/>
    <n v="213413.73"/>
    <x v="2"/>
  </r>
  <r>
    <d v="2018-07-01T00:00:00"/>
    <x v="4"/>
    <x v="1"/>
    <n v="-818.29"/>
    <n v="9625.0300000000007"/>
    <x v="2"/>
  </r>
  <r>
    <d v="2018-07-01T00:00:00"/>
    <x v="4"/>
    <x v="0"/>
    <n v="-45.66"/>
    <n v="537.02"/>
    <x v="2"/>
  </r>
  <r>
    <d v="2018-07-01T00:00:00"/>
    <x v="4"/>
    <x v="1"/>
    <n v="-2.0499999999999998"/>
    <n v="24.22"/>
    <x v="2"/>
  </r>
  <r>
    <d v="2018-07-01T00:00:00"/>
    <x v="4"/>
    <x v="0"/>
    <n v="-18650.39"/>
    <n v="219363.96"/>
    <x v="1"/>
  </r>
  <r>
    <d v="2018-07-01T00:00:00"/>
    <x v="4"/>
    <x v="1"/>
    <n v="-841.07"/>
    <n v="9893.32"/>
    <x v="1"/>
  </r>
  <r>
    <d v="2018-07-01T00:00:00"/>
    <x v="7"/>
    <x v="0"/>
    <n v="-58884.99"/>
    <n v="441549.23"/>
    <x v="1"/>
  </r>
  <r>
    <d v="2018-07-01T00:00:00"/>
    <x v="7"/>
    <x v="1"/>
    <n v="-2655.64"/>
    <n v="19913.84"/>
    <x v="1"/>
  </r>
  <r>
    <d v="2018-07-01T00:00:00"/>
    <x v="2"/>
    <x v="6"/>
    <n v="0"/>
    <n v="667706.18999999994"/>
    <x v="1"/>
  </r>
  <r>
    <d v="2018-07-01T00:00:00"/>
    <x v="2"/>
    <x v="2"/>
    <n v="29632.83"/>
    <n v="667706.18999999994"/>
    <x v="1"/>
  </r>
  <r>
    <d v="2018-07-01T00:00:00"/>
    <x v="2"/>
    <x v="3"/>
    <n v="1336.45"/>
    <n v="30113.55"/>
    <x v="1"/>
  </r>
  <r>
    <d v="2018-07-01T00:00:00"/>
    <x v="4"/>
    <x v="0"/>
    <n v="-7180.39"/>
    <n v="84456.6"/>
    <x v="2"/>
  </r>
  <r>
    <d v="2018-07-01T00:00:00"/>
    <x v="4"/>
    <x v="1"/>
    <n v="-323.85000000000002"/>
    <n v="3809"/>
    <x v="2"/>
  </r>
  <r>
    <d v="2018-07-01T00:00:00"/>
    <x v="4"/>
    <x v="0"/>
    <n v="-5643.11"/>
    <n v="66374.070000000007"/>
    <x v="2"/>
  </r>
  <r>
    <d v="2018-07-01T00:00:00"/>
    <x v="4"/>
    <x v="1"/>
    <n v="-254.55"/>
    <n v="2993.49"/>
    <x v="2"/>
  </r>
  <r>
    <d v="2018-07-01T00:00:00"/>
    <x v="4"/>
    <x v="0"/>
    <n v="-12519.22"/>
    <n v="147248.32999999999"/>
    <x v="2"/>
  </r>
  <r>
    <d v="2018-07-01T00:00:00"/>
    <x v="4"/>
    <x v="1"/>
    <n v="-564.69000000000005"/>
    <n v="6640.97"/>
    <x v="2"/>
  </r>
  <r>
    <d v="2018-07-01T00:00:00"/>
    <x v="4"/>
    <x v="0"/>
    <n v="-6.81"/>
    <n v="80"/>
    <x v="2"/>
  </r>
  <r>
    <d v="2018-07-01T00:00:00"/>
    <x v="4"/>
    <x v="1"/>
    <n v="-0.31"/>
    <n v="3.61"/>
    <x v="2"/>
  </r>
  <r>
    <d v="2018-07-01T00:00:00"/>
    <x v="4"/>
    <x v="0"/>
    <n v="-67.08"/>
    <n v="789.01"/>
    <x v="1"/>
  </r>
  <r>
    <d v="2018-07-01T00:00:00"/>
    <x v="4"/>
    <x v="1"/>
    <n v="-3.03"/>
    <n v="35.58"/>
    <x v="1"/>
  </r>
  <r>
    <d v="2018-07-01T00:00:00"/>
    <x v="4"/>
    <x v="0"/>
    <n v="-108.66"/>
    <n v="1278.01"/>
    <x v="2"/>
  </r>
  <r>
    <d v="2018-07-01T00:00:00"/>
    <x v="4"/>
    <x v="1"/>
    <n v="-4.91"/>
    <n v="57.64"/>
    <x v="2"/>
  </r>
  <r>
    <d v="2018-07-01T00:00:00"/>
    <x v="4"/>
    <x v="0"/>
    <n v="-2931.86"/>
    <n v="34484.199999999997"/>
    <x v="1"/>
  </r>
  <r>
    <d v="2018-07-01T00:00:00"/>
    <x v="4"/>
    <x v="1"/>
    <n v="-132.19"/>
    <n v="1555.25"/>
    <x v="1"/>
  </r>
  <r>
    <d v="2018-07-01T00:00:00"/>
    <x v="7"/>
    <x v="0"/>
    <n v="-12687.31"/>
    <n v="95136"/>
    <x v="1"/>
  </r>
  <r>
    <d v="2018-07-01T00:00:00"/>
    <x v="7"/>
    <x v="1"/>
    <n v="-572.19000000000005"/>
    <n v="4290.6099999999997"/>
    <x v="1"/>
  </r>
  <r>
    <d v="2018-07-01T00:00:00"/>
    <x v="4"/>
    <x v="0"/>
    <n v="-18560.259999999998"/>
    <n v="218305.02"/>
    <x v="1"/>
  </r>
  <r>
    <d v="2018-07-01T00:00:00"/>
    <x v="8"/>
    <x v="2"/>
    <n v="7.75"/>
    <n v="235.51"/>
    <x v="2"/>
  </r>
  <r>
    <d v="2018-07-01T00:00:00"/>
    <x v="8"/>
    <x v="3"/>
    <n v="0.35"/>
    <n v="10.62"/>
    <x v="2"/>
  </r>
  <r>
    <d v="2018-07-01T00:00:00"/>
    <x v="7"/>
    <x v="0"/>
    <n v="-2246.7600000000002"/>
    <n v="16847.080000000002"/>
    <x v="2"/>
  </r>
  <r>
    <d v="2018-07-01T00:00:00"/>
    <x v="7"/>
    <x v="1"/>
    <n v="-101.32"/>
    <n v="759.77"/>
    <x v="2"/>
  </r>
  <r>
    <d v="2018-07-01T00:00:00"/>
    <x v="2"/>
    <x v="6"/>
    <n v="0"/>
    <n v="18319.38"/>
    <x v="2"/>
  </r>
  <r>
    <d v="2018-07-01T00:00:00"/>
    <x v="2"/>
    <x v="2"/>
    <n v="813.01"/>
    <n v="18319.38"/>
    <x v="2"/>
  </r>
  <r>
    <d v="2018-07-01T00:00:00"/>
    <x v="2"/>
    <x v="3"/>
    <n v="36.65"/>
    <n v="826.17"/>
    <x v="2"/>
  </r>
  <r>
    <d v="2018-07-01T00:00:00"/>
    <x v="9"/>
    <x v="0"/>
    <n v="-5.73"/>
    <n v="58.42"/>
    <x v="2"/>
  </r>
  <r>
    <d v="2018-07-01T00:00:00"/>
    <x v="9"/>
    <x v="1"/>
    <n v="-0.26"/>
    <n v="2.63"/>
    <x v="2"/>
  </r>
  <r>
    <d v="2018-07-01T00:00:00"/>
    <x v="8"/>
    <x v="2"/>
    <n v="1.92"/>
    <n v="58.42"/>
    <x v="2"/>
  </r>
  <r>
    <d v="2018-07-01T00:00:00"/>
    <x v="8"/>
    <x v="3"/>
    <n v="0.09"/>
    <n v="2.63"/>
    <x v="2"/>
  </r>
  <r>
    <d v="2018-07-01T00:00:00"/>
    <x v="8"/>
    <x v="6"/>
    <n v="-0.43"/>
    <n v="58.42"/>
    <x v="2"/>
  </r>
  <r>
    <d v="2018-07-01T00:00:00"/>
    <x v="9"/>
    <x v="0"/>
    <n v="-23.1"/>
    <n v="235.51"/>
    <x v="2"/>
  </r>
  <r>
    <d v="2018-07-01T00:00:00"/>
    <x v="9"/>
    <x v="1"/>
    <n v="-1.04"/>
    <n v="10.62"/>
    <x v="2"/>
  </r>
  <r>
    <d v="2018-07-01T00:00:00"/>
    <x v="8"/>
    <x v="6"/>
    <n v="-1.74"/>
    <n v="235.51"/>
    <x v="2"/>
  </r>
  <r>
    <d v="2018-07-01T00:00:00"/>
    <x v="2"/>
    <x v="2"/>
    <n v="418.95"/>
    <n v="9440"/>
    <x v="4"/>
  </r>
  <r>
    <d v="2018-07-01T00:00:00"/>
    <x v="2"/>
    <x v="3"/>
    <n v="18.89"/>
    <n v="425.74"/>
    <x v="4"/>
  </r>
  <r>
    <d v="2018-07-01T00:00:00"/>
    <x v="2"/>
    <x v="0"/>
    <n v="-85.84"/>
    <n v="914"/>
    <x v="4"/>
  </r>
  <r>
    <d v="2018-07-01T00:00:00"/>
    <x v="2"/>
    <x v="1"/>
    <n v="-3.87"/>
    <n v="41.22"/>
    <x v="4"/>
  </r>
  <r>
    <d v="2018-07-01T00:00:00"/>
    <x v="7"/>
    <x v="0"/>
    <n v="-246.18"/>
    <n v="1846"/>
    <x v="5"/>
  </r>
  <r>
    <d v="2018-08-01T00:00:00"/>
    <x v="4"/>
    <x v="4"/>
    <n v="-3.45"/>
    <n v="40.6"/>
    <x v="3"/>
  </r>
  <r>
    <d v="2018-08-01T00:00:00"/>
    <x v="4"/>
    <x v="5"/>
    <n v="-0.16"/>
    <n v="1.83"/>
    <x v="3"/>
  </r>
  <r>
    <d v="2018-08-01T00:00:00"/>
    <x v="7"/>
    <x v="4"/>
    <n v="-4.67"/>
    <n v="35"/>
    <x v="3"/>
  </r>
  <r>
    <d v="2018-08-01T00:00:00"/>
    <x v="7"/>
    <x v="5"/>
    <n v="-0.21"/>
    <n v="1.58"/>
    <x v="3"/>
  </r>
  <r>
    <d v="2018-08-01T00:00:00"/>
    <x v="4"/>
    <x v="0"/>
    <n v="-5.0199999999999996"/>
    <n v="59"/>
    <x v="5"/>
  </r>
  <r>
    <d v="2018-08-01T00:00:00"/>
    <x v="4"/>
    <x v="1"/>
    <n v="-0.23"/>
    <n v="2.66"/>
    <x v="5"/>
  </r>
  <r>
    <d v="2018-08-01T00:00:00"/>
    <x v="7"/>
    <x v="0"/>
    <n v="-6.8"/>
    <n v="51"/>
    <x v="5"/>
  </r>
  <r>
    <d v="2018-08-01T00:00:00"/>
    <x v="7"/>
    <x v="1"/>
    <n v="-0.31"/>
    <n v="2.2999999999999998"/>
    <x v="5"/>
  </r>
  <r>
    <d v="2018-08-01T00:00:00"/>
    <x v="3"/>
    <x v="0"/>
    <n v="-2890.79"/>
    <n v="37108.870000000003"/>
    <x v="1"/>
  </r>
  <r>
    <d v="2018-08-01T00:00:00"/>
    <x v="3"/>
    <x v="1"/>
    <n v="-130.38999999999999"/>
    <n v="1673.63"/>
    <x v="1"/>
  </r>
  <r>
    <d v="2018-08-01T00:00:00"/>
    <x v="4"/>
    <x v="0"/>
    <n v="-9088.0499999999993"/>
    <n v="106893"/>
    <x v="1"/>
  </r>
  <r>
    <d v="2018-08-01T00:00:00"/>
    <x v="4"/>
    <x v="1"/>
    <n v="-409.83"/>
    <n v="4820.88"/>
    <x v="1"/>
  </r>
  <r>
    <d v="2018-08-01T00:00:00"/>
    <x v="2"/>
    <x v="6"/>
    <n v="0"/>
    <n v="144001.87"/>
    <x v="1"/>
  </r>
  <r>
    <d v="2018-08-01T00:00:00"/>
    <x v="2"/>
    <x v="2"/>
    <n v="6390.84"/>
    <n v="144001.87"/>
    <x v="1"/>
  </r>
  <r>
    <d v="2018-08-01T00:00:00"/>
    <x v="2"/>
    <x v="3"/>
    <n v="288.26"/>
    <n v="6494.55"/>
    <x v="1"/>
  </r>
  <r>
    <d v="2018-08-01T00:00:00"/>
    <x v="3"/>
    <x v="4"/>
    <n v="-1.57"/>
    <n v="20.12"/>
    <x v="3"/>
  </r>
  <r>
    <d v="2018-08-01T00:00:00"/>
    <x v="3"/>
    <x v="5"/>
    <n v="-7.0000000000000007E-2"/>
    <n v="0.91"/>
    <x v="3"/>
  </r>
  <r>
    <d v="2018-08-01T00:00:00"/>
    <x v="4"/>
    <x v="4"/>
    <n v="-4.93"/>
    <n v="58"/>
    <x v="3"/>
  </r>
  <r>
    <d v="2018-08-01T00:00:00"/>
    <x v="4"/>
    <x v="5"/>
    <n v="-0.22"/>
    <n v="2.62"/>
    <x v="3"/>
  </r>
  <r>
    <d v="2018-07-01T00:00:00"/>
    <x v="4"/>
    <x v="0"/>
    <n v="-3077.88"/>
    <n v="36202.199999999997"/>
    <x v="2"/>
  </r>
  <r>
    <d v="2018-07-01T00:00:00"/>
    <x v="4"/>
    <x v="1"/>
    <n v="-138.78"/>
    <n v="1632.76"/>
    <x v="2"/>
  </r>
  <r>
    <d v="2018-07-01T00:00:00"/>
    <x v="4"/>
    <x v="0"/>
    <n v="-751.39"/>
    <n v="8837.94"/>
    <x v="1"/>
  </r>
  <r>
    <d v="2018-07-01T00:00:00"/>
    <x v="4"/>
    <x v="1"/>
    <n v="-33.89"/>
    <n v="398.56"/>
    <x v="1"/>
  </r>
  <r>
    <d v="2018-07-01T00:00:00"/>
    <x v="7"/>
    <x v="0"/>
    <n v="-3241.98"/>
    <n v="24310"/>
    <x v="1"/>
  </r>
  <r>
    <d v="2018-07-01T00:00:00"/>
    <x v="7"/>
    <x v="1"/>
    <n v="-146.24"/>
    <n v="1096.3699999999999"/>
    <x v="1"/>
  </r>
  <r>
    <d v="2018-07-01T00:00:00"/>
    <x v="4"/>
    <x v="0"/>
    <n v="-47.61"/>
    <n v="560"/>
    <x v="0"/>
  </r>
  <r>
    <d v="2018-07-01T00:00:00"/>
    <x v="4"/>
    <x v="1"/>
    <n v="-2.15"/>
    <n v="25.26"/>
    <x v="0"/>
  </r>
  <r>
    <d v="2018-07-01T00:00:00"/>
    <x v="7"/>
    <x v="0"/>
    <n v="-205.37"/>
    <n v="1540"/>
    <x v="0"/>
  </r>
  <r>
    <d v="2018-07-01T00:00:00"/>
    <x v="7"/>
    <x v="1"/>
    <n v="-9.26"/>
    <n v="69.45"/>
    <x v="0"/>
  </r>
  <r>
    <d v="2018-08-01T00:00:00"/>
    <x v="4"/>
    <x v="0"/>
    <n v="-6366.09"/>
    <n v="74877.490000000005"/>
    <x v="1"/>
  </r>
  <r>
    <d v="2018-08-01T00:00:00"/>
    <x v="4"/>
    <x v="1"/>
    <n v="-287.08999999999997"/>
    <n v="3376.99"/>
    <x v="1"/>
  </r>
  <r>
    <d v="2018-07-01T00:00:00"/>
    <x v="2"/>
    <x v="2"/>
    <n v="5752.53"/>
    <n v="129620.2"/>
    <x v="1"/>
  </r>
  <r>
    <d v="2018-07-01T00:00:00"/>
    <x v="2"/>
    <x v="3"/>
    <n v="259.51"/>
    <n v="5845.91"/>
    <x v="1"/>
  </r>
  <r>
    <d v="2018-07-01T00:00:00"/>
    <x v="4"/>
    <x v="0"/>
    <n v="-18528.580000000002"/>
    <n v="217932.16"/>
    <x v="2"/>
  </r>
  <r>
    <d v="2018-07-01T00:00:00"/>
    <x v="4"/>
    <x v="1"/>
    <n v="-835.65"/>
    <n v="9828.76"/>
    <x v="2"/>
  </r>
  <r>
    <d v="2018-07-01T00:00:00"/>
    <x v="4"/>
    <x v="0"/>
    <n v="-26170.400000000001"/>
    <n v="307815"/>
    <x v="2"/>
  </r>
  <r>
    <d v="2018-07-01T00:00:00"/>
    <x v="4"/>
    <x v="1"/>
    <n v="-1180.17"/>
    <n v="13882.49"/>
    <x v="2"/>
  </r>
  <r>
    <d v="2018-06-01T00:00:00"/>
    <x v="2"/>
    <x v="2"/>
    <n v="47308.3"/>
    <n v="1065983.3400000001"/>
    <x v="10"/>
  </r>
  <r>
    <d v="2018-06-01T00:00:00"/>
    <x v="2"/>
    <x v="3"/>
    <n v="2133.38"/>
    <n v="48075.839999999997"/>
    <x v="10"/>
  </r>
  <r>
    <d v="2018-06-01T00:00:00"/>
    <x v="2"/>
    <x v="0"/>
    <n v="-100048.82"/>
    <n v="1065255.3899999999"/>
    <x v="10"/>
  </r>
  <r>
    <d v="2018-06-01T00:00:00"/>
    <x v="2"/>
    <x v="1"/>
    <n v="-4512.26"/>
    <n v="48043.06"/>
    <x v="10"/>
  </r>
  <r>
    <d v="2018-06-01T00:00:00"/>
    <x v="2"/>
    <x v="6"/>
    <n v="0"/>
    <n v="1065983.3400000001"/>
    <x v="10"/>
  </r>
  <r>
    <d v="2018-06-01T00:00:00"/>
    <x v="9"/>
    <x v="0"/>
    <n v="-468.13"/>
    <n v="4772.05"/>
    <x v="2"/>
  </r>
  <r>
    <d v="2018-06-01T00:00:00"/>
    <x v="9"/>
    <x v="1"/>
    <n v="-21.15"/>
    <n v="215.22"/>
    <x v="2"/>
  </r>
  <r>
    <d v="2018-06-01T00:00:00"/>
    <x v="10"/>
    <x v="0"/>
    <n v="-15.84"/>
    <n v="201"/>
    <x v="2"/>
  </r>
  <r>
    <d v="2018-06-01T00:00:00"/>
    <x v="9"/>
    <x v="0"/>
    <n v="-31.42"/>
    <n v="320.29000000000002"/>
    <x v="16"/>
  </r>
  <r>
    <d v="2018-06-01T00:00:00"/>
    <x v="9"/>
    <x v="1"/>
    <n v="-1.42"/>
    <n v="14.45"/>
    <x v="16"/>
  </r>
  <r>
    <d v="2018-06-01T00:00:00"/>
    <x v="10"/>
    <x v="0"/>
    <n v="-15.52"/>
    <n v="197"/>
    <x v="16"/>
  </r>
  <r>
    <d v="2018-06-01T00:00:00"/>
    <x v="10"/>
    <x v="1"/>
    <n v="-0.7"/>
    <n v="8.8800000000000008"/>
    <x v="16"/>
  </r>
  <r>
    <d v="2018-06-01T00:00:00"/>
    <x v="2"/>
    <x v="2"/>
    <n v="621.29999999999995"/>
    <n v="13999.57"/>
    <x v="2"/>
  </r>
  <r>
    <d v="2018-06-01T00:00:00"/>
    <x v="2"/>
    <x v="3"/>
    <n v="28.03"/>
    <n v="631.39"/>
    <x v="2"/>
  </r>
  <r>
    <d v="2018-06-01T00:00:00"/>
    <x v="2"/>
    <x v="0"/>
    <n v="-1314.85"/>
    <n v="13999.56"/>
    <x v="2"/>
  </r>
  <r>
    <d v="2018-06-01T00:00:00"/>
    <x v="2"/>
    <x v="1"/>
    <n v="-59.31"/>
    <n v="631.39"/>
    <x v="2"/>
  </r>
  <r>
    <d v="2018-06-01T00:00:00"/>
    <x v="2"/>
    <x v="6"/>
    <n v="0"/>
    <n v="13999.57"/>
    <x v="2"/>
  </r>
  <r>
    <d v="2018-06-01T00:00:00"/>
    <x v="10"/>
    <x v="1"/>
    <n v="-0.72"/>
    <n v="9.07"/>
    <x v="2"/>
  </r>
  <r>
    <d v="2018-06-01T00:00:00"/>
    <x v="8"/>
    <x v="6"/>
    <n v="-36.79"/>
    <n v="4973.05"/>
    <x v="2"/>
  </r>
  <r>
    <d v="2018-06-01T00:00:00"/>
    <x v="8"/>
    <x v="2"/>
    <n v="163.63"/>
    <n v="4973.05"/>
    <x v="2"/>
  </r>
  <r>
    <d v="2018-06-01T00:00:00"/>
    <x v="8"/>
    <x v="3"/>
    <n v="7.38"/>
    <n v="224.28"/>
    <x v="2"/>
  </r>
  <r>
    <d v="2018-11-01T00:00:00"/>
    <x v="1"/>
    <x v="0"/>
    <n v="-0.05"/>
    <n v="0.38"/>
    <x v="15"/>
  </r>
  <r>
    <d v="2018-11-01T00:00:00"/>
    <x v="1"/>
    <x v="1"/>
    <n v="0"/>
    <n v="0.01"/>
    <x v="15"/>
  </r>
  <r>
    <d v="2018-11-01T00:00:00"/>
    <x v="5"/>
    <x v="0"/>
    <n v="-2045.32"/>
    <n v="22927"/>
    <x v="15"/>
  </r>
  <r>
    <d v="2018-11-01T00:00:00"/>
    <x v="5"/>
    <x v="1"/>
    <n v="-70.97"/>
    <n v="795.57"/>
    <x v="15"/>
  </r>
  <r>
    <d v="2018-11-01T00:00:00"/>
    <x v="2"/>
    <x v="2"/>
    <n v="1017.52"/>
    <n v="22927.38"/>
    <x v="15"/>
  </r>
  <r>
    <d v="2018-11-01T00:00:00"/>
    <x v="2"/>
    <x v="3"/>
    <n v="35.31"/>
    <n v="795.58"/>
    <x v="15"/>
  </r>
  <r>
    <d v="2018-11-01T00:00:00"/>
    <x v="1"/>
    <x v="0"/>
    <n v="-0.02"/>
    <n v="0.18"/>
    <x v="15"/>
  </r>
  <r>
    <d v="2018-11-01T00:00:00"/>
    <x v="1"/>
    <x v="1"/>
    <n v="0"/>
    <n v="0.01"/>
    <x v="15"/>
  </r>
  <r>
    <d v="2018-11-01T00:00:00"/>
    <x v="5"/>
    <x v="0"/>
    <n v="-1741.2"/>
    <n v="19518"/>
    <x v="15"/>
  </r>
  <r>
    <d v="2018-11-01T00:00:00"/>
    <x v="5"/>
    <x v="1"/>
    <n v="-78.53"/>
    <n v="880.26"/>
    <x v="15"/>
  </r>
  <r>
    <d v="2018-06-01T00:00:00"/>
    <x v="2"/>
    <x v="2"/>
    <n v="2996.07"/>
    <n v="67509.570000000007"/>
    <x v="1"/>
  </r>
  <r>
    <d v="2018-06-01T00:00:00"/>
    <x v="2"/>
    <x v="3"/>
    <n v="135.12"/>
    <n v="3044.69"/>
    <x v="1"/>
  </r>
  <r>
    <d v="2018-06-01T00:00:00"/>
    <x v="2"/>
    <x v="0"/>
    <n v="-6340.47"/>
    <n v="67509.570000000007"/>
    <x v="1"/>
  </r>
  <r>
    <d v="2018-06-01T00:00:00"/>
    <x v="2"/>
    <x v="1"/>
    <n v="-285.98"/>
    <n v="3044.69"/>
    <x v="1"/>
  </r>
  <r>
    <d v="2018-06-01T00:00:00"/>
    <x v="9"/>
    <x v="0"/>
    <n v="-3242.75"/>
    <n v="33055.78"/>
    <x v="1"/>
  </r>
  <r>
    <d v="2018-06-01T00:00:00"/>
    <x v="9"/>
    <x v="1"/>
    <n v="-146.24"/>
    <n v="1490.81"/>
    <x v="1"/>
  </r>
  <r>
    <d v="2018-05-01T00:00:00"/>
    <x v="9"/>
    <x v="1"/>
    <n v="-62.17"/>
    <n v="633.79"/>
    <x v="15"/>
  </r>
  <r>
    <d v="2018-11-01T00:00:00"/>
    <x v="1"/>
    <x v="0"/>
    <n v="0"/>
    <n v="0.01"/>
    <x v="1"/>
  </r>
  <r>
    <d v="2018-11-01T00:00:00"/>
    <x v="5"/>
    <x v="0"/>
    <n v="-60.04"/>
    <n v="673"/>
    <x v="27"/>
  </r>
  <r>
    <d v="2018-11-01T00:00:00"/>
    <x v="5"/>
    <x v="1"/>
    <n v="-2.71"/>
    <n v="30.35"/>
    <x v="27"/>
  </r>
  <r>
    <d v="2018-11-01T00:00:00"/>
    <x v="2"/>
    <x v="6"/>
    <n v="0"/>
    <n v="673"/>
    <x v="27"/>
  </r>
  <r>
    <d v="2018-11-01T00:00:00"/>
    <x v="2"/>
    <x v="2"/>
    <n v="29.87"/>
    <n v="673"/>
    <x v="27"/>
  </r>
  <r>
    <d v="2018-11-01T00:00:00"/>
    <x v="2"/>
    <x v="3"/>
    <n v="1.35"/>
    <n v="30.35"/>
    <x v="27"/>
  </r>
  <r>
    <d v="2018-11-01T00:00:00"/>
    <x v="1"/>
    <x v="0"/>
    <n v="-6378.13"/>
    <n v="52130.69"/>
    <x v="2"/>
  </r>
  <r>
    <d v="2018-11-01T00:00:00"/>
    <x v="1"/>
    <x v="1"/>
    <n v="-287.68"/>
    <n v="2351.04"/>
    <x v="2"/>
  </r>
  <r>
    <d v="2018-05-01T00:00:00"/>
    <x v="8"/>
    <x v="2"/>
    <n v="462.34"/>
    <n v="14053"/>
    <x v="15"/>
  </r>
  <r>
    <d v="2018-05-01T00:00:00"/>
    <x v="8"/>
    <x v="3"/>
    <n v="20.85"/>
    <n v="633.79"/>
    <x v="15"/>
  </r>
  <r>
    <d v="2018-05-01T00:00:00"/>
    <x v="2"/>
    <x v="2"/>
    <n v="0"/>
    <n v="0.1"/>
    <x v="28"/>
  </r>
  <r>
    <d v="2018-05-01T00:00:00"/>
    <x v="2"/>
    <x v="0"/>
    <n v="-0.01"/>
    <n v="0.1"/>
    <x v="28"/>
  </r>
  <r>
    <d v="2018-05-01T00:00:00"/>
    <x v="9"/>
    <x v="0"/>
    <n v="-1425.79"/>
    <n v="14534"/>
    <x v="28"/>
  </r>
  <r>
    <d v="2018-05-01T00:00:00"/>
    <x v="9"/>
    <x v="1"/>
    <n v="-64.3"/>
    <n v="655.48"/>
    <x v="28"/>
  </r>
  <r>
    <d v="2018-05-01T00:00:00"/>
    <x v="8"/>
    <x v="2"/>
    <n v="478.17"/>
    <n v="14534"/>
    <x v="28"/>
  </r>
  <r>
    <d v="2018-05-01T00:00:00"/>
    <x v="8"/>
    <x v="3"/>
    <n v="21.57"/>
    <n v="655.48"/>
    <x v="28"/>
  </r>
  <r>
    <d v="2018-11-01T00:00:00"/>
    <x v="1"/>
    <x v="0"/>
    <n v="-23592.3"/>
    <n v="192826.78"/>
    <x v="1"/>
  </r>
  <r>
    <d v="2018-11-01T00:00:00"/>
    <x v="1"/>
    <x v="1"/>
    <n v="-1064.07"/>
    <n v="8696.5499999999993"/>
    <x v="1"/>
  </r>
  <r>
    <d v="2018-11-01T00:00:00"/>
    <x v="5"/>
    <x v="0"/>
    <n v="-36104.019999999997"/>
    <n v="404708"/>
    <x v="1"/>
  </r>
  <r>
    <d v="2018-11-01T00:00:00"/>
    <x v="5"/>
    <x v="1"/>
    <n v="-1628.3"/>
    <n v="18252.439999999999"/>
    <x v="1"/>
  </r>
  <r>
    <d v="2018-11-01T00:00:00"/>
    <x v="2"/>
    <x v="6"/>
    <n v="0"/>
    <n v="597534.78"/>
    <x v="1"/>
  </r>
  <r>
    <d v="2018-11-01T00:00:00"/>
    <x v="2"/>
    <x v="2"/>
    <n v="26518.57"/>
    <n v="597534.78"/>
    <x v="1"/>
  </r>
  <r>
    <d v="2018-11-01T00:00:00"/>
    <x v="2"/>
    <x v="3"/>
    <n v="1195.93"/>
    <n v="26948.79"/>
    <x v="1"/>
  </r>
  <r>
    <d v="2018-05-01T00:00:00"/>
    <x v="2"/>
    <x v="2"/>
    <n v="0"/>
    <n v="0.08"/>
    <x v="15"/>
  </r>
  <r>
    <d v="2018-05-01T00:00:00"/>
    <x v="2"/>
    <x v="0"/>
    <n v="-0.01"/>
    <n v="0.08"/>
    <x v="15"/>
  </r>
  <r>
    <d v="2018-05-01T00:00:00"/>
    <x v="9"/>
    <x v="0"/>
    <n v="-1378.6"/>
    <n v="14053"/>
    <x v="15"/>
  </r>
  <r>
    <d v="2018-05-01T00:00:00"/>
    <x v="9"/>
    <x v="0"/>
    <n v="-1788.53"/>
    <n v="18231.72"/>
    <x v="15"/>
  </r>
  <r>
    <d v="2018-07-01T00:00:00"/>
    <x v="7"/>
    <x v="1"/>
    <n v="-11.1"/>
    <n v="83.25"/>
    <x v="5"/>
  </r>
  <r>
    <d v="2018-07-01T00:00:00"/>
    <x v="2"/>
    <x v="6"/>
    <n v="0"/>
    <n v="2044"/>
    <x v="5"/>
  </r>
  <r>
    <d v="2018-07-01T00:00:00"/>
    <x v="2"/>
    <x v="2"/>
    <n v="90.72"/>
    <n v="2044"/>
    <x v="5"/>
  </r>
  <r>
    <d v="2018-07-01T00:00:00"/>
    <x v="2"/>
    <x v="3"/>
    <n v="4.09"/>
    <n v="92.19"/>
    <x v="5"/>
  </r>
  <r>
    <d v="2018-07-01T00:00:00"/>
    <x v="2"/>
    <x v="0"/>
    <n v="-18.59"/>
    <n v="198"/>
    <x v="5"/>
  </r>
  <r>
    <d v="2018-07-01T00:00:00"/>
    <x v="2"/>
    <x v="1"/>
    <n v="-0.83"/>
    <n v="8.93"/>
    <x v="5"/>
  </r>
  <r>
    <d v="2018-07-01T00:00:00"/>
    <x v="7"/>
    <x v="0"/>
    <n v="-1137.03"/>
    <n v="8526"/>
    <x v="4"/>
  </r>
  <r>
    <d v="2018-07-01T00:00:00"/>
    <x v="7"/>
    <x v="1"/>
    <n v="-51.28"/>
    <n v="384.52"/>
    <x v="4"/>
  </r>
  <r>
    <d v="2018-07-01T00:00:00"/>
    <x v="7"/>
    <x v="4"/>
    <n v="-9.35"/>
    <n v="70.12"/>
    <x v="3"/>
  </r>
  <r>
    <d v="2018-07-01T00:00:00"/>
    <x v="7"/>
    <x v="5"/>
    <n v="-0.42"/>
    <n v="3.16"/>
    <x v="3"/>
  </r>
  <r>
    <d v="2018-07-01T00:00:00"/>
    <x v="2"/>
    <x v="4"/>
    <n v="-0.75"/>
    <n v="8"/>
    <x v="3"/>
  </r>
  <r>
    <d v="2018-07-01T00:00:00"/>
    <x v="2"/>
    <x v="5"/>
    <n v="-0.03"/>
    <n v="0.36"/>
    <x v="3"/>
  </r>
  <r>
    <d v="2018-07-01T00:00:00"/>
    <x v="7"/>
    <x v="0"/>
    <n v="-1449.62"/>
    <n v="10870"/>
    <x v="0"/>
  </r>
  <r>
    <d v="2018-07-01T00:00:00"/>
    <x v="7"/>
    <x v="1"/>
    <n v="-65.38"/>
    <n v="490.24"/>
    <x v="0"/>
  </r>
  <r>
    <d v="2018-07-01T00:00:00"/>
    <x v="2"/>
    <x v="2"/>
    <n v="553.86"/>
    <n v="12480"/>
    <x v="0"/>
  </r>
  <r>
    <d v="2018-07-01T00:00:00"/>
    <x v="2"/>
    <x v="3"/>
    <n v="24.98"/>
    <n v="562.85"/>
    <x v="0"/>
  </r>
  <r>
    <d v="2018-07-01T00:00:00"/>
    <x v="2"/>
    <x v="0"/>
    <n v="-151.21"/>
    <n v="1610"/>
    <x v="0"/>
  </r>
  <r>
    <d v="2018-07-01T00:00:00"/>
    <x v="2"/>
    <x v="1"/>
    <n v="-6.82"/>
    <n v="72.61"/>
    <x v="0"/>
  </r>
  <r>
    <d v="2018-07-01T00:00:00"/>
    <x v="7"/>
    <x v="0"/>
    <n v="-10752.41"/>
    <n v="80626.990000000005"/>
    <x v="1"/>
  </r>
  <r>
    <d v="2018-07-01T00:00:00"/>
    <x v="7"/>
    <x v="1"/>
    <n v="-484.92"/>
    <n v="3636.24"/>
    <x v="1"/>
  </r>
  <r>
    <d v="2018-07-01T00:00:00"/>
    <x v="2"/>
    <x v="6"/>
    <n v="0"/>
    <n v="89272.99"/>
    <x v="1"/>
  </r>
  <r>
    <d v="2018-07-01T00:00:00"/>
    <x v="2"/>
    <x v="2"/>
    <n v="3961.9"/>
    <n v="89272.99"/>
    <x v="1"/>
  </r>
  <r>
    <d v="2018-07-01T00:00:00"/>
    <x v="2"/>
    <x v="3"/>
    <n v="178.67"/>
    <n v="4026.21"/>
    <x v="1"/>
  </r>
  <r>
    <d v="2018-07-01T00:00:00"/>
    <x v="2"/>
    <x v="0"/>
    <n v="-812.03"/>
    <n v="8646"/>
    <x v="1"/>
  </r>
  <r>
    <d v="2018-07-01T00:00:00"/>
    <x v="2"/>
    <x v="1"/>
    <n v="-36.630000000000003"/>
    <n v="389.94"/>
    <x v="1"/>
  </r>
  <r>
    <d v="2018-07-01T00:00:00"/>
    <x v="7"/>
    <x v="0"/>
    <n v="-5362.67"/>
    <n v="40212.01"/>
    <x v="1"/>
  </r>
  <r>
    <d v="2018-07-01T00:00:00"/>
    <x v="7"/>
    <x v="1"/>
    <n v="-241.88"/>
    <n v="1813.59"/>
    <x v="1"/>
  </r>
  <r>
    <d v="2018-07-01T00:00:00"/>
    <x v="2"/>
    <x v="6"/>
    <n v="0"/>
    <n v="63270.01"/>
    <x v="1"/>
  </r>
  <r>
    <d v="2018-07-01T00:00:00"/>
    <x v="2"/>
    <x v="2"/>
    <n v="2807.96"/>
    <n v="63270.01"/>
    <x v="1"/>
  </r>
  <r>
    <d v="2018-07-01T00:00:00"/>
    <x v="2"/>
    <x v="3"/>
    <n v="126.65"/>
    <n v="2853.46"/>
    <x v="1"/>
  </r>
  <r>
    <d v="2018-08-01T00:00:00"/>
    <x v="3"/>
    <x v="4"/>
    <n v="-0.03"/>
    <n v="0.4"/>
    <x v="11"/>
  </r>
  <r>
    <d v="2018-08-01T00:00:00"/>
    <x v="3"/>
    <x v="5"/>
    <n v="0"/>
    <n v="0.02"/>
    <x v="11"/>
  </r>
  <r>
    <d v="2018-08-01T00:00:00"/>
    <x v="4"/>
    <x v="4"/>
    <n v="-6.29"/>
    <n v="74"/>
    <x v="11"/>
  </r>
  <r>
    <d v="2018-08-01T00:00:00"/>
    <x v="4"/>
    <x v="5"/>
    <n v="-0.28000000000000003"/>
    <n v="3.34"/>
    <x v="11"/>
  </r>
  <r>
    <d v="2018-08-01T00:00:00"/>
    <x v="4"/>
    <x v="4"/>
    <n v="-15.81"/>
    <n v="186"/>
    <x v="25"/>
  </r>
  <r>
    <d v="2018-08-01T00:00:00"/>
    <x v="4"/>
    <x v="5"/>
    <n v="-0.71"/>
    <n v="8.39"/>
    <x v="25"/>
  </r>
  <r>
    <d v="2018-08-01T00:00:00"/>
    <x v="4"/>
    <x v="0"/>
    <n v="-2509.79"/>
    <n v="29520"/>
    <x v="21"/>
  </r>
  <r>
    <d v="2018-08-01T00:00:00"/>
    <x v="4"/>
    <x v="1"/>
    <n v="-113.19"/>
    <n v="1331.35"/>
    <x v="21"/>
  </r>
  <r>
    <d v="2018-08-01T00:00:00"/>
    <x v="2"/>
    <x v="2"/>
    <n v="1310.0999999999999"/>
    <n v="29520"/>
    <x v="21"/>
  </r>
  <r>
    <d v="2018-08-01T00:00:00"/>
    <x v="2"/>
    <x v="3"/>
    <n v="59.08"/>
    <n v="1331.35"/>
    <x v="21"/>
  </r>
  <r>
    <d v="2018-08-01T00:00:00"/>
    <x v="4"/>
    <x v="0"/>
    <n v="-385.05"/>
    <n v="4529"/>
    <x v="9"/>
  </r>
  <r>
    <d v="2018-08-01T00:00:00"/>
    <x v="4"/>
    <x v="1"/>
    <n v="-17.36"/>
    <n v="204.26"/>
    <x v="9"/>
  </r>
  <r>
    <d v="2018-08-01T00:00:00"/>
    <x v="2"/>
    <x v="6"/>
    <n v="0"/>
    <n v="5057"/>
    <x v="9"/>
  </r>
  <r>
    <d v="2018-08-01T00:00:00"/>
    <x v="2"/>
    <x v="2"/>
    <n v="224.43"/>
    <n v="5057"/>
    <x v="9"/>
  </r>
  <r>
    <d v="2018-08-01T00:00:00"/>
    <x v="2"/>
    <x v="3"/>
    <n v="10.11"/>
    <n v="228.07"/>
    <x v="9"/>
  </r>
  <r>
    <d v="2018-08-01T00:00:00"/>
    <x v="4"/>
    <x v="0"/>
    <n v="-227.44"/>
    <n v="2675"/>
    <x v="29"/>
  </r>
  <r>
    <d v="2018-08-01T00:00:00"/>
    <x v="4"/>
    <x v="1"/>
    <n v="-10.25"/>
    <n v="120.64"/>
    <x v="29"/>
  </r>
  <r>
    <d v="2018-08-01T00:00:00"/>
    <x v="2"/>
    <x v="6"/>
    <n v="0"/>
    <n v="2675"/>
    <x v="29"/>
  </r>
  <r>
    <d v="2018-08-01T00:00:00"/>
    <x v="2"/>
    <x v="2"/>
    <n v="118.71"/>
    <n v="2675"/>
    <x v="29"/>
  </r>
  <r>
    <d v="2018-08-01T00:00:00"/>
    <x v="2"/>
    <x v="3"/>
    <n v="5.35"/>
    <n v="120.64"/>
    <x v="29"/>
  </r>
  <r>
    <d v="2018-08-01T00:00:00"/>
    <x v="4"/>
    <x v="0"/>
    <n v="-92.08"/>
    <n v="1083"/>
    <x v="27"/>
  </r>
  <r>
    <d v="2018-08-01T00:00:00"/>
    <x v="4"/>
    <x v="1"/>
    <n v="-4.1500000000000004"/>
    <n v="48.84"/>
    <x v="27"/>
  </r>
  <r>
    <d v="2018-08-01T00:00:00"/>
    <x v="2"/>
    <x v="6"/>
    <n v="0"/>
    <n v="1083"/>
    <x v="27"/>
  </r>
  <r>
    <d v="2018-08-01T00:00:00"/>
    <x v="2"/>
    <x v="2"/>
    <n v="48.06"/>
    <n v="1083"/>
    <x v="27"/>
  </r>
  <r>
    <d v="2018-08-01T00:00:00"/>
    <x v="2"/>
    <x v="3"/>
    <n v="2.17"/>
    <n v="48.84"/>
    <x v="27"/>
  </r>
  <r>
    <d v="2018-08-01T00:00:00"/>
    <x v="3"/>
    <x v="4"/>
    <n v="-0.03"/>
    <n v="0.33"/>
    <x v="3"/>
  </r>
  <r>
    <d v="2018-08-01T00:00:00"/>
    <x v="3"/>
    <x v="5"/>
    <n v="0"/>
    <n v="0.01"/>
    <x v="3"/>
  </r>
  <r>
    <d v="2018-08-01T00:00:00"/>
    <x v="4"/>
    <x v="4"/>
    <n v="-14.96"/>
    <n v="176"/>
    <x v="3"/>
  </r>
  <r>
    <d v="2018-08-01T00:00:00"/>
    <x v="4"/>
    <x v="5"/>
    <n v="-0.68"/>
    <n v="7.93"/>
    <x v="3"/>
  </r>
  <r>
    <d v="2018-08-01T00:00:00"/>
    <x v="4"/>
    <x v="0"/>
    <n v="-76.260000000000005"/>
    <n v="897"/>
    <x v="16"/>
  </r>
  <r>
    <d v="2018-08-01T00:00:00"/>
    <x v="4"/>
    <x v="1"/>
    <n v="-3.44"/>
    <n v="40.450000000000003"/>
    <x v="16"/>
  </r>
  <r>
    <d v="2018-08-01T00:00:00"/>
    <x v="2"/>
    <x v="6"/>
    <n v="0"/>
    <n v="897"/>
    <x v="16"/>
  </r>
  <r>
    <d v="2018-08-01T00:00:00"/>
    <x v="2"/>
    <x v="2"/>
    <n v="39.81"/>
    <n v="897"/>
    <x v="16"/>
  </r>
  <r>
    <d v="2018-08-01T00:00:00"/>
    <x v="2"/>
    <x v="3"/>
    <n v="1.8"/>
    <n v="40.450000000000003"/>
    <x v="16"/>
  </r>
  <r>
    <d v="2018-08-01T00:00:00"/>
    <x v="3"/>
    <x v="4"/>
    <n v="-0.01"/>
    <n v="0.1"/>
    <x v="25"/>
  </r>
  <r>
    <d v="2018-08-01T00:00:00"/>
    <x v="4"/>
    <x v="4"/>
    <n v="-127.28"/>
    <n v="1497.2"/>
    <x v="25"/>
  </r>
  <r>
    <d v="2018-08-01T00:00:00"/>
    <x v="4"/>
    <x v="5"/>
    <n v="-5.73"/>
    <n v="67.52"/>
    <x v="25"/>
  </r>
  <r>
    <d v="2018-07-01T00:00:00"/>
    <x v="4"/>
    <x v="4"/>
    <n v="-16.95"/>
    <n v="199.24"/>
    <x v="3"/>
  </r>
  <r>
    <d v="2018-07-01T00:00:00"/>
    <x v="4"/>
    <x v="5"/>
    <n v="-0.77"/>
    <n v="8.98"/>
    <x v="3"/>
  </r>
  <r>
    <d v="2018-07-01T00:00:00"/>
    <x v="7"/>
    <x v="4"/>
    <n v="-39.880000000000003"/>
    <n v="299"/>
    <x v="3"/>
  </r>
  <r>
    <d v="2018-07-01T00:00:00"/>
    <x v="7"/>
    <x v="5"/>
    <n v="-1.8"/>
    <n v="13.49"/>
    <x v="3"/>
  </r>
  <r>
    <d v="2018-07-01T00:00:00"/>
    <x v="4"/>
    <x v="0"/>
    <n v="-389.4"/>
    <n v="4580"/>
    <x v="1"/>
  </r>
  <r>
    <d v="2018-07-01T00:00:00"/>
    <x v="4"/>
    <x v="1"/>
    <n v="-17.559999999999999"/>
    <n v="206.56"/>
    <x v="1"/>
  </r>
  <r>
    <d v="2018-07-01T00:00:00"/>
    <x v="7"/>
    <x v="0"/>
    <n v="-915.78"/>
    <n v="6867"/>
    <x v="1"/>
  </r>
  <r>
    <d v="2018-07-01T00:00:00"/>
    <x v="7"/>
    <x v="1"/>
    <n v="-41.3"/>
    <n v="309.7"/>
    <x v="1"/>
  </r>
  <r>
    <d v="2018-07-01T00:00:00"/>
    <x v="2"/>
    <x v="6"/>
    <n v="0"/>
    <n v="11447"/>
    <x v="1"/>
  </r>
  <r>
    <d v="2018-07-01T00:00:00"/>
    <x v="2"/>
    <x v="2"/>
    <n v="508.02"/>
    <n v="11447"/>
    <x v="1"/>
  </r>
  <r>
    <d v="2018-07-01T00:00:00"/>
    <x v="2"/>
    <x v="3"/>
    <n v="22.91"/>
    <n v="516.26"/>
    <x v="1"/>
  </r>
  <r>
    <d v="2018-07-01T00:00:00"/>
    <x v="9"/>
    <x v="0"/>
    <n v="-3.24"/>
    <n v="33"/>
    <x v="6"/>
  </r>
  <r>
    <d v="2018-07-01T00:00:00"/>
    <x v="9"/>
    <x v="1"/>
    <n v="-0.15"/>
    <n v="1.49"/>
    <x v="6"/>
  </r>
  <r>
    <d v="2018-07-01T00:00:00"/>
    <x v="8"/>
    <x v="2"/>
    <n v="1.0900000000000001"/>
    <n v="33"/>
    <x v="6"/>
  </r>
  <r>
    <d v="2018-07-01T00:00:00"/>
    <x v="4"/>
    <x v="0"/>
    <n v="-256.31"/>
    <n v="3015"/>
    <x v="5"/>
  </r>
  <r>
    <d v="2018-07-01T00:00:00"/>
    <x v="4"/>
    <x v="1"/>
    <n v="-11.6"/>
    <n v="136.07"/>
    <x v="5"/>
  </r>
  <r>
    <d v="2018-07-01T00:00:00"/>
    <x v="7"/>
    <x v="0"/>
    <n v="-603.64"/>
    <n v="4527"/>
    <x v="5"/>
  </r>
  <r>
    <d v="2018-07-01T00:00:00"/>
    <x v="7"/>
    <x v="1"/>
    <n v="-27.18"/>
    <n v="204.29"/>
    <x v="5"/>
  </r>
  <r>
    <d v="2018-07-01T00:00:00"/>
    <x v="2"/>
    <x v="6"/>
    <n v="0"/>
    <n v="7542"/>
    <x v="5"/>
  </r>
  <r>
    <d v="2018-07-01T00:00:00"/>
    <x v="2"/>
    <x v="2"/>
    <n v="334.81"/>
    <n v="7542"/>
    <x v="5"/>
  </r>
  <r>
    <d v="2018-07-01T00:00:00"/>
    <x v="2"/>
    <x v="3"/>
    <n v="15.1"/>
    <n v="340.09"/>
    <x v="5"/>
  </r>
  <r>
    <d v="2018-07-01T00:00:00"/>
    <x v="8"/>
    <x v="3"/>
    <n v="0.05"/>
    <n v="1.49"/>
    <x v="6"/>
  </r>
  <r>
    <d v="2018-07-01T00:00:00"/>
    <x v="8"/>
    <x v="6"/>
    <n v="-0.24"/>
    <n v="33"/>
    <x v="6"/>
  </r>
  <r>
    <d v="2018-07-01T00:00:00"/>
    <x v="4"/>
    <x v="0"/>
    <n v="-1384.89"/>
    <n v="16289"/>
    <x v="0"/>
  </r>
  <r>
    <d v="2018-07-01T00:00:00"/>
    <x v="4"/>
    <x v="1"/>
    <n v="-62.46"/>
    <n v="734.63"/>
    <x v="0"/>
  </r>
  <r>
    <d v="2018-07-01T00:00:00"/>
    <x v="7"/>
    <x v="0"/>
    <n v="-3372.81"/>
    <n v="25291"/>
    <x v="0"/>
  </r>
  <r>
    <d v="2018-07-01T00:00:00"/>
    <x v="7"/>
    <x v="1"/>
    <n v="-152.11000000000001"/>
    <n v="1140.6199999999999"/>
    <x v="0"/>
  </r>
  <r>
    <d v="2018-07-01T00:00:00"/>
    <x v="2"/>
    <x v="2"/>
    <n v="1845.32"/>
    <n v="41580"/>
    <x v="0"/>
  </r>
  <r>
    <d v="2018-07-01T00:00:00"/>
    <x v="2"/>
    <x v="3"/>
    <n v="83.22"/>
    <n v="1875.26"/>
    <x v="0"/>
  </r>
  <r>
    <d v="2018-07-01T00:00:00"/>
    <x v="4"/>
    <x v="0"/>
    <n v="-1820.11"/>
    <n v="21408"/>
    <x v="4"/>
  </r>
  <r>
    <d v="2018-07-01T00:00:00"/>
    <x v="4"/>
    <x v="1"/>
    <n v="-82.08"/>
    <n v="965.5"/>
    <x v="4"/>
  </r>
  <r>
    <d v="2018-07-01T00:00:00"/>
    <x v="7"/>
    <x v="0"/>
    <n v="-4282.46"/>
    <n v="32112"/>
    <x v="4"/>
  </r>
  <r>
    <d v="2018-07-01T00:00:00"/>
    <x v="7"/>
    <x v="1"/>
    <n v="-193.14"/>
    <n v="1448.26"/>
    <x v="4"/>
  </r>
  <r>
    <d v="2018-07-01T00:00:00"/>
    <x v="2"/>
    <x v="2"/>
    <n v="2375.2199999999998"/>
    <n v="53520"/>
    <x v="4"/>
  </r>
  <r>
    <d v="2018-07-01T00:00:00"/>
    <x v="2"/>
    <x v="3"/>
    <n v="107.12"/>
    <n v="2413.75"/>
    <x v="4"/>
  </r>
  <r>
    <d v="2018-05-01T00:00:00"/>
    <x v="9"/>
    <x v="1"/>
    <n v="-62.06"/>
    <n v="632.64"/>
    <x v="15"/>
  </r>
  <r>
    <d v="2018-05-01T00:00:00"/>
    <x v="2"/>
    <x v="2"/>
    <n v="1093.55"/>
    <n v="24640.49"/>
    <x v="2"/>
  </r>
  <r>
    <d v="2018-05-01T00:00:00"/>
    <x v="2"/>
    <x v="3"/>
    <n v="49.25"/>
    <n v="1111.28"/>
    <x v="2"/>
  </r>
  <r>
    <d v="2018-05-01T00:00:00"/>
    <x v="9"/>
    <x v="0"/>
    <n v="-41264.78"/>
    <n v="420640.64"/>
    <x v="1"/>
  </r>
  <r>
    <d v="2018-05-01T00:00:00"/>
    <x v="9"/>
    <x v="1"/>
    <n v="-1860.97"/>
    <n v="18970.88"/>
    <x v="1"/>
  </r>
  <r>
    <d v="2018-05-01T00:00:00"/>
    <x v="8"/>
    <x v="2"/>
    <n v="13839.1"/>
    <n v="420640.64"/>
    <x v="1"/>
  </r>
  <r>
    <d v="2018-05-01T00:00:00"/>
    <x v="8"/>
    <x v="3"/>
    <n v="624.15"/>
    <n v="18970.88"/>
    <x v="1"/>
  </r>
  <r>
    <d v="2018-05-01T00:00:00"/>
    <x v="8"/>
    <x v="6"/>
    <n v="-3112.77"/>
    <n v="420640.64"/>
    <x v="1"/>
  </r>
  <r>
    <d v="2018-05-01T00:00:00"/>
    <x v="2"/>
    <x v="2"/>
    <n v="15.53"/>
    <n v="350.01"/>
    <x v="2"/>
  </r>
  <r>
    <d v="2018-05-01T00:00:00"/>
    <x v="2"/>
    <x v="3"/>
    <n v="0.7"/>
    <n v="15.78"/>
    <x v="2"/>
  </r>
  <r>
    <d v="2018-05-01T00:00:00"/>
    <x v="2"/>
    <x v="0"/>
    <n v="-32.880000000000003"/>
    <n v="350.01"/>
    <x v="2"/>
  </r>
  <r>
    <d v="2018-05-01T00:00:00"/>
    <x v="2"/>
    <x v="1"/>
    <n v="-1.48"/>
    <n v="15.78"/>
    <x v="2"/>
  </r>
  <r>
    <d v="2018-05-01T00:00:00"/>
    <x v="2"/>
    <x v="6"/>
    <n v="0"/>
    <n v="350.01"/>
    <x v="2"/>
  </r>
  <r>
    <d v="2018-06-01T00:00:00"/>
    <x v="2"/>
    <x v="6"/>
    <n v="0"/>
    <n v="7542"/>
    <x v="5"/>
  </r>
  <r>
    <d v="2018-06-01T00:00:00"/>
    <x v="2"/>
    <x v="2"/>
    <n v="334.81"/>
    <n v="7542"/>
    <x v="5"/>
  </r>
  <r>
    <d v="2018-06-01T00:00:00"/>
    <x v="2"/>
    <x v="3"/>
    <n v="15.1"/>
    <n v="340.09"/>
    <x v="5"/>
  </r>
  <r>
    <d v="2018-06-01T00:00:00"/>
    <x v="2"/>
    <x v="0"/>
    <n v="-433.63"/>
    <n v="4617"/>
    <x v="5"/>
  </r>
  <r>
    <d v="2018-06-01T00:00:00"/>
    <x v="2"/>
    <x v="1"/>
    <n v="-19.46"/>
    <n v="208.35"/>
    <x v="5"/>
  </r>
  <r>
    <d v="2018-04-01T00:00:00"/>
    <x v="8"/>
    <x v="2"/>
    <n v="35.6"/>
    <n v="1082"/>
    <x v="6"/>
  </r>
  <r>
    <d v="2018-04-01T00:00:00"/>
    <x v="8"/>
    <x v="3"/>
    <n v="1.61"/>
    <n v="48.8"/>
    <x v="6"/>
  </r>
  <r>
    <d v="2018-04-01T00:00:00"/>
    <x v="9"/>
    <x v="0"/>
    <n v="-2223.41"/>
    <n v="22664.799999999999"/>
    <x v="1"/>
  </r>
  <r>
    <d v="2018-04-01T00:00:00"/>
    <x v="9"/>
    <x v="1"/>
    <n v="-100.26"/>
    <n v="1022.16"/>
    <x v="1"/>
  </r>
  <r>
    <d v="2018-04-01T00:00:00"/>
    <x v="9"/>
    <x v="0"/>
    <n v="-193.47"/>
    <n v="1972.16"/>
    <x v="7"/>
  </r>
  <r>
    <d v="2018-04-01T00:00:00"/>
    <x v="9"/>
    <x v="1"/>
    <n v="-8.73"/>
    <n v="88.94"/>
    <x v="7"/>
  </r>
  <r>
    <d v="2018-04-01T00:00:00"/>
    <x v="10"/>
    <x v="0"/>
    <n v="-282.47000000000003"/>
    <n v="3586"/>
    <x v="7"/>
  </r>
  <r>
    <d v="2018-04-01T00:00:00"/>
    <x v="10"/>
    <x v="1"/>
    <n v="-12.74"/>
    <n v="161.72999999999999"/>
    <x v="7"/>
  </r>
  <r>
    <d v="2018-04-01T00:00:00"/>
    <x v="8"/>
    <x v="6"/>
    <n v="-41.13"/>
    <n v="5558.16"/>
    <x v="7"/>
  </r>
  <r>
    <d v="2018-04-01T00:00:00"/>
    <x v="8"/>
    <x v="2"/>
    <n v="182.86"/>
    <n v="5558.16"/>
    <x v="7"/>
  </r>
  <r>
    <d v="2018-04-01T00:00:00"/>
    <x v="8"/>
    <x v="3"/>
    <n v="8.25"/>
    <n v="250.67"/>
    <x v="7"/>
  </r>
  <r>
    <d v="2018-04-01T00:00:00"/>
    <x v="9"/>
    <x v="0"/>
    <n v="-362.47"/>
    <n v="3694.87"/>
    <x v="12"/>
  </r>
  <r>
    <d v="2018-04-01T00:00:00"/>
    <x v="9"/>
    <x v="1"/>
    <n v="-16.350000000000001"/>
    <n v="166.64"/>
    <x v="12"/>
  </r>
  <r>
    <d v="2018-04-01T00:00:00"/>
    <x v="10"/>
    <x v="0"/>
    <n v="-529.26"/>
    <n v="6719"/>
    <x v="12"/>
  </r>
  <r>
    <d v="2018-04-01T00:00:00"/>
    <x v="10"/>
    <x v="1"/>
    <n v="-23.87"/>
    <n v="303.02999999999997"/>
    <x v="12"/>
  </r>
  <r>
    <d v="2018-04-01T00:00:00"/>
    <x v="8"/>
    <x v="2"/>
    <n v="342.62"/>
    <n v="10413.870000000001"/>
    <x v="12"/>
  </r>
  <r>
    <d v="2018-04-01T00:00:00"/>
    <x v="8"/>
    <x v="3"/>
    <n v="15.45"/>
    <n v="469.67"/>
    <x v="12"/>
  </r>
  <r>
    <d v="2018-08-01T00:00:00"/>
    <x v="2"/>
    <x v="6"/>
    <n v="0"/>
    <n v="34813.620000000003"/>
    <x v="1"/>
  </r>
  <r>
    <d v="2018-08-01T00:00:00"/>
    <x v="2"/>
    <x v="2"/>
    <n v="1545.02"/>
    <n v="34813.620000000003"/>
    <x v="1"/>
  </r>
  <r>
    <d v="2018-08-01T00:00:00"/>
    <x v="2"/>
    <x v="3"/>
    <n v="69.67"/>
    <n v="1570.09"/>
    <x v="1"/>
  </r>
  <r>
    <d v="2018-08-01T00:00:00"/>
    <x v="4"/>
    <x v="4"/>
    <n v="-0.92"/>
    <n v="10.8"/>
    <x v="3"/>
  </r>
  <r>
    <d v="2018-08-01T00:00:00"/>
    <x v="4"/>
    <x v="5"/>
    <n v="-0.04"/>
    <n v="0.49"/>
    <x v="3"/>
  </r>
  <r>
    <d v="2018-08-01T00:00:00"/>
    <x v="7"/>
    <x v="4"/>
    <n v="-1.2"/>
    <n v="9"/>
    <x v="3"/>
  </r>
  <r>
    <d v="2018-08-01T00:00:00"/>
    <x v="7"/>
    <x v="5"/>
    <n v="-0.05"/>
    <n v="0.41"/>
    <x v="3"/>
  </r>
  <r>
    <d v="2018-08-01T00:00:00"/>
    <x v="4"/>
    <x v="0"/>
    <n v="-16303.95"/>
    <n v="191764.6"/>
    <x v="2"/>
  </r>
  <r>
    <d v="2018-08-01T00:00:00"/>
    <x v="4"/>
    <x v="1"/>
    <n v="-735.36"/>
    <n v="8648.6299999999992"/>
    <x v="2"/>
  </r>
  <r>
    <d v="2018-08-01T00:00:00"/>
    <x v="7"/>
    <x v="0"/>
    <n v="-22222.76"/>
    <n v="166637.37"/>
    <x v="2"/>
  </r>
  <r>
    <d v="2018-08-01T00:00:00"/>
    <x v="7"/>
    <x v="1"/>
    <n v="-1002.25"/>
    <n v="7515.26"/>
    <x v="2"/>
  </r>
  <r>
    <d v="2018-08-01T00:00:00"/>
    <x v="2"/>
    <x v="6"/>
    <n v="0"/>
    <n v="359379.97"/>
    <x v="2"/>
  </r>
  <r>
    <d v="2018-08-01T00:00:00"/>
    <x v="2"/>
    <x v="2"/>
    <n v="15949.38"/>
    <n v="359379.97"/>
    <x v="2"/>
  </r>
  <r>
    <d v="2018-08-01T00:00:00"/>
    <x v="2"/>
    <x v="3"/>
    <n v="719.19"/>
    <n v="16208.09"/>
    <x v="2"/>
  </r>
  <r>
    <d v="2018-08-01T00:00:00"/>
    <x v="4"/>
    <x v="0"/>
    <n v="-1578.62"/>
    <n v="18567.62"/>
    <x v="1"/>
  </r>
  <r>
    <d v="2018-08-01T00:00:00"/>
    <x v="4"/>
    <x v="1"/>
    <n v="-71.209999999999994"/>
    <n v="837.39"/>
    <x v="1"/>
  </r>
  <r>
    <d v="2018-08-01T00:00:00"/>
    <x v="7"/>
    <x v="0"/>
    <n v="-2166.5500000000002"/>
    <n v="16246"/>
    <x v="1"/>
  </r>
  <r>
    <d v="2018-08-01T00:00:00"/>
    <x v="7"/>
    <x v="1"/>
    <n v="-97.72"/>
    <n v="732.7"/>
    <x v="1"/>
  </r>
  <r>
    <d v="2018-08-01T00:00:00"/>
    <x v="3"/>
    <x v="4"/>
    <n v="-1.57"/>
    <n v="20.12"/>
    <x v="3"/>
  </r>
  <r>
    <d v="2018-08-01T00:00:00"/>
    <x v="3"/>
    <x v="5"/>
    <n v="-7.0000000000000007E-2"/>
    <n v="0.91"/>
    <x v="3"/>
  </r>
  <r>
    <d v="2018-08-01T00:00:00"/>
    <x v="4"/>
    <x v="4"/>
    <n v="-4.93"/>
    <n v="58"/>
    <x v="3"/>
  </r>
  <r>
    <d v="2018-08-01T00:00:00"/>
    <x v="4"/>
    <x v="5"/>
    <n v="-0.22"/>
    <n v="2.62"/>
    <x v="3"/>
  </r>
  <r>
    <d v="2018-08-01T00:00:00"/>
    <x v="3"/>
    <x v="0"/>
    <n v="-8.34"/>
    <n v="107"/>
    <x v="5"/>
  </r>
  <r>
    <d v="2018-08-01T00:00:00"/>
    <x v="3"/>
    <x v="1"/>
    <n v="-0.38"/>
    <n v="4.83"/>
    <x v="5"/>
  </r>
  <r>
    <d v="2018-08-01T00:00:00"/>
    <x v="3"/>
    <x v="0"/>
    <n v="-195.13"/>
    <n v="2504.9899999999998"/>
    <x v="1"/>
  </r>
  <r>
    <d v="2018-08-01T00:00:00"/>
    <x v="3"/>
    <x v="1"/>
    <n v="-8.8000000000000007"/>
    <n v="112.97"/>
    <x v="1"/>
  </r>
  <r>
    <d v="2018-08-01T00:00:00"/>
    <x v="4"/>
    <x v="0"/>
    <n v="-612.57000000000005"/>
    <n v="7205"/>
    <x v="1"/>
  </r>
  <r>
    <d v="2018-08-01T00:00:00"/>
    <x v="4"/>
    <x v="1"/>
    <n v="-27.63"/>
    <n v="324.94"/>
    <x v="1"/>
  </r>
  <r>
    <d v="2018-08-01T00:00:00"/>
    <x v="2"/>
    <x v="6"/>
    <n v="0"/>
    <n v="9709.99"/>
    <x v="1"/>
  </r>
  <r>
    <d v="2018-08-01T00:00:00"/>
    <x v="2"/>
    <x v="2"/>
    <n v="430.93"/>
    <n v="9709.99"/>
    <x v="1"/>
  </r>
  <r>
    <d v="2018-08-01T00:00:00"/>
    <x v="2"/>
    <x v="3"/>
    <n v="19.440000000000001"/>
    <n v="437.93"/>
    <x v="1"/>
  </r>
  <r>
    <d v="2018-11-01T00:00:00"/>
    <x v="5"/>
    <x v="0"/>
    <n v="-55.04"/>
    <n v="617"/>
    <x v="6"/>
  </r>
  <r>
    <d v="2018-11-01T00:00:00"/>
    <x v="5"/>
    <x v="1"/>
    <n v="-2.48"/>
    <n v="27.83"/>
    <x v="6"/>
  </r>
  <r>
    <d v="2018-11-01T00:00:00"/>
    <x v="6"/>
    <x v="0"/>
    <n v="-45.32"/>
    <n v="538"/>
    <x v="6"/>
  </r>
  <r>
    <d v="2018-11-01T00:00:00"/>
    <x v="6"/>
    <x v="1"/>
    <n v="-2.04"/>
    <n v="24.26"/>
    <x v="6"/>
  </r>
  <r>
    <d v="2018-11-01T00:00:00"/>
    <x v="2"/>
    <x v="6"/>
    <n v="0"/>
    <n v="1155"/>
    <x v="6"/>
  </r>
  <r>
    <d v="2018-11-01T00:00:00"/>
    <x v="2"/>
    <x v="2"/>
    <n v="51.26"/>
    <n v="1155"/>
    <x v="6"/>
  </r>
  <r>
    <d v="2018-11-01T00:00:00"/>
    <x v="2"/>
    <x v="3"/>
    <n v="2.31"/>
    <n v="52.09"/>
    <x v="6"/>
  </r>
  <r>
    <d v="2018-11-01T00:00:00"/>
    <x v="1"/>
    <x v="0"/>
    <n v="-7900.16"/>
    <n v="64570.21"/>
    <x v="2"/>
  </r>
  <r>
    <d v="2018-11-01T00:00:00"/>
    <x v="1"/>
    <x v="1"/>
    <n v="-356.26"/>
    <n v="2912.12"/>
    <x v="2"/>
  </r>
  <r>
    <d v="2018-11-01T00:00:00"/>
    <x v="1"/>
    <x v="0"/>
    <n v="-25348.39"/>
    <n v="207179.56"/>
    <x v="1"/>
  </r>
  <r>
    <d v="2018-08-01T00:00:00"/>
    <x v="3"/>
    <x v="4"/>
    <n v="-13.62"/>
    <n v="174.9"/>
    <x v="3"/>
  </r>
  <r>
    <d v="2018-08-01T00:00:00"/>
    <x v="3"/>
    <x v="5"/>
    <n v="-0.61"/>
    <n v="7.89"/>
    <x v="3"/>
  </r>
  <r>
    <d v="2018-08-01T00:00:00"/>
    <x v="4"/>
    <x v="4"/>
    <n v="-42.85"/>
    <n v="504"/>
    <x v="3"/>
  </r>
  <r>
    <d v="2018-08-01T00:00:00"/>
    <x v="4"/>
    <x v="5"/>
    <n v="-1.93"/>
    <n v="22.73"/>
    <x v="3"/>
  </r>
  <r>
    <d v="2018-08-01T00:00:00"/>
    <x v="3"/>
    <x v="0"/>
    <n v="-7.56"/>
    <n v="97"/>
    <x v="6"/>
  </r>
  <r>
    <d v="2018-08-01T00:00:00"/>
    <x v="3"/>
    <x v="1"/>
    <n v="-0.34"/>
    <n v="4.37"/>
    <x v="6"/>
  </r>
  <r>
    <d v="2018-08-01T00:00:00"/>
    <x v="3"/>
    <x v="0"/>
    <n v="-58.9"/>
    <n v="756"/>
    <x v="2"/>
  </r>
  <r>
    <d v="2018-08-01T00:00:00"/>
    <x v="3"/>
    <x v="1"/>
    <n v="-2.66"/>
    <n v="34.1"/>
    <x v="2"/>
  </r>
  <r>
    <d v="2018-08-01T00:00:00"/>
    <x v="3"/>
    <x v="0"/>
    <n v="-17979.689999999999"/>
    <n v="230804.1"/>
    <x v="1"/>
  </r>
  <r>
    <d v="2018-08-01T00:00:00"/>
    <x v="3"/>
    <x v="1"/>
    <n v="-810.98"/>
    <n v="10409.26"/>
    <x v="1"/>
  </r>
  <r>
    <d v="2018-08-01T00:00:00"/>
    <x v="4"/>
    <x v="0"/>
    <n v="-41198.1"/>
    <n v="484569"/>
    <x v="1"/>
  </r>
  <r>
    <d v="2018-08-01T00:00:00"/>
    <x v="4"/>
    <x v="1"/>
    <n v="-1857.98"/>
    <n v="21854.12"/>
    <x v="1"/>
  </r>
  <r>
    <d v="2018-08-01T00:00:00"/>
    <x v="2"/>
    <x v="6"/>
    <n v="0"/>
    <n v="715373.1"/>
    <x v="1"/>
  </r>
  <r>
    <d v="2018-08-01T00:00:00"/>
    <x v="2"/>
    <x v="2"/>
    <n v="31748.19"/>
    <n v="715373.1"/>
    <x v="1"/>
  </r>
  <r>
    <d v="2018-08-01T00:00:00"/>
    <x v="2"/>
    <x v="3"/>
    <n v="1431.87"/>
    <n v="32263.360000000001"/>
    <x v="1"/>
  </r>
  <r>
    <d v="2018-08-01T00:00:00"/>
    <x v="3"/>
    <x v="0"/>
    <n v="-12845.03"/>
    <n v="164889.37"/>
    <x v="2"/>
  </r>
  <r>
    <d v="2018-08-01T00:00:00"/>
    <x v="3"/>
    <x v="1"/>
    <n v="-579.4"/>
    <n v="7436.66"/>
    <x v="2"/>
  </r>
  <r>
    <d v="2018-08-01T00:00:00"/>
    <x v="3"/>
    <x v="0"/>
    <n v="-52.35"/>
    <n v="672"/>
    <x v="2"/>
  </r>
  <r>
    <d v="2018-08-01T00:00:00"/>
    <x v="3"/>
    <x v="1"/>
    <n v="-2.36"/>
    <n v="30.31"/>
    <x v="2"/>
  </r>
  <r>
    <d v="2018-08-01T00:00:00"/>
    <x v="4"/>
    <x v="0"/>
    <n v="-119.88"/>
    <n v="1410"/>
    <x v="2"/>
  </r>
  <r>
    <d v="2018-08-01T00:00:00"/>
    <x v="4"/>
    <x v="1"/>
    <n v="-5.41"/>
    <n v="63.59"/>
    <x v="2"/>
  </r>
  <r>
    <d v="2018-08-01T00:00:00"/>
    <x v="2"/>
    <x v="2"/>
    <n v="92.4"/>
    <n v="2082"/>
    <x v="2"/>
  </r>
  <r>
    <d v="2018-07-01T00:00:00"/>
    <x v="4"/>
    <x v="1"/>
    <n v="-0.22"/>
    <n v="2.5299999999999998"/>
    <x v="6"/>
  </r>
  <r>
    <d v="2018-07-01T00:00:00"/>
    <x v="4"/>
    <x v="0"/>
    <n v="-51.27"/>
    <n v="603"/>
    <x v="2"/>
  </r>
  <r>
    <d v="2018-07-01T00:00:00"/>
    <x v="4"/>
    <x v="1"/>
    <n v="-2.31"/>
    <n v="27.2"/>
    <x v="2"/>
  </r>
  <r>
    <d v="2018-07-01T00:00:00"/>
    <x v="7"/>
    <x v="0"/>
    <n v="-160.69999999999999"/>
    <n v="1205"/>
    <x v="2"/>
  </r>
  <r>
    <d v="2018-08-01T00:00:00"/>
    <x v="4"/>
    <x v="0"/>
    <n v="-58.58"/>
    <n v="688.99"/>
    <x v="18"/>
  </r>
  <r>
    <d v="2018-08-01T00:00:00"/>
    <x v="4"/>
    <x v="1"/>
    <n v="-2.64"/>
    <n v="31.07"/>
    <x v="18"/>
  </r>
  <r>
    <d v="2018-08-01T00:00:00"/>
    <x v="2"/>
    <x v="6"/>
    <n v="0"/>
    <n v="688.99"/>
    <x v="18"/>
  </r>
  <r>
    <d v="2018-08-01T00:00:00"/>
    <x v="2"/>
    <x v="2"/>
    <n v="22002.05"/>
    <n v="495764.58"/>
    <x v="18"/>
  </r>
  <r>
    <d v="2018-08-01T00:00:00"/>
    <x v="2"/>
    <x v="3"/>
    <n v="992.3"/>
    <n v="22358.98"/>
    <x v="18"/>
  </r>
  <r>
    <d v="2018-08-01T00:00:00"/>
    <x v="2"/>
    <x v="2"/>
    <n v="522.72"/>
    <n v="11778.28"/>
    <x v="15"/>
  </r>
  <r>
    <d v="2018-08-01T00:00:00"/>
    <x v="2"/>
    <x v="3"/>
    <n v="18.14"/>
    <n v="408.71"/>
    <x v="15"/>
  </r>
  <r>
    <d v="2018-08-01T00:00:00"/>
    <x v="4"/>
    <x v="0"/>
    <n v="-3435.39"/>
    <n v="40406.879999999997"/>
    <x v="15"/>
  </r>
  <r>
    <d v="2018-08-01T00:00:00"/>
    <x v="4"/>
    <x v="1"/>
    <n v="-154.94"/>
    <n v="1822.35"/>
    <x v="15"/>
  </r>
  <r>
    <d v="2018-08-01T00:00:00"/>
    <x v="2"/>
    <x v="2"/>
    <n v="1793.26"/>
    <n v="40406.879999999997"/>
    <x v="15"/>
  </r>
  <r>
    <d v="2018-08-01T00:00:00"/>
    <x v="2"/>
    <x v="3"/>
    <n v="80.88"/>
    <n v="1822.35"/>
    <x v="15"/>
  </r>
  <r>
    <d v="2018-08-01T00:00:00"/>
    <x v="3"/>
    <x v="0"/>
    <n v="0"/>
    <n v="0.03"/>
    <x v="15"/>
  </r>
  <r>
    <d v="2018-08-01T00:00:00"/>
    <x v="4"/>
    <x v="0"/>
    <n v="-1277.8499999999999"/>
    <n v="15030"/>
    <x v="15"/>
  </r>
  <r>
    <d v="2018-08-01T00:00:00"/>
    <x v="4"/>
    <x v="1"/>
    <n v="-57.63"/>
    <n v="677.85"/>
    <x v="15"/>
  </r>
  <r>
    <d v="2018-08-01T00:00:00"/>
    <x v="2"/>
    <x v="2"/>
    <n v="667.03"/>
    <n v="15030.03"/>
    <x v="15"/>
  </r>
  <r>
    <d v="2018-08-01T00:00:00"/>
    <x v="2"/>
    <x v="3"/>
    <n v="30.08"/>
    <n v="677.85"/>
    <x v="15"/>
  </r>
  <r>
    <d v="2018-08-01T00:00:00"/>
    <x v="4"/>
    <x v="4"/>
    <n v="-9.49"/>
    <n v="111.6"/>
    <x v="11"/>
  </r>
  <r>
    <d v="2018-08-01T00:00:00"/>
    <x v="4"/>
    <x v="5"/>
    <n v="-0.43"/>
    <n v="5.03"/>
    <x v="11"/>
  </r>
  <r>
    <d v="2018-07-01T00:00:00"/>
    <x v="7"/>
    <x v="0"/>
    <n v="-1530.39"/>
    <n v="11475.63"/>
    <x v="28"/>
  </r>
  <r>
    <d v="2018-07-01T00:00:00"/>
    <x v="7"/>
    <x v="1"/>
    <n v="-69.02"/>
    <n v="517.54999999999995"/>
    <x v="28"/>
  </r>
  <r>
    <d v="2018-07-01T00:00:00"/>
    <x v="2"/>
    <x v="2"/>
    <n v="607.53"/>
    <n v="13689.3"/>
    <x v="15"/>
  </r>
  <r>
    <d v="2018-07-01T00:00:00"/>
    <x v="2"/>
    <x v="3"/>
    <n v="27.4"/>
    <n v="617.39"/>
    <x v="15"/>
  </r>
  <r>
    <d v="2018-07-01T00:00:00"/>
    <x v="4"/>
    <x v="0"/>
    <n v="-0.03"/>
    <n v="0.32"/>
    <x v="15"/>
  </r>
  <r>
    <d v="2018-07-01T00:00:00"/>
    <x v="4"/>
    <x v="1"/>
    <n v="0"/>
    <n v="0.01"/>
    <x v="15"/>
  </r>
  <r>
    <d v="2018-07-01T00:00:00"/>
    <x v="7"/>
    <x v="0"/>
    <n v="-2148.96"/>
    <n v="16114"/>
    <x v="15"/>
  </r>
  <r>
    <d v="2018-07-01T00:00:00"/>
    <x v="7"/>
    <x v="1"/>
    <n v="-74.569999999999993"/>
    <n v="559.16"/>
    <x v="15"/>
  </r>
  <r>
    <d v="2018-07-01T00:00:00"/>
    <x v="2"/>
    <x v="2"/>
    <n v="509.29"/>
    <n v="11475.63"/>
    <x v="28"/>
  </r>
  <r>
    <d v="2018-07-01T00:00:00"/>
    <x v="2"/>
    <x v="3"/>
    <n v="22.97"/>
    <n v="517.54999999999995"/>
    <x v="28"/>
  </r>
  <r>
    <d v="2018-07-01T00:00:00"/>
    <x v="7"/>
    <x v="4"/>
    <n v="-14.4"/>
    <n v="108"/>
    <x v="11"/>
  </r>
  <r>
    <d v="2018-07-01T00:00:00"/>
    <x v="7"/>
    <x v="5"/>
    <n v="-0.65"/>
    <n v="4.87"/>
    <x v="11"/>
  </r>
  <r>
    <d v="2018-07-01T00:00:00"/>
    <x v="2"/>
    <x v="2"/>
    <n v="715.15"/>
    <n v="16114.32"/>
    <x v="15"/>
  </r>
  <r>
    <d v="2018-07-01T00:00:00"/>
    <x v="2"/>
    <x v="3"/>
    <n v="24.82"/>
    <n v="559.16999999999996"/>
    <x v="15"/>
  </r>
  <r>
    <d v="2018-07-01T00:00:00"/>
    <x v="7"/>
    <x v="0"/>
    <n v="-5353.09"/>
    <n v="40140"/>
    <x v="23"/>
  </r>
  <r>
    <d v="2018-07-01T00:00:00"/>
    <x v="7"/>
    <x v="1"/>
    <n v="-241.43"/>
    <n v="1810.32"/>
    <x v="23"/>
  </r>
  <r>
    <d v="2018-07-01T00:00:00"/>
    <x v="2"/>
    <x v="2"/>
    <n v="1781.4"/>
    <n v="40140"/>
    <x v="23"/>
  </r>
  <r>
    <d v="2018-07-01T00:00:00"/>
    <x v="2"/>
    <x v="3"/>
    <n v="80.349999999999994"/>
    <n v="1810.32"/>
    <x v="23"/>
  </r>
  <r>
    <d v="2018-07-01T00:00:00"/>
    <x v="7"/>
    <x v="0"/>
    <n v="-181.9"/>
    <n v="1364"/>
    <x v="24"/>
  </r>
  <r>
    <d v="2018-07-01T00:00:00"/>
    <x v="7"/>
    <x v="1"/>
    <n v="-8.19"/>
    <n v="61.52"/>
    <x v="24"/>
  </r>
  <r>
    <d v="2018-07-01T00:00:00"/>
    <x v="2"/>
    <x v="6"/>
    <n v="0"/>
    <n v="1364"/>
    <x v="24"/>
  </r>
  <r>
    <d v="2018-07-01T00:00:00"/>
    <x v="2"/>
    <x v="2"/>
    <n v="60.52"/>
    <n v="1364"/>
    <x v="24"/>
  </r>
  <r>
    <d v="2018-07-01T00:00:00"/>
    <x v="2"/>
    <x v="3"/>
    <n v="2.73"/>
    <n v="61.52"/>
    <x v="24"/>
  </r>
  <r>
    <d v="2018-07-01T00:00:00"/>
    <x v="2"/>
    <x v="2"/>
    <n v="64.22"/>
    <n v="1447"/>
    <x v="20"/>
  </r>
  <r>
    <d v="2018-07-01T00:00:00"/>
    <x v="2"/>
    <x v="3"/>
    <n v="2.9"/>
    <n v="65.260000000000005"/>
    <x v="20"/>
  </r>
  <r>
    <d v="2018-07-01T00:00:00"/>
    <x v="7"/>
    <x v="0"/>
    <n v="-96.02"/>
    <n v="720"/>
    <x v="22"/>
  </r>
  <r>
    <d v="2018-07-01T00:00:00"/>
    <x v="7"/>
    <x v="1"/>
    <n v="-4.33"/>
    <n v="32.47"/>
    <x v="22"/>
  </r>
  <r>
    <d v="2018-07-01T00:00:00"/>
    <x v="2"/>
    <x v="2"/>
    <n v="31.95"/>
    <n v="720"/>
    <x v="22"/>
  </r>
  <r>
    <d v="2018-07-01T00:00:00"/>
    <x v="2"/>
    <x v="3"/>
    <n v="1.44"/>
    <n v="32.47"/>
    <x v="22"/>
  </r>
  <r>
    <d v="2018-07-01T00:00:00"/>
    <x v="7"/>
    <x v="4"/>
    <n v="-136.82"/>
    <n v="1026"/>
    <x v="11"/>
  </r>
  <r>
    <d v="2018-07-01T00:00:00"/>
    <x v="7"/>
    <x v="5"/>
    <n v="-6.18"/>
    <n v="46.26"/>
    <x v="11"/>
  </r>
  <r>
    <d v="2018-07-01T00:00:00"/>
    <x v="7"/>
    <x v="4"/>
    <n v="-9.6"/>
    <n v="72"/>
    <x v="11"/>
  </r>
  <r>
    <d v="2018-07-01T00:00:00"/>
    <x v="7"/>
    <x v="5"/>
    <n v="-0.43"/>
    <n v="3.25"/>
    <x v="11"/>
  </r>
  <r>
    <d v="2018-07-01T00:00:00"/>
    <x v="2"/>
    <x v="6"/>
    <n v="0"/>
    <n v="286785.81"/>
    <x v="2"/>
  </r>
  <r>
    <d v="2018-07-01T00:00:00"/>
    <x v="2"/>
    <x v="2"/>
    <n v="12727.58"/>
    <n v="286785.81"/>
    <x v="2"/>
  </r>
  <r>
    <d v="2018-07-01T00:00:00"/>
    <x v="2"/>
    <x v="3"/>
    <n v="573.99"/>
    <n v="12934.08"/>
    <x v="2"/>
  </r>
  <r>
    <d v="2018-07-01T00:00:00"/>
    <x v="2"/>
    <x v="0"/>
    <n v="-90.82"/>
    <n v="967"/>
    <x v="2"/>
  </r>
  <r>
    <d v="2018-07-01T00:00:00"/>
    <x v="2"/>
    <x v="1"/>
    <n v="-4.0999999999999996"/>
    <n v="43.61"/>
    <x v="2"/>
  </r>
  <r>
    <d v="2018-07-01T00:00:00"/>
    <x v="7"/>
    <x v="0"/>
    <n v="-53904.85"/>
    <n v="404205.54"/>
    <x v="2"/>
  </r>
  <r>
    <d v="2018-07-01T00:00:00"/>
    <x v="7"/>
    <x v="1"/>
    <n v="-2431.0300000000002"/>
    <n v="18229.63"/>
    <x v="2"/>
  </r>
  <r>
    <d v="2018-07-01T00:00:00"/>
    <x v="2"/>
    <x v="6"/>
    <n v="0"/>
    <n v="554326.35"/>
    <x v="2"/>
  </r>
  <r>
    <d v="2018-07-01T00:00:00"/>
    <x v="2"/>
    <x v="2"/>
    <n v="24601"/>
    <n v="554326.35"/>
    <x v="2"/>
  </r>
  <r>
    <d v="2018-07-01T00:00:00"/>
    <x v="2"/>
    <x v="3"/>
    <n v="1109.3900000000001"/>
    <n v="25000.19"/>
    <x v="2"/>
  </r>
  <r>
    <d v="2018-07-01T00:00:00"/>
    <x v="2"/>
    <x v="0"/>
    <n v="-269.77999999999997"/>
    <n v="2872.48"/>
    <x v="2"/>
  </r>
  <r>
    <d v="2018-07-01T00:00:00"/>
    <x v="2"/>
    <x v="1"/>
    <n v="-12.17"/>
    <n v="129.54"/>
    <x v="2"/>
  </r>
  <r>
    <d v="2018-07-01T00:00:00"/>
    <x v="7"/>
    <x v="0"/>
    <n v="-29207.11"/>
    <n v="219009.47"/>
    <x v="2"/>
  </r>
  <r>
    <d v="2018-07-01T00:00:00"/>
    <x v="7"/>
    <x v="1"/>
    <n v="-1317.3"/>
    <n v="9877.26"/>
    <x v="2"/>
  </r>
  <r>
    <d v="2018-07-01T00:00:00"/>
    <x v="2"/>
    <x v="2"/>
    <n v="32.18"/>
    <n v="725"/>
    <x v="2"/>
  </r>
  <r>
    <d v="2018-07-01T00:00:00"/>
    <x v="2"/>
    <x v="3"/>
    <n v="1.45"/>
    <n v="32.700000000000003"/>
    <x v="2"/>
  </r>
  <r>
    <d v="2018-07-01T00:00:00"/>
    <x v="2"/>
    <x v="0"/>
    <n v="-24.14"/>
    <n v="257"/>
    <x v="2"/>
  </r>
  <r>
    <d v="2018-07-01T00:00:00"/>
    <x v="2"/>
    <x v="1"/>
    <n v="-1.0900000000000001"/>
    <n v="11.59"/>
    <x v="2"/>
  </r>
  <r>
    <d v="2018-07-01T00:00:00"/>
    <x v="7"/>
    <x v="0"/>
    <n v="-1167.83"/>
    <n v="8757"/>
    <x v="0"/>
  </r>
  <r>
    <d v="2018-07-01T00:00:00"/>
    <x v="7"/>
    <x v="0"/>
    <n v="-13.47"/>
    <n v="101"/>
    <x v="2"/>
  </r>
  <r>
    <d v="2018-07-01T00:00:00"/>
    <x v="7"/>
    <x v="1"/>
    <n v="-0.61"/>
    <n v="4.5599999999999996"/>
    <x v="2"/>
  </r>
  <r>
    <d v="2018-07-01T00:00:00"/>
    <x v="2"/>
    <x v="6"/>
    <n v="0"/>
    <n v="157"/>
    <x v="2"/>
  </r>
  <r>
    <d v="2018-07-01T00:00:00"/>
    <x v="2"/>
    <x v="2"/>
    <n v="6.97"/>
    <n v="157"/>
    <x v="2"/>
  </r>
  <r>
    <d v="2018-07-01T00:00:00"/>
    <x v="2"/>
    <x v="3"/>
    <n v="0.31"/>
    <n v="7.08"/>
    <x v="2"/>
  </r>
  <r>
    <d v="2018-07-01T00:00:00"/>
    <x v="2"/>
    <x v="0"/>
    <n v="-5.26"/>
    <n v="56"/>
    <x v="2"/>
  </r>
  <r>
    <d v="2018-07-01T00:00:00"/>
    <x v="2"/>
    <x v="1"/>
    <n v="-0.24"/>
    <n v="2.5299999999999998"/>
    <x v="2"/>
  </r>
  <r>
    <d v="2018-07-01T00:00:00"/>
    <x v="7"/>
    <x v="0"/>
    <n v="-197.63"/>
    <n v="1482"/>
    <x v="5"/>
  </r>
  <r>
    <d v="2018-07-01T00:00:00"/>
    <x v="7"/>
    <x v="1"/>
    <n v="-8.91"/>
    <n v="66.83"/>
    <x v="5"/>
  </r>
  <r>
    <d v="2018-07-01T00:00:00"/>
    <x v="7"/>
    <x v="1"/>
    <n v="-52.67"/>
    <n v="394.94"/>
    <x v="0"/>
  </r>
  <r>
    <d v="2018-07-01T00:00:00"/>
    <x v="2"/>
    <x v="2"/>
    <n v="602.37"/>
    <n v="13573"/>
    <x v="0"/>
  </r>
  <r>
    <d v="2018-07-01T00:00:00"/>
    <x v="2"/>
    <x v="3"/>
    <n v="27.17"/>
    <n v="612.14"/>
    <x v="0"/>
  </r>
  <r>
    <d v="2018-07-01T00:00:00"/>
    <x v="2"/>
    <x v="0"/>
    <n v="-452.32"/>
    <n v="4816"/>
    <x v="0"/>
  </r>
  <r>
    <d v="2018-07-01T00:00:00"/>
    <x v="2"/>
    <x v="1"/>
    <n v="-20.399999999999999"/>
    <n v="217.2"/>
    <x v="0"/>
  </r>
  <r>
    <d v="2018-07-01T00:00:00"/>
    <x v="7"/>
    <x v="0"/>
    <n v="-62.41"/>
    <n v="468"/>
    <x v="2"/>
  </r>
  <r>
    <d v="2018-07-01T00:00:00"/>
    <x v="7"/>
    <x v="1"/>
    <n v="-2.82"/>
    <n v="21.11"/>
    <x v="2"/>
  </r>
  <r>
    <d v="2018-07-01T00:00:00"/>
    <x v="2"/>
    <x v="6"/>
    <n v="0"/>
    <n v="725"/>
    <x v="2"/>
  </r>
  <r>
    <d v="2018-07-01T00:00:00"/>
    <x v="2"/>
    <x v="6"/>
    <n v="0"/>
    <n v="2296"/>
    <x v="5"/>
  </r>
  <r>
    <d v="2018-07-01T00:00:00"/>
    <x v="2"/>
    <x v="2"/>
    <n v="101.9"/>
    <n v="2296"/>
    <x v="5"/>
  </r>
  <r>
    <d v="2018-07-01T00:00:00"/>
    <x v="2"/>
    <x v="3"/>
    <n v="4.5999999999999996"/>
    <n v="103.54"/>
    <x v="5"/>
  </r>
  <r>
    <d v="2018-07-01T00:00:00"/>
    <x v="2"/>
    <x v="0"/>
    <n v="-76.44"/>
    <n v="814"/>
    <x v="5"/>
  </r>
  <r>
    <d v="2018-07-01T00:00:00"/>
    <x v="2"/>
    <x v="1"/>
    <n v="-3.45"/>
    <n v="36.71"/>
    <x v="5"/>
  </r>
  <r>
    <d v="2018-08-01T00:00:00"/>
    <x v="7"/>
    <x v="0"/>
    <n v="-273.79000000000002"/>
    <n v="2053"/>
    <x v="14"/>
  </r>
  <r>
    <d v="2018-08-01T00:00:00"/>
    <x v="7"/>
    <x v="1"/>
    <n v="-12.35"/>
    <n v="92.59"/>
    <x v="14"/>
  </r>
  <r>
    <d v="2018-08-01T00:00:00"/>
    <x v="2"/>
    <x v="6"/>
    <n v="0"/>
    <n v="3180"/>
    <x v="14"/>
  </r>
  <r>
    <d v="2018-08-01T00:00:00"/>
    <x v="2"/>
    <x v="2"/>
    <n v="141.13"/>
    <n v="3180"/>
    <x v="14"/>
  </r>
  <r>
    <d v="2018-09-01T00:00:00"/>
    <x v="2"/>
    <x v="2"/>
    <n v="44895"/>
    <n v="1011601.55"/>
    <x v="2"/>
  </r>
  <r>
    <d v="2018-09-01T00:00:00"/>
    <x v="2"/>
    <x v="3"/>
    <n v="2024.76"/>
    <n v="45623.14"/>
    <x v="2"/>
  </r>
  <r>
    <d v="2018-08-01T00:00:00"/>
    <x v="2"/>
    <x v="3"/>
    <n v="6.36"/>
    <n v="143.41999999999999"/>
    <x v="14"/>
  </r>
  <r>
    <d v="2018-09-01T00:00:00"/>
    <x v="2"/>
    <x v="6"/>
    <n v="0"/>
    <n v="1011601.55"/>
    <x v="2"/>
  </r>
  <r>
    <d v="2019-01-01T00:00:00"/>
    <x v="0"/>
    <x v="0"/>
    <n v="-88.94"/>
    <n v="967"/>
    <x v="6"/>
  </r>
  <r>
    <d v="2019-01-01T00:00:00"/>
    <x v="0"/>
    <x v="1"/>
    <n v="-3.72"/>
    <n v="40.42"/>
    <x v="6"/>
  </r>
  <r>
    <d v="2018-07-01T00:00:00"/>
    <x v="4"/>
    <x v="0"/>
    <n v="-134.66999999999999"/>
    <n v="1584"/>
    <x v="14"/>
  </r>
  <r>
    <d v="2018-07-01T00:00:00"/>
    <x v="4"/>
    <x v="1"/>
    <n v="-6.07"/>
    <n v="71.44"/>
    <x v="14"/>
  </r>
  <r>
    <d v="2018-07-01T00:00:00"/>
    <x v="7"/>
    <x v="0"/>
    <n v="-316.86"/>
    <n v="2376"/>
    <x v="14"/>
  </r>
  <r>
    <d v="2018-07-01T00:00:00"/>
    <x v="7"/>
    <x v="1"/>
    <n v="-14.29"/>
    <n v="107.16"/>
    <x v="14"/>
  </r>
  <r>
    <d v="2018-07-01T00:00:00"/>
    <x v="2"/>
    <x v="6"/>
    <n v="0"/>
    <n v="3960"/>
    <x v="14"/>
  </r>
  <r>
    <d v="2018-07-01T00:00:00"/>
    <x v="2"/>
    <x v="2"/>
    <n v="175.74"/>
    <n v="3960"/>
    <x v="14"/>
  </r>
  <r>
    <d v="2018-07-01T00:00:00"/>
    <x v="2"/>
    <x v="3"/>
    <n v="7.93"/>
    <n v="178.6"/>
    <x v="14"/>
  </r>
  <r>
    <d v="2018-07-01T00:00:00"/>
    <x v="4"/>
    <x v="7"/>
    <n v="28.57"/>
    <n v="-336"/>
    <x v="17"/>
  </r>
  <r>
    <d v="2018-07-01T00:00:00"/>
    <x v="7"/>
    <x v="7"/>
    <n v="67.209999999999994"/>
    <n v="-504"/>
    <x v="17"/>
  </r>
  <r>
    <d v="2018-07-01T00:00:00"/>
    <x v="2"/>
    <x v="8"/>
    <n v="-37.28"/>
    <n v="-840"/>
    <x v="17"/>
  </r>
  <r>
    <d v="2018-07-01T00:00:00"/>
    <x v="2"/>
    <x v="9"/>
    <n v="0"/>
    <n v="-840"/>
    <x v="17"/>
  </r>
  <r>
    <d v="2018-08-01T00:00:00"/>
    <x v="4"/>
    <x v="0"/>
    <n v="-22.42"/>
    <n v="263.67"/>
    <x v="15"/>
  </r>
  <r>
    <d v="2018-08-01T00:00:00"/>
    <x v="4"/>
    <x v="1"/>
    <n v="-1.01"/>
    <n v="11.89"/>
    <x v="15"/>
  </r>
  <r>
    <d v="2018-08-01T00:00:00"/>
    <x v="2"/>
    <x v="2"/>
    <n v="11.7"/>
    <n v="263.67"/>
    <x v="15"/>
  </r>
  <r>
    <d v="2018-08-01T00:00:00"/>
    <x v="2"/>
    <x v="3"/>
    <n v="0.53"/>
    <n v="11.89"/>
    <x v="15"/>
  </r>
  <r>
    <d v="2018-07-01T00:00:00"/>
    <x v="4"/>
    <x v="0"/>
    <n v="-0.04"/>
    <n v="0.48"/>
    <x v="15"/>
  </r>
  <r>
    <d v="2018-07-01T00:00:00"/>
    <x v="4"/>
    <x v="1"/>
    <n v="0"/>
    <n v="0.02"/>
    <x v="15"/>
  </r>
  <r>
    <d v="2018-07-01T00:00:00"/>
    <x v="2"/>
    <x v="6"/>
    <n v="0"/>
    <n v="720"/>
    <x v="22"/>
  </r>
  <r>
    <d v="2018-07-01T00:00:00"/>
    <x v="7"/>
    <x v="0"/>
    <n v="-192.97"/>
    <n v="1447"/>
    <x v="20"/>
  </r>
  <r>
    <d v="2018-07-01T00:00:00"/>
    <x v="7"/>
    <x v="1"/>
    <n v="-8.7100000000000009"/>
    <n v="65.260000000000005"/>
    <x v="20"/>
  </r>
  <r>
    <d v="2018-07-01T00:00:00"/>
    <x v="2"/>
    <x v="6"/>
    <n v="0"/>
    <n v="1447"/>
    <x v="20"/>
  </r>
  <r>
    <d v="2018-08-01T00:00:00"/>
    <x v="3"/>
    <x v="0"/>
    <n v="-0.04"/>
    <n v="0.48"/>
    <x v="26"/>
  </r>
  <r>
    <d v="2018-08-01T00:00:00"/>
    <x v="3"/>
    <x v="1"/>
    <n v="0"/>
    <n v="0.02"/>
    <x v="26"/>
  </r>
  <r>
    <d v="2018-08-01T00:00:00"/>
    <x v="4"/>
    <x v="0"/>
    <n v="-149.63999999999999"/>
    <n v="1760"/>
    <x v="26"/>
  </r>
  <r>
    <d v="2018-08-01T00:00:00"/>
    <x v="4"/>
    <x v="1"/>
    <n v="-6.75"/>
    <n v="79.38"/>
    <x v="26"/>
  </r>
  <r>
    <d v="2018-07-01T00:00:00"/>
    <x v="2"/>
    <x v="3"/>
    <n v="1.04"/>
    <n v="23.5"/>
    <x v="16"/>
  </r>
  <r>
    <d v="2018-07-01T00:00:00"/>
    <x v="7"/>
    <x v="4"/>
    <n v="-193.2"/>
    <n v="1449"/>
    <x v="25"/>
  </r>
  <r>
    <d v="2018-07-01T00:00:00"/>
    <x v="7"/>
    <x v="5"/>
    <n v="-8.74"/>
    <n v="65.349999999999994"/>
    <x v="25"/>
  </r>
  <r>
    <d v="2018-07-01T00:00:00"/>
    <x v="4"/>
    <x v="0"/>
    <n v="-1064.1300000000001"/>
    <n v="12515.99"/>
    <x v="1"/>
  </r>
  <r>
    <d v="2018-07-01T00:00:00"/>
    <x v="4"/>
    <x v="1"/>
    <n v="-47.99"/>
    <n v="564.49"/>
    <x v="1"/>
  </r>
  <r>
    <d v="2018-07-01T00:00:00"/>
    <x v="7"/>
    <x v="0"/>
    <n v="-4602.41"/>
    <n v="34511"/>
    <x v="1"/>
  </r>
  <r>
    <d v="2018-07-01T00:00:00"/>
    <x v="7"/>
    <x v="1"/>
    <n v="-207.55"/>
    <n v="1556.47"/>
    <x v="1"/>
  </r>
  <r>
    <d v="2018-04-01T00:00:00"/>
    <x v="9"/>
    <x v="0"/>
    <n v="-407.01"/>
    <n v="4148.92"/>
    <x v="7"/>
  </r>
  <r>
    <d v="2018-04-01T00:00:00"/>
    <x v="9"/>
    <x v="1"/>
    <n v="-18.36"/>
    <n v="187.13"/>
    <x v="7"/>
  </r>
  <r>
    <d v="2018-04-01T00:00:00"/>
    <x v="9"/>
    <x v="0"/>
    <n v="-417.22"/>
    <n v="4253"/>
    <x v="4"/>
  </r>
  <r>
    <d v="2018-04-01T00:00:00"/>
    <x v="9"/>
    <x v="1"/>
    <n v="-18.82"/>
    <n v="191.81"/>
    <x v="4"/>
  </r>
  <r>
    <d v="2018-04-01T00:00:00"/>
    <x v="10"/>
    <x v="0"/>
    <n v="-963.12"/>
    <n v="12227"/>
    <x v="4"/>
  </r>
  <r>
    <d v="2018-04-01T00:00:00"/>
    <x v="10"/>
    <x v="1"/>
    <n v="-43.44"/>
    <n v="551.44000000000005"/>
    <x v="4"/>
  </r>
  <r>
    <d v="2018-04-01T00:00:00"/>
    <x v="8"/>
    <x v="2"/>
    <n v="542.19000000000005"/>
    <n v="16480"/>
    <x v="4"/>
  </r>
  <r>
    <d v="2018-04-01T00:00:00"/>
    <x v="8"/>
    <x v="3"/>
    <n v="24.45"/>
    <n v="743.25"/>
    <x v="4"/>
  </r>
  <r>
    <d v="2018-04-01T00:00:00"/>
    <x v="9"/>
    <x v="4"/>
    <n v="-2.65"/>
    <n v="27.02"/>
    <x v="3"/>
  </r>
  <r>
    <d v="2018-04-01T00:00:00"/>
    <x v="9"/>
    <x v="5"/>
    <n v="-0.12"/>
    <n v="1.22"/>
    <x v="3"/>
  </r>
  <r>
    <d v="2018-04-01T00:00:00"/>
    <x v="10"/>
    <x v="4"/>
    <n v="-6.22"/>
    <n v="79"/>
    <x v="3"/>
  </r>
  <r>
    <d v="2018-04-01T00:00:00"/>
    <x v="10"/>
    <x v="5"/>
    <n v="-0.28000000000000003"/>
    <n v="3.56"/>
    <x v="3"/>
  </r>
  <r>
    <d v="2018-06-01T00:00:00"/>
    <x v="9"/>
    <x v="0"/>
    <n v="-0.51"/>
    <n v="5.2"/>
    <x v="1"/>
  </r>
  <r>
    <d v="2018-06-01T00:00:00"/>
    <x v="9"/>
    <x v="1"/>
    <n v="-0.02"/>
    <n v="0.23"/>
    <x v="1"/>
  </r>
  <r>
    <d v="2018-06-01T00:00:00"/>
    <x v="8"/>
    <x v="6"/>
    <n v="-0.04"/>
    <n v="5.2"/>
    <x v="1"/>
  </r>
  <r>
    <d v="2018-06-01T00:00:00"/>
    <x v="8"/>
    <x v="2"/>
    <n v="0.17"/>
    <n v="5.2"/>
    <x v="1"/>
  </r>
  <r>
    <d v="2018-06-01T00:00:00"/>
    <x v="8"/>
    <x v="3"/>
    <n v="0.01"/>
    <n v="0.23"/>
    <x v="1"/>
  </r>
  <r>
    <d v="2018-06-01T00:00:00"/>
    <x v="2"/>
    <x v="3"/>
    <n v="1350.55"/>
    <n v="30439.73"/>
    <x v="2"/>
  </r>
  <r>
    <d v="2018-06-01T00:00:00"/>
    <x v="2"/>
    <x v="0"/>
    <n v="-40906.980000000003"/>
    <n v="435550.89"/>
    <x v="2"/>
  </r>
  <r>
    <d v="2018-06-01T00:00:00"/>
    <x v="2"/>
    <x v="1"/>
    <n v="-1844.92"/>
    <n v="19643.32"/>
    <x v="2"/>
  </r>
  <r>
    <d v="2018-06-01T00:00:00"/>
    <x v="2"/>
    <x v="6"/>
    <n v="0"/>
    <n v="674939.03"/>
    <x v="2"/>
  </r>
  <r>
    <d v="2018-06-01T00:00:00"/>
    <x v="2"/>
    <x v="2"/>
    <n v="29953.83"/>
    <n v="674939.03"/>
    <x v="2"/>
  </r>
  <r>
    <d v="2018-06-01T00:00:00"/>
    <x v="9"/>
    <x v="0"/>
    <n v="-77.16"/>
    <n v="786.52"/>
    <x v="2"/>
  </r>
  <r>
    <d v="2018-06-01T00:00:00"/>
    <x v="9"/>
    <x v="1"/>
    <n v="-3.48"/>
    <n v="35.47"/>
    <x v="2"/>
  </r>
  <r>
    <d v="2018-06-01T00:00:00"/>
    <x v="8"/>
    <x v="6"/>
    <n v="-5.82"/>
    <n v="786.52"/>
    <x v="2"/>
  </r>
  <r>
    <d v="2018-04-01T00:00:00"/>
    <x v="9"/>
    <x v="0"/>
    <n v="-7.55"/>
    <n v="77"/>
    <x v="5"/>
  </r>
  <r>
    <d v="2018-04-01T00:00:00"/>
    <x v="9"/>
    <x v="1"/>
    <n v="-0.34"/>
    <n v="3.47"/>
    <x v="5"/>
  </r>
  <r>
    <d v="2018-04-01T00:00:00"/>
    <x v="10"/>
    <x v="0"/>
    <n v="-20.8"/>
    <n v="264"/>
    <x v="5"/>
  </r>
  <r>
    <d v="2018-04-01T00:00:00"/>
    <x v="10"/>
    <x v="1"/>
    <n v="-0.94"/>
    <n v="11.91"/>
    <x v="5"/>
  </r>
  <r>
    <d v="2018-04-01T00:00:00"/>
    <x v="8"/>
    <x v="6"/>
    <n v="-2.52"/>
    <n v="341"/>
    <x v="5"/>
  </r>
  <r>
    <d v="2018-04-01T00:00:00"/>
    <x v="8"/>
    <x v="2"/>
    <n v="11.22"/>
    <n v="341"/>
    <x v="5"/>
  </r>
  <r>
    <d v="2018-04-01T00:00:00"/>
    <x v="8"/>
    <x v="3"/>
    <n v="0.51"/>
    <n v="15.38"/>
    <x v="5"/>
  </r>
  <r>
    <d v="2018-04-01T00:00:00"/>
    <x v="9"/>
    <x v="0"/>
    <n v="-744.05"/>
    <n v="7584.61"/>
    <x v="1"/>
  </r>
  <r>
    <d v="2018-07-01T00:00:00"/>
    <x v="4"/>
    <x v="4"/>
    <n v="-125.84"/>
    <n v="1480.24"/>
    <x v="3"/>
  </r>
  <r>
    <d v="2018-07-01T00:00:00"/>
    <x v="4"/>
    <x v="5"/>
    <n v="-5.7"/>
    <n v="66.790000000000006"/>
    <x v="3"/>
  </r>
  <r>
    <d v="2018-07-01T00:00:00"/>
    <x v="7"/>
    <x v="4"/>
    <n v="-296.32"/>
    <n v="2222"/>
    <x v="3"/>
  </r>
  <r>
    <d v="2018-07-01T00:00:00"/>
    <x v="7"/>
    <x v="5"/>
    <n v="-13.38"/>
    <n v="100.22"/>
    <x v="3"/>
  </r>
  <r>
    <d v="2018-08-01T00:00:00"/>
    <x v="3"/>
    <x v="0"/>
    <n v="-5321.81"/>
    <n v="68315.56"/>
    <x v="2"/>
  </r>
  <r>
    <d v="2018-08-01T00:00:00"/>
    <x v="3"/>
    <x v="1"/>
    <n v="-240.06"/>
    <n v="3081.01"/>
    <x v="2"/>
  </r>
  <r>
    <d v="2018-08-01T00:00:00"/>
    <x v="4"/>
    <x v="0"/>
    <n v="-881.89"/>
    <n v="10372.68"/>
    <x v="28"/>
  </r>
  <r>
    <d v="2018-08-01T00:00:00"/>
    <x v="4"/>
    <x v="1"/>
    <n v="-39.770000000000003"/>
    <n v="467.81"/>
    <x v="28"/>
  </r>
  <r>
    <d v="2018-08-01T00:00:00"/>
    <x v="2"/>
    <x v="2"/>
    <n v="460.34"/>
    <n v="10372.68"/>
    <x v="28"/>
  </r>
  <r>
    <d v="2018-08-01T00:00:00"/>
    <x v="2"/>
    <x v="3"/>
    <n v="20.76"/>
    <n v="467.81"/>
    <x v="28"/>
  </r>
  <r>
    <d v="2018-07-01T00:00:00"/>
    <x v="7"/>
    <x v="0"/>
    <n v="-4082.02"/>
    <n v="30609"/>
    <x v="15"/>
  </r>
  <r>
    <d v="2018-07-01T00:00:00"/>
    <x v="7"/>
    <x v="1"/>
    <n v="-184.1"/>
    <n v="1380.47"/>
    <x v="15"/>
  </r>
  <r>
    <d v="2018-07-01T00:00:00"/>
    <x v="2"/>
    <x v="2"/>
    <n v="1358.45"/>
    <n v="30609.48"/>
    <x v="15"/>
  </r>
  <r>
    <d v="2018-07-01T00:00:00"/>
    <x v="2"/>
    <x v="3"/>
    <n v="61.27"/>
    <n v="1380.49"/>
    <x v="15"/>
  </r>
  <r>
    <d v="2018-12-01T00:00:00"/>
    <x v="2"/>
    <x v="6"/>
    <n v="0"/>
    <n v="1347"/>
    <x v="2"/>
  </r>
  <r>
    <d v="2018-12-01T00:00:00"/>
    <x v="2"/>
    <x v="2"/>
    <n v="27072.28"/>
    <n v="610015"/>
    <x v="2"/>
  </r>
  <r>
    <d v="2018-12-01T00:00:00"/>
    <x v="2"/>
    <x v="3"/>
    <n v="1221.08"/>
    <n v="27511.73"/>
    <x v="2"/>
  </r>
  <r>
    <d v="2018-12-01T00:00:00"/>
    <x v="1"/>
    <x v="0"/>
    <n v="-105459.29"/>
    <n v="861946.99"/>
    <x v="16"/>
  </r>
  <r>
    <d v="2018-12-01T00:00:00"/>
    <x v="1"/>
    <x v="1"/>
    <n v="-4756.22"/>
    <n v="38873.800000000003"/>
    <x v="16"/>
  </r>
  <r>
    <d v="2018-12-01T00:00:00"/>
    <x v="2"/>
    <x v="6"/>
    <n v="0"/>
    <n v="857946.37"/>
    <x v="16"/>
  </r>
  <r>
    <d v="2018-12-01T00:00:00"/>
    <x v="2"/>
    <x v="2"/>
    <n v="38316.9"/>
    <n v="863381.65"/>
    <x v="16"/>
  </r>
  <r>
    <d v="2018-12-01T00:00:00"/>
    <x v="2"/>
    <x v="3"/>
    <n v="1727.81"/>
    <n v="38938.47"/>
    <x v="16"/>
  </r>
  <r>
    <d v="2018-12-01T00:00:00"/>
    <x v="1"/>
    <x v="0"/>
    <n v="-80.14"/>
    <n v="655"/>
    <x v="6"/>
  </r>
  <r>
    <d v="2018-12-01T00:00:00"/>
    <x v="1"/>
    <x v="1"/>
    <n v="-3.61"/>
    <n v="29.54"/>
    <x v="6"/>
  </r>
  <r>
    <d v="2018-12-01T00:00:00"/>
    <x v="5"/>
    <x v="0"/>
    <n v="-20.52"/>
    <n v="230"/>
    <x v="6"/>
  </r>
  <r>
    <d v="2018-12-01T00:00:00"/>
    <x v="5"/>
    <x v="1"/>
    <n v="-0.93"/>
    <n v="10.37"/>
    <x v="6"/>
  </r>
  <r>
    <d v="2018-12-01T00:00:00"/>
    <x v="2"/>
    <x v="6"/>
    <n v="0"/>
    <n v="310"/>
    <x v="6"/>
  </r>
  <r>
    <d v="2018-12-01T00:00:00"/>
    <x v="2"/>
    <x v="2"/>
    <n v="45.09"/>
    <n v="1016"/>
    <x v="6"/>
  </r>
  <r>
    <d v="2018-12-01T00:00:00"/>
    <x v="2"/>
    <x v="3"/>
    <n v="2.0299999999999998"/>
    <n v="45.82"/>
    <x v="6"/>
  </r>
  <r>
    <d v="2018-12-01T00:00:00"/>
    <x v="1"/>
    <x v="0"/>
    <n v="-447.68"/>
    <n v="3659"/>
    <x v="27"/>
  </r>
  <r>
    <d v="2018-12-01T00:00:00"/>
    <x v="1"/>
    <x v="1"/>
    <n v="-20.190000000000001"/>
    <n v="165.02"/>
    <x v="27"/>
  </r>
  <r>
    <d v="2018-12-01T00:00:00"/>
    <x v="5"/>
    <x v="0"/>
    <n v="-415.81"/>
    <n v="4661"/>
    <x v="27"/>
  </r>
  <r>
    <d v="2018-12-01T00:00:00"/>
    <x v="5"/>
    <x v="1"/>
    <n v="-18.75"/>
    <n v="210.21"/>
    <x v="27"/>
  </r>
  <r>
    <d v="2018-12-01T00:00:00"/>
    <x v="2"/>
    <x v="6"/>
    <n v="0"/>
    <n v="8320"/>
    <x v="27"/>
  </r>
  <r>
    <d v="2018-12-01T00:00:00"/>
    <x v="2"/>
    <x v="2"/>
    <n v="369.24"/>
    <n v="8320"/>
    <x v="27"/>
  </r>
  <r>
    <d v="2018-12-01T00:00:00"/>
    <x v="2"/>
    <x v="3"/>
    <n v="16.649999999999999"/>
    <n v="375.23"/>
    <x v="27"/>
  </r>
  <r>
    <d v="2018-12-01T00:00:00"/>
    <x v="5"/>
    <x v="0"/>
    <n v="-7.32"/>
    <n v="82"/>
    <x v="16"/>
  </r>
  <r>
    <d v="2018-12-01T00:00:00"/>
    <x v="5"/>
    <x v="1"/>
    <n v="-0.33"/>
    <n v="3.7"/>
    <x v="16"/>
  </r>
  <r>
    <d v="2018-12-01T00:00:00"/>
    <x v="3"/>
    <x v="0"/>
    <n v="-1.0900000000000001"/>
    <n v="13.99"/>
    <x v="2"/>
  </r>
  <r>
    <d v="2018-12-01T00:00:00"/>
    <x v="3"/>
    <x v="1"/>
    <n v="-0.05"/>
    <n v="0.63"/>
    <x v="2"/>
  </r>
  <r>
    <d v="2018-12-01T00:00:00"/>
    <x v="4"/>
    <x v="0"/>
    <n v="-3.57"/>
    <n v="42"/>
    <x v="2"/>
  </r>
  <r>
    <d v="2018-12-01T00:00:00"/>
    <x v="4"/>
    <x v="1"/>
    <n v="-0.16"/>
    <n v="1.89"/>
    <x v="2"/>
  </r>
  <r>
    <d v="2018-12-01T00:00:00"/>
    <x v="1"/>
    <x v="0"/>
    <n v="-6370.32"/>
    <n v="52066.41"/>
    <x v="1"/>
  </r>
  <r>
    <d v="2018-12-01T00:00:00"/>
    <x v="1"/>
    <x v="1"/>
    <n v="-287.29000000000002"/>
    <n v="2348.23"/>
    <x v="1"/>
  </r>
  <r>
    <d v="2018-12-01T00:00:00"/>
    <x v="5"/>
    <x v="0"/>
    <n v="-688.05"/>
    <n v="7713"/>
    <x v="1"/>
  </r>
  <r>
    <d v="2018-12-01T00:00:00"/>
    <x v="5"/>
    <x v="1"/>
    <n v="-31.03"/>
    <n v="347.86"/>
    <x v="1"/>
  </r>
  <r>
    <d v="2018-12-01T00:00:00"/>
    <x v="2"/>
    <x v="2"/>
    <n v="2653"/>
    <n v="59779.41"/>
    <x v="1"/>
  </r>
  <r>
    <d v="2018-12-01T00:00:00"/>
    <x v="2"/>
    <x v="3"/>
    <n v="119.62"/>
    <n v="2696.08"/>
    <x v="1"/>
  </r>
  <r>
    <d v="2018-12-01T00:00:00"/>
    <x v="2"/>
    <x v="6"/>
    <n v="0"/>
    <n v="59779.41"/>
    <x v="1"/>
  </r>
  <r>
    <d v="2018-12-01T00:00:00"/>
    <x v="1"/>
    <x v="0"/>
    <n v="-25272.61"/>
    <n v="206559.48"/>
    <x v="2"/>
  </r>
  <r>
    <d v="2018-12-01T00:00:00"/>
    <x v="1"/>
    <x v="1"/>
    <n v="-1139.8399999999999"/>
    <n v="9315.8700000000008"/>
    <x v="2"/>
  </r>
  <r>
    <d v="2018-12-01T00:00:00"/>
    <x v="5"/>
    <x v="0"/>
    <n v="-2697.9"/>
    <n v="30243"/>
    <x v="2"/>
  </r>
  <r>
    <d v="2018-12-01T00:00:00"/>
    <x v="5"/>
    <x v="1"/>
    <n v="-121.68"/>
    <n v="1363.96"/>
    <x v="2"/>
  </r>
  <r>
    <d v="2018-12-01T00:00:00"/>
    <x v="2"/>
    <x v="2"/>
    <n v="10533.26"/>
    <n v="237342.47"/>
    <x v="2"/>
  </r>
  <r>
    <d v="2018-12-01T00:00:00"/>
    <x v="2"/>
    <x v="3"/>
    <n v="474.93"/>
    <n v="10704.21"/>
    <x v="2"/>
  </r>
  <r>
    <d v="2018-12-01T00:00:00"/>
    <x v="2"/>
    <x v="6"/>
    <n v="0"/>
    <n v="234623.48"/>
    <x v="2"/>
  </r>
  <r>
    <d v="2019-01-01T00:00:00"/>
    <x v="0"/>
    <x v="0"/>
    <n v="-283.05"/>
    <n v="3077"/>
    <x v="5"/>
  </r>
  <r>
    <d v="2019-01-01T00:00:00"/>
    <x v="0"/>
    <x v="1"/>
    <n v="-11.5"/>
    <n v="124.93"/>
    <x v="5"/>
  </r>
  <r>
    <d v="2019-01-01T00:00:00"/>
    <x v="2"/>
    <x v="2"/>
    <n v="136.57"/>
    <n v="3077"/>
    <x v="5"/>
  </r>
  <r>
    <d v="2019-01-01T00:00:00"/>
    <x v="2"/>
    <x v="3"/>
    <n v="5.54"/>
    <n v="124.93"/>
    <x v="5"/>
  </r>
  <r>
    <d v="2019-01-01T00:00:00"/>
    <x v="0"/>
    <x v="0"/>
    <n v="-78"/>
    <n v="848"/>
    <x v="5"/>
  </r>
  <r>
    <d v="2019-01-01T00:00:00"/>
    <x v="0"/>
    <x v="1"/>
    <n v="-3.17"/>
    <n v="34.43"/>
    <x v="5"/>
  </r>
  <r>
    <d v="2019-01-01T00:00:00"/>
    <x v="2"/>
    <x v="2"/>
    <n v="37.630000000000003"/>
    <n v="848"/>
    <x v="5"/>
  </r>
  <r>
    <d v="2019-01-01T00:00:00"/>
    <x v="2"/>
    <x v="3"/>
    <n v="1.53"/>
    <n v="34.43"/>
    <x v="5"/>
  </r>
  <r>
    <d v="2019-01-01T00:00:00"/>
    <x v="0"/>
    <x v="4"/>
    <n v="-11.59"/>
    <n v="126"/>
    <x v="3"/>
  </r>
  <r>
    <d v="2019-01-01T00:00:00"/>
    <x v="0"/>
    <x v="5"/>
    <n v="-0.47"/>
    <n v="5.12"/>
    <x v="3"/>
  </r>
  <r>
    <d v="2019-01-01T00:00:00"/>
    <x v="0"/>
    <x v="4"/>
    <n v="-7.45"/>
    <n v="81"/>
    <x v="3"/>
  </r>
  <r>
    <d v="2019-01-01T00:00:00"/>
    <x v="0"/>
    <x v="5"/>
    <n v="-0.31"/>
    <n v="3.29"/>
    <x v="3"/>
  </r>
  <r>
    <d v="2019-01-01T00:00:00"/>
    <x v="0"/>
    <x v="0"/>
    <n v="-873.17"/>
    <n v="9493"/>
    <x v="15"/>
  </r>
  <r>
    <d v="2019-01-01T00:00:00"/>
    <x v="0"/>
    <x v="1"/>
    <n v="-35.450000000000003"/>
    <n v="385.42"/>
    <x v="15"/>
  </r>
  <r>
    <d v="2019-01-01T00:00:00"/>
    <x v="2"/>
    <x v="2"/>
    <n v="421.3"/>
    <n v="9493"/>
    <x v="15"/>
  </r>
  <r>
    <d v="2019-01-01T00:00:00"/>
    <x v="2"/>
    <x v="3"/>
    <n v="17.100000000000001"/>
    <n v="385.42"/>
    <x v="15"/>
  </r>
  <r>
    <d v="2018-12-01T00:00:00"/>
    <x v="1"/>
    <x v="0"/>
    <n v="-40010.519999999997"/>
    <n v="327016"/>
    <x v="2"/>
  </r>
  <r>
    <d v="2018-12-01T00:00:00"/>
    <x v="1"/>
    <x v="1"/>
    <n v="-1804.59"/>
    <n v="14748.36"/>
    <x v="2"/>
  </r>
  <r>
    <d v="2018-12-01T00:00:00"/>
    <x v="5"/>
    <x v="0"/>
    <n v="-111.33"/>
    <n v="1248"/>
    <x v="2"/>
  </r>
  <r>
    <d v="2018-12-01T00:00:00"/>
    <x v="5"/>
    <x v="1"/>
    <n v="-5.0199999999999996"/>
    <n v="56.29"/>
    <x v="2"/>
  </r>
  <r>
    <d v="2018-12-01T00:00:00"/>
    <x v="2"/>
    <x v="2"/>
    <n v="22939.93"/>
    <n v="516895.93"/>
    <x v="2"/>
  </r>
  <r>
    <d v="2018-12-01T00:00:00"/>
    <x v="2"/>
    <x v="3"/>
    <n v="1034.3800000000001"/>
    <n v="23312.16"/>
    <x v="2"/>
  </r>
  <r>
    <d v="2018-12-01T00:00:00"/>
    <x v="2"/>
    <x v="6"/>
    <n v="0"/>
    <n v="2274.0100000000002"/>
    <x v="2"/>
  </r>
  <r>
    <d v="2018-12-01T00:00:00"/>
    <x v="5"/>
    <x v="0"/>
    <n v="-3852.71"/>
    <n v="43187.199999999997"/>
    <x v="1"/>
  </r>
  <r>
    <d v="2018-12-01T00:00:00"/>
    <x v="5"/>
    <x v="1"/>
    <n v="-173.76"/>
    <n v="1947.75"/>
    <x v="1"/>
  </r>
  <r>
    <d v="2018-12-01T00:00:00"/>
    <x v="6"/>
    <x v="0"/>
    <n v="-145.74"/>
    <n v="1730"/>
    <x v="1"/>
  </r>
  <r>
    <d v="2018-12-01T00:00:00"/>
    <x v="6"/>
    <x v="1"/>
    <n v="-6.57"/>
    <n v="78.02"/>
    <x v="1"/>
  </r>
  <r>
    <d v="2018-12-01T00:00:00"/>
    <x v="3"/>
    <x v="0"/>
    <n v="-13.48"/>
    <n v="173"/>
    <x v="1"/>
  </r>
  <r>
    <d v="2018-12-01T00:00:00"/>
    <x v="3"/>
    <x v="1"/>
    <n v="-0.61"/>
    <n v="7.8"/>
    <x v="1"/>
  </r>
  <r>
    <d v="2018-12-01T00:00:00"/>
    <x v="2"/>
    <x v="6"/>
    <n v="0"/>
    <n v="123578.99"/>
    <x v="1"/>
  </r>
  <r>
    <d v="2018-12-01T00:00:00"/>
    <x v="2"/>
    <x v="2"/>
    <n v="5484.46"/>
    <n v="123578.99"/>
    <x v="1"/>
  </r>
  <r>
    <d v="2018-12-01T00:00:00"/>
    <x v="2"/>
    <x v="3"/>
    <n v="247.33"/>
    <n v="5573.41"/>
    <x v="1"/>
  </r>
  <r>
    <d v="2018-12-01T00:00:00"/>
    <x v="5"/>
    <x v="0"/>
    <n v="-3049.11"/>
    <n v="34178.99"/>
    <x v="2"/>
  </r>
  <r>
    <d v="2018-12-01T00:00:00"/>
    <x v="5"/>
    <x v="1"/>
    <n v="-137.53"/>
    <n v="1541.31"/>
    <x v="2"/>
  </r>
  <r>
    <d v="2018-12-01T00:00:00"/>
    <x v="2"/>
    <x v="6"/>
    <n v="0"/>
    <n v="347601.61"/>
    <x v="2"/>
  </r>
  <r>
    <d v="2018-12-01T00:00:00"/>
    <x v="2"/>
    <x v="2"/>
    <n v="15490.72"/>
    <n v="349046.64"/>
    <x v="2"/>
  </r>
  <r>
    <d v="2018-12-01T00:00:00"/>
    <x v="2"/>
    <x v="3"/>
    <n v="698.54"/>
    <n v="15742.02"/>
    <x v="2"/>
  </r>
  <r>
    <d v="2018-12-01T00:00:00"/>
    <x v="1"/>
    <x v="0"/>
    <n v="-151593.9"/>
    <n v="1239017.69"/>
    <x v="10"/>
  </r>
  <r>
    <d v="2018-12-01T00:00:00"/>
    <x v="1"/>
    <x v="1"/>
    <n v="-6836.95"/>
    <n v="55879.65"/>
    <x v="10"/>
  </r>
  <r>
    <d v="2018-12-01T00:00:00"/>
    <x v="5"/>
    <x v="0"/>
    <n v="-286.49"/>
    <n v="3211.47"/>
    <x v="10"/>
  </r>
  <r>
    <d v="2018-12-01T00:00:00"/>
    <x v="5"/>
    <x v="1"/>
    <n v="-12.92"/>
    <n v="144.84"/>
    <x v="10"/>
  </r>
  <r>
    <d v="2018-12-01T00:00:00"/>
    <x v="2"/>
    <x v="6"/>
    <n v="0"/>
    <n v="1234910.3700000001"/>
    <x v="10"/>
  </r>
  <r>
    <d v="2018-12-01T00:00:00"/>
    <x v="2"/>
    <x v="2"/>
    <n v="55174.39"/>
    <n v="1243230.94"/>
    <x v="10"/>
  </r>
  <r>
    <d v="2018-12-01T00:00:00"/>
    <x v="2"/>
    <x v="3"/>
    <n v="2488.0500000000002"/>
    <n v="56069.66"/>
    <x v="10"/>
  </r>
  <r>
    <d v="2018-12-01T00:00:00"/>
    <x v="1"/>
    <x v="0"/>
    <n v="-69653.89"/>
    <n v="569300.52"/>
    <x v="18"/>
  </r>
  <r>
    <d v="2018-12-01T00:00:00"/>
    <x v="1"/>
    <x v="1"/>
    <n v="-3141.38"/>
    <n v="25675.38"/>
    <x v="18"/>
  </r>
  <r>
    <d v="2018-12-01T00:00:00"/>
    <x v="5"/>
    <x v="0"/>
    <n v="-97.77"/>
    <n v="1096"/>
    <x v="18"/>
  </r>
  <r>
    <d v="2018-12-01T00:00:00"/>
    <x v="5"/>
    <x v="1"/>
    <n v="-4.4000000000000004"/>
    <n v="49.45"/>
    <x v="18"/>
  </r>
  <r>
    <d v="2018-12-01T00:00:00"/>
    <x v="2"/>
    <x v="6"/>
    <n v="0"/>
    <n v="569381.46"/>
    <x v="18"/>
  </r>
  <r>
    <d v="2018-12-01T00:00:00"/>
    <x v="2"/>
    <x v="2"/>
    <n v="25318.67"/>
    <n v="570494.97"/>
    <x v="18"/>
  </r>
  <r>
    <d v="2018-12-01T00:00:00"/>
    <x v="2"/>
    <x v="3"/>
    <n v="1141.9100000000001"/>
    <n v="25729.26"/>
    <x v="18"/>
  </r>
  <r>
    <d v="2018-12-01T00:00:00"/>
    <x v="1"/>
    <x v="0"/>
    <n v="-38378.74"/>
    <n v="313679"/>
    <x v="2"/>
  </r>
  <r>
    <d v="2018-12-01T00:00:00"/>
    <x v="1"/>
    <x v="1"/>
    <n v="-1730.96"/>
    <n v="14147.01"/>
    <x v="2"/>
  </r>
  <r>
    <d v="2018-12-01T00:00:00"/>
    <x v="5"/>
    <x v="0"/>
    <n v="-36.39"/>
    <n v="408"/>
    <x v="2"/>
  </r>
  <r>
    <d v="2018-12-01T00:00:00"/>
    <x v="5"/>
    <x v="1"/>
    <n v="-1.64"/>
    <n v="18.41"/>
    <x v="2"/>
  </r>
  <r>
    <d v="2018-12-01T00:00:00"/>
    <x v="1"/>
    <x v="0"/>
    <n v="-82535.02"/>
    <n v="674580.39"/>
    <x v="2"/>
  </r>
  <r>
    <d v="2018-12-01T00:00:00"/>
    <x v="1"/>
    <x v="1"/>
    <n v="-3722.29"/>
    <n v="30423.57"/>
    <x v="2"/>
  </r>
  <r>
    <d v="2018-12-01T00:00:00"/>
    <x v="1"/>
    <x v="0"/>
    <n v="-18297.52"/>
    <n v="149550.60999999999"/>
    <x v="1"/>
  </r>
  <r>
    <d v="2018-12-01T00:00:00"/>
    <x v="1"/>
    <x v="1"/>
    <n v="-825.25"/>
    <n v="6744.75"/>
    <x v="1"/>
  </r>
  <r>
    <d v="2018-12-01T00:00:00"/>
    <x v="5"/>
    <x v="0"/>
    <n v="-1974.21"/>
    <n v="22130"/>
    <x v="1"/>
  </r>
  <r>
    <d v="2018-12-01T00:00:00"/>
    <x v="5"/>
    <x v="1"/>
    <n v="-89.02"/>
    <n v="998.04"/>
    <x v="1"/>
  </r>
  <r>
    <d v="2018-12-01T00:00:00"/>
    <x v="2"/>
    <x v="6"/>
    <n v="0"/>
    <n v="171680.61"/>
    <x v="1"/>
  </r>
  <r>
    <d v="2018-12-01T00:00:00"/>
    <x v="2"/>
    <x v="2"/>
    <n v="7619.18"/>
    <n v="171680.61"/>
    <x v="1"/>
  </r>
  <r>
    <d v="2018-12-01T00:00:00"/>
    <x v="2"/>
    <x v="3"/>
    <n v="343.64"/>
    <n v="7742.76"/>
    <x v="1"/>
  </r>
  <r>
    <d v="2018-12-01T00:00:00"/>
    <x v="1"/>
    <x v="0"/>
    <n v="-24198.07"/>
    <n v="197778.01"/>
    <x v="2"/>
  </r>
  <r>
    <d v="2018-12-01T00:00:00"/>
    <x v="1"/>
    <x v="1"/>
    <n v="-1091.3800000000001"/>
    <n v="8919.7800000000007"/>
    <x v="2"/>
  </r>
  <r>
    <d v="2018-12-01T00:00:00"/>
    <x v="5"/>
    <x v="0"/>
    <n v="-0.89"/>
    <n v="10"/>
    <x v="2"/>
  </r>
  <r>
    <d v="2018-12-01T00:00:00"/>
    <x v="5"/>
    <x v="1"/>
    <n v="-0.04"/>
    <n v="0.45"/>
    <x v="2"/>
  </r>
  <r>
    <d v="2018-12-01T00:00:00"/>
    <x v="2"/>
    <x v="2"/>
    <n v="10305.32"/>
    <n v="232205.55"/>
    <x v="2"/>
  </r>
  <r>
    <d v="2018-12-01T00:00:00"/>
    <x v="2"/>
    <x v="3"/>
    <n v="464.7"/>
    <n v="10472.5"/>
    <x v="2"/>
  </r>
  <r>
    <d v="2018-12-01T00:00:00"/>
    <x v="2"/>
    <x v="6"/>
    <n v="0"/>
    <n v="59"/>
    <x v="2"/>
  </r>
  <r>
    <d v="2018-12-01T00:00:00"/>
    <x v="1"/>
    <x v="0"/>
    <n v="-42332.54"/>
    <n v="345994.76"/>
    <x v="2"/>
  </r>
  <r>
    <d v="2018-12-01T00:00:00"/>
    <x v="1"/>
    <x v="1"/>
    <n v="-1909.22"/>
    <n v="15604.37"/>
    <x v="2"/>
  </r>
  <r>
    <d v="2018-12-01T00:00:00"/>
    <x v="5"/>
    <x v="0"/>
    <n v="-83.59"/>
    <n v="937"/>
    <x v="2"/>
  </r>
  <r>
    <d v="2018-12-01T00:00:00"/>
    <x v="5"/>
    <x v="1"/>
    <n v="-3.77"/>
    <n v="42.26"/>
    <x v="2"/>
  </r>
  <r>
    <d v="2018-12-01T00:00:00"/>
    <x v="2"/>
    <x v="2"/>
    <n v="18871.28"/>
    <n v="425220.17"/>
    <x v="2"/>
  </r>
  <r>
    <d v="2018-12-01T00:00:00"/>
    <x v="2"/>
    <x v="3"/>
    <n v="850.8"/>
    <n v="19177.439999999999"/>
    <x v="2"/>
  </r>
  <r>
    <d v="2018-12-01T00:00:00"/>
    <x v="2"/>
    <x v="6"/>
    <n v="0"/>
    <n v="1559.76"/>
    <x v="2"/>
  </r>
  <r>
    <d v="2018-12-01T00:00:00"/>
    <x v="1"/>
    <x v="0"/>
    <n v="-19503.490000000002"/>
    <n v="159407"/>
    <x v="2"/>
  </r>
  <r>
    <d v="2018-12-01T00:00:00"/>
    <x v="1"/>
    <x v="1"/>
    <n v="-879.67"/>
    <n v="7189.26"/>
    <x v="2"/>
  </r>
  <r>
    <d v="2018-12-01T00:00:00"/>
    <x v="5"/>
    <x v="0"/>
    <n v="-218.12"/>
    <n v="2445"/>
    <x v="2"/>
  </r>
  <r>
    <d v="2018-12-01T00:00:00"/>
    <x v="5"/>
    <x v="1"/>
    <n v="-9.84"/>
    <n v="110.27"/>
    <x v="2"/>
  </r>
  <r>
    <d v="2018-12-01T00:00:00"/>
    <x v="2"/>
    <x v="6"/>
    <n v="0"/>
    <n v="4289"/>
    <x v="2"/>
  </r>
  <r>
    <d v="2018-07-01T00:00:00"/>
    <x v="7"/>
    <x v="1"/>
    <n v="-7.25"/>
    <n v="54.35"/>
    <x v="2"/>
  </r>
  <r>
    <d v="2018-07-01T00:00:00"/>
    <x v="2"/>
    <x v="2"/>
    <n v="80.239999999999995"/>
    <n v="1808"/>
    <x v="2"/>
  </r>
  <r>
    <d v="2018-07-01T00:00:00"/>
    <x v="2"/>
    <x v="3"/>
    <n v="3.62"/>
    <n v="81.540000000000006"/>
    <x v="2"/>
  </r>
  <r>
    <d v="2018-07-01T00:00:00"/>
    <x v="2"/>
    <x v="6"/>
    <n v="0"/>
    <n v="1808"/>
    <x v="2"/>
  </r>
  <r>
    <d v="2018-07-01T00:00:00"/>
    <x v="4"/>
    <x v="0"/>
    <n v="-239.42"/>
    <n v="2816"/>
    <x v="4"/>
  </r>
  <r>
    <d v="2018-07-01T00:00:00"/>
    <x v="4"/>
    <x v="1"/>
    <n v="-10.8"/>
    <n v="127"/>
    <x v="4"/>
  </r>
  <r>
    <d v="2018-07-01T00:00:00"/>
    <x v="7"/>
    <x v="0"/>
    <n v="-1032.74"/>
    <n v="7744"/>
    <x v="4"/>
  </r>
  <r>
    <d v="2018-07-01T00:00:00"/>
    <x v="7"/>
    <x v="1"/>
    <n v="-46.58"/>
    <n v="349.25"/>
    <x v="4"/>
  </r>
  <r>
    <d v="2018-07-01T00:00:00"/>
    <x v="2"/>
    <x v="2"/>
    <n v="468.65"/>
    <n v="10560"/>
    <x v="4"/>
  </r>
  <r>
    <d v="2018-07-01T00:00:00"/>
    <x v="2"/>
    <x v="3"/>
    <n v="21.14"/>
    <n v="476.26"/>
    <x v="4"/>
  </r>
  <r>
    <d v="2018-07-01T00:00:00"/>
    <x v="4"/>
    <x v="0"/>
    <n v="-421.78"/>
    <n v="4960.74"/>
    <x v="2"/>
  </r>
  <r>
    <d v="2018-07-01T00:00:00"/>
    <x v="4"/>
    <x v="1"/>
    <n v="-19.05"/>
    <n v="223.74"/>
    <x v="2"/>
  </r>
  <r>
    <d v="2018-07-01T00:00:00"/>
    <x v="2"/>
    <x v="2"/>
    <n v="93.2"/>
    <n v="2100"/>
    <x v="0"/>
  </r>
  <r>
    <d v="2018-07-01T00:00:00"/>
    <x v="2"/>
    <x v="3"/>
    <n v="4.2"/>
    <n v="94.71"/>
    <x v="0"/>
  </r>
  <r>
    <d v="2018-07-01T00:00:00"/>
    <x v="4"/>
    <x v="0"/>
    <n v="-117.15"/>
    <n v="1377.98"/>
    <x v="2"/>
  </r>
  <r>
    <d v="2018-07-01T00:00:00"/>
    <x v="4"/>
    <x v="1"/>
    <n v="-5.28"/>
    <n v="62.15"/>
    <x v="2"/>
  </r>
  <r>
    <d v="2018-07-01T00:00:00"/>
    <x v="4"/>
    <x v="0"/>
    <n v="-43.02"/>
    <n v="506.01"/>
    <x v="2"/>
  </r>
  <r>
    <d v="2018-07-01T00:00:00"/>
    <x v="4"/>
    <x v="1"/>
    <n v="-1.93"/>
    <n v="22.83"/>
    <x v="2"/>
  </r>
  <r>
    <d v="2018-07-01T00:00:00"/>
    <x v="4"/>
    <x v="0"/>
    <n v="-4.76"/>
    <n v="56"/>
    <x v="6"/>
  </r>
  <r>
    <d v="2018-07-01T00:00:00"/>
    <x v="4"/>
    <x v="4"/>
    <n v="-2.35"/>
    <n v="27.6"/>
    <x v="3"/>
  </r>
  <r>
    <d v="2018-07-01T00:00:00"/>
    <x v="4"/>
    <x v="5"/>
    <n v="-0.11"/>
    <n v="1.24"/>
    <x v="3"/>
  </r>
  <r>
    <d v="2018-07-01T00:00:00"/>
    <x v="7"/>
    <x v="4"/>
    <n v="-10"/>
    <n v="75"/>
    <x v="3"/>
  </r>
  <r>
    <d v="2018-07-01T00:00:00"/>
    <x v="7"/>
    <x v="5"/>
    <n v="-0.45"/>
    <n v="3.38"/>
    <x v="3"/>
  </r>
  <r>
    <d v="2018-07-01T00:00:00"/>
    <x v="4"/>
    <x v="4"/>
    <n v="-1.75"/>
    <n v="20.6"/>
    <x v="3"/>
  </r>
  <r>
    <d v="2018-07-01T00:00:00"/>
    <x v="4"/>
    <x v="5"/>
    <n v="-0.08"/>
    <n v="0.93"/>
    <x v="3"/>
  </r>
  <r>
    <d v="2018-07-01T00:00:00"/>
    <x v="7"/>
    <x v="4"/>
    <n v="-7.33"/>
    <n v="55"/>
    <x v="3"/>
  </r>
  <r>
    <d v="2018-07-01T00:00:00"/>
    <x v="7"/>
    <x v="5"/>
    <n v="-0.33"/>
    <n v="2.48"/>
    <x v="3"/>
  </r>
  <r>
    <d v="2018-07-01T00:00:00"/>
    <x v="4"/>
    <x v="0"/>
    <n v="-9.35"/>
    <n v="110"/>
    <x v="5"/>
  </r>
  <r>
    <d v="2018-07-01T00:00:00"/>
    <x v="4"/>
    <x v="1"/>
    <n v="-0.42"/>
    <n v="4.96"/>
    <x v="5"/>
  </r>
  <r>
    <d v="2018-07-01T00:00:00"/>
    <x v="7"/>
    <x v="0"/>
    <n v="-40.54"/>
    <n v="304"/>
    <x v="5"/>
  </r>
  <r>
    <d v="2018-07-01T00:00:00"/>
    <x v="7"/>
    <x v="1"/>
    <n v="-1.83"/>
    <n v="13.71"/>
    <x v="5"/>
  </r>
  <r>
    <d v="2018-07-01T00:00:00"/>
    <x v="2"/>
    <x v="2"/>
    <n v="1471.11"/>
    <n v="33147.94"/>
    <x v="1"/>
  </r>
  <r>
    <d v="2018-07-01T00:00:00"/>
    <x v="2"/>
    <x v="3"/>
    <n v="66.34"/>
    <n v="1494.97"/>
    <x v="1"/>
  </r>
  <r>
    <d v="2018-07-01T00:00:00"/>
    <x v="2"/>
    <x v="6"/>
    <n v="0"/>
    <n v="33147.94"/>
    <x v="1"/>
  </r>
  <r>
    <d v="2018-07-01T00:00:00"/>
    <x v="2"/>
    <x v="6"/>
    <n v="0"/>
    <n v="8584.01"/>
    <x v="1"/>
  </r>
  <r>
    <d v="2018-07-01T00:00:00"/>
    <x v="2"/>
    <x v="2"/>
    <n v="380.97"/>
    <n v="8584.01"/>
    <x v="1"/>
  </r>
  <r>
    <d v="2018-07-01T00:00:00"/>
    <x v="2"/>
    <x v="3"/>
    <n v="17.18"/>
    <n v="387.13"/>
    <x v="1"/>
  </r>
  <r>
    <d v="2018-07-01T00:00:00"/>
    <x v="2"/>
    <x v="6"/>
    <n v="0"/>
    <n v="414"/>
    <x v="5"/>
  </r>
  <r>
    <d v="2018-07-01T00:00:00"/>
    <x v="2"/>
    <x v="2"/>
    <n v="18.37"/>
    <n v="414"/>
    <x v="5"/>
  </r>
  <r>
    <d v="2018-07-01T00:00:00"/>
    <x v="2"/>
    <x v="3"/>
    <n v="0.83"/>
    <n v="18.670000000000002"/>
    <x v="5"/>
  </r>
  <r>
    <d v="2018-11-01T00:00:00"/>
    <x v="3"/>
    <x v="0"/>
    <n v="-51.41"/>
    <n v="660"/>
    <x v="2"/>
  </r>
  <r>
    <d v="2018-11-01T00:00:00"/>
    <x v="3"/>
    <x v="1"/>
    <n v="-2.3199999999999998"/>
    <n v="29.77"/>
    <x v="2"/>
  </r>
  <r>
    <d v="2018-11-01T00:00:00"/>
    <x v="3"/>
    <x v="0"/>
    <n v="-195.14"/>
    <n v="2505"/>
    <x v="1"/>
  </r>
  <r>
    <d v="2018-11-01T00:00:00"/>
    <x v="3"/>
    <x v="1"/>
    <n v="-8.8000000000000007"/>
    <n v="112.97"/>
    <x v="1"/>
  </r>
  <r>
    <d v="2018-07-01T00:00:00"/>
    <x v="4"/>
    <x v="4"/>
    <n v="-14.96"/>
    <n v="176"/>
    <x v="3"/>
  </r>
  <r>
    <d v="2018-07-01T00:00:00"/>
    <x v="4"/>
    <x v="5"/>
    <n v="-0.68"/>
    <n v="7.94"/>
    <x v="3"/>
  </r>
  <r>
    <d v="2018-07-01T00:00:00"/>
    <x v="7"/>
    <x v="4"/>
    <n v="-64.14"/>
    <n v="481"/>
    <x v="3"/>
  </r>
  <r>
    <d v="2018-07-01T00:00:00"/>
    <x v="7"/>
    <x v="5"/>
    <n v="-2.89"/>
    <n v="21.69"/>
    <x v="3"/>
  </r>
  <r>
    <d v="2018-07-01T00:00:00"/>
    <x v="4"/>
    <x v="0"/>
    <n v="-194.61"/>
    <n v="2289.0100000000002"/>
    <x v="1"/>
  </r>
  <r>
    <d v="2018-07-01T00:00:00"/>
    <x v="4"/>
    <x v="1"/>
    <n v="-8.7799999999999994"/>
    <n v="103.23"/>
    <x v="1"/>
  </r>
  <r>
    <d v="2018-07-01T00:00:00"/>
    <x v="7"/>
    <x v="0"/>
    <n v="-839.5"/>
    <n v="6295"/>
    <x v="1"/>
  </r>
  <r>
    <d v="2018-07-01T00:00:00"/>
    <x v="7"/>
    <x v="1"/>
    <n v="-37.86"/>
    <n v="283.89999999999998"/>
    <x v="1"/>
  </r>
  <r>
    <d v="2018-08-01T00:00:00"/>
    <x v="7"/>
    <x v="0"/>
    <n v="-4920.96"/>
    <n v="36900"/>
    <x v="1"/>
  </r>
  <r>
    <d v="2018-08-01T00:00:00"/>
    <x v="7"/>
    <x v="1"/>
    <n v="-221.9"/>
    <n v="1664.19"/>
    <x v="1"/>
  </r>
  <r>
    <d v="2018-08-01T00:00:00"/>
    <x v="2"/>
    <x v="6"/>
    <n v="0"/>
    <n v="111777.49"/>
    <x v="1"/>
  </r>
  <r>
    <d v="2018-08-01T00:00:00"/>
    <x v="2"/>
    <x v="2"/>
    <n v="4960.71"/>
    <n v="111777.49"/>
    <x v="1"/>
  </r>
  <r>
    <d v="2018-08-01T00:00:00"/>
    <x v="2"/>
    <x v="3"/>
    <n v="223.72"/>
    <n v="5041.17"/>
    <x v="1"/>
  </r>
  <r>
    <d v="2018-08-01T00:00:00"/>
    <x v="4"/>
    <x v="4"/>
    <n v="-2.04"/>
    <n v="24"/>
    <x v="3"/>
  </r>
  <r>
    <d v="2018-08-01T00:00:00"/>
    <x v="4"/>
    <x v="5"/>
    <n v="-0.09"/>
    <n v="1.08"/>
    <x v="3"/>
  </r>
  <r>
    <d v="2018-08-01T00:00:00"/>
    <x v="7"/>
    <x v="4"/>
    <n v="-1.6"/>
    <n v="12"/>
    <x v="3"/>
  </r>
  <r>
    <d v="2018-08-01T00:00:00"/>
    <x v="7"/>
    <x v="5"/>
    <n v="-7.0000000000000007E-2"/>
    <n v="0.54"/>
    <x v="3"/>
  </r>
  <r>
    <d v="2019-01-01T00:00:00"/>
    <x v="0"/>
    <x v="4"/>
    <n v="-6.07"/>
    <n v="66"/>
    <x v="3"/>
  </r>
  <r>
    <d v="2019-01-01T00:00:00"/>
    <x v="0"/>
    <x v="5"/>
    <n v="-0.26"/>
    <n v="2.78"/>
    <x v="3"/>
  </r>
  <r>
    <d v="2019-01-01T00:00:00"/>
    <x v="0"/>
    <x v="0"/>
    <n v="-29.16"/>
    <n v="317"/>
    <x v="5"/>
  </r>
  <r>
    <d v="2019-01-01T00:00:00"/>
    <x v="0"/>
    <x v="1"/>
    <n v="-1.23"/>
    <n v="13.35"/>
    <x v="5"/>
  </r>
  <r>
    <d v="2019-01-01T00:00:00"/>
    <x v="2"/>
    <x v="2"/>
    <n v="14.07"/>
    <n v="317"/>
    <x v="5"/>
  </r>
  <r>
    <d v="2019-01-01T00:00:00"/>
    <x v="2"/>
    <x v="3"/>
    <n v="0.59"/>
    <n v="13.35"/>
    <x v="5"/>
  </r>
  <r>
    <d v="2019-01-01T00:00:00"/>
    <x v="0"/>
    <x v="0"/>
    <n v="-2970.68"/>
    <n v="32297"/>
    <x v="1"/>
  </r>
  <r>
    <d v="2019-01-01T00:00:00"/>
    <x v="0"/>
    <x v="1"/>
    <n v="-125.07"/>
    <n v="1359.71"/>
    <x v="1"/>
  </r>
  <r>
    <d v="2019-01-01T00:00:00"/>
    <x v="2"/>
    <x v="2"/>
    <n v="1433.35"/>
    <n v="32297"/>
    <x v="1"/>
  </r>
  <r>
    <d v="2019-01-01T00:00:00"/>
    <x v="2"/>
    <x v="3"/>
    <n v="60.33"/>
    <n v="1359.71"/>
    <x v="1"/>
  </r>
  <r>
    <d v="2019-01-01T00:00:00"/>
    <x v="0"/>
    <x v="4"/>
    <n v="-8.19"/>
    <n v="89"/>
    <x v="3"/>
  </r>
  <r>
    <d v="2019-01-01T00:00:00"/>
    <x v="0"/>
    <x v="5"/>
    <n v="-0.34"/>
    <n v="3.75"/>
    <x v="3"/>
  </r>
  <r>
    <d v="2019-01-01T00:00:00"/>
    <x v="0"/>
    <x v="0"/>
    <n v="-474.8"/>
    <n v="5162"/>
    <x v="0"/>
  </r>
  <r>
    <d v="2019-01-01T00:00:00"/>
    <x v="0"/>
    <x v="1"/>
    <n v="-19.989999999999998"/>
    <n v="217.32"/>
    <x v="0"/>
  </r>
  <r>
    <d v="2019-01-01T00:00:00"/>
    <x v="2"/>
    <x v="2"/>
    <n v="229.09"/>
    <n v="5162"/>
    <x v="0"/>
  </r>
  <r>
    <d v="2019-01-01T00:00:00"/>
    <x v="2"/>
    <x v="3"/>
    <n v="9.64"/>
    <n v="217.32"/>
    <x v="0"/>
  </r>
  <r>
    <d v="2019-01-01T00:00:00"/>
    <x v="0"/>
    <x v="0"/>
    <n v="-64.39"/>
    <n v="700"/>
    <x v="6"/>
  </r>
  <r>
    <d v="2019-01-01T00:00:00"/>
    <x v="0"/>
    <x v="1"/>
    <n v="-2.71"/>
    <n v="29.47"/>
    <x v="6"/>
  </r>
  <r>
    <d v="2019-01-01T00:00:00"/>
    <x v="2"/>
    <x v="2"/>
    <n v="31.07"/>
    <n v="700"/>
    <x v="6"/>
  </r>
  <r>
    <d v="2019-01-01T00:00:00"/>
    <x v="2"/>
    <x v="3"/>
    <n v="1.3"/>
    <n v="29.47"/>
    <x v="6"/>
  </r>
  <r>
    <d v="2018-11-01T00:00:00"/>
    <x v="1"/>
    <x v="0"/>
    <n v="-271.85000000000002"/>
    <n v="2221.96"/>
    <x v="1"/>
  </r>
  <r>
    <d v="2018-11-01T00:00:00"/>
    <x v="1"/>
    <x v="1"/>
    <n v="-12.26"/>
    <n v="100.2"/>
    <x v="1"/>
  </r>
  <r>
    <d v="2018-11-01T00:00:00"/>
    <x v="5"/>
    <x v="0"/>
    <n v="-570.05999999999995"/>
    <n v="6390"/>
    <x v="1"/>
  </r>
  <r>
    <d v="2018-11-01T00:00:00"/>
    <x v="5"/>
    <x v="1"/>
    <n v="-25.71"/>
    <n v="288.19"/>
    <x v="1"/>
  </r>
  <r>
    <d v="2018-11-01T00:00:00"/>
    <x v="2"/>
    <x v="6"/>
    <n v="0"/>
    <n v="8611.9599999999991"/>
    <x v="1"/>
  </r>
  <r>
    <d v="2018-11-01T00:00:00"/>
    <x v="2"/>
    <x v="2"/>
    <n v="382.19"/>
    <n v="8611.9599999999991"/>
    <x v="1"/>
  </r>
  <r>
    <d v="2018-11-01T00:00:00"/>
    <x v="2"/>
    <x v="3"/>
    <n v="17.23"/>
    <n v="388.4"/>
    <x v="1"/>
  </r>
  <r>
    <d v="2018-11-01T00:00:00"/>
    <x v="1"/>
    <x v="4"/>
    <n v="-2.46"/>
    <n v="20.12"/>
    <x v="3"/>
  </r>
  <r>
    <d v="2018-11-01T00:00:00"/>
    <x v="1"/>
    <x v="5"/>
    <n v="-0.11"/>
    <n v="0.91"/>
    <x v="3"/>
  </r>
  <r>
    <d v="2018-11-01T00:00:00"/>
    <x v="5"/>
    <x v="4"/>
    <n v="-5.17"/>
    <n v="58"/>
    <x v="3"/>
  </r>
  <r>
    <d v="2018-11-01T00:00:00"/>
    <x v="5"/>
    <x v="5"/>
    <n v="-0.23"/>
    <n v="2.62"/>
    <x v="3"/>
  </r>
  <r>
    <d v="2019-01-01T00:00:00"/>
    <x v="1"/>
    <x v="4"/>
    <n v="-8.56"/>
    <n v="70"/>
    <x v="3"/>
  </r>
  <r>
    <d v="2019-01-01T00:00:00"/>
    <x v="1"/>
    <x v="5"/>
    <n v="-0.38"/>
    <n v="3.16"/>
    <x v="3"/>
  </r>
  <r>
    <d v="2019-01-01T00:00:00"/>
    <x v="0"/>
    <x v="0"/>
    <n v="-9618.85"/>
    <n v="104575.64"/>
    <x v="1"/>
  </r>
  <r>
    <d v="2019-01-01T00:00:00"/>
    <x v="0"/>
    <x v="1"/>
    <n v="-433.79"/>
    <n v="4716.2700000000004"/>
    <x v="1"/>
  </r>
  <r>
    <d v="2019-01-01T00:00:00"/>
    <x v="1"/>
    <x v="0"/>
    <n v="-11191.27"/>
    <n v="91469"/>
    <x v="1"/>
  </r>
  <r>
    <d v="2019-01-01T00:00:00"/>
    <x v="1"/>
    <x v="1"/>
    <n v="-504.75"/>
    <n v="4125.3"/>
    <x v="1"/>
  </r>
  <r>
    <d v="2019-01-01T00:00:00"/>
    <x v="2"/>
    <x v="2"/>
    <n v="8700.51"/>
    <n v="196045.64"/>
    <x v="1"/>
  </r>
  <r>
    <d v="2019-01-01T00:00:00"/>
    <x v="2"/>
    <x v="3"/>
    <n v="392.34"/>
    <n v="8841.52"/>
    <x v="1"/>
  </r>
  <r>
    <d v="2019-01-01T00:00:00"/>
    <x v="0"/>
    <x v="4"/>
    <n v="-21.69"/>
    <n v="235.72"/>
    <x v="3"/>
  </r>
  <r>
    <d v="2019-01-01T00:00:00"/>
    <x v="0"/>
    <x v="5"/>
    <n v="-0.98"/>
    <n v="10.63"/>
    <x v="3"/>
  </r>
  <r>
    <d v="2018-12-01T00:00:00"/>
    <x v="2"/>
    <x v="2"/>
    <n v="8788.92"/>
    <n v="198037.44"/>
    <x v="2"/>
  </r>
  <r>
    <d v="2018-12-01T00:00:00"/>
    <x v="2"/>
    <x v="3"/>
    <n v="396.37"/>
    <n v="8931.48"/>
    <x v="2"/>
  </r>
  <r>
    <d v="2018-12-01T00:00:00"/>
    <x v="1"/>
    <x v="0"/>
    <n v="-42500.959999999999"/>
    <n v="347372.12"/>
    <x v="2"/>
  </r>
  <r>
    <d v="2018-12-01T00:00:00"/>
    <x v="1"/>
    <x v="1"/>
    <n v="-1916.72"/>
    <n v="15666.79"/>
    <x v="2"/>
  </r>
  <r>
    <d v="2018-12-01T00:00:00"/>
    <x v="5"/>
    <x v="0"/>
    <n v="-98.4"/>
    <n v="1103"/>
    <x v="2"/>
  </r>
  <r>
    <d v="2018-12-01T00:00:00"/>
    <x v="5"/>
    <x v="1"/>
    <n v="-4.4400000000000004"/>
    <n v="49.74"/>
    <x v="2"/>
  </r>
  <r>
    <d v="2018-12-01T00:00:00"/>
    <x v="2"/>
    <x v="2"/>
    <n v="25655.99"/>
    <n v="578095.52"/>
    <x v="2"/>
  </r>
  <r>
    <d v="2018-12-01T00:00:00"/>
    <x v="2"/>
    <x v="3"/>
    <n v="1156.96"/>
    <n v="26072.1"/>
    <x v="2"/>
  </r>
  <r>
    <d v="2018-12-01T00:00:00"/>
    <x v="2"/>
    <x v="6"/>
    <n v="0"/>
    <n v="4351.12"/>
    <x v="2"/>
  </r>
  <r>
    <d v="2018-12-01T00:00:00"/>
    <x v="1"/>
    <x v="0"/>
    <n v="-11265.39"/>
    <n v="92075"/>
    <x v="2"/>
  </r>
  <r>
    <d v="2018-12-01T00:00:00"/>
    <x v="1"/>
    <x v="1"/>
    <n v="-508.04"/>
    <n v="4152.6000000000004"/>
    <x v="2"/>
  </r>
  <r>
    <d v="2018-12-01T00:00:00"/>
    <x v="5"/>
    <x v="0"/>
    <n v="-62"/>
    <n v="695"/>
    <x v="2"/>
  </r>
  <r>
    <d v="2018-12-01T00:00:00"/>
    <x v="5"/>
    <x v="1"/>
    <n v="-2.8"/>
    <n v="31.34"/>
    <x v="2"/>
  </r>
  <r>
    <d v="2018-12-01T00:00:00"/>
    <x v="2"/>
    <x v="2"/>
    <n v="5042.63"/>
    <n v="113623.73"/>
    <x v="2"/>
  </r>
  <r>
    <d v="2018-12-01T00:00:00"/>
    <x v="2"/>
    <x v="3"/>
    <n v="227.43"/>
    <n v="5124.43"/>
    <x v="2"/>
  </r>
  <r>
    <d v="2018-12-01T00:00:00"/>
    <x v="2"/>
    <x v="6"/>
    <n v="0"/>
    <n v="1148"/>
    <x v="2"/>
  </r>
  <r>
    <d v="2018-12-01T00:00:00"/>
    <x v="1"/>
    <x v="0"/>
    <n v="-34966.720000000001"/>
    <n v="285792.78999999998"/>
    <x v="26"/>
  </r>
  <r>
    <d v="2018-12-01T00:00:00"/>
    <x v="1"/>
    <x v="1"/>
    <n v="-1576.97"/>
    <n v="12889.23"/>
    <x v="26"/>
  </r>
  <r>
    <d v="2018-12-01T00:00:00"/>
    <x v="2"/>
    <x v="6"/>
    <n v="0"/>
    <n v="280644.62"/>
    <x v="26"/>
  </r>
  <r>
    <d v="2018-12-01T00:00:00"/>
    <x v="2"/>
    <x v="2"/>
    <n v="12683.63"/>
    <n v="285797.03000000003"/>
    <x v="26"/>
  </r>
  <r>
    <d v="2018-12-01T00:00:00"/>
    <x v="2"/>
    <x v="3"/>
    <n v="571.97"/>
    <n v="12889.43"/>
    <x v="26"/>
  </r>
  <r>
    <d v="2018-12-01T00:00:00"/>
    <x v="1"/>
    <x v="0"/>
    <n v="-43973.8"/>
    <n v="359410.88"/>
    <x v="2"/>
  </r>
  <r>
    <d v="2018-12-01T00:00:00"/>
    <x v="1"/>
    <x v="1"/>
    <n v="-1983.32"/>
    <n v="16209.49"/>
    <x v="2"/>
  </r>
  <r>
    <d v="2018-12-01T00:00:00"/>
    <x v="5"/>
    <x v="0"/>
    <n v="-17556.900000000001"/>
    <n v="196804"/>
    <x v="2"/>
  </r>
  <r>
    <d v="2018-12-01T00:00:00"/>
    <x v="5"/>
    <x v="1"/>
    <n v="-791.85"/>
    <n v="8875.7199999999993"/>
    <x v="2"/>
  </r>
  <r>
    <d v="2018-12-01T00:00:00"/>
    <x v="2"/>
    <x v="6"/>
    <n v="0"/>
    <n v="555859.88"/>
    <x v="2"/>
  </r>
  <r>
    <d v="2018-12-01T00:00:00"/>
    <x v="2"/>
    <x v="2"/>
    <n v="24705.49"/>
    <n v="556677.89"/>
    <x v="2"/>
  </r>
  <r>
    <d v="2018-12-01T00:00:00"/>
    <x v="2"/>
    <x v="3"/>
    <n v="1114.23"/>
    <n v="25106.14"/>
    <x v="2"/>
  </r>
  <r>
    <d v="2018-12-01T00:00:00"/>
    <x v="1"/>
    <x v="4"/>
    <n v="-2.96"/>
    <n v="24.2"/>
    <x v="3"/>
  </r>
  <r>
    <d v="2018-12-01T00:00:00"/>
    <x v="1"/>
    <x v="5"/>
    <n v="-0.13"/>
    <n v="1.0900000000000001"/>
    <x v="3"/>
  </r>
  <r>
    <d v="2018-12-01T00:00:00"/>
    <x v="5"/>
    <x v="4"/>
    <n v="-1.1599999999999999"/>
    <n v="13"/>
    <x v="3"/>
  </r>
  <r>
    <d v="2018-12-01T00:00:00"/>
    <x v="5"/>
    <x v="5"/>
    <n v="-0.05"/>
    <n v="0.59"/>
    <x v="3"/>
  </r>
  <r>
    <d v="2018-12-01T00:00:00"/>
    <x v="1"/>
    <x v="0"/>
    <n v="-9603.1"/>
    <n v="78488.789999999994"/>
    <x v="1"/>
  </r>
  <r>
    <d v="2018-12-01T00:00:00"/>
    <x v="1"/>
    <x v="1"/>
    <n v="-433.14"/>
    <n v="3539.86"/>
    <x v="1"/>
  </r>
  <r>
    <d v="2018-12-01T00:00:00"/>
    <x v="1"/>
    <x v="0"/>
    <n v="-181.32"/>
    <n v="1482"/>
    <x v="5"/>
  </r>
  <r>
    <d v="2018-12-01T00:00:00"/>
    <x v="1"/>
    <x v="1"/>
    <n v="-8.18"/>
    <n v="66.83"/>
    <x v="5"/>
  </r>
  <r>
    <d v="2018-12-01T00:00:00"/>
    <x v="5"/>
    <x v="0"/>
    <n v="-72.61"/>
    <n v="814"/>
    <x v="5"/>
  </r>
  <r>
    <d v="2018-12-01T00:00:00"/>
    <x v="5"/>
    <x v="1"/>
    <n v="-3.27"/>
    <n v="36.71"/>
    <x v="5"/>
  </r>
  <r>
    <d v="2018-12-01T00:00:00"/>
    <x v="2"/>
    <x v="6"/>
    <n v="0"/>
    <n v="2296"/>
    <x v="5"/>
  </r>
  <r>
    <d v="2018-12-01T00:00:00"/>
    <x v="2"/>
    <x v="2"/>
    <n v="101.9"/>
    <n v="2296"/>
    <x v="5"/>
  </r>
  <r>
    <d v="2018-12-01T00:00:00"/>
    <x v="2"/>
    <x v="3"/>
    <n v="4.5999999999999996"/>
    <n v="103.54"/>
    <x v="5"/>
  </r>
  <r>
    <d v="2018-12-01T00:00:00"/>
    <x v="1"/>
    <x v="0"/>
    <n v="-1598.5"/>
    <n v="13065"/>
    <x v="0"/>
  </r>
  <r>
    <d v="2018-12-01T00:00:00"/>
    <x v="1"/>
    <x v="1"/>
    <n v="-72.09"/>
    <n v="589.23"/>
    <x v="0"/>
  </r>
  <r>
    <d v="2018-12-01T00:00:00"/>
    <x v="5"/>
    <x v="0"/>
    <n v="-641.05999999999995"/>
    <n v="7186"/>
    <x v="0"/>
  </r>
  <r>
    <d v="2018-12-01T00:00:00"/>
    <x v="5"/>
    <x v="1"/>
    <n v="-28.91"/>
    <n v="324.08999999999997"/>
    <x v="0"/>
  </r>
  <r>
    <d v="2018-12-01T00:00:00"/>
    <x v="2"/>
    <x v="2"/>
    <n v="898.74"/>
    <n v="20251"/>
    <x v="0"/>
  </r>
  <r>
    <d v="2018-12-01T00:00:00"/>
    <x v="2"/>
    <x v="3"/>
    <n v="40.53"/>
    <n v="913.32"/>
    <x v="0"/>
  </r>
  <r>
    <d v="2018-12-01T00:00:00"/>
    <x v="1"/>
    <x v="0"/>
    <n v="-34.26"/>
    <n v="280"/>
    <x v="2"/>
  </r>
  <r>
    <d v="2018-12-01T00:00:00"/>
    <x v="1"/>
    <x v="1"/>
    <n v="-1.55"/>
    <n v="12.63"/>
    <x v="2"/>
  </r>
  <r>
    <d v="2018-12-01T00:00:00"/>
    <x v="5"/>
    <x v="0"/>
    <n v="-13.74"/>
    <n v="154"/>
    <x v="2"/>
  </r>
  <r>
    <d v="2018-12-01T00:00:00"/>
    <x v="5"/>
    <x v="1"/>
    <n v="-0.62"/>
    <n v="6.95"/>
    <x v="2"/>
  </r>
  <r>
    <d v="2018-12-01T00:00:00"/>
    <x v="2"/>
    <x v="2"/>
    <n v="19.260000000000002"/>
    <n v="434"/>
    <x v="2"/>
  </r>
  <r>
    <d v="2018-12-01T00:00:00"/>
    <x v="2"/>
    <x v="3"/>
    <n v="0.87"/>
    <n v="19.57"/>
    <x v="2"/>
  </r>
  <r>
    <d v="2018-12-01T00:00:00"/>
    <x v="2"/>
    <x v="6"/>
    <n v="0"/>
    <n v="434"/>
    <x v="2"/>
  </r>
  <r>
    <d v="2018-12-01T00:00:00"/>
    <x v="1"/>
    <x v="0"/>
    <n v="-43.92"/>
    <n v="358.99"/>
    <x v="2"/>
  </r>
  <r>
    <d v="2018-12-01T00:00:00"/>
    <x v="1"/>
    <x v="1"/>
    <n v="-1.98"/>
    <n v="16.190000000000001"/>
    <x v="2"/>
  </r>
  <r>
    <d v="2018-12-01T00:00:00"/>
    <x v="5"/>
    <x v="0"/>
    <n v="-17.57"/>
    <n v="197"/>
    <x v="2"/>
  </r>
  <r>
    <d v="2018-12-01T00:00:00"/>
    <x v="5"/>
    <x v="1"/>
    <n v="-0.79"/>
    <n v="8.8800000000000008"/>
    <x v="2"/>
  </r>
  <r>
    <d v="2018-12-01T00:00:00"/>
    <x v="2"/>
    <x v="2"/>
    <n v="24.67"/>
    <n v="555.99"/>
    <x v="2"/>
  </r>
  <r>
    <d v="2018-12-01T00:00:00"/>
    <x v="2"/>
    <x v="3"/>
    <n v="1.1100000000000001"/>
    <n v="25.08"/>
    <x v="2"/>
  </r>
  <r>
    <d v="2018-12-01T00:00:00"/>
    <x v="2"/>
    <x v="6"/>
    <n v="0"/>
    <n v="555.99"/>
    <x v="2"/>
  </r>
  <r>
    <d v="2019-01-01T00:00:00"/>
    <x v="0"/>
    <x v="0"/>
    <n v="15.73"/>
    <n v="-171"/>
    <x v="6"/>
  </r>
  <r>
    <d v="2019-01-01T00:00:00"/>
    <x v="0"/>
    <x v="1"/>
    <n v="0.71"/>
    <n v="-7.71"/>
    <x v="6"/>
  </r>
  <r>
    <d v="2019-01-01T00:00:00"/>
    <x v="1"/>
    <x v="0"/>
    <n v="92.25"/>
    <n v="-754"/>
    <x v="6"/>
  </r>
  <r>
    <d v="2019-01-01T00:00:00"/>
    <x v="1"/>
    <x v="1"/>
    <n v="4.16"/>
    <n v="-34.01"/>
    <x v="6"/>
  </r>
  <r>
    <d v="2019-01-01T00:00:00"/>
    <x v="2"/>
    <x v="2"/>
    <n v="-41.05"/>
    <n v="-925"/>
    <x v="6"/>
  </r>
  <r>
    <d v="2019-01-01T00:00:00"/>
    <x v="2"/>
    <x v="3"/>
    <n v="-1.85"/>
    <n v="-41.72"/>
    <x v="6"/>
  </r>
  <r>
    <d v="2019-01-01T00:00:00"/>
    <x v="0"/>
    <x v="0"/>
    <n v="-728.93"/>
    <n v="7924.99"/>
    <x v="1"/>
  </r>
  <r>
    <d v="2019-01-01T00:00:00"/>
    <x v="0"/>
    <x v="1"/>
    <n v="-30.68"/>
    <n v="333.64"/>
    <x v="1"/>
  </r>
  <r>
    <d v="2019-01-01T00:00:00"/>
    <x v="2"/>
    <x v="2"/>
    <n v="351.7"/>
    <n v="7924.99"/>
    <x v="1"/>
  </r>
  <r>
    <d v="2019-01-01T00:00:00"/>
    <x v="2"/>
    <x v="3"/>
    <n v="14.81"/>
    <n v="333.64"/>
    <x v="1"/>
  </r>
  <r>
    <d v="2019-01-01T00:00:00"/>
    <x v="0"/>
    <x v="0"/>
    <n v="-1483.45"/>
    <n v="16128"/>
    <x v="13"/>
  </r>
  <r>
    <d v="2019-01-01T00:00:00"/>
    <x v="0"/>
    <x v="1"/>
    <n v="-66.900000000000006"/>
    <n v="727.37"/>
    <x v="13"/>
  </r>
  <r>
    <d v="2019-01-01T00:00:00"/>
    <x v="1"/>
    <x v="0"/>
    <n v="-219.25"/>
    <n v="1792"/>
    <x v="13"/>
  </r>
  <r>
    <d v="2019-01-01T00:00:00"/>
    <x v="1"/>
    <x v="1"/>
    <n v="-9.89"/>
    <n v="80.819999999999993"/>
    <x v="13"/>
  </r>
  <r>
    <d v="2019-01-01T00:00:00"/>
    <x v="2"/>
    <x v="2"/>
    <n v="795.29"/>
    <n v="17920"/>
    <x v="13"/>
  </r>
  <r>
    <d v="2019-01-01T00:00:00"/>
    <x v="2"/>
    <x v="3"/>
    <n v="35.869999999999997"/>
    <n v="808.19"/>
    <x v="13"/>
  </r>
  <r>
    <d v="2019-01-01T00:00:00"/>
    <x v="5"/>
    <x v="0"/>
    <n v="-32.65"/>
    <n v="366"/>
    <x v="10"/>
  </r>
  <r>
    <d v="2019-01-01T00:00:00"/>
    <x v="5"/>
    <x v="1"/>
    <n v="-1.47"/>
    <n v="16.510000000000002"/>
    <x v="10"/>
  </r>
  <r>
    <d v="2019-01-01T00:00:00"/>
    <x v="6"/>
    <x v="0"/>
    <n v="-21.9"/>
    <n v="260"/>
    <x v="10"/>
  </r>
  <r>
    <d v="2019-01-01T00:00:00"/>
    <x v="6"/>
    <x v="1"/>
    <n v="-0.99"/>
    <n v="11.73"/>
    <x v="10"/>
  </r>
  <r>
    <d v="2019-01-01T00:00:00"/>
    <x v="5"/>
    <x v="0"/>
    <n v="-34.61"/>
    <n v="388"/>
    <x v="2"/>
  </r>
  <r>
    <d v="2019-01-01T00:00:00"/>
    <x v="5"/>
    <x v="1"/>
    <n v="-1.56"/>
    <n v="17.5"/>
    <x v="2"/>
  </r>
  <r>
    <d v="2019-01-01T00:00:00"/>
    <x v="6"/>
    <x v="0"/>
    <n v="-7.41"/>
    <n v="88"/>
    <x v="2"/>
  </r>
  <r>
    <d v="2019-01-01T00:00:00"/>
    <x v="6"/>
    <x v="1"/>
    <n v="-0.33"/>
    <n v="3.97"/>
    <x v="2"/>
  </r>
  <r>
    <d v="2019-01-01T00:00:00"/>
    <x v="1"/>
    <x v="0"/>
    <n v="-0.61"/>
    <n v="5"/>
    <x v="2"/>
  </r>
  <r>
    <d v="2019-01-01T00:00:00"/>
    <x v="1"/>
    <x v="1"/>
    <n v="-0.03"/>
    <n v="0.23"/>
    <x v="2"/>
  </r>
  <r>
    <d v="2019-01-01T00:00:00"/>
    <x v="5"/>
    <x v="0"/>
    <n v="-0.09"/>
    <n v="1"/>
    <x v="2"/>
  </r>
  <r>
    <d v="2019-01-01T00:00:00"/>
    <x v="5"/>
    <x v="1"/>
    <n v="0"/>
    <n v="0.05"/>
    <x v="2"/>
  </r>
  <r>
    <d v="2019-01-01T00:00:00"/>
    <x v="0"/>
    <x v="0"/>
    <n v="-2198.65"/>
    <n v="23903.58"/>
    <x v="15"/>
  </r>
  <r>
    <d v="2019-01-01T00:00:00"/>
    <x v="0"/>
    <x v="1"/>
    <n v="-76.290000000000006"/>
    <n v="829.45"/>
    <x v="15"/>
  </r>
  <r>
    <d v="2019-01-01T00:00:00"/>
    <x v="2"/>
    <x v="2"/>
    <n v="1060.8399999999999"/>
    <n v="23903.58"/>
    <x v="15"/>
  </r>
  <r>
    <d v="2019-01-01T00:00:00"/>
    <x v="2"/>
    <x v="3"/>
    <n v="36.81"/>
    <n v="829.45"/>
    <x v="15"/>
  </r>
  <r>
    <d v="2019-01-01T00:00:00"/>
    <x v="0"/>
    <x v="0"/>
    <n v="-17682.849999999999"/>
    <n v="192246"/>
    <x v="2"/>
  </r>
  <r>
    <d v="2019-01-01T00:00:00"/>
    <x v="0"/>
    <x v="1"/>
    <n v="-744.48"/>
    <n v="8093.85"/>
    <x v="2"/>
  </r>
  <r>
    <d v="2019-01-01T00:00:00"/>
    <x v="2"/>
    <x v="2"/>
    <n v="8536.4"/>
    <n v="192349"/>
    <x v="2"/>
  </r>
  <r>
    <d v="2019-01-01T00:00:00"/>
    <x v="2"/>
    <x v="3"/>
    <n v="359.44"/>
    <n v="8098.28"/>
    <x v="2"/>
  </r>
  <r>
    <d v="2019-01-01T00:00:00"/>
    <x v="0"/>
    <x v="0"/>
    <n v="-11343.99"/>
    <n v="123331"/>
    <x v="1"/>
  </r>
  <r>
    <d v="2019-01-01T00:00:00"/>
    <x v="0"/>
    <x v="1"/>
    <n v="-477.63"/>
    <n v="5192.8"/>
    <x v="1"/>
  </r>
  <r>
    <d v="2019-01-01T00:00:00"/>
    <x v="2"/>
    <x v="2"/>
    <n v="5474.04"/>
    <n v="123345"/>
    <x v="1"/>
  </r>
  <r>
    <d v="2019-01-01T00:00:00"/>
    <x v="2"/>
    <x v="3"/>
    <n v="230.52"/>
    <n v="5193.3999999999996"/>
    <x v="1"/>
  </r>
  <r>
    <d v="2019-01-01T00:00:00"/>
    <x v="7"/>
    <x v="0"/>
    <n v="-39.61"/>
    <n v="297.02999999999997"/>
    <x v="7"/>
  </r>
  <r>
    <d v="2018-08-01T00:00:00"/>
    <x v="4"/>
    <x v="0"/>
    <n v="-333.11"/>
    <n v="3918"/>
    <x v="12"/>
  </r>
  <r>
    <d v="2018-08-01T00:00:00"/>
    <x v="4"/>
    <x v="1"/>
    <n v="-15.02"/>
    <n v="176.7"/>
    <x v="12"/>
  </r>
  <r>
    <d v="2018-08-01T00:00:00"/>
    <x v="2"/>
    <x v="2"/>
    <n v="269.52"/>
    <n v="6073.11"/>
    <x v="12"/>
  </r>
  <r>
    <d v="2018-08-01T00:00:00"/>
    <x v="2"/>
    <x v="3"/>
    <n v="12.16"/>
    <n v="273.89999999999998"/>
    <x v="12"/>
  </r>
  <r>
    <d v="2018-08-01T00:00:00"/>
    <x v="3"/>
    <x v="0"/>
    <n v="-707.32"/>
    <n v="9079.7900000000009"/>
    <x v="12"/>
  </r>
  <r>
    <d v="2018-08-01T00:00:00"/>
    <x v="3"/>
    <x v="1"/>
    <n v="-31.9"/>
    <n v="409.49"/>
    <x v="12"/>
  </r>
  <r>
    <d v="2018-08-01T00:00:00"/>
    <x v="4"/>
    <x v="0"/>
    <n v="-1403.51"/>
    <n v="16508"/>
    <x v="12"/>
  </r>
  <r>
    <d v="2018-08-01T00:00:00"/>
    <x v="4"/>
    <x v="1"/>
    <n v="-63.3"/>
    <n v="744.51"/>
    <x v="12"/>
  </r>
  <r>
    <d v="2018-08-01T00:00:00"/>
    <x v="2"/>
    <x v="2"/>
    <n v="1135.58"/>
    <n v="25587.79"/>
    <x v="12"/>
  </r>
  <r>
    <d v="2018-08-01T00:00:00"/>
    <x v="2"/>
    <x v="3"/>
    <n v="51.22"/>
    <n v="1154.01"/>
    <x v="12"/>
  </r>
  <r>
    <d v="2018-08-01T00:00:00"/>
    <x v="4"/>
    <x v="0"/>
    <n v="-22.45"/>
    <n v="264"/>
    <x v="5"/>
  </r>
  <r>
    <d v="2018-08-01T00:00:00"/>
    <x v="4"/>
    <x v="1"/>
    <n v="-1.01"/>
    <n v="11.91"/>
    <x v="5"/>
  </r>
  <r>
    <d v="2018-08-01T00:00:00"/>
    <x v="2"/>
    <x v="6"/>
    <n v="0"/>
    <n v="409"/>
    <x v="5"/>
  </r>
  <r>
    <d v="2018-08-01T00:00:00"/>
    <x v="2"/>
    <x v="2"/>
    <n v="18.149999999999999"/>
    <n v="409"/>
    <x v="5"/>
  </r>
  <r>
    <d v="2018-08-01T00:00:00"/>
    <x v="2"/>
    <x v="3"/>
    <n v="0.82"/>
    <n v="18.45"/>
    <x v="5"/>
  </r>
  <r>
    <d v="2018-08-01T00:00:00"/>
    <x v="3"/>
    <x v="4"/>
    <n v="-3.54"/>
    <n v="45.48"/>
    <x v="3"/>
  </r>
  <r>
    <d v="2018-08-01T00:00:00"/>
    <x v="3"/>
    <x v="5"/>
    <n v="-0.16"/>
    <n v="2.0499999999999998"/>
    <x v="3"/>
  </r>
  <r>
    <d v="2018-08-01T00:00:00"/>
    <x v="4"/>
    <x v="4"/>
    <n v="-6.89"/>
    <n v="81"/>
    <x v="3"/>
  </r>
  <r>
    <d v="2018-08-01T00:00:00"/>
    <x v="4"/>
    <x v="5"/>
    <n v="-0.31"/>
    <n v="3.65"/>
    <x v="3"/>
  </r>
  <r>
    <d v="2018-08-01T00:00:00"/>
    <x v="3"/>
    <x v="0"/>
    <n v="-92.55"/>
    <n v="1188"/>
    <x v="14"/>
  </r>
  <r>
    <d v="2018-08-01T00:00:00"/>
    <x v="3"/>
    <x v="1"/>
    <n v="-4.17"/>
    <n v="53.58"/>
    <x v="14"/>
  </r>
  <r>
    <d v="2018-08-01T00:00:00"/>
    <x v="4"/>
    <x v="0"/>
    <n v="-183.73"/>
    <n v="2161"/>
    <x v="14"/>
  </r>
  <r>
    <d v="2018-08-01T00:00:00"/>
    <x v="4"/>
    <x v="1"/>
    <n v="-8.2899999999999991"/>
    <n v="97.46"/>
    <x v="14"/>
  </r>
  <r>
    <d v="2018-08-01T00:00:00"/>
    <x v="4"/>
    <x v="0"/>
    <n v="-13046.1"/>
    <n v="153447.66"/>
    <x v="1"/>
  </r>
  <r>
    <d v="2018-08-01T00:00:00"/>
    <x v="4"/>
    <x v="1"/>
    <n v="-588.39"/>
    <n v="6920.46"/>
    <x v="1"/>
  </r>
  <r>
    <d v="2018-08-01T00:00:00"/>
    <x v="7"/>
    <x v="0"/>
    <n v="-2274.4499999999998"/>
    <n v="17055"/>
    <x v="1"/>
  </r>
  <r>
    <d v="2018-08-01T00:00:00"/>
    <x v="7"/>
    <x v="1"/>
    <n v="-102.53"/>
    <n v="769.15"/>
    <x v="1"/>
  </r>
  <r>
    <d v="2018-08-01T00:00:00"/>
    <x v="2"/>
    <x v="2"/>
    <n v="7566.91"/>
    <n v="170502.66"/>
    <x v="1"/>
  </r>
  <r>
    <d v="2018-08-01T00:00:00"/>
    <x v="2"/>
    <x v="3"/>
    <n v="341.28"/>
    <n v="7689.63"/>
    <x v="1"/>
  </r>
  <r>
    <d v="2018-08-01T00:00:00"/>
    <x v="2"/>
    <x v="6"/>
    <n v="0"/>
    <n v="170502.66"/>
    <x v="1"/>
  </r>
  <r>
    <d v="2018-07-01T00:00:00"/>
    <x v="2"/>
    <x v="2"/>
    <n v="28.05"/>
    <n v="632"/>
    <x v="6"/>
  </r>
  <r>
    <d v="2018-07-01T00:00:00"/>
    <x v="2"/>
    <x v="3"/>
    <n v="1.26"/>
    <n v="28.5"/>
    <x v="6"/>
  </r>
  <r>
    <d v="2019-01-01T00:00:00"/>
    <x v="1"/>
    <x v="0"/>
    <n v="-1.59"/>
    <n v="13"/>
    <x v="1"/>
  </r>
  <r>
    <d v="2019-01-01T00:00:00"/>
    <x v="1"/>
    <x v="1"/>
    <n v="-7.0000000000000007E-2"/>
    <n v="0.55000000000000004"/>
    <x v="1"/>
  </r>
  <r>
    <d v="2019-05-01T00:00:00"/>
    <x v="1"/>
    <x v="0"/>
    <n v="-358.85"/>
    <n v="2933"/>
    <x v="1"/>
  </r>
  <r>
    <d v="2019-05-01T00:00:00"/>
    <x v="1"/>
    <x v="1"/>
    <n v="-13.75"/>
    <n v="112.36"/>
    <x v="1"/>
  </r>
  <r>
    <d v="2019-05-01T00:00:00"/>
    <x v="5"/>
    <x v="0"/>
    <n v="-120.7"/>
    <n v="1353"/>
    <x v="1"/>
  </r>
  <r>
    <d v="2019-05-01T00:00:00"/>
    <x v="5"/>
    <x v="1"/>
    <n v="-5.44"/>
    <n v="61.02"/>
    <x v="1"/>
  </r>
  <r>
    <d v="2019-02-01T00:00:00"/>
    <x v="0"/>
    <x v="0"/>
    <n v="-5.79"/>
    <n v="63"/>
    <x v="2"/>
  </r>
  <r>
    <d v="2019-02-01T00:00:00"/>
    <x v="0"/>
    <x v="1"/>
    <n v="-0.23"/>
    <n v="2.5099999999999998"/>
    <x v="2"/>
  </r>
  <r>
    <d v="2019-02-01T00:00:00"/>
    <x v="1"/>
    <x v="0"/>
    <n v="-5.75"/>
    <n v="47"/>
    <x v="2"/>
  </r>
  <r>
    <d v="2019-02-01T00:00:00"/>
    <x v="1"/>
    <x v="1"/>
    <n v="-0.23"/>
    <n v="1.88"/>
    <x v="2"/>
  </r>
  <r>
    <d v="2019-02-01T00:00:00"/>
    <x v="2"/>
    <x v="2"/>
    <n v="4.88"/>
    <n v="110"/>
    <x v="2"/>
  </r>
  <r>
    <d v="2019-02-01T00:00:00"/>
    <x v="2"/>
    <x v="3"/>
    <n v="0.19"/>
    <n v="4.3899999999999997"/>
    <x v="2"/>
  </r>
  <r>
    <d v="2018-12-01T00:00:00"/>
    <x v="1"/>
    <x v="4"/>
    <n v="-4.72"/>
    <n v="38.64"/>
    <x v="3"/>
  </r>
  <r>
    <d v="2018-12-01T00:00:00"/>
    <x v="1"/>
    <x v="5"/>
    <n v="-0.22"/>
    <n v="1.74"/>
    <x v="3"/>
  </r>
  <r>
    <d v="2018-12-01T00:00:00"/>
    <x v="5"/>
    <x v="4"/>
    <n v="-0.54"/>
    <n v="6"/>
    <x v="3"/>
  </r>
  <r>
    <d v="2018-12-01T00:00:00"/>
    <x v="5"/>
    <x v="5"/>
    <n v="-0.02"/>
    <n v="0.28000000000000003"/>
    <x v="3"/>
  </r>
  <r>
    <d v="2018-12-01T00:00:00"/>
    <x v="1"/>
    <x v="7"/>
    <n v="11.62"/>
    <n v="-95"/>
    <x v="8"/>
  </r>
  <r>
    <d v="2018-12-01T00:00:00"/>
    <x v="5"/>
    <x v="7"/>
    <n v="1.25"/>
    <n v="-14"/>
    <x v="8"/>
  </r>
  <r>
    <d v="2018-12-01T00:00:00"/>
    <x v="2"/>
    <x v="8"/>
    <n v="-4.84"/>
    <n v="-109"/>
    <x v="8"/>
  </r>
  <r>
    <d v="2018-12-01T00:00:00"/>
    <x v="2"/>
    <x v="9"/>
    <n v="0"/>
    <n v="-109"/>
    <x v="8"/>
  </r>
  <r>
    <d v="2018-12-01T00:00:00"/>
    <x v="1"/>
    <x v="0"/>
    <n v="-48.7"/>
    <n v="398"/>
    <x v="6"/>
  </r>
  <r>
    <d v="2018-12-01T00:00:00"/>
    <x v="1"/>
    <x v="1"/>
    <n v="-2.2000000000000002"/>
    <n v="17.95"/>
    <x v="6"/>
  </r>
  <r>
    <d v="2018-12-01T00:00:00"/>
    <x v="5"/>
    <x v="0"/>
    <n v="-5.26"/>
    <n v="59"/>
    <x v="6"/>
  </r>
  <r>
    <d v="2018-12-01T00:00:00"/>
    <x v="5"/>
    <x v="1"/>
    <n v="-0.24"/>
    <n v="2.66"/>
    <x v="6"/>
  </r>
  <r>
    <d v="2018-12-01T00:00:00"/>
    <x v="2"/>
    <x v="6"/>
    <n v="0"/>
    <n v="457"/>
    <x v="6"/>
  </r>
  <r>
    <d v="2018-12-01T00:00:00"/>
    <x v="2"/>
    <x v="2"/>
    <n v="20.28"/>
    <n v="457"/>
    <x v="6"/>
  </r>
  <r>
    <d v="2018-12-01T00:00:00"/>
    <x v="2"/>
    <x v="3"/>
    <n v="0.91"/>
    <n v="20.61"/>
    <x v="6"/>
  </r>
  <r>
    <d v="2018-12-01T00:00:00"/>
    <x v="1"/>
    <x v="0"/>
    <n v="-547.88"/>
    <n v="4478"/>
    <x v="5"/>
  </r>
  <r>
    <d v="2018-12-01T00:00:00"/>
    <x v="1"/>
    <x v="1"/>
    <n v="-24.71"/>
    <n v="201.96"/>
    <x v="5"/>
  </r>
  <r>
    <d v="2018-12-01T00:00:00"/>
    <x v="5"/>
    <x v="0"/>
    <n v="-59.24"/>
    <n v="664"/>
    <x v="5"/>
  </r>
  <r>
    <d v="2018-12-01T00:00:00"/>
    <x v="5"/>
    <x v="1"/>
    <n v="-2.67"/>
    <n v="29.94"/>
    <x v="5"/>
  </r>
  <r>
    <d v="2018-12-01T00:00:00"/>
    <x v="2"/>
    <x v="6"/>
    <n v="0"/>
    <n v="5142"/>
    <x v="5"/>
  </r>
  <r>
    <d v="2018-12-01T00:00:00"/>
    <x v="2"/>
    <x v="2"/>
    <n v="228.2"/>
    <n v="5142"/>
    <x v="5"/>
  </r>
  <r>
    <d v="2018-12-01T00:00:00"/>
    <x v="2"/>
    <x v="3"/>
    <n v="10.29"/>
    <n v="231.92"/>
    <x v="5"/>
  </r>
  <r>
    <d v="2018-12-01T00:00:00"/>
    <x v="1"/>
    <x v="0"/>
    <n v="-9449.94"/>
    <n v="77237"/>
    <x v="4"/>
  </r>
  <r>
    <d v="2018-12-01T00:00:00"/>
    <x v="1"/>
    <x v="1"/>
    <n v="-426.2"/>
    <n v="3483.39"/>
    <x v="4"/>
  </r>
  <r>
    <d v="2018-12-01T00:00:00"/>
    <x v="5"/>
    <x v="0"/>
    <n v="-1020.83"/>
    <n v="11443"/>
    <x v="4"/>
  </r>
  <r>
    <d v="2018-12-01T00:00:00"/>
    <x v="5"/>
    <x v="1"/>
    <n v="-46.04"/>
    <n v="516.07000000000005"/>
    <x v="4"/>
  </r>
  <r>
    <d v="2018-12-01T00:00:00"/>
    <x v="2"/>
    <x v="2"/>
    <n v="3935.62"/>
    <n v="88680"/>
    <x v="4"/>
  </r>
  <r>
    <d v="2018-12-01T00:00:00"/>
    <x v="2"/>
    <x v="3"/>
    <n v="177.5"/>
    <n v="3999.47"/>
    <x v="4"/>
  </r>
  <r>
    <d v="2018-12-01T00:00:00"/>
    <x v="1"/>
    <x v="4"/>
    <n v="-22.42"/>
    <n v="183.18"/>
    <x v="3"/>
  </r>
  <r>
    <d v="2018-12-01T00:00:00"/>
    <x v="1"/>
    <x v="5"/>
    <n v="-1.01"/>
    <n v="8.26"/>
    <x v="3"/>
  </r>
  <r>
    <d v="2018-12-01T00:00:00"/>
    <x v="5"/>
    <x v="4"/>
    <n v="-2.41"/>
    <n v="27"/>
    <x v="3"/>
  </r>
  <r>
    <d v="2018-12-01T00:00:00"/>
    <x v="5"/>
    <x v="5"/>
    <n v="-0.11"/>
    <n v="1.22"/>
    <x v="3"/>
  </r>
  <r>
    <d v="2018-12-01T00:00:00"/>
    <x v="1"/>
    <x v="0"/>
    <n v="-1099.68"/>
    <n v="8988"/>
    <x v="0"/>
  </r>
  <r>
    <d v="2018-12-01T00:00:00"/>
    <x v="1"/>
    <x v="1"/>
    <n v="-49.6"/>
    <n v="405.36"/>
    <x v="0"/>
  </r>
  <r>
    <d v="2018-12-01T00:00:00"/>
    <x v="5"/>
    <x v="0"/>
    <n v="-118.83"/>
    <n v="1332"/>
    <x v="0"/>
  </r>
  <r>
    <d v="2018-12-01T00:00:00"/>
    <x v="5"/>
    <x v="1"/>
    <n v="-5.36"/>
    <n v="60.07"/>
    <x v="0"/>
  </r>
  <r>
    <d v="2018-12-01T00:00:00"/>
    <x v="2"/>
    <x v="2"/>
    <n v="458"/>
    <n v="10320"/>
    <x v="0"/>
  </r>
  <r>
    <d v="2018-12-01T00:00:00"/>
    <x v="2"/>
    <x v="3"/>
    <n v="20.66"/>
    <n v="465.43"/>
    <x v="0"/>
  </r>
  <r>
    <d v="2018-12-01T00:00:00"/>
    <x v="1"/>
    <x v="0"/>
    <n v="-2523.4699999999998"/>
    <n v="20625"/>
    <x v="13"/>
  </r>
  <r>
    <d v="2018-12-01T00:00:00"/>
    <x v="1"/>
    <x v="1"/>
    <n v="-113.81"/>
    <n v="930.19"/>
    <x v="13"/>
  </r>
  <r>
    <d v="2018-12-01T00:00:00"/>
    <x v="5"/>
    <x v="0"/>
    <n v="-272.54000000000002"/>
    <n v="3055"/>
    <x v="13"/>
  </r>
  <r>
    <d v="2018-12-01T00:00:00"/>
    <x v="5"/>
    <x v="1"/>
    <n v="-12.29"/>
    <n v="137.78"/>
    <x v="13"/>
  </r>
  <r>
    <d v="2018-12-01T00:00:00"/>
    <x v="1"/>
    <x v="4"/>
    <n v="-8.58"/>
    <n v="70.12"/>
    <x v="3"/>
  </r>
  <r>
    <d v="2018-12-01T00:00:00"/>
    <x v="1"/>
    <x v="5"/>
    <n v="-0.39"/>
    <n v="3.16"/>
    <x v="3"/>
  </r>
  <r>
    <d v="2018-12-01T00:00:00"/>
    <x v="5"/>
    <x v="4"/>
    <n v="-0.71"/>
    <n v="8"/>
    <x v="3"/>
  </r>
  <r>
    <d v="2018-12-01T00:00:00"/>
    <x v="5"/>
    <x v="5"/>
    <n v="-0.03"/>
    <n v="0.36"/>
    <x v="3"/>
  </r>
  <r>
    <d v="2018-12-01T00:00:00"/>
    <x v="1"/>
    <x v="0"/>
    <n v="-2369.31"/>
    <n v="19365"/>
    <x v="4"/>
  </r>
  <r>
    <d v="2018-12-01T00:00:00"/>
    <x v="1"/>
    <x v="1"/>
    <n v="-106.86"/>
    <n v="873.36"/>
    <x v="4"/>
  </r>
  <r>
    <d v="2018-12-01T00:00:00"/>
    <x v="5"/>
    <x v="0"/>
    <n v="-185.11"/>
    <n v="2075"/>
    <x v="4"/>
  </r>
  <r>
    <d v="2018-12-01T00:00:00"/>
    <x v="5"/>
    <x v="1"/>
    <n v="-8.35"/>
    <n v="93.58"/>
    <x v="4"/>
  </r>
  <r>
    <d v="2018-12-01T00:00:00"/>
    <x v="2"/>
    <x v="2"/>
    <n v="951.51"/>
    <n v="21440"/>
    <x v="4"/>
  </r>
  <r>
    <d v="2018-12-01T00:00:00"/>
    <x v="2"/>
    <x v="3"/>
    <n v="42.91"/>
    <n v="966.94"/>
    <x v="4"/>
  </r>
  <r>
    <d v="2018-12-01T00:00:00"/>
    <x v="1"/>
    <x v="0"/>
    <n v="-225.86"/>
    <n v="1846"/>
    <x v="5"/>
  </r>
  <r>
    <d v="2018-12-01T00:00:00"/>
    <x v="1"/>
    <x v="1"/>
    <n v="-10.18"/>
    <n v="83.25"/>
    <x v="5"/>
  </r>
  <r>
    <d v="2018-12-01T00:00:00"/>
    <x v="5"/>
    <x v="1"/>
    <n v="-0.8"/>
    <n v="8.93"/>
    <x v="5"/>
  </r>
  <r>
    <d v="2018-12-01T00:00:00"/>
    <x v="5"/>
    <x v="0"/>
    <n v="-17.670000000000002"/>
    <n v="198"/>
    <x v="5"/>
  </r>
  <r>
    <d v="2018-12-01T00:00:00"/>
    <x v="2"/>
    <x v="2"/>
    <n v="90.72"/>
    <n v="2044"/>
    <x v="5"/>
  </r>
  <r>
    <d v="2018-12-01T00:00:00"/>
    <x v="2"/>
    <x v="3"/>
    <n v="4.09"/>
    <n v="92.19"/>
    <x v="5"/>
  </r>
  <r>
    <d v="2019-01-01T00:00:00"/>
    <x v="2"/>
    <x v="2"/>
    <n v="42.92"/>
    <n v="967"/>
    <x v="6"/>
  </r>
  <r>
    <d v="2019-01-01T00:00:00"/>
    <x v="2"/>
    <x v="3"/>
    <n v="1.79"/>
    <n v="40.42"/>
    <x v="6"/>
  </r>
  <r>
    <d v="2019-01-01T00:00:00"/>
    <x v="0"/>
    <x v="0"/>
    <n v="-1181.67"/>
    <n v="12847"/>
    <x v="4"/>
  </r>
  <r>
    <d v="2019-01-01T00:00:00"/>
    <x v="0"/>
    <x v="1"/>
    <n v="-49.75"/>
    <n v="540.86"/>
    <x v="4"/>
  </r>
  <r>
    <d v="2019-01-01T00:00:00"/>
    <x v="2"/>
    <x v="2"/>
    <n v="570.15"/>
    <n v="12847"/>
    <x v="4"/>
  </r>
  <r>
    <d v="2019-01-01T00:00:00"/>
    <x v="2"/>
    <x v="3"/>
    <n v="24"/>
    <n v="540.86"/>
    <x v="4"/>
  </r>
  <r>
    <d v="2019-01-01T00:00:00"/>
    <x v="1"/>
    <x v="0"/>
    <n v="-12.6"/>
    <n v="103"/>
    <x v="2"/>
  </r>
  <r>
    <d v="2019-01-01T00:00:00"/>
    <x v="1"/>
    <x v="1"/>
    <n v="-0.54"/>
    <n v="4.43"/>
    <x v="2"/>
  </r>
  <r>
    <d v="2019-01-01T00:00:00"/>
    <x v="1"/>
    <x v="0"/>
    <n v="-63.77"/>
    <n v="521.19000000000005"/>
    <x v="7"/>
  </r>
  <r>
    <d v="2019-01-01T00:00:00"/>
    <x v="1"/>
    <x v="1"/>
    <n v="-2.88"/>
    <n v="23.5"/>
    <x v="7"/>
  </r>
  <r>
    <d v="2019-01-01T00:00:00"/>
    <x v="6"/>
    <x v="0"/>
    <n v="-33.01"/>
    <n v="391.81"/>
    <x v="7"/>
  </r>
  <r>
    <d v="2019-01-01T00:00:00"/>
    <x v="6"/>
    <x v="1"/>
    <n v="-1.48"/>
    <n v="17.670000000000002"/>
    <x v="7"/>
  </r>
  <r>
    <d v="2019-01-01T00:00:00"/>
    <x v="5"/>
    <x v="0"/>
    <n v="-41.43"/>
    <n v="464.43"/>
    <x v="7"/>
  </r>
  <r>
    <d v="2019-01-01T00:00:00"/>
    <x v="5"/>
    <x v="1"/>
    <n v="-1.87"/>
    <n v="20.95"/>
    <x v="7"/>
  </r>
  <r>
    <d v="2019-01-01T00:00:00"/>
    <x v="0"/>
    <x v="0"/>
    <n v="-50.95"/>
    <n v="553.94000000000005"/>
    <x v="7"/>
  </r>
  <r>
    <d v="2019-01-01T00:00:00"/>
    <x v="0"/>
    <x v="1"/>
    <n v="-2.15"/>
    <n v="23.39"/>
    <x v="7"/>
  </r>
  <r>
    <d v="2019-01-01T00:00:00"/>
    <x v="0"/>
    <x v="0"/>
    <n v="-88.48"/>
    <n v="962"/>
    <x v="2"/>
  </r>
  <r>
    <d v="2019-01-01T00:00:00"/>
    <x v="0"/>
    <x v="1"/>
    <n v="-3.63"/>
    <n v="39.44"/>
    <x v="2"/>
  </r>
  <r>
    <d v="2019-01-01T00:00:00"/>
    <x v="2"/>
    <x v="2"/>
    <n v="42.69"/>
    <n v="962"/>
    <x v="2"/>
  </r>
  <r>
    <d v="2019-01-01T00:00:00"/>
    <x v="2"/>
    <x v="3"/>
    <n v="1.75"/>
    <n v="39.44"/>
    <x v="2"/>
  </r>
  <r>
    <d v="2019-01-01T00:00:00"/>
    <x v="0"/>
    <x v="4"/>
    <n v="-30.44"/>
    <n v="331"/>
    <x v="3"/>
  </r>
  <r>
    <d v="2019-01-01T00:00:00"/>
    <x v="0"/>
    <x v="5"/>
    <n v="-1.25"/>
    <n v="13.58"/>
    <x v="3"/>
  </r>
  <r>
    <d v="2019-01-01T00:00:00"/>
    <x v="0"/>
    <x v="0"/>
    <n v="-6909.73"/>
    <n v="75122"/>
    <x v="0"/>
  </r>
  <r>
    <d v="2019-01-01T00:00:00"/>
    <x v="0"/>
    <x v="1"/>
    <n v="-283.29000000000002"/>
    <n v="3079.99"/>
    <x v="0"/>
  </r>
  <r>
    <d v="2019-01-01T00:00:00"/>
    <x v="2"/>
    <x v="2"/>
    <n v="3333.91"/>
    <n v="75122"/>
    <x v="0"/>
  </r>
  <r>
    <d v="2019-01-01T00:00:00"/>
    <x v="2"/>
    <x v="3"/>
    <n v="136.69"/>
    <n v="3079.99"/>
    <x v="0"/>
  </r>
  <r>
    <d v="2019-01-01T00:00:00"/>
    <x v="0"/>
    <x v="0"/>
    <n v="-2562.1"/>
    <n v="27855"/>
    <x v="4"/>
  </r>
  <r>
    <d v="2019-01-01T00:00:00"/>
    <x v="0"/>
    <x v="1"/>
    <n v="-105.05"/>
    <n v="1142.06"/>
    <x v="4"/>
  </r>
  <r>
    <d v="2019-01-01T00:00:00"/>
    <x v="2"/>
    <x v="2"/>
    <n v="1236.2"/>
    <n v="27855"/>
    <x v="4"/>
  </r>
  <r>
    <d v="2019-01-01T00:00:00"/>
    <x v="2"/>
    <x v="3"/>
    <n v="50.68"/>
    <n v="1142.06"/>
    <x v="4"/>
  </r>
  <r>
    <d v="2019-02-01T00:00:00"/>
    <x v="0"/>
    <x v="0"/>
    <n v="-22077.98"/>
    <n v="240029"/>
    <x v="2"/>
  </r>
  <r>
    <d v="2019-02-01T00:00:00"/>
    <x v="0"/>
    <x v="1"/>
    <n v="-852.37"/>
    <n v="9267.06"/>
    <x v="2"/>
  </r>
  <r>
    <d v="2019-02-01T00:00:00"/>
    <x v="2"/>
    <x v="2"/>
    <n v="10652.44"/>
    <n v="240029"/>
    <x v="2"/>
  </r>
  <r>
    <d v="2019-02-01T00:00:00"/>
    <x v="2"/>
    <x v="3"/>
    <n v="411.24"/>
    <n v="9267.06"/>
    <x v="2"/>
  </r>
  <r>
    <d v="2019-02-01T00:00:00"/>
    <x v="0"/>
    <x v="0"/>
    <n v="-8881.73"/>
    <n v="96562"/>
    <x v="1"/>
  </r>
  <r>
    <d v="2019-02-01T00:00:00"/>
    <x v="0"/>
    <x v="1"/>
    <n v="-343.16"/>
    <n v="3730.21"/>
    <x v="1"/>
  </r>
  <r>
    <d v="2019-02-01T00:00:00"/>
    <x v="2"/>
    <x v="2"/>
    <n v="4316.55"/>
    <n v="97262.99"/>
    <x v="1"/>
  </r>
  <r>
    <d v="2019-02-01T00:00:00"/>
    <x v="2"/>
    <x v="3"/>
    <n v="166.92"/>
    <n v="3760.5"/>
    <x v="1"/>
  </r>
  <r>
    <d v="2019-02-01T00:00:00"/>
    <x v="0"/>
    <x v="4"/>
    <n v="-20.329999999999998"/>
    <n v="221"/>
    <x v="3"/>
  </r>
  <r>
    <d v="2019-02-01T00:00:00"/>
    <x v="0"/>
    <x v="5"/>
    <n v="-0.79"/>
    <n v="8.5399999999999991"/>
    <x v="3"/>
  </r>
  <r>
    <d v="2019-02-01T00:00:00"/>
    <x v="0"/>
    <x v="0"/>
    <n v="-1073.5"/>
    <n v="11671"/>
    <x v="4"/>
  </r>
  <r>
    <d v="2019-02-01T00:00:00"/>
    <x v="0"/>
    <x v="1"/>
    <n v="-41.44"/>
    <n v="450.5"/>
    <x v="4"/>
  </r>
  <r>
    <d v="2019-02-01T00:00:00"/>
    <x v="2"/>
    <x v="2"/>
    <n v="517.96"/>
    <n v="11671"/>
    <x v="4"/>
  </r>
  <r>
    <d v="2019-02-01T00:00:00"/>
    <x v="2"/>
    <x v="3"/>
    <n v="19.989999999999998"/>
    <n v="450.5"/>
    <x v="4"/>
  </r>
  <r>
    <d v="2019-02-01T00:00:00"/>
    <x v="1"/>
    <x v="0"/>
    <n v="-69.739999999999995"/>
    <n v="569.99"/>
    <x v="1"/>
  </r>
  <r>
    <d v="2019-02-01T00:00:00"/>
    <x v="1"/>
    <x v="1"/>
    <n v="-2.98"/>
    <n v="24.38"/>
    <x v="1"/>
  </r>
  <r>
    <d v="2019-02-01T00:00:00"/>
    <x v="0"/>
    <x v="0"/>
    <n v="-5.43"/>
    <n v="59"/>
    <x v="14"/>
  </r>
  <r>
    <d v="2019-02-01T00:00:00"/>
    <x v="0"/>
    <x v="1"/>
    <n v="-0.21"/>
    <n v="2.2799999999999998"/>
    <x v="14"/>
  </r>
  <r>
    <d v="2019-02-01T00:00:00"/>
    <x v="2"/>
    <x v="2"/>
    <n v="2.62"/>
    <n v="59"/>
    <x v="14"/>
  </r>
  <r>
    <d v="2019-02-01T00:00:00"/>
    <x v="2"/>
    <x v="3"/>
    <n v="0.1"/>
    <n v="2.2799999999999998"/>
    <x v="14"/>
  </r>
  <r>
    <d v="2019-02-01T00:00:00"/>
    <x v="0"/>
    <x v="0"/>
    <n v="-14741.08"/>
    <n v="160264"/>
    <x v="2"/>
  </r>
  <r>
    <d v="2019-02-01T00:00:00"/>
    <x v="0"/>
    <x v="1"/>
    <n v="-569.21"/>
    <n v="6187.44"/>
    <x v="2"/>
  </r>
  <r>
    <d v="2019-02-01T00:00:00"/>
    <x v="2"/>
    <x v="2"/>
    <n v="7112.6"/>
    <n v="160264"/>
    <x v="2"/>
  </r>
  <r>
    <d v="2019-02-01T00:00:00"/>
    <x v="2"/>
    <x v="3"/>
    <n v="274.67"/>
    <n v="6187.44"/>
    <x v="2"/>
  </r>
  <r>
    <d v="2019-02-01T00:00:00"/>
    <x v="0"/>
    <x v="0"/>
    <n v="-312"/>
    <n v="3392"/>
    <x v="1"/>
  </r>
  <r>
    <d v="2019-02-01T00:00:00"/>
    <x v="0"/>
    <x v="1"/>
    <n v="-12.05"/>
    <n v="130.94"/>
    <x v="1"/>
  </r>
  <r>
    <d v="2019-02-01T00:00:00"/>
    <x v="2"/>
    <x v="2"/>
    <n v="150.54"/>
    <n v="3392"/>
    <x v="1"/>
  </r>
  <r>
    <d v="2019-02-01T00:00:00"/>
    <x v="2"/>
    <x v="3"/>
    <n v="5.81"/>
    <n v="130.94"/>
    <x v="1"/>
  </r>
  <r>
    <d v="2019-02-01T00:00:00"/>
    <x v="0"/>
    <x v="4"/>
    <n v="-0.92"/>
    <n v="10"/>
    <x v="3"/>
  </r>
  <r>
    <d v="2019-02-01T00:00:00"/>
    <x v="0"/>
    <x v="5"/>
    <n v="-0.04"/>
    <n v="0.39"/>
    <x v="3"/>
  </r>
  <r>
    <d v="2019-03-01T00:00:00"/>
    <x v="2"/>
    <x v="6"/>
    <n v="0"/>
    <n v="-12.99"/>
    <x v="1"/>
  </r>
  <r>
    <d v="2018-12-01T00:00:00"/>
    <x v="6"/>
    <x v="0"/>
    <n v="-0.67"/>
    <n v="8"/>
    <x v="2"/>
  </r>
  <r>
    <d v="2018-12-01T00:00:00"/>
    <x v="6"/>
    <x v="1"/>
    <n v="-0.03"/>
    <n v="0.36"/>
    <x v="2"/>
  </r>
  <r>
    <d v="2018-12-01T00:00:00"/>
    <x v="2"/>
    <x v="2"/>
    <n v="21988.93"/>
    <n v="495467.42"/>
    <x v="2"/>
  </r>
  <r>
    <d v="2018-12-01T00:00:00"/>
    <x v="2"/>
    <x v="3"/>
    <n v="991.57"/>
    <n v="22345.62"/>
    <x v="2"/>
  </r>
  <r>
    <d v="2018-12-01T00:00:00"/>
    <x v="2"/>
    <x v="6"/>
    <n v="0"/>
    <n v="1300"/>
    <x v="2"/>
  </r>
  <r>
    <d v="2018-12-01T00:00:00"/>
    <x v="1"/>
    <x v="0"/>
    <n v="-27106.22"/>
    <n v="221547.32"/>
    <x v="2"/>
  </r>
  <r>
    <d v="2018-12-01T00:00:00"/>
    <x v="1"/>
    <x v="1"/>
    <n v="-1222.57"/>
    <n v="9991.82"/>
    <x v="2"/>
  </r>
  <r>
    <d v="2018-12-01T00:00:00"/>
    <x v="5"/>
    <x v="0"/>
    <n v="-18325.12"/>
    <n v="205415"/>
    <x v="2"/>
  </r>
  <r>
    <d v="2018-12-01T00:00:00"/>
    <x v="5"/>
    <x v="1"/>
    <n v="-826.38"/>
    <n v="9264.18"/>
    <x v="2"/>
  </r>
  <r>
    <d v="2018-12-01T00:00:00"/>
    <x v="2"/>
    <x v="2"/>
    <n v="18955.34"/>
    <n v="427114.31"/>
    <x v="2"/>
  </r>
  <r>
    <d v="2018-12-01T00:00:00"/>
    <x v="2"/>
    <x v="3"/>
    <n v="854.67"/>
    <n v="19262.830000000002"/>
    <x v="2"/>
  </r>
  <r>
    <d v="2018-12-01T00:00:00"/>
    <x v="2"/>
    <x v="6"/>
    <n v="0"/>
    <n v="426176.32"/>
    <x v="2"/>
  </r>
  <r>
    <d v="2018-12-01T00:00:00"/>
    <x v="1"/>
    <x v="0"/>
    <n v="-287.88"/>
    <n v="2353"/>
    <x v="5"/>
  </r>
  <r>
    <d v="2018-12-01T00:00:00"/>
    <x v="1"/>
    <x v="1"/>
    <n v="-12.99"/>
    <n v="106.12"/>
    <x v="5"/>
  </r>
  <r>
    <d v="2018-12-01T00:00:00"/>
    <x v="5"/>
    <x v="0"/>
    <n v="-196.7"/>
    <n v="2205"/>
    <x v="5"/>
  </r>
  <r>
    <d v="2018-12-01T00:00:00"/>
    <x v="5"/>
    <x v="1"/>
    <n v="-8.86"/>
    <n v="99.43"/>
    <x v="5"/>
  </r>
  <r>
    <d v="2018-12-01T00:00:00"/>
    <x v="2"/>
    <x v="6"/>
    <n v="0"/>
    <n v="4558"/>
    <x v="5"/>
  </r>
  <r>
    <d v="2018-12-01T00:00:00"/>
    <x v="2"/>
    <x v="2"/>
    <n v="202.29"/>
    <n v="4558"/>
    <x v="5"/>
  </r>
  <r>
    <d v="2018-12-01T00:00:00"/>
    <x v="2"/>
    <x v="3"/>
    <n v="9.1300000000000008"/>
    <n v="205.56"/>
    <x v="5"/>
  </r>
  <r>
    <d v="2018-12-01T00:00:00"/>
    <x v="1"/>
    <x v="4"/>
    <n v="-9.82"/>
    <n v="80.239999999999995"/>
    <x v="3"/>
  </r>
  <r>
    <d v="2018-12-01T00:00:00"/>
    <x v="1"/>
    <x v="5"/>
    <n v="-0.44"/>
    <n v="3.62"/>
    <x v="3"/>
  </r>
  <r>
    <d v="2018-12-01T00:00:00"/>
    <x v="5"/>
    <x v="4"/>
    <n v="-6.78"/>
    <n v="76"/>
    <x v="3"/>
  </r>
  <r>
    <d v="2018-12-01T00:00:00"/>
    <x v="5"/>
    <x v="5"/>
    <n v="-0.3"/>
    <n v="3.42"/>
    <x v="3"/>
  </r>
  <r>
    <d v="2018-12-01T00:00:00"/>
    <x v="1"/>
    <x v="0"/>
    <n v="-11569.8"/>
    <n v="94562.86"/>
    <x v="1"/>
  </r>
  <r>
    <d v="2018-12-01T00:00:00"/>
    <x v="1"/>
    <x v="1"/>
    <n v="-521.82000000000005"/>
    <n v="4264.7700000000004"/>
    <x v="1"/>
  </r>
  <r>
    <d v="2018-12-01T00:00:00"/>
    <x v="5"/>
    <x v="0"/>
    <n v="-7906.22"/>
    <n v="88625"/>
    <x v="1"/>
  </r>
  <r>
    <d v="2018-12-01T00:00:00"/>
    <x v="5"/>
    <x v="1"/>
    <n v="-356.6"/>
    <n v="3996.99"/>
    <x v="1"/>
  </r>
  <r>
    <d v="2018-12-01T00:00:00"/>
    <x v="2"/>
    <x v="6"/>
    <n v="0"/>
    <n v="183154.86"/>
    <x v="1"/>
  </r>
  <r>
    <d v="2018-12-01T00:00:00"/>
    <x v="2"/>
    <x v="2"/>
    <n v="8131.12"/>
    <n v="183215.87"/>
    <x v="1"/>
  </r>
  <r>
    <d v="2018-12-01T00:00:00"/>
    <x v="2"/>
    <x v="3"/>
    <n v="366.72"/>
    <n v="8262.99"/>
    <x v="1"/>
  </r>
  <r>
    <d v="2018-12-01T00:00:00"/>
    <x v="1"/>
    <x v="4"/>
    <n v="-28.81"/>
    <n v="235.44"/>
    <x v="3"/>
  </r>
  <r>
    <d v="2018-12-01T00:00:00"/>
    <x v="1"/>
    <x v="5"/>
    <n v="-1.29"/>
    <n v="10.61"/>
    <x v="3"/>
  </r>
  <r>
    <d v="2018-12-01T00:00:00"/>
    <x v="5"/>
    <x v="4"/>
    <n v="-19.71"/>
    <n v="221"/>
    <x v="3"/>
  </r>
  <r>
    <d v="2018-12-01T00:00:00"/>
    <x v="5"/>
    <x v="5"/>
    <n v="-0.89"/>
    <n v="9.9700000000000006"/>
    <x v="3"/>
  </r>
  <r>
    <d v="2018-12-01T00:00:00"/>
    <x v="1"/>
    <x v="0"/>
    <n v="-1159.3900000000001"/>
    <n v="9476"/>
    <x v="4"/>
  </r>
  <r>
    <d v="2018-12-01T00:00:00"/>
    <x v="1"/>
    <x v="1"/>
    <n v="-52.29"/>
    <n v="427.37"/>
    <x v="4"/>
  </r>
  <r>
    <d v="2018-12-01T00:00:00"/>
    <x v="5"/>
    <x v="0"/>
    <n v="-792.54"/>
    <n v="8884"/>
    <x v="4"/>
  </r>
  <r>
    <d v="2018-12-01T00:00:00"/>
    <x v="5"/>
    <x v="1"/>
    <n v="-35.74"/>
    <n v="400.67"/>
    <x v="4"/>
  </r>
  <r>
    <d v="2018-12-01T00:00:00"/>
    <x v="2"/>
    <x v="2"/>
    <n v="814.82"/>
    <n v="18360"/>
    <x v="4"/>
  </r>
  <r>
    <d v="2018-12-01T00:00:00"/>
    <x v="2"/>
    <x v="3"/>
    <n v="36.75"/>
    <n v="828.04"/>
    <x v="4"/>
  </r>
  <r>
    <d v="2018-12-01T00:00:00"/>
    <x v="1"/>
    <x v="0"/>
    <n v="-30.71"/>
    <n v="251"/>
    <x v="14"/>
  </r>
  <r>
    <d v="2019-01-01T00:00:00"/>
    <x v="7"/>
    <x v="1"/>
    <n v="-1.78"/>
    <n v="13.39"/>
    <x v="7"/>
  </r>
  <r>
    <d v="2019-01-01T00:00:00"/>
    <x v="2"/>
    <x v="0"/>
    <n v="-26.3"/>
    <n v="280"/>
    <x v="7"/>
  </r>
  <r>
    <d v="2019-01-01T00:00:00"/>
    <x v="2"/>
    <x v="1"/>
    <n v="-1.19"/>
    <n v="12.63"/>
    <x v="7"/>
  </r>
  <r>
    <d v="2019-01-01T00:00:00"/>
    <x v="2"/>
    <x v="2"/>
    <n v="141.33000000000001"/>
    <n v="3184.27"/>
    <x v="7"/>
  </r>
  <r>
    <d v="2019-01-01T00:00:00"/>
    <x v="2"/>
    <x v="3"/>
    <n v="6.31"/>
    <n v="142.02000000000001"/>
    <x v="7"/>
  </r>
  <r>
    <d v="2019-01-01T00:00:00"/>
    <x v="9"/>
    <x v="0"/>
    <n v="-26.59"/>
    <n v="271"/>
    <x v="7"/>
  </r>
  <r>
    <d v="2019-01-01T00:00:00"/>
    <x v="9"/>
    <x v="1"/>
    <n v="-1.2"/>
    <n v="12.22"/>
    <x v="7"/>
  </r>
  <r>
    <d v="2019-01-01T00:00:00"/>
    <x v="8"/>
    <x v="6"/>
    <n v="-2.0099999999999998"/>
    <n v="271"/>
    <x v="7"/>
  </r>
  <r>
    <d v="2019-01-01T00:00:00"/>
    <x v="8"/>
    <x v="2"/>
    <n v="8.92"/>
    <n v="271"/>
    <x v="7"/>
  </r>
  <r>
    <d v="2019-01-01T00:00:00"/>
    <x v="8"/>
    <x v="3"/>
    <n v="0.4"/>
    <n v="12.22"/>
    <x v="7"/>
  </r>
  <r>
    <d v="2019-01-01T00:00:00"/>
    <x v="1"/>
    <x v="0"/>
    <n v="-3.18"/>
    <n v="26"/>
    <x v="2"/>
  </r>
  <r>
    <d v="2019-01-01T00:00:00"/>
    <x v="1"/>
    <x v="1"/>
    <n v="-0.14000000000000001"/>
    <n v="1.1100000000000001"/>
    <x v="2"/>
  </r>
  <r>
    <d v="2019-01-01T00:00:00"/>
    <x v="0"/>
    <x v="0"/>
    <n v="-4261.7299999999996"/>
    <n v="46333"/>
    <x v="1"/>
  </r>
  <r>
    <d v="2019-01-01T00:00:00"/>
    <x v="0"/>
    <x v="1"/>
    <n v="-179.44"/>
    <n v="1950.64"/>
    <x v="1"/>
  </r>
  <r>
    <d v="2019-01-01T00:00:00"/>
    <x v="2"/>
    <x v="2"/>
    <n v="2056.23"/>
    <n v="46333"/>
    <x v="1"/>
  </r>
  <r>
    <d v="2019-01-01T00:00:00"/>
    <x v="2"/>
    <x v="3"/>
    <n v="86.57"/>
    <n v="1950.64"/>
    <x v="1"/>
  </r>
  <r>
    <d v="2019-01-01T00:00:00"/>
    <x v="0"/>
    <x v="4"/>
    <n v="-6.07"/>
    <n v="66"/>
    <x v="3"/>
  </r>
  <r>
    <d v="2019-01-01T00:00:00"/>
    <x v="0"/>
    <x v="5"/>
    <n v="-0.26"/>
    <n v="2.78"/>
    <x v="3"/>
  </r>
  <r>
    <d v="2019-01-01T00:00:00"/>
    <x v="0"/>
    <x v="0"/>
    <n v="-727.17"/>
    <n v="7905.76"/>
    <x v="28"/>
  </r>
  <r>
    <d v="2019-01-01T00:00:00"/>
    <x v="0"/>
    <x v="1"/>
    <n v="-32.799999999999997"/>
    <n v="356.55"/>
    <x v="28"/>
  </r>
  <r>
    <d v="2019-01-01T00:00:00"/>
    <x v="2"/>
    <x v="2"/>
    <n v="350.86"/>
    <n v="7905.76"/>
    <x v="28"/>
  </r>
  <r>
    <d v="2019-01-01T00:00:00"/>
    <x v="2"/>
    <x v="3"/>
    <n v="15.83"/>
    <n v="356.55"/>
    <x v="28"/>
  </r>
  <r>
    <d v="2019-01-01T00:00:00"/>
    <x v="0"/>
    <x v="0"/>
    <n v="-35187.15"/>
    <n v="382552.86"/>
    <x v="2"/>
  </r>
  <r>
    <d v="2019-01-01T00:00:00"/>
    <x v="0"/>
    <x v="1"/>
    <n v="-1585.32"/>
    <n v="17234.830000000002"/>
    <x v="2"/>
  </r>
  <r>
    <d v="2019-01-01T00:00:00"/>
    <x v="1"/>
    <x v="0"/>
    <n v="-60414.96"/>
    <n v="493788"/>
    <x v="2"/>
  </r>
  <r>
    <d v="2019-01-01T00:00:00"/>
    <x v="1"/>
    <x v="1"/>
    <n v="-2724.81"/>
    <n v="22269.96"/>
    <x v="2"/>
  </r>
  <r>
    <d v="2019-01-01T00:00:00"/>
    <x v="2"/>
    <x v="2"/>
    <n v="38892.1"/>
    <n v="876340.86"/>
    <x v="2"/>
  </r>
  <r>
    <d v="2019-01-01T00:00:00"/>
    <x v="2"/>
    <x v="3"/>
    <n v="1753.12"/>
    <n v="39504.71"/>
    <x v="2"/>
  </r>
  <r>
    <d v="2019-01-01T00:00:00"/>
    <x v="0"/>
    <x v="0"/>
    <n v="-22472.59"/>
    <n v="244320.56"/>
    <x v="2"/>
  </r>
  <r>
    <d v="2019-01-01T00:00:00"/>
    <x v="0"/>
    <x v="1"/>
    <n v="-1012.45"/>
    <n v="11008.29"/>
    <x v="2"/>
  </r>
  <r>
    <d v="2019-01-01T00:00:00"/>
    <x v="1"/>
    <x v="0"/>
    <n v="-38440.769999999997"/>
    <n v="314188"/>
    <x v="2"/>
  </r>
  <r>
    <d v="2019-01-01T00:00:00"/>
    <x v="1"/>
    <x v="1"/>
    <n v="-1733.48"/>
    <n v="14167.86"/>
    <x v="2"/>
  </r>
  <r>
    <d v="2019-01-01T00:00:00"/>
    <x v="2"/>
    <x v="2"/>
    <n v="24822.06"/>
    <n v="559307.56000000006"/>
    <x v="2"/>
  </r>
  <r>
    <d v="2019-01-01T00:00:00"/>
    <x v="2"/>
    <x v="3"/>
    <n v="1118.82"/>
    <n v="25212.05"/>
    <x v="2"/>
  </r>
  <r>
    <d v="2019-01-01T00:00:00"/>
    <x v="0"/>
    <x v="0"/>
    <n v="-22696.01"/>
    <n v="246750.2"/>
    <x v="2"/>
  </r>
  <r>
    <d v="2019-01-01T00:00:00"/>
    <x v="0"/>
    <x v="1"/>
    <n v="-1023.34"/>
    <n v="11126.58"/>
    <x v="2"/>
  </r>
  <r>
    <d v="2019-01-01T00:00:00"/>
    <x v="1"/>
    <x v="0"/>
    <n v="-26266.67"/>
    <n v="214684"/>
    <x v="2"/>
  </r>
  <r>
    <d v="2019-01-01T00:00:00"/>
    <x v="1"/>
    <x v="1"/>
    <n v="-1184.67"/>
    <n v="9682.3700000000008"/>
    <x v="2"/>
  </r>
  <r>
    <d v="2019-01-01T00:00:00"/>
    <x v="2"/>
    <x v="2"/>
    <n v="20478.5"/>
    <n v="461434.2"/>
    <x v="2"/>
  </r>
  <r>
    <d v="2019-01-01T00:00:00"/>
    <x v="2"/>
    <x v="3"/>
    <n v="923.41"/>
    <n v="20808.68"/>
    <x v="2"/>
  </r>
  <r>
    <d v="2019-01-01T00:00:00"/>
    <x v="0"/>
    <x v="0"/>
    <n v="-223.7"/>
    <n v="2432"/>
    <x v="5"/>
  </r>
  <r>
    <d v="2019-01-01T00:00:00"/>
    <x v="0"/>
    <x v="1"/>
    <n v="-10.08"/>
    <n v="109.68"/>
    <x v="5"/>
  </r>
  <r>
    <d v="2019-01-01T00:00:00"/>
    <x v="1"/>
    <x v="0"/>
    <n v="-260.12"/>
    <n v="2126"/>
    <x v="5"/>
  </r>
  <r>
    <d v="2019-01-01T00:00:00"/>
    <x v="1"/>
    <x v="1"/>
    <n v="-11.73"/>
    <n v="95.88"/>
    <x v="5"/>
  </r>
  <r>
    <d v="2019-01-01T00:00:00"/>
    <x v="2"/>
    <x v="2"/>
    <n v="202.29"/>
    <n v="4558"/>
    <x v="5"/>
  </r>
  <r>
    <d v="2019-01-01T00:00:00"/>
    <x v="2"/>
    <x v="3"/>
    <n v="9.1300000000000008"/>
    <n v="205.56"/>
    <x v="5"/>
  </r>
  <r>
    <d v="2019-01-01T00:00:00"/>
    <x v="0"/>
    <x v="4"/>
    <n v="-7.46"/>
    <n v="81.2"/>
    <x v="3"/>
  </r>
  <r>
    <d v="2019-01-01T00:00:00"/>
    <x v="0"/>
    <x v="5"/>
    <n v="-0.34"/>
    <n v="3.66"/>
    <x v="3"/>
  </r>
  <r>
    <d v="2019-01-01T00:00:00"/>
    <x v="5"/>
    <x v="0"/>
    <n v="-71.28"/>
    <n v="799"/>
    <x v="2"/>
  </r>
  <r>
    <d v="2019-01-01T00:00:00"/>
    <x v="5"/>
    <x v="1"/>
    <n v="-3.21"/>
    <n v="36.03"/>
    <x v="2"/>
  </r>
  <r>
    <d v="2019-01-01T00:00:00"/>
    <x v="0"/>
    <x v="0"/>
    <n v="-52.33"/>
    <n v="569"/>
    <x v="1"/>
  </r>
  <r>
    <d v="2019-01-01T00:00:00"/>
    <x v="0"/>
    <x v="1"/>
    <n v="-2.36"/>
    <n v="25.66"/>
    <x v="1"/>
  </r>
  <r>
    <d v="2019-01-01T00:00:00"/>
    <x v="1"/>
    <x v="0"/>
    <n v="-91.03"/>
    <n v="744"/>
    <x v="1"/>
  </r>
  <r>
    <d v="2019-01-01T00:00:00"/>
    <x v="1"/>
    <x v="1"/>
    <n v="-4.1100000000000003"/>
    <n v="33.549999999999997"/>
    <x v="1"/>
  </r>
  <r>
    <d v="2019-01-01T00:00:00"/>
    <x v="2"/>
    <x v="2"/>
    <n v="58.27"/>
    <n v="1313"/>
    <x v="1"/>
  </r>
  <r>
    <d v="2019-01-01T00:00:00"/>
    <x v="2"/>
    <x v="3"/>
    <n v="2.63"/>
    <n v="59.21"/>
    <x v="1"/>
  </r>
  <r>
    <d v="2019-01-01T00:00:00"/>
    <x v="0"/>
    <x v="7"/>
    <n v="6.9"/>
    <n v="-75"/>
    <x v="8"/>
  </r>
  <r>
    <d v="2019-01-01T00:00:00"/>
    <x v="1"/>
    <x v="7"/>
    <n v="12.11"/>
    <n v="-99"/>
    <x v="8"/>
  </r>
  <r>
    <d v="2019-01-01T00:00:00"/>
    <x v="2"/>
    <x v="8"/>
    <n v="-7.72"/>
    <n v="-174"/>
    <x v="8"/>
  </r>
  <r>
    <d v="2019-01-01T00:00:00"/>
    <x v="0"/>
    <x v="0"/>
    <n v="-36.15"/>
    <n v="393"/>
    <x v="6"/>
  </r>
  <r>
    <d v="2019-01-01T00:00:00"/>
    <x v="0"/>
    <x v="1"/>
    <n v="-1.63"/>
    <n v="17.72"/>
    <x v="6"/>
  </r>
  <r>
    <d v="2019-01-01T00:00:00"/>
    <x v="1"/>
    <x v="0"/>
    <n v="-62.89"/>
    <n v="514"/>
    <x v="6"/>
  </r>
  <r>
    <d v="2019-01-01T00:00:00"/>
    <x v="1"/>
    <x v="1"/>
    <n v="-2.84"/>
    <n v="23.18"/>
    <x v="6"/>
  </r>
  <r>
    <d v="2019-01-01T00:00:00"/>
    <x v="2"/>
    <x v="2"/>
    <n v="40.25"/>
    <n v="907"/>
    <x v="6"/>
  </r>
  <r>
    <d v="2019-01-01T00:00:00"/>
    <x v="2"/>
    <x v="3"/>
    <n v="1.82"/>
    <n v="40.909999999999997"/>
    <x v="6"/>
  </r>
  <r>
    <d v="2019-01-01T00:00:00"/>
    <x v="0"/>
    <x v="0"/>
    <n v="-47585.87"/>
    <n v="517350.48"/>
    <x v="2"/>
  </r>
  <r>
    <d v="2019-01-01T00:00:00"/>
    <x v="0"/>
    <x v="1"/>
    <n v="-1933.13"/>
    <n v="21014.29"/>
    <x v="2"/>
  </r>
  <r>
    <d v="2019-01-01T00:00:00"/>
    <x v="1"/>
    <x v="0"/>
    <n v="-129.08000000000001"/>
    <n v="1055"/>
    <x v="2"/>
  </r>
  <r>
    <d v="2019-01-01T00:00:00"/>
    <x v="1"/>
    <x v="1"/>
    <n v="-5.82"/>
    <n v="47.59"/>
    <x v="2"/>
  </r>
  <r>
    <d v="2019-01-01T00:00:00"/>
    <x v="2"/>
    <x v="2"/>
    <n v="23006.95"/>
    <n v="518405.48"/>
    <x v="2"/>
  </r>
  <r>
    <d v="2019-01-01T00:00:00"/>
    <x v="2"/>
    <x v="3"/>
    <n v="934.66"/>
    <n v="21061.87"/>
    <x v="2"/>
  </r>
  <r>
    <d v="2019-01-01T00:00:00"/>
    <x v="0"/>
    <x v="0"/>
    <n v="-40056.74"/>
    <n v="435493.99"/>
    <x v="2"/>
  </r>
  <r>
    <d v="2019-01-01T00:00:00"/>
    <x v="0"/>
    <x v="1"/>
    <n v="-1611.93"/>
    <n v="17524.349999999999"/>
    <x v="2"/>
  </r>
  <r>
    <d v="2019-01-01T00:00:00"/>
    <x v="1"/>
    <x v="0"/>
    <n v="-174"/>
    <n v="1422"/>
    <x v="2"/>
  </r>
  <r>
    <d v="2019-01-01T00:00:00"/>
    <x v="1"/>
    <x v="1"/>
    <n v="-7.82"/>
    <n v="63.9"/>
    <x v="2"/>
  </r>
  <r>
    <d v="2019-01-01T00:00:00"/>
    <x v="2"/>
    <x v="2"/>
    <n v="19390.37"/>
    <n v="436917.99"/>
    <x v="2"/>
  </r>
  <r>
    <d v="2019-01-01T00:00:00"/>
    <x v="2"/>
    <x v="3"/>
    <n v="780.61"/>
    <n v="17588.330000000002"/>
    <x v="2"/>
  </r>
  <r>
    <d v="2018-11-01T00:00:00"/>
    <x v="1"/>
    <x v="0"/>
    <n v="-31.08"/>
    <n v="254"/>
    <x v="6"/>
  </r>
  <r>
    <d v="2018-11-01T00:00:00"/>
    <x v="1"/>
    <x v="1"/>
    <n v="-1.4"/>
    <n v="11.46"/>
    <x v="6"/>
  </r>
  <r>
    <d v="2018-11-01T00:00:00"/>
    <x v="6"/>
    <x v="0"/>
    <n v="-2.78"/>
    <n v="33"/>
    <x v="1"/>
  </r>
  <r>
    <d v="2018-11-01T00:00:00"/>
    <x v="6"/>
    <x v="1"/>
    <n v="-0.13"/>
    <n v="1.49"/>
    <x v="1"/>
  </r>
  <r>
    <d v="2018-11-01T00:00:00"/>
    <x v="1"/>
    <x v="4"/>
    <n v="-2.04"/>
    <n v="16.64"/>
    <x v="3"/>
  </r>
  <r>
    <d v="2018-11-01T00:00:00"/>
    <x v="1"/>
    <x v="5"/>
    <n v="-0.1"/>
    <n v="0.76"/>
    <x v="3"/>
  </r>
  <r>
    <d v="2018-11-01T00:00:00"/>
    <x v="5"/>
    <x v="4"/>
    <n v="-2.5"/>
    <n v="28"/>
    <x v="3"/>
  </r>
  <r>
    <d v="2018-11-01T00:00:00"/>
    <x v="5"/>
    <x v="5"/>
    <n v="-0.12"/>
    <n v="1.26"/>
    <x v="3"/>
  </r>
  <r>
    <d v="2018-11-01T00:00:00"/>
    <x v="1"/>
    <x v="4"/>
    <n v="-24.33"/>
    <n v="198.84"/>
    <x v="3"/>
  </r>
  <r>
    <d v="2018-11-01T00:00:00"/>
    <x v="1"/>
    <x v="5"/>
    <n v="-1.0900000000000001"/>
    <n v="8.9700000000000006"/>
    <x v="3"/>
  </r>
  <r>
    <d v="2018-11-01T00:00:00"/>
    <x v="5"/>
    <x v="4"/>
    <n v="-28.18"/>
    <n v="316"/>
    <x v="3"/>
  </r>
  <r>
    <d v="2018-11-01T00:00:00"/>
    <x v="5"/>
    <x v="5"/>
    <n v="-1.26"/>
    <n v="14.25"/>
    <x v="3"/>
  </r>
  <r>
    <d v="2018-11-01T00:00:00"/>
    <x v="1"/>
    <x v="0"/>
    <n v="-616.54999999999995"/>
    <n v="5039.12"/>
    <x v="1"/>
  </r>
  <r>
    <d v="2018-11-01T00:00:00"/>
    <x v="1"/>
    <x v="1"/>
    <n v="-27.8"/>
    <n v="227.26"/>
    <x v="1"/>
  </r>
  <r>
    <d v="2018-11-01T00:00:00"/>
    <x v="5"/>
    <x v="0"/>
    <n v="-711.81"/>
    <n v="7979"/>
    <x v="1"/>
  </r>
  <r>
    <d v="2018-11-01T00:00:00"/>
    <x v="5"/>
    <x v="1"/>
    <n v="-32.090000000000003"/>
    <n v="359.85"/>
    <x v="1"/>
  </r>
  <r>
    <d v="2018-11-01T00:00:00"/>
    <x v="2"/>
    <x v="6"/>
    <n v="0"/>
    <n v="13018.12"/>
    <x v="1"/>
  </r>
  <r>
    <d v="2018-11-01T00:00:00"/>
    <x v="2"/>
    <x v="2"/>
    <n v="577.75"/>
    <n v="13018.12"/>
    <x v="1"/>
  </r>
  <r>
    <d v="2018-11-01T00:00:00"/>
    <x v="2"/>
    <x v="3"/>
    <n v="26.05"/>
    <n v="587.13"/>
    <x v="1"/>
  </r>
  <r>
    <d v="2018-11-01T00:00:00"/>
    <x v="1"/>
    <x v="0"/>
    <n v="-1767.76"/>
    <n v="14448.18"/>
    <x v="1"/>
  </r>
  <r>
    <d v="2018-11-01T00:00:00"/>
    <x v="1"/>
    <x v="1"/>
    <n v="-79.73"/>
    <n v="651.61"/>
    <x v="1"/>
  </r>
  <r>
    <d v="2018-11-01T00:00:00"/>
    <x v="5"/>
    <x v="0"/>
    <n v="-2040.98"/>
    <n v="22878"/>
    <x v="1"/>
  </r>
  <r>
    <d v="2018-11-01T00:00:00"/>
    <x v="5"/>
    <x v="1"/>
    <n v="-92.02"/>
    <n v="1031.83"/>
    <x v="1"/>
  </r>
  <r>
    <d v="2018-11-01T00:00:00"/>
    <x v="2"/>
    <x v="6"/>
    <n v="0"/>
    <n v="37326.18"/>
    <x v="1"/>
  </r>
  <r>
    <d v="2018-11-01T00:00:00"/>
    <x v="2"/>
    <x v="2"/>
    <n v="1656.52"/>
    <n v="37326.18"/>
    <x v="1"/>
  </r>
  <r>
    <d v="2019-01-01T00:00:00"/>
    <x v="1"/>
    <x v="4"/>
    <n v="-25.2"/>
    <n v="206"/>
    <x v="3"/>
  </r>
  <r>
    <d v="2019-01-01T00:00:00"/>
    <x v="1"/>
    <x v="5"/>
    <n v="-1.1399999999999999"/>
    <n v="9.2899999999999991"/>
    <x v="3"/>
  </r>
  <r>
    <d v="2019-01-01T00:00:00"/>
    <x v="0"/>
    <x v="0"/>
    <n v="-1077.27"/>
    <n v="11712"/>
    <x v="4"/>
  </r>
  <r>
    <d v="2019-01-01T00:00:00"/>
    <x v="0"/>
    <x v="1"/>
    <n v="-48.58"/>
    <n v="528.21"/>
    <x v="4"/>
  </r>
  <r>
    <d v="2019-01-01T00:00:00"/>
    <x v="1"/>
    <x v="0"/>
    <n v="-1253.8399999999999"/>
    <n v="10248"/>
    <x v="4"/>
  </r>
  <r>
    <d v="2019-01-01T00:00:00"/>
    <x v="1"/>
    <x v="1"/>
    <n v="-56.55"/>
    <n v="462.18"/>
    <x v="4"/>
  </r>
  <r>
    <d v="2019-01-01T00:00:00"/>
    <x v="2"/>
    <x v="2"/>
    <n v="974.58"/>
    <n v="21960"/>
    <x v="4"/>
  </r>
  <r>
    <d v="2019-01-01T00:00:00"/>
    <x v="2"/>
    <x v="3"/>
    <n v="43.95"/>
    <n v="990.4"/>
    <x v="4"/>
  </r>
  <r>
    <d v="2019-01-01T00:00:00"/>
    <x v="0"/>
    <x v="0"/>
    <n v="-5.61"/>
    <n v="61"/>
    <x v="14"/>
  </r>
  <r>
    <d v="2019-01-01T00:00:00"/>
    <x v="0"/>
    <x v="1"/>
    <n v="-0.25"/>
    <n v="2.75"/>
    <x v="14"/>
  </r>
  <r>
    <d v="2019-01-01T00:00:00"/>
    <x v="1"/>
    <x v="0"/>
    <n v="-6.48"/>
    <n v="53"/>
    <x v="14"/>
  </r>
  <r>
    <d v="2019-01-01T00:00:00"/>
    <x v="1"/>
    <x v="1"/>
    <n v="-0.28999999999999998"/>
    <n v="2.39"/>
    <x v="14"/>
  </r>
  <r>
    <d v="2019-01-01T00:00:00"/>
    <x v="2"/>
    <x v="2"/>
    <n v="5.0599999999999996"/>
    <n v="114"/>
    <x v="14"/>
  </r>
  <r>
    <d v="2019-01-01T00:00:00"/>
    <x v="2"/>
    <x v="3"/>
    <n v="0.23"/>
    <n v="5.14"/>
    <x v="14"/>
  </r>
  <r>
    <d v="2019-01-01T00:00:00"/>
    <x v="0"/>
    <x v="0"/>
    <n v="-15317.94"/>
    <n v="166534.73000000001"/>
    <x v="2"/>
  </r>
  <r>
    <d v="2019-01-01T00:00:00"/>
    <x v="0"/>
    <x v="1"/>
    <n v="-690.64"/>
    <n v="7508.77"/>
    <x v="2"/>
  </r>
  <r>
    <d v="2019-01-01T00:00:00"/>
    <x v="1"/>
    <x v="0"/>
    <n v="-17759.740000000002"/>
    <n v="145155.01"/>
    <x v="2"/>
  </r>
  <r>
    <d v="2019-01-01T00:00:00"/>
    <x v="1"/>
    <x v="1"/>
    <n v="-800.98"/>
    <n v="6546.42"/>
    <x v="2"/>
  </r>
  <r>
    <d v="2019-01-01T00:00:00"/>
    <x v="2"/>
    <x v="2"/>
    <n v="13833.84"/>
    <n v="311716.74"/>
    <x v="2"/>
  </r>
  <r>
    <d v="2019-01-01T00:00:00"/>
    <x v="2"/>
    <x v="3"/>
    <n v="623.79"/>
    <n v="14056.56"/>
    <x v="2"/>
  </r>
  <r>
    <d v="2019-01-01T00:00:00"/>
    <x v="0"/>
    <x v="0"/>
    <n v="-336.01"/>
    <n v="3653.21"/>
    <x v="1"/>
  </r>
  <r>
    <d v="2019-01-01T00:00:00"/>
    <x v="0"/>
    <x v="1"/>
    <n v="-15.13"/>
    <n v="164.77"/>
    <x v="1"/>
  </r>
  <r>
    <d v="2019-01-01T00:00:00"/>
    <x v="1"/>
    <x v="0"/>
    <n v="-391.15"/>
    <n v="3197"/>
    <x v="1"/>
  </r>
  <r>
    <d v="2019-01-01T00:00:00"/>
    <x v="1"/>
    <x v="1"/>
    <n v="-17.64"/>
    <n v="144.19999999999999"/>
    <x v="1"/>
  </r>
  <r>
    <d v="2019-01-01T00:00:00"/>
    <x v="2"/>
    <x v="2"/>
    <n v="304.01"/>
    <n v="6850.21"/>
    <x v="1"/>
  </r>
  <r>
    <d v="2019-01-01T00:00:00"/>
    <x v="2"/>
    <x v="3"/>
    <n v="13.7"/>
    <n v="308.94"/>
    <x v="1"/>
  </r>
  <r>
    <d v="2019-01-01T00:00:00"/>
    <x v="0"/>
    <x v="4"/>
    <n v="-0.99"/>
    <n v="10.8"/>
    <x v="3"/>
  </r>
  <r>
    <d v="2019-01-01T00:00:00"/>
    <x v="0"/>
    <x v="5"/>
    <n v="-0.05"/>
    <n v="0.49"/>
    <x v="3"/>
  </r>
  <r>
    <d v="2019-01-01T00:00:00"/>
    <x v="1"/>
    <x v="4"/>
    <n v="-1.1000000000000001"/>
    <n v="9"/>
    <x v="3"/>
  </r>
  <r>
    <d v="2019-01-01T00:00:00"/>
    <x v="1"/>
    <x v="5"/>
    <n v="-0.05"/>
    <n v="0.41"/>
    <x v="3"/>
  </r>
  <r>
    <d v="2019-01-01T00:00:00"/>
    <x v="0"/>
    <x v="4"/>
    <n v="-3.73"/>
    <n v="40.6"/>
    <x v="3"/>
  </r>
  <r>
    <d v="2019-01-01T00:00:00"/>
    <x v="0"/>
    <x v="5"/>
    <n v="-0.17"/>
    <n v="1.83"/>
    <x v="3"/>
  </r>
  <r>
    <d v="2019-01-01T00:00:00"/>
    <x v="1"/>
    <x v="4"/>
    <n v="-4.28"/>
    <n v="35"/>
    <x v="3"/>
  </r>
  <r>
    <d v="2019-01-01T00:00:00"/>
    <x v="1"/>
    <x v="5"/>
    <n v="-0.19"/>
    <n v="1.58"/>
    <x v="3"/>
  </r>
  <r>
    <d v="2019-01-01T00:00:00"/>
    <x v="0"/>
    <x v="0"/>
    <n v="-5.43"/>
    <n v="59"/>
    <x v="5"/>
  </r>
  <r>
    <d v="2019-01-01T00:00:00"/>
    <x v="0"/>
    <x v="1"/>
    <n v="-0.24"/>
    <n v="2.66"/>
    <x v="5"/>
  </r>
  <r>
    <d v="2019-01-01T00:00:00"/>
    <x v="1"/>
    <x v="0"/>
    <n v="-6.24"/>
    <n v="51"/>
    <x v="5"/>
  </r>
  <r>
    <d v="2019-01-01T00:00:00"/>
    <x v="1"/>
    <x v="1"/>
    <n v="-0.28000000000000003"/>
    <n v="2.2999999999999998"/>
    <x v="5"/>
  </r>
  <r>
    <d v="2019-01-01T00:00:00"/>
    <x v="2"/>
    <x v="2"/>
    <n v="4.88"/>
    <n v="110"/>
    <x v="5"/>
  </r>
  <r>
    <d v="2019-01-01T00:00:00"/>
    <x v="2"/>
    <x v="3"/>
    <n v="0.22"/>
    <n v="4.96"/>
    <x v="5"/>
  </r>
  <r>
    <d v="2019-01-01T00:00:00"/>
    <x v="0"/>
    <x v="0"/>
    <n v="-38267.769999999997"/>
    <n v="416043.95"/>
    <x v="2"/>
  </r>
  <r>
    <d v="2019-01-01T00:00:00"/>
    <x v="0"/>
    <x v="1"/>
    <n v="-1554.67"/>
    <n v="16902.36"/>
    <x v="2"/>
  </r>
  <r>
    <d v="2019-01-01T00:00:00"/>
    <x v="1"/>
    <x v="0"/>
    <n v="-154.4"/>
    <n v="1262"/>
    <x v="2"/>
  </r>
  <r>
    <d v="2019-01-01T00:00:00"/>
    <x v="1"/>
    <x v="1"/>
    <n v="-6.96"/>
    <n v="56.91"/>
    <x v="2"/>
  </r>
  <r>
    <d v="2019-01-01T00:00:00"/>
    <x v="2"/>
    <x v="2"/>
    <n v="18541.14"/>
    <n v="417781.95"/>
    <x v="2"/>
  </r>
  <r>
    <d v="2019-01-01T00:00:00"/>
    <x v="2"/>
    <x v="3"/>
    <n v="753.55"/>
    <n v="16980.740000000002"/>
    <x v="2"/>
  </r>
  <r>
    <d v="2019-01-01T00:00:00"/>
    <x v="0"/>
    <x v="0"/>
    <n v="-35405.949999999997"/>
    <n v="384931.43"/>
    <x v="2"/>
  </r>
  <r>
    <d v="2019-01-01T00:00:00"/>
    <x v="0"/>
    <x v="1"/>
    <n v="-1424.89"/>
    <n v="15489.36"/>
    <x v="2"/>
  </r>
  <r>
    <d v="2019-01-01T00:00:00"/>
    <x v="1"/>
    <x v="0"/>
    <n v="-171.16"/>
    <n v="1399"/>
    <x v="2"/>
  </r>
  <r>
    <d v="2019-01-01T00:00:00"/>
    <x v="1"/>
    <x v="1"/>
    <n v="-7.73"/>
    <n v="63.1"/>
    <x v="2"/>
  </r>
  <r>
    <d v="2019-01-01T00:00:00"/>
    <x v="0"/>
    <x v="0"/>
    <n v="-23474.12"/>
    <n v="255209.99"/>
    <x v="2"/>
  </r>
  <r>
    <d v="2019-01-01T00:00:00"/>
    <x v="0"/>
    <x v="1"/>
    <n v="-987.91"/>
    <n v="10742.08"/>
    <x v="2"/>
  </r>
  <r>
    <d v="2019-01-01T00:00:00"/>
    <x v="0"/>
    <x v="0"/>
    <n v="-34038.5"/>
    <n v="370064.2"/>
    <x v="1"/>
  </r>
  <r>
    <d v="2019-01-01T00:00:00"/>
    <x v="0"/>
    <x v="1"/>
    <n v="-1373.04"/>
    <n v="14927.99"/>
    <x v="1"/>
  </r>
  <r>
    <d v="2019-01-01T00:00:00"/>
    <x v="1"/>
    <x v="0"/>
    <n v="-1909.52"/>
    <n v="15607"/>
    <x v="1"/>
  </r>
  <r>
    <d v="2019-01-01T00:00:00"/>
    <x v="1"/>
    <x v="1"/>
    <n v="-86.12"/>
    <n v="703.88"/>
    <x v="1"/>
  </r>
  <r>
    <d v="2019-01-01T00:00:00"/>
    <x v="2"/>
    <x v="2"/>
    <n v="17116.07"/>
    <n v="385671.2"/>
    <x v="1"/>
  </r>
  <r>
    <d v="2019-01-01T00:00:00"/>
    <x v="2"/>
    <x v="3"/>
    <n v="693.77"/>
    <n v="15631.86"/>
    <x v="1"/>
  </r>
  <r>
    <d v="2019-01-01T00:00:00"/>
    <x v="0"/>
    <x v="0"/>
    <n v="-38943.54"/>
    <n v="423392"/>
    <x v="2"/>
  </r>
  <r>
    <d v="2019-01-01T00:00:00"/>
    <x v="0"/>
    <x v="1"/>
    <n v="-1639.92"/>
    <n v="17830.32"/>
    <x v="2"/>
  </r>
  <r>
    <d v="2019-01-01T00:00:00"/>
    <x v="1"/>
    <x v="0"/>
    <n v="-447.8"/>
    <n v="3660"/>
    <x v="2"/>
  </r>
  <r>
    <d v="2019-01-01T00:00:00"/>
    <x v="1"/>
    <x v="1"/>
    <n v="-19.97"/>
    <n v="163.30000000000001"/>
    <x v="2"/>
  </r>
  <r>
    <d v="2019-01-01T00:00:00"/>
    <x v="2"/>
    <x v="2"/>
    <n v="18965.11"/>
    <n v="427334"/>
    <x v="2"/>
  </r>
  <r>
    <d v="2019-01-01T00:00:00"/>
    <x v="2"/>
    <x v="3"/>
    <n v="799.35"/>
    <n v="18005.84"/>
    <x v="2"/>
  </r>
  <r>
    <d v="2019-01-01T00:00:00"/>
    <x v="0"/>
    <x v="0"/>
    <n v="-88231.45"/>
    <n v="959245.69"/>
    <x v="16"/>
  </r>
  <r>
    <d v="2019-01-01T00:00:00"/>
    <x v="0"/>
    <x v="1"/>
    <n v="-3979.04"/>
    <n v="43259.43"/>
    <x v="16"/>
  </r>
  <r>
    <d v="2019-01-01T00:00:00"/>
    <x v="2"/>
    <x v="2"/>
    <n v="42592.5"/>
    <n v="959724.47"/>
    <x v="16"/>
  </r>
  <r>
    <d v="2019-01-01T00:00:00"/>
    <x v="2"/>
    <x v="3"/>
    <n v="1920.61"/>
    <n v="43281.02"/>
    <x v="16"/>
  </r>
  <r>
    <d v="2019-01-01T00:00:00"/>
    <x v="2"/>
    <x v="2"/>
    <n v="17145.21"/>
    <n v="386330.43"/>
    <x v="2"/>
  </r>
  <r>
    <d v="2019-01-01T00:00:00"/>
    <x v="2"/>
    <x v="3"/>
    <n v="690.36"/>
    <n v="15552.45"/>
    <x v="2"/>
  </r>
  <r>
    <d v="2019-01-01T00:00:00"/>
    <x v="0"/>
    <x v="0"/>
    <n v="-10.86"/>
    <n v="118.01"/>
    <x v="6"/>
  </r>
  <r>
    <d v="2019-01-01T00:00:00"/>
    <x v="0"/>
    <x v="1"/>
    <n v="-0.49"/>
    <n v="5.32"/>
    <x v="6"/>
  </r>
  <r>
    <d v="2019-01-01T00:00:00"/>
    <x v="1"/>
    <x v="0"/>
    <n v="-6.41"/>
    <n v="52.36"/>
    <x v="6"/>
  </r>
  <r>
    <d v="2019-01-01T00:00:00"/>
    <x v="1"/>
    <x v="1"/>
    <n v="-0.28999999999999998"/>
    <n v="2.36"/>
    <x v="6"/>
  </r>
  <r>
    <d v="2019-01-01T00:00:00"/>
    <x v="2"/>
    <x v="2"/>
    <n v="-130.06"/>
    <n v="-2930.56"/>
    <x v="6"/>
  </r>
  <r>
    <d v="2019-01-01T00:00:00"/>
    <x v="2"/>
    <x v="3"/>
    <n v="-5.87"/>
    <n v="-132.16999999999999"/>
    <x v="6"/>
  </r>
  <r>
    <d v="2019-01-01T00:00:00"/>
    <x v="0"/>
    <x v="0"/>
    <n v="-31090.25"/>
    <n v="338010.91"/>
    <x v="2"/>
  </r>
  <r>
    <d v="2019-01-01T00:00:00"/>
    <x v="0"/>
    <x v="1"/>
    <n v="-1262.71"/>
    <n v="13725.92"/>
    <x v="2"/>
  </r>
  <r>
    <d v="2019-01-01T00:00:00"/>
    <x v="1"/>
    <x v="0"/>
    <n v="-39.270000000000003"/>
    <n v="321"/>
    <x v="2"/>
  </r>
  <r>
    <d v="2019-01-01T00:00:00"/>
    <x v="1"/>
    <x v="1"/>
    <n v="-1.77"/>
    <n v="14.48"/>
    <x v="2"/>
  </r>
  <r>
    <d v="2019-01-01T00:00:00"/>
    <x v="2"/>
    <x v="2"/>
    <n v="15015.13"/>
    <n v="338331.91"/>
    <x v="2"/>
  </r>
  <r>
    <d v="2019-01-01T00:00:00"/>
    <x v="2"/>
    <x v="3"/>
    <n v="609.69000000000005"/>
    <n v="13740.39"/>
    <x v="2"/>
  </r>
  <r>
    <d v="2019-01-01T00:00:00"/>
    <x v="0"/>
    <x v="0"/>
    <n v="-42339.85"/>
    <n v="460316"/>
    <x v="1"/>
  </r>
  <r>
    <d v="2019-01-01T00:00:00"/>
    <x v="0"/>
    <x v="1"/>
    <n v="-1736.43"/>
    <n v="18878.36"/>
    <x v="1"/>
  </r>
  <r>
    <d v="2019-01-01T00:00:00"/>
    <x v="1"/>
    <x v="0"/>
    <n v="-221.58"/>
    <n v="1811"/>
    <x v="1"/>
  </r>
  <r>
    <d v="2019-01-01T00:00:00"/>
    <x v="1"/>
    <x v="1"/>
    <n v="-9.99"/>
    <n v="81.680000000000007"/>
    <x v="1"/>
  </r>
  <r>
    <d v="2019-01-01T00:00:00"/>
    <x v="2"/>
    <x v="2"/>
    <n v="20509.150000000001"/>
    <n v="462127"/>
    <x v="1"/>
  </r>
  <r>
    <d v="2019-01-01T00:00:00"/>
    <x v="2"/>
    <x v="3"/>
    <n v="841.49"/>
    <n v="18960.03"/>
    <x v="1"/>
  </r>
  <r>
    <d v="2019-01-01T00:00:00"/>
    <x v="5"/>
    <x v="0"/>
    <n v="-2.41"/>
    <n v="27"/>
    <x v="2"/>
  </r>
  <r>
    <d v="2019-01-01T00:00:00"/>
    <x v="5"/>
    <x v="1"/>
    <n v="-0.11"/>
    <n v="1.22"/>
    <x v="2"/>
  </r>
  <r>
    <d v="2019-01-01T00:00:00"/>
    <x v="0"/>
    <x v="0"/>
    <n v="-22.35"/>
    <n v="243"/>
    <x v="6"/>
  </r>
  <r>
    <d v="2019-01-01T00:00:00"/>
    <x v="0"/>
    <x v="1"/>
    <n v="-1.01"/>
    <n v="10.96"/>
    <x v="6"/>
  </r>
  <r>
    <d v="2019-01-01T00:00:00"/>
    <x v="1"/>
    <x v="0"/>
    <n v="-52.24"/>
    <n v="427"/>
    <x v="6"/>
  </r>
  <r>
    <d v="2019-01-01T00:00:00"/>
    <x v="1"/>
    <x v="1"/>
    <n v="-2.36"/>
    <n v="19.260000000000002"/>
    <x v="6"/>
  </r>
  <r>
    <d v="2019-01-01T00:00:00"/>
    <x v="2"/>
    <x v="2"/>
    <n v="29.73"/>
    <n v="670"/>
    <x v="6"/>
  </r>
  <r>
    <d v="2019-01-01T00:00:00"/>
    <x v="2"/>
    <x v="3"/>
    <n v="1.34"/>
    <n v="30.22"/>
    <x v="6"/>
  </r>
  <r>
    <d v="2019-01-01T00:00:00"/>
    <x v="2"/>
    <x v="6"/>
    <n v="0"/>
    <n v="-201"/>
    <x v="2"/>
  </r>
  <r>
    <d v="2019-01-01T00:00:00"/>
    <x v="2"/>
    <x v="2"/>
    <n v="11327.38"/>
    <n v="255236.99"/>
    <x v="2"/>
  </r>
  <r>
    <d v="2019-01-01T00:00:00"/>
    <x v="2"/>
    <x v="3"/>
    <n v="476.81"/>
    <n v="10743.23"/>
    <x v="2"/>
  </r>
  <r>
    <d v="2019-01-01T00:00:00"/>
    <x v="0"/>
    <x v="0"/>
    <n v="-519.41"/>
    <n v="5646.99"/>
    <x v="1"/>
  </r>
  <r>
    <d v="2019-01-01T00:00:00"/>
    <x v="0"/>
    <x v="1"/>
    <n v="-21.24"/>
    <n v="230.68"/>
    <x v="1"/>
  </r>
  <r>
    <d v="2019-01-01T00:00:00"/>
    <x v="1"/>
    <x v="0"/>
    <n v="-9.0500000000000007"/>
    <n v="74"/>
    <x v="1"/>
  </r>
  <r>
    <d v="2018-11-01T00:00:00"/>
    <x v="2"/>
    <x v="3"/>
    <n v="74.709999999999994"/>
    <n v="1683.44"/>
    <x v="1"/>
  </r>
  <r>
    <d v="2018-11-01T00:00:00"/>
    <x v="1"/>
    <x v="4"/>
    <n v="-49.59"/>
    <n v="405.18"/>
    <x v="3"/>
  </r>
  <r>
    <d v="2018-11-01T00:00:00"/>
    <x v="1"/>
    <x v="5"/>
    <n v="-2.2400000000000002"/>
    <n v="18.27"/>
    <x v="3"/>
  </r>
  <r>
    <d v="2018-11-01T00:00:00"/>
    <x v="5"/>
    <x v="4"/>
    <n v="-57.26"/>
    <n v="642"/>
    <x v="3"/>
  </r>
  <r>
    <d v="2018-11-01T00:00:00"/>
    <x v="5"/>
    <x v="5"/>
    <n v="-2.58"/>
    <n v="28.95"/>
    <x v="3"/>
  </r>
  <r>
    <d v="2018-11-01T00:00:00"/>
    <x v="1"/>
    <x v="0"/>
    <n v="-9.91"/>
    <n v="81"/>
    <x v="5"/>
  </r>
  <r>
    <d v="2018-11-01T00:00:00"/>
    <x v="1"/>
    <x v="1"/>
    <n v="-0.45"/>
    <n v="3.65"/>
    <x v="5"/>
  </r>
  <r>
    <d v="2018-11-01T00:00:00"/>
    <x v="5"/>
    <x v="0"/>
    <n v="-11.33"/>
    <n v="127"/>
    <x v="5"/>
  </r>
  <r>
    <d v="2018-11-01T00:00:00"/>
    <x v="5"/>
    <x v="1"/>
    <n v="-0.51"/>
    <n v="5.73"/>
    <x v="5"/>
  </r>
  <r>
    <d v="2018-11-01T00:00:00"/>
    <x v="2"/>
    <x v="2"/>
    <n v="9.23"/>
    <n v="208"/>
    <x v="5"/>
  </r>
  <r>
    <d v="2018-11-01T00:00:00"/>
    <x v="2"/>
    <x v="3"/>
    <n v="0.42"/>
    <n v="9.3800000000000008"/>
    <x v="5"/>
  </r>
  <r>
    <d v="2018-11-01T00:00:00"/>
    <x v="2"/>
    <x v="6"/>
    <n v="0"/>
    <n v="208"/>
    <x v="5"/>
  </r>
  <r>
    <d v="2018-11-01T00:00:00"/>
    <x v="1"/>
    <x v="0"/>
    <n v="-15.13"/>
    <n v="123.64"/>
    <x v="6"/>
  </r>
  <r>
    <d v="2018-11-01T00:00:00"/>
    <x v="1"/>
    <x v="1"/>
    <n v="-0.68"/>
    <n v="5.58"/>
    <x v="6"/>
  </r>
  <r>
    <d v="2018-11-01T00:00:00"/>
    <x v="5"/>
    <x v="0"/>
    <n v="-17.57"/>
    <n v="197"/>
    <x v="6"/>
  </r>
  <r>
    <d v="2018-11-01T00:00:00"/>
    <x v="5"/>
    <x v="1"/>
    <n v="-0.79"/>
    <n v="8.8800000000000008"/>
    <x v="6"/>
  </r>
  <r>
    <d v="2018-11-01T00:00:00"/>
    <x v="2"/>
    <x v="6"/>
    <n v="0"/>
    <n v="320.64"/>
    <x v="6"/>
  </r>
  <r>
    <d v="2018-11-01T00:00:00"/>
    <x v="2"/>
    <x v="2"/>
    <n v="14.23"/>
    <n v="320.64"/>
    <x v="6"/>
  </r>
  <r>
    <d v="2018-11-01T00:00:00"/>
    <x v="2"/>
    <x v="3"/>
    <n v="0.64"/>
    <n v="14.46"/>
    <x v="6"/>
  </r>
  <r>
    <d v="2018-11-01T00:00:00"/>
    <x v="1"/>
    <x v="0"/>
    <n v="-31.08"/>
    <n v="254.01"/>
    <x v="2"/>
  </r>
  <r>
    <d v="2018-11-01T00:00:00"/>
    <x v="1"/>
    <x v="1"/>
    <n v="-1.4"/>
    <n v="11.46"/>
    <x v="2"/>
  </r>
  <r>
    <d v="2018-11-01T00:00:00"/>
    <x v="1"/>
    <x v="4"/>
    <n v="-180.94"/>
    <n v="1478.65"/>
    <x v="3"/>
  </r>
  <r>
    <d v="2018-11-01T00:00:00"/>
    <x v="1"/>
    <x v="5"/>
    <n v="-8.16"/>
    <n v="66.7"/>
    <x v="3"/>
  </r>
  <r>
    <d v="2018-11-01T00:00:00"/>
    <x v="5"/>
    <x v="4"/>
    <n v="-209.36"/>
    <n v="2347"/>
    <x v="3"/>
  </r>
  <r>
    <d v="2018-11-01T00:00:00"/>
    <x v="5"/>
    <x v="5"/>
    <n v="-9.44"/>
    <n v="105.85"/>
    <x v="3"/>
  </r>
  <r>
    <d v="2018-11-01T00:00:00"/>
    <x v="1"/>
    <x v="0"/>
    <n v="-375.13"/>
    <n v="3066"/>
    <x v="14"/>
  </r>
  <r>
    <d v="2018-11-01T00:00:00"/>
    <x v="1"/>
    <x v="1"/>
    <n v="-16.920000000000002"/>
    <n v="138.28"/>
    <x v="14"/>
  </r>
  <r>
    <d v="2018-11-01T00:00:00"/>
    <x v="5"/>
    <x v="0"/>
    <n v="-433.03"/>
    <n v="4854"/>
    <x v="14"/>
  </r>
  <r>
    <d v="2018-11-01T00:00:00"/>
    <x v="5"/>
    <x v="1"/>
    <n v="-19.53"/>
    <n v="218.92"/>
    <x v="14"/>
  </r>
  <r>
    <d v="2018-11-01T00:00:00"/>
    <x v="2"/>
    <x v="6"/>
    <n v="0"/>
    <n v="7920"/>
    <x v="14"/>
  </r>
  <r>
    <d v="2018-11-01T00:00:00"/>
    <x v="2"/>
    <x v="2"/>
    <n v="351.49"/>
    <n v="7920"/>
    <x v="14"/>
  </r>
  <r>
    <d v="2018-11-01T00:00:00"/>
    <x v="2"/>
    <x v="3"/>
    <n v="15.85"/>
    <n v="357.19"/>
    <x v="14"/>
  </r>
  <r>
    <d v="2018-11-01T00:00:00"/>
    <x v="1"/>
    <x v="7"/>
    <n v="1.84"/>
    <n v="-15"/>
    <x v="17"/>
  </r>
  <r>
    <d v="2018-11-01T00:00:00"/>
    <x v="5"/>
    <x v="7"/>
    <n v="2.23"/>
    <n v="-25"/>
    <x v="17"/>
  </r>
  <r>
    <d v="2018-11-01T00:00:00"/>
    <x v="2"/>
    <x v="9"/>
    <n v="0"/>
    <n v="-40"/>
    <x v="17"/>
  </r>
  <r>
    <d v="2018-11-01T00:00:00"/>
    <x v="2"/>
    <x v="8"/>
    <n v="-1.78"/>
    <n v="-40"/>
    <x v="17"/>
  </r>
  <r>
    <d v="2018-11-01T00:00:00"/>
    <x v="1"/>
    <x v="0"/>
    <n v="-1625.42"/>
    <n v="13285"/>
    <x v="0"/>
  </r>
  <r>
    <d v="2018-11-01T00:00:00"/>
    <x v="1"/>
    <x v="1"/>
    <n v="-73.31"/>
    <n v="599.15"/>
    <x v="0"/>
  </r>
  <r>
    <d v="2018-11-01T00:00:00"/>
    <x v="5"/>
    <x v="0"/>
    <n v="-1876.54"/>
    <n v="21035"/>
    <x v="0"/>
  </r>
  <r>
    <d v="2018-11-01T00:00:00"/>
    <x v="5"/>
    <x v="1"/>
    <n v="-84.64"/>
    <n v="948.67"/>
    <x v="0"/>
  </r>
  <r>
    <d v="2018-11-01T00:00:00"/>
    <x v="2"/>
    <x v="2"/>
    <n v="1523.12"/>
    <n v="34320"/>
    <x v="0"/>
  </r>
  <r>
    <d v="2018-11-01T00:00:00"/>
    <x v="2"/>
    <x v="3"/>
    <n v="68.69"/>
    <n v="1547.83"/>
    <x v="0"/>
  </r>
  <r>
    <d v="2018-11-01T00:00:00"/>
    <x v="1"/>
    <x v="0"/>
    <n v="-3697.91"/>
    <n v="30224"/>
    <x v="4"/>
  </r>
  <r>
    <d v="2018-11-01T00:00:00"/>
    <x v="1"/>
    <x v="1"/>
    <n v="-166.78"/>
    <n v="1363.1"/>
    <x v="4"/>
  </r>
  <r>
    <d v="2018-11-01T00:00:00"/>
    <x v="5"/>
    <x v="0"/>
    <n v="-4269.2299999999996"/>
    <n v="47856"/>
    <x v="4"/>
  </r>
  <r>
    <d v="2018-11-01T00:00:00"/>
    <x v="5"/>
    <x v="1"/>
    <n v="-192.54"/>
    <n v="2158.31"/>
    <x v="4"/>
  </r>
  <r>
    <d v="2018-11-01T00:00:00"/>
    <x v="2"/>
    <x v="2"/>
    <n v="3465.19"/>
    <n v="78080"/>
    <x v="4"/>
  </r>
  <r>
    <d v="2018-11-01T00:00:00"/>
    <x v="2"/>
    <x v="3"/>
    <n v="156.28"/>
    <n v="3521.41"/>
    <x v="4"/>
  </r>
  <r>
    <d v="2018-11-01T00:00:00"/>
    <x v="1"/>
    <x v="0"/>
    <n v="-357.86"/>
    <n v="2925"/>
    <x v="5"/>
  </r>
  <r>
    <d v="2018-11-01T00:00:00"/>
    <x v="1"/>
    <x v="1"/>
    <n v="-16.27"/>
    <n v="132.01"/>
    <x v="5"/>
  </r>
  <r>
    <d v="2018-11-01T00:00:00"/>
    <x v="5"/>
    <x v="0"/>
    <n v="-412.01"/>
    <n v="4617"/>
    <x v="5"/>
  </r>
  <r>
    <d v="2018-11-01T00:00:00"/>
    <x v="5"/>
    <x v="1"/>
    <n v="-18.559999999999999"/>
    <n v="208.35"/>
    <x v="5"/>
  </r>
  <r>
    <d v="2018-11-01T00:00:00"/>
    <x v="2"/>
    <x v="6"/>
    <n v="0"/>
    <n v="7542"/>
    <x v="5"/>
  </r>
  <r>
    <d v="2018-11-01T00:00:00"/>
    <x v="2"/>
    <x v="2"/>
    <n v="334.81"/>
    <n v="7542"/>
    <x v="5"/>
  </r>
  <r>
    <d v="2018-11-01T00:00:00"/>
    <x v="2"/>
    <x v="3"/>
    <n v="15.1"/>
    <n v="340.09"/>
    <x v="5"/>
  </r>
  <r>
    <d v="2018-11-01T00:00:00"/>
    <x v="1"/>
    <x v="4"/>
    <n v="-21.4"/>
    <n v="174.9"/>
    <x v="3"/>
  </r>
  <r>
    <d v="2018-11-01T00:00:00"/>
    <x v="1"/>
    <x v="5"/>
    <n v="-0.96"/>
    <n v="7.89"/>
    <x v="3"/>
  </r>
  <r>
    <d v="2018-11-01T00:00:00"/>
    <x v="5"/>
    <x v="4"/>
    <n v="-44.96"/>
    <n v="504"/>
    <x v="3"/>
  </r>
  <r>
    <d v="2018-11-01T00:00:00"/>
    <x v="5"/>
    <x v="5"/>
    <n v="-2.0299999999999998"/>
    <n v="22.73"/>
    <x v="3"/>
  </r>
  <r>
    <d v="2018-11-01T00:00:00"/>
    <x v="1"/>
    <x v="0"/>
    <n v="-13.09"/>
    <n v="107"/>
    <x v="5"/>
  </r>
  <r>
    <d v="2018-11-01T00:00:00"/>
    <x v="1"/>
    <x v="1"/>
    <n v="-0.59"/>
    <n v="4.83"/>
    <x v="5"/>
  </r>
  <r>
    <d v="2018-11-01T00:00:00"/>
    <x v="5"/>
    <x v="0"/>
    <n v="-27.39"/>
    <n v="307"/>
    <x v="5"/>
  </r>
  <r>
    <d v="2018-11-01T00:00:00"/>
    <x v="5"/>
    <x v="1"/>
    <n v="-1.24"/>
    <n v="13.85"/>
    <x v="5"/>
  </r>
  <r>
    <d v="2018-11-01T00:00:00"/>
    <x v="2"/>
    <x v="6"/>
    <n v="0"/>
    <n v="414"/>
    <x v="5"/>
  </r>
  <r>
    <d v="2018-11-01T00:00:00"/>
    <x v="2"/>
    <x v="2"/>
    <n v="18.37"/>
    <n v="414"/>
    <x v="5"/>
  </r>
  <r>
    <d v="2018-11-01T00:00:00"/>
    <x v="2"/>
    <x v="3"/>
    <n v="0.83"/>
    <n v="18.670000000000002"/>
    <x v="5"/>
  </r>
  <r>
    <d v="2018-11-01T00:00:00"/>
    <x v="1"/>
    <x v="0"/>
    <n v="-156.24"/>
    <n v="1277"/>
    <x v="0"/>
  </r>
  <r>
    <d v="2018-11-01T00:00:00"/>
    <x v="1"/>
    <x v="1"/>
    <n v="-7.05"/>
    <n v="57.59"/>
    <x v="0"/>
  </r>
  <r>
    <d v="2018-11-01T00:00:00"/>
    <x v="5"/>
    <x v="0"/>
    <n v="-327.67"/>
    <n v="3673"/>
    <x v="0"/>
  </r>
  <r>
    <d v="2018-11-01T00:00:00"/>
    <x v="5"/>
    <x v="1"/>
    <n v="-14.78"/>
    <n v="165.65"/>
    <x v="0"/>
  </r>
  <r>
    <d v="2018-11-01T00:00:00"/>
    <x v="2"/>
    <x v="2"/>
    <n v="219.68"/>
    <n v="4950"/>
    <x v="0"/>
  </r>
  <r>
    <d v="2018-11-01T00:00:00"/>
    <x v="2"/>
    <x v="3"/>
    <n v="9.91"/>
    <n v="223.25"/>
    <x v="0"/>
  </r>
  <r>
    <d v="2018-11-01T00:00:00"/>
    <x v="1"/>
    <x v="0"/>
    <n v="-404.12"/>
    <n v="3303"/>
    <x v="4"/>
  </r>
  <r>
    <d v="2018-11-01T00:00:00"/>
    <x v="1"/>
    <x v="1"/>
    <n v="-18.23"/>
    <n v="148.97"/>
    <x v="4"/>
  </r>
  <r>
    <d v="2018-11-01T00:00:00"/>
    <x v="5"/>
    <x v="0"/>
    <n v="-847.23"/>
    <n v="9497"/>
    <x v="4"/>
  </r>
  <r>
    <d v="2018-11-01T00:00:00"/>
    <x v="5"/>
    <x v="1"/>
    <n v="-38.21"/>
    <n v="428.31"/>
    <x v="4"/>
  </r>
  <r>
    <d v="2018-11-01T00:00:00"/>
    <x v="2"/>
    <x v="2"/>
    <n v="568.05999999999995"/>
    <n v="12800"/>
    <x v="4"/>
  </r>
  <r>
    <d v="2018-11-01T00:00:00"/>
    <x v="2"/>
    <x v="3"/>
    <n v="25.62"/>
    <n v="577.28"/>
    <x v="4"/>
  </r>
  <r>
    <d v="2018-11-01T00:00:00"/>
    <x v="1"/>
    <x v="0"/>
    <n v="-19.82"/>
    <n v="162"/>
    <x v="6"/>
  </r>
  <r>
    <d v="2018-11-01T00:00:00"/>
    <x v="1"/>
    <x v="1"/>
    <n v="-0.89"/>
    <n v="7.31"/>
    <x v="6"/>
  </r>
  <r>
    <d v="2018-11-01T00:00:00"/>
    <x v="1"/>
    <x v="0"/>
    <n v="-25.08"/>
    <n v="205"/>
    <x v="6"/>
  </r>
  <r>
    <d v="2018-11-01T00:00:00"/>
    <x v="1"/>
    <x v="1"/>
    <n v="-1.1299999999999999"/>
    <n v="9.25"/>
    <x v="6"/>
  </r>
  <r>
    <d v="2018-12-01T00:00:00"/>
    <x v="1"/>
    <x v="0"/>
    <n v="-40726.06"/>
    <n v="332865.28000000003"/>
    <x v="2"/>
  </r>
  <r>
    <d v="2018-12-01T00:00:00"/>
    <x v="1"/>
    <x v="1"/>
    <n v="-1836.73"/>
    <n v="15012.3"/>
    <x v="2"/>
  </r>
  <r>
    <d v="2018-12-01T00:00:00"/>
    <x v="5"/>
    <x v="0"/>
    <n v="-39911.22"/>
    <n v="447386"/>
    <x v="2"/>
  </r>
  <r>
    <d v="2018-12-01T00:00:00"/>
    <x v="5"/>
    <x v="1"/>
    <n v="-1800.05"/>
    <n v="20177.240000000002"/>
    <x v="2"/>
  </r>
  <r>
    <d v="2018-12-01T00:00:00"/>
    <x v="2"/>
    <x v="2"/>
    <n v="34833.57"/>
    <n v="784887.01"/>
    <x v="2"/>
  </r>
  <r>
    <d v="2018-12-01T00:00:00"/>
    <x v="2"/>
    <x v="3"/>
    <n v="1570.78"/>
    <n v="35398.26"/>
    <x v="2"/>
  </r>
  <r>
    <d v="2018-12-01T00:00:00"/>
    <x v="2"/>
    <x v="6"/>
    <n v="0"/>
    <n v="772844.28"/>
    <x v="2"/>
  </r>
  <r>
    <d v="2018-11-01T00:00:00"/>
    <x v="1"/>
    <x v="0"/>
    <n v="-1569.32"/>
    <n v="12826.48"/>
    <x v="12"/>
  </r>
  <r>
    <d v="2018-11-01T00:00:00"/>
    <x v="1"/>
    <x v="1"/>
    <n v="-70.78"/>
    <n v="578.48"/>
    <x v="12"/>
  </r>
  <r>
    <d v="2018-11-01T00:00:00"/>
    <x v="5"/>
    <x v="0"/>
    <n v="-2080.38"/>
    <n v="23320"/>
    <x v="12"/>
  </r>
  <r>
    <d v="2018-11-01T00:00:00"/>
    <x v="5"/>
    <x v="1"/>
    <n v="-93.82"/>
    <n v="1051.73"/>
    <x v="12"/>
  </r>
  <r>
    <d v="2018-11-01T00:00:00"/>
    <x v="2"/>
    <x v="2"/>
    <n v="1604.18"/>
    <n v="36146.480000000003"/>
    <x v="12"/>
  </r>
  <r>
    <d v="2018-11-01T00:00:00"/>
    <x v="2"/>
    <x v="3"/>
    <n v="72.34"/>
    <n v="1630.2"/>
    <x v="12"/>
  </r>
  <r>
    <d v="2018-11-01T00:00:00"/>
    <x v="1"/>
    <x v="0"/>
    <n v="-372.48"/>
    <n v="3044.35"/>
    <x v="12"/>
  </r>
  <r>
    <d v="2018-11-01T00:00:00"/>
    <x v="1"/>
    <x v="1"/>
    <n v="-16.8"/>
    <n v="137.30000000000001"/>
    <x v="12"/>
  </r>
  <r>
    <d v="2018-11-01T00:00:00"/>
    <x v="5"/>
    <x v="0"/>
    <n v="-493.78"/>
    <n v="5535"/>
    <x v="12"/>
  </r>
  <r>
    <d v="2018-11-01T00:00:00"/>
    <x v="5"/>
    <x v="1"/>
    <n v="-22.27"/>
    <n v="249.63"/>
    <x v="12"/>
  </r>
  <r>
    <d v="2018-11-01T00:00:00"/>
    <x v="2"/>
    <x v="2"/>
    <n v="380.75"/>
    <n v="8579.35"/>
    <x v="12"/>
  </r>
  <r>
    <d v="2018-11-01T00:00:00"/>
    <x v="2"/>
    <x v="3"/>
    <n v="17.170000000000002"/>
    <n v="386.93"/>
    <x v="12"/>
  </r>
  <r>
    <d v="2018-11-01T00:00:00"/>
    <x v="1"/>
    <x v="0"/>
    <n v="-238.31"/>
    <n v="1947.77"/>
    <x v="12"/>
  </r>
  <r>
    <d v="2018-12-01T00:00:00"/>
    <x v="1"/>
    <x v="1"/>
    <n v="-1.38"/>
    <n v="11.32"/>
    <x v="14"/>
  </r>
  <r>
    <d v="2018-12-01T00:00:00"/>
    <x v="5"/>
    <x v="0"/>
    <n v="-13.56"/>
    <n v="152"/>
    <x v="14"/>
  </r>
  <r>
    <d v="2018-12-01T00:00:00"/>
    <x v="5"/>
    <x v="1"/>
    <n v="-0.61"/>
    <n v="6.86"/>
    <x v="14"/>
  </r>
  <r>
    <d v="2018-12-01T00:00:00"/>
    <x v="2"/>
    <x v="6"/>
    <n v="0"/>
    <n v="403"/>
    <x v="14"/>
  </r>
  <r>
    <d v="2018-12-01T00:00:00"/>
    <x v="2"/>
    <x v="2"/>
    <n v="17.89"/>
    <n v="403"/>
    <x v="14"/>
  </r>
  <r>
    <d v="2018-12-01T00:00:00"/>
    <x v="2"/>
    <x v="3"/>
    <n v="0.81"/>
    <n v="18.170000000000002"/>
    <x v="14"/>
  </r>
  <r>
    <d v="2018-12-01T00:00:00"/>
    <x v="1"/>
    <x v="0"/>
    <n v="-17875.46"/>
    <n v="146102.14000000001"/>
    <x v="2"/>
  </r>
  <r>
    <d v="2018-12-01T00:00:00"/>
    <x v="1"/>
    <x v="1"/>
    <n v="-806.24"/>
    <n v="6589.16"/>
    <x v="2"/>
  </r>
  <r>
    <d v="2018-12-01T00:00:00"/>
    <x v="5"/>
    <x v="0"/>
    <n v="-12132.76"/>
    <n v="136002"/>
    <x v="2"/>
  </r>
  <r>
    <d v="2018-12-01T00:00:00"/>
    <x v="5"/>
    <x v="1"/>
    <n v="-547.14"/>
    <n v="6133.77"/>
    <x v="2"/>
  </r>
  <r>
    <d v="2018-12-01T00:00:00"/>
    <x v="2"/>
    <x v="6"/>
    <n v="0"/>
    <n v="281745.14"/>
    <x v="2"/>
  </r>
  <r>
    <d v="2018-12-01T00:00:00"/>
    <x v="2"/>
    <x v="2"/>
    <n v="12523.17"/>
    <n v="282181.14"/>
    <x v="2"/>
  </r>
  <r>
    <d v="2018-12-01T00:00:00"/>
    <x v="2"/>
    <x v="3"/>
    <n v="564.67999999999995"/>
    <n v="12726.51"/>
    <x v="2"/>
  </r>
  <r>
    <d v="2018-12-01T00:00:00"/>
    <x v="1"/>
    <x v="0"/>
    <n v="-467.24"/>
    <n v="3818.73"/>
    <x v="1"/>
  </r>
  <r>
    <d v="2018-12-01T00:00:00"/>
    <x v="1"/>
    <x v="1"/>
    <n v="-21.09"/>
    <n v="172.24"/>
    <x v="1"/>
  </r>
  <r>
    <d v="2018-12-01T00:00:00"/>
    <x v="5"/>
    <x v="0"/>
    <n v="-319.27999999999997"/>
    <n v="3579"/>
    <x v="1"/>
  </r>
  <r>
    <d v="2018-12-01T00:00:00"/>
    <x v="5"/>
    <x v="1"/>
    <n v="-14.4"/>
    <n v="161.41"/>
    <x v="1"/>
  </r>
  <r>
    <d v="2018-12-01T00:00:00"/>
    <x v="2"/>
    <x v="6"/>
    <n v="0"/>
    <n v="7397.73"/>
    <x v="1"/>
  </r>
  <r>
    <d v="2018-12-01T00:00:00"/>
    <x v="2"/>
    <x v="2"/>
    <n v="328.31"/>
    <n v="7397.73"/>
    <x v="1"/>
  </r>
  <r>
    <d v="2018-12-01T00:00:00"/>
    <x v="2"/>
    <x v="3"/>
    <n v="14.81"/>
    <n v="333.63"/>
    <x v="1"/>
  </r>
  <r>
    <d v="2018-12-01T00:00:00"/>
    <x v="1"/>
    <x v="4"/>
    <n v="-1.28"/>
    <n v="10.46"/>
    <x v="3"/>
  </r>
  <r>
    <d v="2018-12-01T00:00:00"/>
    <x v="1"/>
    <x v="5"/>
    <n v="-0.06"/>
    <n v="0.47"/>
    <x v="3"/>
  </r>
  <r>
    <d v="2018-12-01T00:00:00"/>
    <x v="5"/>
    <x v="4"/>
    <n v="-0.89"/>
    <n v="10"/>
    <x v="3"/>
  </r>
  <r>
    <d v="2018-12-01T00:00:00"/>
    <x v="5"/>
    <x v="5"/>
    <n v="-0.04"/>
    <n v="0.45"/>
    <x v="3"/>
  </r>
  <r>
    <d v="2018-12-01T00:00:00"/>
    <x v="1"/>
    <x v="4"/>
    <n v="-4.91"/>
    <n v="40.119999999999997"/>
    <x v="3"/>
  </r>
  <r>
    <d v="2018-12-01T00:00:00"/>
    <x v="1"/>
    <x v="5"/>
    <n v="-0.22"/>
    <n v="1.81"/>
    <x v="3"/>
  </r>
  <r>
    <d v="2018-12-01T00:00:00"/>
    <x v="5"/>
    <x v="4"/>
    <n v="-3.39"/>
    <n v="38"/>
    <x v="3"/>
  </r>
  <r>
    <d v="2018-12-01T00:00:00"/>
    <x v="5"/>
    <x v="5"/>
    <n v="-0.15"/>
    <n v="1.71"/>
    <x v="3"/>
  </r>
  <r>
    <d v="2018-12-01T00:00:00"/>
    <x v="1"/>
    <x v="0"/>
    <n v="-6.97"/>
    <n v="57"/>
    <x v="5"/>
  </r>
  <r>
    <d v="2018-12-01T00:00:00"/>
    <x v="1"/>
    <x v="1"/>
    <n v="-0.31"/>
    <n v="2.57"/>
    <x v="5"/>
  </r>
  <r>
    <d v="2018-12-01T00:00:00"/>
    <x v="5"/>
    <x v="0"/>
    <n v="-4.7300000000000004"/>
    <n v="53"/>
    <x v="5"/>
  </r>
  <r>
    <d v="2018-12-01T00:00:00"/>
    <x v="5"/>
    <x v="1"/>
    <n v="-0.21"/>
    <n v="2.39"/>
    <x v="5"/>
  </r>
  <r>
    <d v="2018-12-01T00:00:00"/>
    <x v="2"/>
    <x v="6"/>
    <n v="0"/>
    <n v="110"/>
    <x v="5"/>
  </r>
  <r>
    <d v="2018-12-01T00:00:00"/>
    <x v="2"/>
    <x v="2"/>
    <n v="4.88"/>
    <n v="110"/>
    <x v="5"/>
  </r>
  <r>
    <d v="2018-12-01T00:00:00"/>
    <x v="2"/>
    <x v="3"/>
    <n v="0.22"/>
    <n v="4.96"/>
    <x v="5"/>
  </r>
  <r>
    <d v="2018-12-01T00:00:00"/>
    <x v="5"/>
    <x v="0"/>
    <n v="-8931.9599999999991"/>
    <n v="100123"/>
    <x v="2"/>
  </r>
  <r>
    <d v="2018-12-01T00:00:00"/>
    <x v="5"/>
    <x v="1"/>
    <n v="-402.93"/>
    <n v="4515.58"/>
    <x v="2"/>
  </r>
  <r>
    <d v="2018-12-01T00:00:00"/>
    <x v="6"/>
    <x v="0"/>
    <n v="-0.59"/>
    <n v="7"/>
    <x v="2"/>
  </r>
  <r>
    <d v="2018-12-01T00:00:00"/>
    <x v="6"/>
    <x v="1"/>
    <n v="-0.03"/>
    <n v="0.32"/>
    <x v="2"/>
  </r>
  <r>
    <d v="2018-12-01T00:00:00"/>
    <x v="2"/>
    <x v="2"/>
    <n v="34441.79"/>
    <n v="776064.41"/>
    <x v="2"/>
  </r>
  <r>
    <d v="2018-12-01T00:00:00"/>
    <x v="2"/>
    <x v="3"/>
    <n v="1553.28"/>
    <n v="35000.6"/>
    <x v="2"/>
  </r>
  <r>
    <d v="2018-12-01T00:00:00"/>
    <x v="2"/>
    <x v="6"/>
    <n v="0"/>
    <n v="769370.39"/>
    <x v="2"/>
  </r>
  <r>
    <d v="2018-12-01T00:00:00"/>
    <x v="1"/>
    <x v="0"/>
    <n v="-57507.53"/>
    <n v="470024.97"/>
    <x v="2"/>
  </r>
  <r>
    <d v="2018-12-01T00:00:00"/>
    <x v="1"/>
    <x v="1"/>
    <n v="-2593.69"/>
    <n v="21198.05"/>
    <x v="2"/>
  </r>
  <r>
    <d v="2018-12-01T00:00:00"/>
    <x v="5"/>
    <x v="0"/>
    <n v="-34.97"/>
    <n v="392"/>
    <x v="2"/>
  </r>
  <r>
    <d v="2018-12-01T00:00:00"/>
    <x v="5"/>
    <x v="1"/>
    <n v="-1.58"/>
    <n v="17.68"/>
    <x v="2"/>
  </r>
  <r>
    <d v="2018-12-01T00:00:00"/>
    <x v="2"/>
    <x v="6"/>
    <n v="0"/>
    <n v="2224.9699999999998"/>
    <x v="2"/>
  </r>
  <r>
    <d v="2018-12-01T00:00:00"/>
    <x v="2"/>
    <x v="2"/>
    <n v="32952.480000000003"/>
    <n v="742506.42"/>
    <x v="2"/>
  </r>
  <r>
    <d v="2018-12-01T00:00:00"/>
    <x v="2"/>
    <x v="3"/>
    <n v="1486.14"/>
    <n v="33487.19"/>
    <x v="2"/>
  </r>
  <r>
    <d v="2019-05-01T00:00:00"/>
    <x v="5"/>
    <x v="0"/>
    <n v="-85.11"/>
    <n v="954"/>
    <x v="14"/>
  </r>
  <r>
    <d v="2019-05-01T00:00:00"/>
    <x v="5"/>
    <x v="1"/>
    <n v="-3.84"/>
    <n v="43.03"/>
    <x v="14"/>
  </r>
  <r>
    <d v="2019-05-01T00:00:00"/>
    <x v="6"/>
    <x v="0"/>
    <n v="-219.28"/>
    <n v="2603"/>
    <x v="14"/>
  </r>
  <r>
    <d v="2019-05-01T00:00:00"/>
    <x v="6"/>
    <x v="1"/>
    <n v="-9.89"/>
    <n v="117.4"/>
    <x v="14"/>
  </r>
  <r>
    <d v="2019-05-01T00:00:00"/>
    <x v="3"/>
    <x v="0"/>
    <n v="-54.14"/>
    <n v="695"/>
    <x v="14"/>
  </r>
  <r>
    <d v="2019-05-01T00:00:00"/>
    <x v="3"/>
    <x v="1"/>
    <n v="-2.4500000000000002"/>
    <n v="31.34"/>
    <x v="14"/>
  </r>
  <r>
    <d v="2019-05-01T00:00:00"/>
    <x v="2"/>
    <x v="2"/>
    <n v="188.71"/>
    <n v="4252"/>
    <x v="14"/>
  </r>
  <r>
    <d v="2019-05-01T00:00:00"/>
    <x v="2"/>
    <x v="3"/>
    <n v="8.51"/>
    <n v="191.76"/>
    <x v="14"/>
  </r>
  <r>
    <d v="2018-11-01T00:00:00"/>
    <x v="1"/>
    <x v="0"/>
    <n v="-4920.5"/>
    <n v="40216.76"/>
    <x v="1"/>
  </r>
  <r>
    <d v="2018-11-01T00:00:00"/>
    <x v="1"/>
    <x v="1"/>
    <n v="-221.91"/>
    <n v="1813.8"/>
    <x v="1"/>
  </r>
  <r>
    <d v="2018-11-01T00:00:00"/>
    <x v="5"/>
    <x v="0"/>
    <n v="-6524.18"/>
    <n v="73133"/>
    <x v="1"/>
  </r>
  <r>
    <d v="2018-11-01T00:00:00"/>
    <x v="5"/>
    <x v="1"/>
    <n v="-294.24"/>
    <n v="3298.28"/>
    <x v="1"/>
  </r>
  <r>
    <d v="2018-11-01T00:00:00"/>
    <x v="2"/>
    <x v="6"/>
    <n v="0"/>
    <n v="113349.75999999999"/>
    <x v="1"/>
  </r>
  <r>
    <d v="2018-11-01T00:00:00"/>
    <x v="2"/>
    <x v="2"/>
    <n v="5030.43"/>
    <n v="113349.75999999999"/>
    <x v="1"/>
  </r>
  <r>
    <d v="2018-11-01T00:00:00"/>
    <x v="2"/>
    <x v="3"/>
    <n v="226.84"/>
    <n v="5112.12"/>
    <x v="1"/>
  </r>
  <r>
    <d v="2018-11-01T00:00:00"/>
    <x v="1"/>
    <x v="4"/>
    <n v="-13.52"/>
    <n v="110.48"/>
    <x v="3"/>
  </r>
  <r>
    <d v="2018-11-01T00:00:00"/>
    <x v="1"/>
    <x v="5"/>
    <n v="-0.61"/>
    <n v="4.9800000000000004"/>
    <x v="3"/>
  </r>
  <r>
    <d v="2018-11-01T00:00:00"/>
    <x v="5"/>
    <x v="4"/>
    <n v="-18.02"/>
    <n v="202"/>
    <x v="3"/>
  </r>
  <r>
    <d v="2018-11-01T00:00:00"/>
    <x v="5"/>
    <x v="5"/>
    <n v="-0.81"/>
    <n v="9.11"/>
    <x v="3"/>
  </r>
  <r>
    <d v="2018-11-01T00:00:00"/>
    <x v="1"/>
    <x v="0"/>
    <n v="-64.12"/>
    <n v="524"/>
    <x v="6"/>
  </r>
  <r>
    <d v="2018-11-01T00:00:00"/>
    <x v="1"/>
    <x v="1"/>
    <n v="-2.89"/>
    <n v="23.64"/>
    <x v="6"/>
  </r>
  <r>
    <d v="2018-11-01T00:00:00"/>
    <x v="1"/>
    <x v="0"/>
    <n v="-2687.29"/>
    <n v="21963.97"/>
    <x v="1"/>
  </r>
  <r>
    <d v="2018-11-01T00:00:00"/>
    <x v="1"/>
    <x v="1"/>
    <n v="-121.23"/>
    <n v="990.57"/>
    <x v="1"/>
  </r>
  <r>
    <d v="2018-11-01T00:00:00"/>
    <x v="5"/>
    <x v="0"/>
    <n v="-3562.88"/>
    <n v="39938"/>
    <x v="1"/>
  </r>
  <r>
    <d v="2018-11-01T00:00:00"/>
    <x v="5"/>
    <x v="1"/>
    <n v="-160.69999999999999"/>
    <n v="1801.18"/>
    <x v="1"/>
  </r>
  <r>
    <d v="2018-11-01T00:00:00"/>
    <x v="2"/>
    <x v="6"/>
    <n v="0"/>
    <n v="61901.97"/>
    <x v="1"/>
  </r>
  <r>
    <d v="2018-11-01T00:00:00"/>
    <x v="2"/>
    <x v="2"/>
    <n v="2747.19"/>
    <n v="61901.97"/>
    <x v="1"/>
  </r>
  <r>
    <d v="2018-11-01T00:00:00"/>
    <x v="2"/>
    <x v="3"/>
    <n v="123.9"/>
    <n v="2791.75"/>
    <x v="1"/>
  </r>
  <r>
    <d v="2018-11-01T00:00:00"/>
    <x v="1"/>
    <x v="4"/>
    <n v="-57.14"/>
    <n v="466.91"/>
    <x v="3"/>
  </r>
  <r>
    <d v="2018-11-01T00:00:00"/>
    <x v="1"/>
    <x v="5"/>
    <n v="-2.56"/>
    <n v="21.05"/>
    <x v="3"/>
  </r>
  <r>
    <d v="2018-11-01T00:00:00"/>
    <x v="5"/>
    <x v="4"/>
    <n v="-75.56"/>
    <n v="847"/>
    <x v="3"/>
  </r>
  <r>
    <d v="2018-11-01T00:00:00"/>
    <x v="5"/>
    <x v="5"/>
    <n v="-3.37"/>
    <n v="38.19"/>
    <x v="3"/>
  </r>
  <r>
    <d v="2018-11-01T00:00:00"/>
    <x v="1"/>
    <x v="4"/>
    <n v="-2.87"/>
    <n v="23.47"/>
    <x v="3"/>
  </r>
  <r>
    <d v="2018-11-01T00:00:00"/>
    <x v="1"/>
    <x v="5"/>
    <n v="-0.13"/>
    <n v="1.06"/>
    <x v="3"/>
  </r>
  <r>
    <d v="2018-11-01T00:00:00"/>
    <x v="5"/>
    <x v="4"/>
    <n v="-3.75"/>
    <n v="42"/>
    <x v="3"/>
  </r>
  <r>
    <d v="2018-11-01T00:00:00"/>
    <x v="5"/>
    <x v="5"/>
    <n v="-0.17"/>
    <n v="1.89"/>
    <x v="3"/>
  </r>
  <r>
    <d v="2018-11-01T00:00:00"/>
    <x v="1"/>
    <x v="4"/>
    <n v="-10.09"/>
    <n v="82.5"/>
    <x v="3"/>
  </r>
  <r>
    <d v="2018-11-01T00:00:00"/>
    <x v="1"/>
    <x v="5"/>
    <n v="-0.46"/>
    <n v="3.71"/>
    <x v="3"/>
  </r>
  <r>
    <d v="2018-11-01T00:00:00"/>
    <x v="5"/>
    <x v="4"/>
    <n v="-13.38"/>
    <n v="150"/>
    <x v="3"/>
  </r>
  <r>
    <d v="2018-11-01T00:00:00"/>
    <x v="5"/>
    <x v="5"/>
    <n v="-0.59"/>
    <n v="6.76"/>
    <x v="3"/>
  </r>
  <r>
    <d v="2018-11-01T00:00:00"/>
    <x v="1"/>
    <x v="4"/>
    <n v="-55.93"/>
    <n v="457.12"/>
    <x v="3"/>
  </r>
  <r>
    <d v="2018-11-01T00:00:00"/>
    <x v="1"/>
    <x v="5"/>
    <n v="-2.5099999999999998"/>
    <n v="20.61"/>
    <x v="3"/>
  </r>
  <r>
    <d v="2018-11-01T00:00:00"/>
    <x v="5"/>
    <x v="4"/>
    <n v="-74.040000000000006"/>
    <n v="830"/>
    <x v="3"/>
  </r>
  <r>
    <d v="2018-11-01T00:00:00"/>
    <x v="5"/>
    <x v="5"/>
    <n v="-3.34"/>
    <n v="37.42"/>
    <x v="3"/>
  </r>
  <r>
    <d v="2018-11-01T00:00:00"/>
    <x v="1"/>
    <x v="4"/>
    <n v="-8.68"/>
    <n v="70.88"/>
    <x v="3"/>
  </r>
  <r>
    <d v="2018-11-01T00:00:00"/>
    <x v="1"/>
    <x v="5"/>
    <n v="-0.39"/>
    <n v="3.2"/>
    <x v="3"/>
  </r>
  <r>
    <d v="2018-11-01T00:00:00"/>
    <x v="5"/>
    <x v="4"/>
    <n v="-11.59"/>
    <n v="130"/>
    <x v="3"/>
  </r>
  <r>
    <d v="2018-11-01T00:00:00"/>
    <x v="5"/>
    <x v="5"/>
    <n v="-0.52"/>
    <n v="5.87"/>
    <x v="3"/>
  </r>
  <r>
    <d v="2018-11-01T00:00:00"/>
    <x v="1"/>
    <x v="0"/>
    <n v="-17.739999999999998"/>
    <n v="145"/>
    <x v="5"/>
  </r>
  <r>
    <d v="2018-11-01T00:00:00"/>
    <x v="1"/>
    <x v="1"/>
    <n v="-0.8"/>
    <n v="6.54"/>
    <x v="5"/>
  </r>
  <r>
    <d v="2018-11-01T00:00:00"/>
    <x v="5"/>
    <x v="0"/>
    <n v="-23.55"/>
    <n v="264"/>
    <x v="5"/>
  </r>
  <r>
    <d v="2018-11-01T00:00:00"/>
    <x v="5"/>
    <x v="1"/>
    <n v="-1.06"/>
    <n v="11.91"/>
    <x v="5"/>
  </r>
  <r>
    <d v="2018-11-01T00:00:00"/>
    <x v="2"/>
    <x v="6"/>
    <n v="0"/>
    <n v="409"/>
    <x v="5"/>
  </r>
  <r>
    <d v="2018-11-01T00:00:00"/>
    <x v="1"/>
    <x v="1"/>
    <n v="-10.75"/>
    <n v="87.84"/>
    <x v="12"/>
  </r>
  <r>
    <d v="2018-11-01T00:00:00"/>
    <x v="5"/>
    <x v="0"/>
    <n v="-315.89"/>
    <n v="3541"/>
    <x v="12"/>
  </r>
  <r>
    <d v="2018-11-01T00:00:00"/>
    <x v="5"/>
    <x v="1"/>
    <n v="-14.25"/>
    <n v="159.69999999999999"/>
    <x v="12"/>
  </r>
  <r>
    <d v="2018-11-01T00:00:00"/>
    <x v="2"/>
    <x v="2"/>
    <n v="243.59"/>
    <n v="5488.77"/>
    <x v="12"/>
  </r>
  <r>
    <d v="2018-11-01T00:00:00"/>
    <x v="2"/>
    <x v="3"/>
    <n v="10.99"/>
    <n v="247.54"/>
    <x v="12"/>
  </r>
  <r>
    <d v="2018-11-01T00:00:00"/>
    <x v="1"/>
    <x v="0"/>
    <n v="-944.75"/>
    <n v="7721.66"/>
    <x v="19"/>
  </r>
  <r>
    <d v="2018-11-01T00:00:00"/>
    <x v="1"/>
    <x v="1"/>
    <n v="-42.61"/>
    <n v="348.25"/>
    <x v="19"/>
  </r>
  <r>
    <d v="2018-11-01T00:00:00"/>
    <x v="5"/>
    <x v="0"/>
    <n v="-1252.33"/>
    <n v="14038"/>
    <x v="19"/>
  </r>
  <r>
    <d v="2018-11-01T00:00:00"/>
    <x v="5"/>
    <x v="1"/>
    <n v="-56.48"/>
    <n v="633.11"/>
    <x v="19"/>
  </r>
  <r>
    <d v="2018-11-01T00:00:00"/>
    <x v="2"/>
    <x v="2"/>
    <n v="965.69"/>
    <n v="21759.66"/>
    <x v="19"/>
  </r>
  <r>
    <d v="2018-11-01T00:00:00"/>
    <x v="2"/>
    <x v="3"/>
    <n v="43.55"/>
    <n v="981.36"/>
    <x v="19"/>
  </r>
  <r>
    <d v="2018-11-01T00:00:00"/>
    <x v="1"/>
    <x v="0"/>
    <n v="-208.09"/>
    <n v="1700.78"/>
    <x v="15"/>
  </r>
  <r>
    <d v="2018-11-01T00:00:00"/>
    <x v="1"/>
    <x v="1"/>
    <n v="-9.39"/>
    <n v="76.709999999999994"/>
    <x v="15"/>
  </r>
  <r>
    <d v="2018-11-01T00:00:00"/>
    <x v="5"/>
    <x v="0"/>
    <n v="-275.75"/>
    <n v="3091"/>
    <x v="15"/>
  </r>
  <r>
    <d v="2018-11-01T00:00:00"/>
    <x v="5"/>
    <x v="1"/>
    <n v="-12.44"/>
    <n v="139.4"/>
    <x v="15"/>
  </r>
  <r>
    <d v="2018-11-01T00:00:00"/>
    <x v="2"/>
    <x v="2"/>
    <n v="212.66"/>
    <n v="4791.78"/>
    <x v="15"/>
  </r>
  <r>
    <d v="2018-11-01T00:00:00"/>
    <x v="2"/>
    <x v="3"/>
    <n v="9.59"/>
    <n v="216.11"/>
    <x v="15"/>
  </r>
  <r>
    <d v="2018-11-01T00:00:00"/>
    <x v="1"/>
    <x v="0"/>
    <n v="-517.27"/>
    <n v="4227.82"/>
    <x v="12"/>
  </r>
  <r>
    <d v="2018-11-01T00:00:00"/>
    <x v="1"/>
    <x v="1"/>
    <n v="-23.33"/>
    <n v="190.67"/>
    <x v="12"/>
  </r>
  <r>
    <d v="2018-11-01T00:00:00"/>
    <x v="5"/>
    <x v="0"/>
    <n v="-685.85"/>
    <n v="7688"/>
    <x v="12"/>
  </r>
  <r>
    <d v="2018-11-01T00:00:00"/>
    <x v="5"/>
    <x v="1"/>
    <n v="-30.93"/>
    <n v="346.73"/>
    <x v="12"/>
  </r>
  <r>
    <d v="2018-11-01T00:00:00"/>
    <x v="2"/>
    <x v="2"/>
    <n v="528.82000000000005"/>
    <n v="11915.82"/>
    <x v="12"/>
  </r>
  <r>
    <d v="2018-11-01T00:00:00"/>
    <x v="2"/>
    <x v="3"/>
    <n v="23.85"/>
    <n v="537.4"/>
    <x v="12"/>
  </r>
  <r>
    <d v="2018-11-01T00:00:00"/>
    <x v="1"/>
    <x v="0"/>
    <n v="-195.07"/>
    <n v="1594.32"/>
    <x v="7"/>
  </r>
  <r>
    <d v="2018-11-01T00:00:00"/>
    <x v="1"/>
    <x v="1"/>
    <n v="-8.8000000000000007"/>
    <n v="71.900000000000006"/>
    <x v="7"/>
  </r>
  <r>
    <d v="2018-11-01T00:00:00"/>
    <x v="5"/>
    <x v="0"/>
    <n v="-258.62"/>
    <n v="2899"/>
    <x v="7"/>
  </r>
  <r>
    <d v="2018-11-01T00:00:00"/>
    <x v="5"/>
    <x v="1"/>
    <n v="-11.66"/>
    <n v="130.74"/>
    <x v="7"/>
  </r>
  <r>
    <d v="2018-11-01T00:00:00"/>
    <x v="2"/>
    <x v="6"/>
    <n v="0"/>
    <n v="4493.32"/>
    <x v="7"/>
  </r>
  <r>
    <d v="2018-11-01T00:00:00"/>
    <x v="2"/>
    <x v="2"/>
    <n v="199.41"/>
    <n v="4493.32"/>
    <x v="7"/>
  </r>
  <r>
    <d v="2018-11-01T00:00:00"/>
    <x v="2"/>
    <x v="3"/>
    <n v="8.99"/>
    <n v="202.65"/>
    <x v="7"/>
  </r>
  <r>
    <d v="2018-11-01T00:00:00"/>
    <x v="1"/>
    <x v="0"/>
    <n v="-616.07000000000005"/>
    <n v="5035.26"/>
    <x v="7"/>
  </r>
  <r>
    <d v="2018-11-01T00:00:00"/>
    <x v="1"/>
    <x v="1"/>
    <n v="-27.79"/>
    <n v="227.09"/>
    <x v="7"/>
  </r>
  <r>
    <d v="2018-11-01T00:00:00"/>
    <x v="5"/>
    <x v="0"/>
    <n v="-816.62"/>
    <n v="9154"/>
    <x v="7"/>
  </r>
  <r>
    <d v="2018-11-01T00:00:00"/>
    <x v="5"/>
    <x v="1"/>
    <n v="-36.83"/>
    <n v="412.83"/>
    <x v="7"/>
  </r>
  <r>
    <d v="2018-11-01T00:00:00"/>
    <x v="2"/>
    <x v="6"/>
    <n v="0"/>
    <n v="14189.26"/>
    <x v="7"/>
  </r>
  <r>
    <d v="2018-11-01T00:00:00"/>
    <x v="2"/>
    <x v="2"/>
    <n v="629.73"/>
    <n v="14189.26"/>
    <x v="7"/>
  </r>
  <r>
    <d v="2018-11-01T00:00:00"/>
    <x v="2"/>
    <x v="3"/>
    <n v="28.4"/>
    <n v="639.91999999999996"/>
    <x v="7"/>
  </r>
  <r>
    <d v="2018-11-01T00:00:00"/>
    <x v="1"/>
    <x v="0"/>
    <n v="-42.33"/>
    <n v="346"/>
    <x v="2"/>
  </r>
  <r>
    <d v="2018-11-01T00:00:00"/>
    <x v="1"/>
    <x v="1"/>
    <n v="-1.91"/>
    <n v="15.6"/>
    <x v="2"/>
  </r>
  <r>
    <d v="2018-11-01T00:00:00"/>
    <x v="5"/>
    <x v="0"/>
    <n v="-64.94"/>
    <n v="728"/>
    <x v="2"/>
  </r>
  <r>
    <d v="2018-11-01T00:00:00"/>
    <x v="5"/>
    <x v="1"/>
    <n v="-2.93"/>
    <n v="32.83"/>
    <x v="2"/>
  </r>
  <r>
    <d v="2018-11-01T00:00:00"/>
    <x v="2"/>
    <x v="2"/>
    <n v="47.66"/>
    <n v="1074"/>
    <x v="2"/>
  </r>
  <r>
    <d v="2018-11-01T00:00:00"/>
    <x v="2"/>
    <x v="3"/>
    <n v="2.15"/>
    <n v="48.44"/>
    <x v="2"/>
  </r>
  <r>
    <d v="2018-11-01T00:00:00"/>
    <x v="2"/>
    <x v="6"/>
    <n v="0"/>
    <n v="1074"/>
    <x v="2"/>
  </r>
  <r>
    <d v="2018-11-01T00:00:00"/>
    <x v="1"/>
    <x v="4"/>
    <n v="-19.13"/>
    <n v="156.32"/>
    <x v="3"/>
  </r>
  <r>
    <d v="2018-11-01T00:00:00"/>
    <x v="1"/>
    <x v="5"/>
    <n v="-0.87"/>
    <n v="7.06"/>
    <x v="3"/>
  </r>
  <r>
    <d v="2018-11-01T00:00:00"/>
    <x v="5"/>
    <x v="4"/>
    <n v="-29.53"/>
    <n v="331"/>
    <x v="3"/>
  </r>
  <r>
    <d v="2018-11-01T00:00:00"/>
    <x v="5"/>
    <x v="5"/>
    <n v="-1.34"/>
    <n v="14.93"/>
    <x v="3"/>
  </r>
  <r>
    <d v="2018-11-01T00:00:00"/>
    <x v="1"/>
    <x v="0"/>
    <n v="-4608.2"/>
    <n v="37664"/>
    <x v="0"/>
  </r>
  <r>
    <d v="2018-11-01T00:00:00"/>
    <x v="1"/>
    <x v="1"/>
    <n v="-207.83"/>
    <n v="1698.65"/>
    <x v="0"/>
  </r>
  <r>
    <d v="2018-11-01T00:00:00"/>
    <x v="5"/>
    <x v="0"/>
    <n v="-7056.07"/>
    <n v="79095"/>
    <x v="0"/>
  </r>
  <r>
    <d v="2018-11-01T00:00:00"/>
    <x v="5"/>
    <x v="1"/>
    <n v="-318.24"/>
    <n v="3567.18"/>
    <x v="0"/>
  </r>
  <r>
    <d v="2018-11-01T00:00:00"/>
    <x v="2"/>
    <x v="2"/>
    <n v="5181.76"/>
    <n v="116759"/>
    <x v="0"/>
  </r>
  <r>
    <d v="2018-11-01T00:00:00"/>
    <x v="2"/>
    <x v="3"/>
    <n v="233.69"/>
    <n v="5265.84"/>
    <x v="0"/>
  </r>
  <r>
    <d v="2018-11-01T00:00:00"/>
    <x v="1"/>
    <x v="0"/>
    <n v="-1692.35"/>
    <n v="13832"/>
    <x v="4"/>
  </r>
  <r>
    <d v="2018-11-01T00:00:00"/>
    <x v="1"/>
    <x v="1"/>
    <n v="-76.319999999999993"/>
    <n v="623.82000000000005"/>
    <x v="4"/>
  </r>
  <r>
    <d v="2018-11-01T00:00:00"/>
    <x v="5"/>
    <x v="0"/>
    <n v="-2591.37"/>
    <n v="29048"/>
    <x v="4"/>
  </r>
  <r>
    <d v="2018-11-01T00:00:00"/>
    <x v="5"/>
    <x v="1"/>
    <n v="-116.87"/>
    <n v="1310.06"/>
    <x v="4"/>
  </r>
  <r>
    <d v="2018-11-01T00:00:00"/>
    <x v="2"/>
    <x v="2"/>
    <n v="1903.01"/>
    <n v="42880"/>
    <x v="4"/>
  </r>
  <r>
    <d v="2018-11-01T00:00:00"/>
    <x v="2"/>
    <x v="3"/>
    <n v="85.83"/>
    <n v="1933.89"/>
    <x v="4"/>
  </r>
  <r>
    <d v="2018-11-01T00:00:00"/>
    <x v="1"/>
    <x v="0"/>
    <n v="-272.22000000000003"/>
    <n v="2225"/>
    <x v="5"/>
  </r>
  <r>
    <d v="2018-11-01T00:00:00"/>
    <x v="1"/>
    <x v="1"/>
    <n v="-12.27"/>
    <n v="100.35"/>
    <x v="5"/>
  </r>
  <r>
    <d v="2018-11-01T00:00:00"/>
    <x v="5"/>
    <x v="0"/>
    <n v="-361.28"/>
    <n v="4050"/>
    <x v="5"/>
  </r>
  <r>
    <d v="2018-11-01T00:00:00"/>
    <x v="5"/>
    <x v="1"/>
    <n v="-16.3"/>
    <n v="182.66"/>
    <x v="5"/>
  </r>
  <r>
    <d v="2018-11-01T00:00:00"/>
    <x v="2"/>
    <x v="6"/>
    <n v="0"/>
    <n v="6275"/>
    <x v="5"/>
  </r>
  <r>
    <d v="2018-11-01T00:00:00"/>
    <x v="2"/>
    <x v="2"/>
    <n v="278.48"/>
    <n v="6275"/>
    <x v="5"/>
  </r>
  <r>
    <d v="2018-11-01T00:00:00"/>
    <x v="2"/>
    <x v="3"/>
    <n v="12.57"/>
    <n v="283.02"/>
    <x v="5"/>
  </r>
  <r>
    <d v="2018-11-01T00:00:00"/>
    <x v="1"/>
    <x v="0"/>
    <n v="-329.34"/>
    <n v="2691.81"/>
    <x v="1"/>
  </r>
  <r>
    <d v="2018-11-01T00:00:00"/>
    <x v="1"/>
    <x v="1"/>
    <n v="-14.85"/>
    <n v="121.41"/>
    <x v="1"/>
  </r>
  <r>
    <d v="2018-11-01T00:00:00"/>
    <x v="5"/>
    <x v="0"/>
    <n v="-409.21"/>
    <n v="4587"/>
    <x v="1"/>
  </r>
  <r>
    <d v="2018-11-01T00:00:00"/>
    <x v="5"/>
    <x v="1"/>
    <n v="-18.47"/>
    <n v="206.88"/>
    <x v="1"/>
  </r>
  <r>
    <d v="2018-11-01T00:00:00"/>
    <x v="2"/>
    <x v="6"/>
    <n v="0"/>
    <n v="7278.81"/>
    <x v="1"/>
  </r>
  <r>
    <d v="2018-11-01T00:00:00"/>
    <x v="2"/>
    <x v="2"/>
    <n v="323.04000000000002"/>
    <n v="7278.81"/>
    <x v="1"/>
  </r>
  <r>
    <d v="2018-11-01T00:00:00"/>
    <x v="2"/>
    <x v="3"/>
    <n v="14.57"/>
    <n v="328.28"/>
    <x v="1"/>
  </r>
  <r>
    <d v="2018-11-01T00:00:00"/>
    <x v="1"/>
    <x v="4"/>
    <n v="-8.48"/>
    <n v="69.3"/>
    <x v="3"/>
  </r>
  <r>
    <d v="2018-11-01T00:00:00"/>
    <x v="1"/>
    <x v="5"/>
    <n v="-0.38"/>
    <n v="3.13"/>
    <x v="3"/>
  </r>
  <r>
    <d v="2018-11-01T00:00:00"/>
    <x v="5"/>
    <x v="4"/>
    <n v="-11.24"/>
    <n v="126"/>
    <x v="3"/>
  </r>
  <r>
    <d v="2018-11-01T00:00:00"/>
    <x v="5"/>
    <x v="5"/>
    <n v="-0.51"/>
    <n v="5.68"/>
    <x v="3"/>
  </r>
  <r>
    <d v="2018-11-01T00:00:00"/>
    <x v="1"/>
    <x v="4"/>
    <n v="-2.12"/>
    <n v="17.36"/>
    <x v="3"/>
  </r>
  <r>
    <d v="2018-11-01T00:00:00"/>
    <x v="1"/>
    <x v="5"/>
    <n v="-0.1"/>
    <n v="0.78"/>
    <x v="3"/>
  </r>
  <r>
    <d v="2018-11-01T00:00:00"/>
    <x v="5"/>
    <x v="4"/>
    <n v="-2.77"/>
    <n v="31"/>
    <x v="3"/>
  </r>
  <r>
    <d v="2018-11-01T00:00:00"/>
    <x v="5"/>
    <x v="5"/>
    <n v="-0.12"/>
    <n v="1.4"/>
    <x v="3"/>
  </r>
  <r>
    <d v="2018-11-01T00:00:00"/>
    <x v="1"/>
    <x v="0"/>
    <n v="-2604.73"/>
    <n v="21289.33"/>
    <x v="1"/>
  </r>
  <r>
    <d v="2018-11-01T00:00:00"/>
    <x v="1"/>
    <x v="1"/>
    <n v="-117.45"/>
    <n v="960.09"/>
    <x v="1"/>
  </r>
  <r>
    <d v="2018-11-01T00:00:00"/>
    <x v="5"/>
    <x v="0"/>
    <n v="-3452.45"/>
    <n v="38700"/>
    <x v="1"/>
  </r>
  <r>
    <d v="2018-11-01T00:00:00"/>
    <x v="5"/>
    <x v="1"/>
    <n v="-155.71"/>
    <n v="1745.36"/>
    <x v="1"/>
  </r>
  <r>
    <d v="2018-11-01T00:00:00"/>
    <x v="2"/>
    <x v="6"/>
    <n v="0"/>
    <n v="59989.33"/>
    <x v="1"/>
  </r>
  <r>
    <d v="2018-11-01T00:00:00"/>
    <x v="2"/>
    <x v="2"/>
    <n v="2662.29"/>
    <n v="59989.33"/>
    <x v="1"/>
  </r>
  <r>
    <d v="2018-11-01T00:00:00"/>
    <x v="2"/>
    <x v="3"/>
    <n v="120.04"/>
    <n v="2705.51"/>
    <x v="1"/>
  </r>
  <r>
    <d v="2019-01-01T00:00:00"/>
    <x v="0"/>
    <x v="0"/>
    <n v="-56.84"/>
    <n v="618"/>
    <x v="16"/>
  </r>
  <r>
    <d v="2019-01-01T00:00:00"/>
    <x v="0"/>
    <x v="1"/>
    <n v="-2.56"/>
    <n v="27.87"/>
    <x v="16"/>
  </r>
  <r>
    <d v="2019-01-01T00:00:00"/>
    <x v="2"/>
    <x v="2"/>
    <n v="27.43"/>
    <n v="618"/>
    <x v="16"/>
  </r>
  <r>
    <d v="2019-01-01T00:00:00"/>
    <x v="2"/>
    <x v="3"/>
    <n v="1.24"/>
    <n v="27.87"/>
    <x v="16"/>
  </r>
  <r>
    <d v="2019-01-01T00:00:00"/>
    <x v="0"/>
    <x v="0"/>
    <n v="-77.08"/>
    <n v="838"/>
    <x v="27"/>
  </r>
  <r>
    <d v="2019-01-01T00:00:00"/>
    <x v="0"/>
    <x v="1"/>
    <n v="-3.48"/>
    <n v="37.79"/>
    <x v="27"/>
  </r>
  <r>
    <d v="2019-01-01T00:00:00"/>
    <x v="2"/>
    <x v="2"/>
    <n v="37.19"/>
    <n v="838"/>
    <x v="27"/>
  </r>
  <r>
    <d v="2019-01-01T00:00:00"/>
    <x v="2"/>
    <x v="3"/>
    <n v="1.68"/>
    <n v="37.79"/>
    <x v="27"/>
  </r>
  <r>
    <d v="2019-03-01T00:00:00"/>
    <x v="0"/>
    <x v="0"/>
    <n v="-48.47"/>
    <n v="527"/>
    <x v="16"/>
  </r>
  <r>
    <d v="2019-03-01T00:00:00"/>
    <x v="0"/>
    <x v="1"/>
    <n v="-1.98"/>
    <n v="21.55"/>
    <x v="16"/>
  </r>
  <r>
    <d v="2019-03-01T00:00:00"/>
    <x v="1"/>
    <x v="0"/>
    <n v="-62.4"/>
    <n v="510"/>
    <x v="16"/>
  </r>
  <r>
    <d v="2019-03-01T00:00:00"/>
    <x v="1"/>
    <x v="1"/>
    <n v="-2.5499999999999998"/>
    <n v="20.86"/>
    <x v="16"/>
  </r>
  <r>
    <d v="2019-03-01T00:00:00"/>
    <x v="2"/>
    <x v="2"/>
    <n v="45.98"/>
    <n v="1036"/>
    <x v="16"/>
  </r>
  <r>
    <d v="2018-12-01T00:00:00"/>
    <x v="2"/>
    <x v="6"/>
    <n v="0"/>
    <n v="2044"/>
    <x v="5"/>
  </r>
  <r>
    <d v="2018-12-01T00:00:00"/>
    <x v="2"/>
    <x v="6"/>
    <n v="0"/>
    <n v="23680"/>
    <x v="13"/>
  </r>
  <r>
    <d v="2018-12-01T00:00:00"/>
    <x v="2"/>
    <x v="2"/>
    <n v="1050.92"/>
    <n v="23680"/>
    <x v="13"/>
  </r>
  <r>
    <d v="2018-12-01T00:00:00"/>
    <x v="2"/>
    <x v="3"/>
    <n v="47.4"/>
    <n v="1067.97"/>
    <x v="13"/>
  </r>
  <r>
    <d v="2018-12-01T00:00:00"/>
    <x v="1"/>
    <x v="0"/>
    <n v="-64.11"/>
    <n v="524"/>
    <x v="6"/>
  </r>
  <r>
    <d v="2018-12-01T00:00:00"/>
    <x v="1"/>
    <x v="1"/>
    <n v="-2.89"/>
    <n v="23.63"/>
    <x v="6"/>
  </r>
  <r>
    <d v="2018-12-01T00:00:00"/>
    <x v="5"/>
    <x v="0"/>
    <n v="-5.35"/>
    <n v="60"/>
    <x v="6"/>
  </r>
  <r>
    <d v="2018-12-01T00:00:00"/>
    <x v="5"/>
    <x v="1"/>
    <n v="-0.24"/>
    <n v="2.71"/>
    <x v="6"/>
  </r>
  <r>
    <d v="2018-12-01T00:00:00"/>
    <x v="2"/>
    <x v="6"/>
    <n v="0"/>
    <n v="584"/>
    <x v="6"/>
  </r>
  <r>
    <d v="2018-12-01T00:00:00"/>
    <x v="2"/>
    <x v="2"/>
    <n v="25.92"/>
    <n v="584"/>
    <x v="6"/>
  </r>
  <r>
    <d v="2018-12-01T00:00:00"/>
    <x v="2"/>
    <x v="3"/>
    <n v="1.17"/>
    <n v="26.34"/>
    <x v="6"/>
  </r>
  <r>
    <d v="2018-12-01T00:00:00"/>
    <x v="1"/>
    <x v="0"/>
    <n v="-24812.05"/>
    <n v="202795"/>
    <x v="2"/>
  </r>
  <r>
    <d v="2018-12-01T00:00:00"/>
    <x v="1"/>
    <x v="1"/>
    <n v="-1118.96"/>
    <n v="9146"/>
    <x v="2"/>
  </r>
  <r>
    <d v="2018-12-01T00:00:00"/>
    <x v="2"/>
    <x v="6"/>
    <n v="0"/>
    <n v="459"/>
    <x v="2"/>
  </r>
  <r>
    <d v="2018-12-01T00:00:00"/>
    <x v="2"/>
    <x v="2"/>
    <n v="11045.6"/>
    <n v="248885.98"/>
    <x v="2"/>
  </r>
  <r>
    <d v="2018-12-01T00:00:00"/>
    <x v="2"/>
    <x v="3"/>
    <n v="498.13"/>
    <n v="11224.8"/>
    <x v="2"/>
  </r>
  <r>
    <d v="2018-12-01T00:00:00"/>
    <x v="1"/>
    <x v="0"/>
    <n v="-26.67"/>
    <n v="218"/>
    <x v="2"/>
  </r>
  <r>
    <d v="2018-12-01T00:00:00"/>
    <x v="1"/>
    <x v="1"/>
    <n v="-1.2"/>
    <n v="9.83"/>
    <x v="2"/>
  </r>
  <r>
    <d v="2018-12-01T00:00:00"/>
    <x v="5"/>
    <x v="0"/>
    <n v="-10.71"/>
    <n v="120"/>
    <x v="2"/>
  </r>
  <r>
    <d v="2018-12-01T00:00:00"/>
    <x v="5"/>
    <x v="1"/>
    <n v="-0.48"/>
    <n v="5.41"/>
    <x v="2"/>
  </r>
  <r>
    <d v="2018-12-01T00:00:00"/>
    <x v="2"/>
    <x v="2"/>
    <n v="15"/>
    <n v="338"/>
    <x v="2"/>
  </r>
  <r>
    <d v="2018-12-01T00:00:00"/>
    <x v="2"/>
    <x v="3"/>
    <n v="0.68"/>
    <n v="15.24"/>
    <x v="2"/>
  </r>
  <r>
    <d v="2018-12-01T00:00:00"/>
    <x v="2"/>
    <x v="6"/>
    <n v="0"/>
    <n v="338"/>
    <x v="2"/>
  </r>
  <r>
    <d v="2018-12-01T00:00:00"/>
    <x v="6"/>
    <x v="0"/>
    <n v="19.38"/>
    <n v="-230"/>
    <x v="2"/>
  </r>
  <r>
    <d v="2018-12-01T00:00:00"/>
    <x v="6"/>
    <x v="1"/>
    <n v="0.87"/>
    <n v="-10.37"/>
    <x v="2"/>
  </r>
  <r>
    <d v="2018-12-01T00:00:00"/>
    <x v="5"/>
    <x v="0"/>
    <n v="-45.59"/>
    <n v="511"/>
    <x v="6"/>
  </r>
  <r>
    <d v="2018-12-01T00:00:00"/>
    <x v="5"/>
    <x v="1"/>
    <n v="-2.06"/>
    <n v="23.05"/>
    <x v="6"/>
  </r>
  <r>
    <d v="2018-12-01T00:00:00"/>
    <x v="6"/>
    <x v="0"/>
    <n v="-19.38"/>
    <n v="230"/>
    <x v="6"/>
  </r>
  <r>
    <d v="2018-12-01T00:00:00"/>
    <x v="6"/>
    <x v="1"/>
    <n v="-0.87"/>
    <n v="10.37"/>
    <x v="6"/>
  </r>
  <r>
    <d v="2018-12-01T00:00:00"/>
    <x v="2"/>
    <x v="6"/>
    <n v="0"/>
    <n v="741"/>
    <x v="6"/>
  </r>
  <r>
    <d v="2018-12-01T00:00:00"/>
    <x v="2"/>
    <x v="2"/>
    <n v="32.89"/>
    <n v="741"/>
    <x v="6"/>
  </r>
  <r>
    <d v="2018-12-01T00:00:00"/>
    <x v="2"/>
    <x v="3"/>
    <n v="1.48"/>
    <n v="33.42"/>
    <x v="6"/>
  </r>
  <r>
    <d v="2018-12-01T00:00:00"/>
    <x v="1"/>
    <x v="0"/>
    <n v="-9506.61"/>
    <n v="77700.33"/>
    <x v="1"/>
  </r>
  <r>
    <d v="2018-12-01T00:00:00"/>
    <x v="1"/>
    <x v="1"/>
    <n v="-428.71"/>
    <n v="3504.31"/>
    <x v="1"/>
  </r>
  <r>
    <d v="2018-12-01T00:00:00"/>
    <x v="5"/>
    <x v="0"/>
    <n v="-742.99"/>
    <n v="8329"/>
    <x v="1"/>
  </r>
  <r>
    <d v="2018-12-01T00:00:00"/>
    <x v="5"/>
    <x v="1"/>
    <n v="-33.47"/>
    <n v="375.66"/>
    <x v="1"/>
  </r>
  <r>
    <d v="2018-12-01T00:00:00"/>
    <x v="2"/>
    <x v="6"/>
    <n v="0"/>
    <n v="86029.33"/>
    <x v="1"/>
  </r>
  <r>
    <d v="2018-12-01T00:00:00"/>
    <x v="2"/>
    <x v="2"/>
    <n v="3818"/>
    <n v="86029.33"/>
    <x v="1"/>
  </r>
  <r>
    <d v="2018-12-01T00:00:00"/>
    <x v="2"/>
    <x v="3"/>
    <n v="172.18"/>
    <n v="3879.95"/>
    <x v="1"/>
  </r>
  <r>
    <d v="2018-12-01T00:00:00"/>
    <x v="1"/>
    <x v="0"/>
    <n v="-57156.41"/>
    <n v="467154"/>
    <x v="1"/>
  </r>
  <r>
    <d v="2018-12-01T00:00:00"/>
    <x v="1"/>
    <x v="1"/>
    <n v="-2577.7800000000002"/>
    <n v="21068.67"/>
    <x v="1"/>
  </r>
  <r>
    <d v="2018-12-01T00:00:00"/>
    <x v="2"/>
    <x v="2"/>
    <n v="31098.17"/>
    <n v="700725.99"/>
    <x v="1"/>
  </r>
  <r>
    <d v="2018-12-01T00:00:00"/>
    <x v="2"/>
    <x v="3"/>
    <n v="1402.42"/>
    <n v="31602.7"/>
    <x v="1"/>
  </r>
  <r>
    <d v="2018-12-01T00:00:00"/>
    <x v="1"/>
    <x v="0"/>
    <n v="-853.51"/>
    <n v="6975.99"/>
    <x v="1"/>
  </r>
  <r>
    <d v="2018-12-01T00:00:00"/>
    <x v="1"/>
    <x v="1"/>
    <n v="-38.49"/>
    <n v="314.61"/>
    <x v="1"/>
  </r>
  <r>
    <d v="2018-12-01T00:00:00"/>
    <x v="5"/>
    <x v="0"/>
    <n v="-40.409999999999997"/>
    <n v="453"/>
    <x v="1"/>
  </r>
  <r>
    <d v="2018-12-01T00:00:00"/>
    <x v="5"/>
    <x v="1"/>
    <n v="-1.82"/>
    <n v="20.43"/>
    <x v="1"/>
  </r>
  <r>
    <d v="2018-12-01T00:00:00"/>
    <x v="2"/>
    <x v="6"/>
    <n v="0"/>
    <n v="609.99"/>
    <x v="1"/>
  </r>
  <r>
    <d v="2018-12-01T00:00:00"/>
    <x v="2"/>
    <x v="2"/>
    <n v="398.49"/>
    <n v="8978.99"/>
    <x v="1"/>
  </r>
  <r>
    <d v="2018-12-01T00:00:00"/>
    <x v="2"/>
    <x v="3"/>
    <n v="17.97"/>
    <n v="404.95"/>
    <x v="1"/>
  </r>
  <r>
    <d v="2018-12-01T00:00:00"/>
    <x v="5"/>
    <x v="0"/>
    <n v="-0.36"/>
    <n v="3.99"/>
    <x v="1"/>
  </r>
  <r>
    <d v="2018-12-01T00:00:00"/>
    <x v="5"/>
    <x v="1"/>
    <n v="-0.02"/>
    <n v="0.18"/>
    <x v="1"/>
  </r>
  <r>
    <d v="2018-12-01T00:00:00"/>
    <x v="2"/>
    <x v="6"/>
    <n v="0"/>
    <n v="5854.88"/>
    <x v="1"/>
  </r>
  <r>
    <d v="2018-12-01T00:00:00"/>
    <x v="2"/>
    <x v="2"/>
    <n v="276.70999999999998"/>
    <n v="6234.87"/>
    <x v="1"/>
  </r>
  <r>
    <d v="2018-12-01T00:00:00"/>
    <x v="2"/>
    <x v="3"/>
    <n v="12.48"/>
    <n v="281.2"/>
    <x v="1"/>
  </r>
  <r>
    <d v="2018-12-01T00:00:00"/>
    <x v="6"/>
    <x v="0"/>
    <n v="-47.6"/>
    <n v="565"/>
    <x v="10"/>
  </r>
  <r>
    <d v="2018-12-01T00:00:00"/>
    <x v="6"/>
    <x v="1"/>
    <n v="-2.15"/>
    <n v="25.48"/>
    <x v="10"/>
  </r>
  <r>
    <d v="2018-12-01T00:00:00"/>
    <x v="1"/>
    <x v="0"/>
    <n v="-48321.63"/>
    <n v="394945.19"/>
    <x v="2"/>
  </r>
  <r>
    <d v="2018-12-01T00:00:00"/>
    <x v="1"/>
    <x v="1"/>
    <n v="-2179.48"/>
    <n v="17812.07"/>
    <x v="2"/>
  </r>
  <r>
    <d v="2018-12-01T00:00:00"/>
    <x v="5"/>
    <x v="0"/>
    <n v="-85.55"/>
    <n v="959"/>
    <x v="2"/>
  </r>
  <r>
    <d v="2018-12-01T00:00:00"/>
    <x v="5"/>
    <x v="1"/>
    <n v="-3.86"/>
    <n v="43.25"/>
    <x v="2"/>
  </r>
  <r>
    <d v="2018-12-01T00:00:00"/>
    <x v="2"/>
    <x v="2"/>
    <n v="29172.27"/>
    <n v="657328.56000000006"/>
    <x v="2"/>
  </r>
  <r>
    <d v="2018-12-01T00:00:00"/>
    <x v="2"/>
    <x v="3"/>
    <n v="1315.41"/>
    <n v="29645.53"/>
    <x v="2"/>
  </r>
  <r>
    <d v="2018-12-01T00:00:00"/>
    <x v="2"/>
    <x v="6"/>
    <n v="0"/>
    <n v="3051.56"/>
    <x v="2"/>
  </r>
  <r>
    <d v="2018-12-01T00:00:00"/>
    <x v="1"/>
    <x v="0"/>
    <n v="-38486.9"/>
    <n v="314562.63"/>
    <x v="2"/>
  </r>
  <r>
    <d v="2018-12-01T00:00:00"/>
    <x v="1"/>
    <x v="1"/>
    <n v="-1735.8"/>
    <n v="14186.83"/>
    <x v="2"/>
  </r>
  <r>
    <d v="2018-12-01T00:00:00"/>
    <x v="1"/>
    <x v="0"/>
    <n v="-47220.72"/>
    <n v="385945.99"/>
    <x v="2"/>
  </r>
  <r>
    <d v="2018-12-01T00:00:00"/>
    <x v="1"/>
    <x v="1"/>
    <n v="-2129.59"/>
    <n v="17406.25"/>
    <x v="2"/>
  </r>
  <r>
    <d v="2018-12-01T00:00:00"/>
    <x v="5"/>
    <x v="0"/>
    <n v="-9.9"/>
    <n v="111"/>
    <x v="2"/>
  </r>
  <r>
    <d v="2018-12-01T00:00:00"/>
    <x v="5"/>
    <x v="1"/>
    <n v="-0.45"/>
    <n v="5.01"/>
    <x v="2"/>
  </r>
  <r>
    <d v="2019-02-01T00:00:00"/>
    <x v="0"/>
    <x v="0"/>
    <n v="-50168.55"/>
    <n v="545429"/>
    <x v="2"/>
  </r>
  <r>
    <d v="2019-02-01T00:00:00"/>
    <x v="0"/>
    <x v="1"/>
    <n v="-1996.55"/>
    <n v="21706.12"/>
    <x v="2"/>
  </r>
  <r>
    <d v="2019-02-01T00:00:00"/>
    <x v="2"/>
    <x v="2"/>
    <n v="24206.06"/>
    <n v="545429"/>
    <x v="2"/>
  </r>
  <r>
    <d v="2019-02-01T00:00:00"/>
    <x v="2"/>
    <x v="3"/>
    <n v="963.28"/>
    <n v="21706.12"/>
    <x v="2"/>
  </r>
  <r>
    <d v="2019-02-01T00:00:00"/>
    <x v="0"/>
    <x v="0"/>
    <n v="-31494.1"/>
    <n v="342401"/>
    <x v="2"/>
  </r>
  <r>
    <d v="2019-02-01T00:00:00"/>
    <x v="0"/>
    <x v="1"/>
    <n v="-1253.3699999999999"/>
    <n v="13627.14"/>
    <x v="2"/>
  </r>
  <r>
    <d v="2019-02-01T00:00:00"/>
    <x v="2"/>
    <x v="2"/>
    <n v="15195.77"/>
    <n v="342401"/>
    <x v="2"/>
  </r>
  <r>
    <d v="2019-02-01T00:00:00"/>
    <x v="2"/>
    <x v="3"/>
    <n v="604.75"/>
    <n v="13627.14"/>
    <x v="2"/>
  </r>
  <r>
    <d v="2019-02-01T00:00:00"/>
    <x v="0"/>
    <x v="0"/>
    <n v="-72.2"/>
    <n v="785"/>
    <x v="1"/>
  </r>
  <r>
    <d v="2019-02-01T00:00:00"/>
    <x v="0"/>
    <x v="1"/>
    <n v="-2.87"/>
    <n v="31.24"/>
    <x v="1"/>
  </r>
  <r>
    <d v="2019-02-01T00:00:00"/>
    <x v="2"/>
    <x v="2"/>
    <n v="34.840000000000003"/>
    <n v="785"/>
    <x v="1"/>
  </r>
  <r>
    <d v="2019-02-01T00:00:00"/>
    <x v="2"/>
    <x v="3"/>
    <n v="1.39"/>
    <n v="31.24"/>
    <x v="1"/>
  </r>
  <r>
    <d v="2019-02-01T00:00:00"/>
    <x v="0"/>
    <x v="7"/>
    <n v="7.73"/>
    <n v="-84"/>
    <x v="8"/>
  </r>
  <r>
    <d v="2019-02-01T00:00:00"/>
    <x v="2"/>
    <x v="8"/>
    <n v="-3.73"/>
    <n v="-84"/>
    <x v="8"/>
  </r>
  <r>
    <d v="2019-02-01T00:00:00"/>
    <x v="0"/>
    <x v="0"/>
    <n v="-56.29"/>
    <n v="612"/>
    <x v="6"/>
  </r>
  <r>
    <d v="2019-02-01T00:00:00"/>
    <x v="0"/>
    <x v="1"/>
    <n v="-2.2400000000000002"/>
    <n v="24.36"/>
    <x v="6"/>
  </r>
  <r>
    <d v="2019-02-01T00:00:00"/>
    <x v="2"/>
    <x v="2"/>
    <n v="27.16"/>
    <n v="612"/>
    <x v="6"/>
  </r>
  <r>
    <d v="2019-02-01T00:00:00"/>
    <x v="2"/>
    <x v="3"/>
    <n v="1.08"/>
    <n v="24.36"/>
    <x v="6"/>
  </r>
  <r>
    <d v="2019-05-01T00:00:00"/>
    <x v="2"/>
    <x v="2"/>
    <n v="348.59"/>
    <n v="7855"/>
    <x v="1"/>
  </r>
  <r>
    <d v="2019-05-01T00:00:00"/>
    <x v="2"/>
    <x v="3"/>
    <n v="13.4"/>
    <n v="301.88"/>
    <x v="1"/>
  </r>
  <r>
    <d v="2018-11-01T00:00:00"/>
    <x v="1"/>
    <x v="4"/>
    <n v="-1.92"/>
    <n v="15.68"/>
    <x v="3"/>
  </r>
  <r>
    <d v="2018-11-01T00:00:00"/>
    <x v="1"/>
    <x v="5"/>
    <n v="-0.09"/>
    <n v="0.71"/>
    <x v="3"/>
  </r>
  <r>
    <d v="2018-11-01T00:00:00"/>
    <x v="5"/>
    <x v="4"/>
    <n v="-4.91"/>
    <n v="55"/>
    <x v="3"/>
  </r>
  <r>
    <d v="2018-11-01T00:00:00"/>
    <x v="5"/>
    <x v="5"/>
    <n v="-0.22"/>
    <n v="2.48"/>
    <x v="3"/>
  </r>
  <r>
    <d v="2018-11-01T00:00:00"/>
    <x v="1"/>
    <x v="0"/>
    <n v="-60.92"/>
    <n v="498"/>
    <x v="5"/>
  </r>
  <r>
    <d v="2018-11-01T00:00:00"/>
    <x v="1"/>
    <x v="1"/>
    <n v="-2.76"/>
    <n v="22.44"/>
    <x v="5"/>
  </r>
  <r>
    <d v="2018-11-01T00:00:00"/>
    <x v="5"/>
    <x v="0"/>
    <n v="-152.01"/>
    <n v="1704"/>
    <x v="5"/>
  </r>
  <r>
    <d v="2018-11-01T00:00:00"/>
    <x v="5"/>
    <x v="1"/>
    <n v="-6.84"/>
    <n v="76.849999999999994"/>
    <x v="5"/>
  </r>
  <r>
    <d v="2018-11-01T00:00:00"/>
    <x v="2"/>
    <x v="6"/>
    <n v="0"/>
    <n v="2202"/>
    <x v="5"/>
  </r>
  <r>
    <d v="2018-11-01T00:00:00"/>
    <x v="2"/>
    <x v="2"/>
    <n v="97.73"/>
    <n v="2202"/>
    <x v="5"/>
  </r>
  <r>
    <d v="2018-11-01T00:00:00"/>
    <x v="2"/>
    <x v="3"/>
    <n v="4.42"/>
    <n v="99.3"/>
    <x v="5"/>
  </r>
  <r>
    <d v="2018-11-01T00:00:00"/>
    <x v="1"/>
    <x v="0"/>
    <n v="-9.42"/>
    <n v="77"/>
    <x v="5"/>
  </r>
  <r>
    <d v="2019-01-01T00:00:00"/>
    <x v="1"/>
    <x v="1"/>
    <n v="-0.41"/>
    <n v="3.34"/>
    <x v="1"/>
  </r>
  <r>
    <d v="2019-01-01T00:00:00"/>
    <x v="2"/>
    <x v="2"/>
    <n v="253.9"/>
    <n v="5720.99"/>
    <x v="1"/>
  </r>
  <r>
    <d v="2019-01-01T00:00:00"/>
    <x v="2"/>
    <x v="3"/>
    <n v="10.39"/>
    <n v="234.02"/>
    <x v="1"/>
  </r>
  <r>
    <d v="2019-01-01T00:00:00"/>
    <x v="0"/>
    <x v="0"/>
    <n v="-32717.919999999998"/>
    <n v="355707.98"/>
    <x v="2"/>
  </r>
  <r>
    <d v="2019-01-01T00:00:00"/>
    <x v="0"/>
    <x v="1"/>
    <n v="-1328.99"/>
    <n v="14446.06"/>
    <x v="2"/>
  </r>
  <r>
    <d v="2019-01-01T00:00:00"/>
    <x v="1"/>
    <x v="0"/>
    <n v="-90.42"/>
    <n v="739"/>
    <x v="2"/>
  </r>
  <r>
    <d v="2019-01-01T00:00:00"/>
    <x v="1"/>
    <x v="1"/>
    <n v="-3.97"/>
    <n v="32.42"/>
    <x v="2"/>
  </r>
  <r>
    <d v="2019-01-01T00:00:00"/>
    <x v="2"/>
    <x v="2"/>
    <n v="15819.06"/>
    <n v="356446.98"/>
    <x v="2"/>
  </r>
  <r>
    <d v="2019-01-01T00:00:00"/>
    <x v="2"/>
    <x v="3"/>
    <n v="642.6"/>
    <n v="14478.47"/>
    <x v="2"/>
  </r>
  <r>
    <d v="2019-01-01T00:00:00"/>
    <x v="0"/>
    <x v="0"/>
    <n v="-23296.46"/>
    <n v="253277.01"/>
    <x v="2"/>
  </r>
  <r>
    <d v="2019-01-01T00:00:00"/>
    <x v="0"/>
    <x v="1"/>
    <n v="-990.08"/>
    <n v="10764.63"/>
    <x v="2"/>
  </r>
  <r>
    <d v="2019-01-01T00:00:00"/>
    <x v="2"/>
    <x v="3"/>
    <n v="477.72"/>
    <n v="10764.9"/>
    <x v="2"/>
  </r>
  <r>
    <d v="2019-01-01T00:00:00"/>
    <x v="2"/>
    <x v="2"/>
    <n v="11240.72"/>
    <n v="253283.01"/>
    <x v="2"/>
  </r>
  <r>
    <d v="2018-11-01T00:00:00"/>
    <x v="1"/>
    <x v="0"/>
    <n v="-3632.59"/>
    <n v="29690.07"/>
    <x v="2"/>
  </r>
  <r>
    <d v="2018-11-01T00:00:00"/>
    <x v="1"/>
    <x v="1"/>
    <n v="-163.76"/>
    <n v="1338.96"/>
    <x v="2"/>
  </r>
  <r>
    <d v="2018-11-01T00:00:00"/>
    <x v="5"/>
    <x v="0"/>
    <n v="-7614.54"/>
    <n v="85355"/>
    <x v="2"/>
  </r>
  <r>
    <d v="2018-11-01T00:00:00"/>
    <x v="5"/>
    <x v="1"/>
    <n v="-343.4"/>
    <n v="3849.53"/>
    <x v="2"/>
  </r>
  <r>
    <d v="2018-11-01T00:00:00"/>
    <x v="2"/>
    <x v="6"/>
    <n v="0"/>
    <n v="115045.07"/>
    <x v="2"/>
  </r>
  <r>
    <d v="2018-11-01T00:00:00"/>
    <x v="2"/>
    <x v="2"/>
    <n v="5105.6899999999996"/>
    <n v="115045.07"/>
    <x v="2"/>
  </r>
  <r>
    <d v="2018-11-01T00:00:00"/>
    <x v="2"/>
    <x v="3"/>
    <n v="230.3"/>
    <n v="5188.58"/>
    <x v="2"/>
  </r>
  <r>
    <d v="2018-11-01T00:00:00"/>
    <x v="1"/>
    <x v="0"/>
    <n v="-1003.47"/>
    <n v="8201.57"/>
    <x v="1"/>
  </r>
  <r>
    <d v="2018-11-01T00:00:00"/>
    <x v="1"/>
    <x v="1"/>
    <n v="-45.27"/>
    <n v="369.9"/>
    <x v="1"/>
  </r>
  <r>
    <d v="2018-11-01T00:00:00"/>
    <x v="5"/>
    <x v="0"/>
    <n v="-2103.29"/>
    <n v="23577"/>
    <x v="1"/>
  </r>
  <r>
    <d v="2018-11-01T00:00:00"/>
    <x v="5"/>
    <x v="1"/>
    <n v="-94.87"/>
    <n v="1063.3"/>
    <x v="1"/>
  </r>
  <r>
    <d v="2018-11-01T00:00:00"/>
    <x v="2"/>
    <x v="6"/>
    <n v="0"/>
    <n v="31778.57"/>
    <x v="1"/>
  </r>
  <r>
    <d v="2018-11-01T00:00:00"/>
    <x v="2"/>
    <x v="2"/>
    <n v="1410.33"/>
    <n v="31778.57"/>
    <x v="1"/>
  </r>
  <r>
    <d v="2018-11-01T00:00:00"/>
    <x v="2"/>
    <x v="3"/>
    <n v="63.6"/>
    <n v="1433.2"/>
    <x v="1"/>
  </r>
  <r>
    <d v="2018-11-01T00:00:00"/>
    <x v="1"/>
    <x v="4"/>
    <n v="-3.31"/>
    <n v="27.02"/>
    <x v="3"/>
  </r>
  <r>
    <d v="2018-11-01T00:00:00"/>
    <x v="1"/>
    <x v="5"/>
    <n v="-0.15"/>
    <n v="1.22"/>
    <x v="3"/>
  </r>
  <r>
    <d v="2018-11-01T00:00:00"/>
    <x v="5"/>
    <x v="4"/>
    <n v="-7.05"/>
    <n v="79"/>
    <x v="3"/>
  </r>
  <r>
    <d v="2018-11-01T00:00:00"/>
    <x v="5"/>
    <x v="5"/>
    <n v="-0.32"/>
    <n v="3.56"/>
    <x v="3"/>
  </r>
  <r>
    <d v="2018-11-01T00:00:00"/>
    <x v="1"/>
    <x v="0"/>
    <n v="-15.17"/>
    <n v="124"/>
    <x v="6"/>
  </r>
  <r>
    <d v="2018-11-01T00:00:00"/>
    <x v="1"/>
    <x v="1"/>
    <n v="-0.68"/>
    <n v="5.59"/>
    <x v="6"/>
  </r>
  <r>
    <d v="2018-11-01T00:00:00"/>
    <x v="5"/>
    <x v="0"/>
    <n v="-31.85"/>
    <n v="357"/>
    <x v="6"/>
  </r>
  <r>
    <d v="2018-11-01T00:00:00"/>
    <x v="5"/>
    <x v="1"/>
    <n v="-1.44"/>
    <n v="16.100000000000001"/>
    <x v="6"/>
  </r>
  <r>
    <d v="2018-11-01T00:00:00"/>
    <x v="2"/>
    <x v="6"/>
    <n v="0"/>
    <n v="481"/>
    <x v="6"/>
  </r>
  <r>
    <d v="2018-11-01T00:00:00"/>
    <x v="2"/>
    <x v="2"/>
    <n v="21.35"/>
    <n v="481"/>
    <x v="6"/>
  </r>
  <r>
    <d v="2018-11-01T00:00:00"/>
    <x v="2"/>
    <x v="3"/>
    <n v="0.96"/>
    <n v="21.69"/>
    <x v="6"/>
  </r>
  <r>
    <d v="2018-11-01T00:00:00"/>
    <x v="1"/>
    <x v="0"/>
    <n v="-16.760000000000002"/>
    <n v="137"/>
    <x v="2"/>
  </r>
  <r>
    <d v="2018-11-01T00:00:00"/>
    <x v="1"/>
    <x v="1"/>
    <n v="-0.76"/>
    <n v="6.18"/>
    <x v="2"/>
  </r>
  <r>
    <d v="2018-11-01T00:00:00"/>
    <x v="5"/>
    <x v="0"/>
    <n v="-32.119999999999997"/>
    <n v="360"/>
    <x v="2"/>
  </r>
  <r>
    <d v="2018-11-01T00:00:00"/>
    <x v="5"/>
    <x v="1"/>
    <n v="-1.45"/>
    <n v="16.239999999999998"/>
    <x v="2"/>
  </r>
  <r>
    <d v="2018-11-01T00:00:00"/>
    <x v="2"/>
    <x v="6"/>
    <n v="0"/>
    <n v="497"/>
    <x v="2"/>
  </r>
  <r>
    <d v="2018-11-01T00:00:00"/>
    <x v="2"/>
    <x v="2"/>
    <n v="22.06"/>
    <n v="497"/>
    <x v="2"/>
  </r>
  <r>
    <d v="2018-11-01T00:00:00"/>
    <x v="2"/>
    <x v="3"/>
    <n v="0.99"/>
    <n v="22.41"/>
    <x v="2"/>
  </r>
  <r>
    <d v="2018-11-01T00:00:00"/>
    <x v="1"/>
    <x v="4"/>
    <n v="-5.56"/>
    <n v="45.48"/>
    <x v="3"/>
  </r>
  <r>
    <d v="2018-11-01T00:00:00"/>
    <x v="1"/>
    <x v="5"/>
    <n v="-0.26"/>
    <n v="2.0499999999999998"/>
    <x v="3"/>
  </r>
  <r>
    <d v="2018-11-01T00:00:00"/>
    <x v="5"/>
    <x v="4"/>
    <n v="-7.23"/>
    <n v="81"/>
    <x v="3"/>
  </r>
  <r>
    <d v="2018-11-01T00:00:00"/>
    <x v="5"/>
    <x v="5"/>
    <n v="-0.32"/>
    <n v="3.65"/>
    <x v="3"/>
  </r>
  <r>
    <d v="2018-11-01T00:00:00"/>
    <x v="1"/>
    <x v="0"/>
    <n v="-722.42"/>
    <n v="5904.56"/>
    <x v="15"/>
  </r>
  <r>
    <d v="2018-11-01T00:00:00"/>
    <x v="1"/>
    <x v="1"/>
    <n v="-32.58"/>
    <n v="266.3"/>
    <x v="15"/>
  </r>
  <r>
    <d v="2018-11-01T00:00:00"/>
    <x v="5"/>
    <x v="0"/>
    <n v="-957.76"/>
    <n v="10736"/>
    <x v="15"/>
  </r>
  <r>
    <d v="2018-11-01T00:00:00"/>
    <x v="5"/>
    <x v="1"/>
    <n v="-43.19"/>
    <n v="484.19"/>
    <x v="15"/>
  </r>
  <r>
    <d v="2018-11-01T00:00:00"/>
    <x v="2"/>
    <x v="2"/>
    <n v="738.51"/>
    <n v="16640.560000000001"/>
    <x v="15"/>
  </r>
  <r>
    <d v="2018-11-01T00:00:00"/>
    <x v="2"/>
    <x v="3"/>
    <n v="33.31"/>
    <n v="750.49"/>
    <x v="15"/>
  </r>
  <r>
    <d v="2018-12-01T00:00:00"/>
    <x v="2"/>
    <x v="2"/>
    <n v="647.72"/>
    <n v="14594.85"/>
    <x v="1"/>
  </r>
  <r>
    <d v="2018-12-01T00:00:00"/>
    <x v="2"/>
    <x v="3"/>
    <n v="29.21"/>
    <n v="658.23"/>
    <x v="1"/>
  </r>
  <r>
    <d v="2018-12-01T00:00:00"/>
    <x v="0"/>
    <x v="0"/>
    <n v="-1496.12"/>
    <n v="16265.49"/>
    <x v="1"/>
  </r>
  <r>
    <d v="2018-12-01T00:00:00"/>
    <x v="0"/>
    <x v="1"/>
    <n v="-67.489999999999995"/>
    <n v="733.59"/>
    <x v="1"/>
  </r>
  <r>
    <d v="2018-12-01T00:00:00"/>
    <x v="1"/>
    <x v="0"/>
    <n v="-2986.2"/>
    <n v="24406.99"/>
    <x v="1"/>
  </r>
  <r>
    <d v="2018-12-01T00:00:00"/>
    <x v="1"/>
    <x v="1"/>
    <n v="-134.69"/>
    <n v="1100.75"/>
    <x v="1"/>
  </r>
  <r>
    <d v="2018-12-01T00:00:00"/>
    <x v="2"/>
    <x v="2"/>
    <n v="1805.02"/>
    <n v="40672.480000000003"/>
    <x v="1"/>
  </r>
  <r>
    <d v="2018-12-01T00:00:00"/>
    <x v="2"/>
    <x v="3"/>
    <n v="81.37"/>
    <n v="1834.35"/>
    <x v="1"/>
  </r>
  <r>
    <d v="2018-12-01T00:00:00"/>
    <x v="0"/>
    <x v="4"/>
    <n v="-37.29"/>
    <n v="405.4"/>
    <x v="3"/>
  </r>
  <r>
    <d v="2018-12-01T00:00:00"/>
    <x v="0"/>
    <x v="5"/>
    <n v="-1.69"/>
    <n v="18.3"/>
    <x v="3"/>
  </r>
  <r>
    <d v="2018-12-01T00:00:00"/>
    <x v="1"/>
    <x v="4"/>
    <n v="-74.39"/>
    <n v="608"/>
    <x v="3"/>
  </r>
  <r>
    <d v="2018-12-01T00:00:00"/>
    <x v="1"/>
    <x v="5"/>
    <n v="-3.35"/>
    <n v="27.44"/>
    <x v="3"/>
  </r>
  <r>
    <d v="2018-12-01T00:00:00"/>
    <x v="0"/>
    <x v="0"/>
    <n v="-7.63"/>
    <n v="83"/>
    <x v="5"/>
  </r>
  <r>
    <d v="2018-12-01T00:00:00"/>
    <x v="0"/>
    <x v="1"/>
    <n v="-0.34"/>
    <n v="3.74"/>
    <x v="5"/>
  </r>
  <r>
    <d v="2018-12-01T00:00:00"/>
    <x v="1"/>
    <x v="0"/>
    <n v="-15.29"/>
    <n v="125"/>
    <x v="5"/>
  </r>
  <r>
    <d v="2018-12-01T00:00:00"/>
    <x v="1"/>
    <x v="1"/>
    <n v="-0.69"/>
    <n v="5.64"/>
    <x v="5"/>
  </r>
  <r>
    <d v="2018-12-01T00:00:00"/>
    <x v="2"/>
    <x v="2"/>
    <n v="9.23"/>
    <n v="208"/>
    <x v="5"/>
  </r>
  <r>
    <d v="2018-12-01T00:00:00"/>
    <x v="2"/>
    <x v="3"/>
    <n v="0.42"/>
    <n v="9.3800000000000008"/>
    <x v="5"/>
  </r>
  <r>
    <d v="2018-12-01T00:00:00"/>
    <x v="0"/>
    <x v="0"/>
    <n v="-11.22"/>
    <n v="121.99"/>
    <x v="6"/>
  </r>
  <r>
    <d v="2018-12-01T00:00:00"/>
    <x v="0"/>
    <x v="1"/>
    <n v="-0.51"/>
    <n v="5.5"/>
    <x v="6"/>
  </r>
  <r>
    <d v="2018-12-01T00:00:00"/>
    <x v="1"/>
    <x v="0"/>
    <n v="-22.51"/>
    <n v="184"/>
    <x v="6"/>
  </r>
  <r>
    <d v="2018-12-01T00:00:00"/>
    <x v="1"/>
    <x v="1"/>
    <n v="-1.02"/>
    <n v="8.3000000000000007"/>
    <x v="6"/>
  </r>
  <r>
    <d v="2018-12-01T00:00:00"/>
    <x v="2"/>
    <x v="2"/>
    <n v="13.58"/>
    <n v="305.99"/>
    <x v="6"/>
  </r>
  <r>
    <d v="2018-12-01T00:00:00"/>
    <x v="2"/>
    <x v="3"/>
    <n v="0.61"/>
    <n v="13.8"/>
    <x v="6"/>
  </r>
  <r>
    <d v="2018-12-01T00:00:00"/>
    <x v="0"/>
    <x v="0"/>
    <n v="-2223.4"/>
    <n v="24172.33"/>
    <x v="1"/>
  </r>
  <r>
    <d v="2018-12-01T00:00:00"/>
    <x v="0"/>
    <x v="1"/>
    <n v="-100.26"/>
    <n v="1090.19"/>
    <x v="1"/>
  </r>
  <r>
    <d v="2018-12-01T00:00:00"/>
    <x v="1"/>
    <x v="0"/>
    <n v="-5108.33"/>
    <n v="41752"/>
    <x v="1"/>
  </r>
  <r>
    <d v="2018-12-01T00:00:00"/>
    <x v="1"/>
    <x v="1"/>
    <n v="-230.39"/>
    <n v="1883"/>
    <x v="1"/>
  </r>
  <r>
    <d v="2018-12-01T00:00:00"/>
    <x v="2"/>
    <x v="2"/>
    <n v="2925.73"/>
    <n v="65924.33"/>
    <x v="1"/>
  </r>
  <r>
    <d v="2018-12-01T00:00:00"/>
    <x v="2"/>
    <x v="3"/>
    <n v="131.93"/>
    <n v="2973.19"/>
    <x v="1"/>
  </r>
  <r>
    <d v="2018-12-01T00:00:00"/>
    <x v="0"/>
    <x v="0"/>
    <n v="-21483.95"/>
    <n v="233571.99"/>
    <x v="1"/>
  </r>
  <r>
    <d v="2018-12-01T00:00:00"/>
    <x v="0"/>
    <x v="1"/>
    <n v="-968.9"/>
    <n v="10534.09"/>
    <x v="1"/>
  </r>
  <r>
    <d v="2018-12-01T00:00:00"/>
    <x v="0"/>
    <x v="0"/>
    <n v="-39.64"/>
    <n v="431"/>
    <x v="2"/>
  </r>
  <r>
    <d v="2018-12-01T00:00:00"/>
    <x v="0"/>
    <x v="1"/>
    <n v="-1.79"/>
    <n v="19.440000000000001"/>
    <x v="2"/>
  </r>
  <r>
    <d v="2018-12-01T00:00:00"/>
    <x v="1"/>
    <x v="0"/>
    <n v="-105.34"/>
    <n v="861"/>
    <x v="2"/>
  </r>
  <r>
    <d v="2018-12-01T00:00:00"/>
    <x v="1"/>
    <x v="1"/>
    <n v="-4.75"/>
    <n v="38.83"/>
    <x v="2"/>
  </r>
  <r>
    <d v="2018-12-01T00:00:00"/>
    <x v="2"/>
    <x v="2"/>
    <n v="57.34"/>
    <n v="1292"/>
    <x v="2"/>
  </r>
  <r>
    <d v="2018-12-01T00:00:00"/>
    <x v="2"/>
    <x v="3"/>
    <n v="2.59"/>
    <n v="58.27"/>
    <x v="2"/>
  </r>
  <r>
    <d v="2018-12-01T00:00:00"/>
    <x v="0"/>
    <x v="4"/>
    <n v="-14.5"/>
    <n v="157.6"/>
    <x v="3"/>
  </r>
  <r>
    <d v="2018-12-01T00:00:00"/>
    <x v="0"/>
    <x v="5"/>
    <n v="-0.65"/>
    <n v="7.11"/>
    <x v="3"/>
  </r>
  <r>
    <d v="2018-12-01T00:00:00"/>
    <x v="1"/>
    <x v="4"/>
    <n v="-38.42"/>
    <n v="314"/>
    <x v="3"/>
  </r>
  <r>
    <d v="2018-12-01T00:00:00"/>
    <x v="1"/>
    <x v="5"/>
    <n v="-1.73"/>
    <n v="14.17"/>
    <x v="3"/>
  </r>
  <r>
    <d v="2018-12-01T00:00:00"/>
    <x v="0"/>
    <x v="0"/>
    <n v="-3629.16"/>
    <n v="39456"/>
    <x v="0"/>
  </r>
  <r>
    <d v="2018-12-01T00:00:00"/>
    <x v="0"/>
    <x v="1"/>
    <n v="-163.66999999999999"/>
    <n v="1779.47"/>
    <x v="0"/>
  </r>
  <r>
    <d v="2018-12-01T00:00:00"/>
    <x v="1"/>
    <x v="0"/>
    <n v="-9654.8799999999992"/>
    <n v="78912"/>
    <x v="0"/>
  </r>
  <r>
    <d v="2018-12-01T00:00:00"/>
    <x v="1"/>
    <x v="1"/>
    <n v="-435.44"/>
    <n v="3558.93"/>
    <x v="0"/>
  </r>
  <r>
    <d v="2018-12-01T00:00:00"/>
    <x v="2"/>
    <x v="2"/>
    <n v="5253.17"/>
    <n v="118368"/>
    <x v="0"/>
  </r>
  <r>
    <d v="2019-03-01T00:00:00"/>
    <x v="2"/>
    <x v="3"/>
    <n v="1.88"/>
    <n v="42.37"/>
    <x v="16"/>
  </r>
  <r>
    <d v="2019-01-01T00:00:00"/>
    <x v="0"/>
    <x v="4"/>
    <n v="-16.190000000000001"/>
    <n v="176"/>
    <x v="3"/>
  </r>
  <r>
    <d v="2019-01-01T00:00:00"/>
    <x v="0"/>
    <x v="5"/>
    <n v="-0.73"/>
    <n v="7.93"/>
    <x v="3"/>
  </r>
  <r>
    <d v="2019-01-01T00:00:00"/>
    <x v="0"/>
    <x v="1"/>
    <n v="-14.08"/>
    <n v="153.11000000000001"/>
    <x v="9"/>
  </r>
  <r>
    <d v="2019-01-01T00:00:00"/>
    <x v="0"/>
    <x v="0"/>
    <n v="-312.27"/>
    <n v="3395"/>
    <x v="9"/>
  </r>
  <r>
    <d v="2019-01-01T00:00:00"/>
    <x v="2"/>
    <x v="2"/>
    <n v="150.66999999999999"/>
    <n v="3395"/>
    <x v="9"/>
  </r>
  <r>
    <d v="2019-01-01T00:00:00"/>
    <x v="2"/>
    <x v="3"/>
    <n v="6.79"/>
    <n v="153.11000000000001"/>
    <x v="9"/>
  </r>
  <r>
    <d v="2019-01-01T00:00:00"/>
    <x v="0"/>
    <x v="0"/>
    <n v="-246.05"/>
    <n v="2675"/>
    <x v="29"/>
  </r>
  <r>
    <d v="2019-01-01T00:00:00"/>
    <x v="0"/>
    <x v="1"/>
    <n v="-11.1"/>
    <n v="120.64"/>
    <x v="29"/>
  </r>
  <r>
    <d v="2019-01-01T00:00:00"/>
    <x v="2"/>
    <x v="2"/>
    <n v="118.71"/>
    <n v="2675"/>
    <x v="29"/>
  </r>
  <r>
    <d v="2019-01-01T00:00:00"/>
    <x v="2"/>
    <x v="3"/>
    <n v="5.35"/>
    <n v="120.64"/>
    <x v="29"/>
  </r>
  <r>
    <d v="2019-01-01T00:00:00"/>
    <x v="0"/>
    <x v="0"/>
    <n v="-2652.7"/>
    <n v="28840"/>
    <x v="21"/>
  </r>
  <r>
    <d v="2019-01-01T00:00:00"/>
    <x v="0"/>
    <x v="1"/>
    <n v="-119.64"/>
    <n v="1300.68"/>
    <x v="21"/>
  </r>
  <r>
    <d v="2019-01-01T00:00:00"/>
    <x v="2"/>
    <x v="2"/>
    <n v="1279.92"/>
    <n v="28840"/>
    <x v="21"/>
  </r>
  <r>
    <d v="2019-01-01T00:00:00"/>
    <x v="2"/>
    <x v="3"/>
    <n v="57.73"/>
    <n v="1300.68"/>
    <x v="21"/>
  </r>
  <r>
    <d v="2019-01-01T00:00:00"/>
    <x v="1"/>
    <x v="0"/>
    <n v="-4.16"/>
    <n v="34"/>
    <x v="26"/>
  </r>
  <r>
    <d v="2019-01-01T00:00:00"/>
    <x v="1"/>
    <x v="1"/>
    <n v="-0.19"/>
    <n v="1.53"/>
    <x v="26"/>
  </r>
  <r>
    <d v="2019-01-01T00:00:00"/>
    <x v="0"/>
    <x v="4"/>
    <n v="-17.11"/>
    <n v="186"/>
    <x v="25"/>
  </r>
  <r>
    <d v="2019-01-01T00:00:00"/>
    <x v="0"/>
    <x v="5"/>
    <n v="-0.77"/>
    <n v="8.39"/>
    <x v="25"/>
  </r>
  <r>
    <d v="2019-01-01T00:00:00"/>
    <x v="0"/>
    <x v="4"/>
    <n v="-6.81"/>
    <n v="74"/>
    <x v="11"/>
  </r>
  <r>
    <d v="2019-01-01T00:00:00"/>
    <x v="0"/>
    <x v="5"/>
    <n v="-0.31"/>
    <n v="3.34"/>
    <x v="11"/>
  </r>
  <r>
    <d v="2019-01-01T00:00:00"/>
    <x v="1"/>
    <x v="0"/>
    <n v="-3.55"/>
    <n v="29"/>
    <x v="18"/>
  </r>
  <r>
    <d v="2019-01-01T00:00:00"/>
    <x v="1"/>
    <x v="1"/>
    <n v="-0.16"/>
    <n v="1.31"/>
    <x v="18"/>
  </r>
  <r>
    <d v="2019-01-01T00:00:00"/>
    <x v="0"/>
    <x v="4"/>
    <n v="-97.48"/>
    <n v="1059.8"/>
    <x v="11"/>
  </r>
  <r>
    <d v="2019-01-01T00:00:00"/>
    <x v="0"/>
    <x v="5"/>
    <n v="-4.4000000000000004"/>
    <n v="47.79"/>
    <x v="11"/>
  </r>
  <r>
    <d v="2019-01-01T00:00:00"/>
    <x v="0"/>
    <x v="0"/>
    <n v="-4219.1099999999997"/>
    <n v="45870"/>
    <x v="23"/>
  </r>
  <r>
    <d v="2019-01-01T00:00:00"/>
    <x v="0"/>
    <x v="1"/>
    <n v="-190.27"/>
    <n v="2068.75"/>
    <x v="23"/>
  </r>
  <r>
    <d v="2019-01-01T00:00:00"/>
    <x v="2"/>
    <x v="2"/>
    <n v="2035.71"/>
    <n v="45870"/>
    <x v="23"/>
  </r>
  <r>
    <d v="2019-01-01T00:00:00"/>
    <x v="2"/>
    <x v="3"/>
    <n v="91.81"/>
    <n v="2068.75"/>
    <x v="23"/>
  </r>
  <r>
    <d v="2019-01-01T00:00:00"/>
    <x v="0"/>
    <x v="0"/>
    <n v="-125.47"/>
    <n v="1364"/>
    <x v="24"/>
  </r>
  <r>
    <d v="2019-01-01T00:00:00"/>
    <x v="0"/>
    <x v="1"/>
    <n v="-5.65"/>
    <n v="61.52"/>
    <x v="24"/>
  </r>
  <r>
    <d v="2019-01-01T00:00:00"/>
    <x v="2"/>
    <x v="2"/>
    <n v="60.52"/>
    <n v="1364"/>
    <x v="24"/>
  </r>
  <r>
    <d v="2019-01-01T00:00:00"/>
    <x v="2"/>
    <x v="3"/>
    <n v="2.73"/>
    <n v="61.52"/>
    <x v="24"/>
  </r>
  <r>
    <d v="2019-01-01T00:00:00"/>
    <x v="0"/>
    <x v="0"/>
    <n v="-115.89"/>
    <n v="1260"/>
    <x v="22"/>
  </r>
  <r>
    <d v="2019-01-01T00:00:00"/>
    <x v="0"/>
    <x v="1"/>
    <n v="-5.23"/>
    <n v="56.83"/>
    <x v="22"/>
  </r>
  <r>
    <d v="2019-01-01T00:00:00"/>
    <x v="2"/>
    <x v="2"/>
    <n v="55.92"/>
    <n v="1260"/>
    <x v="22"/>
  </r>
  <r>
    <d v="2019-01-01T00:00:00"/>
    <x v="2"/>
    <x v="3"/>
    <n v="2.52"/>
    <n v="56.83"/>
    <x v="22"/>
  </r>
  <r>
    <d v="2019-01-01T00:00:00"/>
    <x v="0"/>
    <x v="0"/>
    <n v="-95.11"/>
    <n v="1034"/>
    <x v="20"/>
  </r>
  <r>
    <d v="2019-01-01T00:00:00"/>
    <x v="0"/>
    <x v="1"/>
    <n v="-4.29"/>
    <n v="46.63"/>
    <x v="20"/>
  </r>
  <r>
    <d v="2019-01-01T00:00:00"/>
    <x v="2"/>
    <x v="2"/>
    <n v="45.88"/>
    <n v="1034"/>
    <x v="20"/>
  </r>
  <r>
    <d v="2019-01-01T00:00:00"/>
    <x v="2"/>
    <x v="3"/>
    <n v="2.0699999999999998"/>
    <n v="46.63"/>
    <x v="20"/>
  </r>
  <r>
    <d v="2019-01-01T00:00:00"/>
    <x v="0"/>
    <x v="4"/>
    <n v="-10.26"/>
    <n v="111.6"/>
    <x v="11"/>
  </r>
  <r>
    <d v="2019-01-01T00:00:00"/>
    <x v="0"/>
    <x v="5"/>
    <n v="-0.46"/>
    <n v="5.03"/>
    <x v="11"/>
  </r>
  <r>
    <d v="2018-12-01T00:00:00"/>
    <x v="1"/>
    <x v="0"/>
    <n v="-12945.4"/>
    <n v="105806.01"/>
    <x v="1"/>
  </r>
  <r>
    <d v="2018-12-01T00:00:00"/>
    <x v="1"/>
    <x v="1"/>
    <n v="-583.80999999999995"/>
    <n v="4771.84"/>
    <x v="1"/>
  </r>
  <r>
    <d v="2018-12-01T00:00:00"/>
    <x v="2"/>
    <x v="6"/>
    <n v="0"/>
    <n v="161.01"/>
    <x v="1"/>
  </r>
  <r>
    <d v="2018-12-01T00:00:00"/>
    <x v="2"/>
    <x v="2"/>
    <n v="5761.22"/>
    <n v="129816.14"/>
    <x v="1"/>
  </r>
  <r>
    <d v="2018-12-01T00:00:00"/>
    <x v="2"/>
    <x v="3"/>
    <n v="259.81"/>
    <n v="5854.73"/>
    <x v="1"/>
  </r>
  <r>
    <d v="2018-12-01T00:00:00"/>
    <x v="0"/>
    <x v="0"/>
    <n v="-39.96"/>
    <n v="436.78"/>
    <x v="10"/>
  </r>
  <r>
    <d v="2018-12-01T00:00:00"/>
    <x v="0"/>
    <x v="1"/>
    <n v="-1.8"/>
    <n v="19.600000000000001"/>
    <x v="10"/>
  </r>
  <r>
    <d v="2018-12-01T00:00:00"/>
    <x v="0"/>
    <x v="0"/>
    <n v="-124.23"/>
    <n v="1352.66"/>
    <x v="16"/>
  </r>
  <r>
    <d v="2018-12-01T00:00:00"/>
    <x v="0"/>
    <x v="1"/>
    <n v="-5.58"/>
    <n v="60.88"/>
    <x v="16"/>
  </r>
  <r>
    <d v="2018-12-01T00:00:00"/>
    <x v="0"/>
    <x v="0"/>
    <n v="-9.02"/>
    <n v="98.45"/>
    <x v="18"/>
  </r>
  <r>
    <d v="2018-12-01T00:00:00"/>
    <x v="0"/>
    <x v="1"/>
    <n v="-0.39"/>
    <n v="4.43"/>
    <x v="18"/>
  </r>
  <r>
    <d v="2018-12-01T00:00:00"/>
    <x v="0"/>
    <x v="0"/>
    <n v="-0.36"/>
    <n v="4.24"/>
    <x v="26"/>
  </r>
  <r>
    <d v="2018-12-01T00:00:00"/>
    <x v="0"/>
    <x v="1"/>
    <n v="0"/>
    <n v="0.17"/>
    <x v="26"/>
  </r>
  <r>
    <d v="2018-12-01T00:00:00"/>
    <x v="0"/>
    <x v="0"/>
    <n v="-10.94"/>
    <n v="119.07"/>
    <x v="2"/>
  </r>
  <r>
    <d v="2018-12-01T00:00:00"/>
    <x v="0"/>
    <x v="1"/>
    <n v="-0.49"/>
    <n v="5.37"/>
    <x v="2"/>
  </r>
  <r>
    <d v="2018-12-01T00:00:00"/>
    <x v="1"/>
    <x v="0"/>
    <n v="-3972.1"/>
    <n v="32464.98"/>
    <x v="2"/>
  </r>
  <r>
    <d v="2018-12-01T00:00:00"/>
    <x v="1"/>
    <x v="1"/>
    <n v="-179.14"/>
    <n v="1464.17"/>
    <x v="2"/>
  </r>
  <r>
    <d v="2018-12-01T00:00:00"/>
    <x v="2"/>
    <x v="2"/>
    <n v="1447.87"/>
    <n v="32624.05"/>
    <x v="2"/>
  </r>
  <r>
    <d v="2018-12-01T00:00:00"/>
    <x v="2"/>
    <x v="3"/>
    <n v="65.290000000000006"/>
    <n v="1471.35"/>
    <x v="2"/>
  </r>
  <r>
    <d v="2018-12-01T00:00:00"/>
    <x v="2"/>
    <x v="6"/>
    <n v="0"/>
    <n v="28752.07"/>
    <x v="2"/>
  </r>
  <r>
    <d v="2018-12-01T00:00:00"/>
    <x v="1"/>
    <x v="0"/>
    <n v="-138.38"/>
    <n v="1131"/>
    <x v="18"/>
  </r>
  <r>
    <d v="2018-12-01T00:00:00"/>
    <x v="1"/>
    <x v="1"/>
    <n v="-6.24"/>
    <n v="51.01"/>
    <x v="18"/>
  </r>
  <r>
    <d v="2018-12-01T00:00:00"/>
    <x v="2"/>
    <x v="2"/>
    <n v="50.19"/>
    <n v="1131"/>
    <x v="18"/>
  </r>
  <r>
    <d v="2018-12-01T00:00:00"/>
    <x v="2"/>
    <x v="3"/>
    <n v="2.2599999999999998"/>
    <n v="51.01"/>
    <x v="18"/>
  </r>
  <r>
    <d v="2018-12-01T00:00:00"/>
    <x v="2"/>
    <x v="6"/>
    <n v="0"/>
    <n v="1131"/>
    <x v="18"/>
  </r>
  <r>
    <d v="2018-12-01T00:00:00"/>
    <x v="0"/>
    <x v="0"/>
    <n v="-0.04"/>
    <n v="0.41"/>
    <x v="1"/>
  </r>
  <r>
    <d v="2018-12-01T00:00:00"/>
    <x v="0"/>
    <x v="1"/>
    <n v="0"/>
    <n v="0.02"/>
    <x v="1"/>
  </r>
  <r>
    <d v="2018-12-01T00:00:00"/>
    <x v="1"/>
    <x v="1"/>
    <n v="-204.11"/>
    <n v="1668.25"/>
    <x v="1"/>
  </r>
  <r>
    <d v="2018-12-01T00:00:00"/>
    <x v="1"/>
    <x v="0"/>
    <n v="-4525.74"/>
    <n v="36990"/>
    <x v="1"/>
  </r>
  <r>
    <d v="2018-12-01T00:00:00"/>
    <x v="2"/>
    <x v="2"/>
    <n v="1641.63"/>
    <n v="36990.410000000003"/>
    <x v="1"/>
  </r>
  <r>
    <d v="2018-12-01T00:00:00"/>
    <x v="2"/>
    <x v="3"/>
    <n v="74.040000000000006"/>
    <n v="1668.27"/>
    <x v="1"/>
  </r>
  <r>
    <d v="2018-12-01T00:00:00"/>
    <x v="2"/>
    <x v="6"/>
    <n v="0"/>
    <n v="36990.410000000003"/>
    <x v="1"/>
  </r>
  <r>
    <d v="2018-12-01T00:00:00"/>
    <x v="0"/>
    <x v="0"/>
    <n v="0"/>
    <n v="0.02"/>
    <x v="2"/>
  </r>
  <r>
    <d v="2018-12-01T00:00:00"/>
    <x v="1"/>
    <x v="0"/>
    <n v="-650.64"/>
    <n v="5317.98"/>
    <x v="2"/>
  </r>
  <r>
    <d v="2018-12-01T00:00:00"/>
    <x v="1"/>
    <x v="1"/>
    <n v="-29.35"/>
    <n v="239.85"/>
    <x v="2"/>
  </r>
  <r>
    <d v="2018-12-01T00:00:00"/>
    <x v="2"/>
    <x v="2"/>
    <n v="236.01"/>
    <n v="5318"/>
    <x v="2"/>
  </r>
  <r>
    <d v="2018-12-01T00:00:00"/>
    <x v="2"/>
    <x v="3"/>
    <n v="10.64"/>
    <n v="239.85"/>
    <x v="2"/>
  </r>
  <r>
    <d v="2018-12-01T00:00:00"/>
    <x v="2"/>
    <x v="6"/>
    <n v="0"/>
    <n v="4708"/>
    <x v="2"/>
  </r>
  <r>
    <d v="2018-12-01T00:00:00"/>
    <x v="1"/>
    <x v="0"/>
    <n v="-1.59"/>
    <n v="13"/>
    <x v="5"/>
  </r>
  <r>
    <d v="2018-12-01T00:00:00"/>
    <x v="1"/>
    <x v="1"/>
    <n v="-7.0000000000000007E-2"/>
    <n v="0.59"/>
    <x v="5"/>
  </r>
  <r>
    <d v="2018-12-01T00:00:00"/>
    <x v="2"/>
    <x v="2"/>
    <n v="0.57999999999999996"/>
    <n v="13"/>
    <x v="5"/>
  </r>
  <r>
    <d v="2018-12-01T00:00:00"/>
    <x v="2"/>
    <x v="3"/>
    <n v="0.03"/>
    <n v="0.59"/>
    <x v="5"/>
  </r>
  <r>
    <d v="2018-12-01T00:00:00"/>
    <x v="2"/>
    <x v="6"/>
    <n v="0"/>
    <n v="13"/>
    <x v="5"/>
  </r>
  <r>
    <d v="2018-12-01T00:00:00"/>
    <x v="1"/>
    <x v="0"/>
    <n v="-762.34"/>
    <n v="6230.88"/>
    <x v="1"/>
  </r>
  <r>
    <d v="2018-12-01T00:00:00"/>
    <x v="1"/>
    <x v="1"/>
    <n v="-34.380000000000003"/>
    <n v="281.02"/>
    <x v="1"/>
  </r>
  <r>
    <d v="2018-12-01T00:00:00"/>
    <x v="5"/>
    <x v="0"/>
    <n v="-3.57"/>
    <n v="40"/>
    <x v="2"/>
  </r>
  <r>
    <d v="2018-12-01T00:00:00"/>
    <x v="5"/>
    <x v="1"/>
    <n v="-0.16"/>
    <n v="1.8"/>
    <x v="2"/>
  </r>
  <r>
    <d v="2018-12-01T00:00:00"/>
    <x v="0"/>
    <x v="0"/>
    <n v="0"/>
    <n v="0.01"/>
    <x v="10"/>
  </r>
  <r>
    <d v="2018-12-01T00:00:00"/>
    <x v="1"/>
    <x v="0"/>
    <n v="-142.05000000000001"/>
    <n v="1161"/>
    <x v="10"/>
  </r>
  <r>
    <d v="2018-12-01T00:00:00"/>
    <x v="1"/>
    <x v="1"/>
    <n v="-6.41"/>
    <n v="52.36"/>
    <x v="10"/>
  </r>
  <r>
    <d v="2018-12-01T00:00:00"/>
    <x v="2"/>
    <x v="6"/>
    <n v="0"/>
    <n v="1161.01"/>
    <x v="10"/>
  </r>
  <r>
    <d v="2018-12-01T00:00:00"/>
    <x v="2"/>
    <x v="2"/>
    <n v="51.53"/>
    <n v="1161.01"/>
    <x v="10"/>
  </r>
  <r>
    <d v="2018-12-01T00:00:00"/>
    <x v="2"/>
    <x v="3"/>
    <n v="2.3199999999999998"/>
    <n v="52.36"/>
    <x v="10"/>
  </r>
  <r>
    <d v="2018-12-01T00:00:00"/>
    <x v="1"/>
    <x v="4"/>
    <n v="-177.29"/>
    <n v="1449"/>
    <x v="25"/>
  </r>
  <r>
    <d v="2018-12-01T00:00:00"/>
    <x v="1"/>
    <x v="5"/>
    <n v="-7.99"/>
    <n v="65.349999999999994"/>
    <x v="25"/>
  </r>
  <r>
    <d v="2018-12-01T00:00:00"/>
    <x v="0"/>
    <x v="0"/>
    <n v="0"/>
    <n v="0.01"/>
    <x v="16"/>
  </r>
  <r>
    <d v="2018-12-01T00:00:00"/>
    <x v="1"/>
    <x v="0"/>
    <n v="-82.22"/>
    <n v="672"/>
    <x v="16"/>
  </r>
  <r>
    <d v="2018-12-01T00:00:00"/>
    <x v="1"/>
    <x v="1"/>
    <n v="-3.71"/>
    <n v="30.31"/>
    <x v="16"/>
  </r>
  <r>
    <d v="2018-12-01T00:00:00"/>
    <x v="2"/>
    <x v="6"/>
    <n v="0"/>
    <n v="672.01"/>
    <x v="16"/>
  </r>
  <r>
    <d v="2018-11-01T00:00:00"/>
    <x v="1"/>
    <x v="1"/>
    <n v="-0.42"/>
    <n v="3.47"/>
    <x v="5"/>
  </r>
  <r>
    <d v="2018-11-01T00:00:00"/>
    <x v="5"/>
    <x v="0"/>
    <n v="-23.55"/>
    <n v="264"/>
    <x v="5"/>
  </r>
  <r>
    <d v="2018-11-01T00:00:00"/>
    <x v="5"/>
    <x v="1"/>
    <n v="-1.06"/>
    <n v="11.91"/>
    <x v="5"/>
  </r>
  <r>
    <d v="2018-11-01T00:00:00"/>
    <x v="2"/>
    <x v="6"/>
    <n v="0"/>
    <n v="341"/>
    <x v="5"/>
  </r>
  <r>
    <d v="2018-11-01T00:00:00"/>
    <x v="2"/>
    <x v="2"/>
    <n v="15.13"/>
    <n v="341"/>
    <x v="5"/>
  </r>
  <r>
    <d v="2018-11-01T00:00:00"/>
    <x v="2"/>
    <x v="3"/>
    <n v="0.68"/>
    <n v="15.38"/>
    <x v="5"/>
  </r>
  <r>
    <d v="2018-11-01T00:00:00"/>
    <x v="1"/>
    <x v="0"/>
    <n v="-1427.04"/>
    <n v="11663.63"/>
    <x v="1"/>
  </r>
  <r>
    <d v="2018-11-01T00:00:00"/>
    <x v="1"/>
    <x v="1"/>
    <n v="-64.34"/>
    <n v="526.02"/>
    <x v="1"/>
  </r>
  <r>
    <d v="2018-11-01T00:00:00"/>
    <x v="5"/>
    <x v="0"/>
    <n v="-2991.55"/>
    <n v="33534"/>
    <x v="1"/>
  </r>
  <r>
    <d v="2018-11-01T00:00:00"/>
    <x v="5"/>
    <x v="1"/>
    <n v="-134.91"/>
    <n v="1512.42"/>
    <x v="1"/>
  </r>
  <r>
    <d v="2018-11-01T00:00:00"/>
    <x v="2"/>
    <x v="6"/>
    <n v="0"/>
    <n v="45197.63"/>
    <x v="1"/>
  </r>
  <r>
    <d v="2018-11-01T00:00:00"/>
    <x v="2"/>
    <x v="2"/>
    <n v="2005.89"/>
    <n v="45197.63"/>
    <x v="1"/>
  </r>
  <r>
    <d v="2018-11-01T00:00:00"/>
    <x v="2"/>
    <x v="3"/>
    <n v="90.45"/>
    <n v="2038.44"/>
    <x v="1"/>
  </r>
  <r>
    <d v="2018-11-01T00:00:00"/>
    <x v="1"/>
    <x v="0"/>
    <n v="-17.739999999999998"/>
    <n v="145"/>
    <x v="6"/>
  </r>
  <r>
    <d v="2018-11-01T00:00:00"/>
    <x v="1"/>
    <x v="1"/>
    <n v="-0.8"/>
    <n v="6.54"/>
    <x v="6"/>
  </r>
  <r>
    <d v="2018-11-01T00:00:00"/>
    <x v="5"/>
    <x v="0"/>
    <n v="-36.67"/>
    <n v="411"/>
    <x v="6"/>
  </r>
  <r>
    <d v="2018-11-01T00:00:00"/>
    <x v="5"/>
    <x v="1"/>
    <n v="-1.65"/>
    <n v="18.54"/>
    <x v="6"/>
  </r>
  <r>
    <d v="2018-11-01T00:00:00"/>
    <x v="2"/>
    <x v="6"/>
    <n v="0"/>
    <n v="556"/>
    <x v="6"/>
  </r>
  <r>
    <d v="2018-11-01T00:00:00"/>
    <x v="2"/>
    <x v="2"/>
    <n v="24.68"/>
    <n v="556"/>
    <x v="6"/>
  </r>
  <r>
    <d v="2018-11-01T00:00:00"/>
    <x v="2"/>
    <x v="3"/>
    <n v="1.1100000000000001"/>
    <n v="25.08"/>
    <x v="6"/>
  </r>
  <r>
    <d v="2018-11-01T00:00:00"/>
    <x v="1"/>
    <x v="4"/>
    <n v="-2.46"/>
    <n v="20.12"/>
    <x v="3"/>
  </r>
  <r>
    <d v="2018-11-01T00:00:00"/>
    <x v="1"/>
    <x v="5"/>
    <n v="-0.11"/>
    <n v="0.91"/>
    <x v="3"/>
  </r>
  <r>
    <d v="2018-11-01T00:00:00"/>
    <x v="5"/>
    <x v="4"/>
    <n v="-5.17"/>
    <n v="58"/>
    <x v="3"/>
  </r>
  <r>
    <d v="2018-11-01T00:00:00"/>
    <x v="5"/>
    <x v="5"/>
    <n v="-0.23"/>
    <n v="2.62"/>
    <x v="3"/>
  </r>
  <r>
    <d v="2018-12-01T00:00:00"/>
    <x v="0"/>
    <x v="0"/>
    <n v="-25.75"/>
    <n v="280"/>
    <x v="6"/>
  </r>
  <r>
    <d v="2018-12-01T00:00:00"/>
    <x v="0"/>
    <x v="1"/>
    <n v="-1.1599999999999999"/>
    <n v="12.63"/>
    <x v="6"/>
  </r>
  <r>
    <d v="2018-12-01T00:00:00"/>
    <x v="1"/>
    <x v="0"/>
    <n v="-94.21"/>
    <n v="770"/>
    <x v="6"/>
  </r>
  <r>
    <d v="2018-12-01T00:00:00"/>
    <x v="1"/>
    <x v="1"/>
    <n v="-4.25"/>
    <n v="34.729999999999997"/>
    <x v="6"/>
  </r>
  <r>
    <d v="2018-12-01T00:00:00"/>
    <x v="2"/>
    <x v="2"/>
    <n v="46.6"/>
    <n v="1050"/>
    <x v="6"/>
  </r>
  <r>
    <d v="2018-12-01T00:00:00"/>
    <x v="2"/>
    <x v="3"/>
    <n v="2.1"/>
    <n v="47.35"/>
    <x v="6"/>
  </r>
  <r>
    <d v="2018-12-01T00:00:00"/>
    <x v="0"/>
    <x v="4"/>
    <n v="-29.93"/>
    <n v="325.48"/>
    <x v="3"/>
  </r>
  <r>
    <d v="2018-12-01T00:00:00"/>
    <x v="0"/>
    <x v="5"/>
    <n v="-1.34"/>
    <n v="14.68"/>
    <x v="3"/>
  </r>
  <r>
    <d v="2018-12-01T00:00:00"/>
    <x v="1"/>
    <x v="4"/>
    <n v="-98.61"/>
    <n v="806"/>
    <x v="3"/>
  </r>
  <r>
    <d v="2018-12-01T00:00:00"/>
    <x v="1"/>
    <x v="5"/>
    <n v="-4.47"/>
    <n v="36.35"/>
    <x v="3"/>
  </r>
  <r>
    <d v="2018-12-01T00:00:00"/>
    <x v="0"/>
    <x v="0"/>
    <n v="-2300.73"/>
    <n v="25013.13"/>
    <x v="1"/>
  </r>
  <r>
    <d v="2018-12-01T00:00:00"/>
    <x v="0"/>
    <x v="1"/>
    <n v="-103.75"/>
    <n v="1128.1300000000001"/>
    <x v="1"/>
  </r>
  <r>
    <d v="2018-12-01T00:00:00"/>
    <x v="1"/>
    <x v="0"/>
    <n v="-5460.1"/>
    <n v="44627"/>
    <x v="1"/>
  </r>
  <r>
    <d v="2018-12-01T00:00:00"/>
    <x v="1"/>
    <x v="1"/>
    <n v="-246.25"/>
    <n v="2012.71"/>
    <x v="1"/>
  </r>
  <r>
    <d v="2018-12-01T00:00:00"/>
    <x v="2"/>
    <x v="2"/>
    <n v="3090.58"/>
    <n v="69640.13"/>
    <x v="1"/>
  </r>
  <r>
    <d v="2018-12-01T00:00:00"/>
    <x v="2"/>
    <x v="3"/>
    <n v="139.38"/>
    <n v="3140.82"/>
    <x v="1"/>
  </r>
  <r>
    <d v="2018-12-01T00:00:00"/>
    <x v="0"/>
    <x v="0"/>
    <n v="-124.56"/>
    <n v="1354.02"/>
    <x v="2"/>
  </r>
  <r>
    <d v="2018-12-01T00:00:00"/>
    <x v="0"/>
    <x v="1"/>
    <n v="-5.62"/>
    <n v="61.07"/>
    <x v="2"/>
  </r>
  <r>
    <d v="2018-12-01T00:00:00"/>
    <x v="0"/>
    <x v="0"/>
    <n v="-20599.59"/>
    <n v="223958.01"/>
    <x v="2"/>
  </r>
  <r>
    <d v="2018-12-01T00:00:00"/>
    <x v="0"/>
    <x v="1"/>
    <n v="-929.01"/>
    <n v="10100.43"/>
    <x v="2"/>
  </r>
  <r>
    <d v="2018-12-01T00:00:00"/>
    <x v="0"/>
    <x v="0"/>
    <n v="-2.48"/>
    <n v="27"/>
    <x v="6"/>
  </r>
  <r>
    <d v="2018-12-01T00:00:00"/>
    <x v="0"/>
    <x v="1"/>
    <n v="-0.11"/>
    <n v="1.22"/>
    <x v="6"/>
  </r>
  <r>
    <d v="2018-12-01T00:00:00"/>
    <x v="1"/>
    <x v="0"/>
    <n v="-26.79"/>
    <n v="219"/>
    <x v="6"/>
  </r>
  <r>
    <d v="2018-12-01T00:00:00"/>
    <x v="1"/>
    <x v="1"/>
    <n v="-1.21"/>
    <n v="9.8800000000000008"/>
    <x v="6"/>
  </r>
  <r>
    <d v="2018-12-01T00:00:00"/>
    <x v="2"/>
    <x v="2"/>
    <n v="10.92"/>
    <n v="246"/>
    <x v="6"/>
  </r>
  <r>
    <d v="2018-12-01T00:00:00"/>
    <x v="2"/>
    <x v="3"/>
    <n v="0.49"/>
    <n v="11.09"/>
    <x v="6"/>
  </r>
  <r>
    <d v="2018-12-01T00:00:00"/>
    <x v="0"/>
    <x v="0"/>
    <n v="-205.02"/>
    <n v="2229"/>
    <x v="5"/>
  </r>
  <r>
    <d v="2018-12-01T00:00:00"/>
    <x v="0"/>
    <x v="1"/>
    <n v="-9.24"/>
    <n v="100.53"/>
    <x v="5"/>
  </r>
  <r>
    <d v="2018-12-01T00:00:00"/>
    <x v="1"/>
    <x v="0"/>
    <n v="-471.29"/>
    <n v="3852"/>
    <x v="5"/>
  </r>
  <r>
    <d v="2018-12-01T00:00:00"/>
    <x v="1"/>
    <x v="1"/>
    <n v="-21.25"/>
    <n v="173.73"/>
    <x v="5"/>
  </r>
  <r>
    <d v="2018-12-01T00:00:00"/>
    <x v="2"/>
    <x v="2"/>
    <n v="269.87"/>
    <n v="6081"/>
    <x v="5"/>
  </r>
  <r>
    <d v="2018-12-01T00:00:00"/>
    <x v="2"/>
    <x v="3"/>
    <n v="12.18"/>
    <n v="274.27"/>
    <x v="5"/>
  </r>
  <r>
    <d v="2018-12-01T00:00:00"/>
    <x v="0"/>
    <x v="0"/>
    <n v="-273.92"/>
    <n v="2978.06"/>
    <x v="1"/>
  </r>
  <r>
    <d v="2018-12-01T00:00:00"/>
    <x v="0"/>
    <x v="1"/>
    <n v="-12.36"/>
    <n v="134.32"/>
    <x v="1"/>
  </r>
  <r>
    <d v="2018-12-01T00:00:00"/>
    <x v="1"/>
    <x v="0"/>
    <n v="-629.61"/>
    <n v="5146"/>
    <x v="1"/>
  </r>
  <r>
    <d v="2018-12-01T00:00:00"/>
    <x v="1"/>
    <x v="1"/>
    <n v="-28.39"/>
    <n v="232.08"/>
    <x v="1"/>
  </r>
  <r>
    <d v="2018-12-01T00:00:00"/>
    <x v="2"/>
    <x v="2"/>
    <n v="360.54"/>
    <n v="8124.06"/>
    <x v="1"/>
  </r>
  <r>
    <d v="2018-12-01T00:00:00"/>
    <x v="2"/>
    <x v="3"/>
    <n v="16.260000000000002"/>
    <n v="366.4"/>
    <x v="1"/>
  </r>
  <r>
    <d v="2018-12-01T00:00:00"/>
    <x v="0"/>
    <x v="4"/>
    <n v="-6.35"/>
    <n v="69"/>
    <x v="3"/>
  </r>
  <r>
    <d v="2018-12-01T00:00:00"/>
    <x v="0"/>
    <x v="5"/>
    <n v="-0.28999999999999998"/>
    <n v="3.11"/>
    <x v="3"/>
  </r>
  <r>
    <d v="2018-12-01T00:00:00"/>
    <x v="1"/>
    <x v="4"/>
    <n v="-14.68"/>
    <n v="120"/>
    <x v="3"/>
  </r>
  <r>
    <d v="2018-12-01T00:00:00"/>
    <x v="1"/>
    <x v="5"/>
    <n v="-0.66"/>
    <n v="5.41"/>
    <x v="3"/>
  </r>
  <r>
    <d v="2018-12-01T00:00:00"/>
    <x v="0"/>
    <x v="4"/>
    <n v="-4.09"/>
    <n v="44.4"/>
    <x v="3"/>
  </r>
  <r>
    <d v="2018-12-01T00:00:00"/>
    <x v="0"/>
    <x v="5"/>
    <n v="-0.18"/>
    <n v="2"/>
    <x v="3"/>
  </r>
  <r>
    <d v="2018-12-01T00:00:00"/>
    <x v="1"/>
    <x v="4"/>
    <n v="-9.5399999999999991"/>
    <n v="78"/>
    <x v="3"/>
  </r>
  <r>
    <d v="2018-12-01T00:00:00"/>
    <x v="1"/>
    <x v="5"/>
    <n v="-0.43"/>
    <n v="3.51"/>
    <x v="3"/>
  </r>
  <r>
    <d v="2018-12-01T00:00:00"/>
    <x v="0"/>
    <x v="0"/>
    <n v="-569.89"/>
    <n v="6195.84"/>
    <x v="15"/>
  </r>
  <r>
    <d v="2018-12-01T00:00:00"/>
    <x v="0"/>
    <x v="1"/>
    <n v="-25.7"/>
    <n v="279.43"/>
    <x v="15"/>
  </r>
  <r>
    <d v="2018-12-01T00:00:00"/>
    <x v="1"/>
    <x v="0"/>
    <n v="-1309.51"/>
    <n v="10703"/>
    <x v="15"/>
  </r>
  <r>
    <d v="2018-12-01T00:00:00"/>
    <x v="1"/>
    <x v="1"/>
    <n v="-59.06"/>
    <n v="482.71"/>
    <x v="15"/>
  </r>
  <r>
    <d v="2018-12-01T00:00:00"/>
    <x v="2"/>
    <x v="2"/>
    <n v="749.97"/>
    <n v="16898.84"/>
    <x v="15"/>
  </r>
  <r>
    <d v="2018-12-01T00:00:00"/>
    <x v="2"/>
    <x v="3"/>
    <n v="33.82"/>
    <n v="762.14"/>
    <x v="15"/>
  </r>
  <r>
    <d v="2018-12-01T00:00:00"/>
    <x v="0"/>
    <x v="0"/>
    <n v="-1272.9000000000001"/>
    <n v="13838.86"/>
    <x v="12"/>
  </r>
  <r>
    <d v="2018-12-01T00:00:00"/>
    <x v="0"/>
    <x v="1"/>
    <n v="-57.41"/>
    <n v="624.14"/>
    <x v="12"/>
  </r>
  <r>
    <d v="2018-12-01T00:00:00"/>
    <x v="1"/>
    <x v="0"/>
    <n v="-2924.66"/>
    <n v="23904"/>
    <x v="12"/>
  </r>
  <r>
    <d v="2018-12-01T00:00:00"/>
    <x v="1"/>
    <x v="1"/>
    <n v="-131.9"/>
    <n v="1078.07"/>
    <x v="12"/>
  </r>
  <r>
    <d v="2018-12-01T00:00:00"/>
    <x v="2"/>
    <x v="2"/>
    <n v="1675.03"/>
    <n v="37742.86"/>
    <x v="12"/>
  </r>
  <r>
    <d v="2018-12-01T00:00:00"/>
    <x v="2"/>
    <x v="3"/>
    <n v="75.540000000000006"/>
    <n v="1702.2"/>
    <x v="12"/>
  </r>
  <r>
    <d v="2018-12-01T00:00:00"/>
    <x v="0"/>
    <x v="0"/>
    <n v="-302.08"/>
    <n v="3284.15"/>
    <x v="12"/>
  </r>
  <r>
    <d v="2018-12-01T00:00:00"/>
    <x v="0"/>
    <x v="1"/>
    <n v="-13.62"/>
    <n v="148.12"/>
    <x v="12"/>
  </r>
  <r>
    <d v="2018-12-01T00:00:00"/>
    <x v="1"/>
    <x v="0"/>
    <n v="-694.21"/>
    <n v="5674"/>
    <x v="12"/>
  </r>
  <r>
    <d v="2018-12-01T00:00:00"/>
    <x v="1"/>
    <x v="1"/>
    <n v="-31.31"/>
    <n v="255.9"/>
    <x v="12"/>
  </r>
  <r>
    <d v="2018-12-01T00:00:00"/>
    <x v="2"/>
    <x v="2"/>
    <n v="397.56"/>
    <n v="8958.15"/>
    <x v="12"/>
  </r>
  <r>
    <d v="2018-12-01T00:00:00"/>
    <x v="2"/>
    <x v="3"/>
    <n v="17.93"/>
    <n v="404.01"/>
    <x v="12"/>
  </r>
  <r>
    <d v="2018-12-01T00:00:00"/>
    <x v="0"/>
    <x v="0"/>
    <n v="-193.27"/>
    <n v="2101.1799999999998"/>
    <x v="12"/>
  </r>
  <r>
    <d v="2018-12-01T00:00:00"/>
    <x v="0"/>
    <x v="1"/>
    <n v="-8.7200000000000006"/>
    <n v="94.76"/>
    <x v="12"/>
  </r>
  <r>
    <d v="2018-12-01T00:00:00"/>
    <x v="1"/>
    <x v="0"/>
    <n v="-444.13"/>
    <n v="3630"/>
    <x v="12"/>
  </r>
  <r>
    <d v="2018-12-01T00:00:00"/>
    <x v="1"/>
    <x v="1"/>
    <n v="-20.03"/>
    <n v="163.71"/>
    <x v="12"/>
  </r>
  <r>
    <d v="2018-12-01T00:00:00"/>
    <x v="2"/>
    <x v="2"/>
    <n v="254.35"/>
    <n v="5731.18"/>
    <x v="12"/>
  </r>
  <r>
    <d v="2018-12-01T00:00:00"/>
    <x v="2"/>
    <x v="3"/>
    <n v="11.47"/>
    <n v="258.48"/>
    <x v="12"/>
  </r>
  <r>
    <d v="2018-12-01T00:00:00"/>
    <x v="0"/>
    <x v="0"/>
    <n v="-731.06"/>
    <n v="7948.06"/>
    <x v="19"/>
  </r>
  <r>
    <d v="2018-12-01T00:00:00"/>
    <x v="0"/>
    <x v="1"/>
    <n v="-32.97"/>
    <n v="358.46"/>
    <x v="19"/>
  </r>
  <r>
    <d v="2018-12-01T00:00:00"/>
    <x v="1"/>
    <x v="0"/>
    <n v="-1679.74"/>
    <n v="13729"/>
    <x v="19"/>
  </r>
  <r>
    <d v="2018-12-01T00:00:00"/>
    <x v="1"/>
    <x v="1"/>
    <n v="-75.760000000000005"/>
    <n v="619.17999999999995"/>
    <x v="19"/>
  </r>
  <r>
    <d v="2018-12-01T00:00:00"/>
    <x v="2"/>
    <x v="2"/>
    <n v="962.03"/>
    <n v="21677.06"/>
    <x v="19"/>
  </r>
  <r>
    <d v="2018-12-01T00:00:00"/>
    <x v="2"/>
    <x v="3"/>
    <n v="43.39"/>
    <n v="977.64"/>
    <x v="19"/>
  </r>
  <r>
    <d v="2018-12-01T00:00:00"/>
    <x v="0"/>
    <x v="0"/>
    <n v="-129.34"/>
    <n v="1406.18"/>
    <x v="15"/>
  </r>
  <r>
    <d v="2018-12-01T00:00:00"/>
    <x v="0"/>
    <x v="1"/>
    <n v="-5.83"/>
    <n v="63.42"/>
    <x v="15"/>
  </r>
  <r>
    <d v="2018-12-01T00:00:00"/>
    <x v="2"/>
    <x v="3"/>
    <n v="236.9"/>
    <n v="5338.4"/>
    <x v="0"/>
  </r>
  <r>
    <d v="2018-12-01T00:00:00"/>
    <x v="0"/>
    <x v="0"/>
    <n v="-1211.6500000000001"/>
    <n v="13173"/>
    <x v="4"/>
  </r>
  <r>
    <d v="2018-12-01T00:00:00"/>
    <x v="0"/>
    <x v="1"/>
    <n v="-54.65"/>
    <n v="594.1"/>
    <x v="4"/>
  </r>
  <r>
    <d v="2018-12-01T00:00:00"/>
    <x v="1"/>
    <x v="0"/>
    <n v="-3223.56"/>
    <n v="26347"/>
    <x v="4"/>
  </r>
  <r>
    <d v="2018-12-01T00:00:00"/>
    <x v="1"/>
    <x v="1"/>
    <n v="-145.38"/>
    <n v="1188.25"/>
    <x v="4"/>
  </r>
  <r>
    <d v="2018-12-01T00:00:00"/>
    <x v="2"/>
    <x v="2"/>
    <n v="1753.9"/>
    <n v="39520"/>
    <x v="4"/>
  </r>
  <r>
    <d v="2018-12-01T00:00:00"/>
    <x v="2"/>
    <x v="3"/>
    <n v="79.099999999999994"/>
    <n v="1782.35"/>
    <x v="4"/>
  </r>
  <r>
    <d v="2018-12-01T00:00:00"/>
    <x v="0"/>
    <x v="0"/>
    <n v="-5.7"/>
    <n v="62"/>
    <x v="6"/>
  </r>
  <r>
    <d v="2018-12-01T00:00:00"/>
    <x v="0"/>
    <x v="1"/>
    <n v="-0.26"/>
    <n v="2.8"/>
    <x v="6"/>
  </r>
  <r>
    <d v="2018-12-01T00:00:00"/>
    <x v="1"/>
    <x v="0"/>
    <n v="-21.78"/>
    <n v="178"/>
    <x v="6"/>
  </r>
  <r>
    <d v="2018-12-01T00:00:00"/>
    <x v="1"/>
    <x v="1"/>
    <n v="-0.98"/>
    <n v="8.0299999999999994"/>
    <x v="6"/>
  </r>
  <r>
    <d v="2018-12-01T00:00:00"/>
    <x v="2"/>
    <x v="2"/>
    <n v="10.65"/>
    <n v="240"/>
    <x v="6"/>
  </r>
  <r>
    <d v="2018-12-01T00:00:00"/>
    <x v="2"/>
    <x v="3"/>
    <n v="0.48"/>
    <n v="10.82"/>
    <x v="6"/>
  </r>
  <r>
    <d v="2018-12-01T00:00:00"/>
    <x v="0"/>
    <x v="0"/>
    <n v="-153.33000000000001"/>
    <n v="1667"/>
    <x v="0"/>
  </r>
  <r>
    <d v="2018-12-01T00:00:00"/>
    <x v="0"/>
    <x v="1"/>
    <n v="-6.92"/>
    <n v="75.180000000000007"/>
    <x v="0"/>
  </r>
  <r>
    <d v="2018-12-01T00:00:00"/>
    <x v="1"/>
    <x v="0"/>
    <n v="-897.19"/>
    <n v="7333"/>
    <x v="0"/>
  </r>
  <r>
    <d v="2018-12-01T00:00:00"/>
    <x v="1"/>
    <x v="1"/>
    <n v="-40.46"/>
    <n v="330.72"/>
    <x v="0"/>
  </r>
  <r>
    <d v="2018-12-01T00:00:00"/>
    <x v="2"/>
    <x v="2"/>
    <n v="399.42"/>
    <n v="9000"/>
    <x v="0"/>
  </r>
  <r>
    <d v="2018-12-01T00:00:00"/>
    <x v="2"/>
    <x v="3"/>
    <n v="18.010000000000002"/>
    <n v="405.9"/>
    <x v="0"/>
  </r>
  <r>
    <d v="2018-12-01T00:00:00"/>
    <x v="0"/>
    <x v="0"/>
    <n v="-16682.82"/>
    <n v="181372.42"/>
    <x v="2"/>
  </r>
  <r>
    <d v="2018-12-01T00:00:00"/>
    <x v="0"/>
    <x v="1"/>
    <n v="-752.39"/>
    <n v="8179.86"/>
    <x v="2"/>
  </r>
  <r>
    <d v="2018-12-01T00:00:00"/>
    <x v="0"/>
    <x v="0"/>
    <n v="-21120.62"/>
    <n v="229620.4"/>
    <x v="2"/>
  </r>
  <r>
    <d v="2018-12-01T00:00:00"/>
    <x v="0"/>
    <x v="1"/>
    <n v="-952.6"/>
    <n v="10355.86"/>
    <x v="2"/>
  </r>
  <r>
    <d v="2018-12-01T00:00:00"/>
    <x v="0"/>
    <x v="0"/>
    <n v="-24046.1"/>
    <n v="261424.37"/>
    <x v="2"/>
  </r>
  <r>
    <d v="2018-12-01T00:00:00"/>
    <x v="0"/>
    <x v="1"/>
    <n v="-1084.56"/>
    <n v="11790.21"/>
    <x v="2"/>
  </r>
  <r>
    <d v="2018-12-01T00:00:00"/>
    <x v="0"/>
    <x v="0"/>
    <n v="-25026.66"/>
    <n v="272089.45"/>
    <x v="2"/>
  </r>
  <r>
    <d v="2018-12-01T00:00:00"/>
    <x v="0"/>
    <x v="1"/>
    <n v="-1128.69"/>
    <n v="12271.23"/>
    <x v="2"/>
  </r>
  <r>
    <d v="2018-12-01T00:00:00"/>
    <x v="0"/>
    <x v="0"/>
    <n v="-17350.5"/>
    <n v="188631.93"/>
    <x v="2"/>
  </r>
  <r>
    <d v="2018-12-01T00:00:00"/>
    <x v="0"/>
    <x v="1"/>
    <n v="-782.56"/>
    <n v="8507.32"/>
    <x v="2"/>
  </r>
  <r>
    <d v="2018-12-01T00:00:00"/>
    <x v="0"/>
    <x v="0"/>
    <n v="-28.24"/>
    <n v="307.02"/>
    <x v="2"/>
  </r>
  <r>
    <d v="2018-12-01T00:00:00"/>
    <x v="0"/>
    <x v="1"/>
    <n v="-1.27"/>
    <n v="13.84"/>
    <x v="2"/>
  </r>
  <r>
    <d v="2018-12-01T00:00:00"/>
    <x v="0"/>
    <x v="0"/>
    <n v="-426.4"/>
    <n v="4635.7299999999996"/>
    <x v="2"/>
  </r>
  <r>
    <d v="2018-12-01T00:00:00"/>
    <x v="0"/>
    <x v="1"/>
    <n v="-19.23"/>
    <n v="209.08"/>
    <x v="2"/>
  </r>
  <r>
    <d v="2018-12-01T00:00:00"/>
    <x v="0"/>
    <x v="0"/>
    <n v="-35.130000000000003"/>
    <n v="381.99"/>
    <x v="2"/>
  </r>
  <r>
    <d v="2018-12-01T00:00:00"/>
    <x v="0"/>
    <x v="1"/>
    <n v="-1.58"/>
    <n v="17.23"/>
    <x v="2"/>
  </r>
  <r>
    <d v="2018-12-01T00:00:00"/>
    <x v="0"/>
    <x v="0"/>
    <n v="-7.08"/>
    <n v="77"/>
    <x v="2"/>
  </r>
  <r>
    <d v="2018-12-01T00:00:00"/>
    <x v="0"/>
    <x v="1"/>
    <n v="-0.32"/>
    <n v="3.47"/>
    <x v="2"/>
  </r>
  <r>
    <d v="2018-12-01T00:00:00"/>
    <x v="0"/>
    <x v="0"/>
    <n v="-4239.54"/>
    <n v="46090.98"/>
    <x v="2"/>
  </r>
  <r>
    <d v="2018-12-01T00:00:00"/>
    <x v="0"/>
    <x v="1"/>
    <n v="-191.21"/>
    <n v="2078.66"/>
    <x v="2"/>
  </r>
  <r>
    <d v="2018-12-01T00:00:00"/>
    <x v="0"/>
    <x v="0"/>
    <n v="-3165.78"/>
    <n v="34417.54"/>
    <x v="2"/>
  </r>
  <r>
    <d v="2018-12-01T00:00:00"/>
    <x v="0"/>
    <x v="1"/>
    <n v="-142.82"/>
    <n v="1552.26"/>
    <x v="2"/>
  </r>
  <r>
    <d v="2018-12-01T00:00:00"/>
    <x v="1"/>
    <x v="0"/>
    <n v="-19.21"/>
    <n v="157"/>
    <x v="6"/>
  </r>
  <r>
    <d v="2018-12-01T00:00:00"/>
    <x v="1"/>
    <x v="1"/>
    <n v="-0.87"/>
    <n v="7.08"/>
    <x v="6"/>
  </r>
  <r>
    <d v="2018-12-01T00:00:00"/>
    <x v="5"/>
    <x v="0"/>
    <n v="-40.32"/>
    <n v="452"/>
    <x v="6"/>
  </r>
  <r>
    <d v="2018-12-01T00:00:00"/>
    <x v="5"/>
    <x v="1"/>
    <n v="-1.82"/>
    <n v="20.39"/>
    <x v="6"/>
  </r>
  <r>
    <d v="2018-12-01T00:00:00"/>
    <x v="2"/>
    <x v="2"/>
    <n v="27.03"/>
    <n v="609"/>
    <x v="6"/>
  </r>
  <r>
    <d v="2018-12-01T00:00:00"/>
    <x v="2"/>
    <x v="3"/>
    <n v="1.22"/>
    <n v="27.47"/>
    <x v="6"/>
  </r>
  <r>
    <d v="2018-12-01T00:00:00"/>
    <x v="0"/>
    <x v="0"/>
    <n v="-452.06"/>
    <n v="4914.84"/>
    <x v="1"/>
  </r>
  <r>
    <d v="2018-12-01T00:00:00"/>
    <x v="0"/>
    <x v="1"/>
    <n v="-20.399999999999999"/>
    <n v="221.66"/>
    <x v="1"/>
  </r>
  <r>
    <d v="2018-12-01T00:00:00"/>
    <x v="1"/>
    <x v="0"/>
    <n v="-3455.99"/>
    <n v="28247"/>
    <x v="1"/>
  </r>
  <r>
    <d v="2018-12-01T00:00:00"/>
    <x v="1"/>
    <x v="1"/>
    <n v="-155.87"/>
    <n v="1273.92"/>
    <x v="1"/>
  </r>
  <r>
    <d v="2018-12-01T00:00:00"/>
    <x v="2"/>
    <x v="2"/>
    <n v="1471.71"/>
    <n v="33161.839999999997"/>
    <x v="1"/>
  </r>
  <r>
    <d v="2018-12-01T00:00:00"/>
    <x v="2"/>
    <x v="3"/>
    <n v="66.349999999999994"/>
    <n v="1495.6"/>
    <x v="1"/>
  </r>
  <r>
    <d v="2018-12-01T00:00:00"/>
    <x v="0"/>
    <x v="4"/>
    <n v="-0.88"/>
    <n v="9.56"/>
    <x v="3"/>
  </r>
  <r>
    <d v="2018-12-01T00:00:00"/>
    <x v="0"/>
    <x v="5"/>
    <n v="-0.04"/>
    <n v="0.43"/>
    <x v="3"/>
  </r>
  <r>
    <d v="2018-12-01T00:00:00"/>
    <x v="1"/>
    <x v="4"/>
    <n v="-6.36"/>
    <n v="52"/>
    <x v="3"/>
  </r>
  <r>
    <d v="2018-12-01T00:00:00"/>
    <x v="1"/>
    <x v="5"/>
    <n v="-0.28999999999999998"/>
    <n v="2.35"/>
    <x v="3"/>
  </r>
  <r>
    <d v="2018-12-01T00:00:00"/>
    <x v="0"/>
    <x v="0"/>
    <n v="-30.08"/>
    <n v="327"/>
    <x v="5"/>
  </r>
  <r>
    <d v="2018-12-01T00:00:00"/>
    <x v="0"/>
    <x v="1"/>
    <n v="-1.36"/>
    <n v="14.74"/>
    <x v="5"/>
  </r>
  <r>
    <d v="2018-12-01T00:00:00"/>
    <x v="1"/>
    <x v="0"/>
    <n v="-229.42"/>
    <n v="1875"/>
    <x v="5"/>
  </r>
  <r>
    <d v="2018-12-01T00:00:00"/>
    <x v="1"/>
    <x v="1"/>
    <n v="-10.35"/>
    <n v="84.55"/>
    <x v="5"/>
  </r>
  <r>
    <d v="2018-12-01T00:00:00"/>
    <x v="2"/>
    <x v="2"/>
    <n v="97.73"/>
    <n v="2202"/>
    <x v="5"/>
  </r>
  <r>
    <d v="2018-12-01T00:00:00"/>
    <x v="2"/>
    <x v="3"/>
    <n v="4.42"/>
    <n v="99.3"/>
    <x v="5"/>
  </r>
  <r>
    <d v="2018-12-01T00:00:00"/>
    <x v="0"/>
    <x v="0"/>
    <n v="-4.6900000000000004"/>
    <n v="51"/>
    <x v="5"/>
  </r>
  <r>
    <d v="2018-12-01T00:00:00"/>
    <x v="0"/>
    <x v="1"/>
    <n v="-0.21"/>
    <n v="2.2999999999999998"/>
    <x v="5"/>
  </r>
  <r>
    <d v="2018-12-01T00:00:00"/>
    <x v="1"/>
    <x v="0"/>
    <n v="-35.479999999999997"/>
    <n v="290"/>
    <x v="5"/>
  </r>
  <r>
    <d v="2018-12-01T00:00:00"/>
    <x v="1"/>
    <x v="1"/>
    <n v="-1.6"/>
    <n v="13.08"/>
    <x v="5"/>
  </r>
  <r>
    <d v="2018-12-01T00:00:00"/>
    <x v="2"/>
    <x v="2"/>
    <n v="15.13"/>
    <n v="341"/>
    <x v="5"/>
  </r>
  <r>
    <d v="2018-12-01T00:00:00"/>
    <x v="2"/>
    <x v="3"/>
    <n v="0.68"/>
    <n v="15.38"/>
    <x v="5"/>
  </r>
  <r>
    <d v="2018-12-01T00:00:00"/>
    <x v="0"/>
    <x v="0"/>
    <n v="-3328.43"/>
    <n v="36185.440000000002"/>
    <x v="2"/>
  </r>
  <r>
    <d v="2018-12-01T00:00:00"/>
    <x v="0"/>
    <x v="1"/>
    <n v="-150.08000000000001"/>
    <n v="1631.93"/>
    <x v="2"/>
  </r>
  <r>
    <d v="2018-12-01T00:00:00"/>
    <x v="0"/>
    <x v="0"/>
    <n v="-22.91"/>
    <n v="249.03"/>
    <x v="2"/>
  </r>
  <r>
    <d v="2018-12-01T00:00:00"/>
    <x v="0"/>
    <x v="1"/>
    <n v="-1.03"/>
    <n v="11.23"/>
    <x v="2"/>
  </r>
  <r>
    <d v="2018-12-01T00:00:00"/>
    <x v="0"/>
    <x v="0"/>
    <n v="-49.67"/>
    <n v="539.99"/>
    <x v="2"/>
  </r>
  <r>
    <d v="2018-12-01T00:00:00"/>
    <x v="0"/>
    <x v="1"/>
    <n v="-2.2400000000000002"/>
    <n v="24.36"/>
    <x v="2"/>
  </r>
  <r>
    <d v="2018-12-01T00:00:00"/>
    <x v="0"/>
    <x v="0"/>
    <n v="-7200.9"/>
    <n v="78288.41"/>
    <x v="2"/>
  </r>
  <r>
    <d v="2018-12-01T00:00:00"/>
    <x v="0"/>
    <x v="1"/>
    <n v="-324.76"/>
    <n v="3530.71"/>
    <x v="2"/>
  </r>
  <r>
    <d v="2018-12-01T00:00:00"/>
    <x v="0"/>
    <x v="0"/>
    <n v="-810.98"/>
    <n v="8816.83"/>
    <x v="1"/>
  </r>
  <r>
    <d v="2018-12-01T00:00:00"/>
    <x v="0"/>
    <x v="1"/>
    <n v="-36.56"/>
    <n v="397.66"/>
    <x v="1"/>
  </r>
  <r>
    <d v="2018-12-01T00:00:00"/>
    <x v="1"/>
    <x v="0"/>
    <n v="-4746.37"/>
    <n v="38793"/>
    <x v="1"/>
  </r>
  <r>
    <d v="2018-12-01T00:00:00"/>
    <x v="1"/>
    <x v="1"/>
    <n v="-214.07"/>
    <n v="1749.58"/>
    <x v="1"/>
  </r>
  <r>
    <d v="2018-12-01T00:00:00"/>
    <x v="2"/>
    <x v="2"/>
    <n v="2112.91"/>
    <n v="47609.83"/>
    <x v="1"/>
  </r>
  <r>
    <d v="2018-12-01T00:00:00"/>
    <x v="2"/>
    <x v="3"/>
    <n v="95.27"/>
    <n v="2147.19"/>
    <x v="1"/>
  </r>
  <r>
    <d v="2019-02-01T00:00:00"/>
    <x v="0"/>
    <x v="0"/>
    <n v="-32.369999999999997"/>
    <n v="352"/>
    <x v="2"/>
  </r>
  <r>
    <d v="2019-02-01T00:00:00"/>
    <x v="0"/>
    <x v="1"/>
    <n v="-1.25"/>
    <n v="13.56"/>
    <x v="2"/>
  </r>
  <r>
    <d v="2019-02-01T00:00:00"/>
    <x v="2"/>
    <x v="2"/>
    <n v="15.62"/>
    <n v="352"/>
    <x v="2"/>
  </r>
  <r>
    <d v="2019-02-01T00:00:00"/>
    <x v="2"/>
    <x v="3"/>
    <n v="0.6"/>
    <n v="13.56"/>
    <x v="2"/>
  </r>
  <r>
    <d v="2019-02-01T00:00:00"/>
    <x v="0"/>
    <x v="0"/>
    <n v="-832.59"/>
    <n v="9052"/>
    <x v="1"/>
  </r>
  <r>
    <d v="2019-02-01T00:00:00"/>
    <x v="0"/>
    <x v="1"/>
    <n v="-28.39"/>
    <n v="308.64999999999998"/>
    <x v="1"/>
  </r>
  <r>
    <d v="2019-02-01T00:00:00"/>
    <x v="2"/>
    <x v="2"/>
    <n v="401.75"/>
    <n v="9052"/>
    <x v="1"/>
  </r>
  <r>
    <d v="2019-02-01T00:00:00"/>
    <x v="2"/>
    <x v="3"/>
    <n v="13.69"/>
    <n v="308.64999999999998"/>
    <x v="1"/>
  </r>
  <r>
    <d v="2019-02-01T00:00:00"/>
    <x v="0"/>
    <x v="0"/>
    <n v="-3424"/>
    <n v="37225"/>
    <x v="2"/>
  </r>
  <r>
    <d v="2019-02-01T00:00:00"/>
    <x v="0"/>
    <x v="1"/>
    <n v="-116.8"/>
    <n v="1269.52"/>
    <x v="2"/>
  </r>
  <r>
    <d v="2019-02-01T00:00:00"/>
    <x v="2"/>
    <x v="2"/>
    <n v="1652"/>
    <n v="37225"/>
    <x v="2"/>
  </r>
  <r>
    <d v="2019-02-01T00:00:00"/>
    <x v="2"/>
    <x v="3"/>
    <n v="56.31"/>
    <n v="1269.52"/>
    <x v="2"/>
  </r>
  <r>
    <d v="2019-02-01T00:00:00"/>
    <x v="0"/>
    <x v="0"/>
    <n v="-119.69"/>
    <n v="1301.28"/>
    <x v="18"/>
  </r>
  <r>
    <d v="2019-02-01T00:00:00"/>
    <x v="0"/>
    <x v="1"/>
    <n v="-5.4"/>
    <n v="58.69"/>
    <x v="18"/>
  </r>
  <r>
    <d v="2019-02-01T00:00:00"/>
    <x v="2"/>
    <x v="2"/>
    <n v="57.75"/>
    <n v="1301.28"/>
    <x v="18"/>
  </r>
  <r>
    <d v="2019-02-01T00:00:00"/>
    <x v="2"/>
    <x v="3"/>
    <n v="2.6"/>
    <n v="58.69"/>
    <x v="18"/>
  </r>
  <r>
    <d v="2019-02-01T00:00:00"/>
    <x v="0"/>
    <x v="4"/>
    <n v="-0.56000000000000005"/>
    <n v="6"/>
    <x v="3"/>
  </r>
  <r>
    <d v="2019-02-01T00:00:00"/>
    <x v="0"/>
    <x v="5"/>
    <n v="-0.02"/>
    <n v="0.2"/>
    <x v="3"/>
  </r>
  <r>
    <d v="2019-02-01T00:00:00"/>
    <x v="0"/>
    <x v="0"/>
    <n v="-21406.33"/>
    <n v="232729"/>
    <x v="2"/>
  </r>
  <r>
    <d v="2018-12-01T00:00:00"/>
    <x v="2"/>
    <x v="2"/>
    <n v="29.82"/>
    <n v="672.01"/>
    <x v="16"/>
  </r>
  <r>
    <d v="2018-12-01T00:00:00"/>
    <x v="2"/>
    <x v="3"/>
    <n v="1.35"/>
    <n v="30.31"/>
    <x v="16"/>
  </r>
  <r>
    <d v="2018-12-01T00:00:00"/>
    <x v="1"/>
    <x v="0"/>
    <n v="-87.97"/>
    <n v="719"/>
    <x v="27"/>
  </r>
  <r>
    <d v="2018-12-01T00:00:00"/>
    <x v="1"/>
    <x v="1"/>
    <n v="-3.97"/>
    <n v="32.43"/>
    <x v="27"/>
  </r>
  <r>
    <d v="2018-12-01T00:00:00"/>
    <x v="2"/>
    <x v="2"/>
    <n v="31.91"/>
    <n v="719"/>
    <x v="27"/>
  </r>
  <r>
    <d v="2018-12-01T00:00:00"/>
    <x v="2"/>
    <x v="3"/>
    <n v="1.44"/>
    <n v="32.43"/>
    <x v="27"/>
  </r>
  <r>
    <d v="2018-12-01T00:00:00"/>
    <x v="2"/>
    <x v="6"/>
    <n v="0"/>
    <n v="719"/>
    <x v="27"/>
  </r>
  <r>
    <d v="2018-12-01T00:00:00"/>
    <x v="0"/>
    <x v="4"/>
    <n v="-0.06"/>
    <n v="0.64"/>
    <x v="3"/>
  </r>
  <r>
    <d v="2018-12-01T00:00:00"/>
    <x v="0"/>
    <x v="5"/>
    <n v="0"/>
    <n v="0.03"/>
    <x v="3"/>
  </r>
  <r>
    <d v="2018-12-01T00:00:00"/>
    <x v="1"/>
    <x v="4"/>
    <n v="-20.8"/>
    <n v="170"/>
    <x v="3"/>
  </r>
  <r>
    <d v="2018-12-01T00:00:00"/>
    <x v="1"/>
    <x v="5"/>
    <n v="-0.94"/>
    <n v="7.67"/>
    <x v="3"/>
  </r>
  <r>
    <d v="2018-12-01T00:00:00"/>
    <x v="1"/>
    <x v="0"/>
    <n v="-316.04000000000002"/>
    <n v="2583"/>
    <x v="9"/>
  </r>
  <r>
    <d v="2018-12-01T00:00:00"/>
    <x v="1"/>
    <x v="1"/>
    <n v="-14.24"/>
    <n v="116.5"/>
    <x v="9"/>
  </r>
  <r>
    <d v="2018-12-01T00:00:00"/>
    <x v="2"/>
    <x v="2"/>
    <n v="114.63"/>
    <n v="2583"/>
    <x v="9"/>
  </r>
  <r>
    <d v="2018-12-01T00:00:00"/>
    <x v="2"/>
    <x v="3"/>
    <n v="5.17"/>
    <n v="116.5"/>
    <x v="9"/>
  </r>
  <r>
    <d v="2018-12-01T00:00:00"/>
    <x v="2"/>
    <x v="6"/>
    <n v="0"/>
    <n v="2583"/>
    <x v="9"/>
  </r>
  <r>
    <d v="2018-12-01T00:00:00"/>
    <x v="1"/>
    <x v="0"/>
    <n v="-327.31"/>
    <n v="2675"/>
    <x v="29"/>
  </r>
  <r>
    <d v="2018-12-01T00:00:00"/>
    <x v="1"/>
    <x v="1"/>
    <n v="-14.74"/>
    <n v="120.64"/>
    <x v="29"/>
  </r>
  <r>
    <d v="2018-12-01T00:00:00"/>
    <x v="2"/>
    <x v="2"/>
    <n v="118.71"/>
    <n v="2675"/>
    <x v="29"/>
  </r>
  <r>
    <d v="2018-12-01T00:00:00"/>
    <x v="2"/>
    <x v="3"/>
    <n v="5.35"/>
    <n v="120.64"/>
    <x v="29"/>
  </r>
  <r>
    <d v="2018-12-01T00:00:00"/>
    <x v="2"/>
    <x v="6"/>
    <n v="0"/>
    <n v="2675"/>
    <x v="29"/>
  </r>
  <r>
    <d v="2018-12-01T00:00:00"/>
    <x v="1"/>
    <x v="0"/>
    <n v="-4571"/>
    <n v="37360"/>
    <x v="21"/>
  </r>
  <r>
    <d v="2018-12-01T00:00:00"/>
    <x v="1"/>
    <x v="1"/>
    <n v="-206.15"/>
    <n v="1684.94"/>
    <x v="21"/>
  </r>
  <r>
    <d v="2018-12-01T00:00:00"/>
    <x v="2"/>
    <x v="2"/>
    <n v="1658.04"/>
    <n v="37360"/>
    <x v="21"/>
  </r>
  <r>
    <d v="2018-12-01T00:00:00"/>
    <x v="2"/>
    <x v="3"/>
    <n v="74.78"/>
    <n v="1684.94"/>
    <x v="21"/>
  </r>
  <r>
    <d v="2018-12-01T00:00:00"/>
    <x v="1"/>
    <x v="4"/>
    <n v="-22.02"/>
    <n v="180"/>
    <x v="25"/>
  </r>
  <r>
    <d v="2018-12-01T00:00:00"/>
    <x v="1"/>
    <x v="5"/>
    <n v="-0.99"/>
    <n v="8.1199999999999992"/>
    <x v="25"/>
  </r>
  <r>
    <d v="2018-12-01T00:00:00"/>
    <x v="1"/>
    <x v="4"/>
    <n v="-8.81"/>
    <n v="72"/>
    <x v="11"/>
  </r>
  <r>
    <d v="2018-12-01T00:00:00"/>
    <x v="1"/>
    <x v="5"/>
    <n v="-0.4"/>
    <n v="3.25"/>
    <x v="11"/>
  </r>
  <r>
    <d v="2018-12-01T00:00:00"/>
    <x v="1"/>
    <x v="4"/>
    <n v="-125.53"/>
    <n v="1026"/>
    <x v="11"/>
  </r>
  <r>
    <d v="2018-12-01T00:00:00"/>
    <x v="1"/>
    <x v="5"/>
    <n v="-5.65"/>
    <n v="46.26"/>
    <x v="11"/>
  </r>
  <r>
    <d v="2018-12-01T00:00:00"/>
    <x v="1"/>
    <x v="0"/>
    <n v="-4760.6499999999996"/>
    <n v="38910"/>
    <x v="23"/>
  </r>
  <r>
    <d v="2018-12-01T00:00:00"/>
    <x v="1"/>
    <x v="1"/>
    <n v="-214.72"/>
    <n v="1754.86"/>
    <x v="23"/>
  </r>
  <r>
    <d v="2018-12-01T00:00:00"/>
    <x v="2"/>
    <x v="2"/>
    <n v="1726.84"/>
    <n v="38910"/>
    <x v="23"/>
  </r>
  <r>
    <d v="2018-12-01T00:00:00"/>
    <x v="2"/>
    <x v="3"/>
    <n v="77.87"/>
    <n v="1754.86"/>
    <x v="23"/>
  </r>
  <r>
    <d v="2018-12-01T00:00:00"/>
    <x v="1"/>
    <x v="0"/>
    <n v="-166.9"/>
    <n v="1364"/>
    <x v="24"/>
  </r>
  <r>
    <d v="2018-12-01T00:00:00"/>
    <x v="1"/>
    <x v="1"/>
    <n v="-7.52"/>
    <n v="61.52"/>
    <x v="24"/>
  </r>
  <r>
    <d v="2018-12-01T00:00:00"/>
    <x v="2"/>
    <x v="2"/>
    <n v="60.52"/>
    <n v="1364"/>
    <x v="24"/>
  </r>
  <r>
    <d v="2018-12-01T00:00:00"/>
    <x v="2"/>
    <x v="3"/>
    <n v="2.73"/>
    <n v="61.52"/>
    <x v="24"/>
  </r>
  <r>
    <d v="2018-12-01T00:00:00"/>
    <x v="2"/>
    <x v="6"/>
    <n v="0"/>
    <n v="1364"/>
    <x v="24"/>
  </r>
  <r>
    <d v="2018-12-01T00:00:00"/>
    <x v="1"/>
    <x v="0"/>
    <n v="-154.16"/>
    <n v="1260"/>
    <x v="22"/>
  </r>
  <r>
    <d v="2018-12-01T00:00:00"/>
    <x v="1"/>
    <x v="1"/>
    <n v="-6.95"/>
    <n v="56.83"/>
    <x v="22"/>
  </r>
  <r>
    <d v="2018-12-01T00:00:00"/>
    <x v="2"/>
    <x v="2"/>
    <n v="55.92"/>
    <n v="1260"/>
    <x v="22"/>
  </r>
  <r>
    <d v="2018-12-01T00:00:00"/>
    <x v="2"/>
    <x v="3"/>
    <n v="2.52"/>
    <n v="56.83"/>
    <x v="22"/>
  </r>
  <r>
    <d v="2018-12-01T00:00:00"/>
    <x v="2"/>
    <x v="6"/>
    <n v="0"/>
    <n v="1260"/>
    <x v="22"/>
  </r>
  <r>
    <d v="2018-12-01T00:00:00"/>
    <x v="1"/>
    <x v="0"/>
    <n v="-179.37"/>
    <n v="1466"/>
    <x v="20"/>
  </r>
  <r>
    <d v="2018-12-01T00:00:00"/>
    <x v="1"/>
    <x v="1"/>
    <n v="-8.09"/>
    <n v="66.11"/>
    <x v="20"/>
  </r>
  <r>
    <d v="2018-12-01T00:00:00"/>
    <x v="2"/>
    <x v="2"/>
    <n v="65.06"/>
    <n v="1466"/>
    <x v="20"/>
  </r>
  <r>
    <d v="2018-12-01T00:00:00"/>
    <x v="2"/>
    <x v="3"/>
    <n v="2.94"/>
    <n v="66.11"/>
    <x v="20"/>
  </r>
  <r>
    <d v="2018-12-01T00:00:00"/>
    <x v="2"/>
    <x v="6"/>
    <n v="0"/>
    <n v="1466"/>
    <x v="20"/>
  </r>
  <r>
    <d v="2018-12-01T00:00:00"/>
    <x v="1"/>
    <x v="4"/>
    <n v="-13.21"/>
    <n v="108"/>
    <x v="11"/>
  </r>
  <r>
    <d v="2018-12-01T00:00:00"/>
    <x v="1"/>
    <x v="5"/>
    <n v="-0.6"/>
    <n v="4.87"/>
    <x v="11"/>
  </r>
  <r>
    <d v="2018-12-01T00:00:00"/>
    <x v="0"/>
    <x v="0"/>
    <n v="-0.02"/>
    <n v="0.26"/>
    <x v="15"/>
  </r>
  <r>
    <d v="2018-12-01T00:00:00"/>
    <x v="0"/>
    <x v="1"/>
    <n v="0"/>
    <n v="0.01"/>
    <x v="15"/>
  </r>
  <r>
    <d v="2018-12-01T00:00:00"/>
    <x v="1"/>
    <x v="0"/>
    <n v="-1552.38"/>
    <n v="12688"/>
    <x v="15"/>
  </r>
  <r>
    <d v="2018-12-01T00:00:00"/>
    <x v="1"/>
    <x v="1"/>
    <n v="-70.010000000000005"/>
    <n v="572.23"/>
    <x v="15"/>
  </r>
  <r>
    <d v="2018-12-01T00:00:00"/>
    <x v="2"/>
    <x v="2"/>
    <n v="563.1"/>
    <n v="12688.26"/>
    <x v="15"/>
  </r>
  <r>
    <d v="2018-12-01T00:00:00"/>
    <x v="2"/>
    <x v="3"/>
    <n v="25.4"/>
    <n v="572.24"/>
    <x v="15"/>
  </r>
  <r>
    <d v="2018-12-01T00:00:00"/>
    <x v="1"/>
    <x v="0"/>
    <n v="-2989.57"/>
    <n v="24434.6"/>
    <x v="15"/>
  </r>
  <r>
    <d v="2018-12-01T00:00:00"/>
    <x v="1"/>
    <x v="1"/>
    <n v="-103.74"/>
    <n v="847.88"/>
    <x v="15"/>
  </r>
  <r>
    <d v="2018-12-01T00:00:00"/>
    <x v="2"/>
    <x v="2"/>
    <n v="1084.4100000000001"/>
    <n v="24434.6"/>
    <x v="15"/>
  </r>
  <r>
    <d v="2018-12-01T00:00:00"/>
    <x v="2"/>
    <x v="3"/>
    <n v="37.630000000000003"/>
    <n v="847.88"/>
    <x v="15"/>
  </r>
  <r>
    <d v="2018-12-01T00:00:00"/>
    <x v="0"/>
    <x v="0"/>
    <n v="-0.04"/>
    <n v="0.4"/>
    <x v="15"/>
  </r>
  <r>
    <d v="2018-12-01T00:00:00"/>
    <x v="0"/>
    <x v="1"/>
    <n v="0"/>
    <n v="0.02"/>
    <x v="15"/>
  </r>
  <r>
    <d v="2018-12-01T00:00:00"/>
    <x v="1"/>
    <x v="0"/>
    <n v="-2034.44"/>
    <n v="16628"/>
    <x v="15"/>
  </r>
  <r>
    <d v="2018-12-01T00:00:00"/>
    <x v="1"/>
    <x v="1"/>
    <n v="-91.75"/>
    <n v="749.92"/>
    <x v="15"/>
  </r>
  <r>
    <d v="2018-12-01T00:00:00"/>
    <x v="2"/>
    <x v="2"/>
    <n v="737.97"/>
    <n v="16628.400000000001"/>
    <x v="15"/>
  </r>
  <r>
    <d v="2018-12-01T00:00:00"/>
    <x v="2"/>
    <x v="3"/>
    <n v="33.28"/>
    <n v="749.94"/>
    <x v="15"/>
  </r>
  <r>
    <d v="2018-12-01T00:00:00"/>
    <x v="1"/>
    <x v="0"/>
    <n v="-1046.6400000000001"/>
    <n v="8554.5"/>
    <x v="28"/>
  </r>
  <r>
    <d v="2018-12-01T00:00:00"/>
    <x v="1"/>
    <x v="1"/>
    <n v="-47.2"/>
    <n v="385.81"/>
    <x v="28"/>
  </r>
  <r>
    <d v="2018-12-01T00:00:00"/>
    <x v="2"/>
    <x v="2"/>
    <n v="379.65"/>
    <n v="8554.5"/>
    <x v="28"/>
  </r>
  <r>
    <d v="2018-12-01T00:00:00"/>
    <x v="2"/>
    <x v="3"/>
    <n v="17.12"/>
    <n v="385.81"/>
    <x v="28"/>
  </r>
  <r>
    <d v="2018-12-01T00:00:00"/>
    <x v="0"/>
    <x v="0"/>
    <n v="-0.02"/>
    <n v="0.18"/>
    <x v="15"/>
  </r>
  <r>
    <d v="2018-12-01T00:00:00"/>
    <x v="0"/>
    <x v="1"/>
    <n v="0"/>
    <n v="0.01"/>
    <x v="15"/>
  </r>
  <r>
    <d v="2018-12-01T00:00:00"/>
    <x v="1"/>
    <x v="0"/>
    <n v="-5414.84"/>
    <n v="44257"/>
    <x v="15"/>
  </r>
  <r>
    <d v="2018-12-01T00:00:00"/>
    <x v="1"/>
    <x v="1"/>
    <n v="-244.21"/>
    <n v="1995.99"/>
    <x v="15"/>
  </r>
  <r>
    <d v="2018-12-01T00:00:00"/>
    <x v="2"/>
    <x v="2"/>
    <n v="1964.13"/>
    <n v="44257.18"/>
    <x v="15"/>
  </r>
  <r>
    <d v="2018-12-01T00:00:00"/>
    <x v="2"/>
    <x v="3"/>
    <n v="88.58"/>
    <n v="1996"/>
    <x v="15"/>
  </r>
  <r>
    <d v="2018-12-01T00:00:00"/>
    <x v="0"/>
    <x v="0"/>
    <n v="-15.73"/>
    <n v="171"/>
    <x v="6"/>
  </r>
  <r>
    <d v="2018-12-01T00:00:00"/>
    <x v="0"/>
    <x v="1"/>
    <n v="-0.71"/>
    <n v="7.71"/>
    <x v="6"/>
  </r>
  <r>
    <d v="2018-12-01T00:00:00"/>
    <x v="1"/>
    <x v="0"/>
    <n v="-92.25"/>
    <n v="754"/>
    <x v="6"/>
  </r>
  <r>
    <d v="2018-12-01T00:00:00"/>
    <x v="1"/>
    <x v="1"/>
    <n v="-4.16"/>
    <n v="34.01"/>
    <x v="6"/>
  </r>
  <r>
    <d v="2018-12-01T00:00:00"/>
    <x v="2"/>
    <x v="2"/>
    <n v="41.05"/>
    <n v="925"/>
    <x v="6"/>
  </r>
  <r>
    <d v="2018-12-01T00:00:00"/>
    <x v="2"/>
    <x v="3"/>
    <n v="1.85"/>
    <n v="41.72"/>
    <x v="6"/>
  </r>
  <r>
    <d v="2018-12-01T00:00:00"/>
    <x v="0"/>
    <x v="4"/>
    <n v="-1.2"/>
    <n v="13.04"/>
    <x v="3"/>
  </r>
  <r>
    <d v="2018-12-01T00:00:00"/>
    <x v="0"/>
    <x v="5"/>
    <n v="-0.05"/>
    <n v="0.59"/>
    <x v="3"/>
  </r>
  <r>
    <d v="2018-12-01T00:00:00"/>
    <x v="1"/>
    <x v="4"/>
    <n v="-6.73"/>
    <n v="55"/>
    <x v="3"/>
  </r>
  <r>
    <d v="2018-12-01T00:00:00"/>
    <x v="1"/>
    <x v="5"/>
    <n v="-0.3"/>
    <n v="2.48"/>
    <x v="3"/>
  </r>
  <r>
    <d v="2018-12-01T00:00:00"/>
    <x v="0"/>
    <x v="0"/>
    <n v="-2208.4699999999998"/>
    <n v="24010.13"/>
    <x v="1"/>
  </r>
  <r>
    <d v="2018-12-01T00:00:00"/>
    <x v="0"/>
    <x v="1"/>
    <n v="-99.61"/>
    <n v="1082.82"/>
    <x v="1"/>
  </r>
  <r>
    <d v="2018-12-01T00:00:00"/>
    <x v="0"/>
    <x v="5"/>
    <n v="-0.45"/>
    <n v="4.97"/>
    <x v="3"/>
  </r>
  <r>
    <d v="2018-12-01T00:00:00"/>
    <x v="0"/>
    <x v="4"/>
    <n v="-10.15"/>
    <n v="110.3"/>
    <x v="3"/>
  </r>
  <r>
    <d v="2018-12-01T00:00:00"/>
    <x v="1"/>
    <x v="4"/>
    <n v="-58.85"/>
    <n v="481"/>
    <x v="3"/>
  </r>
  <r>
    <d v="2018-12-01T00:00:00"/>
    <x v="1"/>
    <x v="5"/>
    <n v="-2.66"/>
    <n v="21.69"/>
    <x v="3"/>
  </r>
  <r>
    <d v="2018-12-01T00:00:00"/>
    <x v="0"/>
    <x v="1"/>
    <n v="-6.43"/>
    <n v="69.91"/>
    <x v="1"/>
  </r>
  <r>
    <d v="2018-12-01T00:00:00"/>
    <x v="0"/>
    <x v="0"/>
    <n v="-142.56"/>
    <n v="1550"/>
    <x v="1"/>
  </r>
  <r>
    <d v="2018-12-01T00:00:00"/>
    <x v="0"/>
    <x v="4"/>
    <n v="-1.2"/>
    <n v="13.04"/>
    <x v="3"/>
  </r>
  <r>
    <d v="2018-12-01T00:00:00"/>
    <x v="0"/>
    <x v="5"/>
    <n v="-0.05"/>
    <n v="0.59"/>
    <x v="3"/>
  </r>
  <r>
    <d v="2018-12-01T00:00:00"/>
    <x v="1"/>
    <x v="4"/>
    <n v="-6.73"/>
    <n v="55"/>
    <x v="3"/>
  </r>
  <r>
    <d v="2018-12-01T00:00:00"/>
    <x v="1"/>
    <x v="5"/>
    <n v="-0.3"/>
    <n v="2.48"/>
    <x v="3"/>
  </r>
  <r>
    <d v="2018-12-01T00:00:00"/>
    <x v="0"/>
    <x v="0"/>
    <n v="-7.08"/>
    <n v="77"/>
    <x v="5"/>
  </r>
  <r>
    <d v="2018-12-01T00:00:00"/>
    <x v="0"/>
    <x v="1"/>
    <n v="-0.32"/>
    <n v="3.47"/>
    <x v="5"/>
  </r>
  <r>
    <d v="2018-12-01T00:00:00"/>
    <x v="1"/>
    <x v="0"/>
    <n v="-297.07"/>
    <n v="2428"/>
    <x v="15"/>
  </r>
  <r>
    <d v="2018-12-01T00:00:00"/>
    <x v="1"/>
    <x v="1"/>
    <n v="-13.4"/>
    <n v="109.5"/>
    <x v="15"/>
  </r>
  <r>
    <d v="2018-12-01T00:00:00"/>
    <x v="2"/>
    <x v="2"/>
    <n v="170.16"/>
    <n v="3834.18"/>
    <x v="15"/>
  </r>
  <r>
    <d v="2018-12-01T00:00:00"/>
    <x v="2"/>
    <x v="3"/>
    <n v="7.67"/>
    <n v="172.92"/>
    <x v="15"/>
  </r>
  <r>
    <d v="2018-12-01T00:00:00"/>
    <x v="0"/>
    <x v="0"/>
    <n v="-419.63"/>
    <n v="4562.1499999999996"/>
    <x v="12"/>
  </r>
  <r>
    <d v="2018-12-01T00:00:00"/>
    <x v="0"/>
    <x v="1"/>
    <n v="-18.920000000000002"/>
    <n v="205.75"/>
    <x v="12"/>
  </r>
  <r>
    <d v="2018-12-01T00:00:00"/>
    <x v="1"/>
    <x v="0"/>
    <n v="-964.12"/>
    <n v="7880"/>
    <x v="12"/>
  </r>
  <r>
    <d v="2018-12-01T00:00:00"/>
    <x v="1"/>
    <x v="1"/>
    <n v="-43.48"/>
    <n v="355.39"/>
    <x v="12"/>
  </r>
  <r>
    <d v="2018-12-01T00:00:00"/>
    <x v="2"/>
    <x v="2"/>
    <n v="552.17999999999995"/>
    <n v="12442.15"/>
    <x v="12"/>
  </r>
  <r>
    <d v="2018-12-01T00:00:00"/>
    <x v="2"/>
    <x v="3"/>
    <n v="24.9"/>
    <n v="561.14"/>
    <x v="12"/>
  </r>
  <r>
    <d v="2018-12-01T00:00:00"/>
    <x v="0"/>
    <x v="0"/>
    <n v="-133.91999999999999"/>
    <n v="1455.96"/>
    <x v="7"/>
  </r>
  <r>
    <d v="2018-12-01T00:00:00"/>
    <x v="0"/>
    <x v="1"/>
    <n v="-6.04"/>
    <n v="65.66"/>
    <x v="7"/>
  </r>
  <r>
    <d v="2018-12-01T00:00:00"/>
    <x v="1"/>
    <x v="0"/>
    <n v="-307.58999999999997"/>
    <n v="2514"/>
    <x v="7"/>
  </r>
  <r>
    <d v="2018-12-01T00:00:00"/>
    <x v="1"/>
    <x v="1"/>
    <n v="-13.87"/>
    <n v="113.38"/>
    <x v="7"/>
  </r>
  <r>
    <d v="2018-12-01T00:00:00"/>
    <x v="2"/>
    <x v="2"/>
    <n v="176.19"/>
    <n v="3969.96"/>
    <x v="7"/>
  </r>
  <r>
    <d v="2018-12-01T00:00:00"/>
    <x v="2"/>
    <x v="3"/>
    <n v="7.95"/>
    <n v="179.05"/>
    <x v="7"/>
  </r>
  <r>
    <d v="2018-12-01T00:00:00"/>
    <x v="0"/>
    <x v="0"/>
    <n v="-4441.07"/>
    <n v="48283.02"/>
    <x v="1"/>
  </r>
  <r>
    <d v="2018-12-01T00:00:00"/>
    <x v="0"/>
    <x v="1"/>
    <n v="-200.36"/>
    <n v="2177.5500000000002"/>
    <x v="1"/>
  </r>
  <r>
    <d v="2018-12-01T00:00:00"/>
    <x v="1"/>
    <x v="0"/>
    <n v="-10205.34"/>
    <n v="83411"/>
    <x v="1"/>
  </r>
  <r>
    <d v="2018-12-01T00:00:00"/>
    <x v="1"/>
    <x v="1"/>
    <n v="-460.25"/>
    <n v="3761.86"/>
    <x v="1"/>
  </r>
  <r>
    <d v="2018-12-01T00:00:00"/>
    <x v="2"/>
    <x v="2"/>
    <n v="5844.54"/>
    <n v="131694.01999999999"/>
    <x v="1"/>
  </r>
  <r>
    <d v="2018-12-01T00:00:00"/>
    <x v="2"/>
    <x v="3"/>
    <n v="263.57"/>
    <n v="5939.43"/>
    <x v="1"/>
  </r>
  <r>
    <d v="2018-12-01T00:00:00"/>
    <x v="0"/>
    <x v="4"/>
    <n v="-10.16"/>
    <n v="110.4"/>
    <x v="3"/>
  </r>
  <r>
    <d v="2018-12-01T00:00:00"/>
    <x v="0"/>
    <x v="5"/>
    <n v="-0.45"/>
    <n v="4.9800000000000004"/>
    <x v="3"/>
  </r>
  <r>
    <d v="2018-12-01T00:00:00"/>
    <x v="1"/>
    <x v="4"/>
    <n v="-23.49"/>
    <n v="192"/>
    <x v="3"/>
  </r>
  <r>
    <d v="2018-12-01T00:00:00"/>
    <x v="1"/>
    <x v="5"/>
    <n v="-1.05"/>
    <n v="8.65"/>
    <x v="3"/>
  </r>
  <r>
    <d v="2018-12-01T00:00:00"/>
    <x v="0"/>
    <x v="0"/>
    <n v="-29.71"/>
    <n v="323"/>
    <x v="6"/>
  </r>
  <r>
    <d v="2018-12-01T00:00:00"/>
    <x v="0"/>
    <x v="1"/>
    <n v="-1.34"/>
    <n v="14.57"/>
    <x v="6"/>
  </r>
  <r>
    <d v="2018-12-01T00:00:00"/>
    <x v="1"/>
    <x v="0"/>
    <n v="-68.150000000000006"/>
    <n v="557"/>
    <x v="6"/>
  </r>
  <r>
    <d v="2018-12-01T00:00:00"/>
    <x v="1"/>
    <x v="1"/>
    <n v="-3.07"/>
    <n v="25.12"/>
    <x v="6"/>
  </r>
  <r>
    <d v="2018-12-01T00:00:00"/>
    <x v="2"/>
    <x v="2"/>
    <n v="39.049999999999997"/>
    <n v="880"/>
    <x v="6"/>
  </r>
  <r>
    <d v="2018-12-01T00:00:00"/>
    <x v="2"/>
    <x v="3"/>
    <n v="1.76"/>
    <n v="39.69"/>
    <x v="6"/>
  </r>
  <r>
    <d v="2018-12-01T00:00:00"/>
    <x v="0"/>
    <x v="4"/>
    <n v="-1.58"/>
    <n v="17.2"/>
    <x v="3"/>
  </r>
  <r>
    <d v="2018-12-01T00:00:00"/>
    <x v="0"/>
    <x v="5"/>
    <n v="-0.08"/>
    <n v="0.78"/>
    <x v="3"/>
  </r>
  <r>
    <d v="2018-12-01T00:00:00"/>
    <x v="1"/>
    <x v="4"/>
    <n v="-3.18"/>
    <n v="26"/>
    <x v="3"/>
  </r>
  <r>
    <d v="2018-12-01T00:00:00"/>
    <x v="1"/>
    <x v="5"/>
    <n v="-0.14000000000000001"/>
    <n v="1.18"/>
    <x v="3"/>
  </r>
  <r>
    <d v="2018-12-01T00:00:00"/>
    <x v="0"/>
    <x v="0"/>
    <n v="-20898.64"/>
    <n v="227208.95999999999"/>
    <x v="1"/>
  </r>
  <r>
    <d v="2018-12-01T00:00:00"/>
    <x v="0"/>
    <x v="1"/>
    <n v="-942.48"/>
    <n v="10247.129999999999"/>
    <x v="1"/>
  </r>
  <r>
    <d v="2018-12-01T00:00:00"/>
    <x v="1"/>
    <x v="0"/>
    <n v="-41700.089999999997"/>
    <n v="340826"/>
    <x v="1"/>
  </r>
  <r>
    <d v="2018-12-01T00:00:00"/>
    <x v="1"/>
    <x v="1"/>
    <n v="-1880.69"/>
    <n v="15371.27"/>
    <x v="1"/>
  </r>
  <r>
    <d v="2018-12-01T00:00:00"/>
    <x v="2"/>
    <x v="2"/>
    <n v="25209.45"/>
    <n v="568034.96"/>
    <x v="1"/>
  </r>
  <r>
    <d v="2018-12-01T00:00:00"/>
    <x v="2"/>
    <x v="3"/>
    <n v="1136.93"/>
    <n v="25618.42"/>
    <x v="1"/>
  </r>
  <r>
    <d v="2018-12-01T00:00:00"/>
    <x v="0"/>
    <x v="4"/>
    <n v="-136.16"/>
    <n v="1480.24"/>
    <x v="3"/>
  </r>
  <r>
    <d v="2018-12-01T00:00:00"/>
    <x v="0"/>
    <x v="5"/>
    <n v="-6.14"/>
    <n v="66.790000000000006"/>
    <x v="3"/>
  </r>
  <r>
    <d v="2018-12-01T00:00:00"/>
    <x v="1"/>
    <x v="4"/>
    <n v="-271.89"/>
    <n v="2222"/>
    <x v="3"/>
  </r>
  <r>
    <d v="2018-12-01T00:00:00"/>
    <x v="1"/>
    <x v="5"/>
    <n v="-12.26"/>
    <n v="100.22"/>
    <x v="3"/>
  </r>
  <r>
    <d v="2018-12-01T00:00:00"/>
    <x v="0"/>
    <x v="0"/>
    <n v="-323.77"/>
    <n v="3520"/>
    <x v="14"/>
  </r>
  <r>
    <d v="2018-12-01T00:00:00"/>
    <x v="0"/>
    <x v="1"/>
    <n v="-14.6"/>
    <n v="158.75"/>
    <x v="14"/>
  </r>
  <r>
    <d v="2018-12-01T00:00:00"/>
    <x v="1"/>
    <x v="0"/>
    <n v="-646.01"/>
    <n v="5280"/>
    <x v="14"/>
  </r>
  <r>
    <d v="2018-12-01T00:00:00"/>
    <x v="1"/>
    <x v="1"/>
    <n v="-29.14"/>
    <n v="238.13"/>
    <x v="14"/>
  </r>
  <r>
    <d v="2018-12-01T00:00:00"/>
    <x v="2"/>
    <x v="2"/>
    <n v="390.54"/>
    <n v="8800"/>
    <x v="14"/>
  </r>
  <r>
    <d v="2018-12-01T00:00:00"/>
    <x v="2"/>
    <x v="3"/>
    <n v="17.61"/>
    <n v="396.88"/>
    <x v="14"/>
  </r>
  <r>
    <d v="2018-12-01T00:00:00"/>
    <x v="0"/>
    <x v="0"/>
    <n v="-1298.02"/>
    <n v="14112"/>
    <x v="0"/>
  </r>
  <r>
    <d v="2018-12-01T00:00:00"/>
    <x v="0"/>
    <x v="1"/>
    <n v="-58.54"/>
    <n v="636.45000000000005"/>
    <x v="0"/>
  </r>
  <r>
    <d v="2018-12-01T00:00:00"/>
    <x v="1"/>
    <x v="0"/>
    <n v="-2589.9"/>
    <n v="21168"/>
    <x v="0"/>
  </r>
  <r>
    <d v="2018-12-01T00:00:00"/>
    <x v="1"/>
    <x v="1"/>
    <n v="-116.81"/>
    <n v="954.68"/>
    <x v="0"/>
  </r>
  <r>
    <d v="2018-12-01T00:00:00"/>
    <x v="2"/>
    <x v="2"/>
    <n v="1565.73"/>
    <n v="35280"/>
    <x v="0"/>
  </r>
  <r>
    <d v="2018-12-01T00:00:00"/>
    <x v="2"/>
    <x v="3"/>
    <n v="70.61"/>
    <n v="1591.13"/>
    <x v="0"/>
  </r>
  <r>
    <d v="2018-12-01T00:00:00"/>
    <x v="0"/>
    <x v="0"/>
    <n v="-3449.62"/>
    <n v="37504"/>
    <x v="4"/>
  </r>
  <r>
    <d v="2018-12-01T00:00:00"/>
    <x v="0"/>
    <x v="1"/>
    <n v="-155.58000000000001"/>
    <n v="1691.43"/>
    <x v="4"/>
  </r>
  <r>
    <d v="2018-12-01T00:00:00"/>
    <x v="1"/>
    <x v="0"/>
    <n v="-6882.92"/>
    <n v="56256"/>
    <x v="4"/>
  </r>
  <r>
    <d v="2018-12-01T00:00:00"/>
    <x v="1"/>
    <x v="1"/>
    <n v="-310.42"/>
    <n v="2537.15"/>
    <x v="4"/>
  </r>
  <r>
    <d v="2018-12-01T00:00:00"/>
    <x v="2"/>
    <x v="2"/>
    <n v="4161.07"/>
    <n v="93760"/>
    <x v="4"/>
  </r>
  <r>
    <d v="2018-12-01T00:00:00"/>
    <x v="2"/>
    <x v="3"/>
    <n v="187.67"/>
    <n v="4228.58"/>
    <x v="4"/>
  </r>
  <r>
    <d v="2018-12-01T00:00:00"/>
    <x v="0"/>
    <x v="0"/>
    <n v="-277.37"/>
    <n v="3015"/>
    <x v="5"/>
  </r>
  <r>
    <d v="2018-12-01T00:00:00"/>
    <x v="0"/>
    <x v="1"/>
    <n v="-12.51"/>
    <n v="136.07"/>
    <x v="5"/>
  </r>
  <r>
    <d v="2018-12-01T00:00:00"/>
    <x v="1"/>
    <x v="0"/>
    <n v="-553.95000000000005"/>
    <n v="4527"/>
    <x v="5"/>
  </r>
  <r>
    <d v="2018-12-01T00:00:00"/>
    <x v="1"/>
    <x v="1"/>
    <n v="-25.01"/>
    <n v="204.29"/>
    <x v="5"/>
  </r>
  <r>
    <d v="2018-12-01T00:00:00"/>
    <x v="2"/>
    <x v="2"/>
    <n v="334.81"/>
    <n v="7542"/>
    <x v="5"/>
  </r>
  <r>
    <d v="2018-12-01T00:00:00"/>
    <x v="2"/>
    <x v="3"/>
    <n v="15.1"/>
    <n v="340.09"/>
    <x v="5"/>
  </r>
  <r>
    <d v="2018-12-01T00:00:00"/>
    <x v="0"/>
    <x v="4"/>
    <n v="-18.329999999999998"/>
    <n v="199.24"/>
    <x v="3"/>
  </r>
  <r>
    <d v="2018-12-01T00:00:00"/>
    <x v="0"/>
    <x v="5"/>
    <n v="-0.82"/>
    <n v="8.98"/>
    <x v="3"/>
  </r>
  <r>
    <d v="2018-12-01T00:00:00"/>
    <x v="1"/>
    <x v="5"/>
    <n v="-1.65"/>
    <n v="13.49"/>
    <x v="3"/>
  </r>
  <r>
    <d v="2018-12-01T00:00:00"/>
    <x v="1"/>
    <x v="4"/>
    <n v="-36.590000000000003"/>
    <n v="299"/>
    <x v="3"/>
  </r>
  <r>
    <d v="2018-12-01T00:00:00"/>
    <x v="0"/>
    <x v="0"/>
    <n v="-536.96"/>
    <n v="5837.85"/>
    <x v="1"/>
  </r>
  <r>
    <d v="2018-12-01T00:00:00"/>
    <x v="0"/>
    <x v="1"/>
    <n v="-24.22"/>
    <n v="263.27"/>
    <x v="1"/>
  </r>
  <r>
    <d v="2018-12-01T00:00:00"/>
    <x v="1"/>
    <x v="0"/>
    <n v="-1071.42"/>
    <n v="8757"/>
    <x v="1"/>
  </r>
  <r>
    <d v="2018-12-01T00:00:00"/>
    <x v="1"/>
    <x v="1"/>
    <n v="-48.31"/>
    <n v="394.95"/>
    <x v="1"/>
  </r>
  <r>
    <d v="2019-02-01T00:00:00"/>
    <x v="0"/>
    <x v="7"/>
    <n v="1.29"/>
    <n v="-14"/>
    <x v="8"/>
  </r>
  <r>
    <d v="2019-02-01T00:00:00"/>
    <x v="2"/>
    <x v="8"/>
    <n v="-0.62"/>
    <n v="-14"/>
    <x v="8"/>
  </r>
  <r>
    <d v="2019-02-01T00:00:00"/>
    <x v="0"/>
    <x v="0"/>
    <n v="-5.79"/>
    <n v="63"/>
    <x v="6"/>
  </r>
  <r>
    <d v="2019-02-01T00:00:00"/>
    <x v="0"/>
    <x v="1"/>
    <n v="-0.2"/>
    <n v="2.15"/>
    <x v="6"/>
  </r>
  <r>
    <d v="2019-02-01T00:00:00"/>
    <x v="2"/>
    <x v="2"/>
    <n v="2.8"/>
    <n v="63"/>
    <x v="6"/>
  </r>
  <r>
    <d v="2019-02-01T00:00:00"/>
    <x v="2"/>
    <x v="3"/>
    <n v="0.1"/>
    <n v="2.15"/>
    <x v="6"/>
  </r>
  <r>
    <d v="2019-02-01T00:00:00"/>
    <x v="0"/>
    <x v="0"/>
    <n v="-309.51"/>
    <n v="3365"/>
    <x v="13"/>
  </r>
  <r>
    <d v="2019-02-01T00:00:00"/>
    <x v="0"/>
    <x v="1"/>
    <n v="-10.55"/>
    <n v="114.75"/>
    <x v="13"/>
  </r>
  <r>
    <d v="2019-02-01T00:00:00"/>
    <x v="2"/>
    <x v="2"/>
    <n v="149.34"/>
    <n v="3365"/>
    <x v="13"/>
  </r>
  <r>
    <d v="2019-02-01T00:00:00"/>
    <x v="2"/>
    <x v="3"/>
    <n v="5.09"/>
    <n v="114.75"/>
    <x v="13"/>
  </r>
  <r>
    <d v="2019-02-01T00:00:00"/>
    <x v="0"/>
    <x v="0"/>
    <n v="-61.08"/>
    <n v="664"/>
    <x v="5"/>
  </r>
  <r>
    <d v="2019-02-01T00:00:00"/>
    <x v="0"/>
    <x v="1"/>
    <n v="-2.08"/>
    <n v="22.64"/>
    <x v="5"/>
  </r>
  <r>
    <d v="2019-02-01T00:00:00"/>
    <x v="2"/>
    <x v="2"/>
    <n v="29.47"/>
    <n v="664"/>
    <x v="5"/>
  </r>
  <r>
    <d v="2019-02-01T00:00:00"/>
    <x v="2"/>
    <x v="3"/>
    <n v="1"/>
    <n v="22.64"/>
    <x v="5"/>
  </r>
  <r>
    <d v="2019-02-01T00:00:00"/>
    <x v="0"/>
    <x v="0"/>
    <n v="-1212.75"/>
    <n v="13185"/>
    <x v="4"/>
  </r>
  <r>
    <d v="2019-02-01T00:00:00"/>
    <x v="0"/>
    <x v="1"/>
    <n v="-41.35"/>
    <n v="449.61"/>
    <x v="4"/>
  </r>
  <r>
    <d v="2019-02-01T00:00:00"/>
    <x v="2"/>
    <x v="2"/>
    <n v="585.15"/>
    <n v="13185"/>
    <x v="4"/>
  </r>
  <r>
    <d v="2019-02-01T00:00:00"/>
    <x v="2"/>
    <x v="3"/>
    <n v="19.96"/>
    <n v="449.61"/>
    <x v="4"/>
  </r>
  <r>
    <d v="2019-02-01T00:00:00"/>
    <x v="0"/>
    <x v="4"/>
    <n v="-2.48"/>
    <n v="27"/>
    <x v="3"/>
  </r>
  <r>
    <d v="2019-02-01T00:00:00"/>
    <x v="0"/>
    <x v="5"/>
    <n v="-0.09"/>
    <n v="0.92"/>
    <x v="3"/>
  </r>
  <r>
    <d v="2019-02-01T00:00:00"/>
    <x v="0"/>
    <x v="0"/>
    <n v="-125.37"/>
    <n v="1363"/>
    <x v="0"/>
  </r>
  <r>
    <d v="2019-02-01T00:00:00"/>
    <x v="0"/>
    <x v="1"/>
    <n v="-4.28"/>
    <n v="46.48"/>
    <x v="0"/>
  </r>
  <r>
    <d v="2019-02-01T00:00:00"/>
    <x v="2"/>
    <x v="2"/>
    <n v="60.49"/>
    <n v="1363"/>
    <x v="0"/>
  </r>
  <r>
    <d v="2019-02-01T00:00:00"/>
    <x v="2"/>
    <x v="3"/>
    <n v="2.06"/>
    <n v="46.48"/>
    <x v="0"/>
  </r>
  <r>
    <d v="2018-12-01T00:00:00"/>
    <x v="1"/>
    <x v="0"/>
    <n v="-41.23"/>
    <n v="337"/>
    <x v="5"/>
  </r>
  <r>
    <d v="2018-12-01T00:00:00"/>
    <x v="1"/>
    <x v="1"/>
    <n v="-1.86"/>
    <n v="15.2"/>
    <x v="5"/>
  </r>
  <r>
    <d v="2018-12-01T00:00:00"/>
    <x v="2"/>
    <x v="2"/>
    <n v="18.37"/>
    <n v="414"/>
    <x v="5"/>
  </r>
  <r>
    <d v="2018-12-01T00:00:00"/>
    <x v="2"/>
    <x v="3"/>
    <n v="0.83"/>
    <n v="18.670000000000002"/>
    <x v="5"/>
  </r>
  <r>
    <d v="2018-12-01T00:00:00"/>
    <x v="0"/>
    <x v="0"/>
    <n v="-1918.21"/>
    <n v="20853.73"/>
    <x v="2"/>
  </r>
  <r>
    <d v="2018-12-01T00:00:00"/>
    <x v="0"/>
    <x v="1"/>
    <n v="-86.52"/>
    <n v="940.56"/>
    <x v="2"/>
  </r>
  <r>
    <d v="2018-12-01T00:00:00"/>
    <x v="0"/>
    <x v="0"/>
    <n v="-534.51"/>
    <n v="5811.54"/>
    <x v="1"/>
  </r>
  <r>
    <d v="2018-12-01T00:00:00"/>
    <x v="0"/>
    <x v="1"/>
    <n v="-24.09"/>
    <n v="262.08"/>
    <x v="1"/>
  </r>
  <r>
    <d v="2018-12-01T00:00:00"/>
    <x v="1"/>
    <x v="0"/>
    <n v="-3126.88"/>
    <n v="25557"/>
    <x v="1"/>
  </r>
  <r>
    <d v="2018-12-01T00:00:00"/>
    <x v="1"/>
    <x v="1"/>
    <n v="-141"/>
    <n v="1152.6099999999999"/>
    <x v="1"/>
  </r>
  <r>
    <d v="2018-12-01T00:00:00"/>
    <x v="2"/>
    <x v="2"/>
    <n v="1392.14"/>
    <n v="31368.54"/>
    <x v="1"/>
  </r>
  <r>
    <d v="2018-12-01T00:00:00"/>
    <x v="2"/>
    <x v="3"/>
    <n v="62.76"/>
    <n v="1414.72"/>
    <x v="1"/>
  </r>
  <r>
    <d v="2018-12-01T00:00:00"/>
    <x v="0"/>
    <x v="4"/>
    <n v="-1.59"/>
    <n v="17.34"/>
    <x v="3"/>
  </r>
  <r>
    <d v="2018-12-01T00:00:00"/>
    <x v="0"/>
    <x v="5"/>
    <n v="-7.0000000000000007E-2"/>
    <n v="0.78"/>
    <x v="3"/>
  </r>
  <r>
    <d v="2018-12-01T00:00:00"/>
    <x v="1"/>
    <x v="4"/>
    <n v="-9.18"/>
    <n v="75"/>
    <x v="3"/>
  </r>
  <r>
    <d v="2018-12-01T00:00:00"/>
    <x v="1"/>
    <x v="5"/>
    <n v="-0.41"/>
    <n v="3.38"/>
    <x v="3"/>
  </r>
  <r>
    <d v="2018-12-01T00:00:00"/>
    <x v="0"/>
    <x v="0"/>
    <n v="-12.05"/>
    <n v="131"/>
    <x v="6"/>
  </r>
  <r>
    <d v="2018-12-01T00:00:00"/>
    <x v="0"/>
    <x v="1"/>
    <n v="-0.55000000000000004"/>
    <n v="5.9"/>
    <x v="6"/>
  </r>
  <r>
    <d v="2018-12-01T00:00:00"/>
    <x v="0"/>
    <x v="0"/>
    <n v="-239.79"/>
    <n v="2607"/>
    <x v="4"/>
  </r>
  <r>
    <d v="2018-12-01T00:00:00"/>
    <x v="0"/>
    <x v="1"/>
    <n v="-10.82"/>
    <n v="117.58"/>
    <x v="4"/>
  </r>
  <r>
    <d v="2018-12-01T00:00:00"/>
    <x v="1"/>
    <x v="0"/>
    <n v="-1403.72"/>
    <n v="11473"/>
    <x v="4"/>
  </r>
  <r>
    <d v="2018-12-01T00:00:00"/>
    <x v="1"/>
    <x v="1"/>
    <n v="-63.31"/>
    <n v="517.42999999999995"/>
    <x v="4"/>
  </r>
  <r>
    <d v="2018-12-01T00:00:00"/>
    <x v="2"/>
    <x v="2"/>
    <n v="624.87"/>
    <n v="14080"/>
    <x v="4"/>
  </r>
  <r>
    <d v="2018-12-01T00:00:00"/>
    <x v="2"/>
    <x v="3"/>
    <n v="28.18"/>
    <n v="635.01"/>
    <x v="4"/>
  </r>
  <r>
    <d v="2018-12-01T00:00:00"/>
    <x v="0"/>
    <x v="0"/>
    <n v="-9.75"/>
    <n v="106"/>
    <x v="2"/>
  </r>
  <r>
    <d v="2018-12-01T00:00:00"/>
    <x v="0"/>
    <x v="1"/>
    <n v="-0.44"/>
    <n v="4.78"/>
    <x v="2"/>
  </r>
  <r>
    <d v="2018-12-01T00:00:00"/>
    <x v="1"/>
    <x v="0"/>
    <n v="-57.14"/>
    <n v="467"/>
    <x v="2"/>
  </r>
  <r>
    <d v="2018-12-01T00:00:00"/>
    <x v="1"/>
    <x v="1"/>
    <n v="-2.58"/>
    <n v="21.06"/>
    <x v="2"/>
  </r>
  <r>
    <d v="2018-12-01T00:00:00"/>
    <x v="2"/>
    <x v="2"/>
    <n v="25.43"/>
    <n v="573"/>
    <x v="2"/>
  </r>
  <r>
    <d v="2018-12-01T00:00:00"/>
    <x v="2"/>
    <x v="3"/>
    <n v="1.1499999999999999"/>
    <n v="25.84"/>
    <x v="2"/>
  </r>
  <r>
    <d v="2018-12-01T00:00:00"/>
    <x v="0"/>
    <x v="4"/>
    <n v="-1.55"/>
    <n v="16.8"/>
    <x v="3"/>
  </r>
  <r>
    <d v="2018-12-01T00:00:00"/>
    <x v="0"/>
    <x v="5"/>
    <n v="-7.0000000000000007E-2"/>
    <n v="0.76"/>
    <x v="3"/>
  </r>
  <r>
    <d v="2018-12-01T00:00:00"/>
    <x v="1"/>
    <x v="4"/>
    <n v="-3.67"/>
    <n v="30"/>
    <x v="3"/>
  </r>
  <r>
    <d v="2018-12-01T00:00:00"/>
    <x v="1"/>
    <x v="5"/>
    <n v="-0.17"/>
    <n v="1.35"/>
    <x v="3"/>
  </r>
  <r>
    <d v="2019-03-01T00:00:00"/>
    <x v="0"/>
    <x v="0"/>
    <n v="116.54"/>
    <n v="-1267"/>
    <x v="9"/>
  </r>
  <r>
    <d v="2019-03-01T00:00:00"/>
    <x v="0"/>
    <x v="1"/>
    <n v="5.26"/>
    <n v="-57.14"/>
    <x v="9"/>
  </r>
  <r>
    <d v="2019-03-01T00:00:00"/>
    <x v="1"/>
    <x v="0"/>
    <n v="88.34"/>
    <n v="-722"/>
    <x v="9"/>
  </r>
  <r>
    <d v="2019-03-01T00:00:00"/>
    <x v="1"/>
    <x v="1"/>
    <n v="3.98"/>
    <n v="-32.56"/>
    <x v="9"/>
  </r>
  <r>
    <d v="2019-03-01T00:00:00"/>
    <x v="2"/>
    <x v="2"/>
    <n v="-88.27"/>
    <n v="-1989"/>
    <x v="9"/>
  </r>
  <r>
    <d v="2019-03-01T00:00:00"/>
    <x v="2"/>
    <x v="3"/>
    <n v="-3.99"/>
    <n v="-89.7"/>
    <x v="9"/>
  </r>
  <r>
    <d v="2019-03-01T00:00:00"/>
    <x v="2"/>
    <x v="6"/>
    <n v="0"/>
    <n v="-722"/>
    <x v="9"/>
  </r>
  <r>
    <d v="2019-06-01T00:00:00"/>
    <x v="1"/>
    <x v="0"/>
    <n v="212.89"/>
    <n v="-1740"/>
    <x v="18"/>
  </r>
  <r>
    <d v="2019-06-01T00:00:00"/>
    <x v="1"/>
    <x v="1"/>
    <n v="9.6"/>
    <n v="-78.47"/>
    <x v="18"/>
  </r>
  <r>
    <d v="2019-06-01T00:00:00"/>
    <x v="2"/>
    <x v="6"/>
    <n v="0"/>
    <n v="-12960"/>
    <x v="18"/>
  </r>
  <r>
    <d v="2019-06-01T00:00:00"/>
    <x v="2"/>
    <x v="2"/>
    <n v="-575.16"/>
    <n v="-12960"/>
    <x v="18"/>
  </r>
  <r>
    <d v="2019-06-01T00:00:00"/>
    <x v="2"/>
    <x v="3"/>
    <n v="-25.93"/>
    <n v="-584.49"/>
    <x v="18"/>
  </r>
  <r>
    <d v="2019-06-01T00:00:00"/>
    <x v="6"/>
    <x v="0"/>
    <n v="106.14"/>
    <n v="-1260"/>
    <x v="18"/>
  </r>
  <r>
    <d v="2019-06-01T00:00:00"/>
    <x v="6"/>
    <x v="1"/>
    <n v="4.79"/>
    <n v="-56.83"/>
    <x v="18"/>
  </r>
  <r>
    <d v="2019-06-01T00:00:00"/>
    <x v="3"/>
    <x v="0"/>
    <n v="130.87"/>
    <n v="-1680.01"/>
    <x v="18"/>
  </r>
  <r>
    <d v="2019-06-01T00:00:00"/>
    <x v="3"/>
    <x v="1"/>
    <n v="5.9"/>
    <n v="-75.77"/>
    <x v="18"/>
  </r>
  <r>
    <d v="2019-06-01T00:00:00"/>
    <x v="4"/>
    <x v="0"/>
    <n v="112.23"/>
    <n v="-1320"/>
    <x v="18"/>
  </r>
  <r>
    <d v="2019-06-01T00:00:00"/>
    <x v="4"/>
    <x v="1"/>
    <n v="5.0599999999999996"/>
    <n v="-59.53"/>
    <x v="18"/>
  </r>
  <r>
    <d v="2019-06-01T00:00:00"/>
    <x v="7"/>
    <x v="0"/>
    <n v="144.03"/>
    <n v="-1080"/>
    <x v="18"/>
  </r>
  <r>
    <d v="2019-06-01T00:00:00"/>
    <x v="7"/>
    <x v="1"/>
    <n v="6.5"/>
    <n v="-48.71"/>
    <x v="18"/>
  </r>
  <r>
    <d v="2019-06-01T00:00:00"/>
    <x v="2"/>
    <x v="0"/>
    <n v="107.07"/>
    <n v="-1139.99"/>
    <x v="18"/>
  </r>
  <r>
    <d v="2019-06-01T00:00:00"/>
    <x v="2"/>
    <x v="1"/>
    <n v="4.83"/>
    <n v="-51.41"/>
    <x v="18"/>
  </r>
  <r>
    <d v="2019-06-01T00:00:00"/>
    <x v="9"/>
    <x v="0"/>
    <n v="129.49"/>
    <n v="-1320"/>
    <x v="18"/>
  </r>
  <r>
    <d v="2019-06-01T00:00:00"/>
    <x v="9"/>
    <x v="1"/>
    <n v="5.84"/>
    <n v="-59.53"/>
    <x v="18"/>
  </r>
  <r>
    <d v="2019-06-01T00:00:00"/>
    <x v="8"/>
    <x v="2"/>
    <n v="-197.4"/>
    <n v="-5999.97"/>
    <x v="18"/>
  </r>
  <r>
    <d v="2019-06-01T00:00:00"/>
    <x v="8"/>
    <x v="3"/>
    <n v="-8.9"/>
    <n v="-270.60000000000002"/>
    <x v="18"/>
  </r>
  <r>
    <d v="2019-06-01T00:00:00"/>
    <x v="8"/>
    <x v="6"/>
    <n v="44.4"/>
    <n v="-5999.97"/>
    <x v="18"/>
  </r>
  <r>
    <d v="2019-06-01T00:00:00"/>
    <x v="8"/>
    <x v="0"/>
    <n v="142.19"/>
    <n v="-1619.99"/>
    <x v="18"/>
  </r>
  <r>
    <d v="2019-06-01T00:00:00"/>
    <x v="8"/>
    <x v="1"/>
    <n v="6.41"/>
    <n v="-73.06"/>
    <x v="18"/>
  </r>
  <r>
    <d v="2018-10-01T00:00:00"/>
    <x v="5"/>
    <x v="0"/>
    <n v="-203.84"/>
    <n v="2284.96"/>
    <x v="1"/>
  </r>
  <r>
    <d v="2018-10-01T00:00:00"/>
    <x v="5"/>
    <x v="1"/>
    <n v="-9.19"/>
    <n v="103.05"/>
    <x v="1"/>
  </r>
  <r>
    <d v="2018-10-01T00:00:00"/>
    <x v="6"/>
    <x v="0"/>
    <n v="-529.36"/>
    <n v="6284"/>
    <x v="1"/>
  </r>
  <r>
    <d v="2018-10-01T00:00:00"/>
    <x v="6"/>
    <x v="1"/>
    <n v="-23.89"/>
    <n v="283.41000000000003"/>
    <x v="1"/>
  </r>
  <r>
    <d v="2018-10-01T00:00:00"/>
    <x v="5"/>
    <x v="0"/>
    <n v="-9.81"/>
    <n v="110"/>
    <x v="5"/>
  </r>
  <r>
    <d v="2018-10-01T00:00:00"/>
    <x v="5"/>
    <x v="1"/>
    <n v="-0.44"/>
    <n v="4.96"/>
    <x v="5"/>
  </r>
  <r>
    <d v="2018-10-01T00:00:00"/>
    <x v="6"/>
    <x v="0"/>
    <n v="-25.61"/>
    <n v="304"/>
    <x v="5"/>
  </r>
  <r>
    <d v="2018-10-01T00:00:00"/>
    <x v="6"/>
    <x v="1"/>
    <n v="-1.1499999999999999"/>
    <n v="13.71"/>
    <x v="5"/>
  </r>
  <r>
    <d v="2018-10-01T00:00:00"/>
    <x v="2"/>
    <x v="6"/>
    <n v="0"/>
    <n v="414"/>
    <x v="5"/>
  </r>
  <r>
    <d v="2018-10-01T00:00:00"/>
    <x v="2"/>
    <x v="2"/>
    <n v="18.37"/>
    <n v="414"/>
    <x v="5"/>
  </r>
  <r>
    <d v="2018-10-01T00:00:00"/>
    <x v="2"/>
    <x v="3"/>
    <n v="0.83"/>
    <n v="18.670000000000002"/>
    <x v="5"/>
  </r>
  <r>
    <d v="2018-10-01T00:00:00"/>
    <x v="5"/>
    <x v="0"/>
    <n v="-2716.01"/>
    <n v="30445.37"/>
    <x v="2"/>
  </r>
  <r>
    <d v="2018-10-01T00:00:00"/>
    <x v="2"/>
    <x v="6"/>
    <n v="0"/>
    <n v="8568.9599999999991"/>
    <x v="1"/>
  </r>
  <r>
    <d v="2018-10-01T00:00:00"/>
    <x v="2"/>
    <x v="2"/>
    <n v="380.29"/>
    <n v="8568.9599999999991"/>
    <x v="1"/>
  </r>
  <r>
    <d v="2018-10-01T00:00:00"/>
    <x v="2"/>
    <x v="3"/>
    <n v="17.14"/>
    <n v="386.46"/>
    <x v="1"/>
  </r>
  <r>
    <d v="2018-10-01T00:00:00"/>
    <x v="5"/>
    <x v="4"/>
    <n v="-1.84"/>
    <n v="20.6"/>
    <x v="3"/>
  </r>
  <r>
    <d v="2018-10-01T00:00:00"/>
    <x v="5"/>
    <x v="5"/>
    <n v="-0.08"/>
    <n v="0.93"/>
    <x v="3"/>
  </r>
  <r>
    <d v="2018-10-01T00:00:00"/>
    <x v="6"/>
    <x v="4"/>
    <n v="-4.63"/>
    <n v="55"/>
    <x v="3"/>
  </r>
  <r>
    <d v="2018-10-01T00:00:00"/>
    <x v="6"/>
    <x v="5"/>
    <n v="-0.21"/>
    <n v="2.48"/>
    <x v="3"/>
  </r>
  <r>
    <d v="2018-10-01T00:00:00"/>
    <x v="2"/>
    <x v="6"/>
    <n v="0"/>
    <n v="1144.3699999999999"/>
    <x v="10"/>
  </r>
  <r>
    <d v="2018-10-01T00:00:00"/>
    <x v="2"/>
    <x v="2"/>
    <n v="50.79"/>
    <n v="1144.3699999999999"/>
    <x v="10"/>
  </r>
  <r>
    <d v="2018-10-01T00:00:00"/>
    <x v="2"/>
    <x v="3"/>
    <n v="2.29"/>
    <n v="51.61"/>
    <x v="10"/>
  </r>
  <r>
    <d v="2018-10-01T00:00:00"/>
    <x v="6"/>
    <x v="0"/>
    <n v="-54.5"/>
    <n v="647"/>
    <x v="16"/>
  </r>
  <r>
    <d v="2018-10-01T00:00:00"/>
    <x v="6"/>
    <x v="1"/>
    <n v="-2.46"/>
    <n v="29.18"/>
    <x v="16"/>
  </r>
  <r>
    <d v="2018-10-01T00:00:00"/>
    <x v="2"/>
    <x v="6"/>
    <n v="0"/>
    <n v="647"/>
    <x v="16"/>
  </r>
  <r>
    <d v="2018-10-01T00:00:00"/>
    <x v="2"/>
    <x v="6"/>
    <n v="0"/>
    <n v="13"/>
    <x v="5"/>
  </r>
  <r>
    <d v="2018-10-01T00:00:00"/>
    <x v="2"/>
    <x v="2"/>
    <n v="0.57999999999999996"/>
    <n v="13"/>
    <x v="5"/>
  </r>
  <r>
    <d v="2018-10-01T00:00:00"/>
    <x v="2"/>
    <x v="3"/>
    <n v="0.03"/>
    <n v="0.59"/>
    <x v="5"/>
  </r>
  <r>
    <d v="2018-10-01T00:00:00"/>
    <x v="6"/>
    <x v="4"/>
    <n v="-122.06"/>
    <n v="1449"/>
    <x v="25"/>
  </r>
  <r>
    <d v="2018-10-01T00:00:00"/>
    <x v="6"/>
    <x v="5"/>
    <n v="-5.52"/>
    <n v="65.349999999999994"/>
    <x v="25"/>
  </r>
  <r>
    <d v="2018-10-01T00:00:00"/>
    <x v="5"/>
    <x v="0"/>
    <n v="-0.03"/>
    <n v="0.28999999999999998"/>
    <x v="1"/>
  </r>
  <r>
    <d v="2018-10-01T00:00:00"/>
    <x v="5"/>
    <x v="1"/>
    <n v="0"/>
    <n v="0.01"/>
    <x v="1"/>
  </r>
  <r>
    <d v="2018-10-01T00:00:00"/>
    <x v="6"/>
    <x v="0"/>
    <n v="-762.2"/>
    <n v="9048"/>
    <x v="1"/>
  </r>
  <r>
    <d v="2018-10-01T00:00:00"/>
    <x v="6"/>
    <x v="1"/>
    <n v="-34.369999999999997"/>
    <n v="408.07"/>
    <x v="1"/>
  </r>
  <r>
    <d v="2018-10-01T00:00:00"/>
    <x v="2"/>
    <x v="6"/>
    <n v="0"/>
    <n v="9048.2900000000009"/>
    <x v="1"/>
  </r>
  <r>
    <d v="2018-10-01T00:00:00"/>
    <x v="2"/>
    <x v="2"/>
    <n v="401.56"/>
    <n v="9048.2900000000009"/>
    <x v="1"/>
  </r>
  <r>
    <d v="2018-10-01T00:00:00"/>
    <x v="2"/>
    <x v="3"/>
    <n v="18.11"/>
    <n v="408.08"/>
    <x v="1"/>
  </r>
  <r>
    <d v="2018-10-01T00:00:00"/>
    <x v="5"/>
    <x v="0"/>
    <n v="-0.03"/>
    <n v="0.37"/>
    <x v="10"/>
  </r>
  <r>
    <d v="2018-10-01T00:00:00"/>
    <x v="5"/>
    <x v="1"/>
    <n v="0"/>
    <n v="0.02"/>
    <x v="10"/>
  </r>
  <r>
    <d v="2019-02-01T00:00:00"/>
    <x v="0"/>
    <x v="1"/>
    <n v="-792.32"/>
    <n v="8615.4500000000007"/>
    <x v="2"/>
  </r>
  <r>
    <d v="2019-02-01T00:00:00"/>
    <x v="2"/>
    <x v="2"/>
    <n v="10342.94"/>
    <n v="233054"/>
    <x v="2"/>
  </r>
  <r>
    <d v="2019-02-01T00:00:00"/>
    <x v="2"/>
    <x v="3"/>
    <n v="382.93"/>
    <n v="8628.9699999999993"/>
    <x v="2"/>
  </r>
  <r>
    <d v="2019-02-01T00:00:00"/>
    <x v="0"/>
    <x v="4"/>
    <n v="-1.2"/>
    <n v="13"/>
    <x v="3"/>
  </r>
  <r>
    <d v="2019-02-01T00:00:00"/>
    <x v="0"/>
    <x v="5"/>
    <n v="-0.04"/>
    <n v="0.48"/>
    <x v="3"/>
  </r>
  <r>
    <d v="2019-02-01T00:00:00"/>
    <x v="0"/>
    <x v="0"/>
    <n v="-4391.3100000000004"/>
    <n v="47742"/>
    <x v="1"/>
  </r>
  <r>
    <d v="2019-02-01T00:00:00"/>
    <x v="0"/>
    <x v="1"/>
    <n v="-162.49"/>
    <n v="1766.45"/>
    <x v="1"/>
  </r>
  <r>
    <d v="2019-02-01T00:00:00"/>
    <x v="2"/>
    <x v="2"/>
    <n v="2118.75"/>
    <n v="47742"/>
    <x v="1"/>
  </r>
  <r>
    <d v="2019-02-01T00:00:00"/>
    <x v="2"/>
    <x v="3"/>
    <n v="78.39"/>
    <n v="1766.45"/>
    <x v="1"/>
  </r>
  <r>
    <d v="2019-02-01T00:00:00"/>
    <x v="0"/>
    <x v="0"/>
    <n v="-74.87"/>
    <n v="814"/>
    <x v="5"/>
  </r>
  <r>
    <d v="2019-02-01T00:00:00"/>
    <x v="0"/>
    <x v="1"/>
    <n v="-2.77"/>
    <n v="30.12"/>
    <x v="5"/>
  </r>
  <r>
    <d v="2019-02-01T00:00:00"/>
    <x v="2"/>
    <x v="2"/>
    <n v="36.130000000000003"/>
    <n v="814"/>
    <x v="5"/>
  </r>
  <r>
    <d v="2019-02-01T00:00:00"/>
    <x v="2"/>
    <x v="3"/>
    <n v="1.32"/>
    <n v="30.12"/>
    <x v="5"/>
  </r>
  <r>
    <d v="2019-02-01T00:00:00"/>
    <x v="0"/>
    <x v="0"/>
    <n v="-900.3"/>
    <n v="9788"/>
    <x v="0"/>
  </r>
  <r>
    <d v="2019-02-01T00:00:00"/>
    <x v="0"/>
    <x v="1"/>
    <n v="-33.31"/>
    <n v="362.16"/>
    <x v="0"/>
  </r>
  <r>
    <d v="2019-02-01T00:00:00"/>
    <x v="2"/>
    <x v="2"/>
    <n v="434.39"/>
    <n v="9788"/>
    <x v="0"/>
  </r>
  <r>
    <d v="2019-02-01T00:00:00"/>
    <x v="2"/>
    <x v="3"/>
    <n v="16.07"/>
    <n v="362.16"/>
    <x v="0"/>
  </r>
  <r>
    <d v="2019-02-01T00:00:00"/>
    <x v="0"/>
    <x v="0"/>
    <n v="-21.16"/>
    <n v="230"/>
    <x v="2"/>
  </r>
  <r>
    <d v="2019-02-01T00:00:00"/>
    <x v="0"/>
    <x v="1"/>
    <n v="-0.78"/>
    <n v="8.51"/>
    <x v="2"/>
  </r>
  <r>
    <d v="2019-02-01T00:00:00"/>
    <x v="2"/>
    <x v="2"/>
    <n v="10.210000000000001"/>
    <n v="230"/>
    <x v="2"/>
  </r>
  <r>
    <d v="2019-02-01T00:00:00"/>
    <x v="2"/>
    <x v="3"/>
    <n v="0.38"/>
    <n v="8.51"/>
    <x v="2"/>
  </r>
  <r>
    <d v="2019-02-01T00:00:00"/>
    <x v="0"/>
    <x v="0"/>
    <n v="-20.14"/>
    <n v="219"/>
    <x v="2"/>
  </r>
  <r>
    <d v="2019-02-01T00:00:00"/>
    <x v="0"/>
    <x v="1"/>
    <n v="-0.75"/>
    <n v="8.1"/>
    <x v="2"/>
  </r>
  <r>
    <d v="2019-02-01T00:00:00"/>
    <x v="2"/>
    <x v="2"/>
    <n v="9.7200000000000006"/>
    <n v="219"/>
    <x v="2"/>
  </r>
  <r>
    <d v="2019-02-01T00:00:00"/>
    <x v="2"/>
    <x v="3"/>
    <n v="0.36"/>
    <n v="8.1"/>
    <x v="2"/>
  </r>
  <r>
    <d v="2019-02-01T00:00:00"/>
    <x v="0"/>
    <x v="0"/>
    <n v="-14.07"/>
    <n v="153"/>
    <x v="2"/>
  </r>
  <r>
    <d v="2019-02-01T00:00:00"/>
    <x v="0"/>
    <x v="1"/>
    <n v="-0.52"/>
    <n v="5.66"/>
    <x v="2"/>
  </r>
  <r>
    <d v="2019-02-01T00:00:00"/>
    <x v="2"/>
    <x v="2"/>
    <n v="6.79"/>
    <n v="153"/>
    <x v="2"/>
  </r>
  <r>
    <d v="2019-02-01T00:00:00"/>
    <x v="2"/>
    <x v="3"/>
    <n v="0.25"/>
    <n v="5.66"/>
    <x v="2"/>
  </r>
  <r>
    <d v="2019-02-01T00:00:00"/>
    <x v="1"/>
    <x v="0"/>
    <n v="-31.32"/>
    <n v="256"/>
    <x v="2"/>
  </r>
  <r>
    <d v="2019-02-01T00:00:00"/>
    <x v="1"/>
    <x v="1"/>
    <n v="-1.27"/>
    <n v="10.42"/>
    <x v="2"/>
  </r>
  <r>
    <d v="2019-02-01T00:00:00"/>
    <x v="0"/>
    <x v="0"/>
    <n v="-29.16"/>
    <n v="317"/>
    <x v="10"/>
  </r>
  <r>
    <d v="2019-02-01T00:00:00"/>
    <x v="0"/>
    <x v="1"/>
    <n v="-1.04"/>
    <n v="11.24"/>
    <x v="10"/>
  </r>
  <r>
    <d v="2019-02-01T00:00:00"/>
    <x v="2"/>
    <x v="2"/>
    <n v="14.07"/>
    <n v="317"/>
    <x v="10"/>
  </r>
  <r>
    <d v="2019-02-01T00:00:00"/>
    <x v="2"/>
    <x v="3"/>
    <n v="0.5"/>
    <n v="11.24"/>
    <x v="10"/>
  </r>
  <r>
    <d v="2019-02-01T00:00:00"/>
    <x v="0"/>
    <x v="0"/>
    <n v="-74.22"/>
    <n v="807"/>
    <x v="2"/>
  </r>
  <r>
    <d v="2019-02-01T00:00:00"/>
    <x v="0"/>
    <x v="1"/>
    <n v="-2.88"/>
    <n v="31.27"/>
    <x v="2"/>
  </r>
  <r>
    <d v="2019-02-01T00:00:00"/>
    <x v="2"/>
    <x v="2"/>
    <n v="35.81"/>
    <n v="807"/>
    <x v="2"/>
  </r>
  <r>
    <d v="2019-02-01T00:00:00"/>
    <x v="2"/>
    <x v="3"/>
    <n v="1.39"/>
    <n v="31.27"/>
    <x v="2"/>
  </r>
  <r>
    <d v="2019-02-01T00:00:00"/>
    <x v="0"/>
    <x v="0"/>
    <n v="-0.92"/>
    <n v="10"/>
    <x v="6"/>
  </r>
  <r>
    <d v="2019-02-01T00:00:00"/>
    <x v="0"/>
    <x v="1"/>
    <n v="-0.04"/>
    <n v="0.45"/>
    <x v="6"/>
  </r>
  <r>
    <d v="2019-02-01T00:00:00"/>
    <x v="1"/>
    <x v="0"/>
    <n v="-3.18"/>
    <n v="26"/>
    <x v="6"/>
  </r>
  <r>
    <d v="2019-02-01T00:00:00"/>
    <x v="1"/>
    <x v="1"/>
    <n v="-0.14000000000000001"/>
    <n v="1.17"/>
    <x v="6"/>
  </r>
  <r>
    <d v="2019-02-01T00:00:00"/>
    <x v="2"/>
    <x v="2"/>
    <n v="1.6"/>
    <n v="36"/>
    <x v="6"/>
  </r>
  <r>
    <d v="2019-02-01T00:00:00"/>
    <x v="2"/>
    <x v="3"/>
    <n v="7.0000000000000007E-2"/>
    <n v="1.62"/>
    <x v="6"/>
  </r>
  <r>
    <d v="2019-02-01T00:00:00"/>
    <x v="0"/>
    <x v="0"/>
    <n v="-37.53"/>
    <n v="408"/>
    <x v="2"/>
  </r>
  <r>
    <d v="2019-02-01T00:00:00"/>
    <x v="0"/>
    <x v="1"/>
    <n v="-1.47"/>
    <n v="16"/>
    <x v="2"/>
  </r>
  <r>
    <d v="2019-02-01T00:00:00"/>
    <x v="2"/>
    <x v="2"/>
    <n v="18.11"/>
    <n v="408"/>
    <x v="2"/>
  </r>
  <r>
    <d v="2019-02-01T00:00:00"/>
    <x v="2"/>
    <x v="3"/>
    <n v="0.71"/>
    <n v="16"/>
    <x v="2"/>
  </r>
  <r>
    <d v="2019-02-01T00:00:00"/>
    <x v="5"/>
    <x v="0"/>
    <n v="-86.44"/>
    <n v="968.99"/>
    <x v="2"/>
  </r>
  <r>
    <d v="2019-02-01T00:00:00"/>
    <x v="5"/>
    <x v="1"/>
    <n v="-3.9"/>
    <n v="43.7"/>
    <x v="2"/>
  </r>
  <r>
    <d v="2019-02-01T00:00:00"/>
    <x v="2"/>
    <x v="2"/>
    <n v="132.69"/>
    <n v="2989.99"/>
    <x v="2"/>
  </r>
  <r>
    <d v="2019-02-01T00:00:00"/>
    <x v="2"/>
    <x v="3"/>
    <n v="5.98"/>
    <n v="134.85"/>
    <x v="2"/>
  </r>
  <r>
    <d v="2019-02-01T00:00:00"/>
    <x v="0"/>
    <x v="0"/>
    <n v="-92.99"/>
    <n v="1011"/>
    <x v="2"/>
  </r>
  <r>
    <d v="2019-02-01T00:00:00"/>
    <x v="0"/>
    <x v="1"/>
    <n v="-4.1900000000000004"/>
    <n v="45.6"/>
    <x v="2"/>
  </r>
  <r>
    <d v="2019-02-01T00:00:00"/>
    <x v="1"/>
    <x v="0"/>
    <n v="-123.57"/>
    <n v="1010"/>
    <x v="2"/>
  </r>
  <r>
    <d v="2019-02-01T00:00:00"/>
    <x v="1"/>
    <x v="1"/>
    <n v="-5.57"/>
    <n v="45.55"/>
    <x v="2"/>
  </r>
  <r>
    <d v="2018-12-01T00:00:00"/>
    <x v="0"/>
    <x v="4"/>
    <n v="-2.15"/>
    <n v="23.36"/>
    <x v="3"/>
  </r>
  <r>
    <d v="2018-12-01T00:00:00"/>
    <x v="0"/>
    <x v="5"/>
    <n v="-0.1"/>
    <n v="1.05"/>
    <x v="3"/>
  </r>
  <r>
    <d v="2018-12-01T00:00:00"/>
    <x v="1"/>
    <x v="4"/>
    <n v="-4.8899999999999997"/>
    <n v="40"/>
    <x v="3"/>
  </r>
  <r>
    <d v="2018-12-01T00:00:00"/>
    <x v="1"/>
    <x v="5"/>
    <n v="-0.22"/>
    <n v="1.8"/>
    <x v="3"/>
  </r>
  <r>
    <d v="2018-12-01T00:00:00"/>
    <x v="0"/>
    <x v="0"/>
    <n v="-511"/>
    <n v="5555.56"/>
    <x v="7"/>
  </r>
  <r>
    <d v="2018-12-01T00:00:00"/>
    <x v="0"/>
    <x v="1"/>
    <n v="-23.06"/>
    <n v="250.57"/>
    <x v="7"/>
  </r>
  <r>
    <d v="2018-12-01T00:00:00"/>
    <x v="1"/>
    <x v="0"/>
    <n v="-1174.07"/>
    <n v="9596"/>
    <x v="7"/>
  </r>
  <r>
    <d v="2018-12-01T00:00:00"/>
    <x v="1"/>
    <x v="1"/>
    <n v="-52.95"/>
    <n v="432.79"/>
    <x v="7"/>
  </r>
  <r>
    <d v="2018-12-01T00:00:00"/>
    <x v="2"/>
    <x v="2"/>
    <n v="672.43"/>
    <n v="15151.56"/>
    <x v="7"/>
  </r>
  <r>
    <d v="2018-12-01T00:00:00"/>
    <x v="2"/>
    <x v="3"/>
    <n v="30.34"/>
    <n v="683.33"/>
    <x v="7"/>
  </r>
  <r>
    <d v="2018-12-01T00:00:00"/>
    <x v="0"/>
    <x v="4"/>
    <n v="-7.55"/>
    <n v="82"/>
    <x v="3"/>
  </r>
  <r>
    <d v="2018-12-01T00:00:00"/>
    <x v="0"/>
    <x v="5"/>
    <n v="-0.34"/>
    <n v="3.7"/>
    <x v="3"/>
  </r>
  <r>
    <d v="2018-12-01T00:00:00"/>
    <x v="1"/>
    <x v="4"/>
    <n v="-17.489999999999998"/>
    <n v="143"/>
    <x v="3"/>
  </r>
  <r>
    <d v="2018-12-01T00:00:00"/>
    <x v="1"/>
    <x v="5"/>
    <n v="-0.8"/>
    <n v="6.45"/>
    <x v="3"/>
  </r>
  <r>
    <d v="2018-12-01T00:00:00"/>
    <x v="0"/>
    <x v="4"/>
    <n v="-41.91"/>
    <n v="455.6"/>
    <x v="3"/>
  </r>
  <r>
    <d v="2018-12-01T00:00:00"/>
    <x v="0"/>
    <x v="5"/>
    <n v="-1.88"/>
    <n v="20.54"/>
    <x v="3"/>
  </r>
  <r>
    <d v="2018-12-01T00:00:00"/>
    <x v="1"/>
    <x v="4"/>
    <n v="-96.65"/>
    <n v="790"/>
    <x v="3"/>
  </r>
  <r>
    <d v="2018-12-01T00:00:00"/>
    <x v="1"/>
    <x v="5"/>
    <n v="-4.37"/>
    <n v="35.630000000000003"/>
    <x v="3"/>
  </r>
  <r>
    <d v="2018-12-01T00:00:00"/>
    <x v="0"/>
    <x v="4"/>
    <n v="-6.57"/>
    <n v="71.400000000000006"/>
    <x v="3"/>
  </r>
  <r>
    <d v="2018-12-01T00:00:00"/>
    <x v="0"/>
    <x v="5"/>
    <n v="-0.3"/>
    <n v="3.22"/>
    <x v="3"/>
  </r>
  <r>
    <d v="2018-12-01T00:00:00"/>
    <x v="1"/>
    <x v="4"/>
    <n v="-15.05"/>
    <n v="123"/>
    <x v="3"/>
  </r>
  <r>
    <d v="2018-12-01T00:00:00"/>
    <x v="1"/>
    <x v="5"/>
    <n v="-0.68"/>
    <n v="5.55"/>
    <x v="3"/>
  </r>
  <r>
    <d v="2018-12-01T00:00:00"/>
    <x v="0"/>
    <x v="0"/>
    <n v="-6.53"/>
    <n v="71"/>
    <x v="6"/>
  </r>
  <r>
    <d v="2018-12-01T00:00:00"/>
    <x v="0"/>
    <x v="1"/>
    <n v="-0.28999999999999998"/>
    <n v="3.2"/>
    <x v="6"/>
  </r>
  <r>
    <d v="2018-12-01T00:00:00"/>
    <x v="1"/>
    <x v="0"/>
    <n v="-19.82"/>
    <n v="162"/>
    <x v="6"/>
  </r>
  <r>
    <d v="2018-12-01T00:00:00"/>
    <x v="1"/>
    <x v="1"/>
    <n v="-0.89"/>
    <n v="7.31"/>
    <x v="6"/>
  </r>
  <r>
    <d v="2018-12-01T00:00:00"/>
    <x v="2"/>
    <x v="2"/>
    <n v="10.34"/>
    <n v="233"/>
    <x v="6"/>
  </r>
  <r>
    <d v="2018-12-01T00:00:00"/>
    <x v="2"/>
    <x v="3"/>
    <n v="0.47"/>
    <n v="10.51"/>
    <x v="6"/>
  </r>
  <r>
    <d v="2018-12-01T00:00:00"/>
    <x v="0"/>
    <x v="0"/>
    <n v="-13.8"/>
    <n v="150"/>
    <x v="5"/>
  </r>
  <r>
    <d v="2018-12-01T00:00:00"/>
    <x v="0"/>
    <x v="1"/>
    <n v="-0.62"/>
    <n v="6.76"/>
    <x v="5"/>
  </r>
  <r>
    <d v="2018-12-01T00:00:00"/>
    <x v="1"/>
    <x v="0"/>
    <n v="-31.69"/>
    <n v="259"/>
    <x v="5"/>
  </r>
  <r>
    <d v="2018-12-01T00:00:00"/>
    <x v="1"/>
    <x v="1"/>
    <n v="-1.43"/>
    <n v="11.68"/>
    <x v="5"/>
  </r>
  <r>
    <d v="2018-12-01T00:00:00"/>
    <x v="2"/>
    <x v="2"/>
    <n v="18.149999999999999"/>
    <n v="409"/>
    <x v="5"/>
  </r>
  <r>
    <d v="2018-12-01T00:00:00"/>
    <x v="2"/>
    <x v="3"/>
    <n v="0.82"/>
    <n v="18.45"/>
    <x v="5"/>
  </r>
  <r>
    <d v="2018-12-01T00:00:00"/>
    <x v="1"/>
    <x v="0"/>
    <n v="-54.69"/>
    <n v="447"/>
    <x v="6"/>
  </r>
  <r>
    <d v="2018-12-01T00:00:00"/>
    <x v="1"/>
    <x v="1"/>
    <n v="-2.4700000000000002"/>
    <n v="20.16"/>
    <x v="6"/>
  </r>
  <r>
    <d v="2018-12-01T00:00:00"/>
    <x v="5"/>
    <x v="0"/>
    <n v="-25.51"/>
    <n v="286"/>
    <x v="6"/>
  </r>
  <r>
    <d v="2018-12-01T00:00:00"/>
    <x v="5"/>
    <x v="1"/>
    <n v="-1.1499999999999999"/>
    <n v="12.9"/>
    <x v="6"/>
  </r>
  <r>
    <d v="2018-12-01T00:00:00"/>
    <x v="2"/>
    <x v="2"/>
    <n v="32.53"/>
    <n v="733"/>
    <x v="6"/>
  </r>
  <r>
    <d v="2018-12-01T00:00:00"/>
    <x v="2"/>
    <x v="3"/>
    <n v="1.47"/>
    <n v="33.06"/>
    <x v="6"/>
  </r>
  <r>
    <d v="2018-12-01T00:00:00"/>
    <x v="0"/>
    <x v="0"/>
    <n v="-2.58"/>
    <n v="28.01"/>
    <x v="1"/>
  </r>
  <r>
    <d v="2018-12-01T00:00:00"/>
    <x v="0"/>
    <x v="1"/>
    <n v="-0.12"/>
    <n v="1.26"/>
    <x v="1"/>
  </r>
  <r>
    <d v="2018-12-01T00:00:00"/>
    <x v="0"/>
    <x v="0"/>
    <n v="-42.59"/>
    <n v="463.01"/>
    <x v="2"/>
  </r>
  <r>
    <d v="2018-12-01T00:00:00"/>
    <x v="0"/>
    <x v="1"/>
    <n v="-1.92"/>
    <n v="20.88"/>
    <x v="2"/>
  </r>
  <r>
    <d v="2019-06-01T00:00:00"/>
    <x v="0"/>
    <x v="0"/>
    <n v="328.28"/>
    <n v="-3569"/>
    <x v="1"/>
  </r>
  <r>
    <d v="2018-10-01T00:00:00"/>
    <x v="6"/>
    <x v="0"/>
    <n v="-96.37"/>
    <n v="1144"/>
    <x v="10"/>
  </r>
  <r>
    <d v="2018-10-01T00:00:00"/>
    <x v="6"/>
    <x v="1"/>
    <n v="-4.3499999999999996"/>
    <n v="51.59"/>
    <x v="10"/>
  </r>
  <r>
    <d v="2018-10-01T00:00:00"/>
    <x v="6"/>
    <x v="0"/>
    <n v="-2520.1"/>
    <n v="29915.7"/>
    <x v="15"/>
  </r>
  <r>
    <d v="2018-10-01T00:00:00"/>
    <x v="6"/>
    <x v="1"/>
    <n v="-113.66"/>
    <n v="1349.2"/>
    <x v="15"/>
  </r>
  <r>
    <d v="2018-10-01T00:00:00"/>
    <x v="2"/>
    <x v="2"/>
    <n v="1327.66"/>
    <n v="29915.7"/>
    <x v="15"/>
  </r>
  <r>
    <d v="2018-10-01T00:00:00"/>
    <x v="2"/>
    <x v="3"/>
    <n v="59.88"/>
    <n v="1349.2"/>
    <x v="15"/>
  </r>
  <r>
    <d v="2018-10-01T00:00:00"/>
    <x v="5"/>
    <x v="0"/>
    <n v="-0.03"/>
    <n v="0.3"/>
    <x v="15"/>
  </r>
  <r>
    <d v="2018-10-01T00:00:00"/>
    <x v="5"/>
    <x v="1"/>
    <n v="0"/>
    <n v="0.01"/>
    <x v="15"/>
  </r>
  <r>
    <d v="2018-10-01T00:00:00"/>
    <x v="6"/>
    <x v="0"/>
    <n v="-1950.75"/>
    <n v="23157"/>
    <x v="15"/>
  </r>
  <r>
    <d v="2018-10-01T00:00:00"/>
    <x v="6"/>
    <x v="1"/>
    <n v="-67.69"/>
    <n v="803.55"/>
    <x v="15"/>
  </r>
  <r>
    <d v="2018-10-01T00:00:00"/>
    <x v="6"/>
    <x v="0"/>
    <n v="-6566.86"/>
    <n v="77954.47"/>
    <x v="1"/>
  </r>
  <r>
    <d v="2018-10-01T00:00:00"/>
    <x v="6"/>
    <x v="1"/>
    <n v="-296.14"/>
    <n v="3515.76"/>
    <x v="1"/>
  </r>
  <r>
    <d v="2018-10-01T00:00:00"/>
    <x v="3"/>
    <x v="0"/>
    <n v="-650.53"/>
    <n v="8351"/>
    <x v="1"/>
  </r>
  <r>
    <d v="2018-10-01T00:00:00"/>
    <x v="3"/>
    <x v="1"/>
    <n v="-29.34"/>
    <n v="376.65"/>
    <x v="1"/>
  </r>
  <r>
    <d v="2018-11-01T00:00:00"/>
    <x v="5"/>
    <x v="1"/>
    <n v="-2.39"/>
    <n v="26.79"/>
    <x v="16"/>
  </r>
  <r>
    <d v="2018-11-01T00:00:00"/>
    <x v="5"/>
    <x v="0"/>
    <n v="-52.99"/>
    <n v="594"/>
    <x v="16"/>
  </r>
  <r>
    <d v="2018-11-01T00:00:00"/>
    <x v="2"/>
    <x v="2"/>
    <n v="26.36"/>
    <n v="594"/>
    <x v="16"/>
  </r>
  <r>
    <d v="2018-11-01T00:00:00"/>
    <x v="2"/>
    <x v="3"/>
    <n v="1.19"/>
    <n v="26.79"/>
    <x v="16"/>
  </r>
  <r>
    <d v="2018-11-01T00:00:00"/>
    <x v="2"/>
    <x v="6"/>
    <n v="0"/>
    <n v="594"/>
    <x v="16"/>
  </r>
  <r>
    <d v="2018-11-01T00:00:00"/>
    <x v="1"/>
    <x v="4"/>
    <n v="-0.01"/>
    <n v="0.1"/>
    <x v="25"/>
  </r>
  <r>
    <d v="2018-11-01T00:00:00"/>
    <x v="5"/>
    <x v="4"/>
    <n v="-133.56"/>
    <n v="1497.2"/>
    <x v="25"/>
  </r>
  <r>
    <d v="2018-11-01T00:00:00"/>
    <x v="5"/>
    <x v="5"/>
    <n v="-6.01"/>
    <n v="67.52"/>
    <x v="25"/>
  </r>
  <r>
    <d v="2018-11-01T00:00:00"/>
    <x v="5"/>
    <x v="0"/>
    <n v="-103.36"/>
    <n v="1158.6300000000001"/>
    <x v="10"/>
  </r>
  <r>
    <d v="2018-11-01T00:00:00"/>
    <x v="5"/>
    <x v="1"/>
    <n v="-4.66"/>
    <n v="52.25"/>
    <x v="10"/>
  </r>
  <r>
    <d v="2018-11-01T00:00:00"/>
    <x v="2"/>
    <x v="6"/>
    <n v="0"/>
    <n v="1158.6300000000001"/>
    <x v="10"/>
  </r>
  <r>
    <d v="2018-11-01T00:00:00"/>
    <x v="2"/>
    <x v="2"/>
    <n v="51.42"/>
    <n v="1158.6300000000001"/>
    <x v="10"/>
  </r>
  <r>
    <d v="2018-11-01T00:00:00"/>
    <x v="2"/>
    <x v="3"/>
    <n v="2.3199999999999998"/>
    <n v="52.25"/>
    <x v="10"/>
  </r>
  <r>
    <d v="2018-11-01T00:00:00"/>
    <x v="6"/>
    <x v="0"/>
    <n v="-103.87"/>
    <n v="1233"/>
    <x v="16"/>
  </r>
  <r>
    <d v="2018-11-01T00:00:00"/>
    <x v="6"/>
    <x v="1"/>
    <n v="-4.68"/>
    <n v="55.61"/>
    <x v="16"/>
  </r>
  <r>
    <d v="2018-11-01T00:00:00"/>
    <x v="5"/>
    <x v="0"/>
    <n v="-1.1599999999999999"/>
    <n v="13"/>
    <x v="5"/>
  </r>
  <r>
    <d v="2018-11-01T00:00:00"/>
    <x v="5"/>
    <x v="1"/>
    <n v="-0.05"/>
    <n v="0.59"/>
    <x v="5"/>
  </r>
  <r>
    <d v="2018-11-01T00:00:00"/>
    <x v="2"/>
    <x v="6"/>
    <n v="0"/>
    <n v="13"/>
    <x v="5"/>
  </r>
  <r>
    <d v="2018-11-01T00:00:00"/>
    <x v="2"/>
    <x v="2"/>
    <n v="0.57999999999999996"/>
    <n v="13"/>
    <x v="5"/>
  </r>
  <r>
    <d v="2018-11-01T00:00:00"/>
    <x v="2"/>
    <x v="3"/>
    <n v="0.03"/>
    <n v="0.59"/>
    <x v="5"/>
  </r>
  <r>
    <d v="2018-11-01T00:00:00"/>
    <x v="1"/>
    <x v="0"/>
    <n v="0"/>
    <n v="0.01"/>
    <x v="1"/>
  </r>
  <r>
    <d v="2018-11-01T00:00:00"/>
    <x v="5"/>
    <x v="0"/>
    <n v="-3274.12"/>
    <n v="36701.39"/>
    <x v="1"/>
  </r>
  <r>
    <d v="2018-11-01T00:00:00"/>
    <x v="5"/>
    <x v="1"/>
    <n v="-147.66"/>
    <n v="1655.24"/>
    <x v="1"/>
  </r>
  <r>
    <d v="2018-11-01T00:00:00"/>
    <x v="1"/>
    <x v="0"/>
    <n v="0"/>
    <n v="0.02"/>
    <x v="2"/>
  </r>
  <r>
    <d v="2018-11-01T00:00:00"/>
    <x v="6"/>
    <x v="0"/>
    <n v="-68.48"/>
    <n v="813"/>
    <x v="2"/>
  </r>
  <r>
    <d v="2018-11-01T00:00:00"/>
    <x v="6"/>
    <x v="1"/>
    <n v="-3.09"/>
    <n v="36.67"/>
    <x v="2"/>
  </r>
  <r>
    <d v="2018-11-01T00:00:00"/>
    <x v="5"/>
    <x v="0"/>
    <n v="-622.64"/>
    <n v="6979.54"/>
    <x v="1"/>
  </r>
  <r>
    <d v="2018-11-01T00:00:00"/>
    <x v="5"/>
    <x v="1"/>
    <n v="-28.08"/>
    <n v="314.77999999999997"/>
    <x v="1"/>
  </r>
  <r>
    <d v="2018-11-01T00:00:00"/>
    <x v="2"/>
    <x v="6"/>
    <n v="0"/>
    <n v="6979.55"/>
    <x v="1"/>
  </r>
  <r>
    <d v="2018-11-01T00:00:00"/>
    <x v="2"/>
    <x v="2"/>
    <n v="309.75"/>
    <n v="6979.55"/>
    <x v="1"/>
  </r>
  <r>
    <d v="2018-11-01T00:00:00"/>
    <x v="2"/>
    <x v="3"/>
    <n v="13.97"/>
    <n v="314.77999999999997"/>
    <x v="1"/>
  </r>
  <r>
    <d v="2018-11-01T00:00:00"/>
    <x v="1"/>
    <x v="0"/>
    <n v="-7.46"/>
    <n v="61.05"/>
    <x v="2"/>
  </r>
  <r>
    <d v="2018-11-01T00:00:00"/>
    <x v="1"/>
    <x v="1"/>
    <n v="-0.34"/>
    <n v="2.75"/>
    <x v="2"/>
  </r>
  <r>
    <d v="2018-11-01T00:00:00"/>
    <x v="5"/>
    <x v="0"/>
    <n v="-95.28"/>
    <n v="1067.99"/>
    <x v="18"/>
  </r>
  <r>
    <d v="2018-11-01T00:00:00"/>
    <x v="5"/>
    <x v="1"/>
    <n v="-4.3"/>
    <n v="48.17"/>
    <x v="18"/>
  </r>
  <r>
    <d v="2018-11-01T00:00:00"/>
    <x v="2"/>
    <x v="6"/>
    <n v="0"/>
    <n v="1067.99"/>
    <x v="18"/>
  </r>
  <r>
    <d v="2018-11-01T00:00:00"/>
    <x v="2"/>
    <x v="2"/>
    <n v="47.4"/>
    <n v="1067.99"/>
    <x v="18"/>
  </r>
  <r>
    <d v="2018-11-01T00:00:00"/>
    <x v="2"/>
    <x v="3"/>
    <n v="2.14"/>
    <n v="48.17"/>
    <x v="18"/>
  </r>
  <r>
    <d v="2018-11-01T00:00:00"/>
    <x v="5"/>
    <x v="0"/>
    <n v="-391.09"/>
    <n v="4384"/>
    <x v="2"/>
  </r>
  <r>
    <d v="2018-11-01T00:00:00"/>
    <x v="5"/>
    <x v="1"/>
    <n v="-17.63"/>
    <n v="197.71"/>
    <x v="2"/>
  </r>
  <r>
    <d v="2018-11-01T00:00:00"/>
    <x v="2"/>
    <x v="6"/>
    <n v="0"/>
    <n v="4384.0200000000004"/>
    <x v="2"/>
  </r>
  <r>
    <d v="2018-11-01T00:00:00"/>
    <x v="2"/>
    <x v="2"/>
    <n v="194.57"/>
    <n v="4384.0200000000004"/>
    <x v="2"/>
  </r>
  <r>
    <d v="2018-11-01T00:00:00"/>
    <x v="2"/>
    <x v="3"/>
    <n v="8.76"/>
    <n v="197.71"/>
    <x v="2"/>
  </r>
  <r>
    <d v="2018-11-01T00:00:00"/>
    <x v="1"/>
    <x v="0"/>
    <n v="-21.86"/>
    <n v="180.97"/>
    <x v="10"/>
  </r>
  <r>
    <d v="2018-11-01T00:00:00"/>
    <x v="1"/>
    <x v="1"/>
    <n v="-0.97"/>
    <n v="8.07"/>
    <x v="10"/>
  </r>
  <r>
    <d v="2018-11-01T00:00:00"/>
    <x v="1"/>
    <x v="0"/>
    <n v="-39.85"/>
    <n v="327.62"/>
    <x v="16"/>
  </r>
  <r>
    <d v="2018-11-01T00:00:00"/>
    <x v="1"/>
    <x v="1"/>
    <n v="-1.79"/>
    <n v="14.67"/>
    <x v="16"/>
  </r>
  <r>
    <d v="2018-10-01T00:00:00"/>
    <x v="5"/>
    <x v="0"/>
    <n v="-7.4"/>
    <n v="83"/>
    <x v="5"/>
  </r>
  <r>
    <d v="2018-10-01T00:00:00"/>
    <x v="5"/>
    <x v="1"/>
    <n v="-0.33"/>
    <n v="3.74"/>
    <x v="5"/>
  </r>
  <r>
    <d v="2018-10-01T00:00:00"/>
    <x v="6"/>
    <x v="0"/>
    <n v="-10.53"/>
    <n v="125"/>
    <x v="5"/>
  </r>
  <r>
    <d v="2018-10-01T00:00:00"/>
    <x v="6"/>
    <x v="1"/>
    <n v="-0.48"/>
    <n v="5.64"/>
    <x v="5"/>
  </r>
  <r>
    <d v="2018-10-01T00:00:00"/>
    <x v="2"/>
    <x v="6"/>
    <n v="0"/>
    <n v="208"/>
    <x v="5"/>
  </r>
  <r>
    <d v="2018-10-01T00:00:00"/>
    <x v="2"/>
    <x v="2"/>
    <n v="9.23"/>
    <n v="208"/>
    <x v="5"/>
  </r>
  <r>
    <d v="2018-10-01T00:00:00"/>
    <x v="2"/>
    <x v="3"/>
    <n v="0.42"/>
    <n v="9.3800000000000008"/>
    <x v="5"/>
  </r>
  <r>
    <d v="2018-10-01T00:00:00"/>
    <x v="3"/>
    <x v="0"/>
    <n v="-50.64"/>
    <n v="650"/>
    <x v="6"/>
  </r>
  <r>
    <d v="2018-10-01T00:00:00"/>
    <x v="3"/>
    <x v="1"/>
    <n v="-2.2799999999999998"/>
    <n v="29.32"/>
    <x v="6"/>
  </r>
  <r>
    <d v="2018-10-01T00:00:00"/>
    <x v="5"/>
    <x v="0"/>
    <n v="-22.93"/>
    <n v="257.06"/>
    <x v="6"/>
  </r>
  <r>
    <d v="2018-10-01T00:00:00"/>
    <x v="5"/>
    <x v="1"/>
    <n v="-1.03"/>
    <n v="11.59"/>
    <x v="6"/>
  </r>
  <r>
    <d v="2018-10-01T00:00:00"/>
    <x v="6"/>
    <x v="0"/>
    <n v="-32.520000000000003"/>
    <n v="386"/>
    <x v="6"/>
  </r>
  <r>
    <d v="2018-10-01T00:00:00"/>
    <x v="6"/>
    <x v="1"/>
    <n v="-1.47"/>
    <n v="17.41"/>
    <x v="6"/>
  </r>
  <r>
    <d v="2018-10-01T00:00:00"/>
    <x v="2"/>
    <x v="2"/>
    <n v="28.54"/>
    <n v="643.05999999999995"/>
    <x v="6"/>
  </r>
  <r>
    <d v="2018-10-01T00:00:00"/>
    <x v="2"/>
    <x v="3"/>
    <n v="1.29"/>
    <n v="29"/>
    <x v="6"/>
  </r>
  <r>
    <d v="2018-10-01T00:00:00"/>
    <x v="2"/>
    <x v="6"/>
    <n v="0"/>
    <n v="643.05999999999995"/>
    <x v="6"/>
  </r>
  <r>
    <d v="2018-10-01T00:00:00"/>
    <x v="5"/>
    <x v="0"/>
    <n v="-552.05999999999995"/>
    <n v="6187.97"/>
    <x v="1"/>
  </r>
  <r>
    <d v="2018-10-01T00:00:00"/>
    <x v="5"/>
    <x v="1"/>
    <n v="-24.88"/>
    <n v="279.07"/>
    <x v="1"/>
  </r>
  <r>
    <d v="2018-10-01T00:00:00"/>
    <x v="6"/>
    <x v="0"/>
    <n v="-1712.04"/>
    <n v="20323"/>
    <x v="1"/>
  </r>
  <r>
    <d v="2018-10-01T00:00:00"/>
    <x v="6"/>
    <x v="1"/>
    <n v="-77.209999999999994"/>
    <n v="916.55"/>
    <x v="1"/>
  </r>
  <r>
    <d v="2018-10-01T00:00:00"/>
    <x v="2"/>
    <x v="6"/>
    <n v="0"/>
    <n v="26510.97"/>
    <x v="1"/>
  </r>
  <r>
    <d v="2018-10-01T00:00:00"/>
    <x v="2"/>
    <x v="2"/>
    <n v="1176.54"/>
    <n v="26510.97"/>
    <x v="1"/>
  </r>
  <r>
    <d v="2018-10-01T00:00:00"/>
    <x v="2"/>
    <x v="3"/>
    <n v="53.07"/>
    <n v="1195.6500000000001"/>
    <x v="1"/>
  </r>
  <r>
    <d v="2018-10-01T00:00:00"/>
    <x v="5"/>
    <x v="0"/>
    <n v="-887.07"/>
    <n v="9943.6299999999992"/>
    <x v="1"/>
  </r>
  <r>
    <d v="2018-10-01T00:00:00"/>
    <x v="5"/>
    <x v="1"/>
    <n v="-40.01"/>
    <n v="448.47"/>
    <x v="1"/>
  </r>
  <r>
    <d v="2018-10-01T00:00:00"/>
    <x v="6"/>
    <x v="0"/>
    <n v="-2310.39"/>
    <n v="27426"/>
    <x v="1"/>
  </r>
  <r>
    <d v="2018-10-01T00:00:00"/>
    <x v="6"/>
    <x v="1"/>
    <n v="-104.23"/>
    <n v="1236.92"/>
    <x v="1"/>
  </r>
  <r>
    <d v="2018-10-01T00:00:00"/>
    <x v="2"/>
    <x v="2"/>
    <n v="1658.43"/>
    <n v="37369.629999999997"/>
    <x v="1"/>
  </r>
  <r>
    <d v="2018-10-01T00:00:00"/>
    <x v="2"/>
    <x v="3"/>
    <n v="74.8"/>
    <n v="1685.39"/>
    <x v="1"/>
  </r>
  <r>
    <d v="2018-10-01T00:00:00"/>
    <x v="2"/>
    <x v="6"/>
    <n v="0"/>
    <n v="37369.629999999997"/>
    <x v="1"/>
  </r>
  <r>
    <d v="2018-10-01T00:00:00"/>
    <x v="5"/>
    <x v="0"/>
    <n v="-36.04"/>
    <n v="404.01"/>
    <x v="2"/>
  </r>
  <r>
    <d v="2018-10-01T00:00:00"/>
    <x v="5"/>
    <x v="1"/>
    <n v="-1.63"/>
    <n v="18.22"/>
    <x v="2"/>
  </r>
  <r>
    <d v="2018-10-01T00:00:00"/>
    <x v="6"/>
    <x v="0"/>
    <n v="-68.150000000000006"/>
    <n v="809"/>
    <x v="2"/>
  </r>
  <r>
    <d v="2018-10-01T00:00:00"/>
    <x v="6"/>
    <x v="1"/>
    <n v="-3.07"/>
    <n v="36.49"/>
    <x v="2"/>
  </r>
  <r>
    <d v="2018-10-01T00:00:00"/>
    <x v="2"/>
    <x v="2"/>
    <n v="53.83"/>
    <n v="1213.01"/>
    <x v="2"/>
  </r>
  <r>
    <d v="2018-10-01T00:00:00"/>
    <x v="2"/>
    <x v="3"/>
    <n v="2.4300000000000002"/>
    <n v="54.71"/>
    <x v="2"/>
  </r>
  <r>
    <d v="2018-10-01T00:00:00"/>
    <x v="2"/>
    <x v="6"/>
    <n v="0"/>
    <n v="1213.01"/>
    <x v="2"/>
  </r>
  <r>
    <d v="2018-09-01T00:00:00"/>
    <x v="2"/>
    <x v="6"/>
    <n v="0"/>
    <n v="5768.59"/>
    <x v="1"/>
  </r>
  <r>
    <d v="2018-09-01T00:00:00"/>
    <x v="2"/>
    <x v="2"/>
    <n v="256.02"/>
    <n v="5768.59"/>
    <x v="1"/>
  </r>
  <r>
    <d v="2018-09-01T00:00:00"/>
    <x v="2"/>
    <x v="3"/>
    <n v="11.55"/>
    <n v="260.16000000000003"/>
    <x v="1"/>
  </r>
  <r>
    <d v="2018-09-01T00:00:00"/>
    <x v="6"/>
    <x v="4"/>
    <n v="-5.84"/>
    <n v="69.3"/>
    <x v="3"/>
  </r>
  <r>
    <d v="2018-11-01T00:00:00"/>
    <x v="2"/>
    <x v="2"/>
    <n v="18.149999999999999"/>
    <n v="409"/>
    <x v="5"/>
  </r>
  <r>
    <d v="2018-11-01T00:00:00"/>
    <x v="2"/>
    <x v="3"/>
    <n v="0.82"/>
    <n v="18.45"/>
    <x v="5"/>
  </r>
  <r>
    <d v="2018-12-01T00:00:00"/>
    <x v="1"/>
    <x v="0"/>
    <n v="-25235.46"/>
    <n v="206257.34"/>
    <x v="2"/>
  </r>
  <r>
    <d v="2018-12-01T00:00:00"/>
    <x v="1"/>
    <x v="1"/>
    <n v="-1137.98"/>
    <n v="9302.2000000000007"/>
    <x v="2"/>
  </r>
  <r>
    <d v="2018-12-01T00:00:00"/>
    <x v="5"/>
    <x v="0"/>
    <n v="-24673.83"/>
    <n v="276581"/>
    <x v="2"/>
  </r>
  <r>
    <d v="2018-12-01T00:00:00"/>
    <x v="5"/>
    <x v="1"/>
    <n v="-1112.77"/>
    <n v="12473.72"/>
    <x v="2"/>
  </r>
  <r>
    <d v="2018-12-01T00:00:00"/>
    <x v="2"/>
    <x v="6"/>
    <n v="0"/>
    <n v="482020.34"/>
    <x v="2"/>
  </r>
  <r>
    <d v="2018-12-01T00:00:00"/>
    <x v="2"/>
    <x v="2"/>
    <n v="21441.96"/>
    <n v="483145.36"/>
    <x v="2"/>
  </r>
  <r>
    <d v="2018-12-01T00:00:00"/>
    <x v="2"/>
    <x v="3"/>
    <n v="966.99"/>
    <n v="21789.95"/>
    <x v="2"/>
  </r>
  <r>
    <d v="2018-12-01T00:00:00"/>
    <x v="1"/>
    <x v="0"/>
    <n v="-55.55"/>
    <n v="453.99"/>
    <x v="1"/>
  </r>
  <r>
    <d v="2018-12-01T00:00:00"/>
    <x v="1"/>
    <x v="1"/>
    <n v="-2.5099999999999998"/>
    <n v="20.48"/>
    <x v="1"/>
  </r>
  <r>
    <d v="2018-12-01T00:00:00"/>
    <x v="5"/>
    <x v="0"/>
    <n v="-56.11"/>
    <n v="629"/>
    <x v="1"/>
  </r>
  <r>
    <d v="2018-12-01T00:00:00"/>
    <x v="5"/>
    <x v="1"/>
    <n v="-2.5299999999999998"/>
    <n v="28.37"/>
    <x v="1"/>
  </r>
  <r>
    <d v="2018-12-01T00:00:00"/>
    <x v="2"/>
    <x v="6"/>
    <n v="0"/>
    <n v="1082.99"/>
    <x v="1"/>
  </r>
  <r>
    <d v="2018-12-01T00:00:00"/>
    <x v="2"/>
    <x v="2"/>
    <n v="48.06"/>
    <n v="1082.99"/>
    <x v="1"/>
  </r>
  <r>
    <d v="2018-12-01T00:00:00"/>
    <x v="2"/>
    <x v="3"/>
    <n v="2.17"/>
    <n v="48.84"/>
    <x v="1"/>
  </r>
  <r>
    <d v="2018-12-01T00:00:00"/>
    <x v="1"/>
    <x v="0"/>
    <n v="-33.770000000000003"/>
    <n v="276"/>
    <x v="6"/>
  </r>
  <r>
    <d v="2018-12-01T00:00:00"/>
    <x v="1"/>
    <x v="1"/>
    <n v="-1.52"/>
    <n v="12.45"/>
    <x v="6"/>
  </r>
  <r>
    <d v="2018-12-01T00:00:00"/>
    <x v="5"/>
    <x v="0"/>
    <n v="-33.99"/>
    <n v="381"/>
    <x v="6"/>
  </r>
  <r>
    <d v="2018-12-01T00:00:00"/>
    <x v="5"/>
    <x v="1"/>
    <n v="-1.53"/>
    <n v="17.18"/>
    <x v="6"/>
  </r>
  <r>
    <d v="2018-12-01T00:00:00"/>
    <x v="2"/>
    <x v="6"/>
    <n v="0"/>
    <n v="657"/>
    <x v="6"/>
  </r>
  <r>
    <d v="2018-12-01T00:00:00"/>
    <x v="2"/>
    <x v="2"/>
    <n v="29.16"/>
    <n v="657"/>
    <x v="6"/>
  </r>
  <r>
    <d v="2018-12-01T00:00:00"/>
    <x v="2"/>
    <x v="3"/>
    <n v="1.31"/>
    <n v="29.63"/>
    <x v="6"/>
  </r>
  <r>
    <d v="2018-12-01T00:00:00"/>
    <x v="1"/>
    <x v="7"/>
    <n v="17.37"/>
    <n v="-142"/>
    <x v="8"/>
  </r>
  <r>
    <d v="2018-12-01T00:00:00"/>
    <x v="5"/>
    <x v="7"/>
    <n v="17.57"/>
    <n v="-197"/>
    <x v="8"/>
  </r>
  <r>
    <d v="2018-12-01T00:00:00"/>
    <x v="2"/>
    <x v="8"/>
    <n v="-15.04"/>
    <n v="-339"/>
    <x v="8"/>
  </r>
  <r>
    <d v="2018-12-01T00:00:00"/>
    <x v="2"/>
    <x v="9"/>
    <n v="0"/>
    <n v="-339"/>
    <x v="8"/>
  </r>
  <r>
    <d v="2018-12-01T00:00:00"/>
    <x v="1"/>
    <x v="0"/>
    <n v="-45.51"/>
    <n v="372"/>
    <x v="6"/>
  </r>
  <r>
    <d v="2018-12-01T00:00:00"/>
    <x v="1"/>
    <x v="1"/>
    <n v="-2.0499999999999998"/>
    <n v="16.78"/>
    <x v="6"/>
  </r>
  <r>
    <d v="2018-12-01T00:00:00"/>
    <x v="5"/>
    <x v="0"/>
    <n v="-46.03"/>
    <n v="516"/>
    <x v="6"/>
  </r>
  <r>
    <d v="2018-12-01T00:00:00"/>
    <x v="5"/>
    <x v="1"/>
    <n v="-2.08"/>
    <n v="23.27"/>
    <x v="6"/>
  </r>
  <r>
    <d v="2018-12-01T00:00:00"/>
    <x v="2"/>
    <x v="6"/>
    <n v="0"/>
    <n v="888"/>
    <x v="6"/>
  </r>
  <r>
    <d v="2018-12-01T00:00:00"/>
    <x v="2"/>
    <x v="2"/>
    <n v="39.409999999999997"/>
    <n v="888"/>
    <x v="6"/>
  </r>
  <r>
    <d v="2018-12-01T00:00:00"/>
    <x v="2"/>
    <x v="3"/>
    <n v="1.78"/>
    <n v="40.049999999999997"/>
    <x v="6"/>
  </r>
  <r>
    <d v="2019-01-01T00:00:00"/>
    <x v="5"/>
    <x v="0"/>
    <n v="-13.38"/>
    <n v="150"/>
    <x v="6"/>
  </r>
  <r>
    <d v="2019-01-01T00:00:00"/>
    <x v="5"/>
    <x v="1"/>
    <n v="-0.6"/>
    <n v="6.76"/>
    <x v="6"/>
  </r>
  <r>
    <d v="2019-01-01T00:00:00"/>
    <x v="6"/>
    <x v="0"/>
    <n v="-10.61"/>
    <n v="126"/>
    <x v="6"/>
  </r>
  <r>
    <d v="2019-01-01T00:00:00"/>
    <x v="6"/>
    <x v="1"/>
    <n v="-0.48"/>
    <n v="5.68"/>
    <x v="6"/>
  </r>
  <r>
    <d v="2019-01-01T00:00:00"/>
    <x v="2"/>
    <x v="2"/>
    <n v="21.08"/>
    <n v="475"/>
    <x v="6"/>
  </r>
  <r>
    <d v="2019-01-01T00:00:00"/>
    <x v="2"/>
    <x v="3"/>
    <n v="0.95"/>
    <n v="21.42"/>
    <x v="6"/>
  </r>
  <r>
    <d v="2019-01-01T00:00:00"/>
    <x v="0"/>
    <x v="0"/>
    <n v="-1142.76"/>
    <n v="12424"/>
    <x v="15"/>
  </r>
  <r>
    <d v="2019-01-01T00:00:00"/>
    <x v="0"/>
    <x v="1"/>
    <n v="-51.54"/>
    <n v="560.32000000000005"/>
    <x v="15"/>
  </r>
  <r>
    <d v="2019-01-01T00:00:00"/>
    <x v="2"/>
    <x v="2"/>
    <n v="551.38"/>
    <n v="12424"/>
    <x v="15"/>
  </r>
  <r>
    <d v="2019-01-01T00:00:00"/>
    <x v="2"/>
    <x v="3"/>
    <n v="24.87"/>
    <n v="560.32000000000005"/>
    <x v="15"/>
  </r>
  <r>
    <d v="2019-01-01T00:00:00"/>
    <x v="0"/>
    <x v="0"/>
    <n v="-1498.14"/>
    <n v="16287.71"/>
    <x v="15"/>
  </r>
  <r>
    <d v="2019-01-01T00:00:00"/>
    <x v="0"/>
    <x v="1"/>
    <n v="-67.569999999999993"/>
    <n v="734.58"/>
    <x v="15"/>
  </r>
  <r>
    <d v="2019-01-01T00:00:00"/>
    <x v="2"/>
    <x v="2"/>
    <n v="722.85"/>
    <n v="16287.71"/>
    <x v="15"/>
  </r>
  <r>
    <d v="2019-01-01T00:00:00"/>
    <x v="2"/>
    <x v="3"/>
    <n v="32.6"/>
    <n v="734.58"/>
    <x v="15"/>
  </r>
  <r>
    <d v="2019-01-01T00:00:00"/>
    <x v="0"/>
    <x v="0"/>
    <n v="-4730.76"/>
    <n v="51432.53"/>
    <x v="15"/>
  </r>
  <r>
    <d v="2019-01-01T00:00:00"/>
    <x v="0"/>
    <x v="1"/>
    <n v="-213.36"/>
    <n v="2319.61"/>
    <x v="15"/>
  </r>
  <r>
    <d v="2019-01-01T00:00:00"/>
    <x v="2"/>
    <x v="2"/>
    <n v="2282.58"/>
    <n v="51432.53"/>
    <x v="15"/>
  </r>
  <r>
    <d v="2019-01-01T00:00:00"/>
    <x v="2"/>
    <x v="3"/>
    <n v="102.94"/>
    <n v="2319.61"/>
    <x v="15"/>
  </r>
  <r>
    <d v="2019-01-01T00:00:00"/>
    <x v="0"/>
    <x v="0"/>
    <n v="-52533.99"/>
    <n v="571146.13"/>
    <x v="18"/>
  </r>
  <r>
    <d v="2019-01-01T00:00:00"/>
    <x v="0"/>
    <x v="1"/>
    <n v="-2368.7600000000002"/>
    <n v="25753.31"/>
    <x v="18"/>
  </r>
  <r>
    <d v="2019-01-01T00:00:00"/>
    <x v="2"/>
    <x v="2"/>
    <n v="25348.75"/>
    <n v="571175.13"/>
    <x v="18"/>
  </r>
  <r>
    <d v="2019-01-01T00:00:00"/>
    <x v="2"/>
    <x v="3"/>
    <n v="1142.97"/>
    <n v="25754.61"/>
    <x v="18"/>
  </r>
  <r>
    <d v="2019-01-01T00:00:00"/>
    <x v="0"/>
    <x v="0"/>
    <n v="-27013.66"/>
    <n v="293690.06"/>
    <x v="26"/>
  </r>
  <r>
    <d v="2019-01-01T00:00:00"/>
    <x v="0"/>
    <x v="1"/>
    <n v="-1218.1099999999999"/>
    <n v="13243.53"/>
    <x v="26"/>
  </r>
  <r>
    <d v="2019-01-01T00:00:00"/>
    <x v="2"/>
    <x v="2"/>
    <n v="13035.43"/>
    <n v="293724.06"/>
    <x v="26"/>
  </r>
  <r>
    <d v="2019-01-01T00:00:00"/>
    <x v="2"/>
    <x v="3"/>
    <n v="587.78"/>
    <n v="13245.06"/>
    <x v="26"/>
  </r>
  <r>
    <d v="2019-01-01T00:00:00"/>
    <x v="0"/>
    <x v="0"/>
    <n v="-3463.89"/>
    <n v="37658.89"/>
    <x v="2"/>
  </r>
  <r>
    <d v="2019-01-01T00:00:00"/>
    <x v="0"/>
    <x v="1"/>
    <n v="-156.24"/>
    <n v="1698.43"/>
    <x v="2"/>
  </r>
  <r>
    <d v="2019-01-01T00:00:00"/>
    <x v="2"/>
    <x v="2"/>
    <n v="1671.31"/>
    <n v="37658.89"/>
    <x v="2"/>
  </r>
  <r>
    <d v="2019-01-01T00:00:00"/>
    <x v="2"/>
    <x v="3"/>
    <n v="75.349999999999994"/>
    <n v="1698.43"/>
    <x v="2"/>
  </r>
  <r>
    <d v="2019-01-01T00:00:00"/>
    <x v="1"/>
    <x v="0"/>
    <n v="-399.85"/>
    <n v="3268"/>
    <x v="10"/>
  </r>
  <r>
    <d v="2019-01-01T00:00:00"/>
    <x v="1"/>
    <x v="1"/>
    <n v="-18.04"/>
    <n v="147.38999999999999"/>
    <x v="10"/>
  </r>
  <r>
    <d v="2019-01-01T00:00:00"/>
    <x v="0"/>
    <x v="0"/>
    <n v="-112.31"/>
    <n v="1221"/>
    <x v="18"/>
  </r>
  <r>
    <d v="2019-01-01T00:00:00"/>
    <x v="0"/>
    <x v="1"/>
    <n v="-5.07"/>
    <n v="55.07"/>
    <x v="18"/>
  </r>
  <r>
    <d v="2019-01-01T00:00:00"/>
    <x v="2"/>
    <x v="2"/>
    <n v="54.19"/>
    <n v="1221"/>
    <x v="18"/>
  </r>
  <r>
    <d v="2019-01-01T00:00:00"/>
    <x v="2"/>
    <x v="3"/>
    <n v="2.44"/>
    <n v="55.07"/>
    <x v="18"/>
  </r>
  <r>
    <d v="2019-01-01T00:00:00"/>
    <x v="0"/>
    <x v="0"/>
    <n v="-3477.3"/>
    <n v="37804.76"/>
    <x v="1"/>
  </r>
  <r>
    <d v="2019-01-01T00:00:00"/>
    <x v="0"/>
    <x v="1"/>
    <n v="-156.82"/>
    <n v="1705"/>
    <x v="1"/>
  </r>
  <r>
    <d v="2019-01-01T00:00:00"/>
    <x v="2"/>
    <x v="2"/>
    <n v="1678.26"/>
    <n v="37815.760000000002"/>
    <x v="1"/>
  </r>
  <r>
    <d v="2019-01-01T00:00:00"/>
    <x v="2"/>
    <x v="3"/>
    <n v="75.69"/>
    <n v="1705.5"/>
    <x v="1"/>
  </r>
  <r>
    <d v="2019-01-01T00:00:00"/>
    <x v="0"/>
    <x v="0"/>
    <n v="-586.54999999999995"/>
    <n v="6376.97"/>
    <x v="2"/>
  </r>
  <r>
    <d v="2019-01-01T00:00:00"/>
    <x v="0"/>
    <x v="1"/>
    <n v="-26.45"/>
    <n v="287.60000000000002"/>
    <x v="2"/>
  </r>
  <r>
    <d v="2019-01-01T00:00:00"/>
    <x v="2"/>
    <x v="2"/>
    <n v="283.01"/>
    <n v="6376.97"/>
    <x v="2"/>
  </r>
  <r>
    <d v="2019-01-01T00:00:00"/>
    <x v="2"/>
    <x v="3"/>
    <n v="12.77"/>
    <n v="287.60000000000002"/>
    <x v="2"/>
  </r>
  <r>
    <d v="2019-01-01T00:00:00"/>
    <x v="0"/>
    <x v="0"/>
    <n v="-1.2"/>
    <n v="13"/>
    <x v="5"/>
  </r>
  <r>
    <d v="2019-01-01T00:00:00"/>
    <x v="0"/>
    <x v="1"/>
    <n v="-0.05"/>
    <n v="0.59"/>
    <x v="5"/>
  </r>
  <r>
    <d v="2019-01-01T00:00:00"/>
    <x v="2"/>
    <x v="3"/>
    <n v="0.03"/>
    <n v="0.59"/>
    <x v="5"/>
  </r>
  <r>
    <d v="2019-01-01T00:00:00"/>
    <x v="2"/>
    <x v="2"/>
    <n v="0.57999999999999996"/>
    <n v="13"/>
    <x v="5"/>
  </r>
  <r>
    <d v="2019-01-01T00:00:00"/>
    <x v="0"/>
    <x v="0"/>
    <n v="-596.27"/>
    <n v="6482.56"/>
    <x v="1"/>
  </r>
  <r>
    <d v="2019-01-01T00:00:00"/>
    <x v="0"/>
    <x v="1"/>
    <n v="-26.88"/>
    <n v="292.36"/>
    <x v="1"/>
  </r>
  <r>
    <d v="2019-01-01T00:00:00"/>
    <x v="2"/>
    <x v="2"/>
    <n v="287.7"/>
    <n v="6482.56"/>
    <x v="1"/>
  </r>
  <r>
    <d v="2019-01-01T00:00:00"/>
    <x v="2"/>
    <x v="3"/>
    <n v="12.97"/>
    <n v="292.36"/>
    <x v="1"/>
  </r>
  <r>
    <d v="2019-01-01T00:00:00"/>
    <x v="0"/>
    <x v="0"/>
    <n v="-117.37"/>
    <n v="1276"/>
    <x v="10"/>
  </r>
  <r>
    <d v="2019-01-01T00:00:00"/>
    <x v="0"/>
    <x v="1"/>
    <n v="-5.29"/>
    <n v="57.55"/>
    <x v="10"/>
  </r>
  <r>
    <d v="2019-01-01T00:00:00"/>
    <x v="2"/>
    <x v="2"/>
    <n v="56.63"/>
    <n v="1276"/>
    <x v="10"/>
  </r>
  <r>
    <d v="2019-01-01T00:00:00"/>
    <x v="2"/>
    <x v="3"/>
    <n v="2.5499999999999998"/>
    <n v="57.55"/>
    <x v="10"/>
  </r>
  <r>
    <d v="2019-01-01T00:00:00"/>
    <x v="1"/>
    <x v="0"/>
    <n v="-1.35"/>
    <n v="11"/>
    <x v="1"/>
  </r>
  <r>
    <d v="2019-01-01T00:00:00"/>
    <x v="1"/>
    <x v="1"/>
    <n v="-0.06"/>
    <n v="0.5"/>
    <x v="1"/>
  </r>
  <r>
    <d v="2019-01-01T00:00:00"/>
    <x v="0"/>
    <x v="4"/>
    <n v="-137.71"/>
    <n v="1497.2"/>
    <x v="25"/>
  </r>
  <r>
    <d v="2019-01-01T00:00:00"/>
    <x v="0"/>
    <x v="5"/>
    <n v="-6.22"/>
    <n v="67.52"/>
    <x v="25"/>
  </r>
  <r>
    <d v="2019-01-01T00:00:00"/>
    <x v="1"/>
    <x v="0"/>
    <n v="-58.6"/>
    <n v="479"/>
    <x v="16"/>
  </r>
  <r>
    <d v="2019-01-01T00:00:00"/>
    <x v="1"/>
    <x v="1"/>
    <n v="-2.66"/>
    <n v="21.61"/>
    <x v="16"/>
  </r>
  <r>
    <d v="2019-02-01T00:00:00"/>
    <x v="0"/>
    <x v="0"/>
    <n v="-9.56"/>
    <n v="104"/>
    <x v="16"/>
  </r>
  <r>
    <d v="2019-02-01T00:00:00"/>
    <x v="0"/>
    <x v="1"/>
    <n v="-0.32"/>
    <n v="3.53"/>
    <x v="16"/>
  </r>
  <r>
    <d v="2019-02-01T00:00:00"/>
    <x v="2"/>
    <x v="2"/>
    <n v="4.6100000000000003"/>
    <n v="104"/>
    <x v="16"/>
  </r>
  <r>
    <d v="2019-02-01T00:00:00"/>
    <x v="2"/>
    <x v="3"/>
    <n v="0.16"/>
    <n v="3.53"/>
    <x v="16"/>
  </r>
  <r>
    <d v="2018-10-01T00:00:00"/>
    <x v="6"/>
    <x v="4"/>
    <n v="-6.07"/>
    <n v="72"/>
    <x v="11"/>
  </r>
  <r>
    <d v="2018-10-01T00:00:00"/>
    <x v="6"/>
    <x v="5"/>
    <n v="-0.27"/>
    <n v="3.25"/>
    <x v="11"/>
  </r>
  <r>
    <d v="2018-09-01T00:00:00"/>
    <x v="6"/>
    <x v="5"/>
    <n v="-0.26"/>
    <n v="3.13"/>
    <x v="3"/>
  </r>
  <r>
    <d v="2018-09-01T00:00:00"/>
    <x v="3"/>
    <x v="4"/>
    <n v="-9.82"/>
    <n v="126"/>
    <x v="3"/>
  </r>
  <r>
    <d v="2018-09-01T00:00:00"/>
    <x v="3"/>
    <x v="5"/>
    <n v="-0.44"/>
    <n v="5.68"/>
    <x v="3"/>
  </r>
  <r>
    <d v="2018-09-01T00:00:00"/>
    <x v="6"/>
    <x v="0"/>
    <n v="-187.44"/>
    <n v="2225"/>
    <x v="5"/>
  </r>
  <r>
    <d v="2018-09-01T00:00:00"/>
    <x v="6"/>
    <x v="1"/>
    <n v="-8.4600000000000009"/>
    <n v="100.35"/>
    <x v="5"/>
  </r>
  <r>
    <d v="2018-09-01T00:00:00"/>
    <x v="3"/>
    <x v="0"/>
    <n v="-315.5"/>
    <n v="4050"/>
    <x v="5"/>
  </r>
  <r>
    <d v="2018-09-01T00:00:00"/>
    <x v="3"/>
    <x v="1"/>
    <n v="-14.22"/>
    <n v="182.66"/>
    <x v="5"/>
  </r>
  <r>
    <d v="2018-09-01T00:00:00"/>
    <x v="2"/>
    <x v="6"/>
    <n v="0"/>
    <n v="6275"/>
    <x v="5"/>
  </r>
  <r>
    <d v="2018-09-01T00:00:00"/>
    <x v="2"/>
    <x v="2"/>
    <n v="278.48"/>
    <n v="6275"/>
    <x v="5"/>
  </r>
  <r>
    <d v="2018-09-01T00:00:00"/>
    <x v="2"/>
    <x v="3"/>
    <n v="12.57"/>
    <n v="283.02"/>
    <x v="5"/>
  </r>
  <r>
    <d v="2018-09-01T00:00:00"/>
    <x v="6"/>
    <x v="0"/>
    <n v="-172.5"/>
    <n v="2047.59"/>
    <x v="1"/>
  </r>
  <r>
    <d v="2018-09-01T00:00:00"/>
    <x v="6"/>
    <x v="1"/>
    <n v="-7.79"/>
    <n v="92.35"/>
    <x v="1"/>
  </r>
  <r>
    <d v="2018-09-01T00:00:00"/>
    <x v="3"/>
    <x v="0"/>
    <n v="-289.87"/>
    <n v="3721"/>
    <x v="1"/>
  </r>
  <r>
    <d v="2018-09-01T00:00:00"/>
    <x v="3"/>
    <x v="1"/>
    <n v="-13.07"/>
    <n v="167.82"/>
    <x v="1"/>
  </r>
  <r>
    <d v="2018-09-01T00:00:00"/>
    <x v="6"/>
    <x v="0"/>
    <n v="-1691.29"/>
    <n v="20077"/>
    <x v="4"/>
  </r>
  <r>
    <d v="2018-09-01T00:00:00"/>
    <x v="6"/>
    <x v="1"/>
    <n v="-76.28"/>
    <n v="905.47"/>
    <x v="4"/>
  </r>
  <r>
    <d v="2018-09-01T00:00:00"/>
    <x v="3"/>
    <x v="0"/>
    <n v="-3284.5"/>
    <n v="42163"/>
    <x v="4"/>
  </r>
  <r>
    <d v="2018-09-01T00:00:00"/>
    <x v="3"/>
    <x v="1"/>
    <n v="-148.13"/>
    <n v="1901.55"/>
    <x v="4"/>
  </r>
  <r>
    <d v="2018-09-01T00:00:00"/>
    <x v="2"/>
    <x v="2"/>
    <n v="2762.21"/>
    <n v="62240"/>
    <x v="4"/>
  </r>
  <r>
    <d v="2018-09-01T00:00:00"/>
    <x v="2"/>
    <x v="3"/>
    <n v="124.58"/>
    <n v="2807.02"/>
    <x v="4"/>
  </r>
  <r>
    <d v="2018-09-01T00:00:00"/>
    <x v="6"/>
    <x v="0"/>
    <n v="-1629.28"/>
    <n v="19340.73"/>
    <x v="1"/>
  </r>
  <r>
    <d v="2018-09-01T00:00:00"/>
    <x v="6"/>
    <x v="1"/>
    <n v="-73.47"/>
    <n v="872.27"/>
    <x v="1"/>
  </r>
  <r>
    <d v="2018-09-01T00:00:00"/>
    <x v="3"/>
    <x v="0"/>
    <n v="-2740.14"/>
    <n v="35175"/>
    <x v="1"/>
  </r>
  <r>
    <d v="2018-09-01T00:00:00"/>
    <x v="3"/>
    <x v="1"/>
    <n v="-123.6"/>
    <n v="1586.37"/>
    <x v="1"/>
  </r>
  <r>
    <d v="2018-09-01T00:00:00"/>
    <x v="2"/>
    <x v="6"/>
    <n v="0"/>
    <n v="54515.73"/>
    <x v="1"/>
  </r>
  <r>
    <d v="2018-09-01T00:00:00"/>
    <x v="2"/>
    <x v="2"/>
    <n v="2419.39"/>
    <n v="54515.73"/>
    <x v="1"/>
  </r>
  <r>
    <d v="2018-09-01T00:00:00"/>
    <x v="2"/>
    <x v="3"/>
    <n v="109.16"/>
    <n v="2458.67"/>
    <x v="1"/>
  </r>
  <r>
    <d v="2018-09-01T00:00:00"/>
    <x v="6"/>
    <x v="0"/>
    <n v="-17965.53"/>
    <n v="213265.75"/>
    <x v="2"/>
  </r>
  <r>
    <d v="2018-09-01T00:00:00"/>
    <x v="6"/>
    <x v="1"/>
    <n v="-810.39"/>
    <n v="9618.4699999999993"/>
    <x v="2"/>
  </r>
  <r>
    <d v="2018-09-01T00:00:00"/>
    <x v="6"/>
    <x v="4"/>
    <n v="-1.46"/>
    <n v="17.36"/>
    <x v="3"/>
  </r>
  <r>
    <d v="2018-09-01T00:00:00"/>
    <x v="6"/>
    <x v="5"/>
    <n v="-7.0000000000000007E-2"/>
    <n v="0.78"/>
    <x v="3"/>
  </r>
  <r>
    <d v="2018-09-01T00:00:00"/>
    <x v="3"/>
    <x v="4"/>
    <n v="-2.41"/>
    <n v="31"/>
    <x v="3"/>
  </r>
  <r>
    <d v="2018-09-01T00:00:00"/>
    <x v="3"/>
    <x v="5"/>
    <n v="-0.11"/>
    <n v="1.4"/>
    <x v="3"/>
  </r>
  <r>
    <d v="2018-09-01T00:00:00"/>
    <x v="3"/>
    <x v="0"/>
    <n v="-408.2"/>
    <n v="5240"/>
    <x v="7"/>
  </r>
  <r>
    <d v="2018-09-01T00:00:00"/>
    <x v="3"/>
    <x v="1"/>
    <n v="-18.41"/>
    <n v="236.32"/>
    <x v="7"/>
  </r>
  <r>
    <d v="2018-09-01T00:00:00"/>
    <x v="2"/>
    <x v="6"/>
    <n v="0"/>
    <n v="8122.24"/>
    <x v="7"/>
  </r>
  <r>
    <d v="2018-09-01T00:00:00"/>
    <x v="2"/>
    <x v="2"/>
    <n v="360.47"/>
    <n v="8122.24"/>
    <x v="7"/>
  </r>
  <r>
    <d v="2018-09-01T00:00:00"/>
    <x v="2"/>
    <x v="3"/>
    <n v="16.260000000000002"/>
    <n v="366.31"/>
    <x v="7"/>
  </r>
  <r>
    <d v="2018-09-01T00:00:00"/>
    <x v="6"/>
    <x v="0"/>
    <n v="-242.8"/>
    <n v="2882.24"/>
    <x v="7"/>
  </r>
  <r>
    <d v="2018-09-01T00:00:00"/>
    <x v="6"/>
    <x v="1"/>
    <n v="-10.95"/>
    <n v="129.99"/>
    <x v="7"/>
  </r>
  <r>
    <d v="2018-09-01T00:00:00"/>
    <x v="6"/>
    <x v="0"/>
    <n v="-284.62"/>
    <n v="3378.73"/>
    <x v="12"/>
  </r>
  <r>
    <d v="2018-09-01T00:00:00"/>
    <x v="6"/>
    <x v="1"/>
    <n v="-12.84"/>
    <n v="152.38"/>
    <x v="12"/>
  </r>
  <r>
    <d v="2018-09-01T00:00:00"/>
    <x v="3"/>
    <x v="0"/>
    <n v="-478.62"/>
    <n v="6144"/>
    <x v="12"/>
  </r>
  <r>
    <d v="2018-09-01T00:00:00"/>
    <x v="3"/>
    <x v="1"/>
    <n v="-21.59"/>
    <n v="277.08999999999997"/>
    <x v="12"/>
  </r>
  <r>
    <d v="2018-09-01T00:00:00"/>
    <x v="2"/>
    <x v="2"/>
    <n v="422.62"/>
    <n v="9522.73"/>
    <x v="12"/>
  </r>
  <r>
    <d v="2018-09-01T00:00:00"/>
    <x v="2"/>
    <x v="3"/>
    <n v="19.059999999999999"/>
    <n v="429.48"/>
    <x v="12"/>
  </r>
  <r>
    <d v="2018-09-01T00:00:00"/>
    <x v="6"/>
    <x v="0"/>
    <n v="-826.41"/>
    <n v="9810.24"/>
    <x v="19"/>
  </r>
  <r>
    <d v="2018-09-01T00:00:00"/>
    <x v="6"/>
    <x v="1"/>
    <n v="-37.270000000000003"/>
    <n v="442.44"/>
    <x v="19"/>
  </r>
  <r>
    <d v="2018-09-01T00:00:00"/>
    <x v="3"/>
    <x v="0"/>
    <n v="-1389.58"/>
    <n v="17838"/>
    <x v="19"/>
  </r>
  <r>
    <d v="2018-09-01T00:00:00"/>
    <x v="3"/>
    <x v="1"/>
    <n v="-62.67"/>
    <n v="804.49"/>
    <x v="19"/>
  </r>
  <r>
    <d v="2018-09-01T00:00:00"/>
    <x v="2"/>
    <x v="2"/>
    <n v="1227.03"/>
    <n v="27648.240000000002"/>
    <x v="19"/>
  </r>
  <r>
    <d v="2018-09-01T00:00:00"/>
    <x v="2"/>
    <x v="3"/>
    <n v="55.34"/>
    <n v="1246.94"/>
    <x v="19"/>
  </r>
  <r>
    <d v="2018-09-01T00:00:00"/>
    <x v="6"/>
    <x v="0"/>
    <n v="-89.83"/>
    <n v="1066.3599999999999"/>
    <x v="15"/>
  </r>
  <r>
    <d v="2018-09-01T00:00:00"/>
    <x v="6"/>
    <x v="1"/>
    <n v="-4.05"/>
    <n v="48.09"/>
    <x v="15"/>
  </r>
  <r>
    <d v="2018-09-01T00:00:00"/>
    <x v="3"/>
    <x v="0"/>
    <n v="-151.13"/>
    <n v="1940"/>
    <x v="15"/>
  </r>
  <r>
    <d v="2018-09-01T00:00:00"/>
    <x v="3"/>
    <x v="1"/>
    <n v="-6.82"/>
    <n v="87.49"/>
    <x v="15"/>
  </r>
  <r>
    <d v="2018-09-01T00:00:00"/>
    <x v="2"/>
    <x v="2"/>
    <n v="133.41999999999999"/>
    <n v="3006.36"/>
    <x v="15"/>
  </r>
  <r>
    <d v="2018-09-01T00:00:00"/>
    <x v="2"/>
    <x v="3"/>
    <n v="6.02"/>
    <n v="135.59"/>
    <x v="15"/>
  </r>
  <r>
    <d v="2018-08-01T00:00:00"/>
    <x v="3"/>
    <x v="0"/>
    <n v="-272.98"/>
    <n v="3504.45"/>
    <x v="7"/>
  </r>
  <r>
    <d v="2018-08-01T00:00:00"/>
    <x v="3"/>
    <x v="1"/>
    <n v="-12.3"/>
    <n v="158.05000000000001"/>
    <x v="7"/>
  </r>
  <r>
    <d v="2018-08-01T00:00:00"/>
    <x v="4"/>
    <x v="0"/>
    <n v="-541.66"/>
    <n v="6371"/>
    <x v="7"/>
  </r>
  <r>
    <d v="2018-08-01T00:00:00"/>
    <x v="4"/>
    <x v="1"/>
    <n v="-24.44"/>
    <n v="287.33"/>
    <x v="7"/>
  </r>
  <r>
    <d v="2018-08-01T00:00:00"/>
    <x v="3"/>
    <x v="0"/>
    <n v="-10.36"/>
    <n v="133"/>
    <x v="6"/>
  </r>
  <r>
    <d v="2018-08-01T00:00:00"/>
    <x v="3"/>
    <x v="1"/>
    <n v="-0.47"/>
    <n v="6"/>
    <x v="6"/>
  </r>
  <r>
    <d v="2018-08-01T00:00:00"/>
    <x v="3"/>
    <x v="0"/>
    <n v="-6.39"/>
    <n v="82"/>
    <x v="6"/>
  </r>
  <r>
    <d v="2018-08-01T00:00:00"/>
    <x v="3"/>
    <x v="1"/>
    <n v="-0.28999999999999998"/>
    <n v="3.7"/>
    <x v="6"/>
  </r>
  <r>
    <d v="2018-08-01T00:00:00"/>
    <x v="4"/>
    <x v="0"/>
    <n v="-19.809999999999999"/>
    <n v="233"/>
    <x v="6"/>
  </r>
  <r>
    <d v="2018-08-01T00:00:00"/>
    <x v="4"/>
    <x v="1"/>
    <n v="-0.89"/>
    <n v="10.51"/>
    <x v="6"/>
  </r>
  <r>
    <d v="2018-08-01T00:00:00"/>
    <x v="7"/>
    <x v="0"/>
    <n v="-18"/>
    <n v="135"/>
    <x v="6"/>
  </r>
  <r>
    <d v="2018-08-01T00:00:00"/>
    <x v="7"/>
    <x v="1"/>
    <n v="-0.81"/>
    <n v="6.09"/>
    <x v="6"/>
  </r>
  <r>
    <d v="2018-08-01T00:00:00"/>
    <x v="2"/>
    <x v="6"/>
    <n v="0"/>
    <n v="450"/>
    <x v="6"/>
  </r>
  <r>
    <d v="2018-08-01T00:00:00"/>
    <x v="3"/>
    <x v="0"/>
    <n v="-227.94"/>
    <n v="2925"/>
    <x v="5"/>
  </r>
  <r>
    <d v="2018-08-01T00:00:00"/>
    <x v="3"/>
    <x v="1"/>
    <n v="-10.33"/>
    <n v="132.01"/>
    <x v="5"/>
  </r>
  <r>
    <d v="2018-08-01T00:00:00"/>
    <x v="4"/>
    <x v="0"/>
    <n v="-392.59"/>
    <n v="4617"/>
    <x v="5"/>
  </r>
  <r>
    <d v="2018-08-01T00:00:00"/>
    <x v="4"/>
    <x v="1"/>
    <n v="-17.71"/>
    <n v="208.35"/>
    <x v="5"/>
  </r>
  <r>
    <d v="2018-08-01T00:00:00"/>
    <x v="2"/>
    <x v="6"/>
    <n v="0"/>
    <n v="9875.4500000000007"/>
    <x v="7"/>
  </r>
  <r>
    <d v="2018-08-01T00:00:00"/>
    <x v="2"/>
    <x v="2"/>
    <n v="438.28"/>
    <n v="9875.4500000000007"/>
    <x v="7"/>
  </r>
  <r>
    <d v="2018-08-01T00:00:00"/>
    <x v="2"/>
    <x v="3"/>
    <n v="19.760000000000002"/>
    <n v="445.38"/>
    <x v="7"/>
  </r>
  <r>
    <d v="2018-08-01T00:00:00"/>
    <x v="2"/>
    <x v="6"/>
    <n v="0"/>
    <n v="7542"/>
    <x v="5"/>
  </r>
  <r>
    <d v="2018-08-01T00:00:00"/>
    <x v="2"/>
    <x v="2"/>
    <n v="334.81"/>
    <n v="7542"/>
    <x v="5"/>
  </r>
  <r>
    <d v="2018-08-01T00:00:00"/>
    <x v="2"/>
    <x v="3"/>
    <n v="15.1"/>
    <n v="340.09"/>
    <x v="5"/>
  </r>
  <r>
    <d v="2018-08-01T00:00:00"/>
    <x v="2"/>
    <x v="2"/>
    <n v="2558.0700000000002"/>
    <n v="57640"/>
    <x v="4"/>
  </r>
  <r>
    <d v="2018-08-01T00:00:00"/>
    <x v="2"/>
    <x v="3"/>
    <n v="115.36"/>
    <n v="2599.56"/>
    <x v="4"/>
  </r>
  <r>
    <d v="2018-08-01T00:00:00"/>
    <x v="3"/>
    <x v="0"/>
    <n v="-1141.7"/>
    <n v="14656"/>
    <x v="0"/>
  </r>
  <r>
    <d v="2018-08-01T00:00:00"/>
    <x v="3"/>
    <x v="1"/>
    <n v="-51.49"/>
    <n v="660.98"/>
    <x v="0"/>
  </r>
  <r>
    <d v="2018-08-01T00:00:00"/>
    <x v="4"/>
    <x v="0"/>
    <n v="-1972.8"/>
    <n v="23204"/>
    <x v="0"/>
  </r>
  <r>
    <d v="2018-08-01T00:00:00"/>
    <x v="4"/>
    <x v="1"/>
    <n v="-88.97"/>
    <n v="1046.5"/>
    <x v="0"/>
  </r>
  <r>
    <d v="2018-08-01T00:00:00"/>
    <x v="4"/>
    <x v="0"/>
    <n v="-216.8"/>
    <n v="2550"/>
    <x v="14"/>
  </r>
  <r>
    <d v="2018-08-01T00:00:00"/>
    <x v="4"/>
    <x v="1"/>
    <n v="-9.7799999999999994"/>
    <n v="115"/>
    <x v="14"/>
  </r>
  <r>
    <d v="2018-08-01T00:00:00"/>
    <x v="2"/>
    <x v="6"/>
    <n v="0"/>
    <n v="4160"/>
    <x v="14"/>
  </r>
  <r>
    <d v="2018-08-01T00:00:00"/>
    <x v="2"/>
    <x v="2"/>
    <n v="184.62"/>
    <n v="4160"/>
    <x v="14"/>
  </r>
  <r>
    <d v="2018-08-01T00:00:00"/>
    <x v="2"/>
    <x v="3"/>
    <n v="8.33"/>
    <n v="187.62"/>
    <x v="14"/>
  </r>
  <r>
    <d v="2018-08-01T00:00:00"/>
    <x v="2"/>
    <x v="2"/>
    <n v="1680.23"/>
    <n v="37860"/>
    <x v="0"/>
  </r>
  <r>
    <d v="2018-08-01T00:00:00"/>
    <x v="2"/>
    <x v="3"/>
    <n v="75.78"/>
    <n v="1707.49"/>
    <x v="0"/>
  </r>
  <r>
    <d v="2018-08-01T00:00:00"/>
    <x v="3"/>
    <x v="0"/>
    <n v="-1738.11"/>
    <n v="22312"/>
    <x v="4"/>
  </r>
  <r>
    <d v="2018-08-01T00:00:00"/>
    <x v="3"/>
    <x v="1"/>
    <n v="-78.39"/>
    <n v="1006.27"/>
    <x v="4"/>
  </r>
  <r>
    <d v="2018-08-01T00:00:00"/>
    <x v="4"/>
    <x v="0"/>
    <n v="-3003.59"/>
    <n v="35328"/>
    <x v="4"/>
  </r>
  <r>
    <d v="2018-08-01T00:00:00"/>
    <x v="4"/>
    <x v="1"/>
    <n v="-135.46"/>
    <n v="1593.3"/>
    <x v="4"/>
  </r>
  <r>
    <d v="2018-08-01T00:00:00"/>
    <x v="3"/>
    <x v="7"/>
    <n v="16.899999999999999"/>
    <n v="-217"/>
    <x v="17"/>
  </r>
  <r>
    <d v="2018-08-01T00:00:00"/>
    <x v="4"/>
    <x v="7"/>
    <n v="29.16"/>
    <n v="-343"/>
    <x v="17"/>
  </r>
  <r>
    <d v="2018-08-01T00:00:00"/>
    <x v="2"/>
    <x v="8"/>
    <n v="-24.85"/>
    <n v="-560"/>
    <x v="17"/>
  </r>
  <r>
    <d v="2018-08-01T00:00:00"/>
    <x v="2"/>
    <x v="9"/>
    <n v="0"/>
    <n v="-560"/>
    <x v="17"/>
  </r>
  <r>
    <d v="2019-06-01T00:00:00"/>
    <x v="0"/>
    <x v="1"/>
    <n v="11.82"/>
    <n v="-128.47999999999999"/>
    <x v="1"/>
  </r>
  <r>
    <d v="2019-06-01T00:00:00"/>
    <x v="1"/>
    <x v="0"/>
    <n v="267.7"/>
    <n v="-2188"/>
    <x v="1"/>
  </r>
  <r>
    <d v="2019-06-01T00:00:00"/>
    <x v="1"/>
    <x v="1"/>
    <n v="9.64"/>
    <n v="-78.760000000000005"/>
    <x v="1"/>
  </r>
  <r>
    <d v="2019-06-01T00:00:00"/>
    <x v="2"/>
    <x v="2"/>
    <n v="-152.26"/>
    <n v="-3431"/>
    <x v="1"/>
  </r>
  <r>
    <d v="2019-06-01T00:00:00"/>
    <x v="2"/>
    <x v="3"/>
    <n v="-4.54"/>
    <n v="-102.36"/>
    <x v="1"/>
  </r>
  <r>
    <d v="2019-06-01T00:00:00"/>
    <x v="5"/>
    <x v="0"/>
    <n v="-76.09"/>
    <n v="853"/>
    <x v="1"/>
  </r>
  <r>
    <d v="2019-06-01T00:00:00"/>
    <x v="5"/>
    <x v="1"/>
    <n v="-3.43"/>
    <n v="38.47"/>
    <x v="1"/>
  </r>
  <r>
    <d v="2019-06-01T00:00:00"/>
    <x v="5"/>
    <x v="0"/>
    <n v="85.11"/>
    <n v="-954"/>
    <x v="14"/>
  </r>
  <r>
    <d v="2019-06-01T00:00:00"/>
    <x v="5"/>
    <x v="1"/>
    <n v="3.84"/>
    <n v="-43.03"/>
    <x v="14"/>
  </r>
  <r>
    <d v="2019-06-01T00:00:00"/>
    <x v="6"/>
    <x v="0"/>
    <n v="125.35"/>
    <n v="-1488"/>
    <x v="14"/>
  </r>
  <r>
    <d v="2019-06-01T00:00:00"/>
    <x v="6"/>
    <x v="1"/>
    <n v="5.66"/>
    <n v="-67.11"/>
    <x v="14"/>
  </r>
  <r>
    <d v="2019-06-01T00:00:00"/>
    <x v="3"/>
    <x v="0"/>
    <n v="-9.0399999999999991"/>
    <n v="116"/>
    <x v="14"/>
  </r>
  <r>
    <d v="2019-06-01T00:00:00"/>
    <x v="3"/>
    <x v="1"/>
    <n v="-0.4"/>
    <n v="5.24"/>
    <x v="14"/>
  </r>
  <r>
    <d v="2019-06-01T00:00:00"/>
    <x v="2"/>
    <x v="2"/>
    <n v="-103.24"/>
    <n v="-2326"/>
    <x v="14"/>
  </r>
  <r>
    <d v="2019-06-01T00:00:00"/>
    <x v="2"/>
    <x v="3"/>
    <n v="-4.66"/>
    <n v="-104.89"/>
    <x v="14"/>
  </r>
  <r>
    <d v="2018-11-01T00:00:00"/>
    <x v="1"/>
    <x v="4"/>
    <n v="-0.04"/>
    <n v="0.4"/>
    <x v="11"/>
  </r>
  <r>
    <d v="2018-11-01T00:00:00"/>
    <x v="1"/>
    <x v="5"/>
    <n v="0"/>
    <n v="0.02"/>
    <x v="11"/>
  </r>
  <r>
    <d v="2018-11-01T00:00:00"/>
    <x v="5"/>
    <x v="4"/>
    <n v="-94.54"/>
    <n v="1059.8"/>
    <x v="11"/>
  </r>
  <r>
    <d v="2018-11-01T00:00:00"/>
    <x v="5"/>
    <x v="5"/>
    <n v="-4.26"/>
    <n v="47.79"/>
    <x v="11"/>
  </r>
  <r>
    <d v="2018-11-01T00:00:00"/>
    <x v="5"/>
    <x v="0"/>
    <n v="-3383.74"/>
    <n v="37930"/>
    <x v="23"/>
  </r>
  <r>
    <d v="2018-11-01T00:00:00"/>
    <x v="5"/>
    <x v="1"/>
    <n v="-152.6"/>
    <n v="1710.65"/>
    <x v="23"/>
  </r>
  <r>
    <d v="2018-11-01T00:00:00"/>
    <x v="2"/>
    <x v="2"/>
    <n v="1683.32"/>
    <n v="37930"/>
    <x v="23"/>
  </r>
  <r>
    <d v="2018-11-01T00:00:00"/>
    <x v="2"/>
    <x v="3"/>
    <n v="75.930000000000007"/>
    <n v="1710.65"/>
    <x v="23"/>
  </r>
  <r>
    <d v="2018-11-01T00:00:00"/>
    <x v="1"/>
    <x v="1"/>
    <n v="-1143.2"/>
    <n v="9343.75"/>
    <x v="1"/>
  </r>
  <r>
    <d v="2018-11-01T00:00:00"/>
    <x v="5"/>
    <x v="0"/>
    <n v="-29283.96"/>
    <n v="328258"/>
    <x v="1"/>
  </r>
  <r>
    <d v="2018-11-01T00:00:00"/>
    <x v="5"/>
    <x v="1"/>
    <n v="-1320.68"/>
    <n v="14804.38"/>
    <x v="1"/>
  </r>
  <r>
    <d v="2018-11-01T00:00:00"/>
    <x v="2"/>
    <x v="6"/>
    <n v="0"/>
    <n v="535437.56000000006"/>
    <x v="1"/>
  </r>
  <r>
    <d v="2018-11-01T00:00:00"/>
    <x v="2"/>
    <x v="2"/>
    <n v="23762.73"/>
    <n v="535437.56000000006"/>
    <x v="1"/>
  </r>
  <r>
    <d v="2018-11-01T00:00:00"/>
    <x v="2"/>
    <x v="3"/>
    <n v="1071.69"/>
    <n v="24148.25"/>
    <x v="1"/>
  </r>
  <r>
    <d v="2018-11-01T00:00:00"/>
    <x v="1"/>
    <x v="0"/>
    <n v="-26.8"/>
    <n v="219"/>
    <x v="2"/>
  </r>
  <r>
    <d v="2018-11-01T00:00:00"/>
    <x v="1"/>
    <x v="1"/>
    <n v="-1.2"/>
    <n v="9.8800000000000008"/>
    <x v="2"/>
  </r>
  <r>
    <d v="2018-11-01T00:00:00"/>
    <x v="1"/>
    <x v="0"/>
    <n v="-350.52"/>
    <n v="2864.89"/>
    <x v="2"/>
  </r>
  <r>
    <d v="2018-11-01T00:00:00"/>
    <x v="1"/>
    <x v="1"/>
    <n v="-15.8"/>
    <n v="129.21"/>
    <x v="2"/>
  </r>
  <r>
    <d v="2018-11-01T00:00:00"/>
    <x v="4"/>
    <x v="0"/>
    <n v="-6.04"/>
    <n v="71"/>
    <x v="2"/>
  </r>
  <r>
    <d v="2018-11-01T00:00:00"/>
    <x v="4"/>
    <x v="1"/>
    <n v="-0.27"/>
    <n v="3.2"/>
    <x v="2"/>
  </r>
  <r>
    <d v="2018-11-01T00:00:00"/>
    <x v="5"/>
    <x v="4"/>
    <n v="-16.36"/>
    <n v="183.4"/>
    <x v="3"/>
  </r>
  <r>
    <d v="2018-11-01T00:00:00"/>
    <x v="5"/>
    <x v="5"/>
    <n v="-0.74"/>
    <n v="8.2799999999999994"/>
    <x v="3"/>
  </r>
  <r>
    <d v="2018-11-01T00:00:00"/>
    <x v="1"/>
    <x v="0"/>
    <n v="-28872.17"/>
    <n v="235980.18"/>
    <x v="2"/>
  </r>
  <r>
    <d v="2018-11-01T00:00:00"/>
    <x v="1"/>
    <x v="1"/>
    <n v="-1301.94"/>
    <n v="10642.84"/>
    <x v="2"/>
  </r>
  <r>
    <d v="2018-11-01T00:00:00"/>
    <x v="1"/>
    <x v="0"/>
    <n v="-25484.52"/>
    <n v="208291.71"/>
    <x v="2"/>
  </r>
  <r>
    <d v="2018-11-01T00:00:00"/>
    <x v="1"/>
    <x v="1"/>
    <n v="-1149.48"/>
    <n v="9393.9699999999993"/>
    <x v="2"/>
  </r>
  <r>
    <d v="2018-11-01T00:00:00"/>
    <x v="5"/>
    <x v="0"/>
    <n v="-38.99"/>
    <n v="437"/>
    <x v="6"/>
  </r>
  <r>
    <d v="2018-11-01T00:00:00"/>
    <x v="5"/>
    <x v="1"/>
    <n v="-1.76"/>
    <n v="19.71"/>
    <x v="6"/>
  </r>
  <r>
    <d v="2018-11-01T00:00:00"/>
    <x v="6"/>
    <x v="0"/>
    <n v="-14.07"/>
    <n v="167"/>
    <x v="6"/>
  </r>
  <r>
    <d v="2018-11-01T00:00:00"/>
    <x v="6"/>
    <x v="1"/>
    <n v="-0.63"/>
    <n v="7.53"/>
    <x v="6"/>
  </r>
  <r>
    <d v="2018-11-01T00:00:00"/>
    <x v="5"/>
    <x v="4"/>
    <n v="-0.96"/>
    <n v="10.8"/>
    <x v="3"/>
  </r>
  <r>
    <d v="2018-11-01T00:00:00"/>
    <x v="5"/>
    <x v="5"/>
    <n v="-0.04"/>
    <n v="0.49"/>
    <x v="3"/>
  </r>
  <r>
    <d v="2018-11-01T00:00:00"/>
    <x v="6"/>
    <x v="4"/>
    <n v="-0.76"/>
    <n v="9"/>
    <x v="3"/>
  </r>
  <r>
    <d v="2018-11-01T00:00:00"/>
    <x v="6"/>
    <x v="5"/>
    <n v="-0.03"/>
    <n v="0.41"/>
    <x v="3"/>
  </r>
  <r>
    <d v="2018-11-01T00:00:00"/>
    <x v="2"/>
    <x v="6"/>
    <n v="0"/>
    <n v="110"/>
    <x v="5"/>
  </r>
  <r>
    <d v="2018-11-01T00:00:00"/>
    <x v="2"/>
    <x v="2"/>
    <n v="4.88"/>
    <n v="110"/>
    <x v="5"/>
  </r>
  <r>
    <d v="2018-11-01T00:00:00"/>
    <x v="2"/>
    <x v="3"/>
    <n v="0.22"/>
    <n v="4.96"/>
    <x v="5"/>
  </r>
  <r>
    <d v="2018-11-01T00:00:00"/>
    <x v="5"/>
    <x v="0"/>
    <n v="-1225.6600000000001"/>
    <n v="13739"/>
    <x v="4"/>
  </r>
  <r>
    <d v="2018-11-01T00:00:00"/>
    <x v="5"/>
    <x v="1"/>
    <n v="-55.28"/>
    <n v="619.63"/>
    <x v="4"/>
  </r>
  <r>
    <d v="2018-11-01T00:00:00"/>
    <x v="6"/>
    <x v="0"/>
    <n v="-82.64"/>
    <n v="981"/>
    <x v="4"/>
  </r>
  <r>
    <d v="2018-11-01T00:00:00"/>
    <x v="6"/>
    <x v="1"/>
    <n v="-3.73"/>
    <n v="44.24"/>
    <x v="4"/>
  </r>
  <r>
    <d v="2018-11-01T00:00:00"/>
    <x v="2"/>
    <x v="2"/>
    <n v="653.27"/>
    <n v="14720"/>
    <x v="4"/>
  </r>
  <r>
    <d v="2018-11-01T00:00:00"/>
    <x v="2"/>
    <x v="3"/>
    <n v="29.46"/>
    <n v="663.87"/>
    <x v="4"/>
  </r>
  <r>
    <d v="2018-11-01T00:00:00"/>
    <x v="2"/>
    <x v="2"/>
    <n v="3302.06"/>
    <n v="74404.08"/>
    <x v="1"/>
  </r>
  <r>
    <d v="2018-11-01T00:00:00"/>
    <x v="2"/>
    <x v="3"/>
    <n v="148.94"/>
    <n v="3355.62"/>
    <x v="1"/>
  </r>
  <r>
    <d v="2018-11-01T00:00:00"/>
    <x v="2"/>
    <x v="6"/>
    <n v="0"/>
    <n v="74404.08"/>
    <x v="1"/>
  </r>
  <r>
    <d v="2018-10-01T00:00:00"/>
    <x v="2"/>
    <x v="2"/>
    <n v="2247.4"/>
    <n v="50640"/>
    <x v="4"/>
  </r>
  <r>
    <d v="2018-10-01T00:00:00"/>
    <x v="2"/>
    <x v="3"/>
    <n v="101.36"/>
    <n v="2283.86"/>
    <x v="4"/>
  </r>
  <r>
    <d v="2018-10-01T00:00:00"/>
    <x v="5"/>
    <x v="4"/>
    <n v="-132.05000000000001"/>
    <n v="1480.24"/>
    <x v="3"/>
  </r>
  <r>
    <d v="2018-10-01T00:00:00"/>
    <x v="5"/>
    <x v="5"/>
    <n v="-5.97"/>
    <n v="66.790000000000006"/>
    <x v="3"/>
  </r>
  <r>
    <d v="2018-10-01T00:00:00"/>
    <x v="6"/>
    <x v="4"/>
    <n v="-187.19"/>
    <n v="2222"/>
    <x v="3"/>
  </r>
  <r>
    <d v="2018-10-01T00:00:00"/>
    <x v="6"/>
    <x v="5"/>
    <n v="-8.44"/>
    <n v="100.22"/>
    <x v="3"/>
  </r>
  <r>
    <d v="2018-10-01T00:00:00"/>
    <x v="2"/>
    <x v="2"/>
    <n v="168.35"/>
    <n v="3793.41"/>
    <x v="15"/>
  </r>
  <r>
    <d v="2018-10-01T00:00:00"/>
    <x v="2"/>
    <x v="3"/>
    <n v="7.59"/>
    <n v="171.08"/>
    <x v="15"/>
  </r>
  <r>
    <d v="2018-10-01T00:00:00"/>
    <x v="2"/>
    <x v="3"/>
    <n v="9.5500000000000007"/>
    <n v="215.18"/>
    <x v="12"/>
  </r>
  <r>
    <d v="2018-11-01T00:00:00"/>
    <x v="5"/>
    <x v="1"/>
    <n v="-1.67"/>
    <n v="18.670000000000002"/>
    <x v="2"/>
  </r>
  <r>
    <d v="2018-11-01T00:00:00"/>
    <x v="6"/>
    <x v="0"/>
    <n v="-52.4"/>
    <n v="622"/>
    <x v="2"/>
  </r>
  <r>
    <d v="2018-11-01T00:00:00"/>
    <x v="6"/>
    <x v="1"/>
    <n v="-2.36"/>
    <n v="28.05"/>
    <x v="2"/>
  </r>
  <r>
    <d v="2018-11-01T00:00:00"/>
    <x v="3"/>
    <x v="0"/>
    <n v="-17.760000000000002"/>
    <n v="228"/>
    <x v="2"/>
  </r>
  <r>
    <d v="2018-11-01T00:00:00"/>
    <x v="3"/>
    <x v="1"/>
    <n v="-0.8"/>
    <n v="10.28"/>
    <x v="2"/>
  </r>
  <r>
    <d v="2018-11-01T00:00:00"/>
    <x v="4"/>
    <x v="0"/>
    <n v="-50.74"/>
    <n v="596.88"/>
    <x v="2"/>
  </r>
  <r>
    <d v="2018-11-01T00:00:00"/>
    <x v="4"/>
    <x v="1"/>
    <n v="-2.29"/>
    <n v="26.92"/>
    <x v="2"/>
  </r>
  <r>
    <d v="2018-11-01T00:00:00"/>
    <x v="4"/>
    <x v="0"/>
    <n v="-816.19"/>
    <n v="9599.99"/>
    <x v="1"/>
  </r>
  <r>
    <d v="2018-11-01T00:00:00"/>
    <x v="4"/>
    <x v="1"/>
    <n v="-36.81"/>
    <n v="432.96"/>
    <x v="1"/>
  </r>
  <r>
    <d v="2018-11-01T00:00:00"/>
    <x v="4"/>
    <x v="0"/>
    <n v="-1164.8599999999999"/>
    <n v="13701"/>
    <x v="1"/>
  </r>
  <r>
    <d v="2018-11-01T00:00:00"/>
    <x v="4"/>
    <x v="1"/>
    <n v="-52.53"/>
    <n v="617.91999999999996"/>
    <x v="1"/>
  </r>
  <r>
    <d v="2018-11-01T00:00:00"/>
    <x v="5"/>
    <x v="0"/>
    <n v="-38266"/>
    <n v="428943.15"/>
    <x v="2"/>
  </r>
  <r>
    <d v="2018-11-01T00:00:00"/>
    <x v="5"/>
    <x v="1"/>
    <n v="-1725.82"/>
    <n v="19345.45"/>
    <x v="2"/>
  </r>
  <r>
    <d v="2018-11-01T00:00:00"/>
    <x v="2"/>
    <x v="6"/>
    <n v="0"/>
    <n v="665982.32999999996"/>
    <x v="2"/>
  </r>
  <r>
    <d v="2018-11-01T00:00:00"/>
    <x v="2"/>
    <x v="2"/>
    <n v="29556.39"/>
    <n v="665982.32999999996"/>
    <x v="2"/>
  </r>
  <r>
    <d v="2018-11-01T00:00:00"/>
    <x v="2"/>
    <x v="3"/>
    <n v="1332.91"/>
    <n v="30035.88"/>
    <x v="2"/>
  </r>
  <r>
    <d v="2018-11-01T00:00:00"/>
    <x v="5"/>
    <x v="0"/>
    <n v="-16.32"/>
    <n v="182.99"/>
    <x v="2"/>
  </r>
  <r>
    <d v="2018-11-01T00:00:00"/>
    <x v="5"/>
    <x v="1"/>
    <n v="-0.74"/>
    <n v="8.25"/>
    <x v="2"/>
  </r>
  <r>
    <d v="2018-11-01T00:00:00"/>
    <x v="6"/>
    <x v="0"/>
    <n v="-7.67"/>
    <n v="91"/>
    <x v="2"/>
  </r>
  <r>
    <d v="2018-11-01T00:00:00"/>
    <x v="6"/>
    <x v="1"/>
    <n v="-0.35"/>
    <n v="4.0999999999999996"/>
    <x v="2"/>
  </r>
  <r>
    <d v="2018-11-01T00:00:00"/>
    <x v="2"/>
    <x v="6"/>
    <n v="0"/>
    <n v="273.99"/>
    <x v="2"/>
  </r>
  <r>
    <d v="2018-11-01T00:00:00"/>
    <x v="2"/>
    <x v="2"/>
    <n v="12.16"/>
    <n v="273.99"/>
    <x v="2"/>
  </r>
  <r>
    <d v="2018-11-01T00:00:00"/>
    <x v="2"/>
    <x v="3"/>
    <n v="0.55000000000000004"/>
    <n v="12.36"/>
    <x v="2"/>
  </r>
  <r>
    <d v="2018-10-01T00:00:00"/>
    <x v="4"/>
    <x v="0"/>
    <n v="-36.64"/>
    <n v="431"/>
    <x v="6"/>
  </r>
  <r>
    <d v="2018-10-01T00:00:00"/>
    <x v="4"/>
    <x v="1"/>
    <n v="-1.65"/>
    <n v="19.440000000000001"/>
    <x v="6"/>
  </r>
  <r>
    <d v="2018-10-01T00:00:00"/>
    <x v="5"/>
    <x v="0"/>
    <n v="-1943.8"/>
    <n v="21789"/>
    <x v="0"/>
  </r>
  <r>
    <d v="2018-10-01T00:00:00"/>
    <x v="5"/>
    <x v="1"/>
    <n v="-87.68"/>
    <n v="982.69"/>
    <x v="0"/>
  </r>
  <r>
    <d v="2018-11-01T00:00:00"/>
    <x v="2"/>
    <x v="6"/>
    <n v="0"/>
    <n v="2296"/>
    <x v="5"/>
  </r>
  <r>
    <d v="2018-11-01T00:00:00"/>
    <x v="2"/>
    <x v="2"/>
    <n v="101.9"/>
    <n v="2296"/>
    <x v="5"/>
  </r>
  <r>
    <d v="2018-11-01T00:00:00"/>
    <x v="2"/>
    <x v="3"/>
    <n v="4.5999999999999996"/>
    <n v="103.54"/>
    <x v="5"/>
  </r>
  <r>
    <d v="2018-11-01T00:00:00"/>
    <x v="2"/>
    <x v="2"/>
    <n v="4373.3500000000004"/>
    <n v="98544.01"/>
    <x v="1"/>
  </r>
  <r>
    <d v="2018-11-01T00:00:00"/>
    <x v="2"/>
    <x v="3"/>
    <n v="197.23"/>
    <n v="4444.32"/>
    <x v="1"/>
  </r>
  <r>
    <d v="2019-02-01T00:00:00"/>
    <x v="0"/>
    <x v="0"/>
    <n v="-3469.22"/>
    <n v="37716"/>
    <x v="2"/>
  </r>
  <r>
    <d v="2019-02-01T00:00:00"/>
    <x v="0"/>
    <x v="1"/>
    <n v="-116.92"/>
    <n v="1271.0899999999999"/>
    <x v="2"/>
  </r>
  <r>
    <d v="2019-02-01T00:00:00"/>
    <x v="2"/>
    <x v="2"/>
    <n v="1673.82"/>
    <n v="37716"/>
    <x v="2"/>
  </r>
  <r>
    <d v="2019-02-01T00:00:00"/>
    <x v="2"/>
    <x v="3"/>
    <n v="56.47"/>
    <n v="1271.0899999999999"/>
    <x v="2"/>
  </r>
  <r>
    <d v="2019-02-01T00:00:00"/>
    <x v="0"/>
    <x v="0"/>
    <n v="-949.03"/>
    <n v="10318"/>
    <x v="1"/>
  </r>
  <r>
    <d v="2019-02-01T00:00:00"/>
    <x v="0"/>
    <x v="1"/>
    <n v="-31.96"/>
    <n v="347.73"/>
    <x v="1"/>
  </r>
  <r>
    <d v="2019-02-01T00:00:00"/>
    <x v="2"/>
    <x v="2"/>
    <n v="457.92"/>
    <n v="10318"/>
    <x v="1"/>
  </r>
  <r>
    <d v="2019-02-01T00:00:00"/>
    <x v="2"/>
    <x v="3"/>
    <n v="15.43"/>
    <n v="347.73"/>
    <x v="1"/>
  </r>
  <r>
    <d v="2019-02-01T00:00:00"/>
    <x v="0"/>
    <x v="0"/>
    <n v="-162.80000000000001"/>
    <n v="1770"/>
    <x v="14"/>
  </r>
  <r>
    <d v="2019-02-01T00:00:00"/>
    <x v="0"/>
    <x v="1"/>
    <n v="-6.67"/>
    <n v="72.569999999999993"/>
    <x v="14"/>
  </r>
  <r>
    <d v="2019-02-01T00:00:00"/>
    <x v="0"/>
    <x v="4"/>
    <n v="-0.74"/>
    <n v="8"/>
    <x v="3"/>
  </r>
  <r>
    <d v="2019-02-01T00:00:00"/>
    <x v="0"/>
    <x v="5"/>
    <n v="-0.02"/>
    <n v="0.27"/>
    <x v="3"/>
  </r>
  <r>
    <d v="2019-02-01T00:00:00"/>
    <x v="0"/>
    <x v="0"/>
    <n v="-247.79"/>
    <n v="2694"/>
    <x v="4"/>
  </r>
  <r>
    <d v="2019-02-01T00:00:00"/>
    <x v="0"/>
    <x v="1"/>
    <n v="-8.35"/>
    <n v="90.79"/>
    <x v="4"/>
  </r>
  <r>
    <d v="2019-02-01T00:00:00"/>
    <x v="2"/>
    <x v="2"/>
    <n v="119.56"/>
    <n v="2694"/>
    <x v="4"/>
  </r>
  <r>
    <d v="2019-02-01T00:00:00"/>
    <x v="2"/>
    <x v="3"/>
    <n v="4.03"/>
    <n v="90.79"/>
    <x v="4"/>
  </r>
  <r>
    <d v="2019-02-01T00:00:00"/>
    <x v="0"/>
    <x v="0"/>
    <n v="-18.22"/>
    <n v="198"/>
    <x v="5"/>
  </r>
  <r>
    <d v="2019-02-01T00:00:00"/>
    <x v="0"/>
    <x v="1"/>
    <n v="-0.61"/>
    <n v="6.67"/>
    <x v="5"/>
  </r>
  <r>
    <d v="2019-02-01T00:00:00"/>
    <x v="2"/>
    <x v="2"/>
    <n v="8.7899999999999991"/>
    <n v="198"/>
    <x v="5"/>
  </r>
  <r>
    <d v="2019-02-01T00:00:00"/>
    <x v="2"/>
    <x v="3"/>
    <n v="0.3"/>
    <n v="6.67"/>
    <x v="5"/>
  </r>
  <r>
    <d v="2019-02-01T00:00:00"/>
    <x v="2"/>
    <x v="2"/>
    <n v="78.55"/>
    <n v="1770"/>
    <x v="14"/>
  </r>
  <r>
    <d v="2019-02-01T00:00:00"/>
    <x v="2"/>
    <x v="3"/>
    <n v="3.22"/>
    <n v="72.569999999999993"/>
    <x v="14"/>
  </r>
  <r>
    <d v="2019-04-01T00:00:00"/>
    <x v="0"/>
    <x v="0"/>
    <n v="349.06"/>
    <n v="-3795.02"/>
    <x v="1"/>
  </r>
  <r>
    <d v="2019-04-01T00:00:00"/>
    <x v="0"/>
    <x v="1"/>
    <n v="14.82"/>
    <n v="-161.27000000000001"/>
    <x v="1"/>
  </r>
  <r>
    <d v="2019-04-01T00:00:00"/>
    <x v="2"/>
    <x v="2"/>
    <n v="-572.44000000000005"/>
    <n v="-12899.01"/>
    <x v="1"/>
  </r>
  <r>
    <d v="2019-04-01T00:00:00"/>
    <x v="2"/>
    <x v="3"/>
    <n v="-25.39"/>
    <n v="-571.86"/>
    <x v="1"/>
  </r>
  <r>
    <d v="2019-04-01T00:00:00"/>
    <x v="1"/>
    <x v="0"/>
    <n v="428.11"/>
    <n v="-3499"/>
    <x v="1"/>
  </r>
  <r>
    <d v="2019-04-01T00:00:00"/>
    <x v="1"/>
    <x v="1"/>
    <n v="19.3"/>
    <n v="-157.81"/>
    <x v="1"/>
  </r>
  <r>
    <d v="2019-04-01T00:00:00"/>
    <x v="5"/>
    <x v="0"/>
    <n v="196.79"/>
    <n v="-2206"/>
    <x v="1"/>
  </r>
  <r>
    <d v="2019-04-01T00:00:00"/>
    <x v="5"/>
    <x v="1"/>
    <n v="8.8699999999999992"/>
    <n v="-99.49"/>
    <x v="1"/>
  </r>
  <r>
    <d v="2019-04-01T00:00:00"/>
    <x v="2"/>
    <x v="6"/>
    <n v="0"/>
    <n v="-6349.99"/>
    <x v="1"/>
  </r>
  <r>
    <d v="2019-04-01T00:00:00"/>
    <x v="6"/>
    <x v="0"/>
    <n v="218.02"/>
    <n v="-2587.9899999999998"/>
    <x v="1"/>
  </r>
  <r>
    <d v="2019-04-01T00:00:00"/>
    <x v="6"/>
    <x v="1"/>
    <n v="9.82"/>
    <n v="-116.72"/>
    <x v="1"/>
  </r>
  <r>
    <d v="2019-04-01T00:00:00"/>
    <x v="3"/>
    <x v="0"/>
    <n v="63.18"/>
    <n v="-811"/>
    <x v="1"/>
  </r>
  <r>
    <d v="2019-04-01T00:00:00"/>
    <x v="3"/>
    <x v="1"/>
    <n v="2.85"/>
    <n v="-36.58"/>
    <x v="1"/>
  </r>
  <r>
    <d v="2018-07-01T00:00:00"/>
    <x v="4"/>
    <x v="0"/>
    <n v="-171.85"/>
    <n v="2021.25"/>
    <x v="12"/>
  </r>
  <r>
    <d v="2018-07-01T00:00:00"/>
    <x v="4"/>
    <x v="1"/>
    <n v="-7.75"/>
    <n v="91.16"/>
    <x v="12"/>
  </r>
  <r>
    <d v="2018-07-01T00:00:00"/>
    <x v="7"/>
    <x v="0"/>
    <n v="-465.56"/>
    <n v="3491"/>
    <x v="12"/>
  </r>
  <r>
    <d v="2018-07-01T00:00:00"/>
    <x v="7"/>
    <x v="1"/>
    <n v="-21"/>
    <n v="157.44"/>
    <x v="12"/>
  </r>
  <r>
    <d v="2018-07-01T00:00:00"/>
    <x v="4"/>
    <x v="1"/>
    <n v="-36.5"/>
    <n v="429.27"/>
    <x v="19"/>
  </r>
  <r>
    <d v="2018-07-01T00:00:00"/>
    <x v="7"/>
    <x v="0"/>
    <n v="-2192.5700000000002"/>
    <n v="16441"/>
    <x v="19"/>
  </r>
  <r>
    <d v="2018-07-01T00:00:00"/>
    <x v="7"/>
    <x v="1"/>
    <n v="-98.89"/>
    <n v="741.49"/>
    <x v="19"/>
  </r>
  <r>
    <d v="2018-07-01T00:00:00"/>
    <x v="2"/>
    <x v="2"/>
    <n v="1152.07"/>
    <n v="25959.26"/>
    <x v="19"/>
  </r>
  <r>
    <d v="2018-07-01T00:00:00"/>
    <x v="2"/>
    <x v="3"/>
    <n v="51.96"/>
    <n v="1170.76"/>
    <x v="19"/>
  </r>
  <r>
    <d v="2018-07-01T00:00:00"/>
    <x v="4"/>
    <x v="0"/>
    <n v="-150.99"/>
    <n v="1775.99"/>
    <x v="15"/>
  </r>
  <r>
    <d v="2018-07-01T00:00:00"/>
    <x v="4"/>
    <x v="1"/>
    <n v="-6.81"/>
    <n v="80.099999999999994"/>
    <x v="15"/>
  </r>
  <r>
    <d v="2018-07-01T00:00:00"/>
    <x v="7"/>
    <x v="0"/>
    <n v="-409.02"/>
    <n v="3067"/>
    <x v="15"/>
  </r>
  <r>
    <d v="2018-07-01T00:00:00"/>
    <x v="7"/>
    <x v="1"/>
    <n v="-18.45"/>
    <n v="138.32"/>
    <x v="15"/>
  </r>
  <r>
    <d v="2018-07-01T00:00:00"/>
    <x v="4"/>
    <x v="0"/>
    <n v="-724.01"/>
    <n v="8515.69"/>
    <x v="12"/>
  </r>
  <r>
    <d v="2018-07-01T00:00:00"/>
    <x v="4"/>
    <x v="1"/>
    <n v="-32.659999999999997"/>
    <n v="384.06"/>
    <x v="12"/>
  </r>
  <r>
    <d v="2018-07-01T00:00:00"/>
    <x v="2"/>
    <x v="2"/>
    <n v="244.63"/>
    <n v="5512.25"/>
    <x v="12"/>
  </r>
  <r>
    <d v="2018-07-01T00:00:00"/>
    <x v="2"/>
    <x v="3"/>
    <n v="11.03"/>
    <n v="248.6"/>
    <x v="12"/>
  </r>
  <r>
    <d v="2018-07-01T00:00:00"/>
    <x v="4"/>
    <x v="0"/>
    <n v="-109.9"/>
    <n v="1292.6300000000001"/>
    <x v="12"/>
  </r>
  <r>
    <d v="2018-07-01T00:00:00"/>
    <x v="4"/>
    <x v="1"/>
    <n v="-4.96"/>
    <n v="58.3"/>
    <x v="12"/>
  </r>
  <r>
    <d v="2018-07-01T00:00:00"/>
    <x v="7"/>
    <x v="0"/>
    <n v="-297.93"/>
    <n v="2234"/>
    <x v="12"/>
  </r>
  <r>
    <d v="2018-07-01T00:00:00"/>
    <x v="7"/>
    <x v="1"/>
    <n v="-13.44"/>
    <n v="100.75"/>
    <x v="12"/>
  </r>
  <r>
    <d v="2018-07-01T00:00:00"/>
    <x v="2"/>
    <x v="2"/>
    <n v="156.51"/>
    <n v="3526.63"/>
    <x v="12"/>
  </r>
  <r>
    <d v="2018-07-01T00:00:00"/>
    <x v="2"/>
    <x v="3"/>
    <n v="7.06"/>
    <n v="159.05000000000001"/>
    <x v="12"/>
  </r>
  <r>
    <d v="2018-07-01T00:00:00"/>
    <x v="7"/>
    <x v="0"/>
    <n v="-1961.6"/>
    <n v="14709"/>
    <x v="12"/>
  </r>
  <r>
    <d v="2018-07-01T00:00:00"/>
    <x v="7"/>
    <x v="1"/>
    <n v="-88.46"/>
    <n v="663.37"/>
    <x v="12"/>
  </r>
  <r>
    <d v="2018-07-01T00:00:00"/>
    <x v="2"/>
    <x v="2"/>
    <n v="1030.71"/>
    <n v="23224.69"/>
    <x v="12"/>
  </r>
  <r>
    <d v="2018-07-01T00:00:00"/>
    <x v="2"/>
    <x v="3"/>
    <n v="46.49"/>
    <n v="1047.44"/>
    <x v="12"/>
  </r>
  <r>
    <d v="2018-08-01T00:00:00"/>
    <x v="2"/>
    <x v="6"/>
    <n v="0"/>
    <n v="1760.48"/>
    <x v="26"/>
  </r>
  <r>
    <d v="2018-08-01T00:00:00"/>
    <x v="2"/>
    <x v="2"/>
    <n v="78.13"/>
    <n v="1760.48"/>
    <x v="26"/>
  </r>
  <r>
    <d v="2018-08-01T00:00:00"/>
    <x v="2"/>
    <x v="3"/>
    <n v="3.52"/>
    <n v="79.400000000000006"/>
    <x v="26"/>
  </r>
  <r>
    <d v="2018-08-01T00:00:00"/>
    <x v="2"/>
    <x v="2"/>
    <n v="19.97"/>
    <n v="450"/>
    <x v="6"/>
  </r>
  <r>
    <d v="2018-08-01T00:00:00"/>
    <x v="2"/>
    <x v="3"/>
    <n v="0.9"/>
    <n v="20.3"/>
    <x v="6"/>
  </r>
  <r>
    <d v="2018-08-01T00:00:00"/>
    <x v="3"/>
    <x v="0"/>
    <n v="-33.58"/>
    <n v="431.01"/>
    <x v="2"/>
  </r>
  <r>
    <d v="2018-08-01T00:00:00"/>
    <x v="3"/>
    <x v="1"/>
    <n v="-1.51"/>
    <n v="19.440000000000001"/>
    <x v="2"/>
  </r>
  <r>
    <d v="2018-08-01T00:00:00"/>
    <x v="4"/>
    <x v="0"/>
    <n v="-95.82"/>
    <n v="1127"/>
    <x v="14"/>
  </r>
  <r>
    <d v="2018-08-01T00:00:00"/>
    <x v="4"/>
    <x v="1"/>
    <n v="-4.32"/>
    <n v="50.83"/>
    <x v="14"/>
  </r>
  <r>
    <d v="2018-07-01T00:00:00"/>
    <x v="7"/>
    <x v="4"/>
    <n v="-24"/>
    <n v="180"/>
    <x v="25"/>
  </r>
  <r>
    <d v="2018-07-01T00:00:00"/>
    <x v="7"/>
    <x v="5"/>
    <n v="-1.08"/>
    <n v="8.1199999999999992"/>
    <x v="25"/>
  </r>
  <r>
    <d v="2018-07-01T00:00:00"/>
    <x v="2"/>
    <x v="2"/>
    <n v="1372.23"/>
    <n v="30920"/>
    <x v="21"/>
  </r>
  <r>
    <d v="2018-07-01T00:00:00"/>
    <x v="2"/>
    <x v="3"/>
    <n v="61.88"/>
    <n v="1394.49"/>
    <x v="21"/>
  </r>
  <r>
    <d v="2018-07-01T00:00:00"/>
    <x v="7"/>
    <x v="0"/>
    <n v="-549.45000000000005"/>
    <n v="4120"/>
    <x v="9"/>
  </r>
  <r>
    <d v="2018-07-01T00:00:00"/>
    <x v="7"/>
    <x v="1"/>
    <n v="-24.79"/>
    <n v="185.82"/>
    <x v="9"/>
  </r>
  <r>
    <d v="2018-07-01T00:00:00"/>
    <x v="2"/>
    <x v="2"/>
    <n v="213.92"/>
    <n v="4820"/>
    <x v="9"/>
  </r>
  <r>
    <d v="2018-07-01T00:00:00"/>
    <x v="2"/>
    <x v="3"/>
    <n v="9.64"/>
    <n v="217.39"/>
    <x v="9"/>
  </r>
  <r>
    <d v="2018-07-01T00:00:00"/>
    <x v="2"/>
    <x v="6"/>
    <n v="0"/>
    <n v="4820"/>
    <x v="9"/>
  </r>
  <r>
    <d v="2018-07-01T00:00:00"/>
    <x v="2"/>
    <x v="0"/>
    <n v="-0.66"/>
    <n v="7"/>
    <x v="26"/>
  </r>
  <r>
    <d v="2018-07-01T00:00:00"/>
    <x v="2"/>
    <x v="1"/>
    <n v="-0.03"/>
    <n v="0.32"/>
    <x v="26"/>
  </r>
  <r>
    <d v="2018-07-01T00:00:00"/>
    <x v="7"/>
    <x v="0"/>
    <n v="-78.42"/>
    <n v="588"/>
    <x v="27"/>
  </r>
  <r>
    <d v="2018-07-01T00:00:00"/>
    <x v="7"/>
    <x v="1"/>
    <n v="-3.54"/>
    <n v="26.52"/>
    <x v="27"/>
  </r>
  <r>
    <d v="2018-07-01T00:00:00"/>
    <x v="7"/>
    <x v="0"/>
    <n v="-356.74"/>
    <n v="2675"/>
    <x v="29"/>
  </r>
  <r>
    <d v="2018-07-01T00:00:00"/>
    <x v="7"/>
    <x v="1"/>
    <n v="-16.100000000000001"/>
    <n v="120.64"/>
    <x v="29"/>
  </r>
  <r>
    <d v="2018-07-01T00:00:00"/>
    <x v="2"/>
    <x v="6"/>
    <n v="0"/>
    <n v="2675"/>
    <x v="29"/>
  </r>
  <r>
    <d v="2018-07-01T00:00:00"/>
    <x v="2"/>
    <x v="2"/>
    <n v="118.71"/>
    <n v="2675"/>
    <x v="29"/>
  </r>
  <r>
    <d v="2018-07-01T00:00:00"/>
    <x v="2"/>
    <x v="3"/>
    <n v="5.35"/>
    <n v="120.64"/>
    <x v="29"/>
  </r>
  <r>
    <d v="2018-07-01T00:00:00"/>
    <x v="7"/>
    <x v="0"/>
    <n v="-4123.49"/>
    <n v="30920"/>
    <x v="21"/>
  </r>
  <r>
    <d v="2018-07-01T00:00:00"/>
    <x v="7"/>
    <x v="1"/>
    <n v="-185.97"/>
    <n v="1394.49"/>
    <x v="21"/>
  </r>
  <r>
    <d v="2018-07-01T00:00:00"/>
    <x v="2"/>
    <x v="6"/>
    <n v="0"/>
    <n v="588"/>
    <x v="27"/>
  </r>
  <r>
    <d v="2018-07-01T00:00:00"/>
    <x v="2"/>
    <x v="2"/>
    <n v="26.1"/>
    <n v="588"/>
    <x v="27"/>
  </r>
  <r>
    <d v="2018-07-01T00:00:00"/>
    <x v="2"/>
    <x v="3"/>
    <n v="1.18"/>
    <n v="26.52"/>
    <x v="27"/>
  </r>
  <r>
    <d v="2018-07-01T00:00:00"/>
    <x v="4"/>
    <x v="4"/>
    <n v="-0.06"/>
    <n v="0.64"/>
    <x v="3"/>
  </r>
  <r>
    <d v="2018-07-01T00:00:00"/>
    <x v="4"/>
    <x v="5"/>
    <n v="0"/>
    <n v="0.03"/>
    <x v="3"/>
  </r>
  <r>
    <d v="2018-07-01T00:00:00"/>
    <x v="7"/>
    <x v="4"/>
    <n v="-22.66"/>
    <n v="170"/>
    <x v="3"/>
  </r>
  <r>
    <d v="2018-07-01T00:00:00"/>
    <x v="7"/>
    <x v="5"/>
    <n v="-1.02"/>
    <n v="7.67"/>
    <x v="3"/>
  </r>
  <r>
    <d v="2018-07-01T00:00:00"/>
    <x v="7"/>
    <x v="0"/>
    <n v="-69.48"/>
    <n v="520.99"/>
    <x v="16"/>
  </r>
  <r>
    <d v="2018-07-01T00:00:00"/>
    <x v="7"/>
    <x v="1"/>
    <n v="-3.13"/>
    <n v="23.5"/>
    <x v="16"/>
  </r>
  <r>
    <d v="2018-07-01T00:00:00"/>
    <x v="2"/>
    <x v="6"/>
    <n v="0"/>
    <n v="520.99"/>
    <x v="16"/>
  </r>
  <r>
    <d v="2018-07-01T00:00:00"/>
    <x v="2"/>
    <x v="2"/>
    <n v="23.12"/>
    <n v="520.99"/>
    <x v="16"/>
  </r>
  <r>
    <d v="2018-08-01T00:00:00"/>
    <x v="3"/>
    <x v="0"/>
    <n v="-24.93"/>
    <n v="320"/>
    <x v="6"/>
  </r>
  <r>
    <d v="2018-08-01T00:00:00"/>
    <x v="3"/>
    <x v="1"/>
    <n v="-1.1200000000000001"/>
    <n v="14.43"/>
    <x v="6"/>
  </r>
  <r>
    <d v="2018-08-01T00:00:00"/>
    <x v="4"/>
    <x v="0"/>
    <n v="-147.43"/>
    <n v="1734"/>
    <x v="6"/>
  </r>
  <r>
    <d v="2018-08-01T00:00:00"/>
    <x v="4"/>
    <x v="1"/>
    <n v="-6.64"/>
    <n v="78.2"/>
    <x v="6"/>
  </r>
  <r>
    <d v="2018-08-01T00:00:00"/>
    <x v="7"/>
    <x v="0"/>
    <n v="-117.49"/>
    <n v="881"/>
    <x v="6"/>
  </r>
  <r>
    <d v="2018-08-01T00:00:00"/>
    <x v="7"/>
    <x v="1"/>
    <n v="-5.3"/>
    <n v="39.729999999999997"/>
    <x v="6"/>
  </r>
  <r>
    <d v="2018-08-01T00:00:00"/>
    <x v="2"/>
    <x v="6"/>
    <n v="0"/>
    <n v="2617"/>
    <x v="6"/>
  </r>
  <r>
    <d v="2018-08-01T00:00:00"/>
    <x v="3"/>
    <x v="4"/>
    <n v="-115.22"/>
    <n v="1478.65"/>
    <x v="3"/>
  </r>
  <r>
    <d v="2018-08-01T00:00:00"/>
    <x v="3"/>
    <x v="5"/>
    <n v="-5.2"/>
    <n v="66.7"/>
    <x v="3"/>
  </r>
  <r>
    <d v="2018-08-01T00:00:00"/>
    <x v="4"/>
    <x v="4"/>
    <n v="-199.55"/>
    <n v="2347"/>
    <x v="3"/>
  </r>
  <r>
    <d v="2018-08-01T00:00:00"/>
    <x v="4"/>
    <x v="5"/>
    <n v="-8.98"/>
    <n v="105.85"/>
    <x v="3"/>
  </r>
  <r>
    <d v="2018-08-01T00:00:00"/>
    <x v="3"/>
    <x v="0"/>
    <n v="-125.42"/>
    <n v="1610"/>
    <x v="14"/>
  </r>
  <r>
    <d v="2018-08-01T00:00:00"/>
    <x v="3"/>
    <x v="1"/>
    <n v="-5.66"/>
    <n v="72.61"/>
    <x v="14"/>
  </r>
  <r>
    <d v="2018-08-01T00:00:00"/>
    <x v="2"/>
    <x v="2"/>
    <n v="418.36"/>
    <n v="9426.76"/>
    <x v="7"/>
  </r>
  <r>
    <d v="2018-08-01T00:00:00"/>
    <x v="2"/>
    <x v="3"/>
    <n v="18.87"/>
    <n v="425.15"/>
    <x v="7"/>
  </r>
  <r>
    <d v="2018-08-01T00:00:00"/>
    <x v="2"/>
    <x v="2"/>
    <n v="116.15"/>
    <n v="2617"/>
    <x v="6"/>
  </r>
  <r>
    <d v="2018-08-01T00:00:00"/>
    <x v="2"/>
    <x v="3"/>
    <n v="5.24"/>
    <n v="118.03"/>
    <x v="6"/>
  </r>
  <r>
    <d v="2018-08-01T00:00:00"/>
    <x v="3"/>
    <x v="0"/>
    <n v="-0.16"/>
    <n v="2"/>
    <x v="6"/>
  </r>
  <r>
    <d v="2018-08-01T00:00:00"/>
    <x v="3"/>
    <x v="1"/>
    <n v="-0.01"/>
    <n v="0.09"/>
    <x v="6"/>
  </r>
  <r>
    <d v="2018-08-01T00:00:00"/>
    <x v="3"/>
    <x v="0"/>
    <n v="-260.56"/>
    <n v="3344.76"/>
    <x v="7"/>
  </r>
  <r>
    <d v="2018-08-01T00:00:00"/>
    <x v="3"/>
    <x v="1"/>
    <n v="-11.75"/>
    <n v="150.85"/>
    <x v="7"/>
  </r>
  <r>
    <d v="2018-08-01T00:00:00"/>
    <x v="4"/>
    <x v="0"/>
    <n v="-517.09"/>
    <n v="6082"/>
    <x v="7"/>
  </r>
  <r>
    <d v="2018-08-01T00:00:00"/>
    <x v="4"/>
    <x v="1"/>
    <n v="-23.32"/>
    <n v="274.3"/>
    <x v="7"/>
  </r>
  <r>
    <d v="2018-08-01T00:00:00"/>
    <x v="2"/>
    <x v="6"/>
    <n v="0"/>
    <n v="9426.76"/>
    <x v="7"/>
  </r>
  <r>
    <d v="2018-08-01T00:00:00"/>
    <x v="3"/>
    <x v="0"/>
    <n v="-233.16"/>
    <n v="2993.03"/>
    <x v="12"/>
  </r>
  <r>
    <d v="2018-08-01T00:00:00"/>
    <x v="3"/>
    <x v="1"/>
    <n v="-10.52"/>
    <n v="134.99"/>
    <x v="12"/>
  </r>
  <r>
    <d v="2018-08-01T00:00:00"/>
    <x v="4"/>
    <x v="0"/>
    <n v="-462.68"/>
    <n v="5442"/>
    <x v="12"/>
  </r>
  <r>
    <d v="2018-08-01T00:00:00"/>
    <x v="4"/>
    <x v="1"/>
    <n v="-20.87"/>
    <n v="245.43"/>
    <x v="12"/>
  </r>
  <r>
    <d v="2018-08-01T00:00:00"/>
    <x v="2"/>
    <x v="2"/>
    <n v="374.35"/>
    <n v="8435.0300000000007"/>
    <x v="12"/>
  </r>
  <r>
    <d v="2018-08-01T00:00:00"/>
    <x v="2"/>
    <x v="3"/>
    <n v="16.88"/>
    <n v="380.42"/>
    <x v="12"/>
  </r>
  <r>
    <d v="2018-08-01T00:00:00"/>
    <x v="2"/>
    <x v="2"/>
    <n v="1266.04"/>
    <n v="28527.18"/>
    <x v="19"/>
  </r>
  <r>
    <d v="2018-08-01T00:00:00"/>
    <x v="2"/>
    <x v="3"/>
    <n v="57.1"/>
    <n v="1286.58"/>
    <x v="19"/>
  </r>
  <r>
    <d v="2018-08-01T00:00:00"/>
    <x v="3"/>
    <x v="4"/>
    <n v="-8.61"/>
    <n v="110.48"/>
    <x v="3"/>
  </r>
  <r>
    <d v="2018-08-01T00:00:00"/>
    <x v="3"/>
    <x v="5"/>
    <n v="-0.39"/>
    <n v="4.9800000000000004"/>
    <x v="3"/>
  </r>
  <r>
    <d v="2018-08-01T00:00:00"/>
    <x v="4"/>
    <x v="4"/>
    <n v="-17.170000000000002"/>
    <n v="202"/>
    <x v="3"/>
  </r>
  <r>
    <d v="2018-08-01T00:00:00"/>
    <x v="4"/>
    <x v="5"/>
    <n v="-0.77"/>
    <n v="9.11"/>
    <x v="3"/>
  </r>
  <r>
    <d v="2018-08-01T00:00:00"/>
    <x v="3"/>
    <x v="0"/>
    <n v="-82.94"/>
    <n v="1064.68"/>
    <x v="15"/>
  </r>
  <r>
    <d v="2018-08-01T00:00:00"/>
    <x v="3"/>
    <x v="1"/>
    <n v="-3.74"/>
    <n v="48.02"/>
    <x v="15"/>
  </r>
  <r>
    <d v="2018-08-01T00:00:00"/>
    <x v="4"/>
    <x v="0"/>
    <n v="-164.68"/>
    <n v="1937"/>
    <x v="15"/>
  </r>
  <r>
    <d v="2018-08-01T00:00:00"/>
    <x v="4"/>
    <x v="1"/>
    <n v="-7.43"/>
    <n v="87.36"/>
    <x v="15"/>
  </r>
  <r>
    <d v="2018-08-01T00:00:00"/>
    <x v="2"/>
    <x v="2"/>
    <n v="133.21"/>
    <n v="3001.68"/>
    <x v="15"/>
  </r>
  <r>
    <d v="2018-08-01T00:00:00"/>
    <x v="2"/>
    <x v="3"/>
    <n v="6.01"/>
    <n v="135.38"/>
    <x v="15"/>
  </r>
  <r>
    <d v="2018-08-01T00:00:00"/>
    <x v="3"/>
    <x v="4"/>
    <n v="-5.52"/>
    <n v="70.88"/>
    <x v="3"/>
  </r>
  <r>
    <d v="2018-08-01T00:00:00"/>
    <x v="3"/>
    <x v="5"/>
    <n v="-0.25"/>
    <n v="3.2"/>
    <x v="3"/>
  </r>
  <r>
    <d v="2018-08-01T00:00:00"/>
    <x v="4"/>
    <x v="4"/>
    <n v="-11.05"/>
    <n v="130"/>
    <x v="3"/>
  </r>
  <r>
    <d v="2018-08-01T00:00:00"/>
    <x v="4"/>
    <x v="5"/>
    <n v="-0.5"/>
    <n v="5.87"/>
    <x v="3"/>
  </r>
  <r>
    <d v="2018-08-01T00:00:00"/>
    <x v="4"/>
    <x v="4"/>
    <n v="-3.57"/>
    <n v="42"/>
    <x v="3"/>
  </r>
  <r>
    <d v="2018-08-01T00:00:00"/>
    <x v="4"/>
    <x v="5"/>
    <n v="-0.16"/>
    <n v="1.89"/>
    <x v="3"/>
  </r>
  <r>
    <d v="2018-08-01T00:00:00"/>
    <x v="3"/>
    <x v="4"/>
    <n v="-35.6"/>
    <n v="457.12"/>
    <x v="3"/>
  </r>
  <r>
    <d v="2018-08-01T00:00:00"/>
    <x v="3"/>
    <x v="5"/>
    <n v="-1.6"/>
    <n v="20.61"/>
    <x v="3"/>
  </r>
  <r>
    <d v="2018-08-01T00:00:00"/>
    <x v="4"/>
    <x v="4"/>
    <n v="-70.569999999999993"/>
    <n v="830"/>
    <x v="3"/>
  </r>
  <r>
    <d v="2018-08-01T00:00:00"/>
    <x v="4"/>
    <x v="5"/>
    <n v="-3.18"/>
    <n v="37.42"/>
    <x v="3"/>
  </r>
  <r>
    <d v="2018-08-01T00:00:00"/>
    <x v="3"/>
    <x v="4"/>
    <n v="-6.42"/>
    <n v="82.5"/>
    <x v="3"/>
  </r>
  <r>
    <d v="2018-08-01T00:00:00"/>
    <x v="3"/>
    <x v="5"/>
    <n v="-0.28999999999999998"/>
    <n v="3.71"/>
    <x v="3"/>
  </r>
  <r>
    <d v="2018-08-01T00:00:00"/>
    <x v="4"/>
    <x v="4"/>
    <n v="-12.76"/>
    <n v="150"/>
    <x v="3"/>
  </r>
  <r>
    <d v="2018-08-01T00:00:00"/>
    <x v="4"/>
    <x v="5"/>
    <n v="-0.57999999999999996"/>
    <n v="6.76"/>
    <x v="3"/>
  </r>
  <r>
    <d v="2018-08-01T00:00:00"/>
    <x v="3"/>
    <x v="4"/>
    <n v="-36.35"/>
    <n v="466.91"/>
    <x v="3"/>
  </r>
  <r>
    <d v="2018-08-01T00:00:00"/>
    <x v="3"/>
    <x v="5"/>
    <n v="-1.63"/>
    <n v="21.05"/>
    <x v="3"/>
  </r>
  <r>
    <d v="2018-08-01T00:00:00"/>
    <x v="4"/>
    <x v="4"/>
    <n v="-72.03"/>
    <n v="847"/>
    <x v="3"/>
  </r>
  <r>
    <d v="2018-08-01T00:00:00"/>
    <x v="4"/>
    <x v="5"/>
    <n v="-3.25"/>
    <n v="38.19"/>
    <x v="3"/>
  </r>
  <r>
    <d v="2018-08-01T00:00:00"/>
    <x v="3"/>
    <x v="4"/>
    <n v="-1.83"/>
    <n v="23.47"/>
    <x v="3"/>
  </r>
  <r>
    <d v="2018-08-01T00:00:00"/>
    <x v="3"/>
    <x v="5"/>
    <n v="-0.08"/>
    <n v="1.06"/>
    <x v="3"/>
  </r>
  <r>
    <d v="2018-08-01T00:00:00"/>
    <x v="3"/>
    <x v="0"/>
    <n v="-1955.94"/>
    <n v="25108.55"/>
    <x v="1"/>
  </r>
  <r>
    <d v="2018-08-01T00:00:00"/>
    <x v="3"/>
    <x v="1"/>
    <n v="-88.24"/>
    <n v="1132.4100000000001"/>
    <x v="1"/>
  </r>
  <r>
    <d v="2018-08-01T00:00:00"/>
    <x v="4"/>
    <x v="0"/>
    <n v="-3881.06"/>
    <n v="45649"/>
    <x v="1"/>
  </r>
  <r>
    <d v="2018-08-01T00:00:00"/>
    <x v="4"/>
    <x v="1"/>
    <n v="-175"/>
    <n v="2058.75"/>
    <x v="1"/>
  </r>
  <r>
    <d v="2018-08-01T00:00:00"/>
    <x v="2"/>
    <x v="6"/>
    <n v="0"/>
    <n v="70757.55"/>
    <x v="1"/>
  </r>
  <r>
    <d v="2018-08-01T00:00:00"/>
    <x v="2"/>
    <x v="2"/>
    <n v="3140.19"/>
    <n v="70757.55"/>
    <x v="1"/>
  </r>
  <r>
    <d v="2018-08-01T00:00:00"/>
    <x v="2"/>
    <x v="3"/>
    <n v="141.63"/>
    <n v="3191.13"/>
    <x v="1"/>
  </r>
  <r>
    <d v="2018-08-01T00:00:00"/>
    <x v="3"/>
    <x v="0"/>
    <n v="-1879.72"/>
    <n v="24129.69"/>
    <x v="1"/>
  </r>
  <r>
    <d v="2018-08-01T00:00:00"/>
    <x v="3"/>
    <x v="1"/>
    <n v="-84.78"/>
    <n v="1088.23"/>
    <x v="1"/>
  </r>
  <r>
    <d v="2018-08-01T00:00:00"/>
    <x v="3"/>
    <x v="0"/>
    <n v="-3646.04"/>
    <n v="46804.62"/>
    <x v="1"/>
  </r>
  <r>
    <d v="2018-08-01T00:00:00"/>
    <x v="3"/>
    <x v="1"/>
    <n v="-164.46"/>
    <n v="2110.87"/>
    <x v="1"/>
  </r>
  <r>
    <d v="2018-08-01T00:00:00"/>
    <x v="3"/>
    <x v="4"/>
    <n v="-1.35"/>
    <n v="17.36"/>
    <x v="3"/>
  </r>
  <r>
    <d v="2018-08-01T00:00:00"/>
    <x v="3"/>
    <x v="5"/>
    <n v="-0.06"/>
    <n v="0.78"/>
    <x v="3"/>
  </r>
  <r>
    <d v="2018-08-01T00:00:00"/>
    <x v="4"/>
    <x v="4"/>
    <n v="-2.64"/>
    <n v="31"/>
    <x v="3"/>
  </r>
  <r>
    <d v="2018-08-01T00:00:00"/>
    <x v="4"/>
    <x v="5"/>
    <n v="-0.12"/>
    <n v="1.4"/>
    <x v="3"/>
  </r>
  <r>
    <d v="2018-08-01T00:00:00"/>
    <x v="2"/>
    <x v="6"/>
    <n v="0"/>
    <n v="208"/>
    <x v="5"/>
  </r>
  <r>
    <d v="2018-08-01T00:00:00"/>
    <x v="2"/>
    <x v="2"/>
    <n v="9.23"/>
    <n v="208"/>
    <x v="5"/>
  </r>
  <r>
    <d v="2018-08-01T00:00:00"/>
    <x v="2"/>
    <x v="3"/>
    <n v="0.42"/>
    <n v="9.3800000000000008"/>
    <x v="5"/>
  </r>
  <r>
    <d v="2018-08-01T00:00:00"/>
    <x v="3"/>
    <x v="0"/>
    <n v="-28.82"/>
    <n v="369.96"/>
    <x v="6"/>
  </r>
  <r>
    <d v="2018-08-01T00:00:00"/>
    <x v="3"/>
    <x v="1"/>
    <n v="-1.3"/>
    <n v="16.690000000000001"/>
    <x v="6"/>
  </r>
  <r>
    <d v="2018-08-01T00:00:00"/>
    <x v="4"/>
    <x v="0"/>
    <n v="-49.91"/>
    <n v="587"/>
    <x v="6"/>
  </r>
  <r>
    <d v="2018-08-01T00:00:00"/>
    <x v="4"/>
    <x v="1"/>
    <n v="-2.25"/>
    <n v="26.47"/>
    <x v="6"/>
  </r>
  <r>
    <d v="2018-08-01T00:00:00"/>
    <x v="2"/>
    <x v="2"/>
    <n v="42.47"/>
    <n v="956.96"/>
    <x v="6"/>
  </r>
  <r>
    <d v="2018-08-01T00:00:00"/>
    <x v="2"/>
    <x v="3"/>
    <n v="1.92"/>
    <n v="43.16"/>
    <x v="6"/>
  </r>
  <r>
    <d v="2018-08-01T00:00:00"/>
    <x v="2"/>
    <x v="6"/>
    <n v="0"/>
    <n v="956.96"/>
    <x v="6"/>
  </r>
  <r>
    <d v="2018-10-01T00:00:00"/>
    <x v="6"/>
    <x v="4"/>
    <n v="-86.42"/>
    <n v="1026"/>
    <x v="11"/>
  </r>
  <r>
    <d v="2018-10-01T00:00:00"/>
    <x v="6"/>
    <x v="5"/>
    <n v="-3.91"/>
    <n v="46.26"/>
    <x v="11"/>
  </r>
  <r>
    <d v="2018-07-01T00:00:00"/>
    <x v="7"/>
    <x v="0"/>
    <n v="-9045.94"/>
    <n v="67831"/>
    <x v="4"/>
  </r>
  <r>
    <d v="2018-07-01T00:00:00"/>
    <x v="7"/>
    <x v="1"/>
    <n v="-407.98"/>
    <n v="3059.19"/>
    <x v="4"/>
  </r>
  <r>
    <d v="2018-06-01T00:00:00"/>
    <x v="2"/>
    <x v="2"/>
    <n v="754.87"/>
    <n v="17009.22"/>
    <x v="15"/>
  </r>
  <r>
    <d v="2018-06-01T00:00:00"/>
    <x v="2"/>
    <x v="3"/>
    <n v="26.19"/>
    <n v="590.22"/>
    <x v="15"/>
  </r>
  <r>
    <d v="2018-06-01T00:00:00"/>
    <x v="2"/>
    <x v="0"/>
    <n v="-1597.49"/>
    <n v="17009"/>
    <x v="15"/>
  </r>
  <r>
    <d v="2018-06-01T00:00:00"/>
    <x v="2"/>
    <x v="1"/>
    <n v="-55.43"/>
    <n v="590.21"/>
    <x v="15"/>
  </r>
  <r>
    <d v="2018-06-01T00:00:00"/>
    <x v="7"/>
    <x v="0"/>
    <n v="-0.02"/>
    <n v="0.14000000000000001"/>
    <x v="15"/>
  </r>
  <r>
    <d v="2018-06-01T00:00:00"/>
    <x v="7"/>
    <x v="1"/>
    <n v="0"/>
    <n v="0.01"/>
    <x v="15"/>
  </r>
  <r>
    <d v="2018-06-01T00:00:00"/>
    <x v="2"/>
    <x v="2"/>
    <n v="1088.8699999999999"/>
    <n v="24535.14"/>
    <x v="15"/>
  </r>
  <r>
    <d v="2018-06-01T00:00:00"/>
    <x v="2"/>
    <x v="3"/>
    <n v="49.11"/>
    <n v="1106.53"/>
    <x v="15"/>
  </r>
  <r>
    <d v="2018-06-01T00:00:00"/>
    <x v="2"/>
    <x v="2"/>
    <n v="617.71"/>
    <n v="13918.74"/>
    <x v="15"/>
  </r>
  <r>
    <d v="2018-06-01T00:00:00"/>
    <x v="2"/>
    <x v="3"/>
    <n v="27.86"/>
    <n v="627.74"/>
    <x v="15"/>
  </r>
  <r>
    <d v="2018-06-01T00:00:00"/>
    <x v="2"/>
    <x v="0"/>
    <n v="-1307.25"/>
    <n v="13918.74"/>
    <x v="15"/>
  </r>
  <r>
    <d v="2018-10-01T00:00:00"/>
    <x v="6"/>
    <x v="4"/>
    <n v="-15.16"/>
    <n v="180"/>
    <x v="25"/>
  </r>
  <r>
    <d v="2018-10-01T00:00:00"/>
    <x v="6"/>
    <x v="5"/>
    <n v="-0.68"/>
    <n v="8.1199999999999992"/>
    <x v="25"/>
  </r>
  <r>
    <d v="2018-10-01T00:00:00"/>
    <x v="2"/>
    <x v="2"/>
    <n v="1340.28"/>
    <n v="30200"/>
    <x v="21"/>
  </r>
  <r>
    <d v="2018-10-01T00:00:00"/>
    <x v="2"/>
    <x v="3"/>
    <n v="60.44"/>
    <n v="1362.02"/>
    <x v="21"/>
  </r>
  <r>
    <d v="2018-10-01T00:00:00"/>
    <x v="6"/>
    <x v="0"/>
    <n v="-225.35"/>
    <n v="2675"/>
    <x v="29"/>
  </r>
  <r>
    <d v="2018-10-01T00:00:00"/>
    <x v="6"/>
    <x v="1"/>
    <n v="-10.15"/>
    <n v="120.64"/>
    <x v="29"/>
  </r>
  <r>
    <d v="2018-10-01T00:00:00"/>
    <x v="2"/>
    <x v="6"/>
    <n v="0"/>
    <n v="2675"/>
    <x v="29"/>
  </r>
  <r>
    <d v="2018-10-01T00:00:00"/>
    <x v="2"/>
    <x v="2"/>
    <n v="118.71"/>
    <n v="2675"/>
    <x v="29"/>
  </r>
  <r>
    <d v="2018-10-01T00:00:00"/>
    <x v="2"/>
    <x v="3"/>
    <n v="5.35"/>
    <n v="120.64"/>
    <x v="29"/>
  </r>
  <r>
    <d v="2018-10-01T00:00:00"/>
    <x v="6"/>
    <x v="0"/>
    <n v="-2544.0500000000002"/>
    <n v="30200"/>
    <x v="21"/>
  </r>
  <r>
    <d v="2018-10-01T00:00:00"/>
    <x v="6"/>
    <x v="1"/>
    <n v="-114.73"/>
    <n v="1362.02"/>
    <x v="21"/>
  </r>
  <r>
    <d v="2018-10-01T00:00:00"/>
    <x v="2"/>
    <x v="2"/>
    <n v="-39.58"/>
    <n v="-892"/>
    <x v="27"/>
  </r>
  <r>
    <d v="2018-10-01T00:00:00"/>
    <x v="2"/>
    <x v="3"/>
    <n v="-1.79"/>
    <n v="-40.22"/>
    <x v="27"/>
  </r>
  <r>
    <d v="2018-10-01T00:00:00"/>
    <x v="5"/>
    <x v="4"/>
    <n v="-0.06"/>
    <n v="0.64"/>
    <x v="3"/>
  </r>
  <r>
    <d v="2018-10-01T00:00:00"/>
    <x v="5"/>
    <x v="5"/>
    <n v="0"/>
    <n v="0.03"/>
    <x v="3"/>
  </r>
  <r>
    <d v="2018-10-01T00:00:00"/>
    <x v="6"/>
    <x v="4"/>
    <n v="-14.32"/>
    <n v="170"/>
    <x v="3"/>
  </r>
  <r>
    <d v="2018-10-01T00:00:00"/>
    <x v="6"/>
    <x v="5"/>
    <n v="-0.65"/>
    <n v="7.67"/>
    <x v="3"/>
  </r>
  <r>
    <d v="2018-10-01T00:00:00"/>
    <x v="2"/>
    <x v="2"/>
    <n v="28.71"/>
    <n v="647"/>
    <x v="16"/>
  </r>
  <r>
    <d v="2018-10-01T00:00:00"/>
    <x v="2"/>
    <x v="3"/>
    <n v="1.3"/>
    <n v="29.18"/>
    <x v="16"/>
  </r>
  <r>
    <d v="2018-10-01T00:00:00"/>
    <x v="6"/>
    <x v="0"/>
    <n v="-59.73"/>
    <n v="709"/>
    <x v="27"/>
  </r>
  <r>
    <d v="2018-10-01T00:00:00"/>
    <x v="6"/>
    <x v="1"/>
    <n v="-2.69"/>
    <n v="31.98"/>
    <x v="27"/>
  </r>
  <r>
    <d v="2018-10-01T00:00:00"/>
    <x v="2"/>
    <x v="6"/>
    <n v="0"/>
    <n v="-892"/>
    <x v="27"/>
  </r>
  <r>
    <d v="2018-09-01T00:00:00"/>
    <x v="6"/>
    <x v="4"/>
    <n v="-13.17"/>
    <n v="156.32"/>
    <x v="3"/>
  </r>
  <r>
    <d v="2018-09-01T00:00:00"/>
    <x v="6"/>
    <x v="5"/>
    <n v="-0.6"/>
    <n v="7.06"/>
    <x v="3"/>
  </r>
  <r>
    <d v="2018-09-01T00:00:00"/>
    <x v="3"/>
    <x v="4"/>
    <n v="-25.79"/>
    <n v="331"/>
    <x v="3"/>
  </r>
  <r>
    <d v="2018-09-01T00:00:00"/>
    <x v="3"/>
    <x v="5"/>
    <n v="-1.1599999999999999"/>
    <n v="14.93"/>
    <x v="3"/>
  </r>
  <r>
    <d v="2018-09-01T00:00:00"/>
    <x v="6"/>
    <x v="0"/>
    <n v="-1734.75"/>
    <n v="20593"/>
    <x v="0"/>
  </r>
  <r>
    <d v="2018-09-01T00:00:00"/>
    <x v="6"/>
    <x v="1"/>
    <n v="-78.25"/>
    <n v="928.74"/>
    <x v="0"/>
  </r>
  <r>
    <d v="2018-09-01T00:00:00"/>
    <x v="3"/>
    <x v="0"/>
    <n v="-3442.23"/>
    <n v="44188"/>
    <x v="0"/>
  </r>
  <r>
    <d v="2018-09-01T00:00:00"/>
    <x v="3"/>
    <x v="1"/>
    <n v="-155.24"/>
    <n v="1992.88"/>
    <x v="0"/>
  </r>
  <r>
    <d v="2018-09-01T00:00:00"/>
    <x v="2"/>
    <x v="2"/>
    <n v="2962.71"/>
    <n v="66758"/>
    <x v="0"/>
  </r>
  <r>
    <d v="2018-09-01T00:00:00"/>
    <x v="2"/>
    <x v="3"/>
    <n v="133.62"/>
    <n v="3010.78"/>
    <x v="0"/>
  </r>
  <r>
    <d v="2018-09-01T00:00:00"/>
    <x v="2"/>
    <x v="6"/>
    <n v="0"/>
    <n v="2202"/>
    <x v="5"/>
  </r>
  <r>
    <d v="2018-09-01T00:00:00"/>
    <x v="6"/>
    <x v="0"/>
    <n v="-6.49"/>
    <n v="77"/>
    <x v="5"/>
  </r>
  <r>
    <d v="2018-09-01T00:00:00"/>
    <x v="6"/>
    <x v="1"/>
    <n v="-0.28999999999999998"/>
    <n v="3.47"/>
    <x v="5"/>
  </r>
  <r>
    <d v="2018-09-01T00:00:00"/>
    <x v="3"/>
    <x v="0"/>
    <n v="-20.57"/>
    <n v="264"/>
    <x v="5"/>
  </r>
  <r>
    <d v="2018-09-01T00:00:00"/>
    <x v="3"/>
    <x v="1"/>
    <n v="-0.93"/>
    <n v="11.91"/>
    <x v="5"/>
  </r>
  <r>
    <d v="2018-09-01T00:00:00"/>
    <x v="2"/>
    <x v="6"/>
    <n v="0"/>
    <n v="341"/>
    <x v="5"/>
  </r>
  <r>
    <d v="2018-09-01T00:00:00"/>
    <x v="2"/>
    <x v="2"/>
    <n v="15.13"/>
    <n v="341"/>
    <x v="5"/>
  </r>
  <r>
    <d v="2018-09-01T00:00:00"/>
    <x v="2"/>
    <x v="3"/>
    <n v="0.68"/>
    <n v="15.38"/>
    <x v="5"/>
  </r>
  <r>
    <d v="2018-09-01T00:00:00"/>
    <x v="6"/>
    <x v="4"/>
    <n v="-1.32"/>
    <n v="15.68"/>
    <x v="3"/>
  </r>
  <r>
    <d v="2018-09-01T00:00:00"/>
    <x v="6"/>
    <x v="5"/>
    <n v="-0.06"/>
    <n v="0.71"/>
    <x v="3"/>
  </r>
  <r>
    <d v="2018-09-01T00:00:00"/>
    <x v="3"/>
    <x v="4"/>
    <n v="-4.28"/>
    <n v="55"/>
    <x v="3"/>
  </r>
  <r>
    <d v="2018-09-01T00:00:00"/>
    <x v="3"/>
    <x v="5"/>
    <n v="-0.19"/>
    <n v="2.48"/>
    <x v="3"/>
  </r>
  <r>
    <d v="2018-09-01T00:00:00"/>
    <x v="6"/>
    <x v="0"/>
    <n v="-41.95"/>
    <n v="498"/>
    <x v="5"/>
  </r>
  <r>
    <d v="2018-09-01T00:00:00"/>
    <x v="6"/>
    <x v="1"/>
    <n v="-1.91"/>
    <n v="22.44"/>
    <x v="5"/>
  </r>
  <r>
    <d v="2018-09-01T00:00:00"/>
    <x v="3"/>
    <x v="0"/>
    <n v="-132.75"/>
    <n v="1704"/>
    <x v="5"/>
  </r>
  <r>
    <d v="2018-09-01T00:00:00"/>
    <x v="3"/>
    <x v="1"/>
    <n v="-5.98"/>
    <n v="76.849999999999994"/>
    <x v="5"/>
  </r>
  <r>
    <d v="2018-09-01T00:00:00"/>
    <x v="6"/>
    <x v="0"/>
    <n v="-610.64"/>
    <n v="7248.84"/>
    <x v="1"/>
  </r>
  <r>
    <d v="2018-09-01T00:00:00"/>
    <x v="6"/>
    <x v="1"/>
    <n v="-27.54"/>
    <n v="326.93"/>
    <x v="1"/>
  </r>
  <r>
    <d v="2018-09-01T00:00:00"/>
    <x v="3"/>
    <x v="0"/>
    <n v="-1935.25"/>
    <n v="24843"/>
    <x v="1"/>
  </r>
  <r>
    <d v="2018-09-01T00:00:00"/>
    <x v="3"/>
    <x v="1"/>
    <n v="-87.26"/>
    <n v="1120.43"/>
    <x v="1"/>
  </r>
  <r>
    <d v="2018-09-01T00:00:00"/>
    <x v="2"/>
    <x v="6"/>
    <n v="0"/>
    <n v="32091.84"/>
    <x v="1"/>
  </r>
  <r>
    <d v="2018-09-01T00:00:00"/>
    <x v="2"/>
    <x v="2"/>
    <n v="1424.25"/>
    <n v="32091.84"/>
    <x v="1"/>
  </r>
  <r>
    <d v="2018-09-01T00:00:00"/>
    <x v="2"/>
    <x v="3"/>
    <n v="64.23"/>
    <n v="1447.34"/>
    <x v="1"/>
  </r>
  <r>
    <d v="2018-09-01T00:00:00"/>
    <x v="2"/>
    <x v="2"/>
    <n v="97.73"/>
    <n v="2202"/>
    <x v="5"/>
  </r>
  <r>
    <d v="2018-09-01T00:00:00"/>
    <x v="2"/>
    <x v="3"/>
    <n v="4.42"/>
    <n v="99.3"/>
    <x v="5"/>
  </r>
  <r>
    <d v="2018-09-01T00:00:00"/>
    <x v="2"/>
    <x v="2"/>
    <n v="530.73"/>
    <n v="11959.17"/>
    <x v="7"/>
  </r>
  <r>
    <d v="2018-09-01T00:00:00"/>
    <x v="2"/>
    <x v="3"/>
    <n v="23.94"/>
    <n v="539.35"/>
    <x v="7"/>
  </r>
  <r>
    <d v="2018-08-01T00:00:00"/>
    <x v="4"/>
    <x v="0"/>
    <n v="-58.06"/>
    <n v="683"/>
    <x v="6"/>
  </r>
  <r>
    <d v="2018-08-01T00:00:00"/>
    <x v="4"/>
    <x v="1"/>
    <n v="-2.62"/>
    <n v="30.8"/>
    <x v="6"/>
  </r>
  <r>
    <d v="2018-08-01T00:00:00"/>
    <x v="7"/>
    <x v="0"/>
    <n v="-50.68"/>
    <n v="380"/>
    <x v="6"/>
  </r>
  <r>
    <d v="2018-08-01T00:00:00"/>
    <x v="7"/>
    <x v="1"/>
    <n v="-2.29"/>
    <n v="17.14"/>
    <x v="6"/>
  </r>
  <r>
    <d v="2018-08-01T00:00:00"/>
    <x v="2"/>
    <x v="6"/>
    <n v="0"/>
    <n v="1383"/>
    <x v="6"/>
  </r>
  <r>
    <d v="2018-08-01T00:00:00"/>
    <x v="2"/>
    <x v="2"/>
    <n v="61.38"/>
    <n v="1383"/>
    <x v="6"/>
  </r>
  <r>
    <d v="2018-08-01T00:00:00"/>
    <x v="2"/>
    <x v="3"/>
    <n v="2.77"/>
    <n v="62.37"/>
    <x v="6"/>
  </r>
  <r>
    <d v="2018-08-01T00:00:00"/>
    <x v="4"/>
    <x v="0"/>
    <n v="-83877.94"/>
    <n v="986565.2"/>
    <x v="16"/>
  </r>
  <r>
    <d v="2018-08-01T00:00:00"/>
    <x v="4"/>
    <x v="1"/>
    <n v="-3782.88"/>
    <n v="44494.07"/>
    <x v="16"/>
  </r>
  <r>
    <d v="2018-08-01T00:00:00"/>
    <x v="2"/>
    <x v="6"/>
    <n v="0"/>
    <n v="989312.92"/>
    <x v="16"/>
  </r>
  <r>
    <d v="2018-08-01T00:00:00"/>
    <x v="2"/>
    <x v="2"/>
    <n v="43905.68"/>
    <n v="989312.92"/>
    <x v="16"/>
  </r>
  <r>
    <d v="2018-08-01T00:00:00"/>
    <x v="2"/>
    <x v="3"/>
    <n v="1979.96"/>
    <n v="44617.94"/>
    <x v="16"/>
  </r>
  <r>
    <d v="2018-08-01T00:00:00"/>
    <x v="4"/>
    <x v="0"/>
    <n v="-373.82"/>
    <n v="4396.97"/>
    <x v="2"/>
  </r>
  <r>
    <d v="2018-08-01T00:00:00"/>
    <x v="4"/>
    <x v="1"/>
    <n v="-16.850000000000001"/>
    <n v="198.3"/>
    <x v="2"/>
  </r>
  <r>
    <d v="2018-08-01T00:00:00"/>
    <x v="2"/>
    <x v="6"/>
    <n v="0"/>
    <n v="4396.99"/>
    <x v="2"/>
  </r>
  <r>
    <d v="2018-08-01T00:00:00"/>
    <x v="2"/>
    <x v="2"/>
    <n v="195.13"/>
    <n v="4396.99"/>
    <x v="2"/>
  </r>
  <r>
    <d v="2018-08-01T00:00:00"/>
    <x v="2"/>
    <x v="3"/>
    <n v="8.77"/>
    <n v="198.3"/>
    <x v="2"/>
  </r>
  <r>
    <d v="2018-08-01T00:00:00"/>
    <x v="4"/>
    <x v="0"/>
    <n v="-20437.59"/>
    <n v="240386.33"/>
    <x v="2"/>
  </r>
  <r>
    <d v="2018-08-01T00:00:00"/>
    <x v="4"/>
    <x v="1"/>
    <n v="-921.78"/>
    <n v="10841.45"/>
    <x v="2"/>
  </r>
  <r>
    <d v="2018-08-01T00:00:00"/>
    <x v="7"/>
    <x v="0"/>
    <n v="-3548.48"/>
    <n v="26608"/>
    <x v="2"/>
  </r>
  <r>
    <d v="2018-08-01T00:00:00"/>
    <x v="7"/>
    <x v="1"/>
    <n v="-159.94999999999999"/>
    <n v="1200.05"/>
    <x v="2"/>
  </r>
  <r>
    <d v="2018-08-01T00:00:00"/>
    <x v="2"/>
    <x v="6"/>
    <n v="0"/>
    <n v="267425.34000000003"/>
    <x v="2"/>
  </r>
  <r>
    <d v="2018-08-01T00:00:00"/>
    <x v="2"/>
    <x v="2"/>
    <n v="11868.35"/>
    <n v="267425.34000000003"/>
    <x v="2"/>
  </r>
  <r>
    <d v="2018-08-01T00:00:00"/>
    <x v="2"/>
    <x v="3"/>
    <n v="535.29"/>
    <n v="12060.87"/>
    <x v="2"/>
  </r>
  <r>
    <d v="2018-08-01T00:00:00"/>
    <x v="4"/>
    <x v="0"/>
    <n v="-121437.72"/>
    <n v="1428341.91"/>
    <x v="10"/>
  </r>
  <r>
    <d v="2018-08-01T00:00:00"/>
    <x v="4"/>
    <x v="1"/>
    <n v="-5477.06"/>
    <n v="64418.29"/>
    <x v="10"/>
  </r>
  <r>
    <d v="2018-08-01T00:00:00"/>
    <x v="2"/>
    <x v="6"/>
    <n v="0"/>
    <n v="1429887.74"/>
    <x v="10"/>
  </r>
  <r>
    <d v="2018-08-01T00:00:00"/>
    <x v="2"/>
    <x v="2"/>
    <n v="63458.25"/>
    <n v="1429887.74"/>
    <x v="10"/>
  </r>
  <r>
    <d v="2018-08-01T00:00:00"/>
    <x v="2"/>
    <x v="3"/>
    <n v="2862.12"/>
    <n v="64487.96"/>
    <x v="10"/>
  </r>
  <r>
    <d v="2018-08-01T00:00:00"/>
    <x v="4"/>
    <x v="0"/>
    <n v="-3787.96"/>
    <n v="44554"/>
    <x v="1"/>
  </r>
  <r>
    <d v="2018-08-01T00:00:00"/>
    <x v="4"/>
    <x v="1"/>
    <n v="-170.81"/>
    <n v="2009.36"/>
    <x v="1"/>
  </r>
  <r>
    <d v="2018-08-01T00:00:00"/>
    <x v="2"/>
    <x v="0"/>
    <n v="-8.08"/>
    <n v="86"/>
    <x v="2"/>
  </r>
  <r>
    <d v="2018-08-01T00:00:00"/>
    <x v="2"/>
    <x v="1"/>
    <n v="-0.36"/>
    <n v="3.88"/>
    <x v="2"/>
  </r>
  <r>
    <d v="2018-08-01T00:00:00"/>
    <x v="7"/>
    <x v="0"/>
    <n v="-173.5"/>
    <n v="1301"/>
    <x v="1"/>
  </r>
  <r>
    <d v="2018-08-01T00:00:00"/>
    <x v="7"/>
    <x v="1"/>
    <n v="-7.83"/>
    <n v="58.68"/>
    <x v="1"/>
  </r>
  <r>
    <d v="2018-08-01T00:00:00"/>
    <x v="2"/>
    <x v="2"/>
    <n v="3105.91"/>
    <n v="69984.69"/>
    <x v="1"/>
  </r>
  <r>
    <d v="2018-08-01T00:00:00"/>
    <x v="2"/>
    <x v="3"/>
    <n v="140.04"/>
    <n v="3156.32"/>
    <x v="1"/>
  </r>
  <r>
    <d v="2018-08-01T00:00:00"/>
    <x v="2"/>
    <x v="6"/>
    <n v="0"/>
    <n v="69984.69"/>
    <x v="1"/>
  </r>
  <r>
    <d v="2018-09-01T00:00:00"/>
    <x v="3"/>
    <x v="7"/>
    <n v="28.9"/>
    <n v="-371"/>
    <x v="8"/>
  </r>
  <r>
    <d v="2018-09-01T00:00:00"/>
    <x v="4"/>
    <x v="7"/>
    <n v="4.68"/>
    <n v="-55"/>
    <x v="8"/>
  </r>
  <r>
    <d v="2018-09-01T00:00:00"/>
    <x v="3"/>
    <x v="0"/>
    <n v="-749.01"/>
    <n v="9615"/>
    <x v="13"/>
  </r>
  <r>
    <d v="2018-09-01T00:00:00"/>
    <x v="3"/>
    <x v="1"/>
    <n v="-33.78"/>
    <n v="433.64"/>
    <x v="13"/>
  </r>
  <r>
    <d v="2018-09-01T00:00:00"/>
    <x v="3"/>
    <x v="4"/>
    <n v="-3.02"/>
    <n v="38.64"/>
    <x v="3"/>
  </r>
  <r>
    <d v="2018-07-01T00:00:00"/>
    <x v="2"/>
    <x v="6"/>
    <n v="0"/>
    <n v="77"/>
    <x v="10"/>
  </r>
  <r>
    <d v="2018-07-01T00:00:00"/>
    <x v="2"/>
    <x v="2"/>
    <n v="3.42"/>
    <n v="77"/>
    <x v="10"/>
  </r>
  <r>
    <d v="2018-07-01T00:00:00"/>
    <x v="2"/>
    <x v="3"/>
    <n v="0.15"/>
    <n v="3.47"/>
    <x v="10"/>
  </r>
  <r>
    <d v="2018-07-01T00:00:00"/>
    <x v="7"/>
    <x v="0"/>
    <n v="-256.05"/>
    <n v="1920"/>
    <x v="0"/>
  </r>
  <r>
    <d v="2018-07-01T00:00:00"/>
    <x v="7"/>
    <x v="1"/>
    <n v="-11.55"/>
    <n v="86.59"/>
    <x v="0"/>
  </r>
  <r>
    <d v="2018-07-01T00:00:00"/>
    <x v="2"/>
    <x v="2"/>
    <n v="85.21"/>
    <n v="1920"/>
    <x v="0"/>
  </r>
  <r>
    <d v="2018-07-01T00:00:00"/>
    <x v="2"/>
    <x v="3"/>
    <n v="3.84"/>
    <n v="86.59"/>
    <x v="0"/>
  </r>
  <r>
    <d v="2018-07-01T00:00:00"/>
    <x v="4"/>
    <x v="4"/>
    <n v="-1.75"/>
    <n v="20.6"/>
    <x v="3"/>
  </r>
  <r>
    <d v="2018-07-01T00:00:00"/>
    <x v="4"/>
    <x v="5"/>
    <n v="-0.08"/>
    <n v="0.93"/>
    <x v="3"/>
  </r>
  <r>
    <d v="2018-07-01T00:00:00"/>
    <x v="7"/>
    <x v="4"/>
    <n v="-7.33"/>
    <n v="55"/>
    <x v="3"/>
  </r>
  <r>
    <d v="2018-07-01T00:00:00"/>
    <x v="7"/>
    <x v="5"/>
    <n v="-0.33"/>
    <n v="2.48"/>
    <x v="3"/>
  </r>
  <r>
    <d v="2018-07-01T00:00:00"/>
    <x v="2"/>
    <x v="2"/>
    <n v="2087.08"/>
    <n v="47026.99"/>
    <x v="1"/>
  </r>
  <r>
    <d v="2018-07-01T00:00:00"/>
    <x v="2"/>
    <x v="3"/>
    <n v="94.11"/>
    <n v="2120.92"/>
    <x v="1"/>
  </r>
  <r>
    <d v="2018-07-01T00:00:00"/>
    <x v="2"/>
    <x v="0"/>
    <n v="-65.739999999999995"/>
    <n v="700"/>
    <x v="9"/>
  </r>
  <r>
    <d v="2018-07-01T00:00:00"/>
    <x v="2"/>
    <x v="1"/>
    <n v="-2.97"/>
    <n v="31.57"/>
    <x v="9"/>
  </r>
  <r>
    <d v="2018-07-01T00:00:00"/>
    <x v="2"/>
    <x v="6"/>
    <n v="0"/>
    <n v="2202"/>
    <x v="5"/>
  </r>
  <r>
    <d v="2018-07-01T00:00:00"/>
    <x v="2"/>
    <x v="2"/>
    <n v="97.73"/>
    <n v="2202"/>
    <x v="5"/>
  </r>
  <r>
    <d v="2018-07-01T00:00:00"/>
    <x v="2"/>
    <x v="3"/>
    <n v="4.42"/>
    <n v="99.3"/>
    <x v="5"/>
  </r>
  <r>
    <d v="2018-07-01T00:00:00"/>
    <x v="4"/>
    <x v="0"/>
    <n v="-6.8"/>
    <n v="80"/>
    <x v="5"/>
  </r>
  <r>
    <d v="2018-07-01T00:00:00"/>
    <x v="4"/>
    <x v="1"/>
    <n v="-0.31"/>
    <n v="3.61"/>
    <x v="5"/>
  </r>
  <r>
    <d v="2018-07-01T00:00:00"/>
    <x v="7"/>
    <x v="0"/>
    <n v="-34.81"/>
    <n v="261"/>
    <x v="5"/>
  </r>
  <r>
    <d v="2018-07-01T00:00:00"/>
    <x v="7"/>
    <x v="1"/>
    <n v="-1.57"/>
    <n v="11.77"/>
    <x v="5"/>
  </r>
  <r>
    <d v="2018-07-01T00:00:00"/>
    <x v="2"/>
    <x v="6"/>
    <n v="0"/>
    <n v="341"/>
    <x v="5"/>
  </r>
  <r>
    <d v="2018-07-01T00:00:00"/>
    <x v="2"/>
    <x v="3"/>
    <n v="0.68"/>
    <n v="15.38"/>
    <x v="5"/>
  </r>
  <r>
    <d v="2018-07-01T00:00:00"/>
    <x v="2"/>
    <x v="2"/>
    <n v="15.13"/>
    <n v="341"/>
    <x v="5"/>
  </r>
  <r>
    <d v="2018-07-01T00:00:00"/>
    <x v="4"/>
    <x v="4"/>
    <n v="-1.39"/>
    <n v="16.399999999999999"/>
    <x v="3"/>
  </r>
  <r>
    <d v="2018-07-01T00:00:00"/>
    <x v="4"/>
    <x v="5"/>
    <n v="-0.06"/>
    <n v="0.74"/>
    <x v="3"/>
  </r>
  <r>
    <d v="2018-07-01T00:00:00"/>
    <x v="7"/>
    <x v="4"/>
    <n v="-6.93"/>
    <n v="52"/>
    <x v="3"/>
  </r>
  <r>
    <d v="2018-07-01T00:00:00"/>
    <x v="7"/>
    <x v="5"/>
    <n v="-0.31"/>
    <n v="2.35"/>
    <x v="3"/>
  </r>
  <r>
    <d v="2018-07-01T00:00:00"/>
    <x v="4"/>
    <x v="0"/>
    <n v="-43.61"/>
    <n v="513"/>
    <x v="5"/>
  </r>
  <r>
    <d v="2018-07-01T00:00:00"/>
    <x v="4"/>
    <x v="1"/>
    <n v="-1.96"/>
    <n v="23.14"/>
    <x v="5"/>
  </r>
  <r>
    <d v="2018-07-01T00:00:00"/>
    <x v="7"/>
    <x v="0"/>
    <n v="-225.25"/>
    <n v="1689"/>
    <x v="5"/>
  </r>
  <r>
    <d v="2018-07-01T00:00:00"/>
    <x v="7"/>
    <x v="1"/>
    <n v="-10.16"/>
    <n v="76.16"/>
    <x v="5"/>
  </r>
  <r>
    <d v="2018-07-01T00:00:00"/>
    <x v="4"/>
    <x v="0"/>
    <n v="-5680.13"/>
    <n v="66809.34"/>
    <x v="2"/>
  </r>
  <r>
    <d v="2018-07-01T00:00:00"/>
    <x v="4"/>
    <x v="1"/>
    <n v="-256.08"/>
    <n v="3013.06"/>
    <x v="2"/>
  </r>
  <r>
    <d v="2018-07-01T00:00:00"/>
    <x v="4"/>
    <x v="0"/>
    <n v="-614.09"/>
    <n v="7222.84"/>
    <x v="1"/>
  </r>
  <r>
    <d v="2018-07-01T00:00:00"/>
    <x v="4"/>
    <x v="1"/>
    <n v="-27.69"/>
    <n v="325.79000000000002"/>
    <x v="1"/>
  </r>
  <r>
    <d v="2018-07-01T00:00:00"/>
    <x v="7"/>
    <x v="0"/>
    <n v="-3163.55"/>
    <n v="23722"/>
    <x v="1"/>
  </r>
  <r>
    <d v="2018-07-01T00:00:00"/>
    <x v="7"/>
    <x v="1"/>
    <n v="-142.69"/>
    <n v="1069.8499999999999"/>
    <x v="1"/>
  </r>
  <r>
    <d v="2018-07-01T00:00:00"/>
    <x v="2"/>
    <x v="6"/>
    <n v="0"/>
    <n v="30944.84"/>
    <x v="1"/>
  </r>
  <r>
    <d v="2018-07-01T00:00:00"/>
    <x v="2"/>
    <x v="2"/>
    <n v="1373.35"/>
    <n v="30944.84"/>
    <x v="1"/>
  </r>
  <r>
    <d v="2018-07-01T00:00:00"/>
    <x v="2"/>
    <x v="3"/>
    <n v="61.95"/>
    <n v="1395.62"/>
    <x v="1"/>
  </r>
  <r>
    <d v="2018-07-01T00:00:00"/>
    <x v="2"/>
    <x v="6"/>
    <n v="0"/>
    <n v="47026.99"/>
    <x v="1"/>
  </r>
  <r>
    <d v="2018-07-01T00:00:00"/>
    <x v="7"/>
    <x v="0"/>
    <n v="-24334.12"/>
    <n v="182469.02"/>
    <x v="2"/>
  </r>
  <r>
    <d v="2018-07-01T00:00:00"/>
    <x v="7"/>
    <x v="1"/>
    <n v="-1097.44"/>
    <n v="8229.36"/>
    <x v="2"/>
  </r>
  <r>
    <d v="2018-07-01T00:00:00"/>
    <x v="2"/>
    <x v="6"/>
    <n v="0"/>
    <n v="249309.09"/>
    <x v="2"/>
  </r>
  <r>
    <d v="2018-07-01T00:00:00"/>
    <x v="2"/>
    <x v="2"/>
    <n v="11064.35"/>
    <n v="249309.09"/>
    <x v="2"/>
  </r>
  <r>
    <d v="2018-07-01T00:00:00"/>
    <x v="2"/>
    <x v="3"/>
    <n v="499.02"/>
    <n v="11243.79"/>
    <x v="2"/>
  </r>
  <r>
    <d v="2018-07-01T00:00:00"/>
    <x v="2"/>
    <x v="0"/>
    <n v="-43.78"/>
    <n v="466"/>
    <x v="2"/>
  </r>
  <r>
    <d v="2018-07-01T00:00:00"/>
    <x v="2"/>
    <x v="1"/>
    <n v="-1.98"/>
    <n v="21.01"/>
    <x v="2"/>
  </r>
  <r>
    <d v="2018-07-01T00:00:00"/>
    <x v="2"/>
    <x v="2"/>
    <n v="27791.46"/>
    <n v="626216.56999999995"/>
    <x v="2"/>
  </r>
  <r>
    <d v="2018-07-01T00:00:00"/>
    <x v="2"/>
    <x v="3"/>
    <n v="1253.51"/>
    <n v="28242.49"/>
    <x v="2"/>
  </r>
  <r>
    <d v="2018-07-01T00:00:00"/>
    <x v="2"/>
    <x v="0"/>
    <n v="-20823.71"/>
    <n v="221716.76"/>
    <x v="2"/>
  </r>
  <r>
    <d v="2018-07-01T00:00:00"/>
    <x v="2"/>
    <x v="1"/>
    <n v="-939.3"/>
    <n v="9999.6"/>
    <x v="2"/>
  </r>
  <r>
    <d v="2018-07-01T00:00:00"/>
    <x v="7"/>
    <x v="0"/>
    <n v="-25825.03"/>
    <n v="193649.19"/>
    <x v="2"/>
  </r>
  <r>
    <d v="2018-07-01T00:00:00"/>
    <x v="7"/>
    <x v="1"/>
    <n v="-1164.68"/>
    <n v="8733.57"/>
    <x v="2"/>
  </r>
  <r>
    <d v="2018-07-01T00:00:00"/>
    <x v="2"/>
    <x v="6"/>
    <n v="0"/>
    <n v="222145.38"/>
    <x v="2"/>
  </r>
  <r>
    <d v="2018-07-01T00:00:00"/>
    <x v="2"/>
    <x v="2"/>
    <n v="9858.84"/>
    <n v="222145.38"/>
    <x v="2"/>
  </r>
  <r>
    <d v="2018-07-01T00:00:00"/>
    <x v="2"/>
    <x v="3"/>
    <n v="444.63"/>
    <n v="10018.81"/>
    <x v="2"/>
  </r>
  <r>
    <d v="2018-07-01T00:00:00"/>
    <x v="2"/>
    <x v="0"/>
    <n v="-2671.65"/>
    <n v="28445.19"/>
    <x v="2"/>
  </r>
  <r>
    <d v="2018-07-01T00:00:00"/>
    <x v="2"/>
    <x v="1"/>
    <n v="-120.59"/>
    <n v="1282.8599999999999"/>
    <x v="2"/>
  </r>
  <r>
    <d v="2018-07-01T00:00:00"/>
    <x v="9"/>
    <x v="0"/>
    <n v="-78.97"/>
    <n v="805"/>
    <x v="2"/>
  </r>
  <r>
    <d v="2018-07-01T00:00:00"/>
    <x v="9"/>
    <x v="1"/>
    <n v="-3.56"/>
    <n v="36.31"/>
    <x v="2"/>
  </r>
  <r>
    <d v="2018-07-01T00:00:00"/>
    <x v="8"/>
    <x v="6"/>
    <n v="-5.96"/>
    <n v="805"/>
    <x v="2"/>
  </r>
  <r>
    <d v="2018-07-01T00:00:00"/>
    <x v="8"/>
    <x v="2"/>
    <n v="26.48"/>
    <n v="805"/>
    <x v="2"/>
  </r>
  <r>
    <d v="2018-07-01T00:00:00"/>
    <x v="8"/>
    <x v="3"/>
    <n v="1.19"/>
    <n v="36.31"/>
    <x v="2"/>
  </r>
  <r>
    <d v="2018-07-01T00:00:00"/>
    <x v="7"/>
    <x v="0"/>
    <n v="-53876.6"/>
    <n v="403993.8"/>
    <x v="2"/>
  </r>
  <r>
    <d v="2018-07-01T00:00:00"/>
    <x v="7"/>
    <x v="1"/>
    <n v="-2429.8000000000002"/>
    <n v="18219.98"/>
    <x v="2"/>
  </r>
  <r>
    <d v="2018-07-01T00:00:00"/>
    <x v="2"/>
    <x v="2"/>
    <n v="32932.550000000003"/>
    <n v="742058.7"/>
    <x v="2"/>
  </r>
  <r>
    <d v="2018-07-01T00:00:00"/>
    <x v="2"/>
    <x v="3"/>
    <n v="1485.23"/>
    <n v="33466.86"/>
    <x v="2"/>
  </r>
  <r>
    <d v="2018-07-01T00:00:00"/>
    <x v="2"/>
    <x v="0"/>
    <n v="-8999.36"/>
    <n v="95819"/>
    <x v="2"/>
  </r>
  <r>
    <d v="2018-07-01T00:00:00"/>
    <x v="2"/>
    <x v="1"/>
    <n v="-406.09"/>
    <n v="4321.26"/>
    <x v="2"/>
  </r>
  <r>
    <d v="2018-07-01T00:00:00"/>
    <x v="7"/>
    <x v="0"/>
    <n v="-31144.080000000002"/>
    <n v="233534.42"/>
    <x v="2"/>
  </r>
  <r>
    <d v="2018-07-01T00:00:00"/>
    <x v="7"/>
    <x v="1"/>
    <n v="-1404.62"/>
    <n v="10532.46"/>
    <x v="2"/>
  </r>
  <r>
    <d v="2018-07-01T00:00:00"/>
    <x v="2"/>
    <x v="6"/>
    <n v="0"/>
    <n v="321471.82"/>
    <x v="2"/>
  </r>
  <r>
    <d v="2018-07-01T00:00:00"/>
    <x v="2"/>
    <x v="6"/>
    <n v="0"/>
    <n v="626216.56999999995"/>
    <x v="2"/>
  </r>
  <r>
    <d v="2018-07-01T00:00:00"/>
    <x v="7"/>
    <x v="0"/>
    <n v="-50207.85"/>
    <n v="376483.99"/>
    <x v="2"/>
  </r>
  <r>
    <d v="2018-07-01T00:00:00"/>
    <x v="7"/>
    <x v="1"/>
    <n v="-2264.25"/>
    <n v="16979.310000000001"/>
    <x v="2"/>
  </r>
  <r>
    <d v="2018-07-01T00:00:00"/>
    <x v="2"/>
    <x v="6"/>
    <n v="0"/>
    <n v="595413.15"/>
    <x v="2"/>
  </r>
  <r>
    <d v="2018-07-01T00:00:00"/>
    <x v="2"/>
    <x v="2"/>
    <n v="26424.49"/>
    <n v="595413.15"/>
    <x v="2"/>
  </r>
  <r>
    <d v="2018-07-01T00:00:00"/>
    <x v="2"/>
    <x v="3"/>
    <n v="1191.6600000000001"/>
    <n v="26853.1"/>
    <x v="2"/>
  </r>
  <r>
    <d v="2018-07-01T00:00:00"/>
    <x v="2"/>
    <x v="0"/>
    <n v="-93.64"/>
    <n v="997"/>
    <x v="2"/>
  </r>
  <r>
    <d v="2018-07-01T00:00:00"/>
    <x v="2"/>
    <x v="1"/>
    <n v="-4.22"/>
    <n v="44.97"/>
    <x v="2"/>
  </r>
  <r>
    <d v="2018-07-01T00:00:00"/>
    <x v="2"/>
    <x v="2"/>
    <n v="14266.8"/>
    <n v="321471.82"/>
    <x v="2"/>
  </r>
  <r>
    <d v="2018-07-01T00:00:00"/>
    <x v="2"/>
    <x v="3"/>
    <n v="643.36"/>
    <n v="14498.31"/>
    <x v="2"/>
  </r>
  <r>
    <d v="2018-07-01T00:00:00"/>
    <x v="2"/>
    <x v="0"/>
    <n v="-326.89999999999998"/>
    <n v="3480.8"/>
    <x v="2"/>
  </r>
  <r>
    <d v="2018-07-01T00:00:00"/>
    <x v="2"/>
    <x v="1"/>
    <n v="-14.74"/>
    <n v="156.99"/>
    <x v="2"/>
  </r>
  <r>
    <d v="2018-07-01T00:00:00"/>
    <x v="7"/>
    <x v="0"/>
    <n v="-71028.429999999993"/>
    <n v="532607.77"/>
    <x v="2"/>
  </r>
  <r>
    <d v="2018-07-01T00:00:00"/>
    <x v="7"/>
    <x v="1"/>
    <n v="-3203.34"/>
    <n v="24020.63"/>
    <x v="2"/>
  </r>
  <r>
    <d v="2018-07-01T00:00:00"/>
    <x v="2"/>
    <x v="6"/>
    <n v="0"/>
    <n v="843195.54"/>
    <x v="2"/>
  </r>
  <r>
    <d v="2018-07-01T00:00:00"/>
    <x v="2"/>
    <x v="2"/>
    <n v="37420.879999999997"/>
    <n v="843195.54"/>
    <x v="2"/>
  </r>
  <r>
    <d v="2018-07-01T00:00:00"/>
    <x v="2"/>
    <x v="3"/>
    <n v="1687.73"/>
    <n v="38028.089999999997"/>
    <x v="2"/>
  </r>
  <r>
    <d v="2018-07-01T00:00:00"/>
    <x v="2"/>
    <x v="0"/>
    <n v="-260.41000000000003"/>
    <n v="2772.77"/>
    <x v="2"/>
  </r>
  <r>
    <d v="2018-07-01T00:00:00"/>
    <x v="2"/>
    <x v="1"/>
    <n v="-11.73"/>
    <n v="125.03"/>
    <x v="2"/>
  </r>
  <r>
    <d v="2018-07-01T00:00:00"/>
    <x v="7"/>
    <x v="0"/>
    <n v="-86172.01"/>
    <n v="646159.69999999995"/>
    <x v="2"/>
  </r>
  <r>
    <d v="2018-07-01T00:00:00"/>
    <x v="7"/>
    <x v="1"/>
    <n v="-3886.2"/>
    <n v="29141.81"/>
    <x v="2"/>
  </r>
  <r>
    <d v="2018-07-01T00:00:00"/>
    <x v="2"/>
    <x v="6"/>
    <n v="0"/>
    <n v="742058.7"/>
    <x v="2"/>
  </r>
  <r>
    <d v="2018-07-01T00:00:00"/>
    <x v="7"/>
    <x v="0"/>
    <n v="-56315.17"/>
    <n v="422279.73"/>
    <x v="2"/>
  </r>
  <r>
    <d v="2018-07-01T00:00:00"/>
    <x v="7"/>
    <x v="1"/>
    <n v="-2539.85"/>
    <n v="19044.849999999999"/>
    <x v="2"/>
  </r>
  <r>
    <d v="2018-07-01T00:00:00"/>
    <x v="2"/>
    <x v="6"/>
    <n v="0"/>
    <n v="707317.59"/>
    <x v="2"/>
  </r>
  <r>
    <d v="2018-07-01T00:00:00"/>
    <x v="2"/>
    <x v="2"/>
    <n v="31390.71"/>
    <n v="707317.59"/>
    <x v="2"/>
  </r>
  <r>
    <d v="2018-07-01T00:00:00"/>
    <x v="2"/>
    <x v="3"/>
    <n v="1415.67"/>
    <n v="31899.91"/>
    <x v="2"/>
  </r>
  <r>
    <d v="2018-11-01T00:00:00"/>
    <x v="3"/>
    <x v="0"/>
    <n v="-9.1199999999999992"/>
    <n v="117"/>
    <x v="2"/>
  </r>
  <r>
    <d v="2018-11-01T00:00:00"/>
    <x v="3"/>
    <x v="1"/>
    <n v="-0.41"/>
    <n v="5.28"/>
    <x v="2"/>
  </r>
  <r>
    <d v="2018-11-01T00:00:00"/>
    <x v="2"/>
    <x v="2"/>
    <n v="11099.11"/>
    <n v="250093.21"/>
    <x v="2"/>
  </r>
  <r>
    <d v="2018-11-01T00:00:00"/>
    <x v="2"/>
    <x v="3"/>
    <n v="500.55"/>
    <n v="11279.22"/>
    <x v="2"/>
  </r>
  <r>
    <d v="2018-10-01T00:00:00"/>
    <x v="5"/>
    <x v="4"/>
    <n v="-15.7"/>
    <n v="176"/>
    <x v="3"/>
  </r>
  <r>
    <d v="2018-10-01T00:00:00"/>
    <x v="5"/>
    <x v="5"/>
    <n v="-0.7"/>
    <n v="7.94"/>
    <x v="3"/>
  </r>
  <r>
    <d v="2018-10-01T00:00:00"/>
    <x v="6"/>
    <x v="4"/>
    <n v="-40.520000000000003"/>
    <n v="481"/>
    <x v="3"/>
  </r>
  <r>
    <d v="2018-10-01T00:00:00"/>
    <x v="6"/>
    <x v="5"/>
    <n v="-1.83"/>
    <n v="21.69"/>
    <x v="3"/>
  </r>
  <r>
    <d v="2018-10-01T00:00:00"/>
    <x v="4"/>
    <x v="0"/>
    <n v="44.04"/>
    <n v="-518"/>
    <x v="27"/>
  </r>
  <r>
    <d v="2018-10-01T00:00:00"/>
    <x v="4"/>
    <x v="1"/>
    <n v="1.98"/>
    <n v="-23.36"/>
    <x v="27"/>
  </r>
  <r>
    <d v="2018-10-01T00:00:00"/>
    <x v="5"/>
    <x v="4"/>
    <n v="-2.46"/>
    <n v="27.6"/>
    <x v="3"/>
  </r>
  <r>
    <d v="2018-10-01T00:00:00"/>
    <x v="5"/>
    <x v="5"/>
    <n v="-0.11"/>
    <n v="1.24"/>
    <x v="3"/>
  </r>
  <r>
    <d v="2018-10-01T00:00:00"/>
    <x v="6"/>
    <x v="4"/>
    <n v="-6.32"/>
    <n v="75"/>
    <x v="3"/>
  </r>
  <r>
    <d v="2018-10-01T00:00:00"/>
    <x v="6"/>
    <x v="5"/>
    <n v="-0.28000000000000003"/>
    <n v="3.38"/>
    <x v="3"/>
  </r>
  <r>
    <d v="2018-10-01T00:00:00"/>
    <x v="5"/>
    <x v="0"/>
    <n v="-46.66"/>
    <n v="523"/>
    <x v="6"/>
  </r>
  <r>
    <d v="2018-10-01T00:00:00"/>
    <x v="5"/>
    <x v="1"/>
    <n v="-2.11"/>
    <n v="23.59"/>
    <x v="6"/>
  </r>
  <r>
    <d v="2018-10-01T00:00:00"/>
    <x v="5"/>
    <x v="0"/>
    <n v="-239.8"/>
    <n v="2688"/>
    <x v="4"/>
  </r>
  <r>
    <d v="2018-10-01T00:00:00"/>
    <x v="5"/>
    <x v="1"/>
    <n v="-10.81"/>
    <n v="121.23"/>
    <x v="4"/>
  </r>
  <r>
    <d v="2018-10-01T00:00:00"/>
    <x v="6"/>
    <x v="0"/>
    <n v="-622.70000000000005"/>
    <n v="7392"/>
    <x v="4"/>
  </r>
  <r>
    <d v="2018-10-01T00:00:00"/>
    <x v="6"/>
    <x v="1"/>
    <n v="-28.08"/>
    <n v="333.38"/>
    <x v="4"/>
  </r>
  <r>
    <d v="2018-10-01T00:00:00"/>
    <x v="5"/>
    <x v="1"/>
    <n v="-122.5"/>
    <n v="1373.12"/>
    <x v="2"/>
  </r>
  <r>
    <d v="2018-10-01T00:00:00"/>
    <x v="6"/>
    <x v="0"/>
    <n v="-6979.79"/>
    <n v="82856"/>
    <x v="2"/>
  </r>
  <r>
    <d v="2018-10-01T00:00:00"/>
    <x v="6"/>
    <x v="1"/>
    <n v="-314.8"/>
    <n v="3736.83"/>
    <x v="2"/>
  </r>
  <r>
    <d v="2018-10-01T00:00:00"/>
    <x v="2"/>
    <x v="2"/>
    <n v="5028.33"/>
    <n v="113301.37"/>
    <x v="2"/>
  </r>
  <r>
    <d v="2018-10-01T00:00:00"/>
    <x v="2"/>
    <x v="3"/>
    <n v="226.77"/>
    <n v="5109.91"/>
    <x v="2"/>
  </r>
  <r>
    <d v="2018-10-01T00:00:00"/>
    <x v="2"/>
    <x v="6"/>
    <n v="0"/>
    <n v="113301.37"/>
    <x v="2"/>
  </r>
  <r>
    <d v="2018-10-01T00:00:00"/>
    <x v="5"/>
    <x v="0"/>
    <n v="-64.23"/>
    <n v="720"/>
    <x v="0"/>
  </r>
  <r>
    <d v="2018-10-01T00:00:00"/>
    <x v="5"/>
    <x v="1"/>
    <n v="-2.9"/>
    <n v="32.47"/>
    <x v="0"/>
  </r>
  <r>
    <d v="2018-10-01T00:00:00"/>
    <x v="6"/>
    <x v="0"/>
    <n v="-166.8"/>
    <n v="1980"/>
    <x v="0"/>
  </r>
  <r>
    <d v="2018-10-01T00:00:00"/>
    <x v="6"/>
    <x v="1"/>
    <n v="-7.52"/>
    <n v="89.3"/>
    <x v="0"/>
  </r>
  <r>
    <d v="2018-10-01T00:00:00"/>
    <x v="5"/>
    <x v="0"/>
    <n v="-787.75"/>
    <n v="8830.41"/>
    <x v="1"/>
  </r>
  <r>
    <d v="2018-10-01T00:00:00"/>
    <x v="5"/>
    <x v="1"/>
    <n v="-35.51"/>
    <n v="398.28"/>
    <x v="1"/>
  </r>
  <r>
    <d v="2018-10-01T00:00:00"/>
    <x v="6"/>
    <x v="0"/>
    <n v="-2045.92"/>
    <n v="24287"/>
    <x v="1"/>
  </r>
  <r>
    <d v="2018-10-01T00:00:00"/>
    <x v="6"/>
    <x v="1"/>
    <n v="-92.27"/>
    <n v="1095.3499999999999"/>
    <x v="1"/>
  </r>
  <r>
    <d v="2018-10-01T00:00:00"/>
    <x v="2"/>
    <x v="6"/>
    <n v="0"/>
    <n v="33117.410000000003"/>
    <x v="1"/>
  </r>
  <r>
    <d v="2018-10-01T00:00:00"/>
    <x v="2"/>
    <x v="2"/>
    <n v="1469.76"/>
    <n v="33117.410000000003"/>
    <x v="1"/>
  </r>
  <r>
    <d v="2018-10-01T00:00:00"/>
    <x v="2"/>
    <x v="3"/>
    <n v="66.28"/>
    <n v="1493.6"/>
    <x v="1"/>
  </r>
  <r>
    <d v="2018-07-01T00:00:00"/>
    <x v="2"/>
    <x v="2"/>
    <n v="18.149999999999999"/>
    <n v="409"/>
    <x v="5"/>
  </r>
  <r>
    <d v="2018-07-01T00:00:00"/>
    <x v="2"/>
    <x v="3"/>
    <n v="0.82"/>
    <n v="18.45"/>
    <x v="5"/>
  </r>
  <r>
    <d v="2018-07-01T00:00:00"/>
    <x v="4"/>
    <x v="0"/>
    <n v="-86.21"/>
    <n v="1014.1"/>
    <x v="6"/>
  </r>
  <r>
    <d v="2018-07-01T00:00:00"/>
    <x v="4"/>
    <x v="1"/>
    <n v="-3.89"/>
    <n v="45.73"/>
    <x v="6"/>
  </r>
  <r>
    <d v="2018-07-01T00:00:00"/>
    <x v="4"/>
    <x v="0"/>
    <n v="-12.75"/>
    <n v="150"/>
    <x v="5"/>
  </r>
  <r>
    <d v="2018-07-01T00:00:00"/>
    <x v="4"/>
    <x v="1"/>
    <n v="-0.56999999999999995"/>
    <n v="6.76"/>
    <x v="5"/>
  </r>
  <r>
    <d v="2018-07-01T00:00:00"/>
    <x v="7"/>
    <x v="0"/>
    <n v="-34.54"/>
    <n v="259"/>
    <x v="5"/>
  </r>
  <r>
    <d v="2018-07-01T00:00:00"/>
    <x v="7"/>
    <x v="1"/>
    <n v="-1.56"/>
    <n v="11.68"/>
    <x v="5"/>
  </r>
  <r>
    <d v="2018-07-01T00:00:00"/>
    <x v="2"/>
    <x v="6"/>
    <n v="0"/>
    <n v="2880"/>
    <x v="14"/>
  </r>
  <r>
    <d v="2018-07-01T00:00:00"/>
    <x v="2"/>
    <x v="2"/>
    <n v="127.81"/>
    <n v="2880"/>
    <x v="14"/>
  </r>
  <r>
    <d v="2018-07-01T00:00:00"/>
    <x v="2"/>
    <x v="3"/>
    <n v="5.76"/>
    <n v="129.88999999999999"/>
    <x v="14"/>
  </r>
  <r>
    <d v="2018-07-01T00:00:00"/>
    <x v="2"/>
    <x v="6"/>
    <n v="0"/>
    <n v="409"/>
    <x v="5"/>
  </r>
  <r>
    <d v="2018-07-01T00:00:00"/>
    <x v="4"/>
    <x v="4"/>
    <n v="-6.07"/>
    <n v="71.400000000000006"/>
    <x v="3"/>
  </r>
  <r>
    <d v="2018-07-01T00:00:00"/>
    <x v="4"/>
    <x v="5"/>
    <n v="-0.27"/>
    <n v="3.22"/>
    <x v="3"/>
  </r>
  <r>
    <d v="2018-07-01T00:00:00"/>
    <x v="7"/>
    <x v="4"/>
    <n v="-16.399999999999999"/>
    <n v="123"/>
    <x v="3"/>
  </r>
  <r>
    <d v="2018-07-01T00:00:00"/>
    <x v="7"/>
    <x v="5"/>
    <n v="-0.74"/>
    <n v="5.55"/>
    <x v="3"/>
  </r>
  <r>
    <d v="2018-07-01T00:00:00"/>
    <x v="4"/>
    <x v="4"/>
    <n v="-6.97"/>
    <n v="82"/>
    <x v="3"/>
  </r>
  <r>
    <d v="2018-07-01T00:00:00"/>
    <x v="4"/>
    <x v="5"/>
    <n v="-0.31"/>
    <n v="3.7"/>
    <x v="3"/>
  </r>
  <r>
    <d v="2018-07-01T00:00:00"/>
    <x v="7"/>
    <x v="4"/>
    <n v="-19.07"/>
    <n v="143"/>
    <x v="3"/>
  </r>
  <r>
    <d v="2018-07-01T00:00:00"/>
    <x v="7"/>
    <x v="5"/>
    <n v="-0.86"/>
    <n v="6.45"/>
    <x v="3"/>
  </r>
  <r>
    <d v="2018-07-01T00:00:00"/>
    <x v="4"/>
    <x v="4"/>
    <n v="-38.72"/>
    <n v="455.6"/>
    <x v="3"/>
  </r>
  <r>
    <d v="2018-07-01T00:00:00"/>
    <x v="4"/>
    <x v="5"/>
    <n v="-1.74"/>
    <n v="20.54"/>
    <x v="3"/>
  </r>
  <r>
    <d v="2018-07-01T00:00:00"/>
    <x v="7"/>
    <x v="4"/>
    <n v="-105.36"/>
    <n v="790"/>
    <x v="3"/>
  </r>
  <r>
    <d v="2018-07-01T00:00:00"/>
    <x v="7"/>
    <x v="5"/>
    <n v="-4.75"/>
    <n v="35.630000000000003"/>
    <x v="3"/>
  </r>
  <r>
    <d v="2018-07-01T00:00:00"/>
    <x v="4"/>
    <x v="0"/>
    <n v="-89.78"/>
    <n v="1056"/>
    <x v="14"/>
  </r>
  <r>
    <d v="2018-07-01T00:00:00"/>
    <x v="4"/>
    <x v="1"/>
    <n v="-4.05"/>
    <n v="47.63"/>
    <x v="14"/>
  </r>
  <r>
    <d v="2018-07-01T00:00:00"/>
    <x v="7"/>
    <x v="0"/>
    <n v="-243.25"/>
    <n v="1824"/>
    <x v="14"/>
  </r>
  <r>
    <d v="2018-07-01T00:00:00"/>
    <x v="7"/>
    <x v="1"/>
    <n v="-10.97"/>
    <n v="82.26"/>
    <x v="14"/>
  </r>
  <r>
    <d v="2018-07-01T00:00:00"/>
    <x v="4"/>
    <x v="4"/>
    <n v="-1.99"/>
    <n v="23.36"/>
    <x v="3"/>
  </r>
  <r>
    <d v="2018-07-01T00:00:00"/>
    <x v="4"/>
    <x v="5"/>
    <n v="-0.09"/>
    <n v="1.05"/>
    <x v="3"/>
  </r>
  <r>
    <d v="2018-07-01T00:00:00"/>
    <x v="7"/>
    <x v="4"/>
    <n v="-5.33"/>
    <n v="40"/>
    <x v="3"/>
  </r>
  <r>
    <d v="2018-07-01T00:00:00"/>
    <x v="7"/>
    <x v="5"/>
    <n v="-0.24"/>
    <n v="1.8"/>
    <x v="3"/>
  </r>
  <r>
    <d v="2018-07-01T00:00:00"/>
    <x v="4"/>
    <x v="4"/>
    <n v="-39.57"/>
    <n v="465.52"/>
    <x v="3"/>
  </r>
  <r>
    <d v="2018-07-01T00:00:00"/>
    <x v="4"/>
    <x v="5"/>
    <n v="-1.79"/>
    <n v="21"/>
    <x v="3"/>
  </r>
  <r>
    <d v="2018-07-01T00:00:00"/>
    <x v="7"/>
    <x v="4"/>
    <n v="-107.48"/>
    <n v="806"/>
    <x v="3"/>
  </r>
  <r>
    <d v="2018-07-01T00:00:00"/>
    <x v="7"/>
    <x v="5"/>
    <n v="-4.8499999999999996"/>
    <n v="36.35"/>
    <x v="3"/>
  </r>
  <r>
    <d v="2018-06-01T00:00:00"/>
    <x v="7"/>
    <x v="4"/>
    <n v="-6.07"/>
    <n v="45.48"/>
    <x v="3"/>
  </r>
  <r>
    <d v="2018-06-01T00:00:00"/>
    <x v="7"/>
    <x v="5"/>
    <n v="-0.27"/>
    <n v="2.0499999999999998"/>
    <x v="3"/>
  </r>
  <r>
    <d v="2018-06-01T00:00:00"/>
    <x v="2"/>
    <x v="4"/>
    <n v="-7.61"/>
    <n v="81"/>
    <x v="3"/>
  </r>
  <r>
    <d v="2018-06-01T00:00:00"/>
    <x v="2"/>
    <x v="5"/>
    <n v="-0.34"/>
    <n v="3.65"/>
    <x v="3"/>
  </r>
  <r>
    <d v="2018-06-01T00:00:00"/>
    <x v="2"/>
    <x v="2"/>
    <n v="447.35"/>
    <n v="10080"/>
    <x v="4"/>
  </r>
  <r>
    <d v="2018-06-01T00:00:00"/>
    <x v="2"/>
    <x v="3"/>
    <n v="20.18"/>
    <n v="454.61"/>
    <x v="4"/>
  </r>
  <r>
    <d v="2018-06-01T00:00:00"/>
    <x v="2"/>
    <x v="0"/>
    <n v="-702.43"/>
    <n v="7479"/>
    <x v="4"/>
  </r>
  <r>
    <d v="2018-06-01T00:00:00"/>
    <x v="2"/>
    <x v="1"/>
    <n v="-31.68"/>
    <n v="337.3"/>
    <x v="4"/>
  </r>
  <r>
    <d v="2018-06-01T00:00:00"/>
    <x v="2"/>
    <x v="2"/>
    <n v="86.54"/>
    <n v="1950"/>
    <x v="0"/>
  </r>
  <r>
    <d v="2018-06-01T00:00:00"/>
    <x v="2"/>
    <x v="3"/>
    <n v="3.9"/>
    <n v="87.94"/>
    <x v="0"/>
  </r>
  <r>
    <d v="2018-06-01T00:00:00"/>
    <x v="2"/>
    <x v="0"/>
    <n v="-135.9"/>
    <n v="1447"/>
    <x v="0"/>
  </r>
  <r>
    <d v="2018-06-01T00:00:00"/>
    <x v="2"/>
    <x v="1"/>
    <n v="-6.13"/>
    <n v="65.260000000000005"/>
    <x v="0"/>
  </r>
  <r>
    <d v="2018-06-01T00:00:00"/>
    <x v="7"/>
    <x v="4"/>
    <n v="-3.6"/>
    <n v="27.02"/>
    <x v="3"/>
  </r>
  <r>
    <d v="2018-06-01T00:00:00"/>
    <x v="7"/>
    <x v="5"/>
    <n v="-0.16"/>
    <n v="1.22"/>
    <x v="3"/>
  </r>
  <r>
    <d v="2018-06-01T00:00:00"/>
    <x v="2"/>
    <x v="5"/>
    <n v="-0.33"/>
    <n v="3.56"/>
    <x v="3"/>
  </r>
  <r>
    <d v="2018-06-01T00:00:00"/>
    <x v="2"/>
    <x v="4"/>
    <n v="-7.42"/>
    <n v="79"/>
    <x v="3"/>
  </r>
  <r>
    <d v="2018-06-01T00:00:00"/>
    <x v="7"/>
    <x v="0"/>
    <n v="-346.87"/>
    <n v="2601"/>
    <x v="4"/>
  </r>
  <r>
    <d v="2018-06-01T00:00:00"/>
    <x v="7"/>
    <x v="1"/>
    <n v="-15.64"/>
    <n v="117.31"/>
    <x v="4"/>
  </r>
  <r>
    <d v="2018-06-01T00:00:00"/>
    <x v="7"/>
    <x v="0"/>
    <n v="-1071.7"/>
    <n v="8035.91"/>
    <x v="1"/>
  </r>
  <r>
    <d v="2018-06-01T00:00:00"/>
    <x v="7"/>
    <x v="1"/>
    <n v="-48.35"/>
    <n v="362.46"/>
    <x v="1"/>
  </r>
  <r>
    <d v="2018-06-01T00:00:00"/>
    <x v="2"/>
    <x v="6"/>
    <n v="0"/>
    <n v="31124.91"/>
    <x v="1"/>
  </r>
  <r>
    <d v="2018-06-01T00:00:00"/>
    <x v="2"/>
    <x v="2"/>
    <n v="1381.33"/>
    <n v="31124.91"/>
    <x v="1"/>
  </r>
  <r>
    <d v="2018-06-01T00:00:00"/>
    <x v="2"/>
    <x v="3"/>
    <n v="62.29"/>
    <n v="1403.73"/>
    <x v="1"/>
  </r>
  <r>
    <d v="2018-06-01T00:00:00"/>
    <x v="7"/>
    <x v="0"/>
    <n v="-67.08"/>
    <n v="503"/>
    <x v="0"/>
  </r>
  <r>
    <d v="2018-06-01T00:00:00"/>
    <x v="7"/>
    <x v="1"/>
    <n v="-3.03"/>
    <n v="22.69"/>
    <x v="0"/>
  </r>
  <r>
    <d v="2018-06-01T00:00:00"/>
    <x v="7"/>
    <x v="4"/>
    <n v="-2.68"/>
    <n v="20.12"/>
    <x v="3"/>
  </r>
  <r>
    <d v="2018-06-01T00:00:00"/>
    <x v="7"/>
    <x v="5"/>
    <n v="-0.12"/>
    <n v="0.91"/>
    <x v="3"/>
  </r>
  <r>
    <d v="2018-06-01T00:00:00"/>
    <x v="2"/>
    <x v="4"/>
    <n v="-5.45"/>
    <n v="58"/>
    <x v="3"/>
  </r>
  <r>
    <d v="2018-06-01T00:00:00"/>
    <x v="2"/>
    <x v="5"/>
    <n v="-0.25"/>
    <n v="2.62"/>
    <x v="3"/>
  </r>
  <r>
    <d v="2018-06-01T00:00:00"/>
    <x v="2"/>
    <x v="1"/>
    <n v="-58.96"/>
    <n v="627.74"/>
    <x v="15"/>
  </r>
  <r>
    <d v="2018-06-01T00:00:00"/>
    <x v="2"/>
    <x v="0"/>
    <n v="-2304.33"/>
    <n v="24535"/>
    <x v="15"/>
  </r>
  <r>
    <d v="2018-06-01T00:00:00"/>
    <x v="2"/>
    <x v="1"/>
    <n v="-103.93"/>
    <n v="1106.53"/>
    <x v="15"/>
  </r>
  <r>
    <d v="2018-06-01T00:00:00"/>
    <x v="7"/>
    <x v="0"/>
    <n v="-0.03"/>
    <n v="0.22"/>
    <x v="15"/>
  </r>
  <r>
    <d v="2018-06-01T00:00:00"/>
    <x v="7"/>
    <x v="1"/>
    <n v="0"/>
    <n v="0.01"/>
    <x v="15"/>
  </r>
  <r>
    <d v="2018-07-01T00:00:00"/>
    <x v="7"/>
    <x v="4"/>
    <n v="-24.43"/>
    <n v="183.18"/>
    <x v="3"/>
  </r>
  <r>
    <d v="2018-07-01T00:00:00"/>
    <x v="7"/>
    <x v="5"/>
    <n v="-1.1000000000000001"/>
    <n v="8.26"/>
    <x v="3"/>
  </r>
  <r>
    <d v="2018-07-01T00:00:00"/>
    <x v="2"/>
    <x v="4"/>
    <n v="-2.54"/>
    <n v="27"/>
    <x v="3"/>
  </r>
  <r>
    <d v="2018-07-01T00:00:00"/>
    <x v="2"/>
    <x v="5"/>
    <n v="-0.11"/>
    <n v="1.22"/>
    <x v="3"/>
  </r>
  <r>
    <d v="2018-07-01T00:00:00"/>
    <x v="2"/>
    <x v="2"/>
    <n v="3456.31"/>
    <n v="77880"/>
    <x v="4"/>
  </r>
  <r>
    <d v="2018-07-01T00:00:00"/>
    <x v="2"/>
    <x v="3"/>
    <n v="155.88999999999999"/>
    <n v="3512.39"/>
    <x v="4"/>
  </r>
  <r>
    <d v="2018-07-01T00:00:00"/>
    <x v="2"/>
    <x v="0"/>
    <n v="-943.8"/>
    <n v="10049"/>
    <x v="4"/>
  </r>
  <r>
    <d v="2018-07-01T00:00:00"/>
    <x v="2"/>
    <x v="1"/>
    <n v="-42.57"/>
    <n v="453.22"/>
    <x v="4"/>
  </r>
  <r>
    <d v="2018-07-01T00:00:00"/>
    <x v="7"/>
    <x v="0"/>
    <n v="-597.17999999999995"/>
    <n v="4478"/>
    <x v="5"/>
  </r>
  <r>
    <d v="2018-07-01T00:00:00"/>
    <x v="7"/>
    <x v="1"/>
    <n v="-26.94"/>
    <n v="201.96"/>
    <x v="5"/>
  </r>
  <r>
    <d v="2018-07-01T00:00:00"/>
    <x v="2"/>
    <x v="6"/>
    <n v="0"/>
    <n v="5142"/>
    <x v="5"/>
  </r>
  <r>
    <d v="2018-07-01T00:00:00"/>
    <x v="2"/>
    <x v="2"/>
    <n v="228.2"/>
    <n v="5142"/>
    <x v="5"/>
  </r>
  <r>
    <d v="2018-07-01T00:00:00"/>
    <x v="2"/>
    <x v="3"/>
    <n v="10.29"/>
    <n v="231.92"/>
    <x v="5"/>
  </r>
  <r>
    <d v="2018-07-01T00:00:00"/>
    <x v="2"/>
    <x v="0"/>
    <n v="-62.36"/>
    <n v="664"/>
    <x v="5"/>
  </r>
  <r>
    <d v="2018-07-01T00:00:00"/>
    <x v="2"/>
    <x v="1"/>
    <n v="-2.81"/>
    <n v="29.94"/>
    <x v="5"/>
  </r>
  <r>
    <d v="2018-07-01T00:00:00"/>
    <x v="7"/>
    <x v="0"/>
    <n v="-45.08"/>
    <n v="338"/>
    <x v="14"/>
  </r>
  <r>
    <d v="2018-07-01T00:00:00"/>
    <x v="7"/>
    <x v="1"/>
    <n v="-2.0299999999999998"/>
    <n v="15.25"/>
    <x v="14"/>
  </r>
  <r>
    <d v="2018-07-01T00:00:00"/>
    <x v="2"/>
    <x v="6"/>
    <n v="0"/>
    <n v="391"/>
    <x v="14"/>
  </r>
  <r>
    <d v="2018-07-01T00:00:00"/>
    <x v="2"/>
    <x v="2"/>
    <n v="17.350000000000001"/>
    <n v="391"/>
    <x v="14"/>
  </r>
  <r>
    <d v="2018-07-01T00:00:00"/>
    <x v="2"/>
    <x v="3"/>
    <n v="0.78"/>
    <n v="17.63"/>
    <x v="14"/>
  </r>
  <r>
    <d v="2018-07-01T00:00:00"/>
    <x v="2"/>
    <x v="0"/>
    <n v="-4.9800000000000004"/>
    <n v="53"/>
    <x v="14"/>
  </r>
  <r>
    <d v="2018-07-01T00:00:00"/>
    <x v="2"/>
    <x v="1"/>
    <n v="-0.22"/>
    <n v="2.39"/>
    <x v="14"/>
  </r>
  <r>
    <d v="2018-07-01T00:00:00"/>
    <x v="7"/>
    <x v="0"/>
    <n v="-92.56"/>
    <n v="694"/>
    <x v="6"/>
  </r>
  <r>
    <d v="2018-07-01T00:00:00"/>
    <x v="7"/>
    <x v="1"/>
    <n v="-4.17"/>
    <n v="31.29"/>
    <x v="6"/>
  </r>
  <r>
    <d v="2018-07-01T00:00:00"/>
    <x v="2"/>
    <x v="6"/>
    <n v="0"/>
    <n v="1219"/>
    <x v="6"/>
  </r>
  <r>
    <d v="2018-07-01T00:00:00"/>
    <x v="7"/>
    <x v="0"/>
    <n v="-18405.599999999999"/>
    <n v="138014.51999999999"/>
    <x v="1"/>
  </r>
  <r>
    <d v="2018-07-01T00:00:00"/>
    <x v="7"/>
    <x v="1"/>
    <n v="-830.08"/>
    <n v="6224.47"/>
    <x v="1"/>
  </r>
  <r>
    <d v="2018-07-01T00:00:00"/>
    <x v="2"/>
    <x v="6"/>
    <n v="0"/>
    <n v="158426.51999999999"/>
    <x v="1"/>
  </r>
  <r>
    <d v="2018-07-01T00:00:00"/>
    <x v="2"/>
    <x v="2"/>
    <n v="7030.93"/>
    <n v="158426.51999999999"/>
    <x v="1"/>
  </r>
  <r>
    <d v="2018-07-01T00:00:00"/>
    <x v="2"/>
    <x v="3"/>
    <n v="317.11"/>
    <n v="7145.04"/>
    <x v="1"/>
  </r>
  <r>
    <d v="2018-07-01T00:00:00"/>
    <x v="2"/>
    <x v="0"/>
    <n v="-1917.09"/>
    <n v="20412"/>
    <x v="1"/>
  </r>
  <r>
    <d v="2018-07-01T00:00:00"/>
    <x v="2"/>
    <x v="1"/>
    <n v="-86.46"/>
    <n v="920.53"/>
    <x v="1"/>
  </r>
  <r>
    <d v="2018-07-01T00:00:00"/>
    <x v="2"/>
    <x v="2"/>
    <n v="54.1"/>
    <n v="1219"/>
    <x v="6"/>
  </r>
  <r>
    <d v="2018-07-01T00:00:00"/>
    <x v="2"/>
    <x v="3"/>
    <n v="2.44"/>
    <n v="54.98"/>
    <x v="6"/>
  </r>
  <r>
    <d v="2018-07-01T00:00:00"/>
    <x v="2"/>
    <x v="0"/>
    <n v="-49.31"/>
    <n v="525"/>
    <x v="6"/>
  </r>
  <r>
    <d v="2018-07-01T00:00:00"/>
    <x v="2"/>
    <x v="1"/>
    <n v="-2.2200000000000002"/>
    <n v="23.68"/>
    <x v="6"/>
  </r>
  <r>
    <d v="2018-07-01T00:00:00"/>
    <x v="7"/>
    <x v="0"/>
    <n v="-42861.78"/>
    <n v="321399.57"/>
    <x v="2"/>
  </r>
  <r>
    <d v="2018-07-01T00:00:00"/>
    <x v="7"/>
    <x v="1"/>
    <n v="-1933.01"/>
    <n v="14495.14"/>
    <x v="2"/>
  </r>
  <r>
    <d v="2018-07-01T00:00:00"/>
    <x v="2"/>
    <x v="6"/>
    <n v="0"/>
    <n v="760647.17"/>
    <x v="2"/>
  </r>
  <r>
    <d v="2018-06-01T00:00:00"/>
    <x v="8"/>
    <x v="6"/>
    <n v="-13.39"/>
    <n v="1810"/>
    <x v="14"/>
  </r>
  <r>
    <d v="2018-06-01T00:00:00"/>
    <x v="8"/>
    <x v="2"/>
    <n v="59.55"/>
    <n v="1810"/>
    <x v="14"/>
  </r>
  <r>
    <d v="2018-06-01T00:00:00"/>
    <x v="8"/>
    <x v="3"/>
    <n v="2.69"/>
    <n v="81.63"/>
    <x v="14"/>
  </r>
  <r>
    <d v="2018-06-01T00:00:00"/>
    <x v="7"/>
    <x v="0"/>
    <n v="-32.01"/>
    <n v="240"/>
    <x v="6"/>
  </r>
  <r>
    <d v="2018-06-01T00:00:00"/>
    <x v="7"/>
    <x v="1"/>
    <n v="-1.44"/>
    <n v="10.82"/>
    <x v="6"/>
  </r>
  <r>
    <d v="2018-06-01T00:00:00"/>
    <x v="7"/>
    <x v="0"/>
    <n v="-144.96"/>
    <n v="1087"/>
    <x v="14"/>
  </r>
  <r>
    <d v="2018-06-01T00:00:00"/>
    <x v="7"/>
    <x v="1"/>
    <n v="-6.54"/>
    <n v="49.02"/>
    <x v="14"/>
  </r>
  <r>
    <d v="2018-06-01T00:00:00"/>
    <x v="2"/>
    <x v="0"/>
    <n v="-263.54000000000002"/>
    <n v="2806"/>
    <x v="14"/>
  </r>
  <r>
    <d v="2018-06-01T00:00:00"/>
    <x v="2"/>
    <x v="1"/>
    <n v="-11.89"/>
    <n v="126.55"/>
    <x v="14"/>
  </r>
  <r>
    <d v="2018-06-01T00:00:00"/>
    <x v="2"/>
    <x v="6"/>
    <n v="0"/>
    <n v="3893"/>
    <x v="14"/>
  </r>
  <r>
    <d v="2018-06-01T00:00:00"/>
    <x v="2"/>
    <x v="2"/>
    <n v="172.77"/>
    <n v="3893"/>
    <x v="14"/>
  </r>
  <r>
    <d v="2018-06-01T00:00:00"/>
    <x v="2"/>
    <x v="3"/>
    <n v="7.79"/>
    <n v="175.57"/>
    <x v="14"/>
  </r>
  <r>
    <d v="2018-06-01T00:00:00"/>
    <x v="9"/>
    <x v="0"/>
    <n v="-177.56"/>
    <n v="1810"/>
    <x v="14"/>
  </r>
  <r>
    <d v="2018-06-01T00:00:00"/>
    <x v="9"/>
    <x v="1"/>
    <n v="-8.01"/>
    <n v="81.63"/>
    <x v="14"/>
  </r>
  <r>
    <d v="2018-06-01T00:00:00"/>
    <x v="2"/>
    <x v="1"/>
    <n v="-1121.56"/>
    <n v="11941.94"/>
    <x v="2"/>
  </r>
  <r>
    <d v="2018-06-01T00:00:00"/>
    <x v="2"/>
    <x v="6"/>
    <n v="0"/>
    <n v="265443.93"/>
    <x v="2"/>
  </r>
  <r>
    <d v="2018-06-01T00:00:00"/>
    <x v="2"/>
    <x v="2"/>
    <n v="11780.45"/>
    <n v="265443.93"/>
    <x v="2"/>
  </r>
  <r>
    <d v="2018-06-01T00:00:00"/>
    <x v="2"/>
    <x v="3"/>
    <n v="531.27"/>
    <n v="11971.65"/>
    <x v="2"/>
  </r>
  <r>
    <d v="2018-06-01T00:00:00"/>
    <x v="2"/>
    <x v="0"/>
    <n v="-24868.54"/>
    <n v="264784.92"/>
    <x v="2"/>
  </r>
  <r>
    <d v="2018-06-01T00:00:00"/>
    <x v="9"/>
    <x v="0"/>
    <n v="-2089.81"/>
    <n v="21302.55"/>
    <x v="2"/>
  </r>
  <r>
    <d v="2018-06-01T00:00:00"/>
    <x v="9"/>
    <x v="1"/>
    <n v="-94.09"/>
    <n v="960.74"/>
    <x v="2"/>
  </r>
  <r>
    <d v="2018-06-01T00:00:00"/>
    <x v="2"/>
    <x v="2"/>
    <n v="3174.71"/>
    <n v="71534.13"/>
    <x v="1"/>
  </r>
  <r>
    <d v="2018-06-01T00:00:00"/>
    <x v="2"/>
    <x v="3"/>
    <n v="143.22999999999999"/>
    <n v="3226.23"/>
    <x v="1"/>
  </r>
  <r>
    <d v="2018-06-01T00:00:00"/>
    <x v="2"/>
    <x v="0"/>
    <n v="-6718.47"/>
    <n v="71534.13"/>
    <x v="1"/>
  </r>
  <r>
    <d v="2018-06-01T00:00:00"/>
    <x v="2"/>
    <x v="1"/>
    <n v="-303.01"/>
    <n v="3226.23"/>
    <x v="1"/>
  </r>
  <r>
    <d v="2018-06-01T00:00:00"/>
    <x v="2"/>
    <x v="6"/>
    <n v="0"/>
    <n v="71534.13"/>
    <x v="1"/>
  </r>
  <r>
    <d v="2018-06-01T00:00:00"/>
    <x v="9"/>
    <x v="0"/>
    <n v="-516.19000000000005"/>
    <n v="5262.03"/>
    <x v="1"/>
  </r>
  <r>
    <d v="2018-06-01T00:00:00"/>
    <x v="9"/>
    <x v="1"/>
    <n v="-23.28"/>
    <n v="237.33"/>
    <x v="1"/>
  </r>
  <r>
    <d v="2018-06-01T00:00:00"/>
    <x v="8"/>
    <x v="2"/>
    <n v="173.15"/>
    <n v="5262.03"/>
    <x v="1"/>
  </r>
  <r>
    <d v="2018-06-01T00:00:00"/>
    <x v="8"/>
    <x v="3"/>
    <n v="7.82"/>
    <n v="237.33"/>
    <x v="1"/>
  </r>
  <r>
    <d v="2018-06-01T00:00:00"/>
    <x v="8"/>
    <x v="6"/>
    <n v="-38.909999999999997"/>
    <n v="5262.03"/>
    <x v="1"/>
  </r>
  <r>
    <d v="2018-06-01T00:00:00"/>
    <x v="2"/>
    <x v="2"/>
    <n v="11600.4"/>
    <n v="261387.74"/>
    <x v="26"/>
  </r>
  <r>
    <d v="2018-06-01T00:00:00"/>
    <x v="2"/>
    <x v="3"/>
    <n v="523.20000000000005"/>
    <n v="11788.57"/>
    <x v="26"/>
  </r>
  <r>
    <d v="2018-06-01T00:00:00"/>
    <x v="2"/>
    <x v="0"/>
    <n v="-24546.51"/>
    <n v="261355.63"/>
    <x v="26"/>
  </r>
  <r>
    <d v="2018-06-01T00:00:00"/>
    <x v="2"/>
    <x v="1"/>
    <n v="-1107.0999999999999"/>
    <n v="11787.12"/>
    <x v="26"/>
  </r>
  <r>
    <d v="2018-06-01T00:00:00"/>
    <x v="2"/>
    <x v="6"/>
    <n v="0"/>
    <n v="261387.74"/>
    <x v="26"/>
  </r>
  <r>
    <d v="2018-06-01T00:00:00"/>
    <x v="8"/>
    <x v="3"/>
    <n v="1.67"/>
    <n v="50.87"/>
    <x v="0"/>
  </r>
  <r>
    <d v="2018-06-01T00:00:00"/>
    <x v="2"/>
    <x v="2"/>
    <n v="35.19"/>
    <n v="793"/>
    <x v="6"/>
  </r>
  <r>
    <d v="2018-06-01T00:00:00"/>
    <x v="2"/>
    <x v="3"/>
    <n v="1.58"/>
    <n v="35.76"/>
    <x v="6"/>
  </r>
  <r>
    <d v="2018-06-01T00:00:00"/>
    <x v="2"/>
    <x v="0"/>
    <n v="-74.48"/>
    <n v="793"/>
    <x v="6"/>
  </r>
  <r>
    <d v="2018-06-01T00:00:00"/>
    <x v="2"/>
    <x v="1"/>
    <n v="-3.36"/>
    <n v="35.76"/>
    <x v="6"/>
  </r>
  <r>
    <d v="2018-06-01T00:00:00"/>
    <x v="2"/>
    <x v="6"/>
    <n v="0"/>
    <n v="793"/>
    <x v="6"/>
  </r>
  <r>
    <d v="2018-06-01T00:00:00"/>
    <x v="9"/>
    <x v="0"/>
    <n v="-8.74"/>
    <n v="89"/>
    <x v="6"/>
  </r>
  <r>
    <d v="2018-06-01T00:00:00"/>
    <x v="9"/>
    <x v="1"/>
    <n v="-0.39"/>
    <n v="4.01"/>
    <x v="6"/>
  </r>
  <r>
    <d v="2018-06-01T00:00:00"/>
    <x v="8"/>
    <x v="2"/>
    <n v="2.93"/>
    <n v="89"/>
    <x v="6"/>
  </r>
  <r>
    <d v="2018-06-01T00:00:00"/>
    <x v="8"/>
    <x v="3"/>
    <n v="0.13"/>
    <n v="4.01"/>
    <x v="6"/>
  </r>
  <r>
    <d v="2018-06-01T00:00:00"/>
    <x v="8"/>
    <x v="6"/>
    <n v="-0.66"/>
    <n v="89"/>
    <x v="6"/>
  </r>
  <r>
    <d v="2018-06-01T00:00:00"/>
    <x v="2"/>
    <x v="2"/>
    <n v="450.55"/>
    <n v="10152"/>
    <x v="0"/>
  </r>
  <r>
    <d v="2018-06-01T00:00:00"/>
    <x v="2"/>
    <x v="3"/>
    <n v="20.32"/>
    <n v="457.86"/>
    <x v="0"/>
  </r>
  <r>
    <d v="2018-06-01T00:00:00"/>
    <x v="2"/>
    <x v="0"/>
    <n v="-953.48"/>
    <n v="10152"/>
    <x v="0"/>
  </r>
  <r>
    <d v="2018-06-01T00:00:00"/>
    <x v="2"/>
    <x v="1"/>
    <n v="-43"/>
    <n v="457.86"/>
    <x v="0"/>
  </r>
  <r>
    <d v="2018-06-01T00:00:00"/>
    <x v="9"/>
    <x v="0"/>
    <n v="-110.66"/>
    <n v="1128"/>
    <x v="0"/>
  </r>
  <r>
    <d v="2018-06-01T00:00:00"/>
    <x v="9"/>
    <x v="1"/>
    <n v="-4.99"/>
    <n v="50.87"/>
    <x v="0"/>
  </r>
  <r>
    <d v="2018-06-01T00:00:00"/>
    <x v="8"/>
    <x v="2"/>
    <n v="37.11"/>
    <n v="1128"/>
    <x v="0"/>
  </r>
  <r>
    <d v="2018-06-01T00:00:00"/>
    <x v="2"/>
    <x v="4"/>
    <n v="-17.23"/>
    <n v="183.4"/>
    <x v="3"/>
  </r>
  <r>
    <d v="2018-06-01T00:00:00"/>
    <x v="2"/>
    <x v="5"/>
    <n v="-0.78"/>
    <n v="8.2799999999999994"/>
    <x v="3"/>
  </r>
  <r>
    <d v="2018-06-01T00:00:00"/>
    <x v="9"/>
    <x v="4"/>
    <n v="-1.96"/>
    <n v="20"/>
    <x v="3"/>
  </r>
  <r>
    <d v="2018-06-01T00:00:00"/>
    <x v="9"/>
    <x v="5"/>
    <n v="-0.09"/>
    <n v="0.91"/>
    <x v="3"/>
  </r>
  <r>
    <d v="2018-09-01T00:00:00"/>
    <x v="3"/>
    <x v="5"/>
    <n v="-0.14000000000000001"/>
    <n v="1.74"/>
    <x v="3"/>
  </r>
  <r>
    <d v="2018-09-01T00:00:00"/>
    <x v="4"/>
    <x v="4"/>
    <n v="-0.52"/>
    <n v="6"/>
    <x v="3"/>
  </r>
  <r>
    <d v="2018-09-01T00:00:00"/>
    <x v="4"/>
    <x v="5"/>
    <n v="-0.02"/>
    <n v="0.28000000000000003"/>
    <x v="3"/>
  </r>
  <r>
    <d v="2018-09-01T00:00:00"/>
    <x v="2"/>
    <x v="8"/>
    <n v="-18.91"/>
    <n v="-426"/>
    <x v="8"/>
  </r>
  <r>
    <d v="2018-09-01T00:00:00"/>
    <x v="2"/>
    <x v="9"/>
    <n v="0"/>
    <n v="-426"/>
    <x v="8"/>
  </r>
  <r>
    <d v="2018-09-01T00:00:00"/>
    <x v="3"/>
    <x v="0"/>
    <n v="-9.43"/>
    <n v="121"/>
    <x v="6"/>
  </r>
  <r>
    <d v="2018-09-01T00:00:00"/>
    <x v="3"/>
    <x v="1"/>
    <n v="-0.43"/>
    <n v="5.46"/>
    <x v="6"/>
  </r>
  <r>
    <d v="2018-09-01T00:00:00"/>
    <x v="4"/>
    <x v="0"/>
    <n v="-1.53"/>
    <n v="18"/>
    <x v="6"/>
  </r>
  <r>
    <d v="2018-09-01T00:00:00"/>
    <x v="4"/>
    <x v="1"/>
    <n v="-7.0000000000000007E-2"/>
    <n v="0.81"/>
    <x v="6"/>
  </r>
  <r>
    <d v="2018-09-01T00:00:00"/>
    <x v="2"/>
    <x v="2"/>
    <n v="6.17"/>
    <n v="139"/>
    <x v="6"/>
  </r>
  <r>
    <d v="2018-09-01T00:00:00"/>
    <x v="2"/>
    <x v="3"/>
    <n v="0.28000000000000003"/>
    <n v="6.27"/>
    <x v="6"/>
  </r>
  <r>
    <d v="2018-09-01T00:00:00"/>
    <x v="2"/>
    <x v="6"/>
    <n v="0"/>
    <n v="139"/>
    <x v="6"/>
  </r>
  <r>
    <d v="2018-09-01T00:00:00"/>
    <x v="3"/>
    <x v="0"/>
    <n v="-5500.94"/>
    <n v="70615.47"/>
    <x v="1"/>
  </r>
  <r>
    <d v="2018-09-01T00:00:00"/>
    <x v="3"/>
    <x v="1"/>
    <n v="-248.1"/>
    <n v="3184.77"/>
    <x v="1"/>
  </r>
  <r>
    <d v="2018-09-01T00:00:00"/>
    <x v="4"/>
    <x v="0"/>
    <n v="-889.22"/>
    <n v="10459"/>
    <x v="1"/>
  </r>
  <r>
    <d v="2018-09-01T00:00:00"/>
    <x v="4"/>
    <x v="1"/>
    <n v="-40.090000000000003"/>
    <n v="471.7"/>
    <x v="1"/>
  </r>
  <r>
    <d v="2018-09-01T00:00:00"/>
    <x v="2"/>
    <x v="6"/>
    <n v="0"/>
    <n v="81074.47"/>
    <x v="1"/>
  </r>
  <r>
    <d v="2018-09-01T00:00:00"/>
    <x v="2"/>
    <x v="2"/>
    <n v="3598.11"/>
    <n v="81074.47"/>
    <x v="1"/>
  </r>
  <r>
    <d v="2018-09-01T00:00:00"/>
    <x v="2"/>
    <x v="3"/>
    <n v="162.31"/>
    <n v="3656.49"/>
    <x v="1"/>
  </r>
  <r>
    <d v="2018-08-01T00:00:00"/>
    <x v="4"/>
    <x v="0"/>
    <n v="-3522.71"/>
    <n v="41434"/>
    <x v="0"/>
  </r>
  <r>
    <d v="2018-08-01T00:00:00"/>
    <x v="4"/>
    <x v="1"/>
    <n v="-158.88"/>
    <n v="1868.68"/>
    <x v="0"/>
  </r>
  <r>
    <d v="2018-08-01T00:00:00"/>
    <x v="7"/>
    <x v="0"/>
    <n v="-199.91"/>
    <n v="1499"/>
    <x v="0"/>
  </r>
  <r>
    <d v="2018-08-01T00:00:00"/>
    <x v="7"/>
    <x v="1"/>
    <n v="-9.02"/>
    <n v="67.599999999999994"/>
    <x v="0"/>
  </r>
  <r>
    <d v="2018-08-01T00:00:00"/>
    <x v="4"/>
    <x v="0"/>
    <n v="-34339.120000000003"/>
    <n v="403893.81"/>
    <x v="2"/>
  </r>
  <r>
    <d v="2018-08-01T00:00:00"/>
    <x v="4"/>
    <x v="1"/>
    <n v="-1548.76"/>
    <n v="18215.52"/>
    <x v="2"/>
  </r>
  <r>
    <d v="2018-08-01T00:00:00"/>
    <x v="2"/>
    <x v="6"/>
    <n v="0"/>
    <n v="432551.81"/>
    <x v="2"/>
  </r>
  <r>
    <d v="2018-08-01T00:00:00"/>
    <x v="2"/>
    <x v="2"/>
    <n v="19196.73"/>
    <n v="432551.81"/>
    <x v="2"/>
  </r>
  <r>
    <d v="2018-08-01T00:00:00"/>
    <x v="2"/>
    <x v="3"/>
    <n v="865.92"/>
    <n v="19508.009999999998"/>
    <x v="2"/>
  </r>
  <r>
    <d v="2018-08-01T00:00:00"/>
    <x v="7"/>
    <x v="0"/>
    <n v="-107.06"/>
    <n v="802.7"/>
    <x v="16"/>
  </r>
  <r>
    <d v="2018-08-01T00:00:00"/>
    <x v="7"/>
    <x v="1"/>
    <n v="-4.82"/>
    <n v="36.19"/>
    <x v="16"/>
  </r>
  <r>
    <d v="2018-08-01T00:00:00"/>
    <x v="4"/>
    <x v="0"/>
    <n v="-6469.4"/>
    <n v="76092.69"/>
    <x v="1"/>
  </r>
  <r>
    <d v="2018-08-01T00:00:00"/>
    <x v="4"/>
    <x v="1"/>
    <n v="-291.8"/>
    <n v="3431.78"/>
    <x v="1"/>
  </r>
  <r>
    <d v="2018-08-01T00:00:00"/>
    <x v="7"/>
    <x v="0"/>
    <n v="-1127.8399999999999"/>
    <n v="8457"/>
    <x v="1"/>
  </r>
  <r>
    <d v="2018-08-01T00:00:00"/>
    <x v="7"/>
    <x v="1"/>
    <n v="-50.85"/>
    <n v="381.4"/>
    <x v="1"/>
  </r>
  <r>
    <d v="2018-08-01T00:00:00"/>
    <x v="2"/>
    <x v="6"/>
    <n v="0"/>
    <n v="84549.69"/>
    <x v="1"/>
  </r>
  <r>
    <d v="2018-08-01T00:00:00"/>
    <x v="2"/>
    <x v="2"/>
    <n v="3752.32"/>
    <n v="84549.69"/>
    <x v="1"/>
  </r>
  <r>
    <d v="2018-08-01T00:00:00"/>
    <x v="2"/>
    <x v="3"/>
    <n v="169.23"/>
    <n v="3813.22"/>
    <x v="1"/>
  </r>
  <r>
    <d v="2018-08-01T00:00:00"/>
    <x v="2"/>
    <x v="2"/>
    <n v="2765.24"/>
    <n v="62308"/>
    <x v="0"/>
  </r>
  <r>
    <d v="2018-08-01T00:00:00"/>
    <x v="2"/>
    <x v="3"/>
    <n v="124.71"/>
    <n v="2810.08"/>
    <x v="0"/>
  </r>
  <r>
    <d v="2018-08-01T00:00:00"/>
    <x v="4"/>
    <x v="0"/>
    <n v="-7226.55"/>
    <n v="84998.1"/>
    <x v="1"/>
  </r>
  <r>
    <d v="2018-08-01T00:00:00"/>
    <x v="4"/>
    <x v="1"/>
    <n v="-325.93"/>
    <n v="3833.4"/>
    <x v="1"/>
  </r>
  <r>
    <d v="2018-08-01T00:00:00"/>
    <x v="4"/>
    <x v="0"/>
    <n v="-27.04"/>
    <n v="318"/>
    <x v="6"/>
  </r>
  <r>
    <d v="2018-08-01T00:00:00"/>
    <x v="4"/>
    <x v="1"/>
    <n v="-1.22"/>
    <n v="14.34"/>
    <x v="6"/>
  </r>
  <r>
    <d v="2018-08-01T00:00:00"/>
    <x v="7"/>
    <x v="0"/>
    <n v="-2.5299999999999998"/>
    <n v="19"/>
    <x v="6"/>
  </r>
  <r>
    <d v="2018-08-01T00:00:00"/>
    <x v="7"/>
    <x v="1"/>
    <n v="-0.11"/>
    <n v="0.86"/>
    <x v="6"/>
  </r>
  <r>
    <d v="2018-08-01T00:00:00"/>
    <x v="2"/>
    <x v="2"/>
    <n v="14.96"/>
    <n v="337"/>
    <x v="6"/>
  </r>
  <r>
    <d v="2018-08-01T00:00:00"/>
    <x v="2"/>
    <x v="3"/>
    <n v="0.67"/>
    <n v="15.2"/>
    <x v="6"/>
  </r>
  <r>
    <d v="2018-08-01T00:00:00"/>
    <x v="2"/>
    <x v="6"/>
    <n v="0"/>
    <n v="337"/>
    <x v="6"/>
  </r>
  <r>
    <d v="2018-08-01T00:00:00"/>
    <x v="4"/>
    <x v="0"/>
    <n v="-954.94"/>
    <n v="11232"/>
    <x v="0"/>
  </r>
  <r>
    <d v="2018-08-01T00:00:00"/>
    <x v="4"/>
    <x v="1"/>
    <n v="-43.07"/>
    <n v="506.56"/>
    <x v="0"/>
  </r>
  <r>
    <d v="2018-08-01T00:00:00"/>
    <x v="7"/>
    <x v="0"/>
    <n v="-166.43"/>
    <n v="1248"/>
    <x v="0"/>
  </r>
  <r>
    <d v="2018-08-01T00:00:00"/>
    <x v="7"/>
    <x v="1"/>
    <n v="-7.51"/>
    <n v="56.28"/>
    <x v="0"/>
  </r>
  <r>
    <d v="2018-08-01T00:00:00"/>
    <x v="2"/>
    <x v="2"/>
    <n v="553.86"/>
    <n v="12480"/>
    <x v="0"/>
  </r>
  <r>
    <d v="2018-08-01T00:00:00"/>
    <x v="2"/>
    <x v="3"/>
    <n v="24.98"/>
    <n v="562.85"/>
    <x v="0"/>
  </r>
  <r>
    <d v="2018-08-01T00:00:00"/>
    <x v="4"/>
    <x v="0"/>
    <n v="-6574.43"/>
    <n v="77328"/>
    <x v="4"/>
  </r>
  <r>
    <d v="2018-08-01T00:00:00"/>
    <x v="4"/>
    <x v="1"/>
    <n v="-296.5"/>
    <n v="3487.5"/>
    <x v="4"/>
  </r>
  <r>
    <d v="2018-08-01T00:00:00"/>
    <x v="7"/>
    <x v="1"/>
    <n v="-51.68"/>
    <n v="387.5"/>
    <x v="4"/>
  </r>
  <r>
    <d v="2018-08-01T00:00:00"/>
    <x v="7"/>
    <x v="0"/>
    <n v="-1145.83"/>
    <n v="8592"/>
    <x v="4"/>
  </r>
  <r>
    <d v="2018-08-01T00:00:00"/>
    <x v="2"/>
    <x v="2"/>
    <n v="3813.13"/>
    <n v="85920"/>
    <x v="4"/>
  </r>
  <r>
    <d v="2018-08-01T00:00:00"/>
    <x v="2"/>
    <x v="3"/>
    <n v="171.97"/>
    <n v="3874.99"/>
    <x v="4"/>
  </r>
  <r>
    <d v="2018-08-01T00:00:00"/>
    <x v="4"/>
    <x v="4"/>
    <n v="-15.59"/>
    <n v="183.4"/>
    <x v="3"/>
  </r>
  <r>
    <d v="2018-08-01T00:00:00"/>
    <x v="4"/>
    <x v="5"/>
    <n v="-0.7"/>
    <n v="8.2799999999999994"/>
    <x v="3"/>
  </r>
  <r>
    <d v="2018-08-01T00:00:00"/>
    <x v="7"/>
    <x v="4"/>
    <n v="-2.67"/>
    <n v="20"/>
    <x v="3"/>
  </r>
  <r>
    <d v="2018-08-01T00:00:00"/>
    <x v="7"/>
    <x v="5"/>
    <n v="-0.12"/>
    <n v="0.91"/>
    <x v="3"/>
  </r>
  <r>
    <d v="2018-08-01T00:00:00"/>
    <x v="4"/>
    <x v="0"/>
    <n v="-50.76"/>
    <n v="597"/>
    <x v="14"/>
  </r>
  <r>
    <d v="2018-08-01T00:00:00"/>
    <x v="4"/>
    <x v="1"/>
    <n v="-2.29"/>
    <n v="26.93"/>
    <x v="14"/>
  </r>
  <r>
    <d v="2018-08-01T00:00:00"/>
    <x v="7"/>
    <x v="0"/>
    <n v="-8.8000000000000007"/>
    <n v="66"/>
    <x v="14"/>
  </r>
  <r>
    <d v="2018-08-01T00:00:00"/>
    <x v="7"/>
    <x v="1"/>
    <n v="-0.4"/>
    <n v="2.97"/>
    <x v="14"/>
  </r>
  <r>
    <d v="2018-08-01T00:00:00"/>
    <x v="2"/>
    <x v="6"/>
    <n v="0"/>
    <n v="663"/>
    <x v="14"/>
  </r>
  <r>
    <d v="2018-08-01T00:00:00"/>
    <x v="2"/>
    <x v="2"/>
    <n v="29.42"/>
    <n v="663"/>
    <x v="14"/>
  </r>
  <r>
    <d v="2018-08-01T00:00:00"/>
    <x v="2"/>
    <x v="3"/>
    <n v="1.33"/>
    <n v="29.9"/>
    <x v="14"/>
  </r>
  <r>
    <d v="2018-08-01T00:00:00"/>
    <x v="2"/>
    <x v="0"/>
    <n v="-7.61"/>
    <n v="81"/>
    <x v="2"/>
  </r>
  <r>
    <d v="2018-08-01T00:00:00"/>
    <x v="2"/>
    <x v="1"/>
    <n v="-0.34"/>
    <n v="3.65"/>
    <x v="2"/>
  </r>
  <r>
    <d v="2018-08-01T00:00:00"/>
    <x v="4"/>
    <x v="0"/>
    <n v="-393.48"/>
    <n v="4628"/>
    <x v="5"/>
  </r>
  <r>
    <d v="2018-08-01T00:00:00"/>
    <x v="4"/>
    <x v="1"/>
    <n v="-17.760000000000002"/>
    <n v="208.73"/>
    <x v="5"/>
  </r>
  <r>
    <d v="2018-08-01T00:00:00"/>
    <x v="7"/>
    <x v="0"/>
    <n v="-68.55"/>
    <n v="514"/>
    <x v="5"/>
  </r>
  <r>
    <d v="2018-08-01T00:00:00"/>
    <x v="7"/>
    <x v="1"/>
    <n v="-3.1"/>
    <n v="23.18"/>
    <x v="5"/>
  </r>
  <r>
    <d v="2018-08-01T00:00:00"/>
    <x v="2"/>
    <x v="6"/>
    <n v="0"/>
    <n v="5142"/>
    <x v="5"/>
  </r>
  <r>
    <d v="2018-08-01T00:00:00"/>
    <x v="2"/>
    <x v="2"/>
    <n v="228.2"/>
    <n v="5142"/>
    <x v="5"/>
  </r>
  <r>
    <d v="2018-08-01T00:00:00"/>
    <x v="2"/>
    <x v="3"/>
    <n v="10.29"/>
    <n v="231.92"/>
    <x v="5"/>
  </r>
  <r>
    <d v="2018-08-01T00:00:00"/>
    <x v="4"/>
    <x v="0"/>
    <n v="-91.9"/>
    <n v="1081"/>
    <x v="6"/>
  </r>
  <r>
    <d v="2018-08-01T00:00:00"/>
    <x v="4"/>
    <x v="1"/>
    <n v="-4.1399999999999997"/>
    <n v="48.76"/>
    <x v="6"/>
  </r>
  <r>
    <d v="2018-08-01T00:00:00"/>
    <x v="7"/>
    <x v="0"/>
    <n v="-55.74"/>
    <n v="418"/>
    <x v="6"/>
  </r>
  <r>
    <d v="2018-08-01T00:00:00"/>
    <x v="7"/>
    <x v="1"/>
    <n v="-2.52"/>
    <n v="18.850000000000001"/>
    <x v="6"/>
  </r>
  <r>
    <d v="2018-08-01T00:00:00"/>
    <x v="2"/>
    <x v="2"/>
    <n v="68.48"/>
    <n v="1543"/>
    <x v="6"/>
  </r>
  <r>
    <d v="2018-08-01T00:00:00"/>
    <x v="2"/>
    <x v="3"/>
    <n v="3.08"/>
    <n v="69.58"/>
    <x v="6"/>
  </r>
  <r>
    <d v="2018-08-01T00:00:00"/>
    <x v="2"/>
    <x v="6"/>
    <n v="0"/>
    <n v="1543"/>
    <x v="6"/>
  </r>
  <r>
    <d v="2018-08-01T00:00:00"/>
    <x v="4"/>
    <x v="0"/>
    <n v="-48.29"/>
    <n v="568"/>
    <x v="6"/>
  </r>
  <r>
    <d v="2018-08-01T00:00:00"/>
    <x v="4"/>
    <x v="1"/>
    <n v="-2.1800000000000002"/>
    <n v="25.61"/>
    <x v="6"/>
  </r>
  <r>
    <d v="2018-08-01T00:00:00"/>
    <x v="7"/>
    <x v="0"/>
    <n v="-42.54"/>
    <n v="319"/>
    <x v="6"/>
  </r>
  <r>
    <d v="2018-08-01T00:00:00"/>
    <x v="7"/>
    <x v="1"/>
    <n v="-1.92"/>
    <n v="14.39"/>
    <x v="6"/>
  </r>
  <r>
    <d v="2018-08-01T00:00:00"/>
    <x v="2"/>
    <x v="2"/>
    <n v="43.67"/>
    <n v="984"/>
    <x v="6"/>
  </r>
  <r>
    <d v="2018-08-01T00:00:00"/>
    <x v="2"/>
    <x v="3"/>
    <n v="1.97"/>
    <n v="44.38"/>
    <x v="6"/>
  </r>
  <r>
    <d v="2018-08-01T00:00:00"/>
    <x v="2"/>
    <x v="6"/>
    <n v="0"/>
    <n v="984"/>
    <x v="6"/>
  </r>
  <r>
    <d v="2018-08-01T00:00:00"/>
    <x v="4"/>
    <x v="0"/>
    <n v="-9689.9599999999991"/>
    <n v="113973"/>
    <x v="2"/>
  </r>
  <r>
    <d v="2018-08-01T00:00:00"/>
    <x v="4"/>
    <x v="1"/>
    <n v="-437.05"/>
    <n v="5140.2"/>
    <x v="2"/>
  </r>
  <r>
    <d v="2018-08-01T00:00:00"/>
    <x v="7"/>
    <x v="0"/>
    <n v="-45.74"/>
    <n v="343"/>
    <x v="2"/>
  </r>
  <r>
    <d v="2018-08-01T00:00:00"/>
    <x v="7"/>
    <x v="1"/>
    <n v="-2.06"/>
    <n v="15.47"/>
    <x v="2"/>
  </r>
  <r>
    <d v="2018-08-01T00:00:00"/>
    <x v="2"/>
    <x v="2"/>
    <n v="6832.91"/>
    <n v="153963.88"/>
    <x v="2"/>
  </r>
  <r>
    <d v="2018-08-01T00:00:00"/>
    <x v="2"/>
    <x v="3"/>
    <n v="308.12"/>
    <n v="6943.84"/>
    <x v="2"/>
  </r>
  <r>
    <d v="2018-08-01T00:00:00"/>
    <x v="2"/>
    <x v="6"/>
    <n v="0"/>
    <n v="153963.88"/>
    <x v="2"/>
  </r>
  <r>
    <d v="2018-08-01T00:00:00"/>
    <x v="2"/>
    <x v="6"/>
    <n v="0"/>
    <n v="515"/>
    <x v="6"/>
  </r>
  <r>
    <d v="2018-07-01T00:00:00"/>
    <x v="2"/>
    <x v="0"/>
    <n v="-389.58"/>
    <n v="4148.18"/>
    <x v="2"/>
  </r>
  <r>
    <d v="2018-07-01T00:00:00"/>
    <x v="2"/>
    <x v="1"/>
    <n v="-17.55"/>
    <n v="187.08"/>
    <x v="2"/>
  </r>
  <r>
    <d v="2018-07-01T00:00:00"/>
    <x v="2"/>
    <x v="6"/>
    <n v="0"/>
    <n v="110"/>
    <x v="5"/>
  </r>
  <r>
    <d v="2018-07-01T00:00:00"/>
    <x v="2"/>
    <x v="2"/>
    <n v="4.88"/>
    <n v="110"/>
    <x v="5"/>
  </r>
  <r>
    <d v="2018-07-01T00:00:00"/>
    <x v="2"/>
    <x v="3"/>
    <n v="0.22"/>
    <n v="4.96"/>
    <x v="5"/>
  </r>
  <r>
    <d v="2018-07-01T00:00:00"/>
    <x v="2"/>
    <x v="0"/>
    <n v="-4.9800000000000004"/>
    <n v="53"/>
    <x v="5"/>
  </r>
  <r>
    <d v="2018-07-01T00:00:00"/>
    <x v="2"/>
    <x v="1"/>
    <n v="-0.22"/>
    <n v="2.39"/>
    <x v="5"/>
  </r>
  <r>
    <d v="2018-07-01T00:00:00"/>
    <x v="9"/>
    <x v="0"/>
    <n v="-16.78"/>
    <n v="171.01"/>
    <x v="2"/>
  </r>
  <r>
    <d v="2018-07-01T00:00:00"/>
    <x v="9"/>
    <x v="1"/>
    <n v="-0.76"/>
    <n v="7.71"/>
    <x v="2"/>
  </r>
  <r>
    <d v="2018-07-01T00:00:00"/>
    <x v="8"/>
    <x v="6"/>
    <n v="-1.27"/>
    <n v="171.01"/>
    <x v="2"/>
  </r>
  <r>
    <d v="2018-07-01T00:00:00"/>
    <x v="8"/>
    <x v="2"/>
    <n v="5.63"/>
    <n v="171.01"/>
    <x v="2"/>
  </r>
  <r>
    <d v="2018-07-01T00:00:00"/>
    <x v="8"/>
    <x v="3"/>
    <n v="0.25"/>
    <n v="7.71"/>
    <x v="2"/>
  </r>
  <r>
    <d v="2018-07-01T00:00:00"/>
    <x v="7"/>
    <x v="4"/>
    <n v="-3.23"/>
    <n v="24.2"/>
    <x v="3"/>
  </r>
  <r>
    <d v="2018-07-01T00:00:00"/>
    <x v="7"/>
    <x v="5"/>
    <n v="-0.15"/>
    <n v="1.0900000000000001"/>
    <x v="3"/>
  </r>
  <r>
    <d v="2018-07-01T00:00:00"/>
    <x v="2"/>
    <x v="4"/>
    <n v="-1.22"/>
    <n v="13"/>
    <x v="3"/>
  </r>
  <r>
    <d v="2018-07-01T00:00:00"/>
    <x v="2"/>
    <x v="5"/>
    <n v="-0.06"/>
    <n v="0.59"/>
    <x v="3"/>
  </r>
  <r>
    <d v="2018-07-01T00:00:00"/>
    <x v="7"/>
    <x v="0"/>
    <n v="-43182.48"/>
    <n v="323803.57"/>
    <x v="2"/>
  </r>
  <r>
    <d v="2018-07-01T00:00:00"/>
    <x v="7"/>
    <x v="1"/>
    <n v="-1947.58"/>
    <n v="14603.53"/>
    <x v="2"/>
  </r>
  <r>
    <d v="2018-07-01T00:00:00"/>
    <x v="2"/>
    <x v="6"/>
    <n v="0"/>
    <n v="359794.59"/>
    <x v="2"/>
  </r>
  <r>
    <d v="2018-07-01T00:00:00"/>
    <x v="2"/>
    <x v="2"/>
    <n v="15967.62"/>
    <n v="359794.59"/>
    <x v="2"/>
  </r>
  <r>
    <d v="2018-07-01T00:00:00"/>
    <x v="2"/>
    <x v="3"/>
    <n v="720.08"/>
    <n v="16226.74"/>
    <x v="2"/>
  </r>
  <r>
    <d v="2018-07-01T00:00:00"/>
    <x v="2"/>
    <x v="0"/>
    <n v="-3329.77"/>
    <n v="35454"/>
    <x v="2"/>
  </r>
  <r>
    <d v="2018-07-01T00:00:00"/>
    <x v="2"/>
    <x v="1"/>
    <n v="-150.19"/>
    <n v="1598.82"/>
    <x v="2"/>
  </r>
  <r>
    <d v="2018-07-01T00:00:00"/>
    <x v="7"/>
    <x v="0"/>
    <n v="-9293.06"/>
    <n v="69683.88"/>
    <x v="1"/>
  </r>
  <r>
    <d v="2018-07-01T00:00:00"/>
    <x v="7"/>
    <x v="1"/>
    <n v="-419.11"/>
    <n v="3142.74"/>
    <x v="1"/>
  </r>
  <r>
    <d v="2018-07-01T00:00:00"/>
    <x v="2"/>
    <x v="6"/>
    <n v="0"/>
    <n v="107648.88"/>
    <x v="1"/>
  </r>
  <r>
    <d v="2018-07-01T00:00:00"/>
    <x v="2"/>
    <x v="2"/>
    <n v="4777.43"/>
    <n v="107648.88"/>
    <x v="1"/>
  </r>
  <r>
    <d v="2018-07-01T00:00:00"/>
    <x v="2"/>
    <x v="3"/>
    <n v="215.48"/>
    <n v="4854.9799999999996"/>
    <x v="1"/>
  </r>
  <r>
    <d v="2018-07-01T00:00:00"/>
    <x v="2"/>
    <x v="0"/>
    <n v="-3565.67"/>
    <n v="37965"/>
    <x v="1"/>
  </r>
  <r>
    <d v="2018-07-01T00:00:00"/>
    <x v="2"/>
    <x v="1"/>
    <n v="-160.78"/>
    <n v="1712.2"/>
    <x v="1"/>
  </r>
  <r>
    <d v="2018-07-01T00:00:00"/>
    <x v="7"/>
    <x v="0"/>
    <n v="-49184.81"/>
    <n v="368811.77"/>
    <x v="2"/>
  </r>
  <r>
    <d v="2018-07-01T00:00:00"/>
    <x v="7"/>
    <x v="1"/>
    <n v="-2218.17"/>
    <n v="16633.580000000002"/>
    <x v="2"/>
  </r>
  <r>
    <d v="2018-07-01T00:00:00"/>
    <x v="2"/>
    <x v="6"/>
    <n v="0"/>
    <n v="583551.5"/>
    <x v="2"/>
  </r>
  <r>
    <d v="2018-07-01T00:00:00"/>
    <x v="2"/>
    <x v="2"/>
    <n v="25897.98"/>
    <n v="583551.5"/>
    <x v="2"/>
  </r>
  <r>
    <d v="2018-07-01T00:00:00"/>
    <x v="2"/>
    <x v="3"/>
    <n v="1167.8399999999999"/>
    <n v="26318.18"/>
    <x v="2"/>
  </r>
  <r>
    <d v="2018-07-01T00:00:00"/>
    <x v="2"/>
    <x v="0"/>
    <n v="-124.53"/>
    <n v="1326"/>
    <x v="2"/>
  </r>
  <r>
    <d v="2018-07-01T00:00:00"/>
    <x v="2"/>
    <x v="1"/>
    <n v="-5.63"/>
    <n v="59.8"/>
    <x v="2"/>
  </r>
  <r>
    <d v="2018-07-01T00:00:00"/>
    <x v="9"/>
    <x v="0"/>
    <n v="0"/>
    <n v="0.01"/>
    <x v="2"/>
  </r>
  <r>
    <d v="2018-07-01T00:00:00"/>
    <x v="7"/>
    <x v="0"/>
    <n v="-13305.74"/>
    <n v="99773.01"/>
    <x v="2"/>
  </r>
  <r>
    <d v="2018-07-01T00:00:00"/>
    <x v="7"/>
    <x v="1"/>
    <n v="-600.07000000000005"/>
    <n v="4499.82"/>
    <x v="2"/>
  </r>
  <r>
    <d v="2018-07-01T00:00:00"/>
    <x v="2"/>
    <x v="6"/>
    <n v="0"/>
    <n v="136411.21"/>
    <x v="2"/>
  </r>
  <r>
    <d v="2018-07-01T00:00:00"/>
    <x v="2"/>
    <x v="2"/>
    <n v="6053.96"/>
    <n v="136411.21"/>
    <x v="2"/>
  </r>
  <r>
    <d v="2018-07-01T00:00:00"/>
    <x v="2"/>
    <x v="3"/>
    <n v="273.01"/>
    <n v="6152.19"/>
    <x v="2"/>
  </r>
  <r>
    <d v="2018-07-01T00:00:00"/>
    <x v="2"/>
    <x v="0"/>
    <n v="-40.950000000000003"/>
    <n v="436"/>
    <x v="2"/>
  </r>
  <r>
    <d v="2018-07-01T00:00:00"/>
    <x v="2"/>
    <x v="1"/>
    <n v="-1.85"/>
    <n v="19.66"/>
    <x v="2"/>
  </r>
  <r>
    <d v="2018-07-01T00:00:00"/>
    <x v="7"/>
    <x v="0"/>
    <n v="-99.48"/>
    <n v="746"/>
    <x v="6"/>
  </r>
  <r>
    <d v="2018-07-01T00:00:00"/>
    <x v="7"/>
    <x v="1"/>
    <n v="-4.49"/>
    <n v="33.65"/>
    <x v="6"/>
  </r>
  <r>
    <d v="2018-07-01T00:00:00"/>
    <x v="2"/>
    <x v="6"/>
    <n v="0"/>
    <n v="1455"/>
    <x v="6"/>
  </r>
  <r>
    <d v="2018-07-01T00:00:00"/>
    <x v="2"/>
    <x v="2"/>
    <n v="64.569999999999993"/>
    <n v="1455"/>
    <x v="6"/>
  </r>
  <r>
    <d v="2018-07-01T00:00:00"/>
    <x v="2"/>
    <x v="3"/>
    <n v="2.91"/>
    <n v="65.63"/>
    <x v="6"/>
  </r>
  <r>
    <d v="2018-07-01T00:00:00"/>
    <x v="2"/>
    <x v="0"/>
    <n v="-66.59"/>
    <n v="709"/>
    <x v="6"/>
  </r>
  <r>
    <d v="2018-07-01T00:00:00"/>
    <x v="2"/>
    <x v="1"/>
    <n v="-3"/>
    <n v="31.98"/>
    <x v="6"/>
  </r>
  <r>
    <d v="2018-07-01T00:00:00"/>
    <x v="8"/>
    <x v="6"/>
    <n v="0.01"/>
    <n v="0.01"/>
    <x v="2"/>
  </r>
  <r>
    <d v="2018-07-01T00:00:00"/>
    <x v="8"/>
    <x v="2"/>
    <n v="0"/>
    <n v="0.01"/>
    <x v="2"/>
  </r>
  <r>
    <d v="2018-07-01T00:00:00"/>
    <x v="7"/>
    <x v="0"/>
    <n v="-179.37"/>
    <n v="1345"/>
    <x v="6"/>
  </r>
  <r>
    <d v="2018-07-01T00:00:00"/>
    <x v="7"/>
    <x v="1"/>
    <n v="-8.09"/>
    <n v="60.66"/>
    <x v="6"/>
  </r>
  <r>
    <d v="2018-07-01T00:00:00"/>
    <x v="7"/>
    <x v="0"/>
    <n v="-574.19000000000005"/>
    <n v="4305.55"/>
    <x v="1"/>
  </r>
  <r>
    <d v="2018-07-01T00:00:00"/>
    <x v="7"/>
    <x v="1"/>
    <n v="-25.89"/>
    <n v="194.18"/>
    <x v="1"/>
  </r>
  <r>
    <d v="2018-07-01T00:00:00"/>
    <x v="2"/>
    <x v="6"/>
    <n v="0"/>
    <n v="7565.69"/>
    <x v="1"/>
  </r>
  <r>
    <d v="2018-07-01T00:00:00"/>
    <x v="2"/>
    <x v="2"/>
    <n v="335.77"/>
    <n v="7565.69"/>
    <x v="1"/>
  </r>
  <r>
    <d v="2018-07-01T00:00:00"/>
    <x v="2"/>
    <x v="3"/>
    <n v="15.14"/>
    <n v="341.21"/>
    <x v="1"/>
  </r>
  <r>
    <d v="2018-07-01T00:00:00"/>
    <x v="2"/>
    <x v="0"/>
    <n v="-105.47"/>
    <n v="1123"/>
    <x v="1"/>
  </r>
  <r>
    <d v="2018-07-01T00:00:00"/>
    <x v="2"/>
    <x v="1"/>
    <n v="-4.76"/>
    <n v="50.65"/>
    <x v="1"/>
  </r>
  <r>
    <d v="2018-07-01T00:00:00"/>
    <x v="9"/>
    <x v="0"/>
    <n v="-24.82"/>
    <n v="253"/>
    <x v="6"/>
  </r>
  <r>
    <d v="2018-07-01T00:00:00"/>
    <x v="9"/>
    <x v="1"/>
    <n v="-1.1200000000000001"/>
    <n v="11.41"/>
    <x v="6"/>
  </r>
  <r>
    <d v="2018-07-01T00:00:00"/>
    <x v="8"/>
    <x v="6"/>
    <n v="-1.87"/>
    <n v="253"/>
    <x v="6"/>
  </r>
  <r>
    <d v="2018-07-01T00:00:00"/>
    <x v="8"/>
    <x v="2"/>
    <n v="8.32"/>
    <n v="253"/>
    <x v="6"/>
  </r>
  <r>
    <d v="2018-07-01T00:00:00"/>
    <x v="8"/>
    <x v="3"/>
    <n v="0.38"/>
    <n v="11.41"/>
    <x v="6"/>
  </r>
  <r>
    <d v="2018-07-01T00:00:00"/>
    <x v="2"/>
    <x v="6"/>
    <n v="0"/>
    <n v="579794.5"/>
    <x v="2"/>
  </r>
  <r>
    <d v="2018-07-01T00:00:00"/>
    <x v="2"/>
    <x v="2"/>
    <n v="25731.22"/>
    <n v="579794.5"/>
    <x v="2"/>
  </r>
  <r>
    <d v="2018-07-01T00:00:00"/>
    <x v="2"/>
    <x v="3"/>
    <n v="1160.42"/>
    <n v="26148.59"/>
    <x v="2"/>
  </r>
  <r>
    <d v="2018-07-01T00:00:00"/>
    <x v="2"/>
    <x v="0"/>
    <n v="-12.31"/>
    <n v="131"/>
    <x v="2"/>
  </r>
  <r>
    <d v="2018-07-01T00:00:00"/>
    <x v="2"/>
    <x v="1"/>
    <n v="-0.55000000000000004"/>
    <n v="5.91"/>
    <x v="2"/>
  </r>
  <r>
    <d v="2018-07-01T00:00:00"/>
    <x v="9"/>
    <x v="0"/>
    <n v="-32.51"/>
    <n v="331.44"/>
    <x v="2"/>
  </r>
  <r>
    <d v="2018-07-01T00:00:00"/>
    <x v="9"/>
    <x v="1"/>
    <n v="-1.47"/>
    <n v="14.94"/>
    <x v="2"/>
  </r>
  <r>
    <d v="2018-07-01T00:00:00"/>
    <x v="8"/>
    <x v="2"/>
    <n v="10.9"/>
    <n v="331.44"/>
    <x v="2"/>
  </r>
  <r>
    <d v="2018-07-01T00:00:00"/>
    <x v="8"/>
    <x v="3"/>
    <n v="0.49"/>
    <n v="14.94"/>
    <x v="2"/>
  </r>
  <r>
    <d v="2018-07-01T00:00:00"/>
    <x v="8"/>
    <x v="6"/>
    <n v="-2.4500000000000002"/>
    <n v="331.44"/>
    <x v="2"/>
  </r>
  <r>
    <d v="2018-07-01T00:00:00"/>
    <x v="2"/>
    <x v="2"/>
    <n v="181.11"/>
    <n v="4081"/>
    <x v="6"/>
  </r>
  <r>
    <d v="2018-07-01T00:00:00"/>
    <x v="2"/>
    <x v="3"/>
    <n v="8.17"/>
    <n v="184.06"/>
    <x v="6"/>
  </r>
  <r>
    <d v="2018-07-01T00:00:00"/>
    <x v="2"/>
    <x v="0"/>
    <n v="-108.01"/>
    <n v="1150"/>
    <x v="6"/>
  </r>
  <r>
    <d v="2018-07-01T00:00:00"/>
    <x v="2"/>
    <x v="1"/>
    <n v="-4.87"/>
    <n v="51.87"/>
    <x v="6"/>
  </r>
  <r>
    <d v="2018-07-01T00:00:00"/>
    <x v="9"/>
    <x v="0"/>
    <n v="-25.33"/>
    <n v="258.24"/>
    <x v="2"/>
  </r>
  <r>
    <d v="2018-07-01T00:00:00"/>
    <x v="9"/>
    <x v="1"/>
    <n v="-1.1399999999999999"/>
    <n v="11.65"/>
    <x v="2"/>
  </r>
  <r>
    <d v="2018-07-01T00:00:00"/>
    <x v="8"/>
    <x v="2"/>
    <n v="8.5"/>
    <n v="258.24"/>
    <x v="2"/>
  </r>
  <r>
    <d v="2018-07-01T00:00:00"/>
    <x v="8"/>
    <x v="3"/>
    <n v="0.38"/>
    <n v="11.65"/>
    <x v="2"/>
  </r>
  <r>
    <d v="2018-07-01T00:00:00"/>
    <x v="8"/>
    <x v="6"/>
    <n v="-1.91"/>
    <n v="258.24"/>
    <x v="2"/>
  </r>
  <r>
    <d v="2018-07-01T00:00:00"/>
    <x v="7"/>
    <x v="0"/>
    <n v="-193.11"/>
    <n v="1448.08"/>
    <x v="6"/>
  </r>
  <r>
    <d v="2018-07-01T00:00:00"/>
    <x v="7"/>
    <x v="1"/>
    <n v="-8.7200000000000006"/>
    <n v="65.319999999999993"/>
    <x v="6"/>
  </r>
  <r>
    <d v="2018-07-01T00:00:00"/>
    <x v="2"/>
    <x v="0"/>
    <n v="-40.86"/>
    <n v="435"/>
    <x v="6"/>
  </r>
  <r>
    <d v="2018-07-01T00:00:00"/>
    <x v="2"/>
    <x v="1"/>
    <n v="-1.84"/>
    <n v="19.62"/>
    <x v="6"/>
  </r>
  <r>
    <d v="2018-07-01T00:00:00"/>
    <x v="2"/>
    <x v="6"/>
    <n v="0"/>
    <n v="2897.18"/>
    <x v="6"/>
  </r>
  <r>
    <d v="2018-07-01T00:00:00"/>
    <x v="2"/>
    <x v="2"/>
    <n v="128.57"/>
    <n v="2897.18"/>
    <x v="6"/>
  </r>
  <r>
    <d v="2018-07-01T00:00:00"/>
    <x v="2"/>
    <x v="3"/>
    <n v="5.79"/>
    <n v="130.66999999999999"/>
    <x v="6"/>
  </r>
  <r>
    <d v="2018-07-01T00:00:00"/>
    <x v="7"/>
    <x v="0"/>
    <n v="-295.66000000000003"/>
    <n v="2217"/>
    <x v="6"/>
  </r>
  <r>
    <d v="2018-07-01T00:00:00"/>
    <x v="7"/>
    <x v="1"/>
    <n v="-13.33"/>
    <n v="99.98"/>
    <x v="6"/>
  </r>
  <r>
    <d v="2018-07-01T00:00:00"/>
    <x v="2"/>
    <x v="6"/>
    <n v="0"/>
    <n v="4632"/>
    <x v="6"/>
  </r>
  <r>
    <d v="2018-07-01T00:00:00"/>
    <x v="2"/>
    <x v="2"/>
    <n v="205.57"/>
    <n v="4632"/>
    <x v="6"/>
  </r>
  <r>
    <d v="2018-07-01T00:00:00"/>
    <x v="2"/>
    <x v="3"/>
    <n v="9.2799999999999994"/>
    <n v="208.91"/>
    <x v="6"/>
  </r>
  <r>
    <d v="2018-07-01T00:00:00"/>
    <x v="2"/>
    <x v="0"/>
    <n v="-149.43"/>
    <n v="1591"/>
    <x v="6"/>
  </r>
  <r>
    <d v="2018-07-01T00:00:00"/>
    <x v="2"/>
    <x v="1"/>
    <n v="-6.73"/>
    <n v="71.75"/>
    <x v="6"/>
  </r>
  <r>
    <d v="2018-07-01T00:00:00"/>
    <x v="2"/>
    <x v="0"/>
    <n v="-198.09"/>
    <n v="2109"/>
    <x v="2"/>
  </r>
  <r>
    <d v="2018-08-01T00:00:00"/>
    <x v="4"/>
    <x v="0"/>
    <n v="-3645.41"/>
    <n v="42876.91"/>
    <x v="1"/>
  </r>
  <r>
    <d v="2018-08-01T00:00:00"/>
    <x v="4"/>
    <x v="1"/>
    <n v="-164.41"/>
    <n v="1933.76"/>
    <x v="1"/>
  </r>
  <r>
    <d v="2018-08-01T00:00:00"/>
    <x v="7"/>
    <x v="0"/>
    <n v="-339.13"/>
    <n v="2543"/>
    <x v="1"/>
  </r>
  <r>
    <d v="2018-08-01T00:00:00"/>
    <x v="7"/>
    <x v="1"/>
    <n v="-15.3"/>
    <n v="114.69"/>
    <x v="1"/>
  </r>
  <r>
    <d v="2018-08-01T00:00:00"/>
    <x v="2"/>
    <x v="6"/>
    <n v="0"/>
    <n v="60012.53"/>
    <x v="1"/>
  </r>
  <r>
    <d v="2018-08-01T00:00:00"/>
    <x v="2"/>
    <x v="2"/>
    <n v="2663.34"/>
    <n v="60012.53"/>
    <x v="1"/>
  </r>
  <r>
    <d v="2018-08-01T00:00:00"/>
    <x v="2"/>
    <x v="3"/>
    <n v="120.13"/>
    <n v="2706.56"/>
    <x v="1"/>
  </r>
  <r>
    <d v="2018-08-01T00:00:00"/>
    <x v="4"/>
    <x v="0"/>
    <n v="-22712.44"/>
    <n v="267142.59999999998"/>
    <x v="2"/>
  </r>
  <r>
    <d v="2018-08-01T00:00:00"/>
    <x v="4"/>
    <x v="1"/>
    <n v="-1024.3599999999999"/>
    <n v="12048.2"/>
    <x v="2"/>
  </r>
  <r>
    <d v="2018-08-01T00:00:00"/>
    <x v="7"/>
    <x v="0"/>
    <n v="-342.47"/>
    <n v="2568"/>
    <x v="2"/>
  </r>
  <r>
    <d v="2018-08-01T00:00:00"/>
    <x v="7"/>
    <x v="1"/>
    <n v="-15.43"/>
    <n v="115.82"/>
    <x v="2"/>
  </r>
  <r>
    <d v="2018-08-01T00:00:00"/>
    <x v="2"/>
    <x v="2"/>
    <n v="16106.38"/>
    <n v="362920.84"/>
    <x v="2"/>
  </r>
  <r>
    <d v="2018-08-01T00:00:00"/>
    <x v="2"/>
    <x v="3"/>
    <n v="726.45"/>
    <n v="16367.75"/>
    <x v="2"/>
  </r>
  <r>
    <d v="2018-08-01T00:00:00"/>
    <x v="2"/>
    <x v="6"/>
    <n v="0"/>
    <n v="362920.84"/>
    <x v="2"/>
  </r>
  <r>
    <d v="2018-08-01T00:00:00"/>
    <x v="4"/>
    <x v="0"/>
    <n v="-34341"/>
    <n v="403916.02"/>
    <x v="2"/>
  </r>
  <r>
    <d v="2018-08-01T00:00:00"/>
    <x v="4"/>
    <x v="1"/>
    <n v="-1548.77"/>
    <n v="18216.68"/>
    <x v="2"/>
  </r>
  <r>
    <d v="2018-08-01T00:00:00"/>
    <x v="7"/>
    <x v="0"/>
    <n v="-216.32"/>
    <n v="1622"/>
    <x v="2"/>
  </r>
  <r>
    <d v="2018-08-01T00:00:00"/>
    <x v="7"/>
    <x v="1"/>
    <n v="-9.76"/>
    <n v="73.16"/>
    <x v="2"/>
  </r>
  <r>
    <d v="2018-08-01T00:00:00"/>
    <x v="2"/>
    <x v="2"/>
    <n v="27811.77"/>
    <n v="626667.31999999995"/>
    <x v="2"/>
  </r>
  <r>
    <d v="2018-08-01T00:00:00"/>
    <x v="2"/>
    <x v="3"/>
    <n v="1254.28"/>
    <n v="28262.63"/>
    <x v="2"/>
  </r>
  <r>
    <d v="2018-08-01T00:00:00"/>
    <x v="2"/>
    <x v="6"/>
    <n v="0"/>
    <n v="626667.31999999995"/>
    <x v="2"/>
  </r>
  <r>
    <d v="2018-08-01T00:00:00"/>
    <x v="4"/>
    <x v="0"/>
    <n v="-11.65"/>
    <n v="137"/>
    <x v="6"/>
  </r>
  <r>
    <d v="2018-08-01T00:00:00"/>
    <x v="4"/>
    <x v="1"/>
    <n v="-0.53"/>
    <n v="6.18"/>
    <x v="6"/>
  </r>
  <r>
    <d v="2018-08-01T00:00:00"/>
    <x v="7"/>
    <x v="0"/>
    <n v="-50.41"/>
    <n v="378"/>
    <x v="6"/>
  </r>
  <r>
    <d v="2018-08-01T00:00:00"/>
    <x v="7"/>
    <x v="1"/>
    <n v="-2.27"/>
    <n v="17.05"/>
    <x v="6"/>
  </r>
  <r>
    <d v="2018-08-01T00:00:00"/>
    <x v="2"/>
    <x v="2"/>
    <n v="22.86"/>
    <n v="515"/>
    <x v="6"/>
  </r>
  <r>
    <d v="2018-08-01T00:00:00"/>
    <x v="2"/>
    <x v="3"/>
    <n v="1.03"/>
    <n v="23.23"/>
    <x v="6"/>
  </r>
  <r>
    <d v="2018-08-01T00:00:00"/>
    <x v="7"/>
    <x v="1"/>
    <n v="-1.97"/>
    <n v="14.75"/>
    <x v="2"/>
  </r>
  <r>
    <d v="2018-08-01T00:00:00"/>
    <x v="4"/>
    <x v="0"/>
    <n v="-29716.6"/>
    <n v="349525.18"/>
    <x v="1"/>
  </r>
  <r>
    <d v="2018-08-01T00:00:00"/>
    <x v="4"/>
    <x v="1"/>
    <n v="-1340.23"/>
    <n v="15763.6"/>
    <x v="1"/>
  </r>
  <r>
    <d v="2018-08-01T00:00:00"/>
    <x v="2"/>
    <x v="6"/>
    <n v="0"/>
    <n v="570115.21"/>
    <x v="1"/>
  </r>
  <r>
    <d v="2018-08-01T00:00:00"/>
    <x v="2"/>
    <x v="2"/>
    <n v="43.54"/>
    <n v="980.99"/>
    <x v="2"/>
  </r>
  <r>
    <d v="2018-08-01T00:00:00"/>
    <x v="2"/>
    <x v="6"/>
    <n v="0"/>
    <n v="980.99"/>
    <x v="2"/>
  </r>
  <r>
    <d v="2018-08-01T00:00:00"/>
    <x v="2"/>
    <x v="3"/>
    <n v="1.96"/>
    <n v="44.24"/>
    <x v="2"/>
  </r>
  <r>
    <d v="2018-08-01T00:00:00"/>
    <x v="4"/>
    <x v="0"/>
    <n v="-13.35"/>
    <n v="157.01"/>
    <x v="2"/>
  </r>
  <r>
    <d v="2018-08-01T00:00:00"/>
    <x v="4"/>
    <x v="1"/>
    <n v="-0.6"/>
    <n v="7.08"/>
    <x v="2"/>
  </r>
  <r>
    <d v="2018-08-01T00:00:00"/>
    <x v="7"/>
    <x v="0"/>
    <n v="-10.4"/>
    <n v="78"/>
    <x v="2"/>
  </r>
  <r>
    <d v="2018-08-01T00:00:00"/>
    <x v="7"/>
    <x v="1"/>
    <n v="-0.47"/>
    <n v="3.52"/>
    <x v="2"/>
  </r>
  <r>
    <d v="2018-08-01T00:00:00"/>
    <x v="2"/>
    <x v="2"/>
    <n v="10.43"/>
    <n v="235.01"/>
    <x v="2"/>
  </r>
  <r>
    <d v="2018-08-01T00:00:00"/>
    <x v="2"/>
    <x v="3"/>
    <n v="0.47"/>
    <n v="10.6"/>
    <x v="2"/>
  </r>
  <r>
    <d v="2018-08-01T00:00:00"/>
    <x v="2"/>
    <x v="6"/>
    <n v="0"/>
    <n v="235.01"/>
    <x v="2"/>
  </r>
  <r>
    <d v="2018-08-01T00:00:00"/>
    <x v="4"/>
    <x v="0"/>
    <n v="-767.82"/>
    <n v="9031"/>
    <x v="0"/>
  </r>
  <r>
    <d v="2018-08-01T00:00:00"/>
    <x v="4"/>
    <x v="1"/>
    <n v="-34.630000000000003"/>
    <n v="407.3"/>
    <x v="0"/>
  </r>
  <r>
    <d v="2018-08-01T00:00:00"/>
    <x v="7"/>
    <x v="0"/>
    <n v="-602.25"/>
    <n v="4516"/>
    <x v="0"/>
  </r>
  <r>
    <d v="2018-08-01T00:00:00"/>
    <x v="7"/>
    <x v="1"/>
    <n v="-27.16"/>
    <n v="203.67"/>
    <x v="0"/>
  </r>
  <r>
    <d v="2018-08-01T00:00:00"/>
    <x v="2"/>
    <x v="2"/>
    <n v="601.22"/>
    <n v="13547"/>
    <x v="0"/>
  </r>
  <r>
    <d v="2018-08-01T00:00:00"/>
    <x v="2"/>
    <x v="3"/>
    <n v="27.11"/>
    <n v="610.97"/>
    <x v="0"/>
  </r>
  <r>
    <d v="2018-08-01T00:00:00"/>
    <x v="4"/>
    <x v="0"/>
    <n v="-55.6"/>
    <n v="653.99"/>
    <x v="2"/>
  </r>
  <r>
    <d v="2018-08-01T00:00:00"/>
    <x v="4"/>
    <x v="1"/>
    <n v="-2.5099999999999998"/>
    <n v="29.49"/>
    <x v="2"/>
  </r>
  <r>
    <d v="2018-08-01T00:00:00"/>
    <x v="4"/>
    <x v="0"/>
    <n v="-130.25"/>
    <n v="1532"/>
    <x v="5"/>
  </r>
  <r>
    <d v="2018-08-01T00:00:00"/>
    <x v="4"/>
    <x v="1"/>
    <n v="-5.88"/>
    <n v="69.09"/>
    <x v="5"/>
  </r>
  <r>
    <d v="2018-08-01T00:00:00"/>
    <x v="7"/>
    <x v="0"/>
    <n v="-101.89"/>
    <n v="764"/>
    <x v="5"/>
  </r>
  <r>
    <d v="2018-08-01T00:00:00"/>
    <x v="7"/>
    <x v="1"/>
    <n v="-4.5999999999999996"/>
    <n v="34.450000000000003"/>
    <x v="5"/>
  </r>
  <r>
    <d v="2018-08-01T00:00:00"/>
    <x v="2"/>
    <x v="6"/>
    <n v="0"/>
    <n v="2296"/>
    <x v="5"/>
  </r>
  <r>
    <d v="2018-08-01T00:00:00"/>
    <x v="2"/>
    <x v="2"/>
    <n v="101.9"/>
    <n v="2296"/>
    <x v="5"/>
  </r>
  <r>
    <d v="2018-08-01T00:00:00"/>
    <x v="2"/>
    <x v="3"/>
    <n v="4.5999999999999996"/>
    <n v="103.54"/>
    <x v="5"/>
  </r>
  <r>
    <d v="2018-08-01T00:00:00"/>
    <x v="7"/>
    <x v="0"/>
    <n v="-43.61"/>
    <n v="327"/>
    <x v="2"/>
  </r>
  <r>
    <d v="2018-08-01T00:00:00"/>
    <x v="2"/>
    <x v="6"/>
    <n v="0"/>
    <n v="304761.75"/>
    <x v="2"/>
  </r>
  <r>
    <d v="2018-08-01T00:00:00"/>
    <x v="7"/>
    <x v="0"/>
    <n v="-812.56"/>
    <n v="6093"/>
    <x v="1"/>
  </r>
  <r>
    <d v="2018-08-01T00:00:00"/>
    <x v="7"/>
    <x v="1"/>
    <n v="-36.630000000000003"/>
    <n v="274.79000000000002"/>
    <x v="1"/>
  </r>
  <r>
    <d v="2018-08-01T00:00:00"/>
    <x v="2"/>
    <x v="6"/>
    <n v="0"/>
    <n v="91091.1"/>
    <x v="1"/>
  </r>
  <r>
    <d v="2018-08-01T00:00:00"/>
    <x v="2"/>
    <x v="2"/>
    <n v="4042.62"/>
    <n v="91091.1"/>
    <x v="1"/>
  </r>
  <r>
    <d v="2018-08-01T00:00:00"/>
    <x v="2"/>
    <x v="3"/>
    <n v="182.31"/>
    <n v="4108.24"/>
    <x v="1"/>
  </r>
  <r>
    <d v="2018-08-01T00:00:00"/>
    <x v="4"/>
    <x v="0"/>
    <n v="-35149.54"/>
    <n v="413428.55"/>
    <x v="2"/>
  </r>
  <r>
    <d v="2018-08-01T00:00:00"/>
    <x v="4"/>
    <x v="1"/>
    <n v="-1585.08"/>
    <n v="18645.650000000001"/>
    <x v="2"/>
  </r>
  <r>
    <d v="2018-08-01T00:00:00"/>
    <x v="7"/>
    <x v="0"/>
    <n v="-497.28"/>
    <n v="3728.83"/>
    <x v="2"/>
  </r>
  <r>
    <d v="2018-08-01T00:00:00"/>
    <x v="7"/>
    <x v="1"/>
    <n v="-22.43"/>
    <n v="168.17"/>
    <x v="2"/>
  </r>
  <r>
    <d v="2018-08-01T00:00:00"/>
    <x v="2"/>
    <x v="2"/>
    <n v="28542.26"/>
    <n v="643136.75"/>
    <x v="2"/>
  </r>
  <r>
    <d v="2018-08-01T00:00:00"/>
    <x v="2"/>
    <x v="3"/>
    <n v="1287.27"/>
    <n v="29005.360000000001"/>
    <x v="2"/>
  </r>
  <r>
    <d v="2018-08-01T00:00:00"/>
    <x v="2"/>
    <x v="6"/>
    <n v="0"/>
    <n v="643136.75"/>
    <x v="2"/>
  </r>
  <r>
    <d v="2018-08-01T00:00:00"/>
    <x v="4"/>
    <x v="0"/>
    <n v="-20030.14"/>
    <n v="235593.02"/>
    <x v="2"/>
  </r>
  <r>
    <d v="2018-08-01T00:00:00"/>
    <x v="4"/>
    <x v="1"/>
    <n v="-903.31"/>
    <n v="10625.28"/>
    <x v="2"/>
  </r>
  <r>
    <d v="2018-08-01T00:00:00"/>
    <x v="7"/>
    <x v="0"/>
    <n v="-113.78"/>
    <n v="853.17"/>
    <x v="2"/>
  </r>
  <r>
    <d v="2018-08-01T00:00:00"/>
    <x v="7"/>
    <x v="1"/>
    <n v="-5.13"/>
    <n v="38.479999999999997"/>
    <x v="2"/>
  </r>
  <r>
    <d v="2018-08-01T00:00:00"/>
    <x v="2"/>
    <x v="2"/>
    <n v="13525.41"/>
    <n v="304761.75"/>
    <x v="2"/>
  </r>
  <r>
    <d v="2018-08-01T00:00:00"/>
    <x v="2"/>
    <x v="3"/>
    <n v="609.98"/>
    <n v="13744.75"/>
    <x v="2"/>
  </r>
  <r>
    <d v="2018-08-01T00:00:00"/>
    <x v="4"/>
    <x v="0"/>
    <n v="-49210.25"/>
    <n v="578808.56000000006"/>
    <x v="2"/>
  </r>
  <r>
    <d v="2018-08-01T00:00:00"/>
    <x v="4"/>
    <x v="1"/>
    <n v="-2219.5"/>
    <n v="26104.39"/>
    <x v="2"/>
  </r>
  <r>
    <d v="2018-08-01T00:00:00"/>
    <x v="7"/>
    <x v="0"/>
    <n v="-435.74"/>
    <n v="3267.44"/>
    <x v="2"/>
  </r>
  <r>
    <d v="2018-08-01T00:00:00"/>
    <x v="7"/>
    <x v="1"/>
    <n v="-19.649999999999999"/>
    <n v="147.38"/>
    <x v="2"/>
  </r>
  <r>
    <d v="2018-08-01T00:00:00"/>
    <x v="2"/>
    <x v="2"/>
    <n v="39963.85"/>
    <n v="900492.16"/>
    <x v="2"/>
  </r>
  <r>
    <d v="2018-08-01T00:00:00"/>
    <x v="2"/>
    <x v="3"/>
    <n v="1802.24"/>
    <n v="40612.21"/>
    <x v="2"/>
  </r>
  <r>
    <d v="2018-08-01T00:00:00"/>
    <x v="2"/>
    <x v="6"/>
    <n v="0"/>
    <n v="900492.16"/>
    <x v="2"/>
  </r>
  <r>
    <d v="2018-08-01T00:00:00"/>
    <x v="2"/>
    <x v="0"/>
    <n v="-20.85"/>
    <n v="222"/>
    <x v="2"/>
  </r>
  <r>
    <d v="2018-08-01T00:00:00"/>
    <x v="2"/>
    <x v="1"/>
    <n v="-0.94"/>
    <n v="10.01"/>
    <x v="2"/>
  </r>
  <r>
    <d v="2018-08-01T00:00:00"/>
    <x v="4"/>
    <x v="0"/>
    <n v="-40242.980000000003"/>
    <n v="473335.15"/>
    <x v="2"/>
  </r>
  <r>
    <d v="2018-08-01T00:00:00"/>
    <x v="4"/>
    <x v="1"/>
    <n v="-1814.99"/>
    <n v="21347.51"/>
    <x v="2"/>
  </r>
  <r>
    <d v="2018-08-01T00:00:00"/>
    <x v="7"/>
    <x v="0"/>
    <n v="-313"/>
    <n v="2347"/>
    <x v="2"/>
  </r>
  <r>
    <d v="2018-08-01T00:00:00"/>
    <x v="7"/>
    <x v="1"/>
    <n v="-14.12"/>
    <n v="105.85"/>
    <x v="2"/>
  </r>
  <r>
    <d v="2018-08-01T00:00:00"/>
    <x v="2"/>
    <x v="6"/>
    <n v="0"/>
    <n v="640571.52"/>
    <x v="2"/>
  </r>
  <r>
    <d v="2018-08-01T00:00:00"/>
    <x v="2"/>
    <x v="2"/>
    <n v="28428.54"/>
    <n v="640571.52"/>
    <x v="2"/>
  </r>
  <r>
    <d v="2018-08-01T00:00:00"/>
    <x v="2"/>
    <x v="3"/>
    <n v="1282.1600000000001"/>
    <n v="28889.83"/>
    <x v="2"/>
  </r>
  <r>
    <d v="2018-08-01T00:00:00"/>
    <x v="4"/>
    <x v="0"/>
    <n v="-34270.65"/>
    <n v="403088.29"/>
    <x v="2"/>
  </r>
  <r>
    <d v="2018-08-01T00:00:00"/>
    <x v="4"/>
    <x v="1"/>
    <n v="-1545.58"/>
    <n v="18179.439999999999"/>
    <x v="2"/>
  </r>
  <r>
    <d v="2018-08-01T00:00:00"/>
    <x v="7"/>
    <x v="0"/>
    <n v="-210.18"/>
    <n v="1576"/>
    <x v="2"/>
  </r>
  <r>
    <d v="2018-08-01T00:00:00"/>
    <x v="7"/>
    <x v="1"/>
    <n v="-9.48"/>
    <n v="71.069999999999993"/>
    <x v="2"/>
  </r>
  <r>
    <d v="2018-08-01T00:00:00"/>
    <x v="2"/>
    <x v="2"/>
    <n v="27800.1"/>
    <n v="626408.39"/>
    <x v="2"/>
  </r>
  <r>
    <d v="2018-08-01T00:00:00"/>
    <x v="2"/>
    <x v="3"/>
    <n v="1253.8"/>
    <n v="28251.15"/>
    <x v="2"/>
  </r>
  <r>
    <d v="2018-08-01T00:00:00"/>
    <x v="2"/>
    <x v="6"/>
    <n v="0"/>
    <n v="626408.39"/>
    <x v="2"/>
  </r>
  <r>
    <d v="2018-08-01T00:00:00"/>
    <x v="4"/>
    <x v="0"/>
    <n v="-35727.129999999997"/>
    <n v="420221.41"/>
    <x v="2"/>
  </r>
  <r>
    <d v="2018-08-01T00:00:00"/>
    <x v="4"/>
    <x v="1"/>
    <n v="-1611.31"/>
    <n v="18951.78"/>
    <x v="2"/>
  </r>
  <r>
    <d v="2018-08-01T00:00:00"/>
    <x v="7"/>
    <x v="0"/>
    <n v="-71703.16"/>
    <n v="537666"/>
    <x v="2"/>
  </r>
  <r>
    <d v="2018-06-01T00:00:00"/>
    <x v="2"/>
    <x v="2"/>
    <n v="25709.88"/>
    <n v="579313.28"/>
    <x v="1"/>
  </r>
  <r>
    <d v="2018-06-01T00:00:00"/>
    <x v="2"/>
    <x v="3"/>
    <n v="1159.56"/>
    <n v="26127.05"/>
    <x v="1"/>
  </r>
  <r>
    <d v="2018-06-01T00:00:00"/>
    <x v="2"/>
    <x v="0"/>
    <n v="-36942.5"/>
    <n v="393339.72"/>
    <x v="1"/>
  </r>
  <r>
    <d v="2018-06-01T00:00:00"/>
    <x v="2"/>
    <x v="1"/>
    <n v="-1666"/>
    <n v="17739.62"/>
    <x v="1"/>
  </r>
  <r>
    <d v="2018-06-01T00:00:00"/>
    <x v="2"/>
    <x v="2"/>
    <n v="20.72"/>
    <n v="467"/>
    <x v="6"/>
  </r>
  <r>
    <d v="2018-06-01T00:00:00"/>
    <x v="2"/>
    <x v="3"/>
    <n v="0.94"/>
    <n v="21.06"/>
    <x v="6"/>
  </r>
  <r>
    <d v="2018-06-01T00:00:00"/>
    <x v="2"/>
    <x v="0"/>
    <n v="-43.86"/>
    <n v="467"/>
    <x v="6"/>
  </r>
  <r>
    <d v="2018-06-01T00:00:00"/>
    <x v="2"/>
    <x v="1"/>
    <n v="-1.97"/>
    <n v="21.06"/>
    <x v="6"/>
  </r>
  <r>
    <d v="2018-06-01T00:00:00"/>
    <x v="2"/>
    <x v="6"/>
    <n v="0"/>
    <n v="467"/>
    <x v="6"/>
  </r>
  <r>
    <d v="2018-06-01T00:00:00"/>
    <x v="2"/>
    <x v="6"/>
    <n v="0"/>
    <n v="579313.28"/>
    <x v="1"/>
  </r>
  <r>
    <d v="2018-06-01T00:00:00"/>
    <x v="9"/>
    <x v="0"/>
    <n v="-984.93"/>
    <n v="10040"/>
    <x v="1"/>
  </r>
  <r>
    <d v="2018-06-01T00:00:00"/>
    <x v="9"/>
    <x v="1"/>
    <n v="-44.42"/>
    <n v="452.8"/>
    <x v="1"/>
  </r>
  <r>
    <d v="2018-06-01T00:00:00"/>
    <x v="10"/>
    <x v="0"/>
    <n v="-550.04999999999995"/>
    <n v="6983"/>
    <x v="1"/>
  </r>
  <r>
    <d v="2018-06-01T00:00:00"/>
    <x v="10"/>
    <x v="1"/>
    <n v="-24.81"/>
    <n v="314.93"/>
    <x v="1"/>
  </r>
  <r>
    <d v="2018-06-01T00:00:00"/>
    <x v="8"/>
    <x v="2"/>
    <n v="560.04999999999995"/>
    <n v="17022.759999999998"/>
    <x v="1"/>
  </r>
  <r>
    <d v="2018-06-01T00:00:00"/>
    <x v="8"/>
    <x v="3"/>
    <n v="25.26"/>
    <n v="767.72"/>
    <x v="1"/>
  </r>
  <r>
    <d v="2018-06-01T00:00:00"/>
    <x v="8"/>
    <x v="6"/>
    <n v="-125.97"/>
    <n v="17022.759999999998"/>
    <x v="1"/>
  </r>
  <r>
    <d v="2018-06-01T00:00:00"/>
    <x v="9"/>
    <x v="0"/>
    <n v="-16.28"/>
    <n v="166"/>
    <x v="14"/>
  </r>
  <r>
    <d v="2018-06-01T00:00:00"/>
    <x v="9"/>
    <x v="1"/>
    <n v="-0.73"/>
    <n v="7.49"/>
    <x v="14"/>
  </r>
  <r>
    <d v="2018-06-01T00:00:00"/>
    <x v="10"/>
    <x v="0"/>
    <n v="-1.5"/>
    <n v="19"/>
    <x v="14"/>
  </r>
  <r>
    <d v="2018-06-01T00:00:00"/>
    <x v="10"/>
    <x v="1"/>
    <n v="-7.0000000000000007E-2"/>
    <n v="0.86"/>
    <x v="14"/>
  </r>
  <r>
    <d v="2018-06-01T00:00:00"/>
    <x v="8"/>
    <x v="6"/>
    <n v="-1.37"/>
    <n v="185"/>
    <x v="14"/>
  </r>
  <r>
    <d v="2018-06-01T00:00:00"/>
    <x v="2"/>
    <x v="2"/>
    <n v="20.68"/>
    <n v="466"/>
    <x v="6"/>
  </r>
  <r>
    <d v="2018-06-01T00:00:00"/>
    <x v="2"/>
    <x v="3"/>
    <n v="0.93"/>
    <n v="21.02"/>
    <x v="6"/>
  </r>
  <r>
    <d v="2018-06-01T00:00:00"/>
    <x v="2"/>
    <x v="0"/>
    <n v="-36.07"/>
    <n v="384"/>
    <x v="6"/>
  </r>
  <r>
    <d v="2018-06-01T00:00:00"/>
    <x v="2"/>
    <x v="1"/>
    <n v="-1.62"/>
    <n v="17.309999999999999"/>
    <x v="6"/>
  </r>
  <r>
    <d v="2018-06-01T00:00:00"/>
    <x v="9"/>
    <x v="0"/>
    <n v="-59.94"/>
    <n v="611"/>
    <x v="6"/>
  </r>
  <r>
    <d v="2018-06-01T00:00:00"/>
    <x v="9"/>
    <x v="1"/>
    <n v="-2.7"/>
    <n v="27.55"/>
    <x v="6"/>
  </r>
  <r>
    <d v="2018-06-01T00:00:00"/>
    <x v="8"/>
    <x v="6"/>
    <n v="-4.53"/>
    <n v="611"/>
    <x v="6"/>
  </r>
  <r>
    <d v="2018-06-01T00:00:00"/>
    <x v="8"/>
    <x v="2"/>
    <n v="20.100000000000001"/>
    <n v="611"/>
    <x v="6"/>
  </r>
  <r>
    <d v="2018-06-01T00:00:00"/>
    <x v="8"/>
    <x v="3"/>
    <n v="0.91"/>
    <n v="27.55"/>
    <x v="6"/>
  </r>
  <r>
    <d v="2018-06-01T00:00:00"/>
    <x v="2"/>
    <x v="6"/>
    <n v="0"/>
    <n v="466"/>
    <x v="6"/>
  </r>
  <r>
    <d v="2018-06-01T00:00:00"/>
    <x v="9"/>
    <x v="0"/>
    <n v="-57.39"/>
    <n v="585"/>
    <x v="6"/>
  </r>
  <r>
    <d v="2018-06-01T00:00:00"/>
    <x v="9"/>
    <x v="1"/>
    <n v="-2.59"/>
    <n v="26.38"/>
    <x v="6"/>
  </r>
  <r>
    <d v="2018-06-01T00:00:00"/>
    <x v="10"/>
    <x v="0"/>
    <n v="-24.1"/>
    <n v="306"/>
    <x v="6"/>
  </r>
  <r>
    <d v="2018-06-01T00:00:00"/>
    <x v="10"/>
    <x v="1"/>
    <n v="-1.0900000000000001"/>
    <n v="13.8"/>
    <x v="6"/>
  </r>
  <r>
    <d v="2018-06-01T00:00:00"/>
    <x v="8"/>
    <x v="6"/>
    <n v="-6.59"/>
    <n v="891"/>
    <x v="6"/>
  </r>
  <r>
    <d v="2018-06-01T00:00:00"/>
    <x v="8"/>
    <x v="2"/>
    <n v="29.31"/>
    <n v="891"/>
    <x v="6"/>
  </r>
  <r>
    <d v="2018-06-01T00:00:00"/>
    <x v="8"/>
    <x v="3"/>
    <n v="1.32"/>
    <n v="40.18"/>
    <x v="6"/>
  </r>
  <r>
    <d v="2018-06-01T00:00:00"/>
    <x v="2"/>
    <x v="2"/>
    <n v="84.68"/>
    <n v="1908"/>
    <x v="5"/>
  </r>
  <r>
    <d v="2018-06-01T00:00:00"/>
    <x v="2"/>
    <x v="3"/>
    <n v="3.82"/>
    <n v="86.05"/>
    <x v="5"/>
  </r>
  <r>
    <d v="2018-06-01T00:00:00"/>
    <x v="2"/>
    <x v="0"/>
    <n v="-179.19"/>
    <n v="1908"/>
    <x v="5"/>
  </r>
  <r>
    <d v="2018-06-01T00:00:00"/>
    <x v="2"/>
    <x v="1"/>
    <n v="-8.08"/>
    <n v="86.05"/>
    <x v="5"/>
  </r>
  <r>
    <d v="2018-06-01T00:00:00"/>
    <x v="2"/>
    <x v="6"/>
    <n v="0"/>
    <n v="1908"/>
    <x v="5"/>
  </r>
  <r>
    <d v="2018-06-01T00:00:00"/>
    <x v="9"/>
    <x v="0"/>
    <n v="-13.34"/>
    <n v="136"/>
    <x v="5"/>
  </r>
  <r>
    <d v="2018-06-01T00:00:00"/>
    <x v="9"/>
    <x v="1"/>
    <n v="-0.6"/>
    <n v="6.14"/>
    <x v="5"/>
  </r>
  <r>
    <d v="2018-06-01T00:00:00"/>
    <x v="8"/>
    <x v="2"/>
    <n v="4.4800000000000004"/>
    <n v="136"/>
    <x v="5"/>
  </r>
  <r>
    <d v="2018-06-01T00:00:00"/>
    <x v="8"/>
    <x v="3"/>
    <n v="0.2"/>
    <n v="6.14"/>
    <x v="5"/>
  </r>
  <r>
    <d v="2018-06-01T00:00:00"/>
    <x v="8"/>
    <x v="6"/>
    <n v="-1"/>
    <n v="136"/>
    <x v="5"/>
  </r>
  <r>
    <d v="2018-06-01T00:00:00"/>
    <x v="2"/>
    <x v="2"/>
    <n v="424.14"/>
    <n v="9557"/>
    <x v="4"/>
  </r>
  <r>
    <d v="2018-06-01T00:00:00"/>
    <x v="2"/>
    <x v="3"/>
    <n v="19.13"/>
    <n v="431.02"/>
    <x v="4"/>
  </r>
  <r>
    <d v="2018-06-01T00:00:00"/>
    <x v="2"/>
    <x v="0"/>
    <n v="-897.59"/>
    <n v="9557"/>
    <x v="4"/>
  </r>
  <r>
    <d v="2018-06-01T00:00:00"/>
    <x v="2"/>
    <x v="1"/>
    <n v="-40.479999999999997"/>
    <n v="431.02"/>
    <x v="4"/>
  </r>
  <r>
    <d v="2018-06-01T00:00:00"/>
    <x v="9"/>
    <x v="0"/>
    <n v="-67"/>
    <n v="683"/>
    <x v="4"/>
  </r>
  <r>
    <d v="2018-06-01T00:00:00"/>
    <x v="9"/>
    <x v="1"/>
    <n v="-3.02"/>
    <n v="30.8"/>
    <x v="4"/>
  </r>
  <r>
    <d v="2018-06-01T00:00:00"/>
    <x v="8"/>
    <x v="2"/>
    <n v="22.47"/>
    <n v="683"/>
    <x v="4"/>
  </r>
  <r>
    <d v="2018-06-01T00:00:00"/>
    <x v="8"/>
    <x v="3"/>
    <n v="1.01"/>
    <n v="30.8"/>
    <x v="4"/>
  </r>
  <r>
    <d v="2018-06-01T00:00:00"/>
    <x v="2"/>
    <x v="4"/>
    <n v="-6.63"/>
    <n v="70.599999999999994"/>
    <x v="3"/>
  </r>
  <r>
    <d v="2018-06-01T00:00:00"/>
    <x v="2"/>
    <x v="5"/>
    <n v="-0.3"/>
    <n v="3.18"/>
    <x v="3"/>
  </r>
  <r>
    <d v="2018-06-01T00:00:00"/>
    <x v="9"/>
    <x v="4"/>
    <n v="-0.49"/>
    <n v="5"/>
    <x v="3"/>
  </r>
  <r>
    <d v="2018-06-01T00:00:00"/>
    <x v="9"/>
    <x v="5"/>
    <n v="-0.02"/>
    <n v="0.23"/>
    <x v="3"/>
  </r>
  <r>
    <d v="2018-06-01T00:00:00"/>
    <x v="2"/>
    <x v="2"/>
    <n v="2732.04"/>
    <n v="61560"/>
    <x v="4"/>
  </r>
  <r>
    <d v="2018-06-01T00:00:00"/>
    <x v="2"/>
    <x v="3"/>
    <n v="123.21"/>
    <n v="2776.36"/>
    <x v="4"/>
  </r>
  <r>
    <d v="2018-06-01T00:00:00"/>
    <x v="2"/>
    <x v="0"/>
    <n v="-5781.71"/>
    <n v="61560"/>
    <x v="4"/>
  </r>
  <r>
    <d v="2018-06-01T00:00:00"/>
    <x v="2"/>
    <x v="1"/>
    <n v="-260.75"/>
    <n v="2776.36"/>
    <x v="4"/>
  </r>
  <r>
    <d v="2018-06-01T00:00:00"/>
    <x v="9"/>
    <x v="0"/>
    <n v="-671.01"/>
    <n v="6840"/>
    <x v="4"/>
  </r>
  <r>
    <d v="2018-06-01T00:00:00"/>
    <x v="9"/>
    <x v="1"/>
    <n v="-30.27"/>
    <n v="308.49"/>
    <x v="4"/>
  </r>
  <r>
    <d v="2018-06-01T00:00:00"/>
    <x v="8"/>
    <x v="2"/>
    <n v="225.04"/>
    <n v="6840"/>
    <x v="4"/>
  </r>
  <r>
    <d v="2018-06-01T00:00:00"/>
    <x v="8"/>
    <x v="3"/>
    <n v="10.16"/>
    <n v="308.49"/>
    <x v="4"/>
  </r>
  <r>
    <d v="2018-06-01T00:00:00"/>
    <x v="9"/>
    <x v="0"/>
    <n v="-50.42"/>
    <n v="514"/>
    <x v="5"/>
  </r>
  <r>
    <d v="2018-06-01T00:00:00"/>
    <x v="9"/>
    <x v="1"/>
    <n v="-2.2799999999999998"/>
    <n v="23.18"/>
    <x v="5"/>
  </r>
  <r>
    <d v="2018-06-01T00:00:00"/>
    <x v="8"/>
    <x v="2"/>
    <n v="16.920000000000002"/>
    <n v="514"/>
    <x v="5"/>
  </r>
  <r>
    <d v="2018-06-01T00:00:00"/>
    <x v="8"/>
    <x v="3"/>
    <n v="0.77"/>
    <n v="23.18"/>
    <x v="5"/>
  </r>
  <r>
    <d v="2018-06-01T00:00:00"/>
    <x v="8"/>
    <x v="6"/>
    <n v="-3.8"/>
    <n v="514"/>
    <x v="5"/>
  </r>
  <r>
    <d v="2018-06-01T00:00:00"/>
    <x v="2"/>
    <x v="2"/>
    <n v="205.39"/>
    <n v="4628"/>
    <x v="5"/>
  </r>
  <r>
    <d v="2018-06-01T00:00:00"/>
    <x v="2"/>
    <x v="3"/>
    <n v="9.26"/>
    <n v="208.73"/>
    <x v="5"/>
  </r>
  <r>
    <d v="2018-06-01T00:00:00"/>
    <x v="2"/>
    <x v="0"/>
    <n v="-434.66"/>
    <n v="4628"/>
    <x v="5"/>
  </r>
  <r>
    <d v="2018-06-01T00:00:00"/>
    <x v="2"/>
    <x v="1"/>
    <n v="-19.600000000000001"/>
    <n v="208.73"/>
    <x v="5"/>
  </r>
  <r>
    <d v="2018-06-01T00:00:00"/>
    <x v="2"/>
    <x v="6"/>
    <n v="0"/>
    <n v="4628"/>
    <x v="5"/>
  </r>
  <r>
    <d v="2018-06-01T00:00:00"/>
    <x v="2"/>
    <x v="4"/>
    <n v="-3.68"/>
    <n v="39.200000000000003"/>
    <x v="3"/>
  </r>
  <r>
    <d v="2018-06-01T00:00:00"/>
    <x v="2"/>
    <x v="5"/>
    <n v="-0.16"/>
    <n v="1.76"/>
    <x v="3"/>
  </r>
  <r>
    <d v="2018-06-01T00:00:00"/>
    <x v="9"/>
    <x v="4"/>
    <n v="-0.4"/>
    <n v="4"/>
    <x v="3"/>
  </r>
  <r>
    <d v="2018-06-01T00:00:00"/>
    <x v="9"/>
    <x v="5"/>
    <n v="-0.02"/>
    <n v="0.18"/>
    <x v="3"/>
  </r>
  <r>
    <d v="2018-06-01T00:00:00"/>
    <x v="8"/>
    <x v="2"/>
    <n v="666.78"/>
    <n v="20266.21"/>
    <x v="2"/>
  </r>
  <r>
    <d v="2018-06-01T00:00:00"/>
    <x v="8"/>
    <x v="3"/>
    <n v="30.12"/>
    <n v="913.85"/>
    <x v="2"/>
  </r>
  <r>
    <d v="2018-06-01T00:00:00"/>
    <x v="8"/>
    <x v="6"/>
    <n v="-150.01"/>
    <n v="20266.21"/>
    <x v="2"/>
  </r>
  <r>
    <d v="2018-06-01T00:00:00"/>
    <x v="2"/>
    <x v="6"/>
    <n v="0"/>
    <n v="60656.42"/>
    <x v="1"/>
  </r>
  <r>
    <d v="2018-06-01T00:00:00"/>
    <x v="9"/>
    <x v="0"/>
    <n v="-672.82"/>
    <n v="6858.5"/>
    <x v="1"/>
  </r>
  <r>
    <d v="2018-06-01T00:00:00"/>
    <x v="9"/>
    <x v="1"/>
    <n v="-30.34"/>
    <n v="309.31"/>
    <x v="1"/>
  </r>
  <r>
    <d v="2018-06-01T00:00:00"/>
    <x v="8"/>
    <x v="6"/>
    <n v="-50.71"/>
    <n v="6858.5"/>
    <x v="1"/>
  </r>
  <r>
    <d v="2018-06-01T00:00:00"/>
    <x v="8"/>
    <x v="2"/>
    <n v="225.65"/>
    <n v="6858.5"/>
    <x v="1"/>
  </r>
  <r>
    <d v="2018-06-01T00:00:00"/>
    <x v="8"/>
    <x v="3"/>
    <n v="10.16"/>
    <n v="309.31"/>
    <x v="1"/>
  </r>
  <r>
    <d v="2018-06-01T00:00:00"/>
    <x v="2"/>
    <x v="2"/>
    <n v="6853.39"/>
    <n v="154423.75"/>
    <x v="2"/>
  </r>
  <r>
    <d v="2018-06-01T00:00:00"/>
    <x v="2"/>
    <x v="3"/>
    <n v="308.98"/>
    <n v="6964.53"/>
    <x v="2"/>
  </r>
  <r>
    <d v="2018-06-01T00:00:00"/>
    <x v="2"/>
    <x v="0"/>
    <n v="-14485.63"/>
    <n v="154233.75"/>
    <x v="2"/>
  </r>
  <r>
    <d v="2018-06-01T00:00:00"/>
    <x v="2"/>
    <x v="1"/>
    <n v="-653.30999999999995"/>
    <n v="6955.96"/>
    <x v="2"/>
  </r>
  <r>
    <d v="2018-06-01T00:00:00"/>
    <x v="2"/>
    <x v="6"/>
    <n v="0"/>
    <n v="154423.75"/>
    <x v="2"/>
  </r>
  <r>
    <d v="2018-06-01T00:00:00"/>
    <x v="2"/>
    <x v="6"/>
    <n v="0"/>
    <n v="13"/>
    <x v="5"/>
  </r>
  <r>
    <d v="2018-06-01T00:00:00"/>
    <x v="2"/>
    <x v="2"/>
    <n v="0.57999999999999996"/>
    <n v="13"/>
    <x v="5"/>
  </r>
  <r>
    <d v="2018-06-01T00:00:00"/>
    <x v="2"/>
    <x v="3"/>
    <n v="0.03"/>
    <n v="0.59"/>
    <x v="5"/>
  </r>
  <r>
    <d v="2018-06-01T00:00:00"/>
    <x v="2"/>
    <x v="0"/>
    <n v="-1.22"/>
    <n v="13"/>
    <x v="5"/>
  </r>
  <r>
    <d v="2018-06-01T00:00:00"/>
    <x v="2"/>
    <x v="1"/>
    <n v="-0.06"/>
    <n v="0.59"/>
    <x v="5"/>
  </r>
  <r>
    <d v="2018-06-01T00:00:00"/>
    <x v="7"/>
    <x v="0"/>
    <n v="-14.27"/>
    <n v="107"/>
    <x v="5"/>
  </r>
  <r>
    <d v="2018-06-01T00:00:00"/>
    <x v="7"/>
    <x v="1"/>
    <n v="-0.64"/>
    <n v="4.83"/>
    <x v="5"/>
  </r>
  <r>
    <d v="2018-06-01T00:00:00"/>
    <x v="2"/>
    <x v="0"/>
    <n v="-2168.5100000000002"/>
    <n v="23089"/>
    <x v="1"/>
  </r>
  <r>
    <d v="2018-06-01T00:00:00"/>
    <x v="2"/>
    <x v="1"/>
    <n v="-97.8"/>
    <n v="1041.3"/>
    <x v="1"/>
  </r>
  <r>
    <d v="2018-06-01T00:00:00"/>
    <x v="2"/>
    <x v="6"/>
    <n v="0"/>
    <n v="414"/>
    <x v="5"/>
  </r>
  <r>
    <d v="2018-06-01T00:00:00"/>
    <x v="2"/>
    <x v="2"/>
    <n v="18.37"/>
    <n v="414"/>
    <x v="5"/>
  </r>
  <r>
    <d v="2018-06-01T00:00:00"/>
    <x v="2"/>
    <x v="3"/>
    <n v="0.83"/>
    <n v="18.670000000000002"/>
    <x v="5"/>
  </r>
  <r>
    <d v="2018-06-01T00:00:00"/>
    <x v="2"/>
    <x v="0"/>
    <n v="-28.83"/>
    <n v="307"/>
    <x v="5"/>
  </r>
  <r>
    <d v="2018-06-01T00:00:00"/>
    <x v="2"/>
    <x v="1"/>
    <n v="-1.3"/>
    <n v="13.85"/>
    <x v="5"/>
  </r>
  <r>
    <d v="2018-06-01T00:00:00"/>
    <x v="7"/>
    <x v="4"/>
    <n v="-23.32"/>
    <n v="174.9"/>
    <x v="3"/>
  </r>
  <r>
    <d v="2018-06-01T00:00:00"/>
    <x v="7"/>
    <x v="5"/>
    <n v="-1.04"/>
    <n v="7.89"/>
    <x v="3"/>
  </r>
  <r>
    <d v="2018-06-01T00:00:00"/>
    <x v="2"/>
    <x v="4"/>
    <n v="-47.33"/>
    <n v="504"/>
    <x v="3"/>
  </r>
  <r>
    <d v="2018-06-01T00:00:00"/>
    <x v="2"/>
    <x v="5"/>
    <n v="-2.14"/>
    <n v="22.73"/>
    <x v="3"/>
  </r>
  <r>
    <d v="2018-06-01T00:00:00"/>
    <x v="7"/>
    <x v="0"/>
    <n v="-290.06"/>
    <n v="2175.0300000000002"/>
    <x v="1"/>
  </r>
  <r>
    <d v="2018-06-01T00:00:00"/>
    <x v="7"/>
    <x v="1"/>
    <n v="-13.09"/>
    <n v="98.09"/>
    <x v="1"/>
  </r>
  <r>
    <d v="2018-06-01T00:00:00"/>
    <x v="2"/>
    <x v="6"/>
    <n v="0"/>
    <n v="8431.0300000000007"/>
    <x v="1"/>
  </r>
  <r>
    <d v="2018-06-01T00:00:00"/>
    <x v="2"/>
    <x v="2"/>
    <n v="374.17"/>
    <n v="8431.0300000000007"/>
    <x v="1"/>
  </r>
  <r>
    <d v="2018-06-01T00:00:00"/>
    <x v="2"/>
    <x v="3"/>
    <n v="16.87"/>
    <n v="380.24"/>
    <x v="1"/>
  </r>
  <r>
    <d v="2018-06-01T00:00:00"/>
    <x v="2"/>
    <x v="0"/>
    <n v="-587.57000000000005"/>
    <n v="6256"/>
    <x v="1"/>
  </r>
  <r>
    <d v="2018-06-01T00:00:00"/>
    <x v="2"/>
    <x v="1"/>
    <n v="-26.5"/>
    <n v="282.14999999999998"/>
    <x v="1"/>
  </r>
  <r>
    <d v="2018-06-01T00:00:00"/>
    <x v="2"/>
    <x v="2"/>
    <n v="53.22"/>
    <n v="1199"/>
    <x v="6"/>
  </r>
  <r>
    <d v="2018-06-01T00:00:00"/>
    <x v="2"/>
    <x v="3"/>
    <n v="2.4"/>
    <n v="54.07"/>
    <x v="6"/>
  </r>
  <r>
    <d v="2018-06-01T00:00:00"/>
    <x v="2"/>
    <x v="0"/>
    <n v="-96.83"/>
    <n v="1031"/>
    <x v="6"/>
  </r>
  <r>
    <d v="2018-06-01T00:00:00"/>
    <x v="2"/>
    <x v="1"/>
    <n v="-4.37"/>
    <n v="46.5"/>
    <x v="6"/>
  </r>
  <r>
    <d v="2018-06-01T00:00:00"/>
    <x v="7"/>
    <x v="0"/>
    <n v="-4230.22"/>
    <n v="31720.51"/>
    <x v="1"/>
  </r>
  <r>
    <d v="2018-06-01T00:00:00"/>
    <x v="7"/>
    <x v="1"/>
    <n v="-190.77"/>
    <n v="1430.64"/>
    <x v="1"/>
  </r>
  <r>
    <d v="2018-06-01T00:00:00"/>
    <x v="7"/>
    <x v="0"/>
    <n v="-2161.23"/>
    <n v="16206"/>
    <x v="4"/>
  </r>
  <r>
    <d v="2018-06-01T00:00:00"/>
    <x v="7"/>
    <x v="1"/>
    <n v="-97.47"/>
    <n v="730.89"/>
    <x v="4"/>
  </r>
  <r>
    <d v="2018-06-01T00:00:00"/>
    <x v="2"/>
    <x v="1"/>
    <n v="-144.16"/>
    <n v="1534.93"/>
    <x v="4"/>
  </r>
  <r>
    <d v="2018-06-01T00:00:00"/>
    <x v="2"/>
    <x v="2"/>
    <n v="2229.65"/>
    <n v="50240"/>
    <x v="4"/>
  </r>
  <r>
    <d v="2018-06-01T00:00:00"/>
    <x v="2"/>
    <x v="3"/>
    <n v="100.56"/>
    <n v="2265.8200000000002"/>
    <x v="4"/>
  </r>
  <r>
    <d v="2018-06-01T00:00:00"/>
    <x v="2"/>
    <x v="0"/>
    <n v="-3196.47"/>
    <n v="34034"/>
    <x v="4"/>
  </r>
  <r>
    <d v="2018-06-01T00:00:00"/>
    <x v="7"/>
    <x v="0"/>
    <n v="-22.41"/>
    <n v="168"/>
    <x v="6"/>
  </r>
  <r>
    <d v="2018-06-01T00:00:00"/>
    <x v="7"/>
    <x v="1"/>
    <n v="-1.01"/>
    <n v="7.58"/>
    <x v="6"/>
  </r>
  <r>
    <d v="2018-06-01T00:00:00"/>
    <x v="2"/>
    <x v="6"/>
    <n v="0"/>
    <n v="1199"/>
    <x v="6"/>
  </r>
  <r>
    <d v="2018-06-01T00:00:00"/>
    <x v="2"/>
    <x v="4"/>
    <n v="-31.09"/>
    <n v="331"/>
    <x v="3"/>
  </r>
  <r>
    <d v="2018-06-01T00:00:00"/>
    <x v="2"/>
    <x v="5"/>
    <n v="-1.4"/>
    <n v="14.93"/>
    <x v="3"/>
  </r>
  <r>
    <d v="2018-06-01T00:00:00"/>
    <x v="7"/>
    <x v="0"/>
    <n v="-2697.86"/>
    <n v="20230"/>
    <x v="0"/>
  </r>
  <r>
    <d v="2018-06-01T00:00:00"/>
    <x v="7"/>
    <x v="1"/>
    <n v="-121.68"/>
    <n v="912.37"/>
    <x v="0"/>
  </r>
  <r>
    <d v="2018-06-01T00:00:00"/>
    <x v="2"/>
    <x v="2"/>
    <n v="2783.37"/>
    <n v="62717"/>
    <x v="0"/>
  </r>
  <r>
    <d v="2018-06-01T00:00:00"/>
    <x v="2"/>
    <x v="3"/>
    <n v="125.53"/>
    <n v="2828.54"/>
    <x v="0"/>
  </r>
  <r>
    <d v="2018-06-01T00:00:00"/>
    <x v="2"/>
    <x v="0"/>
    <n v="-3990.38"/>
    <n v="42487"/>
    <x v="0"/>
  </r>
  <r>
    <d v="2018-06-01T00:00:00"/>
    <x v="2"/>
    <x v="1"/>
    <n v="-179.97"/>
    <n v="1916.16"/>
    <x v="0"/>
  </r>
  <r>
    <d v="2018-07-01T00:00:00"/>
    <x v="2"/>
    <x v="9"/>
    <n v="0"/>
    <n v="-761"/>
    <x v="8"/>
  </r>
  <r>
    <d v="2018-07-01T00:00:00"/>
    <x v="2"/>
    <x v="7"/>
    <n v="38.229999999999997"/>
    <n v="-407"/>
    <x v="8"/>
  </r>
  <r>
    <d v="2018-07-01T00:00:00"/>
    <x v="9"/>
    <x v="7"/>
    <n v="3.83"/>
    <n v="-39"/>
    <x v="8"/>
  </r>
  <r>
    <d v="2018-07-01T00:00:00"/>
    <x v="8"/>
    <x v="9"/>
    <n v="0.28999999999999998"/>
    <n v="-39"/>
    <x v="8"/>
  </r>
  <r>
    <d v="2018-07-01T00:00:00"/>
    <x v="8"/>
    <x v="8"/>
    <n v="-1.28"/>
    <n v="-39"/>
    <x v="8"/>
  </r>
  <r>
    <d v="2018-07-01T00:00:00"/>
    <x v="7"/>
    <x v="0"/>
    <n v="-66.42"/>
    <n v="498"/>
    <x v="6"/>
  </r>
  <r>
    <d v="2018-07-01T00:00:00"/>
    <x v="7"/>
    <x v="1"/>
    <n v="-2.99"/>
    <n v="22.46"/>
    <x v="6"/>
  </r>
  <r>
    <d v="2018-07-01T00:00:00"/>
    <x v="2"/>
    <x v="6"/>
    <n v="0"/>
    <n v="912"/>
    <x v="6"/>
  </r>
  <r>
    <d v="2018-07-01T00:00:00"/>
    <x v="2"/>
    <x v="4"/>
    <n v="-0.56000000000000005"/>
    <n v="6"/>
    <x v="3"/>
  </r>
  <r>
    <d v="2018-07-01T00:00:00"/>
    <x v="2"/>
    <x v="5"/>
    <n v="-0.02"/>
    <n v="0.28000000000000003"/>
    <x v="3"/>
  </r>
  <r>
    <d v="2018-07-01T00:00:00"/>
    <x v="2"/>
    <x v="2"/>
    <n v="40.479999999999997"/>
    <n v="912"/>
    <x v="6"/>
  </r>
  <r>
    <d v="2018-07-01T00:00:00"/>
    <x v="2"/>
    <x v="3"/>
    <n v="1.83"/>
    <n v="41.13"/>
    <x v="6"/>
  </r>
  <r>
    <d v="2018-07-01T00:00:00"/>
    <x v="2"/>
    <x v="0"/>
    <n v="-33.619999999999997"/>
    <n v="358"/>
    <x v="6"/>
  </r>
  <r>
    <d v="2018-07-01T00:00:00"/>
    <x v="2"/>
    <x v="1"/>
    <n v="-1.51"/>
    <n v="16.149999999999999"/>
    <x v="6"/>
  </r>
  <r>
    <d v="2018-07-01T00:00:00"/>
    <x v="9"/>
    <x v="0"/>
    <n v="-2.4500000000000002"/>
    <n v="25"/>
    <x v="6"/>
  </r>
  <r>
    <d v="2018-07-01T00:00:00"/>
    <x v="9"/>
    <x v="1"/>
    <n v="-0.11"/>
    <n v="1.1299999999999999"/>
    <x v="6"/>
  </r>
  <r>
    <d v="2018-07-01T00:00:00"/>
    <x v="8"/>
    <x v="6"/>
    <n v="-0.19"/>
    <n v="25"/>
    <x v="6"/>
  </r>
  <r>
    <d v="2018-07-01T00:00:00"/>
    <x v="8"/>
    <x v="2"/>
    <n v="0.82"/>
    <n v="25"/>
    <x v="6"/>
  </r>
  <r>
    <d v="2018-07-01T00:00:00"/>
    <x v="8"/>
    <x v="3"/>
    <n v="0.04"/>
    <n v="1.1299999999999999"/>
    <x v="6"/>
  </r>
  <r>
    <d v="2018-07-01T00:00:00"/>
    <x v="7"/>
    <x v="7"/>
    <n v="47.21"/>
    <n v="-354"/>
    <x v="8"/>
  </r>
  <r>
    <d v="2018-07-01T00:00:00"/>
    <x v="2"/>
    <x v="8"/>
    <n v="-33.770000000000003"/>
    <n v="-761"/>
    <x v="8"/>
  </r>
  <r>
    <d v="2018-07-01T00:00:00"/>
    <x v="7"/>
    <x v="4"/>
    <n v="-5.16"/>
    <n v="38.64"/>
    <x v="3"/>
  </r>
  <r>
    <d v="2018-07-01T00:00:00"/>
    <x v="7"/>
    <x v="5"/>
    <n v="-0.24"/>
    <n v="1.74"/>
    <x v="3"/>
  </r>
  <r>
    <d v="2018-07-01T00:00:00"/>
    <x v="7"/>
    <x v="0"/>
    <n v="-9021.7999999999993"/>
    <n v="67649.89"/>
    <x v="1"/>
  </r>
  <r>
    <d v="2018-07-01T00:00:00"/>
    <x v="7"/>
    <x v="1"/>
    <n v="-406.9"/>
    <n v="3051"/>
    <x v="1"/>
  </r>
  <r>
    <d v="2018-07-01T00:00:00"/>
    <x v="2"/>
    <x v="6"/>
    <n v="0"/>
    <n v="77671.89"/>
    <x v="1"/>
  </r>
  <r>
    <d v="2018-07-01T00:00:00"/>
    <x v="2"/>
    <x v="2"/>
    <n v="3447.06"/>
    <n v="77671.89"/>
    <x v="1"/>
  </r>
  <r>
    <d v="2018-07-01T00:00:00"/>
    <x v="2"/>
    <x v="3"/>
    <n v="155.44"/>
    <n v="3503.02"/>
    <x v="1"/>
  </r>
  <r>
    <d v="2018-07-01T00:00:00"/>
    <x v="2"/>
    <x v="0"/>
    <n v="-941.26"/>
    <n v="10022"/>
    <x v="1"/>
  </r>
  <r>
    <d v="2018-07-01T00:00:00"/>
    <x v="2"/>
    <x v="1"/>
    <n v="-42.48"/>
    <n v="451.98"/>
    <x v="1"/>
  </r>
  <r>
    <d v="2018-06-01T00:00:00"/>
    <x v="7"/>
    <x v="4"/>
    <n v="-2.68"/>
    <n v="20.12"/>
    <x v="3"/>
  </r>
  <r>
    <d v="2018-06-01T00:00:00"/>
    <x v="7"/>
    <x v="5"/>
    <n v="-0.12"/>
    <n v="0.91"/>
    <x v="3"/>
  </r>
  <r>
    <d v="2018-06-01T00:00:00"/>
    <x v="7"/>
    <x v="4"/>
    <n v="-20.85"/>
    <n v="156.32"/>
    <x v="3"/>
  </r>
  <r>
    <d v="2018-06-01T00:00:00"/>
    <x v="7"/>
    <x v="5"/>
    <n v="-0.94"/>
    <n v="7.06"/>
    <x v="3"/>
  </r>
  <r>
    <d v="2018-06-01T00:00:00"/>
    <x v="2"/>
    <x v="4"/>
    <n v="-5.45"/>
    <n v="58"/>
    <x v="3"/>
  </r>
  <r>
    <d v="2018-06-01T00:00:00"/>
    <x v="2"/>
    <x v="5"/>
    <n v="-0.25"/>
    <n v="2.62"/>
    <x v="3"/>
  </r>
  <r>
    <d v="2018-06-01T00:00:00"/>
    <x v="2"/>
    <x v="8"/>
    <n v="-41.89"/>
    <n v="-944"/>
    <x v="17"/>
  </r>
  <r>
    <d v="2018-06-01T00:00:00"/>
    <x v="2"/>
    <x v="7"/>
    <n v="62.46"/>
    <n v="-665"/>
    <x v="17"/>
  </r>
  <r>
    <d v="2018-06-01T00:00:00"/>
    <x v="2"/>
    <x v="9"/>
    <n v="0"/>
    <n v="-944"/>
    <x v="17"/>
  </r>
  <r>
    <d v="2018-06-01T00:00:00"/>
    <x v="9"/>
    <x v="7"/>
    <n v="32.96"/>
    <n v="-336"/>
    <x v="17"/>
  </r>
  <r>
    <d v="2018-06-01T00:00:00"/>
    <x v="8"/>
    <x v="8"/>
    <n v="-11.05"/>
    <n v="-336"/>
    <x v="17"/>
  </r>
  <r>
    <d v="2018-06-01T00:00:00"/>
    <x v="8"/>
    <x v="9"/>
    <n v="2.4900000000000002"/>
    <n v="-336"/>
    <x v="17"/>
  </r>
  <r>
    <d v="2018-06-01T00:00:00"/>
    <x v="7"/>
    <x v="0"/>
    <n v="-24801.37"/>
    <n v="185973.32"/>
    <x v="1"/>
  </r>
  <r>
    <d v="2018-06-01T00:00:00"/>
    <x v="7"/>
    <x v="1"/>
    <n v="-1118.46"/>
    <n v="8387.4699999999993"/>
    <x v="1"/>
  </r>
  <r>
    <d v="2018-06-01T00:00:00"/>
    <x v="7"/>
    <x v="0"/>
    <n v="-60.68"/>
    <n v="454.99"/>
    <x v="2"/>
  </r>
  <r>
    <d v="2018-06-01T00:00:00"/>
    <x v="7"/>
    <x v="1"/>
    <n v="-2.74"/>
    <n v="20.52"/>
    <x v="2"/>
  </r>
  <r>
    <d v="2018-06-01T00:00:00"/>
    <x v="2"/>
    <x v="6"/>
    <n v="0"/>
    <n v="1410.99"/>
    <x v="2"/>
  </r>
  <r>
    <d v="2018-06-01T00:00:00"/>
    <x v="2"/>
    <x v="2"/>
    <n v="62.62"/>
    <n v="1410.99"/>
    <x v="2"/>
  </r>
  <r>
    <d v="2018-06-01T00:00:00"/>
    <x v="2"/>
    <x v="3"/>
    <n v="2.82"/>
    <n v="63.64"/>
    <x v="2"/>
  </r>
  <r>
    <d v="2018-06-01T00:00:00"/>
    <x v="2"/>
    <x v="0"/>
    <n v="-89.79"/>
    <n v="956"/>
    <x v="2"/>
  </r>
  <r>
    <d v="2018-06-01T00:00:00"/>
    <x v="2"/>
    <x v="1"/>
    <n v="-4.05"/>
    <n v="43.12"/>
    <x v="2"/>
  </r>
  <r>
    <d v="2018-06-01T00:00:00"/>
    <x v="8"/>
    <x v="6"/>
    <n v="-5.21"/>
    <n v="703.66"/>
    <x v="2"/>
  </r>
  <r>
    <d v="2018-06-01T00:00:00"/>
    <x v="9"/>
    <x v="1"/>
    <n v="-17.95"/>
    <n v="182.93"/>
    <x v="14"/>
  </r>
  <r>
    <d v="2018-06-01T00:00:00"/>
    <x v="8"/>
    <x v="2"/>
    <n v="133.44"/>
    <n v="4056"/>
    <x v="14"/>
  </r>
  <r>
    <d v="2018-06-01T00:00:00"/>
    <x v="8"/>
    <x v="3"/>
    <n v="6.02"/>
    <n v="182.93"/>
    <x v="14"/>
  </r>
  <r>
    <d v="2018-06-01T00:00:00"/>
    <x v="8"/>
    <x v="6"/>
    <n v="-30.01"/>
    <n v="4056"/>
    <x v="14"/>
  </r>
  <r>
    <d v="2018-06-01T00:00:00"/>
    <x v="2"/>
    <x v="2"/>
    <n v="317.05"/>
    <n v="7144"/>
    <x v="14"/>
  </r>
  <r>
    <d v="2018-06-01T00:00:00"/>
    <x v="2"/>
    <x v="3"/>
    <n v="14.3"/>
    <n v="322.19"/>
    <x v="14"/>
  </r>
  <r>
    <d v="2018-06-01T00:00:00"/>
    <x v="2"/>
    <x v="0"/>
    <n v="-509.52"/>
    <n v="5425"/>
    <x v="14"/>
  </r>
  <r>
    <d v="2018-08-01T00:00:00"/>
    <x v="7"/>
    <x v="1"/>
    <n v="-3233.86"/>
    <n v="24248.799999999999"/>
    <x v="2"/>
  </r>
  <r>
    <d v="2018-08-01T00:00:00"/>
    <x v="2"/>
    <x v="2"/>
    <n v="42717.27"/>
    <n v="962535"/>
    <x v="2"/>
  </r>
  <r>
    <d v="2018-08-01T00:00:00"/>
    <x v="2"/>
    <x v="3"/>
    <n v="1926.84"/>
    <n v="43410.17"/>
    <x v="2"/>
  </r>
  <r>
    <d v="2018-08-01T00:00:00"/>
    <x v="2"/>
    <x v="6"/>
    <n v="0"/>
    <n v="962535"/>
    <x v="2"/>
  </r>
  <r>
    <d v="2018-08-01T00:00:00"/>
    <x v="4"/>
    <x v="0"/>
    <n v="-20826.28"/>
    <n v="244959.05"/>
    <x v="2"/>
  </r>
  <r>
    <d v="2018-08-01T00:00:00"/>
    <x v="4"/>
    <x v="1"/>
    <n v="-939.33"/>
    <n v="11047.67"/>
    <x v="2"/>
  </r>
  <r>
    <d v="2018-08-01T00:00:00"/>
    <x v="7"/>
    <x v="0"/>
    <n v="-41900.660000000003"/>
    <n v="314192"/>
    <x v="2"/>
  </r>
  <r>
    <d v="2018-08-01T00:00:00"/>
    <x v="7"/>
    <x v="1"/>
    <n v="-1889.76"/>
    <n v="14170.11"/>
    <x v="2"/>
  </r>
  <r>
    <d v="2018-08-01T00:00:00"/>
    <x v="2"/>
    <x v="6"/>
    <n v="0"/>
    <n v="562259.31000000006"/>
    <x v="2"/>
  </r>
  <r>
    <d v="2018-08-01T00:00:00"/>
    <x v="2"/>
    <x v="2"/>
    <n v="24952.91"/>
    <n v="562259.31000000006"/>
    <x v="2"/>
  </r>
  <r>
    <d v="2018-08-01T00:00:00"/>
    <x v="2"/>
    <x v="3"/>
    <n v="1125.43"/>
    <n v="25357.8"/>
    <x v="2"/>
  </r>
  <r>
    <d v="2018-07-01T00:00:00"/>
    <x v="4"/>
    <x v="0"/>
    <n v="-58.58"/>
    <n v="689"/>
    <x v="6"/>
  </r>
  <r>
    <d v="2018-07-01T00:00:00"/>
    <x v="4"/>
    <x v="1"/>
    <n v="-2.64"/>
    <n v="31.07"/>
    <x v="6"/>
  </r>
  <r>
    <d v="2018-07-01T00:00:00"/>
    <x v="2"/>
    <x v="0"/>
    <n v="-25.64"/>
    <n v="273"/>
    <x v="6"/>
  </r>
  <r>
    <d v="2018-07-01T00:00:00"/>
    <x v="2"/>
    <x v="1"/>
    <n v="-1.1599999999999999"/>
    <n v="12.31"/>
    <x v="6"/>
  </r>
  <r>
    <d v="2018-07-01T00:00:00"/>
    <x v="9"/>
    <x v="0"/>
    <n v="-18.93"/>
    <n v="193"/>
    <x v="6"/>
  </r>
  <r>
    <d v="2018-07-01T00:00:00"/>
    <x v="9"/>
    <x v="1"/>
    <n v="-0.85"/>
    <n v="8.6999999999999993"/>
    <x v="6"/>
  </r>
  <r>
    <d v="2018-07-01T00:00:00"/>
    <x v="8"/>
    <x v="6"/>
    <n v="-1.43"/>
    <n v="193"/>
    <x v="6"/>
  </r>
  <r>
    <d v="2018-07-01T00:00:00"/>
    <x v="8"/>
    <x v="2"/>
    <n v="6.35"/>
    <n v="193"/>
    <x v="6"/>
  </r>
  <r>
    <d v="2018-07-01T00:00:00"/>
    <x v="8"/>
    <x v="3"/>
    <n v="0.28999999999999998"/>
    <n v="8.6999999999999993"/>
    <x v="6"/>
  </r>
  <r>
    <d v="2018-07-01T00:00:00"/>
    <x v="4"/>
    <x v="0"/>
    <n v="-7.06"/>
    <n v="83"/>
    <x v="5"/>
  </r>
  <r>
    <d v="2018-07-01T00:00:00"/>
    <x v="4"/>
    <x v="1"/>
    <n v="-0.32"/>
    <n v="3.74"/>
    <x v="5"/>
  </r>
  <r>
    <d v="2018-07-01T00:00:00"/>
    <x v="7"/>
    <x v="0"/>
    <n v="-16.670000000000002"/>
    <n v="125"/>
    <x v="5"/>
  </r>
  <r>
    <d v="2018-07-01T00:00:00"/>
    <x v="7"/>
    <x v="1"/>
    <n v="-0.75"/>
    <n v="5.64"/>
    <x v="5"/>
  </r>
  <r>
    <d v="2018-07-01T00:00:00"/>
    <x v="2"/>
    <x v="6"/>
    <n v="0"/>
    <n v="208"/>
    <x v="5"/>
  </r>
  <r>
    <d v="2018-07-01T00:00:00"/>
    <x v="2"/>
    <x v="2"/>
    <n v="9.23"/>
    <n v="208"/>
    <x v="5"/>
  </r>
  <r>
    <d v="2018-07-01T00:00:00"/>
    <x v="2"/>
    <x v="3"/>
    <n v="0.42"/>
    <n v="9.3800000000000008"/>
    <x v="5"/>
  </r>
  <r>
    <d v="2018-07-01T00:00:00"/>
    <x v="4"/>
    <x v="4"/>
    <n v="-34.47"/>
    <n v="405.4"/>
    <x v="3"/>
  </r>
  <r>
    <d v="2018-07-01T00:00:00"/>
    <x v="4"/>
    <x v="5"/>
    <n v="-1.55"/>
    <n v="18.3"/>
    <x v="3"/>
  </r>
  <r>
    <d v="2018-07-01T00:00:00"/>
    <x v="7"/>
    <x v="4"/>
    <n v="-81.099999999999994"/>
    <n v="608"/>
    <x v="3"/>
  </r>
  <r>
    <d v="2018-07-01T00:00:00"/>
    <x v="7"/>
    <x v="5"/>
    <n v="-3.66"/>
    <n v="27.44"/>
    <x v="3"/>
  </r>
  <r>
    <d v="2018-07-01T00:00:00"/>
    <x v="4"/>
    <x v="0"/>
    <n v="-1574.45"/>
    <n v="18518.599999999999"/>
    <x v="1"/>
  </r>
  <r>
    <d v="2018-07-01T00:00:00"/>
    <x v="4"/>
    <x v="1"/>
    <n v="-70.98"/>
    <n v="835.2"/>
    <x v="1"/>
  </r>
  <r>
    <d v="2018-07-01T00:00:00"/>
    <x v="7"/>
    <x v="0"/>
    <n v="-3704.07"/>
    <n v="27775"/>
    <x v="1"/>
  </r>
  <r>
    <d v="2018-07-01T00:00:00"/>
    <x v="7"/>
    <x v="1"/>
    <n v="-167.05"/>
    <n v="1252.6600000000001"/>
    <x v="1"/>
  </r>
  <r>
    <d v="2018-07-01T00:00:00"/>
    <x v="2"/>
    <x v="6"/>
    <n v="0"/>
    <n v="46293.599999999999"/>
    <x v="1"/>
  </r>
  <r>
    <d v="2018-07-01T00:00:00"/>
    <x v="2"/>
    <x v="2"/>
    <n v="2054.52"/>
    <n v="46293.599999999999"/>
    <x v="1"/>
  </r>
  <r>
    <d v="2018-07-01T00:00:00"/>
    <x v="2"/>
    <x v="3"/>
    <n v="92.63"/>
    <n v="2087.84"/>
    <x v="1"/>
  </r>
  <r>
    <d v="2018-08-01T00:00:00"/>
    <x v="3"/>
    <x v="0"/>
    <n v="-17273.919999999998"/>
    <n v="221744.1"/>
    <x v="2"/>
  </r>
  <r>
    <d v="2018-08-01T00:00:00"/>
    <x v="3"/>
    <x v="1"/>
    <n v="-779.23"/>
    <n v="10000.82"/>
    <x v="2"/>
  </r>
  <r>
    <d v="2018-08-01T00:00:00"/>
    <x v="3"/>
    <x v="0"/>
    <n v="-22681.01"/>
    <n v="291155.84000000003"/>
    <x v="2"/>
  </r>
  <r>
    <d v="2018-08-01T00:00:00"/>
    <x v="3"/>
    <x v="1"/>
    <n v="-1022.88"/>
    <n v="13131.05"/>
    <x v="2"/>
  </r>
  <r>
    <d v="2018-08-01T00:00:00"/>
    <x v="3"/>
    <x v="0"/>
    <n v="-362.05"/>
    <n v="4647.59"/>
    <x v="2"/>
  </r>
  <r>
    <d v="2018-08-01T00:00:00"/>
    <x v="3"/>
    <x v="1"/>
    <n v="-16.329999999999998"/>
    <n v="209.62"/>
    <x v="2"/>
  </r>
  <r>
    <d v="2018-08-01T00:00:00"/>
    <x v="3"/>
    <x v="0"/>
    <n v="-17226.05"/>
    <n v="221129.3"/>
    <x v="2"/>
  </r>
  <r>
    <d v="2018-08-01T00:00:00"/>
    <x v="3"/>
    <x v="1"/>
    <n v="-776.84"/>
    <n v="9973.01"/>
    <x v="2"/>
  </r>
  <r>
    <d v="2018-08-01T00:00:00"/>
    <x v="3"/>
    <x v="0"/>
    <n v="-167.23"/>
    <n v="2146.92"/>
    <x v="2"/>
  </r>
  <r>
    <d v="2018-08-01T00:00:00"/>
    <x v="3"/>
    <x v="1"/>
    <n v="-7.54"/>
    <n v="96.83"/>
    <x v="2"/>
  </r>
  <r>
    <d v="2018-08-01T00:00:00"/>
    <x v="3"/>
    <x v="0"/>
    <n v="-59.05"/>
    <n v="758"/>
    <x v="2"/>
  </r>
  <r>
    <d v="2018-08-01T00:00:00"/>
    <x v="3"/>
    <x v="1"/>
    <n v="-2.66"/>
    <n v="34.19"/>
    <x v="2"/>
  </r>
  <r>
    <d v="2018-08-01T00:00:00"/>
    <x v="3"/>
    <x v="0"/>
    <n v="-23.22"/>
    <n v="298.01"/>
    <x v="2"/>
  </r>
  <r>
    <d v="2018-08-01T00:00:00"/>
    <x v="3"/>
    <x v="1"/>
    <n v="-1.05"/>
    <n v="13.44"/>
    <x v="2"/>
  </r>
  <r>
    <d v="2018-08-01T00:00:00"/>
    <x v="3"/>
    <x v="0"/>
    <n v="-17603.96"/>
    <n v="225979.37"/>
    <x v="2"/>
  </r>
  <r>
    <d v="2018-08-01T00:00:00"/>
    <x v="3"/>
    <x v="1"/>
    <n v="-794.03"/>
    <n v="10191.59"/>
    <x v="2"/>
  </r>
  <r>
    <d v="2018-08-01T00:00:00"/>
    <x v="3"/>
    <x v="0"/>
    <n v="-24804.68"/>
    <n v="318416.15999999997"/>
    <x v="2"/>
  </r>
  <r>
    <d v="2018-08-01T00:00:00"/>
    <x v="3"/>
    <x v="1"/>
    <n v="-1118.6300000000001"/>
    <n v="14360.84"/>
    <x v="2"/>
  </r>
  <r>
    <d v="2018-08-01T00:00:00"/>
    <x v="3"/>
    <x v="0"/>
    <n v="-26544.48"/>
    <n v="340750.49"/>
    <x v="2"/>
  </r>
  <r>
    <d v="2018-08-01T00:00:00"/>
    <x v="3"/>
    <x v="1"/>
    <n v="-1197.21"/>
    <n v="15367.9"/>
    <x v="2"/>
  </r>
  <r>
    <d v="2018-08-01T00:00:00"/>
    <x v="4"/>
    <x v="0"/>
    <n v="-93.86"/>
    <n v="1104"/>
    <x v="6"/>
  </r>
  <r>
    <d v="2018-08-01T00:00:00"/>
    <x v="4"/>
    <x v="1"/>
    <n v="-4.2300000000000004"/>
    <n v="49.79"/>
    <x v="6"/>
  </r>
  <r>
    <d v="2018-08-01T00:00:00"/>
    <x v="7"/>
    <x v="0"/>
    <n v="-90.28"/>
    <n v="677"/>
    <x v="6"/>
  </r>
  <r>
    <d v="2018-08-01T00:00:00"/>
    <x v="7"/>
    <x v="1"/>
    <n v="-4.07"/>
    <n v="30.53"/>
    <x v="6"/>
  </r>
  <r>
    <d v="2018-08-01T00:00:00"/>
    <x v="2"/>
    <x v="6"/>
    <n v="0"/>
    <n v="1781"/>
    <x v="6"/>
  </r>
  <r>
    <d v="2018-08-01T00:00:00"/>
    <x v="3"/>
    <x v="0"/>
    <n v="-0.86"/>
    <n v="11"/>
    <x v="2"/>
  </r>
  <r>
    <d v="2018-08-01T00:00:00"/>
    <x v="3"/>
    <x v="1"/>
    <n v="-0.04"/>
    <n v="0.5"/>
    <x v="2"/>
  </r>
  <r>
    <d v="2018-08-01T00:00:00"/>
    <x v="3"/>
    <x v="0"/>
    <n v="-242.14"/>
    <n v="3108.26"/>
    <x v="2"/>
  </r>
  <r>
    <d v="2018-08-01T00:00:00"/>
    <x v="3"/>
    <x v="1"/>
    <n v="-10.93"/>
    <n v="140.19"/>
    <x v="2"/>
  </r>
  <r>
    <d v="2018-08-01T00:00:00"/>
    <x v="3"/>
    <x v="0"/>
    <n v="-5784.16"/>
    <n v="74252.320000000007"/>
    <x v="2"/>
  </r>
  <r>
    <d v="2018-08-01T00:00:00"/>
    <x v="3"/>
    <x v="1"/>
    <n v="-260.91000000000003"/>
    <n v="3348.88"/>
    <x v="2"/>
  </r>
  <r>
    <d v="2018-08-01T00:00:00"/>
    <x v="4"/>
    <x v="0"/>
    <n v="-18148.189999999999"/>
    <n v="213458"/>
    <x v="2"/>
  </r>
  <r>
    <d v="2018-08-01T00:00:00"/>
    <x v="4"/>
    <x v="1"/>
    <n v="-818.48"/>
    <n v="9626.89"/>
    <x v="2"/>
  </r>
  <r>
    <d v="2018-08-01T00:00:00"/>
    <x v="2"/>
    <x v="2"/>
    <n v="12768.62"/>
    <n v="287710.32"/>
    <x v="2"/>
  </r>
  <r>
    <d v="2018-08-01T00:00:00"/>
    <x v="2"/>
    <x v="3"/>
    <n v="575.85"/>
    <n v="12975.76"/>
    <x v="2"/>
  </r>
  <r>
    <d v="2018-08-01T00:00:00"/>
    <x v="2"/>
    <x v="6"/>
    <n v="0"/>
    <n v="287710.32"/>
    <x v="2"/>
  </r>
  <r>
    <d v="2018-08-01T00:00:00"/>
    <x v="3"/>
    <x v="0"/>
    <n v="-7261"/>
    <n v="93210.240000000005"/>
    <x v="2"/>
  </r>
  <r>
    <d v="2018-08-01T00:00:00"/>
    <x v="3"/>
    <x v="1"/>
    <n v="-327.51"/>
    <n v="4203.83"/>
    <x v="2"/>
  </r>
  <r>
    <d v="2018-08-01T00:00:00"/>
    <x v="2"/>
    <x v="2"/>
    <n v="79.040000000000006"/>
    <n v="1781"/>
    <x v="6"/>
  </r>
  <r>
    <d v="2018-08-01T00:00:00"/>
    <x v="2"/>
    <x v="3"/>
    <n v="3.56"/>
    <n v="80.319999999999993"/>
    <x v="6"/>
  </r>
  <r>
    <d v="2018-08-01T00:00:00"/>
    <x v="3"/>
    <x v="0"/>
    <n v="-10.59"/>
    <n v="136"/>
    <x v="6"/>
  </r>
  <r>
    <d v="2018-08-01T00:00:00"/>
    <x v="3"/>
    <x v="1"/>
    <n v="-0.48"/>
    <n v="6.13"/>
    <x v="6"/>
  </r>
  <r>
    <d v="2018-08-01T00:00:00"/>
    <x v="4"/>
    <x v="0"/>
    <n v="-91.14"/>
    <n v="1072"/>
    <x v="6"/>
  </r>
  <r>
    <d v="2018-08-01T00:00:00"/>
    <x v="4"/>
    <x v="1"/>
    <n v="-4.1100000000000003"/>
    <n v="48.35"/>
    <x v="6"/>
  </r>
  <r>
    <d v="2018-08-01T00:00:00"/>
    <x v="7"/>
    <x v="0"/>
    <n v="-125.23"/>
    <n v="939"/>
    <x v="6"/>
  </r>
  <r>
    <d v="2018-08-01T00:00:00"/>
    <x v="7"/>
    <x v="1"/>
    <n v="-5.65"/>
    <n v="42.35"/>
    <x v="6"/>
  </r>
  <r>
    <d v="2018-08-01T00:00:00"/>
    <x v="2"/>
    <x v="6"/>
    <n v="0"/>
    <n v="2147"/>
    <x v="6"/>
  </r>
  <r>
    <d v="2018-08-01T00:00:00"/>
    <x v="2"/>
    <x v="2"/>
    <n v="95.28"/>
    <n v="2147"/>
    <x v="6"/>
  </r>
  <r>
    <d v="2018-08-01T00:00:00"/>
    <x v="2"/>
    <x v="3"/>
    <n v="4.3"/>
    <n v="96.83"/>
    <x v="6"/>
  </r>
  <r>
    <d v="2018-08-01T00:00:00"/>
    <x v="3"/>
    <x v="0"/>
    <n v="-1136.74"/>
    <n v="14592.62"/>
    <x v="1"/>
  </r>
  <r>
    <d v="2018-08-01T00:00:00"/>
    <x v="3"/>
    <x v="1"/>
    <n v="-51.29"/>
    <n v="658.15"/>
    <x v="1"/>
  </r>
  <r>
    <d v="2018-08-01T00:00:00"/>
    <x v="2"/>
    <x v="6"/>
    <n v="0"/>
    <n v="341"/>
    <x v="5"/>
  </r>
  <r>
    <d v="2018-08-01T00:00:00"/>
    <x v="2"/>
    <x v="2"/>
    <n v="15.13"/>
    <n v="341"/>
    <x v="5"/>
  </r>
  <r>
    <d v="2018-08-01T00:00:00"/>
    <x v="2"/>
    <x v="3"/>
    <n v="0.68"/>
    <n v="15.38"/>
    <x v="5"/>
  </r>
  <r>
    <d v="2018-08-01T00:00:00"/>
    <x v="3"/>
    <x v="0"/>
    <n v="-38.79"/>
    <n v="498"/>
    <x v="5"/>
  </r>
  <r>
    <d v="2018-08-01T00:00:00"/>
    <x v="3"/>
    <x v="1"/>
    <n v="-1.76"/>
    <n v="22.44"/>
    <x v="5"/>
  </r>
  <r>
    <d v="2018-08-01T00:00:00"/>
    <x v="4"/>
    <x v="0"/>
    <n v="-144.87"/>
    <n v="1704"/>
    <x v="5"/>
  </r>
  <r>
    <d v="2018-08-01T00:00:00"/>
    <x v="4"/>
    <x v="1"/>
    <n v="-6.53"/>
    <n v="76.849999999999994"/>
    <x v="5"/>
  </r>
  <r>
    <d v="2018-08-01T00:00:00"/>
    <x v="2"/>
    <x v="6"/>
    <n v="0"/>
    <n v="2202"/>
    <x v="5"/>
  </r>
  <r>
    <d v="2018-08-01T00:00:00"/>
    <x v="2"/>
    <x v="2"/>
    <n v="97.73"/>
    <n v="2202"/>
    <x v="5"/>
  </r>
  <r>
    <d v="2018-08-01T00:00:00"/>
    <x v="2"/>
    <x v="3"/>
    <n v="4.42"/>
    <n v="99.3"/>
    <x v="5"/>
  </r>
  <r>
    <d v="2018-08-01T00:00:00"/>
    <x v="2"/>
    <x v="0"/>
    <n v="-4.13"/>
    <n v="44"/>
    <x v="6"/>
  </r>
  <r>
    <d v="2018-08-01T00:00:00"/>
    <x v="2"/>
    <x v="1"/>
    <n v="-0.19"/>
    <n v="1.98"/>
    <x v="6"/>
  </r>
  <r>
    <d v="2018-08-01T00:00:00"/>
    <x v="3"/>
    <x v="0"/>
    <n v="-6"/>
    <n v="77"/>
    <x v="5"/>
  </r>
  <r>
    <d v="2018-06-01T00:00:00"/>
    <x v="2"/>
    <x v="1"/>
    <n v="-22.98"/>
    <n v="244.67"/>
    <x v="14"/>
  </r>
  <r>
    <d v="2018-06-01T00:00:00"/>
    <x v="2"/>
    <x v="6"/>
    <n v="0"/>
    <n v="7144"/>
    <x v="14"/>
  </r>
  <r>
    <d v="2018-06-01T00:00:00"/>
    <x v="9"/>
    <x v="0"/>
    <n v="-397.89"/>
    <n v="4056"/>
    <x v="14"/>
  </r>
  <r>
    <d v="2018-06-01T00:00:00"/>
    <x v="9"/>
    <x v="0"/>
    <n v="-8.5299999999999994"/>
    <n v="87"/>
    <x v="2"/>
  </r>
  <r>
    <d v="2018-06-01T00:00:00"/>
    <x v="9"/>
    <x v="1"/>
    <n v="-0.38"/>
    <n v="3.92"/>
    <x v="2"/>
  </r>
  <r>
    <d v="2018-06-01T00:00:00"/>
    <x v="7"/>
    <x v="0"/>
    <n v="-10.27"/>
    <n v="77"/>
    <x v="5"/>
  </r>
  <r>
    <d v="2018-06-01T00:00:00"/>
    <x v="7"/>
    <x v="1"/>
    <n v="-0.46"/>
    <n v="3.47"/>
    <x v="5"/>
  </r>
  <r>
    <d v="2018-06-01T00:00:00"/>
    <x v="2"/>
    <x v="6"/>
    <n v="0"/>
    <n v="341"/>
    <x v="5"/>
  </r>
  <r>
    <d v="2018-06-01T00:00:00"/>
    <x v="2"/>
    <x v="2"/>
    <n v="15.13"/>
    <n v="341"/>
    <x v="5"/>
  </r>
  <r>
    <d v="2018-06-01T00:00:00"/>
    <x v="2"/>
    <x v="3"/>
    <n v="0.68"/>
    <n v="15.38"/>
    <x v="5"/>
  </r>
  <r>
    <d v="2018-06-01T00:00:00"/>
    <x v="2"/>
    <x v="0"/>
    <n v="-24.79"/>
    <n v="264"/>
    <x v="5"/>
  </r>
  <r>
    <d v="2018-06-01T00:00:00"/>
    <x v="2"/>
    <x v="1"/>
    <n v="-1.1200000000000001"/>
    <n v="11.91"/>
    <x v="5"/>
  </r>
  <r>
    <d v="2018-06-01T00:00:00"/>
    <x v="9"/>
    <x v="0"/>
    <n v="-69.03"/>
    <n v="703.66"/>
    <x v="2"/>
  </r>
  <r>
    <d v="2018-06-01T00:00:00"/>
    <x v="9"/>
    <x v="1"/>
    <n v="-3.12"/>
    <n v="31.73"/>
    <x v="2"/>
  </r>
  <r>
    <d v="2018-06-01T00:00:00"/>
    <x v="8"/>
    <x v="2"/>
    <n v="23.15"/>
    <n v="703.66"/>
    <x v="2"/>
  </r>
  <r>
    <d v="2018-06-01T00:00:00"/>
    <x v="8"/>
    <x v="3"/>
    <n v="1.04"/>
    <n v="31.73"/>
    <x v="2"/>
  </r>
  <r>
    <d v="2018-06-01T00:00:00"/>
    <x v="8"/>
    <x v="6"/>
    <n v="-0.64"/>
    <n v="87"/>
    <x v="2"/>
  </r>
  <r>
    <d v="2018-06-01T00:00:00"/>
    <x v="8"/>
    <x v="2"/>
    <n v="2.86"/>
    <n v="87"/>
    <x v="2"/>
  </r>
  <r>
    <d v="2018-06-01T00:00:00"/>
    <x v="8"/>
    <x v="3"/>
    <n v="0.13"/>
    <n v="3.92"/>
    <x v="2"/>
  </r>
  <r>
    <d v="2018-06-01T00:00:00"/>
    <x v="7"/>
    <x v="0"/>
    <n v="-66.400000000000006"/>
    <n v="498"/>
    <x v="5"/>
  </r>
  <r>
    <d v="2018-06-01T00:00:00"/>
    <x v="7"/>
    <x v="1"/>
    <n v="-2.97"/>
    <n v="22.44"/>
    <x v="5"/>
  </r>
  <r>
    <d v="2018-06-01T00:00:00"/>
    <x v="2"/>
    <x v="6"/>
    <n v="0"/>
    <n v="2202"/>
    <x v="5"/>
  </r>
  <r>
    <d v="2018-06-01T00:00:00"/>
    <x v="2"/>
    <x v="2"/>
    <n v="97.73"/>
    <n v="2202"/>
    <x v="5"/>
  </r>
  <r>
    <d v="2018-06-01T00:00:00"/>
    <x v="2"/>
    <x v="3"/>
    <n v="4.42"/>
    <n v="99.3"/>
    <x v="5"/>
  </r>
  <r>
    <d v="2018-06-01T00:00:00"/>
    <x v="2"/>
    <x v="0"/>
    <n v="-160.04"/>
    <n v="1704"/>
    <x v="5"/>
  </r>
  <r>
    <d v="2018-06-01T00:00:00"/>
    <x v="2"/>
    <x v="1"/>
    <n v="-7.23"/>
    <n v="76.849999999999994"/>
    <x v="5"/>
  </r>
  <r>
    <d v="2018-07-01T00:00:00"/>
    <x v="8"/>
    <x v="2"/>
    <n v="12.6"/>
    <n v="383"/>
    <x v="2"/>
  </r>
  <r>
    <d v="2018-07-01T00:00:00"/>
    <x v="8"/>
    <x v="3"/>
    <n v="0.56999999999999995"/>
    <n v="17.27"/>
    <x v="2"/>
  </r>
  <r>
    <d v="2018-07-01T00:00:00"/>
    <x v="8"/>
    <x v="0"/>
    <n v="-33.619999999999997"/>
    <n v="383"/>
    <x v="2"/>
  </r>
  <r>
    <d v="2018-07-01T00:00:00"/>
    <x v="8"/>
    <x v="1"/>
    <n v="-1.52"/>
    <n v="17.27"/>
    <x v="2"/>
  </r>
  <r>
    <d v="2018-07-01T00:00:00"/>
    <x v="8"/>
    <x v="6"/>
    <n v="-2.83"/>
    <n v="383"/>
    <x v="2"/>
  </r>
  <r>
    <d v="2018-07-01T00:00:00"/>
    <x v="7"/>
    <x v="0"/>
    <n v="-28976.78"/>
    <n v="217282.04"/>
    <x v="2"/>
  </r>
  <r>
    <d v="2018-07-01T00:00:00"/>
    <x v="7"/>
    <x v="1"/>
    <n v="-1306.82"/>
    <n v="9799.51"/>
    <x v="2"/>
  </r>
  <r>
    <d v="2018-07-01T00:00:00"/>
    <x v="2"/>
    <x v="6"/>
    <n v="0"/>
    <n v="420133.31"/>
    <x v="2"/>
  </r>
  <r>
    <d v="2018-07-01T00:00:00"/>
    <x v="2"/>
    <x v="2"/>
    <n v="18645.509999999998"/>
    <n v="420133.31"/>
    <x v="2"/>
  </r>
  <r>
    <d v="2018-07-01T00:00:00"/>
    <x v="2"/>
    <x v="3"/>
    <n v="840.89"/>
    <n v="18948.12"/>
    <x v="2"/>
  </r>
  <r>
    <d v="2018-07-01T00:00:00"/>
    <x v="2"/>
    <x v="0"/>
    <n v="-18922.439999999999"/>
    <n v="201473.29"/>
    <x v="2"/>
  </r>
  <r>
    <d v="2018-07-01T00:00:00"/>
    <x v="2"/>
    <x v="1"/>
    <n v="-853.42"/>
    <n v="9086.34"/>
    <x v="2"/>
  </r>
  <r>
    <d v="2018-07-01T00:00:00"/>
    <x v="7"/>
    <x v="0"/>
    <n v="-66179"/>
    <n v="496241.91999999998"/>
    <x v="2"/>
  </r>
  <r>
    <d v="2018-07-01T00:00:00"/>
    <x v="7"/>
    <x v="1"/>
    <n v="-2984.67"/>
    <n v="22380.47"/>
    <x v="2"/>
  </r>
  <r>
    <d v="2018-07-01T00:00:00"/>
    <x v="2"/>
    <x v="6"/>
    <n v="0"/>
    <n v="828420.66"/>
    <x v="2"/>
  </r>
  <r>
    <d v="2018-07-01T00:00:00"/>
    <x v="2"/>
    <x v="2"/>
    <n v="36765.370000000003"/>
    <n v="828420.66"/>
    <x v="2"/>
  </r>
  <r>
    <d v="2018-07-01T00:00:00"/>
    <x v="2"/>
    <x v="3"/>
    <n v="1658.22"/>
    <n v="37361.839999999997"/>
    <x v="2"/>
  </r>
  <r>
    <d v="2018-07-01T00:00:00"/>
    <x v="7"/>
    <x v="0"/>
    <n v="-39.07"/>
    <n v="293"/>
    <x v="6"/>
  </r>
  <r>
    <d v="2018-07-01T00:00:00"/>
    <x v="7"/>
    <x v="1"/>
    <n v="-1.76"/>
    <n v="13.21"/>
    <x v="6"/>
  </r>
  <r>
    <d v="2018-07-01T00:00:00"/>
    <x v="2"/>
    <x v="6"/>
    <n v="0"/>
    <n v="699"/>
    <x v="6"/>
  </r>
  <r>
    <d v="2018-07-01T00:00:00"/>
    <x v="2"/>
    <x v="2"/>
    <n v="31.02"/>
    <n v="699"/>
    <x v="6"/>
  </r>
  <r>
    <d v="2018-07-01T00:00:00"/>
    <x v="2"/>
    <x v="3"/>
    <n v="1.4"/>
    <n v="31.52"/>
    <x v="6"/>
  </r>
  <r>
    <d v="2018-07-01T00:00:00"/>
    <x v="2"/>
    <x v="0"/>
    <n v="-38.130000000000003"/>
    <n v="406"/>
    <x v="6"/>
  </r>
  <r>
    <d v="2018-07-01T00:00:00"/>
    <x v="2"/>
    <x v="1"/>
    <n v="-1.72"/>
    <n v="18.309999999999999"/>
    <x v="6"/>
  </r>
  <r>
    <d v="2018-07-01T00:00:00"/>
    <x v="7"/>
    <x v="7"/>
    <n v="48.68"/>
    <n v="-365"/>
    <x v="8"/>
  </r>
  <r>
    <d v="2018-07-01T00:00:00"/>
    <x v="2"/>
    <x v="8"/>
    <n v="-40.520000000000003"/>
    <n v="-913"/>
    <x v="8"/>
  </r>
  <r>
    <d v="2018-07-01T00:00:00"/>
    <x v="2"/>
    <x v="7"/>
    <n v="51.47"/>
    <n v="-548"/>
    <x v="8"/>
  </r>
  <r>
    <d v="2018-07-01T00:00:00"/>
    <x v="2"/>
    <x v="9"/>
    <n v="0"/>
    <n v="-913"/>
    <x v="8"/>
  </r>
  <r>
    <d v="2018-07-01T00:00:00"/>
    <x v="7"/>
    <x v="0"/>
    <n v="-61.35"/>
    <n v="460"/>
    <x v="6"/>
  </r>
  <r>
    <d v="2018-07-01T00:00:00"/>
    <x v="7"/>
    <x v="1"/>
    <n v="-2.77"/>
    <n v="20.75"/>
    <x v="6"/>
  </r>
  <r>
    <d v="2018-07-01T00:00:00"/>
    <x v="2"/>
    <x v="6"/>
    <n v="0"/>
    <n v="1136"/>
    <x v="6"/>
  </r>
  <r>
    <d v="2018-07-01T00:00:00"/>
    <x v="2"/>
    <x v="2"/>
    <n v="50.41"/>
    <n v="1136"/>
    <x v="6"/>
  </r>
  <r>
    <d v="2018-07-01T00:00:00"/>
    <x v="2"/>
    <x v="3"/>
    <n v="2.2799999999999998"/>
    <n v="51.23"/>
    <x v="6"/>
  </r>
  <r>
    <d v="2018-07-01T00:00:00"/>
    <x v="2"/>
    <x v="0"/>
    <n v="-63.49"/>
    <n v="676"/>
    <x v="6"/>
  </r>
  <r>
    <d v="2018-07-01T00:00:00"/>
    <x v="2"/>
    <x v="1"/>
    <n v="-2.86"/>
    <n v="30.48"/>
    <x v="6"/>
  </r>
  <r>
    <d v="2018-07-01T00:00:00"/>
    <x v="7"/>
    <x v="0"/>
    <n v="-125.5"/>
    <n v="941.02"/>
    <x v="1"/>
  </r>
  <r>
    <d v="2018-07-01T00:00:00"/>
    <x v="7"/>
    <x v="1"/>
    <n v="-5.67"/>
    <n v="42.44"/>
    <x v="1"/>
  </r>
  <r>
    <d v="2018-07-01T00:00:00"/>
    <x v="2"/>
    <x v="6"/>
    <n v="0"/>
    <n v="2244.02"/>
    <x v="1"/>
  </r>
  <r>
    <d v="2018-07-01T00:00:00"/>
    <x v="2"/>
    <x v="2"/>
    <n v="99.59"/>
    <n v="2244.02"/>
    <x v="1"/>
  </r>
  <r>
    <d v="2018-07-01T00:00:00"/>
    <x v="2"/>
    <x v="3"/>
    <n v="4.5"/>
    <n v="101.2"/>
    <x v="1"/>
  </r>
  <r>
    <d v="2018-07-01T00:00:00"/>
    <x v="2"/>
    <x v="0"/>
    <n v="-122.37"/>
    <n v="1303"/>
    <x v="1"/>
  </r>
  <r>
    <d v="2018-07-01T00:00:00"/>
    <x v="2"/>
    <x v="1"/>
    <n v="-5.52"/>
    <n v="58.76"/>
    <x v="1"/>
  </r>
  <r>
    <d v="2018-07-01T00:00:00"/>
    <x v="9"/>
    <x v="0"/>
    <n v="-4.99"/>
    <n v="51"/>
    <x v="2"/>
  </r>
  <r>
    <d v="2018-07-01T00:00:00"/>
    <x v="9"/>
    <x v="1"/>
    <n v="-0.23"/>
    <n v="2.2999999999999998"/>
    <x v="2"/>
  </r>
  <r>
    <d v="2018-07-01T00:00:00"/>
    <x v="8"/>
    <x v="6"/>
    <n v="-0.37"/>
    <n v="51"/>
    <x v="2"/>
  </r>
  <r>
    <d v="2018-07-01T00:00:00"/>
    <x v="8"/>
    <x v="2"/>
    <n v="1.67"/>
    <n v="51"/>
    <x v="2"/>
  </r>
  <r>
    <d v="2018-07-01T00:00:00"/>
    <x v="8"/>
    <x v="3"/>
    <n v="7.0000000000000007E-2"/>
    <n v="2.2999999999999998"/>
    <x v="2"/>
  </r>
  <r>
    <d v="2018-07-01T00:00:00"/>
    <x v="2"/>
    <x v="2"/>
    <n v="33757.47"/>
    <n v="760647.17"/>
    <x v="2"/>
  </r>
  <r>
    <d v="2018-07-01T00:00:00"/>
    <x v="2"/>
    <x v="3"/>
    <n v="1522.35"/>
    <n v="34305.14"/>
    <x v="2"/>
  </r>
  <r>
    <d v="2018-07-01T00:00:00"/>
    <x v="2"/>
    <x v="0"/>
    <n v="-40891.019999999997"/>
    <n v="435381.68"/>
    <x v="2"/>
  </r>
  <r>
    <d v="2018-07-01T00:00:00"/>
    <x v="2"/>
    <x v="1"/>
    <n v="-1843.94"/>
    <n v="19635.62"/>
    <x v="2"/>
  </r>
  <r>
    <d v="2018-07-01T00:00:00"/>
    <x v="7"/>
    <x v="0"/>
    <n v="-26193.85"/>
    <n v="196415.02"/>
    <x v="2"/>
  </r>
  <r>
    <d v="2018-07-01T00:00:00"/>
    <x v="7"/>
    <x v="1"/>
    <n v="-1181.3599999999999"/>
    <n v="8858.31"/>
    <x v="2"/>
  </r>
  <r>
    <d v="2018-07-01T00:00:00"/>
    <x v="2"/>
    <x v="6"/>
    <n v="0"/>
    <n v="462460.36"/>
    <x v="2"/>
  </r>
  <r>
    <d v="2018-07-01T00:00:00"/>
    <x v="2"/>
    <x v="2"/>
    <n v="20524"/>
    <n v="462460.36"/>
    <x v="2"/>
  </r>
  <r>
    <d v="2018-07-01T00:00:00"/>
    <x v="2"/>
    <x v="3"/>
    <n v="925.54"/>
    <n v="20856.79"/>
    <x v="2"/>
  </r>
  <r>
    <d v="2018-07-01T00:00:00"/>
    <x v="2"/>
    <x v="0"/>
    <n v="-24520.9"/>
    <n v="261084.6"/>
    <x v="2"/>
  </r>
  <r>
    <d v="2018-07-01T00:00:00"/>
    <x v="2"/>
    <x v="1"/>
    <n v="-1105.92"/>
    <n v="11774.94"/>
    <x v="2"/>
  </r>
  <r>
    <d v="2018-07-01T00:00:00"/>
    <x v="2"/>
    <x v="2"/>
    <n v="1220.8499999999999"/>
    <n v="27508.81"/>
    <x v="1"/>
  </r>
  <r>
    <d v="2018-07-01T00:00:00"/>
    <x v="2"/>
    <x v="3"/>
    <n v="55.06"/>
    <n v="1240.6400000000001"/>
    <x v="1"/>
  </r>
  <r>
    <d v="2018-07-01T00:00:00"/>
    <x v="2"/>
    <x v="0"/>
    <n v="-1250.0899999999999"/>
    <n v="13310"/>
    <x v="1"/>
  </r>
  <r>
    <d v="2018-07-01T00:00:00"/>
    <x v="2"/>
    <x v="4"/>
    <n v="-3.57"/>
    <n v="38"/>
    <x v="3"/>
  </r>
  <r>
    <d v="2018-07-01T00:00:00"/>
    <x v="2"/>
    <x v="5"/>
    <n v="-0.16"/>
    <n v="1.71"/>
    <x v="3"/>
  </r>
  <r>
    <d v="2018-07-01T00:00:00"/>
    <x v="9"/>
    <x v="0"/>
    <n v="-234.67"/>
    <n v="2392.2199999999998"/>
    <x v="2"/>
  </r>
  <r>
    <d v="2018-07-01T00:00:00"/>
    <x v="9"/>
    <x v="1"/>
    <n v="-10.58"/>
    <n v="107.89"/>
    <x v="2"/>
  </r>
  <r>
    <d v="2018-07-01T00:00:00"/>
    <x v="8"/>
    <x v="6"/>
    <n v="-17.7"/>
    <n v="2392.2199999999998"/>
    <x v="2"/>
  </r>
  <r>
    <d v="2018-07-01T00:00:00"/>
    <x v="8"/>
    <x v="2"/>
    <n v="78.709999999999994"/>
    <n v="2392.2199999999998"/>
    <x v="2"/>
  </r>
  <r>
    <d v="2018-07-01T00:00:00"/>
    <x v="8"/>
    <x v="3"/>
    <n v="3.55"/>
    <n v="107.89"/>
    <x v="2"/>
  </r>
  <r>
    <d v="2018-07-01T00:00:00"/>
    <x v="7"/>
    <x v="0"/>
    <n v="-7.6"/>
    <n v="57"/>
    <x v="5"/>
  </r>
  <r>
    <d v="2018-07-01T00:00:00"/>
    <x v="7"/>
    <x v="1"/>
    <n v="-0.34"/>
    <n v="2.57"/>
    <x v="5"/>
  </r>
  <r>
    <d v="2018-07-01T00:00:00"/>
    <x v="2"/>
    <x v="1"/>
    <n v="-56.37"/>
    <n v="600.27"/>
    <x v="1"/>
  </r>
  <r>
    <d v="2018-07-01T00:00:00"/>
    <x v="7"/>
    <x v="4"/>
    <n v="-1.39"/>
    <n v="10.46"/>
    <x v="3"/>
  </r>
  <r>
    <d v="2018-07-01T00:00:00"/>
    <x v="7"/>
    <x v="5"/>
    <n v="-0.06"/>
    <n v="0.47"/>
    <x v="3"/>
  </r>
  <r>
    <d v="2018-07-01T00:00:00"/>
    <x v="2"/>
    <x v="4"/>
    <n v="-0.94"/>
    <n v="10"/>
    <x v="3"/>
  </r>
  <r>
    <d v="2018-07-01T00:00:00"/>
    <x v="2"/>
    <x v="5"/>
    <n v="-0.04"/>
    <n v="0.45"/>
    <x v="3"/>
  </r>
  <r>
    <d v="2018-07-01T00:00:00"/>
    <x v="7"/>
    <x v="4"/>
    <n v="-5.35"/>
    <n v="40.119999999999997"/>
    <x v="3"/>
  </r>
  <r>
    <d v="2018-06-01T00:00:00"/>
    <x v="2"/>
    <x v="2"/>
    <n v="410.54"/>
    <n v="9250.5"/>
    <x v="1"/>
  </r>
  <r>
    <d v="2018-06-01T00:00:00"/>
    <x v="2"/>
    <x v="3"/>
    <n v="18.52"/>
    <n v="417.2"/>
    <x v="1"/>
  </r>
  <r>
    <d v="2018-06-01T00:00:00"/>
    <x v="2"/>
    <x v="0"/>
    <n v="-868.81"/>
    <n v="9250.5"/>
    <x v="1"/>
  </r>
  <r>
    <d v="2018-06-01T00:00:00"/>
    <x v="2"/>
    <x v="1"/>
    <n v="-39.19"/>
    <n v="417.2"/>
    <x v="1"/>
  </r>
  <r>
    <d v="2018-06-01T00:00:00"/>
    <x v="2"/>
    <x v="6"/>
    <n v="0"/>
    <n v="9250.5"/>
    <x v="1"/>
  </r>
  <r>
    <d v="2018-06-01T00:00:00"/>
    <x v="9"/>
    <x v="0"/>
    <n v="-1988.08"/>
    <n v="20266.21"/>
    <x v="2"/>
  </r>
  <r>
    <d v="2018-06-01T00:00:00"/>
    <x v="9"/>
    <x v="1"/>
    <n v="-89.69"/>
    <n v="913.85"/>
    <x v="2"/>
  </r>
  <r>
    <d v="2018-06-01T00:00:00"/>
    <x v="2"/>
    <x v="2"/>
    <n v="133.66"/>
    <n v="3011.99"/>
    <x v="2"/>
  </r>
  <r>
    <d v="2018-06-01T00:00:00"/>
    <x v="2"/>
    <x v="3"/>
    <n v="6.03"/>
    <n v="135.85"/>
    <x v="2"/>
  </r>
  <r>
    <d v="2018-06-01T00:00:00"/>
    <x v="2"/>
    <x v="0"/>
    <n v="-282.89"/>
    <n v="3011.98"/>
    <x v="2"/>
  </r>
  <r>
    <d v="2018-06-01T00:00:00"/>
    <x v="2"/>
    <x v="1"/>
    <n v="-12.76"/>
    <n v="135.85"/>
    <x v="2"/>
  </r>
  <r>
    <d v="2018-06-01T00:00:00"/>
    <x v="9"/>
    <x v="0"/>
    <n v="-0.59"/>
    <n v="6.01"/>
    <x v="2"/>
  </r>
  <r>
    <d v="2018-06-01T00:00:00"/>
    <x v="9"/>
    <x v="1"/>
    <n v="-0.03"/>
    <n v="0.27"/>
    <x v="2"/>
  </r>
  <r>
    <d v="2018-06-01T00:00:00"/>
    <x v="8"/>
    <x v="6"/>
    <n v="-0.04"/>
    <n v="6.01"/>
    <x v="2"/>
  </r>
  <r>
    <d v="2018-06-01T00:00:00"/>
    <x v="8"/>
    <x v="2"/>
    <n v="0.2"/>
    <n v="6.01"/>
    <x v="2"/>
  </r>
  <r>
    <d v="2018-06-01T00:00:00"/>
    <x v="8"/>
    <x v="3"/>
    <n v="0.01"/>
    <n v="0.27"/>
    <x v="2"/>
  </r>
  <r>
    <d v="2018-06-01T00:00:00"/>
    <x v="7"/>
    <x v="0"/>
    <n v="-0.04"/>
    <n v="0.28999999999999998"/>
    <x v="1"/>
  </r>
  <r>
    <d v="2018-06-01T00:00:00"/>
    <x v="7"/>
    <x v="1"/>
    <n v="0"/>
    <n v="0.01"/>
    <x v="1"/>
  </r>
  <r>
    <d v="2018-06-01T00:00:00"/>
    <x v="2"/>
    <x v="6"/>
    <n v="0"/>
    <n v="32202.720000000001"/>
    <x v="1"/>
  </r>
  <r>
    <d v="2018-06-01T00:00:00"/>
    <x v="2"/>
    <x v="2"/>
    <n v="1429.16"/>
    <n v="32202.720000000001"/>
    <x v="1"/>
  </r>
  <r>
    <d v="2018-06-01T00:00:00"/>
    <x v="2"/>
    <x v="3"/>
    <n v="64.459999999999994"/>
    <n v="1452.35"/>
    <x v="1"/>
  </r>
  <r>
    <d v="2018-06-01T00:00:00"/>
    <x v="2"/>
    <x v="0"/>
    <n v="-3024.45"/>
    <n v="32202.43"/>
    <x v="1"/>
  </r>
  <r>
    <d v="2018-06-01T00:00:00"/>
    <x v="2"/>
    <x v="1"/>
    <n v="-136.41999999999999"/>
    <n v="1452.34"/>
    <x v="1"/>
  </r>
  <r>
    <d v="2018-06-01T00:00:00"/>
    <x v="7"/>
    <x v="0"/>
    <n v="0"/>
    <n v="0.01"/>
    <x v="2"/>
  </r>
  <r>
    <d v="2018-06-01T00:00:00"/>
    <x v="2"/>
    <x v="6"/>
    <n v="0"/>
    <n v="695"/>
    <x v="18"/>
  </r>
  <r>
    <d v="2018-06-01T00:00:00"/>
    <x v="2"/>
    <x v="2"/>
    <n v="30.84"/>
    <n v="695"/>
    <x v="18"/>
  </r>
  <r>
    <d v="2018-06-01T00:00:00"/>
    <x v="2"/>
    <x v="3"/>
    <n v="1.39"/>
    <n v="31.34"/>
    <x v="18"/>
  </r>
  <r>
    <d v="2018-06-01T00:00:00"/>
    <x v="2"/>
    <x v="0"/>
    <n v="-65.27"/>
    <n v="695"/>
    <x v="18"/>
  </r>
  <r>
    <d v="2018-06-01T00:00:00"/>
    <x v="2"/>
    <x v="1"/>
    <n v="-2.94"/>
    <n v="31.34"/>
    <x v="18"/>
  </r>
  <r>
    <d v="2018-06-01T00:00:00"/>
    <x v="7"/>
    <x v="0"/>
    <n v="0"/>
    <n v="0.01"/>
    <x v="2"/>
  </r>
  <r>
    <d v="2018-06-01T00:00:00"/>
    <x v="2"/>
    <x v="6"/>
    <n v="0"/>
    <n v="3011.99"/>
    <x v="2"/>
  </r>
  <r>
    <d v="2018-06-01T00:00:00"/>
    <x v="7"/>
    <x v="0"/>
    <n v="-96.78"/>
    <n v="727.95"/>
    <x v="10"/>
  </r>
  <r>
    <d v="2018-06-01T00:00:00"/>
    <x v="7"/>
    <x v="1"/>
    <n v="-4.3"/>
    <n v="32.72"/>
    <x v="10"/>
  </r>
  <r>
    <d v="2018-06-01T00:00:00"/>
    <x v="7"/>
    <x v="0"/>
    <n v="-17.32"/>
    <n v="131.66999999999999"/>
    <x v="16"/>
  </r>
  <r>
    <d v="2018-06-01T00:00:00"/>
    <x v="7"/>
    <x v="1"/>
    <n v="-0.75"/>
    <n v="5.85"/>
    <x v="16"/>
  </r>
  <r>
    <d v="2018-06-01T00:00:00"/>
    <x v="7"/>
    <x v="0"/>
    <n v="-1.25"/>
    <n v="9.84"/>
    <x v="18"/>
  </r>
  <r>
    <d v="2018-06-01T00:00:00"/>
    <x v="7"/>
    <x v="1"/>
    <n v="0"/>
    <n v="0.43"/>
    <x v="18"/>
  </r>
  <r>
    <d v="2018-06-01T00:00:00"/>
    <x v="2"/>
    <x v="6"/>
    <n v="0"/>
    <n v="432103.58"/>
    <x v="18"/>
  </r>
  <r>
    <d v="2018-06-01T00:00:00"/>
    <x v="2"/>
    <x v="2"/>
    <n v="19176.73"/>
    <n v="432103.58"/>
    <x v="18"/>
  </r>
  <r>
    <d v="2018-06-01T00:00:00"/>
    <x v="2"/>
    <x v="3"/>
    <n v="864.88"/>
    <n v="19487.96"/>
    <x v="18"/>
  </r>
  <r>
    <d v="2018-06-01T00:00:00"/>
    <x v="2"/>
    <x v="0"/>
    <n v="-40582.28"/>
    <n v="432093.74"/>
    <x v="18"/>
  </r>
  <r>
    <d v="2018-06-01T00:00:00"/>
    <x v="2"/>
    <x v="1"/>
    <n v="-1830.3"/>
    <n v="19487.47"/>
    <x v="18"/>
  </r>
  <r>
    <d v="2018-06-01T00:00:00"/>
    <x v="7"/>
    <x v="0"/>
    <n v="-4.2699999999999996"/>
    <n v="32.11"/>
    <x v="26"/>
  </r>
  <r>
    <d v="2018-06-01T00:00:00"/>
    <x v="7"/>
    <x v="1"/>
    <n v="-0.17"/>
    <n v="1.42"/>
    <x v="26"/>
  </r>
  <r>
    <d v="2018-06-01T00:00:00"/>
    <x v="2"/>
    <x v="2"/>
    <n v="32338.91"/>
    <n v="728680.81"/>
    <x v="16"/>
  </r>
  <r>
    <d v="2018-06-01T00:00:00"/>
    <x v="2"/>
    <x v="3"/>
    <n v="1458.3"/>
    <n v="32863.33"/>
    <x v="16"/>
  </r>
  <r>
    <d v="2018-06-01T00:00:00"/>
    <x v="2"/>
    <x v="0"/>
    <n v="-68425.42"/>
    <n v="728549.14"/>
    <x v="16"/>
  </r>
  <r>
    <d v="2018-06-01T00:00:00"/>
    <x v="2"/>
    <x v="1"/>
    <n v="-3085.97"/>
    <n v="32857.39"/>
    <x v="16"/>
  </r>
  <r>
    <d v="2018-06-01T00:00:00"/>
    <x v="2"/>
    <x v="6"/>
    <n v="0"/>
    <n v="728680.81"/>
    <x v="16"/>
  </r>
  <r>
    <d v="2018-06-01T00:00:00"/>
    <x v="9"/>
    <x v="0"/>
    <n v="-1194.03"/>
    <n v="12171.43"/>
    <x v="1"/>
  </r>
  <r>
    <d v="2018-06-01T00:00:00"/>
    <x v="9"/>
    <x v="1"/>
    <n v="-53.82"/>
    <n v="548.92999999999995"/>
    <x v="1"/>
  </r>
  <r>
    <d v="2018-06-01T00:00:00"/>
    <x v="8"/>
    <x v="2"/>
    <n v="400.46"/>
    <n v="12171.43"/>
    <x v="1"/>
  </r>
  <r>
    <d v="2018-06-01T00:00:00"/>
    <x v="8"/>
    <x v="3"/>
    <n v="18.010000000000002"/>
    <n v="548.92999999999995"/>
    <x v="1"/>
  </r>
  <r>
    <d v="2018-06-01T00:00:00"/>
    <x v="8"/>
    <x v="6"/>
    <n v="-90.05"/>
    <n v="12171.43"/>
    <x v="1"/>
  </r>
  <r>
    <d v="2018-06-01T00:00:00"/>
    <x v="2"/>
    <x v="2"/>
    <n v="2691.94"/>
    <n v="60656.42"/>
    <x v="1"/>
  </r>
  <r>
    <d v="2018-06-01T00:00:00"/>
    <x v="2"/>
    <x v="3"/>
    <n v="121.41"/>
    <n v="2735.62"/>
    <x v="1"/>
  </r>
  <r>
    <d v="2018-06-01T00:00:00"/>
    <x v="2"/>
    <x v="0"/>
    <n v="-5696.83"/>
    <n v="60656.42"/>
    <x v="1"/>
  </r>
  <r>
    <d v="2018-06-01T00:00:00"/>
    <x v="2"/>
    <x v="1"/>
    <n v="-256.95"/>
    <n v="2735.62"/>
    <x v="1"/>
  </r>
  <r>
    <d v="2018-06-01T00:00:00"/>
    <x v="2"/>
    <x v="2"/>
    <n v="5.01"/>
    <n v="112.99"/>
    <x v="2"/>
  </r>
  <r>
    <d v="2018-06-01T00:00:00"/>
    <x v="2"/>
    <x v="3"/>
    <n v="0.23"/>
    <n v="5.0999999999999996"/>
    <x v="2"/>
  </r>
  <r>
    <d v="2018-06-01T00:00:00"/>
    <x v="2"/>
    <x v="0"/>
    <n v="-10.61"/>
    <n v="112.99"/>
    <x v="2"/>
  </r>
  <r>
    <d v="2018-06-01T00:00:00"/>
    <x v="2"/>
    <x v="1"/>
    <n v="-0.48"/>
    <n v="5.0999999999999996"/>
    <x v="2"/>
  </r>
  <r>
    <d v="2018-06-01T00:00:00"/>
    <x v="2"/>
    <x v="6"/>
    <n v="0"/>
    <n v="112.99"/>
    <x v="2"/>
  </r>
  <r>
    <d v="2018-06-01T00:00:00"/>
    <x v="9"/>
    <x v="0"/>
    <n v="-5.2"/>
    <n v="53"/>
    <x v="2"/>
  </r>
  <r>
    <d v="2018-06-01T00:00:00"/>
    <x v="9"/>
    <x v="1"/>
    <n v="-0.23"/>
    <n v="2.39"/>
    <x v="2"/>
  </r>
  <r>
    <d v="2018-06-01T00:00:00"/>
    <x v="8"/>
    <x v="2"/>
    <n v="1.74"/>
    <n v="53"/>
    <x v="2"/>
  </r>
  <r>
    <d v="2018-06-01T00:00:00"/>
    <x v="8"/>
    <x v="3"/>
    <n v="0.08"/>
    <n v="2.39"/>
    <x v="2"/>
  </r>
  <r>
    <d v="2018-06-01T00:00:00"/>
    <x v="8"/>
    <x v="6"/>
    <n v="-0.39"/>
    <n v="53"/>
    <x v="2"/>
  </r>
  <r>
    <d v="2018-06-01T00:00:00"/>
    <x v="2"/>
    <x v="2"/>
    <n v="8.83"/>
    <n v="199"/>
    <x v="2"/>
  </r>
  <r>
    <d v="2018-06-01T00:00:00"/>
    <x v="2"/>
    <x v="3"/>
    <n v="0.4"/>
    <n v="8.9700000000000006"/>
    <x v="2"/>
  </r>
  <r>
    <d v="2018-06-01T00:00:00"/>
    <x v="2"/>
    <x v="0"/>
    <n v="-18.690000000000001"/>
    <n v="199"/>
    <x v="2"/>
  </r>
  <r>
    <d v="2018-06-01T00:00:00"/>
    <x v="2"/>
    <x v="1"/>
    <n v="-0.84"/>
    <n v="8.9700000000000006"/>
    <x v="2"/>
  </r>
  <r>
    <d v="2018-06-01T00:00:00"/>
    <x v="2"/>
    <x v="6"/>
    <n v="0"/>
    <n v="199"/>
    <x v="2"/>
  </r>
  <r>
    <d v="2018-06-01T00:00:00"/>
    <x v="9"/>
    <x v="0"/>
    <n v="-9.42"/>
    <n v="96"/>
    <x v="2"/>
  </r>
  <r>
    <d v="2018-06-01T00:00:00"/>
    <x v="9"/>
    <x v="1"/>
    <n v="-0.42"/>
    <n v="4.33"/>
    <x v="2"/>
  </r>
  <r>
    <d v="2018-06-01T00:00:00"/>
    <x v="8"/>
    <x v="2"/>
    <n v="3.16"/>
    <n v="96"/>
    <x v="2"/>
  </r>
  <r>
    <d v="2018-06-01T00:00:00"/>
    <x v="8"/>
    <x v="3"/>
    <n v="0.14000000000000001"/>
    <n v="4.33"/>
    <x v="2"/>
  </r>
  <r>
    <d v="2018-06-01T00:00:00"/>
    <x v="2"/>
    <x v="2"/>
    <n v="425.25"/>
    <n v="9582"/>
    <x v="0"/>
  </r>
  <r>
    <d v="2018-06-01T00:00:00"/>
    <x v="2"/>
    <x v="3"/>
    <n v="19.18"/>
    <n v="432.15"/>
    <x v="0"/>
  </r>
  <r>
    <d v="2018-06-01T00:00:00"/>
    <x v="2"/>
    <x v="0"/>
    <n v="-899.94"/>
    <n v="9582"/>
    <x v="0"/>
  </r>
  <r>
    <d v="2018-06-01T00:00:00"/>
    <x v="2"/>
    <x v="1"/>
    <n v="-40.590000000000003"/>
    <n v="432.15"/>
    <x v="0"/>
  </r>
  <r>
    <d v="2018-06-01T00:00:00"/>
    <x v="8"/>
    <x v="6"/>
    <n v="-0.71"/>
    <n v="96"/>
    <x v="2"/>
  </r>
  <r>
    <d v="2018-06-01T00:00:00"/>
    <x v="2"/>
    <x v="2"/>
    <n v="68"/>
    <n v="1532"/>
    <x v="5"/>
  </r>
  <r>
    <d v="2018-06-01T00:00:00"/>
    <x v="2"/>
    <x v="3"/>
    <n v="3.06"/>
    <n v="69.09"/>
    <x v="5"/>
  </r>
  <r>
    <d v="2018-06-01T00:00:00"/>
    <x v="2"/>
    <x v="0"/>
    <n v="-143.88999999999999"/>
    <n v="1532"/>
    <x v="5"/>
  </r>
  <r>
    <d v="2018-06-01T00:00:00"/>
    <x v="2"/>
    <x v="1"/>
    <n v="-6.49"/>
    <n v="69.09"/>
    <x v="5"/>
  </r>
  <r>
    <d v="2018-06-01T00:00:00"/>
    <x v="2"/>
    <x v="6"/>
    <n v="0"/>
    <n v="1532"/>
    <x v="5"/>
  </r>
  <r>
    <d v="2018-06-01T00:00:00"/>
    <x v="9"/>
    <x v="0"/>
    <n v="-74.94"/>
    <n v="764"/>
    <x v="5"/>
  </r>
  <r>
    <d v="2018-06-01T00:00:00"/>
    <x v="9"/>
    <x v="1"/>
    <n v="-3.39"/>
    <n v="34.450000000000003"/>
    <x v="5"/>
  </r>
  <r>
    <d v="2018-06-01T00:00:00"/>
    <x v="8"/>
    <x v="2"/>
    <n v="25.13"/>
    <n v="764"/>
    <x v="5"/>
  </r>
  <r>
    <d v="2018-06-01T00:00:00"/>
    <x v="8"/>
    <x v="3"/>
    <n v="1.1299999999999999"/>
    <n v="34.450000000000003"/>
    <x v="5"/>
  </r>
  <r>
    <d v="2018-06-01T00:00:00"/>
    <x v="8"/>
    <x v="6"/>
    <n v="-5.65"/>
    <n v="764"/>
    <x v="5"/>
  </r>
  <r>
    <d v="2018-06-01T00:00:00"/>
    <x v="9"/>
    <x v="0"/>
    <n v="-470"/>
    <n v="4791"/>
    <x v="0"/>
  </r>
  <r>
    <d v="2018-06-01T00:00:00"/>
    <x v="9"/>
    <x v="1"/>
    <n v="-21.2"/>
    <n v="216.07"/>
    <x v="0"/>
  </r>
  <r>
    <d v="2018-06-01T00:00:00"/>
    <x v="8"/>
    <x v="2"/>
    <n v="157.62"/>
    <n v="4791"/>
    <x v="0"/>
  </r>
  <r>
    <d v="2018-06-01T00:00:00"/>
    <x v="8"/>
    <x v="3"/>
    <n v="7.11"/>
    <n v="216.07"/>
    <x v="0"/>
  </r>
  <r>
    <d v="2018-06-01T00:00:00"/>
    <x v="8"/>
    <x v="6"/>
    <n v="-158.38"/>
    <n v="21403.55"/>
    <x v="2"/>
  </r>
  <r>
    <d v="2018-06-01T00:00:00"/>
    <x v="8"/>
    <x v="2"/>
    <n v="704.25"/>
    <n v="21403.55"/>
    <x v="2"/>
  </r>
  <r>
    <d v="2018-06-01T00:00:00"/>
    <x v="8"/>
    <x v="3"/>
    <n v="31.77"/>
    <n v="965.29"/>
    <x v="2"/>
  </r>
  <r>
    <d v="2018-06-01T00:00:00"/>
    <x v="8"/>
    <x v="6"/>
    <n v="-3.82"/>
    <n v="517.29"/>
    <x v="16"/>
  </r>
  <r>
    <d v="2018-06-01T00:00:00"/>
    <x v="8"/>
    <x v="2"/>
    <n v="17.03"/>
    <n v="517.29"/>
    <x v="16"/>
  </r>
  <r>
    <d v="2018-06-01T00:00:00"/>
    <x v="8"/>
    <x v="3"/>
    <n v="0.75"/>
    <n v="23.34"/>
    <x v="16"/>
  </r>
  <r>
    <d v="2018-08-01T00:00:00"/>
    <x v="3"/>
    <x v="1"/>
    <n v="-0.27"/>
    <n v="3.47"/>
    <x v="5"/>
  </r>
  <r>
    <d v="2018-08-01T00:00:00"/>
    <x v="4"/>
    <x v="0"/>
    <n v="-22.45"/>
    <n v="264"/>
    <x v="5"/>
  </r>
  <r>
    <d v="2018-08-01T00:00:00"/>
    <x v="4"/>
    <x v="1"/>
    <n v="-1.01"/>
    <n v="11.91"/>
    <x v="5"/>
  </r>
  <r>
    <d v="2018-08-01T00:00:00"/>
    <x v="3"/>
    <x v="4"/>
    <n v="-1.22"/>
    <n v="15.68"/>
    <x v="3"/>
  </r>
  <r>
    <d v="2018-08-01T00:00:00"/>
    <x v="3"/>
    <x v="5"/>
    <n v="-0.06"/>
    <n v="0.71"/>
    <x v="3"/>
  </r>
  <r>
    <d v="2018-08-01T00:00:00"/>
    <x v="4"/>
    <x v="4"/>
    <n v="-4.68"/>
    <n v="55"/>
    <x v="3"/>
  </r>
  <r>
    <d v="2018-08-01T00:00:00"/>
    <x v="4"/>
    <x v="5"/>
    <n v="-0.21"/>
    <n v="2.48"/>
    <x v="3"/>
  </r>
  <r>
    <d v="2018-07-01T00:00:00"/>
    <x v="2"/>
    <x v="2"/>
    <n v="361.53"/>
    <n v="8146.28"/>
    <x v="7"/>
  </r>
  <r>
    <d v="2018-07-01T00:00:00"/>
    <x v="2"/>
    <x v="3"/>
    <n v="16.309999999999999"/>
    <n v="367.4"/>
    <x v="7"/>
  </r>
  <r>
    <d v="2018-07-01T00:00:00"/>
    <x v="2"/>
    <x v="2"/>
    <n v="339.78"/>
    <n v="7656.12"/>
    <x v="12"/>
  </r>
  <r>
    <d v="2018-07-01T00:00:00"/>
    <x v="2"/>
    <x v="3"/>
    <n v="15.32"/>
    <n v="345.29"/>
    <x v="12"/>
  </r>
  <r>
    <d v="2018-07-01T00:00:00"/>
    <x v="2"/>
    <x v="2"/>
    <n v="214.93"/>
    <n v="4842.99"/>
    <x v="15"/>
  </r>
  <r>
    <d v="2018-07-01T00:00:00"/>
    <x v="2"/>
    <x v="3"/>
    <n v="9.69"/>
    <n v="218.42"/>
    <x v="15"/>
  </r>
  <r>
    <d v="2018-07-01T00:00:00"/>
    <x v="4"/>
    <x v="0"/>
    <n v="-238.66"/>
    <n v="2807.12"/>
    <x v="12"/>
  </r>
  <r>
    <d v="2018-07-01T00:00:00"/>
    <x v="4"/>
    <x v="1"/>
    <n v="-10.76"/>
    <n v="126.6"/>
    <x v="12"/>
  </r>
  <r>
    <d v="2018-07-01T00:00:00"/>
    <x v="7"/>
    <x v="0"/>
    <n v="-646.66"/>
    <n v="4849"/>
    <x v="12"/>
  </r>
  <r>
    <d v="2018-07-01T00:00:00"/>
    <x v="7"/>
    <x v="1"/>
    <n v="-29.16"/>
    <n v="218.69"/>
    <x v="12"/>
  </r>
  <r>
    <d v="2018-07-01T00:00:00"/>
    <x v="4"/>
    <x v="0"/>
    <n v="-809.24"/>
    <n v="9518.26"/>
    <x v="19"/>
  </r>
  <r>
    <d v="2018-06-01T00:00:00"/>
    <x v="9"/>
    <x v="0"/>
    <n v="-238.09"/>
    <n v="2427"/>
    <x v="6"/>
  </r>
  <r>
    <d v="2018-06-01T00:00:00"/>
    <x v="9"/>
    <x v="1"/>
    <n v="-10.74"/>
    <n v="109.45"/>
    <x v="6"/>
  </r>
  <r>
    <d v="2018-06-01T00:00:00"/>
    <x v="10"/>
    <x v="0"/>
    <n v="-82.47"/>
    <n v="1047"/>
    <x v="6"/>
  </r>
  <r>
    <d v="2018-06-01T00:00:00"/>
    <x v="10"/>
    <x v="1"/>
    <n v="-3.72"/>
    <n v="47.22"/>
    <x v="6"/>
  </r>
  <r>
    <d v="2018-06-01T00:00:00"/>
    <x v="8"/>
    <x v="3"/>
    <n v="2.2999999999999998"/>
    <n v="69.55"/>
    <x v="2"/>
  </r>
  <r>
    <d v="2018-06-01T00:00:00"/>
    <x v="8"/>
    <x v="2"/>
    <n v="50.73"/>
    <n v="1542.17"/>
    <x v="2"/>
  </r>
  <r>
    <d v="2018-06-01T00:00:00"/>
    <x v="8"/>
    <x v="2"/>
    <n v="1.68"/>
    <n v="51"/>
    <x v="5"/>
  </r>
  <r>
    <d v="2018-06-01T00:00:00"/>
    <x v="8"/>
    <x v="3"/>
    <n v="0.08"/>
    <n v="2.2999999999999998"/>
    <x v="5"/>
  </r>
  <r>
    <d v="2018-06-01T00:00:00"/>
    <x v="8"/>
    <x v="6"/>
    <n v="-0.38"/>
    <n v="51"/>
    <x v="5"/>
  </r>
  <r>
    <d v="2018-06-01T00:00:00"/>
    <x v="2"/>
    <x v="2"/>
    <n v="22830.63"/>
    <n v="514433.85"/>
    <x v="1"/>
  </r>
  <r>
    <d v="2018-06-01T00:00:00"/>
    <x v="2"/>
    <x v="3"/>
    <n v="1029.6199999999999"/>
    <n v="23200.94"/>
    <x v="1"/>
  </r>
  <r>
    <d v="2018-06-01T00:00:00"/>
    <x v="2"/>
    <x v="0"/>
    <n v="-29612.94"/>
    <n v="315299.94"/>
    <x v="1"/>
  </r>
  <r>
    <d v="2018-06-01T00:00:00"/>
    <x v="2"/>
    <x v="1"/>
    <n v="-1335.53"/>
    <n v="14220.01"/>
    <x v="1"/>
  </r>
  <r>
    <d v="2018-06-01T00:00:00"/>
    <x v="2"/>
    <x v="6"/>
    <n v="0"/>
    <n v="514433.85"/>
    <x v="1"/>
  </r>
  <r>
    <d v="2018-06-01T00:00:00"/>
    <x v="9"/>
    <x v="0"/>
    <n v="-10.1"/>
    <n v="103"/>
    <x v="1"/>
  </r>
  <r>
    <d v="2018-06-01T00:00:00"/>
    <x v="9"/>
    <x v="1"/>
    <n v="-0.46"/>
    <n v="4.6500000000000004"/>
    <x v="1"/>
  </r>
  <r>
    <d v="2018-06-01T00:00:00"/>
    <x v="10"/>
    <x v="0"/>
    <n v="-4.6500000000000004"/>
    <n v="59"/>
    <x v="1"/>
  </r>
  <r>
    <d v="2018-06-01T00:00:00"/>
    <x v="10"/>
    <x v="1"/>
    <n v="-0.21"/>
    <n v="2.66"/>
    <x v="1"/>
  </r>
  <r>
    <d v="2018-06-01T00:00:00"/>
    <x v="8"/>
    <x v="6"/>
    <n v="-1.2"/>
    <n v="161.97999999999999"/>
    <x v="1"/>
  </r>
  <r>
    <d v="2018-06-01T00:00:00"/>
    <x v="8"/>
    <x v="2"/>
    <n v="5.33"/>
    <n v="161.97999999999999"/>
    <x v="1"/>
  </r>
  <r>
    <d v="2018-06-01T00:00:00"/>
    <x v="8"/>
    <x v="3"/>
    <n v="0.24"/>
    <n v="7.31"/>
    <x v="1"/>
  </r>
  <r>
    <d v="2018-06-01T00:00:00"/>
    <x v="9"/>
    <x v="4"/>
    <n v="-3.43"/>
    <n v="35"/>
    <x v="3"/>
  </r>
  <r>
    <d v="2018-06-01T00:00:00"/>
    <x v="9"/>
    <x v="5"/>
    <n v="-0.15"/>
    <n v="1.58"/>
    <x v="3"/>
  </r>
  <r>
    <d v="2018-06-01T00:00:00"/>
    <x v="2"/>
    <x v="2"/>
    <n v="2.62"/>
    <n v="59"/>
    <x v="5"/>
  </r>
  <r>
    <d v="2018-06-01T00:00:00"/>
    <x v="2"/>
    <x v="3"/>
    <n v="0.12"/>
    <n v="2.66"/>
    <x v="5"/>
  </r>
  <r>
    <d v="2018-06-01T00:00:00"/>
    <x v="2"/>
    <x v="0"/>
    <n v="-5.54"/>
    <n v="59"/>
    <x v="5"/>
  </r>
  <r>
    <d v="2018-06-01T00:00:00"/>
    <x v="2"/>
    <x v="1"/>
    <n v="-0.25"/>
    <n v="2.66"/>
    <x v="5"/>
  </r>
  <r>
    <d v="2018-06-01T00:00:00"/>
    <x v="2"/>
    <x v="6"/>
    <n v="0"/>
    <n v="59"/>
    <x v="5"/>
  </r>
  <r>
    <d v="2018-06-01T00:00:00"/>
    <x v="9"/>
    <x v="0"/>
    <n v="-5"/>
    <n v="51"/>
    <x v="5"/>
  </r>
  <r>
    <d v="2018-06-01T00:00:00"/>
    <x v="9"/>
    <x v="1"/>
    <n v="-0.23"/>
    <n v="2.2999999999999998"/>
    <x v="5"/>
  </r>
  <r>
    <d v="2018-06-01T00:00:00"/>
    <x v="2"/>
    <x v="2"/>
    <n v="464.58"/>
    <n v="10468.16"/>
    <x v="1"/>
  </r>
  <r>
    <d v="2018-06-01T00:00:00"/>
    <x v="2"/>
    <x v="3"/>
    <n v="20.95"/>
    <n v="472.09"/>
    <x v="1"/>
  </r>
  <r>
    <d v="2018-06-01T00:00:00"/>
    <x v="2"/>
    <x v="0"/>
    <n v="-983.17"/>
    <n v="10468.16"/>
    <x v="1"/>
  </r>
  <r>
    <d v="2018-06-01T00:00:00"/>
    <x v="2"/>
    <x v="1"/>
    <n v="-44.33"/>
    <n v="472.09"/>
    <x v="1"/>
  </r>
  <r>
    <d v="2018-06-01T00:00:00"/>
    <x v="2"/>
    <x v="6"/>
    <n v="0"/>
    <n v="10468.16"/>
    <x v="1"/>
  </r>
  <r>
    <d v="2018-06-01T00:00:00"/>
    <x v="2"/>
    <x v="4"/>
    <n v="-1.01"/>
    <n v="10.8"/>
    <x v="3"/>
  </r>
  <r>
    <d v="2018-06-01T00:00:00"/>
    <x v="2"/>
    <x v="5"/>
    <n v="-0.05"/>
    <n v="0.49"/>
    <x v="3"/>
  </r>
  <r>
    <d v="2018-06-01T00:00:00"/>
    <x v="9"/>
    <x v="4"/>
    <n v="-0.88"/>
    <n v="9"/>
    <x v="3"/>
  </r>
  <r>
    <d v="2018-06-01T00:00:00"/>
    <x v="9"/>
    <x v="5"/>
    <n v="-0.04"/>
    <n v="0.41"/>
    <x v="3"/>
  </r>
  <r>
    <d v="2018-06-01T00:00:00"/>
    <x v="2"/>
    <x v="4"/>
    <n v="-3.81"/>
    <n v="40.6"/>
    <x v="3"/>
  </r>
  <r>
    <d v="2018-06-01T00:00:00"/>
    <x v="2"/>
    <x v="5"/>
    <n v="-0.17"/>
    <n v="1.83"/>
    <x v="3"/>
  </r>
  <r>
    <d v="2018-06-01T00:00:00"/>
    <x v="9"/>
    <x v="0"/>
    <n v="-477.01"/>
    <n v="4862.5600000000004"/>
    <x v="1"/>
  </r>
  <r>
    <d v="2018-06-01T00:00:00"/>
    <x v="9"/>
    <x v="1"/>
    <n v="-21.52"/>
    <n v="219.3"/>
    <x v="1"/>
  </r>
  <r>
    <d v="2018-06-01T00:00:00"/>
    <x v="8"/>
    <x v="2"/>
    <n v="159.97999999999999"/>
    <n v="4862.5600000000004"/>
    <x v="1"/>
  </r>
  <r>
    <d v="2018-06-01T00:00:00"/>
    <x v="8"/>
    <x v="3"/>
    <n v="7.22"/>
    <n v="219.3"/>
    <x v="1"/>
  </r>
  <r>
    <d v="2018-06-01T00:00:00"/>
    <x v="8"/>
    <x v="6"/>
    <n v="-35.99"/>
    <n v="4862.5600000000004"/>
    <x v="1"/>
  </r>
  <r>
    <d v="2018-06-01T00:00:00"/>
    <x v="2"/>
    <x v="6"/>
    <n v="0"/>
    <n v="118199.47"/>
    <x v="2"/>
  </r>
  <r>
    <d v="2018-06-01T00:00:00"/>
    <x v="2"/>
    <x v="2"/>
    <n v="5245.61"/>
    <n v="118199.47"/>
    <x v="2"/>
  </r>
  <r>
    <d v="2018-06-01T00:00:00"/>
    <x v="2"/>
    <x v="3"/>
    <n v="236.49"/>
    <n v="5330.75"/>
    <x v="2"/>
  </r>
  <r>
    <d v="2018-06-01T00:00:00"/>
    <x v="2"/>
    <x v="0"/>
    <n v="-11100.1"/>
    <n v="118187.47"/>
    <x v="2"/>
  </r>
  <r>
    <d v="2018-06-01T00:00:00"/>
    <x v="2"/>
    <x v="1"/>
    <n v="-500.7"/>
    <n v="5330.21"/>
    <x v="2"/>
  </r>
  <r>
    <d v="2018-06-01T00:00:00"/>
    <x v="9"/>
    <x v="0"/>
    <n v="-11749.87"/>
    <n v="119773.87"/>
    <x v="2"/>
  </r>
  <r>
    <d v="2018-06-01T00:00:00"/>
    <x v="9"/>
    <x v="1"/>
    <n v="-529.85"/>
    <n v="5401.91"/>
    <x v="2"/>
  </r>
  <r>
    <d v="2018-06-01T00:00:00"/>
    <x v="8"/>
    <x v="6"/>
    <n v="-906.09"/>
    <n v="122433.87"/>
    <x v="2"/>
  </r>
  <r>
    <d v="2018-06-01T00:00:00"/>
    <x v="8"/>
    <x v="2"/>
    <n v="4028.05"/>
    <n v="122433.87"/>
    <x v="2"/>
  </r>
  <r>
    <d v="2018-06-01T00:00:00"/>
    <x v="8"/>
    <x v="3"/>
    <n v="181.72"/>
    <n v="5521.87"/>
    <x v="2"/>
  </r>
  <r>
    <d v="2018-06-01T00:00:00"/>
    <x v="2"/>
    <x v="2"/>
    <n v="19.66"/>
    <n v="443"/>
    <x v="14"/>
  </r>
  <r>
    <d v="2018-06-01T00:00:00"/>
    <x v="2"/>
    <x v="3"/>
    <n v="0.89"/>
    <n v="19.98"/>
    <x v="14"/>
  </r>
  <r>
    <d v="2018-06-01T00:00:00"/>
    <x v="2"/>
    <x v="0"/>
    <n v="-41.7"/>
    <n v="444"/>
    <x v="14"/>
  </r>
  <r>
    <d v="2018-06-01T00:00:00"/>
    <x v="2"/>
    <x v="1"/>
    <n v="-1.88"/>
    <n v="20.02"/>
    <x v="14"/>
  </r>
  <r>
    <d v="2018-06-01T00:00:00"/>
    <x v="2"/>
    <x v="6"/>
    <n v="0"/>
    <n v="443"/>
    <x v="14"/>
  </r>
  <r>
    <d v="2018-06-01T00:00:00"/>
    <x v="9"/>
    <x v="0"/>
    <n v="-81.52"/>
    <n v="831"/>
    <x v="14"/>
  </r>
  <r>
    <d v="2018-06-01T00:00:00"/>
    <x v="9"/>
    <x v="1"/>
    <n v="-3.68"/>
    <n v="37.479999999999997"/>
    <x v="14"/>
  </r>
  <r>
    <d v="2018-06-01T00:00:00"/>
    <x v="8"/>
    <x v="2"/>
    <n v="48.33"/>
    <n v="1469"/>
    <x v="14"/>
  </r>
  <r>
    <d v="2018-06-01T00:00:00"/>
    <x v="8"/>
    <x v="3"/>
    <n v="2.1800000000000002"/>
    <n v="66.25"/>
    <x v="14"/>
  </r>
  <r>
    <d v="2018-06-01T00:00:00"/>
    <x v="8"/>
    <x v="6"/>
    <n v="-10.87"/>
    <n v="1469"/>
    <x v="14"/>
  </r>
  <r>
    <d v="2018-06-01T00:00:00"/>
    <x v="8"/>
    <x v="6"/>
    <n v="-244.62"/>
    <n v="33055.78"/>
    <x v="1"/>
  </r>
  <r>
    <d v="2018-06-01T00:00:00"/>
    <x v="8"/>
    <x v="2"/>
    <n v="1087.5999999999999"/>
    <n v="33055.78"/>
    <x v="1"/>
  </r>
  <r>
    <d v="2018-06-01T00:00:00"/>
    <x v="8"/>
    <x v="3"/>
    <n v="49.08"/>
    <n v="1490.81"/>
    <x v="1"/>
  </r>
  <r>
    <d v="2018-06-01T00:00:00"/>
    <x v="9"/>
    <x v="0"/>
    <n v="-3.73"/>
    <n v="38"/>
    <x v="6"/>
  </r>
  <r>
    <d v="2018-06-01T00:00:00"/>
    <x v="9"/>
    <x v="1"/>
    <n v="-0.17"/>
    <n v="1.71"/>
    <x v="6"/>
  </r>
  <r>
    <d v="2018-06-01T00:00:00"/>
    <x v="8"/>
    <x v="6"/>
    <n v="-0.28000000000000003"/>
    <n v="38"/>
    <x v="6"/>
  </r>
  <r>
    <d v="2018-06-01T00:00:00"/>
    <x v="8"/>
    <x v="2"/>
    <n v="1.25"/>
    <n v="38"/>
    <x v="6"/>
  </r>
  <r>
    <d v="2018-06-01T00:00:00"/>
    <x v="8"/>
    <x v="3"/>
    <n v="0.06"/>
    <n v="1.71"/>
    <x v="6"/>
  </r>
  <r>
    <d v="2018-06-01T00:00:00"/>
    <x v="2"/>
    <x v="6"/>
    <n v="0"/>
    <n v="67509.570000000007"/>
    <x v="1"/>
  </r>
  <r>
    <d v="2018-06-01T00:00:00"/>
    <x v="2"/>
    <x v="4"/>
    <n v="-2.25"/>
    <n v="24"/>
    <x v="3"/>
  </r>
  <r>
    <d v="2018-06-01T00:00:00"/>
    <x v="2"/>
    <x v="5"/>
    <n v="-0.1"/>
    <n v="1.08"/>
    <x v="3"/>
  </r>
  <r>
    <d v="2018-06-01T00:00:00"/>
    <x v="9"/>
    <x v="4"/>
    <n v="-1.18"/>
    <n v="12"/>
    <x v="3"/>
  </r>
  <r>
    <d v="2018-06-01T00:00:00"/>
    <x v="9"/>
    <x v="5"/>
    <n v="-0.05"/>
    <n v="0.54"/>
    <x v="3"/>
  </r>
  <r>
    <d v="2018-06-01T00:00:00"/>
    <x v="2"/>
    <x v="0"/>
    <n v="-36561.660000000003"/>
    <n v="389286.39"/>
    <x v="2"/>
  </r>
  <r>
    <d v="2018-06-01T00:00:00"/>
    <x v="2"/>
    <x v="1"/>
    <n v="-1649.07"/>
    <n v="17556.87"/>
    <x v="2"/>
  </r>
  <r>
    <d v="2018-06-01T00:00:00"/>
    <x v="2"/>
    <x v="6"/>
    <n v="0"/>
    <n v="634936.16"/>
    <x v="2"/>
  </r>
  <r>
    <d v="2018-06-01T00:00:00"/>
    <x v="2"/>
    <x v="2"/>
    <n v="28178.54"/>
    <n v="634936.16"/>
    <x v="2"/>
  </r>
  <r>
    <d v="2018-06-01T00:00:00"/>
    <x v="2"/>
    <x v="3"/>
    <n v="1270.75"/>
    <n v="28635.66"/>
    <x v="2"/>
  </r>
  <r>
    <d v="2018-07-01T00:00:00"/>
    <x v="2"/>
    <x v="1"/>
    <n v="-8.94"/>
    <n v="95.12"/>
    <x v="2"/>
  </r>
  <r>
    <d v="2018-07-01T00:00:00"/>
    <x v="7"/>
    <x v="0"/>
    <n v="-48947.81"/>
    <n v="367034.94"/>
    <x v="2"/>
  </r>
  <r>
    <d v="2018-07-01T00:00:00"/>
    <x v="7"/>
    <x v="1"/>
    <n v="-2207.63"/>
    <n v="16553.18"/>
    <x v="2"/>
  </r>
  <r>
    <d v="2018-07-01T00:00:00"/>
    <x v="2"/>
    <x v="0"/>
    <n v="-316.44"/>
    <n v="3369.25"/>
    <x v="10"/>
  </r>
  <r>
    <d v="2018-07-01T00:00:00"/>
    <x v="2"/>
    <x v="1"/>
    <n v="-14.28"/>
    <n v="151.94"/>
    <x v="10"/>
  </r>
  <r>
    <d v="2018-07-01T00:00:00"/>
    <x v="7"/>
    <x v="0"/>
    <n v="-263.77"/>
    <n v="1978"/>
    <x v="6"/>
  </r>
  <r>
    <d v="2018-07-01T00:00:00"/>
    <x v="7"/>
    <x v="1"/>
    <n v="-11.89"/>
    <n v="89.22"/>
    <x v="6"/>
  </r>
  <r>
    <d v="2018-07-01T00:00:00"/>
    <x v="2"/>
    <x v="6"/>
    <n v="0"/>
    <n v="4018"/>
    <x v="6"/>
  </r>
  <r>
    <d v="2018-07-01T00:00:00"/>
    <x v="7"/>
    <x v="0"/>
    <n v="-279.25"/>
    <n v="2094"/>
    <x v="6"/>
  </r>
  <r>
    <d v="2018-07-01T00:00:00"/>
    <x v="7"/>
    <x v="1"/>
    <n v="-12.6"/>
    <n v="94.44"/>
    <x v="6"/>
  </r>
  <r>
    <d v="2018-07-01T00:00:00"/>
    <x v="2"/>
    <x v="6"/>
    <n v="0"/>
    <n v="4081"/>
    <x v="6"/>
  </r>
  <r>
    <d v="2018-07-01T00:00:00"/>
    <x v="2"/>
    <x v="2"/>
    <n v="178.33"/>
    <n v="4018"/>
    <x v="6"/>
  </r>
  <r>
    <d v="2018-07-01T00:00:00"/>
    <x v="2"/>
    <x v="3"/>
    <n v="8.0500000000000007"/>
    <n v="181.22"/>
    <x v="6"/>
  </r>
  <r>
    <d v="2018-07-01T00:00:00"/>
    <x v="2"/>
    <x v="0"/>
    <n v="-101.52"/>
    <n v="1081"/>
    <x v="6"/>
  </r>
  <r>
    <d v="2018-07-01T00:00:00"/>
    <x v="2"/>
    <x v="1"/>
    <n v="-4.58"/>
    <n v="48.76"/>
    <x v="6"/>
  </r>
  <r>
    <d v="2018-07-01T00:00:00"/>
    <x v="2"/>
    <x v="0"/>
    <n v="-260.27999999999997"/>
    <n v="2771.44"/>
    <x v="16"/>
  </r>
  <r>
    <d v="2018-07-01T00:00:00"/>
    <x v="2"/>
    <x v="1"/>
    <n v="-11.74"/>
    <n v="124.99"/>
    <x v="16"/>
  </r>
  <r>
    <d v="2018-07-01T00:00:00"/>
    <x v="7"/>
    <x v="0"/>
    <n v="-154958.45000000001"/>
    <n v="1161955.93"/>
    <x v="10"/>
  </r>
  <r>
    <d v="2018-07-01T00:00:00"/>
    <x v="7"/>
    <x v="1"/>
    <n v="-6988.53"/>
    <n v="52403.91"/>
    <x v="10"/>
  </r>
  <r>
    <d v="2018-07-01T00:00:00"/>
    <x v="2"/>
    <x v="6"/>
    <n v="0"/>
    <n v="1165424.3"/>
    <x v="10"/>
  </r>
  <r>
    <d v="2018-07-01T00:00:00"/>
    <x v="2"/>
    <x v="2"/>
    <n v="51721.54"/>
    <n v="1165424.3"/>
    <x v="10"/>
  </r>
  <r>
    <d v="2018-07-01T00:00:00"/>
    <x v="2"/>
    <x v="3"/>
    <n v="2332.4899999999998"/>
    <n v="52560.31"/>
    <x v="10"/>
  </r>
  <r>
    <d v="2018-07-01T00:00:00"/>
    <x v="2"/>
    <x v="2"/>
    <n v="118.36"/>
    <n v="2667"/>
    <x v="6"/>
  </r>
  <r>
    <d v="2018-07-01T00:00:00"/>
    <x v="2"/>
    <x v="3"/>
    <n v="5.34"/>
    <n v="120.29"/>
    <x v="6"/>
  </r>
  <r>
    <d v="2018-07-01T00:00:00"/>
    <x v="2"/>
    <x v="0"/>
    <n v="-59.46"/>
    <n v="633"/>
    <x v="6"/>
  </r>
  <r>
    <d v="2018-07-01T00:00:00"/>
    <x v="2"/>
    <x v="1"/>
    <n v="-2.68"/>
    <n v="28.55"/>
    <x v="6"/>
  </r>
  <r>
    <d v="2018-07-01T00:00:00"/>
    <x v="2"/>
    <x v="6"/>
    <n v="0"/>
    <n v="2667"/>
    <x v="6"/>
  </r>
  <r>
    <d v="2018-07-01T00:00:00"/>
    <x v="9"/>
    <x v="0"/>
    <n v="54.45"/>
    <n v="-555"/>
    <x v="6"/>
  </r>
  <r>
    <d v="2018-07-01T00:00:00"/>
    <x v="9"/>
    <x v="1"/>
    <n v="2.4500000000000002"/>
    <n v="-25.03"/>
    <x v="6"/>
  </r>
  <r>
    <d v="2018-07-01T00:00:00"/>
    <x v="10"/>
    <x v="0"/>
    <n v="32.53"/>
    <n v="-413"/>
    <x v="6"/>
  </r>
  <r>
    <d v="2018-07-01T00:00:00"/>
    <x v="10"/>
    <x v="1"/>
    <n v="1.46"/>
    <n v="-18.63"/>
    <x v="6"/>
  </r>
  <r>
    <d v="2018-07-01T00:00:00"/>
    <x v="11"/>
    <x v="0"/>
    <n v="-1.91"/>
    <n v="26"/>
    <x v="6"/>
  </r>
  <r>
    <d v="2018-07-01T00:00:00"/>
    <x v="11"/>
    <x v="1"/>
    <n v="-0.09"/>
    <n v="1.17"/>
    <x v="6"/>
  </r>
  <r>
    <d v="2018-07-01T00:00:00"/>
    <x v="8"/>
    <x v="2"/>
    <n v="-30.99"/>
    <n v="-942"/>
    <x v="6"/>
  </r>
  <r>
    <d v="2018-07-01T00:00:00"/>
    <x v="8"/>
    <x v="3"/>
    <n v="-1.39"/>
    <n v="-42.49"/>
    <x v="6"/>
  </r>
  <r>
    <d v="2018-07-01T00:00:00"/>
    <x v="8"/>
    <x v="6"/>
    <n v="6.97"/>
    <n v="-942"/>
    <x v="6"/>
  </r>
  <r>
    <d v="2018-07-01T00:00:00"/>
    <x v="7"/>
    <x v="0"/>
    <n v="-105589.62"/>
    <n v="791763.23"/>
    <x v="16"/>
  </r>
  <r>
    <d v="2018-07-01T00:00:00"/>
    <x v="7"/>
    <x v="1"/>
    <n v="-4762.29"/>
    <n v="35708.730000000003"/>
    <x v="16"/>
  </r>
  <r>
    <d v="2018-07-01T00:00:00"/>
    <x v="2"/>
    <x v="6"/>
    <n v="0"/>
    <n v="795239.17"/>
    <x v="16"/>
  </r>
  <r>
    <d v="2018-07-01T00:00:00"/>
    <x v="2"/>
    <x v="2"/>
    <n v="35292.74"/>
    <n v="795239.17"/>
    <x v="16"/>
  </r>
  <r>
    <d v="2018-07-01T00:00:00"/>
    <x v="2"/>
    <x v="3"/>
    <n v="1591.45"/>
    <n v="35865.42"/>
    <x v="16"/>
  </r>
  <r>
    <d v="2018-09-01T00:00:00"/>
    <x v="2"/>
    <x v="8"/>
    <n v="-31.95"/>
    <n v="-720"/>
    <x v="8"/>
  </r>
  <r>
    <d v="2018-09-01T00:00:00"/>
    <x v="2"/>
    <x v="9"/>
    <n v="0"/>
    <n v="-720"/>
    <x v="8"/>
  </r>
  <r>
    <d v="2018-09-01T00:00:00"/>
    <x v="3"/>
    <x v="0"/>
    <n v="-30.61"/>
    <n v="393"/>
    <x v="6"/>
  </r>
  <r>
    <d v="2018-09-01T00:00:00"/>
    <x v="3"/>
    <x v="1"/>
    <n v="-1.38"/>
    <n v="17.72"/>
    <x v="6"/>
  </r>
  <r>
    <d v="2018-09-01T00:00:00"/>
    <x v="4"/>
    <x v="0"/>
    <n v="-46.25"/>
    <n v="544"/>
    <x v="6"/>
  </r>
  <r>
    <d v="2018-09-01T00:00:00"/>
    <x v="4"/>
    <x v="1"/>
    <n v="-2.09"/>
    <n v="24.53"/>
    <x v="6"/>
  </r>
  <r>
    <d v="2018-09-01T00:00:00"/>
    <x v="2"/>
    <x v="2"/>
    <n v="41.58"/>
    <n v="937"/>
    <x v="6"/>
  </r>
  <r>
    <d v="2018-09-01T00:00:00"/>
    <x v="2"/>
    <x v="3"/>
    <n v="1.88"/>
    <n v="42.26"/>
    <x v="6"/>
  </r>
  <r>
    <d v="2018-09-01T00:00:00"/>
    <x v="3"/>
    <x v="0"/>
    <n v="-39805.35"/>
    <n v="510975.2"/>
    <x v="2"/>
  </r>
  <r>
    <d v="2018-09-01T00:00:00"/>
    <x v="3"/>
    <x v="1"/>
    <n v="-1795.24"/>
    <n v="23044.98"/>
    <x v="2"/>
  </r>
  <r>
    <d v="2018-09-01T00:00:00"/>
    <x v="4"/>
    <x v="0"/>
    <n v="-369.58"/>
    <n v="4346.99"/>
    <x v="2"/>
  </r>
  <r>
    <d v="2018-09-01T00:00:00"/>
    <x v="4"/>
    <x v="1"/>
    <n v="-16.670000000000002"/>
    <n v="196.03"/>
    <x v="2"/>
  </r>
  <r>
    <d v="2018-09-01T00:00:00"/>
    <x v="2"/>
    <x v="2"/>
    <n v="37084.93"/>
    <n v="835622.81"/>
    <x v="2"/>
  </r>
  <r>
    <d v="2018-09-01T00:00:00"/>
    <x v="2"/>
    <x v="3"/>
    <n v="1672.57"/>
    <n v="37686.61"/>
    <x v="2"/>
  </r>
  <r>
    <d v="2018-09-01T00:00:00"/>
    <x v="2"/>
    <x v="6"/>
    <n v="0"/>
    <n v="835622.81"/>
    <x v="2"/>
  </r>
  <r>
    <d v="2018-09-01T00:00:00"/>
    <x v="3"/>
    <x v="0"/>
    <n v="-80.94"/>
    <n v="1038.98"/>
    <x v="1"/>
  </r>
  <r>
    <d v="2018-09-01T00:00:00"/>
    <x v="3"/>
    <x v="1"/>
    <n v="-3.65"/>
    <n v="46.86"/>
    <x v="1"/>
  </r>
  <r>
    <d v="2018-09-01T00:00:00"/>
    <x v="4"/>
    <x v="0"/>
    <n v="-122.52"/>
    <n v="1441"/>
    <x v="1"/>
  </r>
  <r>
    <d v="2018-09-01T00:00:00"/>
    <x v="4"/>
    <x v="1"/>
    <n v="-5.52"/>
    <n v="64.989999999999995"/>
    <x v="1"/>
  </r>
  <r>
    <d v="2018-09-01T00:00:00"/>
    <x v="2"/>
    <x v="6"/>
    <n v="0"/>
    <n v="2479.98"/>
    <x v="1"/>
  </r>
  <r>
    <d v="2018-09-01T00:00:00"/>
    <x v="2"/>
    <x v="6"/>
    <n v="0"/>
    <n v="937"/>
    <x v="6"/>
  </r>
  <r>
    <d v="2018-09-01T00:00:00"/>
    <x v="2"/>
    <x v="2"/>
    <n v="26454.32"/>
    <n v="596086.82999999996"/>
    <x v="2"/>
  </r>
  <r>
    <d v="2018-09-01T00:00:00"/>
    <x v="2"/>
    <x v="3"/>
    <n v="1193.1099999999999"/>
    <n v="26883.56"/>
    <x v="2"/>
  </r>
  <r>
    <d v="2018-09-01T00:00:00"/>
    <x v="2"/>
    <x v="2"/>
    <n v="110.06"/>
    <n v="2479.98"/>
    <x v="1"/>
  </r>
  <r>
    <d v="2018-09-01T00:00:00"/>
    <x v="2"/>
    <x v="3"/>
    <n v="4.97"/>
    <n v="111.85"/>
    <x v="1"/>
  </r>
  <r>
    <d v="2018-09-01T00:00:00"/>
    <x v="3"/>
    <x v="7"/>
    <n v="23.53"/>
    <n v="-302"/>
    <x v="8"/>
  </r>
  <r>
    <d v="2018-09-01T00:00:00"/>
    <x v="4"/>
    <x v="7"/>
    <n v="35.54"/>
    <n v="-418"/>
    <x v="8"/>
  </r>
  <r>
    <d v="2018-08-01T00:00:00"/>
    <x v="2"/>
    <x v="0"/>
    <n v="-15.4"/>
    <n v="164"/>
    <x v="2"/>
  </r>
  <r>
    <d v="2018-08-01T00:00:00"/>
    <x v="2"/>
    <x v="1"/>
    <n v="-0.7"/>
    <n v="7.4"/>
    <x v="2"/>
  </r>
  <r>
    <d v="2018-09-01T00:00:00"/>
    <x v="3"/>
    <x v="0"/>
    <n v="-33219.54"/>
    <n v="426440.51"/>
    <x v="2"/>
  </r>
  <r>
    <d v="2018-09-01T00:00:00"/>
    <x v="3"/>
    <x v="1"/>
    <n v="-1498.18"/>
    <n v="19232.419999999998"/>
    <x v="2"/>
  </r>
  <r>
    <d v="2018-09-01T00:00:00"/>
    <x v="3"/>
    <x v="0"/>
    <n v="-19602.43"/>
    <n v="251634.86"/>
    <x v="2"/>
  </r>
  <r>
    <d v="2018-09-01T00:00:00"/>
    <x v="3"/>
    <x v="1"/>
    <n v="-884.09"/>
    <n v="11348.78"/>
    <x v="2"/>
  </r>
  <r>
    <d v="2018-09-01T00:00:00"/>
    <x v="4"/>
    <x v="0"/>
    <n v="-29172.2"/>
    <n v="343121"/>
    <x v="2"/>
  </r>
  <r>
    <d v="2018-09-01T00:00:00"/>
    <x v="4"/>
    <x v="1"/>
    <n v="-1315.72"/>
    <n v="15474.85"/>
    <x v="2"/>
  </r>
  <r>
    <d v="2018-09-01T00:00:00"/>
    <x v="2"/>
    <x v="6"/>
    <n v="0"/>
    <n v="596086.82999999996"/>
    <x v="2"/>
  </r>
  <r>
    <d v="2018-09-01T00:00:00"/>
    <x v="4"/>
    <x v="0"/>
    <n v="-49603.86"/>
    <n v="583438"/>
    <x v="2"/>
  </r>
  <r>
    <d v="2018-09-01T00:00:00"/>
    <x v="4"/>
    <x v="1"/>
    <n v="-2236.9699999999998"/>
    <n v="26312.99"/>
    <x v="2"/>
  </r>
  <r>
    <d v="2018-08-01T00:00:00"/>
    <x v="7"/>
    <x v="0"/>
    <n v="-70.41"/>
    <n v="528"/>
    <x v="9"/>
  </r>
  <r>
    <d v="2018-08-01T00:00:00"/>
    <x v="7"/>
    <x v="1"/>
    <n v="-3.18"/>
    <n v="23.81"/>
    <x v="9"/>
  </r>
  <r>
    <d v="2018-06-01T00:00:00"/>
    <x v="7"/>
    <x v="0"/>
    <n v="-2546.11"/>
    <n v="19092"/>
    <x v="4"/>
  </r>
  <r>
    <d v="2018-06-01T00:00:00"/>
    <x v="7"/>
    <x v="1"/>
    <n v="-114.82"/>
    <n v="861.05"/>
    <x v="4"/>
  </r>
  <r>
    <d v="2018-06-01T00:00:00"/>
    <x v="2"/>
    <x v="2"/>
    <n v="2188.8200000000002"/>
    <n v="49320"/>
    <x v="4"/>
  </r>
  <r>
    <d v="2018-06-01T00:00:00"/>
    <x v="2"/>
    <x v="3"/>
    <n v="98.72"/>
    <n v="2224.34"/>
    <x v="4"/>
  </r>
  <r>
    <d v="2018-06-01T00:00:00"/>
    <x v="2"/>
    <x v="0"/>
    <n v="-2839.02"/>
    <n v="30228"/>
    <x v="4"/>
  </r>
  <r>
    <d v="2018-06-01T00:00:00"/>
    <x v="2"/>
    <x v="1"/>
    <n v="-128.04"/>
    <n v="1363.29"/>
    <x v="4"/>
  </r>
  <r>
    <d v="2018-06-01T00:00:00"/>
    <x v="7"/>
    <x v="0"/>
    <n v="-2035.34"/>
    <n v="15262"/>
    <x v="0"/>
  </r>
  <r>
    <d v="2018-06-01T00:00:00"/>
    <x v="7"/>
    <x v="1"/>
    <n v="-91.8"/>
    <n v="688.31"/>
    <x v="0"/>
  </r>
  <r>
    <d v="2018-06-01T00:00:00"/>
    <x v="2"/>
    <x v="2"/>
    <n v="1810.71"/>
    <n v="40800"/>
    <x v="0"/>
  </r>
  <r>
    <d v="2018-06-01T00:00:00"/>
    <x v="2"/>
    <x v="3"/>
    <n v="81.66"/>
    <n v="1840.08"/>
    <x v="0"/>
  </r>
  <r>
    <d v="2018-06-01T00:00:00"/>
    <x v="2"/>
    <x v="0"/>
    <n v="-2398.5300000000002"/>
    <n v="25538"/>
    <x v="0"/>
  </r>
  <r>
    <d v="2018-06-01T00:00:00"/>
    <x v="2"/>
    <x v="1"/>
    <n v="-108.18"/>
    <n v="1151.76"/>
    <x v="0"/>
  </r>
  <r>
    <d v="2018-06-01T00:00:00"/>
    <x v="7"/>
    <x v="4"/>
    <n v="-2.2200000000000002"/>
    <n v="16.64"/>
    <x v="3"/>
  </r>
  <r>
    <d v="2018-06-01T00:00:00"/>
    <x v="7"/>
    <x v="5"/>
    <n v="-0.1"/>
    <n v="0.76"/>
    <x v="3"/>
  </r>
  <r>
    <d v="2018-06-01T00:00:00"/>
    <x v="7"/>
    <x v="0"/>
    <n v="-229.25"/>
    <n v="1719"/>
    <x v="14"/>
  </r>
  <r>
    <d v="2018-06-01T00:00:00"/>
    <x v="7"/>
    <x v="1"/>
    <n v="-10.34"/>
    <n v="77.53"/>
    <x v="14"/>
  </r>
  <r>
    <d v="2018-06-01T00:00:00"/>
    <x v="7"/>
    <x v="7"/>
    <n v="37.21"/>
    <n v="-279"/>
    <x v="17"/>
  </r>
  <r>
    <d v="2018-06-01T00:00:00"/>
    <x v="7"/>
    <x v="0"/>
    <n v="-24.12"/>
    <n v="180.82"/>
    <x v="7"/>
  </r>
  <r>
    <d v="2018-06-01T00:00:00"/>
    <x v="7"/>
    <x v="1"/>
    <n v="-1.0900000000000001"/>
    <n v="8.16"/>
    <x v="7"/>
  </r>
  <r>
    <d v="2018-06-01T00:00:00"/>
    <x v="2"/>
    <x v="6"/>
    <n v="0"/>
    <n v="510.82"/>
    <x v="7"/>
  </r>
  <r>
    <d v="2018-06-01T00:00:00"/>
    <x v="2"/>
    <x v="2"/>
    <n v="22.67"/>
    <n v="510.82"/>
    <x v="7"/>
  </r>
  <r>
    <d v="2018-07-01T00:00:00"/>
    <x v="7"/>
    <x v="5"/>
    <n v="-0.24"/>
    <n v="1.81"/>
    <x v="3"/>
  </r>
  <r>
    <d v="2018-07-01T00:00:00"/>
    <x v="7"/>
    <x v="0"/>
    <n v="-17781.93"/>
    <n v="133337.76"/>
    <x v="2"/>
  </r>
  <r>
    <d v="2018-07-01T00:00:00"/>
    <x v="7"/>
    <x v="1"/>
    <n v="-801.94"/>
    <n v="6013.66"/>
    <x v="2"/>
  </r>
  <r>
    <d v="2018-07-01T00:00:00"/>
    <x v="2"/>
    <x v="6"/>
    <n v="0"/>
    <n v="258316.77"/>
    <x v="2"/>
  </r>
  <r>
    <d v="2018-07-01T00:00:00"/>
    <x v="2"/>
    <x v="2"/>
    <n v="11464.15"/>
    <n v="258316.77"/>
    <x v="2"/>
  </r>
  <r>
    <d v="2018-07-01T00:00:00"/>
    <x v="2"/>
    <x v="3"/>
    <n v="516.79999999999995"/>
    <n v="11650.15"/>
    <x v="2"/>
  </r>
  <r>
    <d v="2018-07-01T00:00:00"/>
    <x v="2"/>
    <x v="0"/>
    <n v="-11617.96"/>
    <n v="123701"/>
    <x v="2"/>
  </r>
  <r>
    <d v="2018-07-01T00:00:00"/>
    <x v="2"/>
    <x v="1"/>
    <n v="-524.02"/>
    <n v="5578.9"/>
    <x v="2"/>
  </r>
  <r>
    <d v="2018-07-01T00:00:00"/>
    <x v="7"/>
    <x v="0"/>
    <n v="-1893.55"/>
    <n v="14198.81"/>
    <x v="1"/>
  </r>
  <r>
    <d v="2018-07-01T00:00:00"/>
    <x v="7"/>
    <x v="1"/>
    <n v="-85.4"/>
    <n v="640.37"/>
    <x v="1"/>
  </r>
  <r>
    <d v="2018-07-01T00:00:00"/>
    <x v="2"/>
    <x v="6"/>
    <n v="0"/>
    <n v="27508.81"/>
    <x v="1"/>
  </r>
  <r>
    <d v="2018-07-01T00:00:00"/>
    <x v="2"/>
    <x v="2"/>
    <n v="479.3"/>
    <n v="10800"/>
    <x v="4"/>
  </r>
  <r>
    <d v="2018-07-01T00:00:00"/>
    <x v="2"/>
    <x v="3"/>
    <n v="21.62"/>
    <n v="487.08"/>
    <x v="4"/>
  </r>
  <r>
    <d v="2018-07-01T00:00:00"/>
    <x v="2"/>
    <x v="0"/>
    <n v="-490.83"/>
    <n v="5226"/>
    <x v="4"/>
  </r>
  <r>
    <d v="2018-07-01T00:00:00"/>
    <x v="2"/>
    <x v="1"/>
    <n v="-22.14"/>
    <n v="235.69"/>
    <x v="4"/>
  </r>
  <r>
    <d v="2018-07-01T00:00:00"/>
    <x v="7"/>
    <x v="0"/>
    <n v="-84.02"/>
    <n v="630"/>
    <x v="14"/>
  </r>
  <r>
    <d v="2018-07-01T00:00:00"/>
    <x v="7"/>
    <x v="1"/>
    <n v="-3.79"/>
    <n v="28.41"/>
    <x v="14"/>
  </r>
  <r>
    <d v="2018-07-01T00:00:00"/>
    <x v="2"/>
    <x v="6"/>
    <n v="0"/>
    <n v="1220"/>
    <x v="14"/>
  </r>
  <r>
    <d v="2018-07-01T00:00:00"/>
    <x v="2"/>
    <x v="2"/>
    <n v="54.14"/>
    <n v="1220"/>
    <x v="14"/>
  </r>
  <r>
    <d v="2018-07-01T00:00:00"/>
    <x v="2"/>
    <x v="3"/>
    <n v="2.44"/>
    <n v="55.02"/>
    <x v="14"/>
  </r>
  <r>
    <d v="2018-07-01T00:00:00"/>
    <x v="2"/>
    <x v="0"/>
    <n v="-55.41"/>
    <n v="590"/>
    <x v="14"/>
  </r>
  <r>
    <d v="2018-07-01T00:00:00"/>
    <x v="2"/>
    <x v="1"/>
    <n v="-2.5"/>
    <n v="26.61"/>
    <x v="14"/>
  </r>
  <r>
    <d v="2018-07-01T00:00:00"/>
    <x v="2"/>
    <x v="3"/>
    <n v="448.35"/>
    <n v="10103.34"/>
    <x v="1"/>
  </r>
  <r>
    <d v="2018-07-01T00:00:00"/>
    <x v="2"/>
    <x v="0"/>
    <n v="-10073.84"/>
    <n v="107260"/>
    <x v="1"/>
  </r>
  <r>
    <d v="2018-07-01T00:00:00"/>
    <x v="2"/>
    <x v="1"/>
    <n v="-454.29"/>
    <n v="4837.42"/>
    <x v="1"/>
  </r>
  <r>
    <d v="2018-07-01T00:00:00"/>
    <x v="7"/>
    <x v="4"/>
    <n v="-36.74"/>
    <n v="275.56"/>
    <x v="3"/>
  </r>
  <r>
    <d v="2018-07-01T00:00:00"/>
    <x v="7"/>
    <x v="5"/>
    <n v="-1.66"/>
    <n v="12.42"/>
    <x v="3"/>
  </r>
  <r>
    <d v="2018-07-01T00:00:00"/>
    <x v="2"/>
    <x v="4"/>
    <n v="-24.33"/>
    <n v="259"/>
    <x v="3"/>
  </r>
  <r>
    <d v="2018-07-01T00:00:00"/>
    <x v="2"/>
    <x v="5"/>
    <n v="-1.1000000000000001"/>
    <n v="11.68"/>
    <x v="3"/>
  </r>
  <r>
    <d v="2018-07-01T00:00:00"/>
    <x v="2"/>
    <x v="4"/>
    <n v="-7.14"/>
    <n v="76"/>
    <x v="3"/>
  </r>
  <r>
    <d v="2018-07-01T00:00:00"/>
    <x v="2"/>
    <x v="5"/>
    <n v="-0.32"/>
    <n v="3.42"/>
    <x v="3"/>
  </r>
  <r>
    <d v="2018-07-01T00:00:00"/>
    <x v="7"/>
    <x v="0"/>
    <n v="-15466.03"/>
    <n v="115972.2"/>
    <x v="1"/>
  </r>
  <r>
    <d v="2018-07-01T00:00:00"/>
    <x v="7"/>
    <x v="1"/>
    <n v="-697.49"/>
    <n v="5230.34"/>
    <x v="1"/>
  </r>
  <r>
    <d v="2018-07-01T00:00:00"/>
    <x v="2"/>
    <x v="6"/>
    <n v="0"/>
    <n v="224021.21"/>
    <x v="1"/>
  </r>
  <r>
    <d v="2018-07-01T00:00:00"/>
    <x v="7"/>
    <x v="0"/>
    <n v="-743.35"/>
    <n v="5574"/>
    <x v="4"/>
  </r>
  <r>
    <d v="2018-07-01T00:00:00"/>
    <x v="7"/>
    <x v="1"/>
    <n v="-33.53"/>
    <n v="251.39"/>
    <x v="4"/>
  </r>
  <r>
    <d v="2018-07-01T00:00:00"/>
    <x v="7"/>
    <x v="0"/>
    <n v="-313.77999999999997"/>
    <n v="2353"/>
    <x v="5"/>
  </r>
  <r>
    <d v="2018-07-01T00:00:00"/>
    <x v="7"/>
    <x v="1"/>
    <n v="-14.16"/>
    <n v="106.12"/>
    <x v="5"/>
  </r>
  <r>
    <d v="2018-07-01T00:00:00"/>
    <x v="2"/>
    <x v="6"/>
    <n v="0"/>
    <n v="4558"/>
    <x v="5"/>
  </r>
  <r>
    <d v="2018-07-01T00:00:00"/>
    <x v="2"/>
    <x v="2"/>
    <n v="202.29"/>
    <n v="4558"/>
    <x v="5"/>
  </r>
  <r>
    <d v="2018-07-01T00:00:00"/>
    <x v="2"/>
    <x v="3"/>
    <n v="9.1300000000000008"/>
    <n v="205.56"/>
    <x v="5"/>
  </r>
  <r>
    <d v="2018-07-01T00:00:00"/>
    <x v="2"/>
    <x v="0"/>
    <n v="-207.09"/>
    <n v="2205"/>
    <x v="5"/>
  </r>
  <r>
    <d v="2018-07-01T00:00:00"/>
    <x v="2"/>
    <x v="1"/>
    <n v="-9.35"/>
    <n v="99.43"/>
    <x v="5"/>
  </r>
  <r>
    <d v="2018-07-01T00:00:00"/>
    <x v="2"/>
    <x v="2"/>
    <n v="9942.0400000000009"/>
    <n v="224021.21"/>
    <x v="1"/>
  </r>
  <r>
    <d v="2018-07-01T00:00:00"/>
    <x v="7"/>
    <x v="4"/>
    <n v="-10.7"/>
    <n v="80.239999999999995"/>
    <x v="3"/>
  </r>
  <r>
    <d v="2018-07-01T00:00:00"/>
    <x v="7"/>
    <x v="5"/>
    <n v="-0.48"/>
    <n v="3.62"/>
    <x v="3"/>
  </r>
  <r>
    <d v="2018-06-01T00:00:00"/>
    <x v="8"/>
    <x v="2"/>
    <n v="57.9"/>
    <n v="1760"/>
    <x v="13"/>
  </r>
  <r>
    <d v="2018-06-01T00:00:00"/>
    <x v="8"/>
    <x v="3"/>
    <n v="2.61"/>
    <n v="79.38"/>
    <x v="13"/>
  </r>
  <r>
    <d v="2018-06-01T00:00:00"/>
    <x v="8"/>
    <x v="6"/>
    <n v="-13.02"/>
    <n v="1760"/>
    <x v="13"/>
  </r>
  <r>
    <d v="2018-06-01T00:00:00"/>
    <x v="2"/>
    <x v="2"/>
    <n v="702.98"/>
    <n v="15840"/>
    <x v="13"/>
  </r>
  <r>
    <d v="2018-06-01T00:00:00"/>
    <x v="2"/>
    <x v="3"/>
    <n v="31.7"/>
    <n v="714.38"/>
    <x v="13"/>
  </r>
  <r>
    <d v="2018-06-01T00:00:00"/>
    <x v="2"/>
    <x v="0"/>
    <n v="-1487.69"/>
    <n v="15840"/>
    <x v="13"/>
  </r>
  <r>
    <d v="2018-06-01T00:00:00"/>
    <x v="2"/>
    <x v="1"/>
    <n v="-67.09"/>
    <n v="714.38"/>
    <x v="13"/>
  </r>
  <r>
    <d v="2018-06-01T00:00:00"/>
    <x v="2"/>
    <x v="6"/>
    <n v="0"/>
    <n v="15840"/>
    <x v="13"/>
  </r>
  <r>
    <d v="2018-06-01T00:00:00"/>
    <x v="9"/>
    <x v="0"/>
    <n v="-172.66"/>
    <n v="1760"/>
    <x v="13"/>
  </r>
  <r>
    <d v="2018-06-01T00:00:00"/>
    <x v="9"/>
    <x v="1"/>
    <n v="-7.79"/>
    <n v="79.38"/>
    <x v="13"/>
  </r>
  <r>
    <d v="2018-06-01T00:00:00"/>
    <x v="2"/>
    <x v="2"/>
    <n v="606.08000000000004"/>
    <n v="13656.56"/>
    <x v="28"/>
  </r>
  <r>
    <d v="2018-06-01T00:00:00"/>
    <x v="2"/>
    <x v="3"/>
    <n v="27.33"/>
    <n v="615.91"/>
    <x v="28"/>
  </r>
  <r>
    <d v="2018-06-01T00:00:00"/>
    <x v="2"/>
    <x v="0"/>
    <n v="-1282.6199999999999"/>
    <n v="13656.56"/>
    <x v="28"/>
  </r>
  <r>
    <d v="2018-06-01T00:00:00"/>
    <x v="2"/>
    <x v="1"/>
    <n v="-57.85"/>
    <n v="615.91"/>
    <x v="28"/>
  </r>
  <r>
    <d v="2018-05-01T00:00:00"/>
    <x v="9"/>
    <x v="0"/>
    <n v="-397.11"/>
    <n v="4048"/>
    <x v="12"/>
  </r>
  <r>
    <d v="2018-05-01T00:00:00"/>
    <x v="9"/>
    <x v="1"/>
    <n v="-17.91"/>
    <n v="182.56"/>
    <x v="12"/>
  </r>
  <r>
    <d v="2018-05-01T00:00:00"/>
    <x v="8"/>
    <x v="2"/>
    <n v="133.18"/>
    <n v="4048"/>
    <x v="12"/>
  </r>
  <r>
    <d v="2018-05-01T00:00:00"/>
    <x v="8"/>
    <x v="3"/>
    <n v="6.01"/>
    <n v="182.56"/>
    <x v="12"/>
  </r>
  <r>
    <d v="2018-05-01T00:00:00"/>
    <x v="9"/>
    <x v="0"/>
    <n v="-22.46"/>
    <n v="229"/>
    <x v="6"/>
  </r>
  <r>
    <d v="2018-05-01T00:00:00"/>
    <x v="9"/>
    <x v="1"/>
    <n v="-1.01"/>
    <n v="10.33"/>
    <x v="6"/>
  </r>
  <r>
    <d v="2018-05-01T00:00:00"/>
    <x v="8"/>
    <x v="6"/>
    <n v="-1.69"/>
    <n v="229"/>
    <x v="6"/>
  </r>
  <r>
    <d v="2018-05-01T00:00:00"/>
    <x v="8"/>
    <x v="2"/>
    <n v="7.53"/>
    <n v="229"/>
    <x v="6"/>
  </r>
  <r>
    <d v="2018-05-01T00:00:00"/>
    <x v="8"/>
    <x v="3"/>
    <n v="0.34"/>
    <n v="10.33"/>
    <x v="6"/>
  </r>
  <r>
    <d v="2018-05-01T00:00:00"/>
    <x v="9"/>
    <x v="4"/>
    <n v="-7.65"/>
    <n v="78"/>
    <x v="3"/>
  </r>
  <r>
    <d v="2018-05-01T00:00:00"/>
    <x v="9"/>
    <x v="5"/>
    <n v="-0.34"/>
    <n v="3.51"/>
    <x v="3"/>
  </r>
  <r>
    <d v="2018-06-01T00:00:00"/>
    <x v="2"/>
    <x v="6"/>
    <n v="0"/>
    <n v="1642"/>
    <x v="9"/>
  </r>
  <r>
    <d v="2018-06-01T00:00:00"/>
    <x v="2"/>
    <x v="2"/>
    <n v="72.88"/>
    <n v="1642"/>
    <x v="9"/>
  </r>
  <r>
    <d v="2018-06-01T00:00:00"/>
    <x v="2"/>
    <x v="3"/>
    <n v="3.28"/>
    <n v="74.040000000000006"/>
    <x v="9"/>
  </r>
  <r>
    <d v="2018-06-01T00:00:00"/>
    <x v="2"/>
    <x v="0"/>
    <n v="-154.21"/>
    <n v="1642"/>
    <x v="9"/>
  </r>
  <r>
    <d v="2018-06-01T00:00:00"/>
    <x v="2"/>
    <x v="1"/>
    <n v="-6.96"/>
    <n v="74.040000000000006"/>
    <x v="9"/>
  </r>
  <r>
    <d v="2018-06-01T00:00:00"/>
    <x v="9"/>
    <x v="0"/>
    <n v="-0.2"/>
    <n v="2"/>
    <x v="26"/>
  </r>
  <r>
    <d v="2018-06-01T00:00:00"/>
    <x v="9"/>
    <x v="1"/>
    <n v="-0.01"/>
    <n v="0.09"/>
    <x v="26"/>
  </r>
  <r>
    <d v="2018-06-01T00:00:00"/>
    <x v="8"/>
    <x v="6"/>
    <n v="-0.01"/>
    <n v="2"/>
    <x v="26"/>
  </r>
  <r>
    <d v="2018-06-01T00:00:00"/>
    <x v="8"/>
    <x v="2"/>
    <n v="7.0000000000000007E-2"/>
    <n v="2"/>
    <x v="26"/>
  </r>
  <r>
    <d v="2018-06-01T00:00:00"/>
    <x v="8"/>
    <x v="3"/>
    <n v="0"/>
    <n v="0.09"/>
    <x v="26"/>
  </r>
  <r>
    <d v="2018-06-01T00:00:00"/>
    <x v="2"/>
    <x v="2"/>
    <n v="1405.96"/>
    <n v="31680"/>
    <x v="21"/>
  </r>
  <r>
    <d v="2018-06-01T00:00:00"/>
    <x v="2"/>
    <x v="3"/>
    <n v="63.4"/>
    <n v="1428.77"/>
    <x v="21"/>
  </r>
  <r>
    <d v="2018-06-01T00:00:00"/>
    <x v="2"/>
    <x v="0"/>
    <n v="-2975.38"/>
    <n v="31680"/>
    <x v="21"/>
  </r>
  <r>
    <d v="2018-06-01T00:00:00"/>
    <x v="2"/>
    <x v="1"/>
    <n v="-134.19"/>
    <n v="1428.77"/>
    <x v="21"/>
  </r>
  <r>
    <d v="2018-06-01T00:00:00"/>
    <x v="2"/>
    <x v="6"/>
    <n v="0"/>
    <n v="479"/>
    <x v="16"/>
  </r>
  <r>
    <d v="2018-06-01T00:00:00"/>
    <x v="2"/>
    <x v="2"/>
    <n v="21.26"/>
    <n v="479"/>
    <x v="16"/>
  </r>
  <r>
    <d v="2018-06-01T00:00:00"/>
    <x v="2"/>
    <x v="3"/>
    <n v="0.96"/>
    <n v="21.6"/>
    <x v="16"/>
  </r>
  <r>
    <d v="2018-06-01T00:00:00"/>
    <x v="2"/>
    <x v="0"/>
    <n v="-44.99"/>
    <n v="479"/>
    <x v="16"/>
  </r>
  <r>
    <d v="2018-06-01T00:00:00"/>
    <x v="2"/>
    <x v="1"/>
    <n v="-2.0299999999999998"/>
    <n v="21.6"/>
    <x v="16"/>
  </r>
  <r>
    <d v="2018-06-01T00:00:00"/>
    <x v="2"/>
    <x v="4"/>
    <n v="-16.53"/>
    <n v="176"/>
    <x v="3"/>
  </r>
  <r>
    <d v="2018-06-01T00:00:00"/>
    <x v="2"/>
    <x v="5"/>
    <n v="-0.74"/>
    <n v="7.93"/>
    <x v="3"/>
  </r>
  <r>
    <d v="2018-06-01T00:00:00"/>
    <x v="2"/>
    <x v="6"/>
    <n v="0"/>
    <n v="2675"/>
    <x v="29"/>
  </r>
  <r>
    <d v="2018-06-01T00:00:00"/>
    <x v="2"/>
    <x v="2"/>
    <n v="118.71"/>
    <n v="2675"/>
    <x v="29"/>
  </r>
  <r>
    <d v="2018-06-01T00:00:00"/>
    <x v="2"/>
    <x v="3"/>
    <n v="5.35"/>
    <n v="120.64"/>
    <x v="29"/>
  </r>
  <r>
    <d v="2018-06-01T00:00:00"/>
    <x v="2"/>
    <x v="0"/>
    <n v="-251.25"/>
    <n v="2675"/>
    <x v="29"/>
  </r>
  <r>
    <d v="2018-06-01T00:00:00"/>
    <x v="2"/>
    <x v="1"/>
    <n v="-11.3"/>
    <n v="120.64"/>
    <x v="29"/>
  </r>
  <r>
    <d v="2018-06-01T00:00:00"/>
    <x v="2"/>
    <x v="4"/>
    <n v="-140.62"/>
    <n v="1497.2"/>
    <x v="25"/>
  </r>
  <r>
    <d v="2018-06-01T00:00:00"/>
    <x v="2"/>
    <x v="5"/>
    <n v="-6.35"/>
    <n v="67.52"/>
    <x v="25"/>
  </r>
  <r>
    <d v="2018-06-01T00:00:00"/>
    <x v="7"/>
    <x v="4"/>
    <n v="-0.05"/>
    <n v="0.33"/>
    <x v="3"/>
  </r>
  <r>
    <d v="2018-06-01T00:00:00"/>
    <x v="7"/>
    <x v="5"/>
    <n v="0"/>
    <n v="0.01"/>
    <x v="3"/>
  </r>
  <r>
    <d v="2018-06-01T00:00:00"/>
    <x v="9"/>
    <x v="0"/>
    <n v="-27.76"/>
    <n v="283"/>
    <x v="0"/>
  </r>
  <r>
    <d v="2018-06-01T00:00:00"/>
    <x v="9"/>
    <x v="0"/>
    <n v="-164.54"/>
    <n v="1677.33"/>
    <x v="2"/>
  </r>
  <r>
    <d v="2018-06-01T00:00:00"/>
    <x v="9"/>
    <x v="1"/>
    <n v="-7.41"/>
    <n v="75.66"/>
    <x v="2"/>
  </r>
  <r>
    <d v="2018-06-01T00:00:00"/>
    <x v="8"/>
    <x v="6"/>
    <n v="-12.41"/>
    <n v="1677.33"/>
    <x v="2"/>
  </r>
  <r>
    <d v="2018-06-01T00:00:00"/>
    <x v="8"/>
    <x v="2"/>
    <n v="55.19"/>
    <n v="1677.33"/>
    <x v="2"/>
  </r>
  <r>
    <d v="2018-06-01T00:00:00"/>
    <x v="8"/>
    <x v="3"/>
    <n v="2.4900000000000002"/>
    <n v="75.66"/>
    <x v="2"/>
  </r>
  <r>
    <d v="2018-06-01T00:00:00"/>
    <x v="2"/>
    <x v="2"/>
    <n v="37.200000000000003"/>
    <n v="838"/>
    <x v="6"/>
  </r>
  <r>
    <d v="2018-06-01T00:00:00"/>
    <x v="2"/>
    <x v="3"/>
    <n v="1.68"/>
    <n v="37.79"/>
    <x v="6"/>
  </r>
  <r>
    <d v="2018-06-01T00:00:00"/>
    <x v="2"/>
    <x v="0"/>
    <n v="-62.46"/>
    <n v="665"/>
    <x v="6"/>
  </r>
  <r>
    <d v="2018-06-01T00:00:00"/>
    <x v="2"/>
    <x v="1"/>
    <n v="-2.82"/>
    <n v="29.99"/>
    <x v="6"/>
  </r>
  <r>
    <d v="2018-06-01T00:00:00"/>
    <x v="2"/>
    <x v="6"/>
    <n v="0"/>
    <n v="838"/>
    <x v="6"/>
  </r>
  <r>
    <d v="2018-06-01T00:00:00"/>
    <x v="9"/>
    <x v="0"/>
    <n v="-59.65"/>
    <n v="608"/>
    <x v="6"/>
  </r>
  <r>
    <d v="2018-06-01T00:00:00"/>
    <x v="9"/>
    <x v="1"/>
    <n v="-2.69"/>
    <n v="27.42"/>
    <x v="6"/>
  </r>
  <r>
    <d v="2018-06-01T00:00:00"/>
    <x v="8"/>
    <x v="2"/>
    <n v="20"/>
    <n v="608"/>
    <x v="6"/>
  </r>
  <r>
    <d v="2018-06-01T00:00:00"/>
    <x v="8"/>
    <x v="3"/>
    <n v="0.9"/>
    <n v="27.42"/>
    <x v="6"/>
  </r>
  <r>
    <d v="2018-06-01T00:00:00"/>
    <x v="8"/>
    <x v="6"/>
    <n v="-4.5"/>
    <n v="608"/>
    <x v="6"/>
  </r>
  <r>
    <d v="2018-06-01T00:00:00"/>
    <x v="2"/>
    <x v="2"/>
    <n v="5322.91"/>
    <n v="119939.8"/>
    <x v="1"/>
  </r>
  <r>
    <d v="2018-06-01T00:00:00"/>
    <x v="2"/>
    <x v="3"/>
    <n v="240"/>
    <n v="5409.28"/>
    <x v="1"/>
  </r>
  <r>
    <d v="2018-06-01T00:00:00"/>
    <x v="2"/>
    <x v="0"/>
    <n v="-11264.72"/>
    <n v="119939.8"/>
    <x v="1"/>
  </r>
  <r>
    <d v="2018-06-01T00:00:00"/>
    <x v="2"/>
    <x v="1"/>
    <n v="-508.06"/>
    <n v="5409.28"/>
    <x v="1"/>
  </r>
  <r>
    <d v="2018-06-01T00:00:00"/>
    <x v="2"/>
    <x v="6"/>
    <n v="0"/>
    <n v="119939.8"/>
    <x v="1"/>
  </r>
  <r>
    <d v="2018-06-01T00:00:00"/>
    <x v="2"/>
    <x v="2"/>
    <n v="5456.38"/>
    <n v="122947.51"/>
    <x v="1"/>
  </r>
  <r>
    <d v="2018-06-01T00:00:00"/>
    <x v="2"/>
    <x v="3"/>
    <n v="246.1"/>
    <n v="5544.91"/>
    <x v="1"/>
  </r>
  <r>
    <d v="2018-06-01T00:00:00"/>
    <x v="2"/>
    <x v="0"/>
    <n v="-8568.0300000000007"/>
    <n v="91227"/>
    <x v="1"/>
  </r>
  <r>
    <d v="2018-06-01T00:00:00"/>
    <x v="2"/>
    <x v="1"/>
    <n v="-386.41"/>
    <n v="4114.34"/>
    <x v="1"/>
  </r>
  <r>
    <d v="2018-06-01T00:00:00"/>
    <x v="2"/>
    <x v="6"/>
    <n v="0"/>
    <n v="122947.51"/>
    <x v="1"/>
  </r>
  <r>
    <d v="2018-06-01T00:00:00"/>
    <x v="9"/>
    <x v="7"/>
    <n v="14.32"/>
    <n v="-146"/>
    <x v="8"/>
  </r>
  <r>
    <d v="2018-06-01T00:00:00"/>
    <x v="8"/>
    <x v="8"/>
    <n v="-4.8"/>
    <n v="-146"/>
    <x v="8"/>
  </r>
  <r>
    <d v="2018-06-01T00:00:00"/>
    <x v="8"/>
    <x v="9"/>
    <n v="1.08"/>
    <n v="-146"/>
    <x v="8"/>
  </r>
  <r>
    <d v="2018-06-01T00:00:00"/>
    <x v="9"/>
    <x v="0"/>
    <n v="-8.24"/>
    <n v="84"/>
    <x v="10"/>
  </r>
  <r>
    <d v="2018-06-01T00:00:00"/>
    <x v="9"/>
    <x v="1"/>
    <n v="-0.37"/>
    <n v="3.79"/>
    <x v="10"/>
  </r>
  <r>
    <d v="2018-06-01T00:00:00"/>
    <x v="8"/>
    <x v="2"/>
    <n v="2.76"/>
    <n v="84"/>
    <x v="10"/>
  </r>
  <r>
    <d v="2018-06-01T00:00:00"/>
    <x v="8"/>
    <x v="3"/>
    <n v="0.12"/>
    <n v="3.79"/>
    <x v="10"/>
  </r>
  <r>
    <d v="2018-06-01T00:00:00"/>
    <x v="8"/>
    <x v="6"/>
    <n v="-0.62"/>
    <n v="84"/>
    <x v="10"/>
  </r>
  <r>
    <d v="2018-06-01T00:00:00"/>
    <x v="2"/>
    <x v="4"/>
    <n v="-10.48"/>
    <n v="111.6"/>
    <x v="11"/>
  </r>
  <r>
    <d v="2018-06-01T00:00:00"/>
    <x v="2"/>
    <x v="5"/>
    <n v="-0.47"/>
    <n v="5.03"/>
    <x v="11"/>
  </r>
  <r>
    <d v="2018-06-01T00:00:00"/>
    <x v="2"/>
    <x v="2"/>
    <n v="23.97"/>
    <n v="540"/>
    <x v="22"/>
  </r>
  <r>
    <d v="2018-06-01T00:00:00"/>
    <x v="2"/>
    <x v="3"/>
    <n v="1.08"/>
    <n v="24.35"/>
    <x v="22"/>
  </r>
  <r>
    <d v="2018-06-01T00:00:00"/>
    <x v="2"/>
    <x v="0"/>
    <n v="-50.72"/>
    <n v="540"/>
    <x v="22"/>
  </r>
  <r>
    <d v="2018-06-01T00:00:00"/>
    <x v="2"/>
    <x v="1"/>
    <n v="-2.29"/>
    <n v="24.35"/>
    <x v="22"/>
  </r>
  <r>
    <d v="2018-06-01T00:00:00"/>
    <x v="2"/>
    <x v="0"/>
    <n v="-124.44"/>
    <n v="1325"/>
    <x v="20"/>
  </r>
  <r>
    <d v="2018-06-01T00:00:00"/>
    <x v="2"/>
    <x v="1"/>
    <n v="-5.62"/>
    <n v="59.76"/>
    <x v="20"/>
  </r>
  <r>
    <d v="2018-06-01T00:00:00"/>
    <x v="2"/>
    <x v="6"/>
    <n v="0"/>
    <n v="1325"/>
    <x v="20"/>
  </r>
  <r>
    <d v="2018-06-01T00:00:00"/>
    <x v="2"/>
    <x v="2"/>
    <n v="58.81"/>
    <n v="1325"/>
    <x v="20"/>
  </r>
  <r>
    <d v="2018-06-01T00:00:00"/>
    <x v="2"/>
    <x v="3"/>
    <n v="2.65"/>
    <n v="59.76"/>
    <x v="20"/>
  </r>
  <r>
    <d v="2018-06-01T00:00:00"/>
    <x v="9"/>
    <x v="0"/>
    <n v="-54.54"/>
    <n v="556"/>
    <x v="20"/>
  </r>
  <r>
    <d v="2018-06-01T00:00:00"/>
    <x v="9"/>
    <x v="1"/>
    <n v="-2.46"/>
    <n v="25.08"/>
    <x v="20"/>
  </r>
  <r>
    <d v="2018-06-01T00:00:00"/>
    <x v="2"/>
    <x v="2"/>
    <n v="1962.04"/>
    <n v="44210"/>
    <x v="23"/>
  </r>
  <r>
    <d v="2018-06-01T00:00:00"/>
    <x v="2"/>
    <x v="3"/>
    <n v="88.49"/>
    <n v="1993.87"/>
    <x v="23"/>
  </r>
  <r>
    <d v="2018-06-01T00:00:00"/>
    <x v="2"/>
    <x v="0"/>
    <n v="-4152.2"/>
    <n v="44210"/>
    <x v="23"/>
  </r>
  <r>
    <d v="2018-06-01T00:00:00"/>
    <x v="2"/>
    <x v="1"/>
    <n v="-187.26"/>
    <n v="1993.87"/>
    <x v="23"/>
  </r>
  <r>
    <d v="2018-06-01T00:00:00"/>
    <x v="2"/>
    <x v="6"/>
    <n v="0"/>
    <n v="1364"/>
    <x v="24"/>
  </r>
  <r>
    <d v="2018-06-01T00:00:00"/>
    <x v="2"/>
    <x v="2"/>
    <n v="60.52"/>
    <n v="1364"/>
    <x v="24"/>
  </r>
  <r>
    <d v="2018-06-01T00:00:00"/>
    <x v="2"/>
    <x v="3"/>
    <n v="2.73"/>
    <n v="61.52"/>
    <x v="24"/>
  </r>
  <r>
    <d v="2018-06-01T00:00:00"/>
    <x v="2"/>
    <x v="0"/>
    <n v="-128.1"/>
    <n v="1364"/>
    <x v="24"/>
  </r>
  <r>
    <d v="2018-06-01T00:00:00"/>
    <x v="2"/>
    <x v="1"/>
    <n v="-5.78"/>
    <n v="61.52"/>
    <x v="24"/>
  </r>
  <r>
    <d v="2018-06-01T00:00:00"/>
    <x v="8"/>
    <x v="6"/>
    <n v="-4.1100000000000003"/>
    <n v="556"/>
    <x v="20"/>
  </r>
  <r>
    <d v="2018-06-01T00:00:00"/>
    <x v="8"/>
    <x v="2"/>
    <n v="18.29"/>
    <n v="556"/>
    <x v="20"/>
  </r>
  <r>
    <d v="2018-06-01T00:00:00"/>
    <x v="8"/>
    <x v="3"/>
    <n v="0.83"/>
    <n v="25.08"/>
    <x v="20"/>
  </r>
  <r>
    <d v="2018-06-01T00:00:00"/>
    <x v="2"/>
    <x v="4"/>
    <n v="-99.55"/>
    <n v="1059.8"/>
    <x v="11"/>
  </r>
  <r>
    <d v="2018-06-01T00:00:00"/>
    <x v="2"/>
    <x v="5"/>
    <n v="-4.49"/>
    <n v="47.79"/>
    <x v="11"/>
  </r>
  <r>
    <d v="2018-06-01T00:00:00"/>
    <x v="2"/>
    <x v="6"/>
    <n v="0"/>
    <n v="540"/>
    <x v="22"/>
  </r>
  <r>
    <d v="2018-06-01T00:00:00"/>
    <x v="7"/>
    <x v="4"/>
    <n v="-0.05"/>
    <n v="0.4"/>
    <x v="11"/>
  </r>
  <r>
    <d v="2018-06-01T00:00:00"/>
    <x v="7"/>
    <x v="5"/>
    <n v="0"/>
    <n v="0.02"/>
    <x v="11"/>
  </r>
  <r>
    <d v="2018-06-01T00:00:00"/>
    <x v="7"/>
    <x v="4"/>
    <n v="-0.06"/>
    <n v="0.4"/>
    <x v="11"/>
  </r>
  <r>
    <d v="2018-06-01T00:00:00"/>
    <x v="7"/>
    <x v="5"/>
    <n v="0"/>
    <n v="0.02"/>
    <x v="11"/>
  </r>
  <r>
    <d v="2018-06-01T00:00:00"/>
    <x v="2"/>
    <x v="4"/>
    <n v="-17.47"/>
    <n v="186"/>
    <x v="25"/>
  </r>
  <r>
    <d v="2018-06-01T00:00:00"/>
    <x v="2"/>
    <x v="5"/>
    <n v="-0.79"/>
    <n v="8.39"/>
    <x v="25"/>
  </r>
  <r>
    <d v="2018-06-01T00:00:00"/>
    <x v="2"/>
    <x v="4"/>
    <n v="-6.95"/>
    <n v="74"/>
    <x v="11"/>
  </r>
  <r>
    <d v="2018-06-01T00:00:00"/>
    <x v="2"/>
    <x v="5"/>
    <n v="-0.31"/>
    <n v="3.34"/>
    <x v="11"/>
  </r>
  <r>
    <d v="2018-06-01T00:00:00"/>
    <x v="2"/>
    <x v="4"/>
    <n v="-25.95"/>
    <n v="276.32"/>
    <x v="3"/>
  </r>
  <r>
    <d v="2018-06-01T00:00:00"/>
    <x v="2"/>
    <x v="5"/>
    <n v="-1.1599999999999999"/>
    <n v="12.46"/>
    <x v="3"/>
  </r>
  <r>
    <d v="2018-06-01T00:00:00"/>
    <x v="9"/>
    <x v="4"/>
    <n v="-23.64"/>
    <n v="241"/>
    <x v="3"/>
  </r>
  <r>
    <d v="2018-06-01T00:00:00"/>
    <x v="9"/>
    <x v="5"/>
    <n v="-1.06"/>
    <n v="10.87"/>
    <x v="3"/>
  </r>
  <r>
    <d v="2018-05-01T00:00:00"/>
    <x v="11"/>
    <x v="0"/>
    <n v="24.05"/>
    <n v="-328"/>
    <x v="2"/>
  </r>
  <r>
    <d v="2018-05-01T00:00:00"/>
    <x v="11"/>
    <x v="1"/>
    <n v="1.08"/>
    <n v="-14.79"/>
    <x v="2"/>
  </r>
  <r>
    <d v="2018-05-01T00:00:00"/>
    <x v="2"/>
    <x v="2"/>
    <n v="7.19"/>
    <n v="162"/>
    <x v="6"/>
  </r>
  <r>
    <d v="2018-05-01T00:00:00"/>
    <x v="2"/>
    <x v="3"/>
    <n v="0.32"/>
    <n v="7.31"/>
    <x v="6"/>
  </r>
  <r>
    <d v="2018-05-01T00:00:00"/>
    <x v="2"/>
    <x v="0"/>
    <n v="-15.12"/>
    <n v="161"/>
    <x v="6"/>
  </r>
  <r>
    <d v="2018-05-01T00:00:00"/>
    <x v="2"/>
    <x v="1"/>
    <n v="-0.68"/>
    <n v="7.26"/>
    <x v="6"/>
  </r>
  <r>
    <d v="2018-05-01T00:00:00"/>
    <x v="2"/>
    <x v="6"/>
    <n v="0"/>
    <n v="162"/>
    <x v="6"/>
  </r>
  <r>
    <d v="2018-05-01T00:00:00"/>
    <x v="9"/>
    <x v="0"/>
    <n v="-31.78"/>
    <n v="324"/>
    <x v="6"/>
  </r>
  <r>
    <d v="2018-05-01T00:00:00"/>
    <x v="9"/>
    <x v="1"/>
    <n v="-1.43"/>
    <n v="14.61"/>
    <x v="6"/>
  </r>
  <r>
    <d v="2018-05-01T00:00:00"/>
    <x v="10"/>
    <x v="0"/>
    <n v="-26.39"/>
    <n v="335"/>
    <x v="6"/>
  </r>
  <r>
    <d v="2018-05-01T00:00:00"/>
    <x v="10"/>
    <x v="1"/>
    <n v="-1.19"/>
    <n v="15.11"/>
    <x v="6"/>
  </r>
  <r>
    <d v="2018-05-01T00:00:00"/>
    <x v="11"/>
    <x v="0"/>
    <n v="-11.81"/>
    <n v="161"/>
    <x v="6"/>
  </r>
  <r>
    <d v="2018-05-01T00:00:00"/>
    <x v="11"/>
    <x v="1"/>
    <n v="-0.53"/>
    <n v="7.26"/>
    <x v="6"/>
  </r>
  <r>
    <d v="2018-05-01T00:00:00"/>
    <x v="8"/>
    <x v="6"/>
    <n v="-6.06"/>
    <n v="819"/>
    <x v="6"/>
  </r>
  <r>
    <d v="2018-05-01T00:00:00"/>
    <x v="8"/>
    <x v="2"/>
    <n v="26.95"/>
    <n v="819"/>
    <x v="6"/>
  </r>
  <r>
    <d v="2018-05-01T00:00:00"/>
    <x v="8"/>
    <x v="3"/>
    <n v="1.22"/>
    <n v="36.94"/>
    <x v="6"/>
  </r>
  <r>
    <d v="2018-06-01T00:00:00"/>
    <x v="2"/>
    <x v="2"/>
    <n v="374.92"/>
    <n v="8448"/>
    <x v="4"/>
  </r>
  <r>
    <d v="2018-06-01T00:00:00"/>
    <x v="2"/>
    <x v="2"/>
    <n v="4087.34"/>
    <n v="92097.15"/>
    <x v="1"/>
  </r>
  <r>
    <d v="2018-06-01T00:00:00"/>
    <x v="2"/>
    <x v="3"/>
    <n v="184.32"/>
    <n v="4153.57"/>
    <x v="1"/>
  </r>
  <r>
    <d v="2018-06-01T00:00:00"/>
    <x v="2"/>
    <x v="0"/>
    <n v="-8649.76"/>
    <n v="92097.15"/>
    <x v="1"/>
  </r>
  <r>
    <d v="2018-06-01T00:00:00"/>
    <x v="2"/>
    <x v="1"/>
    <n v="-390.09"/>
    <n v="4153.57"/>
    <x v="1"/>
  </r>
  <r>
    <d v="2018-06-01T00:00:00"/>
    <x v="2"/>
    <x v="6"/>
    <n v="0"/>
    <n v="92097.15"/>
    <x v="1"/>
  </r>
  <r>
    <d v="2018-06-01T00:00:00"/>
    <x v="9"/>
    <x v="0"/>
    <n v="-8282.44"/>
    <n v="84428.79"/>
    <x v="1"/>
  </r>
  <r>
    <d v="2018-06-01T00:00:00"/>
    <x v="9"/>
    <x v="1"/>
    <n v="-373.54"/>
    <n v="3807.76"/>
    <x v="1"/>
  </r>
  <r>
    <d v="2018-06-01T00:00:00"/>
    <x v="8"/>
    <x v="2"/>
    <n v="2777.74"/>
    <n v="84428.79"/>
    <x v="1"/>
  </r>
  <r>
    <d v="2018-06-01T00:00:00"/>
    <x v="8"/>
    <x v="3"/>
    <n v="125.28"/>
    <n v="3807.76"/>
    <x v="1"/>
  </r>
  <r>
    <d v="2018-06-01T00:00:00"/>
    <x v="8"/>
    <x v="6"/>
    <n v="-624.78"/>
    <n v="84428.79"/>
    <x v="1"/>
  </r>
  <r>
    <d v="2018-05-01T00:00:00"/>
    <x v="8"/>
    <x v="2"/>
    <n v="200.82"/>
    <n v="6104"/>
    <x v="7"/>
  </r>
  <r>
    <d v="2018-05-01T00:00:00"/>
    <x v="8"/>
    <x v="3"/>
    <n v="9.0500000000000007"/>
    <n v="275.29000000000002"/>
    <x v="7"/>
  </r>
  <r>
    <d v="2018-06-01T00:00:00"/>
    <x v="9"/>
    <x v="0"/>
    <n v="-1.86"/>
    <n v="18.989999999999998"/>
    <x v="18"/>
  </r>
  <r>
    <d v="2018-06-01T00:00:00"/>
    <x v="9"/>
    <x v="1"/>
    <n v="-0.09"/>
    <n v="0.86"/>
    <x v="18"/>
  </r>
  <r>
    <d v="2018-06-01T00:00:00"/>
    <x v="8"/>
    <x v="6"/>
    <n v="-0.14000000000000001"/>
    <n v="18.989999999999998"/>
    <x v="18"/>
  </r>
  <r>
    <d v="2018-06-01T00:00:00"/>
    <x v="8"/>
    <x v="2"/>
    <n v="0.62"/>
    <n v="18.989999999999998"/>
    <x v="18"/>
  </r>
  <r>
    <d v="2018-06-01T00:00:00"/>
    <x v="8"/>
    <x v="3"/>
    <n v="0.03"/>
    <n v="0.86"/>
    <x v="18"/>
  </r>
  <r>
    <d v="2018-06-01T00:00:00"/>
    <x v="2"/>
    <x v="3"/>
    <n v="892.41"/>
    <n v="20109.169999999998"/>
    <x v="2"/>
  </r>
  <r>
    <d v="2018-06-01T00:00:00"/>
    <x v="2"/>
    <x v="0"/>
    <n v="-31135.7"/>
    <n v="331511.40999999997"/>
    <x v="2"/>
  </r>
  <r>
    <d v="2018-06-01T00:00:00"/>
    <x v="2"/>
    <x v="1"/>
    <n v="-1404.15"/>
    <n v="14951.19"/>
    <x v="2"/>
  </r>
  <r>
    <d v="2018-06-01T00:00:00"/>
    <x v="2"/>
    <x v="6"/>
    <n v="0"/>
    <n v="445880.48"/>
    <x v="2"/>
  </r>
  <r>
    <d v="2018-06-01T00:00:00"/>
    <x v="2"/>
    <x v="2"/>
    <n v="13096.61"/>
    <n v="295101.46999999997"/>
    <x v="2"/>
  </r>
  <r>
    <d v="2018-06-01T00:00:00"/>
    <x v="2"/>
    <x v="3"/>
    <n v="590.35"/>
    <n v="13309.09"/>
    <x v="2"/>
  </r>
  <r>
    <d v="2018-06-01T00:00:00"/>
    <x v="2"/>
    <x v="0"/>
    <n v="-27712.89"/>
    <n v="295069.46999999997"/>
    <x v="2"/>
  </r>
  <r>
    <d v="2018-06-01T00:00:00"/>
    <x v="2"/>
    <x v="1"/>
    <n v="-1249.97"/>
    <n v="13307.65"/>
    <x v="2"/>
  </r>
  <r>
    <d v="2018-06-01T00:00:00"/>
    <x v="2"/>
    <x v="6"/>
    <n v="0"/>
    <n v="295101.46999999997"/>
    <x v="2"/>
  </r>
  <r>
    <d v="2018-06-01T00:00:00"/>
    <x v="2"/>
    <x v="2"/>
    <n v="23530.86"/>
    <n v="530217.27"/>
    <x v="2"/>
  </r>
  <r>
    <d v="2018-06-01T00:00:00"/>
    <x v="2"/>
    <x v="3"/>
    <n v="1060.95"/>
    <n v="23912.76"/>
    <x v="2"/>
  </r>
  <r>
    <d v="2018-06-01T00:00:00"/>
    <x v="2"/>
    <x v="0"/>
    <n v="-49749.64"/>
    <n v="529703.28"/>
    <x v="2"/>
  </r>
  <r>
    <d v="2018-06-01T00:00:00"/>
    <x v="2"/>
    <x v="1"/>
    <n v="-2243.6"/>
    <n v="23889.57"/>
    <x v="2"/>
  </r>
  <r>
    <d v="2018-06-01T00:00:00"/>
    <x v="2"/>
    <x v="6"/>
    <n v="0"/>
    <n v="530217.27"/>
    <x v="2"/>
  </r>
  <r>
    <d v="2018-06-01T00:00:00"/>
    <x v="2"/>
    <x v="2"/>
    <n v="19788.09"/>
    <n v="445880.48"/>
    <x v="2"/>
  </r>
  <r>
    <d v="2018-06-01T00:00:00"/>
    <x v="9"/>
    <x v="0"/>
    <n v="-504.63"/>
    <n v="5144"/>
    <x v="2"/>
  </r>
  <r>
    <d v="2018-06-01T00:00:00"/>
    <x v="9"/>
    <x v="1"/>
    <n v="-22.78"/>
    <n v="232"/>
    <x v="2"/>
  </r>
  <r>
    <d v="2018-06-01T00:00:00"/>
    <x v="8"/>
    <x v="6"/>
    <n v="-38.06"/>
    <n v="5144"/>
    <x v="2"/>
  </r>
  <r>
    <d v="2018-06-01T00:00:00"/>
    <x v="8"/>
    <x v="2"/>
    <n v="169.23"/>
    <n v="5144"/>
    <x v="2"/>
  </r>
  <r>
    <d v="2018-06-01T00:00:00"/>
    <x v="8"/>
    <x v="3"/>
    <n v="7.63"/>
    <n v="232"/>
    <x v="2"/>
  </r>
  <r>
    <d v="2018-06-01T00:00:00"/>
    <x v="2"/>
    <x v="3"/>
    <n v="926.42"/>
    <n v="20880"/>
    <x v="2"/>
  </r>
  <r>
    <d v="2018-06-01T00:00:00"/>
    <x v="2"/>
    <x v="2"/>
    <n v="20546.59"/>
    <n v="462967.92"/>
    <x v="2"/>
  </r>
  <r>
    <d v="2018-06-01T00:00:00"/>
    <x v="9"/>
    <x v="0"/>
    <n v="-141.16999999999999"/>
    <n v="1439.03"/>
    <x v="2"/>
  </r>
  <r>
    <d v="2018-06-01T00:00:00"/>
    <x v="9"/>
    <x v="1"/>
    <n v="-6.36"/>
    <n v="64.91"/>
    <x v="2"/>
  </r>
  <r>
    <d v="2018-06-01T00:00:00"/>
    <x v="8"/>
    <x v="6"/>
    <n v="-10.65"/>
    <n v="1439.03"/>
    <x v="2"/>
  </r>
  <r>
    <d v="2018-06-01T00:00:00"/>
    <x v="9"/>
    <x v="0"/>
    <n v="-7300.05"/>
    <n v="74413.740000000005"/>
    <x v="2"/>
  </r>
  <r>
    <d v="2018-06-01T00:00:00"/>
    <x v="9"/>
    <x v="1"/>
    <n v="-329.15"/>
    <n v="3355.95"/>
    <x v="2"/>
  </r>
  <r>
    <d v="2018-06-01T00:00:00"/>
    <x v="8"/>
    <x v="2"/>
    <n v="2476.79"/>
    <n v="75276.73"/>
    <x v="2"/>
  </r>
  <r>
    <d v="2018-06-01T00:00:00"/>
    <x v="8"/>
    <x v="3"/>
    <n v="111.65"/>
    <n v="3394.87"/>
    <x v="2"/>
  </r>
  <r>
    <d v="2018-06-01T00:00:00"/>
    <x v="8"/>
    <x v="6"/>
    <n v="-557.15"/>
    <n v="75276.73"/>
    <x v="2"/>
  </r>
  <r>
    <d v="2018-06-01T00:00:00"/>
    <x v="8"/>
    <x v="2"/>
    <n v="47.34"/>
    <n v="1439.03"/>
    <x v="2"/>
  </r>
  <r>
    <d v="2018-06-01T00:00:00"/>
    <x v="8"/>
    <x v="3"/>
    <n v="2.13"/>
    <n v="64.91"/>
    <x v="2"/>
  </r>
  <r>
    <d v="2018-06-01T00:00:00"/>
    <x v="2"/>
    <x v="0"/>
    <n v="-28060.3"/>
    <n v="298767.67"/>
    <x v="2"/>
  </r>
  <r>
    <d v="2018-06-01T00:00:00"/>
    <x v="2"/>
    <x v="1"/>
    <n v="-1265.3699999999999"/>
    <n v="13474.4"/>
    <x v="2"/>
  </r>
  <r>
    <d v="2018-06-01T00:00:00"/>
    <x v="2"/>
    <x v="6"/>
    <n v="0"/>
    <n v="462967.92"/>
    <x v="2"/>
  </r>
  <r>
    <d v="2018-06-01T00:00:00"/>
    <x v="2"/>
    <x v="2"/>
    <n v="66.48"/>
    <n v="1498"/>
    <x v="6"/>
  </r>
  <r>
    <d v="2018-06-01T00:00:00"/>
    <x v="2"/>
    <x v="3"/>
    <n v="3"/>
    <n v="67.56"/>
    <x v="6"/>
  </r>
  <r>
    <d v="2018-06-01T00:00:00"/>
    <x v="2"/>
    <x v="0"/>
    <n v="-118.9"/>
    <n v="1266"/>
    <x v="6"/>
  </r>
  <r>
    <d v="2018-06-01T00:00:00"/>
    <x v="2"/>
    <x v="1"/>
    <n v="-5.36"/>
    <n v="57.1"/>
    <x v="6"/>
  </r>
  <r>
    <d v="2018-06-01T00:00:00"/>
    <x v="2"/>
    <x v="6"/>
    <n v="0"/>
    <n v="1498"/>
    <x v="6"/>
  </r>
  <r>
    <d v="2018-06-01T00:00:00"/>
    <x v="9"/>
    <x v="0"/>
    <n v="-58.08"/>
    <n v="592.02"/>
    <x v="2"/>
  </r>
  <r>
    <d v="2018-06-01T00:00:00"/>
    <x v="9"/>
    <x v="1"/>
    <n v="-2.62"/>
    <n v="26.71"/>
    <x v="2"/>
  </r>
  <r>
    <d v="2018-06-01T00:00:00"/>
    <x v="10"/>
    <x v="0"/>
    <n v="-0.94"/>
    <n v="12"/>
    <x v="2"/>
  </r>
  <r>
    <d v="2018-06-01T00:00:00"/>
    <x v="10"/>
    <x v="1"/>
    <n v="-0.05"/>
    <n v="0.55000000000000004"/>
    <x v="2"/>
  </r>
  <r>
    <d v="2018-06-01T00:00:00"/>
    <x v="8"/>
    <x v="6"/>
    <n v="-4.4800000000000004"/>
    <n v="604.02"/>
    <x v="2"/>
  </r>
  <r>
    <d v="2018-06-01T00:00:00"/>
    <x v="8"/>
    <x v="2"/>
    <n v="19.87"/>
    <n v="604.02"/>
    <x v="2"/>
  </r>
  <r>
    <d v="2018-06-01T00:00:00"/>
    <x v="8"/>
    <x v="3"/>
    <n v="0.9"/>
    <n v="27.25"/>
    <x v="2"/>
  </r>
  <r>
    <d v="2018-06-01T00:00:00"/>
    <x v="9"/>
    <x v="0"/>
    <n v="-16119.53"/>
    <n v="164314.65"/>
    <x v="2"/>
  </r>
  <r>
    <d v="2018-06-01T00:00:00"/>
    <x v="9"/>
    <x v="1"/>
    <n v="-727.01"/>
    <n v="7410.64"/>
    <x v="2"/>
  </r>
  <r>
    <d v="2018-06-01T00:00:00"/>
    <x v="10"/>
    <x v="0"/>
    <n v="-5.28"/>
    <n v="67"/>
    <x v="2"/>
  </r>
  <r>
    <d v="2018-06-01T00:00:00"/>
    <x v="10"/>
    <x v="1"/>
    <n v="-0.24"/>
    <n v="3.02"/>
    <x v="2"/>
  </r>
  <r>
    <d v="2018-06-01T00:00:00"/>
    <x v="8"/>
    <x v="6"/>
    <n v="-1216.52"/>
    <n v="164381.65"/>
    <x v="2"/>
  </r>
  <r>
    <d v="2018-06-01T00:00:00"/>
    <x v="8"/>
    <x v="2"/>
    <n v="5408.23"/>
    <n v="164381.65"/>
    <x v="2"/>
  </r>
  <r>
    <d v="2018-06-01T00:00:00"/>
    <x v="8"/>
    <x v="3"/>
    <n v="244.03"/>
    <n v="7413.66"/>
    <x v="2"/>
  </r>
  <r>
    <d v="2018-06-01T00:00:00"/>
    <x v="9"/>
    <x v="0"/>
    <n v="-67.78"/>
    <n v="690.97"/>
    <x v="2"/>
  </r>
  <r>
    <d v="2018-06-01T00:00:00"/>
    <x v="9"/>
    <x v="1"/>
    <n v="-3.06"/>
    <n v="31.17"/>
    <x v="2"/>
  </r>
  <r>
    <d v="2018-06-01T00:00:00"/>
    <x v="10"/>
    <x v="0"/>
    <n v="-35.130000000000003"/>
    <n v="446"/>
    <x v="2"/>
  </r>
  <r>
    <d v="2018-06-01T00:00:00"/>
    <x v="10"/>
    <x v="1"/>
    <n v="-1.59"/>
    <n v="20.11"/>
    <x v="2"/>
  </r>
  <r>
    <d v="2018-06-01T00:00:00"/>
    <x v="11"/>
    <x v="0"/>
    <n v="-29.71"/>
    <n v="405.2"/>
    <x v="2"/>
  </r>
  <r>
    <d v="2018-06-01T00:00:00"/>
    <x v="11"/>
    <x v="1"/>
    <n v="-1.34"/>
    <n v="18.28"/>
    <x v="2"/>
  </r>
  <r>
    <d v="2018-06-01T00:00:00"/>
    <x v="8"/>
    <x v="6"/>
    <n v="-11.41"/>
    <n v="1542.17"/>
    <x v="2"/>
  </r>
  <r>
    <d v="2018-05-01T00:00:00"/>
    <x v="9"/>
    <x v="4"/>
    <n v="-10.59"/>
    <n v="108"/>
    <x v="11"/>
  </r>
  <r>
    <d v="2018-05-01T00:00:00"/>
    <x v="9"/>
    <x v="5"/>
    <n v="-0.48"/>
    <n v="4.87"/>
    <x v="11"/>
  </r>
  <r>
    <d v="2018-05-01T00:00:00"/>
    <x v="9"/>
    <x v="0"/>
    <n v="-88.29"/>
    <n v="900"/>
    <x v="22"/>
  </r>
  <r>
    <d v="2018-05-01T00:00:00"/>
    <x v="9"/>
    <x v="1"/>
    <n v="-3.98"/>
    <n v="40.590000000000003"/>
    <x v="22"/>
  </r>
  <r>
    <d v="2018-05-01T00:00:00"/>
    <x v="8"/>
    <x v="2"/>
    <n v="29.61"/>
    <n v="900"/>
    <x v="22"/>
  </r>
  <r>
    <d v="2018-05-01T00:00:00"/>
    <x v="8"/>
    <x v="3"/>
    <n v="1.34"/>
    <n v="40.590000000000003"/>
    <x v="22"/>
  </r>
  <r>
    <d v="2018-05-01T00:00:00"/>
    <x v="8"/>
    <x v="6"/>
    <n v="-6.66"/>
    <n v="900"/>
    <x v="22"/>
  </r>
  <r>
    <d v="2018-05-01T00:00:00"/>
    <x v="9"/>
    <x v="0"/>
    <n v="-5325.85"/>
    <n v="54290"/>
    <x v="23"/>
  </r>
  <r>
    <d v="2018-05-01T00:00:00"/>
    <x v="9"/>
    <x v="1"/>
    <n v="-240.2"/>
    <n v="2448.48"/>
    <x v="23"/>
  </r>
  <r>
    <d v="2018-05-01T00:00:00"/>
    <x v="8"/>
    <x v="2"/>
    <n v="1786.15"/>
    <n v="54290"/>
    <x v="23"/>
  </r>
  <r>
    <d v="2018-05-01T00:00:00"/>
    <x v="8"/>
    <x v="3"/>
    <n v="80.56"/>
    <n v="2448.48"/>
    <x v="23"/>
  </r>
  <r>
    <d v="2018-05-01T00:00:00"/>
    <x v="9"/>
    <x v="0"/>
    <n v="-133.82"/>
    <n v="1364"/>
    <x v="24"/>
  </r>
  <r>
    <d v="2018-05-01T00:00:00"/>
    <x v="9"/>
    <x v="1"/>
    <n v="-6.04"/>
    <n v="61.52"/>
    <x v="24"/>
  </r>
  <r>
    <d v="2018-05-01T00:00:00"/>
    <x v="8"/>
    <x v="6"/>
    <n v="-10.09"/>
    <n v="1364"/>
    <x v="24"/>
  </r>
  <r>
    <d v="2018-05-01T00:00:00"/>
    <x v="8"/>
    <x v="2"/>
    <n v="44.87"/>
    <n v="1364"/>
    <x v="24"/>
  </r>
  <r>
    <d v="2018-05-01T00:00:00"/>
    <x v="8"/>
    <x v="3"/>
    <n v="2.02"/>
    <n v="61.52"/>
    <x v="24"/>
  </r>
  <r>
    <d v="2018-05-01T00:00:00"/>
    <x v="9"/>
    <x v="4"/>
    <n v="-100.65"/>
    <n v="1026"/>
    <x v="11"/>
  </r>
  <r>
    <d v="2018-05-01T00:00:00"/>
    <x v="9"/>
    <x v="5"/>
    <n v="-4.55"/>
    <n v="46.26"/>
    <x v="11"/>
  </r>
  <r>
    <d v="2018-05-01T00:00:00"/>
    <x v="9"/>
    <x v="4"/>
    <n v="-7.06"/>
    <n v="72"/>
    <x v="11"/>
  </r>
  <r>
    <d v="2018-05-01T00:00:00"/>
    <x v="9"/>
    <x v="5"/>
    <n v="-0.32"/>
    <n v="3.25"/>
    <x v="11"/>
  </r>
  <r>
    <d v="2018-05-01T00:00:00"/>
    <x v="9"/>
    <x v="4"/>
    <n v="-17.66"/>
    <n v="180"/>
    <x v="25"/>
  </r>
  <r>
    <d v="2018-05-01T00:00:00"/>
    <x v="9"/>
    <x v="5"/>
    <n v="-0.8"/>
    <n v="8.1199999999999992"/>
    <x v="25"/>
  </r>
  <r>
    <d v="2018-05-01T00:00:00"/>
    <x v="9"/>
    <x v="0"/>
    <n v="-75.930000000000007"/>
    <n v="774"/>
    <x v="9"/>
  </r>
  <r>
    <d v="2018-05-01T00:00:00"/>
    <x v="9"/>
    <x v="1"/>
    <n v="-3.43"/>
    <n v="34.909999999999997"/>
    <x v="9"/>
  </r>
  <r>
    <d v="2018-05-01T00:00:00"/>
    <x v="8"/>
    <x v="2"/>
    <n v="33.82"/>
    <n v="1028"/>
    <x v="9"/>
  </r>
  <r>
    <d v="2018-05-01T00:00:00"/>
    <x v="8"/>
    <x v="3"/>
    <n v="1.52"/>
    <n v="46.37"/>
    <x v="9"/>
  </r>
  <r>
    <d v="2018-05-01T00:00:00"/>
    <x v="8"/>
    <x v="6"/>
    <n v="-7.61"/>
    <n v="1028"/>
    <x v="9"/>
  </r>
  <r>
    <d v="2018-05-01T00:00:00"/>
    <x v="8"/>
    <x v="2"/>
    <n v="988.32"/>
    <n v="30040"/>
    <x v="21"/>
  </r>
  <r>
    <d v="2018-05-01T00:00:00"/>
    <x v="8"/>
    <x v="3"/>
    <n v="44.57"/>
    <n v="1354.8"/>
    <x v="21"/>
  </r>
  <r>
    <d v="2018-05-01T00:00:00"/>
    <x v="8"/>
    <x v="6"/>
    <n v="-19.79"/>
    <n v="2675"/>
    <x v="29"/>
  </r>
  <r>
    <d v="2018-05-01T00:00:00"/>
    <x v="9"/>
    <x v="0"/>
    <n v="-2946.92"/>
    <n v="30040"/>
    <x v="21"/>
  </r>
  <r>
    <d v="2018-05-01T00:00:00"/>
    <x v="9"/>
    <x v="1"/>
    <n v="-132.91"/>
    <n v="1354.8"/>
    <x v="21"/>
  </r>
  <r>
    <d v="2018-05-01T00:00:00"/>
    <x v="9"/>
    <x v="4"/>
    <n v="-16.670000000000002"/>
    <n v="170"/>
    <x v="3"/>
  </r>
  <r>
    <d v="2018-05-01T00:00:00"/>
    <x v="9"/>
    <x v="5"/>
    <n v="-0.75"/>
    <n v="7.67"/>
    <x v="3"/>
  </r>
  <r>
    <d v="2018-05-01T00:00:00"/>
    <x v="9"/>
    <x v="0"/>
    <n v="-262.39999999999998"/>
    <n v="2675"/>
    <x v="29"/>
  </r>
  <r>
    <d v="2018-05-01T00:00:00"/>
    <x v="9"/>
    <x v="1"/>
    <n v="-11.81"/>
    <n v="120.64"/>
    <x v="29"/>
  </r>
  <r>
    <d v="2018-06-01T00:00:00"/>
    <x v="9"/>
    <x v="1"/>
    <n v="-1.25"/>
    <n v="12.76"/>
    <x v="0"/>
  </r>
  <r>
    <d v="2018-06-01T00:00:00"/>
    <x v="8"/>
    <x v="2"/>
    <n v="9.31"/>
    <n v="283"/>
    <x v="0"/>
  </r>
  <r>
    <d v="2018-06-01T00:00:00"/>
    <x v="8"/>
    <x v="3"/>
    <n v="0.42"/>
    <n v="12.76"/>
    <x v="0"/>
  </r>
  <r>
    <d v="2018-06-01T00:00:00"/>
    <x v="9"/>
    <x v="0"/>
    <n v="-8.5299999999999994"/>
    <n v="86.98"/>
    <x v="1"/>
  </r>
  <r>
    <d v="2018-06-01T00:00:00"/>
    <x v="9"/>
    <x v="1"/>
    <n v="-0.38"/>
    <n v="3.92"/>
    <x v="1"/>
  </r>
  <r>
    <d v="2018-06-01T00:00:00"/>
    <x v="8"/>
    <x v="6"/>
    <n v="-0.64"/>
    <n v="86.98"/>
    <x v="1"/>
  </r>
  <r>
    <d v="2018-06-01T00:00:00"/>
    <x v="8"/>
    <x v="2"/>
    <n v="2.86"/>
    <n v="86.98"/>
    <x v="1"/>
  </r>
  <r>
    <d v="2018-06-01T00:00:00"/>
    <x v="8"/>
    <x v="3"/>
    <n v="0.13"/>
    <n v="3.92"/>
    <x v="1"/>
  </r>
  <r>
    <d v="2018-06-01T00:00:00"/>
    <x v="7"/>
    <x v="4"/>
    <n v="-0.01"/>
    <n v="0.1"/>
    <x v="25"/>
  </r>
  <r>
    <d v="2018-06-01T00:00:00"/>
    <x v="2"/>
    <x v="6"/>
    <n v="0"/>
    <n v="513"/>
    <x v="10"/>
  </r>
  <r>
    <d v="2018-06-01T00:00:00"/>
    <x v="2"/>
    <x v="2"/>
    <n v="22.77"/>
    <n v="513"/>
    <x v="10"/>
  </r>
  <r>
    <d v="2018-06-01T00:00:00"/>
    <x v="2"/>
    <x v="3"/>
    <n v="1.03"/>
    <n v="23.14"/>
    <x v="10"/>
  </r>
  <r>
    <d v="2018-06-01T00:00:00"/>
    <x v="2"/>
    <x v="0"/>
    <n v="-48.18"/>
    <n v="513"/>
    <x v="10"/>
  </r>
  <r>
    <d v="2018-06-01T00:00:00"/>
    <x v="2"/>
    <x v="1"/>
    <n v="-2.17"/>
    <n v="23.14"/>
    <x v="10"/>
  </r>
  <r>
    <d v="2018-06-01T00:00:00"/>
    <x v="2"/>
    <x v="0"/>
    <n v="-68.75"/>
    <n v="732"/>
    <x v="0"/>
  </r>
  <r>
    <d v="2018-06-01T00:00:00"/>
    <x v="2"/>
    <x v="1"/>
    <n v="-3.1"/>
    <n v="33.01"/>
    <x v="0"/>
  </r>
  <r>
    <d v="2018-06-01T00:00:00"/>
    <x v="2"/>
    <x v="2"/>
    <n v="32.49"/>
    <n v="732"/>
    <x v="0"/>
  </r>
  <r>
    <d v="2018-06-01T00:00:00"/>
    <x v="2"/>
    <x v="3"/>
    <n v="1.46"/>
    <n v="33.01"/>
    <x v="0"/>
  </r>
  <r>
    <d v="2018-07-01T00:00:00"/>
    <x v="4"/>
    <x v="0"/>
    <n v="-181.7"/>
    <n v="2137.14"/>
    <x v="1"/>
  </r>
  <r>
    <d v="2018-07-01T00:00:00"/>
    <x v="4"/>
    <x v="1"/>
    <n v="-8.1999999999999993"/>
    <n v="96.39"/>
    <x v="1"/>
  </r>
  <r>
    <d v="2018-07-01T00:00:00"/>
    <x v="4"/>
    <x v="4"/>
    <n v="-5.87"/>
    <n v="69"/>
    <x v="3"/>
  </r>
  <r>
    <d v="2018-07-01T00:00:00"/>
    <x v="4"/>
    <x v="5"/>
    <n v="-0.26"/>
    <n v="3.11"/>
    <x v="3"/>
  </r>
  <r>
    <d v="2018-07-01T00:00:00"/>
    <x v="7"/>
    <x v="4"/>
    <n v="-16"/>
    <n v="120"/>
    <x v="3"/>
  </r>
  <r>
    <d v="2018-07-01T00:00:00"/>
    <x v="7"/>
    <x v="5"/>
    <n v="-0.72"/>
    <n v="5.41"/>
    <x v="3"/>
  </r>
  <r>
    <d v="2018-07-01T00:00:00"/>
    <x v="4"/>
    <x v="0"/>
    <n v="-19.72"/>
    <n v="232"/>
    <x v="6"/>
  </r>
  <r>
    <d v="2018-07-01T00:00:00"/>
    <x v="4"/>
    <x v="1"/>
    <n v="-0.89"/>
    <n v="10.46"/>
    <x v="6"/>
  </r>
  <r>
    <d v="2018-07-01T00:00:00"/>
    <x v="7"/>
    <x v="0"/>
    <n v="-53.34"/>
    <n v="400"/>
    <x v="6"/>
  </r>
  <r>
    <d v="2018-07-01T00:00:00"/>
    <x v="7"/>
    <x v="1"/>
    <n v="-2.41"/>
    <n v="18.04"/>
    <x v="6"/>
  </r>
  <r>
    <d v="2018-07-01T00:00:00"/>
    <x v="2"/>
    <x v="6"/>
    <n v="0"/>
    <n v="632"/>
    <x v="6"/>
  </r>
  <r>
    <d v="2018-07-01T00:00:00"/>
    <x v="4"/>
    <x v="0"/>
    <n v="-195.56"/>
    <n v="2300"/>
    <x v="5"/>
  </r>
  <r>
    <d v="2018-07-01T00:00:00"/>
    <x v="4"/>
    <x v="1"/>
    <n v="-8.81"/>
    <n v="103.73"/>
    <x v="5"/>
  </r>
  <r>
    <d v="2018-07-01T00:00:00"/>
    <x v="7"/>
    <x v="0"/>
    <n v="-530.11"/>
    <n v="3975"/>
    <x v="5"/>
  </r>
  <r>
    <d v="2018-07-01T00:00:00"/>
    <x v="7"/>
    <x v="1"/>
    <n v="-23.9"/>
    <n v="179.28"/>
    <x v="5"/>
  </r>
  <r>
    <d v="2018-07-01T00:00:00"/>
    <x v="2"/>
    <x v="6"/>
    <n v="0"/>
    <n v="6275"/>
    <x v="5"/>
  </r>
  <r>
    <d v="2018-07-01T00:00:00"/>
    <x v="2"/>
    <x v="2"/>
    <n v="278.48"/>
    <n v="6275"/>
    <x v="5"/>
  </r>
  <r>
    <d v="2018-07-01T00:00:00"/>
    <x v="2"/>
    <x v="3"/>
    <n v="12.57"/>
    <n v="283.02"/>
    <x v="5"/>
  </r>
  <r>
    <d v="2018-07-01T00:00:00"/>
    <x v="4"/>
    <x v="0"/>
    <n v="-266.73"/>
    <n v="3137.17"/>
    <x v="7"/>
  </r>
  <r>
    <d v="2018-07-01T00:00:00"/>
    <x v="4"/>
    <x v="1"/>
    <n v="-12.02"/>
    <n v="141.47999999999999"/>
    <x v="7"/>
  </r>
  <r>
    <d v="2018-07-01T00:00:00"/>
    <x v="7"/>
    <x v="0"/>
    <n v="-722.81"/>
    <n v="5420"/>
    <x v="7"/>
  </r>
  <r>
    <d v="2018-07-01T00:00:00"/>
    <x v="7"/>
    <x v="1"/>
    <n v="-32.6"/>
    <n v="244.44"/>
    <x v="7"/>
  </r>
  <r>
    <d v="2018-07-01T00:00:00"/>
    <x v="2"/>
    <x v="2"/>
    <n v="379.77"/>
    <n v="8557.17"/>
    <x v="7"/>
  </r>
  <r>
    <d v="2018-07-01T00:00:00"/>
    <x v="2"/>
    <x v="3"/>
    <n v="17.13"/>
    <n v="385.93"/>
    <x v="7"/>
  </r>
  <r>
    <d v="2018-07-01T00:00:00"/>
    <x v="2"/>
    <x v="6"/>
    <n v="0"/>
    <n v="8557.17"/>
    <x v="7"/>
  </r>
  <r>
    <d v="2018-07-01T00:00:00"/>
    <x v="2"/>
    <x v="2"/>
    <n v="2549.19"/>
    <n v="57440"/>
    <x v="4"/>
  </r>
  <r>
    <d v="2018-07-01T00:00:00"/>
    <x v="2"/>
    <x v="3"/>
    <n v="114.97"/>
    <n v="2590.54"/>
    <x v="4"/>
  </r>
  <r>
    <d v="2018-07-01T00:00:00"/>
    <x v="4"/>
    <x v="4"/>
    <n v="-3.78"/>
    <n v="44.4"/>
    <x v="3"/>
  </r>
  <r>
    <d v="2018-07-01T00:00:00"/>
    <x v="4"/>
    <x v="5"/>
    <n v="-0.17"/>
    <n v="2"/>
    <x v="3"/>
  </r>
  <r>
    <d v="2018-07-01T00:00:00"/>
    <x v="7"/>
    <x v="4"/>
    <n v="-10.4"/>
    <n v="78"/>
    <x v="3"/>
  </r>
  <r>
    <d v="2018-07-01T00:00:00"/>
    <x v="7"/>
    <x v="5"/>
    <n v="-0.47"/>
    <n v="3.51"/>
    <x v="3"/>
  </r>
  <r>
    <d v="2018-07-01T00:00:00"/>
    <x v="4"/>
    <x v="0"/>
    <n v="-1751.42"/>
    <n v="20600"/>
    <x v="0"/>
  </r>
  <r>
    <d v="2018-07-01T00:00:00"/>
    <x v="4"/>
    <x v="1"/>
    <n v="-78.989999999999995"/>
    <n v="929.06"/>
    <x v="0"/>
  </r>
  <r>
    <d v="2018-07-01T00:00:00"/>
    <x v="7"/>
    <x v="0"/>
    <n v="-5494.44"/>
    <n v="41200"/>
    <x v="0"/>
  </r>
  <r>
    <d v="2018-07-01T00:00:00"/>
    <x v="7"/>
    <x v="1"/>
    <n v="-247.8"/>
    <n v="1858.12"/>
    <x v="0"/>
  </r>
  <r>
    <d v="2018-07-01T00:00:00"/>
    <x v="2"/>
    <x v="2"/>
    <n v="2742.69"/>
    <n v="61800"/>
    <x v="0"/>
  </r>
  <r>
    <d v="2018-07-01T00:00:00"/>
    <x v="2"/>
    <x v="3"/>
    <n v="123.71"/>
    <n v="2787.18"/>
    <x v="0"/>
  </r>
  <r>
    <d v="2018-07-01T00:00:00"/>
    <x v="4"/>
    <x v="0"/>
    <n v="-1627.88"/>
    <n v="19147"/>
    <x v="4"/>
  </r>
  <r>
    <d v="2018-07-01T00:00:00"/>
    <x v="4"/>
    <x v="1"/>
    <n v="-73.42"/>
    <n v="863.53"/>
    <x v="4"/>
  </r>
  <r>
    <d v="2018-07-01T00:00:00"/>
    <x v="7"/>
    <x v="0"/>
    <n v="-5106.75"/>
    <n v="38293"/>
    <x v="4"/>
  </r>
  <r>
    <d v="2018-07-01T00:00:00"/>
    <x v="7"/>
    <x v="1"/>
    <n v="-230.31"/>
    <n v="1727.01"/>
    <x v="4"/>
  </r>
  <r>
    <d v="2018-07-01T00:00:00"/>
    <x v="4"/>
    <x v="4"/>
    <n v="-13.4"/>
    <n v="157.6"/>
    <x v="3"/>
  </r>
  <r>
    <d v="2018-07-01T00:00:00"/>
    <x v="4"/>
    <x v="5"/>
    <n v="-0.6"/>
    <n v="7.11"/>
    <x v="3"/>
  </r>
  <r>
    <d v="2018-07-01T00:00:00"/>
    <x v="7"/>
    <x v="4"/>
    <n v="-41.88"/>
    <n v="314"/>
    <x v="3"/>
  </r>
  <r>
    <d v="2018-07-01T00:00:00"/>
    <x v="7"/>
    <x v="5"/>
    <n v="-1.89"/>
    <n v="14.17"/>
    <x v="3"/>
  </r>
  <r>
    <d v="2018-07-01T00:00:00"/>
    <x v="2"/>
    <x v="2"/>
    <n v="37.24"/>
    <n v="839"/>
    <x v="6"/>
  </r>
  <r>
    <d v="2018-07-01T00:00:00"/>
    <x v="2"/>
    <x v="3"/>
    <n v="1.68"/>
    <n v="37.840000000000003"/>
    <x v="6"/>
  </r>
  <r>
    <d v="2018-07-01T00:00:00"/>
    <x v="7"/>
    <x v="0"/>
    <n v="-42.94"/>
    <n v="322"/>
    <x v="6"/>
  </r>
  <r>
    <d v="2018-07-01T00:00:00"/>
    <x v="7"/>
    <x v="1"/>
    <n v="-1.94"/>
    <n v="14.52"/>
    <x v="6"/>
  </r>
  <r>
    <d v="2018-07-01T00:00:00"/>
    <x v="2"/>
    <x v="6"/>
    <n v="0"/>
    <n v="357"/>
    <x v="6"/>
  </r>
  <r>
    <d v="2018-07-01T00:00:00"/>
    <x v="2"/>
    <x v="2"/>
    <n v="15.84"/>
    <n v="357"/>
    <x v="6"/>
  </r>
  <r>
    <d v="2018-07-01T00:00:00"/>
    <x v="2"/>
    <x v="3"/>
    <n v="0.71"/>
    <n v="16.100000000000001"/>
    <x v="6"/>
  </r>
  <r>
    <d v="2018-07-01T00:00:00"/>
    <x v="2"/>
    <x v="0"/>
    <n v="-3.29"/>
    <n v="35"/>
    <x v="6"/>
  </r>
  <r>
    <d v="2018-07-01T00:00:00"/>
    <x v="2"/>
    <x v="1"/>
    <n v="-0.15"/>
    <n v="1.58"/>
    <x v="6"/>
  </r>
  <r>
    <d v="2018-07-01T00:00:00"/>
    <x v="2"/>
    <x v="0"/>
    <n v="-638"/>
    <n v="6793"/>
    <x v="1"/>
  </r>
  <r>
    <d v="2018-07-01T00:00:00"/>
    <x v="2"/>
    <x v="1"/>
    <n v="-28.77"/>
    <n v="306.36"/>
    <x v="1"/>
  </r>
  <r>
    <d v="2018-07-01T00:00:00"/>
    <x v="4"/>
    <x v="0"/>
    <n v="-4.34"/>
    <n v="51"/>
    <x v="2"/>
  </r>
  <r>
    <d v="2018-07-01T00:00:00"/>
    <x v="4"/>
    <x v="1"/>
    <n v="-0.2"/>
    <n v="2.2999999999999998"/>
    <x v="2"/>
  </r>
  <r>
    <d v="2018-07-01T00:00:00"/>
    <x v="4"/>
    <x v="0"/>
    <n v="-8.84"/>
    <n v="104"/>
    <x v="6"/>
  </r>
  <r>
    <d v="2018-07-01T00:00:00"/>
    <x v="4"/>
    <x v="1"/>
    <n v="-0.4"/>
    <n v="4.6900000000000004"/>
    <x v="6"/>
  </r>
  <r>
    <d v="2018-07-01T00:00:00"/>
    <x v="7"/>
    <x v="0"/>
    <n v="-38.14"/>
    <n v="286"/>
    <x v="6"/>
  </r>
  <r>
    <d v="2018-07-01T00:00:00"/>
    <x v="7"/>
    <x v="1"/>
    <n v="-1.72"/>
    <n v="12.9"/>
    <x v="6"/>
  </r>
  <r>
    <d v="2018-07-01T00:00:00"/>
    <x v="2"/>
    <x v="2"/>
    <n v="17.309999999999999"/>
    <n v="390"/>
    <x v="6"/>
  </r>
  <r>
    <d v="2018-07-01T00:00:00"/>
    <x v="2"/>
    <x v="3"/>
    <n v="0.78"/>
    <n v="17.59"/>
    <x v="6"/>
  </r>
  <r>
    <d v="2018-07-01T00:00:00"/>
    <x v="2"/>
    <x v="6"/>
    <n v="0"/>
    <n v="390"/>
    <x v="6"/>
  </r>
  <r>
    <d v="2018-07-01T00:00:00"/>
    <x v="4"/>
    <x v="0"/>
    <n v="-8.33"/>
    <n v="98"/>
    <x v="6"/>
  </r>
  <r>
    <d v="2018-07-01T00:00:00"/>
    <x v="4"/>
    <x v="1"/>
    <n v="-0.38"/>
    <n v="4.42"/>
    <x v="6"/>
  </r>
  <r>
    <d v="2018-07-01T00:00:00"/>
    <x v="7"/>
    <x v="0"/>
    <n v="-62.42"/>
    <n v="468"/>
    <x v="6"/>
  </r>
  <r>
    <d v="2018-07-01T00:00:00"/>
    <x v="7"/>
    <x v="1"/>
    <n v="-2.82"/>
    <n v="21.11"/>
    <x v="6"/>
  </r>
  <r>
    <d v="2018-07-01T00:00:00"/>
    <x v="2"/>
    <x v="6"/>
    <n v="0"/>
    <n v="839"/>
    <x v="6"/>
  </r>
  <r>
    <d v="2018-05-01T00:00:00"/>
    <x v="2"/>
    <x v="2"/>
    <n v="239.89"/>
    <n v="5405.21"/>
    <x v="1"/>
  </r>
  <r>
    <d v="2018-05-01T00:00:00"/>
    <x v="2"/>
    <x v="3"/>
    <n v="10.81"/>
    <n v="243.78"/>
    <x v="1"/>
  </r>
  <r>
    <d v="2018-05-01T00:00:00"/>
    <x v="2"/>
    <x v="0"/>
    <n v="-507.67"/>
    <n v="5405.21"/>
    <x v="1"/>
  </r>
  <r>
    <d v="2018-05-01T00:00:00"/>
    <x v="2"/>
    <x v="1"/>
    <n v="-22.91"/>
    <n v="243.78"/>
    <x v="1"/>
  </r>
  <r>
    <d v="2018-05-01T00:00:00"/>
    <x v="2"/>
    <x v="6"/>
    <n v="0"/>
    <n v="5405.21"/>
    <x v="1"/>
  </r>
  <r>
    <d v="2018-05-01T00:00:00"/>
    <x v="2"/>
    <x v="1"/>
    <n v="-15.54"/>
    <n v="165.47"/>
    <x v="4"/>
  </r>
  <r>
    <d v="2018-05-01T00:00:00"/>
    <x v="2"/>
    <x v="2"/>
    <n v="162.83000000000001"/>
    <n v="3669"/>
    <x v="4"/>
  </r>
  <r>
    <d v="2018-05-01T00:00:00"/>
    <x v="2"/>
    <x v="3"/>
    <n v="7.34"/>
    <n v="165.47"/>
    <x v="4"/>
  </r>
  <r>
    <d v="2018-05-01T00:00:00"/>
    <x v="2"/>
    <x v="0"/>
    <n v="-344.59"/>
    <n v="3669"/>
    <x v="4"/>
  </r>
  <r>
    <d v="2018-05-01T00:00:00"/>
    <x v="9"/>
    <x v="0"/>
    <n v="-989.93"/>
    <n v="10091"/>
    <x v="4"/>
  </r>
  <r>
    <d v="2018-05-01T00:00:00"/>
    <x v="9"/>
    <x v="1"/>
    <n v="-44.65"/>
    <n v="455.1"/>
    <x v="4"/>
  </r>
  <r>
    <d v="2018-05-01T00:00:00"/>
    <x v="9"/>
    <x v="0"/>
    <n v="-172.66"/>
    <n v="1760"/>
    <x v="0"/>
  </r>
  <r>
    <d v="2018-05-01T00:00:00"/>
    <x v="9"/>
    <x v="1"/>
    <n v="-7.79"/>
    <n v="79.38"/>
    <x v="0"/>
  </r>
  <r>
    <d v="2018-05-01T00:00:00"/>
    <x v="8"/>
    <x v="2"/>
    <n v="57.9"/>
    <n v="1760"/>
    <x v="0"/>
  </r>
  <r>
    <d v="2018-05-01T00:00:00"/>
    <x v="9"/>
    <x v="0"/>
    <n v="-565.41999999999996"/>
    <n v="5763.64"/>
    <x v="1"/>
  </r>
  <r>
    <d v="2018-05-01T00:00:00"/>
    <x v="9"/>
    <x v="1"/>
    <n v="-25.5"/>
    <n v="259.94"/>
    <x v="1"/>
  </r>
  <r>
    <d v="2018-05-01T00:00:00"/>
    <x v="8"/>
    <x v="2"/>
    <n v="189.63"/>
    <n v="5763.64"/>
    <x v="1"/>
  </r>
  <r>
    <d v="2018-05-01T00:00:00"/>
    <x v="8"/>
    <x v="3"/>
    <n v="8.5500000000000007"/>
    <n v="259.94"/>
    <x v="1"/>
  </r>
  <r>
    <d v="2018-05-01T00:00:00"/>
    <x v="8"/>
    <x v="6"/>
    <n v="-42.66"/>
    <n v="5763.64"/>
    <x v="1"/>
  </r>
  <r>
    <d v="2018-05-01T00:00:00"/>
    <x v="8"/>
    <x v="2"/>
    <n v="88.01"/>
    <n v="2675"/>
    <x v="29"/>
  </r>
  <r>
    <d v="2018-05-01T00:00:00"/>
    <x v="8"/>
    <x v="3"/>
    <n v="3.99"/>
    <n v="120.64"/>
    <x v="29"/>
  </r>
  <r>
    <d v="2018-05-01T00:00:00"/>
    <x v="8"/>
    <x v="2"/>
    <n v="21.12"/>
    <n v="642"/>
    <x v="16"/>
  </r>
  <r>
    <d v="2018-05-01T00:00:00"/>
    <x v="8"/>
    <x v="3"/>
    <n v="0.95"/>
    <n v="28.95"/>
    <x v="16"/>
  </r>
  <r>
    <d v="2018-05-01T00:00:00"/>
    <x v="8"/>
    <x v="6"/>
    <n v="-4.75"/>
    <n v="642"/>
    <x v="16"/>
  </r>
  <r>
    <d v="2018-05-01T00:00:00"/>
    <x v="2"/>
    <x v="4"/>
    <n v="-0.06"/>
    <n v="0.64"/>
    <x v="3"/>
  </r>
  <r>
    <d v="2018-05-01T00:00:00"/>
    <x v="2"/>
    <x v="5"/>
    <n v="0"/>
    <n v="0.03"/>
    <x v="3"/>
  </r>
  <r>
    <d v="2018-05-01T00:00:00"/>
    <x v="9"/>
    <x v="4"/>
    <n v="-142.16999999999999"/>
    <n v="1449"/>
    <x v="25"/>
  </r>
  <r>
    <d v="2018-05-01T00:00:00"/>
    <x v="9"/>
    <x v="5"/>
    <n v="-6.44"/>
    <n v="65.349999999999994"/>
    <x v="25"/>
  </r>
  <r>
    <d v="2018-05-01T00:00:00"/>
    <x v="10"/>
    <x v="0"/>
    <n v="-55.23"/>
    <n v="701"/>
    <x v="16"/>
  </r>
  <r>
    <d v="2018-05-01T00:00:00"/>
    <x v="10"/>
    <x v="1"/>
    <n v="-2.4900000000000002"/>
    <n v="31.63"/>
    <x v="16"/>
  </r>
  <r>
    <d v="2018-05-01T00:00:00"/>
    <x v="9"/>
    <x v="0"/>
    <n v="-62.98"/>
    <n v="642"/>
    <x v="16"/>
  </r>
  <r>
    <d v="2018-05-01T00:00:00"/>
    <x v="9"/>
    <x v="1"/>
    <n v="-2.84"/>
    <n v="28.95"/>
    <x v="16"/>
  </r>
  <r>
    <d v="2018-05-01T00:00:00"/>
    <x v="9"/>
    <x v="0"/>
    <n v="-143.41999999999999"/>
    <n v="1462"/>
    <x v="10"/>
  </r>
  <r>
    <d v="2018-05-01T00:00:00"/>
    <x v="9"/>
    <x v="1"/>
    <n v="-6.47"/>
    <n v="65.94"/>
    <x v="10"/>
  </r>
  <r>
    <d v="2018-05-01T00:00:00"/>
    <x v="8"/>
    <x v="2"/>
    <n v="48.1"/>
    <n v="1462"/>
    <x v="10"/>
  </r>
  <r>
    <d v="2018-05-01T00:00:00"/>
    <x v="8"/>
    <x v="3"/>
    <n v="2.17"/>
    <n v="65.94"/>
    <x v="10"/>
  </r>
  <r>
    <d v="2018-05-01T00:00:00"/>
    <x v="8"/>
    <x v="6"/>
    <n v="-10.82"/>
    <n v="1462"/>
    <x v="10"/>
  </r>
  <r>
    <d v="2018-05-01T00:00:00"/>
    <x v="2"/>
    <x v="2"/>
    <n v="0.18"/>
    <n v="4.01"/>
    <x v="2"/>
  </r>
  <r>
    <d v="2018-05-01T00:00:00"/>
    <x v="2"/>
    <x v="3"/>
    <n v="0.01"/>
    <n v="0.18"/>
    <x v="2"/>
  </r>
  <r>
    <d v="2018-05-01T00:00:00"/>
    <x v="2"/>
    <x v="0"/>
    <n v="-0.38"/>
    <n v="4.01"/>
    <x v="2"/>
  </r>
  <r>
    <d v="2018-05-01T00:00:00"/>
    <x v="2"/>
    <x v="1"/>
    <n v="-0.02"/>
    <n v="0.18"/>
    <x v="2"/>
  </r>
  <r>
    <d v="2018-05-01T00:00:00"/>
    <x v="2"/>
    <x v="6"/>
    <n v="0"/>
    <n v="4.01"/>
    <x v="2"/>
  </r>
  <r>
    <d v="2018-05-01T00:00:00"/>
    <x v="9"/>
    <x v="0"/>
    <n v="-1.28"/>
    <n v="13"/>
    <x v="5"/>
  </r>
  <r>
    <d v="2018-05-01T00:00:00"/>
    <x v="9"/>
    <x v="1"/>
    <n v="-0.06"/>
    <n v="0.59"/>
    <x v="5"/>
  </r>
  <r>
    <d v="2018-06-01T00:00:00"/>
    <x v="7"/>
    <x v="0"/>
    <n v="-10.94"/>
    <n v="82"/>
    <x v="6"/>
  </r>
  <r>
    <d v="2018-06-01T00:00:00"/>
    <x v="7"/>
    <x v="1"/>
    <n v="-0.49"/>
    <n v="3.7"/>
    <x v="6"/>
  </r>
  <r>
    <d v="2018-06-01T00:00:00"/>
    <x v="7"/>
    <x v="4"/>
    <n v="-14.73"/>
    <n v="110.48"/>
    <x v="3"/>
  </r>
  <r>
    <d v="2018-06-01T00:00:00"/>
    <x v="7"/>
    <x v="5"/>
    <n v="-0.67"/>
    <n v="4.9800000000000004"/>
    <x v="3"/>
  </r>
  <r>
    <d v="2018-06-01T00:00:00"/>
    <x v="2"/>
    <x v="4"/>
    <n v="-18.98"/>
    <n v="202"/>
    <x v="3"/>
  </r>
  <r>
    <d v="2018-06-01T00:00:00"/>
    <x v="2"/>
    <x v="5"/>
    <n v="-0.86"/>
    <n v="9.11"/>
    <x v="3"/>
  </r>
  <r>
    <d v="2018-05-01T00:00:00"/>
    <x v="8"/>
    <x v="2"/>
    <n v="0.43"/>
    <n v="13"/>
    <x v="5"/>
  </r>
  <r>
    <d v="2018-05-01T00:00:00"/>
    <x v="8"/>
    <x v="3"/>
    <n v="0.02"/>
    <n v="0.59"/>
    <x v="5"/>
  </r>
  <r>
    <d v="2018-05-01T00:00:00"/>
    <x v="8"/>
    <x v="6"/>
    <n v="-0.1"/>
    <n v="13"/>
    <x v="5"/>
  </r>
  <r>
    <d v="2018-06-01T00:00:00"/>
    <x v="7"/>
    <x v="0"/>
    <n v="-5024.47"/>
    <n v="37675.910000000003"/>
    <x v="1"/>
  </r>
  <r>
    <d v="2018-06-01T00:00:00"/>
    <x v="7"/>
    <x v="1"/>
    <n v="-226.62"/>
    <n v="1699.2"/>
    <x v="1"/>
  </r>
  <r>
    <d v="2018-06-01T00:00:00"/>
    <x v="7"/>
    <x v="0"/>
    <n v="-23.07"/>
    <n v="173"/>
    <x v="6"/>
  </r>
  <r>
    <d v="2018-06-01T00:00:00"/>
    <x v="7"/>
    <x v="1"/>
    <n v="-1.04"/>
    <n v="7.8"/>
    <x v="6"/>
  </r>
  <r>
    <d v="2018-06-01T00:00:00"/>
    <x v="7"/>
    <x v="0"/>
    <n v="-20.67"/>
    <n v="155"/>
    <x v="6"/>
  </r>
  <r>
    <d v="2018-06-01T00:00:00"/>
    <x v="7"/>
    <x v="1"/>
    <n v="-0.93"/>
    <n v="6.99"/>
    <x v="6"/>
  </r>
  <r>
    <d v="2018-06-01T00:00:00"/>
    <x v="2"/>
    <x v="6"/>
    <n v="0"/>
    <n v="436"/>
    <x v="6"/>
  </r>
  <r>
    <d v="2018-06-01T00:00:00"/>
    <x v="7"/>
    <x v="0"/>
    <n v="-2695.1"/>
    <n v="20209.27"/>
    <x v="1"/>
  </r>
  <r>
    <d v="2018-06-01T00:00:00"/>
    <x v="7"/>
    <x v="1"/>
    <n v="-121.56"/>
    <n v="911.47"/>
    <x v="1"/>
  </r>
  <r>
    <d v="2018-06-01T00:00:00"/>
    <x v="2"/>
    <x v="6"/>
    <n v="0"/>
    <n v="56950.27"/>
    <x v="1"/>
  </r>
  <r>
    <d v="2018-06-01T00:00:00"/>
    <x v="2"/>
    <x v="2"/>
    <n v="2527.48"/>
    <n v="56950.27"/>
    <x v="1"/>
  </r>
  <r>
    <d v="2018-06-01T00:00:00"/>
    <x v="2"/>
    <x v="3"/>
    <n v="114"/>
    <n v="2568.4899999999998"/>
    <x v="1"/>
  </r>
  <r>
    <d v="2018-06-01T00:00:00"/>
    <x v="2"/>
    <x v="0"/>
    <n v="-3450.74"/>
    <n v="36741"/>
    <x v="1"/>
  </r>
  <r>
    <d v="2018-06-01T00:00:00"/>
    <x v="2"/>
    <x v="1"/>
    <n v="-155.6"/>
    <n v="1657.04"/>
    <x v="1"/>
  </r>
  <r>
    <d v="2018-06-01T00:00:00"/>
    <x v="2"/>
    <x v="2"/>
    <n v="19.350000000000001"/>
    <n v="436"/>
    <x v="6"/>
  </r>
  <r>
    <d v="2018-06-01T00:00:00"/>
    <x v="2"/>
    <x v="3"/>
    <n v="0.87"/>
    <n v="19.66"/>
    <x v="6"/>
  </r>
  <r>
    <d v="2018-06-01T00:00:00"/>
    <x v="2"/>
    <x v="0"/>
    <n v="-26.39"/>
    <n v="281"/>
    <x v="6"/>
  </r>
  <r>
    <d v="2018-06-01T00:00:00"/>
    <x v="2"/>
    <x v="1"/>
    <n v="-1.19"/>
    <n v="12.67"/>
    <x v="6"/>
  </r>
  <r>
    <d v="2018-06-01T00:00:00"/>
    <x v="7"/>
    <x v="1"/>
    <n v="-10.73"/>
    <n v="80.48"/>
    <x v="7"/>
  </r>
  <r>
    <d v="2018-06-01T00:00:00"/>
    <x v="7"/>
    <x v="0"/>
    <n v="-237.98"/>
    <n v="1784.52"/>
    <x v="7"/>
  </r>
  <r>
    <d v="2018-06-01T00:00:00"/>
    <x v="7"/>
    <x v="4"/>
    <n v="-2.3199999999999998"/>
    <n v="17.36"/>
    <x v="3"/>
  </r>
  <r>
    <d v="2018-06-01T00:00:00"/>
    <x v="7"/>
    <x v="5"/>
    <n v="-0.1"/>
    <n v="0.78"/>
    <x v="3"/>
  </r>
  <r>
    <d v="2018-06-01T00:00:00"/>
    <x v="2"/>
    <x v="4"/>
    <n v="-2.91"/>
    <n v="31"/>
    <x v="3"/>
  </r>
  <r>
    <d v="2018-06-01T00:00:00"/>
    <x v="2"/>
    <x v="5"/>
    <n v="-0.13"/>
    <n v="1.4"/>
    <x v="3"/>
  </r>
  <r>
    <d v="2018-06-01T00:00:00"/>
    <x v="7"/>
    <x v="0"/>
    <n v="-390.58"/>
    <n v="2928.73"/>
    <x v="12"/>
  </r>
  <r>
    <d v="2018-06-01T00:00:00"/>
    <x v="7"/>
    <x v="1"/>
    <n v="-17.62"/>
    <n v="132.09"/>
    <x v="12"/>
  </r>
  <r>
    <d v="2018-06-01T00:00:00"/>
    <x v="2"/>
    <x v="2"/>
    <n v="366.26"/>
    <n v="8252.73"/>
    <x v="12"/>
  </r>
  <r>
    <d v="2018-06-01T00:00:00"/>
    <x v="2"/>
    <x v="3"/>
    <n v="16.52"/>
    <n v="372.2"/>
    <x v="12"/>
  </r>
  <r>
    <d v="2018-06-01T00:00:00"/>
    <x v="2"/>
    <x v="0"/>
    <n v="-500.03"/>
    <n v="5324"/>
    <x v="12"/>
  </r>
  <r>
    <d v="2018-06-01T00:00:00"/>
    <x v="2"/>
    <x v="1"/>
    <n v="-22.55"/>
    <n v="240.11"/>
    <x v="12"/>
  </r>
  <r>
    <d v="2018-05-01T00:00:00"/>
    <x v="9"/>
    <x v="0"/>
    <n v="-181.09"/>
    <n v="1846"/>
    <x v="5"/>
  </r>
  <r>
    <d v="2018-05-01T00:00:00"/>
    <x v="9"/>
    <x v="1"/>
    <n v="-8.17"/>
    <n v="83.25"/>
    <x v="5"/>
  </r>
  <r>
    <d v="2018-05-01T00:00:00"/>
    <x v="10"/>
    <x v="0"/>
    <n v="-15.6"/>
    <n v="198"/>
    <x v="5"/>
  </r>
  <r>
    <d v="2018-05-01T00:00:00"/>
    <x v="10"/>
    <x v="1"/>
    <n v="-0.72"/>
    <n v="8.93"/>
    <x v="5"/>
  </r>
  <r>
    <d v="2018-05-01T00:00:00"/>
    <x v="8"/>
    <x v="2"/>
    <n v="67.27"/>
    <n v="2044"/>
    <x v="5"/>
  </r>
  <r>
    <d v="2018-05-01T00:00:00"/>
    <x v="8"/>
    <x v="3"/>
    <n v="3.03"/>
    <n v="92.19"/>
    <x v="5"/>
  </r>
  <r>
    <d v="2018-05-01T00:00:00"/>
    <x v="8"/>
    <x v="6"/>
    <n v="-15.12"/>
    <n v="2044"/>
    <x v="5"/>
  </r>
  <r>
    <d v="2018-05-01T00:00:00"/>
    <x v="9"/>
    <x v="4"/>
    <n v="-6.88"/>
    <n v="70.12"/>
    <x v="3"/>
  </r>
  <r>
    <d v="2018-05-01T00:00:00"/>
    <x v="9"/>
    <x v="5"/>
    <n v="-0.31"/>
    <n v="3.16"/>
    <x v="3"/>
  </r>
  <r>
    <d v="2018-05-01T00:00:00"/>
    <x v="10"/>
    <x v="4"/>
    <n v="-0.63"/>
    <n v="8"/>
    <x v="3"/>
  </r>
  <r>
    <d v="2018-05-01T00:00:00"/>
    <x v="10"/>
    <x v="5"/>
    <n v="-0.03"/>
    <n v="0.36"/>
    <x v="3"/>
  </r>
  <r>
    <d v="2018-05-01T00:00:00"/>
    <x v="9"/>
    <x v="0"/>
    <n v="-1843"/>
    <n v="18787"/>
    <x v="4"/>
  </r>
  <r>
    <d v="2018-05-01T00:00:00"/>
    <x v="9"/>
    <x v="1"/>
    <n v="-83.12"/>
    <n v="847.29"/>
    <x v="4"/>
  </r>
  <r>
    <d v="2018-05-01T00:00:00"/>
    <x v="10"/>
    <x v="0"/>
    <n v="-158.56"/>
    <n v="2013"/>
    <x v="4"/>
  </r>
  <r>
    <d v="2018-05-01T00:00:00"/>
    <x v="10"/>
    <x v="1"/>
    <n v="-7.15"/>
    <n v="90.79"/>
    <x v="4"/>
  </r>
  <r>
    <d v="2018-05-01T00:00:00"/>
    <x v="8"/>
    <x v="2"/>
    <n v="684.32"/>
    <n v="20800"/>
    <x v="4"/>
  </r>
  <r>
    <d v="2018-05-01T00:00:00"/>
    <x v="8"/>
    <x v="3"/>
    <n v="30.86"/>
    <n v="938.08"/>
    <x v="4"/>
  </r>
  <r>
    <d v="2018-05-01T00:00:00"/>
    <x v="10"/>
    <x v="0"/>
    <n v="-2490.65"/>
    <n v="31621"/>
    <x v="2"/>
  </r>
  <r>
    <d v="2018-05-01T00:00:00"/>
    <x v="10"/>
    <x v="1"/>
    <n v="-112.38"/>
    <n v="1425.89"/>
    <x v="2"/>
  </r>
  <r>
    <d v="2018-05-01T00:00:00"/>
    <x v="8"/>
    <x v="6"/>
    <n v="-2419.39"/>
    <n v="326939.90999999997"/>
    <x v="2"/>
  </r>
  <r>
    <d v="2018-05-01T00:00:00"/>
    <x v="8"/>
    <x v="2"/>
    <n v="10756.3"/>
    <n v="326939.90999999997"/>
    <x v="2"/>
  </r>
  <r>
    <d v="2018-05-01T00:00:00"/>
    <x v="8"/>
    <x v="3"/>
    <n v="485.04"/>
    <n v="14745"/>
    <x v="2"/>
  </r>
  <r>
    <d v="2018-05-01T00:00:00"/>
    <x v="9"/>
    <x v="0"/>
    <n v="-943.23"/>
    <n v="9615"/>
    <x v="0"/>
  </r>
  <r>
    <d v="2018-05-01T00:00:00"/>
    <x v="9"/>
    <x v="1"/>
    <n v="-42.54"/>
    <n v="433.64"/>
    <x v="0"/>
  </r>
  <r>
    <d v="2018-05-01T00:00:00"/>
    <x v="10"/>
    <x v="0"/>
    <n v="-112.25"/>
    <n v="1425"/>
    <x v="0"/>
  </r>
  <r>
    <d v="2018-05-01T00:00:00"/>
    <x v="10"/>
    <x v="1"/>
    <n v="-5.0599999999999996"/>
    <n v="64.27"/>
    <x v="0"/>
  </r>
  <r>
    <d v="2018-05-01T00:00:00"/>
    <x v="8"/>
    <x v="2"/>
    <n v="363.22"/>
    <n v="11040"/>
    <x v="0"/>
  </r>
  <r>
    <d v="2018-05-01T00:00:00"/>
    <x v="8"/>
    <x v="3"/>
    <n v="16.38"/>
    <n v="497.9"/>
    <x v="0"/>
  </r>
  <r>
    <d v="2018-05-01T00:00:00"/>
    <x v="9"/>
    <x v="0"/>
    <n v="-28970.77"/>
    <n v="295318.90999999997"/>
    <x v="2"/>
  </r>
  <r>
    <d v="2018-05-01T00:00:00"/>
    <x v="9"/>
    <x v="1"/>
    <n v="-1306.54"/>
    <n v="13318.96"/>
    <x v="2"/>
  </r>
  <r>
    <d v="2018-05-01T00:00:00"/>
    <x v="9"/>
    <x v="4"/>
    <n v="-17.97"/>
    <n v="183.18"/>
    <x v="3"/>
  </r>
  <r>
    <d v="2018-05-01T00:00:00"/>
    <x v="9"/>
    <x v="5"/>
    <n v="-0.81"/>
    <n v="8.26"/>
    <x v="3"/>
  </r>
  <r>
    <d v="2018-05-01T00:00:00"/>
    <x v="10"/>
    <x v="4"/>
    <n v="-2.13"/>
    <n v="27"/>
    <x v="3"/>
  </r>
  <r>
    <d v="2018-05-01T00:00:00"/>
    <x v="8"/>
    <x v="6"/>
    <n v="-45.17"/>
    <n v="6104"/>
    <x v="7"/>
  </r>
  <r>
    <d v="2018-05-01T00:00:00"/>
    <x v="2"/>
    <x v="2"/>
    <n v="156.79"/>
    <n v="3533.01"/>
    <x v="7"/>
  </r>
  <r>
    <d v="2018-05-01T00:00:00"/>
    <x v="2"/>
    <x v="3"/>
    <n v="7.07"/>
    <n v="159.34"/>
    <x v="7"/>
  </r>
  <r>
    <d v="2018-05-01T00:00:00"/>
    <x v="2"/>
    <x v="0"/>
    <n v="-331.81"/>
    <n v="3533.01"/>
    <x v="7"/>
  </r>
  <r>
    <d v="2018-05-01T00:00:00"/>
    <x v="2"/>
    <x v="1"/>
    <n v="-14.97"/>
    <n v="159.34"/>
    <x v="7"/>
  </r>
  <r>
    <d v="2018-06-01T00:00:00"/>
    <x v="2"/>
    <x v="4"/>
    <n v="-7.62"/>
    <n v="81.2"/>
    <x v="3"/>
  </r>
  <r>
    <d v="2018-06-01T00:00:00"/>
    <x v="2"/>
    <x v="5"/>
    <n v="-0.34"/>
    <n v="3.66"/>
    <x v="3"/>
  </r>
  <r>
    <d v="2018-05-01T00:00:00"/>
    <x v="2"/>
    <x v="2"/>
    <n v="9.09"/>
    <n v="204.82"/>
    <x v="7"/>
  </r>
  <r>
    <d v="2018-05-01T00:00:00"/>
    <x v="2"/>
    <x v="3"/>
    <n v="0.41"/>
    <n v="9.24"/>
    <x v="7"/>
  </r>
  <r>
    <d v="2018-05-01T00:00:00"/>
    <x v="2"/>
    <x v="0"/>
    <n v="-19.25"/>
    <n v="204.82"/>
    <x v="7"/>
  </r>
  <r>
    <d v="2018-05-01T00:00:00"/>
    <x v="2"/>
    <x v="1"/>
    <n v="-0.87"/>
    <n v="9.24"/>
    <x v="7"/>
  </r>
  <r>
    <d v="2018-05-01T00:00:00"/>
    <x v="2"/>
    <x v="6"/>
    <n v="0"/>
    <n v="204.82"/>
    <x v="7"/>
  </r>
  <r>
    <d v="2018-05-01T00:00:00"/>
    <x v="9"/>
    <x v="0"/>
    <n v="-34.83"/>
    <n v="355"/>
    <x v="7"/>
  </r>
  <r>
    <d v="2018-05-01T00:00:00"/>
    <x v="9"/>
    <x v="1"/>
    <n v="-1.58"/>
    <n v="16"/>
    <x v="7"/>
  </r>
  <r>
    <d v="2018-05-01T00:00:00"/>
    <x v="8"/>
    <x v="2"/>
    <n v="11.67"/>
    <n v="355"/>
    <x v="7"/>
  </r>
  <r>
    <d v="2018-05-01T00:00:00"/>
    <x v="8"/>
    <x v="3"/>
    <n v="0.52"/>
    <n v="16"/>
    <x v="7"/>
  </r>
  <r>
    <d v="2018-05-01T00:00:00"/>
    <x v="8"/>
    <x v="6"/>
    <n v="-2.63"/>
    <n v="355"/>
    <x v="7"/>
  </r>
  <r>
    <d v="2018-05-01T00:00:00"/>
    <x v="2"/>
    <x v="6"/>
    <n v="0"/>
    <n v="3533.01"/>
    <x v="7"/>
  </r>
  <r>
    <d v="2018-05-01T00:00:00"/>
    <x v="9"/>
    <x v="0"/>
    <n v="-598.79999999999995"/>
    <n v="6104"/>
    <x v="7"/>
  </r>
  <r>
    <d v="2018-05-01T00:00:00"/>
    <x v="9"/>
    <x v="1"/>
    <n v="-27"/>
    <n v="275.29000000000002"/>
    <x v="7"/>
  </r>
  <r>
    <d v="2018-05-01T00:00:00"/>
    <x v="8"/>
    <x v="2"/>
    <n v="7.4"/>
    <n v="225"/>
    <x v="27"/>
  </r>
  <r>
    <d v="2018-05-01T00:00:00"/>
    <x v="8"/>
    <x v="3"/>
    <n v="0.33"/>
    <n v="10.15"/>
    <x v="27"/>
  </r>
  <r>
    <d v="2018-05-01T00:00:00"/>
    <x v="8"/>
    <x v="6"/>
    <n v="-1.67"/>
    <n v="225"/>
    <x v="27"/>
  </r>
  <r>
    <d v="2018-05-01T00:00:00"/>
    <x v="2"/>
    <x v="2"/>
    <n v="12.12"/>
    <n v="273"/>
    <x v="6"/>
  </r>
  <r>
    <d v="2018-05-01T00:00:00"/>
    <x v="2"/>
    <x v="3"/>
    <n v="0.55000000000000004"/>
    <n v="12.31"/>
    <x v="6"/>
  </r>
  <r>
    <d v="2018-05-01T00:00:00"/>
    <x v="2"/>
    <x v="0"/>
    <n v="-25.64"/>
    <n v="273"/>
    <x v="6"/>
  </r>
  <r>
    <d v="2018-05-01T00:00:00"/>
    <x v="2"/>
    <x v="1"/>
    <n v="-1.1599999999999999"/>
    <n v="12.31"/>
    <x v="6"/>
  </r>
  <r>
    <d v="2018-05-01T00:00:00"/>
    <x v="2"/>
    <x v="6"/>
    <n v="0"/>
    <n v="273"/>
    <x v="6"/>
  </r>
  <r>
    <d v="2018-05-01T00:00:00"/>
    <x v="9"/>
    <x v="0"/>
    <n v="-66.22"/>
    <n v="675"/>
    <x v="6"/>
  </r>
  <r>
    <d v="2018-05-01T00:00:00"/>
    <x v="9"/>
    <x v="1"/>
    <n v="-2.99"/>
    <n v="30.44"/>
    <x v="6"/>
  </r>
  <r>
    <d v="2018-05-01T00:00:00"/>
    <x v="2"/>
    <x v="1"/>
    <n v="-0.66"/>
    <n v="7.08"/>
    <x v="27"/>
  </r>
  <r>
    <d v="2018-05-01T00:00:00"/>
    <x v="2"/>
    <x v="6"/>
    <n v="0"/>
    <n v="157"/>
    <x v="27"/>
  </r>
  <r>
    <d v="2018-05-01T00:00:00"/>
    <x v="9"/>
    <x v="0"/>
    <n v="-22.07"/>
    <n v="225"/>
    <x v="27"/>
  </r>
  <r>
    <d v="2018-05-01T00:00:00"/>
    <x v="9"/>
    <x v="1"/>
    <n v="-1"/>
    <n v="10.15"/>
    <x v="27"/>
  </r>
  <r>
    <d v="2018-05-01T00:00:00"/>
    <x v="8"/>
    <x v="2"/>
    <n v="148.84"/>
    <n v="4527"/>
    <x v="5"/>
  </r>
  <r>
    <d v="2018-05-01T00:00:00"/>
    <x v="8"/>
    <x v="3"/>
    <n v="6.83"/>
    <n v="204.29"/>
    <x v="5"/>
  </r>
  <r>
    <d v="2018-05-01T00:00:00"/>
    <x v="8"/>
    <x v="6"/>
    <n v="-33.58"/>
    <n v="4527"/>
    <x v="5"/>
  </r>
  <r>
    <d v="2018-05-01T00:00:00"/>
    <x v="2"/>
    <x v="2"/>
    <n v="6.97"/>
    <n v="157"/>
    <x v="27"/>
  </r>
  <r>
    <d v="2018-05-01T00:00:00"/>
    <x v="2"/>
    <x v="3"/>
    <n v="0.31"/>
    <n v="7.08"/>
    <x v="27"/>
  </r>
  <r>
    <d v="2018-05-01T00:00:00"/>
    <x v="2"/>
    <x v="0"/>
    <n v="-14.75"/>
    <n v="157"/>
    <x v="27"/>
  </r>
  <r>
    <d v="2018-05-01T00:00:00"/>
    <x v="2"/>
    <x v="2"/>
    <n v="133.91"/>
    <n v="3015"/>
    <x v="5"/>
  </r>
  <r>
    <d v="2018-05-01T00:00:00"/>
    <x v="2"/>
    <x v="3"/>
    <n v="6.03"/>
    <n v="136.07"/>
    <x v="5"/>
  </r>
  <r>
    <d v="2018-05-01T00:00:00"/>
    <x v="2"/>
    <x v="0"/>
    <n v="-283.05"/>
    <n v="3015"/>
    <x v="5"/>
  </r>
  <r>
    <d v="2018-05-01T00:00:00"/>
    <x v="2"/>
    <x v="1"/>
    <n v="-12.86"/>
    <n v="136.07"/>
    <x v="5"/>
  </r>
  <r>
    <d v="2018-05-01T00:00:00"/>
    <x v="2"/>
    <x v="6"/>
    <n v="0"/>
    <n v="3015"/>
    <x v="5"/>
  </r>
  <r>
    <d v="2018-05-01T00:00:00"/>
    <x v="9"/>
    <x v="0"/>
    <n v="-444.07"/>
    <n v="4527"/>
    <x v="5"/>
  </r>
  <r>
    <d v="2018-05-01T00:00:00"/>
    <x v="9"/>
    <x v="1"/>
    <n v="-19.899999999999999"/>
    <n v="204.29"/>
    <x v="5"/>
  </r>
  <r>
    <d v="2018-05-01T00:00:00"/>
    <x v="2"/>
    <x v="2"/>
    <n v="1141.0999999999999"/>
    <n v="25712"/>
    <x v="4"/>
  </r>
  <r>
    <d v="2018-05-01T00:00:00"/>
    <x v="2"/>
    <x v="3"/>
    <n v="51.46"/>
    <n v="1159.6099999999999"/>
    <x v="4"/>
  </r>
  <r>
    <d v="2018-05-01T00:00:00"/>
    <x v="2"/>
    <x v="0"/>
    <n v="-2414.87"/>
    <n v="25712"/>
    <x v="4"/>
  </r>
  <r>
    <d v="2018-05-01T00:00:00"/>
    <x v="2"/>
    <x v="1"/>
    <n v="-108.91"/>
    <n v="1159.6099999999999"/>
    <x v="4"/>
  </r>
  <r>
    <d v="2018-05-01T00:00:00"/>
    <x v="9"/>
    <x v="0"/>
    <n v="-3783.52"/>
    <n v="38568"/>
    <x v="4"/>
  </r>
  <r>
    <d v="2018-05-01T00:00:00"/>
    <x v="9"/>
    <x v="1"/>
    <n v="-170.64"/>
    <n v="1739.42"/>
    <x v="4"/>
  </r>
  <r>
    <d v="2018-05-01T00:00:00"/>
    <x v="8"/>
    <x v="2"/>
    <n v="1268.8900000000001"/>
    <n v="38568"/>
    <x v="4"/>
  </r>
  <r>
    <d v="2018-05-01T00:00:00"/>
    <x v="8"/>
    <x v="3"/>
    <n v="57.23"/>
    <n v="1739.42"/>
    <x v="4"/>
  </r>
  <r>
    <d v="2018-05-01T00:00:00"/>
    <x v="2"/>
    <x v="2"/>
    <n v="678.48"/>
    <n v="15288"/>
    <x v="0"/>
  </r>
  <r>
    <d v="2018-05-01T00:00:00"/>
    <x v="2"/>
    <x v="3"/>
    <n v="30.6"/>
    <n v="689.49"/>
    <x v="0"/>
  </r>
  <r>
    <d v="2018-05-01T00:00:00"/>
    <x v="2"/>
    <x v="0"/>
    <n v="-1435.85"/>
    <n v="15288"/>
    <x v="0"/>
  </r>
  <r>
    <d v="2018-05-01T00:00:00"/>
    <x v="2"/>
    <x v="1"/>
    <n v="-64.75"/>
    <n v="689.49"/>
    <x v="0"/>
  </r>
  <r>
    <d v="2018-05-01T00:00:00"/>
    <x v="9"/>
    <x v="0"/>
    <n v="-2249.63"/>
    <n v="22932"/>
    <x v="0"/>
  </r>
  <r>
    <d v="2018-05-01T00:00:00"/>
    <x v="9"/>
    <x v="1"/>
    <n v="-101.46"/>
    <n v="1034.23"/>
    <x v="0"/>
  </r>
  <r>
    <d v="2018-05-01T00:00:00"/>
    <x v="8"/>
    <x v="2"/>
    <n v="754.46"/>
    <n v="22932"/>
    <x v="0"/>
  </r>
  <r>
    <d v="2018-05-01T00:00:00"/>
    <x v="8"/>
    <x v="3"/>
    <n v="34.03"/>
    <n v="1034.23"/>
    <x v="0"/>
  </r>
  <r>
    <d v="2018-05-01T00:00:00"/>
    <x v="2"/>
    <x v="4"/>
    <n v="-140.47"/>
    <n v="1495.84"/>
    <x v="3"/>
  </r>
  <r>
    <d v="2018-05-01T00:00:00"/>
    <x v="2"/>
    <x v="5"/>
    <n v="-6.37"/>
    <n v="67.489999999999995"/>
    <x v="3"/>
  </r>
  <r>
    <d v="2018-05-01T00:00:00"/>
    <x v="9"/>
    <x v="4"/>
    <n v="-220.3"/>
    <n v="2246"/>
    <x v="3"/>
  </r>
  <r>
    <d v="2018-05-01T00:00:00"/>
    <x v="8"/>
    <x v="2"/>
    <n v="8.52"/>
    <n v="259"/>
    <x v="5"/>
  </r>
  <r>
    <d v="2018-05-01T00:00:00"/>
    <x v="8"/>
    <x v="3"/>
    <n v="0.38"/>
    <n v="11.68"/>
    <x v="5"/>
  </r>
  <r>
    <d v="2018-05-01T00:00:00"/>
    <x v="9"/>
    <x v="5"/>
    <n v="-9.93"/>
    <n v="101.3"/>
    <x v="3"/>
  </r>
  <r>
    <d v="2018-05-01T00:00:00"/>
    <x v="2"/>
    <x v="2"/>
    <n v="8564.9599999999991"/>
    <n v="192991.02"/>
    <x v="1"/>
  </r>
  <r>
    <d v="2018-05-01T00:00:00"/>
    <x v="2"/>
    <x v="3"/>
    <n v="386.23"/>
    <n v="8703.85"/>
    <x v="1"/>
  </r>
  <r>
    <d v="2018-05-01T00:00:00"/>
    <x v="2"/>
    <x v="0"/>
    <n v="-18125.650000000001"/>
    <n v="192991.02"/>
    <x v="1"/>
  </r>
  <r>
    <d v="2018-05-01T00:00:00"/>
    <x v="2"/>
    <x v="1"/>
    <n v="-817.48"/>
    <n v="8703.85"/>
    <x v="1"/>
  </r>
  <r>
    <d v="2018-05-01T00:00:00"/>
    <x v="2"/>
    <x v="6"/>
    <n v="0"/>
    <n v="192991.02"/>
    <x v="1"/>
  </r>
  <r>
    <d v="2018-05-01T00:00:00"/>
    <x v="2"/>
    <x v="0"/>
    <n v="-14.09"/>
    <n v="150"/>
    <x v="5"/>
  </r>
  <r>
    <d v="2018-05-01T00:00:00"/>
    <x v="2"/>
    <x v="1"/>
    <n v="-0.63"/>
    <n v="6.76"/>
    <x v="5"/>
  </r>
  <r>
    <d v="2018-05-01T00:00:00"/>
    <x v="2"/>
    <x v="6"/>
    <n v="0"/>
    <n v="150"/>
    <x v="5"/>
  </r>
  <r>
    <d v="2018-05-01T00:00:00"/>
    <x v="2"/>
    <x v="2"/>
    <n v="6.66"/>
    <n v="150"/>
    <x v="5"/>
  </r>
  <r>
    <d v="2018-05-01T00:00:00"/>
    <x v="2"/>
    <x v="3"/>
    <n v="0.3"/>
    <n v="6.76"/>
    <x v="5"/>
  </r>
  <r>
    <d v="2018-05-01T00:00:00"/>
    <x v="9"/>
    <x v="0"/>
    <n v="-25.41"/>
    <n v="259"/>
    <x v="5"/>
  </r>
  <r>
    <d v="2018-05-01T00:00:00"/>
    <x v="9"/>
    <x v="1"/>
    <n v="-1.1499999999999999"/>
    <n v="11.68"/>
    <x v="5"/>
  </r>
  <r>
    <d v="2018-05-01T00:00:00"/>
    <x v="8"/>
    <x v="6"/>
    <n v="-1.92"/>
    <n v="259"/>
    <x v="5"/>
  </r>
  <r>
    <d v="2018-05-01T00:00:00"/>
    <x v="2"/>
    <x v="2"/>
    <n v="59.6"/>
    <n v="1343"/>
    <x v="14"/>
  </r>
  <r>
    <d v="2018-05-01T00:00:00"/>
    <x v="2"/>
    <x v="3"/>
    <n v="2.69"/>
    <n v="60.57"/>
    <x v="14"/>
  </r>
  <r>
    <d v="2018-05-01T00:00:00"/>
    <x v="2"/>
    <x v="0"/>
    <n v="-126.13"/>
    <n v="1343"/>
    <x v="14"/>
  </r>
  <r>
    <d v="2018-05-01T00:00:00"/>
    <x v="2"/>
    <x v="1"/>
    <n v="-5.69"/>
    <n v="60.57"/>
    <x v="14"/>
  </r>
  <r>
    <d v="2018-05-01T00:00:00"/>
    <x v="2"/>
    <x v="6"/>
    <n v="0"/>
    <n v="1343"/>
    <x v="14"/>
  </r>
  <r>
    <d v="2018-05-01T00:00:00"/>
    <x v="9"/>
    <x v="4"/>
    <n v="-77.5"/>
    <n v="790"/>
    <x v="3"/>
  </r>
  <r>
    <d v="2018-05-01T00:00:00"/>
    <x v="9"/>
    <x v="5"/>
    <n v="-3.49"/>
    <n v="35.630000000000003"/>
    <x v="3"/>
  </r>
  <r>
    <d v="2018-05-01T00:00:00"/>
    <x v="2"/>
    <x v="4"/>
    <n v="-6.71"/>
    <n v="71.400000000000006"/>
    <x v="3"/>
  </r>
  <r>
    <d v="2018-05-01T00:00:00"/>
    <x v="2"/>
    <x v="5"/>
    <n v="-0.3"/>
    <n v="3.22"/>
    <x v="3"/>
  </r>
  <r>
    <d v="2018-05-01T00:00:00"/>
    <x v="9"/>
    <x v="4"/>
    <n v="-12.07"/>
    <n v="123"/>
    <x v="3"/>
  </r>
  <r>
    <d v="2018-05-01T00:00:00"/>
    <x v="9"/>
    <x v="5"/>
    <n v="-0.54"/>
    <n v="5.55"/>
    <x v="3"/>
  </r>
  <r>
    <d v="2018-05-01T00:00:00"/>
    <x v="2"/>
    <x v="4"/>
    <n v="-7.71"/>
    <n v="82"/>
    <x v="3"/>
  </r>
  <r>
    <d v="2018-05-01T00:00:00"/>
    <x v="2"/>
    <x v="5"/>
    <n v="-0.35"/>
    <n v="3.7"/>
    <x v="3"/>
  </r>
  <r>
    <d v="2018-05-01T00:00:00"/>
    <x v="9"/>
    <x v="4"/>
    <n v="-14.03"/>
    <n v="143"/>
    <x v="3"/>
  </r>
  <r>
    <d v="2018-05-01T00:00:00"/>
    <x v="9"/>
    <x v="5"/>
    <n v="-0.63"/>
    <n v="6.45"/>
    <x v="3"/>
  </r>
  <r>
    <d v="2018-05-01T00:00:00"/>
    <x v="2"/>
    <x v="4"/>
    <n v="-42.8"/>
    <n v="455.6"/>
    <x v="3"/>
  </r>
  <r>
    <d v="2018-05-01T00:00:00"/>
    <x v="2"/>
    <x v="5"/>
    <n v="-1.93"/>
    <n v="20.54"/>
    <x v="3"/>
  </r>
  <r>
    <d v="2018-05-01T00:00:00"/>
    <x v="9"/>
    <x v="4"/>
    <n v="-3.92"/>
    <n v="40"/>
    <x v="3"/>
  </r>
  <r>
    <d v="2018-05-01T00:00:00"/>
    <x v="9"/>
    <x v="5"/>
    <n v="-0.18"/>
    <n v="1.8"/>
    <x v="3"/>
  </r>
  <r>
    <d v="2018-05-01T00:00:00"/>
    <x v="9"/>
    <x v="4"/>
    <n v="-79.06"/>
    <n v="806"/>
    <x v="3"/>
  </r>
  <r>
    <d v="2018-05-01T00:00:00"/>
    <x v="8"/>
    <x v="3"/>
    <n v="2.61"/>
    <n v="79.38"/>
    <x v="0"/>
  </r>
  <r>
    <d v="2018-05-01T00:00:00"/>
    <x v="8"/>
    <x v="2"/>
    <n v="331.99"/>
    <n v="10091"/>
    <x v="4"/>
  </r>
  <r>
    <d v="2018-05-01T00:00:00"/>
    <x v="8"/>
    <x v="3"/>
    <n v="14.97"/>
    <n v="455.1"/>
    <x v="4"/>
  </r>
  <r>
    <d v="2018-05-01T00:00:00"/>
    <x v="2"/>
    <x v="4"/>
    <n v="-2.59"/>
    <n v="27.6"/>
    <x v="3"/>
  </r>
  <r>
    <d v="2018-05-01T00:00:00"/>
    <x v="2"/>
    <x v="5"/>
    <n v="-0.12"/>
    <n v="1.24"/>
    <x v="3"/>
  </r>
  <r>
    <d v="2018-05-01T00:00:00"/>
    <x v="9"/>
    <x v="4"/>
    <n v="-7.36"/>
    <n v="75"/>
    <x v="3"/>
  </r>
  <r>
    <d v="2018-05-01T00:00:00"/>
    <x v="9"/>
    <x v="5"/>
    <n v="-0.33"/>
    <n v="3.38"/>
    <x v="3"/>
  </r>
  <r>
    <d v="2018-05-01T00:00:00"/>
    <x v="2"/>
    <x v="2"/>
    <n v="28.4"/>
    <n v="640"/>
    <x v="0"/>
  </r>
  <r>
    <d v="2018-05-01T00:00:00"/>
    <x v="2"/>
    <x v="3"/>
    <n v="1.28"/>
    <n v="28.86"/>
    <x v="0"/>
  </r>
  <r>
    <d v="2018-05-01T00:00:00"/>
    <x v="8"/>
    <x v="2"/>
    <n v="10"/>
    <n v="304"/>
    <x v="5"/>
  </r>
  <r>
    <d v="2018-05-01T00:00:00"/>
    <x v="8"/>
    <x v="3"/>
    <n v="0.45"/>
    <n v="13.71"/>
    <x v="5"/>
  </r>
  <r>
    <d v="2018-05-01T00:00:00"/>
    <x v="8"/>
    <x v="6"/>
    <n v="-2.25"/>
    <n v="304"/>
    <x v="5"/>
  </r>
  <r>
    <d v="2018-05-01T00:00:00"/>
    <x v="2"/>
    <x v="0"/>
    <n v="-60.11"/>
    <n v="640"/>
    <x v="0"/>
  </r>
  <r>
    <d v="2018-05-01T00:00:00"/>
    <x v="2"/>
    <x v="1"/>
    <n v="-2.71"/>
    <n v="28.86"/>
    <x v="0"/>
  </r>
  <r>
    <d v="2018-05-01T00:00:00"/>
    <x v="9"/>
    <x v="4"/>
    <n v="-5.4"/>
    <n v="55"/>
    <x v="3"/>
  </r>
  <r>
    <d v="2018-05-01T00:00:00"/>
    <x v="9"/>
    <x v="5"/>
    <n v="-0.24"/>
    <n v="2.48"/>
    <x v="3"/>
  </r>
  <r>
    <d v="2018-05-01T00:00:00"/>
    <x v="2"/>
    <x v="2"/>
    <n v="4.88"/>
    <n v="110"/>
    <x v="5"/>
  </r>
  <r>
    <d v="2018-05-01T00:00:00"/>
    <x v="2"/>
    <x v="3"/>
    <n v="0.22"/>
    <n v="4.96"/>
    <x v="5"/>
  </r>
  <r>
    <d v="2018-05-01T00:00:00"/>
    <x v="2"/>
    <x v="0"/>
    <n v="-10.33"/>
    <n v="110"/>
    <x v="5"/>
  </r>
  <r>
    <d v="2018-05-01T00:00:00"/>
    <x v="2"/>
    <x v="1"/>
    <n v="-0.47"/>
    <n v="4.96"/>
    <x v="5"/>
  </r>
  <r>
    <d v="2018-05-01T00:00:00"/>
    <x v="2"/>
    <x v="6"/>
    <n v="0"/>
    <n v="110"/>
    <x v="5"/>
  </r>
  <r>
    <d v="2018-05-01T00:00:00"/>
    <x v="9"/>
    <x v="0"/>
    <n v="-29.82"/>
    <n v="304"/>
    <x v="5"/>
  </r>
  <r>
    <d v="2018-05-01T00:00:00"/>
    <x v="9"/>
    <x v="1"/>
    <n v="-1.34"/>
    <n v="13.71"/>
    <x v="5"/>
  </r>
  <r>
    <d v="2018-05-01T00:00:00"/>
    <x v="2"/>
    <x v="2"/>
    <n v="90.23"/>
    <n v="2033"/>
    <x v="1"/>
  </r>
  <r>
    <d v="2018-05-01T00:00:00"/>
    <x v="2"/>
    <x v="3"/>
    <n v="4.07"/>
    <n v="91.69"/>
    <x v="1"/>
  </r>
  <r>
    <d v="2018-05-01T00:00:00"/>
    <x v="2"/>
    <x v="0"/>
    <n v="-190.95"/>
    <n v="2033"/>
    <x v="1"/>
  </r>
  <r>
    <d v="2018-05-01T00:00:00"/>
    <x v="2"/>
    <x v="1"/>
    <n v="-8.61"/>
    <n v="91.69"/>
    <x v="1"/>
  </r>
  <r>
    <d v="2018-05-01T00:00:00"/>
    <x v="2"/>
    <x v="6"/>
    <n v="0"/>
    <n v="2033"/>
    <x v="1"/>
  </r>
  <r>
    <d v="2018-05-01T00:00:00"/>
    <x v="9"/>
    <x v="0"/>
    <n v="-583.12"/>
    <n v="5944.06"/>
    <x v="1"/>
  </r>
  <r>
    <d v="2018-05-01T00:00:00"/>
    <x v="9"/>
    <x v="1"/>
    <n v="-26.3"/>
    <n v="268.08"/>
    <x v="1"/>
  </r>
  <r>
    <d v="2018-05-01T00:00:00"/>
    <x v="8"/>
    <x v="2"/>
    <n v="195.55"/>
    <n v="5944.06"/>
    <x v="1"/>
  </r>
  <r>
    <d v="2018-05-01T00:00:00"/>
    <x v="8"/>
    <x v="3"/>
    <n v="8.82"/>
    <n v="268.08"/>
    <x v="1"/>
  </r>
  <r>
    <d v="2018-05-01T00:00:00"/>
    <x v="8"/>
    <x v="6"/>
    <n v="-43.98"/>
    <n v="5944.06"/>
    <x v="1"/>
  </r>
  <r>
    <d v="2018-05-01T00:00:00"/>
    <x v="2"/>
    <x v="4"/>
    <n v="-1.93"/>
    <n v="20.6"/>
    <x v="3"/>
  </r>
  <r>
    <d v="2018-05-01T00:00:00"/>
    <x v="2"/>
    <x v="5"/>
    <n v="-0.09"/>
    <n v="0.93"/>
    <x v="3"/>
  </r>
  <r>
    <d v="2018-06-01T00:00:00"/>
    <x v="7"/>
    <x v="0"/>
    <n v="-452.13"/>
    <n v="3390.32"/>
    <x v="15"/>
  </r>
  <r>
    <d v="2018-06-01T00:00:00"/>
    <x v="7"/>
    <x v="1"/>
    <n v="-20.39"/>
    <n v="152.9"/>
    <x v="15"/>
  </r>
  <r>
    <d v="2018-06-01T00:00:00"/>
    <x v="2"/>
    <x v="2"/>
    <n v="423.98"/>
    <n v="9553.32"/>
    <x v="15"/>
  </r>
  <r>
    <d v="2018-06-01T00:00:00"/>
    <x v="2"/>
    <x v="3"/>
    <n v="19.12"/>
    <n v="430.85"/>
    <x v="15"/>
  </r>
  <r>
    <d v="2018-06-01T00:00:00"/>
    <x v="2"/>
    <x v="0"/>
    <n v="-578.83000000000004"/>
    <n v="6163"/>
    <x v="15"/>
  </r>
  <r>
    <d v="2018-06-01T00:00:00"/>
    <x v="2"/>
    <x v="1"/>
    <n v="-26.11"/>
    <n v="277.95"/>
    <x v="15"/>
  </r>
  <r>
    <d v="2018-06-01T00:00:00"/>
    <x v="7"/>
    <x v="0"/>
    <n v="-179.95"/>
    <n v="1349.36"/>
    <x v="12"/>
  </r>
  <r>
    <d v="2018-06-01T00:00:00"/>
    <x v="7"/>
    <x v="1"/>
    <n v="-8.1199999999999992"/>
    <n v="60.86"/>
    <x v="12"/>
  </r>
  <r>
    <d v="2018-06-01T00:00:00"/>
    <x v="2"/>
    <x v="2"/>
    <n v="168.7"/>
    <n v="3801.36"/>
    <x v="12"/>
  </r>
  <r>
    <d v="2018-06-01T00:00:00"/>
    <x v="2"/>
    <x v="3"/>
    <n v="7.61"/>
    <n v="171.44"/>
    <x v="12"/>
  </r>
  <r>
    <d v="2018-06-01T00:00:00"/>
    <x v="2"/>
    <x v="0"/>
    <n v="-230.29"/>
    <n v="2452"/>
    <x v="12"/>
  </r>
  <r>
    <d v="2018-06-01T00:00:00"/>
    <x v="2"/>
    <x v="1"/>
    <n v="-10.39"/>
    <n v="110.59"/>
    <x v="12"/>
  </r>
  <r>
    <d v="2018-06-01T00:00:00"/>
    <x v="7"/>
    <x v="0"/>
    <n v="-281.23"/>
    <n v="2108.79"/>
    <x v="12"/>
  </r>
  <r>
    <d v="2018-06-01T00:00:00"/>
    <x v="7"/>
    <x v="1"/>
    <n v="-12.68"/>
    <n v="95.11"/>
    <x v="12"/>
  </r>
  <r>
    <d v="2018-06-01T00:00:00"/>
    <x v="7"/>
    <x v="0"/>
    <n v="-1078.0899999999999"/>
    <n v="8084.04"/>
    <x v="19"/>
  </r>
  <r>
    <d v="2018-06-01T00:00:00"/>
    <x v="7"/>
    <x v="1"/>
    <n v="-48.62"/>
    <n v="364.59"/>
    <x v="19"/>
  </r>
  <r>
    <d v="2018-06-01T00:00:00"/>
    <x v="2"/>
    <x v="2"/>
    <n v="1011.11"/>
    <n v="22783.040000000001"/>
    <x v="19"/>
  </r>
  <r>
    <d v="2018-06-01T00:00:00"/>
    <x v="2"/>
    <x v="3"/>
    <n v="45.6"/>
    <n v="1027.52"/>
    <x v="19"/>
  </r>
  <r>
    <d v="2018-06-01T00:00:00"/>
    <x v="2"/>
    <x v="0"/>
    <n v="-1380.53"/>
    <n v="14699"/>
    <x v="19"/>
  </r>
  <r>
    <d v="2018-06-01T00:00:00"/>
    <x v="2"/>
    <x v="1"/>
    <n v="-62.26"/>
    <n v="662.92"/>
    <x v="19"/>
  </r>
  <r>
    <d v="2018-06-01T00:00:00"/>
    <x v="7"/>
    <x v="0"/>
    <n v="-1184.67"/>
    <n v="8883.25"/>
    <x v="12"/>
  </r>
  <r>
    <d v="2018-06-01T00:00:00"/>
    <x v="2"/>
    <x v="2"/>
    <n v="263.7"/>
    <n v="5941.79"/>
    <x v="12"/>
  </r>
  <r>
    <d v="2018-06-01T00:00:00"/>
    <x v="2"/>
    <x v="3"/>
    <n v="11.89"/>
    <n v="267.97000000000003"/>
    <x v="12"/>
  </r>
  <r>
    <d v="2018-06-01T00:00:00"/>
    <x v="2"/>
    <x v="0"/>
    <n v="-360"/>
    <n v="3833"/>
    <x v="12"/>
  </r>
  <r>
    <d v="2018-06-01T00:00:00"/>
    <x v="2"/>
    <x v="1"/>
    <n v="-16.239999999999998"/>
    <n v="172.87"/>
    <x v="12"/>
  </r>
  <r>
    <d v="2018-06-01T00:00:00"/>
    <x v="7"/>
    <x v="1"/>
    <n v="-53.43"/>
    <n v="400.64"/>
    <x v="12"/>
  </r>
  <r>
    <d v="2018-06-01T00:00:00"/>
    <x v="2"/>
    <x v="2"/>
    <n v="1111.02"/>
    <n v="25034.25"/>
    <x v="12"/>
  </r>
  <r>
    <d v="2018-06-01T00:00:00"/>
    <x v="2"/>
    <x v="3"/>
    <n v="50.1"/>
    <n v="1129.04"/>
    <x v="12"/>
  </r>
  <r>
    <d v="2018-06-01T00:00:00"/>
    <x v="2"/>
    <x v="0"/>
    <n v="-1516.9"/>
    <n v="16151"/>
    <x v="12"/>
  </r>
  <r>
    <d v="2018-06-01T00:00:00"/>
    <x v="2"/>
    <x v="1"/>
    <n v="-68.42"/>
    <n v="728.41"/>
    <x v="12"/>
  </r>
  <r>
    <d v="2018-06-01T00:00:00"/>
    <x v="7"/>
    <x v="0"/>
    <n v="-22.8"/>
    <n v="171"/>
    <x v="6"/>
  </r>
  <r>
    <d v="2018-06-01T00:00:00"/>
    <x v="7"/>
    <x v="1"/>
    <n v="-1.03"/>
    <n v="7.71"/>
    <x v="6"/>
  </r>
  <r>
    <d v="2018-06-01T00:00:00"/>
    <x v="2"/>
    <x v="6"/>
    <n v="0"/>
    <n v="482"/>
    <x v="6"/>
  </r>
  <r>
    <d v="2018-06-01T00:00:00"/>
    <x v="2"/>
    <x v="2"/>
    <n v="21.39"/>
    <n v="482"/>
    <x v="6"/>
  </r>
  <r>
    <d v="2018-06-01T00:00:00"/>
    <x v="2"/>
    <x v="3"/>
    <n v="0.96"/>
    <n v="21.74"/>
    <x v="6"/>
  </r>
  <r>
    <d v="2018-06-01T00:00:00"/>
    <x v="2"/>
    <x v="0"/>
    <n v="-29.21"/>
    <n v="311"/>
    <x v="6"/>
  </r>
  <r>
    <d v="2018-06-01T00:00:00"/>
    <x v="2"/>
    <x v="1"/>
    <n v="-1.32"/>
    <n v="14.03"/>
    <x v="6"/>
  </r>
  <r>
    <d v="2018-06-01T00:00:00"/>
    <x v="7"/>
    <x v="0"/>
    <n v="-296.73"/>
    <n v="2225"/>
    <x v="5"/>
  </r>
  <r>
    <d v="2018-06-01T00:00:00"/>
    <x v="7"/>
    <x v="1"/>
    <n v="-13.38"/>
    <n v="100.35"/>
    <x v="5"/>
  </r>
  <r>
    <d v="2018-06-01T00:00:00"/>
    <x v="2"/>
    <x v="6"/>
    <n v="0"/>
    <n v="6275"/>
    <x v="5"/>
  </r>
  <r>
    <d v="2018-06-01T00:00:00"/>
    <x v="2"/>
    <x v="2"/>
    <n v="278.48"/>
    <n v="6275"/>
    <x v="5"/>
  </r>
  <r>
    <d v="2018-06-01T00:00:00"/>
    <x v="2"/>
    <x v="3"/>
    <n v="12.57"/>
    <n v="283.02"/>
    <x v="5"/>
  </r>
  <r>
    <d v="2018-06-01T00:00:00"/>
    <x v="2"/>
    <x v="0"/>
    <n v="-380.37"/>
    <n v="4050"/>
    <x v="5"/>
  </r>
  <r>
    <d v="2018-06-01T00:00:00"/>
    <x v="2"/>
    <x v="1"/>
    <n v="-17.18"/>
    <n v="182.66"/>
    <x v="5"/>
  </r>
  <r>
    <d v="2018-06-01T00:00:00"/>
    <x v="7"/>
    <x v="0"/>
    <n v="-234.56"/>
    <n v="1758.85"/>
    <x v="1"/>
  </r>
  <r>
    <d v="2018-06-01T00:00:00"/>
    <x v="7"/>
    <x v="1"/>
    <n v="-10.57"/>
    <n v="79.319999999999993"/>
    <x v="1"/>
  </r>
  <r>
    <d v="2018-06-01T00:00:00"/>
    <x v="7"/>
    <x v="4"/>
    <n v="-9.24"/>
    <n v="69.3"/>
    <x v="3"/>
  </r>
  <r>
    <d v="2018-06-01T00:00:00"/>
    <x v="7"/>
    <x v="5"/>
    <n v="-0.42"/>
    <n v="3.13"/>
    <x v="3"/>
  </r>
  <r>
    <d v="2018-06-01T00:00:00"/>
    <x v="2"/>
    <x v="4"/>
    <n v="-11.83"/>
    <n v="126"/>
    <x v="3"/>
  </r>
  <r>
    <d v="2018-06-01T00:00:00"/>
    <x v="2"/>
    <x v="5"/>
    <n v="-0.53"/>
    <n v="5.68"/>
    <x v="3"/>
  </r>
  <r>
    <d v="2018-06-01T00:00:00"/>
    <x v="7"/>
    <x v="0"/>
    <n v="-439.3"/>
    <n v="3294.13"/>
    <x v="7"/>
  </r>
  <r>
    <d v="2018-06-01T00:00:00"/>
    <x v="7"/>
    <x v="0"/>
    <n v="-19.34"/>
    <n v="145"/>
    <x v="5"/>
  </r>
  <r>
    <d v="2018-06-01T00:00:00"/>
    <x v="7"/>
    <x v="1"/>
    <n v="-0.87"/>
    <n v="6.54"/>
    <x v="5"/>
  </r>
  <r>
    <d v="2018-06-01T00:00:00"/>
    <x v="7"/>
    <x v="1"/>
    <n v="-19.809999999999999"/>
    <n v="148.56"/>
    <x v="7"/>
  </r>
  <r>
    <d v="2018-06-01T00:00:00"/>
    <x v="2"/>
    <x v="2"/>
    <n v="412.08"/>
    <n v="9285.1299999999992"/>
    <x v="7"/>
  </r>
  <r>
    <d v="2018-06-01T00:00:00"/>
    <x v="2"/>
    <x v="3"/>
    <n v="18.579999999999998"/>
    <n v="418.76"/>
    <x v="7"/>
  </r>
  <r>
    <d v="2018-06-01T00:00:00"/>
    <x v="2"/>
    <x v="0"/>
    <n v="-562.66999999999996"/>
    <n v="5991"/>
    <x v="7"/>
  </r>
  <r>
    <d v="2018-06-01T00:00:00"/>
    <x v="2"/>
    <x v="1"/>
    <n v="-25.37"/>
    <n v="270.19"/>
    <x v="7"/>
  </r>
  <r>
    <d v="2018-06-01T00:00:00"/>
    <x v="2"/>
    <x v="6"/>
    <n v="0"/>
    <n v="9285.1299999999992"/>
    <x v="7"/>
  </r>
  <r>
    <d v="2018-06-01T00:00:00"/>
    <x v="2"/>
    <x v="2"/>
    <n v="102.03"/>
    <n v="2299"/>
    <x v="14"/>
  </r>
  <r>
    <d v="2018-06-01T00:00:00"/>
    <x v="2"/>
    <x v="3"/>
    <n v="4.5999999999999996"/>
    <n v="103.68"/>
    <x v="14"/>
  </r>
  <r>
    <d v="2018-06-01T00:00:00"/>
    <x v="2"/>
    <x v="0"/>
    <n v="-139.28"/>
    <n v="1483"/>
    <x v="14"/>
  </r>
  <r>
    <d v="2018-06-01T00:00:00"/>
    <x v="2"/>
    <x v="1"/>
    <n v="-6.28"/>
    <n v="66.88"/>
    <x v="14"/>
  </r>
  <r>
    <d v="2018-06-01T00:00:00"/>
    <x v="2"/>
    <x v="6"/>
    <n v="0"/>
    <n v="409"/>
    <x v="5"/>
  </r>
  <r>
    <d v="2018-06-01T00:00:00"/>
    <x v="2"/>
    <x v="2"/>
    <n v="18.149999999999999"/>
    <n v="409"/>
    <x v="5"/>
  </r>
  <r>
    <d v="2018-06-01T00:00:00"/>
    <x v="2"/>
    <x v="3"/>
    <n v="0.82"/>
    <n v="18.45"/>
    <x v="5"/>
  </r>
  <r>
    <d v="2018-06-01T00:00:00"/>
    <x v="2"/>
    <x v="0"/>
    <n v="-24.79"/>
    <n v="264"/>
    <x v="5"/>
  </r>
  <r>
    <d v="2018-05-01T00:00:00"/>
    <x v="9"/>
    <x v="5"/>
    <n v="-3.56"/>
    <n v="36.35"/>
    <x v="3"/>
  </r>
  <r>
    <d v="2018-05-01T00:00:00"/>
    <x v="2"/>
    <x v="2"/>
    <n v="878.99"/>
    <n v="19805.3"/>
    <x v="1"/>
  </r>
  <r>
    <d v="2018-05-01T00:00:00"/>
    <x v="2"/>
    <x v="3"/>
    <n v="39.61"/>
    <n v="893.23"/>
    <x v="1"/>
  </r>
  <r>
    <d v="2018-05-01T00:00:00"/>
    <x v="2"/>
    <x v="0"/>
    <n v="-1860.1"/>
    <n v="19805.3"/>
    <x v="1"/>
  </r>
  <r>
    <d v="2018-05-01T00:00:00"/>
    <x v="2"/>
    <x v="1"/>
    <n v="-83.87"/>
    <n v="893.23"/>
    <x v="1"/>
  </r>
  <r>
    <d v="2018-05-01T00:00:00"/>
    <x v="2"/>
    <x v="6"/>
    <n v="0"/>
    <n v="19805.3"/>
    <x v="1"/>
  </r>
  <r>
    <d v="2018-05-01T00:00:00"/>
    <x v="2"/>
    <x v="4"/>
    <n v="-2.19"/>
    <n v="23.36"/>
    <x v="3"/>
  </r>
  <r>
    <d v="2018-05-01T00:00:00"/>
    <x v="2"/>
    <x v="5"/>
    <n v="-0.1"/>
    <n v="1.05"/>
    <x v="3"/>
  </r>
  <r>
    <d v="2018-05-01T00:00:00"/>
    <x v="2"/>
    <x v="4"/>
    <n v="-10.37"/>
    <n v="110.4"/>
    <x v="3"/>
  </r>
  <r>
    <d v="2018-05-01T00:00:00"/>
    <x v="2"/>
    <x v="5"/>
    <n v="-0.47"/>
    <n v="4.9800000000000004"/>
    <x v="3"/>
  </r>
  <r>
    <d v="2018-05-01T00:00:00"/>
    <x v="2"/>
    <x v="4"/>
    <n v="-43.74"/>
    <n v="465.52"/>
    <x v="3"/>
  </r>
  <r>
    <d v="2018-05-01T00:00:00"/>
    <x v="2"/>
    <x v="5"/>
    <n v="-1.98"/>
    <n v="21"/>
    <x v="3"/>
  </r>
  <r>
    <d v="2018-05-01T00:00:00"/>
    <x v="9"/>
    <x v="0"/>
    <n v="-161.58000000000001"/>
    <n v="1647"/>
    <x v="6"/>
  </r>
  <r>
    <d v="2018-05-01T00:00:00"/>
    <x v="9"/>
    <x v="1"/>
    <n v="-7.29"/>
    <n v="74.28"/>
    <x v="6"/>
  </r>
  <r>
    <d v="2018-05-01T00:00:00"/>
    <x v="8"/>
    <x v="2"/>
    <n v="58.85"/>
    <n v="1789"/>
    <x v="6"/>
  </r>
  <r>
    <d v="2018-05-01T00:00:00"/>
    <x v="8"/>
    <x v="3"/>
    <n v="2.65"/>
    <n v="80.680000000000007"/>
    <x v="6"/>
  </r>
  <r>
    <d v="2018-05-01T00:00:00"/>
    <x v="8"/>
    <x v="6"/>
    <n v="-13.25"/>
    <n v="1789"/>
    <x v="6"/>
  </r>
  <r>
    <d v="2018-05-01T00:00:00"/>
    <x v="2"/>
    <x v="2"/>
    <n v="8.57"/>
    <n v="193"/>
    <x v="6"/>
  </r>
  <r>
    <d v="2018-05-01T00:00:00"/>
    <x v="2"/>
    <x v="3"/>
    <n v="0.39"/>
    <n v="8.6999999999999993"/>
    <x v="6"/>
  </r>
  <r>
    <d v="2018-05-01T00:00:00"/>
    <x v="2"/>
    <x v="0"/>
    <n v="-18.13"/>
    <n v="193"/>
    <x v="6"/>
  </r>
  <r>
    <d v="2018-05-01T00:00:00"/>
    <x v="2"/>
    <x v="1"/>
    <n v="-0.82"/>
    <n v="8.6999999999999993"/>
    <x v="6"/>
  </r>
  <r>
    <d v="2018-05-01T00:00:00"/>
    <x v="2"/>
    <x v="6"/>
    <n v="0"/>
    <n v="193"/>
    <x v="6"/>
  </r>
  <r>
    <d v="2018-05-01T00:00:00"/>
    <x v="2"/>
    <x v="2"/>
    <n v="16.11"/>
    <n v="363"/>
    <x v="6"/>
  </r>
  <r>
    <d v="2018-05-01T00:00:00"/>
    <x v="2"/>
    <x v="3"/>
    <n v="0.72"/>
    <n v="16.37"/>
    <x v="6"/>
  </r>
  <r>
    <d v="2018-05-01T00:00:00"/>
    <x v="2"/>
    <x v="0"/>
    <n v="-34.1"/>
    <n v="363"/>
    <x v="6"/>
  </r>
  <r>
    <d v="2018-05-01T00:00:00"/>
    <x v="2"/>
    <x v="1"/>
    <n v="-1.53"/>
    <n v="16.37"/>
    <x v="6"/>
  </r>
  <r>
    <d v="2018-05-01T00:00:00"/>
    <x v="2"/>
    <x v="6"/>
    <n v="0"/>
    <n v="363"/>
    <x v="6"/>
  </r>
  <r>
    <d v="2018-05-01T00:00:00"/>
    <x v="2"/>
    <x v="2"/>
    <n v="864.71"/>
    <n v="19484.96"/>
    <x v="1"/>
  </r>
  <r>
    <d v="2018-05-01T00:00:00"/>
    <x v="2"/>
    <x v="3"/>
    <n v="38.96"/>
    <n v="878.8"/>
    <x v="1"/>
  </r>
  <r>
    <d v="2018-05-01T00:00:00"/>
    <x v="2"/>
    <x v="0"/>
    <n v="-1830.03"/>
    <n v="19484.96"/>
    <x v="1"/>
  </r>
  <r>
    <d v="2018-05-01T00:00:00"/>
    <x v="2"/>
    <x v="1"/>
    <n v="-82.56"/>
    <n v="878.8"/>
    <x v="1"/>
  </r>
  <r>
    <d v="2018-05-01T00:00:00"/>
    <x v="2"/>
    <x v="6"/>
    <n v="0"/>
    <n v="19484.96"/>
    <x v="1"/>
  </r>
  <r>
    <d v="2018-05-01T00:00:00"/>
    <x v="2"/>
    <x v="2"/>
    <n v="34.03"/>
    <n v="767"/>
    <x v="6"/>
  </r>
  <r>
    <d v="2018-05-01T00:00:00"/>
    <x v="2"/>
    <x v="3"/>
    <n v="1.54"/>
    <n v="34.58"/>
    <x v="6"/>
  </r>
  <r>
    <d v="2018-05-01T00:00:00"/>
    <x v="2"/>
    <x v="0"/>
    <n v="-72.03"/>
    <n v="767"/>
    <x v="6"/>
  </r>
  <r>
    <d v="2018-05-01T00:00:00"/>
    <x v="2"/>
    <x v="1"/>
    <n v="-3.25"/>
    <n v="34.58"/>
    <x v="6"/>
  </r>
  <r>
    <d v="2018-05-01T00:00:00"/>
    <x v="2"/>
    <x v="6"/>
    <n v="0"/>
    <n v="767"/>
    <x v="6"/>
  </r>
  <r>
    <d v="2018-05-01T00:00:00"/>
    <x v="2"/>
    <x v="4"/>
    <n v="-1.58"/>
    <n v="16.8"/>
    <x v="3"/>
  </r>
  <r>
    <d v="2018-05-01T00:00:00"/>
    <x v="2"/>
    <x v="5"/>
    <n v="-7.0000000000000007E-2"/>
    <n v="0.76"/>
    <x v="3"/>
  </r>
  <r>
    <d v="2018-05-01T00:00:00"/>
    <x v="9"/>
    <x v="0"/>
    <n v="-3532.83"/>
    <n v="36012.44"/>
    <x v="1"/>
  </r>
  <r>
    <d v="2018-05-01T00:00:00"/>
    <x v="9"/>
    <x v="1"/>
    <n v="-159.32"/>
    <n v="1624.16"/>
    <x v="1"/>
  </r>
  <r>
    <d v="2018-05-01T00:00:00"/>
    <x v="8"/>
    <x v="2"/>
    <n v="1184.78"/>
    <n v="36012.44"/>
    <x v="1"/>
  </r>
  <r>
    <d v="2018-05-01T00:00:00"/>
    <x v="8"/>
    <x v="3"/>
    <n v="53.45"/>
    <n v="1624.16"/>
    <x v="1"/>
  </r>
  <r>
    <d v="2018-05-01T00:00:00"/>
    <x v="8"/>
    <x v="6"/>
    <n v="-266.49"/>
    <n v="36012.44"/>
    <x v="1"/>
  </r>
  <r>
    <d v="2018-05-01T00:00:00"/>
    <x v="9"/>
    <x v="4"/>
    <n v="-2.94"/>
    <n v="30"/>
    <x v="3"/>
  </r>
  <r>
    <d v="2018-05-01T00:00:00"/>
    <x v="9"/>
    <x v="5"/>
    <n v="-0.13"/>
    <n v="1.35"/>
    <x v="3"/>
  </r>
  <r>
    <d v="2018-05-01T00:00:00"/>
    <x v="9"/>
    <x v="0"/>
    <n v="-551.52"/>
    <n v="5622"/>
    <x v="12"/>
  </r>
  <r>
    <d v="2018-05-01T00:00:00"/>
    <x v="9"/>
    <x v="1"/>
    <n v="-24.87"/>
    <n v="253.55"/>
    <x v="12"/>
  </r>
  <r>
    <d v="2018-05-01T00:00:00"/>
    <x v="8"/>
    <x v="2"/>
    <n v="184.96"/>
    <n v="5622"/>
    <x v="12"/>
  </r>
  <r>
    <d v="2018-05-01T00:00:00"/>
    <x v="8"/>
    <x v="3"/>
    <n v="8.34"/>
    <n v="253.55"/>
    <x v="12"/>
  </r>
  <r>
    <d v="2018-05-01T00:00:00"/>
    <x v="2"/>
    <x v="2"/>
    <n v="144.47"/>
    <n v="3255.22"/>
    <x v="12"/>
  </r>
  <r>
    <d v="2018-05-01T00:00:00"/>
    <x v="2"/>
    <x v="3"/>
    <n v="6.52"/>
    <n v="146.81"/>
    <x v="12"/>
  </r>
  <r>
    <d v="2018-05-01T00:00:00"/>
    <x v="2"/>
    <x v="0"/>
    <n v="-305.73"/>
    <n v="3255.22"/>
    <x v="12"/>
  </r>
  <r>
    <d v="2018-05-01T00:00:00"/>
    <x v="2"/>
    <x v="1"/>
    <n v="-13.79"/>
    <n v="146.81"/>
    <x v="12"/>
  </r>
  <r>
    <d v="2018-05-01T00:00:00"/>
    <x v="9"/>
    <x v="0"/>
    <n v="-659.04"/>
    <n v="6718"/>
    <x v="15"/>
  </r>
  <r>
    <d v="2018-05-01T00:00:00"/>
    <x v="9"/>
    <x v="1"/>
    <n v="-29.72"/>
    <n v="302.98"/>
    <x v="15"/>
  </r>
  <r>
    <d v="2018-05-01T00:00:00"/>
    <x v="8"/>
    <x v="2"/>
    <n v="221.02"/>
    <n v="6718"/>
    <x v="15"/>
  </r>
  <r>
    <d v="2018-05-01T00:00:00"/>
    <x v="8"/>
    <x v="3"/>
    <n v="9.9700000000000006"/>
    <n v="302.98"/>
    <x v="15"/>
  </r>
  <r>
    <d v="2018-05-01T00:00:00"/>
    <x v="2"/>
    <x v="2"/>
    <n v="331.18"/>
    <n v="7462.26"/>
    <x v="19"/>
  </r>
  <r>
    <d v="2018-05-01T00:00:00"/>
    <x v="2"/>
    <x v="3"/>
    <n v="14.94"/>
    <n v="336.55"/>
    <x v="19"/>
  </r>
  <r>
    <d v="2018-05-01T00:00:00"/>
    <x v="2"/>
    <x v="0"/>
    <n v="-700.86"/>
    <n v="7462.26"/>
    <x v="19"/>
  </r>
  <r>
    <d v="2018-05-01T00:00:00"/>
    <x v="2"/>
    <x v="1"/>
    <n v="-31.61"/>
    <n v="336.55"/>
    <x v="19"/>
  </r>
  <r>
    <d v="2018-05-01T00:00:00"/>
    <x v="9"/>
    <x v="0"/>
    <n v="-1264.4100000000001"/>
    <n v="12889"/>
    <x v="19"/>
  </r>
  <r>
    <d v="2018-05-01T00:00:00"/>
    <x v="9"/>
    <x v="1"/>
    <n v="-57.02"/>
    <n v="581.29"/>
    <x v="19"/>
  </r>
  <r>
    <d v="2018-05-01T00:00:00"/>
    <x v="8"/>
    <x v="2"/>
    <n v="424.05"/>
    <n v="12889"/>
    <x v="19"/>
  </r>
  <r>
    <d v="2018-05-01T00:00:00"/>
    <x v="8"/>
    <x v="3"/>
    <n v="19.12"/>
    <n v="581.29"/>
    <x v="19"/>
  </r>
  <r>
    <d v="2018-05-01T00:00:00"/>
    <x v="2"/>
    <x v="2"/>
    <n v="66.53"/>
    <n v="1499.14"/>
    <x v="12"/>
  </r>
  <r>
    <d v="2018-05-01T00:00:00"/>
    <x v="2"/>
    <x v="3"/>
    <n v="3"/>
    <n v="67.61"/>
    <x v="12"/>
  </r>
  <r>
    <d v="2018-05-01T00:00:00"/>
    <x v="2"/>
    <x v="0"/>
    <n v="-140.80000000000001"/>
    <n v="1499.14"/>
    <x v="12"/>
  </r>
  <r>
    <d v="2018-05-01T00:00:00"/>
    <x v="2"/>
    <x v="1"/>
    <n v="-6.35"/>
    <n v="67.61"/>
    <x v="12"/>
  </r>
  <r>
    <d v="2018-05-01T00:00:00"/>
    <x v="9"/>
    <x v="0"/>
    <n v="-254.08"/>
    <n v="2590"/>
    <x v="12"/>
  </r>
  <r>
    <d v="2018-05-01T00:00:00"/>
    <x v="2"/>
    <x v="2"/>
    <n v="172.63"/>
    <n v="3889.76"/>
    <x v="15"/>
  </r>
  <r>
    <d v="2018-05-01T00:00:00"/>
    <x v="2"/>
    <x v="3"/>
    <n v="7.79"/>
    <n v="175.43"/>
    <x v="15"/>
  </r>
  <r>
    <d v="2018-05-01T00:00:00"/>
    <x v="2"/>
    <x v="0"/>
    <n v="-365.33"/>
    <n v="3889.76"/>
    <x v="15"/>
  </r>
  <r>
    <d v="2018-05-01T00:00:00"/>
    <x v="2"/>
    <x v="1"/>
    <n v="-16.48"/>
    <n v="175.43"/>
    <x v="15"/>
  </r>
  <r>
    <d v="2018-05-01T00:00:00"/>
    <x v="2"/>
    <x v="2"/>
    <n v="104"/>
    <n v="2343.44"/>
    <x v="12"/>
  </r>
  <r>
    <d v="2018-05-01T00:00:00"/>
    <x v="2"/>
    <x v="3"/>
    <n v="4.6900000000000004"/>
    <n v="105.69"/>
    <x v="12"/>
  </r>
  <r>
    <d v="2018-05-01T00:00:00"/>
    <x v="2"/>
    <x v="0"/>
    <n v="-220.1"/>
    <n v="2343.44"/>
    <x v="12"/>
  </r>
  <r>
    <d v="2018-05-01T00:00:00"/>
    <x v="2"/>
    <x v="1"/>
    <n v="-9.93"/>
    <n v="105.69"/>
    <x v="12"/>
  </r>
  <r>
    <d v="2018-05-01T00:00:00"/>
    <x v="9"/>
    <x v="1"/>
    <n v="-11.46"/>
    <n v="116.81"/>
    <x v="12"/>
  </r>
  <r>
    <d v="2018-05-01T00:00:00"/>
    <x v="8"/>
    <x v="2"/>
    <n v="85.21"/>
    <n v="2590"/>
    <x v="12"/>
  </r>
  <r>
    <d v="2018-05-01T00:00:00"/>
    <x v="8"/>
    <x v="3"/>
    <n v="3.84"/>
    <n v="116.81"/>
    <x v="12"/>
  </r>
  <r>
    <d v="2018-05-01T00:00:00"/>
    <x v="2"/>
    <x v="2"/>
    <n v="438.19"/>
    <n v="9873.77"/>
    <x v="12"/>
  </r>
  <r>
    <d v="2018-05-01T00:00:00"/>
    <x v="2"/>
    <x v="3"/>
    <n v="19.760000000000002"/>
    <n v="445.31"/>
    <x v="12"/>
  </r>
  <r>
    <d v="2018-05-01T00:00:00"/>
    <x v="2"/>
    <x v="0"/>
    <n v="-927.34"/>
    <n v="9873.77"/>
    <x v="12"/>
  </r>
  <r>
    <d v="2018-05-01T00:00:00"/>
    <x v="2"/>
    <x v="1"/>
    <n v="-41.82"/>
    <n v="445.31"/>
    <x v="12"/>
  </r>
  <r>
    <d v="2018-05-01T00:00:00"/>
    <x v="9"/>
    <x v="0"/>
    <n v="-1673.1"/>
    <n v="17055"/>
    <x v="12"/>
  </r>
  <r>
    <d v="2018-05-01T00:00:00"/>
    <x v="9"/>
    <x v="1"/>
    <n v="-75.459999999999994"/>
    <n v="769.18"/>
    <x v="12"/>
  </r>
  <r>
    <d v="2018-05-01T00:00:00"/>
    <x v="8"/>
    <x v="2"/>
    <n v="561.11"/>
    <n v="17055"/>
    <x v="12"/>
  </r>
  <r>
    <d v="2018-05-01T00:00:00"/>
    <x v="8"/>
    <x v="3"/>
    <n v="25.3"/>
    <n v="769.18"/>
    <x v="12"/>
  </r>
  <r>
    <d v="2018-06-01T00:00:00"/>
    <x v="9"/>
    <x v="0"/>
    <n v="-33.06"/>
    <n v="337"/>
    <x v="6"/>
  </r>
  <r>
    <d v="2018-06-01T00:00:00"/>
    <x v="9"/>
    <x v="1"/>
    <n v="-1.49"/>
    <n v="15.2"/>
    <x v="6"/>
  </r>
  <r>
    <d v="2018-06-01T00:00:00"/>
    <x v="8"/>
    <x v="6"/>
    <n v="-2.4900000000000002"/>
    <n v="337"/>
    <x v="6"/>
  </r>
  <r>
    <d v="2018-06-01T00:00:00"/>
    <x v="8"/>
    <x v="2"/>
    <n v="11.09"/>
    <n v="337"/>
    <x v="6"/>
  </r>
  <r>
    <d v="2018-06-01T00:00:00"/>
    <x v="8"/>
    <x v="3"/>
    <n v="0.5"/>
    <n v="15.2"/>
    <x v="6"/>
  </r>
  <r>
    <d v="2018-06-01T00:00:00"/>
    <x v="7"/>
    <x v="0"/>
    <n v="-516.30999999999995"/>
    <n v="3871.47"/>
    <x v="1"/>
  </r>
  <r>
    <d v="2018-06-01T00:00:00"/>
    <x v="7"/>
    <x v="0"/>
    <n v="-390.13"/>
    <n v="2925"/>
    <x v="5"/>
  </r>
  <r>
    <d v="2018-06-01T00:00:00"/>
    <x v="7"/>
    <x v="1"/>
    <n v="-17.63"/>
    <n v="132.01"/>
    <x v="5"/>
  </r>
  <r>
    <d v="2018-05-01T00:00:00"/>
    <x v="9"/>
    <x v="0"/>
    <n v="-12850.21"/>
    <n v="130990.91"/>
    <x v="1"/>
  </r>
  <r>
    <d v="2018-05-01T00:00:00"/>
    <x v="9"/>
    <x v="1"/>
    <n v="-579.5"/>
    <n v="5907.69"/>
    <x v="1"/>
  </r>
  <r>
    <d v="2018-05-01T00:00:00"/>
    <x v="10"/>
    <x v="0"/>
    <n v="-1525.21"/>
    <n v="19363"/>
    <x v="1"/>
  </r>
  <r>
    <d v="2018-05-01T00:00:00"/>
    <x v="10"/>
    <x v="1"/>
    <n v="-68.760000000000005"/>
    <n v="873.27"/>
    <x v="1"/>
  </r>
  <r>
    <d v="2018-06-01T00:00:00"/>
    <x v="2"/>
    <x v="1"/>
    <n v="-1.1200000000000001"/>
    <n v="11.91"/>
    <x v="5"/>
  </r>
  <r>
    <d v="2018-06-01T00:00:00"/>
    <x v="7"/>
    <x v="4"/>
    <n v="-9.4499999999999993"/>
    <n v="70.88"/>
    <x v="3"/>
  </r>
  <r>
    <d v="2018-06-01T00:00:00"/>
    <x v="7"/>
    <x v="5"/>
    <n v="-0.43"/>
    <n v="3.2"/>
    <x v="3"/>
  </r>
  <r>
    <d v="2018-06-01T00:00:00"/>
    <x v="2"/>
    <x v="4"/>
    <n v="-12.21"/>
    <n v="130"/>
    <x v="3"/>
  </r>
  <r>
    <d v="2018-06-01T00:00:00"/>
    <x v="2"/>
    <x v="5"/>
    <n v="-0.56000000000000005"/>
    <n v="5.87"/>
    <x v="3"/>
  </r>
  <r>
    <d v="2018-06-01T00:00:00"/>
    <x v="2"/>
    <x v="4"/>
    <n v="-14.09"/>
    <n v="150"/>
    <x v="3"/>
  </r>
  <r>
    <d v="2018-06-01T00:00:00"/>
    <x v="2"/>
    <x v="5"/>
    <n v="-0.63"/>
    <n v="6.76"/>
    <x v="3"/>
  </r>
  <r>
    <d v="2018-06-01T00:00:00"/>
    <x v="7"/>
    <x v="4"/>
    <n v="-60.97"/>
    <n v="457.12"/>
    <x v="3"/>
  </r>
  <r>
    <d v="2018-06-01T00:00:00"/>
    <x v="7"/>
    <x v="5"/>
    <n v="-2.74"/>
    <n v="20.61"/>
    <x v="3"/>
  </r>
  <r>
    <d v="2018-06-01T00:00:00"/>
    <x v="7"/>
    <x v="0"/>
    <n v="-108.82"/>
    <n v="816"/>
    <x v="14"/>
  </r>
  <r>
    <d v="2018-06-01T00:00:00"/>
    <x v="7"/>
    <x v="1"/>
    <n v="-4.91"/>
    <n v="36.799999999999997"/>
    <x v="14"/>
  </r>
  <r>
    <d v="2018-06-01T00:00:00"/>
    <x v="2"/>
    <x v="6"/>
    <n v="0"/>
    <n v="2299"/>
    <x v="14"/>
  </r>
  <r>
    <d v="2018-06-01T00:00:00"/>
    <x v="2"/>
    <x v="4"/>
    <n v="-3.94"/>
    <n v="42"/>
    <x v="3"/>
  </r>
  <r>
    <d v="2018-06-01T00:00:00"/>
    <x v="2"/>
    <x v="5"/>
    <n v="-0.18"/>
    <n v="1.89"/>
    <x v="3"/>
  </r>
  <r>
    <d v="2018-06-01T00:00:00"/>
    <x v="2"/>
    <x v="4"/>
    <n v="-77.97"/>
    <n v="830"/>
    <x v="3"/>
  </r>
  <r>
    <d v="2018-06-01T00:00:00"/>
    <x v="2"/>
    <x v="5"/>
    <n v="-3.52"/>
    <n v="37.42"/>
    <x v="3"/>
  </r>
  <r>
    <d v="2018-05-01T00:00:00"/>
    <x v="2"/>
    <x v="2"/>
    <n v="3.68"/>
    <n v="83"/>
    <x v="5"/>
  </r>
  <r>
    <d v="2018-05-01T00:00:00"/>
    <x v="2"/>
    <x v="3"/>
    <n v="0.17"/>
    <n v="3.74"/>
    <x v="5"/>
  </r>
  <r>
    <d v="2018-05-01T00:00:00"/>
    <x v="2"/>
    <x v="0"/>
    <n v="-7.8"/>
    <n v="83"/>
    <x v="5"/>
  </r>
  <r>
    <d v="2018-05-01T00:00:00"/>
    <x v="2"/>
    <x v="1"/>
    <n v="-0.35"/>
    <n v="3.74"/>
    <x v="5"/>
  </r>
  <r>
    <d v="2018-06-01T00:00:00"/>
    <x v="7"/>
    <x v="4"/>
    <n v="-62.28"/>
    <n v="466.91"/>
    <x v="3"/>
  </r>
  <r>
    <d v="2018-06-01T00:00:00"/>
    <x v="7"/>
    <x v="5"/>
    <n v="-2.8"/>
    <n v="21.05"/>
    <x v="3"/>
  </r>
  <r>
    <d v="2018-06-01T00:00:00"/>
    <x v="2"/>
    <x v="4"/>
    <n v="-79.540000000000006"/>
    <n v="847"/>
    <x v="3"/>
  </r>
  <r>
    <d v="2018-06-01T00:00:00"/>
    <x v="2"/>
    <x v="5"/>
    <n v="-3.59"/>
    <n v="38.19"/>
    <x v="3"/>
  </r>
  <r>
    <d v="2018-06-01T00:00:00"/>
    <x v="7"/>
    <x v="4"/>
    <n v="-11.01"/>
    <n v="82.5"/>
    <x v="3"/>
  </r>
  <r>
    <d v="2018-06-01T00:00:00"/>
    <x v="7"/>
    <x v="5"/>
    <n v="-0.49"/>
    <n v="3.71"/>
    <x v="3"/>
  </r>
  <r>
    <d v="2018-06-01T00:00:00"/>
    <x v="7"/>
    <x v="4"/>
    <n v="-3.13"/>
    <n v="23.47"/>
    <x v="3"/>
  </r>
  <r>
    <d v="2018-06-01T00:00:00"/>
    <x v="7"/>
    <x v="5"/>
    <n v="-0.14000000000000001"/>
    <n v="1.06"/>
    <x v="3"/>
  </r>
  <r>
    <d v="2018-05-01T00:00:00"/>
    <x v="9"/>
    <x v="4"/>
    <n v="-11.77"/>
    <n v="120"/>
    <x v="3"/>
  </r>
  <r>
    <d v="2018-05-01T00:00:00"/>
    <x v="9"/>
    <x v="5"/>
    <n v="-0.53"/>
    <n v="5.41"/>
    <x v="3"/>
  </r>
  <r>
    <d v="2018-06-01T00:00:00"/>
    <x v="7"/>
    <x v="0"/>
    <n v="-2498.94"/>
    <n v="18738.27"/>
    <x v="1"/>
  </r>
  <r>
    <d v="2018-06-01T00:00:00"/>
    <x v="7"/>
    <x v="1"/>
    <n v="-112.72"/>
    <n v="845.11"/>
    <x v="1"/>
  </r>
  <r>
    <d v="2018-06-01T00:00:00"/>
    <x v="2"/>
    <x v="6"/>
    <n v="0"/>
    <n v="52816.27"/>
    <x v="1"/>
  </r>
  <r>
    <d v="2018-06-01T00:00:00"/>
    <x v="2"/>
    <x v="2"/>
    <n v="2343.98"/>
    <n v="52816.27"/>
    <x v="1"/>
  </r>
  <r>
    <d v="2018-06-01T00:00:00"/>
    <x v="2"/>
    <x v="3"/>
    <n v="105.71"/>
    <n v="2381.9899999999998"/>
    <x v="1"/>
  </r>
  <r>
    <d v="2018-06-01T00:00:00"/>
    <x v="2"/>
    <x v="0"/>
    <n v="-3200.62"/>
    <n v="34078"/>
    <x v="1"/>
  </r>
  <r>
    <d v="2018-06-01T00:00:00"/>
    <x v="2"/>
    <x v="1"/>
    <n v="-144.35"/>
    <n v="1536.91"/>
    <x v="1"/>
  </r>
  <r>
    <d v="2018-05-01T00:00:00"/>
    <x v="2"/>
    <x v="2"/>
    <n v="133.32"/>
    <n v="3004.02"/>
    <x v="1"/>
  </r>
  <r>
    <d v="2018-05-01T00:00:00"/>
    <x v="2"/>
    <x v="3"/>
    <n v="6.02"/>
    <n v="135.47999999999999"/>
    <x v="1"/>
  </r>
  <r>
    <d v="2018-05-01T00:00:00"/>
    <x v="2"/>
    <x v="0"/>
    <n v="-282.14999999999998"/>
    <n v="3004.02"/>
    <x v="1"/>
  </r>
  <r>
    <d v="2018-05-01T00:00:00"/>
    <x v="2"/>
    <x v="1"/>
    <n v="-12.72"/>
    <n v="135.47999999999999"/>
    <x v="1"/>
  </r>
  <r>
    <d v="2018-05-01T00:00:00"/>
    <x v="2"/>
    <x v="6"/>
    <n v="0"/>
    <n v="3004.02"/>
    <x v="1"/>
  </r>
  <r>
    <d v="2018-05-01T00:00:00"/>
    <x v="9"/>
    <x v="0"/>
    <n v="-352.4"/>
    <n v="3592.14"/>
    <x v="1"/>
  </r>
  <r>
    <d v="2018-05-01T00:00:00"/>
    <x v="9"/>
    <x v="1"/>
    <n v="-15.89"/>
    <n v="162"/>
    <x v="1"/>
  </r>
  <r>
    <d v="2018-05-01T00:00:00"/>
    <x v="8"/>
    <x v="2"/>
    <n v="118.18"/>
    <n v="3592.14"/>
    <x v="1"/>
  </r>
  <r>
    <d v="2018-05-01T00:00:00"/>
    <x v="8"/>
    <x v="3"/>
    <n v="5.33"/>
    <n v="162"/>
    <x v="1"/>
  </r>
  <r>
    <d v="2018-05-01T00:00:00"/>
    <x v="2"/>
    <x v="2"/>
    <n v="5.86"/>
    <n v="132"/>
    <x v="6"/>
  </r>
  <r>
    <d v="2018-05-01T00:00:00"/>
    <x v="2"/>
    <x v="3"/>
    <n v="0.26"/>
    <n v="5.95"/>
    <x v="6"/>
  </r>
  <r>
    <d v="2018-05-01T00:00:00"/>
    <x v="2"/>
    <x v="0"/>
    <n v="-12.4"/>
    <n v="132"/>
    <x v="6"/>
  </r>
  <r>
    <d v="2018-05-01T00:00:00"/>
    <x v="2"/>
    <x v="1"/>
    <n v="-0.56000000000000005"/>
    <n v="5.95"/>
    <x v="6"/>
  </r>
  <r>
    <d v="2018-05-01T00:00:00"/>
    <x v="2"/>
    <x v="6"/>
    <n v="0"/>
    <n v="132"/>
    <x v="6"/>
  </r>
  <r>
    <d v="2018-05-01T00:00:00"/>
    <x v="8"/>
    <x v="6"/>
    <n v="-26.6"/>
    <n v="3592.14"/>
    <x v="1"/>
  </r>
  <r>
    <d v="2018-05-01T00:00:00"/>
    <x v="2"/>
    <x v="4"/>
    <n v="-6.48"/>
    <n v="69"/>
    <x v="3"/>
  </r>
  <r>
    <d v="2018-05-01T00:00:00"/>
    <x v="2"/>
    <x v="5"/>
    <n v="-0.28999999999999998"/>
    <n v="3.11"/>
    <x v="3"/>
  </r>
  <r>
    <d v="2018-05-01T00:00:00"/>
    <x v="2"/>
    <x v="4"/>
    <n v="-4.17"/>
    <n v="44.4"/>
    <x v="3"/>
  </r>
  <r>
    <d v="2018-05-01T00:00:00"/>
    <x v="2"/>
    <x v="5"/>
    <n v="-0.19"/>
    <n v="2"/>
    <x v="3"/>
  </r>
  <r>
    <d v="2018-05-01T00:00:00"/>
    <x v="2"/>
    <x v="6"/>
    <n v="0"/>
    <n v="83"/>
    <x v="5"/>
  </r>
  <r>
    <d v="2018-05-01T00:00:00"/>
    <x v="9"/>
    <x v="0"/>
    <n v="-12.26"/>
    <n v="125"/>
    <x v="5"/>
  </r>
  <r>
    <d v="2018-05-01T00:00:00"/>
    <x v="9"/>
    <x v="1"/>
    <n v="-0.55000000000000004"/>
    <n v="5.64"/>
    <x v="5"/>
  </r>
  <r>
    <d v="2018-05-01T00:00:00"/>
    <x v="8"/>
    <x v="2"/>
    <n v="4.1100000000000003"/>
    <n v="125"/>
    <x v="5"/>
  </r>
  <r>
    <d v="2018-05-01T00:00:00"/>
    <x v="8"/>
    <x v="3"/>
    <n v="0.19"/>
    <n v="5.64"/>
    <x v="5"/>
  </r>
  <r>
    <d v="2018-05-01T00:00:00"/>
    <x v="8"/>
    <x v="6"/>
    <n v="-0.93"/>
    <n v="125"/>
    <x v="5"/>
  </r>
  <r>
    <d v="2018-05-01T00:00:00"/>
    <x v="2"/>
    <x v="2"/>
    <n v="663.72"/>
    <n v="14955.44"/>
    <x v="1"/>
  </r>
  <r>
    <d v="2018-05-01T00:00:00"/>
    <x v="2"/>
    <x v="3"/>
    <n v="29.92"/>
    <n v="674.47"/>
    <x v="1"/>
  </r>
  <r>
    <d v="2018-05-01T00:00:00"/>
    <x v="2"/>
    <x v="0"/>
    <n v="-1404.62"/>
    <n v="14955.44"/>
    <x v="1"/>
  </r>
  <r>
    <d v="2018-05-01T00:00:00"/>
    <x v="2"/>
    <x v="1"/>
    <n v="-63.35"/>
    <n v="674.47"/>
    <x v="1"/>
  </r>
  <r>
    <d v="2018-05-01T00:00:00"/>
    <x v="2"/>
    <x v="6"/>
    <n v="0"/>
    <n v="14955.44"/>
    <x v="1"/>
  </r>
  <r>
    <d v="2018-05-01T00:00:00"/>
    <x v="2"/>
    <x v="4"/>
    <n v="-38.07"/>
    <n v="405.4"/>
    <x v="3"/>
  </r>
  <r>
    <d v="2018-05-01T00:00:00"/>
    <x v="2"/>
    <x v="5"/>
    <n v="-1.72"/>
    <n v="18.3"/>
    <x v="3"/>
  </r>
  <r>
    <d v="2018-05-01T00:00:00"/>
    <x v="9"/>
    <x v="4"/>
    <n v="-59.62"/>
    <n v="608"/>
    <x v="3"/>
  </r>
  <r>
    <d v="2018-05-01T00:00:00"/>
    <x v="9"/>
    <x v="5"/>
    <n v="-2.69"/>
    <n v="27.44"/>
    <x v="3"/>
  </r>
  <r>
    <d v="2018-05-01T00:00:00"/>
    <x v="9"/>
    <x v="0"/>
    <n v="-723.31"/>
    <n v="7373.35"/>
    <x v="1"/>
  </r>
  <r>
    <d v="2018-05-01T00:00:00"/>
    <x v="9"/>
    <x v="1"/>
    <n v="-32.630000000000003"/>
    <n v="332.53"/>
    <x v="1"/>
  </r>
  <r>
    <d v="2018-05-01T00:00:00"/>
    <x v="8"/>
    <x v="2"/>
    <n v="242.57"/>
    <n v="7373.35"/>
    <x v="1"/>
  </r>
  <r>
    <d v="2018-05-01T00:00:00"/>
    <x v="8"/>
    <x v="3"/>
    <n v="10.95"/>
    <n v="332.53"/>
    <x v="1"/>
  </r>
  <r>
    <d v="2018-05-01T00:00:00"/>
    <x v="8"/>
    <x v="6"/>
    <n v="-54.56"/>
    <n v="7373.35"/>
    <x v="1"/>
  </r>
  <r>
    <d v="2018-05-01T00:00:00"/>
    <x v="9"/>
    <x v="0"/>
    <n v="-2245.54"/>
    <n v="22890.080000000002"/>
    <x v="1"/>
  </r>
  <r>
    <d v="2018-05-01T00:00:00"/>
    <x v="9"/>
    <x v="1"/>
    <n v="-101.27"/>
    <n v="1032.3900000000001"/>
    <x v="1"/>
  </r>
  <r>
    <d v="2018-05-01T00:00:00"/>
    <x v="8"/>
    <x v="2"/>
    <n v="753.07"/>
    <n v="22890.080000000002"/>
    <x v="1"/>
  </r>
  <r>
    <d v="2018-05-01T00:00:00"/>
    <x v="8"/>
    <x v="3"/>
    <n v="34"/>
    <n v="1032.3900000000001"/>
    <x v="1"/>
  </r>
  <r>
    <d v="2018-05-01T00:00:00"/>
    <x v="8"/>
    <x v="6"/>
    <n v="-169.38"/>
    <n v="22890.080000000002"/>
    <x v="1"/>
  </r>
  <r>
    <d v="2018-05-01T00:00:00"/>
    <x v="8"/>
    <x v="6"/>
    <n v="-3.1"/>
    <n v="419"/>
    <x v="6"/>
  </r>
  <r>
    <d v="2018-05-01T00:00:00"/>
    <x v="8"/>
    <x v="2"/>
    <n v="13.78"/>
    <n v="419"/>
    <x v="6"/>
  </r>
  <r>
    <d v="2018-05-01T00:00:00"/>
    <x v="8"/>
    <x v="3"/>
    <n v="0.62"/>
    <n v="18.899999999999999"/>
    <x v="6"/>
  </r>
  <r>
    <d v="2018-05-01T00:00:00"/>
    <x v="9"/>
    <x v="0"/>
    <n v="-3691.61"/>
    <n v="37631.18"/>
    <x v="1"/>
  </r>
  <r>
    <d v="2018-05-01T00:00:00"/>
    <x v="9"/>
    <x v="1"/>
    <n v="-166.49"/>
    <n v="1697.17"/>
    <x v="1"/>
  </r>
  <r>
    <d v="2018-05-01T00:00:00"/>
    <x v="10"/>
    <x v="0"/>
    <n v="-263.56"/>
    <n v="3346"/>
    <x v="1"/>
  </r>
  <r>
    <d v="2018-05-01T00:00:00"/>
    <x v="10"/>
    <x v="1"/>
    <n v="-11.89"/>
    <n v="150.9"/>
    <x v="1"/>
  </r>
  <r>
    <d v="2018-05-01T00:00:00"/>
    <x v="11"/>
    <x v="0"/>
    <n v="-1.47"/>
    <n v="20"/>
    <x v="2"/>
  </r>
  <r>
    <d v="2018-05-01T00:00:00"/>
    <x v="11"/>
    <x v="1"/>
    <n v="-7.0000000000000007E-2"/>
    <n v="0.9"/>
    <x v="2"/>
  </r>
  <r>
    <d v="2018-05-01T00:00:00"/>
    <x v="9"/>
    <x v="0"/>
    <n v="-78.09"/>
    <n v="796"/>
    <x v="6"/>
  </r>
  <r>
    <d v="2018-05-01T00:00:00"/>
    <x v="9"/>
    <x v="1"/>
    <n v="-3.52"/>
    <n v="35.9"/>
    <x v="6"/>
  </r>
  <r>
    <d v="2018-05-01T00:00:00"/>
    <x v="10"/>
    <x v="0"/>
    <n v="-11.42"/>
    <n v="145"/>
    <x v="6"/>
  </r>
  <r>
    <d v="2018-05-01T00:00:00"/>
    <x v="10"/>
    <x v="1"/>
    <n v="-0.51"/>
    <n v="6.54"/>
    <x v="6"/>
  </r>
  <r>
    <d v="2018-05-01T00:00:00"/>
    <x v="8"/>
    <x v="6"/>
    <n v="-6.96"/>
    <n v="941"/>
    <x v="6"/>
  </r>
  <r>
    <d v="2018-05-01T00:00:00"/>
    <x v="8"/>
    <x v="2"/>
    <n v="30.96"/>
    <n v="941"/>
    <x v="6"/>
  </r>
  <r>
    <d v="2018-05-01T00:00:00"/>
    <x v="8"/>
    <x v="3"/>
    <n v="1.39"/>
    <n v="42.44"/>
    <x v="6"/>
  </r>
  <r>
    <d v="2018-05-01T00:00:00"/>
    <x v="11"/>
    <x v="0"/>
    <n v="-1.54"/>
    <n v="21"/>
    <x v="2"/>
  </r>
  <r>
    <d v="2018-05-01T00:00:00"/>
    <x v="11"/>
    <x v="1"/>
    <n v="-7.0000000000000007E-2"/>
    <n v="0.95"/>
    <x v="2"/>
  </r>
  <r>
    <d v="2018-05-01T00:00:00"/>
    <x v="9"/>
    <x v="0"/>
    <n v="-15929.07"/>
    <n v="162375.74"/>
    <x v="2"/>
  </r>
  <r>
    <d v="2018-05-01T00:00:00"/>
    <x v="9"/>
    <x v="1"/>
    <n v="-718.4"/>
    <n v="7323.19"/>
    <x v="2"/>
  </r>
  <r>
    <d v="2018-05-01T00:00:00"/>
    <x v="10"/>
    <x v="0"/>
    <n v="-119.81"/>
    <n v="1521"/>
    <x v="2"/>
  </r>
  <r>
    <d v="2018-05-01T00:00:00"/>
    <x v="10"/>
    <x v="5"/>
    <n v="-0.09"/>
    <n v="1.22"/>
    <x v="3"/>
  </r>
  <r>
    <d v="2018-05-01T00:00:00"/>
    <x v="9"/>
    <x v="0"/>
    <n v="-439.28"/>
    <n v="4478"/>
    <x v="5"/>
  </r>
  <r>
    <d v="2018-05-01T00:00:00"/>
    <x v="9"/>
    <x v="1"/>
    <n v="-19.809999999999999"/>
    <n v="201.96"/>
    <x v="5"/>
  </r>
  <r>
    <d v="2018-05-01T00:00:00"/>
    <x v="10"/>
    <x v="0"/>
    <n v="-52.31"/>
    <n v="664"/>
    <x v="5"/>
  </r>
  <r>
    <d v="2018-05-01T00:00:00"/>
    <x v="10"/>
    <x v="1"/>
    <n v="-2.36"/>
    <n v="29.94"/>
    <x v="5"/>
  </r>
  <r>
    <d v="2018-05-01T00:00:00"/>
    <x v="8"/>
    <x v="6"/>
    <n v="-38.04"/>
    <n v="5142"/>
    <x v="5"/>
  </r>
  <r>
    <d v="2018-05-01T00:00:00"/>
    <x v="9"/>
    <x v="0"/>
    <n v="-7448.73"/>
    <n v="75930"/>
    <x v="4"/>
  </r>
  <r>
    <d v="2018-05-01T00:00:00"/>
    <x v="9"/>
    <x v="1"/>
    <n v="-335.94"/>
    <n v="3424.45"/>
    <x v="4"/>
  </r>
  <r>
    <d v="2018-05-01T00:00:00"/>
    <x v="10"/>
    <x v="0"/>
    <n v="-886.17"/>
    <n v="11250"/>
    <x v="4"/>
  </r>
  <r>
    <d v="2018-05-01T00:00:00"/>
    <x v="10"/>
    <x v="1"/>
    <n v="-39.96"/>
    <n v="507.38"/>
    <x v="4"/>
  </r>
  <r>
    <d v="2018-05-01T00:00:00"/>
    <x v="8"/>
    <x v="2"/>
    <n v="2868.22"/>
    <n v="87180"/>
    <x v="4"/>
  </r>
  <r>
    <d v="2018-05-01T00:00:00"/>
    <x v="8"/>
    <x v="3"/>
    <n v="129.35"/>
    <n v="3931.82"/>
    <x v="4"/>
  </r>
  <r>
    <d v="2018-05-01T00:00:00"/>
    <x v="8"/>
    <x v="2"/>
    <n v="169.16"/>
    <n v="5142"/>
    <x v="5"/>
  </r>
  <r>
    <d v="2018-05-01T00:00:00"/>
    <x v="8"/>
    <x v="3"/>
    <n v="7.63"/>
    <n v="231.92"/>
    <x v="5"/>
  </r>
  <r>
    <d v="2018-05-01T00:00:00"/>
    <x v="9"/>
    <x v="0"/>
    <n v="-7599.41"/>
    <n v="77465.88"/>
    <x v="1"/>
  </r>
  <r>
    <d v="2018-05-01T00:00:00"/>
    <x v="9"/>
    <x v="1"/>
    <n v="-342.75"/>
    <n v="3493.7"/>
    <x v="1"/>
  </r>
  <r>
    <d v="2018-05-01T00:00:00"/>
    <x v="10"/>
    <x v="0"/>
    <n v="-644.16"/>
    <n v="8178"/>
    <x v="1"/>
  </r>
  <r>
    <d v="2018-05-01T00:00:00"/>
    <x v="10"/>
    <x v="1"/>
    <n v="-29.04"/>
    <n v="368.81"/>
    <x v="1"/>
  </r>
  <r>
    <d v="2018-05-01T00:00:00"/>
    <x v="8"/>
    <x v="6"/>
    <n v="-633.76"/>
    <n v="85643.89"/>
    <x v="1"/>
  </r>
  <r>
    <d v="2018-05-01T00:00:00"/>
    <x v="8"/>
    <x v="2"/>
    <n v="2817.73"/>
    <n v="85643.89"/>
    <x v="1"/>
  </r>
  <r>
    <d v="2018-05-01T00:00:00"/>
    <x v="8"/>
    <x v="3"/>
    <n v="127.05"/>
    <n v="3862.55"/>
    <x v="1"/>
  </r>
  <r>
    <d v="2018-05-01T00:00:00"/>
    <x v="9"/>
    <x v="4"/>
    <n v="-3.8"/>
    <n v="38.64"/>
    <x v="3"/>
  </r>
  <r>
    <d v="2018-05-01T00:00:00"/>
    <x v="9"/>
    <x v="5"/>
    <n v="-0.18"/>
    <n v="1.74"/>
    <x v="3"/>
  </r>
  <r>
    <d v="2018-05-01T00:00:00"/>
    <x v="10"/>
    <x v="4"/>
    <n v="-0.48"/>
    <n v="6"/>
    <x v="3"/>
  </r>
  <r>
    <d v="2018-05-01T00:00:00"/>
    <x v="10"/>
    <x v="5"/>
    <n v="-0.02"/>
    <n v="0.28000000000000003"/>
    <x v="3"/>
  </r>
  <r>
    <d v="2018-05-01T00:00:00"/>
    <x v="9"/>
    <x v="0"/>
    <n v="-1777.18"/>
    <n v="18116"/>
    <x v="13"/>
  </r>
  <r>
    <d v="2018-05-01T00:00:00"/>
    <x v="9"/>
    <x v="1"/>
    <n v="-80.150000000000006"/>
    <n v="817.03"/>
    <x v="13"/>
  </r>
  <r>
    <d v="2018-05-01T00:00:00"/>
    <x v="10"/>
    <x v="0"/>
    <n v="-211.42"/>
    <n v="2684"/>
    <x v="13"/>
  </r>
  <r>
    <d v="2018-05-01T00:00:00"/>
    <x v="10"/>
    <x v="1"/>
    <n v="-9.5399999999999991"/>
    <n v="121.05"/>
    <x v="13"/>
  </r>
  <r>
    <d v="2018-05-01T00:00:00"/>
    <x v="8"/>
    <x v="6"/>
    <n v="-153.91999999999999"/>
    <n v="20800"/>
    <x v="13"/>
  </r>
  <r>
    <d v="2018-05-01T00:00:00"/>
    <x v="8"/>
    <x v="2"/>
    <n v="684.32"/>
    <n v="20800"/>
    <x v="13"/>
  </r>
  <r>
    <d v="2018-05-01T00:00:00"/>
    <x v="8"/>
    <x v="3"/>
    <n v="30.86"/>
    <n v="938.08"/>
    <x v="13"/>
  </r>
  <r>
    <d v="2018-05-01T00:00:00"/>
    <x v="9"/>
    <x v="0"/>
    <n v="-18306.75"/>
    <n v="186613.99"/>
    <x v="2"/>
  </r>
  <r>
    <d v="2018-05-01T00:00:00"/>
    <x v="9"/>
    <x v="1"/>
    <n v="-825.67"/>
    <n v="8416.2800000000007"/>
    <x v="2"/>
  </r>
  <r>
    <d v="2018-05-01T00:00:00"/>
    <x v="10"/>
    <x v="0"/>
    <n v="-2187.2199999999998"/>
    <n v="27766.34"/>
    <x v="2"/>
  </r>
  <r>
    <d v="2018-05-01T00:00:00"/>
    <x v="10"/>
    <x v="1"/>
    <n v="-98.63"/>
    <n v="1252.18"/>
    <x v="2"/>
  </r>
  <r>
    <d v="2018-05-01T00:00:00"/>
    <x v="8"/>
    <x v="6"/>
    <n v="-1586.63"/>
    <n v="214400.33"/>
    <x v="2"/>
  </r>
  <r>
    <d v="2018-05-01T00:00:00"/>
    <x v="8"/>
    <x v="2"/>
    <n v="7053.72"/>
    <n v="214400.33"/>
    <x v="2"/>
  </r>
  <r>
    <d v="2018-05-01T00:00:00"/>
    <x v="8"/>
    <x v="3"/>
    <n v="318.18"/>
    <n v="9669.5300000000007"/>
    <x v="2"/>
  </r>
  <r>
    <d v="2018-05-01T00:00:00"/>
    <x v="9"/>
    <x v="0"/>
    <n v="-2625.86"/>
    <n v="26767.17"/>
    <x v="1"/>
  </r>
  <r>
    <d v="2018-05-01T00:00:00"/>
    <x v="9"/>
    <x v="1"/>
    <n v="-118.42"/>
    <n v="1207.2"/>
    <x v="1"/>
  </r>
  <r>
    <d v="2018-05-01T00:00:00"/>
    <x v="8"/>
    <x v="6"/>
    <n v="-198.08"/>
    <n v="26767.17"/>
    <x v="1"/>
  </r>
  <r>
    <d v="2018-05-01T00:00:00"/>
    <x v="8"/>
    <x v="2"/>
    <n v="880.64"/>
    <n v="26767.17"/>
    <x v="1"/>
  </r>
  <r>
    <d v="2018-05-01T00:00:00"/>
    <x v="8"/>
    <x v="3"/>
    <n v="39.72"/>
    <n v="1207.2"/>
    <x v="1"/>
  </r>
  <r>
    <d v="2018-05-01T00:00:00"/>
    <x v="9"/>
    <x v="0"/>
    <n v="-446.05"/>
    <n v="4546.9799999999996"/>
    <x v="2"/>
  </r>
  <r>
    <d v="2018-05-01T00:00:00"/>
    <x v="9"/>
    <x v="1"/>
    <n v="-20.11"/>
    <n v="205.06"/>
    <x v="2"/>
  </r>
  <r>
    <d v="2018-05-01T00:00:00"/>
    <x v="8"/>
    <x v="6"/>
    <n v="-33.659999999999997"/>
    <n v="4546.9799999999996"/>
    <x v="2"/>
  </r>
  <r>
    <d v="2018-05-01T00:00:00"/>
    <x v="8"/>
    <x v="2"/>
    <n v="149.58000000000001"/>
    <n v="4546.9799999999996"/>
    <x v="2"/>
  </r>
  <r>
    <d v="2018-05-01T00:00:00"/>
    <x v="8"/>
    <x v="3"/>
    <n v="6.76"/>
    <n v="205.06"/>
    <x v="2"/>
  </r>
  <r>
    <d v="2018-05-01T00:00:00"/>
    <x v="2"/>
    <x v="2"/>
    <n v="17.52"/>
    <n v="394.89"/>
    <x v="1"/>
  </r>
  <r>
    <d v="2018-05-01T00:00:00"/>
    <x v="2"/>
    <x v="3"/>
    <n v="0.79"/>
    <n v="17.809999999999999"/>
    <x v="1"/>
  </r>
  <r>
    <d v="2018-05-01T00:00:00"/>
    <x v="2"/>
    <x v="0"/>
    <n v="-37.090000000000003"/>
    <n v="394.89"/>
    <x v="1"/>
  </r>
  <r>
    <d v="2018-05-01T00:00:00"/>
    <x v="2"/>
    <x v="1"/>
    <n v="-1.67"/>
    <n v="17.809999999999999"/>
    <x v="1"/>
  </r>
  <r>
    <d v="2018-05-01T00:00:00"/>
    <x v="2"/>
    <x v="6"/>
    <n v="0"/>
    <n v="394.89"/>
    <x v="1"/>
  </r>
  <r>
    <d v="2018-05-01T00:00:00"/>
    <x v="9"/>
    <x v="0"/>
    <n v="-75.83"/>
    <n v="773"/>
    <x v="18"/>
  </r>
  <r>
    <d v="2018-05-01T00:00:00"/>
    <x v="9"/>
    <x v="1"/>
    <n v="-3.42"/>
    <n v="34.86"/>
    <x v="18"/>
  </r>
  <r>
    <d v="2018-05-01T00:00:00"/>
    <x v="8"/>
    <x v="2"/>
    <n v="25.43"/>
    <n v="773"/>
    <x v="18"/>
  </r>
  <r>
    <d v="2018-05-01T00:00:00"/>
    <x v="8"/>
    <x v="3"/>
    <n v="1.1499999999999999"/>
    <n v="34.86"/>
    <x v="18"/>
  </r>
  <r>
    <d v="2018-05-01T00:00:00"/>
    <x v="8"/>
    <x v="6"/>
    <n v="-5.72"/>
    <n v="773"/>
    <x v="18"/>
  </r>
  <r>
    <d v="2018-05-01T00:00:00"/>
    <x v="2"/>
    <x v="2"/>
    <n v="0"/>
    <n v="0.06"/>
    <x v="2"/>
  </r>
  <r>
    <d v="2018-05-01T00:00:00"/>
    <x v="2"/>
    <x v="0"/>
    <n v="0"/>
    <n v="0.06"/>
    <x v="2"/>
  </r>
  <r>
    <d v="2018-05-01T00:00:00"/>
    <x v="2"/>
    <x v="6"/>
    <n v="0"/>
    <n v="0.06"/>
    <x v="2"/>
  </r>
  <r>
    <d v="2018-05-01T00:00:00"/>
    <x v="9"/>
    <x v="0"/>
    <n v="-2548.11"/>
    <n v="25974.95"/>
    <x v="2"/>
  </r>
  <r>
    <d v="2018-05-01T00:00:00"/>
    <x v="9"/>
    <x v="1"/>
    <n v="-114.93"/>
    <n v="1171.48"/>
    <x v="2"/>
  </r>
  <r>
    <d v="2018-05-01T00:00:00"/>
    <x v="8"/>
    <x v="2"/>
    <n v="873"/>
    <n v="26534.95"/>
    <x v="2"/>
  </r>
  <r>
    <d v="2018-05-01T00:00:00"/>
    <x v="8"/>
    <x v="3"/>
    <n v="39.369999999999997"/>
    <n v="1196.74"/>
    <x v="2"/>
  </r>
  <r>
    <d v="2018-05-01T00:00:00"/>
    <x v="8"/>
    <x v="6"/>
    <n v="-196.36"/>
    <n v="26534.95"/>
    <x v="2"/>
  </r>
  <r>
    <d v="2018-05-01T00:00:00"/>
    <x v="2"/>
    <x v="2"/>
    <n v="27.55"/>
    <n v="622.91999999999996"/>
    <x v="10"/>
  </r>
  <r>
    <d v="2018-05-01T00:00:00"/>
    <x v="2"/>
    <x v="3"/>
    <n v="1.26"/>
    <n v="28"/>
    <x v="10"/>
  </r>
  <r>
    <d v="2018-05-01T00:00:00"/>
    <x v="2"/>
    <x v="2"/>
    <n v="9.19"/>
    <n v="207.58"/>
    <x v="26"/>
  </r>
  <r>
    <d v="2018-05-01T00:00:00"/>
    <x v="2"/>
    <x v="3"/>
    <n v="0.41"/>
    <n v="9.33"/>
    <x v="26"/>
  </r>
  <r>
    <d v="2018-05-01T00:00:00"/>
    <x v="2"/>
    <x v="0"/>
    <n v="-19.47"/>
    <n v="207.58"/>
    <x v="26"/>
  </r>
  <r>
    <d v="2018-05-01T00:00:00"/>
    <x v="2"/>
    <x v="1"/>
    <n v="-0.86"/>
    <n v="9.33"/>
    <x v="26"/>
  </r>
  <r>
    <d v="2018-05-01T00:00:00"/>
    <x v="2"/>
    <x v="6"/>
    <n v="0"/>
    <n v="207.58"/>
    <x v="26"/>
  </r>
  <r>
    <d v="2018-05-01T00:00:00"/>
    <x v="9"/>
    <x v="0"/>
    <n v="-28000.41"/>
    <n v="285427.03000000003"/>
    <x v="26"/>
  </r>
  <r>
    <d v="2018-05-01T00:00:00"/>
    <x v="9"/>
    <x v="1"/>
    <n v="-1262.79"/>
    <n v="12872.73"/>
    <x v="26"/>
  </r>
  <r>
    <d v="2018-05-01T00:00:00"/>
    <x v="8"/>
    <x v="2"/>
    <n v="9390.57"/>
    <n v="285427.03000000003"/>
    <x v="26"/>
  </r>
  <r>
    <d v="2018-05-01T00:00:00"/>
    <x v="8"/>
    <x v="3"/>
    <n v="423.47"/>
    <n v="12872.73"/>
    <x v="26"/>
  </r>
  <r>
    <d v="2018-05-01T00:00:00"/>
    <x v="8"/>
    <x v="6"/>
    <n v="-2112.19"/>
    <n v="285427.03000000003"/>
    <x v="26"/>
  </r>
  <r>
    <d v="2018-05-01T00:00:00"/>
    <x v="2"/>
    <x v="0"/>
    <n v="-58.3"/>
    <n v="622.91999999999996"/>
    <x v="10"/>
  </r>
  <r>
    <d v="2018-05-01T00:00:00"/>
    <x v="2"/>
    <x v="1"/>
    <n v="-2.63"/>
    <n v="28"/>
    <x v="10"/>
  </r>
  <r>
    <d v="2018-05-01T00:00:00"/>
    <x v="2"/>
    <x v="6"/>
    <n v="0"/>
    <n v="622.91999999999996"/>
    <x v="10"/>
  </r>
  <r>
    <d v="2018-05-01T00:00:00"/>
    <x v="2"/>
    <x v="2"/>
    <n v="25.76"/>
    <n v="582.41"/>
    <x v="16"/>
  </r>
  <r>
    <d v="2018-05-01T00:00:00"/>
    <x v="2"/>
    <x v="3"/>
    <n v="1.1399999999999999"/>
    <n v="26.16"/>
    <x v="16"/>
  </r>
  <r>
    <d v="2018-05-01T00:00:00"/>
    <x v="2"/>
    <x v="0"/>
    <n v="-54.5"/>
    <n v="582.41"/>
    <x v="16"/>
  </r>
  <r>
    <d v="2018-05-01T00:00:00"/>
    <x v="2"/>
    <x v="1"/>
    <n v="-2.4300000000000002"/>
    <n v="26.16"/>
    <x v="16"/>
  </r>
  <r>
    <d v="2018-05-01T00:00:00"/>
    <x v="2"/>
    <x v="6"/>
    <n v="0"/>
    <n v="582.41"/>
    <x v="16"/>
  </r>
  <r>
    <d v="2018-05-01T00:00:00"/>
    <x v="2"/>
    <x v="2"/>
    <n v="0.28000000000000003"/>
    <n v="6.98"/>
    <x v="18"/>
  </r>
  <r>
    <d v="2018-05-01T00:00:00"/>
    <x v="2"/>
    <x v="3"/>
    <n v="0"/>
    <n v="0.28000000000000003"/>
    <x v="18"/>
  </r>
  <r>
    <d v="2018-05-01T00:00:00"/>
    <x v="2"/>
    <x v="0"/>
    <n v="-0.64"/>
    <n v="6.98"/>
    <x v="18"/>
  </r>
  <r>
    <d v="2018-05-01T00:00:00"/>
    <x v="2"/>
    <x v="1"/>
    <n v="0"/>
    <n v="0.28000000000000003"/>
    <x v="18"/>
  </r>
  <r>
    <d v="2018-05-01T00:00:00"/>
    <x v="2"/>
    <x v="6"/>
    <n v="0"/>
    <n v="6.98"/>
    <x v="18"/>
  </r>
  <r>
    <d v="2018-05-01T00:00:00"/>
    <x v="8"/>
    <x v="2"/>
    <n v="599.82000000000005"/>
    <n v="18231.72"/>
    <x v="15"/>
  </r>
  <r>
    <d v="2018-05-01T00:00:00"/>
    <x v="8"/>
    <x v="3"/>
    <n v="20.81"/>
    <n v="632.64"/>
    <x v="15"/>
  </r>
  <r>
    <d v="2018-05-01T00:00:00"/>
    <x v="9"/>
    <x v="0"/>
    <n v="-1265.25"/>
    <n v="12897.54"/>
    <x v="15"/>
  </r>
  <r>
    <d v="2018-05-01T00:00:00"/>
    <x v="9"/>
    <x v="1"/>
    <n v="-57.06"/>
    <n v="581.67999999999995"/>
    <x v="15"/>
  </r>
  <r>
    <d v="2018-05-01T00:00:00"/>
    <x v="8"/>
    <x v="2"/>
    <n v="424.33"/>
    <n v="12897.54"/>
    <x v="15"/>
  </r>
  <r>
    <d v="2018-05-01T00:00:00"/>
    <x v="8"/>
    <x v="3"/>
    <n v="19.14"/>
    <n v="581.67999999999995"/>
    <x v="15"/>
  </r>
  <r>
    <d v="2018-05-01T00:00:00"/>
    <x v="8"/>
    <x v="6"/>
    <n v="-461.72"/>
    <n v="62385.65"/>
    <x v="1"/>
  </r>
  <r>
    <d v="2018-05-01T00:00:00"/>
    <x v="8"/>
    <x v="2"/>
    <n v="2052.4699999999998"/>
    <n v="62385.65"/>
    <x v="1"/>
  </r>
  <r>
    <d v="2018-05-01T00:00:00"/>
    <x v="8"/>
    <x v="3"/>
    <n v="92.58"/>
    <n v="2813.57"/>
    <x v="1"/>
  </r>
  <r>
    <d v="2018-05-01T00:00:00"/>
    <x v="10"/>
    <x v="0"/>
    <n v="-44.11"/>
    <n v="560"/>
    <x v="2"/>
  </r>
  <r>
    <d v="2018-05-01T00:00:00"/>
    <x v="9"/>
    <x v="0"/>
    <n v="-6809.9"/>
    <n v="69418.100000000006"/>
    <x v="1"/>
  </r>
  <r>
    <d v="2018-05-01T00:00:00"/>
    <x v="9"/>
    <x v="1"/>
    <n v="-307.14"/>
    <n v="3130.76"/>
    <x v="1"/>
  </r>
  <r>
    <d v="2018-05-01T00:00:00"/>
    <x v="10"/>
    <x v="0"/>
    <n v="-803.29"/>
    <n v="10198"/>
    <x v="1"/>
  </r>
  <r>
    <d v="2018-05-01T00:00:00"/>
    <x v="10"/>
    <x v="1"/>
    <n v="-36.229999999999997"/>
    <n v="459.94"/>
    <x v="1"/>
  </r>
  <r>
    <d v="2018-05-01T00:00:00"/>
    <x v="8"/>
    <x v="6"/>
    <n v="-1112.6400000000001"/>
    <n v="150353.91"/>
    <x v="1"/>
  </r>
  <r>
    <d v="2018-05-01T00:00:00"/>
    <x v="8"/>
    <x v="2"/>
    <n v="4946.6499999999996"/>
    <n v="150353.91"/>
    <x v="1"/>
  </r>
  <r>
    <d v="2018-05-01T00:00:00"/>
    <x v="8"/>
    <x v="3"/>
    <n v="223.14"/>
    <n v="6780.97"/>
    <x v="1"/>
  </r>
  <r>
    <d v="2018-05-01T00:00:00"/>
    <x v="9"/>
    <x v="0"/>
    <n v="-12460.04"/>
    <n v="127012.97"/>
    <x v="2"/>
  </r>
  <r>
    <d v="2018-05-01T00:00:00"/>
    <x v="9"/>
    <x v="1"/>
    <n v="-561.99"/>
    <n v="5728.38"/>
    <x v="2"/>
  </r>
  <r>
    <d v="2018-05-01T00:00:00"/>
    <x v="8"/>
    <x v="6"/>
    <n v="-947.23"/>
    <n v="128007.62"/>
    <x v="2"/>
  </r>
  <r>
    <d v="2018-05-01T00:00:00"/>
    <x v="8"/>
    <x v="2"/>
    <n v="4211.5"/>
    <n v="128007.62"/>
    <x v="2"/>
  </r>
  <r>
    <d v="2018-05-01T00:00:00"/>
    <x v="8"/>
    <x v="3"/>
    <n v="189.96"/>
    <n v="5773.23"/>
    <x v="2"/>
  </r>
  <r>
    <d v="2018-05-01T00:00:00"/>
    <x v="8"/>
    <x v="6"/>
    <n v="-589.16999999999996"/>
    <n v="79616.100000000006"/>
    <x v="1"/>
  </r>
  <r>
    <d v="2018-05-01T00:00:00"/>
    <x v="8"/>
    <x v="2"/>
    <n v="2619.37"/>
    <n v="79616.100000000006"/>
    <x v="1"/>
  </r>
  <r>
    <d v="2018-05-01T00:00:00"/>
    <x v="8"/>
    <x v="3"/>
    <n v="118.14"/>
    <n v="3590.7"/>
    <x v="1"/>
  </r>
  <r>
    <d v="2018-05-01T00:00:00"/>
    <x v="9"/>
    <x v="0"/>
    <n v="-10.59"/>
    <n v="107.99"/>
    <x v="2"/>
  </r>
  <r>
    <d v="2018-05-01T00:00:00"/>
    <x v="9"/>
    <x v="1"/>
    <n v="-0.48"/>
    <n v="4.87"/>
    <x v="2"/>
  </r>
  <r>
    <d v="2018-05-01T00:00:00"/>
    <x v="10"/>
    <x v="0"/>
    <n v="-2.52"/>
    <n v="32"/>
    <x v="2"/>
  </r>
  <r>
    <d v="2018-05-01T00:00:00"/>
    <x v="10"/>
    <x v="1"/>
    <n v="-0.11"/>
    <n v="1.44"/>
    <x v="2"/>
  </r>
  <r>
    <d v="2018-05-01T00:00:00"/>
    <x v="8"/>
    <x v="6"/>
    <n v="-1.04"/>
    <n v="139.99"/>
    <x v="2"/>
  </r>
  <r>
    <d v="2018-05-01T00:00:00"/>
    <x v="8"/>
    <x v="2"/>
    <n v="4.6100000000000003"/>
    <n v="139.99"/>
    <x v="2"/>
  </r>
  <r>
    <d v="2018-05-01T00:00:00"/>
    <x v="8"/>
    <x v="3"/>
    <n v="0.21"/>
    <n v="6.31"/>
    <x v="2"/>
  </r>
  <r>
    <d v="2018-05-01T00:00:00"/>
    <x v="10"/>
    <x v="0"/>
    <n v="-8.51"/>
    <n v="108"/>
    <x v="2"/>
  </r>
  <r>
    <d v="2018-05-01T00:00:00"/>
    <x v="10"/>
    <x v="1"/>
    <n v="-0.38"/>
    <n v="4.87"/>
    <x v="2"/>
  </r>
  <r>
    <d v="2018-05-01T00:00:00"/>
    <x v="8"/>
    <x v="6"/>
    <n v="-2.2599999999999998"/>
    <n v="305"/>
    <x v="2"/>
  </r>
  <r>
    <d v="2018-05-01T00:00:00"/>
    <x v="8"/>
    <x v="2"/>
    <n v="10.029999999999999"/>
    <n v="305"/>
    <x v="2"/>
  </r>
  <r>
    <d v="2018-05-01T00:00:00"/>
    <x v="8"/>
    <x v="3"/>
    <n v="0.45"/>
    <n v="13.76"/>
    <x v="2"/>
  </r>
  <r>
    <d v="2018-05-01T00:00:00"/>
    <x v="9"/>
    <x v="0"/>
    <n v="-1364.96"/>
    <n v="13914"/>
    <x v="0"/>
  </r>
  <r>
    <d v="2018-05-01T00:00:00"/>
    <x v="9"/>
    <x v="1"/>
    <n v="-61.56"/>
    <n v="627.52"/>
    <x v="0"/>
  </r>
  <r>
    <d v="2018-05-01T00:00:00"/>
    <x v="10"/>
    <x v="0"/>
    <n v="-602.75"/>
    <n v="7652"/>
    <x v="0"/>
  </r>
  <r>
    <d v="2018-05-01T00:00:00"/>
    <x v="10"/>
    <x v="1"/>
    <n v="-27.18"/>
    <n v="345.11"/>
    <x v="0"/>
  </r>
  <r>
    <d v="2018-05-01T00:00:00"/>
    <x v="11"/>
    <x v="0"/>
    <n v="-14.3"/>
    <n v="195"/>
    <x v="2"/>
  </r>
  <r>
    <d v="2018-05-01T00:00:00"/>
    <x v="11"/>
    <x v="1"/>
    <n v="-0.64"/>
    <n v="8.7899999999999991"/>
    <x v="2"/>
  </r>
  <r>
    <d v="2018-05-01T00:00:00"/>
    <x v="9"/>
    <x v="0"/>
    <n v="-145.38999999999999"/>
    <n v="1482"/>
    <x v="5"/>
  </r>
  <r>
    <d v="2018-05-01T00:00:00"/>
    <x v="9"/>
    <x v="1"/>
    <n v="-6.56"/>
    <n v="66.83"/>
    <x v="5"/>
  </r>
  <r>
    <d v="2018-05-01T00:00:00"/>
    <x v="10"/>
    <x v="0"/>
    <n v="-64.11"/>
    <n v="814"/>
    <x v="5"/>
  </r>
  <r>
    <d v="2018-05-01T00:00:00"/>
    <x v="10"/>
    <x v="1"/>
    <n v="-2.88"/>
    <n v="36.71"/>
    <x v="5"/>
  </r>
  <r>
    <d v="2018-05-01T00:00:00"/>
    <x v="8"/>
    <x v="6"/>
    <n v="-16.989999999999998"/>
    <n v="2296"/>
    <x v="5"/>
  </r>
  <r>
    <d v="2018-05-01T00:00:00"/>
    <x v="8"/>
    <x v="2"/>
    <n v="75.540000000000006"/>
    <n v="2296"/>
    <x v="5"/>
  </r>
  <r>
    <d v="2018-05-01T00:00:00"/>
    <x v="8"/>
    <x v="3"/>
    <n v="3.4"/>
    <n v="103.54"/>
    <x v="5"/>
  </r>
  <r>
    <d v="2018-05-01T00:00:00"/>
    <x v="8"/>
    <x v="2"/>
    <n v="709.52"/>
    <n v="21566"/>
    <x v="0"/>
  </r>
  <r>
    <d v="2018-05-01T00:00:00"/>
    <x v="8"/>
    <x v="3"/>
    <n v="32"/>
    <n v="972.63"/>
    <x v="0"/>
  </r>
  <r>
    <d v="2018-05-01T00:00:00"/>
    <x v="9"/>
    <x v="0"/>
    <n v="-19.329999999999998"/>
    <n v="197"/>
    <x v="2"/>
  </r>
  <r>
    <d v="2018-05-01T00:00:00"/>
    <x v="9"/>
    <x v="1"/>
    <n v="-0.87"/>
    <n v="8.8800000000000008"/>
    <x v="2"/>
  </r>
  <r>
    <d v="2018-05-01T00:00:00"/>
    <x v="8"/>
    <x v="6"/>
    <n v="-872.53"/>
    <n v="117909.87"/>
    <x v="1"/>
  </r>
  <r>
    <d v="2018-05-01T00:00:00"/>
    <x v="8"/>
    <x v="2"/>
    <n v="3879.2"/>
    <n v="117909.87"/>
    <x v="1"/>
  </r>
  <r>
    <d v="2018-05-01T00:00:00"/>
    <x v="8"/>
    <x v="3"/>
    <n v="174.94"/>
    <n v="5317.75"/>
    <x v="1"/>
  </r>
  <r>
    <d v="2018-05-01T00:00:00"/>
    <x v="9"/>
    <x v="0"/>
    <n v="-29552.2"/>
    <n v="301245.27"/>
    <x v="2"/>
  </r>
  <r>
    <d v="2018-05-01T00:00:00"/>
    <x v="9"/>
    <x v="1"/>
    <n v="-1332.73"/>
    <n v="13586.1"/>
    <x v="2"/>
  </r>
  <r>
    <d v="2018-05-01T00:00:00"/>
    <x v="10"/>
    <x v="0"/>
    <n v="-83.41"/>
    <n v="1059"/>
    <x v="2"/>
  </r>
  <r>
    <d v="2018-05-01T00:00:00"/>
    <x v="10"/>
    <x v="1"/>
    <n v="-3.76"/>
    <n v="47.76"/>
    <x v="2"/>
  </r>
  <r>
    <d v="2018-05-01T00:00:00"/>
    <x v="9"/>
    <x v="0"/>
    <n v="-30903.32"/>
    <n v="315017.83"/>
    <x v="1"/>
  </r>
  <r>
    <d v="2018-05-01T00:00:00"/>
    <x v="9"/>
    <x v="1"/>
    <n v="-1393.71"/>
    <n v="14207.29"/>
    <x v="1"/>
  </r>
  <r>
    <d v="2018-05-01T00:00:00"/>
    <x v="10"/>
    <x v="0"/>
    <n v="-559.19000000000005"/>
    <n v="7099"/>
    <x v="1"/>
  </r>
  <r>
    <d v="2018-05-01T00:00:00"/>
    <x v="10"/>
    <x v="1"/>
    <n v="-25.22"/>
    <n v="320.17"/>
    <x v="1"/>
  </r>
  <r>
    <d v="2018-05-01T00:00:00"/>
    <x v="8"/>
    <x v="6"/>
    <n v="-2237.19"/>
    <n v="302304.27"/>
    <x v="2"/>
  </r>
  <r>
    <d v="2018-05-01T00:00:00"/>
    <x v="8"/>
    <x v="2"/>
    <n v="9946.02"/>
    <n v="302304.27"/>
    <x v="2"/>
  </r>
  <r>
    <d v="2018-05-01T00:00:00"/>
    <x v="8"/>
    <x v="3"/>
    <n v="448.6"/>
    <n v="13633.85"/>
    <x v="2"/>
  </r>
  <r>
    <d v="2018-05-01T00:00:00"/>
    <x v="9"/>
    <x v="0"/>
    <n v="-17914.03"/>
    <n v="182610.59"/>
    <x v="2"/>
  </r>
  <r>
    <d v="2018-05-01T00:00:00"/>
    <x v="9"/>
    <x v="1"/>
    <n v="-807.98"/>
    <n v="8235.86"/>
    <x v="2"/>
  </r>
  <r>
    <d v="2018-05-01T00:00:00"/>
    <x v="10"/>
    <x v="0"/>
    <n v="-11.26"/>
    <n v="143"/>
    <x v="2"/>
  </r>
  <r>
    <d v="2018-05-01T00:00:00"/>
    <x v="10"/>
    <x v="1"/>
    <n v="-0.51"/>
    <n v="6.45"/>
    <x v="2"/>
  </r>
  <r>
    <d v="2018-05-01T00:00:00"/>
    <x v="8"/>
    <x v="6"/>
    <n v="-1352.41"/>
    <n v="182753.59"/>
    <x v="2"/>
  </r>
  <r>
    <d v="2018-05-01T00:00:00"/>
    <x v="8"/>
    <x v="2"/>
    <n v="6012.51"/>
    <n v="182753.59"/>
    <x v="2"/>
  </r>
  <r>
    <d v="2018-05-01T00:00:00"/>
    <x v="8"/>
    <x v="3"/>
    <n v="271.16000000000003"/>
    <n v="8242.31"/>
    <x v="2"/>
  </r>
  <r>
    <d v="2018-05-01T00:00:00"/>
    <x v="9"/>
    <x v="4"/>
    <n v="-2.37"/>
    <n v="24.2"/>
    <x v="3"/>
  </r>
  <r>
    <d v="2018-05-01T00:00:00"/>
    <x v="9"/>
    <x v="5"/>
    <n v="-0.11"/>
    <n v="1.0900000000000001"/>
    <x v="3"/>
  </r>
  <r>
    <d v="2018-05-01T00:00:00"/>
    <x v="10"/>
    <x v="1"/>
    <n v="-0.19"/>
    <n v="2.39"/>
    <x v="5"/>
  </r>
  <r>
    <d v="2018-05-01T00:00:00"/>
    <x v="8"/>
    <x v="6"/>
    <n v="-0.81"/>
    <n v="110"/>
    <x v="5"/>
  </r>
  <r>
    <d v="2018-05-01T00:00:00"/>
    <x v="8"/>
    <x v="2"/>
    <n v="3.62"/>
    <n v="110"/>
    <x v="5"/>
  </r>
  <r>
    <d v="2018-05-01T00:00:00"/>
    <x v="8"/>
    <x v="3"/>
    <n v="0.16"/>
    <n v="4.96"/>
    <x v="5"/>
  </r>
  <r>
    <d v="2018-05-01T00:00:00"/>
    <x v="10"/>
    <x v="4"/>
    <n v="-1.02"/>
    <n v="13"/>
    <x v="3"/>
  </r>
  <r>
    <d v="2018-05-01T00:00:00"/>
    <x v="10"/>
    <x v="5"/>
    <n v="-0.05"/>
    <n v="0.59"/>
    <x v="3"/>
  </r>
  <r>
    <d v="2018-05-01T00:00:00"/>
    <x v="9"/>
    <x v="0"/>
    <n v="-7543.14"/>
    <n v="76892.87"/>
    <x v="1"/>
  </r>
  <r>
    <d v="2018-05-01T00:00:00"/>
    <x v="9"/>
    <x v="1"/>
    <n v="-340.16"/>
    <n v="3467.87"/>
    <x v="1"/>
  </r>
  <r>
    <d v="2018-05-01T00:00:00"/>
    <x v="10"/>
    <x v="0"/>
    <n v="-3230.9"/>
    <n v="41017"/>
    <x v="1"/>
  </r>
  <r>
    <d v="2018-05-01T00:00:00"/>
    <x v="10"/>
    <x v="1"/>
    <n v="-145.75"/>
    <n v="1849.86"/>
    <x v="1"/>
  </r>
  <r>
    <d v="2018-05-01T00:00:00"/>
    <x v="9"/>
    <x v="0"/>
    <n v="-423.06"/>
    <n v="4312.49"/>
    <x v="1"/>
  </r>
  <r>
    <d v="2018-05-01T00:00:00"/>
    <x v="9"/>
    <x v="1"/>
    <n v="-19.07"/>
    <n v="194.5"/>
    <x v="1"/>
  </r>
  <r>
    <d v="2018-05-01T00:00:00"/>
    <x v="10"/>
    <x v="0"/>
    <n v="-318.33"/>
    <n v="4041"/>
    <x v="1"/>
  </r>
  <r>
    <d v="2018-05-01T00:00:00"/>
    <x v="10"/>
    <x v="1"/>
    <n v="-14.36"/>
    <n v="182.25"/>
    <x v="1"/>
  </r>
  <r>
    <d v="2018-05-01T00:00:00"/>
    <x v="9"/>
    <x v="4"/>
    <n v="-3.94"/>
    <n v="40.119999999999997"/>
    <x v="3"/>
  </r>
  <r>
    <d v="2018-05-01T00:00:00"/>
    <x v="9"/>
    <x v="5"/>
    <n v="-0.18"/>
    <n v="1.81"/>
    <x v="3"/>
  </r>
  <r>
    <d v="2018-05-01T00:00:00"/>
    <x v="10"/>
    <x v="4"/>
    <n v="-2.99"/>
    <n v="38"/>
    <x v="3"/>
  </r>
  <r>
    <d v="2018-05-01T00:00:00"/>
    <x v="10"/>
    <x v="5"/>
    <n v="-0.13"/>
    <n v="1.71"/>
    <x v="3"/>
  </r>
  <r>
    <d v="2018-05-01T00:00:00"/>
    <x v="9"/>
    <x v="0"/>
    <n v="-5.59"/>
    <n v="57"/>
    <x v="5"/>
  </r>
  <r>
    <d v="2018-05-01T00:00:00"/>
    <x v="9"/>
    <x v="1"/>
    <n v="-0.25"/>
    <n v="2.57"/>
    <x v="5"/>
  </r>
  <r>
    <d v="2018-05-01T00:00:00"/>
    <x v="10"/>
    <x v="0"/>
    <n v="-4.17"/>
    <n v="53"/>
    <x v="5"/>
  </r>
  <r>
    <d v="2018-05-01T00:00:00"/>
    <x v="8"/>
    <x v="6"/>
    <n v="-61.82"/>
    <n v="8353.49"/>
    <x v="1"/>
  </r>
  <r>
    <d v="2018-05-01T00:00:00"/>
    <x v="8"/>
    <x v="2"/>
    <n v="274.83999999999997"/>
    <n v="8353.49"/>
    <x v="1"/>
  </r>
  <r>
    <d v="2018-05-01T00:00:00"/>
    <x v="8"/>
    <x v="3"/>
    <n v="12.4"/>
    <n v="376.75"/>
    <x v="1"/>
  </r>
  <r>
    <d v="2018-05-01T00:00:00"/>
    <x v="9"/>
    <x v="4"/>
    <n v="-1.03"/>
    <n v="10.46"/>
    <x v="3"/>
  </r>
  <r>
    <d v="2018-05-01T00:00:00"/>
    <x v="9"/>
    <x v="5"/>
    <n v="-0.05"/>
    <n v="0.47"/>
    <x v="3"/>
  </r>
  <r>
    <d v="2018-05-01T00:00:00"/>
    <x v="10"/>
    <x v="4"/>
    <n v="-0.79"/>
    <n v="10"/>
    <x v="3"/>
  </r>
  <r>
    <d v="2018-05-01T00:00:00"/>
    <x v="10"/>
    <x v="5"/>
    <n v="-0.04"/>
    <n v="0.45"/>
    <x v="3"/>
  </r>
  <r>
    <d v="2018-05-01T00:00:00"/>
    <x v="9"/>
    <x v="0"/>
    <n v="-1209.08"/>
    <n v="12325"/>
    <x v="4"/>
  </r>
  <r>
    <d v="2018-05-01T00:00:00"/>
    <x v="9"/>
    <x v="1"/>
    <n v="-54.53"/>
    <n v="555.86"/>
    <x v="4"/>
  </r>
  <r>
    <d v="2018-05-01T00:00:00"/>
    <x v="10"/>
    <x v="0"/>
    <n v="-910.19"/>
    <n v="11555"/>
    <x v="4"/>
  </r>
  <r>
    <d v="2018-05-01T00:00:00"/>
    <x v="10"/>
    <x v="1"/>
    <n v="-41.05"/>
    <n v="521.13"/>
    <x v="4"/>
  </r>
  <r>
    <d v="2018-05-01T00:00:00"/>
    <x v="8"/>
    <x v="2"/>
    <n v="6208.62"/>
    <n v="188711.12"/>
    <x v="1"/>
  </r>
  <r>
    <d v="2018-05-01T00:00:00"/>
    <x v="8"/>
    <x v="3"/>
    <n v="279.99"/>
    <n v="8510.8700000000008"/>
    <x v="1"/>
  </r>
  <r>
    <d v="2018-05-01T00:00:00"/>
    <x v="8"/>
    <x v="2"/>
    <n v="785.65"/>
    <n v="23880"/>
    <x v="4"/>
  </r>
  <r>
    <d v="2018-05-01T00:00:00"/>
    <x v="10"/>
    <x v="1"/>
    <n v="-5.41"/>
    <n v="68.599999999999994"/>
    <x v="2"/>
  </r>
  <r>
    <d v="2018-05-01T00:00:00"/>
    <x v="8"/>
    <x v="6"/>
    <n v="-303.24"/>
    <n v="40977.39"/>
    <x v="1"/>
  </r>
  <r>
    <d v="2018-05-01T00:00:00"/>
    <x v="8"/>
    <x v="2"/>
    <n v="1348.14"/>
    <n v="40977.39"/>
    <x v="1"/>
  </r>
  <r>
    <d v="2018-05-01T00:00:00"/>
    <x v="8"/>
    <x v="3"/>
    <n v="60.81"/>
    <n v="1848.08"/>
    <x v="1"/>
  </r>
  <r>
    <d v="2018-05-01T00:00:00"/>
    <x v="10"/>
    <x v="0"/>
    <n v="-78.349999999999994"/>
    <n v="994.65"/>
    <x v="2"/>
  </r>
  <r>
    <d v="2018-05-01T00:00:00"/>
    <x v="10"/>
    <x v="1"/>
    <n v="-3.54"/>
    <n v="44.86"/>
    <x v="2"/>
  </r>
  <r>
    <d v="2018-05-01T00:00:00"/>
    <x v="9"/>
    <x v="0"/>
    <n v="-22.17"/>
    <n v="226"/>
    <x v="6"/>
  </r>
  <r>
    <d v="2018-05-01T00:00:00"/>
    <x v="9"/>
    <x v="1"/>
    <n v="-1"/>
    <n v="10.199999999999999"/>
    <x v="6"/>
  </r>
  <r>
    <d v="2018-05-01T00:00:00"/>
    <x v="10"/>
    <x v="0"/>
    <n v="-15.2"/>
    <n v="193"/>
    <x v="6"/>
  </r>
  <r>
    <d v="2018-05-01T00:00:00"/>
    <x v="10"/>
    <x v="1"/>
    <n v="-0.69"/>
    <n v="8.6999999999999993"/>
    <x v="6"/>
  </r>
  <r>
    <d v="2018-05-01T00:00:00"/>
    <x v="9"/>
    <x v="0"/>
    <n v="-4091.15"/>
    <n v="41703.69"/>
    <x v="1"/>
  </r>
  <r>
    <d v="2018-05-01T00:00:00"/>
    <x v="9"/>
    <x v="1"/>
    <n v="-184.51"/>
    <n v="1880.85"/>
    <x v="1"/>
  </r>
  <r>
    <d v="2018-05-01T00:00:00"/>
    <x v="10"/>
    <x v="0"/>
    <n v="-46.24"/>
    <n v="587"/>
    <x v="1"/>
  </r>
  <r>
    <d v="2018-05-01T00:00:00"/>
    <x v="10"/>
    <x v="1"/>
    <n v="-2.09"/>
    <n v="26.47"/>
    <x v="1"/>
  </r>
  <r>
    <d v="2018-05-01T00:00:00"/>
    <x v="11"/>
    <x v="0"/>
    <n v="-50.45"/>
    <n v="688"/>
    <x v="2"/>
  </r>
  <r>
    <d v="2018-05-01T00:00:00"/>
    <x v="11"/>
    <x v="1"/>
    <n v="-2.2799999999999998"/>
    <n v="31.03"/>
    <x v="2"/>
  </r>
  <r>
    <d v="2018-05-01T00:00:00"/>
    <x v="8"/>
    <x v="6"/>
    <n v="-1217.93"/>
    <n v="164584.75"/>
    <x v="2"/>
  </r>
  <r>
    <d v="2018-05-01T00:00:00"/>
    <x v="8"/>
    <x v="2"/>
    <n v="5414.87"/>
    <n v="164584.75"/>
    <x v="2"/>
  </r>
  <r>
    <d v="2018-05-01T00:00:00"/>
    <x v="8"/>
    <x v="3"/>
    <n v="244.17"/>
    <n v="7422.81"/>
    <x v="2"/>
  </r>
  <r>
    <d v="2018-05-01T00:00:00"/>
    <x v="9"/>
    <x v="0"/>
    <n v="-78.58"/>
    <n v="801"/>
    <x v="20"/>
  </r>
  <r>
    <d v="2018-05-01T00:00:00"/>
    <x v="9"/>
    <x v="1"/>
    <n v="-3.54"/>
    <n v="36.130000000000003"/>
    <x v="20"/>
  </r>
  <r>
    <d v="2018-05-01T00:00:00"/>
    <x v="8"/>
    <x v="6"/>
    <n v="-312.95"/>
    <n v="42290.69"/>
    <x v="1"/>
  </r>
  <r>
    <d v="2018-05-01T00:00:00"/>
    <x v="8"/>
    <x v="2"/>
    <n v="1391.38"/>
    <n v="42290.69"/>
    <x v="1"/>
  </r>
  <r>
    <d v="2018-05-01T00:00:00"/>
    <x v="8"/>
    <x v="3"/>
    <n v="62.74"/>
    <n v="1907.32"/>
    <x v="1"/>
  </r>
  <r>
    <d v="2018-05-01T00:00:00"/>
    <x v="10"/>
    <x v="0"/>
    <n v="-20.010000000000002"/>
    <n v="254"/>
    <x v="9"/>
  </r>
  <r>
    <d v="2018-05-01T00:00:00"/>
    <x v="10"/>
    <x v="1"/>
    <n v="-0.9"/>
    <n v="11.46"/>
    <x v="9"/>
  </r>
  <r>
    <d v="2018-05-01T00:00:00"/>
    <x v="10"/>
    <x v="0"/>
    <n v="-95.94"/>
    <n v="1218"/>
    <x v="20"/>
  </r>
  <r>
    <d v="2018-05-01T00:00:00"/>
    <x v="10"/>
    <x v="1"/>
    <n v="-4.32"/>
    <n v="54.94"/>
    <x v="20"/>
  </r>
  <r>
    <d v="2018-05-01T00:00:00"/>
    <x v="8"/>
    <x v="2"/>
    <n v="66.42"/>
    <n v="2019"/>
    <x v="20"/>
  </r>
  <r>
    <d v="2018-05-01T00:00:00"/>
    <x v="8"/>
    <x v="3"/>
    <n v="2.99"/>
    <n v="91.07"/>
    <x v="20"/>
  </r>
  <r>
    <d v="2018-05-01T00:00:00"/>
    <x v="8"/>
    <x v="6"/>
    <n v="-14.95"/>
    <n v="2019"/>
    <x v="20"/>
  </r>
  <r>
    <d v="2018-04-01T00:00:00"/>
    <x v="9"/>
    <x v="4"/>
    <n v="-5.83"/>
    <n v="59.4"/>
    <x v="3"/>
  </r>
  <r>
    <d v="2018-04-01T00:00:00"/>
    <x v="9"/>
    <x v="5"/>
    <n v="-0.26"/>
    <n v="2.68"/>
    <x v="3"/>
  </r>
  <r>
    <d v="2018-04-01T00:00:00"/>
    <x v="9"/>
    <x v="4"/>
    <n v="-6.95"/>
    <n v="70.88"/>
    <x v="3"/>
  </r>
  <r>
    <d v="2018-04-01T00:00:00"/>
    <x v="9"/>
    <x v="5"/>
    <n v="-0.32"/>
    <n v="3.2"/>
    <x v="3"/>
  </r>
  <r>
    <d v="2018-04-01T00:00:00"/>
    <x v="10"/>
    <x v="4"/>
    <n v="-10.24"/>
    <n v="130"/>
    <x v="3"/>
  </r>
  <r>
    <d v="2018-04-01T00:00:00"/>
    <x v="9"/>
    <x v="4"/>
    <n v="-8.09"/>
    <n v="82.5"/>
    <x v="3"/>
  </r>
  <r>
    <d v="2018-04-01T00:00:00"/>
    <x v="9"/>
    <x v="5"/>
    <n v="-0.37"/>
    <n v="3.71"/>
    <x v="3"/>
  </r>
  <r>
    <d v="2018-04-01T00:00:00"/>
    <x v="10"/>
    <x v="4"/>
    <n v="-11.81"/>
    <n v="150"/>
    <x v="3"/>
  </r>
  <r>
    <d v="2018-04-01T00:00:00"/>
    <x v="10"/>
    <x v="5"/>
    <n v="-0.53"/>
    <n v="6.76"/>
    <x v="3"/>
  </r>
  <r>
    <d v="2018-04-01T00:00:00"/>
    <x v="10"/>
    <x v="5"/>
    <n v="-0.47"/>
    <n v="5.87"/>
    <x v="3"/>
  </r>
  <r>
    <d v="2018-04-01T00:00:00"/>
    <x v="9"/>
    <x v="4"/>
    <n v="-2.2999999999999998"/>
    <n v="23.47"/>
    <x v="3"/>
  </r>
  <r>
    <d v="2018-04-01T00:00:00"/>
    <x v="9"/>
    <x v="5"/>
    <n v="-0.1"/>
    <n v="1.06"/>
    <x v="3"/>
  </r>
  <r>
    <d v="2018-04-01T00:00:00"/>
    <x v="10"/>
    <x v="4"/>
    <n v="-3.31"/>
    <n v="42"/>
    <x v="3"/>
  </r>
  <r>
    <d v="2018-04-01T00:00:00"/>
    <x v="10"/>
    <x v="5"/>
    <n v="-0.15"/>
    <n v="1.89"/>
    <x v="3"/>
  </r>
  <r>
    <d v="2018-04-01T00:00:00"/>
    <x v="9"/>
    <x v="4"/>
    <n v="-44.84"/>
    <n v="457.12"/>
    <x v="3"/>
  </r>
  <r>
    <d v="2018-04-01T00:00:00"/>
    <x v="9"/>
    <x v="5"/>
    <n v="-2.02"/>
    <n v="20.61"/>
    <x v="3"/>
  </r>
  <r>
    <d v="2018-04-01T00:00:00"/>
    <x v="10"/>
    <x v="4"/>
    <n v="-65.38"/>
    <n v="830"/>
    <x v="3"/>
  </r>
  <r>
    <d v="2018-04-01T00:00:00"/>
    <x v="10"/>
    <x v="5"/>
    <n v="-2.94"/>
    <n v="37.42"/>
    <x v="3"/>
  </r>
  <r>
    <d v="2018-04-01T00:00:00"/>
    <x v="9"/>
    <x v="0"/>
    <n v="-9.42"/>
    <n v="96"/>
    <x v="6"/>
  </r>
  <r>
    <d v="2018-04-01T00:00:00"/>
    <x v="9"/>
    <x v="1"/>
    <n v="-0.42"/>
    <n v="4.33"/>
    <x v="6"/>
  </r>
  <r>
    <d v="2018-04-01T00:00:00"/>
    <x v="10"/>
    <x v="0"/>
    <n v="-13.71"/>
    <n v="174"/>
    <x v="6"/>
  </r>
  <r>
    <d v="2018-04-01T00:00:00"/>
    <x v="10"/>
    <x v="1"/>
    <n v="-0.62"/>
    <n v="7.85"/>
    <x v="6"/>
  </r>
  <r>
    <d v="2018-04-01T00:00:00"/>
    <x v="9"/>
    <x v="0"/>
    <n v="-2532.14"/>
    <n v="25811.8"/>
    <x v="1"/>
  </r>
  <r>
    <d v="2018-04-01T00:00:00"/>
    <x v="9"/>
    <x v="1"/>
    <n v="-114.22"/>
    <n v="1164.0999999999999"/>
    <x v="1"/>
  </r>
  <r>
    <d v="2018-04-01T00:00:00"/>
    <x v="9"/>
    <x v="4"/>
    <n v="-45.78"/>
    <n v="466.91"/>
    <x v="3"/>
  </r>
  <r>
    <d v="2018-04-01T00:00:00"/>
    <x v="9"/>
    <x v="5"/>
    <n v="-2.06"/>
    <n v="21.05"/>
    <x v="3"/>
  </r>
  <r>
    <d v="2018-04-01T00:00:00"/>
    <x v="10"/>
    <x v="4"/>
    <n v="-66.7"/>
    <n v="847"/>
    <x v="3"/>
  </r>
  <r>
    <d v="2018-04-01T00:00:00"/>
    <x v="10"/>
    <x v="5"/>
    <n v="-3"/>
    <n v="38.19"/>
    <x v="3"/>
  </r>
  <r>
    <d v="2018-04-01T00:00:00"/>
    <x v="8"/>
    <x v="6"/>
    <n v="-2"/>
    <n v="270"/>
    <x v="6"/>
  </r>
  <r>
    <d v="2018-04-01T00:00:00"/>
    <x v="8"/>
    <x v="2"/>
    <n v="8.8800000000000008"/>
    <n v="270"/>
    <x v="6"/>
  </r>
  <r>
    <d v="2018-04-01T00:00:00"/>
    <x v="8"/>
    <x v="3"/>
    <n v="0.4"/>
    <n v="12.18"/>
    <x v="6"/>
  </r>
  <r>
    <d v="2018-04-01T00:00:00"/>
    <x v="9"/>
    <x v="0"/>
    <n v="-37.67"/>
    <n v="384"/>
    <x v="6"/>
  </r>
  <r>
    <d v="2018-04-01T00:00:00"/>
    <x v="9"/>
    <x v="1"/>
    <n v="-1.7"/>
    <n v="17.32"/>
    <x v="6"/>
  </r>
  <r>
    <d v="2018-04-01T00:00:00"/>
    <x v="10"/>
    <x v="0"/>
    <n v="-54.98"/>
    <n v="698"/>
    <x v="6"/>
  </r>
  <r>
    <d v="2018-04-01T00:00:00"/>
    <x v="10"/>
    <x v="1"/>
    <n v="-2.48"/>
    <n v="31.48"/>
    <x v="6"/>
  </r>
  <r>
    <d v="2018-04-01T00:00:00"/>
    <x v="8"/>
    <x v="6"/>
    <n v="-8.01"/>
    <n v="1082"/>
    <x v="6"/>
  </r>
  <r>
    <d v="2018-04-01T00:00:00"/>
    <x v="9"/>
    <x v="0"/>
    <n v="-261.05"/>
    <n v="2661.01"/>
    <x v="12"/>
  </r>
  <r>
    <d v="2018-04-01T00:00:00"/>
    <x v="9"/>
    <x v="1"/>
    <n v="-11.77"/>
    <n v="120.01"/>
    <x v="12"/>
  </r>
  <r>
    <d v="2018-04-01T00:00:00"/>
    <x v="10"/>
    <x v="0"/>
    <n v="-381.01"/>
    <n v="4837"/>
    <x v="12"/>
  </r>
  <r>
    <d v="2018-04-01T00:00:00"/>
    <x v="10"/>
    <x v="1"/>
    <n v="-17.18"/>
    <n v="218.15"/>
    <x v="12"/>
  </r>
  <r>
    <d v="2018-04-01T00:00:00"/>
    <x v="9"/>
    <x v="0"/>
    <n v="-733.82"/>
    <n v="7480.28"/>
    <x v="19"/>
  </r>
  <r>
    <d v="2018-04-01T00:00:00"/>
    <x v="9"/>
    <x v="1"/>
    <n v="-33.1"/>
    <n v="337.36"/>
    <x v="19"/>
  </r>
  <r>
    <d v="2018-04-01T00:00:00"/>
    <x v="10"/>
    <x v="0"/>
    <n v="-1071.27"/>
    <n v="13600"/>
    <x v="19"/>
  </r>
  <r>
    <d v="2018-04-01T00:00:00"/>
    <x v="10"/>
    <x v="1"/>
    <n v="-48.31"/>
    <n v="613.36"/>
    <x v="19"/>
  </r>
  <r>
    <d v="2018-04-01T00:00:00"/>
    <x v="8"/>
    <x v="2"/>
    <n v="693.54"/>
    <n v="21080.28"/>
    <x v="19"/>
  </r>
  <r>
    <d v="2018-04-01T00:00:00"/>
    <x v="8"/>
    <x v="3"/>
    <n v="31.28"/>
    <n v="950.72"/>
    <x v="19"/>
  </r>
  <r>
    <d v="2018-04-01T00:00:00"/>
    <x v="8"/>
    <x v="2"/>
    <n v="246.68"/>
    <n v="7498.01"/>
    <x v="12"/>
  </r>
  <r>
    <d v="2018-04-01T00:00:00"/>
    <x v="8"/>
    <x v="3"/>
    <n v="11.13"/>
    <n v="338.16"/>
    <x v="12"/>
  </r>
  <r>
    <d v="2018-04-01T00:00:00"/>
    <x v="9"/>
    <x v="0"/>
    <n v="-166.98"/>
    <n v="1702.13"/>
    <x v="12"/>
  </r>
  <r>
    <d v="2018-04-01T00:00:00"/>
    <x v="9"/>
    <x v="1"/>
    <n v="-7.53"/>
    <n v="76.77"/>
    <x v="12"/>
  </r>
  <r>
    <d v="2018-04-01T00:00:00"/>
    <x v="10"/>
    <x v="0"/>
    <n v="-243.79"/>
    <n v="3095"/>
    <x v="12"/>
  </r>
  <r>
    <d v="2018-04-01T00:00:00"/>
    <x v="10"/>
    <x v="1"/>
    <n v="-10.99"/>
    <n v="139.58000000000001"/>
    <x v="12"/>
  </r>
  <r>
    <d v="2018-04-01T00:00:00"/>
    <x v="8"/>
    <x v="2"/>
    <n v="157.83000000000001"/>
    <n v="4797.13"/>
    <x v="12"/>
  </r>
  <r>
    <d v="2018-04-01T00:00:00"/>
    <x v="8"/>
    <x v="3"/>
    <n v="7.12"/>
    <n v="216.35"/>
    <x v="12"/>
  </r>
  <r>
    <d v="2018-07-01T00:00:00"/>
    <x v="4"/>
    <x v="0"/>
    <n v="-0.01"/>
    <n v="0.14000000000000001"/>
    <x v="1"/>
  </r>
  <r>
    <d v="2018-07-01T00:00:00"/>
    <x v="4"/>
    <x v="1"/>
    <n v="0"/>
    <n v="0.01"/>
    <x v="1"/>
  </r>
  <r>
    <d v="2018-07-01T00:00:00"/>
    <x v="7"/>
    <x v="0"/>
    <n v="-1197.97"/>
    <n v="8982.99"/>
    <x v="1"/>
  </r>
  <r>
    <d v="2018-07-01T00:00:00"/>
    <x v="7"/>
    <x v="1"/>
    <n v="-54.03"/>
    <n v="405.14"/>
    <x v="1"/>
  </r>
  <r>
    <d v="2018-07-01T00:00:00"/>
    <x v="2"/>
    <x v="6"/>
    <n v="0"/>
    <n v="8983.1299999999992"/>
    <x v="1"/>
  </r>
  <r>
    <d v="2018-07-01T00:00:00"/>
    <x v="2"/>
    <x v="2"/>
    <n v="398.68"/>
    <n v="8983.1299999999992"/>
    <x v="1"/>
  </r>
  <r>
    <d v="2018-07-01T00:00:00"/>
    <x v="2"/>
    <x v="3"/>
    <n v="17.98"/>
    <n v="405.14"/>
    <x v="1"/>
  </r>
  <r>
    <d v="2018-07-01T00:00:00"/>
    <x v="2"/>
    <x v="0"/>
    <n v="-138.25"/>
    <n v="1472"/>
    <x v="2"/>
  </r>
  <r>
    <d v="2018-07-01T00:00:00"/>
    <x v="2"/>
    <x v="1"/>
    <n v="-6.24"/>
    <n v="66.39"/>
    <x v="2"/>
  </r>
  <r>
    <d v="2018-07-01T00:00:00"/>
    <x v="7"/>
    <x v="0"/>
    <n v="-10.27"/>
    <n v="77"/>
    <x v="10"/>
  </r>
  <r>
    <d v="2018-07-01T00:00:00"/>
    <x v="7"/>
    <x v="1"/>
    <n v="-0.46"/>
    <n v="3.47"/>
    <x v="10"/>
  </r>
  <r>
    <d v="2018-07-01T00:00:00"/>
    <x v="4"/>
    <x v="0"/>
    <n v="0"/>
    <n v="0.02"/>
    <x v="2"/>
  </r>
  <r>
    <d v="2018-07-01T00:00:00"/>
    <x v="7"/>
    <x v="0"/>
    <n v="-443.41"/>
    <n v="3325"/>
    <x v="2"/>
  </r>
  <r>
    <d v="2018-07-01T00:00:00"/>
    <x v="7"/>
    <x v="1"/>
    <n v="-19.98"/>
    <n v="149.96"/>
    <x v="2"/>
  </r>
  <r>
    <d v="2018-07-01T00:00:00"/>
    <x v="2"/>
    <x v="2"/>
    <n v="147.57"/>
    <n v="3325.02"/>
    <x v="2"/>
  </r>
  <r>
    <d v="2018-07-01T00:00:00"/>
    <x v="2"/>
    <x v="3"/>
    <n v="6.66"/>
    <n v="149.96"/>
    <x v="2"/>
  </r>
  <r>
    <d v="2018-07-01T00:00:00"/>
    <x v="2"/>
    <x v="6"/>
    <n v="0"/>
    <n v="3325.02"/>
    <x v="2"/>
  </r>
  <r>
    <d v="2018-05-01T00:00:00"/>
    <x v="10"/>
    <x v="1"/>
    <n v="-1.99"/>
    <n v="25.26"/>
    <x v="2"/>
  </r>
  <r>
    <d v="2018-05-01T00:00:00"/>
    <x v="2"/>
    <x v="0"/>
    <n v="-40.67"/>
    <n v="433.01"/>
    <x v="1"/>
  </r>
  <r>
    <d v="2018-05-01T00:00:00"/>
    <x v="2"/>
    <x v="1"/>
    <n v="-1.83"/>
    <n v="19.53"/>
    <x v="1"/>
  </r>
  <r>
    <d v="2018-05-01T00:00:00"/>
    <x v="2"/>
    <x v="2"/>
    <n v="19.22"/>
    <n v="433"/>
    <x v="1"/>
  </r>
  <r>
    <d v="2018-05-01T00:00:00"/>
    <x v="2"/>
    <x v="3"/>
    <n v="0.87"/>
    <n v="19.53"/>
    <x v="1"/>
  </r>
  <r>
    <d v="2018-05-01T00:00:00"/>
    <x v="2"/>
    <x v="6"/>
    <n v="0"/>
    <n v="433"/>
    <x v="1"/>
  </r>
  <r>
    <d v="2018-05-01T00:00:00"/>
    <x v="2"/>
    <x v="6"/>
    <n v="0"/>
    <n v="33938.89"/>
    <x v="1"/>
  </r>
  <r>
    <d v="2018-05-01T00:00:00"/>
    <x v="2"/>
    <x v="2"/>
    <n v="1506.22"/>
    <n v="33938.89"/>
    <x v="1"/>
  </r>
  <r>
    <d v="2018-05-01T00:00:00"/>
    <x v="2"/>
    <x v="3"/>
    <n v="67.92"/>
    <n v="1530.68"/>
    <x v="1"/>
  </r>
  <r>
    <d v="2018-05-01T00:00:00"/>
    <x v="2"/>
    <x v="0"/>
    <n v="-2314.23"/>
    <n v="24640.49"/>
    <x v="2"/>
  </r>
  <r>
    <d v="2018-05-01T00:00:00"/>
    <x v="2"/>
    <x v="1"/>
    <n v="-104.39"/>
    <n v="1111.28"/>
    <x v="2"/>
  </r>
  <r>
    <d v="2018-05-01T00:00:00"/>
    <x v="2"/>
    <x v="6"/>
    <n v="0"/>
    <n v="24640.49"/>
    <x v="2"/>
  </r>
  <r>
    <d v="2018-05-01T00:00:00"/>
    <x v="9"/>
    <x v="0"/>
    <n v="-7857.42"/>
    <n v="80096.240000000005"/>
    <x v="2"/>
  </r>
  <r>
    <d v="2018-05-01T00:00:00"/>
    <x v="9"/>
    <x v="1"/>
    <n v="-354.35"/>
    <n v="3612.33"/>
    <x v="2"/>
  </r>
  <r>
    <d v="2018-05-01T00:00:00"/>
    <x v="8"/>
    <x v="2"/>
    <n v="2648.59"/>
    <n v="80504.240000000005"/>
    <x v="2"/>
  </r>
  <r>
    <d v="2018-05-01T00:00:00"/>
    <x v="8"/>
    <x v="3"/>
    <n v="119.42"/>
    <n v="3630.73"/>
    <x v="2"/>
  </r>
  <r>
    <d v="2018-05-01T00:00:00"/>
    <x v="8"/>
    <x v="6"/>
    <n v="-595.74"/>
    <n v="80504.240000000005"/>
    <x v="2"/>
  </r>
  <r>
    <d v="2018-05-01T00:00:00"/>
    <x v="2"/>
    <x v="0"/>
    <n v="-3187.52"/>
    <n v="33938.89"/>
    <x v="1"/>
  </r>
  <r>
    <d v="2018-05-01T00:00:00"/>
    <x v="2"/>
    <x v="1"/>
    <n v="-143.78"/>
    <n v="1530.68"/>
    <x v="1"/>
  </r>
  <r>
    <d v="2018-05-01T00:00:00"/>
    <x v="9"/>
    <x v="0"/>
    <n v="-6119.98"/>
    <n v="62385.65"/>
    <x v="1"/>
  </r>
  <r>
    <d v="2018-05-01T00:00:00"/>
    <x v="9"/>
    <x v="1"/>
    <n v="-276"/>
    <n v="2813.57"/>
    <x v="1"/>
  </r>
  <r>
    <d v="2018-05-01T00:00:00"/>
    <x v="2"/>
    <x v="2"/>
    <n v="31.47"/>
    <n v="709.1"/>
    <x v="2"/>
  </r>
  <r>
    <d v="2018-05-01T00:00:00"/>
    <x v="2"/>
    <x v="3"/>
    <n v="1.41"/>
    <n v="31.97"/>
    <x v="2"/>
  </r>
  <r>
    <d v="2018-05-01T00:00:00"/>
    <x v="2"/>
    <x v="0"/>
    <n v="-66.599999999999994"/>
    <n v="709.1"/>
    <x v="2"/>
  </r>
  <r>
    <d v="2018-05-01T00:00:00"/>
    <x v="2"/>
    <x v="1"/>
    <n v="-3.01"/>
    <n v="31.97"/>
    <x v="2"/>
  </r>
  <r>
    <d v="2018-05-01T00:00:00"/>
    <x v="2"/>
    <x v="6"/>
    <n v="0"/>
    <n v="709.1"/>
    <x v="2"/>
  </r>
  <r>
    <d v="2018-05-01T00:00:00"/>
    <x v="2"/>
    <x v="2"/>
    <n v="322.08"/>
    <n v="7257.37"/>
    <x v="1"/>
  </r>
  <r>
    <d v="2018-05-01T00:00:00"/>
    <x v="2"/>
    <x v="3"/>
    <n v="14.53"/>
    <n v="327.3"/>
    <x v="1"/>
  </r>
  <r>
    <d v="2018-05-01T00:00:00"/>
    <x v="9"/>
    <x v="0"/>
    <n v="-2263.13"/>
    <n v="23069.79"/>
    <x v="1"/>
  </r>
  <r>
    <d v="2018-05-01T00:00:00"/>
    <x v="9"/>
    <x v="1"/>
    <n v="-102.07"/>
    <n v="1040.44"/>
    <x v="1"/>
  </r>
  <r>
    <d v="2018-05-01T00:00:00"/>
    <x v="8"/>
    <x v="6"/>
    <n v="-170.73"/>
    <n v="23069.79"/>
    <x v="1"/>
  </r>
  <r>
    <d v="2018-05-01T00:00:00"/>
    <x v="8"/>
    <x v="2"/>
    <n v="758.99"/>
    <n v="23069.79"/>
    <x v="1"/>
  </r>
  <r>
    <d v="2018-05-01T00:00:00"/>
    <x v="8"/>
    <x v="3"/>
    <n v="34.229999999999997"/>
    <n v="1040.44"/>
    <x v="1"/>
  </r>
  <r>
    <d v="2018-05-01T00:00:00"/>
    <x v="2"/>
    <x v="2"/>
    <n v="8170.03"/>
    <n v="184092.43"/>
    <x v="1"/>
  </r>
  <r>
    <d v="2018-05-01T00:00:00"/>
    <x v="2"/>
    <x v="3"/>
    <n v="368.45"/>
    <n v="8302.49"/>
    <x v="1"/>
  </r>
  <r>
    <d v="2018-05-01T00:00:00"/>
    <x v="2"/>
    <x v="0"/>
    <n v="-17289.88"/>
    <n v="184092.43"/>
    <x v="1"/>
  </r>
  <r>
    <d v="2018-05-01T00:00:00"/>
    <x v="2"/>
    <x v="1"/>
    <n v="-779.81"/>
    <n v="8302.49"/>
    <x v="1"/>
  </r>
  <r>
    <d v="2018-05-01T00:00:00"/>
    <x v="2"/>
    <x v="6"/>
    <n v="0"/>
    <n v="184092.43"/>
    <x v="1"/>
  </r>
  <r>
    <d v="2018-06-01T00:00:00"/>
    <x v="7"/>
    <x v="0"/>
    <n v="-10.8"/>
    <n v="81"/>
    <x v="5"/>
  </r>
  <r>
    <d v="2018-06-01T00:00:00"/>
    <x v="7"/>
    <x v="1"/>
    <n v="-0.49"/>
    <n v="3.65"/>
    <x v="5"/>
  </r>
  <r>
    <d v="2018-06-01T00:00:00"/>
    <x v="2"/>
    <x v="6"/>
    <n v="0"/>
    <n v="208"/>
    <x v="5"/>
  </r>
  <r>
    <d v="2018-06-01T00:00:00"/>
    <x v="2"/>
    <x v="2"/>
    <n v="9.23"/>
    <n v="208"/>
    <x v="5"/>
  </r>
  <r>
    <d v="2018-06-01T00:00:00"/>
    <x v="2"/>
    <x v="3"/>
    <n v="0.42"/>
    <n v="9.3800000000000008"/>
    <x v="5"/>
  </r>
  <r>
    <d v="2018-06-01T00:00:00"/>
    <x v="2"/>
    <x v="0"/>
    <n v="-11.93"/>
    <n v="127"/>
    <x v="5"/>
  </r>
  <r>
    <d v="2018-06-01T00:00:00"/>
    <x v="2"/>
    <x v="1"/>
    <n v="-0.54"/>
    <n v="5.73"/>
    <x v="5"/>
  </r>
  <r>
    <d v="2018-06-01T00:00:00"/>
    <x v="2"/>
    <x v="4"/>
    <n v="-60.29"/>
    <n v="642"/>
    <x v="3"/>
  </r>
  <r>
    <d v="2018-06-01T00:00:00"/>
    <x v="2"/>
    <x v="5"/>
    <n v="-2.72"/>
    <n v="28.95"/>
    <x v="3"/>
  </r>
  <r>
    <d v="2018-06-01T00:00:00"/>
    <x v="2"/>
    <x v="3"/>
    <n v="79.23"/>
    <n v="1786.33"/>
    <x v="1"/>
  </r>
  <r>
    <d v="2018-06-01T00:00:00"/>
    <x v="2"/>
    <x v="0"/>
    <n v="-2279.71"/>
    <n v="24273"/>
    <x v="1"/>
  </r>
  <r>
    <d v="2018-06-01T00:00:00"/>
    <x v="2"/>
    <x v="1"/>
    <n v="-102.8"/>
    <n v="1094.72"/>
    <x v="1"/>
  </r>
  <r>
    <d v="2018-06-01T00:00:00"/>
    <x v="7"/>
    <x v="1"/>
    <n v="-23.27"/>
    <n v="174.61"/>
    <x v="1"/>
  </r>
  <r>
    <d v="2018-06-01T00:00:00"/>
    <x v="2"/>
    <x v="6"/>
    <n v="0"/>
    <n v="10004.469999999999"/>
    <x v="1"/>
  </r>
  <r>
    <d v="2018-06-01T00:00:00"/>
    <x v="2"/>
    <x v="2"/>
    <n v="443.99"/>
    <n v="10004.469999999999"/>
    <x v="1"/>
  </r>
  <r>
    <d v="2018-06-01T00:00:00"/>
    <x v="2"/>
    <x v="3"/>
    <n v="20.03"/>
    <n v="451.19"/>
    <x v="1"/>
  </r>
  <r>
    <d v="2018-06-01T00:00:00"/>
    <x v="2"/>
    <x v="0"/>
    <n v="-576"/>
    <n v="6133"/>
    <x v="1"/>
  </r>
  <r>
    <d v="2018-06-01T00:00:00"/>
    <x v="2"/>
    <x v="1"/>
    <n v="-25.98"/>
    <n v="276.61"/>
    <x v="1"/>
  </r>
  <r>
    <d v="2018-06-01T00:00:00"/>
    <x v="7"/>
    <x v="4"/>
    <n v="-54.04"/>
    <n v="405.18"/>
    <x v="3"/>
  </r>
  <r>
    <d v="2018-06-01T00:00:00"/>
    <x v="7"/>
    <x v="5"/>
    <n v="-2.4500000000000002"/>
    <n v="18.27"/>
    <x v="3"/>
  </r>
  <r>
    <d v="2018-06-01T00:00:00"/>
    <x v="2"/>
    <x v="4"/>
    <n v="-2.62"/>
    <n v="28"/>
    <x v="3"/>
  </r>
  <r>
    <d v="2018-06-01T00:00:00"/>
    <x v="2"/>
    <x v="5"/>
    <n v="-0.12"/>
    <n v="1.26"/>
    <x v="3"/>
  </r>
  <r>
    <d v="2018-06-01T00:00:00"/>
    <x v="7"/>
    <x v="0"/>
    <n v="-30.94"/>
    <n v="232"/>
    <x v="6"/>
  </r>
  <r>
    <d v="2018-06-01T00:00:00"/>
    <x v="7"/>
    <x v="1"/>
    <n v="-1.4"/>
    <n v="10.46"/>
    <x v="6"/>
  </r>
  <r>
    <d v="2018-06-01T00:00:00"/>
    <x v="7"/>
    <x v="4"/>
    <n v="-26.51"/>
    <n v="198.84"/>
    <x v="3"/>
  </r>
  <r>
    <d v="2018-06-01T00:00:00"/>
    <x v="7"/>
    <x v="5"/>
    <n v="-1.2"/>
    <n v="8.9700000000000006"/>
    <x v="3"/>
  </r>
  <r>
    <d v="2018-06-01T00:00:00"/>
    <x v="2"/>
    <x v="4"/>
    <n v="-29.67"/>
    <n v="316"/>
    <x v="3"/>
  </r>
  <r>
    <d v="2018-06-01T00:00:00"/>
    <x v="2"/>
    <x v="5"/>
    <n v="-1.34"/>
    <n v="14.25"/>
    <x v="3"/>
  </r>
  <r>
    <d v="2018-06-01T00:00:00"/>
    <x v="7"/>
    <x v="0"/>
    <n v="-2045.1"/>
    <n v="15335.26"/>
    <x v="1"/>
  </r>
  <r>
    <d v="2018-06-01T00:00:00"/>
    <x v="7"/>
    <x v="1"/>
    <n v="-92.24"/>
    <n v="691.6"/>
    <x v="1"/>
  </r>
  <r>
    <d v="2018-06-01T00:00:00"/>
    <x v="2"/>
    <x v="6"/>
    <n v="0"/>
    <n v="39608.26"/>
    <x v="1"/>
  </r>
  <r>
    <d v="2018-06-01T00:00:00"/>
    <x v="2"/>
    <x v="2"/>
    <n v="1757.82"/>
    <n v="39608.26"/>
    <x v="1"/>
  </r>
  <r>
    <d v="2018-06-01T00:00:00"/>
    <x v="10"/>
    <x v="0"/>
    <n v="-50.18"/>
    <n v="637"/>
    <x v="14"/>
  </r>
  <r>
    <d v="2018-06-01T00:00:00"/>
    <x v="10"/>
    <x v="1"/>
    <n v="-2.2599999999999998"/>
    <n v="28.73"/>
    <x v="14"/>
  </r>
  <r>
    <d v="2018-06-01T00:00:00"/>
    <x v="7"/>
    <x v="0"/>
    <n v="-22038.77"/>
    <n v="165258.07999999999"/>
    <x v="2"/>
  </r>
  <r>
    <d v="2018-06-01T00:00:00"/>
    <x v="7"/>
    <x v="1"/>
    <n v="-993.93"/>
    <n v="7453.27"/>
    <x v="2"/>
  </r>
  <r>
    <d v="2018-06-01T00:00:00"/>
    <x v="7"/>
    <x v="0"/>
    <n v="-68.55"/>
    <n v="513.98"/>
    <x v="2"/>
  </r>
  <r>
    <d v="2018-06-01T00:00:00"/>
    <x v="7"/>
    <x v="1"/>
    <n v="-3.09"/>
    <n v="23.18"/>
    <x v="2"/>
  </r>
  <r>
    <d v="2018-06-01T00:00:00"/>
    <x v="7"/>
    <x v="0"/>
    <n v="-4.93"/>
    <n v="37"/>
    <x v="2"/>
  </r>
  <r>
    <d v="2018-06-01T00:00:00"/>
    <x v="7"/>
    <x v="1"/>
    <n v="-0.22"/>
    <n v="1.67"/>
    <x v="2"/>
  </r>
  <r>
    <d v="2018-06-01T00:00:00"/>
    <x v="7"/>
    <x v="0"/>
    <n v="-1.6"/>
    <n v="12"/>
    <x v="2"/>
  </r>
  <r>
    <d v="2018-06-01T00:00:00"/>
    <x v="7"/>
    <x v="1"/>
    <n v="-7.0000000000000007E-2"/>
    <n v="0.54"/>
    <x v="2"/>
  </r>
  <r>
    <d v="2018-06-01T00:00:00"/>
    <x v="7"/>
    <x v="1"/>
    <n v="-303.25"/>
    <n v="2274.2800000000002"/>
    <x v="2"/>
  </r>
  <r>
    <d v="2018-06-01T00:00:00"/>
    <x v="7"/>
    <x v="0"/>
    <n v="-3893.8"/>
    <n v="29197.34"/>
    <x v="2"/>
  </r>
  <r>
    <d v="2018-06-01T00:00:00"/>
    <x v="7"/>
    <x v="1"/>
    <n v="-175.59"/>
    <n v="1316.75"/>
    <x v="2"/>
  </r>
  <r>
    <d v="2018-06-01T00:00:00"/>
    <x v="7"/>
    <x v="0"/>
    <n v="-7010.85"/>
    <n v="52571.360000000001"/>
    <x v="2"/>
  </r>
  <r>
    <d v="2018-06-01T00:00:00"/>
    <x v="7"/>
    <x v="1"/>
    <n v="-316.10000000000002"/>
    <n v="2370.98"/>
    <x v="2"/>
  </r>
  <r>
    <d v="2018-06-01T00:00:00"/>
    <x v="2"/>
    <x v="6"/>
    <n v="0"/>
    <n v="233128.36"/>
    <x v="2"/>
  </r>
  <r>
    <d v="2018-06-01T00:00:00"/>
    <x v="2"/>
    <x v="2"/>
    <n v="10346.280000000001"/>
    <n v="233128.36"/>
    <x v="2"/>
  </r>
  <r>
    <d v="2018-06-01T00:00:00"/>
    <x v="2"/>
    <x v="3"/>
    <n v="466.54"/>
    <n v="10514.17"/>
    <x v="2"/>
  </r>
  <r>
    <d v="2018-06-01T00:00:00"/>
    <x v="2"/>
    <x v="0"/>
    <n v="-16957.95"/>
    <n v="180557"/>
    <x v="2"/>
  </r>
  <r>
    <d v="2018-06-01T00:00:00"/>
    <x v="2"/>
    <x v="1"/>
    <n v="-764.79"/>
    <n v="8143.16"/>
    <x v="2"/>
  </r>
  <r>
    <d v="2018-06-01T00:00:00"/>
    <x v="7"/>
    <x v="0"/>
    <n v="-4.2699999999999996"/>
    <n v="32"/>
    <x v="2"/>
  </r>
  <r>
    <d v="2018-06-01T00:00:00"/>
    <x v="7"/>
    <x v="1"/>
    <n v="-0.19"/>
    <n v="1.44"/>
    <x v="2"/>
  </r>
  <r>
    <d v="2018-06-01T00:00:00"/>
    <x v="7"/>
    <x v="0"/>
    <n v="-8653.34"/>
    <n v="64886.77"/>
    <x v="2"/>
  </r>
  <r>
    <d v="2018-04-01T00:00:00"/>
    <x v="9"/>
    <x v="1"/>
    <n v="-741.65"/>
    <n v="7559.39"/>
    <x v="2"/>
  </r>
  <r>
    <d v="2018-04-01T00:00:00"/>
    <x v="9"/>
    <x v="0"/>
    <n v="-23615.52"/>
    <n v="240728.04"/>
    <x v="2"/>
  </r>
  <r>
    <d v="2018-04-01T00:00:00"/>
    <x v="9"/>
    <x v="1"/>
    <n v="-1064.9100000000001"/>
    <n v="10856.81"/>
    <x v="2"/>
  </r>
  <r>
    <d v="2018-04-01T00:00:00"/>
    <x v="9"/>
    <x v="0"/>
    <n v="-20131.11"/>
    <n v="205209.66"/>
    <x v="2"/>
  </r>
  <r>
    <d v="2018-04-01T00:00:00"/>
    <x v="9"/>
    <x v="1"/>
    <n v="-907.88"/>
    <n v="9254.89"/>
    <x v="2"/>
  </r>
  <r>
    <d v="2018-04-01T00:00:00"/>
    <x v="9"/>
    <x v="0"/>
    <n v="-174.83"/>
    <n v="1781.98"/>
    <x v="2"/>
  </r>
  <r>
    <d v="2018-04-01T00:00:00"/>
    <x v="9"/>
    <x v="1"/>
    <n v="-7.86"/>
    <n v="80.36"/>
    <x v="2"/>
  </r>
  <r>
    <d v="2018-04-01T00:00:00"/>
    <x v="9"/>
    <x v="0"/>
    <n v="-427.43"/>
    <n v="4357.1400000000003"/>
    <x v="2"/>
  </r>
  <r>
    <d v="2018-04-01T00:00:00"/>
    <x v="9"/>
    <x v="1"/>
    <n v="-19.27"/>
    <n v="196.5"/>
    <x v="2"/>
  </r>
  <r>
    <d v="2018-05-01T00:00:00"/>
    <x v="8"/>
    <x v="3"/>
    <n v="35.43"/>
    <n v="1076.99"/>
    <x v="4"/>
  </r>
  <r>
    <d v="2018-05-01T00:00:00"/>
    <x v="9"/>
    <x v="4"/>
    <n v="-7.88"/>
    <n v="80.239999999999995"/>
    <x v="3"/>
  </r>
  <r>
    <d v="2018-05-01T00:00:00"/>
    <x v="9"/>
    <x v="5"/>
    <n v="-0.36"/>
    <n v="3.62"/>
    <x v="3"/>
  </r>
  <r>
    <d v="2018-05-01T00:00:00"/>
    <x v="10"/>
    <x v="4"/>
    <n v="-5.98"/>
    <n v="76"/>
    <x v="3"/>
  </r>
  <r>
    <d v="2018-05-01T00:00:00"/>
    <x v="10"/>
    <x v="5"/>
    <n v="-0.26"/>
    <n v="3.42"/>
    <x v="3"/>
  </r>
  <r>
    <d v="2018-05-01T00:00:00"/>
    <x v="9"/>
    <x v="4"/>
    <n v="-27.04"/>
    <n v="275.56"/>
    <x v="3"/>
  </r>
  <r>
    <d v="2018-05-01T00:00:00"/>
    <x v="9"/>
    <x v="5"/>
    <n v="-1.21"/>
    <n v="12.42"/>
    <x v="3"/>
  </r>
  <r>
    <d v="2018-05-01T00:00:00"/>
    <x v="10"/>
    <x v="4"/>
    <n v="-20.39"/>
    <n v="259"/>
    <x v="3"/>
  </r>
  <r>
    <d v="2018-05-01T00:00:00"/>
    <x v="10"/>
    <x v="5"/>
    <n v="-0.92"/>
    <n v="11.68"/>
    <x v="3"/>
  </r>
  <r>
    <d v="2018-05-01T00:00:00"/>
    <x v="9"/>
    <x v="0"/>
    <n v="-9561.82"/>
    <n v="97470.12"/>
    <x v="1"/>
  </r>
  <r>
    <d v="2018-05-01T00:00:00"/>
    <x v="9"/>
    <x v="1"/>
    <n v="-431.26"/>
    <n v="4395.8599999999997"/>
    <x v="1"/>
  </r>
  <r>
    <d v="2018-05-01T00:00:00"/>
    <x v="10"/>
    <x v="0"/>
    <n v="-7187.05"/>
    <n v="91241"/>
    <x v="1"/>
  </r>
  <r>
    <d v="2018-05-01T00:00:00"/>
    <x v="10"/>
    <x v="1"/>
    <n v="-324.13"/>
    <n v="4114.92"/>
    <x v="1"/>
  </r>
  <r>
    <d v="2018-05-01T00:00:00"/>
    <x v="8"/>
    <x v="6"/>
    <n v="-1396.57"/>
    <n v="188711.12"/>
    <x v="1"/>
  </r>
  <r>
    <d v="2018-05-01T00:00:00"/>
    <x v="10"/>
    <x v="0"/>
    <n v="-72.069999999999993"/>
    <n v="915"/>
    <x v="6"/>
  </r>
  <r>
    <d v="2018-05-01T00:00:00"/>
    <x v="10"/>
    <x v="1"/>
    <n v="-3.25"/>
    <n v="41.27"/>
    <x v="6"/>
  </r>
  <r>
    <d v="2018-05-01T00:00:00"/>
    <x v="9"/>
    <x v="0"/>
    <n v="-79860.63"/>
    <n v="814073.61"/>
    <x v="16"/>
  </r>
  <r>
    <d v="2018-05-01T00:00:00"/>
    <x v="9"/>
    <x v="1"/>
    <n v="-3601.71"/>
    <n v="36714.879999999997"/>
    <x v="16"/>
  </r>
  <r>
    <d v="2018-05-01T00:00:00"/>
    <x v="8"/>
    <x v="6"/>
    <n v="-6029.38"/>
    <n v="814774.61"/>
    <x v="16"/>
  </r>
  <r>
    <d v="2018-05-01T00:00:00"/>
    <x v="8"/>
    <x v="2"/>
    <n v="26806.25"/>
    <n v="814774.61"/>
    <x v="16"/>
  </r>
  <r>
    <d v="2018-05-01T00:00:00"/>
    <x v="8"/>
    <x v="3"/>
    <n v="1209.08"/>
    <n v="36746.480000000003"/>
    <x v="16"/>
  </r>
  <r>
    <d v="2018-05-01T00:00:00"/>
    <x v="11"/>
    <x v="0"/>
    <n v="-234.73"/>
    <n v="3201"/>
    <x v="6"/>
  </r>
  <r>
    <d v="2018-05-01T00:00:00"/>
    <x v="11"/>
    <x v="1"/>
    <n v="-10.59"/>
    <n v="144.37"/>
    <x v="6"/>
  </r>
  <r>
    <d v="2018-05-01T00:00:00"/>
    <x v="8"/>
    <x v="0"/>
    <n v="-311.06"/>
    <n v="3544"/>
    <x v="6"/>
  </r>
  <r>
    <d v="2018-05-01T00:00:00"/>
    <x v="8"/>
    <x v="1"/>
    <n v="-14.03"/>
    <n v="159.83000000000001"/>
    <x v="6"/>
  </r>
  <r>
    <d v="2018-05-01T00:00:00"/>
    <x v="8"/>
    <x v="6"/>
    <n v="-61.68"/>
    <n v="8335"/>
    <x v="6"/>
  </r>
  <r>
    <d v="2018-05-01T00:00:00"/>
    <x v="8"/>
    <x v="2"/>
    <n v="274.22000000000003"/>
    <n v="8335"/>
    <x v="6"/>
  </r>
  <r>
    <d v="2018-05-01T00:00:00"/>
    <x v="8"/>
    <x v="3"/>
    <n v="12.37"/>
    <n v="375.91"/>
    <x v="6"/>
  </r>
  <r>
    <d v="2018-05-01T00:00:00"/>
    <x v="9"/>
    <x v="0"/>
    <n v="-28236.46"/>
    <n v="287833.59000000003"/>
    <x v="2"/>
  </r>
  <r>
    <d v="2018-05-01T00:00:00"/>
    <x v="9"/>
    <x v="1"/>
    <n v="-1273.55"/>
    <n v="12981.21"/>
    <x v="2"/>
  </r>
  <r>
    <d v="2018-05-01T00:00:00"/>
    <x v="10"/>
    <x v="0"/>
    <n v="-140.61000000000001"/>
    <n v="1785"/>
    <x v="2"/>
  </r>
  <r>
    <d v="2018-05-01T00:00:00"/>
    <x v="10"/>
    <x v="1"/>
    <n v="-6.34"/>
    <n v="80.489999999999995"/>
    <x v="2"/>
  </r>
  <r>
    <d v="2018-05-01T00:00:00"/>
    <x v="8"/>
    <x v="6"/>
    <n v="-2143.2399999999998"/>
    <n v="289618.59000000003"/>
    <x v="2"/>
  </r>
  <r>
    <d v="2018-05-01T00:00:00"/>
    <x v="8"/>
    <x v="2"/>
    <n v="9528.59"/>
    <n v="289618.59000000003"/>
    <x v="2"/>
  </r>
  <r>
    <d v="2018-05-01T00:00:00"/>
    <x v="8"/>
    <x v="3"/>
    <n v="429.64"/>
    <n v="13061.72"/>
    <x v="2"/>
  </r>
  <r>
    <d v="2018-05-01T00:00:00"/>
    <x v="2"/>
    <x v="0"/>
    <n v="-12.13"/>
    <n v="129.19"/>
    <x v="2"/>
  </r>
  <r>
    <d v="2018-05-01T00:00:00"/>
    <x v="2"/>
    <x v="1"/>
    <n v="-0.55000000000000004"/>
    <n v="5.84"/>
    <x v="2"/>
  </r>
  <r>
    <d v="2018-05-01T00:00:00"/>
    <x v="2"/>
    <x v="2"/>
    <n v="3826.42"/>
    <n v="86220.75"/>
    <x v="2"/>
  </r>
  <r>
    <d v="2018-05-01T00:00:00"/>
    <x v="2"/>
    <x v="3"/>
    <n v="172.5"/>
    <n v="3888.68"/>
    <x v="2"/>
  </r>
  <r>
    <d v="2018-05-01T00:00:00"/>
    <x v="2"/>
    <x v="0"/>
    <n v="-8097.85"/>
    <n v="86220.75"/>
    <x v="2"/>
  </r>
  <r>
    <d v="2018-05-01T00:00:00"/>
    <x v="2"/>
    <x v="1"/>
    <n v="-365.47"/>
    <n v="3888.68"/>
    <x v="2"/>
  </r>
  <r>
    <d v="2018-05-01T00:00:00"/>
    <x v="2"/>
    <x v="6"/>
    <n v="0"/>
    <n v="86220.75"/>
    <x v="2"/>
  </r>
  <r>
    <d v="2018-05-01T00:00:00"/>
    <x v="2"/>
    <x v="2"/>
    <n v="1721.84"/>
    <n v="38799.78"/>
    <x v="2"/>
  </r>
  <r>
    <d v="2018-05-01T00:00:00"/>
    <x v="2"/>
    <x v="3"/>
    <n v="77.569999999999993"/>
    <n v="1749.91"/>
    <x v="2"/>
  </r>
  <r>
    <d v="2018-05-01T00:00:00"/>
    <x v="2"/>
    <x v="0"/>
    <n v="-3644.04"/>
    <n v="38799.78"/>
    <x v="2"/>
  </r>
  <r>
    <d v="2018-05-01T00:00:00"/>
    <x v="2"/>
    <x v="1"/>
    <n v="-164.36"/>
    <n v="1749.91"/>
    <x v="2"/>
  </r>
  <r>
    <d v="2018-05-01T00:00:00"/>
    <x v="2"/>
    <x v="6"/>
    <n v="0"/>
    <n v="38799.78"/>
    <x v="2"/>
  </r>
  <r>
    <d v="2018-05-01T00:00:00"/>
    <x v="2"/>
    <x v="0"/>
    <n v="-681.61"/>
    <n v="7257.37"/>
    <x v="1"/>
  </r>
  <r>
    <d v="2018-05-01T00:00:00"/>
    <x v="2"/>
    <x v="1"/>
    <n v="-30.73"/>
    <n v="327.3"/>
    <x v="1"/>
  </r>
  <r>
    <d v="2018-05-01T00:00:00"/>
    <x v="2"/>
    <x v="6"/>
    <n v="0"/>
    <n v="7257.37"/>
    <x v="1"/>
  </r>
  <r>
    <d v="2018-05-01T00:00:00"/>
    <x v="2"/>
    <x v="2"/>
    <n v="2008.69"/>
    <n v="45259.55"/>
    <x v="2"/>
  </r>
  <r>
    <d v="2018-05-01T00:00:00"/>
    <x v="2"/>
    <x v="3"/>
    <n v="90.48"/>
    <n v="2041.16"/>
    <x v="2"/>
  </r>
  <r>
    <d v="2018-05-01T00:00:00"/>
    <x v="2"/>
    <x v="0"/>
    <n v="-4250.8"/>
    <n v="45259.55"/>
    <x v="2"/>
  </r>
  <r>
    <d v="2018-05-01T00:00:00"/>
    <x v="2"/>
    <x v="1"/>
    <n v="-191.66"/>
    <n v="2041.16"/>
    <x v="2"/>
  </r>
  <r>
    <d v="2018-05-01T00:00:00"/>
    <x v="2"/>
    <x v="6"/>
    <n v="0"/>
    <n v="45259.55"/>
    <x v="2"/>
  </r>
  <r>
    <d v="2018-05-01T00:00:00"/>
    <x v="2"/>
    <x v="0"/>
    <n v="-9.77"/>
    <n v="104"/>
    <x v="2"/>
  </r>
  <r>
    <d v="2018-05-01T00:00:00"/>
    <x v="2"/>
    <x v="1"/>
    <n v="-0.44"/>
    <n v="4.6900000000000004"/>
    <x v="2"/>
  </r>
  <r>
    <d v="2018-05-01T00:00:00"/>
    <x v="2"/>
    <x v="6"/>
    <n v="0"/>
    <n v="104"/>
    <x v="2"/>
  </r>
  <r>
    <d v="2018-05-01T00:00:00"/>
    <x v="2"/>
    <x v="2"/>
    <n v="4.62"/>
    <n v="104"/>
    <x v="2"/>
  </r>
  <r>
    <d v="2018-05-01T00:00:00"/>
    <x v="2"/>
    <x v="3"/>
    <n v="0.21"/>
    <n v="4.6900000000000004"/>
    <x v="2"/>
  </r>
  <r>
    <d v="2018-05-01T00:00:00"/>
    <x v="2"/>
    <x v="3"/>
    <n v="289.91000000000003"/>
    <n v="6537.13"/>
    <x v="2"/>
  </r>
  <r>
    <d v="2018-05-01T00:00:00"/>
    <x v="2"/>
    <x v="0"/>
    <n v="-13613.4"/>
    <n v="144945.67000000001"/>
    <x v="2"/>
  </r>
  <r>
    <d v="2018-05-01T00:00:00"/>
    <x v="2"/>
    <x v="1"/>
    <n v="-613.96"/>
    <n v="6537.13"/>
    <x v="2"/>
  </r>
  <r>
    <d v="2018-05-01T00:00:00"/>
    <x v="2"/>
    <x v="6"/>
    <n v="0"/>
    <n v="144945.67000000001"/>
    <x v="2"/>
  </r>
  <r>
    <d v="2018-05-01T00:00:00"/>
    <x v="2"/>
    <x v="2"/>
    <n v="6432.65"/>
    <n v="144945.67000000001"/>
    <x v="2"/>
  </r>
  <r>
    <d v="2018-05-01T00:00:00"/>
    <x v="2"/>
    <x v="2"/>
    <n v="8.69"/>
    <n v="195.99"/>
    <x v="2"/>
  </r>
  <r>
    <d v="2018-05-01T00:00:00"/>
    <x v="2"/>
    <x v="3"/>
    <n v="0.39"/>
    <n v="8.84"/>
    <x v="2"/>
  </r>
  <r>
    <d v="2018-05-01T00:00:00"/>
    <x v="2"/>
    <x v="0"/>
    <n v="-18.399999999999999"/>
    <n v="195.99"/>
    <x v="2"/>
  </r>
  <r>
    <d v="2018-05-01T00:00:00"/>
    <x v="2"/>
    <x v="1"/>
    <n v="-0.83"/>
    <n v="8.84"/>
    <x v="2"/>
  </r>
  <r>
    <d v="2018-05-01T00:00:00"/>
    <x v="2"/>
    <x v="6"/>
    <n v="0"/>
    <n v="195.99"/>
    <x v="2"/>
  </r>
  <r>
    <d v="2018-05-01T00:00:00"/>
    <x v="2"/>
    <x v="6"/>
    <n v="0"/>
    <n v="129.19999999999999"/>
    <x v="2"/>
  </r>
  <r>
    <d v="2018-05-01T00:00:00"/>
    <x v="2"/>
    <x v="2"/>
    <n v="7607.8"/>
    <n v="171422.42"/>
    <x v="2"/>
  </r>
  <r>
    <d v="2018-05-01T00:00:00"/>
    <x v="2"/>
    <x v="3"/>
    <n v="342.99"/>
    <n v="7731.06"/>
    <x v="2"/>
  </r>
  <r>
    <d v="2018-05-01T00:00:00"/>
    <x v="2"/>
    <x v="0"/>
    <n v="-16100.12"/>
    <n v="171422.42"/>
    <x v="2"/>
  </r>
  <r>
    <d v="2018-05-01T00:00:00"/>
    <x v="2"/>
    <x v="1"/>
    <n v="-726.15"/>
    <n v="7731.06"/>
    <x v="2"/>
  </r>
  <r>
    <d v="2018-05-01T00:00:00"/>
    <x v="2"/>
    <x v="2"/>
    <n v="48.34"/>
    <n v="1089.27"/>
    <x v="2"/>
  </r>
  <r>
    <d v="2018-05-01T00:00:00"/>
    <x v="2"/>
    <x v="3"/>
    <n v="2.17"/>
    <n v="49.12"/>
    <x v="2"/>
  </r>
  <r>
    <d v="2018-05-01T00:00:00"/>
    <x v="2"/>
    <x v="0"/>
    <n v="-102.3"/>
    <n v="1089.27"/>
    <x v="2"/>
  </r>
  <r>
    <d v="2018-05-01T00:00:00"/>
    <x v="2"/>
    <x v="1"/>
    <n v="-4.5999999999999996"/>
    <n v="49.12"/>
    <x v="2"/>
  </r>
  <r>
    <d v="2018-05-01T00:00:00"/>
    <x v="2"/>
    <x v="6"/>
    <n v="0"/>
    <n v="1089.27"/>
    <x v="2"/>
  </r>
  <r>
    <d v="2018-05-01T00:00:00"/>
    <x v="2"/>
    <x v="2"/>
    <n v="5.74"/>
    <n v="129.19999999999999"/>
    <x v="2"/>
  </r>
  <r>
    <d v="2018-05-01T00:00:00"/>
    <x v="2"/>
    <x v="3"/>
    <n v="0.25"/>
    <n v="5.84"/>
    <x v="2"/>
  </r>
  <r>
    <d v="2018-05-01T00:00:00"/>
    <x v="2"/>
    <x v="2"/>
    <n v="8654.65"/>
    <n v="195012.57"/>
    <x v="2"/>
  </r>
  <r>
    <d v="2018-05-01T00:00:00"/>
    <x v="2"/>
    <x v="3"/>
    <n v="390.14"/>
    <n v="8794.99"/>
    <x v="2"/>
  </r>
  <r>
    <d v="2018-05-01T00:00:00"/>
    <x v="2"/>
    <x v="0"/>
    <n v="-18315.580000000002"/>
    <n v="195012.57"/>
    <x v="2"/>
  </r>
  <r>
    <d v="2018-05-01T00:00:00"/>
    <x v="2"/>
    <x v="1"/>
    <n v="-826.09"/>
    <n v="8794.99"/>
    <x v="2"/>
  </r>
  <r>
    <d v="2018-05-01T00:00:00"/>
    <x v="2"/>
    <x v="6"/>
    <n v="0"/>
    <n v="195012.57"/>
    <x v="2"/>
  </r>
  <r>
    <d v="2018-05-01T00:00:00"/>
    <x v="2"/>
    <x v="3"/>
    <n v="277.89"/>
    <n v="6268.92"/>
    <x v="2"/>
  </r>
  <r>
    <d v="2018-05-01T00:00:00"/>
    <x v="2"/>
    <x v="0"/>
    <n v="-13054.87"/>
    <n v="139000.62"/>
    <x v="2"/>
  </r>
  <r>
    <d v="2018-05-01T00:00:00"/>
    <x v="2"/>
    <x v="1"/>
    <n v="-588.87"/>
    <n v="6268.92"/>
    <x v="2"/>
  </r>
  <r>
    <d v="2018-05-01T00:00:00"/>
    <x v="2"/>
    <x v="6"/>
    <n v="0"/>
    <n v="139000.62"/>
    <x v="2"/>
  </r>
  <r>
    <d v="2018-05-01T00:00:00"/>
    <x v="2"/>
    <x v="2"/>
    <n v="6168.95"/>
    <n v="139000.62"/>
    <x v="2"/>
  </r>
  <r>
    <d v="2018-05-01T00:00:00"/>
    <x v="2"/>
    <x v="6"/>
    <n v="0"/>
    <n v="171422.42"/>
    <x v="2"/>
  </r>
  <r>
    <d v="2018-05-01T00:00:00"/>
    <x v="2"/>
    <x v="2"/>
    <n v="8898.51"/>
    <n v="200504.93"/>
    <x v="2"/>
  </r>
  <r>
    <d v="2018-05-01T00:00:00"/>
    <x v="2"/>
    <x v="3"/>
    <n v="401.04"/>
    <n v="9042.65"/>
    <x v="2"/>
  </r>
  <r>
    <d v="2018-05-01T00:00:00"/>
    <x v="2"/>
    <x v="0"/>
    <n v="-18831.22"/>
    <n v="200504.93"/>
    <x v="2"/>
  </r>
  <r>
    <d v="2018-05-01T00:00:00"/>
    <x v="2"/>
    <x v="1"/>
    <n v="-849.29"/>
    <n v="9042.65"/>
    <x v="2"/>
  </r>
  <r>
    <d v="2018-05-01T00:00:00"/>
    <x v="2"/>
    <x v="6"/>
    <n v="0"/>
    <n v="200504.93"/>
    <x v="2"/>
  </r>
  <r>
    <d v="2018-05-01T00:00:00"/>
    <x v="2"/>
    <x v="2"/>
    <n v="5924.19"/>
    <n v="133487.82"/>
    <x v="2"/>
  </r>
  <r>
    <d v="2018-05-01T00:00:00"/>
    <x v="2"/>
    <x v="0"/>
    <n v="-12537.22"/>
    <n v="133487.82"/>
    <x v="2"/>
  </r>
  <r>
    <d v="2018-05-01T00:00:00"/>
    <x v="2"/>
    <x v="1"/>
    <n v="-565.64"/>
    <n v="6020.32"/>
    <x v="2"/>
  </r>
  <r>
    <d v="2018-05-01T00:00:00"/>
    <x v="2"/>
    <x v="6"/>
    <n v="0"/>
    <n v="133487.82"/>
    <x v="2"/>
  </r>
  <r>
    <d v="2018-07-01T00:00:00"/>
    <x v="7"/>
    <x v="0"/>
    <n v="-1.73"/>
    <n v="13"/>
    <x v="5"/>
  </r>
  <r>
    <d v="2018-07-01T00:00:00"/>
    <x v="7"/>
    <x v="1"/>
    <n v="-0.08"/>
    <n v="0.59"/>
    <x v="5"/>
  </r>
  <r>
    <d v="2018-07-01T00:00:00"/>
    <x v="2"/>
    <x v="6"/>
    <n v="0"/>
    <n v="13"/>
    <x v="5"/>
  </r>
  <r>
    <d v="2018-07-01T00:00:00"/>
    <x v="2"/>
    <x v="2"/>
    <n v="0.57999999999999996"/>
    <n v="13"/>
    <x v="5"/>
  </r>
  <r>
    <d v="2018-07-01T00:00:00"/>
    <x v="2"/>
    <x v="3"/>
    <n v="0.03"/>
    <n v="0.59"/>
    <x v="5"/>
  </r>
  <r>
    <d v="2018-07-01T00:00:00"/>
    <x v="4"/>
    <x v="0"/>
    <n v="-0.01"/>
    <n v="0.08"/>
    <x v="1"/>
  </r>
  <r>
    <d v="2018-07-01T00:00:00"/>
    <x v="7"/>
    <x v="0"/>
    <n v="-4802.29"/>
    <n v="36009.93"/>
    <x v="1"/>
  </r>
  <r>
    <d v="2018-07-01T00:00:00"/>
    <x v="7"/>
    <x v="1"/>
    <n v="-216.59"/>
    <n v="1624.06"/>
    <x v="1"/>
  </r>
  <r>
    <d v="2018-07-01T00:00:00"/>
    <x v="2"/>
    <x v="6"/>
    <n v="0"/>
    <n v="36010.01"/>
    <x v="1"/>
  </r>
  <r>
    <d v="2018-07-01T00:00:00"/>
    <x v="2"/>
    <x v="2"/>
    <n v="1598.13"/>
    <n v="36010.01"/>
    <x v="1"/>
  </r>
  <r>
    <d v="2018-07-01T00:00:00"/>
    <x v="2"/>
    <x v="3"/>
    <n v="72.08"/>
    <n v="1624.07"/>
    <x v="1"/>
  </r>
  <r>
    <d v="2018-07-01T00:00:00"/>
    <x v="4"/>
    <x v="0"/>
    <n v="-0.02"/>
    <n v="0.3"/>
    <x v="2"/>
  </r>
  <r>
    <d v="2018-07-01T00:00:00"/>
    <x v="4"/>
    <x v="1"/>
    <n v="0"/>
    <n v="0.01"/>
    <x v="2"/>
  </r>
  <r>
    <d v="2018-07-01T00:00:00"/>
    <x v="7"/>
    <x v="0"/>
    <n v="-84.82"/>
    <n v="636"/>
    <x v="18"/>
  </r>
  <r>
    <d v="2018-07-01T00:00:00"/>
    <x v="7"/>
    <x v="1"/>
    <n v="-3.82"/>
    <n v="28.68"/>
    <x v="18"/>
  </r>
  <r>
    <d v="2018-07-01T00:00:00"/>
    <x v="2"/>
    <x v="6"/>
    <n v="0"/>
    <n v="636"/>
    <x v="18"/>
  </r>
  <r>
    <d v="2018-07-01T00:00:00"/>
    <x v="2"/>
    <x v="2"/>
    <n v="28.23"/>
    <n v="636"/>
    <x v="18"/>
  </r>
  <r>
    <d v="2018-07-01T00:00:00"/>
    <x v="2"/>
    <x v="3"/>
    <n v="1.27"/>
    <n v="28.68"/>
    <x v="18"/>
  </r>
  <r>
    <d v="2018-07-01T00:00:00"/>
    <x v="4"/>
    <x v="0"/>
    <n v="-8.24"/>
    <n v="99.12"/>
    <x v="10"/>
  </r>
  <r>
    <d v="2018-07-01T00:00:00"/>
    <x v="4"/>
    <x v="1"/>
    <n v="-0.31"/>
    <n v="4.3499999999999996"/>
    <x v="10"/>
  </r>
  <r>
    <d v="2018-07-01T00:00:00"/>
    <x v="4"/>
    <x v="0"/>
    <n v="-59.72"/>
    <n v="704.5"/>
    <x v="16"/>
  </r>
  <r>
    <d v="2018-07-01T00:00:00"/>
    <x v="4"/>
    <x v="1"/>
    <n v="-2.67"/>
    <n v="31.68"/>
    <x v="16"/>
  </r>
  <r>
    <d v="2018-07-01T00:00:00"/>
    <x v="7"/>
    <x v="0"/>
    <n v="-59664.37"/>
    <n v="447393.33"/>
    <x v="18"/>
  </r>
  <r>
    <d v="2018-07-01T00:00:00"/>
    <x v="7"/>
    <x v="1"/>
    <n v="-2690.86"/>
    <n v="20177.39"/>
    <x v="18"/>
  </r>
  <r>
    <d v="2018-07-01T00:00:00"/>
    <x v="2"/>
    <x v="6"/>
    <n v="0"/>
    <n v="447406.02"/>
    <x v="18"/>
  </r>
  <r>
    <d v="2018-07-01T00:00:00"/>
    <x v="2"/>
    <x v="2"/>
    <n v="19855.849999999999"/>
    <n v="447406.02"/>
    <x v="18"/>
  </r>
  <r>
    <d v="2018-07-01T00:00:00"/>
    <x v="2"/>
    <x v="3"/>
    <n v="895.44"/>
    <n v="20177.939999999999"/>
    <x v="18"/>
  </r>
  <r>
    <d v="2018-07-01T00:00:00"/>
    <x v="4"/>
    <x v="0"/>
    <n v="-1.03"/>
    <n v="12.69"/>
    <x v="18"/>
  </r>
  <r>
    <d v="2018-07-01T00:00:00"/>
    <x v="4"/>
    <x v="1"/>
    <n v="-0.03"/>
    <n v="0.56999999999999995"/>
    <x v="18"/>
  </r>
  <r>
    <d v="2018-07-01T00:00:00"/>
    <x v="4"/>
    <x v="0"/>
    <n v="-0.28000000000000003"/>
    <n v="3.51"/>
    <x v="26"/>
  </r>
  <r>
    <d v="2018-07-01T00:00:00"/>
    <x v="4"/>
    <x v="1"/>
    <n v="0"/>
    <n v="0.16"/>
    <x v="26"/>
  </r>
  <r>
    <d v="2018-07-01T00:00:00"/>
    <x v="7"/>
    <x v="0"/>
    <n v="-35317.019999999997"/>
    <n v="264824.59999999998"/>
    <x v="26"/>
  </r>
  <r>
    <d v="2018-07-01T00:00:00"/>
    <x v="7"/>
    <x v="1"/>
    <n v="-1592.82"/>
    <n v="11943.61"/>
    <x v="26"/>
  </r>
  <r>
    <d v="2018-07-01T00:00:00"/>
    <x v="2"/>
    <x v="6"/>
    <n v="0"/>
    <n v="264835.11"/>
    <x v="26"/>
  </r>
  <r>
    <d v="2018-07-01T00:00:00"/>
    <x v="2"/>
    <x v="2"/>
    <n v="11753.36"/>
    <n v="264835.11"/>
    <x v="26"/>
  </r>
  <r>
    <d v="2018-07-01T00:00:00"/>
    <x v="2"/>
    <x v="3"/>
    <n v="530.07000000000005"/>
    <n v="11944.11"/>
    <x v="26"/>
  </r>
  <r>
    <d v="2018-07-01T00:00:00"/>
    <x v="4"/>
    <x v="0"/>
    <n v="-0.03"/>
    <n v="0.3"/>
    <x v="15"/>
  </r>
  <r>
    <d v="2018-07-01T00:00:00"/>
    <x v="4"/>
    <x v="1"/>
    <n v="0"/>
    <n v="0.01"/>
    <x v="15"/>
  </r>
  <r>
    <d v="2018-07-01T00:00:00"/>
    <x v="7"/>
    <x v="0"/>
    <n v="-1825.57"/>
    <n v="13689"/>
    <x v="15"/>
  </r>
  <r>
    <d v="2018-07-01T00:00:00"/>
    <x v="7"/>
    <x v="1"/>
    <n v="-82.33"/>
    <n v="617.37"/>
    <x v="15"/>
  </r>
  <r>
    <d v="2018-05-01T00:00:00"/>
    <x v="9"/>
    <x v="4"/>
    <n v="-47.19"/>
    <n v="481"/>
    <x v="3"/>
  </r>
  <r>
    <d v="2018-05-01T00:00:00"/>
    <x v="9"/>
    <x v="5"/>
    <n v="-2.12"/>
    <n v="21.69"/>
    <x v="3"/>
  </r>
  <r>
    <d v="2018-05-01T00:00:00"/>
    <x v="9"/>
    <x v="0"/>
    <n v="-8918.09"/>
    <n v="90908.03"/>
    <x v="1"/>
  </r>
  <r>
    <d v="2018-05-01T00:00:00"/>
    <x v="9"/>
    <x v="1"/>
    <n v="-402.26"/>
    <n v="4099.97"/>
    <x v="1"/>
  </r>
  <r>
    <d v="2018-05-01T00:00:00"/>
    <x v="8"/>
    <x v="6"/>
    <n v="-672.75"/>
    <n v="90908.03"/>
    <x v="1"/>
  </r>
  <r>
    <d v="2018-05-01T00:00:00"/>
    <x v="8"/>
    <x v="3"/>
    <n v="134.85"/>
    <n v="4099.97"/>
    <x v="1"/>
  </r>
  <r>
    <d v="2018-05-01T00:00:00"/>
    <x v="8"/>
    <x v="2"/>
    <n v="2990.86"/>
    <n v="90908.03"/>
    <x v="1"/>
  </r>
  <r>
    <d v="2018-05-01T00:00:00"/>
    <x v="2"/>
    <x v="2"/>
    <n v="1243.3699999999999"/>
    <n v="28016.3"/>
    <x v="1"/>
  </r>
  <r>
    <d v="2018-05-01T00:00:00"/>
    <x v="2"/>
    <x v="3"/>
    <n v="56.07"/>
    <n v="1263.55"/>
    <x v="1"/>
  </r>
  <r>
    <d v="2018-05-01T00:00:00"/>
    <x v="2"/>
    <x v="0"/>
    <n v="-2631.26"/>
    <n v="28016.3"/>
    <x v="1"/>
  </r>
  <r>
    <d v="2018-05-01T00:00:00"/>
    <x v="2"/>
    <x v="1"/>
    <n v="-118.67"/>
    <n v="1263.55"/>
    <x v="1"/>
  </r>
  <r>
    <d v="2018-05-01T00:00:00"/>
    <x v="2"/>
    <x v="6"/>
    <n v="0"/>
    <n v="28016.3"/>
    <x v="1"/>
  </r>
  <r>
    <d v="2018-05-01T00:00:00"/>
    <x v="2"/>
    <x v="4"/>
    <n v="-16.53"/>
    <n v="176"/>
    <x v="3"/>
  </r>
  <r>
    <d v="2018-05-01T00:00:00"/>
    <x v="2"/>
    <x v="5"/>
    <n v="-0.74"/>
    <n v="7.94"/>
    <x v="3"/>
  </r>
  <r>
    <d v="2018-05-01T00:00:00"/>
    <x v="2"/>
    <x v="4"/>
    <n v="-1.93"/>
    <n v="20.6"/>
    <x v="3"/>
  </r>
  <r>
    <d v="2018-05-01T00:00:00"/>
    <x v="2"/>
    <x v="5"/>
    <n v="-0.09"/>
    <n v="0.93"/>
    <x v="3"/>
  </r>
  <r>
    <d v="2018-05-01T00:00:00"/>
    <x v="9"/>
    <x v="4"/>
    <n v="-5.4"/>
    <n v="55"/>
    <x v="3"/>
  </r>
  <r>
    <d v="2018-05-01T00:00:00"/>
    <x v="9"/>
    <x v="5"/>
    <n v="-0.24"/>
    <n v="2.48"/>
    <x v="3"/>
  </r>
  <r>
    <d v="2018-05-01T00:00:00"/>
    <x v="2"/>
    <x v="2"/>
    <n v="2.2200000000000002"/>
    <n v="50"/>
    <x v="6"/>
  </r>
  <r>
    <d v="2018-05-01T00:00:00"/>
    <x v="2"/>
    <x v="3"/>
    <n v="0.1"/>
    <n v="2.25"/>
    <x v="6"/>
  </r>
  <r>
    <d v="2018-05-01T00:00:00"/>
    <x v="2"/>
    <x v="0"/>
    <n v="-4.7"/>
    <n v="50"/>
    <x v="6"/>
  </r>
  <r>
    <d v="2018-05-01T00:00:00"/>
    <x v="2"/>
    <x v="1"/>
    <n v="-0.21"/>
    <n v="2.25"/>
    <x v="6"/>
  </r>
  <r>
    <d v="2018-05-01T00:00:00"/>
    <x v="2"/>
    <x v="6"/>
    <n v="0"/>
    <n v="50"/>
    <x v="6"/>
  </r>
  <r>
    <d v="2018-05-01T00:00:00"/>
    <x v="2"/>
    <x v="2"/>
    <n v="453.87"/>
    <n v="10226.73"/>
    <x v="1"/>
  </r>
  <r>
    <d v="2018-05-01T00:00:00"/>
    <x v="2"/>
    <x v="3"/>
    <n v="20.45"/>
    <n v="461.26"/>
    <x v="1"/>
  </r>
  <r>
    <d v="2018-05-01T00:00:00"/>
    <x v="2"/>
    <x v="0"/>
    <n v="-960.52"/>
    <n v="10226.94"/>
    <x v="1"/>
  </r>
  <r>
    <d v="2018-05-01T00:00:00"/>
    <x v="2"/>
    <x v="1"/>
    <n v="-43.33"/>
    <n v="461.27"/>
    <x v="1"/>
  </r>
  <r>
    <d v="2018-05-01T00:00:00"/>
    <x v="2"/>
    <x v="6"/>
    <n v="0"/>
    <n v="10226.73"/>
    <x v="1"/>
  </r>
  <r>
    <d v="2018-05-01T00:00:00"/>
    <x v="2"/>
    <x v="2"/>
    <n v="2154.33"/>
    <n v="48541.68"/>
    <x v="2"/>
  </r>
  <r>
    <d v="2018-05-01T00:00:00"/>
    <x v="2"/>
    <x v="3"/>
    <n v="96.96"/>
    <n v="2189.31"/>
    <x v="2"/>
  </r>
  <r>
    <d v="2018-05-01T00:00:00"/>
    <x v="2"/>
    <x v="0"/>
    <n v="-4559.04"/>
    <n v="48541.69"/>
    <x v="2"/>
  </r>
  <r>
    <d v="2018-05-01T00:00:00"/>
    <x v="2"/>
    <x v="1"/>
    <n v="-205.6"/>
    <n v="2189.31"/>
    <x v="2"/>
  </r>
  <r>
    <d v="2018-05-01T00:00:00"/>
    <x v="2"/>
    <x v="6"/>
    <n v="0"/>
    <n v="48541.68"/>
    <x v="2"/>
  </r>
  <r>
    <d v="2018-04-01T00:00:00"/>
    <x v="10"/>
    <x v="0"/>
    <n v="-594.32000000000005"/>
    <n v="7545"/>
    <x v="7"/>
  </r>
  <r>
    <d v="2018-04-01T00:00:00"/>
    <x v="10"/>
    <x v="1"/>
    <n v="-26.79"/>
    <n v="340.28"/>
    <x v="7"/>
  </r>
  <r>
    <d v="2018-04-01T00:00:00"/>
    <x v="10"/>
    <x v="0"/>
    <n v="-2288.11"/>
    <n v="29048"/>
    <x v="4"/>
  </r>
  <r>
    <d v="2018-04-01T00:00:00"/>
    <x v="10"/>
    <x v="1"/>
    <n v="-103.19"/>
    <n v="1310.06"/>
    <x v="4"/>
  </r>
  <r>
    <d v="2018-04-01T00:00:00"/>
    <x v="8"/>
    <x v="2"/>
    <n v="1410.75"/>
    <n v="42880"/>
    <x v="4"/>
  </r>
  <r>
    <d v="2018-04-01T00:00:00"/>
    <x v="8"/>
    <x v="3"/>
    <n v="63.62"/>
    <n v="1933.89"/>
    <x v="4"/>
  </r>
  <r>
    <d v="2018-04-01T00:00:00"/>
    <x v="8"/>
    <x v="2"/>
    <n v="384.74"/>
    <n v="11693.92"/>
    <x v="7"/>
  </r>
  <r>
    <d v="2018-04-01T00:00:00"/>
    <x v="8"/>
    <x v="3"/>
    <n v="17.350000000000001"/>
    <n v="527.39"/>
    <x v="7"/>
  </r>
  <r>
    <d v="2018-04-01T00:00:00"/>
    <x v="8"/>
    <x v="6"/>
    <n v="-86.53"/>
    <n v="11693.92"/>
    <x v="7"/>
  </r>
  <r>
    <d v="2018-04-01T00:00:00"/>
    <x v="9"/>
    <x v="0"/>
    <n v="-1573.22"/>
    <n v="16037"/>
    <x v="0"/>
  </r>
  <r>
    <d v="2018-04-01T00:00:00"/>
    <x v="9"/>
    <x v="1"/>
    <n v="-70.95"/>
    <n v="723.28"/>
    <x v="0"/>
  </r>
  <r>
    <d v="2018-04-01T00:00:00"/>
    <x v="10"/>
    <x v="0"/>
    <n v="-2652.73"/>
    <n v="33677"/>
    <x v="0"/>
  </r>
  <r>
    <d v="2018-04-01T00:00:00"/>
    <x v="10"/>
    <x v="1"/>
    <n v="-119.63"/>
    <n v="1518.82"/>
    <x v="0"/>
  </r>
  <r>
    <d v="2018-04-01T00:00:00"/>
    <x v="8"/>
    <x v="2"/>
    <n v="1635.59"/>
    <n v="49714"/>
    <x v="0"/>
  </r>
  <r>
    <d v="2018-04-01T00:00:00"/>
    <x v="8"/>
    <x v="3"/>
    <n v="73.760000000000005"/>
    <n v="2242.1"/>
    <x v="0"/>
  </r>
  <r>
    <d v="2018-04-01T00:00:00"/>
    <x v="9"/>
    <x v="0"/>
    <n v="-302.64"/>
    <n v="3085"/>
    <x v="14"/>
  </r>
  <r>
    <d v="2018-04-01T00:00:00"/>
    <x v="9"/>
    <x v="1"/>
    <n v="-13.65"/>
    <n v="139.13"/>
    <x v="14"/>
  </r>
  <r>
    <d v="2018-04-01T00:00:00"/>
    <x v="9"/>
    <x v="4"/>
    <n v="-15.33"/>
    <n v="156.32"/>
    <x v="3"/>
  </r>
  <r>
    <d v="2018-04-01T00:00:00"/>
    <x v="9"/>
    <x v="5"/>
    <n v="-0.69"/>
    <n v="7.06"/>
    <x v="3"/>
  </r>
  <r>
    <d v="2018-04-01T00:00:00"/>
    <x v="10"/>
    <x v="4"/>
    <n v="-26.07"/>
    <n v="331"/>
    <x v="3"/>
  </r>
  <r>
    <d v="2018-04-01T00:00:00"/>
    <x v="10"/>
    <x v="5"/>
    <n v="-1.17"/>
    <n v="14.93"/>
    <x v="3"/>
  </r>
  <r>
    <d v="2018-04-01T00:00:00"/>
    <x v="9"/>
    <x v="0"/>
    <n v="-1356.92"/>
    <n v="13832"/>
    <x v="4"/>
  </r>
  <r>
    <d v="2018-04-01T00:00:00"/>
    <x v="9"/>
    <x v="1"/>
    <n v="-61.2"/>
    <n v="623.82000000000005"/>
    <x v="4"/>
  </r>
  <r>
    <d v="2018-04-01T00:00:00"/>
    <x v="9"/>
    <x v="0"/>
    <n v="-29.53"/>
    <n v="301"/>
    <x v="6"/>
  </r>
  <r>
    <d v="2018-04-01T00:00:00"/>
    <x v="9"/>
    <x v="1"/>
    <n v="-1.33"/>
    <n v="13.58"/>
    <x v="6"/>
  </r>
  <r>
    <d v="2018-04-01T00:00:00"/>
    <x v="9"/>
    <x v="0"/>
    <n v="-3913.04"/>
    <n v="39888.269999999997"/>
    <x v="1"/>
  </r>
  <r>
    <d v="2018-04-01T00:00:00"/>
    <x v="9"/>
    <x v="1"/>
    <n v="-176.47"/>
    <n v="1798.98"/>
    <x v="1"/>
  </r>
  <r>
    <d v="2018-04-01T00:00:00"/>
    <x v="10"/>
    <x v="0"/>
    <n v="-5714.69"/>
    <n v="72549"/>
    <x v="1"/>
  </r>
  <r>
    <d v="2018-04-01T00:00:00"/>
    <x v="10"/>
    <x v="1"/>
    <n v="-257.73"/>
    <n v="3271.96"/>
    <x v="1"/>
  </r>
  <r>
    <d v="2018-04-01T00:00:00"/>
    <x v="9"/>
    <x v="0"/>
    <n v="-68.16"/>
    <n v="694.94"/>
    <x v="2"/>
  </r>
  <r>
    <d v="2018-04-01T00:00:00"/>
    <x v="9"/>
    <x v="1"/>
    <n v="-3.06"/>
    <n v="31.34"/>
    <x v="2"/>
  </r>
  <r>
    <d v="2018-04-01T00:00:00"/>
    <x v="9"/>
    <x v="0"/>
    <n v="-109.98"/>
    <n v="1121"/>
    <x v="2"/>
  </r>
  <r>
    <d v="2018-04-01T00:00:00"/>
    <x v="9"/>
    <x v="1"/>
    <n v="-4.96"/>
    <n v="50.56"/>
    <x v="2"/>
  </r>
  <r>
    <d v="2018-04-01T00:00:00"/>
    <x v="9"/>
    <x v="0"/>
    <n v="-2.4500000000000002"/>
    <n v="25"/>
    <x v="2"/>
  </r>
  <r>
    <d v="2018-04-01T00:00:00"/>
    <x v="9"/>
    <x v="1"/>
    <n v="-0.11"/>
    <n v="1.1299999999999999"/>
    <x v="2"/>
  </r>
  <r>
    <d v="2018-04-01T00:00:00"/>
    <x v="9"/>
    <x v="0"/>
    <n v="-11584.47"/>
    <n v="118086.87"/>
    <x v="2"/>
  </r>
  <r>
    <d v="2018-04-01T00:00:00"/>
    <x v="9"/>
    <x v="1"/>
    <n v="-522.38"/>
    <n v="5325.76"/>
    <x v="2"/>
  </r>
  <r>
    <d v="2018-04-01T00:00:00"/>
    <x v="9"/>
    <x v="0"/>
    <n v="-3079.25"/>
    <n v="31388.26"/>
    <x v="2"/>
  </r>
  <r>
    <d v="2018-04-01T00:00:00"/>
    <x v="8"/>
    <x v="6"/>
    <n v="-37.950000000000003"/>
    <n v="5129"/>
    <x v="6"/>
  </r>
  <r>
    <d v="2018-04-01T00:00:00"/>
    <x v="8"/>
    <x v="2"/>
    <n v="168.74"/>
    <n v="5129"/>
    <x v="6"/>
  </r>
  <r>
    <d v="2018-04-01T00:00:00"/>
    <x v="8"/>
    <x v="3"/>
    <n v="7.61"/>
    <n v="231.32"/>
    <x v="6"/>
  </r>
  <r>
    <d v="2018-04-01T00:00:00"/>
    <x v="9"/>
    <x v="1"/>
    <n v="-138.88999999999999"/>
    <n v="1415.66"/>
    <x v="2"/>
  </r>
  <r>
    <d v="2018-04-01T00:00:00"/>
    <x v="9"/>
    <x v="0"/>
    <n v="-348.55"/>
    <n v="3553.02"/>
    <x v="2"/>
  </r>
  <r>
    <d v="2018-04-01T00:00:00"/>
    <x v="9"/>
    <x v="1"/>
    <n v="-15.72"/>
    <n v="160.22999999999999"/>
    <x v="2"/>
  </r>
  <r>
    <d v="2018-04-01T00:00:00"/>
    <x v="9"/>
    <x v="0"/>
    <n v="-5"/>
    <n v="51"/>
    <x v="2"/>
  </r>
  <r>
    <d v="2018-04-01T00:00:00"/>
    <x v="9"/>
    <x v="1"/>
    <n v="-0.23"/>
    <n v="2.2999999999999998"/>
    <x v="2"/>
  </r>
  <r>
    <d v="2018-04-01T00:00:00"/>
    <x v="10"/>
    <x v="0"/>
    <n v="-27.88"/>
    <n v="354"/>
    <x v="6"/>
  </r>
  <r>
    <d v="2018-04-01T00:00:00"/>
    <x v="10"/>
    <x v="1"/>
    <n v="-1.26"/>
    <n v="15.97"/>
    <x v="6"/>
  </r>
  <r>
    <d v="2018-04-01T00:00:00"/>
    <x v="11"/>
    <x v="0"/>
    <n v="-1.1000000000000001"/>
    <n v="15"/>
    <x v="6"/>
  </r>
  <r>
    <d v="2018-04-01T00:00:00"/>
    <x v="11"/>
    <x v="1"/>
    <n v="-0.05"/>
    <n v="0.68"/>
    <x v="6"/>
  </r>
  <r>
    <d v="2018-04-01T00:00:00"/>
    <x v="8"/>
    <x v="6"/>
    <n v="-2.73"/>
    <n v="369"/>
    <x v="6"/>
  </r>
  <r>
    <d v="2018-04-01T00:00:00"/>
    <x v="8"/>
    <x v="2"/>
    <n v="12.14"/>
    <n v="369"/>
    <x v="6"/>
  </r>
  <r>
    <d v="2018-04-01T00:00:00"/>
    <x v="8"/>
    <x v="3"/>
    <n v="0.55000000000000004"/>
    <n v="16.64"/>
    <x v="6"/>
  </r>
  <r>
    <d v="2018-04-01T00:00:00"/>
    <x v="9"/>
    <x v="0"/>
    <n v="-16442.97"/>
    <n v="167615.1"/>
    <x v="2"/>
  </r>
  <r>
    <d v="2018-04-01T00:00:00"/>
    <x v="8"/>
    <x v="6"/>
    <n v="-397.39"/>
    <n v="53702.54"/>
    <x v="1"/>
  </r>
  <r>
    <d v="2018-04-01T00:00:00"/>
    <x v="8"/>
    <x v="2"/>
    <n v="1766.79"/>
    <n v="53702.54"/>
    <x v="1"/>
  </r>
  <r>
    <d v="2018-04-01T00:00:00"/>
    <x v="8"/>
    <x v="3"/>
    <n v="79.67"/>
    <n v="2422.02"/>
    <x v="1"/>
  </r>
  <r>
    <d v="2018-04-01T00:00:00"/>
    <x v="10"/>
    <x v="0"/>
    <n v="-10920.46"/>
    <n v="138637.65"/>
    <x v="2"/>
  </r>
  <r>
    <d v="2018-04-01T00:00:00"/>
    <x v="10"/>
    <x v="1"/>
    <n v="-492.5"/>
    <n v="6252.63"/>
    <x v="2"/>
  </r>
  <r>
    <d v="2018-04-01T00:00:00"/>
    <x v="11"/>
    <x v="0"/>
    <n v="-18.7"/>
    <n v="255"/>
    <x v="2"/>
  </r>
  <r>
    <d v="2018-04-01T00:00:00"/>
    <x v="11"/>
    <x v="1"/>
    <n v="-0.84"/>
    <n v="11.5"/>
    <x v="2"/>
  </r>
  <r>
    <d v="2018-04-01T00:00:00"/>
    <x v="8"/>
    <x v="6"/>
    <n v="-1384.84"/>
    <n v="187132.67"/>
    <x v="2"/>
  </r>
  <r>
    <d v="2018-04-01T00:00:00"/>
    <x v="11"/>
    <x v="0"/>
    <n v="-98.48"/>
    <n v="1343"/>
    <x v="6"/>
  </r>
  <r>
    <d v="2018-04-01T00:00:00"/>
    <x v="11"/>
    <x v="1"/>
    <n v="-4.4400000000000004"/>
    <n v="60.57"/>
    <x v="6"/>
  </r>
  <r>
    <d v="2018-04-01T00:00:00"/>
    <x v="8"/>
    <x v="0"/>
    <n v="-332.3"/>
    <n v="3786"/>
    <x v="6"/>
  </r>
  <r>
    <d v="2018-04-01T00:00:00"/>
    <x v="8"/>
    <x v="1"/>
    <n v="-14.99"/>
    <n v="170.75"/>
    <x v="6"/>
  </r>
  <r>
    <d v="2018-06-01T00:00:00"/>
    <x v="2"/>
    <x v="2"/>
    <n v="107.92"/>
    <n v="2432"/>
    <x v="5"/>
  </r>
  <r>
    <d v="2018-06-01T00:00:00"/>
    <x v="2"/>
    <x v="3"/>
    <n v="4.8600000000000003"/>
    <n v="109.68"/>
    <x v="5"/>
  </r>
  <r>
    <d v="2018-06-01T00:00:00"/>
    <x v="2"/>
    <x v="0"/>
    <n v="-228.42"/>
    <n v="2432"/>
    <x v="5"/>
  </r>
  <r>
    <d v="2018-06-01T00:00:00"/>
    <x v="2"/>
    <x v="1"/>
    <n v="-10.29"/>
    <n v="109.68"/>
    <x v="5"/>
  </r>
  <r>
    <d v="2018-06-01T00:00:00"/>
    <x v="2"/>
    <x v="6"/>
    <n v="0"/>
    <n v="2432"/>
    <x v="5"/>
  </r>
  <r>
    <d v="2018-04-01T00:00:00"/>
    <x v="8"/>
    <x v="2"/>
    <n v="6156.81"/>
    <n v="187132.67"/>
    <x v="2"/>
  </r>
  <r>
    <d v="2018-04-01T00:00:00"/>
    <x v="8"/>
    <x v="3"/>
    <n v="277.62"/>
    <n v="8439.67"/>
    <x v="2"/>
  </r>
  <r>
    <d v="2018-04-01T00:00:00"/>
    <x v="11"/>
    <x v="0"/>
    <n v="-528.20000000000005"/>
    <n v="7203"/>
    <x v="1"/>
  </r>
  <r>
    <d v="2018-04-01T00:00:00"/>
    <x v="11"/>
    <x v="1"/>
    <n v="-23.82"/>
    <n v="324.86"/>
    <x v="1"/>
  </r>
  <r>
    <d v="2018-06-01T00:00:00"/>
    <x v="9"/>
    <x v="0"/>
    <n v="-208.56"/>
    <n v="2126"/>
    <x v="5"/>
  </r>
  <r>
    <d v="2018-06-01T00:00:00"/>
    <x v="9"/>
    <x v="1"/>
    <n v="-9.4"/>
    <n v="95.88"/>
    <x v="5"/>
  </r>
  <r>
    <d v="2018-06-01T00:00:00"/>
    <x v="8"/>
    <x v="6"/>
    <n v="-15.74"/>
    <n v="2126"/>
    <x v="5"/>
  </r>
  <r>
    <d v="2018-06-01T00:00:00"/>
    <x v="8"/>
    <x v="2"/>
    <n v="69.94"/>
    <n v="2126"/>
    <x v="5"/>
  </r>
  <r>
    <d v="2018-06-01T00:00:00"/>
    <x v="8"/>
    <x v="3"/>
    <n v="3.13"/>
    <n v="95.88"/>
    <x v="5"/>
  </r>
  <r>
    <d v="2018-04-01T00:00:00"/>
    <x v="11"/>
    <x v="0"/>
    <n v="-30.65"/>
    <n v="418"/>
    <x v="2"/>
  </r>
  <r>
    <d v="2018-04-01T00:00:00"/>
    <x v="11"/>
    <x v="1"/>
    <n v="-1.38"/>
    <n v="18.850000000000001"/>
    <x v="2"/>
  </r>
  <r>
    <d v="2018-04-01T00:00:00"/>
    <x v="10"/>
    <x v="0"/>
    <n v="-2981.25"/>
    <n v="37847.599999999999"/>
    <x v="1"/>
  </r>
  <r>
    <d v="2018-04-01T00:00:00"/>
    <x v="10"/>
    <x v="1"/>
    <n v="-134.47"/>
    <n v="1706.92"/>
    <x v="1"/>
  </r>
  <r>
    <d v="2018-04-01T00:00:00"/>
    <x v="11"/>
    <x v="0"/>
    <n v="-229.16"/>
    <n v="3125"/>
    <x v="1"/>
  </r>
  <r>
    <d v="2018-04-01T00:00:00"/>
    <x v="11"/>
    <x v="1"/>
    <n v="-10.34"/>
    <n v="140.94"/>
    <x v="1"/>
  </r>
  <r>
    <d v="2018-04-01T00:00:00"/>
    <x v="9"/>
    <x v="0"/>
    <n v="-168.41"/>
    <n v="1716.72"/>
    <x v="15"/>
  </r>
  <r>
    <d v="2018-04-01T00:00:00"/>
    <x v="9"/>
    <x v="1"/>
    <n v="-7.59"/>
    <n v="77.42"/>
    <x v="15"/>
  </r>
  <r>
    <d v="2018-04-01T00:00:00"/>
    <x v="10"/>
    <x v="0"/>
    <n v="-233.47"/>
    <n v="2964"/>
    <x v="15"/>
  </r>
  <r>
    <d v="2018-04-01T00:00:00"/>
    <x v="10"/>
    <x v="1"/>
    <n v="-10.53"/>
    <n v="133.68"/>
    <x v="15"/>
  </r>
  <r>
    <d v="2018-04-01T00:00:00"/>
    <x v="8"/>
    <x v="2"/>
    <n v="154"/>
    <n v="4680.72"/>
    <x v="15"/>
  </r>
  <r>
    <d v="2018-04-01T00:00:00"/>
    <x v="8"/>
    <x v="3"/>
    <n v="6.95"/>
    <n v="211.1"/>
    <x v="15"/>
  </r>
  <r>
    <d v="2018-04-01T00:00:00"/>
    <x v="9"/>
    <x v="0"/>
    <n v="-7.95"/>
    <n v="81"/>
    <x v="5"/>
  </r>
  <r>
    <d v="2018-04-01T00:00:00"/>
    <x v="9"/>
    <x v="1"/>
    <n v="-0.36"/>
    <n v="3.65"/>
    <x v="5"/>
  </r>
  <r>
    <d v="2018-04-01T00:00:00"/>
    <x v="10"/>
    <x v="0"/>
    <n v="-10"/>
    <n v="127"/>
    <x v="5"/>
  </r>
  <r>
    <d v="2018-04-01T00:00:00"/>
    <x v="10"/>
    <x v="1"/>
    <n v="-0.45"/>
    <n v="5.73"/>
    <x v="5"/>
  </r>
  <r>
    <d v="2018-04-01T00:00:00"/>
    <x v="8"/>
    <x v="6"/>
    <n v="-1.54"/>
    <n v="208"/>
    <x v="5"/>
  </r>
  <r>
    <d v="2018-04-01T00:00:00"/>
    <x v="8"/>
    <x v="2"/>
    <n v="6.84"/>
    <n v="208"/>
    <x v="5"/>
  </r>
  <r>
    <d v="2018-04-01T00:00:00"/>
    <x v="8"/>
    <x v="3"/>
    <n v="0.31"/>
    <n v="9.3800000000000008"/>
    <x v="5"/>
  </r>
  <r>
    <d v="2018-04-01T00:00:00"/>
    <x v="8"/>
    <x v="6"/>
    <n v="-313.69"/>
    <n v="42388.61"/>
    <x v="1"/>
  </r>
  <r>
    <d v="2018-04-01T00:00:00"/>
    <x v="8"/>
    <x v="6"/>
    <n v="-103.03"/>
    <n v="13923.33"/>
    <x v="1"/>
  </r>
  <r>
    <d v="2018-04-01T00:00:00"/>
    <x v="8"/>
    <x v="2"/>
    <n v="458.07"/>
    <n v="13923.33"/>
    <x v="1"/>
  </r>
  <r>
    <d v="2018-04-01T00:00:00"/>
    <x v="8"/>
    <x v="3"/>
    <n v="20.66"/>
    <n v="627.95000000000005"/>
    <x v="1"/>
  </r>
  <r>
    <d v="2018-04-01T00:00:00"/>
    <x v="9"/>
    <x v="4"/>
    <n v="-39.74"/>
    <n v="405.18"/>
    <x v="3"/>
  </r>
  <r>
    <d v="2018-04-01T00:00:00"/>
    <x v="9"/>
    <x v="5"/>
    <n v="-1.79"/>
    <n v="18.27"/>
    <x v="3"/>
  </r>
  <r>
    <d v="2018-04-01T00:00:00"/>
    <x v="10"/>
    <x v="4"/>
    <n v="-50.57"/>
    <n v="642"/>
    <x v="3"/>
  </r>
  <r>
    <d v="2018-04-01T00:00:00"/>
    <x v="10"/>
    <x v="5"/>
    <n v="-2.2799999999999998"/>
    <n v="28.95"/>
    <x v="3"/>
  </r>
  <r>
    <d v="2018-04-01T00:00:00"/>
    <x v="9"/>
    <x v="0"/>
    <n v="-10.79"/>
    <n v="110"/>
    <x v="6"/>
  </r>
  <r>
    <d v="2018-04-01T00:00:00"/>
    <x v="9"/>
    <x v="1"/>
    <n v="-0.49"/>
    <n v="4.96"/>
    <x v="6"/>
  </r>
  <r>
    <d v="2018-04-01T00:00:00"/>
    <x v="9"/>
    <x v="4"/>
    <n v="-19.510000000000002"/>
    <n v="198.84"/>
    <x v="3"/>
  </r>
  <r>
    <d v="2018-04-01T00:00:00"/>
    <x v="9"/>
    <x v="5"/>
    <n v="-0.88"/>
    <n v="8.9700000000000006"/>
    <x v="3"/>
  </r>
  <r>
    <d v="2018-04-01T00:00:00"/>
    <x v="10"/>
    <x v="4"/>
    <n v="-24.88"/>
    <n v="316"/>
    <x v="3"/>
  </r>
  <r>
    <d v="2018-04-01T00:00:00"/>
    <x v="10"/>
    <x v="5"/>
    <n v="-1.1100000000000001"/>
    <n v="14.25"/>
    <x v="3"/>
  </r>
  <r>
    <d v="2018-04-01T00:00:00"/>
    <x v="9"/>
    <x v="0"/>
    <n v="-1609.56"/>
    <n v="16407.61"/>
    <x v="1"/>
  </r>
  <r>
    <d v="2018-04-01T00:00:00"/>
    <x v="9"/>
    <x v="1"/>
    <n v="-72.599999999999994"/>
    <n v="739.98"/>
    <x v="1"/>
  </r>
  <r>
    <d v="2018-04-01T00:00:00"/>
    <x v="10"/>
    <x v="0"/>
    <n v="-2046.53"/>
    <n v="25981"/>
    <x v="1"/>
  </r>
  <r>
    <d v="2018-04-01T00:00:00"/>
    <x v="10"/>
    <x v="1"/>
    <n v="-92.3"/>
    <n v="1171.75"/>
    <x v="1"/>
  </r>
  <r>
    <d v="2018-04-01T00:00:00"/>
    <x v="8"/>
    <x v="2"/>
    <n v="1394.57"/>
    <n v="42388.61"/>
    <x v="1"/>
  </r>
  <r>
    <d v="2018-04-01T00:00:00"/>
    <x v="8"/>
    <x v="3"/>
    <n v="62.89"/>
    <n v="1911.73"/>
    <x v="1"/>
  </r>
  <r>
    <d v="2018-04-01T00:00:00"/>
    <x v="9"/>
    <x v="0"/>
    <n v="-528.52"/>
    <n v="5387.33"/>
    <x v="1"/>
  </r>
  <r>
    <d v="2018-04-01T00:00:00"/>
    <x v="9"/>
    <x v="1"/>
    <n v="-23.84"/>
    <n v="242.99"/>
    <x v="1"/>
  </r>
  <r>
    <d v="2018-04-01T00:00:00"/>
    <x v="10"/>
    <x v="0"/>
    <n v="-672.38"/>
    <n v="8536"/>
    <x v="1"/>
  </r>
  <r>
    <d v="2018-04-01T00:00:00"/>
    <x v="10"/>
    <x v="1"/>
    <n v="-30.32"/>
    <n v="384.96"/>
    <x v="1"/>
  </r>
  <r>
    <d v="2018-04-01T00:00:00"/>
    <x v="9"/>
    <x v="4"/>
    <n v="-1.64"/>
    <n v="16.64"/>
    <x v="3"/>
  </r>
  <r>
    <d v="2018-04-01T00:00:00"/>
    <x v="9"/>
    <x v="5"/>
    <n v="-0.08"/>
    <n v="0.76"/>
    <x v="3"/>
  </r>
  <r>
    <d v="2018-04-01T00:00:00"/>
    <x v="10"/>
    <x v="4"/>
    <n v="-2.2000000000000002"/>
    <n v="28"/>
    <x v="3"/>
  </r>
  <r>
    <d v="2018-04-01T00:00:00"/>
    <x v="10"/>
    <x v="5"/>
    <n v="-0.1"/>
    <n v="1.26"/>
    <x v="3"/>
  </r>
  <r>
    <d v="2019-01-01T00:00:00"/>
    <x v="0"/>
    <x v="0"/>
    <n v="-7759.03"/>
    <n v="84355"/>
    <x v="1"/>
  </r>
  <r>
    <d v="2019-01-01T00:00:00"/>
    <x v="0"/>
    <x v="1"/>
    <n v="-314.99"/>
    <n v="3424.86"/>
    <x v="1"/>
  </r>
  <r>
    <d v="2019-01-01T00:00:00"/>
    <x v="2"/>
    <x v="2"/>
    <n v="3743.71"/>
    <n v="84355"/>
    <x v="1"/>
  </r>
  <r>
    <d v="2019-01-01T00:00:00"/>
    <x v="2"/>
    <x v="3"/>
    <n v="151.99"/>
    <n v="3424.86"/>
    <x v="1"/>
  </r>
  <r>
    <d v="2018-05-01T00:00:00"/>
    <x v="2"/>
    <x v="3"/>
    <n v="266.83"/>
    <n v="6020.32"/>
    <x v="2"/>
  </r>
  <r>
    <d v="2018-05-01T00:00:00"/>
    <x v="9"/>
    <x v="0"/>
    <n v="-41.3"/>
    <n v="421"/>
    <x v="6"/>
  </r>
  <r>
    <d v="2018-05-01T00:00:00"/>
    <x v="9"/>
    <x v="1"/>
    <n v="-1.87"/>
    <n v="18.989999999999998"/>
    <x v="6"/>
  </r>
  <r>
    <d v="2018-05-01T00:00:00"/>
    <x v="10"/>
    <x v="0"/>
    <n v="-4.0999999999999996"/>
    <n v="52"/>
    <x v="6"/>
  </r>
  <r>
    <d v="2018-05-01T00:00:00"/>
    <x v="10"/>
    <x v="1"/>
    <n v="-0.19"/>
    <n v="2.35"/>
    <x v="6"/>
  </r>
  <r>
    <d v="2018-05-01T00:00:00"/>
    <x v="8"/>
    <x v="6"/>
    <n v="-3.5"/>
    <n v="473"/>
    <x v="6"/>
  </r>
  <r>
    <d v="2018-05-01T00:00:00"/>
    <x v="8"/>
    <x v="2"/>
    <n v="15.56"/>
    <n v="473"/>
    <x v="6"/>
  </r>
  <r>
    <d v="2018-05-01T00:00:00"/>
    <x v="8"/>
    <x v="3"/>
    <n v="0.71"/>
    <n v="21.33"/>
    <x v="6"/>
  </r>
  <r>
    <d v="2018-05-01T00:00:00"/>
    <x v="8"/>
    <x v="6"/>
    <n v="-2549.2800000000002"/>
    <n v="344492.35"/>
    <x v="2"/>
  </r>
  <r>
    <d v="2018-05-01T00:00:00"/>
    <x v="8"/>
    <x v="3"/>
    <n v="511"/>
    <n v="15536.54"/>
    <x v="2"/>
  </r>
  <r>
    <d v="2018-05-01T00:00:00"/>
    <x v="8"/>
    <x v="2"/>
    <n v="11333.86"/>
    <n v="344492.35"/>
    <x v="2"/>
  </r>
  <r>
    <d v="2018-05-01T00:00:00"/>
    <x v="9"/>
    <x v="0"/>
    <n v="-62609.52"/>
    <n v="638221.56999999995"/>
    <x v="2"/>
  </r>
  <r>
    <d v="2018-05-01T00:00:00"/>
    <x v="9"/>
    <x v="1"/>
    <n v="-2823.94"/>
    <n v="28783.82"/>
    <x v="2"/>
  </r>
  <r>
    <d v="2018-05-01T00:00:00"/>
    <x v="10"/>
    <x v="0"/>
    <n v="-7558.78"/>
    <n v="95960.11"/>
    <x v="2"/>
  </r>
  <r>
    <d v="2018-05-01T00:00:00"/>
    <x v="10"/>
    <x v="1"/>
    <n v="-340.89"/>
    <n v="4327.8"/>
    <x v="2"/>
  </r>
  <r>
    <d v="2018-05-01T00:00:00"/>
    <x v="8"/>
    <x v="6"/>
    <n v="-5433.07"/>
    <n v="734202.67"/>
    <x v="2"/>
  </r>
  <r>
    <d v="2018-05-01T00:00:00"/>
    <x v="8"/>
    <x v="2"/>
    <n v="24155.29"/>
    <n v="734202.67"/>
    <x v="2"/>
  </r>
  <r>
    <d v="2018-05-01T00:00:00"/>
    <x v="8"/>
    <x v="3"/>
    <n v="1089.43"/>
    <n v="33112.550000000003"/>
    <x v="2"/>
  </r>
  <r>
    <d v="2018-05-01T00:00:00"/>
    <x v="9"/>
    <x v="0"/>
    <n v="-49139.39"/>
    <n v="500910.57"/>
    <x v="18"/>
  </r>
  <r>
    <d v="2018-05-01T00:00:00"/>
    <x v="9"/>
    <x v="1"/>
    <n v="-2216.17"/>
    <n v="22591.02"/>
    <x v="18"/>
  </r>
  <r>
    <d v="2018-05-01T00:00:00"/>
    <x v="8"/>
    <x v="6"/>
    <n v="-3706.69"/>
    <n v="500910.57"/>
    <x v="18"/>
  </r>
  <r>
    <d v="2018-05-01T00:00:00"/>
    <x v="8"/>
    <x v="2"/>
    <n v="16480.02"/>
    <n v="500910.57"/>
    <x v="18"/>
  </r>
  <r>
    <d v="2018-05-01T00:00:00"/>
    <x v="8"/>
    <x v="3"/>
    <n v="743.26"/>
    <n v="22591.02"/>
    <x v="18"/>
  </r>
  <r>
    <d v="2018-05-01T00:00:00"/>
    <x v="9"/>
    <x v="0"/>
    <n v="-36861.360000000001"/>
    <n v="375751.07"/>
    <x v="2"/>
  </r>
  <r>
    <d v="2018-05-01T00:00:00"/>
    <x v="9"/>
    <x v="1"/>
    <n v="-1662.37"/>
    <n v="16946.37"/>
    <x v="2"/>
  </r>
  <r>
    <d v="2018-05-01T00:00:00"/>
    <x v="9"/>
    <x v="0"/>
    <n v="-33770.75"/>
    <n v="344249.35"/>
    <x v="2"/>
  </r>
  <r>
    <d v="2018-05-01T00:00:00"/>
    <x v="9"/>
    <x v="1"/>
    <n v="-1523.12"/>
    <n v="15525.58"/>
    <x v="2"/>
  </r>
  <r>
    <d v="2018-05-01T00:00:00"/>
    <x v="10"/>
    <x v="0"/>
    <n v="-19.14"/>
    <n v="243"/>
    <x v="2"/>
  </r>
  <r>
    <d v="2018-05-01T00:00:00"/>
    <x v="10"/>
    <x v="1"/>
    <n v="-0.86"/>
    <n v="10.96"/>
    <x v="2"/>
  </r>
  <r>
    <d v="2018-05-01T00:00:00"/>
    <x v="10"/>
    <x v="0"/>
    <n v="-10975.35"/>
    <n v="139332"/>
    <x v="2"/>
  </r>
  <r>
    <d v="2018-05-01T00:00:00"/>
    <x v="10"/>
    <x v="1"/>
    <n v="-495.13"/>
    <n v="6283.86"/>
    <x v="2"/>
  </r>
  <r>
    <d v="2018-05-01T00:00:00"/>
    <x v="9"/>
    <x v="0"/>
    <n v="-113861.18"/>
    <n v="1160663.47"/>
    <x v="10"/>
  </r>
  <r>
    <d v="2018-05-01T00:00:00"/>
    <x v="9"/>
    <x v="1"/>
    <n v="-5135.07"/>
    <n v="52345.94"/>
    <x v="10"/>
  </r>
  <r>
    <d v="2018-05-01T00:00:00"/>
    <x v="10"/>
    <x v="0"/>
    <n v="-35.46"/>
    <n v="450"/>
    <x v="10"/>
  </r>
  <r>
    <d v="2018-05-01T00:00:00"/>
    <x v="10"/>
    <x v="1"/>
    <n v="-1.6"/>
    <n v="20.29"/>
    <x v="10"/>
  </r>
  <r>
    <d v="2018-05-01T00:00:00"/>
    <x v="8"/>
    <x v="6"/>
    <n v="-8592.14"/>
    <n v="1161113.47"/>
    <x v="10"/>
  </r>
  <r>
    <d v="2018-05-01T00:00:00"/>
    <x v="8"/>
    <x v="2"/>
    <n v="38200.71"/>
    <n v="1161113.47"/>
    <x v="10"/>
  </r>
  <r>
    <d v="2018-05-01T00:00:00"/>
    <x v="8"/>
    <x v="3"/>
    <n v="1722.73"/>
    <n v="52366.25"/>
    <x v="10"/>
  </r>
  <r>
    <d v="2018-05-01T00:00:00"/>
    <x v="10"/>
    <x v="0"/>
    <n v="-16244.54"/>
    <n v="206225"/>
    <x v="2"/>
  </r>
  <r>
    <d v="2018-05-01T00:00:00"/>
    <x v="10"/>
    <x v="1"/>
    <n v="-732.66"/>
    <n v="9300.76"/>
    <x v="2"/>
  </r>
  <r>
    <d v="2018-05-01T00:00:00"/>
    <x v="8"/>
    <x v="6"/>
    <n v="-4308.01"/>
    <n v="582171.06999999995"/>
    <x v="2"/>
  </r>
  <r>
    <d v="2018-05-01T00:00:00"/>
    <x v="8"/>
    <x v="2"/>
    <n v="19153.490000000002"/>
    <n v="582171.06999999995"/>
    <x v="2"/>
  </r>
  <r>
    <d v="2018-05-01T00:00:00"/>
    <x v="8"/>
    <x v="3"/>
    <n v="863.68"/>
    <n v="26256.09"/>
    <x v="2"/>
  </r>
  <r>
    <d v="2018-05-01T00:00:00"/>
    <x v="9"/>
    <x v="0"/>
    <n v="-21695.1"/>
    <n v="221152.56"/>
    <x v="2"/>
  </r>
  <r>
    <d v="2018-05-01T00:00:00"/>
    <x v="9"/>
    <x v="1"/>
    <n v="-978.35"/>
    <n v="9973.9"/>
    <x v="2"/>
  </r>
  <r>
    <d v="2018-05-01T00:00:00"/>
    <x v="8"/>
    <x v="6"/>
    <n v="-3152.52"/>
    <n v="426022.56"/>
    <x v="2"/>
  </r>
  <r>
    <d v="2018-05-01T00:00:00"/>
    <x v="8"/>
    <x v="2"/>
    <n v="14016.22"/>
    <n v="426022.56"/>
    <x v="2"/>
  </r>
  <r>
    <d v="2018-05-01T00:00:00"/>
    <x v="8"/>
    <x v="3"/>
    <n v="632.16"/>
    <n v="19213.72"/>
    <x v="2"/>
  </r>
  <r>
    <d v="2018-05-01T00:00:00"/>
    <x v="10"/>
    <x v="0"/>
    <n v="-16137.64"/>
    <n v="204870"/>
    <x v="2"/>
  </r>
  <r>
    <d v="2018-05-01T00:00:00"/>
    <x v="10"/>
    <x v="1"/>
    <n v="-727.86"/>
    <n v="9239.57"/>
    <x v="2"/>
  </r>
  <r>
    <d v="2018-05-01T00:00:00"/>
    <x v="9"/>
    <x v="0"/>
    <n v="-14711.26"/>
    <n v="149960.98000000001"/>
    <x v="2"/>
  </r>
  <r>
    <d v="2018-05-01T00:00:00"/>
    <x v="9"/>
    <x v="1"/>
    <n v="-663.46"/>
    <n v="6763.31"/>
    <x v="2"/>
  </r>
  <r>
    <d v="2018-05-01T00:00:00"/>
    <x v="11"/>
    <x v="1"/>
    <n v="-3.46"/>
    <n v="47.14"/>
    <x v="1"/>
  </r>
  <r>
    <d v="2018-05-01T00:00:00"/>
    <x v="8"/>
    <x v="6"/>
    <n v="-2403.62"/>
    <n v="324816.02"/>
    <x v="1"/>
  </r>
  <r>
    <d v="2018-05-01T00:00:00"/>
    <x v="8"/>
    <x v="2"/>
    <n v="10686.5"/>
    <n v="324816.02"/>
    <x v="1"/>
  </r>
  <r>
    <d v="2018-05-01T00:00:00"/>
    <x v="8"/>
    <x v="3"/>
    <n v="481.93"/>
    <n v="14649.18"/>
    <x v="1"/>
  </r>
  <r>
    <d v="2018-05-01T00:00:00"/>
    <x v="8"/>
    <x v="0"/>
    <n v="-145.16999999999999"/>
    <n v="1654"/>
    <x v="1"/>
  </r>
  <r>
    <d v="2018-05-01T00:00:00"/>
    <x v="8"/>
    <x v="1"/>
    <n v="-6.55"/>
    <n v="74.599999999999994"/>
    <x v="1"/>
  </r>
  <r>
    <d v="2018-05-01T00:00:00"/>
    <x v="9"/>
    <x v="0"/>
    <n v="-230.84"/>
    <n v="2353"/>
    <x v="5"/>
  </r>
  <r>
    <d v="2018-05-01T00:00:00"/>
    <x v="9"/>
    <x v="1"/>
    <n v="-10.4"/>
    <n v="106.12"/>
    <x v="5"/>
  </r>
  <r>
    <d v="2018-05-01T00:00:00"/>
    <x v="10"/>
    <x v="0"/>
    <n v="-173.69"/>
    <n v="2205"/>
    <x v="5"/>
  </r>
  <r>
    <d v="2018-05-01T00:00:00"/>
    <x v="10"/>
    <x v="1"/>
    <n v="-7.82"/>
    <n v="99.43"/>
    <x v="5"/>
  </r>
  <r>
    <d v="2018-05-01T00:00:00"/>
    <x v="8"/>
    <x v="6"/>
    <n v="-33.729999999999997"/>
    <n v="4558"/>
    <x v="5"/>
  </r>
  <r>
    <d v="2018-05-01T00:00:00"/>
    <x v="8"/>
    <x v="6"/>
    <n v="-2140.77"/>
    <n v="289292.98"/>
    <x v="2"/>
  </r>
  <r>
    <d v="2018-05-01T00:00:00"/>
    <x v="8"/>
    <x v="2"/>
    <n v="9517.69"/>
    <n v="289292.98"/>
    <x v="2"/>
  </r>
  <r>
    <d v="2018-05-01T00:00:00"/>
    <x v="8"/>
    <x v="3"/>
    <n v="429.28"/>
    <n v="13047.2"/>
    <x v="2"/>
  </r>
  <r>
    <d v="2018-05-01T00:00:00"/>
    <x v="8"/>
    <x v="2"/>
    <n v="149.96"/>
    <n v="4558"/>
    <x v="5"/>
  </r>
  <r>
    <d v="2018-05-01T00:00:00"/>
    <x v="8"/>
    <x v="3"/>
    <n v="6.77"/>
    <n v="205.56"/>
    <x v="5"/>
  </r>
  <r>
    <d v="2018-05-01T00:00:00"/>
    <x v="9"/>
    <x v="0"/>
    <n v="-82.41"/>
    <n v="840"/>
    <x v="6"/>
  </r>
  <r>
    <d v="2018-05-01T00:00:00"/>
    <x v="9"/>
    <x v="1"/>
    <n v="-3.71"/>
    <n v="37.89"/>
    <x v="6"/>
  </r>
  <r>
    <d v="2018-05-01T00:00:00"/>
    <x v="8"/>
    <x v="6"/>
    <n v="-6.22"/>
    <n v="840"/>
    <x v="6"/>
  </r>
  <r>
    <d v="2018-05-01T00:00:00"/>
    <x v="11"/>
    <x v="0"/>
    <n v="-76.64"/>
    <n v="1045.19"/>
    <x v="1"/>
  </r>
  <r>
    <d v="2018-05-01T00:00:00"/>
    <x v="10"/>
    <x v="0"/>
    <n v="-168.48"/>
    <n v="2139"/>
    <x v="2"/>
  </r>
  <r>
    <d v="2018-05-01T00:00:00"/>
    <x v="10"/>
    <x v="1"/>
    <n v="-7.59"/>
    <n v="96.46"/>
    <x v="2"/>
  </r>
  <r>
    <d v="2018-05-01T00:00:00"/>
    <x v="9"/>
    <x v="4"/>
    <n v="-23.85"/>
    <n v="243.08"/>
    <x v="3"/>
  </r>
  <r>
    <d v="2018-05-01T00:00:00"/>
    <x v="9"/>
    <x v="5"/>
    <n v="-1.07"/>
    <n v="10.95"/>
    <x v="3"/>
  </r>
  <r>
    <d v="2018-05-01T00:00:00"/>
    <x v="10"/>
    <x v="4"/>
    <n v="-7.4"/>
    <n v="94"/>
    <x v="3"/>
  </r>
  <r>
    <d v="2018-05-01T00:00:00"/>
    <x v="10"/>
    <x v="5"/>
    <n v="-0.33"/>
    <n v="4.24"/>
    <x v="3"/>
  </r>
  <r>
    <d v="2018-05-01T00:00:00"/>
    <x v="8"/>
    <x v="2"/>
    <n v="27.63"/>
    <n v="840"/>
    <x v="6"/>
  </r>
  <r>
    <d v="2018-05-01T00:00:00"/>
    <x v="8"/>
    <x v="3"/>
    <n v="1.25"/>
    <n v="37.89"/>
    <x v="6"/>
  </r>
  <r>
    <d v="2018-05-01T00:00:00"/>
    <x v="9"/>
    <x v="0"/>
    <n v="-39173.39"/>
    <n v="399320.27"/>
    <x v="2"/>
  </r>
  <r>
    <d v="2018-05-01T00:00:00"/>
    <x v="9"/>
    <x v="1"/>
    <n v="-1766.82"/>
    <n v="18009.45"/>
    <x v="2"/>
  </r>
  <r>
    <d v="2018-05-01T00:00:00"/>
    <x v="10"/>
    <x v="0"/>
    <n v="-158.32"/>
    <n v="2010"/>
    <x v="2"/>
  </r>
  <r>
    <d v="2018-05-01T00:00:00"/>
    <x v="10"/>
    <x v="1"/>
    <n v="-7.15"/>
    <n v="90.64"/>
    <x v="2"/>
  </r>
  <r>
    <d v="2018-05-01T00:00:00"/>
    <x v="8"/>
    <x v="6"/>
    <n v="-2970.19"/>
    <n v="401330.27"/>
    <x v="2"/>
  </r>
  <r>
    <d v="2018-05-01T00:00:00"/>
    <x v="8"/>
    <x v="2"/>
    <n v="13203.74"/>
    <n v="401330.27"/>
    <x v="2"/>
  </r>
  <r>
    <d v="2018-05-01T00:00:00"/>
    <x v="8"/>
    <x v="3"/>
    <n v="595.32000000000005"/>
    <n v="18100.11"/>
    <x v="2"/>
  </r>
  <r>
    <d v="2018-05-01T00:00:00"/>
    <x v="9"/>
    <x v="0"/>
    <n v="-67.010000000000005"/>
    <n v="683"/>
    <x v="6"/>
  </r>
  <r>
    <d v="2018-05-01T00:00:00"/>
    <x v="9"/>
    <x v="1"/>
    <n v="-3.02"/>
    <n v="30.8"/>
    <x v="6"/>
  </r>
  <r>
    <d v="2018-05-01T00:00:00"/>
    <x v="10"/>
    <x v="0"/>
    <n v="-56.87"/>
    <n v="722"/>
    <x v="6"/>
  </r>
  <r>
    <d v="2018-05-01T00:00:00"/>
    <x v="10"/>
    <x v="1"/>
    <n v="-2.57"/>
    <n v="32.56"/>
    <x v="6"/>
  </r>
  <r>
    <d v="2018-05-01T00:00:00"/>
    <x v="8"/>
    <x v="6"/>
    <n v="-10.39"/>
    <n v="1405"/>
    <x v="6"/>
  </r>
  <r>
    <d v="2018-05-01T00:00:00"/>
    <x v="8"/>
    <x v="2"/>
    <n v="46.23"/>
    <n v="1405"/>
    <x v="6"/>
  </r>
  <r>
    <d v="2018-05-01T00:00:00"/>
    <x v="8"/>
    <x v="3"/>
    <n v="2.08"/>
    <n v="63.36"/>
    <x v="6"/>
  </r>
  <r>
    <d v="2018-05-01T00:00:00"/>
    <x v="8"/>
    <x v="2"/>
    <n v="9231.44"/>
    <n v="280590.05"/>
    <x v="2"/>
  </r>
  <r>
    <d v="2018-05-01T00:00:00"/>
    <x v="8"/>
    <x v="3"/>
    <n v="416.37"/>
    <n v="12654.53"/>
    <x v="2"/>
  </r>
  <r>
    <d v="2018-05-01T00:00:00"/>
    <x v="9"/>
    <x v="0"/>
    <n v="-27406.52"/>
    <n v="279373.76"/>
    <x v="2"/>
  </r>
  <r>
    <d v="2018-05-01T00:00:00"/>
    <x v="9"/>
    <x v="1"/>
    <n v="-1236.03"/>
    <n v="12599.69"/>
    <x v="2"/>
  </r>
  <r>
    <d v="2018-05-01T00:00:00"/>
    <x v="10"/>
    <x v="0"/>
    <n v="-73.41"/>
    <n v="932"/>
    <x v="2"/>
  </r>
  <r>
    <d v="2018-05-01T00:00:00"/>
    <x v="10"/>
    <x v="1"/>
    <n v="-3.3"/>
    <n v="42.03"/>
    <x v="2"/>
  </r>
  <r>
    <d v="2018-05-01T00:00:00"/>
    <x v="8"/>
    <x v="6"/>
    <n v="-2074.4699999999998"/>
    <n v="280316.76"/>
    <x v="2"/>
  </r>
  <r>
    <d v="2018-05-01T00:00:00"/>
    <x v="8"/>
    <x v="2"/>
    <n v="9222.3799999999992"/>
    <n v="280316.76"/>
    <x v="2"/>
  </r>
  <r>
    <d v="2018-04-01T00:00:00"/>
    <x v="8"/>
    <x v="6"/>
    <n v="-832.04"/>
    <n v="112437.27"/>
    <x v="1"/>
  </r>
  <r>
    <d v="2018-04-01T00:00:00"/>
    <x v="8"/>
    <x v="2"/>
    <n v="3699.21"/>
    <n v="112437.27"/>
    <x v="1"/>
  </r>
  <r>
    <d v="2018-04-01T00:00:00"/>
    <x v="9"/>
    <x v="0"/>
    <n v="-23150.04"/>
    <n v="235984.88"/>
    <x v="1"/>
  </r>
  <r>
    <d v="2018-04-01T00:00:00"/>
    <x v="9"/>
    <x v="1"/>
    <n v="-1044.02"/>
    <n v="10642.9"/>
    <x v="1"/>
  </r>
  <r>
    <d v="2018-04-01T00:00:00"/>
    <x v="9"/>
    <x v="0"/>
    <n v="-37.96"/>
    <n v="387"/>
    <x v="2"/>
  </r>
  <r>
    <d v="2018-04-01T00:00:00"/>
    <x v="9"/>
    <x v="1"/>
    <n v="-1.71"/>
    <n v="17.45"/>
    <x v="2"/>
  </r>
  <r>
    <d v="2018-04-01T00:00:00"/>
    <x v="10"/>
    <x v="0"/>
    <n v="-64.040000000000006"/>
    <n v="813"/>
    <x v="2"/>
  </r>
  <r>
    <d v="2018-04-01T00:00:00"/>
    <x v="10"/>
    <x v="1"/>
    <n v="-2.89"/>
    <n v="36.67"/>
    <x v="2"/>
  </r>
  <r>
    <d v="2018-04-01T00:00:00"/>
    <x v="8"/>
    <x v="6"/>
    <n v="-8.8800000000000008"/>
    <n v="1200"/>
    <x v="2"/>
  </r>
  <r>
    <d v="2018-04-01T00:00:00"/>
    <x v="8"/>
    <x v="2"/>
    <n v="39.479999999999997"/>
    <n v="1200"/>
    <x v="2"/>
  </r>
  <r>
    <d v="2018-04-01T00:00:00"/>
    <x v="8"/>
    <x v="3"/>
    <n v="1.78"/>
    <n v="54.12"/>
    <x v="2"/>
  </r>
  <r>
    <d v="2018-04-01T00:00:00"/>
    <x v="8"/>
    <x v="3"/>
    <n v="166.81"/>
    <n v="5070.8999999999996"/>
    <x v="1"/>
  </r>
  <r>
    <d v="2018-04-01T00:00:00"/>
    <x v="8"/>
    <x v="6"/>
    <n v="-4.72"/>
    <n v="638"/>
    <x v="6"/>
  </r>
  <r>
    <d v="2018-04-01T00:00:00"/>
    <x v="8"/>
    <x v="2"/>
    <n v="20.99"/>
    <n v="638"/>
    <x v="6"/>
  </r>
  <r>
    <d v="2018-04-01T00:00:00"/>
    <x v="8"/>
    <x v="3"/>
    <n v="0.95"/>
    <n v="28.77"/>
    <x v="6"/>
  </r>
  <r>
    <d v="2018-04-01T00:00:00"/>
    <x v="8"/>
    <x v="2"/>
    <n v="69.09"/>
    <n v="2100"/>
    <x v="0"/>
  </r>
  <r>
    <d v="2018-04-01T00:00:00"/>
    <x v="8"/>
    <x v="3"/>
    <n v="3.12"/>
    <n v="94.71"/>
    <x v="0"/>
  </r>
  <r>
    <d v="2018-04-01T00:00:00"/>
    <x v="9"/>
    <x v="0"/>
    <n v="-16.190000000000001"/>
    <n v="165"/>
    <x v="6"/>
  </r>
  <r>
    <d v="2018-04-01T00:00:00"/>
    <x v="9"/>
    <x v="1"/>
    <n v="-0.73"/>
    <n v="7.44"/>
    <x v="6"/>
  </r>
  <r>
    <d v="2018-04-01T00:00:00"/>
    <x v="10"/>
    <x v="0"/>
    <n v="-37.26"/>
    <n v="473"/>
    <x v="6"/>
  </r>
  <r>
    <d v="2018-04-01T00:00:00"/>
    <x v="10"/>
    <x v="1"/>
    <n v="-1.68"/>
    <n v="21.33"/>
    <x v="6"/>
  </r>
  <r>
    <d v="2018-04-01T00:00:00"/>
    <x v="9"/>
    <x v="0"/>
    <n v="-53.17"/>
    <n v="542"/>
    <x v="0"/>
  </r>
  <r>
    <d v="2018-04-01T00:00:00"/>
    <x v="9"/>
    <x v="1"/>
    <n v="-2.4"/>
    <n v="24.44"/>
    <x v="0"/>
  </r>
  <r>
    <d v="2018-04-01T00:00:00"/>
    <x v="10"/>
    <x v="0"/>
    <n v="-122.72"/>
    <n v="1558"/>
    <x v="0"/>
  </r>
  <r>
    <d v="2018-04-01T00:00:00"/>
    <x v="10"/>
    <x v="1"/>
    <n v="-5.54"/>
    <n v="70.27"/>
    <x v="0"/>
  </r>
  <r>
    <d v="2018-04-01T00:00:00"/>
    <x v="9"/>
    <x v="4"/>
    <n v="-1.97"/>
    <n v="20.12"/>
    <x v="3"/>
  </r>
  <r>
    <d v="2018-04-01T00:00:00"/>
    <x v="9"/>
    <x v="5"/>
    <n v="-0.09"/>
    <n v="0.91"/>
    <x v="3"/>
  </r>
  <r>
    <d v="2018-04-01T00:00:00"/>
    <x v="10"/>
    <x v="4"/>
    <n v="-4.57"/>
    <n v="58"/>
    <x v="3"/>
  </r>
  <r>
    <d v="2018-04-01T00:00:00"/>
    <x v="10"/>
    <x v="5"/>
    <n v="-0.21"/>
    <n v="2.62"/>
    <x v="3"/>
  </r>
  <r>
    <d v="2018-04-01T00:00:00"/>
    <x v="9"/>
    <x v="0"/>
    <n v="-862.82"/>
    <n v="8795.23"/>
    <x v="1"/>
  </r>
  <r>
    <d v="2018-04-01T00:00:00"/>
    <x v="9"/>
    <x v="1"/>
    <n v="-38.909999999999997"/>
    <n v="396.68"/>
    <x v="1"/>
  </r>
  <r>
    <d v="2018-04-01T00:00:00"/>
    <x v="10"/>
    <x v="0"/>
    <n v="-1991.54"/>
    <n v="25283"/>
    <x v="1"/>
  </r>
  <r>
    <d v="2018-04-01T00:00:00"/>
    <x v="10"/>
    <x v="1"/>
    <n v="-89.83"/>
    <n v="1140.25"/>
    <x v="1"/>
  </r>
  <r>
    <d v="2018-04-01T00:00:00"/>
    <x v="8"/>
    <x v="6"/>
    <n v="-252.16"/>
    <n v="34078.230000000003"/>
    <x v="1"/>
  </r>
  <r>
    <d v="2018-04-01T00:00:00"/>
    <x v="8"/>
    <x v="2"/>
    <n v="1121.18"/>
    <n v="34078.230000000003"/>
    <x v="1"/>
  </r>
  <r>
    <d v="2018-04-01T00:00:00"/>
    <x v="8"/>
    <x v="3"/>
    <n v="50.55"/>
    <n v="1536.93"/>
    <x v="1"/>
  </r>
  <r>
    <d v="2018-04-01T00:00:00"/>
    <x v="10"/>
    <x v="0"/>
    <n v="-575.65"/>
    <n v="7308"/>
    <x v="1"/>
  </r>
  <r>
    <d v="2018-04-01T00:00:00"/>
    <x v="10"/>
    <x v="1"/>
    <n v="-25.96"/>
    <n v="329.59"/>
    <x v="1"/>
  </r>
  <r>
    <d v="2018-04-01T00:00:00"/>
    <x v="8"/>
    <x v="2"/>
    <n v="324.06"/>
    <n v="9850.02"/>
    <x v="1"/>
  </r>
  <r>
    <d v="2018-04-01T00:00:00"/>
    <x v="8"/>
    <x v="3"/>
    <n v="14.62"/>
    <n v="444.24"/>
    <x v="1"/>
  </r>
  <r>
    <d v="2018-04-01T00:00:00"/>
    <x v="8"/>
    <x v="6"/>
    <n v="-72.89"/>
    <n v="9850.02"/>
    <x v="1"/>
  </r>
  <r>
    <d v="2018-04-01T00:00:00"/>
    <x v="9"/>
    <x v="0"/>
    <n v="-10.5"/>
    <n v="107"/>
    <x v="5"/>
  </r>
  <r>
    <d v="2018-04-01T00:00:00"/>
    <x v="9"/>
    <x v="1"/>
    <n v="-0.47"/>
    <n v="4.83"/>
    <x v="5"/>
  </r>
  <r>
    <d v="2018-04-01T00:00:00"/>
    <x v="10"/>
    <x v="0"/>
    <n v="-24.18"/>
    <n v="307"/>
    <x v="5"/>
  </r>
  <r>
    <d v="2018-04-01T00:00:00"/>
    <x v="10"/>
    <x v="1"/>
    <n v="-1.0900000000000001"/>
    <n v="13.85"/>
    <x v="5"/>
  </r>
  <r>
    <d v="2018-04-01T00:00:00"/>
    <x v="8"/>
    <x v="6"/>
    <n v="-3.06"/>
    <n v="414"/>
    <x v="5"/>
  </r>
  <r>
    <d v="2018-04-01T00:00:00"/>
    <x v="8"/>
    <x v="2"/>
    <n v="13.62"/>
    <n v="414"/>
    <x v="5"/>
  </r>
  <r>
    <d v="2018-04-01T00:00:00"/>
    <x v="8"/>
    <x v="3"/>
    <n v="0.61"/>
    <n v="18.670000000000002"/>
    <x v="5"/>
  </r>
  <r>
    <d v="2018-04-01T00:00:00"/>
    <x v="9"/>
    <x v="4"/>
    <n v="-17.149999999999999"/>
    <n v="174.9"/>
    <x v="3"/>
  </r>
  <r>
    <d v="2018-04-01T00:00:00"/>
    <x v="9"/>
    <x v="5"/>
    <n v="-0.77"/>
    <n v="7.89"/>
    <x v="3"/>
  </r>
  <r>
    <d v="2018-04-01T00:00:00"/>
    <x v="10"/>
    <x v="4"/>
    <n v="-39.71"/>
    <n v="504"/>
    <x v="3"/>
  </r>
  <r>
    <d v="2018-04-01T00:00:00"/>
    <x v="10"/>
    <x v="5"/>
    <n v="-1.8"/>
    <n v="22.73"/>
    <x v="3"/>
  </r>
  <r>
    <d v="2018-04-01T00:00:00"/>
    <x v="9"/>
    <x v="0"/>
    <n v="-249.37"/>
    <n v="2542.02"/>
    <x v="1"/>
  </r>
  <r>
    <d v="2018-04-01T00:00:00"/>
    <x v="9"/>
    <x v="1"/>
    <n v="-11.25"/>
    <n v="114.65"/>
    <x v="1"/>
  </r>
  <r>
    <d v="2018-06-01T00:00:00"/>
    <x v="2"/>
    <x v="2"/>
    <n v="4720.88"/>
    <n v="106373.91"/>
    <x v="1"/>
  </r>
  <r>
    <d v="2018-06-01T00:00:00"/>
    <x v="2"/>
    <x v="3"/>
    <n v="212.88"/>
    <n v="4797.46"/>
    <x v="1"/>
  </r>
  <r>
    <d v="2018-06-01T00:00:00"/>
    <x v="2"/>
    <x v="0"/>
    <n v="-6452.08"/>
    <n v="68698"/>
    <x v="1"/>
  </r>
  <r>
    <d v="2018-06-01T00:00:00"/>
    <x v="2"/>
    <x v="1"/>
    <n v="-290.97000000000003"/>
    <n v="3098.25"/>
    <x v="1"/>
  </r>
  <r>
    <d v="2018-06-01T00:00:00"/>
    <x v="2"/>
    <x v="6"/>
    <n v="0"/>
    <n v="106373.91"/>
    <x v="1"/>
  </r>
  <r>
    <d v="2018-06-01T00:00:00"/>
    <x v="9"/>
    <x v="0"/>
    <n v="-44.05"/>
    <n v="449.01"/>
    <x v="1"/>
  </r>
  <r>
    <d v="2018-06-01T00:00:00"/>
    <x v="9"/>
    <x v="1"/>
    <n v="-1.98"/>
    <n v="20.25"/>
    <x v="1"/>
  </r>
  <r>
    <d v="2018-06-01T00:00:00"/>
    <x v="8"/>
    <x v="2"/>
    <n v="14.78"/>
    <n v="449.01"/>
    <x v="1"/>
  </r>
  <r>
    <d v="2018-06-01T00:00:00"/>
    <x v="8"/>
    <x v="3"/>
    <n v="0.66"/>
    <n v="20.25"/>
    <x v="1"/>
  </r>
  <r>
    <d v="2018-06-01T00:00:00"/>
    <x v="8"/>
    <x v="6"/>
    <n v="-3.32"/>
    <n v="449.01"/>
    <x v="1"/>
  </r>
  <r>
    <d v="2018-06-01T00:00:00"/>
    <x v="8"/>
    <x v="2"/>
    <n v="25.87"/>
    <n v="786.52"/>
    <x v="2"/>
  </r>
  <r>
    <d v="2018-06-01T00:00:00"/>
    <x v="8"/>
    <x v="3"/>
    <n v="1.17"/>
    <n v="35.47"/>
    <x v="2"/>
  </r>
  <r>
    <d v="2018-06-01T00:00:00"/>
    <x v="2"/>
    <x v="0"/>
    <n v="-29007.41"/>
    <n v="308853"/>
    <x v="2"/>
  </r>
  <r>
    <d v="2018-06-01T00:00:00"/>
    <x v="2"/>
    <x v="1"/>
    <n v="-1308.18"/>
    <n v="13929.41"/>
    <x v="2"/>
  </r>
  <r>
    <d v="2018-06-01T00:00:00"/>
    <x v="2"/>
    <x v="6"/>
    <n v="0"/>
    <n v="479086.27"/>
    <x v="2"/>
  </r>
  <r>
    <d v="2018-06-01T00:00:00"/>
    <x v="2"/>
    <x v="2"/>
    <n v="21261.93"/>
    <n v="479086.27"/>
    <x v="2"/>
  </r>
  <r>
    <d v="2018-06-01T00:00:00"/>
    <x v="2"/>
    <x v="3"/>
    <n v="958.77"/>
    <n v="21606.76"/>
    <x v="2"/>
  </r>
  <r>
    <d v="2018-06-01T00:00:00"/>
    <x v="2"/>
    <x v="3"/>
    <n v="391.95"/>
    <n v="8835.02"/>
    <x v="2"/>
  </r>
  <r>
    <d v="2018-06-01T00:00:00"/>
    <x v="2"/>
    <x v="0"/>
    <n v="-13662.55"/>
    <n v="145470.01"/>
    <x v="2"/>
  </r>
  <r>
    <d v="2018-06-01T00:00:00"/>
    <x v="2"/>
    <x v="1"/>
    <n v="-616.15"/>
    <n v="6560.77"/>
    <x v="2"/>
  </r>
  <r>
    <d v="2018-06-01T00:00:00"/>
    <x v="2"/>
    <x v="6"/>
    <n v="0"/>
    <n v="195899.32"/>
    <x v="2"/>
  </r>
  <r>
    <d v="2018-06-01T00:00:00"/>
    <x v="2"/>
    <x v="2"/>
    <n v="44.16"/>
    <n v="995"/>
    <x v="6"/>
  </r>
  <r>
    <d v="2018-06-01T00:00:00"/>
    <x v="2"/>
    <x v="3"/>
    <n v="1.99"/>
    <n v="44.87"/>
    <x v="6"/>
  </r>
  <r>
    <d v="2018-06-01T00:00:00"/>
    <x v="2"/>
    <x v="0"/>
    <n v="-70.91"/>
    <n v="755"/>
    <x v="6"/>
  </r>
  <r>
    <d v="2018-06-01T00:00:00"/>
    <x v="2"/>
    <x v="1"/>
    <n v="-3.2"/>
    <n v="34.049999999999997"/>
    <x v="6"/>
  </r>
  <r>
    <d v="2018-06-01T00:00:00"/>
    <x v="2"/>
    <x v="6"/>
    <n v="0"/>
    <n v="995"/>
    <x v="6"/>
  </r>
  <r>
    <d v="2018-06-01T00:00:00"/>
    <x v="2"/>
    <x v="2"/>
    <n v="8693.9500000000007"/>
    <n v="195899.32"/>
    <x v="2"/>
  </r>
  <r>
    <d v="2018-06-01T00:00:00"/>
    <x v="2"/>
    <x v="2"/>
    <n v="225.89"/>
    <n v="5089.8500000000004"/>
    <x v="1"/>
  </r>
  <r>
    <d v="2018-06-01T00:00:00"/>
    <x v="2"/>
    <x v="3"/>
    <n v="10.19"/>
    <n v="229.54"/>
    <x v="1"/>
  </r>
  <r>
    <d v="2018-06-01T00:00:00"/>
    <x v="2"/>
    <x v="0"/>
    <n v="-312.83999999999997"/>
    <n v="3331"/>
    <x v="1"/>
  </r>
  <r>
    <d v="2018-06-01T00:00:00"/>
    <x v="2"/>
    <x v="1"/>
    <n v="-14.11"/>
    <n v="150.22999999999999"/>
    <x v="1"/>
  </r>
  <r>
    <d v="2018-06-01T00:00:00"/>
    <x v="2"/>
    <x v="6"/>
    <n v="0"/>
    <n v="5089.8500000000004"/>
    <x v="1"/>
  </r>
  <r>
    <d v="2018-06-01T00:00:00"/>
    <x v="2"/>
    <x v="0"/>
    <n v="-7977.46"/>
    <n v="84939.01"/>
    <x v="2"/>
  </r>
  <r>
    <d v="2018-06-01T00:00:00"/>
    <x v="2"/>
    <x v="1"/>
    <n v="-359.69"/>
    <n v="3830.74"/>
    <x v="2"/>
  </r>
  <r>
    <d v="2018-06-01T00:00:00"/>
    <x v="2"/>
    <x v="6"/>
    <n v="0"/>
    <n v="114136.35"/>
    <x v="2"/>
  </r>
  <r>
    <d v="2018-06-01T00:00:00"/>
    <x v="9"/>
    <x v="0"/>
    <n v="-33.299999999999997"/>
    <n v="339.46"/>
    <x v="2"/>
  </r>
  <r>
    <d v="2018-06-01T00:00:00"/>
    <x v="9"/>
    <x v="1"/>
    <n v="-1.5"/>
    <n v="15.31"/>
    <x v="2"/>
  </r>
  <r>
    <d v="2018-06-01T00:00:00"/>
    <x v="9"/>
    <x v="0"/>
    <n v="-78.680000000000007"/>
    <n v="802"/>
    <x v="6"/>
  </r>
  <r>
    <d v="2018-06-01T00:00:00"/>
    <x v="9"/>
    <x v="1"/>
    <n v="-3.54"/>
    <n v="36.17"/>
    <x v="6"/>
  </r>
  <r>
    <d v="2018-06-01T00:00:00"/>
    <x v="8"/>
    <x v="2"/>
    <n v="41.52"/>
    <n v="1262"/>
    <x v="6"/>
  </r>
  <r>
    <d v="2018-06-01T00:00:00"/>
    <x v="8"/>
    <x v="3"/>
    <n v="1.87"/>
    <n v="56.92"/>
    <x v="6"/>
  </r>
  <r>
    <d v="2018-06-01T00:00:00"/>
    <x v="8"/>
    <x v="6"/>
    <n v="-9.33"/>
    <n v="1262"/>
    <x v="6"/>
  </r>
  <r>
    <d v="2018-06-01T00:00:00"/>
    <x v="10"/>
    <x v="0"/>
    <n v="-17.36"/>
    <n v="220.33"/>
    <x v="2"/>
  </r>
  <r>
    <d v="2018-06-01T00:00:00"/>
    <x v="10"/>
    <x v="1"/>
    <n v="-0.78"/>
    <n v="9.94"/>
    <x v="2"/>
  </r>
  <r>
    <d v="2018-06-01T00:00:00"/>
    <x v="10"/>
    <x v="0"/>
    <n v="-36.229999999999997"/>
    <n v="460"/>
    <x v="6"/>
  </r>
  <r>
    <d v="2018-06-01T00:00:00"/>
    <x v="10"/>
    <x v="1"/>
    <n v="-1.63"/>
    <n v="20.75"/>
    <x v="6"/>
  </r>
  <r>
    <d v="2018-06-01T00:00:00"/>
    <x v="8"/>
    <x v="2"/>
    <n v="6.09"/>
    <n v="185"/>
    <x v="14"/>
  </r>
  <r>
    <d v="2018-06-01T00:00:00"/>
    <x v="8"/>
    <x v="3"/>
    <n v="0.27"/>
    <n v="8.34"/>
    <x v="14"/>
  </r>
  <r>
    <d v="2018-05-01T00:00:00"/>
    <x v="8"/>
    <x v="3"/>
    <n v="415.87"/>
    <n v="12642.21"/>
    <x v="2"/>
  </r>
  <r>
    <d v="2018-05-01T00:00:00"/>
    <x v="9"/>
    <x v="0"/>
    <n v="-27315.98"/>
    <n v="278451.05"/>
    <x v="2"/>
  </r>
  <r>
    <d v="2018-05-01T00:00:00"/>
    <x v="9"/>
    <x v="1"/>
    <n v="-1232.06"/>
    <n v="12558.07"/>
    <x v="2"/>
  </r>
  <r>
    <d v="2018-05-01T00:00:00"/>
    <x v="8"/>
    <x v="6"/>
    <n v="-2076.4899999999998"/>
    <n v="280590.05"/>
    <x v="2"/>
  </r>
  <r>
    <d v="2018-05-01T00:00:00"/>
    <x v="8"/>
    <x v="6"/>
    <n v="-6.19"/>
    <n v="836"/>
    <x v="6"/>
  </r>
  <r>
    <d v="2018-05-01T00:00:00"/>
    <x v="8"/>
    <x v="2"/>
    <n v="27.5"/>
    <n v="836"/>
    <x v="6"/>
  </r>
  <r>
    <d v="2018-05-01T00:00:00"/>
    <x v="8"/>
    <x v="3"/>
    <n v="1.24"/>
    <n v="37.700000000000003"/>
    <x v="6"/>
  </r>
  <r>
    <d v="2018-05-01T00:00:00"/>
    <x v="11"/>
    <x v="0"/>
    <n v="-16.13"/>
    <n v="220"/>
    <x v="2"/>
  </r>
  <r>
    <d v="2018-05-01T00:00:00"/>
    <x v="11"/>
    <x v="1"/>
    <n v="-0.73"/>
    <n v="9.92"/>
    <x v="2"/>
  </r>
  <r>
    <d v="2018-05-01T00:00:00"/>
    <x v="9"/>
    <x v="7"/>
    <n v="28.25"/>
    <n v="-288"/>
    <x v="8"/>
  </r>
  <r>
    <d v="2018-05-01T00:00:00"/>
    <x v="10"/>
    <x v="7"/>
    <n v="31.43"/>
    <n v="-399"/>
    <x v="8"/>
  </r>
  <r>
    <d v="2018-05-01T00:00:00"/>
    <x v="8"/>
    <x v="8"/>
    <n v="-22.6"/>
    <n v="-687"/>
    <x v="8"/>
  </r>
  <r>
    <d v="2018-05-01T00:00:00"/>
    <x v="8"/>
    <x v="9"/>
    <n v="5.08"/>
    <n v="-687"/>
    <x v="8"/>
  </r>
  <r>
    <d v="2018-05-01T00:00:00"/>
    <x v="9"/>
    <x v="0"/>
    <n v="-34.43"/>
    <n v="351"/>
    <x v="6"/>
  </r>
  <r>
    <d v="2018-05-01T00:00:00"/>
    <x v="9"/>
    <x v="1"/>
    <n v="-1.55"/>
    <n v="15.83"/>
    <x v="6"/>
  </r>
  <r>
    <d v="2018-05-01T00:00:00"/>
    <x v="10"/>
    <x v="0"/>
    <n v="-38.200000000000003"/>
    <n v="485"/>
    <x v="6"/>
  </r>
  <r>
    <d v="2018-05-01T00:00:00"/>
    <x v="10"/>
    <x v="1"/>
    <n v="-1.72"/>
    <n v="21.87"/>
    <x v="6"/>
  </r>
  <r>
    <d v="2018-05-01T00:00:00"/>
    <x v="9"/>
    <x v="0"/>
    <n v="-22631.52"/>
    <n v="230698.65"/>
    <x v="2"/>
  </r>
  <r>
    <d v="2018-05-01T00:00:00"/>
    <x v="9"/>
    <x v="1"/>
    <n v="-1020.55"/>
    <n v="10404.6"/>
    <x v="2"/>
  </r>
  <r>
    <d v="2018-05-01T00:00:00"/>
    <x v="10"/>
    <x v="0"/>
    <n v="-24781.33"/>
    <n v="314605"/>
    <x v="2"/>
  </r>
  <r>
    <d v="2018-05-01T00:00:00"/>
    <x v="10"/>
    <x v="1"/>
    <n v="-1117.74"/>
    <n v="14188.62"/>
    <x v="2"/>
  </r>
  <r>
    <d v="2018-05-01T00:00:00"/>
    <x v="8"/>
    <x v="6"/>
    <n v="-4035.33"/>
    <n v="545303.65"/>
    <x v="2"/>
  </r>
  <r>
    <d v="2018-05-01T00:00:00"/>
    <x v="8"/>
    <x v="2"/>
    <n v="17940.38"/>
    <n v="545303.65"/>
    <x v="2"/>
  </r>
  <r>
    <d v="2018-05-01T00:00:00"/>
    <x v="8"/>
    <x v="3"/>
    <n v="809.07"/>
    <n v="24593.15"/>
    <x v="2"/>
  </r>
  <r>
    <d v="2018-05-01T00:00:00"/>
    <x v="9"/>
    <x v="0"/>
    <n v="-35.71"/>
    <n v="363.99"/>
    <x v="1"/>
  </r>
  <r>
    <d v="2018-05-01T00:00:00"/>
    <x v="9"/>
    <x v="1"/>
    <n v="-1.61"/>
    <n v="16.420000000000002"/>
    <x v="1"/>
  </r>
  <r>
    <d v="2018-05-01T00:00:00"/>
    <x v="10"/>
    <x v="0"/>
    <n v="-39.86"/>
    <n v="506"/>
    <x v="1"/>
  </r>
  <r>
    <d v="2018-05-01T00:00:00"/>
    <x v="10"/>
    <x v="1"/>
    <n v="-1.8"/>
    <n v="22.82"/>
    <x v="1"/>
  </r>
  <r>
    <d v="2018-05-01T00:00:00"/>
    <x v="8"/>
    <x v="6"/>
    <n v="-6.44"/>
    <n v="869.99"/>
    <x v="1"/>
  </r>
  <r>
    <d v="2018-05-01T00:00:00"/>
    <x v="8"/>
    <x v="2"/>
    <n v="28.62"/>
    <n v="869.99"/>
    <x v="1"/>
  </r>
  <r>
    <d v="2018-05-01T00:00:00"/>
    <x v="8"/>
    <x v="3"/>
    <n v="1.29"/>
    <n v="39.24"/>
    <x v="1"/>
  </r>
  <r>
    <d v="2018-05-01T00:00:00"/>
    <x v="9"/>
    <x v="0"/>
    <n v="-35329.78"/>
    <n v="360140.33"/>
    <x v="2"/>
  </r>
  <r>
    <d v="2018-05-01T00:00:00"/>
    <x v="9"/>
    <x v="1"/>
    <n v="-1593.24"/>
    <n v="16242.22"/>
    <x v="2"/>
  </r>
  <r>
    <d v="2018-05-01T00:00:00"/>
    <x v="10"/>
    <x v="0"/>
    <n v="-38757.56"/>
    <n v="492035"/>
    <x v="2"/>
  </r>
  <r>
    <d v="2018-05-01T00:00:00"/>
    <x v="10"/>
    <x v="1"/>
    <n v="-1747.99"/>
    <n v="22190.84"/>
    <x v="2"/>
  </r>
  <r>
    <d v="2018-05-01T00:00:00"/>
    <x v="8"/>
    <x v="6"/>
    <n v="-6307.85"/>
    <n v="852395.33"/>
    <x v="2"/>
  </r>
  <r>
    <d v="2018-05-01T00:00:00"/>
    <x v="8"/>
    <x v="2"/>
    <n v="28043.98"/>
    <n v="852395.33"/>
    <x v="2"/>
  </r>
  <r>
    <d v="2018-05-01T00:00:00"/>
    <x v="8"/>
    <x v="3"/>
    <n v="1264.8599999999999"/>
    <n v="38443.03"/>
    <x v="2"/>
  </r>
  <r>
    <d v="2018-05-01T00:00:00"/>
    <x v="9"/>
    <x v="0"/>
    <n v="-421.14"/>
    <n v="4293"/>
    <x v="14"/>
  </r>
  <r>
    <d v="2018-05-01T00:00:00"/>
    <x v="9"/>
    <x v="1"/>
    <n v="-19"/>
    <n v="193.62"/>
    <x v="14"/>
  </r>
  <r>
    <d v="2018-05-01T00:00:00"/>
    <x v="10"/>
    <x v="0"/>
    <n v="-236.31"/>
    <n v="3000"/>
    <x v="14"/>
  </r>
  <r>
    <d v="2018-05-01T00:00:00"/>
    <x v="10"/>
    <x v="1"/>
    <n v="-10.66"/>
    <n v="135.30000000000001"/>
    <x v="14"/>
  </r>
  <r>
    <d v="2018-05-01T00:00:00"/>
    <x v="8"/>
    <x v="6"/>
    <n v="-53.97"/>
    <n v="7293"/>
    <x v="14"/>
  </r>
  <r>
    <d v="2018-05-01T00:00:00"/>
    <x v="8"/>
    <x v="2"/>
    <n v="239.94"/>
    <n v="7293"/>
    <x v="14"/>
  </r>
  <r>
    <d v="2018-05-01T00:00:00"/>
    <x v="8"/>
    <x v="3"/>
    <n v="10.82"/>
    <n v="328.92"/>
    <x v="14"/>
  </r>
  <r>
    <d v="2018-05-01T00:00:00"/>
    <x v="11"/>
    <x v="0"/>
    <n v="-0.81"/>
    <n v="11"/>
    <x v="2"/>
  </r>
  <r>
    <d v="2018-05-01T00:00:00"/>
    <x v="11"/>
    <x v="1"/>
    <n v="-0.04"/>
    <n v="0.5"/>
    <x v="2"/>
  </r>
  <r>
    <d v="2018-05-01T00:00:00"/>
    <x v="9"/>
    <x v="0"/>
    <n v="-32227.45"/>
    <n v="328516.21000000002"/>
    <x v="2"/>
  </r>
  <r>
    <d v="2018-05-01T00:00:00"/>
    <x v="9"/>
    <x v="1"/>
    <n v="-1453.41"/>
    <n v="14816.15"/>
    <x v="2"/>
  </r>
  <r>
    <d v="2018-05-01T00:00:00"/>
    <x v="10"/>
    <x v="0"/>
    <n v="-19.239999999999998"/>
    <n v="244.24"/>
    <x v="2"/>
  </r>
  <r>
    <d v="2018-05-01T00:00:00"/>
    <x v="10"/>
    <x v="1"/>
    <n v="-0.87"/>
    <n v="11.01"/>
    <x v="2"/>
  </r>
  <r>
    <d v="2018-05-01T00:00:00"/>
    <x v="8"/>
    <x v="6"/>
    <n v="-2430.4499999999998"/>
    <n v="328432.45"/>
    <x v="2"/>
  </r>
  <r>
    <d v="2018-05-01T00:00:00"/>
    <x v="8"/>
    <x v="2"/>
    <n v="10805.58"/>
    <n v="328432.45"/>
    <x v="2"/>
  </r>
  <r>
    <d v="2018-05-01T00:00:00"/>
    <x v="8"/>
    <x v="3"/>
    <n v="487.26"/>
    <n v="14812.38"/>
    <x v="2"/>
  </r>
  <r>
    <d v="2018-04-01T00:00:00"/>
    <x v="9"/>
    <x v="0"/>
    <n v="-14.22"/>
    <n v="145"/>
    <x v="5"/>
  </r>
  <r>
    <d v="2018-04-01T00:00:00"/>
    <x v="9"/>
    <x v="1"/>
    <n v="-0.64"/>
    <n v="6.54"/>
    <x v="5"/>
  </r>
  <r>
    <d v="2018-04-01T00:00:00"/>
    <x v="10"/>
    <x v="0"/>
    <n v="-20.8"/>
    <n v="264"/>
    <x v="5"/>
  </r>
  <r>
    <d v="2018-04-01T00:00:00"/>
    <x v="10"/>
    <x v="1"/>
    <n v="-0.94"/>
    <n v="11.91"/>
    <x v="5"/>
  </r>
  <r>
    <d v="2018-04-01T00:00:00"/>
    <x v="8"/>
    <x v="6"/>
    <n v="-3.03"/>
    <n v="409"/>
    <x v="5"/>
  </r>
  <r>
    <d v="2018-04-01T00:00:00"/>
    <x v="8"/>
    <x v="2"/>
    <n v="13.46"/>
    <n v="409"/>
    <x v="5"/>
  </r>
  <r>
    <d v="2018-04-01T00:00:00"/>
    <x v="8"/>
    <x v="3"/>
    <n v="0.61"/>
    <n v="18.45"/>
    <x v="5"/>
  </r>
  <r>
    <d v="2018-04-01T00:00:00"/>
    <x v="9"/>
    <x v="0"/>
    <n v="-95.47"/>
    <n v="975.76"/>
    <x v="10"/>
  </r>
  <r>
    <d v="2018-04-01T00:00:00"/>
    <x v="9"/>
    <x v="1"/>
    <n v="-4.3"/>
    <n v="43.9"/>
    <x v="10"/>
  </r>
  <r>
    <d v="2018-04-01T00:00:00"/>
    <x v="10"/>
    <x v="0"/>
    <n v="-7147.83"/>
    <n v="90743"/>
    <x v="2"/>
  </r>
  <r>
    <d v="2018-04-01T00:00:00"/>
    <x v="10"/>
    <x v="1"/>
    <n v="-322.36"/>
    <n v="4092.53"/>
    <x v="2"/>
  </r>
  <r>
    <d v="2018-04-01T00:00:00"/>
    <x v="8"/>
    <x v="6"/>
    <n v="-903.78"/>
    <n v="122131.26"/>
    <x v="2"/>
  </r>
  <r>
    <d v="2018-04-01T00:00:00"/>
    <x v="8"/>
    <x v="2"/>
    <n v="4018.12"/>
    <n v="122131.26"/>
    <x v="2"/>
  </r>
  <r>
    <d v="2018-04-01T00:00:00"/>
    <x v="8"/>
    <x v="3"/>
    <n v="181.22"/>
    <n v="5508.14"/>
    <x v="2"/>
  </r>
  <r>
    <d v="2018-04-01T00:00:00"/>
    <x v="8"/>
    <x v="2"/>
    <n v="22710.3"/>
    <n v="690279.83"/>
    <x v="2"/>
  </r>
  <r>
    <d v="2018-04-01T00:00:00"/>
    <x v="8"/>
    <x v="3"/>
    <n v="1024.26"/>
    <n v="31131.42"/>
    <x v="2"/>
  </r>
  <r>
    <d v="2018-04-01T00:00:00"/>
    <x v="10"/>
    <x v="0"/>
    <n v="-50.57"/>
    <n v="642"/>
    <x v="27"/>
  </r>
  <r>
    <d v="2018-04-01T00:00:00"/>
    <x v="10"/>
    <x v="1"/>
    <n v="-2.2799999999999998"/>
    <n v="28.95"/>
    <x v="27"/>
  </r>
  <r>
    <d v="2018-04-01T00:00:00"/>
    <x v="11"/>
    <x v="0"/>
    <n v="-0.73"/>
    <n v="10"/>
    <x v="27"/>
  </r>
  <r>
    <d v="2018-04-01T00:00:00"/>
    <x v="11"/>
    <x v="1"/>
    <n v="-0.03"/>
    <n v="0.45"/>
    <x v="27"/>
  </r>
  <r>
    <d v="2018-04-01T00:00:00"/>
    <x v="8"/>
    <x v="6"/>
    <n v="-4.82"/>
    <n v="652"/>
    <x v="27"/>
  </r>
  <r>
    <d v="2018-04-01T00:00:00"/>
    <x v="8"/>
    <x v="2"/>
    <n v="21.45"/>
    <n v="652"/>
    <x v="27"/>
  </r>
  <r>
    <d v="2018-04-01T00:00:00"/>
    <x v="8"/>
    <x v="3"/>
    <n v="0.97"/>
    <n v="29.41"/>
    <x v="27"/>
  </r>
  <r>
    <d v="2018-04-01T00:00:00"/>
    <x v="10"/>
    <x v="0"/>
    <n v="-52386.58"/>
    <n v="665057.89"/>
    <x v="2"/>
  </r>
  <r>
    <d v="2018-04-01T00:00:00"/>
    <x v="10"/>
    <x v="1"/>
    <n v="-2362.71"/>
    <n v="29994.14"/>
    <x v="2"/>
  </r>
  <r>
    <d v="2018-04-01T00:00:00"/>
    <x v="11"/>
    <x v="0"/>
    <n v="-1798.69"/>
    <n v="24527"/>
    <x v="2"/>
  </r>
  <r>
    <d v="2018-04-01T00:00:00"/>
    <x v="11"/>
    <x v="1"/>
    <n v="-81.63"/>
    <n v="1106.6600000000001"/>
    <x v="2"/>
  </r>
  <r>
    <d v="2018-04-01T00:00:00"/>
    <x v="8"/>
    <x v="6"/>
    <n v="-5108.18"/>
    <n v="690279.83"/>
    <x v="2"/>
  </r>
  <r>
    <d v="2018-04-01T00:00:00"/>
    <x v="10"/>
    <x v="0"/>
    <n v="-20.64"/>
    <n v="262"/>
    <x v="6"/>
  </r>
  <r>
    <d v="2018-04-01T00:00:00"/>
    <x v="10"/>
    <x v="1"/>
    <n v="-0.93"/>
    <n v="11.82"/>
    <x v="6"/>
  </r>
  <r>
    <d v="2018-04-01T00:00:00"/>
    <x v="11"/>
    <x v="0"/>
    <n v="-29.63"/>
    <n v="404"/>
    <x v="6"/>
  </r>
  <r>
    <d v="2018-04-01T00:00:00"/>
    <x v="11"/>
    <x v="1"/>
    <n v="-1.34"/>
    <n v="18.22"/>
    <x v="6"/>
  </r>
  <r>
    <d v="2018-04-01T00:00:00"/>
    <x v="8"/>
    <x v="6"/>
    <n v="-4.92"/>
    <n v="666"/>
    <x v="6"/>
  </r>
  <r>
    <d v="2018-04-01T00:00:00"/>
    <x v="8"/>
    <x v="2"/>
    <n v="21.91"/>
    <n v="666"/>
    <x v="6"/>
  </r>
  <r>
    <d v="2018-04-01T00:00:00"/>
    <x v="8"/>
    <x v="3"/>
    <n v="0.99"/>
    <n v="30.03"/>
    <x v="6"/>
  </r>
  <r>
    <d v="2018-04-01T00:00:00"/>
    <x v="10"/>
    <x v="4"/>
    <n v="-12.53"/>
    <n v="159.04"/>
    <x v="3"/>
  </r>
  <r>
    <d v="2018-04-01T00:00:00"/>
    <x v="10"/>
    <x v="5"/>
    <n v="-0.56999999999999995"/>
    <n v="7.17"/>
    <x v="3"/>
  </r>
  <r>
    <d v="2018-04-01T00:00:00"/>
    <x v="11"/>
    <x v="4"/>
    <n v="-5.87"/>
    <n v="80"/>
    <x v="3"/>
  </r>
  <r>
    <d v="2018-04-01T00:00:00"/>
    <x v="11"/>
    <x v="5"/>
    <n v="-0.26"/>
    <n v="3.61"/>
    <x v="3"/>
  </r>
  <r>
    <d v="2018-04-01T00:00:00"/>
    <x v="8"/>
    <x v="2"/>
    <n v="677.67"/>
    <n v="20598"/>
    <x v="0"/>
  </r>
  <r>
    <d v="2018-04-01T00:00:00"/>
    <x v="8"/>
    <x v="3"/>
    <n v="30.56"/>
    <n v="928.97"/>
    <x v="0"/>
  </r>
  <r>
    <d v="2018-04-01T00:00:00"/>
    <x v="10"/>
    <x v="0"/>
    <n v="-14.65"/>
    <n v="186"/>
    <x v="2"/>
  </r>
  <r>
    <d v="2018-04-01T00:00:00"/>
    <x v="10"/>
    <x v="1"/>
    <n v="-0.66"/>
    <n v="8.39"/>
    <x v="2"/>
  </r>
  <r>
    <d v="2018-04-01T00:00:00"/>
    <x v="11"/>
    <x v="0"/>
    <n v="-5.43"/>
    <n v="74"/>
    <x v="2"/>
  </r>
  <r>
    <d v="2018-04-01T00:00:00"/>
    <x v="10"/>
    <x v="0"/>
    <n v="-6.07"/>
    <n v="77"/>
    <x v="6"/>
  </r>
  <r>
    <d v="2018-04-01T00:00:00"/>
    <x v="10"/>
    <x v="1"/>
    <n v="-0.27"/>
    <n v="3.47"/>
    <x v="6"/>
  </r>
  <r>
    <d v="2018-04-01T00:00:00"/>
    <x v="11"/>
    <x v="0"/>
    <n v="-14.08"/>
    <n v="192"/>
    <x v="6"/>
  </r>
  <r>
    <d v="2018-04-01T00:00:00"/>
    <x v="11"/>
    <x v="1"/>
    <n v="-0.64"/>
    <n v="8.66"/>
    <x v="6"/>
  </r>
  <r>
    <d v="2018-06-01T00:00:00"/>
    <x v="8"/>
    <x v="2"/>
    <n v="11.17"/>
    <n v="339.46"/>
    <x v="2"/>
  </r>
  <r>
    <d v="2018-06-01T00:00:00"/>
    <x v="8"/>
    <x v="3"/>
    <n v="0.5"/>
    <n v="15.31"/>
    <x v="2"/>
  </r>
  <r>
    <d v="2018-06-01T00:00:00"/>
    <x v="8"/>
    <x v="6"/>
    <n v="-2.5099999999999998"/>
    <n v="339.46"/>
    <x v="2"/>
  </r>
  <r>
    <d v="2018-06-01T00:00:00"/>
    <x v="10"/>
    <x v="0"/>
    <n v="-7.96"/>
    <n v="101"/>
    <x v="2"/>
  </r>
  <r>
    <d v="2018-06-01T00:00:00"/>
    <x v="10"/>
    <x v="1"/>
    <n v="-0.36"/>
    <n v="4.5599999999999996"/>
    <x v="2"/>
  </r>
  <r>
    <d v="2018-04-01T00:00:00"/>
    <x v="9"/>
    <x v="0"/>
    <n v="-3668.02"/>
    <n v="37390.300000000003"/>
    <x v="1"/>
  </r>
  <r>
    <d v="2018-04-01T00:00:00"/>
    <x v="9"/>
    <x v="1"/>
    <n v="-165.4"/>
    <n v="1686.3"/>
    <x v="1"/>
  </r>
  <r>
    <d v="2018-04-01T00:00:00"/>
    <x v="10"/>
    <x v="0"/>
    <n v="-8467.18"/>
    <n v="107492"/>
    <x v="1"/>
  </r>
  <r>
    <d v="2018-06-01T00:00:00"/>
    <x v="2"/>
    <x v="2"/>
    <n v="14.87"/>
    <n v="335"/>
    <x v="14"/>
  </r>
  <r>
    <d v="2018-06-01T00:00:00"/>
    <x v="2"/>
    <x v="3"/>
    <n v="0.67"/>
    <n v="15.11"/>
    <x v="14"/>
  </r>
  <r>
    <d v="2018-06-01T00:00:00"/>
    <x v="2"/>
    <x v="0"/>
    <n v="-31.46"/>
    <n v="335"/>
    <x v="14"/>
  </r>
  <r>
    <d v="2018-06-01T00:00:00"/>
    <x v="2"/>
    <x v="1"/>
    <n v="-1.41"/>
    <n v="15.11"/>
    <x v="14"/>
  </r>
  <r>
    <d v="2018-06-01T00:00:00"/>
    <x v="2"/>
    <x v="6"/>
    <n v="0"/>
    <n v="335"/>
    <x v="14"/>
  </r>
  <r>
    <d v="2018-06-01T00:00:00"/>
    <x v="10"/>
    <x v="0"/>
    <n v="-209.53"/>
    <n v="2660"/>
    <x v="2"/>
  </r>
  <r>
    <d v="2018-06-01T00:00:00"/>
    <x v="10"/>
    <x v="1"/>
    <n v="-9.4499999999999993"/>
    <n v="119.96"/>
    <x v="2"/>
  </r>
  <r>
    <d v="2018-06-01T00:00:00"/>
    <x v="2"/>
    <x v="2"/>
    <n v="5065.42"/>
    <n v="114136.35"/>
    <x v="2"/>
  </r>
  <r>
    <d v="2018-06-01T00:00:00"/>
    <x v="2"/>
    <x v="3"/>
    <n v="228.46"/>
    <n v="5147.55"/>
    <x v="2"/>
  </r>
  <r>
    <d v="2018-04-01T00:00:00"/>
    <x v="10"/>
    <x v="1"/>
    <n v="-381.87"/>
    <n v="4847.91"/>
    <x v="1"/>
  </r>
  <r>
    <d v="2018-04-01T00:00:00"/>
    <x v="8"/>
    <x v="6"/>
    <n v="-1072.1500000000001"/>
    <n v="144882.29999999999"/>
    <x v="1"/>
  </r>
  <r>
    <d v="2018-04-01T00:00:00"/>
    <x v="8"/>
    <x v="2"/>
    <n v="4766.62"/>
    <n v="144882.29999999999"/>
    <x v="1"/>
  </r>
  <r>
    <d v="2018-04-01T00:00:00"/>
    <x v="8"/>
    <x v="3"/>
    <n v="214.91"/>
    <n v="6534.2"/>
    <x v="1"/>
  </r>
  <r>
    <d v="2018-04-01T00:00:00"/>
    <x v="9"/>
    <x v="0"/>
    <n v="-48.85"/>
    <n v="498"/>
    <x v="5"/>
  </r>
  <r>
    <d v="2018-04-01T00:00:00"/>
    <x v="9"/>
    <x v="1"/>
    <n v="-2.21"/>
    <n v="22.44"/>
    <x v="5"/>
  </r>
  <r>
    <d v="2018-04-01T00:00:00"/>
    <x v="10"/>
    <x v="0"/>
    <n v="-134.21"/>
    <n v="1704"/>
    <x v="5"/>
  </r>
  <r>
    <d v="2018-04-01T00:00:00"/>
    <x v="10"/>
    <x v="1"/>
    <n v="-6.04"/>
    <n v="76.849999999999994"/>
    <x v="5"/>
  </r>
  <r>
    <d v="2018-04-01T00:00:00"/>
    <x v="9"/>
    <x v="0"/>
    <n v="-24117.61"/>
    <n v="245846.81"/>
    <x v="2"/>
  </r>
  <r>
    <d v="2018-04-01T00:00:00"/>
    <x v="9"/>
    <x v="1"/>
    <n v="-1087.82"/>
    <n v="11087.81"/>
    <x v="2"/>
  </r>
  <r>
    <d v="2018-04-01T00:00:00"/>
    <x v="9"/>
    <x v="0"/>
    <n v="-8.44"/>
    <n v="86"/>
    <x v="2"/>
  </r>
  <r>
    <d v="2018-04-01T00:00:00"/>
    <x v="9"/>
    <x v="1"/>
    <n v="-0.38"/>
    <n v="3.88"/>
    <x v="2"/>
  </r>
  <r>
    <d v="2018-04-01T00:00:00"/>
    <x v="9"/>
    <x v="4"/>
    <n v="-1.54"/>
    <n v="15.68"/>
    <x v="3"/>
  </r>
  <r>
    <d v="2018-04-01T00:00:00"/>
    <x v="9"/>
    <x v="5"/>
    <n v="-7.0000000000000007E-2"/>
    <n v="0.71"/>
    <x v="3"/>
  </r>
  <r>
    <d v="2018-04-01T00:00:00"/>
    <x v="10"/>
    <x v="4"/>
    <n v="-4.33"/>
    <n v="55"/>
    <x v="3"/>
  </r>
  <r>
    <d v="2018-04-01T00:00:00"/>
    <x v="10"/>
    <x v="5"/>
    <n v="-0.2"/>
    <n v="2.48"/>
    <x v="3"/>
  </r>
  <r>
    <d v="2018-04-01T00:00:00"/>
    <x v="8"/>
    <x v="6"/>
    <n v="-16.29"/>
    <n v="2202"/>
    <x v="5"/>
  </r>
  <r>
    <d v="2018-04-01T00:00:00"/>
    <x v="8"/>
    <x v="2"/>
    <n v="72.45"/>
    <n v="2202"/>
    <x v="5"/>
  </r>
  <r>
    <d v="2018-04-01T00:00:00"/>
    <x v="8"/>
    <x v="3"/>
    <n v="3.27"/>
    <n v="99.3"/>
    <x v="5"/>
  </r>
  <r>
    <d v="2018-04-01T00:00:00"/>
    <x v="9"/>
    <x v="1"/>
    <n v="-33.54"/>
    <n v="342.06"/>
    <x v="1"/>
  </r>
  <r>
    <d v="2018-04-01T00:00:00"/>
    <x v="10"/>
    <x v="0"/>
    <n v="-2048.2399999999998"/>
    <n v="26003"/>
    <x v="1"/>
  </r>
  <r>
    <d v="2018-04-01T00:00:00"/>
    <x v="10"/>
    <x v="1"/>
    <n v="-92.4"/>
    <n v="1172.74"/>
    <x v="1"/>
  </r>
  <r>
    <d v="2018-04-01T00:00:00"/>
    <x v="8"/>
    <x v="6"/>
    <n v="-248.56"/>
    <n v="33587.61"/>
    <x v="1"/>
  </r>
  <r>
    <d v="2018-04-01T00:00:00"/>
    <x v="8"/>
    <x v="2"/>
    <n v="1105.04"/>
    <n v="33587.61"/>
    <x v="1"/>
  </r>
  <r>
    <d v="2018-04-01T00:00:00"/>
    <x v="8"/>
    <x v="3"/>
    <n v="49.82"/>
    <n v="1514.82"/>
    <x v="1"/>
  </r>
  <r>
    <d v="2018-04-01T00:00:00"/>
    <x v="9"/>
    <x v="0"/>
    <n v="-21159.91"/>
    <n v="215697.59"/>
    <x v="2"/>
  </r>
  <r>
    <d v="2018-04-01T00:00:00"/>
    <x v="9"/>
    <x v="1"/>
    <n v="-954.3"/>
    <n v="9727.9500000000007"/>
    <x v="2"/>
  </r>
  <r>
    <d v="2018-04-01T00:00:00"/>
    <x v="9"/>
    <x v="0"/>
    <n v="-249.93"/>
    <n v="2547.64"/>
    <x v="1"/>
  </r>
  <r>
    <d v="2018-04-01T00:00:00"/>
    <x v="9"/>
    <x v="1"/>
    <n v="-11.28"/>
    <n v="114.89"/>
    <x v="1"/>
  </r>
  <r>
    <d v="2018-04-01T00:00:00"/>
    <x v="9"/>
    <x v="0"/>
    <n v="-67.89"/>
    <n v="692"/>
    <x v="1"/>
  </r>
  <r>
    <d v="2018-04-01T00:00:00"/>
    <x v="9"/>
    <x v="1"/>
    <n v="-3.06"/>
    <n v="31.2"/>
    <x v="1"/>
  </r>
  <r>
    <d v="2018-04-01T00:00:00"/>
    <x v="9"/>
    <x v="0"/>
    <n v="-5845.65"/>
    <n v="59589.03"/>
    <x v="2"/>
  </r>
  <r>
    <d v="2018-04-01T00:00:00"/>
    <x v="9"/>
    <x v="1"/>
    <n v="-263.58999999999997"/>
    <n v="2687.52"/>
    <x v="2"/>
  </r>
  <r>
    <d v="2018-06-01T00:00:00"/>
    <x v="2"/>
    <x v="3"/>
    <n v="16.91"/>
    <n v="381"/>
    <x v="4"/>
  </r>
  <r>
    <d v="2018-06-01T00:00:00"/>
    <x v="2"/>
    <x v="0"/>
    <n v="-793.44"/>
    <n v="8448"/>
    <x v="4"/>
  </r>
  <r>
    <d v="2018-06-01T00:00:00"/>
    <x v="2"/>
    <x v="1"/>
    <n v="-35.78"/>
    <n v="381"/>
    <x v="4"/>
  </r>
  <r>
    <d v="2018-06-01T00:00:00"/>
    <x v="9"/>
    <x v="0"/>
    <n v="-725.16"/>
    <n v="7392"/>
    <x v="4"/>
  </r>
  <r>
    <d v="2018-06-01T00:00:00"/>
    <x v="9"/>
    <x v="1"/>
    <n v="-32.700000000000003"/>
    <n v="333.38"/>
    <x v="4"/>
  </r>
  <r>
    <d v="2018-06-01T00:00:00"/>
    <x v="8"/>
    <x v="2"/>
    <n v="243.2"/>
    <n v="7392"/>
    <x v="4"/>
  </r>
  <r>
    <d v="2018-06-01T00:00:00"/>
    <x v="8"/>
    <x v="3"/>
    <n v="10.97"/>
    <n v="333.38"/>
    <x v="4"/>
  </r>
  <r>
    <d v="2018-06-01T00:00:00"/>
    <x v="2"/>
    <x v="2"/>
    <n v="9.2799999999999994"/>
    <n v="209"/>
    <x v="6"/>
  </r>
  <r>
    <d v="2018-06-01T00:00:00"/>
    <x v="2"/>
    <x v="3"/>
    <n v="0.42"/>
    <n v="9.43"/>
    <x v="6"/>
  </r>
  <r>
    <d v="2018-06-01T00:00:00"/>
    <x v="2"/>
    <x v="0"/>
    <n v="-19.63"/>
    <n v="209"/>
    <x v="6"/>
  </r>
  <r>
    <d v="2018-06-01T00:00:00"/>
    <x v="2"/>
    <x v="1"/>
    <n v="-0.89"/>
    <n v="9.43"/>
    <x v="6"/>
  </r>
  <r>
    <d v="2018-06-01T00:00:00"/>
    <x v="2"/>
    <x v="6"/>
    <n v="0"/>
    <n v="209"/>
    <x v="6"/>
  </r>
  <r>
    <d v="2018-06-01T00:00:00"/>
    <x v="9"/>
    <x v="0"/>
    <n v="-31.59"/>
    <n v="322"/>
    <x v="6"/>
  </r>
  <r>
    <d v="2018-06-01T00:00:00"/>
    <x v="9"/>
    <x v="1"/>
    <n v="-1.42"/>
    <n v="14.52"/>
    <x v="6"/>
  </r>
  <r>
    <d v="2018-06-01T00:00:00"/>
    <x v="8"/>
    <x v="6"/>
    <n v="-2.38"/>
    <n v="322"/>
    <x v="6"/>
  </r>
  <r>
    <d v="2018-06-01T00:00:00"/>
    <x v="8"/>
    <x v="2"/>
    <n v="10.59"/>
    <n v="322"/>
    <x v="6"/>
  </r>
  <r>
    <d v="2018-06-01T00:00:00"/>
    <x v="8"/>
    <x v="3"/>
    <n v="0.48"/>
    <n v="14.52"/>
    <x v="6"/>
  </r>
  <r>
    <d v="2018-06-01T00:00:00"/>
    <x v="2"/>
    <x v="2"/>
    <n v="24.81"/>
    <n v="559"/>
    <x v="1"/>
  </r>
  <r>
    <d v="2018-06-01T00:00:00"/>
    <x v="2"/>
    <x v="3"/>
    <n v="1.1200000000000001"/>
    <n v="25.22"/>
    <x v="1"/>
  </r>
  <r>
    <d v="2018-06-01T00:00:00"/>
    <x v="2"/>
    <x v="0"/>
    <n v="-52.5"/>
    <n v="559"/>
    <x v="1"/>
  </r>
  <r>
    <d v="2018-06-01T00:00:00"/>
    <x v="2"/>
    <x v="1"/>
    <n v="-2.36"/>
    <n v="25.22"/>
    <x v="1"/>
  </r>
  <r>
    <d v="2018-06-01T00:00:00"/>
    <x v="2"/>
    <x v="6"/>
    <n v="0"/>
    <n v="559"/>
    <x v="1"/>
  </r>
  <r>
    <d v="2018-06-01T00:00:00"/>
    <x v="9"/>
    <x v="0"/>
    <n v="-40.22"/>
    <n v="409.99"/>
    <x v="1"/>
  </r>
  <r>
    <d v="2018-06-01T00:00:00"/>
    <x v="9"/>
    <x v="1"/>
    <n v="-1.81"/>
    <n v="18.489999999999998"/>
    <x v="1"/>
  </r>
  <r>
    <d v="2018-06-01T00:00:00"/>
    <x v="8"/>
    <x v="6"/>
    <n v="-3.03"/>
    <n v="409.99"/>
    <x v="1"/>
  </r>
  <r>
    <d v="2018-06-01T00:00:00"/>
    <x v="8"/>
    <x v="2"/>
    <n v="13.49"/>
    <n v="409.99"/>
    <x v="1"/>
  </r>
  <r>
    <d v="2018-06-01T00:00:00"/>
    <x v="8"/>
    <x v="3"/>
    <n v="0.61"/>
    <n v="18.489999999999998"/>
    <x v="1"/>
  </r>
  <r>
    <d v="2018-06-01T00:00:00"/>
    <x v="2"/>
    <x v="2"/>
    <n v="7565.66"/>
    <n v="170474.21"/>
    <x v="2"/>
  </r>
  <r>
    <d v="2018-06-01T00:00:00"/>
    <x v="2"/>
    <x v="3"/>
    <n v="340.96"/>
    <n v="7688.35"/>
    <x v="2"/>
  </r>
  <r>
    <d v="2018-06-01T00:00:00"/>
    <x v="2"/>
    <x v="0"/>
    <n v="-15938.89"/>
    <n v="169708.31"/>
    <x v="2"/>
  </r>
  <r>
    <d v="2018-06-01T00:00:00"/>
    <x v="2"/>
    <x v="1"/>
    <n v="-718.8"/>
    <n v="7653.81"/>
    <x v="2"/>
  </r>
  <r>
    <d v="2018-06-01T00:00:00"/>
    <x v="2"/>
    <x v="6"/>
    <n v="0"/>
    <n v="170474.21"/>
    <x v="2"/>
  </r>
  <r>
    <d v="2018-06-01T00:00:00"/>
    <x v="9"/>
    <x v="0"/>
    <n v="-26477.7"/>
    <n v="269906.19"/>
    <x v="2"/>
  </r>
  <r>
    <d v="2018-06-01T00:00:00"/>
    <x v="9"/>
    <x v="1"/>
    <n v="-1194.17"/>
    <n v="12172.79"/>
    <x v="2"/>
  </r>
  <r>
    <d v="2018-06-01T00:00:00"/>
    <x v="8"/>
    <x v="2"/>
    <n v="8880.0499999999993"/>
    <n v="269906.19"/>
    <x v="2"/>
  </r>
  <r>
    <d v="2018-06-01T00:00:00"/>
    <x v="8"/>
    <x v="3"/>
    <n v="400.44"/>
    <n v="12172.79"/>
    <x v="2"/>
  </r>
  <r>
    <d v="2018-06-01T00:00:00"/>
    <x v="8"/>
    <x v="6"/>
    <n v="-1997.31"/>
    <n v="269906.19"/>
    <x v="2"/>
  </r>
  <r>
    <d v="2018-06-01T00:00:00"/>
    <x v="2"/>
    <x v="0"/>
    <n v="-25150.05"/>
    <n v="267780.12"/>
    <x v="2"/>
  </r>
  <r>
    <d v="2018-06-01T00:00:00"/>
    <x v="2"/>
    <x v="1"/>
    <n v="-1134.1300000000001"/>
    <n v="12076.81"/>
    <x v="2"/>
  </r>
  <r>
    <d v="2018-06-01T00:00:00"/>
    <x v="2"/>
    <x v="6"/>
    <n v="0"/>
    <n v="268531.14"/>
    <x v="2"/>
  </r>
  <r>
    <d v="2018-06-01T00:00:00"/>
    <x v="2"/>
    <x v="2"/>
    <n v="11917.37"/>
    <n v="268531.14"/>
    <x v="2"/>
  </r>
  <r>
    <d v="2018-06-01T00:00:00"/>
    <x v="2"/>
    <x v="3"/>
    <n v="536.91999999999996"/>
    <n v="12110.67"/>
    <x v="2"/>
  </r>
  <r>
    <d v="2018-06-01T00:00:00"/>
    <x v="9"/>
    <x v="0"/>
    <n v="-41123.660000000003"/>
    <n v="419200.09"/>
    <x v="2"/>
  </r>
  <r>
    <d v="2018-06-01T00:00:00"/>
    <x v="9"/>
    <x v="1"/>
    <n v="-1854.69"/>
    <n v="18905.91"/>
    <x v="2"/>
  </r>
  <r>
    <d v="2018-06-01T00:00:00"/>
    <x v="8"/>
    <x v="6"/>
    <n v="-3102.08"/>
    <n v="419200.09"/>
    <x v="2"/>
  </r>
  <r>
    <d v="2018-06-01T00:00:00"/>
    <x v="8"/>
    <x v="2"/>
    <n v="13791.58"/>
    <n v="419200.09"/>
    <x v="2"/>
  </r>
  <r>
    <d v="2018-06-01T00:00:00"/>
    <x v="8"/>
    <x v="3"/>
    <n v="622.01"/>
    <n v="18905.91"/>
    <x v="2"/>
  </r>
  <r>
    <d v="2018-06-01T00:00:00"/>
    <x v="7"/>
    <x v="4"/>
    <n v="-2.09"/>
    <n v="15.68"/>
    <x v="3"/>
  </r>
  <r>
    <d v="2018-06-01T00:00:00"/>
    <x v="7"/>
    <x v="5"/>
    <n v="-0.09"/>
    <n v="0.71"/>
    <x v="3"/>
  </r>
  <r>
    <d v="2018-06-01T00:00:00"/>
    <x v="2"/>
    <x v="4"/>
    <n v="-5.17"/>
    <n v="55"/>
    <x v="3"/>
  </r>
  <r>
    <d v="2018-06-01T00:00:00"/>
    <x v="2"/>
    <x v="5"/>
    <n v="-0.23"/>
    <n v="2.48"/>
    <x v="3"/>
  </r>
  <r>
    <d v="2018-06-01T00:00:00"/>
    <x v="2"/>
    <x v="2"/>
    <n v="276.19"/>
    <n v="6223.44"/>
    <x v="7"/>
  </r>
  <r>
    <d v="2019-01-01T00:00:00"/>
    <x v="0"/>
    <x v="1"/>
    <n v="-144.16"/>
    <n v="1567.45"/>
    <x v="1"/>
  </r>
  <r>
    <d v="2019-01-01T00:00:00"/>
    <x v="0"/>
    <x v="0"/>
    <n v="-3551.14"/>
    <n v="38608"/>
    <x v="1"/>
  </r>
  <r>
    <d v="2019-01-01T00:00:00"/>
    <x v="2"/>
    <x v="2"/>
    <n v="1713.42"/>
    <n v="38608"/>
    <x v="1"/>
  </r>
  <r>
    <d v="2019-01-01T00:00:00"/>
    <x v="2"/>
    <x v="3"/>
    <n v="69.59"/>
    <n v="1567.45"/>
    <x v="1"/>
  </r>
  <r>
    <d v="2019-01-01T00:00:00"/>
    <x v="0"/>
    <x v="4"/>
    <n v="-2.85"/>
    <n v="31"/>
    <x v="3"/>
  </r>
  <r>
    <d v="2019-01-01T00:00:00"/>
    <x v="0"/>
    <x v="5"/>
    <n v="-0.12"/>
    <n v="1.26"/>
    <x v="3"/>
  </r>
  <r>
    <d v="2019-01-01T00:00:00"/>
    <x v="0"/>
    <x v="4"/>
    <n v="-52.42"/>
    <n v="570"/>
    <x v="3"/>
  </r>
  <r>
    <d v="2019-01-01T00:00:00"/>
    <x v="0"/>
    <x v="5"/>
    <n v="-2.21"/>
    <n v="24"/>
    <x v="3"/>
  </r>
  <r>
    <d v="2018-04-01T00:00:00"/>
    <x v="9"/>
    <x v="0"/>
    <n v="-1099.69"/>
    <n v="11209.95"/>
    <x v="12"/>
  </r>
  <r>
    <d v="2018-04-01T00:00:00"/>
    <x v="9"/>
    <x v="1"/>
    <n v="-49.6"/>
    <n v="505.57"/>
    <x v="12"/>
  </r>
  <r>
    <d v="2018-04-01T00:00:00"/>
    <x v="10"/>
    <x v="0"/>
    <n v="-1605.41"/>
    <n v="20381"/>
    <x v="12"/>
  </r>
  <r>
    <d v="2018-04-01T00:00:00"/>
    <x v="10"/>
    <x v="1"/>
    <n v="-72.400000000000006"/>
    <n v="919.18"/>
    <x v="12"/>
  </r>
  <r>
    <d v="2019-01-01T00:00:00"/>
    <x v="0"/>
    <x v="0"/>
    <n v="-21.52"/>
    <n v="234"/>
    <x v="6"/>
  </r>
  <r>
    <d v="2019-01-01T00:00:00"/>
    <x v="0"/>
    <x v="1"/>
    <n v="-0.87"/>
    <n v="9.5"/>
    <x v="6"/>
  </r>
  <r>
    <d v="2019-01-01T00:00:00"/>
    <x v="2"/>
    <x v="2"/>
    <n v="10.38"/>
    <n v="234"/>
    <x v="6"/>
  </r>
  <r>
    <d v="2019-01-01T00:00:00"/>
    <x v="2"/>
    <x v="3"/>
    <n v="0.42"/>
    <n v="9.5"/>
    <x v="6"/>
  </r>
  <r>
    <d v="2018-04-01T00:00:00"/>
    <x v="8"/>
    <x v="2"/>
    <n v="1039.3399999999999"/>
    <n v="31590.95"/>
    <x v="12"/>
  </r>
  <r>
    <d v="2018-04-01T00:00:00"/>
    <x v="8"/>
    <x v="3"/>
    <n v="46.88"/>
    <n v="1424.75"/>
    <x v="12"/>
  </r>
  <r>
    <d v="2018-04-01T00:00:00"/>
    <x v="9"/>
    <x v="4"/>
    <n v="-4.46"/>
    <n v="45.48"/>
    <x v="3"/>
  </r>
  <r>
    <d v="2018-04-01T00:00:00"/>
    <x v="9"/>
    <x v="5"/>
    <n v="-0.2"/>
    <n v="2.0499999999999998"/>
    <x v="3"/>
  </r>
  <r>
    <d v="2018-04-01T00:00:00"/>
    <x v="10"/>
    <x v="4"/>
    <n v="-6.38"/>
    <n v="81"/>
    <x v="3"/>
  </r>
  <r>
    <d v="2018-04-01T00:00:00"/>
    <x v="10"/>
    <x v="5"/>
    <n v="-0.28999999999999998"/>
    <n v="3.65"/>
    <x v="3"/>
  </r>
  <r>
    <d v="2018-04-01T00:00:00"/>
    <x v="9"/>
    <x v="0"/>
    <n v="-241.72"/>
    <n v="2464.0500000000002"/>
    <x v="1"/>
  </r>
  <r>
    <d v="2018-04-01T00:00:00"/>
    <x v="9"/>
    <x v="1"/>
    <n v="-10.89"/>
    <n v="111.13"/>
    <x v="1"/>
  </r>
  <r>
    <d v="2018-04-01T00:00:00"/>
    <x v="10"/>
    <x v="0"/>
    <n v="-353.05"/>
    <n v="4482"/>
    <x v="1"/>
  </r>
  <r>
    <d v="2018-04-01T00:00:00"/>
    <x v="9"/>
    <x v="0"/>
    <n v="-13.64"/>
    <n v="139"/>
    <x v="6"/>
  </r>
  <r>
    <d v="2018-04-01T00:00:00"/>
    <x v="9"/>
    <x v="1"/>
    <n v="-0.62"/>
    <n v="6.27"/>
    <x v="6"/>
  </r>
  <r>
    <d v="2018-04-01T00:00:00"/>
    <x v="10"/>
    <x v="0"/>
    <n v="-20.010000000000002"/>
    <n v="254"/>
    <x v="6"/>
  </r>
  <r>
    <d v="2018-04-01T00:00:00"/>
    <x v="10"/>
    <x v="1"/>
    <n v="-0.9"/>
    <n v="11.46"/>
    <x v="6"/>
  </r>
  <r>
    <d v="2018-04-01T00:00:00"/>
    <x v="8"/>
    <x v="6"/>
    <n v="-2.91"/>
    <n v="393"/>
    <x v="6"/>
  </r>
  <r>
    <d v="2018-04-01T00:00:00"/>
    <x v="8"/>
    <x v="2"/>
    <n v="12.93"/>
    <n v="393"/>
    <x v="6"/>
  </r>
  <r>
    <d v="2018-04-01T00:00:00"/>
    <x v="8"/>
    <x v="3"/>
    <n v="0.57999999999999996"/>
    <n v="17.72"/>
    <x v="6"/>
  </r>
  <r>
    <d v="2018-04-01T00:00:00"/>
    <x v="10"/>
    <x v="1"/>
    <n v="-15.93"/>
    <n v="202.13"/>
    <x v="1"/>
  </r>
  <r>
    <d v="2018-04-01T00:00:00"/>
    <x v="8"/>
    <x v="6"/>
    <n v="-51.39"/>
    <n v="6946.05"/>
    <x v="1"/>
  </r>
  <r>
    <d v="2018-04-01T00:00:00"/>
    <x v="8"/>
    <x v="2"/>
    <n v="228.52"/>
    <n v="6946.05"/>
    <x v="1"/>
  </r>
  <r>
    <d v="2018-04-01T00:00:00"/>
    <x v="8"/>
    <x v="3"/>
    <n v="10.3"/>
    <n v="313.26"/>
    <x v="1"/>
  </r>
  <r>
    <d v="2018-04-01T00:00:00"/>
    <x v="9"/>
    <x v="4"/>
    <n v="-6.8"/>
    <n v="69.3"/>
    <x v="3"/>
  </r>
  <r>
    <d v="2018-04-01T00:00:00"/>
    <x v="9"/>
    <x v="5"/>
    <n v="-0.31"/>
    <n v="3.13"/>
    <x v="3"/>
  </r>
  <r>
    <d v="2018-04-01T00:00:00"/>
    <x v="10"/>
    <x v="4"/>
    <n v="-9.93"/>
    <n v="126"/>
    <x v="3"/>
  </r>
  <r>
    <d v="2018-04-01T00:00:00"/>
    <x v="10"/>
    <x v="5"/>
    <n v="-0.45"/>
    <n v="5.68"/>
    <x v="3"/>
  </r>
  <r>
    <d v="2018-04-01T00:00:00"/>
    <x v="9"/>
    <x v="0"/>
    <n v="-253.59"/>
    <n v="2585"/>
    <x v="5"/>
  </r>
  <r>
    <d v="2018-04-01T00:00:00"/>
    <x v="9"/>
    <x v="1"/>
    <n v="-11.43"/>
    <n v="116.59"/>
    <x v="5"/>
  </r>
  <r>
    <d v="2018-04-01T00:00:00"/>
    <x v="10"/>
    <x v="0"/>
    <n v="-370.61"/>
    <n v="4705"/>
    <x v="5"/>
  </r>
  <r>
    <d v="2018-04-01T00:00:00"/>
    <x v="10"/>
    <x v="1"/>
    <n v="-16.72"/>
    <n v="212.2"/>
    <x v="5"/>
  </r>
  <r>
    <d v="2018-04-01T00:00:00"/>
    <x v="8"/>
    <x v="6"/>
    <n v="-53.95"/>
    <n v="7290"/>
    <x v="5"/>
  </r>
  <r>
    <d v="2018-04-01T00:00:00"/>
    <x v="8"/>
    <x v="2"/>
    <n v="239.84"/>
    <n v="7290"/>
    <x v="5"/>
  </r>
  <r>
    <d v="2018-04-01T00:00:00"/>
    <x v="8"/>
    <x v="3"/>
    <n v="10.82"/>
    <n v="328.8"/>
    <x v="5"/>
  </r>
  <r>
    <d v="2018-04-01T00:00:00"/>
    <x v="9"/>
    <x v="0"/>
    <n v="-17041.37"/>
    <n v="173713.34"/>
    <x v="2"/>
  </r>
  <r>
    <d v="2018-04-01T00:00:00"/>
    <x v="9"/>
    <x v="1"/>
    <n v="-768.51"/>
    <n v="7834.46"/>
    <x v="2"/>
  </r>
  <r>
    <d v="2018-04-01T00:00:00"/>
    <x v="9"/>
    <x v="4"/>
    <n v="-1.7"/>
    <n v="17.36"/>
    <x v="3"/>
  </r>
  <r>
    <d v="2018-04-01T00:00:00"/>
    <x v="9"/>
    <x v="5"/>
    <n v="-0.08"/>
    <n v="0.78"/>
    <x v="3"/>
  </r>
  <r>
    <d v="2018-04-01T00:00:00"/>
    <x v="10"/>
    <x v="4"/>
    <n v="-2.44"/>
    <n v="31"/>
    <x v="3"/>
  </r>
  <r>
    <d v="2018-04-01T00:00:00"/>
    <x v="10"/>
    <x v="5"/>
    <n v="-0.11"/>
    <n v="1.4"/>
    <x v="3"/>
  </r>
  <r>
    <d v="2018-04-01T00:00:00"/>
    <x v="10"/>
    <x v="0"/>
    <n v="-15502.18"/>
    <n v="196801.62"/>
    <x v="2"/>
  </r>
  <r>
    <d v="2018-04-01T00:00:00"/>
    <x v="10"/>
    <x v="1"/>
    <n v="-699.15"/>
    <n v="8875.7800000000007"/>
    <x v="2"/>
  </r>
  <r>
    <d v="2018-04-01T00:00:00"/>
    <x v="8"/>
    <x v="6"/>
    <n v="-1972.05"/>
    <n v="266479.34999999998"/>
    <x v="2"/>
  </r>
  <r>
    <d v="2018-04-01T00:00:00"/>
    <x v="8"/>
    <x v="2"/>
    <n v="8767.27"/>
    <n v="266479.34999999998"/>
    <x v="2"/>
  </r>
  <r>
    <d v="2018-04-01T00:00:00"/>
    <x v="8"/>
    <x v="3"/>
    <n v="395.48"/>
    <n v="12018.22"/>
    <x v="2"/>
  </r>
  <r>
    <d v="2018-04-01T00:00:00"/>
    <x v="10"/>
    <x v="0"/>
    <n v="-39301.33"/>
    <n v="498937.72"/>
    <x v="1"/>
  </r>
  <r>
    <d v="2018-04-01T00:00:00"/>
    <x v="10"/>
    <x v="1"/>
    <n v="-1772.38"/>
    <n v="22502.1"/>
    <x v="1"/>
  </r>
  <r>
    <d v="2018-04-01T00:00:00"/>
    <x v="8"/>
    <x v="6"/>
    <n v="-5491.76"/>
    <n v="742125.6"/>
    <x v="1"/>
  </r>
  <r>
    <d v="2018-04-01T00:00:00"/>
    <x v="8"/>
    <x v="2"/>
    <n v="24415.95"/>
    <n v="742125.6"/>
    <x v="1"/>
  </r>
  <r>
    <d v="2018-04-01T00:00:00"/>
    <x v="8"/>
    <x v="3"/>
    <n v="1101.22"/>
    <n v="33469.83"/>
    <x v="1"/>
  </r>
  <r>
    <d v="2018-04-01T00:00:00"/>
    <x v="10"/>
    <x v="0"/>
    <n v="-16119.91"/>
    <n v="204645"/>
    <x v="2"/>
  </r>
  <r>
    <d v="2018-04-01T00:00:00"/>
    <x v="10"/>
    <x v="1"/>
    <n v="-726.93"/>
    <n v="9229.4500000000007"/>
    <x v="2"/>
  </r>
  <r>
    <d v="2018-04-01T00:00:00"/>
    <x v="8"/>
    <x v="6"/>
    <n v="-1958.44"/>
    <n v="264652.03000000003"/>
    <x v="2"/>
  </r>
  <r>
    <d v="2018-04-01T00:00:00"/>
    <x v="8"/>
    <x v="2"/>
    <n v="8707.0400000000009"/>
    <n v="264652.03000000003"/>
    <x v="2"/>
  </r>
  <r>
    <d v="2018-04-01T00:00:00"/>
    <x v="8"/>
    <x v="3"/>
    <n v="392.59"/>
    <n v="11935.77"/>
    <x v="2"/>
  </r>
  <r>
    <d v="2018-04-01T00:00:00"/>
    <x v="8"/>
    <x v="0"/>
    <n v="-37.04"/>
    <n v="422"/>
    <x v="2"/>
  </r>
  <r>
    <d v="2018-04-01T00:00:00"/>
    <x v="8"/>
    <x v="1"/>
    <n v="-1.67"/>
    <n v="19.03"/>
    <x v="2"/>
  </r>
  <r>
    <d v="2018-04-01T00:00:00"/>
    <x v="10"/>
    <x v="0"/>
    <n v="-155.33000000000001"/>
    <n v="1972"/>
    <x v="5"/>
  </r>
  <r>
    <d v="2018-04-01T00:00:00"/>
    <x v="10"/>
    <x v="1"/>
    <n v="-7.01"/>
    <n v="88.94"/>
    <x v="5"/>
  </r>
  <r>
    <d v="2018-04-01T00:00:00"/>
    <x v="11"/>
    <x v="0"/>
    <n v="-5.28"/>
    <n v="72"/>
    <x v="5"/>
  </r>
  <r>
    <d v="2018-04-01T00:00:00"/>
    <x v="11"/>
    <x v="1"/>
    <n v="-0.24"/>
    <n v="3.25"/>
    <x v="5"/>
  </r>
  <r>
    <d v="2018-04-01T00:00:00"/>
    <x v="8"/>
    <x v="6"/>
    <n v="-15.12"/>
    <n v="2044"/>
    <x v="5"/>
  </r>
  <r>
    <d v="2018-04-01T00:00:00"/>
    <x v="8"/>
    <x v="2"/>
    <n v="67.27"/>
    <n v="2044"/>
    <x v="5"/>
  </r>
  <r>
    <d v="2018-04-01T00:00:00"/>
    <x v="8"/>
    <x v="3"/>
    <n v="3.03"/>
    <n v="92.19"/>
    <x v="5"/>
  </r>
  <r>
    <d v="2018-04-01T00:00:00"/>
    <x v="10"/>
    <x v="0"/>
    <n v="-1740.11"/>
    <n v="22091"/>
    <x v="4"/>
  </r>
  <r>
    <d v="2018-04-01T00:00:00"/>
    <x v="10"/>
    <x v="1"/>
    <n v="-78.48"/>
    <n v="996.3"/>
    <x v="4"/>
  </r>
  <r>
    <d v="2018-04-01T00:00:00"/>
    <x v="11"/>
    <x v="0"/>
    <n v="-57.86"/>
    <n v="789"/>
    <x v="4"/>
  </r>
  <r>
    <d v="2018-04-01T00:00:00"/>
    <x v="11"/>
    <x v="1"/>
    <n v="-2.61"/>
    <n v="35.58"/>
    <x v="4"/>
  </r>
  <r>
    <d v="2018-04-01T00:00:00"/>
    <x v="8"/>
    <x v="2"/>
    <n v="752.75"/>
    <n v="22880"/>
    <x v="4"/>
  </r>
  <r>
    <d v="2018-04-01T00:00:00"/>
    <x v="8"/>
    <x v="3"/>
    <n v="33.950000000000003"/>
    <n v="1031.8900000000001"/>
    <x v="4"/>
  </r>
  <r>
    <d v="2018-04-01T00:00:00"/>
    <x v="8"/>
    <x v="3"/>
    <n v="123.36"/>
    <n v="3749.83"/>
    <x v="1"/>
  </r>
  <r>
    <d v="2018-04-01T00:00:00"/>
    <x v="10"/>
    <x v="4"/>
    <n v="-5.52"/>
    <n v="70.08"/>
    <x v="3"/>
  </r>
  <r>
    <d v="2018-04-01T00:00:00"/>
    <x v="10"/>
    <x v="5"/>
    <n v="-0.25"/>
    <n v="3.16"/>
    <x v="3"/>
  </r>
  <r>
    <d v="2018-04-01T00:00:00"/>
    <x v="11"/>
    <x v="4"/>
    <n v="-0.22"/>
    <n v="3"/>
    <x v="3"/>
  </r>
  <r>
    <d v="2018-04-01T00:00:00"/>
    <x v="11"/>
    <x v="5"/>
    <n v="-0.01"/>
    <n v="0.14000000000000001"/>
    <x v="3"/>
  </r>
  <r>
    <d v="2018-04-01T00:00:00"/>
    <x v="8"/>
    <x v="6"/>
    <n v="-615.27"/>
    <n v="83145.36"/>
    <x v="1"/>
  </r>
  <r>
    <d v="2018-04-01T00:00:00"/>
    <x v="8"/>
    <x v="2"/>
    <n v="821.18"/>
    <n v="24960"/>
    <x v="13"/>
  </r>
  <r>
    <d v="2018-04-01T00:00:00"/>
    <x v="8"/>
    <x v="3"/>
    <n v="37.04"/>
    <n v="1125.7"/>
    <x v="13"/>
  </r>
  <r>
    <d v="2018-06-01T00:00:00"/>
    <x v="2"/>
    <x v="2"/>
    <n v="8197.2900000000009"/>
    <n v="184707.58"/>
    <x v="2"/>
  </r>
  <r>
    <d v="2018-06-01T00:00:00"/>
    <x v="2"/>
    <x v="3"/>
    <n v="369.62"/>
    <n v="8330.4599999999991"/>
    <x v="2"/>
  </r>
  <r>
    <d v="2018-06-01T00:00:00"/>
    <x v="9"/>
    <x v="0"/>
    <n v="-17598.96"/>
    <n v="179397.42"/>
    <x v="2"/>
  </r>
  <r>
    <d v="2018-06-01T00:00:00"/>
    <x v="9"/>
    <x v="1"/>
    <n v="-793.66"/>
    <n v="8090.85"/>
    <x v="2"/>
  </r>
  <r>
    <d v="2018-06-01T00:00:00"/>
    <x v="8"/>
    <x v="6"/>
    <n v="-1329.41"/>
    <n v="179617.75"/>
    <x v="2"/>
  </r>
  <r>
    <d v="2018-06-01T00:00:00"/>
    <x v="8"/>
    <x v="2"/>
    <n v="5909.67"/>
    <n v="179617.75"/>
    <x v="2"/>
  </r>
  <r>
    <d v="2018-06-01T00:00:00"/>
    <x v="8"/>
    <x v="3"/>
    <n v="266.55"/>
    <n v="8100.78"/>
    <x v="2"/>
  </r>
  <r>
    <d v="2018-05-01T00:00:00"/>
    <x v="10"/>
    <x v="0"/>
    <n v="-11.19"/>
    <n v="142"/>
    <x v="6"/>
  </r>
  <r>
    <d v="2018-05-01T00:00:00"/>
    <x v="10"/>
    <x v="1"/>
    <n v="-0.5"/>
    <n v="6.4"/>
    <x v="6"/>
  </r>
  <r>
    <d v="2018-05-01T00:00:00"/>
    <x v="2"/>
    <x v="3"/>
    <n v="0.02"/>
    <n v="0.5"/>
    <x v="1"/>
  </r>
  <r>
    <d v="2018-05-01T00:00:00"/>
    <x v="2"/>
    <x v="0"/>
    <n v="-1.03"/>
    <n v="11"/>
    <x v="1"/>
  </r>
  <r>
    <d v="2018-04-01T00:00:00"/>
    <x v="8"/>
    <x v="6"/>
    <n v="-1.99"/>
    <n v="269"/>
    <x v="6"/>
  </r>
  <r>
    <d v="2018-04-01T00:00:00"/>
    <x v="8"/>
    <x v="2"/>
    <n v="8.85"/>
    <n v="269"/>
    <x v="6"/>
  </r>
  <r>
    <d v="2018-04-01T00:00:00"/>
    <x v="8"/>
    <x v="3"/>
    <n v="0.4"/>
    <n v="12.13"/>
    <x v="6"/>
  </r>
  <r>
    <d v="2018-04-01T00:00:00"/>
    <x v="11"/>
    <x v="1"/>
    <n v="-0.24"/>
    <n v="3.34"/>
    <x v="2"/>
  </r>
  <r>
    <d v="2018-04-01T00:00:00"/>
    <x v="8"/>
    <x v="2"/>
    <n v="8.5500000000000007"/>
    <n v="260"/>
    <x v="2"/>
  </r>
  <r>
    <d v="2018-04-01T00:00:00"/>
    <x v="8"/>
    <x v="3"/>
    <n v="0.39"/>
    <n v="11.73"/>
    <x v="2"/>
  </r>
  <r>
    <d v="2018-04-01T00:00:00"/>
    <x v="8"/>
    <x v="6"/>
    <n v="-1.92"/>
    <n v="260"/>
    <x v="2"/>
  </r>
  <r>
    <d v="2018-04-01T00:00:00"/>
    <x v="10"/>
    <x v="0"/>
    <n v="-1158.94"/>
    <n v="14713"/>
    <x v="0"/>
  </r>
  <r>
    <d v="2018-04-01T00:00:00"/>
    <x v="10"/>
    <x v="1"/>
    <n v="-52.27"/>
    <n v="663.56"/>
    <x v="0"/>
  </r>
  <r>
    <d v="2018-04-01T00:00:00"/>
    <x v="11"/>
    <x v="0"/>
    <n v="-431.55"/>
    <n v="5885"/>
    <x v="0"/>
  </r>
  <r>
    <d v="2018-04-01T00:00:00"/>
    <x v="11"/>
    <x v="1"/>
    <n v="-19.46"/>
    <n v="265.41000000000003"/>
    <x v="0"/>
  </r>
  <r>
    <d v="2018-04-01T00:00:00"/>
    <x v="10"/>
    <x v="0"/>
    <n v="-129.19999999999999"/>
    <n v="1640"/>
    <x v="5"/>
  </r>
  <r>
    <d v="2018-04-01T00:00:00"/>
    <x v="10"/>
    <x v="1"/>
    <n v="-5.83"/>
    <n v="73.959999999999994"/>
    <x v="5"/>
  </r>
  <r>
    <d v="2018-04-01T00:00:00"/>
    <x v="11"/>
    <x v="0"/>
    <n v="-48.11"/>
    <n v="656"/>
    <x v="5"/>
  </r>
  <r>
    <d v="2018-04-01T00:00:00"/>
    <x v="11"/>
    <x v="1"/>
    <n v="-2.17"/>
    <n v="29.58"/>
    <x v="5"/>
  </r>
  <r>
    <d v="2018-04-01T00:00:00"/>
    <x v="8"/>
    <x v="6"/>
    <n v="-16.989999999999998"/>
    <n v="2296"/>
    <x v="5"/>
  </r>
  <r>
    <d v="2018-04-01T00:00:00"/>
    <x v="8"/>
    <x v="2"/>
    <n v="75.540000000000006"/>
    <n v="2296"/>
    <x v="5"/>
  </r>
  <r>
    <d v="2018-04-01T00:00:00"/>
    <x v="8"/>
    <x v="3"/>
    <n v="3.4"/>
    <n v="103.54"/>
    <x v="5"/>
  </r>
  <r>
    <d v="2018-04-01T00:00:00"/>
    <x v="10"/>
    <x v="0"/>
    <n v="-7492.34"/>
    <n v="95116.57"/>
    <x v="1"/>
  </r>
  <r>
    <d v="2018-04-01T00:00:00"/>
    <x v="10"/>
    <x v="1"/>
    <n v="-337.89"/>
    <n v="4289.75"/>
    <x v="1"/>
  </r>
  <r>
    <d v="2018-04-01T00:00:00"/>
    <x v="11"/>
    <x v="0"/>
    <n v="-2584.61"/>
    <n v="35246"/>
    <x v="1"/>
  </r>
  <r>
    <d v="2018-04-01T00:00:00"/>
    <x v="11"/>
    <x v="1"/>
    <n v="-116.56"/>
    <n v="1589.59"/>
    <x v="1"/>
  </r>
  <r>
    <d v="2018-04-01T00:00:00"/>
    <x v="8"/>
    <x v="6"/>
    <n v="-983.55"/>
    <n v="132910.21"/>
    <x v="1"/>
  </r>
  <r>
    <d v="2018-04-01T00:00:00"/>
    <x v="8"/>
    <x v="2"/>
    <n v="4372.75"/>
    <n v="132910.21"/>
    <x v="1"/>
  </r>
  <r>
    <d v="2018-04-01T00:00:00"/>
    <x v="8"/>
    <x v="3"/>
    <n v="197.2"/>
    <n v="5994.25"/>
    <x v="1"/>
  </r>
  <r>
    <d v="2018-04-01T00:00:00"/>
    <x v="10"/>
    <x v="0"/>
    <n v="-30205.24"/>
    <n v="383462.14"/>
    <x v="2"/>
  </r>
  <r>
    <d v="2018-04-01T00:00:00"/>
    <x v="10"/>
    <x v="1"/>
    <n v="-1362.43"/>
    <n v="17294.02"/>
    <x v="2"/>
  </r>
  <r>
    <d v="2018-04-01T00:00:00"/>
    <x v="11"/>
    <x v="0"/>
    <n v="-11211.56"/>
    <n v="152885.97"/>
    <x v="2"/>
  </r>
  <r>
    <d v="2018-04-01T00:00:00"/>
    <x v="11"/>
    <x v="1"/>
    <n v="-505.68"/>
    <n v="6895.21"/>
    <x v="2"/>
  </r>
  <r>
    <d v="2018-04-01T00:00:00"/>
    <x v="8"/>
    <x v="6"/>
    <n v="-3969.57"/>
    <n v="536434.11"/>
    <x v="2"/>
  </r>
  <r>
    <d v="2018-04-01T00:00:00"/>
    <x v="8"/>
    <x v="2"/>
    <n v="17648.669999999998"/>
    <n v="536434.11"/>
    <x v="2"/>
  </r>
  <r>
    <d v="2018-04-01T00:00:00"/>
    <x v="8"/>
    <x v="3"/>
    <n v="795.98"/>
    <n v="24193.13"/>
    <x v="2"/>
  </r>
  <r>
    <d v="2018-04-01T00:00:00"/>
    <x v="11"/>
    <x v="0"/>
    <n v="-121.14"/>
    <n v="1652"/>
    <x v="10"/>
  </r>
  <r>
    <d v="2018-04-01T00:00:00"/>
    <x v="11"/>
    <x v="1"/>
    <n v="-5.47"/>
    <n v="74.52"/>
    <x v="10"/>
  </r>
  <r>
    <d v="2018-04-01T00:00:00"/>
    <x v="8"/>
    <x v="2"/>
    <n v="41981.61"/>
    <n v="1276034.2"/>
    <x v="10"/>
  </r>
  <r>
    <d v="2018-04-01T00:00:00"/>
    <x v="8"/>
    <x v="3"/>
    <n v="1893.66"/>
    <n v="57549.09"/>
    <x v="10"/>
  </r>
  <r>
    <d v="2018-04-01T00:00:00"/>
    <x v="8"/>
    <x v="6"/>
    <n v="-9442.64"/>
    <n v="1276034.2"/>
    <x v="10"/>
  </r>
  <r>
    <d v="2018-04-01T00:00:00"/>
    <x v="10"/>
    <x v="4"/>
    <n v="-1.86"/>
    <n v="23.6"/>
    <x v="3"/>
  </r>
  <r>
    <d v="2018-04-01T00:00:00"/>
    <x v="10"/>
    <x v="5"/>
    <n v="-0.08"/>
    <n v="1.06"/>
    <x v="3"/>
  </r>
  <r>
    <d v="2018-04-01T00:00:00"/>
    <x v="11"/>
    <x v="4"/>
    <n v="-0.73"/>
    <n v="10"/>
    <x v="3"/>
  </r>
  <r>
    <d v="2018-04-01T00:00:00"/>
    <x v="11"/>
    <x v="5"/>
    <n v="-0.03"/>
    <n v="0.45"/>
    <x v="3"/>
  </r>
  <r>
    <d v="2018-04-01T00:00:00"/>
    <x v="8"/>
    <x v="2"/>
    <n v="15010.69"/>
    <n v="456249.86"/>
    <x v="2"/>
  </r>
  <r>
    <d v="2018-04-01T00:00:00"/>
    <x v="8"/>
    <x v="3"/>
    <n v="676.96"/>
    <n v="20576.73"/>
    <x v="2"/>
  </r>
  <r>
    <d v="2018-04-01T00:00:00"/>
    <x v="10"/>
    <x v="0"/>
    <n v="-25666.36"/>
    <n v="325842.69"/>
    <x v="2"/>
  </r>
  <r>
    <d v="2018-04-01T00:00:00"/>
    <x v="10"/>
    <x v="1"/>
    <n v="-1157.6400000000001"/>
    <n v="14695.47"/>
    <x v="2"/>
  </r>
  <r>
    <d v="2018-04-01T00:00:00"/>
    <x v="11"/>
    <x v="0"/>
    <n v="-114.76"/>
    <n v="1565"/>
    <x v="2"/>
  </r>
  <r>
    <d v="2018-04-01T00:00:00"/>
    <x v="11"/>
    <x v="1"/>
    <n v="-5.18"/>
    <n v="70.58"/>
    <x v="2"/>
  </r>
  <r>
    <d v="2018-04-01T00:00:00"/>
    <x v="8"/>
    <x v="6"/>
    <n v="-3941.44"/>
    <n v="532617.35"/>
    <x v="2"/>
  </r>
  <r>
    <d v="2018-04-01T00:00:00"/>
    <x v="8"/>
    <x v="2"/>
    <n v="17523.11"/>
    <n v="532617.35"/>
    <x v="2"/>
  </r>
  <r>
    <d v="2018-04-01T00:00:00"/>
    <x v="8"/>
    <x v="3"/>
    <n v="790.25"/>
    <n v="24021.14"/>
    <x v="2"/>
  </r>
  <r>
    <d v="2018-04-01T00:00:00"/>
    <x v="10"/>
    <x v="0"/>
    <n v="-100306.06"/>
    <n v="1273406.44"/>
    <x v="10"/>
  </r>
  <r>
    <d v="2018-04-01T00:00:00"/>
    <x v="10"/>
    <x v="1"/>
    <n v="-4524"/>
    <n v="57430.55"/>
    <x v="10"/>
  </r>
  <r>
    <d v="2018-04-01T00:00:00"/>
    <x v="10"/>
    <x v="0"/>
    <n v="-3809.62"/>
    <n v="48364"/>
    <x v="1"/>
  </r>
  <r>
    <d v="2018-04-01T00:00:00"/>
    <x v="10"/>
    <x v="1"/>
    <n v="-171.8"/>
    <n v="2181.25"/>
    <x v="1"/>
  </r>
  <r>
    <d v="2018-04-01T00:00:00"/>
    <x v="10"/>
    <x v="0"/>
    <n v="-24652.69"/>
    <n v="312970.39"/>
    <x v="2"/>
  </r>
  <r>
    <d v="2018-04-01T00:00:00"/>
    <x v="10"/>
    <x v="1"/>
    <n v="-1111.79"/>
    <n v="14115"/>
    <x v="2"/>
  </r>
  <r>
    <d v="2018-04-01T00:00:00"/>
    <x v="11"/>
    <x v="0"/>
    <n v="-819.33"/>
    <n v="11174"/>
    <x v="2"/>
  </r>
  <r>
    <d v="2018-04-01T00:00:00"/>
    <x v="11"/>
    <x v="1"/>
    <n v="-37.1"/>
    <n v="504.1"/>
    <x v="2"/>
  </r>
  <r>
    <d v="2018-04-01T00:00:00"/>
    <x v="8"/>
    <x v="6"/>
    <n v="-2399.19"/>
    <n v="324195.39"/>
    <x v="2"/>
  </r>
  <r>
    <d v="2018-04-01T00:00:00"/>
    <x v="8"/>
    <x v="2"/>
    <n v="10666.03"/>
    <n v="324195.39"/>
    <x v="2"/>
  </r>
  <r>
    <d v="2018-04-01T00:00:00"/>
    <x v="8"/>
    <x v="3"/>
    <n v="481.08"/>
    <n v="14621.34"/>
    <x v="2"/>
  </r>
  <r>
    <d v="2018-04-01T00:00:00"/>
    <x v="10"/>
    <x v="0"/>
    <n v="-24954.95"/>
    <n v="316807.96999999997"/>
    <x v="2"/>
  </r>
  <r>
    <d v="2018-04-01T00:00:00"/>
    <x v="10"/>
    <x v="1"/>
    <n v="-1125.4100000000001"/>
    <n v="14288.08"/>
    <x v="2"/>
  </r>
  <r>
    <d v="2018-04-01T00:00:00"/>
    <x v="11"/>
    <x v="0"/>
    <n v="-9.24"/>
    <n v="126"/>
    <x v="2"/>
  </r>
  <r>
    <d v="2018-04-01T00:00:00"/>
    <x v="11"/>
    <x v="1"/>
    <n v="-0.42"/>
    <n v="5.69"/>
    <x v="2"/>
  </r>
  <r>
    <d v="2018-04-01T00:00:00"/>
    <x v="8"/>
    <x v="6"/>
    <n v="-3630.88"/>
    <n v="490647.31"/>
    <x v="2"/>
  </r>
  <r>
    <d v="2018-04-01T00:00:00"/>
    <x v="8"/>
    <x v="2"/>
    <n v="16142.23"/>
    <n v="490647.31"/>
    <x v="2"/>
  </r>
  <r>
    <d v="2018-04-01T00:00:00"/>
    <x v="11"/>
    <x v="0"/>
    <n v="-159.41999999999999"/>
    <n v="2174"/>
    <x v="1"/>
  </r>
  <r>
    <d v="2018-04-01T00:00:00"/>
    <x v="11"/>
    <x v="1"/>
    <n v="-7.19"/>
    <n v="98.05"/>
    <x v="1"/>
  </r>
  <r>
    <d v="2018-04-01T00:00:00"/>
    <x v="8"/>
    <x v="6"/>
    <n v="-564.99"/>
    <n v="76349.8"/>
    <x v="1"/>
  </r>
  <r>
    <d v="2018-04-01T00:00:00"/>
    <x v="8"/>
    <x v="2"/>
    <n v="2511.91"/>
    <n v="76349.8"/>
    <x v="1"/>
  </r>
  <r>
    <d v="2018-04-01T00:00:00"/>
    <x v="8"/>
    <x v="3"/>
    <n v="113.28"/>
    <n v="3443.36"/>
    <x v="1"/>
  </r>
  <r>
    <d v="2018-04-01T00:00:00"/>
    <x v="10"/>
    <x v="0"/>
    <n v="-26514.46"/>
    <n v="336603.99"/>
    <x v="2"/>
  </r>
  <r>
    <d v="2018-04-01T00:00:00"/>
    <x v="10"/>
    <x v="1"/>
    <n v="-1195.8"/>
    <n v="15180.91"/>
    <x v="2"/>
  </r>
  <r>
    <d v="2018-04-01T00:00:00"/>
    <x v="11"/>
    <x v="0"/>
    <n v="-114.32"/>
    <n v="1559"/>
    <x v="2"/>
  </r>
  <r>
    <d v="2018-04-01T00:00:00"/>
    <x v="11"/>
    <x v="1"/>
    <n v="-5.15"/>
    <n v="70.3"/>
    <x v="2"/>
  </r>
  <r>
    <d v="2018-04-01T00:00:00"/>
    <x v="8"/>
    <x v="6"/>
    <n v="-3376.37"/>
    <n v="456249.86"/>
    <x v="2"/>
  </r>
  <r>
    <d v="2018-04-01T00:00:00"/>
    <x v="8"/>
    <x v="3"/>
    <n v="728.04"/>
    <n v="22128.11"/>
    <x v="2"/>
  </r>
  <r>
    <d v="2018-04-01T00:00:00"/>
    <x v="10"/>
    <x v="0"/>
    <n v="-24031.95"/>
    <n v="305090.07"/>
    <x v="2"/>
  </r>
  <r>
    <d v="2018-04-01T00:00:00"/>
    <x v="10"/>
    <x v="1"/>
    <n v="-1083.94"/>
    <n v="13759.56"/>
    <x v="2"/>
  </r>
  <r>
    <d v="2018-04-01T00:00:00"/>
    <x v="11"/>
    <x v="0"/>
    <n v="-24.64"/>
    <n v="336"/>
    <x v="2"/>
  </r>
  <r>
    <d v="2018-04-01T00:00:00"/>
    <x v="11"/>
    <x v="1"/>
    <n v="-1.1100000000000001"/>
    <n v="15.15"/>
    <x v="2"/>
  </r>
  <r>
    <d v="2018-04-01T00:00:00"/>
    <x v="8"/>
    <x v="6"/>
    <n v="-3500.56"/>
    <n v="473041.17"/>
    <x v="2"/>
  </r>
  <r>
    <d v="2018-04-01T00:00:00"/>
    <x v="8"/>
    <x v="2"/>
    <n v="15563.16"/>
    <n v="473041.17"/>
    <x v="2"/>
  </r>
  <r>
    <d v="2018-04-01T00:00:00"/>
    <x v="8"/>
    <x v="3"/>
    <n v="701.81"/>
    <n v="21334.12"/>
    <x v="2"/>
  </r>
  <r>
    <d v="2018-04-01T00:00:00"/>
    <x v="10"/>
    <x v="0"/>
    <n v="-18793.13"/>
    <n v="238581.16"/>
    <x v="2"/>
  </r>
  <r>
    <d v="2018-04-01T00:00:00"/>
    <x v="10"/>
    <x v="1"/>
    <n v="-847.44"/>
    <n v="10760.11"/>
    <x v="2"/>
  </r>
  <r>
    <d v="2018-04-01T00:00:00"/>
    <x v="11"/>
    <x v="0"/>
    <n v="-12853.84"/>
    <n v="175280"/>
    <x v="2"/>
  </r>
  <r>
    <d v="2018-04-01T00:00:00"/>
    <x v="11"/>
    <x v="1"/>
    <n v="-579.61"/>
    <n v="7905.11"/>
    <x v="2"/>
  </r>
  <r>
    <d v="2018-04-01T00:00:00"/>
    <x v="8"/>
    <x v="6"/>
    <n v="-3070.88"/>
    <n v="414982.16"/>
    <x v="2"/>
  </r>
  <r>
    <d v="2018-04-01T00:00:00"/>
    <x v="8"/>
    <x v="2"/>
    <n v="13652.75"/>
    <n v="414982.16"/>
    <x v="2"/>
  </r>
  <r>
    <d v="2018-04-01T00:00:00"/>
    <x v="8"/>
    <x v="3"/>
    <n v="615.76"/>
    <n v="18715.66"/>
    <x v="2"/>
  </r>
  <r>
    <d v="2018-04-01T00:00:00"/>
    <x v="10"/>
    <x v="0"/>
    <n v="-3267.31"/>
    <n v="41479.01"/>
    <x v="1"/>
  </r>
  <r>
    <d v="2018-04-01T00:00:00"/>
    <x v="10"/>
    <x v="1"/>
    <n v="-147.33000000000001"/>
    <n v="1870.68"/>
    <x v="1"/>
  </r>
  <r>
    <d v="2018-04-01T00:00:00"/>
    <x v="11"/>
    <x v="0"/>
    <n v="-31.68"/>
    <n v="432"/>
    <x v="1"/>
  </r>
  <r>
    <d v="2018-04-01T00:00:00"/>
    <x v="11"/>
    <x v="1"/>
    <n v="-1.43"/>
    <n v="19.48"/>
    <x v="1"/>
  </r>
  <r>
    <d v="2018-04-01T00:00:00"/>
    <x v="8"/>
    <x v="6"/>
    <n v="-477.85"/>
    <n v="64575.81"/>
    <x v="1"/>
  </r>
  <r>
    <d v="2018-04-01T00:00:00"/>
    <x v="8"/>
    <x v="2"/>
    <n v="2124.5300000000002"/>
    <n v="64575.81"/>
    <x v="1"/>
  </r>
  <r>
    <d v="2018-04-01T00:00:00"/>
    <x v="8"/>
    <x v="3"/>
    <n v="95.85"/>
    <n v="2912.38"/>
    <x v="1"/>
  </r>
  <r>
    <d v="2018-04-01T00:00:00"/>
    <x v="10"/>
    <x v="0"/>
    <n v="-8078.29"/>
    <n v="102555.43"/>
    <x v="1"/>
  </r>
  <r>
    <d v="2018-04-01T00:00:00"/>
    <x v="10"/>
    <x v="1"/>
    <n v="-364.3"/>
    <n v="4625.26"/>
    <x v="1"/>
  </r>
  <r>
    <d v="2018-04-01T00:00:00"/>
    <x v="8"/>
    <x v="6"/>
    <n v="-1327.7"/>
    <n v="179416.43"/>
    <x v="1"/>
  </r>
  <r>
    <d v="2018-06-01T00:00:00"/>
    <x v="2"/>
    <x v="3"/>
    <n v="12.46"/>
    <n v="280.68"/>
    <x v="7"/>
  </r>
  <r>
    <d v="2018-06-01T00:00:00"/>
    <x v="2"/>
    <x v="0"/>
    <n v="-416.9"/>
    <n v="4438.92"/>
    <x v="7"/>
  </r>
  <r>
    <d v="2018-06-01T00:00:00"/>
    <x v="2"/>
    <x v="1"/>
    <n v="-18.8"/>
    <n v="200.19"/>
    <x v="7"/>
  </r>
  <r>
    <d v="2018-06-01T00:00:00"/>
    <x v="2"/>
    <x v="6"/>
    <n v="0"/>
    <n v="6223.44"/>
    <x v="7"/>
  </r>
  <r>
    <d v="2018-06-01T00:00:00"/>
    <x v="2"/>
    <x v="8"/>
    <n v="-17.84"/>
    <n v="-402"/>
    <x v="8"/>
  </r>
  <r>
    <d v="2018-06-01T00:00:00"/>
    <x v="2"/>
    <x v="7"/>
    <n v="37.76"/>
    <n v="-402"/>
    <x v="8"/>
  </r>
  <r>
    <d v="2018-06-01T00:00:00"/>
    <x v="2"/>
    <x v="9"/>
    <n v="0"/>
    <n v="-402"/>
    <x v="8"/>
  </r>
  <r>
    <d v="2018-06-01T00:00:00"/>
    <x v="9"/>
    <x v="7"/>
    <n v="51.6"/>
    <n v="-526"/>
    <x v="8"/>
  </r>
  <r>
    <d v="2018-06-01T00:00:00"/>
    <x v="8"/>
    <x v="8"/>
    <n v="-17.309999999999999"/>
    <n v="-526"/>
    <x v="8"/>
  </r>
  <r>
    <d v="2018-06-01T00:00:00"/>
    <x v="8"/>
    <x v="9"/>
    <n v="3.89"/>
    <n v="-526"/>
    <x v="8"/>
  </r>
  <r>
    <d v="2018-06-01T00:00:00"/>
    <x v="7"/>
    <x v="0"/>
    <n v="-102.14"/>
    <n v="765.9"/>
    <x v="2"/>
  </r>
  <r>
    <d v="2018-06-01T00:00:00"/>
    <x v="7"/>
    <x v="1"/>
    <n v="-4.59"/>
    <n v="34.54"/>
    <x v="2"/>
  </r>
  <r>
    <d v="2018-06-01T00:00:00"/>
    <x v="7"/>
    <x v="0"/>
    <n v="-1394.41"/>
    <n v="10456.040000000001"/>
    <x v="1"/>
  </r>
  <r>
    <d v="2018-06-01T00:00:00"/>
    <x v="7"/>
    <x v="1"/>
    <n v="-62.92"/>
    <n v="471.6"/>
    <x v="1"/>
  </r>
  <r>
    <d v="2018-06-01T00:00:00"/>
    <x v="2"/>
    <x v="6"/>
    <n v="0"/>
    <n v="40785.040000000001"/>
    <x v="1"/>
  </r>
  <r>
    <d v="2018-06-01T00:00:00"/>
    <x v="2"/>
    <x v="2"/>
    <n v="1810.03"/>
    <n v="40785.040000000001"/>
    <x v="1"/>
  </r>
  <r>
    <d v="2018-06-01T00:00:00"/>
    <x v="2"/>
    <x v="3"/>
    <n v="81.66"/>
    <n v="1839.39"/>
    <x v="1"/>
  </r>
  <r>
    <d v="2018-06-01T00:00:00"/>
    <x v="2"/>
    <x v="0"/>
    <n v="-2848.51"/>
    <n v="30329"/>
    <x v="1"/>
  </r>
  <r>
    <d v="2018-06-01T00:00:00"/>
    <x v="2"/>
    <x v="1"/>
    <n v="-128.47999999999999"/>
    <n v="1367.86"/>
    <x v="1"/>
  </r>
  <r>
    <d v="2018-06-01T00:00:00"/>
    <x v="2"/>
    <x v="6"/>
    <n v="0"/>
    <n v="495"/>
    <x v="27"/>
  </r>
  <r>
    <d v="2018-06-01T00:00:00"/>
    <x v="2"/>
    <x v="2"/>
    <n v="21.97"/>
    <n v="495"/>
    <x v="27"/>
  </r>
  <r>
    <d v="2018-06-01T00:00:00"/>
    <x v="2"/>
    <x v="3"/>
    <n v="0.99"/>
    <n v="22.32"/>
    <x v="27"/>
  </r>
  <r>
    <d v="2018-06-01T00:00:00"/>
    <x v="2"/>
    <x v="0"/>
    <n v="-46.49"/>
    <n v="495"/>
    <x v="27"/>
  </r>
  <r>
    <d v="2018-06-01T00:00:00"/>
    <x v="2"/>
    <x v="1"/>
    <n v="-2.1"/>
    <n v="22.32"/>
    <x v="27"/>
  </r>
  <r>
    <d v="2018-06-01T00:00:00"/>
    <x v="9"/>
    <x v="0"/>
    <n v="-202.09"/>
    <n v="2060"/>
    <x v="7"/>
  </r>
  <r>
    <d v="2018-06-01T00:00:00"/>
    <x v="9"/>
    <x v="1"/>
    <n v="-9.11"/>
    <n v="92.91"/>
    <x v="7"/>
  </r>
  <r>
    <d v="2018-06-01T00:00:00"/>
    <x v="8"/>
    <x v="6"/>
    <n v="-15.24"/>
    <n v="2060"/>
    <x v="7"/>
  </r>
  <r>
    <d v="2018-06-01T00:00:00"/>
    <x v="8"/>
    <x v="2"/>
    <n v="67.77"/>
    <n v="2060"/>
    <x v="7"/>
  </r>
  <r>
    <d v="2018-06-01T00:00:00"/>
    <x v="8"/>
    <x v="3"/>
    <n v="3.06"/>
    <n v="92.91"/>
    <x v="7"/>
  </r>
  <r>
    <d v="2018-06-01T00:00:00"/>
    <x v="7"/>
    <x v="0"/>
    <n v="-87.88"/>
    <n v="659.01"/>
    <x v="2"/>
  </r>
  <r>
    <d v="2018-06-01T00:00:00"/>
    <x v="7"/>
    <x v="1"/>
    <n v="-3.97"/>
    <n v="29.71"/>
    <x v="2"/>
  </r>
  <r>
    <d v="2018-06-01T00:00:00"/>
    <x v="7"/>
    <x v="0"/>
    <n v="-775.15"/>
    <n v="5812.37"/>
    <x v="1"/>
  </r>
  <r>
    <d v="2018-06-01T00:00:00"/>
    <x v="7"/>
    <x v="1"/>
    <n v="-34.92"/>
    <n v="262.12"/>
    <x v="1"/>
  </r>
  <r>
    <d v="2018-06-01T00:00:00"/>
    <x v="2"/>
    <x v="6"/>
    <n v="0"/>
    <n v="25739.37"/>
    <x v="1"/>
  </r>
  <r>
    <d v="2018-06-01T00:00:00"/>
    <x v="2"/>
    <x v="2"/>
    <n v="1142.33"/>
    <n v="25739.37"/>
    <x v="1"/>
  </r>
  <r>
    <d v="2018-06-01T00:00:00"/>
    <x v="2"/>
    <x v="3"/>
    <n v="51.51"/>
    <n v="1160.8399999999999"/>
    <x v="1"/>
  </r>
  <r>
    <d v="2018-06-01T00:00:00"/>
    <x v="2"/>
    <x v="0"/>
    <n v="-1871.55"/>
    <n v="19927"/>
    <x v="1"/>
  </r>
  <r>
    <d v="2018-06-01T00:00:00"/>
    <x v="2"/>
    <x v="1"/>
    <n v="-84.39"/>
    <n v="898.7"/>
    <x v="1"/>
  </r>
  <r>
    <d v="2018-06-01T00:00:00"/>
    <x v="7"/>
    <x v="1"/>
    <n v="-390.25"/>
    <n v="2926.35"/>
    <x v="2"/>
  </r>
  <r>
    <d v="2018-06-01T00:00:00"/>
    <x v="2"/>
    <x v="6"/>
    <n v="0"/>
    <n v="251788.92"/>
    <x v="2"/>
  </r>
  <r>
    <d v="2018-06-01T00:00:00"/>
    <x v="2"/>
    <x v="2"/>
    <n v="11174.42"/>
    <n v="251788.92"/>
    <x v="2"/>
  </r>
  <r>
    <d v="2018-06-01T00:00:00"/>
    <x v="2"/>
    <x v="3"/>
    <n v="504.04"/>
    <n v="11355.65"/>
    <x v="2"/>
  </r>
  <r>
    <d v="2018-06-01T00:00:00"/>
    <x v="2"/>
    <x v="0"/>
    <n v="-17553.939999999999"/>
    <n v="186902.15"/>
    <x v="2"/>
  </r>
  <r>
    <d v="2018-06-01T00:00:00"/>
    <x v="2"/>
    <x v="1"/>
    <n v="-791.63"/>
    <n v="8429.26"/>
    <x v="2"/>
  </r>
  <r>
    <d v="2018-06-01T00:00:00"/>
    <x v="7"/>
    <x v="0"/>
    <n v="-15252.35"/>
    <n v="114369.07"/>
    <x v="2"/>
  </r>
  <r>
    <d v="2018-06-01T00:00:00"/>
    <x v="7"/>
    <x v="1"/>
    <n v="-687.79"/>
    <n v="5157.87"/>
    <x v="2"/>
  </r>
  <r>
    <d v="2018-06-01T00:00:00"/>
    <x v="7"/>
    <x v="0"/>
    <n v="-6725.21"/>
    <n v="50429.31"/>
    <x v="2"/>
  </r>
  <r>
    <d v="2018-06-01T00:00:00"/>
    <x v="7"/>
    <x v="0"/>
    <n v="-22702.32"/>
    <n v="170233.27"/>
    <x v="2"/>
  </r>
  <r>
    <d v="2018-06-01T00:00:00"/>
    <x v="7"/>
    <x v="1"/>
    <n v="-1023.9"/>
    <n v="7677.53"/>
    <x v="2"/>
  </r>
  <r>
    <d v="2018-06-01T00:00:00"/>
    <x v="7"/>
    <x v="0"/>
    <n v="-21897.89"/>
    <n v="164200.25"/>
    <x v="2"/>
  </r>
  <r>
    <d v="2018-06-01T00:00:00"/>
    <x v="7"/>
    <x v="1"/>
    <n v="-987.49"/>
    <n v="7405.43"/>
    <x v="2"/>
  </r>
  <r>
    <d v="2018-06-01T00:00:00"/>
    <x v="7"/>
    <x v="0"/>
    <n v="-31924.68"/>
    <n v="239388.14"/>
    <x v="2"/>
  </r>
  <r>
    <d v="2018-06-01T00:00:00"/>
    <x v="7"/>
    <x v="1"/>
    <n v="-1439.57"/>
    <n v="10796.4"/>
    <x v="2"/>
  </r>
  <r>
    <d v="2018-06-01T00:00:00"/>
    <x v="7"/>
    <x v="0"/>
    <n v="-28692.799999999999"/>
    <n v="215153.15"/>
    <x v="2"/>
  </r>
  <r>
    <d v="2018-06-01T00:00:00"/>
    <x v="7"/>
    <x v="1"/>
    <n v="-1293.8699999999999"/>
    <n v="9703.48"/>
    <x v="2"/>
  </r>
  <r>
    <d v="2018-06-01T00:00:00"/>
    <x v="7"/>
    <x v="0"/>
    <n v="-32760"/>
    <n v="245649.77"/>
    <x v="2"/>
  </r>
  <r>
    <d v="2018-06-01T00:00:00"/>
    <x v="7"/>
    <x v="1"/>
    <n v="-1477.36"/>
    <n v="11078.87"/>
    <x v="2"/>
  </r>
  <r>
    <d v="2018-06-01T00:00:00"/>
    <x v="7"/>
    <x v="0"/>
    <n v="-100.15"/>
    <n v="751.02"/>
    <x v="2"/>
  </r>
  <r>
    <d v="2018-06-01T00:00:00"/>
    <x v="7"/>
    <x v="1"/>
    <n v="-4.5199999999999996"/>
    <n v="33.880000000000003"/>
    <x v="2"/>
  </r>
  <r>
    <d v="2018-04-01T00:00:00"/>
    <x v="10"/>
    <x v="0"/>
    <n v="-1023.22"/>
    <n v="12989.97"/>
    <x v="15"/>
  </r>
  <r>
    <d v="2018-04-01T00:00:00"/>
    <x v="10"/>
    <x v="1"/>
    <n v="-46.15"/>
    <n v="585.85"/>
    <x v="15"/>
  </r>
  <r>
    <d v="2018-04-01T00:00:00"/>
    <x v="8"/>
    <x v="2"/>
    <n v="427.37"/>
    <n v="12989.97"/>
    <x v="15"/>
  </r>
  <r>
    <d v="2018-04-01T00:00:00"/>
    <x v="8"/>
    <x v="3"/>
    <n v="19.27"/>
    <n v="585.85"/>
    <x v="15"/>
  </r>
  <r>
    <d v="2018-04-01T00:00:00"/>
    <x v="9"/>
    <x v="0"/>
    <n v="-0.02"/>
    <n v="0.18"/>
    <x v="15"/>
  </r>
  <r>
    <d v="2018-04-01T00:00:00"/>
    <x v="9"/>
    <x v="1"/>
    <n v="0"/>
    <n v="0.01"/>
    <x v="15"/>
  </r>
  <r>
    <d v="2018-04-01T00:00:00"/>
    <x v="10"/>
    <x v="0"/>
    <n v="-1441.88"/>
    <n v="18305"/>
    <x v="15"/>
  </r>
  <r>
    <d v="2018-04-01T00:00:00"/>
    <x v="10"/>
    <x v="1"/>
    <n v="-50.03"/>
    <n v="635.17999999999995"/>
    <x v="15"/>
  </r>
  <r>
    <d v="2018-04-01T00:00:00"/>
    <x v="8"/>
    <x v="6"/>
    <n v="-12.52"/>
    <n v="1692"/>
    <x v="22"/>
  </r>
  <r>
    <d v="2018-04-01T00:00:00"/>
    <x v="10"/>
    <x v="0"/>
    <n v="-3708.48"/>
    <n v="47080"/>
    <x v="23"/>
  </r>
  <r>
    <d v="2018-04-01T00:00:00"/>
    <x v="10"/>
    <x v="1"/>
    <n v="-167.25"/>
    <n v="2123.31"/>
    <x v="23"/>
  </r>
  <r>
    <d v="2018-04-01T00:00:00"/>
    <x v="8"/>
    <x v="2"/>
    <n v="1548.93"/>
    <n v="47080"/>
    <x v="23"/>
  </r>
  <r>
    <d v="2018-04-01T00:00:00"/>
    <x v="8"/>
    <x v="2"/>
    <n v="55.66"/>
    <n v="1692"/>
    <x v="22"/>
  </r>
  <r>
    <d v="2018-04-01T00:00:00"/>
    <x v="8"/>
    <x v="3"/>
    <n v="2.5099999999999998"/>
    <n v="76.31"/>
    <x v="22"/>
  </r>
  <r>
    <d v="2018-04-01T00:00:00"/>
    <x v="10"/>
    <x v="4"/>
    <n v="-8.7899999999999991"/>
    <n v="111.6"/>
    <x v="11"/>
  </r>
  <r>
    <d v="2018-04-01T00:00:00"/>
    <x v="10"/>
    <x v="5"/>
    <n v="-0.4"/>
    <n v="5.03"/>
    <x v="11"/>
  </r>
  <r>
    <d v="2018-04-01T00:00:00"/>
    <x v="8"/>
    <x v="3"/>
    <n v="69.87"/>
    <n v="2123.31"/>
    <x v="23"/>
  </r>
  <r>
    <d v="2018-04-01T00:00:00"/>
    <x v="10"/>
    <x v="0"/>
    <n v="-107.44"/>
    <n v="1364"/>
    <x v="24"/>
  </r>
  <r>
    <d v="2018-04-01T00:00:00"/>
    <x v="10"/>
    <x v="1"/>
    <n v="-4.8499999999999996"/>
    <n v="61.52"/>
    <x v="24"/>
  </r>
  <r>
    <d v="2018-04-01T00:00:00"/>
    <x v="8"/>
    <x v="6"/>
    <n v="-10.09"/>
    <n v="1364"/>
    <x v="24"/>
  </r>
  <r>
    <d v="2018-04-01T00:00:00"/>
    <x v="8"/>
    <x v="2"/>
    <n v="44.87"/>
    <n v="1364"/>
    <x v="24"/>
  </r>
  <r>
    <d v="2018-04-01T00:00:00"/>
    <x v="8"/>
    <x v="3"/>
    <n v="2.02"/>
    <n v="61.52"/>
    <x v="24"/>
  </r>
  <r>
    <d v="2018-04-01T00:00:00"/>
    <x v="9"/>
    <x v="0"/>
    <n v="-12.36"/>
    <n v="126"/>
    <x v="22"/>
  </r>
  <r>
    <d v="2018-04-01T00:00:00"/>
    <x v="9"/>
    <x v="1"/>
    <n v="-0.56000000000000005"/>
    <n v="5.68"/>
    <x v="22"/>
  </r>
  <r>
    <d v="2018-04-01T00:00:00"/>
    <x v="10"/>
    <x v="0"/>
    <n v="-123.35"/>
    <n v="1566"/>
    <x v="22"/>
  </r>
  <r>
    <d v="2018-04-01T00:00:00"/>
    <x v="10"/>
    <x v="1"/>
    <n v="-5.57"/>
    <n v="70.63"/>
    <x v="22"/>
  </r>
  <r>
    <d v="2018-04-01T00:00:00"/>
    <x v="9"/>
    <x v="4"/>
    <n v="-0.04"/>
    <n v="0.4"/>
    <x v="11"/>
  </r>
  <r>
    <d v="2018-04-01T00:00:00"/>
    <x v="9"/>
    <x v="5"/>
    <n v="0"/>
    <n v="0.02"/>
    <x v="11"/>
  </r>
  <r>
    <d v="2018-04-01T00:00:00"/>
    <x v="10"/>
    <x v="4"/>
    <n v="-83.47"/>
    <n v="1059.8"/>
    <x v="11"/>
  </r>
  <r>
    <d v="2018-04-01T00:00:00"/>
    <x v="10"/>
    <x v="5"/>
    <n v="-3.76"/>
    <n v="47.79"/>
    <x v="11"/>
  </r>
  <r>
    <d v="2018-03-01T00:00:00"/>
    <x v="8"/>
    <x v="2"/>
    <n v="1164.6600000000001"/>
    <n v="35400"/>
    <x v="0"/>
  </r>
  <r>
    <d v="2018-03-01T00:00:00"/>
    <x v="8"/>
    <x v="3"/>
    <n v="52.52"/>
    <n v="1596.54"/>
    <x v="0"/>
  </r>
  <r>
    <d v="2018-03-01T00:00:00"/>
    <x v="10"/>
    <x v="0"/>
    <n v="-2864.08"/>
    <n v="36360"/>
    <x v="4"/>
  </r>
  <r>
    <d v="2018-03-01T00:00:00"/>
    <x v="10"/>
    <x v="1"/>
    <n v="-129.16999999999999"/>
    <n v="1639.84"/>
    <x v="4"/>
  </r>
  <r>
    <d v="2018-03-01T00:00:00"/>
    <x v="11"/>
    <x v="0"/>
    <n v="-3555.04"/>
    <n v="48480"/>
    <x v="4"/>
  </r>
  <r>
    <d v="2018-03-01T00:00:00"/>
    <x v="11"/>
    <x v="1"/>
    <n v="-160.33000000000001"/>
    <n v="2186.4499999999998"/>
    <x v="4"/>
  </r>
  <r>
    <d v="2018-03-01T00:00:00"/>
    <x v="8"/>
    <x v="2"/>
    <n v="2791.23"/>
    <n v="84840"/>
    <x v="4"/>
  </r>
  <r>
    <d v="2018-03-01T00:00:00"/>
    <x v="8"/>
    <x v="3"/>
    <n v="125.88"/>
    <n v="3826.29"/>
    <x v="4"/>
  </r>
  <r>
    <d v="2018-03-01T00:00:00"/>
    <x v="10"/>
    <x v="0"/>
    <n v="-1195.02"/>
    <n v="15171"/>
    <x v="0"/>
  </r>
  <r>
    <d v="2018-03-01T00:00:00"/>
    <x v="10"/>
    <x v="1"/>
    <n v="-53.9"/>
    <n v="684.22"/>
    <x v="0"/>
  </r>
  <r>
    <d v="2018-03-01T00:00:00"/>
    <x v="11"/>
    <x v="0"/>
    <n v="-1483.4"/>
    <n v="20229"/>
    <x v="0"/>
  </r>
  <r>
    <d v="2018-03-01T00:00:00"/>
    <x v="11"/>
    <x v="1"/>
    <n v="-66.900000000000006"/>
    <n v="912.33"/>
    <x v="0"/>
  </r>
  <r>
    <d v="2018-03-01T00:00:00"/>
    <x v="10"/>
    <x v="0"/>
    <n v="-322.72000000000003"/>
    <n v="4097"/>
    <x v="14"/>
  </r>
  <r>
    <d v="2018-03-01T00:00:00"/>
    <x v="10"/>
    <x v="1"/>
    <n v="-14.55"/>
    <n v="184.77"/>
    <x v="14"/>
  </r>
  <r>
    <d v="2018-03-01T00:00:00"/>
    <x v="10"/>
    <x v="7"/>
    <n v="6.77"/>
    <n v="-86"/>
    <x v="17"/>
  </r>
  <r>
    <d v="2018-03-01T00:00:00"/>
    <x v="11"/>
    <x v="7"/>
    <n v="8.36"/>
    <n v="-114"/>
    <x v="17"/>
  </r>
  <r>
    <d v="2018-03-01T00:00:00"/>
    <x v="8"/>
    <x v="8"/>
    <n v="-6.58"/>
    <n v="-200"/>
    <x v="17"/>
  </r>
  <r>
    <d v="2018-03-01T00:00:00"/>
    <x v="10"/>
    <x v="0"/>
    <n v="-19327.669999999998"/>
    <n v="245370.38"/>
    <x v="2"/>
  </r>
  <r>
    <d v="2018-03-01T00:00:00"/>
    <x v="10"/>
    <x v="1"/>
    <n v="-871.8"/>
    <n v="11066.08"/>
    <x v="2"/>
  </r>
  <r>
    <d v="2018-03-01T00:00:00"/>
    <x v="10"/>
    <x v="4"/>
    <n v="-1.28"/>
    <n v="16.32"/>
    <x v="3"/>
  </r>
  <r>
    <d v="2018-03-01T00:00:00"/>
    <x v="10"/>
    <x v="5"/>
    <n v="-0.06"/>
    <n v="0.74"/>
    <x v="3"/>
  </r>
  <r>
    <d v="2018-03-01T00:00:00"/>
    <x v="11"/>
    <x v="4"/>
    <n v="-1.76"/>
    <n v="24"/>
    <x v="3"/>
  </r>
  <r>
    <d v="2018-03-01T00:00:00"/>
    <x v="11"/>
    <x v="5"/>
    <n v="-0.08"/>
    <n v="1.08"/>
    <x v="3"/>
  </r>
  <r>
    <d v="2018-03-01T00:00:00"/>
    <x v="8"/>
    <x v="9"/>
    <n v="1.48"/>
    <n v="-200"/>
    <x v="17"/>
  </r>
  <r>
    <d v="2018-03-01T00:00:00"/>
    <x v="10"/>
    <x v="0"/>
    <n v="-18291.57"/>
    <n v="232214.59"/>
    <x v="1"/>
  </r>
  <r>
    <d v="2018-03-01T00:00:00"/>
    <x v="10"/>
    <x v="1"/>
    <n v="-824.97"/>
    <n v="10472.870000000001"/>
    <x v="1"/>
  </r>
  <r>
    <d v="2018-03-01T00:00:00"/>
    <x v="10"/>
    <x v="4"/>
    <n v="-117.93"/>
    <n v="1497.38"/>
    <x v="3"/>
  </r>
  <r>
    <d v="2018-03-01T00:00:00"/>
    <x v="10"/>
    <x v="5"/>
    <n v="-5.32"/>
    <n v="67.540000000000006"/>
    <x v="3"/>
  </r>
  <r>
    <d v="2018-03-01T00:00:00"/>
    <x v="11"/>
    <x v="4"/>
    <n v="-146.30000000000001"/>
    <n v="1995"/>
    <x v="3"/>
  </r>
  <r>
    <d v="2018-03-01T00:00:00"/>
    <x v="11"/>
    <x v="5"/>
    <n v="-6.61"/>
    <n v="89.97"/>
    <x v="3"/>
  </r>
  <r>
    <d v="2018-03-01T00:00:00"/>
    <x v="10"/>
    <x v="0"/>
    <n v="-367.89"/>
    <n v="4670.3900000000003"/>
    <x v="7"/>
  </r>
  <r>
    <d v="2018-03-01T00:00:00"/>
    <x v="10"/>
    <x v="1"/>
    <n v="-16.579999999999998"/>
    <n v="210.64"/>
    <x v="7"/>
  </r>
  <r>
    <d v="2018-03-01T00:00:00"/>
    <x v="11"/>
    <x v="0"/>
    <n v="-529.22"/>
    <n v="7217"/>
    <x v="7"/>
  </r>
  <r>
    <d v="2018-03-01T00:00:00"/>
    <x v="11"/>
    <x v="1"/>
    <n v="-23.87"/>
    <n v="325.49"/>
    <x v="7"/>
  </r>
  <r>
    <d v="2018-03-01T00:00:00"/>
    <x v="8"/>
    <x v="2"/>
    <n v="391.1"/>
    <n v="11887.39"/>
    <x v="7"/>
  </r>
  <r>
    <d v="2018-03-01T00:00:00"/>
    <x v="8"/>
    <x v="3"/>
    <n v="17.63"/>
    <n v="536.11"/>
    <x v="7"/>
  </r>
  <r>
    <d v="2018-03-01T00:00:00"/>
    <x v="8"/>
    <x v="6"/>
    <n v="-87.97"/>
    <n v="11887.39"/>
    <x v="7"/>
  </r>
  <r>
    <d v="2018-03-01T00:00:00"/>
    <x v="8"/>
    <x v="2"/>
    <n v="15.96"/>
    <n v="485"/>
    <x v="6"/>
  </r>
  <r>
    <d v="2018-03-01T00:00:00"/>
    <x v="8"/>
    <x v="3"/>
    <n v="0.72"/>
    <n v="21.87"/>
    <x v="6"/>
  </r>
  <r>
    <d v="2018-03-01T00:00:00"/>
    <x v="10"/>
    <x v="0"/>
    <n v="-10.56"/>
    <n v="134"/>
    <x v="6"/>
  </r>
  <r>
    <d v="2018-03-01T00:00:00"/>
    <x v="10"/>
    <x v="1"/>
    <n v="-0.48"/>
    <n v="6.04"/>
    <x v="6"/>
  </r>
  <r>
    <d v="2018-03-01T00:00:00"/>
    <x v="10"/>
    <x v="0"/>
    <n v="-21.95"/>
    <n v="278.69"/>
    <x v="7"/>
  </r>
  <r>
    <d v="2018-03-01T00:00:00"/>
    <x v="10"/>
    <x v="1"/>
    <n v="-0.99"/>
    <n v="12.57"/>
    <x v="7"/>
  </r>
  <r>
    <d v="2018-03-01T00:00:00"/>
    <x v="11"/>
    <x v="0"/>
    <n v="-31.82"/>
    <n v="434"/>
    <x v="7"/>
  </r>
  <r>
    <d v="2018-03-01T00:00:00"/>
    <x v="11"/>
    <x v="1"/>
    <n v="-1.44"/>
    <n v="19.579999999999998"/>
    <x v="7"/>
  </r>
  <r>
    <d v="2018-03-01T00:00:00"/>
    <x v="8"/>
    <x v="6"/>
    <n v="-5.27"/>
    <n v="712.69"/>
    <x v="7"/>
  </r>
  <r>
    <d v="2018-03-01T00:00:00"/>
    <x v="8"/>
    <x v="2"/>
    <n v="23.45"/>
    <n v="712.69"/>
    <x v="7"/>
  </r>
  <r>
    <d v="2018-03-01T00:00:00"/>
    <x v="8"/>
    <x v="3"/>
    <n v="1.07"/>
    <n v="32.14"/>
    <x v="7"/>
  </r>
  <r>
    <d v="2018-03-01T00:00:00"/>
    <x v="8"/>
    <x v="2"/>
    <n v="13.46"/>
    <n v="409"/>
    <x v="5"/>
  </r>
  <r>
    <d v="2018-03-01T00:00:00"/>
    <x v="8"/>
    <x v="3"/>
    <n v="0.61"/>
    <n v="18.45"/>
    <x v="5"/>
  </r>
  <r>
    <d v="2018-03-01T00:00:00"/>
    <x v="10"/>
    <x v="0"/>
    <n v="-3.31"/>
    <n v="42"/>
    <x v="2"/>
  </r>
  <r>
    <d v="2018-03-01T00:00:00"/>
    <x v="10"/>
    <x v="1"/>
    <n v="-0.15"/>
    <n v="1.89"/>
    <x v="2"/>
  </r>
  <r>
    <d v="2018-03-01T00:00:00"/>
    <x v="10"/>
    <x v="0"/>
    <n v="-12.68"/>
    <n v="161"/>
    <x v="5"/>
  </r>
  <r>
    <d v="2018-03-01T00:00:00"/>
    <x v="10"/>
    <x v="1"/>
    <n v="-0.56999999999999995"/>
    <n v="7.26"/>
    <x v="5"/>
  </r>
  <r>
    <d v="2018-03-01T00:00:00"/>
    <x v="11"/>
    <x v="0"/>
    <n v="-18.190000000000001"/>
    <n v="248"/>
    <x v="5"/>
  </r>
  <r>
    <d v="2018-03-01T00:00:00"/>
    <x v="11"/>
    <x v="1"/>
    <n v="-0.82"/>
    <n v="11.18"/>
    <x v="5"/>
  </r>
  <r>
    <d v="2018-03-01T00:00:00"/>
    <x v="8"/>
    <x v="6"/>
    <n v="-3.03"/>
    <n v="409"/>
    <x v="5"/>
  </r>
  <r>
    <d v="2018-03-01T00:00:00"/>
    <x v="10"/>
    <x v="4"/>
    <n v="-4.66"/>
    <n v="59.2"/>
    <x v="3"/>
  </r>
  <r>
    <d v="2018-03-01T00:00:00"/>
    <x v="10"/>
    <x v="5"/>
    <n v="-0.21"/>
    <n v="2.67"/>
    <x v="3"/>
  </r>
  <r>
    <d v="2018-03-01T00:00:00"/>
    <x v="11"/>
    <x v="4"/>
    <n v="-10.49"/>
    <n v="143.08000000000001"/>
    <x v="3"/>
  </r>
  <r>
    <d v="2018-03-01T00:00:00"/>
    <x v="11"/>
    <x v="5"/>
    <n v="-0.47"/>
    <n v="6.45"/>
    <x v="3"/>
  </r>
  <r>
    <d v="2018-03-01T00:00:00"/>
    <x v="10"/>
    <x v="4"/>
    <n v="-6.46"/>
    <n v="82"/>
    <x v="3"/>
  </r>
  <r>
    <d v="2018-03-01T00:00:00"/>
    <x v="10"/>
    <x v="5"/>
    <n v="-0.28999999999999998"/>
    <n v="3.7"/>
    <x v="3"/>
  </r>
  <r>
    <d v="2018-03-01T00:00:00"/>
    <x v="11"/>
    <x v="4"/>
    <n v="-9.39"/>
    <n v="128"/>
    <x v="3"/>
  </r>
  <r>
    <d v="2018-03-01T00:00:00"/>
    <x v="11"/>
    <x v="5"/>
    <n v="-0.43"/>
    <n v="5.78"/>
    <x v="3"/>
  </r>
  <r>
    <d v="2018-03-01T00:00:00"/>
    <x v="10"/>
    <x v="4"/>
    <n v="-5.63"/>
    <n v="71.44"/>
    <x v="3"/>
  </r>
  <r>
    <d v="2018-03-01T00:00:00"/>
    <x v="10"/>
    <x v="5"/>
    <n v="-0.25"/>
    <n v="3.22"/>
    <x v="3"/>
  </r>
  <r>
    <d v="2018-03-01T00:00:00"/>
    <x v="11"/>
    <x v="4"/>
    <n v="-8.06"/>
    <n v="110"/>
    <x v="3"/>
  </r>
  <r>
    <d v="2018-03-01T00:00:00"/>
    <x v="11"/>
    <x v="5"/>
    <n v="-0.36"/>
    <n v="4.96"/>
    <x v="3"/>
  </r>
  <r>
    <d v="2018-03-01T00:00:00"/>
    <x v="10"/>
    <x v="4"/>
    <n v="-1.82"/>
    <n v="23.14"/>
    <x v="3"/>
  </r>
  <r>
    <d v="2018-03-01T00:00:00"/>
    <x v="10"/>
    <x v="5"/>
    <n v="-0.08"/>
    <n v="1.04"/>
    <x v="3"/>
  </r>
  <r>
    <d v="2018-03-01T00:00:00"/>
    <x v="11"/>
    <x v="4"/>
    <n v="-2.64"/>
    <n v="36"/>
    <x v="3"/>
  </r>
  <r>
    <d v="2018-03-01T00:00:00"/>
    <x v="11"/>
    <x v="5"/>
    <n v="-0.12"/>
    <n v="1.62"/>
    <x v="3"/>
  </r>
  <r>
    <d v="2018-03-01T00:00:00"/>
    <x v="10"/>
    <x v="4"/>
    <n v="-35.97"/>
    <n v="456.56"/>
    <x v="3"/>
  </r>
  <r>
    <d v="2018-03-01T00:00:00"/>
    <x v="10"/>
    <x v="5"/>
    <n v="-1.62"/>
    <n v="20.6"/>
    <x v="3"/>
  </r>
  <r>
    <d v="2018-03-01T00:00:00"/>
    <x v="11"/>
    <x v="4"/>
    <n v="-51.78"/>
    <n v="706"/>
    <x v="3"/>
  </r>
  <r>
    <d v="2018-03-01T00:00:00"/>
    <x v="11"/>
    <x v="5"/>
    <n v="-2.35"/>
    <n v="31.85"/>
    <x v="3"/>
  </r>
  <r>
    <d v="2018-03-01T00:00:00"/>
    <x v="10"/>
    <x v="0"/>
    <n v="-2013.33"/>
    <n v="25559.84"/>
    <x v="1"/>
  </r>
  <r>
    <d v="2018-03-01T00:00:00"/>
    <x v="10"/>
    <x v="1"/>
    <n v="-90.8"/>
    <n v="1152.73"/>
    <x v="1"/>
  </r>
  <r>
    <d v="2018-03-01T00:00:00"/>
    <x v="11"/>
    <x v="0"/>
    <n v="-2897.26"/>
    <n v="39510"/>
    <x v="1"/>
  </r>
  <r>
    <d v="2018-03-01T00:00:00"/>
    <x v="11"/>
    <x v="1"/>
    <n v="-130.63"/>
    <n v="1781.91"/>
    <x v="1"/>
  </r>
  <r>
    <d v="2018-03-01T00:00:00"/>
    <x v="8"/>
    <x v="2"/>
    <n v="2140.8200000000002"/>
    <n v="65069.84"/>
    <x v="1"/>
  </r>
  <r>
    <d v="2018-03-01T00:00:00"/>
    <x v="8"/>
    <x v="3"/>
    <n v="96.55"/>
    <n v="2934.63"/>
    <x v="1"/>
  </r>
  <r>
    <d v="2018-03-01T00:00:00"/>
    <x v="8"/>
    <x v="6"/>
    <n v="-481.5"/>
    <n v="65069.84"/>
    <x v="1"/>
  </r>
  <r>
    <d v="2018-03-01T00:00:00"/>
    <x v="10"/>
    <x v="4"/>
    <n v="-36.69"/>
    <n v="465.76"/>
    <x v="3"/>
  </r>
  <r>
    <d v="2018-03-01T00:00:00"/>
    <x v="10"/>
    <x v="5"/>
    <n v="-1.63"/>
    <n v="21.01"/>
    <x v="3"/>
  </r>
  <r>
    <d v="2018-03-01T00:00:00"/>
    <x v="11"/>
    <x v="4"/>
    <n v="-52.88"/>
    <n v="721"/>
    <x v="3"/>
  </r>
  <r>
    <d v="2018-03-01T00:00:00"/>
    <x v="11"/>
    <x v="5"/>
    <n v="-2.4"/>
    <n v="32.520000000000003"/>
    <x v="3"/>
  </r>
  <r>
    <d v="2018-03-01T00:00:00"/>
    <x v="10"/>
    <x v="0"/>
    <n v="-3153.31"/>
    <n v="40031.730000000003"/>
    <x v="1"/>
  </r>
  <r>
    <d v="2018-03-01T00:00:00"/>
    <x v="10"/>
    <x v="1"/>
    <n v="-142.22999999999999"/>
    <n v="1805.48"/>
    <x v="1"/>
  </r>
  <r>
    <d v="2018-03-01T00:00:00"/>
    <x v="10"/>
    <x v="0"/>
    <n v="-11.42"/>
    <n v="145"/>
    <x v="6"/>
  </r>
  <r>
    <d v="2018-03-01T00:00:00"/>
    <x v="10"/>
    <x v="1"/>
    <n v="-0.51"/>
    <n v="6.54"/>
    <x v="6"/>
  </r>
  <r>
    <d v="2018-04-01T00:00:00"/>
    <x v="10"/>
    <x v="0"/>
    <n v="-4.96"/>
    <n v="63"/>
    <x v="5"/>
  </r>
  <r>
    <d v="2018-04-01T00:00:00"/>
    <x v="10"/>
    <x v="1"/>
    <n v="-0.22"/>
    <n v="2.84"/>
    <x v="5"/>
  </r>
  <r>
    <d v="2018-04-01T00:00:00"/>
    <x v="11"/>
    <x v="0"/>
    <n v="-3.45"/>
    <n v="47"/>
    <x v="5"/>
  </r>
  <r>
    <d v="2018-04-01T00:00:00"/>
    <x v="11"/>
    <x v="1"/>
    <n v="-0.16"/>
    <n v="2.12"/>
    <x v="5"/>
  </r>
  <r>
    <d v="2018-04-01T00:00:00"/>
    <x v="8"/>
    <x v="6"/>
    <n v="-0.81"/>
    <n v="110"/>
    <x v="5"/>
  </r>
  <r>
    <d v="2018-04-01T00:00:00"/>
    <x v="8"/>
    <x v="2"/>
    <n v="3.62"/>
    <n v="110"/>
    <x v="5"/>
  </r>
  <r>
    <d v="2018-04-01T00:00:00"/>
    <x v="8"/>
    <x v="3"/>
    <n v="0.16"/>
    <n v="4.96"/>
    <x v="5"/>
  </r>
  <r>
    <d v="2018-04-01T00:00:00"/>
    <x v="10"/>
    <x v="4"/>
    <n v="-0.83"/>
    <n v="10.48"/>
    <x v="3"/>
  </r>
  <r>
    <d v="2018-04-01T00:00:00"/>
    <x v="10"/>
    <x v="5"/>
    <n v="-0.04"/>
    <n v="0.47"/>
    <x v="3"/>
  </r>
  <r>
    <d v="2018-04-01T00:00:00"/>
    <x v="11"/>
    <x v="4"/>
    <n v="-0.59"/>
    <n v="8"/>
    <x v="3"/>
  </r>
  <r>
    <d v="2018-04-01T00:00:00"/>
    <x v="11"/>
    <x v="5"/>
    <n v="-0.03"/>
    <n v="0.36"/>
    <x v="3"/>
  </r>
  <r>
    <d v="2018-04-01T00:00:00"/>
    <x v="10"/>
    <x v="0"/>
    <n v="-332.48"/>
    <n v="4220.8500000000004"/>
    <x v="1"/>
  </r>
  <r>
    <d v="2018-04-01T00:00:00"/>
    <x v="10"/>
    <x v="1"/>
    <n v="-14.98"/>
    <n v="190.35"/>
    <x v="1"/>
  </r>
  <r>
    <d v="2018-04-01T00:00:00"/>
    <x v="11"/>
    <x v="0"/>
    <n v="-232.24"/>
    <n v="3167"/>
    <x v="1"/>
  </r>
  <r>
    <d v="2018-04-01T00:00:00"/>
    <x v="11"/>
    <x v="1"/>
    <n v="-10.47"/>
    <n v="142.85"/>
    <x v="1"/>
  </r>
  <r>
    <d v="2018-04-01T00:00:00"/>
    <x v="10"/>
    <x v="4"/>
    <n v="-3.19"/>
    <n v="40.56"/>
    <x v="3"/>
  </r>
  <r>
    <d v="2018-04-01T00:00:00"/>
    <x v="10"/>
    <x v="5"/>
    <n v="-0.14000000000000001"/>
    <n v="1.83"/>
    <x v="3"/>
  </r>
  <r>
    <d v="2018-04-01T00:00:00"/>
    <x v="11"/>
    <x v="4"/>
    <n v="-2.2000000000000002"/>
    <n v="30"/>
    <x v="3"/>
  </r>
  <r>
    <d v="2018-04-01T00:00:00"/>
    <x v="11"/>
    <x v="5"/>
    <n v="-0.1"/>
    <n v="1.35"/>
    <x v="3"/>
  </r>
  <r>
    <d v="2018-04-01T00:00:00"/>
    <x v="8"/>
    <x v="2"/>
    <n v="243.05"/>
    <n v="7387.85"/>
    <x v="1"/>
  </r>
  <r>
    <d v="2018-04-01T00:00:00"/>
    <x v="8"/>
    <x v="3"/>
    <n v="10.95"/>
    <n v="333.19"/>
    <x v="1"/>
  </r>
  <r>
    <d v="2018-04-01T00:00:00"/>
    <x v="8"/>
    <x v="6"/>
    <n v="-54.67"/>
    <n v="7387.85"/>
    <x v="1"/>
  </r>
  <r>
    <d v="2018-04-01T00:00:00"/>
    <x v="10"/>
    <x v="0"/>
    <n v="-1010.07"/>
    <n v="12823"/>
    <x v="4"/>
  </r>
  <r>
    <d v="2018-04-01T00:00:00"/>
    <x v="8"/>
    <x v="2"/>
    <n v="5902.82"/>
    <n v="179416.43"/>
    <x v="1"/>
  </r>
  <r>
    <d v="2018-04-01T00:00:00"/>
    <x v="8"/>
    <x v="3"/>
    <n v="266.24"/>
    <n v="8091.67"/>
    <x v="1"/>
  </r>
  <r>
    <d v="2018-04-01T00:00:00"/>
    <x v="10"/>
    <x v="0"/>
    <n v="-30114.91"/>
    <n v="382315.36"/>
    <x v="2"/>
  </r>
  <r>
    <d v="2018-04-01T00:00:00"/>
    <x v="10"/>
    <x v="1"/>
    <n v="-1358.34"/>
    <n v="17242.419999999998"/>
    <x v="2"/>
  </r>
  <r>
    <d v="2018-04-01T00:00:00"/>
    <x v="11"/>
    <x v="0"/>
    <n v="-214.64"/>
    <n v="2926.96"/>
    <x v="2"/>
  </r>
  <r>
    <d v="2018-04-01T00:00:00"/>
    <x v="11"/>
    <x v="1"/>
    <n v="-9.69"/>
    <n v="132.01"/>
    <x v="2"/>
  </r>
  <r>
    <d v="2018-04-01T00:00:00"/>
    <x v="8"/>
    <x v="6"/>
    <n v="-4632.17"/>
    <n v="625970.36"/>
    <x v="2"/>
  </r>
  <r>
    <d v="2018-04-01T00:00:00"/>
    <x v="8"/>
    <x v="2"/>
    <n v="20594.34"/>
    <n v="625970.36"/>
    <x v="2"/>
  </r>
  <r>
    <d v="2018-04-01T00:00:00"/>
    <x v="8"/>
    <x v="3"/>
    <n v="928.77"/>
    <n v="28231.02"/>
    <x v="2"/>
  </r>
  <r>
    <d v="2018-04-01T00:00:00"/>
    <x v="8"/>
    <x v="6"/>
    <n v="-45.11"/>
    <n v="6096"/>
    <x v="6"/>
  </r>
  <r>
    <d v="2018-04-01T00:00:00"/>
    <x v="8"/>
    <x v="2"/>
    <n v="200.55"/>
    <n v="6096"/>
    <x v="6"/>
  </r>
  <r>
    <d v="2018-04-01T00:00:00"/>
    <x v="8"/>
    <x v="3"/>
    <n v="9.0399999999999991"/>
    <n v="274.94"/>
    <x v="6"/>
  </r>
  <r>
    <d v="2018-04-01T00:00:00"/>
    <x v="10"/>
    <x v="0"/>
    <n v="-205.18"/>
    <n v="2605"/>
    <x v="5"/>
  </r>
  <r>
    <d v="2018-04-01T00:00:00"/>
    <x v="10"/>
    <x v="1"/>
    <n v="-9.25"/>
    <n v="117.49"/>
    <x v="5"/>
  </r>
  <r>
    <d v="2018-04-01T00:00:00"/>
    <x v="11"/>
    <x v="0"/>
    <n v="-143.22"/>
    <n v="1953"/>
    <x v="5"/>
  </r>
  <r>
    <d v="2018-04-01T00:00:00"/>
    <x v="11"/>
    <x v="1"/>
    <n v="-6.46"/>
    <n v="88.07"/>
    <x v="5"/>
  </r>
  <r>
    <d v="2018-04-01T00:00:00"/>
    <x v="8"/>
    <x v="6"/>
    <n v="-33.729999999999997"/>
    <n v="4558"/>
    <x v="5"/>
  </r>
  <r>
    <d v="2018-04-01T00:00:00"/>
    <x v="8"/>
    <x v="2"/>
    <n v="149.96"/>
    <n v="4558"/>
    <x v="5"/>
  </r>
  <r>
    <d v="2018-04-01T00:00:00"/>
    <x v="8"/>
    <x v="3"/>
    <n v="6.77"/>
    <n v="205.56"/>
    <x v="5"/>
  </r>
  <r>
    <d v="2018-04-01T00:00:00"/>
    <x v="10"/>
    <x v="0"/>
    <n v="-35371.300000000003"/>
    <n v="449046.94"/>
    <x v="2"/>
  </r>
  <r>
    <d v="2018-04-01T00:00:00"/>
    <x v="10"/>
    <x v="1"/>
    <n v="-1595.31"/>
    <n v="20252.169999999998"/>
    <x v="2"/>
  </r>
  <r>
    <d v="2018-04-01T00:00:00"/>
    <x v="11"/>
    <x v="0"/>
    <n v="-32.71"/>
    <n v="446"/>
    <x v="2"/>
  </r>
  <r>
    <d v="2018-04-01T00:00:00"/>
    <x v="11"/>
    <x v="1"/>
    <n v="-1.47"/>
    <n v="20.12"/>
    <x v="2"/>
  </r>
  <r>
    <d v="2018-04-01T00:00:00"/>
    <x v="8"/>
    <x v="6"/>
    <n v="-5145.62"/>
    <n v="695339.75"/>
    <x v="2"/>
  </r>
  <r>
    <d v="2018-04-01T00:00:00"/>
    <x v="8"/>
    <x v="2"/>
    <n v="22876.74"/>
    <n v="695339.75"/>
    <x v="2"/>
  </r>
  <r>
    <d v="2018-04-01T00:00:00"/>
    <x v="8"/>
    <x v="3"/>
    <n v="1031.74"/>
    <n v="31359.75"/>
    <x v="2"/>
  </r>
  <r>
    <d v="2018-04-01T00:00:00"/>
    <x v="10"/>
    <x v="0"/>
    <n v="-153.76"/>
    <n v="1952"/>
    <x v="6"/>
  </r>
  <r>
    <d v="2018-04-01T00:00:00"/>
    <x v="10"/>
    <x v="1"/>
    <n v="-6.93"/>
    <n v="88.04"/>
    <x v="6"/>
  </r>
  <r>
    <d v="2018-04-01T00:00:00"/>
    <x v="11"/>
    <x v="0"/>
    <n v="-149.52000000000001"/>
    <n v="2039"/>
    <x v="6"/>
  </r>
  <r>
    <d v="2018-04-01T00:00:00"/>
    <x v="11"/>
    <x v="1"/>
    <n v="-6.74"/>
    <n v="91.96"/>
    <x v="6"/>
  </r>
  <r>
    <d v="2018-04-01T00:00:00"/>
    <x v="10"/>
    <x v="0"/>
    <n v="-31003.98"/>
    <n v="393601.83"/>
    <x v="2"/>
  </r>
  <r>
    <d v="2018-04-01T00:00:00"/>
    <x v="10"/>
    <x v="1"/>
    <n v="-1398.47"/>
    <n v="17751.599999999999"/>
    <x v="2"/>
  </r>
  <r>
    <d v="2018-04-01T00:00:00"/>
    <x v="11"/>
    <x v="0"/>
    <n v="-65.8"/>
    <n v="897.41"/>
    <x v="2"/>
  </r>
  <r>
    <d v="2018-04-01T00:00:00"/>
    <x v="11"/>
    <x v="1"/>
    <n v="-2.97"/>
    <n v="40.479999999999997"/>
    <x v="2"/>
  </r>
  <r>
    <d v="2018-04-01T00:00:00"/>
    <x v="8"/>
    <x v="6"/>
    <n v="-4518.6099999999997"/>
    <n v="610618.82999999996"/>
    <x v="2"/>
  </r>
  <r>
    <d v="2018-04-01T00:00:00"/>
    <x v="8"/>
    <x v="2"/>
    <n v="20089.36"/>
    <n v="610618.82999999996"/>
    <x v="2"/>
  </r>
  <r>
    <d v="2018-04-01T00:00:00"/>
    <x v="8"/>
    <x v="3"/>
    <n v="906"/>
    <n v="27538.99"/>
    <x v="2"/>
  </r>
  <r>
    <d v="2019-02-01T00:00:00"/>
    <x v="0"/>
    <x v="4"/>
    <n v="-7"/>
    <n v="76"/>
    <x v="3"/>
  </r>
  <r>
    <d v="2019-02-01T00:00:00"/>
    <x v="0"/>
    <x v="5"/>
    <n v="-0.28000000000000003"/>
    <n v="2.94"/>
    <x v="3"/>
  </r>
  <r>
    <d v="2019-02-01T00:00:00"/>
    <x v="0"/>
    <x v="0"/>
    <n v="-202.81"/>
    <n v="2205"/>
    <x v="5"/>
  </r>
  <r>
    <d v="2019-02-01T00:00:00"/>
    <x v="0"/>
    <x v="1"/>
    <n v="-7.82"/>
    <n v="85.1"/>
    <x v="5"/>
  </r>
  <r>
    <d v="2019-02-01T00:00:00"/>
    <x v="2"/>
    <x v="2"/>
    <n v="97.88"/>
    <n v="2205"/>
    <x v="5"/>
  </r>
  <r>
    <d v="2019-02-01T00:00:00"/>
    <x v="2"/>
    <x v="3"/>
    <n v="3.79"/>
    <n v="85.1"/>
    <x v="5"/>
  </r>
  <r>
    <d v="2019-01-01T00:00:00"/>
    <x v="5"/>
    <x v="1"/>
    <n v="-1.0900000000000001"/>
    <n v="12.21"/>
    <x v="2"/>
  </r>
  <r>
    <d v="2019-01-01T00:00:00"/>
    <x v="5"/>
    <x v="0"/>
    <n v="-25.16"/>
    <n v="282"/>
    <x v="2"/>
  </r>
  <r>
    <d v="2018-04-01T00:00:00"/>
    <x v="10"/>
    <x v="0"/>
    <n v="-84.36"/>
    <n v="1071"/>
    <x v="6"/>
  </r>
  <r>
    <d v="2018-04-01T00:00:00"/>
    <x v="10"/>
    <x v="1"/>
    <n v="-3.8"/>
    <n v="48.3"/>
    <x v="6"/>
  </r>
  <r>
    <d v="2018-04-01T00:00:00"/>
    <x v="11"/>
    <x v="0"/>
    <n v="-44.44"/>
    <n v="606"/>
    <x v="6"/>
  </r>
  <r>
    <d v="2018-04-01T00:00:00"/>
    <x v="11"/>
    <x v="1"/>
    <n v="-2.0099999999999998"/>
    <n v="27.33"/>
    <x v="6"/>
  </r>
  <r>
    <d v="2018-04-01T00:00:00"/>
    <x v="8"/>
    <x v="2"/>
    <n v="65.08"/>
    <n v="1978"/>
    <x v="6"/>
  </r>
  <r>
    <d v="2018-04-01T00:00:00"/>
    <x v="8"/>
    <x v="3"/>
    <n v="2.94"/>
    <n v="89.2"/>
    <x v="6"/>
  </r>
  <r>
    <d v="2018-04-01T00:00:00"/>
    <x v="8"/>
    <x v="6"/>
    <n v="-14.64"/>
    <n v="1978"/>
    <x v="6"/>
  </r>
  <r>
    <d v="2018-04-01T00:00:00"/>
    <x v="10"/>
    <x v="7"/>
    <n v="15.36"/>
    <n v="-195"/>
    <x v="8"/>
  </r>
  <r>
    <d v="2018-04-01T00:00:00"/>
    <x v="11"/>
    <x v="7"/>
    <n v="16.57"/>
    <n v="-226"/>
    <x v="8"/>
  </r>
  <r>
    <d v="2018-04-01T00:00:00"/>
    <x v="8"/>
    <x v="8"/>
    <n v="-13.85"/>
    <n v="-421"/>
    <x v="8"/>
  </r>
  <r>
    <d v="2018-04-01T00:00:00"/>
    <x v="8"/>
    <x v="9"/>
    <n v="3.12"/>
    <n v="-421"/>
    <x v="8"/>
  </r>
  <r>
    <d v="2018-04-01T00:00:00"/>
    <x v="10"/>
    <x v="0"/>
    <n v="-34.58"/>
    <n v="439"/>
    <x v="6"/>
  </r>
  <r>
    <d v="2018-04-01T00:00:00"/>
    <x v="10"/>
    <x v="1"/>
    <n v="-1.56"/>
    <n v="19.8"/>
    <x v="6"/>
  </r>
  <r>
    <d v="2018-04-01T00:00:00"/>
    <x v="10"/>
    <x v="0"/>
    <n v="-29.23"/>
    <n v="371.01"/>
    <x v="1"/>
  </r>
  <r>
    <d v="2018-04-01T00:00:00"/>
    <x v="10"/>
    <x v="1"/>
    <n v="-1.32"/>
    <n v="16.73"/>
    <x v="1"/>
  </r>
  <r>
    <d v="2018-04-01T00:00:00"/>
    <x v="11"/>
    <x v="0"/>
    <n v="-31.31"/>
    <n v="427"/>
    <x v="1"/>
  </r>
  <r>
    <d v="2018-04-01T00:00:00"/>
    <x v="11"/>
    <x v="1"/>
    <n v="-1.41"/>
    <n v="19.260000000000002"/>
    <x v="1"/>
  </r>
  <r>
    <d v="2018-04-01T00:00:00"/>
    <x v="11"/>
    <x v="0"/>
    <n v="-37.18"/>
    <n v="507"/>
    <x v="6"/>
  </r>
  <r>
    <d v="2018-04-01T00:00:00"/>
    <x v="11"/>
    <x v="1"/>
    <n v="-1.68"/>
    <n v="22.87"/>
    <x v="6"/>
  </r>
  <r>
    <d v="2018-04-01T00:00:00"/>
    <x v="8"/>
    <x v="2"/>
    <n v="31.12"/>
    <n v="946"/>
    <x v="6"/>
  </r>
  <r>
    <d v="2018-04-01T00:00:00"/>
    <x v="8"/>
    <x v="3"/>
    <n v="1.4"/>
    <n v="42.66"/>
    <x v="6"/>
  </r>
  <r>
    <d v="2018-04-01T00:00:00"/>
    <x v="8"/>
    <x v="6"/>
    <n v="-7"/>
    <n v="946"/>
    <x v="6"/>
  </r>
  <r>
    <d v="2018-04-01T00:00:00"/>
    <x v="8"/>
    <x v="6"/>
    <n v="-5.91"/>
    <n v="798.01"/>
    <x v="1"/>
  </r>
  <r>
    <d v="2018-04-01T00:00:00"/>
    <x v="8"/>
    <x v="2"/>
    <n v="26.26"/>
    <n v="798.01"/>
    <x v="1"/>
  </r>
  <r>
    <d v="2018-04-01T00:00:00"/>
    <x v="8"/>
    <x v="3"/>
    <n v="1.18"/>
    <n v="35.99"/>
    <x v="1"/>
  </r>
  <r>
    <d v="2018-04-01T00:00:00"/>
    <x v="8"/>
    <x v="6"/>
    <n v="-3746.26"/>
    <n v="506268.94"/>
    <x v="2"/>
  </r>
  <r>
    <d v="2018-04-01T00:00:00"/>
    <x v="8"/>
    <x v="2"/>
    <n v="16656.23"/>
    <n v="506268.94"/>
    <x v="2"/>
  </r>
  <r>
    <d v="2018-04-01T00:00:00"/>
    <x v="8"/>
    <x v="3"/>
    <n v="751.21"/>
    <n v="22832.71"/>
    <x v="2"/>
  </r>
  <r>
    <d v="2018-03-01T00:00:00"/>
    <x v="8"/>
    <x v="0"/>
    <n v="-111.47"/>
    <n v="1270"/>
    <x v="6"/>
  </r>
  <r>
    <d v="2018-03-01T00:00:00"/>
    <x v="8"/>
    <x v="1"/>
    <n v="-5.03"/>
    <n v="57.28"/>
    <x v="6"/>
  </r>
  <r>
    <d v="2018-03-01T00:00:00"/>
    <x v="8"/>
    <x v="6"/>
    <n v="-11.51"/>
    <n v="1556"/>
    <x v="6"/>
  </r>
  <r>
    <d v="2018-03-01T00:00:00"/>
    <x v="8"/>
    <x v="2"/>
    <n v="51.19"/>
    <n v="1556"/>
    <x v="6"/>
  </r>
  <r>
    <d v="2018-03-01T00:00:00"/>
    <x v="8"/>
    <x v="3"/>
    <n v="2.31"/>
    <n v="70.180000000000007"/>
    <x v="6"/>
  </r>
  <r>
    <d v="2018-04-01T00:00:00"/>
    <x v="10"/>
    <x v="0"/>
    <n v="-29615.94"/>
    <n v="375978.5"/>
    <x v="2"/>
  </r>
  <r>
    <d v="2018-04-01T00:00:00"/>
    <x v="10"/>
    <x v="1"/>
    <n v="-1335.58"/>
    <n v="16956.57"/>
    <x v="2"/>
  </r>
  <r>
    <d v="2018-04-01T00:00:00"/>
    <x v="11"/>
    <x v="0"/>
    <n v="-31070.91"/>
    <n v="423701"/>
    <x v="2"/>
  </r>
  <r>
    <d v="2018-04-01T00:00:00"/>
    <x v="11"/>
    <x v="1"/>
    <n v="-1401.15"/>
    <n v="19108.96"/>
    <x v="2"/>
  </r>
  <r>
    <d v="2018-04-01T00:00:00"/>
    <x v="8"/>
    <x v="6"/>
    <n v="-5950.01"/>
    <n v="804036.64"/>
    <x v="2"/>
  </r>
  <r>
    <d v="2018-04-01T00:00:00"/>
    <x v="8"/>
    <x v="2"/>
    <n v="26452.81"/>
    <n v="804036.64"/>
    <x v="2"/>
  </r>
  <r>
    <d v="2018-04-01T00:00:00"/>
    <x v="8"/>
    <x v="3"/>
    <n v="1193.04"/>
    <n v="36262.07"/>
    <x v="2"/>
  </r>
  <r>
    <d v="2018-04-01T00:00:00"/>
    <x v="10"/>
    <x v="0"/>
    <n v="-18642.259999999998"/>
    <n v="236666.83"/>
    <x v="2"/>
  </r>
  <r>
    <d v="2018-04-01T00:00:00"/>
    <x v="10"/>
    <x v="1"/>
    <n v="-840.73"/>
    <n v="10673.65"/>
    <x v="2"/>
  </r>
  <r>
    <d v="2018-04-01T00:00:00"/>
    <x v="11"/>
    <x v="0"/>
    <n v="-19639.72"/>
    <n v="267820.13"/>
    <x v="2"/>
  </r>
  <r>
    <d v="2018-04-01T00:00:00"/>
    <x v="11"/>
    <x v="1"/>
    <n v="-885.76"/>
    <n v="12078.63"/>
    <x v="2"/>
  </r>
  <r>
    <d v="2018-03-01T00:00:00"/>
    <x v="8"/>
    <x v="2"/>
    <n v="3.39"/>
    <n v="103"/>
    <x v="6"/>
  </r>
  <r>
    <d v="2018-03-01T00:00:00"/>
    <x v="8"/>
    <x v="3"/>
    <n v="0.15"/>
    <n v="4.6500000000000004"/>
    <x v="6"/>
  </r>
  <r>
    <d v="2018-03-01T00:00:00"/>
    <x v="8"/>
    <x v="0"/>
    <n v="-5.79"/>
    <n v="66"/>
    <x v="6"/>
  </r>
  <r>
    <d v="2018-03-01T00:00:00"/>
    <x v="8"/>
    <x v="1"/>
    <n v="-0.26"/>
    <n v="2.98"/>
    <x v="6"/>
  </r>
  <r>
    <d v="2018-03-01T00:00:00"/>
    <x v="10"/>
    <x v="0"/>
    <n v="-139.03"/>
    <n v="1765"/>
    <x v="14"/>
  </r>
  <r>
    <d v="2018-03-01T00:00:00"/>
    <x v="10"/>
    <x v="1"/>
    <n v="-6.27"/>
    <n v="79.599999999999994"/>
    <x v="14"/>
  </r>
  <r>
    <d v="2018-03-01T00:00:00"/>
    <x v="11"/>
    <x v="0"/>
    <n v="-329.4"/>
    <n v="4492"/>
    <x v="14"/>
  </r>
  <r>
    <d v="2018-03-01T00:00:00"/>
    <x v="11"/>
    <x v="1"/>
    <n v="-14.86"/>
    <n v="202.59"/>
    <x v="14"/>
  </r>
  <r>
    <d v="2018-03-01T00:00:00"/>
    <x v="8"/>
    <x v="6"/>
    <n v="-70.05"/>
    <n v="9466"/>
    <x v="14"/>
  </r>
  <r>
    <d v="2018-03-01T00:00:00"/>
    <x v="8"/>
    <x v="2"/>
    <n v="311.43"/>
    <n v="9466"/>
    <x v="14"/>
  </r>
  <r>
    <d v="2018-03-01T00:00:00"/>
    <x v="8"/>
    <x v="3"/>
    <n v="14.05"/>
    <n v="426.92"/>
    <x v="14"/>
  </r>
  <r>
    <d v="2018-03-01T00:00:00"/>
    <x v="8"/>
    <x v="0"/>
    <n v="-281.64999999999998"/>
    <n v="3209"/>
    <x v="14"/>
  </r>
  <r>
    <d v="2018-03-01T00:00:00"/>
    <x v="8"/>
    <x v="1"/>
    <n v="-12.7"/>
    <n v="144.72999999999999"/>
    <x v="14"/>
  </r>
  <r>
    <d v="2018-04-01T00:00:00"/>
    <x v="10"/>
    <x v="1"/>
    <n v="-45.55"/>
    <n v="578.32000000000005"/>
    <x v="4"/>
  </r>
  <r>
    <d v="2018-04-01T00:00:00"/>
    <x v="11"/>
    <x v="0"/>
    <n v="-705.21"/>
    <n v="9617"/>
    <x v="4"/>
  </r>
  <r>
    <d v="2018-04-01T00:00:00"/>
    <x v="11"/>
    <x v="1"/>
    <n v="-31.81"/>
    <n v="433.73"/>
    <x v="4"/>
  </r>
  <r>
    <d v="2018-04-01T00:00:00"/>
    <x v="10"/>
    <x v="4"/>
    <n v="-6.38"/>
    <n v="81.12"/>
    <x v="3"/>
  </r>
  <r>
    <d v="2018-04-01T00:00:00"/>
    <x v="10"/>
    <x v="5"/>
    <n v="-0.28000000000000003"/>
    <n v="3.66"/>
    <x v="3"/>
  </r>
  <r>
    <d v="2018-04-01T00:00:00"/>
    <x v="11"/>
    <x v="4"/>
    <n v="-4.4000000000000004"/>
    <n v="60"/>
    <x v="3"/>
  </r>
  <r>
    <d v="2018-04-01T00:00:00"/>
    <x v="11"/>
    <x v="5"/>
    <n v="-0.2"/>
    <n v="2.7"/>
    <x v="3"/>
  </r>
  <r>
    <d v="2018-04-01T00:00:00"/>
    <x v="8"/>
    <x v="2"/>
    <n v="738.28"/>
    <n v="22440"/>
    <x v="4"/>
  </r>
  <r>
    <d v="2018-04-01T00:00:00"/>
    <x v="8"/>
    <x v="3"/>
    <n v="33.299999999999997"/>
    <n v="1012.04"/>
    <x v="4"/>
  </r>
  <r>
    <d v="2018-04-01T00:00:00"/>
    <x v="8"/>
    <x v="6"/>
    <n v="-4380.6400000000003"/>
    <n v="591978.14"/>
    <x v="1"/>
  </r>
  <r>
    <d v="2018-04-01T00:00:00"/>
    <x v="8"/>
    <x v="2"/>
    <n v="19476.099999999999"/>
    <n v="591978.14"/>
    <x v="1"/>
  </r>
  <r>
    <d v="2018-04-01T00:00:00"/>
    <x v="8"/>
    <x v="3"/>
    <n v="878.34"/>
    <n v="26698.17"/>
    <x v="1"/>
  </r>
  <r>
    <d v="2018-04-01T00:00:00"/>
    <x v="11"/>
    <x v="0"/>
    <n v="-5636.26"/>
    <n v="76861"/>
    <x v="1"/>
  </r>
  <r>
    <d v="2018-04-01T00:00:00"/>
    <x v="11"/>
    <x v="1"/>
    <n v="-254.16"/>
    <n v="3466.44"/>
    <x v="1"/>
  </r>
  <r>
    <d v="2018-04-01T00:00:00"/>
    <x v="10"/>
    <x v="4"/>
    <n v="-21.72"/>
    <n v="275.83"/>
    <x v="3"/>
  </r>
  <r>
    <d v="2018-04-01T00:00:00"/>
    <x v="10"/>
    <x v="5"/>
    <n v="-0.97"/>
    <n v="12.43"/>
    <x v="3"/>
  </r>
  <r>
    <d v="2018-04-01T00:00:00"/>
    <x v="11"/>
    <x v="4"/>
    <n v="-15.18"/>
    <n v="207"/>
    <x v="3"/>
  </r>
  <r>
    <d v="2018-04-01T00:00:00"/>
    <x v="11"/>
    <x v="5"/>
    <n v="-0.69"/>
    <n v="9.33"/>
    <x v="3"/>
  </r>
  <r>
    <d v="2018-04-01T00:00:00"/>
    <x v="10"/>
    <x v="0"/>
    <n v="-12414.84"/>
    <n v="157607.01"/>
    <x v="2"/>
  </r>
  <r>
    <d v="2018-04-01T00:00:00"/>
    <x v="10"/>
    <x v="1"/>
    <n v="-560.02"/>
    <n v="7108.1"/>
    <x v="2"/>
  </r>
  <r>
    <d v="2018-04-01T00:00:00"/>
    <x v="11"/>
    <x v="0"/>
    <n v="-8612.92"/>
    <n v="117450"/>
    <x v="2"/>
  </r>
  <r>
    <d v="2018-04-01T00:00:00"/>
    <x v="11"/>
    <x v="1"/>
    <n v="-388.47"/>
    <n v="5296.96"/>
    <x v="2"/>
  </r>
  <r>
    <d v="2018-04-01T00:00:00"/>
    <x v="8"/>
    <x v="6"/>
    <n v="-2035.52"/>
    <n v="275082.01"/>
    <x v="2"/>
  </r>
  <r>
    <d v="2018-04-01T00:00:00"/>
    <x v="8"/>
    <x v="2"/>
    <n v="9050.19"/>
    <n v="275082.01"/>
    <x v="2"/>
  </r>
  <r>
    <d v="2018-04-01T00:00:00"/>
    <x v="8"/>
    <x v="3"/>
    <n v="408.15"/>
    <n v="12406.11"/>
    <x v="2"/>
  </r>
  <r>
    <d v="2018-03-01T00:00:00"/>
    <x v="11"/>
    <x v="0"/>
    <n v="-213.68"/>
    <n v="2914"/>
    <x v="12"/>
  </r>
  <r>
    <d v="2018-03-01T00:00:00"/>
    <x v="11"/>
    <x v="1"/>
    <n v="-9.64"/>
    <n v="131.41999999999999"/>
    <x v="12"/>
  </r>
  <r>
    <d v="2018-03-01T00:00:00"/>
    <x v="8"/>
    <x v="2"/>
    <n v="157.93"/>
    <n v="4800.1899999999996"/>
    <x v="12"/>
  </r>
  <r>
    <d v="2018-03-01T00:00:00"/>
    <x v="8"/>
    <x v="3"/>
    <n v="7.12"/>
    <n v="216.49"/>
    <x v="12"/>
  </r>
  <r>
    <d v="2018-03-01T00:00:00"/>
    <x v="10"/>
    <x v="0"/>
    <n v="-592.27"/>
    <n v="7518.92"/>
    <x v="19"/>
  </r>
  <r>
    <d v="2018-04-01T00:00:00"/>
    <x v="10"/>
    <x v="0"/>
    <n v="-28461.279999999999"/>
    <n v="361321.31"/>
    <x v="1"/>
  </r>
  <r>
    <d v="2018-04-01T00:00:00"/>
    <x v="10"/>
    <x v="1"/>
    <n v="-1283.5899999999999"/>
    <n v="16295.62"/>
    <x v="1"/>
  </r>
  <r>
    <d v="2018-04-01T00:00:00"/>
    <x v="11"/>
    <x v="0"/>
    <n v="-339.67"/>
    <n v="4632"/>
    <x v="1"/>
  </r>
  <r>
    <d v="2018-04-01T00:00:00"/>
    <x v="11"/>
    <x v="1"/>
    <n v="-15.32"/>
    <n v="208.9"/>
    <x v="1"/>
  </r>
  <r>
    <d v="2018-03-01T00:00:00"/>
    <x v="10"/>
    <x v="0"/>
    <n v="-228.5"/>
    <n v="2900.89"/>
    <x v="12"/>
  </r>
  <r>
    <d v="2018-03-01T00:00:00"/>
    <x v="10"/>
    <x v="1"/>
    <n v="-10.31"/>
    <n v="130.83000000000001"/>
    <x v="12"/>
  </r>
  <r>
    <d v="2018-03-01T00:00:00"/>
    <x v="11"/>
    <x v="0"/>
    <n v="-328.74"/>
    <n v="4483"/>
    <x v="12"/>
  </r>
  <r>
    <d v="2018-03-01T00:00:00"/>
    <x v="11"/>
    <x v="1"/>
    <n v="-14.83"/>
    <n v="202.18"/>
    <x v="12"/>
  </r>
  <r>
    <d v="2018-03-01T00:00:00"/>
    <x v="10"/>
    <x v="1"/>
    <n v="-26.71"/>
    <n v="339.1"/>
    <x v="19"/>
  </r>
  <r>
    <d v="2018-03-01T00:00:00"/>
    <x v="11"/>
    <x v="0"/>
    <n v="-852.17"/>
    <n v="11621"/>
    <x v="19"/>
  </r>
  <r>
    <d v="2018-03-01T00:00:00"/>
    <x v="11"/>
    <x v="1"/>
    <n v="-38.43"/>
    <n v="524.11"/>
    <x v="19"/>
  </r>
  <r>
    <d v="2018-03-01T00:00:00"/>
    <x v="8"/>
    <x v="2"/>
    <n v="629.70000000000005"/>
    <n v="19139.919999999998"/>
    <x v="19"/>
  </r>
  <r>
    <d v="2018-03-01T00:00:00"/>
    <x v="8"/>
    <x v="3"/>
    <n v="28.4"/>
    <n v="863.21"/>
    <x v="19"/>
  </r>
  <r>
    <d v="2018-03-01T00:00:00"/>
    <x v="10"/>
    <x v="0"/>
    <n v="-976.89"/>
    <n v="12401.9"/>
    <x v="12"/>
  </r>
  <r>
    <d v="2018-03-01T00:00:00"/>
    <x v="10"/>
    <x v="1"/>
    <n v="-44.06"/>
    <n v="559.32000000000005"/>
    <x v="12"/>
  </r>
  <r>
    <d v="2018-03-01T00:00:00"/>
    <x v="11"/>
    <x v="0"/>
    <n v="-1405.59"/>
    <n v="19168"/>
    <x v="12"/>
  </r>
  <r>
    <d v="2018-03-01T00:00:00"/>
    <x v="8"/>
    <x v="2"/>
    <n v="242.93"/>
    <n v="7383.89"/>
    <x v="12"/>
  </r>
  <r>
    <d v="2018-03-01T00:00:00"/>
    <x v="8"/>
    <x v="3"/>
    <n v="10.96"/>
    <n v="333.01"/>
    <x v="12"/>
  </r>
  <r>
    <d v="2018-03-01T00:00:00"/>
    <x v="10"/>
    <x v="0"/>
    <n v="-148.58000000000001"/>
    <n v="1886.19"/>
    <x v="12"/>
  </r>
  <r>
    <d v="2018-03-01T00:00:00"/>
    <x v="10"/>
    <x v="1"/>
    <n v="-6.7"/>
    <n v="85.07"/>
    <x v="12"/>
  </r>
  <r>
    <d v="2018-03-01T00:00:00"/>
    <x v="8"/>
    <x v="3"/>
    <n v="0.1"/>
    <n v="3.02"/>
    <x v="6"/>
  </r>
  <r>
    <d v="2018-03-01T00:00:00"/>
    <x v="11"/>
    <x v="1"/>
    <n v="-63.4"/>
    <n v="864.48"/>
    <x v="12"/>
  </r>
  <r>
    <d v="2018-03-01T00:00:00"/>
    <x v="8"/>
    <x v="2"/>
    <n v="1038.6500000000001"/>
    <n v="31569.9"/>
    <x v="12"/>
  </r>
  <r>
    <d v="2018-03-01T00:00:00"/>
    <x v="8"/>
    <x v="3"/>
    <n v="46.84"/>
    <n v="1423.8"/>
    <x v="12"/>
  </r>
  <r>
    <d v="2018-03-01T00:00:00"/>
    <x v="10"/>
    <x v="4"/>
    <n v="-3.48"/>
    <n v="44.24"/>
    <x v="3"/>
  </r>
  <r>
    <d v="2018-03-01T00:00:00"/>
    <x v="10"/>
    <x v="5"/>
    <n v="-0.16"/>
    <n v="1.99"/>
    <x v="3"/>
  </r>
  <r>
    <d v="2018-03-01T00:00:00"/>
    <x v="11"/>
    <x v="4"/>
    <n v="-5.13"/>
    <n v="70"/>
    <x v="3"/>
  </r>
  <r>
    <d v="2018-03-01T00:00:00"/>
    <x v="11"/>
    <x v="5"/>
    <n v="-0.23"/>
    <n v="3.16"/>
    <x v="3"/>
  </r>
  <r>
    <d v="2018-03-01T00:00:00"/>
    <x v="11"/>
    <x v="0"/>
    <n v="-4.91"/>
    <n v="67"/>
    <x v="6"/>
  </r>
  <r>
    <d v="2018-03-01T00:00:00"/>
    <x v="11"/>
    <x v="1"/>
    <n v="-0.22"/>
    <n v="3.02"/>
    <x v="6"/>
  </r>
  <r>
    <d v="2018-03-01T00:00:00"/>
    <x v="8"/>
    <x v="6"/>
    <n v="-0.5"/>
    <n v="67"/>
    <x v="6"/>
  </r>
  <r>
    <d v="2018-03-01T00:00:00"/>
    <x v="8"/>
    <x v="2"/>
    <n v="2.2000000000000002"/>
    <n v="67"/>
    <x v="6"/>
  </r>
  <r>
    <d v="2018-03-01T00:00:00"/>
    <x v="10"/>
    <x v="0"/>
    <n v="-254.68"/>
    <n v="3232"/>
    <x v="5"/>
  </r>
  <r>
    <d v="2018-03-01T00:00:00"/>
    <x v="10"/>
    <x v="1"/>
    <n v="-11.6"/>
    <n v="145.66999999999999"/>
    <x v="5"/>
  </r>
  <r>
    <d v="2018-03-01T00:00:00"/>
    <x v="11"/>
    <x v="0"/>
    <n v="-316"/>
    <n v="4310"/>
    <x v="5"/>
  </r>
  <r>
    <d v="2018-03-01T00:00:00"/>
    <x v="11"/>
    <x v="1"/>
    <n v="-14.22"/>
    <n v="194.36"/>
    <x v="5"/>
  </r>
  <r>
    <d v="2018-03-01T00:00:00"/>
    <x v="8"/>
    <x v="6"/>
    <n v="-55.96"/>
    <n v="7542"/>
    <x v="5"/>
  </r>
  <r>
    <d v="2018-03-01T00:00:00"/>
    <x v="8"/>
    <x v="2"/>
    <n v="248.21"/>
    <n v="7542"/>
    <x v="5"/>
  </r>
  <r>
    <d v="2018-03-01T00:00:00"/>
    <x v="8"/>
    <x v="3"/>
    <n v="11.18"/>
    <n v="340.09"/>
    <x v="5"/>
  </r>
  <r>
    <d v="2018-03-01T00:00:00"/>
    <x v="10"/>
    <x v="0"/>
    <n v="-1818.18"/>
    <n v="23082.34"/>
    <x v="1"/>
  </r>
  <r>
    <d v="2018-03-01T00:00:00"/>
    <x v="10"/>
    <x v="1"/>
    <n v="-81.98"/>
    <n v="1041.01"/>
    <x v="1"/>
  </r>
  <r>
    <d v="2018-03-01T00:00:00"/>
    <x v="11"/>
    <x v="0"/>
    <n v="-2616.58"/>
    <n v="35682"/>
    <x v="1"/>
  </r>
  <r>
    <d v="2018-03-01T00:00:00"/>
    <x v="11"/>
    <x v="1"/>
    <n v="-118.01"/>
    <n v="1609.27"/>
    <x v="1"/>
  </r>
  <r>
    <d v="2018-03-01T00:00:00"/>
    <x v="8"/>
    <x v="2"/>
    <n v="1933.32"/>
    <n v="58764.34"/>
    <x v="1"/>
  </r>
  <r>
    <d v="2018-03-01T00:00:00"/>
    <x v="8"/>
    <x v="3"/>
    <n v="87.18"/>
    <n v="2650.3"/>
    <x v="1"/>
  </r>
  <r>
    <d v="2018-03-01T00:00:00"/>
    <x v="8"/>
    <x v="6"/>
    <n v="-434.86"/>
    <n v="58764.34"/>
    <x v="1"/>
  </r>
  <r>
    <d v="2018-03-01T00:00:00"/>
    <x v="10"/>
    <x v="4"/>
    <n v="-1.31"/>
    <n v="16.68"/>
    <x v="3"/>
  </r>
  <r>
    <d v="2018-03-01T00:00:00"/>
    <x v="10"/>
    <x v="5"/>
    <n v="-0.06"/>
    <n v="0.75"/>
    <x v="3"/>
  </r>
  <r>
    <d v="2018-03-01T00:00:00"/>
    <x v="11"/>
    <x v="4"/>
    <n v="-1.98"/>
    <n v="27"/>
    <x v="3"/>
  </r>
  <r>
    <d v="2018-03-01T00:00:00"/>
    <x v="11"/>
    <x v="5"/>
    <n v="-0.09"/>
    <n v="1.22"/>
    <x v="3"/>
  </r>
  <r>
    <d v="2018-03-01T00:00:00"/>
    <x v="8"/>
    <x v="2"/>
    <n v="1558.01"/>
    <n v="47356"/>
    <x v="0"/>
  </r>
  <r>
    <d v="2018-03-01T00:00:00"/>
    <x v="8"/>
    <x v="3"/>
    <n v="70.27"/>
    <n v="2135.75"/>
    <x v="0"/>
  </r>
  <r>
    <d v="2018-03-01T00:00:00"/>
    <x v="10"/>
    <x v="0"/>
    <n v="-28.12"/>
    <n v="357"/>
    <x v="6"/>
  </r>
  <r>
    <d v="2018-03-01T00:00:00"/>
    <x v="10"/>
    <x v="1"/>
    <n v="-1.27"/>
    <n v="16.100000000000001"/>
    <x v="6"/>
  </r>
  <r>
    <d v="2018-03-01T00:00:00"/>
    <x v="10"/>
    <x v="0"/>
    <n v="-20.239999999999998"/>
    <n v="257"/>
    <x v="5"/>
  </r>
  <r>
    <d v="2018-03-01T00:00:00"/>
    <x v="10"/>
    <x v="1"/>
    <n v="-0.91"/>
    <n v="11.59"/>
    <x v="5"/>
  </r>
  <r>
    <d v="2018-03-01T00:00:00"/>
    <x v="10"/>
    <x v="0"/>
    <n v="-11.97"/>
    <n v="152"/>
    <x v="6"/>
  </r>
  <r>
    <d v="2018-03-01T00:00:00"/>
    <x v="10"/>
    <x v="1"/>
    <n v="-0.54"/>
    <n v="6.86"/>
    <x v="6"/>
  </r>
  <r>
    <d v="2018-03-01T00:00:00"/>
    <x v="11"/>
    <x v="0"/>
    <n v="-24.42"/>
    <n v="333"/>
    <x v="6"/>
  </r>
  <r>
    <d v="2018-03-01T00:00:00"/>
    <x v="11"/>
    <x v="1"/>
    <n v="-1.1000000000000001"/>
    <n v="15.02"/>
    <x v="6"/>
  </r>
  <r>
    <d v="2018-03-01T00:00:00"/>
    <x v="8"/>
    <x v="6"/>
    <n v="-3.59"/>
    <n v="485"/>
    <x v="6"/>
  </r>
  <r>
    <d v="2018-03-01T00:00:00"/>
    <x v="11"/>
    <x v="4"/>
    <n v="-20.75"/>
    <n v="283"/>
    <x v="3"/>
  </r>
  <r>
    <d v="2018-03-01T00:00:00"/>
    <x v="11"/>
    <x v="5"/>
    <n v="-0.94"/>
    <n v="12.76"/>
    <x v="3"/>
  </r>
  <r>
    <d v="2018-03-01T00:00:00"/>
    <x v="10"/>
    <x v="0"/>
    <n v="-1084.74"/>
    <n v="13771"/>
    <x v="4"/>
  </r>
  <r>
    <d v="2018-03-01T00:00:00"/>
    <x v="10"/>
    <x v="1"/>
    <n v="-48.92"/>
    <n v="621.07000000000005"/>
    <x v="4"/>
  </r>
  <r>
    <d v="2018-03-01T00:00:00"/>
    <x v="11"/>
    <x v="0"/>
    <n v="-1817.78"/>
    <n v="24789"/>
    <x v="4"/>
  </r>
  <r>
    <d v="2018-03-01T00:00:00"/>
    <x v="11"/>
    <x v="1"/>
    <n v="-81.98"/>
    <n v="1117.98"/>
    <x v="4"/>
  </r>
  <r>
    <d v="2018-03-01T00:00:00"/>
    <x v="8"/>
    <x v="2"/>
    <n v="1268.6199999999999"/>
    <n v="38560"/>
    <x v="4"/>
  </r>
  <r>
    <d v="2018-03-01T00:00:00"/>
    <x v="8"/>
    <x v="3"/>
    <n v="57.22"/>
    <n v="1739.06"/>
    <x v="4"/>
  </r>
  <r>
    <d v="2018-03-01T00:00:00"/>
    <x v="10"/>
    <x v="0"/>
    <n v="-1332.25"/>
    <n v="16913"/>
    <x v="0"/>
  </r>
  <r>
    <d v="2018-03-01T00:00:00"/>
    <x v="10"/>
    <x v="1"/>
    <n v="-60.09"/>
    <n v="762.77"/>
    <x v="0"/>
  </r>
  <r>
    <d v="2018-03-01T00:00:00"/>
    <x v="11"/>
    <x v="0"/>
    <n v="-2232.39"/>
    <n v="30443"/>
    <x v="0"/>
  </r>
  <r>
    <d v="2018-05-01T00:00:00"/>
    <x v="2"/>
    <x v="1"/>
    <n v="-0.05"/>
    <n v="0.5"/>
    <x v="1"/>
  </r>
  <r>
    <d v="2018-05-01T00:00:00"/>
    <x v="2"/>
    <x v="6"/>
    <n v="0"/>
    <n v="11"/>
    <x v="1"/>
  </r>
  <r>
    <d v="2018-05-01T00:00:00"/>
    <x v="2"/>
    <x v="2"/>
    <n v="0.49"/>
    <n v="11"/>
    <x v="1"/>
  </r>
  <r>
    <d v="2018-05-01T00:00:00"/>
    <x v="10"/>
    <x v="0"/>
    <n v="-32.14"/>
    <n v="408"/>
    <x v="2"/>
  </r>
  <r>
    <d v="2018-05-01T00:00:00"/>
    <x v="10"/>
    <x v="1"/>
    <n v="-1.45"/>
    <n v="18.399999999999999"/>
    <x v="2"/>
  </r>
  <r>
    <d v="2018-05-01T00:00:00"/>
    <x v="2"/>
    <x v="2"/>
    <n v="115.44"/>
    <n v="2601"/>
    <x v="5"/>
  </r>
  <r>
    <d v="2018-05-01T00:00:00"/>
    <x v="2"/>
    <x v="3"/>
    <n v="5.19"/>
    <n v="117.31"/>
    <x v="5"/>
  </r>
  <r>
    <d v="2018-05-01T00:00:00"/>
    <x v="2"/>
    <x v="0"/>
    <n v="-244.28"/>
    <n v="2601"/>
    <x v="5"/>
  </r>
  <r>
    <d v="2018-05-01T00:00:00"/>
    <x v="2"/>
    <x v="1"/>
    <n v="-11.02"/>
    <n v="117.31"/>
    <x v="5"/>
  </r>
  <r>
    <d v="2018-05-01T00:00:00"/>
    <x v="2"/>
    <x v="6"/>
    <n v="0"/>
    <n v="2601"/>
    <x v="5"/>
  </r>
  <r>
    <d v="2018-05-01T00:00:00"/>
    <x v="9"/>
    <x v="0"/>
    <n v="-459.98"/>
    <n v="4689"/>
    <x v="5"/>
  </r>
  <r>
    <d v="2018-05-01T00:00:00"/>
    <x v="9"/>
    <x v="1"/>
    <n v="-20.75"/>
    <n v="211.48"/>
    <x v="5"/>
  </r>
  <r>
    <d v="2018-05-01T00:00:00"/>
    <x v="8"/>
    <x v="2"/>
    <n v="154.26"/>
    <n v="4689"/>
    <x v="5"/>
  </r>
  <r>
    <d v="2018-05-01T00:00:00"/>
    <x v="8"/>
    <x v="3"/>
    <n v="6.93"/>
    <n v="211.48"/>
    <x v="5"/>
  </r>
  <r>
    <d v="2018-05-01T00:00:00"/>
    <x v="2"/>
    <x v="2"/>
    <n v="17.53"/>
    <n v="395"/>
    <x v="2"/>
  </r>
  <r>
    <d v="2018-05-01T00:00:00"/>
    <x v="2"/>
    <x v="3"/>
    <n v="0.79"/>
    <n v="17.809999999999999"/>
    <x v="2"/>
  </r>
  <r>
    <d v="2018-05-01T00:00:00"/>
    <x v="2"/>
    <x v="0"/>
    <n v="-37.1"/>
    <n v="395"/>
    <x v="2"/>
  </r>
  <r>
    <d v="2018-05-01T00:00:00"/>
    <x v="2"/>
    <x v="1"/>
    <n v="-1.67"/>
    <n v="17.809999999999999"/>
    <x v="2"/>
  </r>
  <r>
    <d v="2018-05-01T00:00:00"/>
    <x v="2"/>
    <x v="6"/>
    <n v="0"/>
    <n v="395"/>
    <x v="2"/>
  </r>
  <r>
    <d v="2018-05-01T00:00:00"/>
    <x v="9"/>
    <x v="0"/>
    <n v="-62.69"/>
    <n v="639"/>
    <x v="2"/>
  </r>
  <r>
    <d v="2018-05-01T00:00:00"/>
    <x v="9"/>
    <x v="1"/>
    <n v="-2.83"/>
    <n v="28.82"/>
    <x v="2"/>
  </r>
  <r>
    <d v="2018-05-01T00:00:00"/>
    <x v="8"/>
    <x v="6"/>
    <n v="-34.71"/>
    <n v="4689"/>
    <x v="5"/>
  </r>
  <r>
    <d v="2018-05-01T00:00:00"/>
    <x v="8"/>
    <x v="6"/>
    <n v="-12.51"/>
    <n v="1689"/>
    <x v="5"/>
  </r>
  <r>
    <d v="2018-05-01T00:00:00"/>
    <x v="2"/>
    <x v="2"/>
    <n v="3.55"/>
    <n v="80"/>
    <x v="5"/>
  </r>
  <r>
    <d v="2018-05-01T00:00:00"/>
    <x v="2"/>
    <x v="3"/>
    <n v="0.16"/>
    <n v="3.61"/>
    <x v="5"/>
  </r>
  <r>
    <d v="2018-05-01T00:00:00"/>
    <x v="2"/>
    <x v="0"/>
    <n v="-7.51"/>
    <n v="80"/>
    <x v="5"/>
  </r>
  <r>
    <d v="2018-05-01T00:00:00"/>
    <x v="2"/>
    <x v="1"/>
    <n v="-0.34"/>
    <n v="3.61"/>
    <x v="5"/>
  </r>
  <r>
    <d v="2018-05-01T00:00:00"/>
    <x v="2"/>
    <x v="6"/>
    <n v="0"/>
    <n v="80"/>
    <x v="5"/>
  </r>
  <r>
    <d v="2018-05-01T00:00:00"/>
    <x v="9"/>
    <x v="0"/>
    <n v="-25.6"/>
    <n v="261"/>
    <x v="5"/>
  </r>
  <r>
    <d v="2018-05-01T00:00:00"/>
    <x v="9"/>
    <x v="1"/>
    <n v="-1.1499999999999999"/>
    <n v="11.77"/>
    <x v="5"/>
  </r>
  <r>
    <d v="2018-05-01T00:00:00"/>
    <x v="8"/>
    <x v="2"/>
    <n v="21.02"/>
    <n v="639"/>
    <x v="2"/>
  </r>
  <r>
    <d v="2018-05-01T00:00:00"/>
    <x v="8"/>
    <x v="3"/>
    <n v="0.95"/>
    <n v="28.82"/>
    <x v="2"/>
  </r>
  <r>
    <d v="2018-05-01T00:00:00"/>
    <x v="8"/>
    <x v="6"/>
    <n v="-4.7300000000000004"/>
    <n v="639"/>
    <x v="2"/>
  </r>
  <r>
    <d v="2018-05-01T00:00:00"/>
    <x v="2"/>
    <x v="2"/>
    <n v="22.78"/>
    <n v="513"/>
    <x v="5"/>
  </r>
  <r>
    <d v="2018-05-01T00:00:00"/>
    <x v="2"/>
    <x v="3"/>
    <n v="1.01"/>
    <n v="23.14"/>
    <x v="5"/>
  </r>
  <r>
    <d v="2018-05-01T00:00:00"/>
    <x v="2"/>
    <x v="0"/>
    <n v="-48.18"/>
    <n v="513"/>
    <x v="5"/>
  </r>
  <r>
    <d v="2018-05-01T00:00:00"/>
    <x v="2"/>
    <x v="1"/>
    <n v="-2.17"/>
    <n v="23.14"/>
    <x v="5"/>
  </r>
  <r>
    <d v="2018-05-01T00:00:00"/>
    <x v="2"/>
    <x v="6"/>
    <n v="0"/>
    <n v="513"/>
    <x v="5"/>
  </r>
  <r>
    <d v="2018-05-01T00:00:00"/>
    <x v="8"/>
    <x v="2"/>
    <n v="8.59"/>
    <n v="261"/>
    <x v="5"/>
  </r>
  <r>
    <d v="2018-05-01T00:00:00"/>
    <x v="8"/>
    <x v="3"/>
    <n v="0.39"/>
    <n v="11.77"/>
    <x v="5"/>
  </r>
  <r>
    <d v="2018-05-01T00:00:00"/>
    <x v="8"/>
    <x v="6"/>
    <n v="-1.93"/>
    <n v="261"/>
    <x v="5"/>
  </r>
  <r>
    <d v="2018-05-01T00:00:00"/>
    <x v="2"/>
    <x v="4"/>
    <n v="-1.54"/>
    <n v="16.399999999999999"/>
    <x v="3"/>
  </r>
  <r>
    <d v="2018-05-01T00:00:00"/>
    <x v="2"/>
    <x v="5"/>
    <n v="-7.0000000000000007E-2"/>
    <n v="0.74"/>
    <x v="3"/>
  </r>
  <r>
    <d v="2018-05-01T00:00:00"/>
    <x v="9"/>
    <x v="4"/>
    <n v="-5.0999999999999996"/>
    <n v="52"/>
    <x v="3"/>
  </r>
  <r>
    <d v="2018-05-01T00:00:00"/>
    <x v="9"/>
    <x v="5"/>
    <n v="-0.23"/>
    <n v="2.35"/>
    <x v="3"/>
  </r>
  <r>
    <d v="2018-05-01T00:00:00"/>
    <x v="9"/>
    <x v="0"/>
    <n v="-165.68"/>
    <n v="1689"/>
    <x v="5"/>
  </r>
  <r>
    <d v="2018-05-01T00:00:00"/>
    <x v="9"/>
    <x v="1"/>
    <n v="-7.49"/>
    <n v="76.16"/>
    <x v="5"/>
  </r>
  <r>
    <d v="2018-05-01T00:00:00"/>
    <x v="8"/>
    <x v="2"/>
    <n v="55.55"/>
    <n v="1689"/>
    <x v="5"/>
  </r>
  <r>
    <d v="2018-05-01T00:00:00"/>
    <x v="8"/>
    <x v="3"/>
    <n v="2.5099999999999998"/>
    <n v="76.16"/>
    <x v="5"/>
  </r>
  <r>
    <d v="2018-05-01T00:00:00"/>
    <x v="9"/>
    <x v="0"/>
    <n v="-2285.98"/>
    <n v="23302.46"/>
    <x v="1"/>
  </r>
  <r>
    <d v="2018-05-01T00:00:00"/>
    <x v="9"/>
    <x v="1"/>
    <n v="-103.11"/>
    <n v="1050.94"/>
    <x v="1"/>
  </r>
  <r>
    <d v="2018-05-01T00:00:00"/>
    <x v="8"/>
    <x v="2"/>
    <n v="766.66"/>
    <n v="23302.46"/>
    <x v="1"/>
  </r>
  <r>
    <d v="2018-05-01T00:00:00"/>
    <x v="8"/>
    <x v="3"/>
    <n v="34.58"/>
    <n v="1050.94"/>
    <x v="1"/>
  </r>
  <r>
    <d v="2018-05-01T00:00:00"/>
    <x v="8"/>
    <x v="6"/>
    <n v="-172.45"/>
    <n v="23302.46"/>
    <x v="1"/>
  </r>
  <r>
    <d v="2018-04-01T00:00:00"/>
    <x v="9"/>
    <x v="0"/>
    <n v="-22.74"/>
    <n v="231.81"/>
    <x v="7"/>
  </r>
  <r>
    <d v="2018-04-01T00:00:00"/>
    <x v="9"/>
    <x v="1"/>
    <n v="-1.03"/>
    <n v="10.45"/>
    <x v="7"/>
  </r>
  <r>
    <d v="2018-04-01T00:00:00"/>
    <x v="10"/>
    <x v="0"/>
    <n v="-33.32"/>
    <n v="423"/>
    <x v="7"/>
  </r>
  <r>
    <d v="2018-04-01T00:00:00"/>
    <x v="10"/>
    <x v="1"/>
    <n v="-1.51"/>
    <n v="19.079999999999998"/>
    <x v="7"/>
  </r>
  <r>
    <d v="2018-04-01T00:00:00"/>
    <x v="8"/>
    <x v="6"/>
    <n v="-4.84"/>
    <n v="654.80999999999995"/>
    <x v="7"/>
  </r>
  <r>
    <d v="2018-04-01T00:00:00"/>
    <x v="8"/>
    <x v="2"/>
    <n v="21.54"/>
    <n v="654.80999999999995"/>
    <x v="7"/>
  </r>
  <r>
    <d v="2018-04-01T00:00:00"/>
    <x v="8"/>
    <x v="3"/>
    <n v="0.96"/>
    <n v="29.53"/>
    <x v="7"/>
  </r>
  <r>
    <d v="2018-04-01T00:00:00"/>
    <x v="9"/>
    <x v="0"/>
    <n v="-286.92"/>
    <n v="2925"/>
    <x v="5"/>
  </r>
  <r>
    <d v="2018-04-01T00:00:00"/>
    <x v="9"/>
    <x v="1"/>
    <n v="-12.94"/>
    <n v="132.01"/>
    <x v="5"/>
  </r>
  <r>
    <d v="2018-04-01T00:00:00"/>
    <x v="10"/>
    <x v="0"/>
    <n v="-363.71"/>
    <n v="4617"/>
    <x v="5"/>
  </r>
  <r>
    <d v="2018-04-01T00:00:00"/>
    <x v="10"/>
    <x v="1"/>
    <n v="-16.38"/>
    <n v="208.35"/>
    <x v="5"/>
  </r>
  <r>
    <d v="2018-04-01T00:00:00"/>
    <x v="8"/>
    <x v="6"/>
    <n v="-55.96"/>
    <n v="7542"/>
    <x v="5"/>
  </r>
  <r>
    <d v="2018-04-01T00:00:00"/>
    <x v="8"/>
    <x v="2"/>
    <n v="248.21"/>
    <n v="7542"/>
    <x v="5"/>
  </r>
  <r>
    <d v="2018-04-01T00:00:00"/>
    <x v="8"/>
    <x v="3"/>
    <n v="11.18"/>
    <n v="340.09"/>
    <x v="5"/>
  </r>
  <r>
    <d v="2018-04-01T00:00:00"/>
    <x v="9"/>
    <x v="0"/>
    <n v="-3470.77"/>
    <n v="35380"/>
    <x v="4"/>
  </r>
  <r>
    <d v="2018-04-01T00:00:00"/>
    <x v="9"/>
    <x v="1"/>
    <n v="-156.53"/>
    <n v="1595.64"/>
    <x v="4"/>
  </r>
  <r>
    <d v="2018-04-01T00:00:00"/>
    <x v="10"/>
    <x v="0"/>
    <n v="-4412.6899999999996"/>
    <n v="56020"/>
    <x v="4"/>
  </r>
  <r>
    <d v="2018-04-01T00:00:00"/>
    <x v="10"/>
    <x v="1"/>
    <n v="-199.02"/>
    <n v="2526.5"/>
    <x v="4"/>
  </r>
  <r>
    <d v="2018-04-01T00:00:00"/>
    <x v="8"/>
    <x v="2"/>
    <n v="3007.06"/>
    <n v="91400"/>
    <x v="4"/>
  </r>
  <r>
    <d v="2018-04-01T00:00:00"/>
    <x v="8"/>
    <x v="3"/>
    <n v="135.62"/>
    <n v="4122.1400000000003"/>
    <x v="4"/>
  </r>
  <r>
    <d v="2018-04-01T00:00:00"/>
    <x v="9"/>
    <x v="0"/>
    <n v="-1542.53"/>
    <n v="15724"/>
    <x v="0"/>
  </r>
  <r>
    <d v="2018-04-01T00:00:00"/>
    <x v="9"/>
    <x v="1"/>
    <n v="-69.56"/>
    <n v="709.16"/>
    <x v="0"/>
  </r>
  <r>
    <d v="2018-04-01T00:00:00"/>
    <x v="10"/>
    <x v="0"/>
    <n v="-1961.06"/>
    <n v="24896"/>
    <x v="0"/>
  </r>
  <r>
    <d v="2018-04-01T00:00:00"/>
    <x v="10"/>
    <x v="1"/>
    <n v="-88.44"/>
    <n v="1122.81"/>
    <x v="0"/>
  </r>
  <r>
    <d v="2018-04-01T00:00:00"/>
    <x v="8"/>
    <x v="2"/>
    <n v="1336.4"/>
    <n v="40620"/>
    <x v="0"/>
  </r>
  <r>
    <d v="2018-04-01T00:00:00"/>
    <x v="8"/>
    <x v="3"/>
    <n v="60.27"/>
    <n v="1831.96"/>
    <x v="0"/>
  </r>
  <r>
    <d v="2018-04-01T00:00:00"/>
    <x v="10"/>
    <x v="0"/>
    <n v="-438.36"/>
    <n v="5565"/>
    <x v="14"/>
  </r>
  <r>
    <d v="2018-04-01T00:00:00"/>
    <x v="10"/>
    <x v="1"/>
    <n v="-19.77"/>
    <n v="250.98"/>
    <x v="14"/>
  </r>
  <r>
    <d v="2018-04-01T00:00:00"/>
    <x v="8"/>
    <x v="6"/>
    <n v="-67.19"/>
    <n v="9080"/>
    <x v="14"/>
  </r>
  <r>
    <d v="2018-04-01T00:00:00"/>
    <x v="8"/>
    <x v="2"/>
    <n v="298.73"/>
    <n v="9080"/>
    <x v="14"/>
  </r>
  <r>
    <d v="2018-04-01T00:00:00"/>
    <x v="8"/>
    <x v="3"/>
    <n v="13.47"/>
    <n v="409.51"/>
    <x v="14"/>
  </r>
  <r>
    <d v="2018-04-01T00:00:00"/>
    <x v="9"/>
    <x v="7"/>
    <n v="19.72"/>
    <n v="-201"/>
    <x v="17"/>
  </r>
  <r>
    <d v="2018-04-01T00:00:00"/>
    <x v="10"/>
    <x v="7"/>
    <n v="25.13"/>
    <n v="-319"/>
    <x v="17"/>
  </r>
  <r>
    <d v="2018-04-01T00:00:00"/>
    <x v="8"/>
    <x v="8"/>
    <n v="-17.11"/>
    <n v="-520"/>
    <x v="17"/>
  </r>
  <r>
    <d v="2018-04-01T00:00:00"/>
    <x v="8"/>
    <x v="9"/>
    <n v="3.85"/>
    <n v="-520"/>
    <x v="17"/>
  </r>
  <r>
    <d v="2018-04-01T00:00:00"/>
    <x v="9"/>
    <x v="0"/>
    <n v="-22173.06"/>
    <n v="226024.83"/>
    <x v="1"/>
  </r>
  <r>
    <d v="2018-04-01T00:00:00"/>
    <x v="9"/>
    <x v="1"/>
    <n v="-1000.01"/>
    <n v="10193.73"/>
    <x v="1"/>
  </r>
  <r>
    <d v="2018-04-01T00:00:00"/>
    <x v="9"/>
    <x v="4"/>
    <n v="-146.6"/>
    <n v="1494.57"/>
    <x v="3"/>
  </r>
  <r>
    <d v="2018-04-01T00:00:00"/>
    <x v="9"/>
    <x v="5"/>
    <n v="-6.6"/>
    <n v="67.42"/>
    <x v="3"/>
  </r>
  <r>
    <d v="2018-04-01T00:00:00"/>
    <x v="10"/>
    <x v="4"/>
    <n v="-186.83"/>
    <n v="2372"/>
    <x v="3"/>
  </r>
  <r>
    <d v="2018-04-01T00:00:00"/>
    <x v="10"/>
    <x v="5"/>
    <n v="-8.4"/>
    <n v="106.98"/>
    <x v="3"/>
  </r>
  <r>
    <d v="2018-04-01T00:00:00"/>
    <x v="9"/>
    <x v="0"/>
    <n v="-344.82"/>
    <n v="3515"/>
    <x v="14"/>
  </r>
  <r>
    <d v="2018-04-01T00:00:00"/>
    <x v="9"/>
    <x v="1"/>
    <n v="-15.55"/>
    <n v="158.53"/>
    <x v="14"/>
  </r>
  <r>
    <d v="2018-04-01T00:00:00"/>
    <x v="10"/>
    <x v="0"/>
    <n v="-1.02"/>
    <n v="13"/>
    <x v="5"/>
  </r>
  <r>
    <d v="2018-04-01T00:00:00"/>
    <x v="10"/>
    <x v="1"/>
    <n v="-0.05"/>
    <n v="0.59"/>
    <x v="5"/>
  </r>
  <r>
    <d v="2018-04-01T00:00:00"/>
    <x v="8"/>
    <x v="6"/>
    <n v="-0.1"/>
    <n v="13"/>
    <x v="5"/>
  </r>
  <r>
    <d v="2018-04-01T00:00:00"/>
    <x v="8"/>
    <x v="2"/>
    <n v="0.43"/>
    <n v="13"/>
    <x v="5"/>
  </r>
  <r>
    <d v="2018-04-01T00:00:00"/>
    <x v="8"/>
    <x v="3"/>
    <n v="0.02"/>
    <n v="0.59"/>
    <x v="5"/>
  </r>
  <r>
    <d v="2018-03-01T00:00:00"/>
    <x v="10"/>
    <x v="0"/>
    <n v="-85.07"/>
    <n v="1080"/>
    <x v="14"/>
  </r>
  <r>
    <d v="2018-03-01T00:00:00"/>
    <x v="10"/>
    <x v="1"/>
    <n v="-3.84"/>
    <n v="48.71"/>
    <x v="14"/>
  </r>
  <r>
    <d v="2018-03-01T00:00:00"/>
    <x v="10"/>
    <x v="0"/>
    <n v="-7.01"/>
    <n v="89"/>
    <x v="5"/>
  </r>
  <r>
    <d v="2018-03-01T00:00:00"/>
    <x v="10"/>
    <x v="1"/>
    <n v="-0.32"/>
    <n v="4.01"/>
    <x v="5"/>
  </r>
  <r>
    <d v="2018-03-01T00:00:00"/>
    <x v="11"/>
    <x v="0"/>
    <n v="-8.73"/>
    <n v="119"/>
    <x v="5"/>
  </r>
  <r>
    <d v="2018-03-01T00:00:00"/>
    <x v="11"/>
    <x v="1"/>
    <n v="-0.39"/>
    <n v="5.37"/>
    <x v="5"/>
  </r>
  <r>
    <d v="2018-03-01T00:00:00"/>
    <x v="8"/>
    <x v="6"/>
    <n v="-1.54"/>
    <n v="208"/>
    <x v="5"/>
  </r>
  <r>
    <d v="2018-03-01T00:00:00"/>
    <x v="8"/>
    <x v="2"/>
    <n v="6.84"/>
    <n v="208"/>
    <x v="5"/>
  </r>
  <r>
    <d v="2018-03-01T00:00:00"/>
    <x v="8"/>
    <x v="3"/>
    <n v="0.31"/>
    <n v="9.3800000000000008"/>
    <x v="5"/>
  </r>
  <r>
    <d v="2018-03-01T00:00:00"/>
    <x v="10"/>
    <x v="0"/>
    <n v="-38.51"/>
    <n v="489"/>
    <x v="6"/>
  </r>
  <r>
    <d v="2018-03-01T00:00:00"/>
    <x v="10"/>
    <x v="1"/>
    <n v="-1.74"/>
    <n v="22.05"/>
    <x v="6"/>
  </r>
  <r>
    <d v="2018-03-01T00:00:00"/>
    <x v="11"/>
    <x v="0"/>
    <n v="-20.97"/>
    <n v="286"/>
    <x v="6"/>
  </r>
  <r>
    <d v="2018-03-01T00:00:00"/>
    <x v="11"/>
    <x v="1"/>
    <n v="-0.95"/>
    <n v="12.9"/>
    <x v="6"/>
  </r>
  <r>
    <d v="2018-03-01T00:00:00"/>
    <x v="8"/>
    <x v="3"/>
    <n v="19.09"/>
    <n v="581.01"/>
    <x v="1"/>
  </r>
  <r>
    <d v="2018-03-01T00:00:00"/>
    <x v="10"/>
    <x v="4"/>
    <n v="-31.88"/>
    <n v="404.84"/>
    <x v="3"/>
  </r>
  <r>
    <d v="2018-03-01T00:00:00"/>
    <x v="10"/>
    <x v="5"/>
    <n v="-1.42"/>
    <n v="18.260000000000002"/>
    <x v="3"/>
  </r>
  <r>
    <d v="2018-03-01T00:00:00"/>
    <x v="11"/>
    <x v="4"/>
    <n v="-39.68"/>
    <n v="541"/>
    <x v="3"/>
  </r>
  <r>
    <d v="2018-03-01T00:00:00"/>
    <x v="11"/>
    <x v="5"/>
    <n v="-1.78"/>
    <n v="24.38"/>
    <x v="3"/>
  </r>
  <r>
    <d v="2018-03-01T00:00:00"/>
    <x v="10"/>
    <x v="4"/>
    <n v="-15.69"/>
    <n v="199.02"/>
    <x v="3"/>
  </r>
  <r>
    <d v="2018-03-01T00:00:00"/>
    <x v="10"/>
    <x v="5"/>
    <n v="-0.71"/>
    <n v="8.9700000000000006"/>
    <x v="3"/>
  </r>
  <r>
    <d v="2018-03-01T00:00:00"/>
    <x v="11"/>
    <x v="4"/>
    <n v="-19.5"/>
    <n v="266"/>
    <x v="3"/>
  </r>
  <r>
    <d v="2018-03-01T00:00:00"/>
    <x v="11"/>
    <x v="5"/>
    <n v="-0.88"/>
    <n v="11.99"/>
    <x v="3"/>
  </r>
  <r>
    <d v="2018-03-01T00:00:00"/>
    <x v="10"/>
    <x v="0"/>
    <n v="-1331.16"/>
    <n v="16899.52"/>
    <x v="1"/>
  </r>
  <r>
    <d v="2018-03-01T00:00:00"/>
    <x v="10"/>
    <x v="1"/>
    <n v="-60"/>
    <n v="762.19"/>
    <x v="1"/>
  </r>
  <r>
    <d v="2018-03-01T00:00:00"/>
    <x v="11"/>
    <x v="0"/>
    <n v="-1652.84"/>
    <n v="22540"/>
    <x v="1"/>
  </r>
  <r>
    <d v="2018-03-01T00:00:00"/>
    <x v="11"/>
    <x v="1"/>
    <n v="-74.56"/>
    <n v="1016.55"/>
    <x v="1"/>
  </r>
  <r>
    <d v="2018-03-01T00:00:00"/>
    <x v="8"/>
    <x v="2"/>
    <n v="1297.56"/>
    <n v="39439.519999999997"/>
    <x v="1"/>
  </r>
  <r>
    <d v="2018-03-01T00:00:00"/>
    <x v="8"/>
    <x v="3"/>
    <n v="58.52"/>
    <n v="1778.74"/>
    <x v="1"/>
  </r>
  <r>
    <d v="2018-03-01T00:00:00"/>
    <x v="8"/>
    <x v="6"/>
    <n v="-291.85000000000002"/>
    <n v="39439.519999999997"/>
    <x v="1"/>
  </r>
  <r>
    <d v="2018-03-01T00:00:00"/>
    <x v="8"/>
    <x v="6"/>
    <n v="-35.17"/>
    <n v="4752.08"/>
    <x v="7"/>
  </r>
  <r>
    <d v="2018-03-01T00:00:00"/>
    <x v="10"/>
    <x v="0"/>
    <n v="-434.84"/>
    <n v="5520.3"/>
    <x v="1"/>
  </r>
  <r>
    <d v="2018-03-01T00:00:00"/>
    <x v="10"/>
    <x v="1"/>
    <n v="-19.61"/>
    <n v="248.97"/>
    <x v="1"/>
  </r>
  <r>
    <d v="2018-03-01T00:00:00"/>
    <x v="11"/>
    <x v="0"/>
    <n v="-539.86"/>
    <n v="7362"/>
    <x v="1"/>
  </r>
  <r>
    <d v="2018-03-01T00:00:00"/>
    <x v="11"/>
    <x v="1"/>
    <n v="-24.37"/>
    <n v="332.03"/>
    <x v="1"/>
  </r>
  <r>
    <d v="2018-03-01T00:00:00"/>
    <x v="8"/>
    <x v="6"/>
    <n v="-95.33"/>
    <n v="12882.3"/>
    <x v="1"/>
  </r>
  <r>
    <d v="2018-03-01T00:00:00"/>
    <x v="8"/>
    <x v="2"/>
    <n v="423.83"/>
    <n v="12882.3"/>
    <x v="1"/>
  </r>
  <r>
    <d v="2018-03-01T00:00:00"/>
    <x v="8"/>
    <x v="4"/>
    <n v="-8.25"/>
    <n v="94"/>
    <x v="3"/>
  </r>
  <r>
    <d v="2018-03-01T00:00:00"/>
    <x v="8"/>
    <x v="5"/>
    <n v="-0.37"/>
    <n v="4.24"/>
    <x v="3"/>
  </r>
  <r>
    <d v="2018-03-01T00:00:00"/>
    <x v="11"/>
    <x v="0"/>
    <n v="-2.71"/>
    <n v="37"/>
    <x v="6"/>
  </r>
  <r>
    <d v="2018-03-01T00:00:00"/>
    <x v="11"/>
    <x v="1"/>
    <n v="-0.12"/>
    <n v="1.67"/>
    <x v="6"/>
  </r>
  <r>
    <d v="2018-03-01T00:00:00"/>
    <x v="8"/>
    <x v="6"/>
    <n v="-0.76"/>
    <n v="103"/>
    <x v="6"/>
  </r>
  <r>
    <d v="2018-03-01T00:00:00"/>
    <x v="10"/>
    <x v="0"/>
    <n v="-147.07"/>
    <n v="1867.08"/>
    <x v="7"/>
  </r>
  <r>
    <d v="2018-03-01T00:00:00"/>
    <x v="10"/>
    <x v="1"/>
    <n v="-6.63"/>
    <n v="84.21"/>
    <x v="7"/>
  </r>
  <r>
    <d v="2018-03-01T00:00:00"/>
    <x v="11"/>
    <x v="0"/>
    <n v="-211.56"/>
    <n v="2885"/>
    <x v="7"/>
  </r>
  <r>
    <d v="2018-03-01T00:00:00"/>
    <x v="11"/>
    <x v="1"/>
    <n v="-9.5399999999999991"/>
    <n v="130.11000000000001"/>
    <x v="7"/>
  </r>
  <r>
    <d v="2018-03-01T00:00:00"/>
    <x v="8"/>
    <x v="2"/>
    <n v="156.34"/>
    <n v="4752.08"/>
    <x v="7"/>
  </r>
  <r>
    <d v="2018-03-01T00:00:00"/>
    <x v="8"/>
    <x v="3"/>
    <n v="7.05"/>
    <n v="214.32"/>
    <x v="7"/>
  </r>
  <r>
    <d v="2018-03-01T00:00:00"/>
    <x v="10"/>
    <x v="0"/>
    <n v="-320.60000000000002"/>
    <n v="4070.03"/>
    <x v="12"/>
  </r>
  <r>
    <d v="2018-03-01T00:00:00"/>
    <x v="10"/>
    <x v="1"/>
    <n v="-14.46"/>
    <n v="183.56"/>
    <x v="12"/>
  </r>
  <r>
    <d v="2018-03-01T00:00:00"/>
    <x v="11"/>
    <x v="0"/>
    <n v="-461.25"/>
    <n v="6290"/>
    <x v="12"/>
  </r>
  <r>
    <d v="2018-03-01T00:00:00"/>
    <x v="11"/>
    <x v="1"/>
    <n v="-20.8"/>
    <n v="283.68"/>
    <x v="12"/>
  </r>
  <r>
    <d v="2018-03-01T00:00:00"/>
    <x v="8"/>
    <x v="2"/>
    <n v="340.84"/>
    <n v="10360.030000000001"/>
    <x v="12"/>
  </r>
  <r>
    <d v="2018-03-01T00:00:00"/>
    <x v="8"/>
    <x v="3"/>
    <n v="15.37"/>
    <n v="467.24"/>
    <x v="12"/>
  </r>
  <r>
    <d v="2018-04-01T00:00:00"/>
    <x v="10"/>
    <x v="0"/>
    <n v="-843.36"/>
    <n v="10706.58"/>
    <x v="28"/>
  </r>
  <r>
    <d v="2018-04-01T00:00:00"/>
    <x v="10"/>
    <x v="1"/>
    <n v="-38.04"/>
    <n v="482.87"/>
    <x v="28"/>
  </r>
  <r>
    <d v="2018-04-01T00:00:00"/>
    <x v="8"/>
    <x v="2"/>
    <n v="352.25"/>
    <n v="10706.58"/>
    <x v="28"/>
  </r>
  <r>
    <d v="2018-04-01T00:00:00"/>
    <x v="8"/>
    <x v="3"/>
    <n v="15.89"/>
    <n v="482.87"/>
    <x v="28"/>
  </r>
  <r>
    <d v="2018-04-01T00:00:00"/>
    <x v="8"/>
    <x v="2"/>
    <n v="602.24"/>
    <n v="18305.18"/>
    <x v="15"/>
  </r>
  <r>
    <d v="2018-04-01T00:00:00"/>
    <x v="8"/>
    <x v="3"/>
    <n v="20.9"/>
    <n v="635.19000000000005"/>
    <x v="15"/>
  </r>
  <r>
    <d v="2018-04-01T00:00:00"/>
    <x v="10"/>
    <x v="0"/>
    <n v="-1107.31"/>
    <n v="14057.52"/>
    <x v="15"/>
  </r>
  <r>
    <d v="2018-04-01T00:00:00"/>
    <x v="10"/>
    <x v="1"/>
    <n v="-49.94"/>
    <n v="633.99"/>
    <x v="15"/>
  </r>
  <r>
    <d v="2018-04-01T00:00:00"/>
    <x v="8"/>
    <x v="2"/>
    <n v="462.49"/>
    <n v="14057.52"/>
    <x v="15"/>
  </r>
  <r>
    <d v="2018-04-01T00:00:00"/>
    <x v="8"/>
    <x v="3"/>
    <n v="20.86"/>
    <n v="633.99"/>
    <x v="15"/>
  </r>
  <r>
    <d v="2018-03-01T00:00:00"/>
    <x v="10"/>
    <x v="0"/>
    <n v="-14.41"/>
    <n v="183"/>
    <x v="2"/>
  </r>
  <r>
    <d v="2018-03-01T00:00:00"/>
    <x v="10"/>
    <x v="1"/>
    <n v="-0.65"/>
    <n v="8.26"/>
    <x v="2"/>
  </r>
  <r>
    <d v="2018-03-01T00:00:00"/>
    <x v="10"/>
    <x v="0"/>
    <n v="-16986.96"/>
    <n v="215652.57"/>
    <x v="2"/>
  </r>
  <r>
    <d v="2018-03-01T00:00:00"/>
    <x v="10"/>
    <x v="1"/>
    <n v="-766.01"/>
    <n v="9725.9500000000007"/>
    <x v="2"/>
  </r>
  <r>
    <d v="2018-05-01T00:00:00"/>
    <x v="9"/>
    <x v="4"/>
    <n v="-29.33"/>
    <n v="299"/>
    <x v="3"/>
  </r>
  <r>
    <d v="2018-05-01T00:00:00"/>
    <x v="9"/>
    <x v="5"/>
    <n v="-1.32"/>
    <n v="13.49"/>
    <x v="3"/>
  </r>
  <r>
    <d v="2018-05-01T00:00:00"/>
    <x v="2"/>
    <x v="2"/>
    <n v="174.7"/>
    <n v="3936.5"/>
    <x v="1"/>
  </r>
  <r>
    <d v="2018-05-01T00:00:00"/>
    <x v="2"/>
    <x v="3"/>
    <n v="7.88"/>
    <n v="177.53"/>
    <x v="1"/>
  </r>
  <r>
    <d v="2018-05-01T00:00:00"/>
    <x v="2"/>
    <x v="0"/>
    <n v="-369.7"/>
    <n v="3936.5"/>
    <x v="1"/>
  </r>
  <r>
    <d v="2018-05-01T00:00:00"/>
    <x v="2"/>
    <x v="1"/>
    <n v="-16.670000000000002"/>
    <n v="177.53"/>
    <x v="1"/>
  </r>
  <r>
    <d v="2018-05-01T00:00:00"/>
    <x v="2"/>
    <x v="6"/>
    <n v="0"/>
    <n v="3936.5"/>
    <x v="1"/>
  </r>
  <r>
    <d v="2018-05-01T00:00:00"/>
    <x v="2"/>
    <x v="2"/>
    <n v="9.4600000000000009"/>
    <n v="213"/>
    <x v="6"/>
  </r>
  <r>
    <d v="2018-05-01T00:00:00"/>
    <x v="2"/>
    <x v="3"/>
    <n v="0.43"/>
    <n v="9.6"/>
    <x v="6"/>
  </r>
  <r>
    <d v="2018-05-01T00:00:00"/>
    <x v="2"/>
    <x v="0"/>
    <n v="-20"/>
    <n v="213"/>
    <x v="6"/>
  </r>
  <r>
    <d v="2018-05-01T00:00:00"/>
    <x v="2"/>
    <x v="1"/>
    <n v="-0.9"/>
    <n v="9.6"/>
    <x v="6"/>
  </r>
  <r>
    <d v="2018-05-01T00:00:00"/>
    <x v="2"/>
    <x v="6"/>
    <n v="0"/>
    <n v="213"/>
    <x v="6"/>
  </r>
  <r>
    <d v="2018-05-01T00:00:00"/>
    <x v="2"/>
    <x v="4"/>
    <n v="-18.71"/>
    <n v="199.24"/>
    <x v="3"/>
  </r>
  <r>
    <d v="2018-05-01T00:00:00"/>
    <x v="2"/>
    <x v="5"/>
    <n v="-0.85"/>
    <n v="8.98"/>
    <x v="3"/>
  </r>
  <r>
    <d v="2018-05-01T00:00:00"/>
    <x v="2"/>
    <x v="4"/>
    <n v="-1.62"/>
    <n v="17.2"/>
    <x v="3"/>
  </r>
  <r>
    <d v="2018-05-01T00:00:00"/>
    <x v="2"/>
    <x v="5"/>
    <n v="-0.08"/>
    <n v="0.78"/>
    <x v="3"/>
  </r>
  <r>
    <d v="2018-05-01T00:00:00"/>
    <x v="9"/>
    <x v="4"/>
    <n v="-2.56"/>
    <n v="26"/>
    <x v="3"/>
  </r>
  <r>
    <d v="2018-05-01T00:00:00"/>
    <x v="9"/>
    <x v="5"/>
    <n v="-0.12"/>
    <n v="1.18"/>
    <x v="3"/>
  </r>
  <r>
    <d v="2018-05-01T00:00:00"/>
    <x v="9"/>
    <x v="0"/>
    <n v="-2804.38"/>
    <n v="28587"/>
    <x v="4"/>
  </r>
  <r>
    <d v="2018-05-01T00:00:00"/>
    <x v="9"/>
    <x v="1"/>
    <n v="-126.48"/>
    <n v="1289.27"/>
    <x v="4"/>
  </r>
  <r>
    <d v="2018-05-01T00:00:00"/>
    <x v="8"/>
    <x v="2"/>
    <n v="940.51"/>
    <n v="28587"/>
    <x v="4"/>
  </r>
  <r>
    <d v="2018-05-01T00:00:00"/>
    <x v="8"/>
    <x v="3"/>
    <n v="42.42"/>
    <n v="1289.27"/>
    <x v="4"/>
  </r>
  <r>
    <d v="2018-05-01T00:00:00"/>
    <x v="9"/>
    <x v="4"/>
    <n v="-30.8"/>
    <n v="314"/>
    <x v="3"/>
  </r>
  <r>
    <d v="2018-05-01T00:00:00"/>
    <x v="9"/>
    <x v="5"/>
    <n v="-1.39"/>
    <n v="14.17"/>
    <x v="3"/>
  </r>
  <r>
    <d v="2018-05-01T00:00:00"/>
    <x v="2"/>
    <x v="2"/>
    <n v="895.55"/>
    <n v="20179"/>
    <x v="0"/>
  </r>
  <r>
    <d v="2018-05-01T00:00:00"/>
    <x v="2"/>
    <x v="3"/>
    <n v="40.39"/>
    <n v="910.07"/>
    <x v="0"/>
  </r>
  <r>
    <d v="2018-05-01T00:00:00"/>
    <x v="2"/>
    <x v="0"/>
    <n v="-1895.21"/>
    <n v="20179"/>
    <x v="0"/>
  </r>
  <r>
    <d v="2018-05-01T00:00:00"/>
    <x v="2"/>
    <x v="1"/>
    <n v="-85.48"/>
    <n v="910.07"/>
    <x v="0"/>
  </r>
  <r>
    <d v="2018-05-01T00:00:00"/>
    <x v="2"/>
    <x v="2"/>
    <n v="634.32000000000005"/>
    <n v="14293"/>
    <x v="4"/>
  </r>
  <r>
    <d v="2018-05-01T00:00:00"/>
    <x v="2"/>
    <x v="3"/>
    <n v="28.61"/>
    <n v="644.61"/>
    <x v="4"/>
  </r>
  <r>
    <d v="2018-05-01T00:00:00"/>
    <x v="2"/>
    <x v="0"/>
    <n v="-1342.4"/>
    <n v="14293"/>
    <x v="4"/>
  </r>
  <r>
    <d v="2018-05-01T00:00:00"/>
    <x v="2"/>
    <x v="1"/>
    <n v="-60.54"/>
    <n v="644.61"/>
    <x v="4"/>
  </r>
  <r>
    <d v="2018-05-01T00:00:00"/>
    <x v="9"/>
    <x v="0"/>
    <n v="-3959.02"/>
    <n v="40357"/>
    <x v="0"/>
  </r>
  <r>
    <d v="2018-05-01T00:00:00"/>
    <x v="9"/>
    <x v="1"/>
    <n v="-178.55"/>
    <n v="1820.1"/>
    <x v="0"/>
  </r>
  <r>
    <d v="2018-05-01T00:00:00"/>
    <x v="8"/>
    <x v="2"/>
    <n v="1327.75"/>
    <n v="40357"/>
    <x v="0"/>
  </r>
  <r>
    <d v="2018-03-01T00:00:00"/>
    <x v="11"/>
    <x v="1"/>
    <n v="-100.67"/>
    <n v="1372.98"/>
    <x v="0"/>
  </r>
  <r>
    <d v="2018-03-01T00:00:00"/>
    <x v="10"/>
    <x v="0"/>
    <n v="-30.88"/>
    <n v="392"/>
    <x v="2"/>
  </r>
  <r>
    <d v="2018-03-01T00:00:00"/>
    <x v="10"/>
    <x v="1"/>
    <n v="-1.39"/>
    <n v="17.68"/>
    <x v="2"/>
  </r>
  <r>
    <d v="2018-03-01T00:00:00"/>
    <x v="11"/>
    <x v="0"/>
    <n v="-51.7"/>
    <n v="705"/>
    <x v="2"/>
  </r>
  <r>
    <d v="2018-03-01T00:00:00"/>
    <x v="11"/>
    <x v="1"/>
    <n v="-2.33"/>
    <n v="31.8"/>
    <x v="2"/>
  </r>
  <r>
    <d v="2018-03-01T00:00:00"/>
    <x v="10"/>
    <x v="4"/>
    <n v="-12.38"/>
    <n v="157.16"/>
    <x v="3"/>
  </r>
  <r>
    <d v="2018-03-01T00:00:00"/>
    <x v="10"/>
    <x v="5"/>
    <n v="-0.56000000000000005"/>
    <n v="7.08"/>
    <x v="3"/>
  </r>
  <r>
    <d v="2018-03-01T00:00:00"/>
    <x v="10"/>
    <x v="4"/>
    <n v="-5.47"/>
    <n v="69.400000000000006"/>
    <x v="3"/>
  </r>
  <r>
    <d v="2018-03-01T00:00:00"/>
    <x v="10"/>
    <x v="5"/>
    <n v="-0.25"/>
    <n v="3.13"/>
    <x v="3"/>
  </r>
  <r>
    <d v="2018-03-01T00:00:00"/>
    <x v="11"/>
    <x v="4"/>
    <n v="-7.85"/>
    <n v="107"/>
    <x v="3"/>
  </r>
  <r>
    <d v="2018-03-01T00:00:00"/>
    <x v="11"/>
    <x v="5"/>
    <n v="-0.35"/>
    <n v="4.83"/>
    <x v="3"/>
  </r>
  <r>
    <d v="2018-03-01T00:00:00"/>
    <x v="8"/>
    <x v="6"/>
    <n v="-8.1199999999999992"/>
    <n v="1097"/>
    <x v="2"/>
  </r>
  <r>
    <d v="2018-03-01T00:00:00"/>
    <x v="8"/>
    <x v="2"/>
    <n v="36.090000000000003"/>
    <n v="1097"/>
    <x v="2"/>
  </r>
  <r>
    <d v="2018-03-01T00:00:00"/>
    <x v="8"/>
    <x v="3"/>
    <n v="1.63"/>
    <n v="49.47"/>
    <x v="2"/>
  </r>
  <r>
    <d v="2018-04-01T00:00:00"/>
    <x v="9"/>
    <x v="4"/>
    <n v="-0.04"/>
    <n v="0.4"/>
    <x v="11"/>
  </r>
  <r>
    <d v="2018-04-01T00:00:00"/>
    <x v="9"/>
    <x v="5"/>
    <n v="0"/>
    <n v="0.02"/>
    <x v="11"/>
  </r>
  <r>
    <d v="2018-04-01T00:00:00"/>
    <x v="10"/>
    <x v="4"/>
    <n v="-5.83"/>
    <n v="74"/>
    <x v="11"/>
  </r>
  <r>
    <d v="2018-04-01T00:00:00"/>
    <x v="10"/>
    <x v="5"/>
    <n v="-0.26"/>
    <n v="3.34"/>
    <x v="11"/>
  </r>
  <r>
    <d v="2018-04-01T00:00:00"/>
    <x v="10"/>
    <x v="4"/>
    <n v="-14.65"/>
    <n v="186"/>
    <x v="25"/>
  </r>
  <r>
    <d v="2018-04-01T00:00:00"/>
    <x v="10"/>
    <x v="5"/>
    <n v="-0.66"/>
    <n v="8.39"/>
    <x v="25"/>
  </r>
  <r>
    <d v="2018-04-01T00:00:00"/>
    <x v="10"/>
    <x v="0"/>
    <n v="-5.36"/>
    <n v="68"/>
    <x v="9"/>
  </r>
  <r>
    <d v="2018-04-01T00:00:00"/>
    <x v="10"/>
    <x v="1"/>
    <n v="-0.24"/>
    <n v="3.07"/>
    <x v="9"/>
  </r>
  <r>
    <d v="2018-04-01T00:00:00"/>
    <x v="8"/>
    <x v="6"/>
    <n v="-0.5"/>
    <n v="68"/>
    <x v="9"/>
  </r>
  <r>
    <d v="2018-04-01T00:00:00"/>
    <x v="8"/>
    <x v="2"/>
    <n v="2.2400000000000002"/>
    <n v="68"/>
    <x v="9"/>
  </r>
  <r>
    <d v="2018-04-01T00:00:00"/>
    <x v="8"/>
    <x v="3"/>
    <n v="0.1"/>
    <n v="3.07"/>
    <x v="9"/>
  </r>
  <r>
    <d v="2018-04-01T00:00:00"/>
    <x v="8"/>
    <x v="2"/>
    <n v="88.01"/>
    <n v="2675"/>
    <x v="29"/>
  </r>
  <r>
    <d v="2018-04-01T00:00:00"/>
    <x v="8"/>
    <x v="3"/>
    <n v="3.99"/>
    <n v="120.64"/>
    <x v="29"/>
  </r>
  <r>
    <d v="2018-04-01T00:00:00"/>
    <x v="10"/>
    <x v="0"/>
    <n v="-2681.33"/>
    <n v="34040"/>
    <x v="21"/>
  </r>
  <r>
    <d v="2018-04-01T00:00:00"/>
    <x v="10"/>
    <x v="1"/>
    <n v="-120.93"/>
    <n v="1535.21"/>
    <x v="21"/>
  </r>
  <r>
    <d v="2018-04-01T00:00:00"/>
    <x v="8"/>
    <x v="2"/>
    <n v="1119.9100000000001"/>
    <n v="34040"/>
    <x v="21"/>
  </r>
  <r>
    <d v="2018-04-01T00:00:00"/>
    <x v="8"/>
    <x v="3"/>
    <n v="50.51"/>
    <n v="1535.21"/>
    <x v="21"/>
  </r>
  <r>
    <d v="2018-04-01T00:00:00"/>
    <x v="11"/>
    <x v="0"/>
    <n v="-1.32"/>
    <n v="18"/>
    <x v="16"/>
  </r>
  <r>
    <d v="2018-04-01T00:00:00"/>
    <x v="11"/>
    <x v="1"/>
    <n v="-0.06"/>
    <n v="0.82"/>
    <x v="16"/>
  </r>
  <r>
    <d v="2018-04-01T00:00:00"/>
    <x v="9"/>
    <x v="4"/>
    <n v="-0.03"/>
    <n v="0.33"/>
    <x v="3"/>
  </r>
  <r>
    <d v="2018-04-01T00:00:00"/>
    <x v="9"/>
    <x v="5"/>
    <n v="0"/>
    <n v="0.01"/>
    <x v="3"/>
  </r>
  <r>
    <d v="2018-04-01T00:00:00"/>
    <x v="10"/>
    <x v="4"/>
    <n v="-13.87"/>
    <n v="176"/>
    <x v="3"/>
  </r>
  <r>
    <d v="2018-04-01T00:00:00"/>
    <x v="10"/>
    <x v="5"/>
    <n v="-0.62"/>
    <n v="7.93"/>
    <x v="3"/>
  </r>
  <r>
    <d v="2018-04-01T00:00:00"/>
    <x v="10"/>
    <x v="0"/>
    <n v="-210.71"/>
    <n v="2675"/>
    <x v="29"/>
  </r>
  <r>
    <d v="2018-04-01T00:00:00"/>
    <x v="10"/>
    <x v="1"/>
    <n v="-9.49"/>
    <n v="120.64"/>
    <x v="29"/>
  </r>
  <r>
    <d v="2018-04-01T00:00:00"/>
    <x v="8"/>
    <x v="6"/>
    <n v="-19.79"/>
    <n v="2675"/>
    <x v="29"/>
  </r>
  <r>
    <d v="2018-04-01T00:00:00"/>
    <x v="10"/>
    <x v="0"/>
    <n v="-60.5"/>
    <n v="768"/>
    <x v="16"/>
  </r>
  <r>
    <d v="2018-04-01T00:00:00"/>
    <x v="10"/>
    <x v="1"/>
    <n v="-2.73"/>
    <n v="34.64"/>
    <x v="16"/>
  </r>
  <r>
    <d v="2018-04-01T00:00:00"/>
    <x v="8"/>
    <x v="6"/>
    <n v="-5.68"/>
    <n v="768"/>
    <x v="16"/>
  </r>
  <r>
    <d v="2018-04-01T00:00:00"/>
    <x v="8"/>
    <x v="2"/>
    <n v="25.27"/>
    <n v="768"/>
    <x v="16"/>
  </r>
  <r>
    <d v="2018-04-01T00:00:00"/>
    <x v="8"/>
    <x v="3"/>
    <n v="1.1399999999999999"/>
    <n v="34.64"/>
    <x v="16"/>
  </r>
  <r>
    <d v="2018-04-01T00:00:00"/>
    <x v="11"/>
    <x v="0"/>
    <n v="-3.81"/>
    <n v="52"/>
    <x v="26"/>
  </r>
  <r>
    <d v="2018-04-01T00:00:00"/>
    <x v="11"/>
    <x v="1"/>
    <n v="-0.17"/>
    <n v="2.35"/>
    <x v="26"/>
  </r>
  <r>
    <d v="2018-04-01T00:00:00"/>
    <x v="9"/>
    <x v="4"/>
    <n v="-0.01"/>
    <n v="0.1"/>
    <x v="25"/>
  </r>
  <r>
    <d v="2018-04-01T00:00:00"/>
    <x v="10"/>
    <x v="4"/>
    <n v="-117.95"/>
    <n v="1497.2"/>
    <x v="25"/>
  </r>
  <r>
    <d v="2018-04-01T00:00:00"/>
    <x v="10"/>
    <x v="5"/>
    <n v="-5.33"/>
    <n v="67.52"/>
    <x v="25"/>
  </r>
  <r>
    <d v="2018-06-01T00:00:00"/>
    <x v="9"/>
    <x v="4"/>
    <n v="-6.86"/>
    <n v="70"/>
    <x v="3"/>
  </r>
  <r>
    <d v="2018-06-01T00:00:00"/>
    <x v="9"/>
    <x v="5"/>
    <n v="-0.3"/>
    <n v="3.16"/>
    <x v="3"/>
  </r>
  <r>
    <d v="2018-04-01T00:00:00"/>
    <x v="8"/>
    <x v="0"/>
    <n v="-175.1"/>
    <n v="1995"/>
    <x v="6"/>
  </r>
  <r>
    <d v="2018-04-01T00:00:00"/>
    <x v="8"/>
    <x v="1"/>
    <n v="-7.9"/>
    <n v="89.97"/>
    <x v="6"/>
  </r>
  <r>
    <d v="2018-04-01T00:00:00"/>
    <x v="9"/>
    <x v="0"/>
    <n v="-4732.33"/>
    <n v="48240.02"/>
    <x v="2"/>
  </r>
  <r>
    <d v="2018-04-01T00:00:00"/>
    <x v="9"/>
    <x v="1"/>
    <n v="-213.37"/>
    <n v="2175.5700000000002"/>
    <x v="2"/>
  </r>
  <r>
    <d v="2018-06-01T00:00:00"/>
    <x v="2"/>
    <x v="0"/>
    <n v="-17344.310000000001"/>
    <n v="184670.58"/>
    <x v="2"/>
  </r>
  <r>
    <d v="2018-06-01T00:00:00"/>
    <x v="2"/>
    <x v="1"/>
    <n v="-782.36"/>
    <n v="8328.7900000000009"/>
    <x v="2"/>
  </r>
  <r>
    <d v="2018-06-01T00:00:00"/>
    <x v="2"/>
    <x v="6"/>
    <n v="0"/>
    <n v="184707.58"/>
    <x v="2"/>
  </r>
  <r>
    <d v="2018-03-01T00:00:00"/>
    <x v="10"/>
    <x v="0"/>
    <n v="-4879.9799999999996"/>
    <n v="61951.839999999997"/>
    <x v="2"/>
  </r>
  <r>
    <d v="2018-03-01T00:00:00"/>
    <x v="10"/>
    <x v="1"/>
    <n v="-220.15"/>
    <n v="2794.07"/>
    <x v="2"/>
  </r>
  <r>
    <d v="2018-03-01T00:00:00"/>
    <x v="10"/>
    <x v="0"/>
    <n v="-636.62"/>
    <n v="8081.8"/>
    <x v="1"/>
  </r>
  <r>
    <d v="2018-03-01T00:00:00"/>
    <x v="10"/>
    <x v="1"/>
    <n v="-28.71"/>
    <n v="364.51"/>
    <x v="1"/>
  </r>
  <r>
    <d v="2018-03-01T00:00:00"/>
    <x v="10"/>
    <x v="0"/>
    <n v="-5633.85"/>
    <n v="71523.520000000004"/>
    <x v="2"/>
  </r>
  <r>
    <d v="2018-03-01T00:00:00"/>
    <x v="10"/>
    <x v="1"/>
    <n v="-254.12"/>
    <n v="3225.59"/>
    <x v="2"/>
  </r>
  <r>
    <d v="2018-03-01T00:00:00"/>
    <x v="11"/>
    <x v="0"/>
    <n v="-51.56"/>
    <n v="703"/>
    <x v="6"/>
  </r>
  <r>
    <d v="2018-03-01T00:00:00"/>
    <x v="11"/>
    <x v="1"/>
    <n v="-2.33"/>
    <n v="31.71"/>
    <x v="6"/>
  </r>
  <r>
    <d v="2018-03-01T00:00:00"/>
    <x v="8"/>
    <x v="6"/>
    <n v="-11.02"/>
    <n v="1489"/>
    <x v="6"/>
  </r>
  <r>
    <d v="2018-03-01T00:00:00"/>
    <x v="8"/>
    <x v="2"/>
    <n v="48.99"/>
    <n v="1489"/>
    <x v="6"/>
  </r>
  <r>
    <d v="2018-03-01T00:00:00"/>
    <x v="8"/>
    <x v="3"/>
    <n v="2.21"/>
    <n v="67.150000000000006"/>
    <x v="6"/>
  </r>
  <r>
    <d v="2018-03-01T00:00:00"/>
    <x v="8"/>
    <x v="0"/>
    <n v="-57.23"/>
    <n v="652"/>
    <x v="6"/>
  </r>
  <r>
    <d v="2018-03-01T00:00:00"/>
    <x v="8"/>
    <x v="1"/>
    <n v="-2.58"/>
    <n v="29.41"/>
    <x v="6"/>
  </r>
  <r>
    <d v="2018-03-01T00:00:00"/>
    <x v="10"/>
    <x v="0"/>
    <n v="-14072.32"/>
    <n v="178650.15"/>
    <x v="2"/>
  </r>
  <r>
    <d v="2018-03-01T00:00:00"/>
    <x v="10"/>
    <x v="1"/>
    <n v="-634.59"/>
    <n v="8057.11"/>
    <x v="2"/>
  </r>
  <r>
    <d v="2018-03-01T00:00:00"/>
    <x v="10"/>
    <x v="0"/>
    <n v="-13559.27"/>
    <n v="172137.9"/>
    <x v="2"/>
  </r>
  <r>
    <d v="2018-03-01T00:00:00"/>
    <x v="10"/>
    <x v="1"/>
    <n v="-611.33000000000004"/>
    <n v="7763.54"/>
    <x v="2"/>
  </r>
  <r>
    <d v="2018-03-01T00:00:00"/>
    <x v="10"/>
    <x v="0"/>
    <n v="-19943.7"/>
    <n v="253189.38"/>
    <x v="2"/>
  </r>
  <r>
    <d v="2018-03-01T00:00:00"/>
    <x v="10"/>
    <x v="1"/>
    <n v="-899.53"/>
    <n v="11418.92"/>
    <x v="2"/>
  </r>
  <r>
    <d v="2018-03-01T00:00:00"/>
    <x v="10"/>
    <x v="0"/>
    <n v="-54.45"/>
    <n v="691.33"/>
    <x v="2"/>
  </r>
  <r>
    <d v="2018-03-01T00:00:00"/>
    <x v="10"/>
    <x v="1"/>
    <n v="-2.4500000000000002"/>
    <n v="31.18"/>
    <x v="2"/>
  </r>
  <r>
    <d v="2018-03-01T00:00:00"/>
    <x v="10"/>
    <x v="0"/>
    <n v="-84.05"/>
    <n v="1067"/>
    <x v="2"/>
  </r>
  <r>
    <d v="2018-03-01T00:00:00"/>
    <x v="10"/>
    <x v="1"/>
    <n v="-3.78"/>
    <n v="48.13"/>
    <x v="2"/>
  </r>
  <r>
    <d v="2018-03-01T00:00:00"/>
    <x v="10"/>
    <x v="0"/>
    <n v="-19191.86"/>
    <n v="243644.14"/>
    <x v="1"/>
  </r>
  <r>
    <d v="2018-03-01T00:00:00"/>
    <x v="10"/>
    <x v="1"/>
    <n v="-865.6"/>
    <n v="10988.32"/>
    <x v="1"/>
  </r>
  <r>
    <d v="2018-03-01T00:00:00"/>
    <x v="10"/>
    <x v="0"/>
    <n v="-37.26"/>
    <n v="472.98"/>
    <x v="2"/>
  </r>
  <r>
    <d v="2018-03-01T00:00:00"/>
    <x v="10"/>
    <x v="1"/>
    <n v="-1.68"/>
    <n v="21.33"/>
    <x v="2"/>
  </r>
  <r>
    <d v="2018-03-01T00:00:00"/>
    <x v="10"/>
    <x v="0"/>
    <n v="-9793.32"/>
    <n v="124329.89"/>
    <x v="2"/>
  </r>
  <r>
    <d v="2018-03-01T00:00:00"/>
    <x v="10"/>
    <x v="1"/>
    <n v="-441.67"/>
    <n v="5607.37"/>
    <x v="2"/>
  </r>
  <r>
    <d v="2018-03-01T00:00:00"/>
    <x v="8"/>
    <x v="2"/>
    <n v="-57.05"/>
    <n v="-1734"/>
    <x v="6"/>
  </r>
  <r>
    <d v="2018-03-01T00:00:00"/>
    <x v="8"/>
    <x v="0"/>
    <n v="-9.0399999999999991"/>
    <n v="103"/>
    <x v="1"/>
  </r>
  <r>
    <d v="2018-03-01T00:00:00"/>
    <x v="8"/>
    <x v="1"/>
    <n v="-0.41"/>
    <n v="4.6500000000000004"/>
    <x v="1"/>
  </r>
  <r>
    <d v="2018-03-01T00:00:00"/>
    <x v="11"/>
    <x v="0"/>
    <n v="-100.02"/>
    <n v="1364"/>
    <x v="24"/>
  </r>
  <r>
    <d v="2018-03-01T00:00:00"/>
    <x v="11"/>
    <x v="1"/>
    <n v="-4.5199999999999996"/>
    <n v="61.52"/>
    <x v="24"/>
  </r>
  <r>
    <d v="2018-03-01T00:00:00"/>
    <x v="11"/>
    <x v="0"/>
    <n v="-110.66"/>
    <n v="1509"/>
    <x v="22"/>
  </r>
  <r>
    <d v="2018-03-01T00:00:00"/>
    <x v="11"/>
    <x v="1"/>
    <n v="-4.99"/>
    <n v="68.06"/>
    <x v="22"/>
  </r>
  <r>
    <d v="2018-03-01T00:00:00"/>
    <x v="8"/>
    <x v="3"/>
    <n v="6.75"/>
    <n v="205.26"/>
    <x v="6"/>
  </r>
  <r>
    <d v="2018-03-01T00:00:00"/>
    <x v="8"/>
    <x v="0"/>
    <n v="-179.66"/>
    <n v="2047"/>
    <x v="6"/>
  </r>
  <r>
    <d v="2018-03-01T00:00:00"/>
    <x v="8"/>
    <x v="1"/>
    <n v="-8.11"/>
    <n v="92.31"/>
    <x v="6"/>
  </r>
  <r>
    <d v="2018-03-01T00:00:00"/>
    <x v="11"/>
    <x v="7"/>
    <n v="2.35"/>
    <n v="-32"/>
    <x v="8"/>
  </r>
  <r>
    <d v="2018-03-01T00:00:00"/>
    <x v="8"/>
    <x v="9"/>
    <n v="0.56000000000000005"/>
    <n v="-76"/>
    <x v="8"/>
  </r>
  <r>
    <d v="2018-03-01T00:00:00"/>
    <x v="8"/>
    <x v="8"/>
    <n v="-2.5"/>
    <n v="-76"/>
    <x v="8"/>
  </r>
  <r>
    <d v="2018-03-01T00:00:00"/>
    <x v="8"/>
    <x v="7"/>
    <n v="3.86"/>
    <n v="-44"/>
    <x v="8"/>
  </r>
  <r>
    <d v="2018-04-01T00:00:00"/>
    <x v="8"/>
    <x v="6"/>
    <n v="-200.28"/>
    <n v="27065.83"/>
    <x v="1"/>
  </r>
  <r>
    <d v="2018-04-01T00:00:00"/>
    <x v="8"/>
    <x v="2"/>
    <n v="890.46"/>
    <n v="27065.83"/>
    <x v="1"/>
  </r>
  <r>
    <d v="2018-04-01T00:00:00"/>
    <x v="8"/>
    <x v="3"/>
    <n v="40.159999999999997"/>
    <n v="1220.67"/>
    <x v="1"/>
  </r>
  <r>
    <d v="2018-04-01T00:00:00"/>
    <x v="9"/>
    <x v="0"/>
    <n v="-6.17"/>
    <n v="63"/>
    <x v="2"/>
  </r>
  <r>
    <d v="2018-04-01T00:00:00"/>
    <x v="9"/>
    <x v="1"/>
    <n v="-0.27"/>
    <n v="2.84"/>
    <x v="2"/>
  </r>
  <r>
    <d v="2018-04-01T00:00:00"/>
    <x v="10"/>
    <x v="0"/>
    <n v="-425.52"/>
    <n v="5401.99"/>
    <x v="2"/>
  </r>
  <r>
    <d v="2018-04-01T00:00:00"/>
    <x v="10"/>
    <x v="1"/>
    <n v="-19.21"/>
    <n v="243.63"/>
    <x v="2"/>
  </r>
  <r>
    <d v="2018-04-01T00:00:00"/>
    <x v="8"/>
    <x v="6"/>
    <n v="-40.450000000000003"/>
    <n v="5464.99"/>
    <x v="2"/>
  </r>
  <r>
    <d v="2018-04-01T00:00:00"/>
    <x v="9"/>
    <x v="0"/>
    <n v="-0.01"/>
    <n v="0.1"/>
    <x v="1"/>
  </r>
  <r>
    <d v="2018-04-01T00:00:00"/>
    <x v="10"/>
    <x v="0"/>
    <n v="-463.88"/>
    <n v="5889"/>
    <x v="1"/>
  </r>
  <r>
    <d v="2018-04-01T00:00:00"/>
    <x v="10"/>
    <x v="1"/>
    <n v="-20.92"/>
    <n v="265.58999999999997"/>
    <x v="1"/>
  </r>
  <r>
    <d v="2018-04-01T00:00:00"/>
    <x v="8"/>
    <x v="6"/>
    <n v="-43.58"/>
    <n v="5889.1"/>
    <x v="1"/>
  </r>
  <r>
    <d v="2018-04-01T00:00:00"/>
    <x v="8"/>
    <x v="2"/>
    <n v="193.75"/>
    <n v="5889.1"/>
    <x v="1"/>
  </r>
  <r>
    <d v="2018-04-01T00:00:00"/>
    <x v="8"/>
    <x v="3"/>
    <n v="8.74"/>
    <n v="265.60000000000002"/>
    <x v="1"/>
  </r>
  <r>
    <d v="2018-04-01T00:00:00"/>
    <x v="8"/>
    <x v="2"/>
    <n v="179.79"/>
    <n v="5464.99"/>
    <x v="2"/>
  </r>
  <r>
    <d v="2018-04-01T00:00:00"/>
    <x v="8"/>
    <x v="3"/>
    <n v="8.11"/>
    <n v="246.46"/>
    <x v="2"/>
  </r>
  <r>
    <d v="2018-04-01T00:00:00"/>
    <x v="9"/>
    <x v="0"/>
    <n v="0"/>
    <n v="0.03"/>
    <x v="2"/>
  </r>
  <r>
    <d v="2018-04-01T00:00:00"/>
    <x v="10"/>
    <x v="0"/>
    <n v="-3068.06"/>
    <n v="38949.94"/>
    <x v="2"/>
  </r>
  <r>
    <d v="2018-04-01T00:00:00"/>
    <x v="10"/>
    <x v="1"/>
    <n v="-138.37"/>
    <n v="1756.66"/>
    <x v="2"/>
  </r>
  <r>
    <d v="2018-04-01T00:00:00"/>
    <x v="8"/>
    <x v="6"/>
    <n v="-288.22000000000003"/>
    <n v="38949.97"/>
    <x v="2"/>
  </r>
  <r>
    <d v="2018-04-01T00:00:00"/>
    <x v="8"/>
    <x v="2"/>
    <n v="1281.46"/>
    <n v="38949.97"/>
    <x v="2"/>
  </r>
  <r>
    <d v="2018-04-01T00:00:00"/>
    <x v="8"/>
    <x v="3"/>
    <n v="57.77"/>
    <n v="1756.66"/>
    <x v="2"/>
  </r>
  <r>
    <d v="2018-04-01T00:00:00"/>
    <x v="9"/>
    <x v="0"/>
    <n v="-0.02"/>
    <n v="0.19"/>
    <x v="1"/>
  </r>
  <r>
    <d v="2018-04-01T00:00:00"/>
    <x v="9"/>
    <x v="1"/>
    <n v="0"/>
    <n v="0.01"/>
    <x v="1"/>
  </r>
  <r>
    <d v="2018-04-01T00:00:00"/>
    <x v="10"/>
    <x v="0"/>
    <n v="-2131.9499999999998"/>
    <n v="27065.64"/>
    <x v="1"/>
  </r>
  <r>
    <d v="2018-04-01T00:00:00"/>
    <x v="10"/>
    <x v="1"/>
    <n v="-96.15"/>
    <n v="1220.6600000000001"/>
    <x v="1"/>
  </r>
  <r>
    <d v="2018-04-01T00:00:00"/>
    <x v="9"/>
    <x v="0"/>
    <n v="-24.77"/>
    <n v="254.43"/>
    <x v="16"/>
  </r>
  <r>
    <d v="2018-04-01T00:00:00"/>
    <x v="9"/>
    <x v="1"/>
    <n v="-1.08"/>
    <n v="11.37"/>
    <x v="16"/>
  </r>
  <r>
    <d v="2018-04-01T00:00:00"/>
    <x v="9"/>
    <x v="0"/>
    <n v="-0.44"/>
    <n v="4.87"/>
    <x v="18"/>
  </r>
  <r>
    <d v="2018-04-01T00:00:00"/>
    <x v="9"/>
    <x v="1"/>
    <n v="0"/>
    <n v="0.18"/>
    <x v="18"/>
  </r>
  <r>
    <d v="2018-04-01T00:00:00"/>
    <x v="9"/>
    <x v="0"/>
    <n v="-0.43"/>
    <n v="4.8600000000000003"/>
    <x v="26"/>
  </r>
  <r>
    <d v="2018-04-01T00:00:00"/>
    <x v="9"/>
    <x v="1"/>
    <n v="-0.01"/>
    <n v="0.2"/>
    <x v="26"/>
  </r>
  <r>
    <d v="2018-04-01T00:00:00"/>
    <x v="10"/>
    <x v="0"/>
    <n v="-24510.73"/>
    <n v="311167.59000000003"/>
    <x v="26"/>
  </r>
  <r>
    <d v="2018-04-01T00:00:00"/>
    <x v="10"/>
    <x v="1"/>
    <n v="-1105.46"/>
    <n v="14033.65"/>
    <x v="26"/>
  </r>
  <r>
    <d v="2018-04-01T00:00:00"/>
    <x v="8"/>
    <x v="6"/>
    <n v="-2303.08"/>
    <n v="311224.45"/>
    <x v="26"/>
  </r>
  <r>
    <d v="2018-04-01T00:00:00"/>
    <x v="10"/>
    <x v="0"/>
    <n v="-70.66"/>
    <n v="897"/>
    <x v="18"/>
  </r>
  <r>
    <d v="2018-04-01T00:00:00"/>
    <x v="10"/>
    <x v="1"/>
    <n v="-3.19"/>
    <n v="40.450000000000003"/>
    <x v="18"/>
  </r>
  <r>
    <d v="2018-04-01T00:00:00"/>
    <x v="8"/>
    <x v="6"/>
    <n v="-6.64"/>
    <n v="897"/>
    <x v="18"/>
  </r>
  <r>
    <d v="2018-04-01T00:00:00"/>
    <x v="8"/>
    <x v="2"/>
    <n v="29.51"/>
    <n v="897"/>
    <x v="18"/>
  </r>
  <r>
    <d v="2018-04-01T00:00:00"/>
    <x v="8"/>
    <x v="3"/>
    <n v="1.33"/>
    <n v="40.450000000000003"/>
    <x v="18"/>
  </r>
  <r>
    <d v="2018-04-01T00:00:00"/>
    <x v="8"/>
    <x v="2"/>
    <n v="10239.299999999999"/>
    <n v="311224.45"/>
    <x v="26"/>
  </r>
  <r>
    <d v="2018-04-01T00:00:00"/>
    <x v="8"/>
    <x v="3"/>
    <n v="461.81"/>
    <n v="14036.19"/>
    <x v="26"/>
  </r>
  <r>
    <d v="2018-02-01T00:00:00"/>
    <x v="11"/>
    <x v="4"/>
    <n v="-4.3499999999999996"/>
    <n v="59.4"/>
    <x v="3"/>
  </r>
  <r>
    <d v="2018-02-01T00:00:00"/>
    <x v="11"/>
    <x v="5"/>
    <n v="-0.19"/>
    <n v="2.68"/>
    <x v="3"/>
  </r>
  <r>
    <d v="2018-02-01T00:00:00"/>
    <x v="11"/>
    <x v="4"/>
    <n v="-5.19"/>
    <n v="70.88"/>
    <x v="3"/>
  </r>
  <r>
    <d v="2018-02-01T00:00:00"/>
    <x v="11"/>
    <x v="5"/>
    <n v="-0.23"/>
    <n v="3.2"/>
    <x v="3"/>
  </r>
  <r>
    <d v="2018-02-01T00:00:00"/>
    <x v="11"/>
    <x v="0"/>
    <n v="-2220.4899999999998"/>
    <n v="30280.54"/>
    <x v="1"/>
  </r>
  <r>
    <d v="2018-02-01T00:00:00"/>
    <x v="11"/>
    <x v="1"/>
    <n v="-100.19"/>
    <n v="1365.67"/>
    <x v="1"/>
  </r>
  <r>
    <d v="2018-02-01T00:00:00"/>
    <x v="8"/>
    <x v="6"/>
    <n v="-631.52"/>
    <n v="85336.54"/>
    <x v="1"/>
  </r>
  <r>
    <d v="2018-02-01T00:00:00"/>
    <x v="8"/>
    <x v="2"/>
    <n v="2807.56"/>
    <n v="85336.54"/>
    <x v="1"/>
  </r>
  <r>
    <d v="2018-02-01T00:00:00"/>
    <x v="8"/>
    <x v="3"/>
    <n v="126.61"/>
    <n v="3848.68"/>
    <x v="1"/>
  </r>
  <r>
    <d v="2018-02-01T00:00:00"/>
    <x v="8"/>
    <x v="0"/>
    <n v="-4832.25"/>
    <n v="55056"/>
    <x v="1"/>
  </r>
  <r>
    <d v="2018-02-01T00:00:00"/>
    <x v="8"/>
    <x v="1"/>
    <n v="-217.94"/>
    <n v="2483.0300000000002"/>
    <x v="1"/>
  </r>
  <r>
    <d v="2018-02-01T00:00:00"/>
    <x v="11"/>
    <x v="4"/>
    <n v="-34.24"/>
    <n v="466.91"/>
    <x v="3"/>
  </r>
  <r>
    <d v="2018-02-01T00:00:00"/>
    <x v="11"/>
    <x v="5"/>
    <n v="-1.55"/>
    <n v="21.05"/>
    <x v="3"/>
  </r>
  <r>
    <d v="2018-02-01T00:00:00"/>
    <x v="11"/>
    <x v="4"/>
    <n v="-6.05"/>
    <n v="82.5"/>
    <x v="3"/>
  </r>
  <r>
    <d v="2018-02-01T00:00:00"/>
    <x v="11"/>
    <x v="5"/>
    <n v="-0.27"/>
    <n v="3.71"/>
    <x v="3"/>
  </r>
  <r>
    <d v="2018-02-01T00:00:00"/>
    <x v="8"/>
    <x v="4"/>
    <n v="-13.17"/>
    <n v="150"/>
    <x v="3"/>
  </r>
  <r>
    <d v="2018-02-01T00:00:00"/>
    <x v="8"/>
    <x v="5"/>
    <n v="-0.59"/>
    <n v="6.76"/>
    <x v="3"/>
  </r>
  <r>
    <d v="2018-02-01T00:00:00"/>
    <x v="8"/>
    <x v="4"/>
    <n v="-74.34"/>
    <n v="847"/>
    <x v="3"/>
  </r>
  <r>
    <d v="2018-02-01T00:00:00"/>
    <x v="8"/>
    <x v="5"/>
    <n v="-3.33"/>
    <n v="38.19"/>
    <x v="3"/>
  </r>
  <r>
    <d v="2018-02-01T00:00:00"/>
    <x v="11"/>
    <x v="4"/>
    <n v="-1.72"/>
    <n v="23.47"/>
    <x v="3"/>
  </r>
  <r>
    <d v="2018-02-01T00:00:00"/>
    <x v="11"/>
    <x v="5"/>
    <n v="-0.08"/>
    <n v="1.06"/>
    <x v="3"/>
  </r>
  <r>
    <d v="2018-02-01T00:00:00"/>
    <x v="11"/>
    <x v="0"/>
    <n v="-111.47"/>
    <n v="1520"/>
    <x v="6"/>
  </r>
  <r>
    <d v="2018-02-01T00:00:00"/>
    <x v="11"/>
    <x v="1"/>
    <n v="-5.0199999999999996"/>
    <n v="68.55"/>
    <x v="6"/>
  </r>
  <r>
    <d v="2018-02-01T00:00:00"/>
    <x v="11"/>
    <x v="0"/>
    <n v="-62.11"/>
    <n v="847"/>
    <x v="6"/>
  </r>
  <r>
    <d v="2018-02-01T00:00:00"/>
    <x v="11"/>
    <x v="1"/>
    <n v="-2.81"/>
    <n v="38.200000000000003"/>
    <x v="6"/>
  </r>
  <r>
    <d v="2018-02-01T00:00:00"/>
    <x v="8"/>
    <x v="6"/>
    <n v="-17.66"/>
    <n v="2385"/>
    <x v="6"/>
  </r>
  <r>
    <d v="2018-02-01T00:00:00"/>
    <x v="8"/>
    <x v="2"/>
    <n v="78.47"/>
    <n v="2385"/>
    <x v="6"/>
  </r>
  <r>
    <d v="2018-02-01T00:00:00"/>
    <x v="8"/>
    <x v="3"/>
    <n v="3.54"/>
    <n v="107.57"/>
    <x v="6"/>
  </r>
  <r>
    <d v="2018-02-01T00:00:00"/>
    <x v="8"/>
    <x v="0"/>
    <n v="-134.99"/>
    <n v="1538"/>
    <x v="6"/>
  </r>
  <r>
    <d v="2018-02-01T00:00:00"/>
    <x v="8"/>
    <x v="1"/>
    <n v="-6.09"/>
    <n v="69.36"/>
    <x v="6"/>
  </r>
  <r>
    <d v="2018-02-01T00:00:00"/>
    <x v="11"/>
    <x v="4"/>
    <n v="-1.27"/>
    <n v="17.36"/>
    <x v="3"/>
  </r>
  <r>
    <d v="2018-02-01T00:00:00"/>
    <x v="11"/>
    <x v="5"/>
    <n v="-0.06"/>
    <n v="0.78"/>
    <x v="3"/>
  </r>
  <r>
    <d v="2018-02-01T00:00:00"/>
    <x v="11"/>
    <x v="0"/>
    <n v="-210.53"/>
    <n v="2871"/>
    <x v="6"/>
  </r>
  <r>
    <d v="2018-02-01T00:00:00"/>
    <x v="11"/>
    <x v="1"/>
    <n v="-9.49"/>
    <n v="129.47999999999999"/>
    <x v="6"/>
  </r>
  <r>
    <d v="2018-02-01T00:00:00"/>
    <x v="8"/>
    <x v="6"/>
    <n v="-59.87"/>
    <n v="8090"/>
    <x v="6"/>
  </r>
  <r>
    <d v="2018-02-01T00:00:00"/>
    <x v="8"/>
    <x v="2"/>
    <n v="266.16000000000003"/>
    <n v="8090"/>
    <x v="6"/>
  </r>
  <r>
    <d v="2018-02-01T00:00:00"/>
    <x v="8"/>
    <x v="3"/>
    <n v="12.01"/>
    <n v="364.86"/>
    <x v="6"/>
  </r>
  <r>
    <d v="2018-02-01T00:00:00"/>
    <x v="8"/>
    <x v="0"/>
    <n v="-458.08"/>
    <n v="5219"/>
    <x v="6"/>
  </r>
  <r>
    <d v="2018-02-01T00:00:00"/>
    <x v="8"/>
    <x v="1"/>
    <n v="-20.66"/>
    <n v="235.38"/>
    <x v="6"/>
  </r>
  <r>
    <d v="2018-02-01T00:00:00"/>
    <x v="11"/>
    <x v="0"/>
    <n v="-3236.33"/>
    <n v="44133.91"/>
    <x v="1"/>
  </r>
  <r>
    <d v="2018-02-01T00:00:00"/>
    <x v="11"/>
    <x v="1"/>
    <n v="-145.96"/>
    <n v="1990.46"/>
    <x v="1"/>
  </r>
  <r>
    <d v="2018-02-01T00:00:00"/>
    <x v="8"/>
    <x v="2"/>
    <n v="1458.13"/>
    <n v="44320"/>
    <x v="4"/>
  </r>
  <r>
    <d v="2018-02-01T00:00:00"/>
    <x v="8"/>
    <x v="3"/>
    <n v="65.760000000000005"/>
    <n v="1998.83"/>
    <x v="4"/>
  </r>
  <r>
    <d v="2018-02-01T00:00:00"/>
    <x v="8"/>
    <x v="0"/>
    <n v="-2635.12"/>
    <n v="30023"/>
    <x v="4"/>
  </r>
  <r>
    <d v="2018-02-01T00:00:00"/>
    <x v="8"/>
    <x v="1"/>
    <n v="-118.84"/>
    <n v="1354.04"/>
    <x v="4"/>
  </r>
  <r>
    <d v="2018-02-01T00:00:00"/>
    <x v="8"/>
    <x v="4"/>
    <n v="-2.72"/>
    <n v="31"/>
    <x v="3"/>
  </r>
  <r>
    <d v="2018-02-01T00:00:00"/>
    <x v="8"/>
    <x v="5"/>
    <n v="-0.12"/>
    <n v="1.4"/>
    <x v="3"/>
  </r>
  <r>
    <d v="2018-02-01T00:00:00"/>
    <x v="11"/>
    <x v="0"/>
    <n v="-1846.22"/>
    <n v="25176.36"/>
    <x v="1"/>
  </r>
  <r>
    <d v="2018-02-01T00:00:00"/>
    <x v="11"/>
    <x v="1"/>
    <n v="-83.27"/>
    <n v="1135.44"/>
    <x v="1"/>
  </r>
  <r>
    <d v="2018-03-01T00:00:00"/>
    <x v="8"/>
    <x v="2"/>
    <n v="10927.69"/>
    <n v="332145.57"/>
    <x v="2"/>
  </r>
  <r>
    <d v="2018-03-01T00:00:00"/>
    <x v="8"/>
    <x v="3"/>
    <n v="492.79"/>
    <n v="14979.75"/>
    <x v="2"/>
  </r>
  <r>
    <d v="2018-03-01T00:00:00"/>
    <x v="8"/>
    <x v="0"/>
    <n v="-14034.02"/>
    <n v="159897"/>
    <x v="2"/>
  </r>
  <r>
    <d v="2018-03-01T00:00:00"/>
    <x v="8"/>
    <x v="1"/>
    <n v="-632.97"/>
    <n v="7211.41"/>
    <x v="2"/>
  </r>
  <r>
    <d v="2018-03-01T00:00:00"/>
    <x v="8"/>
    <x v="6"/>
    <n v="-1318.87"/>
    <n v="178224.45"/>
    <x v="1"/>
  </r>
  <r>
    <d v="2018-03-01T00:00:00"/>
    <x v="11"/>
    <x v="0"/>
    <n v="-16943.02"/>
    <n v="231050.55"/>
    <x v="2"/>
  </r>
  <r>
    <d v="2018-03-01T00:00:00"/>
    <x v="11"/>
    <x v="1"/>
    <n v="-764.17"/>
    <n v="10420.41"/>
    <x v="2"/>
  </r>
  <r>
    <d v="2018-03-01T00:00:00"/>
    <x v="8"/>
    <x v="6"/>
    <n v="-1983.06"/>
    <n v="267979.55"/>
    <x v="2"/>
  </r>
  <r>
    <d v="2018-03-01T00:00:00"/>
    <x v="8"/>
    <x v="2"/>
    <n v="8816.58"/>
    <n v="267979.55"/>
    <x v="2"/>
  </r>
  <r>
    <d v="2018-03-01T00:00:00"/>
    <x v="8"/>
    <x v="3"/>
    <n v="397.52"/>
    <n v="12085.92"/>
    <x v="2"/>
  </r>
  <r>
    <d v="2018-03-01T00:00:00"/>
    <x v="8"/>
    <x v="0"/>
    <n v="-3241.13"/>
    <n v="36929"/>
    <x v="2"/>
  </r>
  <r>
    <d v="2018-03-01T00:00:00"/>
    <x v="8"/>
    <x v="2"/>
    <n v="30.5"/>
    <n v="927"/>
    <x v="1"/>
  </r>
  <r>
    <d v="2018-03-01T00:00:00"/>
    <x v="8"/>
    <x v="3"/>
    <n v="1.37"/>
    <n v="41.81"/>
    <x v="1"/>
  </r>
  <r>
    <d v="2018-03-01T00:00:00"/>
    <x v="8"/>
    <x v="0"/>
    <n v="-47.21"/>
    <n v="538"/>
    <x v="1"/>
  </r>
  <r>
    <d v="2018-03-01T00:00:00"/>
    <x v="8"/>
    <x v="1"/>
    <n v="-2.13"/>
    <n v="24.27"/>
    <x v="1"/>
  </r>
  <r>
    <d v="2018-03-01T00:00:00"/>
    <x v="11"/>
    <x v="0"/>
    <n v="-68.5"/>
    <n v="934"/>
    <x v="6"/>
  </r>
  <r>
    <d v="2018-03-01T00:00:00"/>
    <x v="11"/>
    <x v="1"/>
    <n v="-3.08"/>
    <n v="42.12"/>
    <x v="6"/>
  </r>
  <r>
    <d v="2018-03-01T00:00:00"/>
    <x v="11"/>
    <x v="0"/>
    <n v="-147.77000000000001"/>
    <n v="2015"/>
    <x v="6"/>
  </r>
  <r>
    <d v="2018-03-01T00:00:00"/>
    <x v="11"/>
    <x v="1"/>
    <n v="-6.68"/>
    <n v="90.88"/>
    <x v="6"/>
  </r>
  <r>
    <d v="2018-03-01T00:00:00"/>
    <x v="8"/>
    <x v="6"/>
    <n v="-33.68"/>
    <n v="4551"/>
    <x v="6"/>
  </r>
  <r>
    <d v="2018-03-01T00:00:00"/>
    <x v="8"/>
    <x v="2"/>
    <n v="149.72999999999999"/>
    <n v="4551"/>
    <x v="6"/>
  </r>
  <r>
    <d v="2018-03-01T00:00:00"/>
    <x v="8"/>
    <x v="0"/>
    <n v="-50792.92"/>
    <n v="578707"/>
    <x v="2"/>
  </r>
  <r>
    <d v="2018-03-01T00:00:00"/>
    <x v="8"/>
    <x v="1"/>
    <n v="-2290.94"/>
    <n v="26099.7"/>
    <x v="2"/>
  </r>
  <r>
    <d v="2018-03-01T00:00:00"/>
    <x v="11"/>
    <x v="0"/>
    <n v="-19637.25"/>
    <n v="267790.28000000003"/>
    <x v="2"/>
  </r>
  <r>
    <d v="2018-03-01T00:00:00"/>
    <x v="11"/>
    <x v="1"/>
    <n v="-885.69"/>
    <n v="12077.5"/>
    <x v="2"/>
  </r>
  <r>
    <d v="2018-03-01T00:00:00"/>
    <x v="8"/>
    <x v="6"/>
    <n v="-4693.08"/>
    <n v="634207.61"/>
    <x v="2"/>
  </r>
  <r>
    <d v="2018-03-01T00:00:00"/>
    <x v="11"/>
    <x v="0"/>
    <n v="-28.52"/>
    <n v="389"/>
    <x v="1"/>
  </r>
  <r>
    <d v="2018-03-01T00:00:00"/>
    <x v="11"/>
    <x v="1"/>
    <n v="-1.29"/>
    <n v="17.54"/>
    <x v="1"/>
  </r>
  <r>
    <d v="2018-03-01T00:00:00"/>
    <x v="8"/>
    <x v="6"/>
    <n v="-6.86"/>
    <n v="927"/>
    <x v="1"/>
  </r>
  <r>
    <d v="2018-03-01T00:00:00"/>
    <x v="8"/>
    <x v="2"/>
    <n v="20865.47"/>
    <n v="634207.61"/>
    <x v="2"/>
  </r>
  <r>
    <d v="2018-03-01T00:00:00"/>
    <x v="8"/>
    <x v="3"/>
    <n v="940.95"/>
    <n v="28602.78"/>
    <x v="2"/>
  </r>
  <r>
    <d v="2018-03-01T00:00:00"/>
    <x v="8"/>
    <x v="0"/>
    <n v="-32099.82"/>
    <n v="365726"/>
    <x v="2"/>
  </r>
  <r>
    <d v="2018-03-01T00:00:00"/>
    <x v="8"/>
    <x v="1"/>
    <n v="-1447.77"/>
    <n v="16494.189999999999"/>
    <x v="2"/>
  </r>
  <r>
    <d v="2018-03-01T00:00:00"/>
    <x v="11"/>
    <x v="0"/>
    <n v="-30963.77"/>
    <n v="422245"/>
    <x v="2"/>
  </r>
  <r>
    <d v="2018-03-01T00:00:00"/>
    <x v="11"/>
    <x v="1"/>
    <n v="-1396.33"/>
    <n v="19043.21"/>
    <x v="2"/>
  </r>
  <r>
    <d v="2018-03-01T00:00:00"/>
    <x v="8"/>
    <x v="6"/>
    <n v="-7415.03"/>
    <n v="1002019"/>
    <x v="2"/>
  </r>
  <r>
    <d v="2018-03-01T00:00:00"/>
    <x v="8"/>
    <x v="2"/>
    <n v="32966.620000000003"/>
    <n v="1002019"/>
    <x v="2"/>
  </r>
  <r>
    <d v="2018-03-01T00:00:00"/>
    <x v="8"/>
    <x v="3"/>
    <n v="1486.76"/>
    <n v="45191"/>
    <x v="2"/>
  </r>
  <r>
    <d v="2018-02-01T00:00:00"/>
    <x v="11"/>
    <x v="0"/>
    <n v="-19.510000000000002"/>
    <n v="266"/>
    <x v="6"/>
  </r>
  <r>
    <d v="2018-02-01T00:00:00"/>
    <x v="11"/>
    <x v="1"/>
    <n v="-0.88"/>
    <n v="12"/>
    <x v="6"/>
  </r>
  <r>
    <d v="2018-02-01T00:00:00"/>
    <x v="11"/>
    <x v="0"/>
    <n v="-5.94"/>
    <n v="81"/>
    <x v="5"/>
  </r>
  <r>
    <d v="2018-02-01T00:00:00"/>
    <x v="11"/>
    <x v="1"/>
    <n v="-0.27"/>
    <n v="3.65"/>
    <x v="5"/>
  </r>
  <r>
    <d v="2018-02-01T00:00:00"/>
    <x v="8"/>
    <x v="6"/>
    <n v="-1.54"/>
    <n v="208"/>
    <x v="5"/>
  </r>
  <r>
    <d v="2018-02-01T00:00:00"/>
    <x v="8"/>
    <x v="4"/>
    <n v="-56.35"/>
    <n v="642"/>
    <x v="3"/>
  </r>
  <r>
    <d v="2018-02-01T00:00:00"/>
    <x v="8"/>
    <x v="5"/>
    <n v="-2.5299999999999998"/>
    <n v="28.95"/>
    <x v="3"/>
  </r>
  <r>
    <d v="2018-02-01T00:00:00"/>
    <x v="8"/>
    <x v="2"/>
    <n v="6.84"/>
    <n v="208"/>
    <x v="5"/>
  </r>
  <r>
    <d v="2018-02-01T00:00:00"/>
    <x v="8"/>
    <x v="3"/>
    <n v="0.31"/>
    <n v="9.3800000000000008"/>
    <x v="5"/>
  </r>
  <r>
    <d v="2018-02-01T00:00:00"/>
    <x v="8"/>
    <x v="0"/>
    <n v="-11.15"/>
    <n v="127"/>
    <x v="5"/>
  </r>
  <r>
    <d v="2018-02-01T00:00:00"/>
    <x v="8"/>
    <x v="1"/>
    <n v="-0.5"/>
    <n v="5.73"/>
    <x v="5"/>
  </r>
  <r>
    <d v="2018-02-01T00:00:00"/>
    <x v="8"/>
    <x v="6"/>
    <n v="-114.61"/>
    <n v="15489.11"/>
    <x v="1"/>
  </r>
  <r>
    <d v="2018-02-01T00:00:00"/>
    <x v="8"/>
    <x v="2"/>
    <n v="509.58"/>
    <n v="15489.11"/>
    <x v="1"/>
  </r>
  <r>
    <d v="2018-02-01T00:00:00"/>
    <x v="8"/>
    <x v="3"/>
    <n v="22.98"/>
    <n v="698.57"/>
    <x v="1"/>
  </r>
  <r>
    <d v="2018-02-01T00:00:00"/>
    <x v="8"/>
    <x v="0"/>
    <n v="-833.11"/>
    <n v="9492"/>
    <x v="1"/>
  </r>
  <r>
    <d v="2018-02-01T00:00:00"/>
    <x v="8"/>
    <x v="1"/>
    <n v="-37.57"/>
    <n v="428.09"/>
    <x v="1"/>
  </r>
  <r>
    <d v="2018-02-01T00:00:00"/>
    <x v="11"/>
    <x v="0"/>
    <n v="-1352.93"/>
    <n v="18449.689999999999"/>
    <x v="1"/>
  </r>
  <r>
    <d v="2018-02-01T00:00:00"/>
    <x v="11"/>
    <x v="1"/>
    <n v="-61.02"/>
    <n v="832.07"/>
    <x v="1"/>
  </r>
  <r>
    <d v="2018-02-01T00:00:00"/>
    <x v="8"/>
    <x v="6"/>
    <n v="-352.68"/>
    <n v="47660.69"/>
    <x v="1"/>
  </r>
  <r>
    <d v="2018-02-01T00:00:00"/>
    <x v="8"/>
    <x v="2"/>
    <n v="1568.11"/>
    <n v="47660.69"/>
    <x v="1"/>
  </r>
  <r>
    <d v="2018-02-01T00:00:00"/>
    <x v="8"/>
    <x v="3"/>
    <n v="70.72"/>
    <n v="2149.4699999999998"/>
    <x v="1"/>
  </r>
  <r>
    <d v="2018-02-01T00:00:00"/>
    <x v="11"/>
    <x v="4"/>
    <n v="-1.22"/>
    <n v="16.64"/>
    <x v="3"/>
  </r>
  <r>
    <d v="2018-02-01T00:00:00"/>
    <x v="11"/>
    <x v="5"/>
    <n v="-0.06"/>
    <n v="0.76"/>
    <x v="3"/>
  </r>
  <r>
    <d v="2018-02-01T00:00:00"/>
    <x v="8"/>
    <x v="4"/>
    <n v="-2.46"/>
    <n v="28"/>
    <x v="3"/>
  </r>
  <r>
    <d v="2018-02-01T00:00:00"/>
    <x v="8"/>
    <x v="5"/>
    <n v="-0.12"/>
    <n v="1.26"/>
    <x v="3"/>
  </r>
  <r>
    <d v="2018-02-01T00:00:00"/>
    <x v="11"/>
    <x v="4"/>
    <n v="-14.59"/>
    <n v="198.84"/>
    <x v="3"/>
  </r>
  <r>
    <d v="2018-02-01T00:00:00"/>
    <x v="8"/>
    <x v="0"/>
    <n v="-2563.84"/>
    <n v="29211"/>
    <x v="1"/>
  </r>
  <r>
    <d v="2018-02-01T00:00:00"/>
    <x v="8"/>
    <x v="1"/>
    <n v="-115.62"/>
    <n v="1317.41"/>
    <x v="1"/>
  </r>
  <r>
    <d v="2018-02-01T00:00:00"/>
    <x v="11"/>
    <x v="4"/>
    <n v="-29.73"/>
    <n v="405.18"/>
    <x v="3"/>
  </r>
  <r>
    <d v="2018-02-01T00:00:00"/>
    <x v="11"/>
    <x v="5"/>
    <n v="-1.33"/>
    <n v="18.27"/>
    <x v="3"/>
  </r>
  <r>
    <d v="2018-02-01T00:00:00"/>
    <x v="8"/>
    <x v="2"/>
    <n v="248.21"/>
    <n v="7542"/>
    <x v="5"/>
  </r>
  <r>
    <d v="2018-02-01T00:00:00"/>
    <x v="8"/>
    <x v="3"/>
    <n v="11.18"/>
    <n v="340.09"/>
    <x v="5"/>
  </r>
  <r>
    <d v="2018-02-01T00:00:00"/>
    <x v="8"/>
    <x v="0"/>
    <n v="-405.19"/>
    <n v="4617"/>
    <x v="5"/>
  </r>
  <r>
    <d v="2018-02-01T00:00:00"/>
    <x v="8"/>
    <x v="1"/>
    <n v="-18.18"/>
    <n v="208.35"/>
    <x v="5"/>
  </r>
  <r>
    <d v="2018-02-01T00:00:00"/>
    <x v="11"/>
    <x v="5"/>
    <n v="-0.65"/>
    <n v="8.9700000000000006"/>
    <x v="3"/>
  </r>
  <r>
    <d v="2018-02-01T00:00:00"/>
    <x v="8"/>
    <x v="4"/>
    <n v="-27.73"/>
    <n v="316"/>
    <x v="3"/>
  </r>
  <r>
    <d v="2018-02-01T00:00:00"/>
    <x v="8"/>
    <x v="5"/>
    <n v="-1.24"/>
    <n v="14.25"/>
    <x v="3"/>
  </r>
  <r>
    <d v="2018-02-01T00:00:00"/>
    <x v="11"/>
    <x v="0"/>
    <n v="-439.76"/>
    <n v="5997.11"/>
    <x v="1"/>
  </r>
  <r>
    <d v="2018-02-01T00:00:00"/>
    <x v="11"/>
    <x v="1"/>
    <n v="-19.829999999999998"/>
    <n v="270.45"/>
    <x v="1"/>
  </r>
  <r>
    <d v="2018-02-01T00:00:00"/>
    <x v="8"/>
    <x v="2"/>
    <n v="3647.95"/>
    <n v="110880"/>
    <x v="4"/>
  </r>
  <r>
    <d v="2018-02-01T00:00:00"/>
    <x v="8"/>
    <x v="3"/>
    <n v="164.52"/>
    <n v="5000.6899999999996"/>
    <x v="4"/>
  </r>
  <r>
    <d v="2018-02-01T00:00:00"/>
    <x v="8"/>
    <x v="0"/>
    <n v="-5964.67"/>
    <n v="67958"/>
    <x v="4"/>
  </r>
  <r>
    <d v="2018-02-01T00:00:00"/>
    <x v="8"/>
    <x v="1"/>
    <n v="-269.01"/>
    <n v="3064.91"/>
    <x v="4"/>
  </r>
  <r>
    <d v="2018-02-01T00:00:00"/>
    <x v="11"/>
    <x v="0"/>
    <n v="-214.57"/>
    <n v="2925"/>
    <x v="5"/>
  </r>
  <r>
    <d v="2018-02-01T00:00:00"/>
    <x v="11"/>
    <x v="1"/>
    <n v="-9.81"/>
    <n v="132.01"/>
    <x v="5"/>
  </r>
  <r>
    <d v="2018-02-01T00:00:00"/>
    <x v="8"/>
    <x v="6"/>
    <n v="-55.96"/>
    <n v="7542"/>
    <x v="5"/>
  </r>
  <r>
    <d v="2018-02-01T00:00:00"/>
    <x v="11"/>
    <x v="0"/>
    <n v="-1168.3599999999999"/>
    <n v="15933"/>
    <x v="0"/>
  </r>
  <r>
    <d v="2018-02-01T00:00:00"/>
    <x v="11"/>
    <x v="1"/>
    <n v="-52.69"/>
    <n v="718.57"/>
    <x v="0"/>
  </r>
  <r>
    <d v="2018-02-01T00:00:00"/>
    <x v="8"/>
    <x v="2"/>
    <n v="1354.17"/>
    <n v="41160"/>
    <x v="0"/>
  </r>
  <r>
    <d v="2018-02-01T00:00:00"/>
    <x v="8"/>
    <x v="3"/>
    <n v="61.08"/>
    <n v="1856.31"/>
    <x v="0"/>
  </r>
  <r>
    <d v="2018-02-01T00:00:00"/>
    <x v="8"/>
    <x v="0"/>
    <n v="-2214.17"/>
    <n v="25227"/>
    <x v="0"/>
  </r>
  <r>
    <d v="2018-02-01T00:00:00"/>
    <x v="8"/>
    <x v="1"/>
    <n v="-99.86"/>
    <n v="1137.74"/>
    <x v="0"/>
  </r>
  <r>
    <d v="2018-02-01T00:00:00"/>
    <x v="11"/>
    <x v="0"/>
    <n v="-3147.47"/>
    <n v="42922"/>
    <x v="4"/>
  </r>
  <r>
    <d v="2018-02-01T00:00:00"/>
    <x v="11"/>
    <x v="1"/>
    <n v="-141.94999999999999"/>
    <n v="1935.78"/>
    <x v="4"/>
  </r>
  <r>
    <d v="2018-02-01T00:00:00"/>
    <x v="11"/>
    <x v="0"/>
    <n v="-463.45"/>
    <n v="6320"/>
    <x v="14"/>
  </r>
  <r>
    <d v="2018-02-01T00:00:00"/>
    <x v="11"/>
    <x v="1"/>
    <n v="-20.9"/>
    <n v="285.02999999999997"/>
    <x v="14"/>
  </r>
  <r>
    <d v="2018-02-01T00:00:00"/>
    <x v="8"/>
    <x v="4"/>
    <n v="-208.17"/>
    <n v="2372"/>
    <x v="3"/>
  </r>
  <r>
    <d v="2018-02-01T00:00:00"/>
    <x v="8"/>
    <x v="5"/>
    <n v="-9.3800000000000008"/>
    <n v="106.98"/>
    <x v="3"/>
  </r>
  <r>
    <d v="2018-02-01T00:00:00"/>
    <x v="8"/>
    <x v="6"/>
    <n v="-120.81"/>
    <n v="16326"/>
    <x v="14"/>
  </r>
  <r>
    <d v="2018-02-01T00:00:00"/>
    <x v="8"/>
    <x v="2"/>
    <n v="537.13"/>
    <n v="16326"/>
    <x v="14"/>
  </r>
  <r>
    <d v="2018-02-01T00:00:00"/>
    <x v="8"/>
    <x v="3"/>
    <n v="24.23"/>
    <n v="736.3"/>
    <x v="14"/>
  </r>
  <r>
    <d v="2018-02-01T00:00:00"/>
    <x v="8"/>
    <x v="0"/>
    <n v="-878.23"/>
    <n v="10006"/>
    <x v="14"/>
  </r>
  <r>
    <d v="2018-02-01T00:00:00"/>
    <x v="8"/>
    <x v="1"/>
    <n v="-39.6"/>
    <n v="451.27"/>
    <x v="14"/>
  </r>
  <r>
    <d v="2018-02-01T00:00:00"/>
    <x v="11"/>
    <x v="7"/>
    <n v="1.1000000000000001"/>
    <n v="-15"/>
    <x v="17"/>
  </r>
  <r>
    <d v="2018-02-01T00:00:00"/>
    <x v="8"/>
    <x v="9"/>
    <n v="0.3"/>
    <n v="-40"/>
    <x v="17"/>
  </r>
  <r>
    <d v="2018-02-01T00:00:00"/>
    <x v="8"/>
    <x v="8"/>
    <n v="-1.32"/>
    <n v="-40"/>
    <x v="17"/>
  </r>
  <r>
    <d v="2018-02-01T00:00:00"/>
    <x v="8"/>
    <x v="7"/>
    <n v="2.19"/>
    <n v="-25"/>
    <x v="17"/>
  </r>
  <r>
    <d v="2018-02-01T00:00:00"/>
    <x v="11"/>
    <x v="0"/>
    <n v="-65.12"/>
    <n v="888"/>
    <x v="1"/>
  </r>
  <r>
    <d v="2018-02-01T00:00:00"/>
    <x v="11"/>
    <x v="1"/>
    <n v="-2.94"/>
    <n v="40.049999999999997"/>
    <x v="1"/>
  </r>
  <r>
    <d v="2018-02-01T00:00:00"/>
    <x v="11"/>
    <x v="0"/>
    <n v="-27.06"/>
    <n v="369"/>
    <x v="6"/>
  </r>
  <r>
    <d v="2018-02-01T00:00:00"/>
    <x v="11"/>
    <x v="1"/>
    <n v="-1.22"/>
    <n v="16.64"/>
    <x v="6"/>
  </r>
  <r>
    <d v="2018-02-01T00:00:00"/>
    <x v="11"/>
    <x v="0"/>
    <n v="-98.04"/>
    <n v="1337"/>
    <x v="6"/>
  </r>
  <r>
    <d v="2018-02-01T00:00:00"/>
    <x v="11"/>
    <x v="1"/>
    <n v="-4.43"/>
    <n v="60.3"/>
    <x v="6"/>
  </r>
  <r>
    <d v="2018-02-01T00:00:00"/>
    <x v="11"/>
    <x v="0"/>
    <n v="-147.54"/>
    <n v="2011.96"/>
    <x v="7"/>
  </r>
  <r>
    <d v="2018-02-01T00:00:00"/>
    <x v="11"/>
    <x v="1"/>
    <n v="-6.65"/>
    <n v="90.74"/>
    <x v="7"/>
  </r>
  <r>
    <d v="2018-05-01T00:00:00"/>
    <x v="8"/>
    <x v="3"/>
    <n v="59.87"/>
    <n v="1820.1"/>
    <x v="0"/>
  </r>
  <r>
    <d v="2018-05-01T00:00:00"/>
    <x v="2"/>
    <x v="4"/>
    <n v="-14.8"/>
    <n v="157.6"/>
    <x v="3"/>
  </r>
  <r>
    <d v="2018-05-01T00:00:00"/>
    <x v="2"/>
    <x v="5"/>
    <n v="-0.66"/>
    <n v="7.11"/>
    <x v="3"/>
  </r>
  <r>
    <d v="2018-04-01T00:00:00"/>
    <x v="10"/>
    <x v="0"/>
    <n v="-11301.05"/>
    <n v="143468.41"/>
    <x v="1"/>
  </r>
  <r>
    <d v="2018-04-01T00:00:00"/>
    <x v="10"/>
    <x v="1"/>
    <n v="-509.69"/>
    <n v="6470.41"/>
    <x v="1"/>
  </r>
  <r>
    <d v="2018-04-01T00:00:00"/>
    <x v="11"/>
    <x v="0"/>
    <n v="-389.46"/>
    <n v="5311"/>
    <x v="1"/>
  </r>
  <r>
    <d v="2018-04-01T00:00:00"/>
    <x v="11"/>
    <x v="1"/>
    <n v="-17.559999999999999"/>
    <n v="239.56"/>
    <x v="1"/>
  </r>
  <r>
    <d v="2018-04-01T00:00:00"/>
    <x v="8"/>
    <x v="6"/>
    <n v="-1100.99"/>
    <n v="148779.41"/>
    <x v="1"/>
  </r>
  <r>
    <d v="2018-04-01T00:00:00"/>
    <x v="8"/>
    <x v="2"/>
    <n v="4894.84"/>
    <n v="148779.41"/>
    <x v="1"/>
  </r>
  <r>
    <d v="2018-04-01T00:00:00"/>
    <x v="8"/>
    <x v="3"/>
    <n v="220.81"/>
    <n v="6709.97"/>
    <x v="1"/>
  </r>
  <r>
    <d v="2018-04-01T00:00:00"/>
    <x v="8"/>
    <x v="2"/>
    <n v="1257.51"/>
    <n v="38222"/>
    <x v="14"/>
  </r>
  <r>
    <d v="2018-04-01T00:00:00"/>
    <x v="8"/>
    <x v="3"/>
    <n v="56.72"/>
    <n v="1723.81"/>
    <x v="14"/>
  </r>
  <r>
    <d v="2018-04-01T00:00:00"/>
    <x v="10"/>
    <x v="0"/>
    <n v="-858.12"/>
    <n v="10894"/>
    <x v="14"/>
  </r>
  <r>
    <d v="2018-04-01T00:00:00"/>
    <x v="10"/>
    <x v="1"/>
    <n v="-38.700000000000003"/>
    <n v="491.32"/>
    <x v="14"/>
  </r>
  <r>
    <d v="2018-04-01T00:00:00"/>
    <x v="11"/>
    <x v="0"/>
    <n v="-843.66"/>
    <n v="11505"/>
    <x v="14"/>
  </r>
  <r>
    <d v="2018-04-01T00:00:00"/>
    <x v="11"/>
    <x v="1"/>
    <n v="-38.049999999999997"/>
    <n v="518.88"/>
    <x v="14"/>
  </r>
  <r>
    <d v="2018-04-01T00:00:00"/>
    <x v="10"/>
    <x v="0"/>
    <n v="-5983.05"/>
    <n v="75956.149999999994"/>
    <x v="1"/>
  </r>
  <r>
    <d v="2018-04-01T00:00:00"/>
    <x v="10"/>
    <x v="1"/>
    <n v="-269.86"/>
    <n v="3425.64"/>
    <x v="1"/>
  </r>
  <r>
    <d v="2018-04-01T00:00:00"/>
    <x v="11"/>
    <x v="0"/>
    <n v="-356.69"/>
    <n v="4864"/>
    <x v="1"/>
  </r>
  <r>
    <d v="2018-04-01T00:00:00"/>
    <x v="11"/>
    <x v="1"/>
    <n v="-16.079999999999998"/>
    <n v="219.39"/>
    <x v="1"/>
  </r>
  <r>
    <d v="2018-04-01T00:00:00"/>
    <x v="8"/>
    <x v="0"/>
    <n v="-1118.01"/>
    <n v="12738"/>
    <x v="14"/>
  </r>
  <r>
    <d v="2018-04-01T00:00:00"/>
    <x v="8"/>
    <x v="1"/>
    <n v="-50.42"/>
    <n v="574.48"/>
    <x v="14"/>
  </r>
  <r>
    <d v="2018-04-01T00:00:00"/>
    <x v="8"/>
    <x v="6"/>
    <n v="-282.83999999999997"/>
    <n v="38222"/>
    <x v="14"/>
  </r>
  <r>
    <d v="2018-04-01T00:00:00"/>
    <x v="10"/>
    <x v="0"/>
    <n v="-70352.36"/>
    <n v="893134.73"/>
    <x v="16"/>
  </r>
  <r>
    <d v="2018-04-01T00:00:00"/>
    <x v="10"/>
    <x v="1"/>
    <n v="-3172.96"/>
    <n v="40280.29"/>
    <x v="16"/>
  </r>
  <r>
    <d v="2018-04-01T00:00:00"/>
    <x v="8"/>
    <x v="6"/>
    <n v="-6611.16"/>
    <n v="893407.16"/>
    <x v="16"/>
  </r>
  <r>
    <d v="2018-04-01T00:00:00"/>
    <x v="8"/>
    <x v="2"/>
    <n v="29393.05"/>
    <n v="893407.16"/>
    <x v="16"/>
  </r>
  <r>
    <d v="2018-04-01T00:00:00"/>
    <x v="8"/>
    <x v="3"/>
    <n v="1325.6"/>
    <n v="40292.57"/>
    <x v="16"/>
  </r>
  <r>
    <d v="2018-04-01T00:00:00"/>
    <x v="8"/>
    <x v="6"/>
    <n v="-603.17999999999995"/>
    <n v="81512.149999999994"/>
    <x v="1"/>
  </r>
  <r>
    <d v="2018-04-01T00:00:00"/>
    <x v="8"/>
    <x v="2"/>
    <n v="2681.74"/>
    <n v="81512.149999999994"/>
    <x v="1"/>
  </r>
  <r>
    <d v="2018-04-01T00:00:00"/>
    <x v="8"/>
    <x v="3"/>
    <n v="120.94"/>
    <n v="3676.2"/>
    <x v="1"/>
  </r>
  <r>
    <d v="2018-04-01T00:00:00"/>
    <x v="8"/>
    <x v="2"/>
    <n v="81.59"/>
    <n v="2479.9899999999998"/>
    <x v="2"/>
  </r>
  <r>
    <d v="2018-04-01T00:00:00"/>
    <x v="8"/>
    <x v="3"/>
    <n v="3.68"/>
    <n v="111.85"/>
    <x v="2"/>
  </r>
  <r>
    <d v="2018-04-01T00:00:00"/>
    <x v="10"/>
    <x v="0"/>
    <n v="-16801.28"/>
    <n v="213295.28"/>
    <x v="2"/>
  </r>
  <r>
    <d v="2018-04-01T00:00:00"/>
    <x v="10"/>
    <x v="1"/>
    <n v="-757.7"/>
    <n v="9619.64"/>
    <x v="2"/>
  </r>
  <r>
    <d v="2018-04-01T00:00:00"/>
    <x v="11"/>
    <x v="0"/>
    <n v="-593.17999999999995"/>
    <n v="8089"/>
    <x v="2"/>
  </r>
  <r>
    <d v="2018-04-01T00:00:00"/>
    <x v="11"/>
    <x v="1"/>
    <n v="-26.87"/>
    <n v="364.89"/>
    <x v="2"/>
  </r>
  <r>
    <d v="2018-04-01T00:00:00"/>
    <x v="8"/>
    <x v="6"/>
    <n v="-1664.56"/>
    <n v="224937.3"/>
    <x v="2"/>
  </r>
  <r>
    <d v="2018-04-01T00:00:00"/>
    <x v="10"/>
    <x v="0"/>
    <n v="-44884.44"/>
    <n v="569815.69999999995"/>
    <x v="18"/>
  </r>
  <r>
    <d v="2018-04-01T00:00:00"/>
    <x v="10"/>
    <x v="1"/>
    <n v="-2024.32"/>
    <n v="25698.73"/>
    <x v="18"/>
  </r>
  <r>
    <d v="2018-04-01T00:00:00"/>
    <x v="8"/>
    <x v="6"/>
    <n v="-4216.62"/>
    <n v="569820.56999999995"/>
    <x v="18"/>
  </r>
  <r>
    <d v="2018-04-01T00:00:00"/>
    <x v="8"/>
    <x v="2"/>
    <n v="18747.11"/>
    <n v="569820.56999999995"/>
    <x v="18"/>
  </r>
  <r>
    <d v="2018-04-01T00:00:00"/>
    <x v="8"/>
    <x v="3"/>
    <n v="845.45"/>
    <n v="25698.93"/>
    <x v="18"/>
  </r>
  <r>
    <d v="2018-04-01T00:00:00"/>
    <x v="8"/>
    <x v="2"/>
    <n v="7400.38"/>
    <n v="224937.3"/>
    <x v="2"/>
  </r>
  <r>
    <d v="2018-04-01T00:00:00"/>
    <x v="8"/>
    <x v="3"/>
    <n v="333.77"/>
    <n v="10144.67"/>
    <x v="2"/>
  </r>
  <r>
    <d v="2018-04-01T00:00:00"/>
    <x v="10"/>
    <x v="0"/>
    <n v="-148.01"/>
    <n v="1878.99"/>
    <x v="2"/>
  </r>
  <r>
    <d v="2018-04-01T00:00:00"/>
    <x v="10"/>
    <x v="1"/>
    <n v="-6.67"/>
    <n v="84.74"/>
    <x v="2"/>
  </r>
  <r>
    <d v="2018-04-01T00:00:00"/>
    <x v="11"/>
    <x v="0"/>
    <n v="-44.07"/>
    <n v="601"/>
    <x v="2"/>
  </r>
  <r>
    <d v="2018-04-01T00:00:00"/>
    <x v="11"/>
    <x v="1"/>
    <n v="-1.99"/>
    <n v="27.11"/>
    <x v="2"/>
  </r>
  <r>
    <d v="2018-04-01T00:00:00"/>
    <x v="8"/>
    <x v="6"/>
    <n v="-18.350000000000001"/>
    <n v="2479.9899999999998"/>
    <x v="2"/>
  </r>
  <r>
    <d v="2018-03-01T00:00:00"/>
    <x v="10"/>
    <x v="0"/>
    <n v="-4083.84"/>
    <n v="51844.44"/>
    <x v="2"/>
  </r>
  <r>
    <d v="2018-03-01T00:00:00"/>
    <x v="10"/>
    <x v="1"/>
    <n v="-184.13"/>
    <n v="2338.2199999999998"/>
    <x v="2"/>
  </r>
  <r>
    <d v="2018-03-01T00:00:00"/>
    <x v="10"/>
    <x v="0"/>
    <n v="-1114.6500000000001"/>
    <n v="14150.95"/>
    <x v="1"/>
  </r>
  <r>
    <d v="2018-03-01T00:00:00"/>
    <x v="10"/>
    <x v="1"/>
    <n v="-50.26"/>
    <n v="638.22"/>
    <x v="1"/>
  </r>
  <r>
    <d v="2018-03-01T00:00:00"/>
    <x v="11"/>
    <x v="0"/>
    <n v="-2593.56"/>
    <n v="35368"/>
    <x v="1"/>
  </r>
  <r>
    <d v="2018-03-01T00:00:00"/>
    <x v="10"/>
    <x v="4"/>
    <n v="-1.62"/>
    <n v="20.56"/>
    <x v="3"/>
  </r>
  <r>
    <d v="2018-03-01T00:00:00"/>
    <x v="10"/>
    <x v="5"/>
    <n v="-7.0000000000000007E-2"/>
    <n v="0.93"/>
    <x v="3"/>
  </r>
  <r>
    <d v="2018-03-01T00:00:00"/>
    <x v="11"/>
    <x v="4"/>
    <n v="-3.67"/>
    <n v="50"/>
    <x v="3"/>
  </r>
  <r>
    <d v="2018-03-01T00:00:00"/>
    <x v="11"/>
    <x v="5"/>
    <n v="-0.16"/>
    <n v="2.25"/>
    <x v="3"/>
  </r>
  <r>
    <d v="2018-03-01T00:00:00"/>
    <x v="11"/>
    <x v="1"/>
    <n v="-116.97"/>
    <n v="1595.09"/>
    <x v="1"/>
  </r>
  <r>
    <d v="2018-03-01T00:00:00"/>
    <x v="8"/>
    <x v="2"/>
    <n v="1629.17"/>
    <n v="49518.95"/>
    <x v="1"/>
  </r>
  <r>
    <d v="2018-03-01T00:00:00"/>
    <x v="8"/>
    <x v="3"/>
    <n v="73.45"/>
    <n v="2233.3000000000002"/>
    <x v="1"/>
  </r>
  <r>
    <d v="2018-03-01T00:00:00"/>
    <x v="8"/>
    <x v="6"/>
    <n v="-366.42"/>
    <n v="49518.95"/>
    <x v="1"/>
  </r>
  <r>
    <d v="2018-03-01T00:00:00"/>
    <x v="10"/>
    <x v="0"/>
    <n v="-17452.04"/>
    <n v="221554.67"/>
    <x v="2"/>
  </r>
  <r>
    <d v="2018-03-01T00:00:00"/>
    <x v="10"/>
    <x v="1"/>
    <n v="-787.01"/>
    <n v="9992.19"/>
    <x v="2"/>
  </r>
  <r>
    <d v="2018-03-01T00:00:00"/>
    <x v="10"/>
    <x v="0"/>
    <n v="-273.57"/>
    <n v="3472.98"/>
    <x v="1"/>
  </r>
  <r>
    <d v="2018-03-01T00:00:00"/>
    <x v="10"/>
    <x v="1"/>
    <n v="-12.35"/>
    <n v="156.63"/>
    <x v="1"/>
  </r>
  <r>
    <d v="2018-03-01T00:00:00"/>
    <x v="11"/>
    <x v="0"/>
    <n v="-393.64"/>
    <n v="5368"/>
    <x v="1"/>
  </r>
  <r>
    <d v="2018-03-01T00:00:00"/>
    <x v="11"/>
    <x v="1"/>
    <n v="-17.75"/>
    <n v="242.1"/>
    <x v="1"/>
  </r>
  <r>
    <d v="2018-03-01T00:00:00"/>
    <x v="8"/>
    <x v="2"/>
    <n v="290.88"/>
    <n v="8840.98"/>
    <x v="1"/>
  </r>
  <r>
    <d v="2018-03-01T00:00:00"/>
    <x v="8"/>
    <x v="3"/>
    <n v="13.11"/>
    <n v="398.74"/>
    <x v="1"/>
  </r>
  <r>
    <d v="2018-03-01T00:00:00"/>
    <x v="8"/>
    <x v="6"/>
    <n v="-65.42"/>
    <n v="8840.98"/>
    <x v="1"/>
  </r>
  <r>
    <d v="2018-03-01T00:00:00"/>
    <x v="11"/>
    <x v="0"/>
    <n v="-418.64"/>
    <n v="5709"/>
    <x v="14"/>
  </r>
  <r>
    <d v="2018-03-01T00:00:00"/>
    <x v="11"/>
    <x v="1"/>
    <n v="-18.88"/>
    <n v="257.47000000000003"/>
    <x v="14"/>
  </r>
  <r>
    <d v="2018-03-01T00:00:00"/>
    <x v="8"/>
    <x v="6"/>
    <n v="-75.66"/>
    <n v="10225"/>
    <x v="14"/>
  </r>
  <r>
    <d v="2018-03-01T00:00:00"/>
    <x v="8"/>
    <x v="2"/>
    <n v="336.4"/>
    <n v="10225"/>
    <x v="14"/>
  </r>
  <r>
    <d v="2018-03-01T00:00:00"/>
    <x v="8"/>
    <x v="3"/>
    <n v="15.18"/>
    <n v="461.15"/>
    <x v="14"/>
  </r>
  <r>
    <d v="2018-03-01T00:00:00"/>
    <x v="8"/>
    <x v="0"/>
    <n v="-36.78"/>
    <n v="419"/>
    <x v="14"/>
  </r>
  <r>
    <d v="2018-03-01T00:00:00"/>
    <x v="8"/>
    <x v="1"/>
    <n v="-1.66"/>
    <n v="18.899999999999999"/>
    <x v="14"/>
  </r>
  <r>
    <d v="2018-03-01T00:00:00"/>
    <x v="10"/>
    <x v="0"/>
    <n v="-225.43"/>
    <n v="2862"/>
    <x v="5"/>
  </r>
  <r>
    <d v="2018-03-01T00:00:00"/>
    <x v="10"/>
    <x v="1"/>
    <n v="-10.17"/>
    <n v="129.08000000000001"/>
    <x v="5"/>
  </r>
  <r>
    <d v="2018-03-01T00:00:00"/>
    <x v="11"/>
    <x v="0"/>
    <n v="-324.72000000000003"/>
    <n v="4428"/>
    <x v="5"/>
  </r>
  <r>
    <d v="2018-03-01T00:00:00"/>
    <x v="11"/>
    <x v="1"/>
    <n v="-14.66"/>
    <n v="199.7"/>
    <x v="5"/>
  </r>
  <r>
    <d v="2018-03-01T00:00:00"/>
    <x v="8"/>
    <x v="6"/>
    <n v="-53.95"/>
    <n v="7290"/>
    <x v="5"/>
  </r>
  <r>
    <d v="2018-03-01T00:00:00"/>
    <x v="8"/>
    <x v="2"/>
    <n v="239.84"/>
    <n v="7290"/>
    <x v="5"/>
  </r>
  <r>
    <d v="2018-03-01T00:00:00"/>
    <x v="8"/>
    <x v="3"/>
    <n v="10.82"/>
    <n v="328.8"/>
    <x v="5"/>
  </r>
  <r>
    <d v="2018-03-01T00:00:00"/>
    <x v="10"/>
    <x v="0"/>
    <n v="-6.7"/>
    <n v="85"/>
    <x v="5"/>
  </r>
  <r>
    <d v="2018-03-01T00:00:00"/>
    <x v="10"/>
    <x v="1"/>
    <n v="-0.3"/>
    <n v="3.83"/>
    <x v="5"/>
  </r>
  <r>
    <d v="2018-03-01T00:00:00"/>
    <x v="11"/>
    <x v="0"/>
    <n v="-18.77"/>
    <n v="256"/>
    <x v="5"/>
  </r>
  <r>
    <d v="2018-03-01T00:00:00"/>
    <x v="11"/>
    <x v="1"/>
    <n v="-0.85"/>
    <n v="11.55"/>
    <x v="5"/>
  </r>
  <r>
    <d v="2018-03-01T00:00:00"/>
    <x v="8"/>
    <x v="6"/>
    <n v="-2.52"/>
    <n v="341"/>
    <x v="5"/>
  </r>
  <r>
    <d v="2018-03-01T00:00:00"/>
    <x v="8"/>
    <x v="2"/>
    <n v="11.22"/>
    <n v="341"/>
    <x v="5"/>
  </r>
  <r>
    <d v="2018-03-01T00:00:00"/>
    <x v="8"/>
    <x v="3"/>
    <n v="0.51"/>
    <n v="15.38"/>
    <x v="5"/>
  </r>
  <r>
    <d v="2018-03-01T00:00:00"/>
    <x v="10"/>
    <x v="0"/>
    <n v="-3.31"/>
    <n v="42"/>
    <x v="1"/>
  </r>
  <r>
    <d v="2018-03-01T00:00:00"/>
    <x v="10"/>
    <x v="1"/>
    <n v="-0.15"/>
    <n v="1.89"/>
    <x v="1"/>
  </r>
  <r>
    <d v="2018-03-01T00:00:00"/>
    <x v="10"/>
    <x v="4"/>
    <n v="-1.25"/>
    <n v="15.84"/>
    <x v="3"/>
  </r>
  <r>
    <d v="2018-03-01T00:00:00"/>
    <x v="10"/>
    <x v="5"/>
    <n v="-0.06"/>
    <n v="0.71"/>
    <x v="3"/>
  </r>
  <r>
    <d v="2018-03-01T00:00:00"/>
    <x v="11"/>
    <x v="4"/>
    <n v="-3.52"/>
    <n v="48"/>
    <x v="3"/>
  </r>
  <r>
    <d v="2018-03-01T00:00:00"/>
    <x v="11"/>
    <x v="5"/>
    <n v="-0.16"/>
    <n v="2.16"/>
    <x v="3"/>
  </r>
  <r>
    <d v="2019-01-01T00:00:00"/>
    <x v="0"/>
    <x v="0"/>
    <n v="-4.97"/>
    <n v="54"/>
    <x v="6"/>
  </r>
  <r>
    <d v="2019-01-01T00:00:00"/>
    <x v="0"/>
    <x v="1"/>
    <n v="-0.22"/>
    <n v="2.44"/>
    <x v="6"/>
  </r>
  <r>
    <d v="2019-01-01T00:00:00"/>
    <x v="1"/>
    <x v="0"/>
    <n v="-17.739999999999998"/>
    <n v="145"/>
    <x v="6"/>
  </r>
  <r>
    <d v="2018-03-01T00:00:00"/>
    <x v="8"/>
    <x v="1"/>
    <n v="-146.28"/>
    <n v="1665.48"/>
    <x v="2"/>
  </r>
  <r>
    <d v="2018-03-01T00:00:00"/>
    <x v="11"/>
    <x v="0"/>
    <n v="-141.30000000000001"/>
    <n v="1927"/>
    <x v="20"/>
  </r>
  <r>
    <d v="2018-03-01T00:00:00"/>
    <x v="11"/>
    <x v="1"/>
    <n v="-6.37"/>
    <n v="86.91"/>
    <x v="20"/>
  </r>
  <r>
    <d v="2018-03-01T00:00:00"/>
    <x v="8"/>
    <x v="2"/>
    <n v="5863.63"/>
    <n v="178224.45"/>
    <x v="1"/>
  </r>
  <r>
    <d v="2018-03-01T00:00:00"/>
    <x v="8"/>
    <x v="3"/>
    <n v="264.45"/>
    <n v="8037.96"/>
    <x v="1"/>
  </r>
  <r>
    <d v="2018-03-01T00:00:00"/>
    <x v="8"/>
    <x v="0"/>
    <n v="-1988.43"/>
    <n v="22655"/>
    <x v="1"/>
  </r>
  <r>
    <d v="2018-03-01T00:00:00"/>
    <x v="8"/>
    <x v="1"/>
    <n v="-89.69"/>
    <n v="1021.7"/>
    <x v="1"/>
  </r>
  <r>
    <d v="2018-03-01T00:00:00"/>
    <x v="11"/>
    <x v="0"/>
    <n v="-52884.86"/>
    <n v="721188.92"/>
    <x v="2"/>
  </r>
  <r>
    <d v="2018-03-01T00:00:00"/>
    <x v="11"/>
    <x v="1"/>
    <n v="-2384.96"/>
    <n v="32525.58"/>
    <x v="2"/>
  </r>
  <r>
    <d v="2018-03-01T00:00:00"/>
    <x v="11"/>
    <x v="0"/>
    <n v="-12596.63"/>
    <n v="171775.59"/>
    <x v="2"/>
  </r>
  <r>
    <d v="2018-03-01T00:00:00"/>
    <x v="11"/>
    <x v="1"/>
    <n v="-568.04999999999995"/>
    <n v="7747.07"/>
    <x v="2"/>
  </r>
  <r>
    <d v="2018-03-01T00:00:00"/>
    <x v="8"/>
    <x v="6"/>
    <n v="-2457.88"/>
    <n v="332145.57"/>
    <x v="2"/>
  </r>
  <r>
    <d v="2018-03-01T00:00:00"/>
    <x v="8"/>
    <x v="6"/>
    <n v="-20.5"/>
    <n v="2770"/>
    <x v="20"/>
  </r>
  <r>
    <d v="2018-03-01T00:00:00"/>
    <x v="8"/>
    <x v="2"/>
    <n v="91.12"/>
    <n v="2770"/>
    <x v="20"/>
  </r>
  <r>
    <d v="2018-03-01T00:00:00"/>
    <x v="8"/>
    <x v="3"/>
    <n v="4.1100000000000003"/>
    <n v="124.93"/>
    <x v="20"/>
  </r>
  <r>
    <d v="2018-03-01T00:00:00"/>
    <x v="8"/>
    <x v="0"/>
    <n v="-73.989999999999995"/>
    <n v="843"/>
    <x v="20"/>
  </r>
  <r>
    <d v="2018-03-01T00:00:00"/>
    <x v="8"/>
    <x v="1"/>
    <n v="-3.34"/>
    <n v="38.020000000000003"/>
    <x v="20"/>
  </r>
  <r>
    <d v="2018-03-01T00:00:00"/>
    <x v="11"/>
    <x v="0"/>
    <n v="-18542.45"/>
    <n v="252857.78"/>
    <x v="2"/>
  </r>
  <r>
    <d v="2018-03-01T00:00:00"/>
    <x v="11"/>
    <x v="1"/>
    <n v="-836.19"/>
    <n v="11403.8"/>
    <x v="2"/>
  </r>
  <r>
    <d v="2018-03-01T00:00:00"/>
    <x v="8"/>
    <x v="2"/>
    <n v="40832.35"/>
    <n v="1241102.02"/>
    <x v="10"/>
  </r>
  <r>
    <d v="2018-03-01T00:00:00"/>
    <x v="8"/>
    <x v="3"/>
    <n v="1841.59"/>
    <n v="55973.85"/>
    <x v="10"/>
  </r>
  <r>
    <d v="2018-03-01T00:00:00"/>
    <x v="8"/>
    <x v="0"/>
    <n v="-209.11"/>
    <n v="2382.48"/>
    <x v="10"/>
  </r>
  <r>
    <d v="2018-03-01T00:00:00"/>
    <x v="8"/>
    <x v="1"/>
    <n v="-9.44"/>
    <n v="107.46"/>
    <x v="10"/>
  </r>
  <r>
    <d v="2018-03-01T00:00:00"/>
    <x v="8"/>
    <x v="6"/>
    <n v="-9184.07"/>
    <n v="1241102.02"/>
    <x v="10"/>
  </r>
  <r>
    <d v="2018-03-01T00:00:00"/>
    <x v="8"/>
    <x v="2"/>
    <n v="27231.49"/>
    <n v="827705.13"/>
    <x v="2"/>
  </r>
  <r>
    <d v="2018-03-01T00:00:00"/>
    <x v="8"/>
    <x v="3"/>
    <n v="1228.1400000000001"/>
    <n v="37329.43"/>
    <x v="2"/>
  </r>
  <r>
    <d v="2018-03-01T00:00:00"/>
    <x v="11"/>
    <x v="0"/>
    <n v="-13140.44"/>
    <n v="179193"/>
    <x v="2"/>
  </r>
  <r>
    <d v="2018-03-01T00:00:00"/>
    <x v="11"/>
    <x v="1"/>
    <n v="-592.63"/>
    <n v="8081.64"/>
    <x v="2"/>
  </r>
  <r>
    <d v="2018-03-01T00:00:00"/>
    <x v="8"/>
    <x v="0"/>
    <n v="-52.22"/>
    <n v="595"/>
    <x v="2"/>
  </r>
  <r>
    <d v="2018-03-01T00:00:00"/>
    <x v="8"/>
    <x v="1"/>
    <n v="-2.35"/>
    <n v="26.83"/>
    <x v="2"/>
  </r>
  <r>
    <d v="2018-03-01T00:00:00"/>
    <x v="8"/>
    <x v="6"/>
    <n v="-1859.72"/>
    <n v="251311.52"/>
    <x v="2"/>
  </r>
  <r>
    <d v="2018-03-01T00:00:00"/>
    <x v="8"/>
    <x v="2"/>
    <n v="8268.18"/>
    <n v="251311.52"/>
    <x v="2"/>
  </r>
  <r>
    <d v="2018-03-01T00:00:00"/>
    <x v="8"/>
    <x v="3"/>
    <n v="372.9"/>
    <n v="11334.18"/>
    <x v="2"/>
  </r>
  <r>
    <d v="2018-03-01T00:00:00"/>
    <x v="8"/>
    <x v="1"/>
    <n v="-1.2"/>
    <n v="13.62"/>
    <x v="1"/>
  </r>
  <r>
    <d v="2018-03-01T00:00:00"/>
    <x v="8"/>
    <x v="0"/>
    <n v="-9332.85"/>
    <n v="106333.21"/>
    <x v="2"/>
  </r>
  <r>
    <d v="2018-03-01T00:00:00"/>
    <x v="8"/>
    <x v="1"/>
    <n v="-420.78"/>
    <n v="4795.55"/>
    <x v="2"/>
  </r>
  <r>
    <d v="2018-03-01T00:00:00"/>
    <x v="8"/>
    <x v="6"/>
    <n v="-6125.06"/>
    <n v="827705.13"/>
    <x v="2"/>
  </r>
  <r>
    <d v="2018-03-01T00:00:00"/>
    <x v="11"/>
    <x v="0"/>
    <n v="-6676"/>
    <n v="91041.01"/>
    <x v="2"/>
  </r>
  <r>
    <d v="2018-03-01T00:00:00"/>
    <x v="11"/>
    <x v="1"/>
    <n v="-301.10000000000002"/>
    <n v="4105.92"/>
    <x v="2"/>
  </r>
  <r>
    <d v="2018-03-01T00:00:00"/>
    <x v="8"/>
    <x v="6"/>
    <n v="-945.5"/>
    <n v="127765.27"/>
    <x v="2"/>
  </r>
  <r>
    <d v="2018-03-01T00:00:00"/>
    <x v="8"/>
    <x v="2"/>
    <n v="4203.53"/>
    <n v="127765.27"/>
    <x v="2"/>
  </r>
  <r>
    <d v="2018-03-01T00:00:00"/>
    <x v="8"/>
    <x v="3"/>
    <n v="189.59"/>
    <n v="5762.18"/>
    <x v="2"/>
  </r>
  <r>
    <d v="2018-03-01T00:00:00"/>
    <x v="8"/>
    <x v="0"/>
    <n v="-33"/>
    <n v="376"/>
    <x v="2"/>
  </r>
  <r>
    <d v="2018-03-01T00:00:00"/>
    <x v="8"/>
    <x v="1"/>
    <n v="-1.49"/>
    <n v="16.96"/>
    <x v="2"/>
  </r>
  <r>
    <d v="2018-03-01T00:00:00"/>
    <x v="8"/>
    <x v="2"/>
    <n v="6008.76"/>
    <n v="182637.42"/>
    <x v="2"/>
  </r>
  <r>
    <d v="2018-03-01T00:00:00"/>
    <x v="8"/>
    <x v="3"/>
    <n v="270.95999999999998"/>
    <n v="8237.07"/>
    <x v="2"/>
  </r>
  <r>
    <d v="2018-03-01T00:00:00"/>
    <x v="8"/>
    <x v="0"/>
    <n v="-98.57"/>
    <n v="1123"/>
    <x v="2"/>
  </r>
  <r>
    <d v="2018-03-01T00:00:00"/>
    <x v="8"/>
    <x v="1"/>
    <n v="-4.4400000000000004"/>
    <n v="50.64"/>
    <x v="2"/>
  </r>
  <r>
    <d v="2018-03-01T00:00:00"/>
    <x v="11"/>
    <x v="0"/>
    <n v="-4550.75"/>
    <n v="62058.01"/>
    <x v="1"/>
  </r>
  <r>
    <d v="2018-03-01T00:00:00"/>
    <x v="11"/>
    <x v="1"/>
    <n v="-205.27"/>
    <n v="2798.84"/>
    <x v="1"/>
  </r>
  <r>
    <d v="2018-03-01T00:00:00"/>
    <x v="8"/>
    <x v="6"/>
    <n v="-757.73"/>
    <n v="102391.74"/>
    <x v="1"/>
  </r>
  <r>
    <d v="2018-03-01T00:00:00"/>
    <x v="8"/>
    <x v="2"/>
    <n v="3368.7"/>
    <n v="102391.74"/>
    <x v="1"/>
  </r>
  <r>
    <d v="2018-03-01T00:00:00"/>
    <x v="8"/>
    <x v="3"/>
    <n v="151.93"/>
    <n v="4617.9399999999996"/>
    <x v="1"/>
  </r>
  <r>
    <d v="2018-03-01T00:00:00"/>
    <x v="8"/>
    <x v="0"/>
    <n v="-26.51"/>
    <n v="302"/>
    <x v="1"/>
  </r>
  <r>
    <d v="2018-03-01T00:00:00"/>
    <x v="11"/>
    <x v="0"/>
    <n v="-22557.55"/>
    <n v="307611.82"/>
    <x v="2"/>
  </r>
  <r>
    <d v="2018-03-01T00:00:00"/>
    <x v="11"/>
    <x v="1"/>
    <n v="-1017.38"/>
    <n v="13873.32"/>
    <x v="2"/>
  </r>
  <r>
    <d v="2018-03-01T00:00:00"/>
    <x v="8"/>
    <x v="6"/>
    <n v="-3198.55"/>
    <n v="432230.71"/>
    <x v="2"/>
  </r>
  <r>
    <d v="2018-03-01T00:00:00"/>
    <x v="8"/>
    <x v="2"/>
    <n v="14220.45"/>
    <n v="432230.71"/>
    <x v="2"/>
  </r>
  <r>
    <d v="2018-03-01T00:00:00"/>
    <x v="8"/>
    <x v="3"/>
    <n v="641.30999999999995"/>
    <n v="19493.669999999998"/>
    <x v="2"/>
  </r>
  <r>
    <d v="2018-03-01T00:00:00"/>
    <x v="8"/>
    <x v="0"/>
    <n v="-25.37"/>
    <n v="289"/>
    <x v="2"/>
  </r>
  <r>
    <d v="2018-03-01T00:00:00"/>
    <x v="8"/>
    <x v="1"/>
    <n v="-1.1399999999999999"/>
    <n v="13.03"/>
    <x v="2"/>
  </r>
  <r>
    <d v="2018-03-01T00:00:00"/>
    <x v="11"/>
    <x v="0"/>
    <n v="-9508.89"/>
    <n v="129669.98"/>
    <x v="2"/>
  </r>
  <r>
    <d v="2018-03-01T00:00:00"/>
    <x v="11"/>
    <x v="1"/>
    <n v="-428.83"/>
    <n v="5848.21"/>
    <x v="2"/>
  </r>
  <r>
    <d v="2018-03-01T00:00:00"/>
    <x v="8"/>
    <x v="6"/>
    <n v="-1351.62"/>
    <n v="182637.42"/>
    <x v="2"/>
  </r>
  <r>
    <d v="2018-03-01T00:00:00"/>
    <x v="8"/>
    <x v="2"/>
    <n v="16120.37"/>
    <n v="489982.59"/>
    <x v="2"/>
  </r>
  <r>
    <d v="2018-03-01T00:00:00"/>
    <x v="8"/>
    <x v="3"/>
    <n v="727.06"/>
    <n v="22098.41"/>
    <x v="2"/>
  </r>
  <r>
    <d v="2018-03-01T00:00:00"/>
    <x v="8"/>
    <x v="0"/>
    <n v="-20808.669999999998"/>
    <n v="237082.81"/>
    <x v="2"/>
  </r>
  <r>
    <d v="2018-03-01T00:00:00"/>
    <x v="8"/>
    <x v="1"/>
    <n v="-938.65"/>
    <n v="10692.56"/>
    <x v="2"/>
  </r>
  <r>
    <d v="2018-03-01T00:00:00"/>
    <x v="8"/>
    <x v="6"/>
    <n v="-3626.02"/>
    <n v="489982.59"/>
    <x v="2"/>
  </r>
  <r>
    <d v="2018-03-01T00:00:00"/>
    <x v="8"/>
    <x v="0"/>
    <n v="-76.53"/>
    <n v="872"/>
    <x v="2"/>
  </r>
  <r>
    <d v="2018-03-01T00:00:00"/>
    <x v="8"/>
    <x v="1"/>
    <n v="-3.45"/>
    <n v="39.32"/>
    <x v="2"/>
  </r>
  <r>
    <d v="2018-03-01T00:00:00"/>
    <x v="11"/>
    <x v="0"/>
    <n v="-1792.49"/>
    <n v="24443.98"/>
    <x v="1"/>
  </r>
  <r>
    <d v="2018-03-01T00:00:00"/>
    <x v="11"/>
    <x v="1"/>
    <n v="-80.86"/>
    <n v="1102.45"/>
    <x v="1"/>
  </r>
  <r>
    <d v="2018-03-01T00:00:00"/>
    <x v="8"/>
    <x v="6"/>
    <n v="-246.02"/>
    <n v="33243.78"/>
    <x v="1"/>
  </r>
  <r>
    <d v="2018-03-01T00:00:00"/>
    <x v="8"/>
    <x v="2"/>
    <n v="1093.73"/>
    <n v="33243.78"/>
    <x v="1"/>
  </r>
  <r>
    <d v="2018-03-01T00:00:00"/>
    <x v="8"/>
    <x v="3"/>
    <n v="49.31"/>
    <n v="1499.32"/>
    <x v="1"/>
  </r>
  <r>
    <d v="2018-03-01T00:00:00"/>
    <x v="8"/>
    <x v="0"/>
    <n v="-63.02"/>
    <n v="718"/>
    <x v="1"/>
  </r>
  <r>
    <d v="2018-03-01T00:00:00"/>
    <x v="8"/>
    <x v="1"/>
    <n v="-2.84"/>
    <n v="32.380000000000003"/>
    <x v="1"/>
  </r>
  <r>
    <d v="2018-03-01T00:00:00"/>
    <x v="11"/>
    <x v="0"/>
    <n v="-32126.240000000002"/>
    <n v="438103.99"/>
    <x v="1"/>
  </r>
  <r>
    <d v="2018-03-01T00:00:00"/>
    <x v="11"/>
    <x v="1"/>
    <n v="-1448.9"/>
    <n v="19758.55"/>
    <x v="1"/>
  </r>
  <r>
    <d v="2018-03-01T00:00:00"/>
    <x v="8"/>
    <x v="6"/>
    <n v="-5044.93"/>
    <n v="681748.13"/>
    <x v="1"/>
  </r>
  <r>
    <d v="2018-03-01T00:00:00"/>
    <x v="8"/>
    <x v="2"/>
    <n v="22429.5"/>
    <n v="681748.13"/>
    <x v="1"/>
  </r>
  <r>
    <d v="2018-03-01T00:00:00"/>
    <x v="8"/>
    <x v="3"/>
    <n v="1011.61"/>
    <n v="30746.92"/>
    <x v="1"/>
  </r>
  <r>
    <d v="2018-03-01T00:00:00"/>
    <x v="11"/>
    <x v="0"/>
    <n v="-13578.94"/>
    <n v="185175.02"/>
    <x v="2"/>
  </r>
  <r>
    <d v="2018-03-01T00:00:00"/>
    <x v="11"/>
    <x v="1"/>
    <n v="-612.36"/>
    <n v="8351.2199999999993"/>
    <x v="2"/>
  </r>
  <r>
    <d v="2018-03-01T00:00:00"/>
    <x v="8"/>
    <x v="6"/>
    <n v="-1835.15"/>
    <n v="247998.86"/>
    <x v="2"/>
  </r>
  <r>
    <d v="2018-03-01T00:00:00"/>
    <x v="11"/>
    <x v="0"/>
    <n v="-22712.13"/>
    <n v="309725"/>
    <x v="1"/>
  </r>
  <r>
    <d v="2018-03-01T00:00:00"/>
    <x v="11"/>
    <x v="1"/>
    <n v="-1024.32"/>
    <n v="13968.65"/>
    <x v="1"/>
  </r>
  <r>
    <d v="2018-03-01T00:00:00"/>
    <x v="8"/>
    <x v="6"/>
    <n v="-4011.43"/>
    <n v="542083.59"/>
    <x v="1"/>
  </r>
  <r>
    <d v="2018-03-01T00:00:00"/>
    <x v="8"/>
    <x v="2"/>
    <n v="17834.57"/>
    <n v="542083.59"/>
    <x v="1"/>
  </r>
  <r>
    <d v="2018-03-01T00:00:00"/>
    <x v="8"/>
    <x v="3"/>
    <n v="804.34"/>
    <n v="24447.95"/>
    <x v="1"/>
  </r>
  <r>
    <d v="2018-03-01T00:00:00"/>
    <x v="8"/>
    <x v="0"/>
    <n v="-12.64"/>
    <n v="144"/>
    <x v="1"/>
  </r>
  <r>
    <d v="2018-03-01T00:00:00"/>
    <x v="8"/>
    <x v="1"/>
    <n v="-0.56999999999999995"/>
    <n v="6.49"/>
    <x v="1"/>
  </r>
  <r>
    <d v="2018-03-01T00:00:00"/>
    <x v="8"/>
    <x v="2"/>
    <n v="8159.17"/>
    <n v="247998.86"/>
    <x v="2"/>
  </r>
  <r>
    <d v="2018-03-01T00:00:00"/>
    <x v="8"/>
    <x v="3"/>
    <n v="368.01"/>
    <n v="11184.8"/>
    <x v="2"/>
  </r>
  <r>
    <d v="2018-03-01T00:00:00"/>
    <x v="8"/>
    <x v="6"/>
    <n v="-3851.36"/>
    <n v="520441.9"/>
    <x v="2"/>
  </r>
  <r>
    <d v="2018-03-01T00:00:00"/>
    <x v="8"/>
    <x v="2"/>
    <n v="17122.599999999999"/>
    <n v="520441.9"/>
    <x v="2"/>
  </r>
  <r>
    <d v="2018-03-01T00:00:00"/>
    <x v="8"/>
    <x v="3"/>
    <n v="772.27"/>
    <n v="23471.86"/>
    <x v="2"/>
  </r>
  <r>
    <d v="2018-03-01T00:00:00"/>
    <x v="8"/>
    <x v="0"/>
    <n v="-851.9"/>
    <n v="9706"/>
    <x v="2"/>
  </r>
  <r>
    <d v="2018-03-01T00:00:00"/>
    <x v="8"/>
    <x v="1"/>
    <n v="-38.42"/>
    <n v="437.74"/>
    <x v="2"/>
  </r>
  <r>
    <d v="2018-03-01T00:00:00"/>
    <x v="11"/>
    <x v="0"/>
    <n v="-24013.91"/>
    <n v="327467.84000000003"/>
    <x v="2"/>
  </r>
  <r>
    <d v="2018-03-01T00:00:00"/>
    <x v="11"/>
    <x v="1"/>
    <n v="-1083"/>
    <n v="14768.74"/>
    <x v="2"/>
  </r>
  <r>
    <d v="2019-01-01T00:00:00"/>
    <x v="1"/>
    <x v="1"/>
    <n v="-0.8"/>
    <n v="6.54"/>
    <x v="6"/>
  </r>
  <r>
    <d v="2018-03-01T00:00:00"/>
    <x v="10"/>
    <x v="0"/>
    <n v="-43.18"/>
    <n v="548"/>
    <x v="5"/>
  </r>
  <r>
    <d v="2018-03-01T00:00:00"/>
    <x v="10"/>
    <x v="1"/>
    <n v="-1.96"/>
    <n v="24.73"/>
    <x v="5"/>
  </r>
  <r>
    <d v="2018-03-01T00:00:00"/>
    <x v="11"/>
    <x v="0"/>
    <n v="-121.31"/>
    <n v="1654"/>
    <x v="5"/>
  </r>
  <r>
    <d v="2018-03-01T00:00:00"/>
    <x v="11"/>
    <x v="1"/>
    <n v="-5.48"/>
    <n v="74.599999999999994"/>
    <x v="5"/>
  </r>
  <r>
    <d v="2018-03-01T00:00:00"/>
    <x v="8"/>
    <x v="6"/>
    <n v="-16.29"/>
    <n v="2202"/>
    <x v="5"/>
  </r>
  <r>
    <d v="2018-03-01T00:00:00"/>
    <x v="8"/>
    <x v="2"/>
    <n v="72.45"/>
    <n v="2202"/>
    <x v="5"/>
  </r>
  <r>
    <d v="2018-03-01T00:00:00"/>
    <x v="8"/>
    <x v="3"/>
    <n v="3.27"/>
    <n v="99.3"/>
    <x v="5"/>
  </r>
  <r>
    <d v="2019-01-01T00:00:00"/>
    <x v="0"/>
    <x v="0"/>
    <n v="-938.1"/>
    <n v="10199"/>
    <x v="7"/>
  </r>
  <r>
    <d v="2019-01-01T00:00:00"/>
    <x v="0"/>
    <x v="1"/>
    <n v="-38.090000000000003"/>
    <n v="414.09"/>
    <x v="7"/>
  </r>
  <r>
    <d v="2019-01-01T00:00:00"/>
    <x v="2"/>
    <x v="2"/>
    <n v="452.62"/>
    <n v="10199"/>
    <x v="7"/>
  </r>
  <r>
    <d v="2019-01-01T00:00:00"/>
    <x v="2"/>
    <x v="3"/>
    <n v="18.39"/>
    <n v="414.09"/>
    <x v="7"/>
  </r>
  <r>
    <d v="2019-01-01T00:00:00"/>
    <x v="0"/>
    <x v="0"/>
    <n v="-424.62"/>
    <n v="4617"/>
    <x v="5"/>
  </r>
  <r>
    <d v="2019-01-01T00:00:00"/>
    <x v="0"/>
    <x v="1"/>
    <n v="-17.190000000000001"/>
    <n v="185.57"/>
    <x v="5"/>
  </r>
  <r>
    <d v="2019-01-01T00:00:00"/>
    <x v="2"/>
    <x v="2"/>
    <n v="204.93"/>
    <n v="4617"/>
    <x v="5"/>
  </r>
  <r>
    <d v="2019-01-01T00:00:00"/>
    <x v="2"/>
    <x v="3"/>
    <n v="8.1999999999999993"/>
    <n v="185.57"/>
    <x v="5"/>
  </r>
  <r>
    <d v="2019-01-01T00:00:00"/>
    <x v="0"/>
    <x v="0"/>
    <n v="-5317.27"/>
    <n v="57809"/>
    <x v="4"/>
  </r>
  <r>
    <d v="2019-01-01T00:00:00"/>
    <x v="0"/>
    <x v="1"/>
    <n v="-213.76"/>
    <n v="2323.92"/>
    <x v="4"/>
  </r>
  <r>
    <d v="2019-01-01T00:00:00"/>
    <x v="2"/>
    <x v="2"/>
    <n v="2565.56"/>
    <n v="57809"/>
    <x v="4"/>
  </r>
  <r>
    <d v="2019-01-01T00:00:00"/>
    <x v="2"/>
    <x v="3"/>
    <n v="103.14"/>
    <n v="2323.92"/>
    <x v="4"/>
  </r>
  <r>
    <d v="2019-01-01T00:00:00"/>
    <x v="0"/>
    <x v="0"/>
    <n v="-1704.76"/>
    <n v="18534"/>
    <x v="0"/>
  </r>
  <r>
    <d v="2019-01-01T00:00:00"/>
    <x v="0"/>
    <x v="1"/>
    <n v="-68.540000000000006"/>
    <n v="745.07"/>
    <x v="0"/>
  </r>
  <r>
    <d v="2019-01-01T00:00:00"/>
    <x v="2"/>
    <x v="2"/>
    <n v="822.53"/>
    <n v="18534"/>
    <x v="0"/>
  </r>
  <r>
    <d v="2019-01-01T00:00:00"/>
    <x v="2"/>
    <x v="3"/>
    <n v="33.06"/>
    <n v="745.07"/>
    <x v="0"/>
  </r>
  <r>
    <d v="2019-01-01T00:00:00"/>
    <x v="0"/>
    <x v="0"/>
    <n v="-500.65"/>
    <n v="5443"/>
    <x v="14"/>
  </r>
  <r>
    <d v="2019-01-01T00:00:00"/>
    <x v="0"/>
    <x v="1"/>
    <n v="-20.13"/>
    <n v="218.81"/>
    <x v="14"/>
  </r>
  <r>
    <d v="2019-01-01T00:00:00"/>
    <x v="2"/>
    <x v="2"/>
    <n v="241.56"/>
    <n v="5443"/>
    <x v="14"/>
  </r>
  <r>
    <d v="2019-01-01T00:00:00"/>
    <x v="2"/>
    <x v="3"/>
    <n v="9.7100000000000009"/>
    <n v="218.81"/>
    <x v="14"/>
  </r>
  <r>
    <d v="2019-01-01T00:00:00"/>
    <x v="0"/>
    <x v="4"/>
    <n v="-215.91"/>
    <n v="2347"/>
    <x v="3"/>
  </r>
  <r>
    <d v="2019-01-01T00:00:00"/>
    <x v="0"/>
    <x v="5"/>
    <n v="-8.66"/>
    <n v="94.34"/>
    <x v="3"/>
  </r>
  <r>
    <d v="2019-01-01T00:00:00"/>
    <x v="0"/>
    <x v="0"/>
    <n v="-243.1"/>
    <n v="2643"/>
    <x v="7"/>
  </r>
  <r>
    <d v="2019-01-01T00:00:00"/>
    <x v="0"/>
    <x v="1"/>
    <n v="-9.8699999999999992"/>
    <n v="107.31"/>
    <x v="7"/>
  </r>
  <r>
    <d v="2019-01-01T00:00:00"/>
    <x v="2"/>
    <x v="2"/>
    <n v="117.3"/>
    <n v="2643"/>
    <x v="7"/>
  </r>
  <r>
    <d v="2019-01-01T00:00:00"/>
    <x v="2"/>
    <x v="3"/>
    <n v="4.76"/>
    <n v="107.31"/>
    <x v="7"/>
  </r>
  <r>
    <d v="2019-01-01T00:00:00"/>
    <x v="2"/>
    <x v="2"/>
    <n v="377.76"/>
    <n v="8512"/>
    <x v="12"/>
  </r>
  <r>
    <d v="2019-01-01T00:00:00"/>
    <x v="2"/>
    <x v="3"/>
    <n v="15.34"/>
    <n v="345.59"/>
    <x v="12"/>
  </r>
  <r>
    <d v="2019-01-01T00:00:00"/>
    <x v="0"/>
    <x v="0"/>
    <n v="-782.93"/>
    <n v="8512"/>
    <x v="12"/>
  </r>
  <r>
    <d v="2019-01-01T00:00:00"/>
    <x v="0"/>
    <x v="1"/>
    <n v="-31.79"/>
    <n v="345.59"/>
    <x v="12"/>
  </r>
  <r>
    <d v="2019-01-01T00:00:00"/>
    <x v="0"/>
    <x v="0"/>
    <n v="-238.04"/>
    <n v="2588"/>
    <x v="15"/>
  </r>
  <r>
    <d v="2019-01-01T00:00:00"/>
    <x v="0"/>
    <x v="1"/>
    <n v="-9.66"/>
    <n v="105.07"/>
    <x v="15"/>
  </r>
  <r>
    <d v="2019-01-01T00:00:00"/>
    <x v="2"/>
    <x v="2"/>
    <n v="114.86"/>
    <n v="2588"/>
    <x v="15"/>
  </r>
  <r>
    <d v="2019-01-01T00:00:00"/>
    <x v="2"/>
    <x v="3"/>
    <n v="4.66"/>
    <n v="105.07"/>
    <x v="15"/>
  </r>
  <r>
    <d v="2019-01-01T00:00:00"/>
    <x v="2"/>
    <x v="2"/>
    <n v="174.01"/>
    <n v="3921"/>
    <x v="12"/>
  </r>
  <r>
    <d v="2019-01-01T00:00:00"/>
    <x v="2"/>
    <x v="3"/>
    <n v="7.06"/>
    <n v="159.19"/>
    <x v="12"/>
  </r>
  <r>
    <d v="2019-01-01T00:00:00"/>
    <x v="0"/>
    <x v="0"/>
    <n v="-1316.88"/>
    <n v="14317"/>
    <x v="19"/>
  </r>
  <r>
    <d v="2019-01-01T00:00:00"/>
    <x v="0"/>
    <x v="1"/>
    <n v="-53.47"/>
    <n v="581.27"/>
    <x v="19"/>
  </r>
  <r>
    <d v="2019-01-01T00:00:00"/>
    <x v="2"/>
    <x v="2"/>
    <n v="635.39"/>
    <n v="14317"/>
    <x v="19"/>
  </r>
  <r>
    <d v="2019-01-01T00:00:00"/>
    <x v="2"/>
    <x v="3"/>
    <n v="25.8"/>
    <n v="581.27"/>
    <x v="19"/>
  </r>
  <r>
    <d v="2019-01-01T00:00:00"/>
    <x v="0"/>
    <x v="0"/>
    <n v="-563.65"/>
    <n v="6128"/>
    <x v="12"/>
  </r>
  <r>
    <d v="2019-01-01T00:00:00"/>
    <x v="0"/>
    <x v="1"/>
    <n v="-22.88"/>
    <n v="248.8"/>
    <x v="12"/>
  </r>
  <r>
    <d v="2019-01-01T00:00:00"/>
    <x v="2"/>
    <x v="2"/>
    <n v="271.95999999999998"/>
    <n v="6128"/>
    <x v="12"/>
  </r>
  <r>
    <d v="2019-01-01T00:00:00"/>
    <x v="2"/>
    <x v="3"/>
    <n v="11.04"/>
    <n v="248.8"/>
    <x v="12"/>
  </r>
  <r>
    <d v="2019-01-01T00:00:00"/>
    <x v="0"/>
    <x v="0"/>
    <n v="-360.65"/>
    <n v="3921"/>
    <x v="12"/>
  </r>
  <r>
    <d v="2019-01-01T00:00:00"/>
    <x v="0"/>
    <x v="1"/>
    <n v="-14.64"/>
    <n v="159.19"/>
    <x v="12"/>
  </r>
  <r>
    <d v="2019-01-01T00:00:00"/>
    <x v="2"/>
    <x v="2"/>
    <n v="1145.8900000000001"/>
    <n v="25820"/>
    <x v="12"/>
  </r>
  <r>
    <d v="2019-01-01T00:00:00"/>
    <x v="2"/>
    <x v="3"/>
    <n v="46.53"/>
    <n v="1048.29"/>
    <x v="12"/>
  </r>
  <r>
    <d v="2019-01-01T00:00:00"/>
    <x v="0"/>
    <x v="0"/>
    <n v="-2374.92"/>
    <n v="25820"/>
    <x v="12"/>
  </r>
  <r>
    <d v="2019-01-01T00:00:00"/>
    <x v="0"/>
    <x v="1"/>
    <n v="-96.43"/>
    <n v="1048.29"/>
    <x v="12"/>
  </r>
  <r>
    <d v="2018-03-01T00:00:00"/>
    <x v="11"/>
    <x v="4"/>
    <n v="-4.96"/>
    <n v="67.599999999999994"/>
    <x v="3"/>
  </r>
  <r>
    <d v="2018-03-01T00:00:00"/>
    <x v="11"/>
    <x v="5"/>
    <n v="-0.22"/>
    <n v="3.05"/>
    <x v="3"/>
  </r>
  <r>
    <d v="2018-03-01T00:00:00"/>
    <x v="8"/>
    <x v="4"/>
    <n v="-0.7"/>
    <n v="8"/>
    <x v="3"/>
  </r>
  <r>
    <d v="2018-03-01T00:00:00"/>
    <x v="8"/>
    <x v="5"/>
    <n v="-0.03"/>
    <n v="0.36"/>
    <x v="3"/>
  </r>
  <r>
    <d v="2018-03-01T00:00:00"/>
    <x v="11"/>
    <x v="0"/>
    <n v="-6053.41"/>
    <n v="82550"/>
    <x v="1"/>
  </r>
  <r>
    <d v="2018-03-01T00:00:00"/>
    <x v="11"/>
    <x v="1"/>
    <n v="-273.02999999999997"/>
    <n v="3723.02"/>
    <x v="1"/>
  </r>
  <r>
    <d v="2018-03-01T00:00:00"/>
    <x v="8"/>
    <x v="6"/>
    <n v="-678.74"/>
    <n v="91721"/>
    <x v="1"/>
  </r>
  <r>
    <d v="2018-03-01T00:00:00"/>
    <x v="8"/>
    <x v="2"/>
    <n v="3017.64"/>
    <n v="91721"/>
    <x v="1"/>
  </r>
  <r>
    <d v="2018-03-01T00:00:00"/>
    <x v="8"/>
    <x v="3"/>
    <n v="136.11000000000001"/>
    <n v="4136.63"/>
    <x v="1"/>
  </r>
  <r>
    <d v="2018-03-01T00:00:00"/>
    <x v="8"/>
    <x v="0"/>
    <n v="-804.96"/>
    <n v="9171"/>
    <x v="1"/>
  </r>
  <r>
    <d v="2018-03-01T00:00:00"/>
    <x v="8"/>
    <x v="1"/>
    <n v="-36.29"/>
    <n v="413.6"/>
    <x v="1"/>
  </r>
  <r>
    <d v="2018-03-01T00:00:00"/>
    <x v="11"/>
    <x v="0"/>
    <n v="-5094.8500000000004"/>
    <n v="69478.539999999994"/>
    <x v="1"/>
  </r>
  <r>
    <d v="2018-03-01T00:00:00"/>
    <x v="11"/>
    <x v="1"/>
    <n v="-229.78"/>
    <n v="3133.49"/>
    <x v="1"/>
  </r>
  <r>
    <d v="2018-03-01T00:00:00"/>
    <x v="8"/>
    <x v="6"/>
    <n v="-590.27"/>
    <n v="79768.539999999994"/>
    <x v="1"/>
  </r>
  <r>
    <d v="2018-03-01T00:00:00"/>
    <x v="8"/>
    <x v="2"/>
    <n v="2624.37"/>
    <n v="79768.539999999994"/>
    <x v="1"/>
  </r>
  <r>
    <d v="2018-03-01T00:00:00"/>
    <x v="8"/>
    <x v="3"/>
    <n v="118.36"/>
    <n v="3597.55"/>
    <x v="1"/>
  </r>
  <r>
    <d v="2018-03-01T00:00:00"/>
    <x v="8"/>
    <x v="0"/>
    <n v="-903.15"/>
    <n v="10290"/>
    <x v="1"/>
  </r>
  <r>
    <d v="2018-03-01T00:00:00"/>
    <x v="8"/>
    <x v="1"/>
    <n v="-40.74"/>
    <n v="464.07"/>
    <x v="1"/>
  </r>
  <r>
    <d v="2018-03-01T00:00:00"/>
    <x v="11"/>
    <x v="0"/>
    <n v="-720.47"/>
    <n v="9825"/>
    <x v="0"/>
  </r>
  <r>
    <d v="2018-03-01T00:00:00"/>
    <x v="11"/>
    <x v="1"/>
    <n v="-32.49"/>
    <n v="443.11"/>
    <x v="0"/>
  </r>
  <r>
    <d v="2018-03-01T00:00:00"/>
    <x v="8"/>
    <x v="4"/>
    <n v="-2.37"/>
    <n v="27"/>
    <x v="3"/>
  </r>
  <r>
    <d v="2018-03-01T00:00:00"/>
    <x v="8"/>
    <x v="5"/>
    <n v="-0.11"/>
    <n v="1.22"/>
    <x v="3"/>
  </r>
  <r>
    <d v="2018-03-01T00:00:00"/>
    <x v="8"/>
    <x v="2"/>
    <n v="371.11"/>
    <n v="11280"/>
    <x v="0"/>
  </r>
  <r>
    <d v="2018-03-01T00:00:00"/>
    <x v="8"/>
    <x v="3"/>
    <n v="16.739999999999998"/>
    <n v="508.73"/>
    <x v="0"/>
  </r>
  <r>
    <d v="2018-03-01T00:00:00"/>
    <x v="8"/>
    <x v="0"/>
    <n v="-127.71"/>
    <n v="1455"/>
    <x v="0"/>
  </r>
  <r>
    <d v="2018-03-01T00:00:00"/>
    <x v="8"/>
    <x v="1"/>
    <n v="-5.76"/>
    <n v="65.62"/>
    <x v="0"/>
  </r>
  <r>
    <d v="2018-03-01T00:00:00"/>
    <x v="11"/>
    <x v="0"/>
    <n v="-6579.67"/>
    <n v="89727"/>
    <x v="4"/>
  </r>
  <r>
    <d v="2018-03-01T00:00:00"/>
    <x v="11"/>
    <x v="1"/>
    <n v="-296.74"/>
    <n v="4046.69"/>
    <x v="4"/>
  </r>
  <r>
    <d v="2018-03-01T00:00:00"/>
    <x v="8"/>
    <x v="2"/>
    <n v="3389.35"/>
    <n v="103020"/>
    <x v="4"/>
  </r>
  <r>
    <d v="2018-03-01T00:00:00"/>
    <x v="8"/>
    <x v="3"/>
    <n v="152.86000000000001"/>
    <n v="4646.21"/>
    <x v="4"/>
  </r>
  <r>
    <d v="2018-03-01T00:00:00"/>
    <x v="8"/>
    <x v="0"/>
    <n v="-1166.73"/>
    <n v="13293"/>
    <x v="4"/>
  </r>
  <r>
    <d v="2018-03-01T00:00:00"/>
    <x v="8"/>
    <x v="1"/>
    <n v="-52.62"/>
    <n v="599.51"/>
    <x v="4"/>
  </r>
  <r>
    <d v="2018-03-01T00:00:00"/>
    <x v="8"/>
    <x v="6"/>
    <n v="-38.04"/>
    <n v="5142"/>
    <x v="5"/>
  </r>
  <r>
    <d v="2018-03-01T00:00:00"/>
    <x v="8"/>
    <x v="2"/>
    <n v="169.16"/>
    <n v="5142"/>
    <x v="5"/>
  </r>
  <r>
    <d v="2018-03-01T00:00:00"/>
    <x v="8"/>
    <x v="3"/>
    <n v="7.63"/>
    <n v="231.92"/>
    <x v="5"/>
  </r>
  <r>
    <d v="2018-03-01T00:00:00"/>
    <x v="8"/>
    <x v="0"/>
    <n v="-58.28"/>
    <n v="664"/>
    <x v="5"/>
  </r>
  <r>
    <d v="2018-03-01T00:00:00"/>
    <x v="8"/>
    <x v="1"/>
    <n v="-2.63"/>
    <n v="29.94"/>
    <x v="5"/>
  </r>
  <r>
    <d v="2018-03-01T00:00:00"/>
    <x v="11"/>
    <x v="4"/>
    <n v="-13.43"/>
    <n v="183.18"/>
    <x v="3"/>
  </r>
  <r>
    <d v="2018-03-01T00:00:00"/>
    <x v="11"/>
    <x v="5"/>
    <n v="-0.61"/>
    <n v="8.26"/>
    <x v="3"/>
  </r>
  <r>
    <d v="2018-03-01T00:00:00"/>
    <x v="11"/>
    <x v="0"/>
    <n v="-129.21"/>
    <n v="1762"/>
    <x v="6"/>
  </r>
  <r>
    <d v="2018-03-01T00:00:00"/>
    <x v="11"/>
    <x v="1"/>
    <n v="-5.82"/>
    <n v="79.47"/>
    <x v="6"/>
  </r>
  <r>
    <d v="2018-03-01T00:00:00"/>
    <x v="8"/>
    <x v="6"/>
    <n v="-14.98"/>
    <n v="2024"/>
    <x v="6"/>
  </r>
  <r>
    <d v="2018-03-01T00:00:00"/>
    <x v="8"/>
    <x v="2"/>
    <n v="395.55"/>
    <n v="12022.92"/>
    <x v="15"/>
  </r>
  <r>
    <d v="2018-03-01T00:00:00"/>
    <x v="8"/>
    <x v="3"/>
    <n v="17.84"/>
    <n v="542.23"/>
    <x v="15"/>
  </r>
  <r>
    <d v="2018-02-01T00:00:00"/>
    <x v="8"/>
    <x v="6"/>
    <n v="-41.95"/>
    <n v="5668.96"/>
    <x v="7"/>
  </r>
  <r>
    <d v="2018-02-01T00:00:00"/>
    <x v="8"/>
    <x v="2"/>
    <n v="186.51"/>
    <n v="5668.96"/>
    <x v="7"/>
  </r>
  <r>
    <d v="2018-02-01T00:00:00"/>
    <x v="8"/>
    <x v="3"/>
    <n v="8.41"/>
    <n v="255.67"/>
    <x v="7"/>
  </r>
  <r>
    <d v="2018-02-01T00:00:00"/>
    <x v="8"/>
    <x v="0"/>
    <n v="-320.97000000000003"/>
    <n v="3657"/>
    <x v="7"/>
  </r>
  <r>
    <d v="2018-02-01T00:00:00"/>
    <x v="8"/>
    <x v="1"/>
    <n v="-14.48"/>
    <n v="164.93"/>
    <x v="7"/>
  </r>
  <r>
    <d v="2018-02-01T00:00:00"/>
    <x v="11"/>
    <x v="0"/>
    <n v="-326.55"/>
    <n v="4453.18"/>
    <x v="12"/>
  </r>
  <r>
    <d v="2018-02-01T00:00:00"/>
    <x v="11"/>
    <x v="1"/>
    <n v="-14.73"/>
    <n v="200.84"/>
    <x v="12"/>
  </r>
  <r>
    <d v="2018-02-01T00:00:00"/>
    <x v="8"/>
    <x v="2"/>
    <n v="412.87"/>
    <n v="12549.18"/>
    <x v="12"/>
  </r>
  <r>
    <d v="2018-02-01T00:00:00"/>
    <x v="8"/>
    <x v="3"/>
    <n v="18.62"/>
    <n v="565.97"/>
    <x v="12"/>
  </r>
  <r>
    <d v="2018-02-01T00:00:00"/>
    <x v="8"/>
    <x v="0"/>
    <n v="-710.59"/>
    <n v="8096"/>
    <x v="12"/>
  </r>
  <r>
    <d v="2018-02-01T00:00:00"/>
    <x v="8"/>
    <x v="1"/>
    <n v="-32.049999999999997"/>
    <n v="365.13"/>
    <x v="12"/>
  </r>
  <r>
    <d v="2018-02-01T00:00:00"/>
    <x v="11"/>
    <x v="0"/>
    <n v="-575.15"/>
    <n v="7843.28"/>
    <x v="19"/>
  </r>
  <r>
    <d v="2018-02-01T00:00:00"/>
    <x v="11"/>
    <x v="1"/>
    <n v="-25.94"/>
    <n v="353.73"/>
    <x v="19"/>
  </r>
  <r>
    <d v="2018-02-01T00:00:00"/>
    <x v="8"/>
    <x v="2"/>
    <n v="727.2"/>
    <n v="22103.279999999999"/>
    <x v="19"/>
  </r>
  <r>
    <d v="2018-02-01T00:00:00"/>
    <x v="8"/>
    <x v="3"/>
    <n v="32.799999999999997"/>
    <n v="996.86"/>
    <x v="19"/>
  </r>
  <r>
    <d v="2018-02-01T00:00:00"/>
    <x v="8"/>
    <x v="0"/>
    <n v="-1251.5999999999999"/>
    <n v="14260"/>
    <x v="19"/>
  </r>
  <r>
    <d v="2018-02-01T00:00:00"/>
    <x v="8"/>
    <x v="1"/>
    <n v="-56.45"/>
    <n v="643.13"/>
    <x v="19"/>
  </r>
  <r>
    <d v="2018-02-01T00:00:00"/>
    <x v="11"/>
    <x v="1"/>
    <n v="-45"/>
    <n v="613.61"/>
    <x v="12"/>
  </r>
  <r>
    <d v="2018-02-01T00:00:00"/>
    <x v="8"/>
    <x v="2"/>
    <n v="292.47000000000003"/>
    <n v="8889.68"/>
    <x v="12"/>
  </r>
  <r>
    <d v="2018-02-01T00:00:00"/>
    <x v="8"/>
    <x v="3"/>
    <n v="13.19"/>
    <n v="400.92"/>
    <x v="12"/>
  </r>
  <r>
    <d v="2018-02-01T00:00:00"/>
    <x v="8"/>
    <x v="0"/>
    <n v="-503.36"/>
    <n v="5735"/>
    <x v="12"/>
  </r>
  <r>
    <d v="2018-02-01T00:00:00"/>
    <x v="8"/>
    <x v="1"/>
    <n v="-22.7"/>
    <n v="258.64999999999998"/>
    <x v="12"/>
  </r>
  <r>
    <d v="2018-02-01T00:00:00"/>
    <x v="11"/>
    <x v="0"/>
    <n v="-151.84"/>
    <n v="2070.69"/>
    <x v="12"/>
  </r>
  <r>
    <d v="2018-02-01T00:00:00"/>
    <x v="11"/>
    <x v="1"/>
    <n v="-6.85"/>
    <n v="93.39"/>
    <x v="12"/>
  </r>
  <r>
    <d v="2018-02-01T00:00:00"/>
    <x v="8"/>
    <x v="2"/>
    <n v="191.96"/>
    <n v="5834.69"/>
    <x v="12"/>
  </r>
  <r>
    <d v="2018-02-01T00:00:00"/>
    <x v="8"/>
    <x v="3"/>
    <n v="8.66"/>
    <n v="263.14"/>
    <x v="12"/>
  </r>
  <r>
    <d v="2018-02-01T00:00:00"/>
    <x v="8"/>
    <x v="0"/>
    <n v="-330.37"/>
    <n v="3764"/>
    <x v="12"/>
  </r>
  <r>
    <d v="2018-02-01T00:00:00"/>
    <x v="8"/>
    <x v="1"/>
    <n v="-14.9"/>
    <n v="169.76"/>
    <x v="12"/>
  </r>
  <r>
    <d v="2018-02-01T00:00:00"/>
    <x v="8"/>
    <x v="2"/>
    <n v="1261.47"/>
    <n v="38342.629999999997"/>
    <x v="12"/>
  </r>
  <r>
    <d v="2018-02-01T00:00:00"/>
    <x v="8"/>
    <x v="3"/>
    <n v="56.9"/>
    <n v="1729.25"/>
    <x v="12"/>
  </r>
  <r>
    <d v="2018-02-01T00:00:00"/>
    <x v="8"/>
    <x v="0"/>
    <n v="-2171.17"/>
    <n v="24737"/>
    <x v="12"/>
  </r>
  <r>
    <d v="2018-02-01T00:00:00"/>
    <x v="8"/>
    <x v="1"/>
    <n v="-97.91"/>
    <n v="1115.6400000000001"/>
    <x v="12"/>
  </r>
  <r>
    <d v="2018-02-01T00:00:00"/>
    <x v="11"/>
    <x v="0"/>
    <n v="-231.33"/>
    <n v="3154.68"/>
    <x v="12"/>
  </r>
  <r>
    <d v="2018-02-01T00:00:00"/>
    <x v="11"/>
    <x v="1"/>
    <n v="-10.43"/>
    <n v="142.28"/>
    <x v="12"/>
  </r>
  <r>
    <d v="2018-02-01T00:00:00"/>
    <x v="11"/>
    <x v="0"/>
    <n v="-997.7"/>
    <n v="13605.63"/>
    <x v="12"/>
  </r>
  <r>
    <d v="2018-02-01T00:00:00"/>
    <x v="11"/>
    <x v="4"/>
    <n v="-3.33"/>
    <n v="45.48"/>
    <x v="3"/>
  </r>
  <r>
    <d v="2018-02-01T00:00:00"/>
    <x v="11"/>
    <x v="5"/>
    <n v="-0.15"/>
    <n v="2.0499999999999998"/>
    <x v="3"/>
  </r>
  <r>
    <d v="2018-02-01T00:00:00"/>
    <x v="8"/>
    <x v="4"/>
    <n v="-7.11"/>
    <n v="81"/>
    <x v="3"/>
  </r>
  <r>
    <d v="2018-02-01T00:00:00"/>
    <x v="8"/>
    <x v="5"/>
    <n v="-0.32"/>
    <n v="3.65"/>
    <x v="3"/>
  </r>
  <r>
    <d v="2018-02-01T00:00:00"/>
    <x v="11"/>
    <x v="0"/>
    <n v="-10.63"/>
    <n v="145"/>
    <x v="5"/>
  </r>
  <r>
    <d v="2018-02-01T00:00:00"/>
    <x v="11"/>
    <x v="1"/>
    <n v="-0.48"/>
    <n v="6.54"/>
    <x v="5"/>
  </r>
  <r>
    <d v="2018-02-01T00:00:00"/>
    <x v="8"/>
    <x v="6"/>
    <n v="-3.03"/>
    <n v="409"/>
    <x v="5"/>
  </r>
  <r>
    <d v="2018-02-01T00:00:00"/>
    <x v="8"/>
    <x v="2"/>
    <n v="13.46"/>
    <n v="409"/>
    <x v="5"/>
  </r>
  <r>
    <d v="2018-02-01T00:00:00"/>
    <x v="8"/>
    <x v="3"/>
    <n v="0.61"/>
    <n v="18.45"/>
    <x v="5"/>
  </r>
  <r>
    <d v="2018-02-01T00:00:00"/>
    <x v="8"/>
    <x v="0"/>
    <n v="-23.17"/>
    <n v="264"/>
    <x v="5"/>
  </r>
  <r>
    <d v="2018-02-01T00:00:00"/>
    <x v="8"/>
    <x v="1"/>
    <n v="-1.05"/>
    <n v="11.91"/>
    <x v="5"/>
  </r>
  <r>
    <d v="2018-03-01T00:00:00"/>
    <x v="11"/>
    <x v="4"/>
    <n v="-70.19"/>
    <n v="957.2"/>
    <x v="11"/>
  </r>
  <r>
    <d v="2018-03-01T00:00:00"/>
    <x v="11"/>
    <x v="5"/>
    <n v="-3.16"/>
    <n v="43.17"/>
    <x v="11"/>
  </r>
  <r>
    <d v="2018-03-01T00:00:00"/>
    <x v="10"/>
    <x v="4"/>
    <n v="-0.02"/>
    <n v="0.2"/>
    <x v="11"/>
  </r>
  <r>
    <d v="2018-03-01T00:00:00"/>
    <x v="10"/>
    <x v="5"/>
    <n v="0"/>
    <n v="0.01"/>
    <x v="11"/>
  </r>
  <r>
    <d v="2018-03-01T00:00:00"/>
    <x v="11"/>
    <x v="4"/>
    <n v="-4.91"/>
    <n v="67"/>
    <x v="11"/>
  </r>
  <r>
    <d v="2018-03-01T00:00:00"/>
    <x v="11"/>
    <x v="5"/>
    <n v="-0.22"/>
    <n v="3.02"/>
    <x v="11"/>
  </r>
  <r>
    <d v="2018-03-01T00:00:00"/>
    <x v="11"/>
    <x v="4"/>
    <n v="-12.32"/>
    <n v="168"/>
    <x v="25"/>
  </r>
  <r>
    <d v="2018-03-01T00:00:00"/>
    <x v="11"/>
    <x v="5"/>
    <n v="-0.56000000000000005"/>
    <n v="7.58"/>
    <x v="25"/>
  </r>
  <r>
    <d v="2018-03-01T00:00:00"/>
    <x v="8"/>
    <x v="3"/>
    <n v="3.99"/>
    <n v="120.64"/>
    <x v="29"/>
  </r>
  <r>
    <d v="2018-03-01T00:00:00"/>
    <x v="11"/>
    <x v="0"/>
    <n v="-2428.69"/>
    <n v="33120"/>
    <x v="21"/>
  </r>
  <r>
    <d v="2018-03-01T00:00:00"/>
    <x v="11"/>
    <x v="1"/>
    <n v="-109.54"/>
    <n v="1493.71"/>
    <x v="21"/>
  </r>
  <r>
    <d v="2018-03-01T00:00:00"/>
    <x v="8"/>
    <x v="2"/>
    <n v="1089.6500000000001"/>
    <n v="33120"/>
    <x v="21"/>
  </r>
  <r>
    <d v="2018-03-01T00:00:00"/>
    <x v="8"/>
    <x v="3"/>
    <n v="49.14"/>
    <n v="1493.71"/>
    <x v="21"/>
  </r>
  <r>
    <d v="2018-03-01T00:00:00"/>
    <x v="8"/>
    <x v="2"/>
    <n v="106"/>
    <n v="3221.89"/>
    <x v="1"/>
  </r>
  <r>
    <d v="2018-03-01T00:00:00"/>
    <x v="8"/>
    <x v="3"/>
    <n v="4.78"/>
    <n v="145.30000000000001"/>
    <x v="1"/>
  </r>
  <r>
    <d v="2018-03-01T00:00:00"/>
    <x v="10"/>
    <x v="4"/>
    <n v="-0.01"/>
    <n v="0.14000000000000001"/>
    <x v="3"/>
  </r>
  <r>
    <d v="2018-03-01T00:00:00"/>
    <x v="10"/>
    <x v="5"/>
    <n v="0"/>
    <n v="0.01"/>
    <x v="3"/>
  </r>
  <r>
    <d v="2018-03-01T00:00:00"/>
    <x v="11"/>
    <x v="4"/>
    <n v="-11.66"/>
    <n v="159.12"/>
    <x v="3"/>
  </r>
  <r>
    <d v="2018-03-01T00:00:00"/>
    <x v="11"/>
    <x v="5"/>
    <n v="-0.53"/>
    <n v="7.17"/>
    <x v="3"/>
  </r>
  <r>
    <d v="2018-03-01T00:00:00"/>
    <x v="11"/>
    <x v="0"/>
    <n v="-149.08000000000001"/>
    <n v="2033"/>
    <x v="9"/>
  </r>
  <r>
    <d v="2018-03-01T00:00:00"/>
    <x v="11"/>
    <x v="1"/>
    <n v="-6.72"/>
    <n v="91.69"/>
    <x v="9"/>
  </r>
  <r>
    <d v="2018-03-01T00:00:00"/>
    <x v="8"/>
    <x v="6"/>
    <n v="-15.04"/>
    <n v="2033"/>
    <x v="9"/>
  </r>
  <r>
    <d v="2018-03-01T00:00:00"/>
    <x v="8"/>
    <x v="2"/>
    <n v="66.88"/>
    <n v="2033"/>
    <x v="9"/>
  </r>
  <r>
    <d v="2018-03-01T00:00:00"/>
    <x v="8"/>
    <x v="3"/>
    <n v="3.01"/>
    <n v="91.69"/>
    <x v="9"/>
  </r>
  <r>
    <d v="2018-03-01T00:00:00"/>
    <x v="11"/>
    <x v="0"/>
    <n v="-228.71"/>
    <n v="3118.89"/>
    <x v="1"/>
  </r>
  <r>
    <d v="2018-03-01T00:00:00"/>
    <x v="11"/>
    <x v="1"/>
    <n v="-10.32"/>
    <n v="140.66"/>
    <x v="1"/>
  </r>
  <r>
    <d v="2018-03-01T00:00:00"/>
    <x v="11"/>
    <x v="0"/>
    <n v="-196.14"/>
    <n v="2675"/>
    <x v="29"/>
  </r>
  <r>
    <d v="2018-03-01T00:00:00"/>
    <x v="11"/>
    <x v="1"/>
    <n v="-8.84"/>
    <n v="120.64"/>
    <x v="29"/>
  </r>
  <r>
    <d v="2018-03-01T00:00:00"/>
    <x v="8"/>
    <x v="6"/>
    <n v="-19.79"/>
    <n v="2675"/>
    <x v="29"/>
  </r>
  <r>
    <d v="2018-03-01T00:00:00"/>
    <x v="8"/>
    <x v="2"/>
    <n v="88.01"/>
    <n v="2675"/>
    <x v="29"/>
  </r>
  <r>
    <d v="2018-03-01T00:00:00"/>
    <x v="8"/>
    <x v="0"/>
    <n v="-81.36"/>
    <n v="927"/>
    <x v="16"/>
  </r>
  <r>
    <d v="2018-03-01T00:00:00"/>
    <x v="8"/>
    <x v="1"/>
    <n v="-3.67"/>
    <n v="41.81"/>
    <x v="16"/>
  </r>
  <r>
    <d v="2018-03-01T00:00:00"/>
    <x v="11"/>
    <x v="0"/>
    <n v="-45.54"/>
    <n v="621"/>
    <x v="16"/>
  </r>
  <r>
    <d v="2018-03-01T00:00:00"/>
    <x v="11"/>
    <x v="1"/>
    <n v="-2.0499999999999998"/>
    <n v="28.01"/>
    <x v="16"/>
  </r>
  <r>
    <d v="2018-03-01T00:00:00"/>
    <x v="8"/>
    <x v="6"/>
    <n v="-4.5999999999999996"/>
    <n v="621"/>
    <x v="16"/>
  </r>
  <r>
    <d v="2018-03-01T00:00:00"/>
    <x v="8"/>
    <x v="2"/>
    <n v="20.43"/>
    <n v="621"/>
    <x v="16"/>
  </r>
  <r>
    <d v="2018-03-01T00:00:00"/>
    <x v="8"/>
    <x v="3"/>
    <n v="0.92"/>
    <n v="28.01"/>
    <x v="16"/>
  </r>
  <r>
    <d v="2018-03-01T00:00:00"/>
    <x v="8"/>
    <x v="6"/>
    <n v="-23.84"/>
    <n v="3221.89"/>
    <x v="1"/>
  </r>
  <r>
    <d v="2018-02-01T00:00:00"/>
    <x v="11"/>
    <x v="0"/>
    <n v="-1651.31"/>
    <n v="22519"/>
    <x v="0"/>
  </r>
  <r>
    <d v="2018-02-01T00:00:00"/>
    <x v="11"/>
    <x v="1"/>
    <n v="-74.47"/>
    <n v="1015.61"/>
    <x v="0"/>
  </r>
  <r>
    <d v="2018-02-01T00:00:00"/>
    <x v="8"/>
    <x v="2"/>
    <n v="2296.71"/>
    <n v="69809"/>
    <x v="0"/>
  </r>
  <r>
    <d v="2018-02-01T00:00:00"/>
    <x v="8"/>
    <x v="3"/>
    <n v="103.59"/>
    <n v="3148.39"/>
    <x v="0"/>
  </r>
  <r>
    <d v="2018-02-01T00:00:00"/>
    <x v="8"/>
    <x v="0"/>
    <n v="-4150.6400000000003"/>
    <n v="47290"/>
    <x v="0"/>
  </r>
  <r>
    <d v="2018-02-01T00:00:00"/>
    <x v="8"/>
    <x v="1"/>
    <n v="-187.2"/>
    <n v="2132.7800000000002"/>
    <x v="0"/>
  </r>
  <r>
    <d v="2018-02-01T00:00:00"/>
    <x v="11"/>
    <x v="0"/>
    <n v="-1048.4000000000001"/>
    <n v="14297"/>
    <x v="4"/>
  </r>
  <r>
    <d v="2018-02-01T00:00:00"/>
    <x v="11"/>
    <x v="1"/>
    <n v="-47.28"/>
    <n v="644.79"/>
    <x v="4"/>
  </r>
  <r>
    <d v="2018-02-01T00:00:00"/>
    <x v="11"/>
    <x v="4"/>
    <n v="-11.46"/>
    <n v="156.32"/>
    <x v="3"/>
  </r>
  <r>
    <d v="2018-02-01T00:00:00"/>
    <x v="11"/>
    <x v="5"/>
    <n v="-0.52"/>
    <n v="7.06"/>
    <x v="3"/>
  </r>
  <r>
    <d v="2018-02-01T00:00:00"/>
    <x v="8"/>
    <x v="4"/>
    <n v="-29.05"/>
    <n v="331"/>
    <x v="3"/>
  </r>
  <r>
    <d v="2018-02-01T00:00:00"/>
    <x v="8"/>
    <x v="5"/>
    <n v="-1.31"/>
    <n v="14.93"/>
    <x v="3"/>
  </r>
  <r>
    <d v="2018-02-01T00:00:00"/>
    <x v="8"/>
    <x v="6"/>
    <n v="-95.9"/>
    <n v="12960"/>
    <x v="14"/>
  </r>
  <r>
    <d v="2018-02-01T00:00:00"/>
    <x v="8"/>
    <x v="2"/>
    <n v="426.38"/>
    <n v="12960"/>
    <x v="14"/>
  </r>
  <r>
    <d v="2018-02-01T00:00:00"/>
    <x v="8"/>
    <x v="3"/>
    <n v="19.23"/>
    <n v="584.5"/>
    <x v="14"/>
  </r>
  <r>
    <d v="2018-02-01T00:00:00"/>
    <x v="8"/>
    <x v="0"/>
    <n v="-770.53"/>
    <n v="8779"/>
    <x v="14"/>
  </r>
  <r>
    <d v="2018-02-01T00:00:00"/>
    <x v="8"/>
    <x v="1"/>
    <n v="-34.75"/>
    <n v="395.93"/>
    <x v="14"/>
  </r>
  <r>
    <d v="2018-02-01T00:00:00"/>
    <x v="11"/>
    <x v="0"/>
    <n v="-19996.75"/>
    <n v="272695.65000000002"/>
    <x v="1"/>
  </r>
  <r>
    <d v="2018-02-01T00:00:00"/>
    <x v="11"/>
    <x v="1"/>
    <n v="-901.87"/>
    <n v="12298.53"/>
    <x v="1"/>
  </r>
  <r>
    <d v="2018-02-01T00:00:00"/>
    <x v="11"/>
    <x v="0"/>
    <n v="-35.64"/>
    <n v="485.99"/>
    <x v="2"/>
  </r>
  <r>
    <d v="2018-02-01T00:00:00"/>
    <x v="11"/>
    <x v="1"/>
    <n v="-1.61"/>
    <n v="21.92"/>
    <x v="2"/>
  </r>
  <r>
    <d v="2018-02-01T00:00:00"/>
    <x v="8"/>
    <x v="6"/>
    <n v="-11.15"/>
    <n v="1506.99"/>
    <x v="2"/>
  </r>
  <r>
    <d v="2018-02-01T00:00:00"/>
    <x v="8"/>
    <x v="2"/>
    <n v="49.58"/>
    <n v="1506.99"/>
    <x v="2"/>
  </r>
  <r>
    <d v="2018-02-01T00:00:00"/>
    <x v="8"/>
    <x v="3"/>
    <n v="2.2400000000000002"/>
    <n v="67.97"/>
    <x v="2"/>
  </r>
  <r>
    <d v="2018-02-01T00:00:00"/>
    <x v="8"/>
    <x v="0"/>
    <n v="-89.61"/>
    <n v="1021"/>
    <x v="2"/>
  </r>
  <r>
    <d v="2018-02-01T00:00:00"/>
    <x v="8"/>
    <x v="1"/>
    <n v="-4.04"/>
    <n v="46.05"/>
    <x v="2"/>
  </r>
  <r>
    <d v="2018-02-01T00:00:00"/>
    <x v="11"/>
    <x v="0"/>
    <n v="-306.58999999999997"/>
    <n v="4181"/>
    <x v="14"/>
  </r>
  <r>
    <d v="2018-02-01T00:00:00"/>
    <x v="11"/>
    <x v="1"/>
    <n v="-13.83"/>
    <n v="188.56"/>
    <x v="14"/>
  </r>
  <r>
    <d v="2018-02-01T00:00:00"/>
    <x v="8"/>
    <x v="2"/>
    <n v="289.76"/>
    <n v="8806.98"/>
    <x v="1"/>
  </r>
  <r>
    <d v="2018-02-01T00:00:00"/>
    <x v="8"/>
    <x v="3"/>
    <n v="13.06"/>
    <n v="397.19"/>
    <x v="1"/>
  </r>
  <r>
    <d v="2018-02-01T00:00:00"/>
    <x v="8"/>
    <x v="0"/>
    <n v="-498.71"/>
    <n v="5682"/>
    <x v="1"/>
  </r>
  <r>
    <d v="2018-02-01T00:00:00"/>
    <x v="8"/>
    <x v="1"/>
    <n v="-22.5"/>
    <n v="256.26"/>
    <x v="1"/>
  </r>
  <r>
    <d v="2018-02-01T00:00:00"/>
    <x v="11"/>
    <x v="4"/>
    <n v="-5.08"/>
    <n v="69.3"/>
    <x v="3"/>
  </r>
  <r>
    <d v="2018-02-01T00:00:00"/>
    <x v="11"/>
    <x v="5"/>
    <n v="-0.23"/>
    <n v="3.13"/>
    <x v="3"/>
  </r>
  <r>
    <d v="2018-02-01T00:00:00"/>
    <x v="8"/>
    <x v="4"/>
    <n v="-11.06"/>
    <n v="126"/>
    <x v="3"/>
  </r>
  <r>
    <d v="2018-02-01T00:00:00"/>
    <x v="8"/>
    <x v="5"/>
    <n v="-0.5"/>
    <n v="5.68"/>
    <x v="3"/>
  </r>
  <r>
    <d v="2018-03-01T00:00:00"/>
    <x v="11"/>
    <x v="0"/>
    <n v="-76.040000000000006"/>
    <n v="1037"/>
    <x v="6"/>
  </r>
  <r>
    <d v="2018-03-01T00:00:00"/>
    <x v="11"/>
    <x v="1"/>
    <n v="-3.43"/>
    <n v="46.77"/>
    <x v="6"/>
  </r>
  <r>
    <d v="2018-03-01T00:00:00"/>
    <x v="11"/>
    <x v="0"/>
    <n v="-1094.52"/>
    <n v="14926"/>
    <x v="4"/>
  </r>
  <r>
    <d v="2018-03-01T00:00:00"/>
    <x v="11"/>
    <x v="1"/>
    <n v="-49.36"/>
    <n v="673.16"/>
    <x v="4"/>
  </r>
  <r>
    <d v="2018-03-01T00:00:00"/>
    <x v="8"/>
    <x v="2"/>
    <n v="951.47"/>
    <n v="28920"/>
    <x v="4"/>
  </r>
  <r>
    <d v="2018-03-01T00:00:00"/>
    <x v="8"/>
    <x v="3"/>
    <n v="42.91"/>
    <n v="1304.29"/>
    <x v="4"/>
  </r>
  <r>
    <d v="2018-03-01T00:00:00"/>
    <x v="8"/>
    <x v="0"/>
    <n v="-1228.25"/>
    <n v="13994"/>
    <x v="4"/>
  </r>
  <r>
    <d v="2018-03-01T00:00:00"/>
    <x v="8"/>
    <x v="1"/>
    <n v="-55.39"/>
    <n v="631.13"/>
    <x v="4"/>
  </r>
  <r>
    <d v="2018-03-01T00:00:00"/>
    <x v="8"/>
    <x v="6"/>
    <n v="-14.87"/>
    <n v="2009"/>
    <x v="6"/>
  </r>
  <r>
    <d v="2018-03-01T00:00:00"/>
    <x v="8"/>
    <x v="2"/>
    <n v="66.09"/>
    <n v="2009"/>
    <x v="6"/>
  </r>
  <r>
    <d v="2018-03-01T00:00:00"/>
    <x v="8"/>
    <x v="3"/>
    <n v="2.98"/>
    <n v="90.6"/>
    <x v="6"/>
  </r>
  <r>
    <d v="2018-03-01T00:00:00"/>
    <x v="8"/>
    <x v="0"/>
    <n v="-85.31"/>
    <n v="972"/>
    <x v="6"/>
  </r>
  <r>
    <d v="2018-03-01T00:00:00"/>
    <x v="8"/>
    <x v="1"/>
    <n v="-3.85"/>
    <n v="43.84"/>
    <x v="6"/>
  </r>
  <r>
    <d v="2018-03-01T00:00:00"/>
    <x v="11"/>
    <x v="4"/>
    <n v="-20.2"/>
    <n v="275.56"/>
    <x v="3"/>
  </r>
  <r>
    <d v="2018-03-01T00:00:00"/>
    <x v="11"/>
    <x v="5"/>
    <n v="-0.91"/>
    <n v="12.42"/>
    <x v="3"/>
  </r>
  <r>
    <d v="2018-03-01T00:00:00"/>
    <x v="8"/>
    <x v="4"/>
    <n v="-22.73"/>
    <n v="259"/>
    <x v="3"/>
  </r>
  <r>
    <d v="2018-03-01T00:00:00"/>
    <x v="8"/>
    <x v="5"/>
    <n v="-1.03"/>
    <n v="11.68"/>
    <x v="3"/>
  </r>
  <r>
    <d v="2018-03-01T00:00:00"/>
    <x v="11"/>
    <x v="0"/>
    <n v="-59.25"/>
    <n v="808"/>
    <x v="14"/>
  </r>
  <r>
    <d v="2018-03-01T00:00:00"/>
    <x v="11"/>
    <x v="1"/>
    <n v="-2.67"/>
    <n v="36.450000000000003"/>
    <x v="14"/>
  </r>
  <r>
    <d v="2018-03-01T00:00:00"/>
    <x v="11"/>
    <x v="0"/>
    <n v="-7706.38"/>
    <n v="105091.95"/>
    <x v="1"/>
  </r>
  <r>
    <d v="2018-03-01T00:00:00"/>
    <x v="11"/>
    <x v="1"/>
    <n v="-347.61"/>
    <n v="4739.68"/>
    <x v="1"/>
  </r>
  <r>
    <d v="2018-03-01T00:00:00"/>
    <x v="8"/>
    <x v="6"/>
    <n v="-1500.28"/>
    <n v="202745.28"/>
    <x v="1"/>
  </r>
  <r>
    <d v="2018-03-01T00:00:00"/>
    <x v="8"/>
    <x v="2"/>
    <n v="6670.31"/>
    <n v="202745.28"/>
    <x v="1"/>
  </r>
  <r>
    <d v="2018-03-01T00:00:00"/>
    <x v="8"/>
    <x v="3"/>
    <n v="300.85000000000002"/>
    <n v="9143.82"/>
    <x v="1"/>
  </r>
  <r>
    <d v="2018-03-01T00:00:00"/>
    <x v="8"/>
    <x v="0"/>
    <n v="-8567.39"/>
    <n v="97611.33"/>
    <x v="1"/>
  </r>
  <r>
    <d v="2018-03-01T00:00:00"/>
    <x v="8"/>
    <x v="1"/>
    <n v="-386.42"/>
    <n v="4402.2700000000004"/>
    <x v="1"/>
  </r>
  <r>
    <d v="2018-03-01T00:00:00"/>
    <x v="8"/>
    <x v="6"/>
    <n v="-11.57"/>
    <n v="1565"/>
    <x v="14"/>
  </r>
  <r>
    <d v="2018-03-01T00:00:00"/>
    <x v="8"/>
    <x v="2"/>
    <n v="51.49"/>
    <n v="1565"/>
    <x v="14"/>
  </r>
  <r>
    <d v="2018-03-01T00:00:00"/>
    <x v="8"/>
    <x v="3"/>
    <n v="2.3199999999999998"/>
    <n v="70.58"/>
    <x v="14"/>
  </r>
  <r>
    <d v="2018-03-01T00:00:00"/>
    <x v="8"/>
    <x v="0"/>
    <n v="-66.44"/>
    <n v="757"/>
    <x v="14"/>
  </r>
  <r>
    <d v="2018-03-01T00:00:00"/>
    <x v="8"/>
    <x v="1"/>
    <n v="-3"/>
    <n v="34.15"/>
    <x v="14"/>
  </r>
  <r>
    <d v="2018-03-01T00:00:00"/>
    <x v="11"/>
    <x v="0"/>
    <n v="-225.05"/>
    <n v="3069"/>
    <x v="5"/>
  </r>
  <r>
    <d v="2018-03-01T00:00:00"/>
    <x v="11"/>
    <x v="1"/>
    <n v="-10.16"/>
    <n v="138.41"/>
    <x v="5"/>
  </r>
  <r>
    <d v="2018-03-01T00:00:00"/>
    <x v="8"/>
    <x v="6"/>
    <n v="-43.23"/>
    <n v="5842"/>
    <x v="5"/>
  </r>
  <r>
    <d v="2018-03-01T00:00:00"/>
    <x v="8"/>
    <x v="2"/>
    <n v="192.2"/>
    <n v="5842"/>
    <x v="5"/>
  </r>
  <r>
    <d v="2018-03-01T00:00:00"/>
    <x v="8"/>
    <x v="3"/>
    <n v="8.67"/>
    <n v="263.45999999999998"/>
    <x v="5"/>
  </r>
  <r>
    <d v="2018-03-01T00:00:00"/>
    <x v="8"/>
    <x v="0"/>
    <n v="-220.85"/>
    <n v="2516"/>
    <x v="5"/>
  </r>
  <r>
    <d v="2018-03-01T00:00:00"/>
    <x v="8"/>
    <x v="1"/>
    <n v="-9.9600000000000009"/>
    <n v="113.46"/>
    <x v="5"/>
  </r>
  <r>
    <d v="2018-03-01T00:00:00"/>
    <x v="11"/>
    <x v="4"/>
    <n v="-5.88"/>
    <n v="80.239999999999995"/>
    <x v="3"/>
  </r>
  <r>
    <d v="2018-03-01T00:00:00"/>
    <x v="11"/>
    <x v="5"/>
    <n v="-0.26"/>
    <n v="3.62"/>
    <x v="3"/>
  </r>
  <r>
    <d v="2018-03-01T00:00:00"/>
    <x v="8"/>
    <x v="4"/>
    <n v="-6.68"/>
    <n v="76"/>
    <x v="3"/>
  </r>
  <r>
    <d v="2018-03-01T00:00:00"/>
    <x v="8"/>
    <x v="5"/>
    <n v="-0.3"/>
    <n v="3.42"/>
    <x v="3"/>
  </r>
  <r>
    <d v="2018-03-01T00:00:00"/>
    <x v="11"/>
    <x v="0"/>
    <n v="-40112.67"/>
    <n v="547014.89"/>
    <x v="18"/>
  </r>
  <r>
    <d v="2018-03-01T00:00:00"/>
    <x v="11"/>
    <x v="1"/>
    <n v="-1809.08"/>
    <n v="24670.37"/>
    <x v="18"/>
  </r>
  <r>
    <d v="2018-03-01T00:00:00"/>
    <x v="8"/>
    <x v="6"/>
    <n v="-4047.95"/>
    <n v="547020.14"/>
    <x v="18"/>
  </r>
  <r>
    <d v="2018-03-01T00:00:00"/>
    <x v="8"/>
    <x v="2"/>
    <n v="17996.939999999999"/>
    <n v="547020.14"/>
    <x v="18"/>
  </r>
  <r>
    <d v="2018-03-01T00:00:00"/>
    <x v="8"/>
    <x v="3"/>
    <n v="811.62"/>
    <n v="24670.58"/>
    <x v="18"/>
  </r>
  <r>
    <d v="2018-03-01T00:00:00"/>
    <x v="11"/>
    <x v="0"/>
    <n v="-7195.01"/>
    <n v="98118"/>
    <x v="1"/>
  </r>
  <r>
    <d v="2018-03-01T00:00:00"/>
    <x v="11"/>
    <x v="1"/>
    <n v="-324.47000000000003"/>
    <n v="4425.17"/>
    <x v="1"/>
  </r>
  <r>
    <d v="2018-03-01T00:00:00"/>
    <x v="8"/>
    <x v="6"/>
    <n v="-1017.84"/>
    <n v="137538.38"/>
    <x v="1"/>
  </r>
  <r>
    <d v="2018-03-01T00:00:00"/>
    <x v="8"/>
    <x v="2"/>
    <n v="4524.97"/>
    <n v="137538.38"/>
    <x v="1"/>
  </r>
  <r>
    <d v="2018-03-01T00:00:00"/>
    <x v="8"/>
    <x v="3"/>
    <n v="204.07"/>
    <n v="6203"/>
    <x v="1"/>
  </r>
  <r>
    <d v="2018-03-01T00:00:00"/>
    <x v="8"/>
    <x v="0"/>
    <n v="-18.43"/>
    <n v="210"/>
    <x v="1"/>
  </r>
  <r>
    <d v="2018-03-01T00:00:00"/>
    <x v="8"/>
    <x v="1"/>
    <n v="-0.83"/>
    <n v="9.4700000000000006"/>
    <x v="1"/>
  </r>
  <r>
    <d v="2018-03-01T00:00:00"/>
    <x v="11"/>
    <x v="0"/>
    <n v="-23994.92"/>
    <n v="327218.27"/>
    <x v="2"/>
  </r>
  <r>
    <d v="2018-03-01T00:00:00"/>
    <x v="11"/>
    <x v="1"/>
    <n v="-1082.02"/>
    <n v="14757.62"/>
    <x v="2"/>
  </r>
  <r>
    <d v="2018-03-01T00:00:00"/>
    <x v="8"/>
    <x v="6"/>
    <n v="-2691.03"/>
    <n v="363645.27"/>
    <x v="2"/>
  </r>
  <r>
    <d v="2018-03-01T00:00:00"/>
    <x v="8"/>
    <x v="2"/>
    <n v="11963.87"/>
    <n v="363645.27"/>
    <x v="2"/>
  </r>
  <r>
    <d v="2018-03-01T00:00:00"/>
    <x v="8"/>
    <x v="3"/>
    <n v="539.53"/>
    <n v="16400.34"/>
    <x v="2"/>
  </r>
  <r>
    <d v="2018-03-01T00:00:00"/>
    <x v="8"/>
    <x v="0"/>
    <n v="-3197.22"/>
    <n v="36427"/>
    <x v="2"/>
  </r>
  <r>
    <d v="2018-03-01T00:00:00"/>
    <x v="8"/>
    <x v="1"/>
    <n v="-144.25"/>
    <n v="1642.8"/>
    <x v="2"/>
  </r>
  <r>
    <d v="2018-03-01T00:00:00"/>
    <x v="11"/>
    <x v="0"/>
    <n v="-90829.72"/>
    <n v="1238640.3600000001"/>
    <x v="10"/>
  </r>
  <r>
    <d v="2018-03-01T00:00:00"/>
    <x v="11"/>
    <x v="1"/>
    <n v="-4096.58"/>
    <n v="55862.84"/>
    <x v="10"/>
  </r>
  <r>
    <d v="2018-04-01T00:00:00"/>
    <x v="10"/>
    <x v="0"/>
    <n v="-1561.3"/>
    <n v="19821"/>
    <x v="13"/>
  </r>
  <r>
    <d v="2018-04-01T00:00:00"/>
    <x v="10"/>
    <x v="1"/>
    <n v="-70.41"/>
    <n v="893.93"/>
    <x v="13"/>
  </r>
  <r>
    <d v="2018-04-01T00:00:00"/>
    <x v="11"/>
    <x v="0"/>
    <n v="-376.84"/>
    <n v="5139"/>
    <x v="13"/>
  </r>
  <r>
    <d v="2018-04-01T00:00:00"/>
    <x v="11"/>
    <x v="1"/>
    <n v="-17"/>
    <n v="231.77"/>
    <x v="13"/>
  </r>
  <r>
    <d v="2018-04-01T00:00:00"/>
    <x v="8"/>
    <x v="6"/>
    <n v="-184.7"/>
    <n v="24960"/>
    <x v="13"/>
  </r>
  <r>
    <d v="2018-04-01T00:00:00"/>
    <x v="10"/>
    <x v="0"/>
    <n v="-765.64"/>
    <n v="9720"/>
    <x v="0"/>
  </r>
  <r>
    <d v="2018-04-01T00:00:00"/>
    <x v="10"/>
    <x v="1"/>
    <n v="-34.53"/>
    <n v="438.37"/>
    <x v="0"/>
  </r>
  <r>
    <d v="2018-04-01T00:00:00"/>
    <x v="11"/>
    <x v="0"/>
    <n v="-26.4"/>
    <n v="360"/>
    <x v="0"/>
  </r>
  <r>
    <d v="2018-04-01T00:00:00"/>
    <x v="11"/>
    <x v="1"/>
    <n v="-1.19"/>
    <n v="16.239999999999998"/>
    <x v="0"/>
  </r>
  <r>
    <d v="2018-04-01T00:00:00"/>
    <x v="8"/>
    <x v="2"/>
    <n v="331.63"/>
    <n v="10080"/>
    <x v="0"/>
  </r>
  <r>
    <d v="2018-04-01T00:00:00"/>
    <x v="8"/>
    <x v="3"/>
    <n v="14.96"/>
    <n v="454.61"/>
    <x v="0"/>
  </r>
  <r>
    <d v="2018-04-01T00:00:00"/>
    <x v="10"/>
    <x v="4"/>
    <n v="-3.02"/>
    <n v="38.32"/>
    <x v="3"/>
  </r>
  <r>
    <d v="2018-04-01T00:00:00"/>
    <x v="10"/>
    <x v="5"/>
    <n v="-0.14000000000000001"/>
    <n v="1.72"/>
    <x v="3"/>
  </r>
  <r>
    <d v="2018-04-01T00:00:00"/>
    <x v="11"/>
    <x v="4"/>
    <n v="-0.14000000000000001"/>
    <n v="2"/>
    <x v="3"/>
  </r>
  <r>
    <d v="2018-04-01T00:00:00"/>
    <x v="11"/>
    <x v="5"/>
    <n v="0"/>
    <n v="0.1"/>
    <x v="3"/>
  </r>
  <r>
    <d v="2018-04-01T00:00:00"/>
    <x v="10"/>
    <x v="0"/>
    <n v="-6323.65"/>
    <n v="80280.36"/>
    <x v="1"/>
  </r>
  <r>
    <d v="2018-04-01T00:00:00"/>
    <x v="10"/>
    <x v="1"/>
    <n v="-285.17"/>
    <n v="3620.62"/>
    <x v="1"/>
  </r>
  <r>
    <d v="2018-04-01T00:00:00"/>
    <x v="11"/>
    <x v="0"/>
    <n v="-210.08"/>
    <n v="2865"/>
    <x v="1"/>
  </r>
  <r>
    <d v="2018-04-01T00:00:00"/>
    <x v="11"/>
    <x v="1"/>
    <n v="-9.4700000000000006"/>
    <n v="129.22999999999999"/>
    <x v="1"/>
  </r>
  <r>
    <d v="2018-04-01T00:00:00"/>
    <x v="8"/>
    <x v="2"/>
    <n v="2735.51"/>
    <n v="83145.36"/>
    <x v="1"/>
  </r>
  <r>
    <d v="2018-04-01T00:00:00"/>
    <x v="8"/>
    <x v="2"/>
    <n v="2931.38"/>
    <n v="89100"/>
    <x v="4"/>
  </r>
  <r>
    <d v="2018-03-01T00:00:00"/>
    <x v="8"/>
    <x v="6"/>
    <n v="-4240.49"/>
    <n v="573009.15"/>
    <x v="2"/>
  </r>
  <r>
    <d v="2018-03-01T00:00:00"/>
    <x v="8"/>
    <x v="2"/>
    <n v="18852.080000000002"/>
    <n v="573009.15"/>
    <x v="2"/>
  </r>
  <r>
    <d v="2018-03-01T00:00:00"/>
    <x v="8"/>
    <x v="3"/>
    <n v="850.23"/>
    <n v="25842.7"/>
    <x v="2"/>
  </r>
  <r>
    <d v="2018-03-01T00:00:00"/>
    <x v="8"/>
    <x v="0"/>
    <n v="-14.99"/>
    <n v="170.93"/>
    <x v="2"/>
  </r>
  <r>
    <d v="2018-03-01T00:00:00"/>
    <x v="8"/>
    <x v="1"/>
    <n v="-0.68"/>
    <n v="7.7"/>
    <x v="2"/>
  </r>
  <r>
    <d v="2018-03-01T00:00:00"/>
    <x v="8"/>
    <x v="2"/>
    <n v="14539.14"/>
    <n v="441917.52"/>
    <x v="2"/>
  </r>
  <r>
    <d v="2018-03-01T00:00:00"/>
    <x v="8"/>
    <x v="3"/>
    <n v="655.8"/>
    <n v="19930.3"/>
    <x v="2"/>
  </r>
  <r>
    <d v="2018-03-01T00:00:00"/>
    <x v="8"/>
    <x v="0"/>
    <n v="-203.01"/>
    <n v="2313"/>
    <x v="2"/>
  </r>
  <r>
    <d v="2018-03-01T00:00:00"/>
    <x v="8"/>
    <x v="1"/>
    <n v="-9.15"/>
    <n v="104.31"/>
    <x v="2"/>
  </r>
  <r>
    <d v="2018-03-01T00:00:00"/>
    <x v="11"/>
    <x v="0"/>
    <n v="6"/>
    <n v="-82"/>
    <x v="6"/>
  </r>
  <r>
    <d v="2018-03-01T00:00:00"/>
    <x v="11"/>
    <x v="1"/>
    <n v="0.27"/>
    <n v="-3.7"/>
    <x v="6"/>
  </r>
  <r>
    <d v="2018-03-01T00:00:00"/>
    <x v="8"/>
    <x v="6"/>
    <n v="4.12"/>
    <n v="-556"/>
    <x v="6"/>
  </r>
  <r>
    <d v="2018-03-01T00:00:00"/>
    <x v="11"/>
    <x v="0"/>
    <n v="-21638.74"/>
    <n v="295083.33"/>
    <x v="2"/>
  </r>
  <r>
    <d v="2018-03-01T00:00:00"/>
    <x v="11"/>
    <x v="1"/>
    <n v="-975.88"/>
    <n v="13308.31"/>
    <x v="2"/>
  </r>
  <r>
    <d v="2018-03-01T00:00:00"/>
    <x v="8"/>
    <x v="2"/>
    <n v="-18.3"/>
    <n v="-556"/>
    <x v="6"/>
  </r>
  <r>
    <d v="2018-03-01T00:00:00"/>
    <x v="8"/>
    <x v="3"/>
    <n v="-0.83"/>
    <n v="-25.08"/>
    <x v="6"/>
  </r>
  <r>
    <d v="2018-03-01T00:00:00"/>
    <x v="8"/>
    <x v="0"/>
    <n v="54.32"/>
    <n v="-619"/>
    <x v="6"/>
  </r>
  <r>
    <d v="2018-03-01T00:00:00"/>
    <x v="8"/>
    <x v="1"/>
    <n v="2.4500000000000002"/>
    <n v="-27.92"/>
    <x v="6"/>
  </r>
  <r>
    <d v="2018-03-01T00:00:00"/>
    <x v="11"/>
    <x v="0"/>
    <n v="-420.63"/>
    <n v="5736"/>
    <x v="14"/>
  </r>
  <r>
    <d v="2018-03-01T00:00:00"/>
    <x v="11"/>
    <x v="1"/>
    <n v="-18.97"/>
    <n v="258.7"/>
    <x v="14"/>
  </r>
  <r>
    <d v="2018-03-01T00:00:00"/>
    <x v="8"/>
    <x v="6"/>
    <n v="-70.849999999999994"/>
    <n v="9575"/>
    <x v="14"/>
  </r>
  <r>
    <d v="2018-03-01T00:00:00"/>
    <x v="8"/>
    <x v="2"/>
    <n v="315.02"/>
    <n v="9575"/>
    <x v="14"/>
  </r>
  <r>
    <d v="2018-03-01T00:00:00"/>
    <x v="8"/>
    <x v="3"/>
    <n v="14.2"/>
    <n v="431.83"/>
    <x v="14"/>
  </r>
  <r>
    <d v="2018-03-01T00:00:00"/>
    <x v="8"/>
    <x v="0"/>
    <n v="-242.16"/>
    <n v="2759"/>
    <x v="14"/>
  </r>
  <r>
    <d v="2018-03-01T00:00:00"/>
    <x v="8"/>
    <x v="1"/>
    <n v="-10.93"/>
    <n v="124.43"/>
    <x v="14"/>
  </r>
  <r>
    <d v="2018-03-01T00:00:00"/>
    <x v="11"/>
    <x v="0"/>
    <n v="-31.9"/>
    <n v="435"/>
    <x v="6"/>
  </r>
  <r>
    <d v="2018-03-01T00:00:00"/>
    <x v="11"/>
    <x v="1"/>
    <n v="-1.44"/>
    <n v="19.62"/>
    <x v="6"/>
  </r>
  <r>
    <d v="2018-03-01T00:00:00"/>
    <x v="11"/>
    <x v="0"/>
    <n v="-6869.97"/>
    <n v="93685.54"/>
    <x v="1"/>
  </r>
  <r>
    <d v="2018-03-01T00:00:00"/>
    <x v="11"/>
    <x v="1"/>
    <n v="-309.87"/>
    <n v="4225.25"/>
    <x v="1"/>
  </r>
  <r>
    <d v="2018-03-01T00:00:00"/>
    <x v="8"/>
    <x v="6"/>
    <n v="-1074.6300000000001"/>
    <n v="145215.54"/>
    <x v="1"/>
  </r>
  <r>
    <d v="2018-03-01T00:00:00"/>
    <x v="8"/>
    <x v="2"/>
    <n v="4777.59"/>
    <n v="145215.54"/>
    <x v="1"/>
  </r>
  <r>
    <d v="2018-03-01T00:00:00"/>
    <x v="8"/>
    <x v="3"/>
    <n v="215.47"/>
    <n v="6549.24"/>
    <x v="1"/>
  </r>
  <r>
    <d v="2018-03-01T00:00:00"/>
    <x v="8"/>
    <x v="0"/>
    <n v="-4522.83"/>
    <n v="51530"/>
    <x v="1"/>
  </r>
  <r>
    <d v="2018-03-01T00:00:00"/>
    <x v="8"/>
    <x v="1"/>
    <n v="-203.98"/>
    <n v="2324"/>
    <x v="1"/>
  </r>
  <r>
    <d v="2018-03-01T00:00:00"/>
    <x v="8"/>
    <x v="6"/>
    <n v="-4.99"/>
    <n v="674"/>
    <x v="6"/>
  </r>
  <r>
    <d v="2018-03-01T00:00:00"/>
    <x v="11"/>
    <x v="0"/>
    <n v="-30324.73"/>
    <n v="413536.84"/>
    <x v="2"/>
  </r>
  <r>
    <d v="2018-03-01T00:00:00"/>
    <x v="11"/>
    <x v="1"/>
    <n v="-1367.49"/>
    <n v="18650.43"/>
    <x v="2"/>
  </r>
  <r>
    <d v="2018-03-01T00:00:00"/>
    <x v="8"/>
    <x v="6"/>
    <n v="-4737.68"/>
    <n v="640229.84"/>
    <x v="2"/>
  </r>
  <r>
    <d v="2018-03-01T00:00:00"/>
    <x v="8"/>
    <x v="2"/>
    <n v="21063.56"/>
    <n v="640229.84"/>
    <x v="2"/>
  </r>
  <r>
    <d v="2018-03-01T00:00:00"/>
    <x v="8"/>
    <x v="3"/>
    <n v="950.09"/>
    <n v="28874.5"/>
    <x v="2"/>
  </r>
  <r>
    <d v="2018-03-01T00:00:00"/>
    <x v="8"/>
    <x v="0"/>
    <n v="-19896.939999999999"/>
    <n v="226693"/>
    <x v="2"/>
  </r>
  <r>
    <d v="2018-03-01T00:00:00"/>
    <x v="8"/>
    <x v="1"/>
    <n v="-897.39"/>
    <n v="10223.89"/>
    <x v="2"/>
  </r>
  <r>
    <d v="2018-03-01T00:00:00"/>
    <x v="11"/>
    <x v="4"/>
    <n v="-1.77"/>
    <n v="24.2"/>
    <x v="3"/>
  </r>
  <r>
    <d v="2018-03-01T00:00:00"/>
    <x v="11"/>
    <x v="5"/>
    <n v="-0.08"/>
    <n v="1.0900000000000001"/>
    <x v="3"/>
  </r>
  <r>
    <d v="2018-03-01T00:00:00"/>
    <x v="8"/>
    <x v="4"/>
    <n v="-1.1399999999999999"/>
    <n v="13"/>
    <x v="3"/>
  </r>
  <r>
    <d v="2018-03-01T00:00:00"/>
    <x v="8"/>
    <x v="5"/>
    <n v="-0.05"/>
    <n v="0.59"/>
    <x v="3"/>
  </r>
  <r>
    <d v="2018-03-01T00:00:00"/>
    <x v="11"/>
    <x v="0"/>
    <n v="-4.18"/>
    <n v="57"/>
    <x v="5"/>
  </r>
  <r>
    <d v="2018-03-01T00:00:00"/>
    <x v="11"/>
    <x v="1"/>
    <n v="-0.19"/>
    <n v="2.57"/>
    <x v="5"/>
  </r>
  <r>
    <d v="2018-03-01T00:00:00"/>
    <x v="8"/>
    <x v="6"/>
    <n v="-0.81"/>
    <n v="110"/>
    <x v="5"/>
  </r>
  <r>
    <d v="2018-03-01T00:00:00"/>
    <x v="8"/>
    <x v="2"/>
    <n v="3.62"/>
    <n v="110"/>
    <x v="5"/>
  </r>
  <r>
    <d v="2018-03-01T00:00:00"/>
    <x v="8"/>
    <x v="3"/>
    <n v="0.16"/>
    <n v="4.96"/>
    <x v="5"/>
  </r>
  <r>
    <d v="2018-03-01T00:00:00"/>
    <x v="8"/>
    <x v="0"/>
    <n v="-4.6500000000000004"/>
    <n v="53"/>
    <x v="5"/>
  </r>
  <r>
    <d v="2018-03-01T00:00:00"/>
    <x v="8"/>
    <x v="1"/>
    <n v="-0.21"/>
    <n v="2.39"/>
    <x v="5"/>
  </r>
  <r>
    <d v="2018-03-01T00:00:00"/>
    <x v="11"/>
    <x v="4"/>
    <n v="-0.77"/>
    <n v="10.46"/>
    <x v="3"/>
  </r>
  <r>
    <d v="2018-03-01T00:00:00"/>
    <x v="11"/>
    <x v="5"/>
    <n v="-0.03"/>
    <n v="0.47"/>
    <x v="3"/>
  </r>
  <r>
    <d v="2018-03-01T00:00:00"/>
    <x v="8"/>
    <x v="4"/>
    <n v="-0.88"/>
    <n v="10"/>
    <x v="3"/>
  </r>
  <r>
    <d v="2018-03-01T00:00:00"/>
    <x v="8"/>
    <x v="5"/>
    <n v="-0.04"/>
    <n v="0.45"/>
    <x v="3"/>
  </r>
  <r>
    <d v="2018-03-01T00:00:00"/>
    <x v="11"/>
    <x v="4"/>
    <n v="-2.94"/>
    <n v="40.119999999999997"/>
    <x v="3"/>
  </r>
  <r>
    <d v="2018-03-01T00:00:00"/>
    <x v="11"/>
    <x v="5"/>
    <n v="-0.13"/>
    <n v="1.81"/>
    <x v="3"/>
  </r>
  <r>
    <d v="2018-03-01T00:00:00"/>
    <x v="11"/>
    <x v="0"/>
    <n v="-383.5"/>
    <n v="5229.6099999999997"/>
    <x v="1"/>
  </r>
  <r>
    <d v="2018-03-01T00:00:00"/>
    <x v="11"/>
    <x v="1"/>
    <n v="-17.29"/>
    <n v="235.84"/>
    <x v="1"/>
  </r>
  <r>
    <d v="2018-03-01T00:00:00"/>
    <x v="8"/>
    <x v="6"/>
    <n v="-74.989999999999995"/>
    <n v="10134.61"/>
    <x v="1"/>
  </r>
  <r>
    <d v="2018-03-01T00:00:00"/>
    <x v="8"/>
    <x v="0"/>
    <n v="-430.5"/>
    <n v="4905"/>
    <x v="1"/>
  </r>
  <r>
    <d v="2018-03-01T00:00:00"/>
    <x v="8"/>
    <x v="1"/>
    <n v="-19.399999999999999"/>
    <n v="221.22"/>
    <x v="1"/>
  </r>
  <r>
    <d v="2018-03-01T00:00:00"/>
    <x v="8"/>
    <x v="4"/>
    <n v="-3.34"/>
    <n v="38"/>
    <x v="3"/>
  </r>
  <r>
    <d v="2018-03-01T00:00:00"/>
    <x v="8"/>
    <x v="5"/>
    <n v="-0.15"/>
    <n v="1.71"/>
    <x v="3"/>
  </r>
  <r>
    <d v="2018-03-01T00:00:00"/>
    <x v="11"/>
    <x v="0"/>
    <n v="-25214.03"/>
    <n v="343838.11"/>
    <x v="2"/>
  </r>
  <r>
    <d v="2018-03-01T00:00:00"/>
    <x v="11"/>
    <x v="1"/>
    <n v="-1137.1300000000001"/>
    <n v="15506.99"/>
    <x v="2"/>
  </r>
  <r>
    <d v="2018-03-01T00:00:00"/>
    <x v="8"/>
    <x v="6"/>
    <n v="-4202.76"/>
    <n v="567932.78"/>
    <x v="2"/>
  </r>
  <r>
    <d v="2018-03-01T00:00:00"/>
    <x v="8"/>
    <x v="2"/>
    <n v="18685.02"/>
    <n v="567932.78"/>
    <x v="2"/>
  </r>
  <r>
    <d v="2018-03-01T00:00:00"/>
    <x v="8"/>
    <x v="3"/>
    <n v="842.58"/>
    <n v="25613.67"/>
    <x v="2"/>
  </r>
  <r>
    <d v="2018-03-01T00:00:00"/>
    <x v="8"/>
    <x v="0"/>
    <n v="-222.94"/>
    <n v="2540"/>
    <x v="2"/>
  </r>
  <r>
    <d v="2018-03-01T00:00:00"/>
    <x v="8"/>
    <x v="1"/>
    <n v="-10.050000000000001"/>
    <n v="114.56"/>
    <x v="2"/>
  </r>
  <r>
    <d v="2018-03-01T00:00:00"/>
    <x v="8"/>
    <x v="2"/>
    <n v="333.42"/>
    <n v="10134.61"/>
    <x v="1"/>
  </r>
  <r>
    <d v="2018-03-01T00:00:00"/>
    <x v="8"/>
    <x v="3"/>
    <n v="15.04"/>
    <n v="457.06"/>
    <x v="1"/>
  </r>
  <r>
    <d v="2018-03-01T00:00:00"/>
    <x v="8"/>
    <x v="2"/>
    <n v="66.59"/>
    <n v="2024"/>
    <x v="6"/>
  </r>
  <r>
    <d v="2018-03-01T00:00:00"/>
    <x v="8"/>
    <x v="3"/>
    <n v="3"/>
    <n v="91.28"/>
    <x v="6"/>
  </r>
  <r>
    <d v="2018-03-01T00:00:00"/>
    <x v="8"/>
    <x v="0"/>
    <n v="-22.99"/>
    <n v="262"/>
    <x v="6"/>
  </r>
  <r>
    <d v="2018-03-01T00:00:00"/>
    <x v="8"/>
    <x v="1"/>
    <n v="-1.04"/>
    <n v="11.82"/>
    <x v="6"/>
  </r>
  <r>
    <d v="2018-03-01T00:00:00"/>
    <x v="11"/>
    <x v="0"/>
    <n v="-328.37"/>
    <n v="4478"/>
    <x v="5"/>
  </r>
  <r>
    <d v="2018-03-01T00:00:00"/>
    <x v="11"/>
    <x v="1"/>
    <n v="-14.8"/>
    <n v="201.96"/>
    <x v="5"/>
  </r>
  <r>
    <d v="2018-03-01T00:00:00"/>
    <x v="11"/>
    <x v="0"/>
    <n v="-248.59"/>
    <n v="3390"/>
    <x v="2"/>
  </r>
  <r>
    <d v="2018-03-01T00:00:00"/>
    <x v="11"/>
    <x v="1"/>
    <n v="-11.21"/>
    <n v="152.88999999999999"/>
    <x v="2"/>
  </r>
  <r>
    <d v="2018-03-01T00:00:00"/>
    <x v="8"/>
    <x v="6"/>
    <n v="-38.880000000000003"/>
    <n v="5254"/>
    <x v="2"/>
  </r>
  <r>
    <d v="2018-03-01T00:00:00"/>
    <x v="8"/>
    <x v="2"/>
    <n v="172.86"/>
    <n v="5254"/>
    <x v="2"/>
  </r>
  <r>
    <d v="2018-03-01T00:00:00"/>
    <x v="8"/>
    <x v="3"/>
    <n v="7.8"/>
    <n v="236.96"/>
    <x v="2"/>
  </r>
  <r>
    <d v="2018-03-01T00:00:00"/>
    <x v="8"/>
    <x v="0"/>
    <n v="-163.6"/>
    <n v="1864"/>
    <x v="2"/>
  </r>
  <r>
    <d v="2018-03-01T00:00:00"/>
    <x v="8"/>
    <x v="1"/>
    <n v="-7.38"/>
    <n v="84.07"/>
    <x v="2"/>
  </r>
  <r>
    <d v="2018-03-01T00:00:00"/>
    <x v="11"/>
    <x v="0"/>
    <n v="-15.18"/>
    <n v="206.99"/>
    <x v="2"/>
  </r>
  <r>
    <d v="2018-03-01T00:00:00"/>
    <x v="11"/>
    <x v="1"/>
    <n v="-0.68"/>
    <n v="9.34"/>
    <x v="2"/>
  </r>
  <r>
    <d v="2018-03-01T00:00:00"/>
    <x v="8"/>
    <x v="6"/>
    <n v="-2.38"/>
    <n v="320.99"/>
    <x v="2"/>
  </r>
  <r>
    <d v="2018-03-01T00:00:00"/>
    <x v="8"/>
    <x v="2"/>
    <n v="10.56"/>
    <n v="320.99"/>
    <x v="2"/>
  </r>
  <r>
    <d v="2018-03-01T00:00:00"/>
    <x v="8"/>
    <x v="3"/>
    <n v="0.48"/>
    <n v="14.48"/>
    <x v="2"/>
  </r>
  <r>
    <d v="2018-03-01T00:00:00"/>
    <x v="8"/>
    <x v="0"/>
    <n v="-10.01"/>
    <n v="114"/>
    <x v="2"/>
  </r>
  <r>
    <d v="2018-03-01T00:00:00"/>
    <x v="8"/>
    <x v="1"/>
    <n v="-0.45"/>
    <n v="5.14"/>
    <x v="2"/>
  </r>
  <r>
    <d v="2018-03-01T00:00:00"/>
    <x v="11"/>
    <x v="0"/>
    <n v="-1193.3"/>
    <n v="16273"/>
    <x v="0"/>
  </r>
  <r>
    <d v="2018-03-01T00:00:00"/>
    <x v="11"/>
    <x v="1"/>
    <n v="-53.82"/>
    <n v="733.91"/>
    <x v="0"/>
  </r>
  <r>
    <d v="2018-03-01T00:00:00"/>
    <x v="8"/>
    <x v="2"/>
    <n v="22.17"/>
    <n v="674"/>
    <x v="6"/>
  </r>
  <r>
    <d v="2018-03-01T00:00:00"/>
    <x v="8"/>
    <x v="3"/>
    <n v="1"/>
    <n v="30.4"/>
    <x v="6"/>
  </r>
  <r>
    <d v="2018-03-01T00:00:00"/>
    <x v="8"/>
    <x v="0"/>
    <n v="-20.98"/>
    <n v="239"/>
    <x v="6"/>
  </r>
  <r>
    <d v="2018-03-01T00:00:00"/>
    <x v="8"/>
    <x v="1"/>
    <n v="-0.95"/>
    <n v="10.78"/>
    <x v="6"/>
  </r>
  <r>
    <d v="2018-03-01T00:00:00"/>
    <x v="11"/>
    <x v="0"/>
    <n v="-108.67"/>
    <n v="1482"/>
    <x v="5"/>
  </r>
  <r>
    <d v="2018-03-01T00:00:00"/>
    <x v="11"/>
    <x v="0"/>
    <n v="-828.7"/>
    <n v="11300.94"/>
    <x v="28"/>
  </r>
  <r>
    <d v="2018-03-01T00:00:00"/>
    <x v="11"/>
    <x v="1"/>
    <n v="-37.369999999999997"/>
    <n v="509.67"/>
    <x v="28"/>
  </r>
  <r>
    <d v="2018-03-01T00:00:00"/>
    <x v="8"/>
    <x v="2"/>
    <n v="371.8"/>
    <n v="11300.94"/>
    <x v="28"/>
  </r>
  <r>
    <d v="2018-03-01T00:00:00"/>
    <x v="8"/>
    <x v="3"/>
    <n v="16.77"/>
    <n v="509.67"/>
    <x v="28"/>
  </r>
  <r>
    <d v="2018-03-01T00:00:00"/>
    <x v="8"/>
    <x v="2"/>
    <n v="394.15"/>
    <n v="11980.32"/>
    <x v="15"/>
  </r>
  <r>
    <d v="2018-03-01T00:00:00"/>
    <x v="8"/>
    <x v="3"/>
    <n v="17.78"/>
    <n v="540.30999999999995"/>
    <x v="15"/>
  </r>
  <r>
    <d v="2018-03-01T00:00:00"/>
    <x v="10"/>
    <x v="0"/>
    <n v="-0.03"/>
    <n v="0.44"/>
    <x v="15"/>
  </r>
  <r>
    <d v="2018-03-01T00:00:00"/>
    <x v="10"/>
    <x v="1"/>
    <n v="0"/>
    <n v="0.02"/>
    <x v="15"/>
  </r>
  <r>
    <d v="2018-03-01T00:00:00"/>
    <x v="11"/>
    <x v="0"/>
    <n v="-1334.02"/>
    <n v="18192"/>
    <x v="15"/>
  </r>
  <r>
    <d v="2018-03-01T00:00:00"/>
    <x v="11"/>
    <x v="1"/>
    <n v="-46.29"/>
    <n v="631.26"/>
    <x v="15"/>
  </r>
  <r>
    <d v="2018-03-01T00:00:00"/>
    <x v="8"/>
    <x v="2"/>
    <n v="598.53"/>
    <n v="18192.439999999999"/>
    <x v="15"/>
  </r>
  <r>
    <d v="2018-03-01T00:00:00"/>
    <x v="8"/>
    <x v="3"/>
    <n v="20.77"/>
    <n v="631.28"/>
    <x v="15"/>
  </r>
  <r>
    <d v="2018-03-01T00:00:00"/>
    <x v="11"/>
    <x v="0"/>
    <n v="-881.64"/>
    <n v="12022.92"/>
    <x v="15"/>
  </r>
  <r>
    <d v="2018-03-01T00:00:00"/>
    <x v="11"/>
    <x v="1"/>
    <n v="-39.76"/>
    <n v="542.23"/>
    <x v="15"/>
  </r>
  <r>
    <d v="2018-03-01T00:00:00"/>
    <x v="10"/>
    <x v="0"/>
    <n v="-0.03"/>
    <n v="0.32"/>
    <x v="15"/>
  </r>
  <r>
    <d v="2018-03-01T00:00:00"/>
    <x v="10"/>
    <x v="1"/>
    <n v="0"/>
    <n v="0.01"/>
    <x v="15"/>
  </r>
  <r>
    <d v="2018-03-01T00:00:00"/>
    <x v="11"/>
    <x v="0"/>
    <n v="-878.49"/>
    <n v="11980"/>
    <x v="15"/>
  </r>
  <r>
    <d v="2018-03-01T00:00:00"/>
    <x v="11"/>
    <x v="1"/>
    <n v="-39.619999999999997"/>
    <n v="540.29999999999995"/>
    <x v="15"/>
  </r>
  <r>
    <d v="2018-03-01T00:00:00"/>
    <x v="8"/>
    <x v="6"/>
    <n v="-10.09"/>
    <n v="1364"/>
    <x v="24"/>
  </r>
  <r>
    <d v="2018-03-01T00:00:00"/>
    <x v="8"/>
    <x v="2"/>
    <n v="44.87"/>
    <n v="1364"/>
    <x v="24"/>
  </r>
  <r>
    <d v="2018-03-01T00:00:00"/>
    <x v="8"/>
    <x v="3"/>
    <n v="2.02"/>
    <n v="61.52"/>
    <x v="24"/>
  </r>
  <r>
    <d v="2018-03-01T00:00:00"/>
    <x v="8"/>
    <x v="0"/>
    <n v="-91.9"/>
    <n v="1047"/>
    <x v="1"/>
  </r>
  <r>
    <d v="2018-03-01T00:00:00"/>
    <x v="8"/>
    <x v="1"/>
    <n v="-4.1399999999999997"/>
    <n v="47.22"/>
    <x v="1"/>
  </r>
  <r>
    <d v="2018-03-01T00:00:00"/>
    <x v="11"/>
    <x v="4"/>
    <n v="-7.39"/>
    <n v="100.8"/>
    <x v="11"/>
  </r>
  <r>
    <d v="2018-03-01T00:00:00"/>
    <x v="11"/>
    <x v="5"/>
    <n v="-0.33"/>
    <n v="4.55"/>
    <x v="11"/>
  </r>
  <r>
    <d v="2018-03-01T00:00:00"/>
    <x v="8"/>
    <x v="3"/>
    <n v="-2.57"/>
    <n v="-78.2"/>
    <x v="6"/>
  </r>
  <r>
    <d v="2018-03-01T00:00:00"/>
    <x v="8"/>
    <x v="0"/>
    <n v="152.19"/>
    <n v="-1734"/>
    <x v="6"/>
  </r>
  <r>
    <d v="2018-03-01T00:00:00"/>
    <x v="8"/>
    <x v="1"/>
    <n v="6.86"/>
    <n v="-78.2"/>
    <x v="6"/>
  </r>
  <r>
    <d v="2018-03-01T00:00:00"/>
    <x v="8"/>
    <x v="6"/>
    <n v="12.83"/>
    <n v="-1734"/>
    <x v="6"/>
  </r>
  <r>
    <d v="2018-03-01T00:00:00"/>
    <x v="8"/>
    <x v="6"/>
    <n v="-11.16"/>
    <n v="1509"/>
    <x v="22"/>
  </r>
  <r>
    <d v="2018-03-01T00:00:00"/>
    <x v="8"/>
    <x v="2"/>
    <n v="49.64"/>
    <n v="1509"/>
    <x v="22"/>
  </r>
  <r>
    <d v="2018-03-01T00:00:00"/>
    <x v="8"/>
    <x v="3"/>
    <n v="2.2400000000000002"/>
    <n v="68.06"/>
    <x v="22"/>
  </r>
  <r>
    <d v="2018-03-01T00:00:00"/>
    <x v="11"/>
    <x v="0"/>
    <n v="-3810.96"/>
    <n v="51970"/>
    <x v="23"/>
  </r>
  <r>
    <d v="2018-03-01T00:00:00"/>
    <x v="11"/>
    <x v="1"/>
    <n v="-171.88"/>
    <n v="2343.86"/>
    <x v="23"/>
  </r>
  <r>
    <d v="2018-03-01T00:00:00"/>
    <x v="8"/>
    <x v="2"/>
    <n v="1709.81"/>
    <n v="51970"/>
    <x v="23"/>
  </r>
  <r>
    <d v="2018-03-01T00:00:00"/>
    <x v="8"/>
    <x v="3"/>
    <n v="77.11"/>
    <n v="2343.86"/>
    <x v="23"/>
  </r>
  <r>
    <d v="2018-03-01T00:00:00"/>
    <x v="10"/>
    <x v="4"/>
    <n v="-0.03"/>
    <n v="0.4"/>
    <x v="11"/>
  </r>
  <r>
    <d v="2018-03-01T00:00:00"/>
    <x v="10"/>
    <x v="5"/>
    <n v="0"/>
    <n v="0.02"/>
    <x v="11"/>
  </r>
  <r>
    <d v="2018-02-01T00:00:00"/>
    <x v="8"/>
    <x v="2"/>
    <n v="441.46"/>
    <n v="13418.28"/>
    <x v="15"/>
  </r>
  <r>
    <d v="2018-02-01T00:00:00"/>
    <x v="8"/>
    <x v="3"/>
    <n v="19.91"/>
    <n v="605.16"/>
    <x v="15"/>
  </r>
  <r>
    <d v="2018-02-01T00:00:00"/>
    <x v="8"/>
    <x v="2"/>
    <n v="233.98"/>
    <n v="7112"/>
    <x v="6"/>
  </r>
  <r>
    <d v="2018-02-01T00:00:00"/>
    <x v="8"/>
    <x v="3"/>
    <n v="10.55"/>
    <n v="320.74"/>
    <x v="6"/>
  </r>
  <r>
    <d v="2018-02-01T00:00:00"/>
    <x v="8"/>
    <x v="0"/>
    <n v="-506.77"/>
    <n v="5774"/>
    <x v="6"/>
  </r>
  <r>
    <d v="2018-02-01T00:00:00"/>
    <x v="8"/>
    <x v="1"/>
    <n v="-22.85"/>
    <n v="260.39"/>
    <x v="6"/>
  </r>
  <r>
    <d v="2018-02-01T00:00:00"/>
    <x v="8"/>
    <x v="6"/>
    <n v="-52.64"/>
    <n v="7112"/>
    <x v="6"/>
  </r>
  <r>
    <d v="2018-02-01T00:00:00"/>
    <x v="8"/>
    <x v="2"/>
    <n v="641.65"/>
    <n v="19503.27"/>
    <x v="2"/>
  </r>
  <r>
    <d v="2018-02-01T00:00:00"/>
    <x v="8"/>
    <x v="3"/>
    <n v="28.93"/>
    <n v="879.58"/>
    <x v="2"/>
  </r>
  <r>
    <d v="2018-02-01T00:00:00"/>
    <x v="8"/>
    <x v="0"/>
    <n v="-1711.8"/>
    <n v="19502.91"/>
    <x v="2"/>
  </r>
  <r>
    <d v="2018-02-01T00:00:00"/>
    <x v="8"/>
    <x v="6"/>
    <n v="-144.31"/>
    <n v="19503.27"/>
    <x v="2"/>
  </r>
  <r>
    <d v="2018-02-01T00:00:00"/>
    <x v="8"/>
    <x v="1"/>
    <n v="-77.2"/>
    <n v="879.57"/>
    <x v="2"/>
  </r>
  <r>
    <d v="2018-02-01T00:00:00"/>
    <x v="8"/>
    <x v="2"/>
    <n v="599.44000000000005"/>
    <n v="18220"/>
    <x v="0"/>
  </r>
  <r>
    <d v="2018-02-01T00:00:00"/>
    <x v="8"/>
    <x v="3"/>
    <n v="27.03"/>
    <n v="821.72"/>
    <x v="0"/>
  </r>
  <r>
    <d v="2018-02-01T00:00:00"/>
    <x v="8"/>
    <x v="2"/>
    <n v="8.19"/>
    <n v="249"/>
    <x v="2"/>
  </r>
  <r>
    <d v="2018-02-01T00:00:00"/>
    <x v="8"/>
    <x v="3"/>
    <n v="0.37"/>
    <n v="11.23"/>
    <x v="2"/>
  </r>
  <r>
    <d v="2018-02-01T00:00:00"/>
    <x v="8"/>
    <x v="0"/>
    <n v="-21.85"/>
    <n v="249"/>
    <x v="2"/>
  </r>
  <r>
    <d v="2018-02-01T00:00:00"/>
    <x v="8"/>
    <x v="1"/>
    <n v="-0.99"/>
    <n v="11.23"/>
    <x v="2"/>
  </r>
  <r>
    <d v="2018-02-01T00:00:00"/>
    <x v="8"/>
    <x v="6"/>
    <n v="-1.84"/>
    <n v="249"/>
    <x v="2"/>
  </r>
  <r>
    <d v="2018-02-01T00:00:00"/>
    <x v="8"/>
    <x v="2"/>
    <n v="49.65"/>
    <n v="1509"/>
    <x v="2"/>
  </r>
  <r>
    <d v="2018-02-01T00:00:00"/>
    <x v="8"/>
    <x v="3"/>
    <n v="2.2400000000000002"/>
    <n v="68.06"/>
    <x v="2"/>
  </r>
  <r>
    <d v="2018-02-01T00:00:00"/>
    <x v="8"/>
    <x v="0"/>
    <n v="-132.44"/>
    <n v="1509"/>
    <x v="2"/>
  </r>
  <r>
    <d v="2018-02-01T00:00:00"/>
    <x v="8"/>
    <x v="1"/>
    <n v="-5.97"/>
    <n v="68.06"/>
    <x v="2"/>
  </r>
  <r>
    <d v="2018-02-01T00:00:00"/>
    <x v="8"/>
    <x v="6"/>
    <n v="-11.17"/>
    <n v="1509"/>
    <x v="2"/>
  </r>
  <r>
    <d v="2018-02-01T00:00:00"/>
    <x v="8"/>
    <x v="2"/>
    <n v="48.76"/>
    <n v="1482"/>
    <x v="5"/>
  </r>
  <r>
    <d v="2018-02-01T00:00:00"/>
    <x v="8"/>
    <x v="3"/>
    <n v="2.2000000000000002"/>
    <n v="66.83"/>
    <x v="5"/>
  </r>
  <r>
    <d v="2018-02-01T00:00:00"/>
    <x v="8"/>
    <x v="0"/>
    <n v="-130.08000000000001"/>
    <n v="1482"/>
    <x v="5"/>
  </r>
  <r>
    <d v="2018-02-01T00:00:00"/>
    <x v="8"/>
    <x v="1"/>
    <n v="-5.86"/>
    <n v="66.83"/>
    <x v="5"/>
  </r>
  <r>
    <d v="2018-02-01T00:00:00"/>
    <x v="8"/>
    <x v="6"/>
    <n v="-10.97"/>
    <n v="1482"/>
    <x v="5"/>
  </r>
  <r>
    <d v="2018-02-01T00:00:00"/>
    <x v="8"/>
    <x v="0"/>
    <n v="-1599.17"/>
    <n v="18220"/>
    <x v="0"/>
  </r>
  <r>
    <d v="2018-02-01T00:00:00"/>
    <x v="8"/>
    <x v="1"/>
    <n v="-72.12"/>
    <n v="821.72"/>
    <x v="0"/>
  </r>
  <r>
    <d v="2018-02-01T00:00:00"/>
    <x v="8"/>
    <x v="2"/>
    <n v="15"/>
    <n v="456"/>
    <x v="6"/>
  </r>
  <r>
    <d v="2018-02-01T00:00:00"/>
    <x v="8"/>
    <x v="3"/>
    <n v="0.68"/>
    <n v="20.57"/>
    <x v="6"/>
  </r>
  <r>
    <d v="2018-02-01T00:00:00"/>
    <x v="8"/>
    <x v="0"/>
    <n v="-40.020000000000003"/>
    <n v="456"/>
    <x v="6"/>
  </r>
  <r>
    <d v="2018-02-01T00:00:00"/>
    <x v="8"/>
    <x v="1"/>
    <n v="-1.81"/>
    <n v="20.57"/>
    <x v="6"/>
  </r>
  <r>
    <d v="2018-02-01T00:00:00"/>
    <x v="8"/>
    <x v="6"/>
    <n v="-3.37"/>
    <n v="456"/>
    <x v="6"/>
  </r>
  <r>
    <d v="2018-02-01T00:00:00"/>
    <x v="8"/>
    <x v="2"/>
    <n v="163.35"/>
    <n v="4965"/>
    <x v="14"/>
  </r>
  <r>
    <d v="2018-02-01T00:00:00"/>
    <x v="8"/>
    <x v="3"/>
    <n v="7.37"/>
    <n v="223.93"/>
    <x v="14"/>
  </r>
  <r>
    <d v="2018-02-01T00:00:00"/>
    <x v="8"/>
    <x v="0"/>
    <n v="-435.78"/>
    <n v="4965"/>
    <x v="14"/>
  </r>
  <r>
    <d v="2018-02-01T00:00:00"/>
    <x v="8"/>
    <x v="1"/>
    <n v="-19.66"/>
    <n v="223.93"/>
    <x v="14"/>
  </r>
  <r>
    <d v="2018-02-01T00:00:00"/>
    <x v="8"/>
    <x v="6"/>
    <n v="-36.74"/>
    <n v="4965"/>
    <x v="14"/>
  </r>
  <r>
    <d v="2018-02-01T00:00:00"/>
    <x v="8"/>
    <x v="2"/>
    <n v="1.88"/>
    <n v="57"/>
    <x v="5"/>
  </r>
  <r>
    <d v="2018-02-01T00:00:00"/>
    <x v="8"/>
    <x v="3"/>
    <n v="0.08"/>
    <n v="2.57"/>
    <x v="5"/>
  </r>
  <r>
    <d v="2018-02-01T00:00:00"/>
    <x v="8"/>
    <x v="0"/>
    <n v="-5"/>
    <n v="57"/>
    <x v="5"/>
  </r>
  <r>
    <d v="2018-02-01T00:00:00"/>
    <x v="8"/>
    <x v="1"/>
    <n v="-0.23"/>
    <n v="2.57"/>
    <x v="5"/>
  </r>
  <r>
    <d v="2018-02-01T00:00:00"/>
    <x v="8"/>
    <x v="6"/>
    <n v="-0.42"/>
    <n v="57"/>
    <x v="5"/>
  </r>
  <r>
    <d v="2018-02-01T00:00:00"/>
    <x v="8"/>
    <x v="4"/>
    <n v="-3.52"/>
    <n v="40.119999999999997"/>
    <x v="3"/>
  </r>
  <r>
    <d v="2018-02-01T00:00:00"/>
    <x v="8"/>
    <x v="5"/>
    <n v="-0.16"/>
    <n v="1.81"/>
    <x v="3"/>
  </r>
  <r>
    <d v="2018-02-01T00:00:00"/>
    <x v="8"/>
    <x v="4"/>
    <n v="-0.92"/>
    <n v="10.46"/>
    <x v="3"/>
  </r>
  <r>
    <d v="2018-02-01T00:00:00"/>
    <x v="8"/>
    <x v="5"/>
    <n v="-0.04"/>
    <n v="0.47"/>
    <x v="3"/>
  </r>
  <r>
    <d v="2018-02-01T00:00:00"/>
    <x v="8"/>
    <x v="2"/>
    <n v="35.590000000000003"/>
    <n v="1082"/>
    <x v="6"/>
  </r>
  <r>
    <d v="2018-02-01T00:00:00"/>
    <x v="8"/>
    <x v="3"/>
    <n v="1.61"/>
    <n v="48.79"/>
    <x v="6"/>
  </r>
  <r>
    <d v="2018-02-01T00:00:00"/>
    <x v="8"/>
    <x v="0"/>
    <n v="-94.97"/>
    <n v="1082"/>
    <x v="6"/>
  </r>
  <r>
    <d v="2018-02-01T00:00:00"/>
    <x v="8"/>
    <x v="1"/>
    <n v="-4.28"/>
    <n v="48.79"/>
    <x v="6"/>
  </r>
  <r>
    <d v="2018-02-01T00:00:00"/>
    <x v="8"/>
    <x v="6"/>
    <n v="-8"/>
    <n v="1082"/>
    <x v="6"/>
  </r>
  <r>
    <d v="2018-02-01T00:00:00"/>
    <x v="8"/>
    <x v="2"/>
    <n v="161.75"/>
    <n v="4916.54"/>
    <x v="1"/>
  </r>
  <r>
    <d v="2018-02-01T00:00:00"/>
    <x v="8"/>
    <x v="3"/>
    <n v="7.29"/>
    <n v="221.73"/>
    <x v="1"/>
  </r>
  <r>
    <d v="2018-02-01T00:00:00"/>
    <x v="8"/>
    <x v="0"/>
    <n v="-431.54"/>
    <n v="4916.54"/>
    <x v="1"/>
  </r>
  <r>
    <d v="2018-02-01T00:00:00"/>
    <x v="8"/>
    <x v="1"/>
    <n v="-19.45"/>
    <n v="221.73"/>
    <x v="1"/>
  </r>
  <r>
    <d v="2018-02-01T00:00:00"/>
    <x v="8"/>
    <x v="6"/>
    <n v="-36.380000000000003"/>
    <n v="4916.54"/>
    <x v="1"/>
  </r>
  <r>
    <d v="2018-02-01T00:00:00"/>
    <x v="8"/>
    <x v="4"/>
    <n v="-24.18"/>
    <n v="275.56"/>
    <x v="3"/>
  </r>
  <r>
    <d v="2018-02-01T00:00:00"/>
    <x v="8"/>
    <x v="5"/>
    <n v="-1.0900000000000001"/>
    <n v="12.42"/>
    <x v="3"/>
  </r>
  <r>
    <d v="2018-02-01T00:00:00"/>
    <x v="8"/>
    <x v="2"/>
    <n v="519.62"/>
    <n v="15794"/>
    <x v="4"/>
  </r>
  <r>
    <d v="2018-02-01T00:00:00"/>
    <x v="8"/>
    <x v="3"/>
    <n v="23.43"/>
    <n v="712.31"/>
    <x v="4"/>
  </r>
  <r>
    <d v="2018-04-01T00:00:00"/>
    <x v="8"/>
    <x v="3"/>
    <n v="132.19999999999999"/>
    <n v="4018.42"/>
    <x v="4"/>
  </r>
  <r>
    <d v="2018-04-01T00:00:00"/>
    <x v="11"/>
    <x v="1"/>
    <n v="-0.12"/>
    <n v="1.67"/>
    <x v="14"/>
  </r>
  <r>
    <d v="2018-04-01T00:00:00"/>
    <x v="8"/>
    <x v="6"/>
    <n v="-7.68"/>
    <n v="1038"/>
    <x v="14"/>
  </r>
  <r>
    <d v="2018-04-01T00:00:00"/>
    <x v="8"/>
    <x v="2"/>
    <n v="34.15"/>
    <n v="1038"/>
    <x v="14"/>
  </r>
  <r>
    <d v="2018-04-01T00:00:00"/>
    <x v="8"/>
    <x v="3"/>
    <n v="1.54"/>
    <n v="46.81"/>
    <x v="14"/>
  </r>
  <r>
    <d v="2018-04-01T00:00:00"/>
    <x v="10"/>
    <x v="4"/>
    <n v="-14.41"/>
    <n v="182.84"/>
    <x v="3"/>
  </r>
  <r>
    <d v="2018-04-01T00:00:00"/>
    <x v="10"/>
    <x v="5"/>
    <n v="-0.65"/>
    <n v="8.24"/>
    <x v="3"/>
  </r>
  <r>
    <d v="2018-04-01T00:00:00"/>
    <x v="11"/>
    <x v="4"/>
    <n v="-0.51"/>
    <n v="7"/>
    <x v="3"/>
  </r>
  <r>
    <d v="2018-04-01T00:00:00"/>
    <x v="11"/>
    <x v="5"/>
    <n v="-0.02"/>
    <n v="0.32"/>
    <x v="3"/>
  </r>
  <r>
    <d v="2018-04-01T00:00:00"/>
    <x v="10"/>
    <x v="0"/>
    <n v="-6767.68"/>
    <n v="85917"/>
    <x v="4"/>
  </r>
  <r>
    <d v="2018-04-01T00:00:00"/>
    <x v="10"/>
    <x v="1"/>
    <n v="-305.22000000000003"/>
    <n v="3874.85"/>
    <x v="4"/>
  </r>
  <r>
    <d v="2018-04-01T00:00:00"/>
    <x v="11"/>
    <x v="0"/>
    <n v="-233.42"/>
    <n v="3183"/>
    <x v="4"/>
  </r>
  <r>
    <d v="2018-04-01T00:00:00"/>
    <x v="11"/>
    <x v="1"/>
    <n v="-10.53"/>
    <n v="143.55000000000001"/>
    <x v="4"/>
  </r>
  <r>
    <d v="2018-04-01T00:00:00"/>
    <x v="10"/>
    <x v="0"/>
    <n v="-78.849999999999994"/>
    <n v="1001"/>
    <x v="14"/>
  </r>
  <r>
    <d v="2018-04-01T00:00:00"/>
    <x v="10"/>
    <x v="1"/>
    <n v="-3.56"/>
    <n v="45.15"/>
    <x v="14"/>
  </r>
  <r>
    <d v="2018-04-01T00:00:00"/>
    <x v="11"/>
    <x v="0"/>
    <n v="-2.71"/>
    <n v="37"/>
    <x v="14"/>
  </r>
  <r>
    <d v="2018-04-01T00:00:00"/>
    <x v="10"/>
    <x v="0"/>
    <n v="-390.54"/>
    <n v="4958"/>
    <x v="5"/>
  </r>
  <r>
    <d v="2018-04-01T00:00:00"/>
    <x v="10"/>
    <x v="1"/>
    <n v="-17.62"/>
    <n v="223.61"/>
    <x v="5"/>
  </r>
  <r>
    <d v="2018-04-01T00:00:00"/>
    <x v="11"/>
    <x v="0"/>
    <n v="-13.5"/>
    <n v="184"/>
    <x v="5"/>
  </r>
  <r>
    <d v="2018-04-01T00:00:00"/>
    <x v="11"/>
    <x v="1"/>
    <n v="-0.61"/>
    <n v="8.2899999999999991"/>
    <x v="5"/>
  </r>
  <r>
    <d v="2018-04-01T00:00:00"/>
    <x v="8"/>
    <x v="6"/>
    <n v="-38.04"/>
    <n v="5142"/>
    <x v="5"/>
  </r>
  <r>
    <d v="2018-04-01T00:00:00"/>
    <x v="8"/>
    <x v="2"/>
    <n v="169.16"/>
    <n v="5142"/>
    <x v="5"/>
  </r>
  <r>
    <d v="2018-04-01T00:00:00"/>
    <x v="8"/>
    <x v="3"/>
    <n v="7.63"/>
    <n v="231.92"/>
    <x v="5"/>
  </r>
  <r>
    <d v="2018-02-01T00:00:00"/>
    <x v="8"/>
    <x v="4"/>
    <n v="-11.41"/>
    <n v="130"/>
    <x v="3"/>
  </r>
  <r>
    <d v="2018-02-01T00:00:00"/>
    <x v="8"/>
    <x v="5"/>
    <n v="-0.52"/>
    <n v="5.87"/>
    <x v="3"/>
  </r>
  <r>
    <d v="2018-02-01T00:00:00"/>
    <x v="11"/>
    <x v="4"/>
    <n v="-33.520000000000003"/>
    <n v="457.12"/>
    <x v="3"/>
  </r>
  <r>
    <d v="2018-02-01T00:00:00"/>
    <x v="11"/>
    <x v="5"/>
    <n v="-1.51"/>
    <n v="20.61"/>
    <x v="3"/>
  </r>
  <r>
    <d v="2018-02-01T00:00:00"/>
    <x v="8"/>
    <x v="4"/>
    <n v="-3.69"/>
    <n v="42"/>
    <x v="3"/>
  </r>
  <r>
    <d v="2018-02-01T00:00:00"/>
    <x v="8"/>
    <x v="5"/>
    <n v="-0.17"/>
    <n v="1.89"/>
    <x v="3"/>
  </r>
  <r>
    <d v="2018-02-01T00:00:00"/>
    <x v="8"/>
    <x v="4"/>
    <n v="-72.849999999999994"/>
    <n v="830"/>
    <x v="3"/>
  </r>
  <r>
    <d v="2018-02-01T00:00:00"/>
    <x v="8"/>
    <x v="5"/>
    <n v="-3.28"/>
    <n v="37.42"/>
    <x v="3"/>
  </r>
  <r>
    <d v="2018-02-01T00:00:00"/>
    <x v="8"/>
    <x v="2"/>
    <n v="54.65"/>
    <n v="1661"/>
    <x v="6"/>
  </r>
  <r>
    <d v="2018-02-01T00:00:00"/>
    <x v="8"/>
    <x v="3"/>
    <n v="2.46"/>
    <n v="74.91"/>
    <x v="6"/>
  </r>
  <r>
    <d v="2018-02-01T00:00:00"/>
    <x v="8"/>
    <x v="0"/>
    <n v="-145.78"/>
    <n v="1661"/>
    <x v="6"/>
  </r>
  <r>
    <d v="2018-02-01T00:00:00"/>
    <x v="8"/>
    <x v="1"/>
    <n v="-6.59"/>
    <n v="74.91"/>
    <x v="6"/>
  </r>
  <r>
    <d v="2018-02-01T00:00:00"/>
    <x v="8"/>
    <x v="6"/>
    <n v="-12.29"/>
    <n v="1661"/>
    <x v="6"/>
  </r>
  <r>
    <d v="2018-02-01T00:00:00"/>
    <x v="8"/>
    <x v="2"/>
    <n v="4753.7"/>
    <n v="144487.98000000001"/>
    <x v="2"/>
  </r>
  <r>
    <d v="2018-02-01T00:00:00"/>
    <x v="8"/>
    <x v="3"/>
    <n v="214.37"/>
    <n v="6516.4"/>
    <x v="2"/>
  </r>
  <r>
    <d v="2018-02-01T00:00:00"/>
    <x v="8"/>
    <x v="0"/>
    <n v="-9421.41"/>
    <n v="107342"/>
    <x v="2"/>
  </r>
  <r>
    <d v="2018-02-01T00:00:00"/>
    <x v="8"/>
    <x v="1"/>
    <n v="-424.9"/>
    <n v="4841.1400000000003"/>
    <x v="2"/>
  </r>
  <r>
    <d v="2018-02-01T00:00:00"/>
    <x v="8"/>
    <x v="6"/>
    <n v="-1069.23"/>
    <n v="144487.98000000001"/>
    <x v="2"/>
  </r>
  <r>
    <d v="2018-02-01T00:00:00"/>
    <x v="8"/>
    <x v="2"/>
    <n v="0.66"/>
    <n v="20"/>
    <x v="27"/>
  </r>
  <r>
    <d v="2018-02-01T00:00:00"/>
    <x v="8"/>
    <x v="3"/>
    <n v="0.03"/>
    <n v="0.9"/>
    <x v="27"/>
  </r>
  <r>
    <d v="2018-02-01T00:00:00"/>
    <x v="8"/>
    <x v="0"/>
    <n v="-1.76"/>
    <n v="20"/>
    <x v="27"/>
  </r>
  <r>
    <d v="2018-02-01T00:00:00"/>
    <x v="8"/>
    <x v="1"/>
    <n v="-0.08"/>
    <n v="0.9"/>
    <x v="27"/>
  </r>
  <r>
    <d v="2018-02-01T00:00:00"/>
    <x v="8"/>
    <x v="6"/>
    <n v="-0.15"/>
    <n v="20"/>
    <x v="27"/>
  </r>
  <r>
    <d v="2018-02-01T00:00:00"/>
    <x v="8"/>
    <x v="2"/>
    <n v="60.73"/>
    <n v="1846"/>
    <x v="5"/>
  </r>
  <r>
    <d v="2018-02-01T00:00:00"/>
    <x v="8"/>
    <x v="3"/>
    <n v="2.74"/>
    <n v="83.25"/>
    <x v="5"/>
  </r>
  <r>
    <d v="2018-02-01T00:00:00"/>
    <x v="8"/>
    <x v="0"/>
    <n v="-162.02000000000001"/>
    <n v="1846"/>
    <x v="5"/>
  </r>
  <r>
    <d v="2018-02-01T00:00:00"/>
    <x v="8"/>
    <x v="1"/>
    <n v="-7.31"/>
    <n v="83.25"/>
    <x v="5"/>
  </r>
  <r>
    <d v="2018-02-01T00:00:00"/>
    <x v="8"/>
    <x v="6"/>
    <n v="-13.65"/>
    <n v="1846"/>
    <x v="5"/>
  </r>
  <r>
    <d v="2018-02-01T00:00:00"/>
    <x v="8"/>
    <x v="2"/>
    <n v="827.3"/>
    <n v="25146"/>
    <x v="4"/>
  </r>
  <r>
    <d v="2018-02-01T00:00:00"/>
    <x v="8"/>
    <x v="3"/>
    <n v="37.31"/>
    <n v="1134.08"/>
    <x v="4"/>
  </r>
  <r>
    <d v="2018-02-01T00:00:00"/>
    <x v="8"/>
    <x v="0"/>
    <n v="-2207.06"/>
    <n v="25146"/>
    <x v="4"/>
  </r>
  <r>
    <d v="2018-02-01T00:00:00"/>
    <x v="8"/>
    <x v="1"/>
    <n v="-99.54"/>
    <n v="1134.08"/>
    <x v="4"/>
  </r>
  <r>
    <d v="2018-02-01T00:00:00"/>
    <x v="8"/>
    <x v="4"/>
    <n v="-6.15"/>
    <n v="70.12"/>
    <x v="3"/>
  </r>
  <r>
    <d v="2018-02-01T00:00:00"/>
    <x v="8"/>
    <x v="5"/>
    <n v="-0.28000000000000003"/>
    <n v="3.16"/>
    <x v="3"/>
  </r>
  <r>
    <d v="2018-02-01T00:00:00"/>
    <x v="8"/>
    <x v="2"/>
    <n v="5595.96"/>
    <n v="170089.85"/>
    <x v="1"/>
  </r>
  <r>
    <d v="2018-02-01T00:00:00"/>
    <x v="8"/>
    <x v="3"/>
    <n v="252.4"/>
    <n v="7671.09"/>
    <x v="1"/>
  </r>
  <r>
    <d v="2018-02-01T00:00:00"/>
    <x v="8"/>
    <x v="0"/>
    <n v="-14928.83"/>
    <n v="170089.85"/>
    <x v="1"/>
  </r>
  <r>
    <d v="2018-02-01T00:00:00"/>
    <x v="8"/>
    <x v="1"/>
    <n v="-673.29"/>
    <n v="7671.09"/>
    <x v="1"/>
  </r>
  <r>
    <d v="2018-02-01T00:00:00"/>
    <x v="8"/>
    <x v="6"/>
    <n v="-1258.6500000000001"/>
    <n v="170089.85"/>
    <x v="1"/>
  </r>
  <r>
    <d v="2018-02-01T00:00:00"/>
    <x v="8"/>
    <x v="2"/>
    <n v="7157.58"/>
    <n v="217555.36"/>
    <x v="2"/>
  </r>
  <r>
    <d v="2018-02-01T00:00:00"/>
    <x v="8"/>
    <x v="3"/>
    <n v="322.76"/>
    <n v="9811.75"/>
    <x v="2"/>
  </r>
  <r>
    <d v="2018-02-01T00:00:00"/>
    <x v="8"/>
    <x v="0"/>
    <n v="-14173.62"/>
    <n v="161486"/>
    <x v="2"/>
  </r>
  <r>
    <d v="2018-02-01T00:00:00"/>
    <x v="8"/>
    <x v="1"/>
    <n v="-639.37"/>
    <n v="7283.03"/>
    <x v="2"/>
  </r>
  <r>
    <d v="2018-02-01T00:00:00"/>
    <x v="8"/>
    <x v="6"/>
    <n v="-1609.95"/>
    <n v="217555.36"/>
    <x v="2"/>
  </r>
  <r>
    <d v="2018-02-01T00:00:00"/>
    <x v="8"/>
    <x v="2"/>
    <n v="28104.81"/>
    <n v="854248.38"/>
    <x v="1"/>
  </r>
  <r>
    <d v="2018-02-01T00:00:00"/>
    <x v="8"/>
    <x v="3"/>
    <n v="1267.56"/>
    <n v="38526.6"/>
    <x v="1"/>
  </r>
  <r>
    <d v="2018-02-01T00:00:00"/>
    <x v="8"/>
    <x v="0"/>
    <n v="-51042.9"/>
    <n v="581552.73"/>
    <x v="1"/>
  </r>
  <r>
    <d v="2018-02-01T00:00:00"/>
    <x v="8"/>
    <x v="1"/>
    <n v="-2301.9899999999998"/>
    <n v="26227.96"/>
    <x v="1"/>
  </r>
  <r>
    <d v="2018-02-01T00:00:00"/>
    <x v="8"/>
    <x v="6"/>
    <n v="-6321.42"/>
    <n v="854248.38"/>
    <x v="1"/>
  </r>
  <r>
    <d v="2019-01-01T00:00:00"/>
    <x v="0"/>
    <x v="4"/>
    <n v="-59.06"/>
    <n v="642"/>
    <x v="3"/>
  </r>
  <r>
    <d v="2019-01-01T00:00:00"/>
    <x v="0"/>
    <x v="5"/>
    <n v="-2.38"/>
    <n v="25.81"/>
    <x v="3"/>
  </r>
  <r>
    <d v="2019-01-01T00:00:00"/>
    <x v="2"/>
    <x v="3"/>
    <n v="44.22"/>
    <n v="996.15"/>
    <x v="1"/>
  </r>
  <r>
    <d v="2019-01-01T00:00:00"/>
    <x v="0"/>
    <x v="0"/>
    <n v="-2279.19"/>
    <n v="24779"/>
    <x v="1"/>
  </r>
  <r>
    <d v="2019-01-01T00:00:00"/>
    <x v="0"/>
    <x v="1"/>
    <n v="-91.59"/>
    <n v="996.15"/>
    <x v="1"/>
  </r>
  <r>
    <d v="2019-01-01T00:00:00"/>
    <x v="2"/>
    <x v="2"/>
    <n v="1099.72"/>
    <n v="24779"/>
    <x v="1"/>
  </r>
  <r>
    <d v="2019-01-01T00:00:00"/>
    <x v="0"/>
    <x v="0"/>
    <n v="-815.95"/>
    <n v="8871"/>
    <x v="1"/>
  </r>
  <r>
    <d v="2019-01-01T00:00:00"/>
    <x v="0"/>
    <x v="1"/>
    <n v="-32.81"/>
    <n v="356.61"/>
    <x v="1"/>
  </r>
  <r>
    <d v="2019-01-01T00:00:00"/>
    <x v="2"/>
    <x v="2"/>
    <n v="393.69"/>
    <n v="8871"/>
    <x v="1"/>
  </r>
  <r>
    <d v="2019-01-01T00:00:00"/>
    <x v="2"/>
    <x v="3"/>
    <n v="15.83"/>
    <n v="356.61"/>
    <x v="1"/>
  </r>
  <r>
    <d v="2019-01-01T00:00:00"/>
    <x v="0"/>
    <x v="4"/>
    <n v="-29.06"/>
    <n v="316"/>
    <x v="3"/>
  </r>
  <r>
    <d v="2019-01-01T00:00:00"/>
    <x v="0"/>
    <x v="5"/>
    <n v="-1.17"/>
    <n v="12.7"/>
    <x v="3"/>
  </r>
  <r>
    <d v="2019-01-01T00:00:00"/>
    <x v="0"/>
    <x v="4"/>
    <n v="-2.58"/>
    <n v="28"/>
    <x v="3"/>
  </r>
  <r>
    <d v="2019-01-01T00:00:00"/>
    <x v="0"/>
    <x v="5"/>
    <n v="-0.1"/>
    <n v="1.1200000000000001"/>
    <x v="3"/>
  </r>
  <r>
    <d v="2019-01-01T00:00:00"/>
    <x v="2"/>
    <x v="2"/>
    <n v="11.72"/>
    <n v="264"/>
    <x v="5"/>
  </r>
  <r>
    <d v="2019-01-01T00:00:00"/>
    <x v="2"/>
    <x v="3"/>
    <n v="0.48"/>
    <n v="10.72"/>
    <x v="5"/>
  </r>
  <r>
    <d v="2018-02-01T00:00:00"/>
    <x v="11"/>
    <x v="0"/>
    <n v="-6.75"/>
    <n v="92.01"/>
    <x v="2"/>
  </r>
  <r>
    <d v="2018-02-01T00:00:00"/>
    <x v="11"/>
    <x v="1"/>
    <n v="-0.3"/>
    <n v="4.1500000000000004"/>
    <x v="2"/>
  </r>
  <r>
    <d v="2018-02-01T00:00:00"/>
    <x v="11"/>
    <x v="0"/>
    <n v="-2.13"/>
    <n v="29"/>
    <x v="2"/>
  </r>
  <r>
    <d v="2018-02-01T00:00:00"/>
    <x v="11"/>
    <x v="1"/>
    <n v="-0.1"/>
    <n v="1.31"/>
    <x v="2"/>
  </r>
  <r>
    <d v="2018-02-01T00:00:00"/>
    <x v="11"/>
    <x v="0"/>
    <n v="-5548.35"/>
    <n v="75660.53"/>
    <x v="2"/>
  </r>
  <r>
    <d v="2018-02-01T00:00:00"/>
    <x v="11"/>
    <x v="1"/>
    <n v="-250.19"/>
    <n v="3412.34"/>
    <x v="2"/>
  </r>
  <r>
    <d v="2018-02-01T00:00:00"/>
    <x v="11"/>
    <x v="0"/>
    <n v="-9705.57"/>
    <n v="132352.25"/>
    <x v="2"/>
  </r>
  <r>
    <d v="2018-02-01T00:00:00"/>
    <x v="11"/>
    <x v="1"/>
    <n v="-437.71"/>
    <n v="5969.04"/>
    <x v="2"/>
  </r>
  <r>
    <d v="2018-02-01T00:00:00"/>
    <x v="11"/>
    <x v="0"/>
    <n v="-19963.669999999998"/>
    <n v="272238.67"/>
    <x v="2"/>
  </r>
  <r>
    <d v="2018-02-01T00:00:00"/>
    <x v="11"/>
    <x v="1"/>
    <n v="-900.23"/>
    <n v="12277.7"/>
    <x v="2"/>
  </r>
  <r>
    <d v="2018-02-01T00:00:00"/>
    <x v="11"/>
    <x v="0"/>
    <n v="-14647.74"/>
    <n v="199744.62"/>
    <x v="2"/>
  </r>
  <r>
    <d v="2018-02-01T00:00:00"/>
    <x v="11"/>
    <x v="1"/>
    <n v="-660.6"/>
    <n v="9008.43"/>
    <x v="2"/>
  </r>
  <r>
    <d v="2018-02-01T00:00:00"/>
    <x v="11"/>
    <x v="0"/>
    <n v="-17385.080000000002"/>
    <n v="237074.58"/>
    <x v="2"/>
  </r>
  <r>
    <d v="2018-02-01T00:00:00"/>
    <x v="11"/>
    <x v="1"/>
    <n v="-784.01"/>
    <n v="10691.93"/>
    <x v="2"/>
  </r>
  <r>
    <d v="2018-02-01T00:00:00"/>
    <x v="8"/>
    <x v="0"/>
    <n v="-1386.24"/>
    <n v="15794"/>
    <x v="4"/>
  </r>
  <r>
    <d v="2018-02-01T00:00:00"/>
    <x v="8"/>
    <x v="1"/>
    <n v="-62.52"/>
    <n v="712.31"/>
    <x v="4"/>
  </r>
  <r>
    <d v="2018-02-01T00:00:00"/>
    <x v="8"/>
    <x v="2"/>
    <n v="37.14"/>
    <n v="1129"/>
    <x v="14"/>
  </r>
  <r>
    <d v="2018-02-01T00:00:00"/>
    <x v="8"/>
    <x v="3"/>
    <n v="1.67"/>
    <n v="50.92"/>
    <x v="14"/>
  </r>
  <r>
    <d v="2018-02-01T00:00:00"/>
    <x v="8"/>
    <x v="0"/>
    <n v="-99.09"/>
    <n v="1129"/>
    <x v="14"/>
  </r>
  <r>
    <d v="2018-02-01T00:00:00"/>
    <x v="8"/>
    <x v="1"/>
    <n v="-4.4800000000000004"/>
    <n v="50.92"/>
    <x v="14"/>
  </r>
  <r>
    <d v="2018-02-01T00:00:00"/>
    <x v="8"/>
    <x v="6"/>
    <n v="-8.35"/>
    <n v="1129"/>
    <x v="14"/>
  </r>
  <r>
    <d v="2018-02-01T00:00:00"/>
    <x v="8"/>
    <x v="4"/>
    <n v="-2.12"/>
    <n v="24.2"/>
    <x v="3"/>
  </r>
  <r>
    <d v="2018-02-01T00:00:00"/>
    <x v="8"/>
    <x v="5"/>
    <n v="-0.1"/>
    <n v="1.0900000000000001"/>
    <x v="3"/>
  </r>
  <r>
    <d v="2018-02-01T00:00:00"/>
    <x v="8"/>
    <x v="2"/>
    <n v="21679.81"/>
    <n v="658961.61"/>
    <x v="18"/>
  </r>
  <r>
    <d v="2018-02-01T00:00:00"/>
    <x v="8"/>
    <x v="3"/>
    <n v="977.8"/>
    <n v="29719.19"/>
    <x v="18"/>
  </r>
  <r>
    <d v="2018-02-01T00:00:00"/>
    <x v="8"/>
    <x v="0"/>
    <n v="-57813.71"/>
    <n v="658695.76"/>
    <x v="18"/>
  </r>
  <r>
    <d v="2018-02-01T00:00:00"/>
    <x v="8"/>
    <x v="1"/>
    <n v="-2607.38"/>
    <n v="29707.16"/>
    <x v="18"/>
  </r>
  <r>
    <d v="2018-02-01T00:00:00"/>
    <x v="8"/>
    <x v="6"/>
    <n v="-4876.34"/>
    <n v="658961.61"/>
    <x v="18"/>
  </r>
  <r>
    <d v="2018-02-01T00:00:00"/>
    <x v="8"/>
    <x v="6"/>
    <n v="-10915.15"/>
    <n v="1475026.82"/>
    <x v="10"/>
  </r>
  <r>
    <d v="2018-02-01T00:00:00"/>
    <x v="8"/>
    <x v="2"/>
    <n v="34043.17"/>
    <n v="1034746.93"/>
    <x v="16"/>
  </r>
  <r>
    <d v="2018-02-01T00:00:00"/>
    <x v="8"/>
    <x v="3"/>
    <n v="1535.3"/>
    <n v="46667.15"/>
    <x v="16"/>
  </r>
  <r>
    <d v="2018-02-01T00:00:00"/>
    <x v="8"/>
    <x v="0"/>
    <n v="-90808.81"/>
    <n v="1034623.03"/>
    <x v="16"/>
  </r>
  <r>
    <d v="2018-02-01T00:00:00"/>
    <x v="8"/>
    <x v="1"/>
    <n v="-4095.52"/>
    <n v="46661.55"/>
    <x v="16"/>
  </r>
  <r>
    <d v="2018-02-01T00:00:00"/>
    <x v="8"/>
    <x v="6"/>
    <n v="-7657.32"/>
    <n v="1034746.93"/>
    <x v="16"/>
  </r>
  <r>
    <d v="2018-02-01T00:00:00"/>
    <x v="8"/>
    <x v="2"/>
    <n v="48528.47"/>
    <n v="1475026.82"/>
    <x v="10"/>
  </r>
  <r>
    <d v="2018-02-01T00:00:00"/>
    <x v="8"/>
    <x v="3"/>
    <n v="2188.64"/>
    <n v="66523.75"/>
    <x v="10"/>
  </r>
  <r>
    <d v="2018-02-01T00:00:00"/>
    <x v="8"/>
    <x v="0"/>
    <n v="-129438.6"/>
    <n v="1474746.1"/>
    <x v="10"/>
  </r>
  <r>
    <d v="2018-02-01T00:00:00"/>
    <x v="8"/>
    <x v="1"/>
    <n v="-5837.76"/>
    <n v="66511.11"/>
    <x v="10"/>
  </r>
  <r>
    <d v="2018-02-01T00:00:00"/>
    <x v="8"/>
    <x v="6"/>
    <n v="-730.94"/>
    <n v="98774.1"/>
    <x v="1"/>
  </r>
  <r>
    <d v="2018-02-01T00:00:00"/>
    <x v="8"/>
    <x v="2"/>
    <n v="8272.27"/>
    <n v="251436.47"/>
    <x v="2"/>
  </r>
  <r>
    <d v="2018-02-01T00:00:00"/>
    <x v="8"/>
    <x v="3"/>
    <n v="373.19"/>
    <n v="11339.82"/>
    <x v="2"/>
  </r>
  <r>
    <d v="2018-02-01T00:00:00"/>
    <x v="8"/>
    <x v="0"/>
    <n v="-22068.54"/>
    <n v="251436.47"/>
    <x v="2"/>
  </r>
  <r>
    <d v="2018-02-01T00:00:00"/>
    <x v="8"/>
    <x v="1"/>
    <n v="-995.33"/>
    <n v="11339.82"/>
    <x v="2"/>
  </r>
  <r>
    <d v="2018-02-01T00:00:00"/>
    <x v="8"/>
    <x v="2"/>
    <n v="3249.66"/>
    <n v="98774.1"/>
    <x v="1"/>
  </r>
  <r>
    <d v="2018-02-01T00:00:00"/>
    <x v="8"/>
    <x v="3"/>
    <n v="146.51"/>
    <n v="4454.7"/>
    <x v="1"/>
  </r>
  <r>
    <d v="2018-02-01T00:00:00"/>
    <x v="8"/>
    <x v="0"/>
    <n v="-8669.4"/>
    <n v="98774.1"/>
    <x v="1"/>
  </r>
  <r>
    <d v="2018-02-01T00:00:00"/>
    <x v="8"/>
    <x v="1"/>
    <n v="-390.99"/>
    <n v="4454.7"/>
    <x v="1"/>
  </r>
  <r>
    <d v="2018-02-01T00:00:00"/>
    <x v="8"/>
    <x v="2"/>
    <n v="11967.11"/>
    <n v="363740.69"/>
    <x v="2"/>
  </r>
  <r>
    <d v="2018-02-01T00:00:00"/>
    <x v="8"/>
    <x v="0"/>
    <n v="-31925.35"/>
    <n v="363738.69"/>
    <x v="2"/>
  </r>
  <r>
    <d v="2018-02-01T00:00:00"/>
    <x v="8"/>
    <x v="1"/>
    <n v="-1439.86"/>
    <n v="16404.7"/>
    <x v="2"/>
  </r>
  <r>
    <d v="2018-02-01T00:00:00"/>
    <x v="8"/>
    <x v="6"/>
    <n v="-2691.7"/>
    <n v="363740.69"/>
    <x v="2"/>
  </r>
  <r>
    <d v="2018-02-01T00:00:00"/>
    <x v="8"/>
    <x v="3"/>
    <n v="539.69000000000005"/>
    <n v="16404.8"/>
    <x v="2"/>
  </r>
  <r>
    <d v="2018-02-01T00:00:00"/>
    <x v="8"/>
    <x v="6"/>
    <n v="-1860.69"/>
    <n v="251436.47"/>
    <x v="2"/>
  </r>
  <r>
    <d v="2018-02-01T00:00:00"/>
    <x v="8"/>
    <x v="2"/>
    <n v="9673.85"/>
    <n v="294037.15999999997"/>
    <x v="2"/>
  </r>
  <r>
    <d v="2018-02-01T00:00:00"/>
    <x v="8"/>
    <x v="3"/>
    <n v="436.24"/>
    <n v="13261.06"/>
    <x v="2"/>
  </r>
  <r>
    <d v="2018-02-01T00:00:00"/>
    <x v="8"/>
    <x v="0"/>
    <n v="-19166.98"/>
    <n v="218376.63"/>
    <x v="2"/>
  </r>
  <r>
    <d v="2018-02-01T00:00:00"/>
    <x v="8"/>
    <x v="1"/>
    <n v="-864.48"/>
    <n v="9848.7000000000007"/>
    <x v="2"/>
  </r>
  <r>
    <d v="2018-02-01T00:00:00"/>
    <x v="8"/>
    <x v="6"/>
    <n v="-2175.9699999999998"/>
    <n v="294037.15999999997"/>
    <x v="2"/>
  </r>
  <r>
    <d v="2018-02-01T00:00:00"/>
    <x v="8"/>
    <x v="3"/>
    <n v="283.23"/>
    <n v="8610.8700000000008"/>
    <x v="2"/>
  </r>
  <r>
    <d v="2018-02-01T00:00:00"/>
    <x v="8"/>
    <x v="2"/>
    <n v="15136.44"/>
    <n v="460074.56"/>
    <x v="2"/>
  </r>
  <r>
    <d v="2018-02-01T00:00:00"/>
    <x v="8"/>
    <x v="3"/>
    <n v="682.56"/>
    <n v="20749.330000000002"/>
    <x v="2"/>
  </r>
  <r>
    <d v="2018-02-01T00:00:00"/>
    <x v="8"/>
    <x v="0"/>
    <n v="-40380.61"/>
    <n v="460074.56"/>
    <x v="2"/>
  </r>
  <r>
    <d v="2018-02-01T00:00:00"/>
    <x v="8"/>
    <x v="1"/>
    <n v="-1821.17"/>
    <n v="20749.330000000002"/>
    <x v="2"/>
  </r>
  <r>
    <d v="2018-02-01T00:00:00"/>
    <x v="8"/>
    <x v="6"/>
    <n v="-3404.52"/>
    <n v="460074.56"/>
    <x v="2"/>
  </r>
  <r>
    <d v="2018-02-01T00:00:00"/>
    <x v="8"/>
    <x v="0"/>
    <n v="-16757.580000000002"/>
    <n v="190926.55"/>
    <x v="2"/>
  </r>
  <r>
    <d v="2018-02-01T00:00:00"/>
    <x v="8"/>
    <x v="1"/>
    <n v="-755.83"/>
    <n v="8610.8700000000008"/>
    <x v="2"/>
  </r>
  <r>
    <d v="2018-02-01T00:00:00"/>
    <x v="8"/>
    <x v="6"/>
    <n v="-1413.02"/>
    <n v="190926.55"/>
    <x v="2"/>
  </r>
  <r>
    <d v="2018-02-01T00:00:00"/>
    <x v="8"/>
    <x v="2"/>
    <n v="6281.5"/>
    <n v="190926.55"/>
    <x v="2"/>
  </r>
  <r>
    <d v="2018-02-01T00:00:00"/>
    <x v="8"/>
    <x v="3"/>
    <n v="418.4"/>
    <n v="12716.17"/>
    <x v="2"/>
  </r>
  <r>
    <d v="2018-02-01T00:00:00"/>
    <x v="8"/>
    <x v="0"/>
    <n v="-24744.37"/>
    <n v="281922.82"/>
    <x v="2"/>
  </r>
  <r>
    <d v="2018-02-01T00:00:00"/>
    <x v="8"/>
    <x v="1"/>
    <n v="-1116.08"/>
    <n v="12714.86"/>
    <x v="2"/>
  </r>
  <r>
    <d v="2018-02-01T00:00:00"/>
    <x v="8"/>
    <x v="6"/>
    <n v="-2086.64"/>
    <n v="281951.82"/>
    <x v="2"/>
  </r>
  <r>
    <d v="2018-02-01T00:00:00"/>
    <x v="8"/>
    <x v="2"/>
    <n v="3701"/>
    <n v="112491.67"/>
    <x v="1"/>
  </r>
  <r>
    <d v="2018-02-01T00:00:00"/>
    <x v="8"/>
    <x v="3"/>
    <n v="166.88"/>
    <n v="5073.34"/>
    <x v="1"/>
  </r>
  <r>
    <d v="2018-02-01T00:00:00"/>
    <x v="8"/>
    <x v="0"/>
    <n v="-9795.4699999999993"/>
    <n v="111603.67"/>
    <x v="1"/>
  </r>
  <r>
    <d v="2018-02-01T00:00:00"/>
    <x v="8"/>
    <x v="1"/>
    <n v="-441.72"/>
    <n v="5033.3"/>
    <x v="1"/>
  </r>
  <r>
    <d v="2018-02-01T00:00:00"/>
    <x v="8"/>
    <x v="6"/>
    <n v="-832.4"/>
    <n v="112491.67"/>
    <x v="1"/>
  </r>
  <r>
    <d v="2018-02-01T00:00:00"/>
    <x v="8"/>
    <x v="2"/>
    <n v="9276.3700000000008"/>
    <n v="281951.82"/>
    <x v="2"/>
  </r>
  <r>
    <d v="2018-02-01T00:00:00"/>
    <x v="8"/>
    <x v="0"/>
    <n v="-20439.88"/>
    <n v="232880.02"/>
    <x v="2"/>
  </r>
  <r>
    <d v="2018-02-01T00:00:00"/>
    <x v="8"/>
    <x v="1"/>
    <n v="-921.85"/>
    <n v="10502.89"/>
    <x v="2"/>
  </r>
  <r>
    <d v="2018-02-01T00:00:00"/>
    <x v="8"/>
    <x v="6"/>
    <n v="-2222.37"/>
    <n v="300318.95"/>
    <x v="2"/>
  </r>
  <r>
    <d v="2018-02-01T00:00:00"/>
    <x v="8"/>
    <x v="2"/>
    <n v="9880.6"/>
    <n v="300318.95"/>
    <x v="2"/>
  </r>
  <r>
    <d v="2018-02-01T00:00:00"/>
    <x v="8"/>
    <x v="3"/>
    <n v="445.64"/>
    <n v="13544.41"/>
    <x v="2"/>
  </r>
  <r>
    <d v="2018-02-01T00:00:00"/>
    <x v="8"/>
    <x v="2"/>
    <n v="22037.52"/>
    <n v="669832.53"/>
    <x v="1"/>
  </r>
  <r>
    <d v="2018-02-01T00:00:00"/>
    <x v="8"/>
    <x v="3"/>
    <n v="993.88"/>
    <n v="30209.48"/>
    <x v="1"/>
  </r>
  <r>
    <d v="2018-02-01T00:00:00"/>
    <x v="8"/>
    <x v="0"/>
    <n v="-36050.21"/>
    <n v="410735"/>
    <x v="1"/>
  </r>
  <r>
    <d v="2018-02-01T00:00:00"/>
    <x v="8"/>
    <x v="1"/>
    <n v="-1625.83"/>
    <n v="18524.150000000001"/>
    <x v="1"/>
  </r>
  <r>
    <d v="2018-02-01T00:00:00"/>
    <x v="8"/>
    <x v="6"/>
    <n v="-4956.74"/>
    <n v="669832.53"/>
    <x v="1"/>
  </r>
  <r>
    <d v="2018-02-01T00:00:00"/>
    <x v="8"/>
    <x v="2"/>
    <n v="25943.65"/>
    <n v="788558.82"/>
    <x v="2"/>
  </r>
  <r>
    <d v="2018-02-01T00:00:00"/>
    <x v="8"/>
    <x v="3"/>
    <n v="1170.51"/>
    <n v="35563.919999999998"/>
    <x v="2"/>
  </r>
  <r>
    <d v="2018-02-01T00:00:00"/>
    <x v="8"/>
    <x v="0"/>
    <n v="-69203.649999999994"/>
    <n v="788467.81"/>
    <x v="2"/>
  </r>
  <r>
    <d v="2018-02-01T00:00:00"/>
    <x v="8"/>
    <x v="1"/>
    <n v="-3121.23"/>
    <n v="35559.83"/>
    <x v="2"/>
  </r>
  <r>
    <d v="2018-02-01T00:00:00"/>
    <x v="8"/>
    <x v="6"/>
    <n v="-5835.16"/>
    <n v="788558.82"/>
    <x v="2"/>
  </r>
  <r>
    <d v="2018-02-01T00:00:00"/>
    <x v="8"/>
    <x v="6"/>
    <n v="-530.1"/>
    <n v="71632.11"/>
    <x v="1"/>
  </r>
  <r>
    <d v="2018-02-01T00:00:00"/>
    <x v="8"/>
    <x v="2"/>
    <n v="23413.4"/>
    <n v="711657.52"/>
    <x v="2"/>
  </r>
  <r>
    <d v="2018-02-01T00:00:00"/>
    <x v="8"/>
    <x v="3"/>
    <n v="1055.94"/>
    <n v="32095.64"/>
    <x v="2"/>
  </r>
  <r>
    <d v="2018-02-01T00:00:00"/>
    <x v="8"/>
    <x v="0"/>
    <n v="-40383.49"/>
    <n v="460105.24"/>
    <x v="2"/>
  </r>
  <r>
    <d v="2018-02-01T00:00:00"/>
    <x v="8"/>
    <x v="1"/>
    <n v="-1821.29"/>
    <n v="20750.78"/>
    <x v="2"/>
  </r>
  <r>
    <d v="2018-02-01T00:00:00"/>
    <x v="8"/>
    <x v="6"/>
    <n v="-5266.3"/>
    <n v="711657.52"/>
    <x v="2"/>
  </r>
  <r>
    <d v="2018-02-01T00:00:00"/>
    <x v="8"/>
    <x v="6"/>
    <n v="-19.850000000000001"/>
    <n v="2684"/>
    <x v="5"/>
  </r>
  <r>
    <d v="2018-02-01T00:00:00"/>
    <x v="8"/>
    <x v="2"/>
    <n v="2356.73"/>
    <n v="71632.11"/>
    <x v="1"/>
  </r>
  <r>
    <d v="2018-02-01T00:00:00"/>
    <x v="8"/>
    <x v="3"/>
    <n v="106.3"/>
    <n v="3230.59"/>
    <x v="1"/>
  </r>
  <r>
    <d v="2018-02-01T00:00:00"/>
    <x v="8"/>
    <x v="0"/>
    <n v="-4077.42"/>
    <n v="46455.75"/>
    <x v="1"/>
  </r>
  <r>
    <d v="2018-02-01T00:00:00"/>
    <x v="8"/>
    <x v="1"/>
    <n v="-183.9"/>
    <n v="2095.1999999999998"/>
    <x v="1"/>
  </r>
  <r>
    <d v="2018-02-01T00:00:00"/>
    <x v="8"/>
    <x v="4"/>
    <n v="-7.04"/>
    <n v="80.239999999999995"/>
    <x v="3"/>
  </r>
  <r>
    <d v="2018-02-01T00:00:00"/>
    <x v="8"/>
    <x v="5"/>
    <n v="-0.32"/>
    <n v="3.62"/>
    <x v="3"/>
  </r>
  <r>
    <d v="2018-02-01T00:00:00"/>
    <x v="8"/>
    <x v="2"/>
    <n v="88.32"/>
    <n v="2684"/>
    <x v="5"/>
  </r>
  <r>
    <d v="2018-02-01T00:00:00"/>
    <x v="8"/>
    <x v="3"/>
    <n v="4.01"/>
    <n v="121.05"/>
    <x v="5"/>
  </r>
  <r>
    <d v="2018-02-01T00:00:00"/>
    <x v="8"/>
    <x v="0"/>
    <n v="-235.59"/>
    <n v="2684"/>
    <x v="5"/>
  </r>
  <r>
    <d v="2018-02-01T00:00:00"/>
    <x v="8"/>
    <x v="1"/>
    <n v="-10.62"/>
    <n v="121.05"/>
    <x v="5"/>
  </r>
  <r>
    <d v="2018-02-01T00:00:00"/>
    <x v="8"/>
    <x v="2"/>
    <n v="23222.73"/>
    <n v="705855.49"/>
    <x v="2"/>
  </r>
  <r>
    <d v="2018-02-01T00:00:00"/>
    <x v="8"/>
    <x v="3"/>
    <n v="1047.27"/>
    <n v="31834.05"/>
    <x v="2"/>
  </r>
  <r>
    <d v="2018-02-01T00:00:00"/>
    <x v="8"/>
    <x v="0"/>
    <n v="-38058.57"/>
    <n v="433616.82"/>
    <x v="2"/>
  </r>
  <r>
    <d v="2018-02-01T00:00:00"/>
    <x v="8"/>
    <x v="1"/>
    <n v="-1716.65"/>
    <n v="19556.3"/>
    <x v="2"/>
  </r>
  <r>
    <d v="2018-02-01T00:00:00"/>
    <x v="8"/>
    <x v="6"/>
    <n v="-5223.41"/>
    <n v="705855.49"/>
    <x v="2"/>
  </r>
  <r>
    <d v="2018-02-01T00:00:00"/>
    <x v="8"/>
    <x v="2"/>
    <n v="16925.849999999999"/>
    <n v="514461.28"/>
    <x v="2"/>
  </r>
  <r>
    <d v="2018-02-01T00:00:00"/>
    <x v="11"/>
    <x v="0"/>
    <n v="-13493.38"/>
    <n v="184004.47"/>
    <x v="2"/>
  </r>
  <r>
    <d v="2018-02-01T00:00:00"/>
    <x v="11"/>
    <x v="1"/>
    <n v="-608.54"/>
    <n v="8298.5300000000007"/>
    <x v="2"/>
  </r>
  <r>
    <d v="2018-02-01T00:00:00"/>
    <x v="8"/>
    <x v="2"/>
    <n v="4118.08"/>
    <n v="125169.75"/>
    <x v="1"/>
  </r>
  <r>
    <d v="2018-02-01T00:00:00"/>
    <x v="8"/>
    <x v="3"/>
    <n v="185.73"/>
    <n v="5645.16"/>
    <x v="1"/>
  </r>
  <r>
    <d v="2018-02-01T00:00:00"/>
    <x v="8"/>
    <x v="0"/>
    <n v="-7112.53"/>
    <n v="81035.839999999997"/>
    <x v="1"/>
  </r>
  <r>
    <d v="2018-02-01T00:00:00"/>
    <x v="8"/>
    <x v="1"/>
    <n v="-320.76"/>
    <n v="3654.74"/>
    <x v="1"/>
  </r>
  <r>
    <d v="2018-02-01T00:00:00"/>
    <x v="8"/>
    <x v="6"/>
    <n v="-926.29"/>
    <n v="125169.75"/>
    <x v="1"/>
  </r>
  <r>
    <d v="2018-02-01T00:00:00"/>
    <x v="11"/>
    <x v="0"/>
    <n v="-20575.55"/>
    <n v="280582.65999999997"/>
    <x v="2"/>
  </r>
  <r>
    <d v="2018-02-01T00:00:00"/>
    <x v="11"/>
    <x v="1"/>
    <n v="-928"/>
    <n v="12654.38"/>
    <x v="2"/>
  </r>
  <r>
    <d v="2018-02-01T00:00:00"/>
    <x v="11"/>
    <x v="0"/>
    <n v="-2.94"/>
    <n v="40.01"/>
    <x v="2"/>
  </r>
  <r>
    <d v="2018-02-01T00:00:00"/>
    <x v="11"/>
    <x v="1"/>
    <n v="-0.14000000000000001"/>
    <n v="1.8"/>
    <x v="2"/>
  </r>
  <r>
    <d v="2018-02-01T00:00:00"/>
    <x v="11"/>
    <x v="0"/>
    <n v="-3.45"/>
    <n v="47"/>
    <x v="6"/>
  </r>
  <r>
    <d v="2018-02-01T00:00:00"/>
    <x v="11"/>
    <x v="1"/>
    <n v="-0.16"/>
    <n v="2.12"/>
    <x v="6"/>
  </r>
  <r>
    <d v="2018-02-01T00:00:00"/>
    <x v="8"/>
    <x v="4"/>
    <n v="-13.96"/>
    <n v="159.08000000000001"/>
    <x v="3"/>
  </r>
  <r>
    <d v="2018-02-01T00:00:00"/>
    <x v="8"/>
    <x v="5"/>
    <n v="-0.63"/>
    <n v="7.17"/>
    <x v="3"/>
  </r>
  <r>
    <d v="2018-02-01T00:00:00"/>
    <x v="8"/>
    <x v="4"/>
    <n v="-9.8000000000000007"/>
    <n v="111.6"/>
    <x v="11"/>
  </r>
  <r>
    <d v="2018-02-01T00:00:00"/>
    <x v="8"/>
    <x v="5"/>
    <n v="-0.44"/>
    <n v="5.03"/>
    <x v="11"/>
  </r>
  <r>
    <d v="2018-02-01T00:00:00"/>
    <x v="8"/>
    <x v="6"/>
    <n v="-16.68"/>
    <n v="2253"/>
    <x v="22"/>
  </r>
  <r>
    <d v="2018-02-01T00:00:00"/>
    <x v="8"/>
    <x v="2"/>
    <n v="74.13"/>
    <n v="2253"/>
    <x v="22"/>
  </r>
  <r>
    <d v="2018-02-01T00:00:00"/>
    <x v="8"/>
    <x v="3"/>
    <n v="3.35"/>
    <n v="101.61"/>
    <x v="22"/>
  </r>
  <r>
    <d v="2018-02-01T00:00:00"/>
    <x v="8"/>
    <x v="0"/>
    <n v="-197.75"/>
    <n v="2253"/>
    <x v="22"/>
  </r>
  <r>
    <d v="2018-02-01T00:00:00"/>
    <x v="8"/>
    <x v="1"/>
    <n v="-8.92"/>
    <n v="101.61"/>
    <x v="22"/>
  </r>
  <r>
    <d v="2018-02-01T00:00:00"/>
    <x v="8"/>
    <x v="6"/>
    <n v="-10.09"/>
    <n v="1364"/>
    <x v="24"/>
  </r>
  <r>
    <d v="2018-02-01T00:00:00"/>
    <x v="8"/>
    <x v="4"/>
    <n v="-93.02"/>
    <n v="1059.8"/>
    <x v="11"/>
  </r>
  <r>
    <d v="2018-02-01T00:00:00"/>
    <x v="8"/>
    <x v="5"/>
    <n v="-4.1900000000000004"/>
    <n v="47.79"/>
    <x v="11"/>
  </r>
  <r>
    <d v="2018-02-01T00:00:00"/>
    <x v="8"/>
    <x v="2"/>
    <n v="44.87"/>
    <n v="1364"/>
    <x v="24"/>
  </r>
  <r>
    <d v="2018-02-01T00:00:00"/>
    <x v="8"/>
    <x v="3"/>
    <n v="2.02"/>
    <n v="61.52"/>
    <x v="24"/>
  </r>
  <r>
    <d v="2018-02-01T00:00:00"/>
    <x v="8"/>
    <x v="0"/>
    <n v="-119.71"/>
    <n v="1364"/>
    <x v="24"/>
  </r>
  <r>
    <d v="2018-02-01T00:00:00"/>
    <x v="8"/>
    <x v="1"/>
    <n v="-5.4"/>
    <n v="61.52"/>
    <x v="24"/>
  </r>
  <r>
    <d v="2018-02-01T00:00:00"/>
    <x v="8"/>
    <x v="2"/>
    <n v="2596.48"/>
    <n v="78920"/>
    <x v="23"/>
  </r>
  <r>
    <d v="2018-02-01T00:00:00"/>
    <x v="8"/>
    <x v="3"/>
    <n v="117.1"/>
    <n v="3559.28"/>
    <x v="23"/>
  </r>
  <r>
    <d v="2018-02-01T00:00:00"/>
    <x v="8"/>
    <x v="0"/>
    <n v="-6926.81"/>
    <n v="78920"/>
    <x v="23"/>
  </r>
  <r>
    <d v="2018-02-01T00:00:00"/>
    <x v="8"/>
    <x v="1"/>
    <n v="-312.39999999999998"/>
    <n v="3559.28"/>
    <x v="23"/>
  </r>
  <r>
    <d v="2018-02-01T00:00:00"/>
    <x v="11"/>
    <x v="4"/>
    <n v="-0.02"/>
    <n v="0.4"/>
    <x v="11"/>
  </r>
  <r>
    <d v="2018-02-01T00:00:00"/>
    <x v="11"/>
    <x v="5"/>
    <n v="0"/>
    <n v="0.02"/>
    <x v="11"/>
  </r>
  <r>
    <d v="2018-01-01T00:00:00"/>
    <x v="8"/>
    <x v="2"/>
    <n v="160.57"/>
    <n v="4880.7299999999996"/>
    <x v="7"/>
  </r>
  <r>
    <d v="2018-01-01T00:00:00"/>
    <x v="8"/>
    <x v="3"/>
    <n v="7.24"/>
    <n v="220.12"/>
    <x v="7"/>
  </r>
  <r>
    <d v="2018-01-01T00:00:00"/>
    <x v="8"/>
    <x v="0"/>
    <n v="-428.39"/>
    <n v="4880.7299999999996"/>
    <x v="7"/>
  </r>
  <r>
    <d v="2018-01-01T00:00:00"/>
    <x v="8"/>
    <x v="1"/>
    <n v="-19.32"/>
    <n v="220.12"/>
    <x v="7"/>
  </r>
  <r>
    <d v="2018-01-01T00:00:00"/>
    <x v="8"/>
    <x v="6"/>
    <n v="-36.130000000000003"/>
    <n v="4880.7299999999996"/>
    <x v="7"/>
  </r>
  <r>
    <d v="2018-01-01T00:00:00"/>
    <x v="8"/>
    <x v="2"/>
    <n v="11.93"/>
    <n v="362.54"/>
    <x v="7"/>
  </r>
  <r>
    <d v="2018-01-01T00:00:00"/>
    <x v="8"/>
    <x v="3"/>
    <n v="0.54"/>
    <n v="16.350000000000001"/>
    <x v="7"/>
  </r>
  <r>
    <d v="2018-01-01T00:00:00"/>
    <x v="8"/>
    <x v="0"/>
    <n v="-31.83"/>
    <n v="362.54"/>
    <x v="7"/>
  </r>
  <r>
    <d v="2018-01-01T00:00:00"/>
    <x v="8"/>
    <x v="1"/>
    <n v="-1.44"/>
    <n v="16.350000000000001"/>
    <x v="7"/>
  </r>
  <r>
    <d v="2018-01-01T00:00:00"/>
    <x v="8"/>
    <x v="6"/>
    <n v="-2.69"/>
    <n v="362.54"/>
    <x v="7"/>
  </r>
  <r>
    <d v="2018-02-01T00:00:00"/>
    <x v="8"/>
    <x v="2"/>
    <n v="9.7100000000000009"/>
    <n v="295"/>
    <x v="20"/>
  </r>
  <r>
    <d v="2018-02-01T00:00:00"/>
    <x v="8"/>
    <x v="3"/>
    <n v="0.44"/>
    <n v="13.3"/>
    <x v="20"/>
  </r>
  <r>
    <d v="2018-02-01T00:00:00"/>
    <x v="8"/>
    <x v="0"/>
    <n v="-25.89"/>
    <n v="295"/>
    <x v="20"/>
  </r>
  <r>
    <d v="2018-02-01T00:00:00"/>
    <x v="8"/>
    <x v="1"/>
    <n v="-1.17"/>
    <n v="13.3"/>
    <x v="20"/>
  </r>
  <r>
    <d v="2018-02-01T00:00:00"/>
    <x v="11"/>
    <x v="4"/>
    <n v="-0.03"/>
    <n v="0.4"/>
    <x v="11"/>
  </r>
  <r>
    <d v="2018-02-01T00:00:00"/>
    <x v="11"/>
    <x v="5"/>
    <n v="0"/>
    <n v="0.02"/>
    <x v="11"/>
  </r>
  <r>
    <d v="2018-02-01T00:00:00"/>
    <x v="8"/>
    <x v="4"/>
    <n v="-6.49"/>
    <n v="74"/>
    <x v="11"/>
  </r>
  <r>
    <d v="2018-02-01T00:00:00"/>
    <x v="8"/>
    <x v="5"/>
    <n v="-0.28999999999999998"/>
    <n v="3.34"/>
    <x v="11"/>
  </r>
  <r>
    <d v="2018-02-01T00:00:00"/>
    <x v="8"/>
    <x v="6"/>
    <n v="-2.1800000000000002"/>
    <n v="295"/>
    <x v="20"/>
  </r>
  <r>
    <d v="2018-02-01T00:00:00"/>
    <x v="8"/>
    <x v="4"/>
    <n v="-16.329999999999998"/>
    <n v="186"/>
    <x v="25"/>
  </r>
  <r>
    <d v="2018-02-01T00:00:00"/>
    <x v="8"/>
    <x v="5"/>
    <n v="-0.74"/>
    <n v="8.39"/>
    <x v="25"/>
  </r>
  <r>
    <d v="2018-02-01T00:00:00"/>
    <x v="8"/>
    <x v="6"/>
    <n v="-19.79"/>
    <n v="2675"/>
    <x v="29"/>
  </r>
  <r>
    <d v="2018-02-01T00:00:00"/>
    <x v="8"/>
    <x v="2"/>
    <n v="88.01"/>
    <n v="2675"/>
    <x v="29"/>
  </r>
  <r>
    <d v="2018-02-01T00:00:00"/>
    <x v="8"/>
    <x v="3"/>
    <n v="3.99"/>
    <n v="120.64"/>
    <x v="29"/>
  </r>
  <r>
    <d v="2018-02-01T00:00:00"/>
    <x v="8"/>
    <x v="0"/>
    <n v="-234.8"/>
    <n v="2675"/>
    <x v="29"/>
  </r>
  <r>
    <d v="2018-02-01T00:00:00"/>
    <x v="8"/>
    <x v="1"/>
    <n v="-10.6"/>
    <n v="120.64"/>
    <x v="29"/>
  </r>
  <r>
    <d v="2018-02-01T00:00:00"/>
    <x v="8"/>
    <x v="2"/>
    <n v="56"/>
    <n v="1702.01"/>
    <x v="1"/>
  </r>
  <r>
    <d v="2018-02-01T00:00:00"/>
    <x v="8"/>
    <x v="3"/>
    <n v="2.5299999999999998"/>
    <n v="76.760000000000005"/>
    <x v="1"/>
  </r>
  <r>
    <d v="2018-02-01T00:00:00"/>
    <x v="8"/>
    <x v="0"/>
    <n v="-149.38"/>
    <n v="1702"/>
    <x v="1"/>
  </r>
  <r>
    <d v="2018-02-01T00:00:00"/>
    <x v="8"/>
    <x v="1"/>
    <n v="-6.74"/>
    <n v="76.760000000000005"/>
    <x v="1"/>
  </r>
  <r>
    <d v="2018-02-01T00:00:00"/>
    <x v="11"/>
    <x v="4"/>
    <n v="-0.02"/>
    <n v="0.33"/>
    <x v="3"/>
  </r>
  <r>
    <d v="2018-02-01T00:00:00"/>
    <x v="11"/>
    <x v="5"/>
    <n v="0"/>
    <n v="0.01"/>
    <x v="3"/>
  </r>
  <r>
    <d v="2018-02-01T00:00:00"/>
    <x v="8"/>
    <x v="2"/>
    <n v="1266"/>
    <n v="38480"/>
    <x v="21"/>
  </r>
  <r>
    <d v="2018-02-01T00:00:00"/>
    <x v="8"/>
    <x v="3"/>
    <n v="57.1"/>
    <n v="1735.44"/>
    <x v="21"/>
  </r>
  <r>
    <d v="2018-02-01T00:00:00"/>
    <x v="8"/>
    <x v="0"/>
    <n v="-3377.39"/>
    <n v="38480"/>
    <x v="21"/>
  </r>
  <r>
    <d v="2018-02-01T00:00:00"/>
    <x v="8"/>
    <x v="1"/>
    <n v="-152.32"/>
    <n v="1735.44"/>
    <x v="21"/>
  </r>
  <r>
    <d v="2018-02-01T00:00:00"/>
    <x v="8"/>
    <x v="6"/>
    <n v="-12.56"/>
    <n v="1696"/>
    <x v="9"/>
  </r>
  <r>
    <d v="2018-02-01T00:00:00"/>
    <x v="8"/>
    <x v="4"/>
    <n v="-15.45"/>
    <n v="176"/>
    <x v="3"/>
  </r>
  <r>
    <d v="2018-02-01T00:00:00"/>
    <x v="8"/>
    <x v="5"/>
    <n v="-0.69"/>
    <n v="7.93"/>
    <x v="3"/>
  </r>
  <r>
    <d v="2018-02-01T00:00:00"/>
    <x v="8"/>
    <x v="2"/>
    <n v="55.79"/>
    <n v="1696"/>
    <x v="9"/>
  </r>
  <r>
    <d v="2018-02-01T00:00:00"/>
    <x v="8"/>
    <x v="3"/>
    <n v="2.52"/>
    <n v="76.48"/>
    <x v="9"/>
  </r>
  <r>
    <d v="2018-02-01T00:00:00"/>
    <x v="8"/>
    <x v="0"/>
    <n v="-148.86000000000001"/>
    <n v="1696"/>
    <x v="9"/>
  </r>
  <r>
    <d v="2018-02-01T00:00:00"/>
    <x v="8"/>
    <x v="1"/>
    <n v="-6.71"/>
    <n v="76.48"/>
    <x v="9"/>
  </r>
  <r>
    <d v="2018-02-01T00:00:00"/>
    <x v="11"/>
    <x v="0"/>
    <n v="0"/>
    <n v="0.01"/>
    <x v="1"/>
  </r>
  <r>
    <d v="2018-02-01T00:00:00"/>
    <x v="8"/>
    <x v="6"/>
    <n v="-12.59"/>
    <n v="1702.01"/>
    <x v="1"/>
  </r>
  <r>
    <d v="2018-02-01T00:00:00"/>
    <x v="8"/>
    <x v="2"/>
    <n v="27.6"/>
    <n v="838.99"/>
    <x v="16"/>
  </r>
  <r>
    <d v="2018-02-01T00:00:00"/>
    <x v="8"/>
    <x v="3"/>
    <n v="1.24"/>
    <n v="37.840000000000003"/>
    <x v="16"/>
  </r>
  <r>
    <d v="2018-02-01T00:00:00"/>
    <x v="8"/>
    <x v="0"/>
    <n v="-73.64"/>
    <n v="838.99"/>
    <x v="16"/>
  </r>
  <r>
    <d v="2018-02-01T00:00:00"/>
    <x v="8"/>
    <x v="1"/>
    <n v="-3.32"/>
    <n v="37.840000000000003"/>
    <x v="16"/>
  </r>
  <r>
    <d v="2018-02-01T00:00:00"/>
    <x v="8"/>
    <x v="6"/>
    <n v="-6.21"/>
    <n v="838.99"/>
    <x v="16"/>
  </r>
  <r>
    <d v="2018-01-01T00:00:00"/>
    <x v="8"/>
    <x v="2"/>
    <n v="8846.99"/>
    <n v="268902.77"/>
    <x v="1"/>
  </r>
  <r>
    <d v="2018-01-01T00:00:00"/>
    <x v="8"/>
    <x v="3"/>
    <n v="398.9"/>
    <n v="12127.57"/>
    <x v="1"/>
  </r>
  <r>
    <d v="2018-01-01T00:00:00"/>
    <x v="8"/>
    <x v="0"/>
    <n v="-23601.59"/>
    <n v="268902.77"/>
    <x v="1"/>
  </r>
  <r>
    <d v="2018-01-01T00:00:00"/>
    <x v="8"/>
    <x v="1"/>
    <n v="-1064.45"/>
    <n v="12127.57"/>
    <x v="1"/>
  </r>
  <r>
    <d v="2018-01-01T00:00:00"/>
    <x v="8"/>
    <x v="6"/>
    <n v="-1989.97"/>
    <n v="268902.77"/>
    <x v="1"/>
  </r>
  <r>
    <d v="2018-01-01T00:00:00"/>
    <x v="8"/>
    <x v="2"/>
    <n v="55.5"/>
    <n v="1687"/>
    <x v="0"/>
  </r>
  <r>
    <d v="2018-01-01T00:00:00"/>
    <x v="8"/>
    <x v="3"/>
    <n v="2.5"/>
    <n v="76.08"/>
    <x v="0"/>
  </r>
  <r>
    <d v="2018-01-01T00:00:00"/>
    <x v="8"/>
    <x v="0"/>
    <n v="-148.07"/>
    <n v="1687"/>
    <x v="0"/>
  </r>
  <r>
    <d v="2018-01-01T00:00:00"/>
    <x v="8"/>
    <x v="1"/>
    <n v="-6.68"/>
    <n v="76.08"/>
    <x v="0"/>
  </r>
  <r>
    <d v="2018-01-01T00:00:00"/>
    <x v="8"/>
    <x v="2"/>
    <n v="5.92"/>
    <n v="180"/>
    <x v="14"/>
  </r>
  <r>
    <d v="2018-01-01T00:00:00"/>
    <x v="8"/>
    <x v="3"/>
    <n v="0.27"/>
    <n v="8.1199999999999992"/>
    <x v="14"/>
  </r>
  <r>
    <d v="2018-01-01T00:00:00"/>
    <x v="8"/>
    <x v="0"/>
    <n v="-15.8"/>
    <n v="180"/>
    <x v="14"/>
  </r>
  <r>
    <d v="2018-01-01T00:00:00"/>
    <x v="8"/>
    <x v="1"/>
    <n v="-0.71"/>
    <n v="8.1199999999999992"/>
    <x v="14"/>
  </r>
  <r>
    <d v="2018-01-01T00:00:00"/>
    <x v="8"/>
    <x v="6"/>
    <n v="-1.33"/>
    <n v="180"/>
    <x v="14"/>
  </r>
  <r>
    <d v="2018-01-01T00:00:00"/>
    <x v="8"/>
    <x v="2"/>
    <n v="322.75"/>
    <n v="9809.89"/>
    <x v="1"/>
  </r>
  <r>
    <d v="2018-01-01T00:00:00"/>
    <x v="8"/>
    <x v="3"/>
    <n v="14.56"/>
    <n v="442.43"/>
    <x v="1"/>
  </r>
  <r>
    <d v="2018-01-01T00:00:00"/>
    <x v="8"/>
    <x v="0"/>
    <n v="-860.99"/>
    <n v="9809.89"/>
    <x v="1"/>
  </r>
  <r>
    <d v="2018-02-01T00:00:00"/>
    <x v="8"/>
    <x v="3"/>
    <n v="763.25"/>
    <n v="23202.17"/>
    <x v="2"/>
  </r>
  <r>
    <d v="2018-02-01T00:00:00"/>
    <x v="8"/>
    <x v="0"/>
    <n v="-33537.83"/>
    <n v="382109.03"/>
    <x v="2"/>
  </r>
  <r>
    <d v="2018-02-01T00:00:00"/>
    <x v="8"/>
    <x v="1"/>
    <n v="-1512.61"/>
    <n v="17232.91"/>
    <x v="2"/>
  </r>
  <r>
    <d v="2018-02-01T00:00:00"/>
    <x v="8"/>
    <x v="6"/>
    <n v="-3807.3"/>
    <n v="514461.28"/>
    <x v="2"/>
  </r>
  <r>
    <d v="2018-02-01T00:00:00"/>
    <x v="8"/>
    <x v="3"/>
    <n v="920.35"/>
    <n v="27975.54"/>
    <x v="2"/>
  </r>
  <r>
    <d v="2018-02-01T00:00:00"/>
    <x v="8"/>
    <x v="2"/>
    <n v="20407.93"/>
    <n v="620301.77"/>
    <x v="2"/>
  </r>
  <r>
    <d v="2018-02-01T00:00:00"/>
    <x v="8"/>
    <x v="0"/>
    <n v="-33635.86"/>
    <n v="383227.19"/>
    <x v="2"/>
  </r>
  <r>
    <d v="2018-02-01T00:00:00"/>
    <x v="8"/>
    <x v="1"/>
    <n v="-1516.97"/>
    <n v="17283.63"/>
    <x v="2"/>
  </r>
  <r>
    <d v="2018-02-01T00:00:00"/>
    <x v="8"/>
    <x v="6"/>
    <n v="-4590.21"/>
    <n v="620301.77"/>
    <x v="2"/>
  </r>
  <r>
    <d v="2018-02-01T00:00:00"/>
    <x v="8"/>
    <x v="3"/>
    <n v="1180.18"/>
    <n v="35870.449999999997"/>
    <x v="2"/>
  </r>
  <r>
    <d v="2018-02-01T00:00:00"/>
    <x v="8"/>
    <x v="0"/>
    <n v="-45181.37"/>
    <n v="514771.25"/>
    <x v="2"/>
  </r>
  <r>
    <d v="2018-02-01T00:00:00"/>
    <x v="8"/>
    <x v="1"/>
    <n v="-2037.59"/>
    <n v="23216.240000000002"/>
    <x v="2"/>
  </r>
  <r>
    <d v="2018-02-01T00:00:00"/>
    <x v="8"/>
    <x v="6"/>
    <n v="-5885.77"/>
    <n v="795353.91"/>
    <x v="2"/>
  </r>
  <r>
    <d v="2018-02-01T00:00:00"/>
    <x v="8"/>
    <x v="2"/>
    <n v="26167.38"/>
    <n v="795353.91"/>
    <x v="2"/>
  </r>
  <r>
    <d v="2018-02-01T00:00:00"/>
    <x v="8"/>
    <x v="2"/>
    <n v="17060.169999999998"/>
    <n v="518544.12"/>
    <x v="2"/>
  </r>
  <r>
    <d v="2018-02-01T00:00:00"/>
    <x v="8"/>
    <x v="0"/>
    <n v="-29362.47"/>
    <n v="334539.65000000002"/>
    <x v="2"/>
  </r>
  <r>
    <d v="2018-02-01T00:00:00"/>
    <x v="8"/>
    <x v="1"/>
    <n v="-1324.29"/>
    <n v="15087.71"/>
    <x v="2"/>
  </r>
  <r>
    <d v="2018-02-01T00:00:00"/>
    <x v="8"/>
    <x v="6"/>
    <n v="-3837.11"/>
    <n v="518544.12"/>
    <x v="2"/>
  </r>
  <r>
    <d v="2018-02-01T00:00:00"/>
    <x v="8"/>
    <x v="3"/>
    <n v="769.25"/>
    <n v="23386.38"/>
    <x v="2"/>
  </r>
  <r>
    <d v="2018-02-01T00:00:00"/>
    <x v="8"/>
    <x v="2"/>
    <n v="18581.22"/>
    <n v="564778.29"/>
    <x v="2"/>
  </r>
  <r>
    <d v="2018-02-01T00:00:00"/>
    <x v="8"/>
    <x v="3"/>
    <n v="837.96"/>
    <n v="25471.599999999999"/>
    <x v="2"/>
  </r>
  <r>
    <d v="2018-02-01T00:00:00"/>
    <x v="8"/>
    <x v="0"/>
    <n v="-32038.98"/>
    <n v="365033.67"/>
    <x v="2"/>
  </r>
  <r>
    <d v="2018-02-01T00:00:00"/>
    <x v="8"/>
    <x v="1"/>
    <n v="-1444.95"/>
    <n v="16462.990000000002"/>
    <x v="2"/>
  </r>
  <r>
    <d v="2018-02-01T00:00:00"/>
    <x v="8"/>
    <x v="6"/>
    <n v="-4179.3500000000004"/>
    <n v="564778.29"/>
    <x v="2"/>
  </r>
  <r>
    <d v="2018-02-01T00:00:00"/>
    <x v="8"/>
    <x v="2"/>
    <n v="34.64"/>
    <n v="1053"/>
    <x v="6"/>
  </r>
  <r>
    <d v="2018-02-01T00:00:00"/>
    <x v="8"/>
    <x v="3"/>
    <n v="1.57"/>
    <n v="47.49"/>
    <x v="6"/>
  </r>
  <r>
    <d v="2018-02-01T00:00:00"/>
    <x v="8"/>
    <x v="0"/>
    <n v="-88.29"/>
    <n v="1006"/>
    <x v="6"/>
  </r>
  <r>
    <d v="2018-02-01T00:00:00"/>
    <x v="8"/>
    <x v="1"/>
    <n v="-3.99"/>
    <n v="45.37"/>
    <x v="6"/>
  </r>
  <r>
    <d v="2018-02-01T00:00:00"/>
    <x v="8"/>
    <x v="6"/>
    <n v="-7.79"/>
    <n v="1053"/>
    <x v="6"/>
  </r>
  <r>
    <d v="2018-02-01T00:00:00"/>
    <x v="8"/>
    <x v="8"/>
    <n v="-0.36"/>
    <n v="-11"/>
    <x v="8"/>
  </r>
  <r>
    <d v="2018-02-01T00:00:00"/>
    <x v="8"/>
    <x v="7"/>
    <n v="0.97"/>
    <n v="-11"/>
    <x v="8"/>
  </r>
  <r>
    <d v="2018-02-01T00:00:00"/>
    <x v="8"/>
    <x v="9"/>
    <n v="0.08"/>
    <n v="-11"/>
    <x v="8"/>
  </r>
  <r>
    <d v="2019-02-01T00:00:00"/>
    <x v="0"/>
    <x v="0"/>
    <n v="-87.11"/>
    <n v="947"/>
    <x v="2"/>
  </r>
  <r>
    <d v="2019-02-01T00:00:00"/>
    <x v="0"/>
    <x v="1"/>
    <n v="-3.4"/>
    <n v="37.020000000000003"/>
    <x v="2"/>
  </r>
  <r>
    <d v="2019-02-01T00:00:00"/>
    <x v="2"/>
    <x v="2"/>
    <n v="42.03"/>
    <n v="947"/>
    <x v="2"/>
  </r>
  <r>
    <d v="2019-02-01T00:00:00"/>
    <x v="2"/>
    <x v="3"/>
    <n v="1.64"/>
    <n v="37.020000000000003"/>
    <x v="2"/>
  </r>
  <r>
    <d v="2019-02-01T00:00:00"/>
    <x v="5"/>
    <x v="0"/>
    <n v="0.18"/>
    <n v="-2"/>
    <x v="26"/>
  </r>
  <r>
    <d v="2019-02-01T00:00:00"/>
    <x v="5"/>
    <x v="1"/>
    <n v="0.01"/>
    <n v="-0.09"/>
    <x v="26"/>
  </r>
  <r>
    <d v="2019-02-01T00:00:00"/>
    <x v="2"/>
    <x v="6"/>
    <n v="0"/>
    <n v="-47"/>
    <x v="26"/>
  </r>
  <r>
    <d v="2019-02-01T00:00:00"/>
    <x v="2"/>
    <x v="2"/>
    <n v="-0.09"/>
    <n v="-2"/>
    <x v="26"/>
  </r>
  <r>
    <d v="2019-02-01T00:00:00"/>
    <x v="2"/>
    <x v="3"/>
    <n v="0"/>
    <n v="-0.09"/>
    <x v="26"/>
  </r>
  <r>
    <d v="2019-02-01T00:00:00"/>
    <x v="0"/>
    <x v="0"/>
    <n v="-133.65"/>
    <n v="1453"/>
    <x v="2"/>
  </r>
  <r>
    <d v="2019-02-01T00:00:00"/>
    <x v="0"/>
    <x v="1"/>
    <n v="-5.32"/>
    <n v="57.86"/>
    <x v="2"/>
  </r>
  <r>
    <d v="2019-02-01T00:00:00"/>
    <x v="2"/>
    <x v="2"/>
    <n v="64.48"/>
    <n v="1453"/>
    <x v="2"/>
  </r>
  <r>
    <d v="2019-02-01T00:00:00"/>
    <x v="2"/>
    <x v="3"/>
    <n v="2.57"/>
    <n v="57.86"/>
    <x v="2"/>
  </r>
  <r>
    <d v="2019-02-01T00:00:00"/>
    <x v="0"/>
    <x v="0"/>
    <n v="-150.30000000000001"/>
    <n v="1634"/>
    <x v="2"/>
  </r>
  <r>
    <d v="2019-02-01T00:00:00"/>
    <x v="0"/>
    <x v="1"/>
    <n v="-5.85"/>
    <n v="63.62"/>
    <x v="2"/>
  </r>
  <r>
    <d v="2019-02-01T00:00:00"/>
    <x v="2"/>
    <x v="2"/>
    <n v="72.52"/>
    <n v="1634"/>
    <x v="2"/>
  </r>
  <r>
    <d v="2019-02-01T00:00:00"/>
    <x v="2"/>
    <x v="3"/>
    <n v="2.82"/>
    <n v="63.62"/>
    <x v="2"/>
  </r>
  <r>
    <d v="2019-02-01T00:00:00"/>
    <x v="2"/>
    <x v="2"/>
    <n v="75.94"/>
    <n v="1710.95"/>
    <x v="1"/>
  </r>
  <r>
    <d v="2019-02-01T00:00:00"/>
    <x v="2"/>
    <x v="3"/>
    <n v="3.16"/>
    <n v="71.150000000000006"/>
    <x v="1"/>
  </r>
  <r>
    <d v="2019-02-01T00:00:00"/>
    <x v="2"/>
    <x v="2"/>
    <n v="46.56"/>
    <n v="1049"/>
    <x v="2"/>
  </r>
  <r>
    <d v="2019-02-01T00:00:00"/>
    <x v="2"/>
    <x v="3"/>
    <n v="1.77"/>
    <n v="39.92"/>
    <x v="2"/>
  </r>
  <r>
    <d v="2019-02-01T00:00:00"/>
    <x v="0"/>
    <x v="0"/>
    <n v="-123.71"/>
    <n v="1345"/>
    <x v="2"/>
  </r>
  <r>
    <d v="2019-02-01T00:00:00"/>
    <x v="0"/>
    <x v="1"/>
    <n v="-5.58"/>
    <n v="60.66"/>
    <x v="2"/>
  </r>
  <r>
    <d v="2019-02-01T00:00:00"/>
    <x v="2"/>
    <x v="2"/>
    <n v="59.69"/>
    <n v="1345"/>
    <x v="2"/>
  </r>
  <r>
    <d v="2019-02-01T00:00:00"/>
    <x v="2"/>
    <x v="3"/>
    <n v="2.69"/>
    <n v="60.66"/>
    <x v="2"/>
  </r>
  <r>
    <d v="2018-01-01T00:00:00"/>
    <x v="8"/>
    <x v="2"/>
    <n v="93.27"/>
    <n v="2836"/>
    <x v="5"/>
  </r>
  <r>
    <d v="2018-01-01T00:00:00"/>
    <x v="8"/>
    <x v="3"/>
    <n v="4.26"/>
    <n v="128.02000000000001"/>
    <x v="5"/>
  </r>
  <r>
    <d v="2018-01-01T00:00:00"/>
    <x v="8"/>
    <x v="0"/>
    <n v="-248.85"/>
    <n v="2836"/>
    <x v="5"/>
  </r>
  <r>
    <d v="2018-01-01T00:00:00"/>
    <x v="8"/>
    <x v="1"/>
    <n v="-11.18"/>
    <n v="128.02000000000001"/>
    <x v="5"/>
  </r>
  <r>
    <d v="2018-01-01T00:00:00"/>
    <x v="8"/>
    <x v="6"/>
    <n v="-21.05"/>
    <n v="2836"/>
    <x v="5"/>
  </r>
  <r>
    <d v="2018-01-01T00:00:00"/>
    <x v="8"/>
    <x v="2"/>
    <n v="434.51"/>
    <n v="13207"/>
    <x v="0"/>
  </r>
  <r>
    <d v="2018-01-01T00:00:00"/>
    <x v="8"/>
    <x v="3"/>
    <n v="19.600000000000001"/>
    <n v="595.64"/>
    <x v="0"/>
  </r>
  <r>
    <d v="2018-01-01T00:00:00"/>
    <x v="8"/>
    <x v="0"/>
    <n v="-1159.18"/>
    <n v="13207"/>
    <x v="0"/>
  </r>
  <r>
    <d v="2018-01-01T00:00:00"/>
    <x v="8"/>
    <x v="1"/>
    <n v="-52.28"/>
    <n v="595.64"/>
    <x v="0"/>
  </r>
  <r>
    <d v="2018-01-01T00:00:00"/>
    <x v="8"/>
    <x v="2"/>
    <n v="1467.18"/>
    <n v="44595"/>
    <x v="4"/>
  </r>
  <r>
    <d v="2018-01-01T00:00:00"/>
    <x v="8"/>
    <x v="3"/>
    <n v="66.17"/>
    <n v="2011.23"/>
    <x v="4"/>
  </r>
  <r>
    <d v="2018-01-01T00:00:00"/>
    <x v="8"/>
    <x v="0"/>
    <n v="-3914.1"/>
    <n v="44595"/>
    <x v="4"/>
  </r>
  <r>
    <d v="2018-01-01T00:00:00"/>
    <x v="8"/>
    <x v="1"/>
    <n v="-176.52"/>
    <n v="2011.23"/>
    <x v="4"/>
  </r>
  <r>
    <d v="2018-01-01T00:00:00"/>
    <x v="8"/>
    <x v="2"/>
    <n v="186.25"/>
    <n v="5661"/>
    <x v="14"/>
  </r>
  <r>
    <d v="2018-01-01T00:00:00"/>
    <x v="8"/>
    <x v="3"/>
    <n v="8.41"/>
    <n v="255.31"/>
    <x v="14"/>
  </r>
  <r>
    <d v="2018-01-01T00:00:00"/>
    <x v="8"/>
    <x v="0"/>
    <n v="-496.87"/>
    <n v="5661"/>
    <x v="14"/>
  </r>
  <r>
    <d v="2018-01-01T00:00:00"/>
    <x v="8"/>
    <x v="1"/>
    <n v="-22.41"/>
    <n v="255.31"/>
    <x v="14"/>
  </r>
  <r>
    <d v="2018-01-01T00:00:00"/>
    <x v="8"/>
    <x v="6"/>
    <n v="-41.89"/>
    <n v="5661"/>
    <x v="14"/>
  </r>
  <r>
    <d v="2018-01-01T00:00:00"/>
    <x v="8"/>
    <x v="2"/>
    <n v="8364.99"/>
    <n v="254254.83"/>
    <x v="1"/>
  </r>
  <r>
    <d v="2018-01-01T00:00:00"/>
    <x v="8"/>
    <x v="3"/>
    <n v="377.25"/>
    <n v="11466.88"/>
    <x v="1"/>
  </r>
  <r>
    <d v="2018-01-01T00:00:00"/>
    <x v="8"/>
    <x v="0"/>
    <n v="-22315.94"/>
    <n v="254254.83"/>
    <x v="1"/>
  </r>
  <r>
    <d v="2018-01-01T00:00:00"/>
    <x v="8"/>
    <x v="1"/>
    <n v="-1006.44"/>
    <n v="11466.88"/>
    <x v="1"/>
  </r>
  <r>
    <d v="2018-01-01T00:00:00"/>
    <x v="8"/>
    <x v="6"/>
    <n v="-1881.52"/>
    <n v="254254.83"/>
    <x v="1"/>
  </r>
  <r>
    <d v="2018-01-01T00:00:00"/>
    <x v="8"/>
    <x v="4"/>
    <n v="-131.41999999999999"/>
    <n v="1497.3"/>
    <x v="3"/>
  </r>
  <r>
    <d v="2018-01-01T00:00:00"/>
    <x v="8"/>
    <x v="5"/>
    <n v="-5.91"/>
    <n v="67.52"/>
    <x v="3"/>
  </r>
  <r>
    <d v="2018-01-01T00:00:00"/>
    <x v="8"/>
    <x v="2"/>
    <n v="2.57"/>
    <n v="78"/>
    <x v="5"/>
  </r>
  <r>
    <d v="2018-01-01T00:00:00"/>
    <x v="8"/>
    <x v="3"/>
    <n v="0.12"/>
    <n v="3.52"/>
    <x v="5"/>
  </r>
  <r>
    <d v="2018-01-01T00:00:00"/>
    <x v="8"/>
    <x v="0"/>
    <n v="-6.85"/>
    <n v="78"/>
    <x v="5"/>
  </r>
  <r>
    <d v="2018-01-01T00:00:00"/>
    <x v="8"/>
    <x v="1"/>
    <n v="-0.31"/>
    <n v="3.52"/>
    <x v="5"/>
  </r>
  <r>
    <d v="2018-01-01T00:00:00"/>
    <x v="8"/>
    <x v="6"/>
    <n v="-0.57999999999999996"/>
    <n v="78"/>
    <x v="5"/>
  </r>
  <r>
    <d v="2018-01-01T00:00:00"/>
    <x v="8"/>
    <x v="2"/>
    <n v="590.89"/>
    <n v="17960.07"/>
    <x v="1"/>
  </r>
  <r>
    <d v="2018-01-01T00:00:00"/>
    <x v="8"/>
    <x v="3"/>
    <n v="26.64"/>
    <n v="810"/>
    <x v="1"/>
  </r>
  <r>
    <d v="2018-01-01T00:00:00"/>
    <x v="8"/>
    <x v="0"/>
    <n v="-1576.36"/>
    <n v="17960.07"/>
    <x v="1"/>
  </r>
  <r>
    <d v="2018-01-01T00:00:00"/>
    <x v="8"/>
    <x v="1"/>
    <n v="-71.09"/>
    <n v="810"/>
    <x v="1"/>
  </r>
  <r>
    <d v="2018-01-01T00:00:00"/>
    <x v="8"/>
    <x v="6"/>
    <n v="-132.88"/>
    <n v="17960.07"/>
    <x v="1"/>
  </r>
  <r>
    <d v="2018-01-01T00:00:00"/>
    <x v="8"/>
    <x v="4"/>
    <n v="-35.630000000000003"/>
    <n v="405.96"/>
    <x v="3"/>
  </r>
  <r>
    <d v="2018-01-01T00:00:00"/>
    <x v="8"/>
    <x v="5"/>
    <n v="-1.61"/>
    <n v="18.329999999999998"/>
    <x v="3"/>
  </r>
  <r>
    <d v="2018-01-01T00:00:00"/>
    <x v="8"/>
    <x v="4"/>
    <n v="-17.510000000000002"/>
    <n v="199.46"/>
    <x v="3"/>
  </r>
  <r>
    <d v="2018-01-01T00:00:00"/>
    <x v="8"/>
    <x v="5"/>
    <n v="-0.78"/>
    <n v="8.99"/>
    <x v="3"/>
  </r>
  <r>
    <d v="2018-01-01T00:00:00"/>
    <x v="8"/>
    <x v="0"/>
    <n v="-546.29"/>
    <n v="6224.23"/>
    <x v="1"/>
  </r>
  <r>
    <d v="2018-01-01T00:00:00"/>
    <x v="8"/>
    <x v="1"/>
    <n v="-24.64"/>
    <n v="280.72000000000003"/>
    <x v="1"/>
  </r>
  <r>
    <d v="2018-01-01T00:00:00"/>
    <x v="8"/>
    <x v="6"/>
    <n v="-46.05"/>
    <n v="6224.23"/>
    <x v="1"/>
  </r>
  <r>
    <d v="2018-01-01T00:00:00"/>
    <x v="8"/>
    <x v="2"/>
    <n v="204.8"/>
    <n v="6224.23"/>
    <x v="1"/>
  </r>
  <r>
    <d v="2018-01-01T00:00:00"/>
    <x v="8"/>
    <x v="3"/>
    <n v="9.25"/>
    <n v="280.72000000000003"/>
    <x v="1"/>
  </r>
  <r>
    <d v="2019-01-01T00:00:00"/>
    <x v="0"/>
    <x v="0"/>
    <n v="-24.28"/>
    <n v="264"/>
    <x v="5"/>
  </r>
  <r>
    <d v="2018-03-01T00:00:00"/>
    <x v="11"/>
    <x v="1"/>
    <n v="-4.91"/>
    <n v="66.83"/>
    <x v="5"/>
  </r>
  <r>
    <d v="2018-03-01T00:00:00"/>
    <x v="8"/>
    <x v="6"/>
    <n v="-16.989999999999998"/>
    <n v="2296"/>
    <x v="5"/>
  </r>
  <r>
    <d v="2018-03-01T00:00:00"/>
    <x v="8"/>
    <x v="2"/>
    <n v="829.84"/>
    <n v="25223"/>
    <x v="0"/>
  </r>
  <r>
    <d v="2018-03-01T00:00:00"/>
    <x v="8"/>
    <x v="3"/>
    <n v="37.43"/>
    <n v="1137.56"/>
    <x v="0"/>
  </r>
  <r>
    <d v="2018-03-01T00:00:00"/>
    <x v="8"/>
    <x v="0"/>
    <n v="-785.54"/>
    <n v="8950"/>
    <x v="0"/>
  </r>
  <r>
    <d v="2018-03-01T00:00:00"/>
    <x v="8"/>
    <x v="1"/>
    <n v="-35.43"/>
    <n v="403.64"/>
    <x v="0"/>
  </r>
  <r>
    <d v="2018-03-01T00:00:00"/>
    <x v="8"/>
    <x v="2"/>
    <n v="75.540000000000006"/>
    <n v="2296"/>
    <x v="5"/>
  </r>
  <r>
    <d v="2018-03-01T00:00:00"/>
    <x v="8"/>
    <x v="3"/>
    <n v="3.4"/>
    <n v="103.54"/>
    <x v="5"/>
  </r>
  <r>
    <d v="2018-03-01T00:00:00"/>
    <x v="8"/>
    <x v="0"/>
    <n v="-71.45"/>
    <n v="814"/>
    <x v="5"/>
  </r>
  <r>
    <d v="2018-03-01T00:00:00"/>
    <x v="8"/>
    <x v="1"/>
    <n v="-3.22"/>
    <n v="36.71"/>
    <x v="5"/>
  </r>
  <r>
    <d v="2018-02-01T00:00:00"/>
    <x v="8"/>
    <x v="2"/>
    <n v="2883.78"/>
    <n v="87653.16"/>
    <x v="1"/>
  </r>
  <r>
    <d v="2018-02-01T00:00:00"/>
    <x v="8"/>
    <x v="3"/>
    <n v="130.05000000000001"/>
    <n v="3953.15"/>
    <x v="1"/>
  </r>
  <r>
    <d v="2018-02-01T00:00:00"/>
    <x v="8"/>
    <x v="0"/>
    <n v="-7693.32"/>
    <n v="87653.16"/>
    <x v="1"/>
  </r>
  <r>
    <d v="2018-02-01T00:00:00"/>
    <x v="8"/>
    <x v="1"/>
    <n v="-346.97"/>
    <n v="3953.15"/>
    <x v="1"/>
  </r>
  <r>
    <d v="2018-02-01T00:00:00"/>
    <x v="8"/>
    <x v="6"/>
    <n v="-648.66999999999996"/>
    <n v="87653.16"/>
    <x v="1"/>
  </r>
  <r>
    <d v="2018-02-01T00:00:00"/>
    <x v="8"/>
    <x v="6"/>
    <n v="-72.709999999999994"/>
    <n v="9825"/>
    <x v="14"/>
  </r>
  <r>
    <d v="2018-02-01T00:00:00"/>
    <x v="8"/>
    <x v="2"/>
    <n v="323.24"/>
    <n v="9825"/>
    <x v="14"/>
  </r>
  <r>
    <d v="2018-02-01T00:00:00"/>
    <x v="8"/>
    <x v="3"/>
    <n v="14.58"/>
    <n v="443.11"/>
    <x v="14"/>
  </r>
  <r>
    <d v="2018-02-01T00:00:00"/>
    <x v="8"/>
    <x v="0"/>
    <n v="-862.34"/>
    <n v="9825"/>
    <x v="14"/>
  </r>
  <r>
    <d v="2018-02-01T00:00:00"/>
    <x v="8"/>
    <x v="1"/>
    <n v="-38.89"/>
    <n v="443.11"/>
    <x v="14"/>
  </r>
  <r>
    <d v="2018-02-01T00:00:00"/>
    <x v="8"/>
    <x v="2"/>
    <n v="806.91"/>
    <n v="24526"/>
    <x v="13"/>
  </r>
  <r>
    <d v="2018-02-01T00:00:00"/>
    <x v="8"/>
    <x v="3"/>
    <n v="36.39"/>
    <n v="1106.1199999999999"/>
    <x v="13"/>
  </r>
  <r>
    <d v="2018-02-01T00:00:00"/>
    <x v="8"/>
    <x v="0"/>
    <n v="-2152.65"/>
    <n v="24526"/>
    <x v="13"/>
  </r>
  <r>
    <d v="2018-02-01T00:00:00"/>
    <x v="8"/>
    <x v="1"/>
    <n v="-97.08"/>
    <n v="1106.1199999999999"/>
    <x v="13"/>
  </r>
  <r>
    <d v="2018-02-01T00:00:00"/>
    <x v="8"/>
    <x v="6"/>
    <n v="-181.49"/>
    <n v="24526"/>
    <x v="13"/>
  </r>
  <r>
    <d v="2018-02-01T00:00:00"/>
    <x v="8"/>
    <x v="4"/>
    <n v="-3.4"/>
    <n v="38.64"/>
    <x v="3"/>
  </r>
  <r>
    <d v="2018-02-01T00:00:00"/>
    <x v="8"/>
    <x v="5"/>
    <n v="-0.16"/>
    <n v="1.74"/>
    <x v="3"/>
  </r>
  <r>
    <d v="2018-02-01T00:00:00"/>
    <x v="8"/>
    <x v="2"/>
    <n v="2452.4299999999998"/>
    <n v="74542.62"/>
    <x v="1"/>
  </r>
  <r>
    <d v="2018-02-01T00:00:00"/>
    <x v="8"/>
    <x v="3"/>
    <n v="110.61"/>
    <n v="3361.87"/>
    <x v="1"/>
  </r>
  <r>
    <d v="2018-02-01T00:00:00"/>
    <x v="8"/>
    <x v="0"/>
    <n v="-6542.64"/>
    <n v="74542.62"/>
    <x v="1"/>
  </r>
  <r>
    <d v="2018-02-01T00:00:00"/>
    <x v="8"/>
    <x v="1"/>
    <n v="-295.06"/>
    <n v="3361.87"/>
    <x v="1"/>
  </r>
  <r>
    <d v="2018-02-01T00:00:00"/>
    <x v="8"/>
    <x v="6"/>
    <n v="-551.63"/>
    <n v="74542.62"/>
    <x v="1"/>
  </r>
  <r>
    <d v="2019-01-01T00:00:00"/>
    <x v="6"/>
    <x v="0"/>
    <n v="59.04"/>
    <n v="-700.81"/>
    <x v="6"/>
  </r>
  <r>
    <d v="2019-01-01T00:00:00"/>
    <x v="6"/>
    <x v="1"/>
    <n v="2.67"/>
    <n v="-31.61"/>
    <x v="6"/>
  </r>
  <r>
    <d v="2019-01-01T00:00:00"/>
    <x v="3"/>
    <x v="0"/>
    <n v="67.61"/>
    <n v="-867.96"/>
    <x v="6"/>
  </r>
  <r>
    <d v="2019-01-01T00:00:00"/>
    <x v="3"/>
    <x v="1"/>
    <n v="3.05"/>
    <n v="-39.15"/>
    <x v="6"/>
  </r>
  <r>
    <d v="2019-01-01T00:00:00"/>
    <x v="5"/>
    <x v="0"/>
    <n v="40.5"/>
    <n v="-454.06"/>
    <x v="6"/>
  </r>
  <r>
    <d v="2019-01-01T00:00:00"/>
    <x v="5"/>
    <x v="1"/>
    <n v="1.82"/>
    <n v="-20.47"/>
    <x v="6"/>
  </r>
  <r>
    <d v="2019-01-01T00:00:00"/>
    <x v="2"/>
    <x v="6"/>
    <n v="0"/>
    <n v="-3224.57"/>
    <x v="6"/>
  </r>
  <r>
    <d v="2019-01-01T00:00:00"/>
    <x v="4"/>
    <x v="0"/>
    <n v="85.71"/>
    <n v="-1008.1"/>
    <x v="6"/>
  </r>
  <r>
    <d v="2019-01-01T00:00:00"/>
    <x v="4"/>
    <x v="1"/>
    <n v="3.86"/>
    <n v="-45.46"/>
    <x v="6"/>
  </r>
  <r>
    <d v="2019-01-01T00:00:00"/>
    <x v="7"/>
    <x v="0"/>
    <n v="9.34"/>
    <n v="-70"/>
    <x v="6"/>
  </r>
  <r>
    <d v="2019-01-01T00:00:00"/>
    <x v="7"/>
    <x v="1"/>
    <n v="0.42"/>
    <n v="-3.16"/>
    <x v="6"/>
  </r>
  <r>
    <d v="2019-01-01T00:00:00"/>
    <x v="0"/>
    <x v="0"/>
    <n v="-11.68"/>
    <n v="127"/>
    <x v="5"/>
  </r>
  <r>
    <d v="2019-01-01T00:00:00"/>
    <x v="0"/>
    <x v="1"/>
    <n v="-0.47"/>
    <n v="5.1100000000000003"/>
    <x v="5"/>
  </r>
  <r>
    <d v="2019-01-01T00:00:00"/>
    <x v="2"/>
    <x v="2"/>
    <n v="5.64"/>
    <n v="127"/>
    <x v="5"/>
  </r>
  <r>
    <d v="2019-01-01T00:00:00"/>
    <x v="2"/>
    <x v="3"/>
    <n v="0.23"/>
    <n v="5.1100000000000003"/>
    <x v="5"/>
  </r>
  <r>
    <d v="2018-02-01T00:00:00"/>
    <x v="8"/>
    <x v="2"/>
    <n v="343.87"/>
    <n v="10452"/>
    <x v="0"/>
  </r>
  <r>
    <d v="2018-02-01T00:00:00"/>
    <x v="8"/>
    <x v="3"/>
    <n v="15.51"/>
    <n v="471.39"/>
    <x v="0"/>
  </r>
  <r>
    <d v="2018-02-01T00:00:00"/>
    <x v="8"/>
    <x v="0"/>
    <n v="-917.37"/>
    <n v="10452"/>
    <x v="0"/>
  </r>
  <r>
    <d v="2018-02-01T00:00:00"/>
    <x v="8"/>
    <x v="1"/>
    <n v="-41.37"/>
    <n v="471.39"/>
    <x v="0"/>
  </r>
  <r>
    <d v="2018-02-01T00:00:00"/>
    <x v="8"/>
    <x v="4"/>
    <n v="-16.079999999999998"/>
    <n v="183.18"/>
    <x v="3"/>
  </r>
  <r>
    <d v="2018-02-01T00:00:00"/>
    <x v="8"/>
    <x v="5"/>
    <n v="-0.73"/>
    <n v="8.26"/>
    <x v="3"/>
  </r>
  <r>
    <d v="2018-02-01T00:00:00"/>
    <x v="8"/>
    <x v="2"/>
    <n v="3194.47"/>
    <n v="97096"/>
    <x v="4"/>
  </r>
  <r>
    <d v="2018-02-01T00:00:00"/>
    <x v="8"/>
    <x v="3"/>
    <n v="144.07"/>
    <n v="4379.0200000000004"/>
    <x v="4"/>
  </r>
  <r>
    <d v="2018-02-01T00:00:00"/>
    <x v="8"/>
    <x v="0"/>
    <n v="-8522.1200000000008"/>
    <n v="97096"/>
    <x v="4"/>
  </r>
  <r>
    <d v="2018-02-01T00:00:00"/>
    <x v="8"/>
    <x v="1"/>
    <n v="-384.35"/>
    <n v="4379.0200000000004"/>
    <x v="4"/>
  </r>
  <r>
    <d v="2018-02-01T00:00:00"/>
    <x v="8"/>
    <x v="2"/>
    <n v="147.33000000000001"/>
    <n v="4478"/>
    <x v="5"/>
  </r>
  <r>
    <d v="2018-02-01T00:00:00"/>
    <x v="8"/>
    <x v="3"/>
    <n v="6.65"/>
    <n v="201.96"/>
    <x v="5"/>
  </r>
  <r>
    <d v="2018-02-01T00:00:00"/>
    <x v="8"/>
    <x v="0"/>
    <n v="-393.03"/>
    <n v="4478"/>
    <x v="5"/>
  </r>
  <r>
    <d v="2018-02-01T00:00:00"/>
    <x v="8"/>
    <x v="1"/>
    <n v="-17.73"/>
    <n v="201.96"/>
    <x v="5"/>
  </r>
  <r>
    <d v="2018-02-01T00:00:00"/>
    <x v="8"/>
    <x v="6"/>
    <n v="-33.130000000000003"/>
    <n v="4478"/>
    <x v="5"/>
  </r>
  <r>
    <d v="2018-02-01T00:00:00"/>
    <x v="8"/>
    <x v="2"/>
    <n v="145.02000000000001"/>
    <n v="4408"/>
    <x v="6"/>
  </r>
  <r>
    <d v="2018-02-01T00:00:00"/>
    <x v="8"/>
    <x v="3"/>
    <n v="6.54"/>
    <n v="198.8"/>
    <x v="6"/>
  </r>
  <r>
    <d v="2018-02-01T00:00:00"/>
    <x v="8"/>
    <x v="0"/>
    <n v="-386.8"/>
    <n v="4407"/>
    <x v="6"/>
  </r>
  <r>
    <d v="2018-02-01T00:00:00"/>
    <x v="8"/>
    <x v="1"/>
    <n v="-17.440000000000001"/>
    <n v="198.75"/>
    <x v="6"/>
  </r>
  <r>
    <d v="2018-02-01T00:00:00"/>
    <x v="8"/>
    <x v="6"/>
    <n v="-32.619999999999997"/>
    <n v="4408"/>
    <x v="6"/>
  </r>
  <r>
    <d v="2018-02-01T00:00:00"/>
    <x v="8"/>
    <x v="0"/>
    <n v="-1177.7"/>
    <n v="13418"/>
    <x v="15"/>
  </r>
  <r>
    <d v="2018-02-01T00:00:00"/>
    <x v="8"/>
    <x v="1"/>
    <n v="-53.11"/>
    <n v="605.15"/>
    <x v="15"/>
  </r>
  <r>
    <d v="2018-02-01T00:00:00"/>
    <x v="8"/>
    <x v="2"/>
    <n v="494.51"/>
    <n v="15030.72"/>
    <x v="15"/>
  </r>
  <r>
    <d v="2018-02-01T00:00:00"/>
    <x v="8"/>
    <x v="3"/>
    <n v="22.3"/>
    <n v="677.89"/>
    <x v="15"/>
  </r>
  <r>
    <d v="2018-02-01T00:00:00"/>
    <x v="8"/>
    <x v="0"/>
    <n v="-1319.25"/>
    <n v="15030.72"/>
    <x v="15"/>
  </r>
  <r>
    <d v="2018-02-01T00:00:00"/>
    <x v="8"/>
    <x v="1"/>
    <n v="-59.5"/>
    <n v="677.89"/>
    <x v="15"/>
  </r>
  <r>
    <d v="2018-02-01T00:00:00"/>
    <x v="8"/>
    <x v="2"/>
    <n v="130.88"/>
    <n v="3978"/>
    <x v="28"/>
  </r>
  <r>
    <d v="2018-02-01T00:00:00"/>
    <x v="8"/>
    <x v="3"/>
    <n v="5.9"/>
    <n v="179.41"/>
    <x v="28"/>
  </r>
  <r>
    <d v="2018-02-01T00:00:00"/>
    <x v="8"/>
    <x v="0"/>
    <n v="-349.15"/>
    <n v="3978"/>
    <x v="28"/>
  </r>
  <r>
    <d v="2018-02-01T00:00:00"/>
    <x v="8"/>
    <x v="1"/>
    <n v="-15.75"/>
    <n v="179.41"/>
    <x v="28"/>
  </r>
  <r>
    <d v="2018-02-01T00:00:00"/>
    <x v="8"/>
    <x v="2"/>
    <n v="676.78"/>
    <n v="20570.96"/>
    <x v="15"/>
  </r>
  <r>
    <d v="2018-02-01T00:00:00"/>
    <x v="8"/>
    <x v="3"/>
    <n v="23.48"/>
    <n v="713.81"/>
    <x v="15"/>
  </r>
  <r>
    <d v="2018-02-01T00:00:00"/>
    <x v="8"/>
    <x v="0"/>
    <n v="-1805.51"/>
    <n v="20570.96"/>
    <x v="15"/>
  </r>
  <r>
    <d v="2018-02-01T00:00:00"/>
    <x v="8"/>
    <x v="1"/>
    <n v="-62.65"/>
    <n v="713.81"/>
    <x v="15"/>
  </r>
  <r>
    <d v="2018-02-01T00:00:00"/>
    <x v="11"/>
    <x v="0"/>
    <n v="-0.02"/>
    <n v="0.28000000000000003"/>
    <x v="15"/>
  </r>
  <r>
    <d v="2018-02-01T00:00:00"/>
    <x v="11"/>
    <x v="1"/>
    <n v="0"/>
    <n v="0.01"/>
    <x v="15"/>
  </r>
  <r>
    <d v="2019-02-01T00:00:00"/>
    <x v="0"/>
    <x v="0"/>
    <n v="-2313.38"/>
    <n v="25150.99"/>
    <x v="1"/>
  </r>
  <r>
    <d v="2019-02-01T00:00:00"/>
    <x v="0"/>
    <x v="1"/>
    <n v="-79.84"/>
    <n v="868.07"/>
    <x v="1"/>
  </r>
  <r>
    <d v="2019-02-01T00:00:00"/>
    <x v="1"/>
    <x v="0"/>
    <n v="-12.97"/>
    <n v="106"/>
    <x v="1"/>
  </r>
  <r>
    <d v="2019-02-01T00:00:00"/>
    <x v="1"/>
    <x v="1"/>
    <n v="-0.57999999999999996"/>
    <n v="4.78"/>
    <x v="1"/>
  </r>
  <r>
    <d v="2019-02-01T00:00:00"/>
    <x v="0"/>
    <x v="0"/>
    <n v="-128.68"/>
    <n v="1399"/>
    <x v="1"/>
  </r>
  <r>
    <d v="2019-02-01T00:00:00"/>
    <x v="0"/>
    <x v="1"/>
    <n v="-5.08"/>
    <n v="55.26"/>
    <x v="1"/>
  </r>
  <r>
    <d v="2019-02-01T00:00:00"/>
    <x v="2"/>
    <x v="2"/>
    <n v="62.09"/>
    <n v="1399"/>
    <x v="1"/>
  </r>
  <r>
    <d v="2019-02-01T00:00:00"/>
    <x v="2"/>
    <x v="3"/>
    <n v="2.4500000000000002"/>
    <n v="55.26"/>
    <x v="1"/>
  </r>
  <r>
    <d v="2019-02-01T00:00:00"/>
    <x v="2"/>
    <x v="2"/>
    <n v="1120.9000000000001"/>
    <n v="25256.99"/>
    <x v="1"/>
  </r>
  <r>
    <d v="2019-02-01T00:00:00"/>
    <x v="2"/>
    <x v="3"/>
    <n v="38.729999999999997"/>
    <n v="872.85"/>
    <x v="1"/>
  </r>
  <r>
    <d v="2019-02-01T00:00:00"/>
    <x v="0"/>
    <x v="0"/>
    <n v="-101.08"/>
    <n v="1098.95"/>
    <x v="1"/>
  </r>
  <r>
    <d v="2019-02-01T00:00:00"/>
    <x v="0"/>
    <x v="1"/>
    <n v="-4"/>
    <n v="43.55"/>
    <x v="1"/>
  </r>
  <r>
    <d v="2019-02-01T00:00:00"/>
    <x v="1"/>
    <x v="0"/>
    <n v="-74.88"/>
    <n v="612"/>
    <x v="1"/>
  </r>
  <r>
    <d v="2019-02-01T00:00:00"/>
    <x v="1"/>
    <x v="1"/>
    <n v="-3.38"/>
    <n v="27.6"/>
    <x v="1"/>
  </r>
  <r>
    <d v="2019-02-01T00:00:00"/>
    <x v="0"/>
    <x v="0"/>
    <n v="-10476.17"/>
    <n v="113897"/>
    <x v="2"/>
  </r>
  <r>
    <d v="2019-02-01T00:00:00"/>
    <x v="0"/>
    <x v="1"/>
    <n v="-357.25"/>
    <n v="3884.16"/>
    <x v="2"/>
  </r>
  <r>
    <d v="2019-02-01T00:00:00"/>
    <x v="2"/>
    <x v="2"/>
    <n v="5054.59"/>
    <n v="113897"/>
    <x v="2"/>
  </r>
  <r>
    <d v="2019-02-01T00:00:00"/>
    <x v="2"/>
    <x v="3"/>
    <n v="172.32"/>
    <n v="3884.16"/>
    <x v="2"/>
  </r>
  <r>
    <d v="2019-02-01T00:00:00"/>
    <x v="0"/>
    <x v="0"/>
    <n v="-35.14"/>
    <n v="382"/>
    <x v="6"/>
  </r>
  <r>
    <d v="2019-02-01T00:00:00"/>
    <x v="0"/>
    <x v="1"/>
    <n v="-1.38"/>
    <n v="14.97"/>
    <x v="6"/>
  </r>
  <r>
    <d v="2019-02-01T00:00:00"/>
    <x v="2"/>
    <x v="2"/>
    <n v="16.95"/>
    <n v="382"/>
    <x v="6"/>
  </r>
  <r>
    <d v="2019-02-01T00:00:00"/>
    <x v="2"/>
    <x v="3"/>
    <n v="0.66"/>
    <n v="14.97"/>
    <x v="6"/>
  </r>
  <r>
    <d v="2019-02-01T00:00:00"/>
    <x v="5"/>
    <x v="0"/>
    <n v="-54.77"/>
    <n v="614"/>
    <x v="2"/>
  </r>
  <r>
    <d v="2019-02-01T00:00:00"/>
    <x v="5"/>
    <x v="1"/>
    <n v="-2.4300000000000002"/>
    <n v="27.2"/>
    <x v="2"/>
  </r>
  <r>
    <d v="2019-02-01T00:00:00"/>
    <x v="6"/>
    <x v="0"/>
    <n v="-50.04"/>
    <n v="594"/>
    <x v="2"/>
  </r>
  <r>
    <d v="2019-02-01T00:00:00"/>
    <x v="6"/>
    <x v="1"/>
    <n v="-2.2200000000000002"/>
    <n v="26.31"/>
    <x v="2"/>
  </r>
  <r>
    <d v="2019-02-01T00:00:00"/>
    <x v="3"/>
    <x v="0"/>
    <n v="-47.83"/>
    <n v="614"/>
    <x v="2"/>
  </r>
  <r>
    <d v="2019-02-01T00:00:00"/>
    <x v="3"/>
    <x v="1"/>
    <n v="-2.12"/>
    <n v="27.2"/>
    <x v="2"/>
  </r>
  <r>
    <d v="2019-02-01T00:00:00"/>
    <x v="4"/>
    <x v="0"/>
    <n v="-52.2"/>
    <n v="614"/>
    <x v="2"/>
  </r>
  <r>
    <d v="2019-02-01T00:00:00"/>
    <x v="4"/>
    <x v="1"/>
    <n v="-2.31"/>
    <n v="27.2"/>
    <x v="2"/>
  </r>
  <r>
    <d v="2019-02-01T00:00:00"/>
    <x v="7"/>
    <x v="0"/>
    <n v="-5.33"/>
    <n v="40"/>
    <x v="2"/>
  </r>
  <r>
    <d v="2019-02-01T00:00:00"/>
    <x v="7"/>
    <x v="1"/>
    <n v="-0.24"/>
    <n v="1.77"/>
    <x v="2"/>
  </r>
  <r>
    <d v="2019-02-01T00:00:00"/>
    <x v="0"/>
    <x v="0"/>
    <n v="-96.5"/>
    <n v="1049"/>
    <x v="2"/>
  </r>
  <r>
    <d v="2019-02-01T00:00:00"/>
    <x v="0"/>
    <x v="1"/>
    <n v="-3.68"/>
    <n v="39.92"/>
    <x v="2"/>
  </r>
  <r>
    <d v="2019-02-01T00:00:00"/>
    <x v="2"/>
    <x v="3"/>
    <n v="7.88"/>
    <n v="177.4"/>
    <x v="2"/>
  </r>
  <r>
    <d v="2019-02-01T00:00:00"/>
    <x v="2"/>
    <x v="2"/>
    <n v="179.82"/>
    <n v="4052"/>
    <x v="2"/>
  </r>
  <r>
    <d v="2019-02-01T00:00:00"/>
    <x v="0"/>
    <x v="0"/>
    <n v="-4.87"/>
    <n v="53"/>
    <x v="5"/>
  </r>
  <r>
    <d v="2019-02-01T00:00:00"/>
    <x v="0"/>
    <x v="1"/>
    <n v="-0.19"/>
    <n v="2.0499999999999998"/>
    <x v="5"/>
  </r>
  <r>
    <d v="2019-02-01T00:00:00"/>
    <x v="2"/>
    <x v="2"/>
    <n v="2.35"/>
    <n v="53"/>
    <x v="5"/>
  </r>
  <r>
    <d v="2019-02-01T00:00:00"/>
    <x v="2"/>
    <x v="3"/>
    <n v="0.09"/>
    <n v="2.0499999999999998"/>
    <x v="5"/>
  </r>
  <r>
    <d v="2019-02-01T00:00:00"/>
    <x v="0"/>
    <x v="0"/>
    <n v="-90.6"/>
    <n v="985"/>
    <x v="2"/>
  </r>
  <r>
    <d v="2019-02-01T00:00:00"/>
    <x v="0"/>
    <x v="1"/>
    <n v="-3.82"/>
    <n v="41.53"/>
    <x v="2"/>
  </r>
  <r>
    <d v="2019-02-01T00:00:00"/>
    <x v="1"/>
    <x v="0"/>
    <n v="-72.680000000000007"/>
    <n v="594"/>
    <x v="2"/>
  </r>
  <r>
    <d v="2019-02-01T00:00:00"/>
    <x v="1"/>
    <x v="1"/>
    <n v="-3.22"/>
    <n v="26.31"/>
    <x v="2"/>
  </r>
  <r>
    <d v="2019-02-01T00:00:00"/>
    <x v="0"/>
    <x v="4"/>
    <n v="-3.5"/>
    <n v="38"/>
    <x v="3"/>
  </r>
  <r>
    <d v="2019-02-01T00:00:00"/>
    <x v="0"/>
    <x v="5"/>
    <n v="-0.14000000000000001"/>
    <n v="1.47"/>
    <x v="3"/>
  </r>
  <r>
    <d v="2018-02-01T00:00:00"/>
    <x v="11"/>
    <x v="0"/>
    <n v="-16.350000000000001"/>
    <n v="223"/>
    <x v="6"/>
  </r>
  <r>
    <d v="2018-02-01T00:00:00"/>
    <x v="11"/>
    <x v="1"/>
    <n v="-0.74"/>
    <n v="10.050000000000001"/>
    <x v="6"/>
  </r>
  <r>
    <d v="2018-02-01T00:00:00"/>
    <x v="8"/>
    <x v="6"/>
    <n v="-6.37"/>
    <n v="861"/>
    <x v="6"/>
  </r>
  <r>
    <d v="2018-02-01T00:00:00"/>
    <x v="11"/>
    <x v="1"/>
    <n v="-1.66"/>
    <n v="22.44"/>
    <x v="5"/>
  </r>
  <r>
    <d v="2018-02-01T00:00:00"/>
    <x v="8"/>
    <x v="6"/>
    <n v="-16.29"/>
    <n v="2202"/>
    <x v="5"/>
  </r>
  <r>
    <d v="2018-02-01T00:00:00"/>
    <x v="8"/>
    <x v="2"/>
    <n v="72.45"/>
    <n v="2202"/>
    <x v="5"/>
  </r>
  <r>
    <d v="2018-02-01T00:00:00"/>
    <x v="8"/>
    <x v="3"/>
    <n v="3.27"/>
    <n v="99.3"/>
    <x v="5"/>
  </r>
  <r>
    <d v="2018-02-01T00:00:00"/>
    <x v="8"/>
    <x v="0"/>
    <n v="-149.54"/>
    <n v="1704"/>
    <x v="5"/>
  </r>
  <r>
    <d v="2018-02-01T00:00:00"/>
    <x v="8"/>
    <x v="1"/>
    <n v="-6.74"/>
    <n v="76.849999999999994"/>
    <x v="5"/>
  </r>
  <r>
    <d v="2018-02-01T00:00:00"/>
    <x v="11"/>
    <x v="0"/>
    <n v="-5.65"/>
    <n v="77"/>
    <x v="5"/>
  </r>
  <r>
    <d v="2018-02-01T00:00:00"/>
    <x v="11"/>
    <x v="1"/>
    <n v="-0.25"/>
    <n v="3.47"/>
    <x v="5"/>
  </r>
  <r>
    <d v="2018-02-01T00:00:00"/>
    <x v="8"/>
    <x v="6"/>
    <n v="-2.52"/>
    <n v="341"/>
    <x v="5"/>
  </r>
  <r>
    <d v="2018-02-01T00:00:00"/>
    <x v="8"/>
    <x v="2"/>
    <n v="11.22"/>
    <n v="341"/>
    <x v="5"/>
  </r>
  <r>
    <d v="2018-02-01T00:00:00"/>
    <x v="8"/>
    <x v="3"/>
    <n v="0.51"/>
    <n v="15.38"/>
    <x v="5"/>
  </r>
  <r>
    <d v="2018-02-01T00:00:00"/>
    <x v="8"/>
    <x v="0"/>
    <n v="-23.17"/>
    <n v="264"/>
    <x v="5"/>
  </r>
  <r>
    <d v="2018-02-01T00:00:00"/>
    <x v="8"/>
    <x v="1"/>
    <n v="-1.05"/>
    <n v="11.91"/>
    <x v="5"/>
  </r>
  <r>
    <d v="2018-02-01T00:00:00"/>
    <x v="8"/>
    <x v="2"/>
    <n v="28.32"/>
    <n v="861"/>
    <x v="6"/>
  </r>
  <r>
    <d v="2018-02-01T00:00:00"/>
    <x v="8"/>
    <x v="3"/>
    <n v="1.27"/>
    <n v="38.83"/>
    <x v="6"/>
  </r>
  <r>
    <d v="2018-02-01T00:00:00"/>
    <x v="8"/>
    <x v="0"/>
    <n v="-55.99"/>
    <n v="638"/>
    <x v="6"/>
  </r>
  <r>
    <d v="2018-02-01T00:00:00"/>
    <x v="8"/>
    <x v="1"/>
    <n v="-2.52"/>
    <n v="28.78"/>
    <x v="6"/>
  </r>
  <r>
    <d v="2018-02-01T00:00:00"/>
    <x v="11"/>
    <x v="0"/>
    <n v="-4945.45"/>
    <n v="67438.929999999993"/>
    <x v="2"/>
  </r>
  <r>
    <d v="2018-02-01T00:00:00"/>
    <x v="11"/>
    <x v="1"/>
    <n v="-222.94"/>
    <n v="3041.48"/>
    <x v="2"/>
  </r>
  <r>
    <d v="2018-02-01T00:00:00"/>
    <x v="11"/>
    <x v="0"/>
    <n v="-664.79"/>
    <n v="9065.56"/>
    <x v="1"/>
  </r>
  <r>
    <d v="2018-02-01T00:00:00"/>
    <x v="11"/>
    <x v="1"/>
    <n v="-29.97"/>
    <n v="408.86"/>
    <x v="1"/>
  </r>
  <r>
    <d v="2018-02-01T00:00:00"/>
    <x v="8"/>
    <x v="6"/>
    <n v="-297.11"/>
    <n v="40147.56"/>
    <x v="1"/>
  </r>
  <r>
    <d v="2018-02-01T00:00:00"/>
    <x v="8"/>
    <x v="2"/>
    <n v="1320.86"/>
    <n v="40147.56"/>
    <x v="1"/>
  </r>
  <r>
    <d v="2018-02-01T00:00:00"/>
    <x v="8"/>
    <x v="3"/>
    <n v="59.58"/>
    <n v="1810.66"/>
    <x v="1"/>
  </r>
  <r>
    <d v="2018-02-01T00:00:00"/>
    <x v="8"/>
    <x v="0"/>
    <n v="-2728.06"/>
    <n v="31082"/>
    <x v="1"/>
  </r>
  <r>
    <d v="2018-02-01T00:00:00"/>
    <x v="8"/>
    <x v="1"/>
    <n v="-123.04"/>
    <n v="1401.83"/>
    <x v="1"/>
  </r>
  <r>
    <d v="2018-02-01T00:00:00"/>
    <x v="11"/>
    <x v="4"/>
    <n v="-1.1499999999999999"/>
    <n v="15.68"/>
    <x v="3"/>
  </r>
  <r>
    <d v="2018-02-01T00:00:00"/>
    <x v="11"/>
    <x v="5"/>
    <n v="-0.05"/>
    <n v="0.71"/>
    <x v="3"/>
  </r>
  <r>
    <d v="2018-02-01T00:00:00"/>
    <x v="8"/>
    <x v="4"/>
    <n v="-4.83"/>
    <n v="55"/>
    <x v="3"/>
  </r>
  <r>
    <d v="2018-02-01T00:00:00"/>
    <x v="8"/>
    <x v="5"/>
    <n v="-0.22"/>
    <n v="2.48"/>
    <x v="3"/>
  </r>
  <r>
    <d v="2018-02-01T00:00:00"/>
    <x v="11"/>
    <x v="0"/>
    <n v="-36.520000000000003"/>
    <n v="498"/>
    <x v="5"/>
  </r>
  <r>
    <d v="2018-02-01T00:00:00"/>
    <x v="8"/>
    <x v="2"/>
    <n v="24.75"/>
    <n v="752"/>
    <x v="6"/>
  </r>
  <r>
    <d v="2018-02-01T00:00:00"/>
    <x v="8"/>
    <x v="3"/>
    <n v="1.1100000000000001"/>
    <n v="33.92"/>
    <x v="6"/>
  </r>
  <r>
    <d v="2018-02-01T00:00:00"/>
    <x v="8"/>
    <x v="0"/>
    <n v="-42.66"/>
    <n v="486"/>
    <x v="6"/>
  </r>
  <r>
    <d v="2018-02-01T00:00:00"/>
    <x v="8"/>
    <x v="1"/>
    <n v="-1.93"/>
    <n v="21.92"/>
    <x v="6"/>
  </r>
  <r>
    <d v="2018-02-01T00:00:00"/>
    <x v="8"/>
    <x v="6"/>
    <n v="-5.56"/>
    <n v="752"/>
    <x v="6"/>
  </r>
  <r>
    <d v="2018-02-01T00:00:00"/>
    <x v="8"/>
    <x v="2"/>
    <n v="142.29"/>
    <n v="4325"/>
    <x v="6"/>
  </r>
  <r>
    <d v="2018-02-01T00:00:00"/>
    <x v="8"/>
    <x v="3"/>
    <n v="6.43"/>
    <n v="195.06"/>
    <x v="6"/>
  </r>
  <r>
    <d v="2018-02-01T00:00:00"/>
    <x v="8"/>
    <x v="0"/>
    <n v="-246.2"/>
    <n v="2805"/>
    <x v="6"/>
  </r>
  <r>
    <d v="2018-02-01T00:00:00"/>
    <x v="8"/>
    <x v="1"/>
    <n v="-11.1"/>
    <n v="126.5"/>
    <x v="6"/>
  </r>
  <r>
    <d v="2018-02-01T00:00:00"/>
    <x v="8"/>
    <x v="6"/>
    <n v="-32.01"/>
    <n v="4325"/>
    <x v="6"/>
  </r>
  <r>
    <d v="2018-02-01T00:00:00"/>
    <x v="8"/>
    <x v="2"/>
    <n v="5268.8"/>
    <n v="160145.48000000001"/>
    <x v="1"/>
  </r>
  <r>
    <d v="2018-02-01T00:00:00"/>
    <x v="8"/>
    <x v="3"/>
    <n v="237.64"/>
    <n v="7222.56"/>
    <x v="1"/>
  </r>
  <r>
    <d v="2018-02-01T00:00:00"/>
    <x v="8"/>
    <x v="0"/>
    <n v="-10428.709999999999"/>
    <n v="118818.99"/>
    <x v="1"/>
  </r>
  <r>
    <d v="2018-02-01T00:00:00"/>
    <x v="8"/>
    <x v="1"/>
    <n v="-470.32"/>
    <n v="5358.73"/>
    <x v="1"/>
  </r>
  <r>
    <d v="2018-02-01T00:00:00"/>
    <x v="8"/>
    <x v="6"/>
    <n v="-1185.1199999999999"/>
    <n v="160145.48000000001"/>
    <x v="1"/>
  </r>
  <r>
    <d v="2018-01-01T00:00:00"/>
    <x v="8"/>
    <x v="2"/>
    <n v="77.44"/>
    <n v="2354"/>
    <x v="6"/>
  </r>
  <r>
    <d v="2018-01-01T00:00:00"/>
    <x v="8"/>
    <x v="3"/>
    <n v="3.49"/>
    <n v="106.16"/>
    <x v="6"/>
  </r>
  <r>
    <d v="2018-01-01T00:00:00"/>
    <x v="8"/>
    <x v="0"/>
    <n v="-206.61"/>
    <n v="2354"/>
    <x v="6"/>
  </r>
  <r>
    <d v="2018-01-01T00:00:00"/>
    <x v="8"/>
    <x v="1"/>
    <n v="-9.33"/>
    <n v="106.16"/>
    <x v="6"/>
  </r>
  <r>
    <d v="2018-01-01T00:00:00"/>
    <x v="8"/>
    <x v="6"/>
    <n v="-17.43"/>
    <n v="2354"/>
    <x v="6"/>
  </r>
  <r>
    <d v="2018-02-01T00:00:00"/>
    <x v="8"/>
    <x v="2"/>
    <n v="88.4"/>
    <n v="2687"/>
    <x v="6"/>
  </r>
  <r>
    <d v="2018-02-01T00:00:00"/>
    <x v="8"/>
    <x v="3"/>
    <n v="3.99"/>
    <n v="121.18"/>
    <x v="6"/>
  </r>
  <r>
    <d v="2018-02-01T00:00:00"/>
    <x v="8"/>
    <x v="0"/>
    <n v="-203.45"/>
    <n v="2318"/>
    <x v="6"/>
  </r>
  <r>
    <d v="2018-02-01T00:00:00"/>
    <x v="8"/>
    <x v="1"/>
    <n v="-9.18"/>
    <n v="104.53"/>
    <x v="6"/>
  </r>
  <r>
    <d v="2018-02-01T00:00:00"/>
    <x v="8"/>
    <x v="6"/>
    <n v="-19.88"/>
    <n v="2687"/>
    <x v="6"/>
  </r>
  <r>
    <d v="2018-01-01T00:00:00"/>
    <x v="8"/>
    <x v="2"/>
    <n v="770.23"/>
    <n v="23411.52"/>
    <x v="1"/>
  </r>
  <r>
    <d v="2018-01-01T00:00:00"/>
    <x v="8"/>
    <x v="3"/>
    <n v="34.729999999999997"/>
    <n v="1055.8699999999999"/>
    <x v="1"/>
  </r>
  <r>
    <d v="2018-01-01T00:00:00"/>
    <x v="8"/>
    <x v="0"/>
    <n v="-2054.8200000000002"/>
    <n v="23411.52"/>
    <x v="1"/>
  </r>
  <r>
    <d v="2018-01-01T00:00:00"/>
    <x v="8"/>
    <x v="1"/>
    <n v="-92.68"/>
    <n v="1055.8699999999999"/>
    <x v="1"/>
  </r>
  <r>
    <d v="2018-01-01T00:00:00"/>
    <x v="8"/>
    <x v="6"/>
    <n v="-173.26"/>
    <n v="23411.52"/>
    <x v="1"/>
  </r>
  <r>
    <d v="2018-01-01T00:00:00"/>
    <x v="8"/>
    <x v="2"/>
    <n v="1576.71"/>
    <n v="47924.14"/>
    <x v="1"/>
  </r>
  <r>
    <d v="2018-01-01T00:00:00"/>
    <x v="8"/>
    <x v="3"/>
    <n v="71.11"/>
    <n v="2161.41"/>
    <x v="1"/>
  </r>
  <r>
    <d v="2018-01-01T00:00:00"/>
    <x v="8"/>
    <x v="0"/>
    <n v="-4206.3100000000004"/>
    <n v="47924.14"/>
    <x v="1"/>
  </r>
  <r>
    <d v="2018-01-01T00:00:00"/>
    <x v="8"/>
    <x v="1"/>
    <n v="-189.72"/>
    <n v="2161.41"/>
    <x v="1"/>
  </r>
  <r>
    <d v="2018-01-01T00:00:00"/>
    <x v="8"/>
    <x v="6"/>
    <n v="-354.63"/>
    <n v="47924.14"/>
    <x v="1"/>
  </r>
  <r>
    <d v="2018-01-01T00:00:00"/>
    <x v="8"/>
    <x v="2"/>
    <n v="64.180000000000007"/>
    <n v="1950.8"/>
    <x v="7"/>
  </r>
  <r>
    <d v="2018-01-01T00:00:00"/>
    <x v="8"/>
    <x v="3"/>
    <n v="2.89"/>
    <n v="87.98"/>
    <x v="7"/>
  </r>
  <r>
    <d v="2018-01-01T00:00:00"/>
    <x v="8"/>
    <x v="0"/>
    <n v="-171.22"/>
    <n v="1950.8"/>
    <x v="7"/>
  </r>
  <r>
    <d v="2018-01-01T00:00:00"/>
    <x v="8"/>
    <x v="1"/>
    <n v="-7.72"/>
    <n v="87.98"/>
    <x v="7"/>
  </r>
  <r>
    <d v="2018-01-01T00:00:00"/>
    <x v="8"/>
    <x v="6"/>
    <n v="-14.44"/>
    <n v="1950.8"/>
    <x v="7"/>
  </r>
  <r>
    <d v="2018-01-01T00:00:00"/>
    <x v="8"/>
    <x v="2"/>
    <n v="47.6"/>
    <n v="1447"/>
    <x v="6"/>
  </r>
  <r>
    <d v="2019-01-01T00:00:00"/>
    <x v="0"/>
    <x v="1"/>
    <n v="-0.99"/>
    <n v="10.72"/>
    <x v="5"/>
  </r>
  <r>
    <d v="2019-01-01T00:00:00"/>
    <x v="0"/>
    <x v="4"/>
    <n v="-11.95"/>
    <n v="130"/>
    <x v="3"/>
  </r>
  <r>
    <d v="2019-01-01T00:00:00"/>
    <x v="0"/>
    <x v="5"/>
    <n v="-0.49"/>
    <n v="5.27"/>
    <x v="3"/>
  </r>
  <r>
    <d v="2019-01-01T00:00:00"/>
    <x v="0"/>
    <x v="4"/>
    <n v="-76.34"/>
    <n v="830"/>
    <x v="3"/>
  </r>
  <r>
    <d v="2019-01-01T00:00:00"/>
    <x v="0"/>
    <x v="5"/>
    <n v="-3.1"/>
    <n v="33.68"/>
    <x v="3"/>
  </r>
  <r>
    <d v="2019-01-01T00:00:00"/>
    <x v="0"/>
    <x v="4"/>
    <n v="-13.79"/>
    <n v="150"/>
    <x v="3"/>
  </r>
  <r>
    <d v="2019-01-01T00:00:00"/>
    <x v="0"/>
    <x v="5"/>
    <n v="-0.56000000000000005"/>
    <n v="6.09"/>
    <x v="3"/>
  </r>
  <r>
    <d v="2019-01-01T00:00:00"/>
    <x v="0"/>
    <x v="4"/>
    <n v="-3.86"/>
    <n v="42"/>
    <x v="3"/>
  </r>
  <r>
    <d v="2019-01-01T00:00:00"/>
    <x v="0"/>
    <x v="5"/>
    <n v="-0.16"/>
    <n v="1.71"/>
    <x v="3"/>
  </r>
  <r>
    <d v="2019-01-01T00:00:00"/>
    <x v="0"/>
    <x v="4"/>
    <n v="-90.77"/>
    <n v="987"/>
    <x v="3"/>
  </r>
  <r>
    <d v="2019-01-01T00:00:00"/>
    <x v="0"/>
    <x v="5"/>
    <n v="-3.74"/>
    <n v="40.56"/>
    <x v="3"/>
  </r>
  <r>
    <d v="2019-01-01T00:00:00"/>
    <x v="0"/>
    <x v="4"/>
    <n v="-18.579999999999998"/>
    <n v="202"/>
    <x v="3"/>
  </r>
  <r>
    <d v="2019-01-01T00:00:00"/>
    <x v="0"/>
    <x v="5"/>
    <n v="-0.76"/>
    <n v="8.1999999999999993"/>
    <x v="3"/>
  </r>
  <r>
    <d v="2018-01-01T00:00:00"/>
    <x v="8"/>
    <x v="3"/>
    <n v="0.62"/>
    <n v="18.71"/>
    <x v="6"/>
  </r>
  <r>
    <d v="2018-01-01T00:00:00"/>
    <x v="8"/>
    <x v="0"/>
    <n v="-36.43"/>
    <n v="415"/>
    <x v="6"/>
  </r>
  <r>
    <d v="2018-01-01T00:00:00"/>
    <x v="8"/>
    <x v="1"/>
    <n v="-1.64"/>
    <n v="18.71"/>
    <x v="6"/>
  </r>
  <r>
    <d v="2018-01-01T00:00:00"/>
    <x v="8"/>
    <x v="6"/>
    <n v="-3.07"/>
    <n v="415"/>
    <x v="6"/>
  </r>
  <r>
    <d v="2018-01-01T00:00:00"/>
    <x v="8"/>
    <x v="2"/>
    <n v="23.06"/>
    <n v="701"/>
    <x v="6"/>
  </r>
  <r>
    <d v="2018-01-01T00:00:00"/>
    <x v="8"/>
    <x v="3"/>
    <n v="1.04"/>
    <n v="31.62"/>
    <x v="6"/>
  </r>
  <r>
    <d v="2018-01-01T00:00:00"/>
    <x v="8"/>
    <x v="0"/>
    <n v="-61.53"/>
    <n v="701"/>
    <x v="6"/>
  </r>
  <r>
    <d v="2018-01-01T00:00:00"/>
    <x v="8"/>
    <x v="1"/>
    <n v="-2.78"/>
    <n v="31.62"/>
    <x v="6"/>
  </r>
  <r>
    <d v="2018-01-01T00:00:00"/>
    <x v="8"/>
    <x v="6"/>
    <n v="-5.19"/>
    <n v="701"/>
    <x v="6"/>
  </r>
  <r>
    <d v="2018-01-01T00:00:00"/>
    <x v="8"/>
    <x v="2"/>
    <n v="9434.81"/>
    <n v="286771.08"/>
    <x v="2"/>
  </r>
  <r>
    <d v="2018-01-01T00:00:00"/>
    <x v="8"/>
    <x v="3"/>
    <n v="425.53"/>
    <n v="12933.34"/>
    <x v="2"/>
  </r>
  <r>
    <d v="2018-01-01T00:00:00"/>
    <x v="8"/>
    <x v="0"/>
    <n v="-25169.97"/>
    <n v="286771.08"/>
    <x v="2"/>
  </r>
  <r>
    <d v="2018-01-01T00:00:00"/>
    <x v="8"/>
    <x v="1"/>
    <n v="-1135.1300000000001"/>
    <n v="12933.34"/>
    <x v="2"/>
  </r>
  <r>
    <d v="2018-01-01T00:00:00"/>
    <x v="8"/>
    <x v="6"/>
    <n v="-2122.1999999999998"/>
    <n v="286771.08"/>
    <x v="2"/>
  </r>
  <r>
    <d v="2018-01-01T00:00:00"/>
    <x v="8"/>
    <x v="4"/>
    <n v="-1.58"/>
    <n v="18.079999999999998"/>
    <x v="3"/>
  </r>
  <r>
    <d v="2018-01-01T00:00:00"/>
    <x v="8"/>
    <x v="5"/>
    <n v="-0.08"/>
    <n v="0.82"/>
    <x v="3"/>
  </r>
  <r>
    <d v="2018-01-01T00:00:00"/>
    <x v="8"/>
    <x v="2"/>
    <n v="13.66"/>
    <n v="415"/>
    <x v="6"/>
  </r>
  <r>
    <d v="2018-01-01T00:00:00"/>
    <x v="8"/>
    <x v="2"/>
    <n v="4.7699999999999996"/>
    <n v="145"/>
    <x v="5"/>
  </r>
  <r>
    <d v="2018-01-01T00:00:00"/>
    <x v="8"/>
    <x v="3"/>
    <n v="0.22"/>
    <n v="6.54"/>
    <x v="5"/>
  </r>
  <r>
    <d v="2018-01-01T00:00:00"/>
    <x v="8"/>
    <x v="0"/>
    <n v="-12.73"/>
    <n v="145"/>
    <x v="5"/>
  </r>
  <r>
    <d v="2018-01-01T00:00:00"/>
    <x v="8"/>
    <x v="1"/>
    <n v="-0.56999999999999995"/>
    <n v="6.54"/>
    <x v="5"/>
  </r>
  <r>
    <d v="2018-01-01T00:00:00"/>
    <x v="8"/>
    <x v="6"/>
    <n v="-1.07"/>
    <n v="145"/>
    <x v="5"/>
  </r>
  <r>
    <d v="2018-01-01T00:00:00"/>
    <x v="8"/>
    <x v="4"/>
    <n v="-5.22"/>
    <n v="59.4"/>
    <x v="3"/>
  </r>
  <r>
    <d v="2018-01-01T00:00:00"/>
    <x v="8"/>
    <x v="5"/>
    <n v="-0.23"/>
    <n v="2.68"/>
    <x v="3"/>
  </r>
  <r>
    <d v="2018-01-01T00:00:00"/>
    <x v="8"/>
    <x v="4"/>
    <n v="-6.23"/>
    <n v="70.88"/>
    <x v="3"/>
  </r>
  <r>
    <d v="2018-01-01T00:00:00"/>
    <x v="8"/>
    <x v="5"/>
    <n v="-0.28000000000000003"/>
    <n v="3.2"/>
    <x v="3"/>
  </r>
  <r>
    <d v="2018-01-01T00:00:00"/>
    <x v="8"/>
    <x v="2"/>
    <n v="8119.3"/>
    <n v="246788.78"/>
    <x v="2"/>
  </r>
  <r>
    <d v="2018-01-01T00:00:00"/>
    <x v="8"/>
    <x v="3"/>
    <n v="366.16"/>
    <n v="11130.21"/>
    <x v="2"/>
  </r>
  <r>
    <d v="2018-01-01T00:00:00"/>
    <x v="8"/>
    <x v="0"/>
    <n v="-21660.74"/>
    <n v="246788.78"/>
    <x v="2"/>
  </r>
  <r>
    <d v="2018-01-01T00:00:00"/>
    <x v="8"/>
    <x v="1"/>
    <n v="-976.84"/>
    <n v="11130.21"/>
    <x v="2"/>
  </r>
  <r>
    <d v="2018-01-01T00:00:00"/>
    <x v="8"/>
    <x v="6"/>
    <n v="-1826.42"/>
    <n v="246788.78"/>
    <x v="2"/>
  </r>
  <r>
    <d v="2018-01-01T00:00:00"/>
    <x v="8"/>
    <x v="4"/>
    <n v="-2.06"/>
    <n v="23.47"/>
    <x v="3"/>
  </r>
  <r>
    <d v="2018-01-01T00:00:00"/>
    <x v="8"/>
    <x v="5"/>
    <n v="-0.09"/>
    <n v="1.06"/>
    <x v="3"/>
  </r>
  <r>
    <d v="2018-01-01T00:00:00"/>
    <x v="8"/>
    <x v="4"/>
    <n v="-7.24"/>
    <n v="82.5"/>
    <x v="3"/>
  </r>
  <r>
    <d v="2018-01-01T00:00:00"/>
    <x v="8"/>
    <x v="5"/>
    <n v="-0.33"/>
    <n v="3.71"/>
    <x v="3"/>
  </r>
  <r>
    <d v="2018-01-01T00:00:00"/>
    <x v="8"/>
    <x v="4"/>
    <n v="-40.119999999999997"/>
    <n v="457.12"/>
    <x v="3"/>
  </r>
  <r>
    <d v="2018-01-01T00:00:00"/>
    <x v="8"/>
    <x v="2"/>
    <n v="1025.3599999999999"/>
    <n v="31165.18"/>
    <x v="1"/>
  </r>
  <r>
    <d v="2018-01-01T00:00:00"/>
    <x v="8"/>
    <x v="3"/>
    <n v="46.28"/>
    <n v="1405.52"/>
    <x v="1"/>
  </r>
  <r>
    <d v="2018-01-01T00:00:00"/>
    <x v="8"/>
    <x v="0"/>
    <n v="-2735.38"/>
    <n v="31165.18"/>
    <x v="1"/>
  </r>
  <r>
    <d v="2018-01-01T00:00:00"/>
    <x v="8"/>
    <x v="1"/>
    <n v="-123.38"/>
    <n v="1405.52"/>
    <x v="1"/>
  </r>
  <r>
    <d v="2018-01-01T00:00:00"/>
    <x v="8"/>
    <x v="6"/>
    <n v="-230.62"/>
    <n v="31165.18"/>
    <x v="1"/>
  </r>
  <r>
    <d v="2018-01-01T00:00:00"/>
    <x v="8"/>
    <x v="4"/>
    <n v="-40.97"/>
    <n v="466.91"/>
    <x v="3"/>
  </r>
  <r>
    <d v="2018-01-01T00:00:00"/>
    <x v="8"/>
    <x v="5"/>
    <n v="-1.85"/>
    <n v="21.05"/>
    <x v="3"/>
  </r>
  <r>
    <d v="2018-01-01T00:00:00"/>
    <x v="8"/>
    <x v="5"/>
    <n v="-1.81"/>
    <n v="20.61"/>
    <x v="3"/>
  </r>
  <r>
    <d v="2018-01-01T00:00:00"/>
    <x v="8"/>
    <x v="2"/>
    <n v="48.62"/>
    <n v="1478"/>
    <x v="6"/>
  </r>
  <r>
    <d v="2018-01-01T00:00:00"/>
    <x v="8"/>
    <x v="3"/>
    <n v="2.19"/>
    <n v="66.66"/>
    <x v="6"/>
  </r>
  <r>
    <d v="2018-01-01T00:00:00"/>
    <x v="8"/>
    <x v="0"/>
    <n v="-129.72"/>
    <n v="1478"/>
    <x v="6"/>
  </r>
  <r>
    <d v="2018-01-01T00:00:00"/>
    <x v="8"/>
    <x v="1"/>
    <n v="-5.85"/>
    <n v="66.66"/>
    <x v="6"/>
  </r>
  <r>
    <d v="2018-01-01T00:00:00"/>
    <x v="8"/>
    <x v="6"/>
    <n v="-10.94"/>
    <n v="1478"/>
    <x v="6"/>
  </r>
  <r>
    <d v="2018-02-01T00:00:00"/>
    <x v="11"/>
    <x v="4"/>
    <n v="-0.01"/>
    <n v="0.1"/>
    <x v="25"/>
  </r>
  <r>
    <d v="2018-02-01T00:00:00"/>
    <x v="8"/>
    <x v="4"/>
    <n v="-131.43"/>
    <n v="1497.2"/>
    <x v="25"/>
  </r>
  <r>
    <d v="2018-02-01T00:00:00"/>
    <x v="8"/>
    <x v="5"/>
    <n v="-5.94"/>
    <n v="67.52"/>
    <x v="25"/>
  </r>
  <r>
    <d v="2018-02-01T00:00:00"/>
    <x v="11"/>
    <x v="0"/>
    <n v="0"/>
    <n v="0.02"/>
    <x v="2"/>
  </r>
  <r>
    <d v="2018-02-01T00:00:00"/>
    <x v="8"/>
    <x v="6"/>
    <n v="-128.58000000000001"/>
    <n v="17377.02"/>
    <x v="2"/>
  </r>
  <r>
    <d v="2018-02-01T00:00:00"/>
    <x v="8"/>
    <x v="2"/>
    <n v="571.72"/>
    <n v="17377.02"/>
    <x v="2"/>
  </r>
  <r>
    <d v="2018-02-01T00:00:00"/>
    <x v="8"/>
    <x v="3"/>
    <n v="25.8"/>
    <n v="783.71"/>
    <x v="2"/>
  </r>
  <r>
    <d v="2018-02-01T00:00:00"/>
    <x v="8"/>
    <x v="0"/>
    <n v="-1525.18"/>
    <n v="17377"/>
    <x v="2"/>
  </r>
  <r>
    <d v="2018-02-01T00:00:00"/>
    <x v="8"/>
    <x v="1"/>
    <n v="-68.78"/>
    <n v="783.71"/>
    <x v="2"/>
  </r>
  <r>
    <d v="2018-02-01T00:00:00"/>
    <x v="8"/>
    <x v="6"/>
    <n v="-0.1"/>
    <n v="13"/>
    <x v="5"/>
  </r>
  <r>
    <d v="2018-02-01T00:00:00"/>
    <x v="8"/>
    <x v="2"/>
    <n v="0.43"/>
    <n v="13"/>
    <x v="5"/>
  </r>
  <r>
    <d v="2018-02-01T00:00:00"/>
    <x v="8"/>
    <x v="3"/>
    <n v="0.02"/>
    <n v="0.59"/>
    <x v="5"/>
  </r>
  <r>
    <d v="2018-02-01T00:00:00"/>
    <x v="8"/>
    <x v="0"/>
    <n v="-1.1399999999999999"/>
    <n v="13"/>
    <x v="5"/>
  </r>
  <r>
    <d v="2018-02-01T00:00:00"/>
    <x v="8"/>
    <x v="1"/>
    <n v="-0.05"/>
    <n v="0.59"/>
    <x v="5"/>
  </r>
  <r>
    <d v="2018-02-01T00:00:00"/>
    <x v="8"/>
    <x v="2"/>
    <n v="11806.58"/>
    <n v="358864.12"/>
    <x v="26"/>
  </r>
  <r>
    <d v="2018-02-01T00:00:00"/>
    <x v="8"/>
    <x v="3"/>
    <n v="532.46"/>
    <n v="16184.7"/>
    <x v="26"/>
  </r>
  <r>
    <d v="2018-02-01T00:00:00"/>
    <x v="8"/>
    <x v="0"/>
    <n v="-31480.81"/>
    <n v="358674.86"/>
    <x v="26"/>
  </r>
  <r>
    <d v="2018-02-01T00:00:00"/>
    <x v="8"/>
    <x v="1"/>
    <n v="-1419.84"/>
    <n v="16176.17"/>
    <x v="26"/>
  </r>
  <r>
    <d v="2018-02-01T00:00:00"/>
    <x v="11"/>
    <x v="0"/>
    <n v="-0.02"/>
    <n v="0.36"/>
    <x v="2"/>
  </r>
  <r>
    <d v="2018-02-01T00:00:00"/>
    <x v="11"/>
    <x v="1"/>
    <n v="0"/>
    <n v="0.02"/>
    <x v="2"/>
  </r>
  <r>
    <d v="2018-02-01T00:00:00"/>
    <x v="11"/>
    <x v="0"/>
    <n v="-0.02"/>
    <n v="0.26"/>
    <x v="1"/>
  </r>
  <r>
    <d v="2018-02-01T00:00:00"/>
    <x v="11"/>
    <x v="1"/>
    <n v="0"/>
    <n v="0.01"/>
    <x v="1"/>
  </r>
  <r>
    <d v="2018-02-01T00:00:00"/>
    <x v="8"/>
    <x v="6"/>
    <n v="-194.07"/>
    <n v="26226.63"/>
    <x v="1"/>
  </r>
  <r>
    <d v="2018-02-01T00:00:00"/>
    <x v="8"/>
    <x v="2"/>
    <n v="862.86"/>
    <n v="26226.63"/>
    <x v="1"/>
  </r>
  <r>
    <d v="2018-02-01T00:00:00"/>
    <x v="8"/>
    <x v="3"/>
    <n v="38.909999999999997"/>
    <n v="1182.83"/>
    <x v="1"/>
  </r>
  <r>
    <d v="2018-02-01T00:00:00"/>
    <x v="8"/>
    <x v="0"/>
    <n v="-2301.88"/>
    <n v="26226.37"/>
    <x v="1"/>
  </r>
  <r>
    <d v="2018-02-01T00:00:00"/>
    <x v="8"/>
    <x v="1"/>
    <n v="-103.82"/>
    <n v="1182.82"/>
    <x v="1"/>
  </r>
  <r>
    <d v="2018-02-01T00:00:00"/>
    <x v="11"/>
    <x v="0"/>
    <n v="-20.420000000000002"/>
    <n v="280.72000000000003"/>
    <x v="10"/>
  </r>
  <r>
    <d v="2018-02-01T00:00:00"/>
    <x v="11"/>
    <x v="1"/>
    <n v="-0.92"/>
    <n v="12.56"/>
    <x v="10"/>
  </r>
  <r>
    <d v="2018-02-01T00:00:00"/>
    <x v="11"/>
    <x v="0"/>
    <n v="-8.94"/>
    <n v="123.9"/>
    <x v="16"/>
  </r>
  <r>
    <d v="2018-02-01T00:00:00"/>
    <x v="11"/>
    <x v="1"/>
    <n v="-0.37"/>
    <n v="5.48"/>
    <x v="16"/>
  </r>
  <r>
    <d v="2018-02-01T00:00:00"/>
    <x v="11"/>
    <x v="0"/>
    <n v="-19.5"/>
    <n v="265.85000000000002"/>
    <x v="18"/>
  </r>
  <r>
    <d v="2018-02-01T00:00:00"/>
    <x v="11"/>
    <x v="1"/>
    <n v="-0.86"/>
    <n v="11.99"/>
    <x v="18"/>
  </r>
  <r>
    <d v="2018-02-01T00:00:00"/>
    <x v="8"/>
    <x v="6"/>
    <n v="-8.0399999999999991"/>
    <n v="1087"/>
    <x v="18"/>
  </r>
  <r>
    <d v="2018-02-01T00:00:00"/>
    <x v="8"/>
    <x v="2"/>
    <n v="35.76"/>
    <n v="1087"/>
    <x v="18"/>
  </r>
  <r>
    <d v="2018-02-01T00:00:00"/>
    <x v="8"/>
    <x v="3"/>
    <n v="1.61"/>
    <n v="49.02"/>
    <x v="18"/>
  </r>
  <r>
    <d v="2018-02-01T00:00:00"/>
    <x v="8"/>
    <x v="0"/>
    <n v="-95.41"/>
    <n v="1087"/>
    <x v="18"/>
  </r>
  <r>
    <d v="2018-02-01T00:00:00"/>
    <x v="8"/>
    <x v="1"/>
    <n v="-4.3"/>
    <n v="49.02"/>
    <x v="18"/>
  </r>
  <r>
    <d v="2018-02-01T00:00:00"/>
    <x v="11"/>
    <x v="0"/>
    <n v="-13.87"/>
    <n v="189.26"/>
    <x v="26"/>
  </r>
  <r>
    <d v="2018-02-01T00:00:00"/>
    <x v="11"/>
    <x v="1"/>
    <n v="-0.61"/>
    <n v="8.52"/>
    <x v="26"/>
  </r>
  <r>
    <d v="2018-01-01T00:00:00"/>
    <x v="8"/>
    <x v="1"/>
    <n v="-38.83"/>
    <n v="442.43"/>
    <x v="1"/>
  </r>
  <r>
    <d v="2018-01-01T00:00:00"/>
    <x v="8"/>
    <x v="6"/>
    <n v="-72.599999999999994"/>
    <n v="9809.89"/>
    <x v="1"/>
  </r>
  <r>
    <d v="2018-01-01T00:00:00"/>
    <x v="8"/>
    <x v="4"/>
    <n v="-2.41"/>
    <n v="27.44"/>
    <x v="3"/>
  </r>
  <r>
    <d v="2018-01-01T00:00:00"/>
    <x v="8"/>
    <x v="5"/>
    <n v="-0.11"/>
    <n v="1.24"/>
    <x v="3"/>
  </r>
  <r>
    <d v="2018-01-01T00:00:00"/>
    <x v="8"/>
    <x v="1"/>
    <n v="-0.41"/>
    <n v="4.6500000000000004"/>
    <x v="5"/>
  </r>
  <r>
    <d v="2018-01-01T00:00:00"/>
    <x v="8"/>
    <x v="6"/>
    <n v="-0.76"/>
    <n v="103"/>
    <x v="5"/>
  </r>
  <r>
    <d v="2018-01-01T00:00:00"/>
    <x v="8"/>
    <x v="2"/>
    <n v="1303.01"/>
    <n v="39605.29"/>
    <x v="2"/>
  </r>
  <r>
    <d v="2018-01-01T00:00:00"/>
    <x v="8"/>
    <x v="3"/>
    <n v="58.8"/>
    <n v="1786.12"/>
    <x v="2"/>
  </r>
  <r>
    <d v="2018-01-01T00:00:00"/>
    <x v="8"/>
    <x v="0"/>
    <n v="-3476.17"/>
    <n v="39605.29"/>
    <x v="2"/>
  </r>
  <r>
    <d v="2018-01-01T00:00:00"/>
    <x v="8"/>
    <x v="1"/>
    <n v="-156.78"/>
    <n v="1786.12"/>
    <x v="2"/>
  </r>
  <r>
    <d v="2018-01-01T00:00:00"/>
    <x v="8"/>
    <x v="6"/>
    <n v="-293.06"/>
    <n v="39605.29"/>
    <x v="2"/>
  </r>
  <r>
    <d v="2018-01-01T00:00:00"/>
    <x v="8"/>
    <x v="2"/>
    <n v="8.32"/>
    <n v="253"/>
    <x v="6"/>
  </r>
  <r>
    <d v="2018-01-01T00:00:00"/>
    <x v="8"/>
    <x v="3"/>
    <n v="0.38"/>
    <n v="11.41"/>
    <x v="6"/>
  </r>
  <r>
    <d v="2018-01-01T00:00:00"/>
    <x v="8"/>
    <x v="0"/>
    <n v="-22.21"/>
    <n v="253"/>
    <x v="6"/>
  </r>
  <r>
    <d v="2018-01-01T00:00:00"/>
    <x v="8"/>
    <x v="0"/>
    <n v="-241.89"/>
    <n v="2756.1"/>
    <x v="1"/>
  </r>
  <r>
    <d v="2018-01-01T00:00:00"/>
    <x v="8"/>
    <x v="1"/>
    <n v="-10.9"/>
    <n v="124.31"/>
    <x v="1"/>
  </r>
  <r>
    <d v="2018-01-01T00:00:00"/>
    <x v="8"/>
    <x v="6"/>
    <n v="-20.39"/>
    <n v="2756.1"/>
    <x v="1"/>
  </r>
  <r>
    <d v="2018-01-01T00:00:00"/>
    <x v="8"/>
    <x v="4"/>
    <n v="-1.81"/>
    <n v="20.64"/>
    <x v="3"/>
  </r>
  <r>
    <d v="2018-01-01T00:00:00"/>
    <x v="8"/>
    <x v="5"/>
    <n v="-0.08"/>
    <n v="0.93"/>
    <x v="3"/>
  </r>
  <r>
    <d v="2018-01-01T00:00:00"/>
    <x v="8"/>
    <x v="1"/>
    <n v="-1"/>
    <n v="11.41"/>
    <x v="6"/>
  </r>
  <r>
    <d v="2018-01-01T00:00:00"/>
    <x v="8"/>
    <x v="6"/>
    <n v="-1.87"/>
    <n v="253"/>
    <x v="6"/>
  </r>
  <r>
    <d v="2018-01-01T00:00:00"/>
    <x v="8"/>
    <x v="2"/>
    <n v="3.39"/>
    <n v="103"/>
    <x v="5"/>
  </r>
  <r>
    <d v="2018-01-01T00:00:00"/>
    <x v="8"/>
    <x v="3"/>
    <n v="0.15"/>
    <n v="4.6500000000000004"/>
    <x v="5"/>
  </r>
  <r>
    <d v="2018-01-01T00:00:00"/>
    <x v="8"/>
    <x v="0"/>
    <n v="-9.0399999999999991"/>
    <n v="103"/>
    <x v="5"/>
  </r>
  <r>
    <d v="2018-01-01T00:00:00"/>
    <x v="8"/>
    <x v="2"/>
    <n v="1384.43"/>
    <n v="42079.9"/>
    <x v="1"/>
  </r>
  <r>
    <d v="2018-01-01T00:00:00"/>
    <x v="8"/>
    <x v="3"/>
    <n v="62.43"/>
    <n v="1897.88"/>
    <x v="1"/>
  </r>
  <r>
    <d v="2018-01-01T00:00:00"/>
    <x v="8"/>
    <x v="0"/>
    <n v="-3693.31"/>
    <n v="42079.9"/>
    <x v="1"/>
  </r>
  <r>
    <d v="2018-01-01T00:00:00"/>
    <x v="8"/>
    <x v="1"/>
    <n v="-166.58"/>
    <n v="1897.88"/>
    <x v="1"/>
  </r>
  <r>
    <d v="2018-01-01T00:00:00"/>
    <x v="8"/>
    <x v="6"/>
    <n v="-311.42"/>
    <n v="42079.9"/>
    <x v="1"/>
  </r>
  <r>
    <d v="2018-01-01T00:00:00"/>
    <x v="8"/>
    <x v="4"/>
    <n v="-15.42"/>
    <n v="175.8"/>
    <x v="3"/>
  </r>
  <r>
    <d v="2018-01-01T00:00:00"/>
    <x v="8"/>
    <x v="5"/>
    <n v="-0.7"/>
    <n v="7.93"/>
    <x v="3"/>
  </r>
  <r>
    <d v="2018-01-01T00:00:00"/>
    <x v="8"/>
    <x v="2"/>
    <n v="90.68"/>
    <n v="2756.1"/>
    <x v="1"/>
  </r>
  <r>
    <d v="2018-01-01T00:00:00"/>
    <x v="8"/>
    <x v="3"/>
    <n v="4.09"/>
    <n v="124.31"/>
    <x v="1"/>
  </r>
  <r>
    <d v="2018-01-01T00:00:00"/>
    <x v="8"/>
    <x v="2"/>
    <n v="2024.43"/>
    <n v="61532.71"/>
    <x v="2"/>
  </r>
  <r>
    <d v="2018-01-01T00:00:00"/>
    <x v="8"/>
    <x v="3"/>
    <n v="91.29"/>
    <n v="2775.09"/>
    <x v="2"/>
  </r>
  <r>
    <d v="2018-01-01T00:00:00"/>
    <x v="8"/>
    <x v="0"/>
    <n v="-5400.73"/>
    <n v="61532.71"/>
    <x v="2"/>
  </r>
  <r>
    <d v="2018-01-01T00:00:00"/>
    <x v="8"/>
    <x v="1"/>
    <n v="-243.54"/>
    <n v="2775.09"/>
    <x v="2"/>
  </r>
  <r>
    <d v="2018-01-01T00:00:00"/>
    <x v="8"/>
    <x v="6"/>
    <n v="-455.29"/>
    <n v="61532.71"/>
    <x v="2"/>
  </r>
  <r>
    <d v="2018-01-01T00:00:00"/>
    <x v="8"/>
    <x v="2"/>
    <n v="15.99"/>
    <n v="486"/>
    <x v="6"/>
  </r>
  <r>
    <d v="2018-01-01T00:00:00"/>
    <x v="8"/>
    <x v="3"/>
    <n v="0.72"/>
    <n v="21.92"/>
    <x v="6"/>
  </r>
  <r>
    <d v="2018-01-01T00:00:00"/>
    <x v="8"/>
    <x v="0"/>
    <n v="-42.66"/>
    <n v="486"/>
    <x v="6"/>
  </r>
  <r>
    <d v="2018-01-01T00:00:00"/>
    <x v="8"/>
    <x v="1"/>
    <n v="-1.93"/>
    <n v="21.92"/>
    <x v="6"/>
  </r>
  <r>
    <d v="2018-01-01T00:00:00"/>
    <x v="8"/>
    <x v="6"/>
    <n v="-3.6"/>
    <n v="486"/>
    <x v="6"/>
  </r>
  <r>
    <d v="2018-01-01T00:00:00"/>
    <x v="8"/>
    <x v="4"/>
    <n v="-1.81"/>
    <n v="20.64"/>
    <x v="3"/>
  </r>
  <r>
    <d v="2018-01-01T00:00:00"/>
    <x v="8"/>
    <x v="5"/>
    <n v="-0.08"/>
    <n v="0.93"/>
    <x v="3"/>
  </r>
  <r>
    <d v="2018-01-01T00:00:00"/>
    <x v="8"/>
    <x v="2"/>
    <n v="49.09"/>
    <n v="1492"/>
    <x v="14"/>
  </r>
  <r>
    <d v="2018-01-01T00:00:00"/>
    <x v="8"/>
    <x v="3"/>
    <n v="2.21"/>
    <n v="67.290000000000006"/>
    <x v="14"/>
  </r>
  <r>
    <d v="2018-01-01T00:00:00"/>
    <x v="8"/>
    <x v="0"/>
    <n v="-130.96"/>
    <n v="1492"/>
    <x v="14"/>
  </r>
  <r>
    <d v="2018-01-01T00:00:00"/>
    <x v="8"/>
    <x v="1"/>
    <n v="-5.91"/>
    <n v="67.290000000000006"/>
    <x v="14"/>
  </r>
  <r>
    <d v="2018-01-01T00:00:00"/>
    <x v="8"/>
    <x v="6"/>
    <n v="-11.04"/>
    <n v="1492"/>
    <x v="14"/>
  </r>
  <r>
    <d v="2018-01-01T00:00:00"/>
    <x v="8"/>
    <x v="2"/>
    <n v="4559.75"/>
    <n v="138594.65"/>
    <x v="2"/>
  </r>
  <r>
    <d v="2018-01-01T00:00:00"/>
    <x v="8"/>
    <x v="3"/>
    <n v="205.62"/>
    <n v="6250.65"/>
    <x v="2"/>
  </r>
  <r>
    <d v="2018-01-01T00:00:00"/>
    <x v="8"/>
    <x v="0"/>
    <n v="-12164.38"/>
    <n v="138594.65"/>
    <x v="2"/>
  </r>
  <r>
    <d v="2018-01-01T00:00:00"/>
    <x v="8"/>
    <x v="1"/>
    <n v="-548.67999999999995"/>
    <n v="6250.65"/>
    <x v="2"/>
  </r>
  <r>
    <d v="2018-01-01T00:00:00"/>
    <x v="8"/>
    <x v="6"/>
    <n v="-1025.57"/>
    <n v="138594.65"/>
    <x v="2"/>
  </r>
  <r>
    <d v="2018-01-01T00:00:00"/>
    <x v="8"/>
    <x v="2"/>
    <n v="14.74"/>
    <n v="448"/>
    <x v="6"/>
  </r>
  <r>
    <d v="2018-01-01T00:00:00"/>
    <x v="8"/>
    <x v="3"/>
    <n v="0.67"/>
    <n v="20.21"/>
    <x v="6"/>
  </r>
  <r>
    <d v="2018-01-01T00:00:00"/>
    <x v="8"/>
    <x v="0"/>
    <n v="-39.32"/>
    <n v="448"/>
    <x v="6"/>
  </r>
  <r>
    <d v="2018-01-01T00:00:00"/>
    <x v="8"/>
    <x v="1"/>
    <n v="-1.77"/>
    <n v="20.21"/>
    <x v="6"/>
  </r>
  <r>
    <d v="2018-01-01T00:00:00"/>
    <x v="8"/>
    <x v="6"/>
    <n v="-3.32"/>
    <n v="448"/>
    <x v="6"/>
  </r>
  <r>
    <d v="2018-01-01T00:00:00"/>
    <x v="8"/>
    <x v="2"/>
    <n v="530.79"/>
    <n v="16133.6"/>
    <x v="1"/>
  </r>
  <r>
    <d v="2018-01-01T00:00:00"/>
    <x v="8"/>
    <x v="3"/>
    <n v="23.94"/>
    <n v="727.64"/>
    <x v="1"/>
  </r>
  <r>
    <d v="2018-01-01T00:00:00"/>
    <x v="8"/>
    <x v="0"/>
    <n v="-1416.03"/>
    <n v="16133.6"/>
    <x v="1"/>
  </r>
  <r>
    <d v="2018-01-01T00:00:00"/>
    <x v="8"/>
    <x v="1"/>
    <n v="-63.89"/>
    <n v="727.64"/>
    <x v="1"/>
  </r>
  <r>
    <d v="2018-01-01T00:00:00"/>
    <x v="8"/>
    <x v="6"/>
    <n v="-119.37"/>
    <n v="16133.6"/>
    <x v="1"/>
  </r>
  <r>
    <d v="2018-01-01T00:00:00"/>
    <x v="8"/>
    <x v="2"/>
    <n v="2.5299999999999998"/>
    <n v="77"/>
    <x v="5"/>
  </r>
  <r>
    <d v="2018-01-01T00:00:00"/>
    <x v="8"/>
    <x v="3"/>
    <n v="0.11"/>
    <n v="3.47"/>
    <x v="5"/>
  </r>
  <r>
    <d v="2018-01-01T00:00:00"/>
    <x v="8"/>
    <x v="0"/>
    <n v="-6.76"/>
    <n v="77"/>
    <x v="5"/>
  </r>
  <r>
    <d v="2018-01-01T00:00:00"/>
    <x v="8"/>
    <x v="1"/>
    <n v="-0.3"/>
    <n v="3.47"/>
    <x v="5"/>
  </r>
  <r>
    <d v="2018-01-01T00:00:00"/>
    <x v="8"/>
    <x v="6"/>
    <n v="-0.56999999999999995"/>
    <n v="77"/>
    <x v="5"/>
  </r>
  <r>
    <d v="2018-04-01T00:00:00"/>
    <x v="9"/>
    <x v="4"/>
    <n v="-1.97"/>
    <n v="20.12"/>
    <x v="3"/>
  </r>
  <r>
    <d v="2018-04-01T00:00:00"/>
    <x v="9"/>
    <x v="5"/>
    <n v="-0.09"/>
    <n v="0.91"/>
    <x v="3"/>
  </r>
  <r>
    <d v="2018-04-01T00:00:00"/>
    <x v="10"/>
    <x v="4"/>
    <n v="-4.57"/>
    <n v="58"/>
    <x v="3"/>
  </r>
  <r>
    <d v="2018-04-01T00:00:00"/>
    <x v="10"/>
    <x v="5"/>
    <n v="-0.21"/>
    <n v="2.62"/>
    <x v="3"/>
  </r>
  <r>
    <d v="2018-04-01T00:00:00"/>
    <x v="9"/>
    <x v="0"/>
    <n v="-6706.95"/>
    <n v="68367.75"/>
    <x v="2"/>
  </r>
  <r>
    <d v="2018-04-01T00:00:00"/>
    <x v="9"/>
    <x v="1"/>
    <n v="-302.45999999999998"/>
    <n v="3083.43"/>
    <x v="2"/>
  </r>
  <r>
    <d v="2018-04-01T00:00:00"/>
    <x v="9"/>
    <x v="0"/>
    <n v="-1248.8"/>
    <n v="12729.94"/>
    <x v="1"/>
  </r>
  <r>
    <d v="2018-04-01T00:00:00"/>
    <x v="9"/>
    <x v="1"/>
    <n v="-56.3"/>
    <n v="574.11"/>
    <x v="1"/>
  </r>
  <r>
    <d v="2018-04-01T00:00:00"/>
    <x v="11"/>
    <x v="0"/>
    <n v="-96.06"/>
    <n v="1309.98"/>
    <x v="2"/>
  </r>
  <r>
    <d v="2018-04-01T00:00:00"/>
    <x v="11"/>
    <x v="1"/>
    <n v="-4.33"/>
    <n v="59.08"/>
    <x v="2"/>
  </r>
  <r>
    <d v="2018-03-01T00:00:00"/>
    <x v="10"/>
    <x v="0"/>
    <n v="-349.27"/>
    <n v="4434"/>
    <x v="4"/>
  </r>
  <r>
    <d v="2018-03-01T00:00:00"/>
    <x v="10"/>
    <x v="1"/>
    <n v="-15.75"/>
    <n v="199.97"/>
    <x v="4"/>
  </r>
  <r>
    <d v="2018-03-01T00:00:00"/>
    <x v="11"/>
    <x v="0"/>
    <n v="-812.94"/>
    <n v="11086"/>
    <x v="4"/>
  </r>
  <r>
    <d v="2018-03-01T00:00:00"/>
    <x v="11"/>
    <x v="1"/>
    <n v="-36.659999999999997"/>
    <n v="499.98"/>
    <x v="4"/>
  </r>
  <r>
    <d v="2018-03-01T00:00:00"/>
    <x v="8"/>
    <x v="2"/>
    <n v="510.61"/>
    <n v="15520"/>
    <x v="4"/>
  </r>
  <r>
    <d v="2018-03-01T00:00:00"/>
    <x v="8"/>
    <x v="3"/>
    <n v="23.03"/>
    <n v="699.95"/>
    <x v="4"/>
  </r>
  <r>
    <d v="2018-03-01T00:00:00"/>
    <x v="10"/>
    <x v="0"/>
    <n v="-151.94999999999999"/>
    <n v="1929"/>
    <x v="0"/>
  </r>
  <r>
    <d v="2018-03-01T00:00:00"/>
    <x v="10"/>
    <x v="1"/>
    <n v="-6.85"/>
    <n v="87"/>
    <x v="0"/>
  </r>
  <r>
    <d v="2018-03-01T00:00:00"/>
    <x v="11"/>
    <x v="0"/>
    <n v="-353.52"/>
    <n v="4821"/>
    <x v="0"/>
  </r>
  <r>
    <d v="2018-03-01T00:00:00"/>
    <x v="11"/>
    <x v="1"/>
    <n v="-15.94"/>
    <n v="217.43"/>
    <x v="0"/>
  </r>
  <r>
    <d v="2018-03-01T00:00:00"/>
    <x v="8"/>
    <x v="2"/>
    <n v="222.08"/>
    <n v="6750"/>
    <x v="0"/>
  </r>
  <r>
    <d v="2018-03-01T00:00:00"/>
    <x v="8"/>
    <x v="3"/>
    <n v="10.02"/>
    <n v="304.43"/>
    <x v="0"/>
  </r>
  <r>
    <d v="2018-03-01T00:00:00"/>
    <x v="8"/>
    <x v="6"/>
    <n v="-232.14"/>
    <n v="31369.59"/>
    <x v="1"/>
  </r>
  <r>
    <d v="2018-03-01T00:00:00"/>
    <x v="10"/>
    <x v="4"/>
    <n v="-2.19"/>
    <n v="27.76"/>
    <x v="3"/>
  </r>
  <r>
    <d v="2018-03-01T00:00:00"/>
    <x v="10"/>
    <x v="5"/>
    <n v="-0.1"/>
    <n v="1.25"/>
    <x v="3"/>
  </r>
  <r>
    <d v="2018-03-01T00:00:00"/>
    <x v="11"/>
    <x v="4"/>
    <n v="-4.99"/>
    <n v="68"/>
    <x v="3"/>
  </r>
  <r>
    <d v="2018-03-01T00:00:00"/>
    <x v="11"/>
    <x v="5"/>
    <n v="-0.23"/>
    <n v="3.07"/>
    <x v="3"/>
  </r>
  <r>
    <d v="2018-03-01T00:00:00"/>
    <x v="8"/>
    <x v="2"/>
    <n v="13.62"/>
    <n v="414"/>
    <x v="5"/>
  </r>
  <r>
    <d v="2018-03-01T00:00:00"/>
    <x v="8"/>
    <x v="3"/>
    <n v="0.61"/>
    <n v="18.670000000000002"/>
    <x v="5"/>
  </r>
  <r>
    <d v="2018-03-01T00:00:00"/>
    <x v="10"/>
    <x v="0"/>
    <n v="-2863.13"/>
    <n v="36348.26"/>
    <x v="2"/>
  </r>
  <r>
    <d v="2018-03-01T00:00:00"/>
    <x v="10"/>
    <x v="1"/>
    <n v="-129.12"/>
    <n v="1639.32"/>
    <x v="2"/>
  </r>
  <r>
    <d v="2018-03-01T00:00:00"/>
    <x v="10"/>
    <x v="4"/>
    <n v="-1.62"/>
    <n v="20.56"/>
    <x v="3"/>
  </r>
  <r>
    <d v="2018-01-01T00:00:00"/>
    <x v="8"/>
    <x v="3"/>
    <n v="2.15"/>
    <n v="65.25"/>
    <x v="6"/>
  </r>
  <r>
    <d v="2018-01-01T00:00:00"/>
    <x v="8"/>
    <x v="0"/>
    <n v="-127"/>
    <n v="1447"/>
    <x v="6"/>
  </r>
  <r>
    <d v="2018-01-01T00:00:00"/>
    <x v="8"/>
    <x v="1"/>
    <n v="-5.74"/>
    <n v="65.25"/>
    <x v="6"/>
  </r>
  <r>
    <d v="2018-01-01T00:00:00"/>
    <x v="8"/>
    <x v="6"/>
    <n v="-10.71"/>
    <n v="1447"/>
    <x v="6"/>
  </r>
  <r>
    <d v="2018-01-01T00:00:00"/>
    <x v="8"/>
    <x v="2"/>
    <n v="152.58000000000001"/>
    <n v="4637.6499999999996"/>
    <x v="12"/>
  </r>
  <r>
    <d v="2018-01-01T00:00:00"/>
    <x v="8"/>
    <x v="3"/>
    <n v="6.88"/>
    <n v="209.16"/>
    <x v="12"/>
  </r>
  <r>
    <d v="2018-01-01T00:00:00"/>
    <x v="8"/>
    <x v="0"/>
    <n v="-407.05"/>
    <n v="4637.6499999999996"/>
    <x v="12"/>
  </r>
  <r>
    <d v="2018-01-01T00:00:00"/>
    <x v="8"/>
    <x v="1"/>
    <n v="-18.36"/>
    <n v="209.16"/>
    <x v="12"/>
  </r>
  <r>
    <d v="2018-01-01T00:00:00"/>
    <x v="8"/>
    <x v="2"/>
    <n v="257.39999999999998"/>
    <n v="7823.72"/>
    <x v="19"/>
  </r>
  <r>
    <d v="2018-01-01T00:00:00"/>
    <x v="8"/>
    <x v="3"/>
    <n v="11.61"/>
    <n v="352.85"/>
    <x v="19"/>
  </r>
  <r>
    <d v="2018-01-01T00:00:00"/>
    <x v="8"/>
    <x v="0"/>
    <n v="-686.69"/>
    <n v="7823.72"/>
    <x v="19"/>
  </r>
  <r>
    <d v="2018-01-01T00:00:00"/>
    <x v="8"/>
    <x v="1"/>
    <n v="-30.97"/>
    <n v="352.85"/>
    <x v="19"/>
  </r>
  <r>
    <d v="2018-01-01T00:00:00"/>
    <x v="8"/>
    <x v="2"/>
    <n v="108.08"/>
    <n v="3285.1"/>
    <x v="12"/>
  </r>
  <r>
    <d v="2018-01-01T00:00:00"/>
    <x v="8"/>
    <x v="3"/>
    <n v="4.87"/>
    <n v="148.16"/>
    <x v="12"/>
  </r>
  <r>
    <d v="2018-01-01T00:00:00"/>
    <x v="8"/>
    <x v="0"/>
    <n v="-288.33"/>
    <n v="3285.1"/>
    <x v="12"/>
  </r>
  <r>
    <d v="2018-01-01T00:00:00"/>
    <x v="8"/>
    <x v="1"/>
    <n v="-13"/>
    <n v="148.16"/>
    <x v="12"/>
  </r>
  <r>
    <d v="2018-01-01T00:00:00"/>
    <x v="8"/>
    <x v="2"/>
    <n v="70.930000000000007"/>
    <n v="2156.0500000000002"/>
    <x v="12"/>
  </r>
  <r>
    <d v="2018-01-01T00:00:00"/>
    <x v="8"/>
    <x v="3"/>
    <n v="3.2"/>
    <n v="97.24"/>
    <x v="12"/>
  </r>
  <r>
    <d v="2018-01-01T00:00:00"/>
    <x v="8"/>
    <x v="0"/>
    <n v="-189.24"/>
    <n v="2156.0500000000002"/>
    <x v="12"/>
  </r>
  <r>
    <d v="2018-01-01T00:00:00"/>
    <x v="8"/>
    <x v="1"/>
    <n v="-8.5299999999999994"/>
    <n v="97.24"/>
    <x v="12"/>
  </r>
  <r>
    <d v="2018-01-01T00:00:00"/>
    <x v="8"/>
    <x v="4"/>
    <n v="-3.99"/>
    <n v="45.48"/>
    <x v="3"/>
  </r>
  <r>
    <d v="2018-01-01T00:00:00"/>
    <x v="8"/>
    <x v="5"/>
    <n v="-0.18"/>
    <n v="2.0499999999999998"/>
    <x v="3"/>
  </r>
  <r>
    <d v="2018-01-01T00:00:00"/>
    <x v="8"/>
    <x v="2"/>
    <n v="466.23"/>
    <n v="14170.85"/>
    <x v="12"/>
  </r>
  <r>
    <d v="2018-01-01T00:00:00"/>
    <x v="8"/>
    <x v="3"/>
    <n v="21.02"/>
    <n v="639.11"/>
    <x v="12"/>
  </r>
  <r>
    <d v="2018-01-01T00:00:00"/>
    <x v="8"/>
    <x v="0"/>
    <n v="-1243.77"/>
    <n v="14170.85"/>
    <x v="12"/>
  </r>
  <r>
    <d v="2018-01-01T00:00:00"/>
    <x v="8"/>
    <x v="1"/>
    <n v="-56.1"/>
    <n v="639.11"/>
    <x v="12"/>
  </r>
  <r>
    <d v="2018-01-01T00:00:00"/>
    <x v="8"/>
    <x v="2"/>
    <n v="6966.59"/>
    <n v="211750.33"/>
    <x v="2"/>
  </r>
  <r>
    <d v="2018-01-01T00:00:00"/>
    <x v="8"/>
    <x v="3"/>
    <n v="314.23"/>
    <n v="9549.8799999999992"/>
    <x v="2"/>
  </r>
  <r>
    <d v="2018-01-01T00:00:00"/>
    <x v="8"/>
    <x v="0"/>
    <n v="-18585.45"/>
    <n v="211750.33"/>
    <x v="2"/>
  </r>
  <r>
    <d v="2018-01-01T00:00:00"/>
    <x v="8"/>
    <x v="1"/>
    <n v="-838.08"/>
    <n v="9549.8799999999992"/>
    <x v="2"/>
  </r>
  <r>
    <d v="2018-01-01T00:00:00"/>
    <x v="8"/>
    <x v="6"/>
    <n v="-1566.9"/>
    <n v="211750.33"/>
    <x v="2"/>
  </r>
  <r>
    <d v="2018-01-01T00:00:00"/>
    <x v="8"/>
    <x v="2"/>
    <n v="49.08"/>
    <n v="1492.01"/>
    <x v="1"/>
  </r>
  <r>
    <d v="2018-01-01T00:00:00"/>
    <x v="8"/>
    <x v="3"/>
    <n v="2.21"/>
    <n v="67.290000000000006"/>
    <x v="1"/>
  </r>
  <r>
    <d v="2018-01-01T00:00:00"/>
    <x v="8"/>
    <x v="0"/>
    <n v="-130.96"/>
    <n v="1492.01"/>
    <x v="1"/>
  </r>
  <r>
    <d v="2018-01-01T00:00:00"/>
    <x v="8"/>
    <x v="1"/>
    <n v="-5.91"/>
    <n v="67.290000000000006"/>
    <x v="1"/>
  </r>
  <r>
    <d v="2018-01-01T00:00:00"/>
    <x v="8"/>
    <x v="6"/>
    <n v="-11.05"/>
    <n v="1492.01"/>
    <x v="1"/>
  </r>
  <r>
    <d v="2018-01-01T00:00:00"/>
    <x v="8"/>
    <x v="4"/>
    <n v="-1.52"/>
    <n v="17.36"/>
    <x v="3"/>
  </r>
  <r>
    <d v="2018-01-01T00:00:00"/>
    <x v="8"/>
    <x v="5"/>
    <n v="-7.0000000000000007E-2"/>
    <n v="0.78"/>
    <x v="3"/>
  </r>
  <r>
    <d v="2018-01-01T00:00:00"/>
    <x v="8"/>
    <x v="2"/>
    <n v="8611.1"/>
    <n v="261735.94"/>
    <x v="2"/>
  </r>
  <r>
    <d v="2018-01-01T00:00:00"/>
    <x v="8"/>
    <x v="0"/>
    <n v="-22972.71"/>
    <n v="261735.94"/>
    <x v="2"/>
  </r>
  <r>
    <d v="2018-01-01T00:00:00"/>
    <x v="8"/>
    <x v="1"/>
    <n v="-1036.0999999999999"/>
    <n v="11804.17"/>
    <x v="2"/>
  </r>
  <r>
    <d v="2018-01-01T00:00:00"/>
    <x v="8"/>
    <x v="6"/>
    <n v="-1936.95"/>
    <n v="261735.94"/>
    <x v="2"/>
  </r>
  <r>
    <d v="2018-01-01T00:00:00"/>
    <x v="8"/>
    <x v="3"/>
    <n v="388.23"/>
    <n v="11804.17"/>
    <x v="2"/>
  </r>
  <r>
    <d v="2018-01-01T00:00:00"/>
    <x v="8"/>
    <x v="4"/>
    <n v="-6.08"/>
    <n v="69.3"/>
    <x v="3"/>
  </r>
  <r>
    <d v="2018-01-01T00:00:00"/>
    <x v="8"/>
    <x v="5"/>
    <n v="-0.27"/>
    <n v="3.13"/>
    <x v="3"/>
  </r>
  <r>
    <d v="2018-01-01T00:00:00"/>
    <x v="8"/>
    <x v="2"/>
    <n v="85.06"/>
    <n v="2585"/>
    <x v="5"/>
  </r>
  <r>
    <d v="2018-01-01T00:00:00"/>
    <x v="8"/>
    <x v="3"/>
    <n v="3.85"/>
    <n v="116.59"/>
    <x v="5"/>
  </r>
  <r>
    <d v="2018-01-01T00:00:00"/>
    <x v="8"/>
    <x v="0"/>
    <n v="-226.89"/>
    <n v="2585"/>
    <x v="5"/>
  </r>
  <r>
    <d v="2018-01-01T00:00:00"/>
    <x v="8"/>
    <x v="1"/>
    <n v="-10.220000000000001"/>
    <n v="116.59"/>
    <x v="5"/>
  </r>
  <r>
    <d v="2018-01-01T00:00:00"/>
    <x v="8"/>
    <x v="6"/>
    <n v="-19.14"/>
    <n v="2585"/>
    <x v="5"/>
  </r>
  <r>
    <d v="2018-01-01T00:00:00"/>
    <x v="8"/>
    <x v="2"/>
    <n v="9892.8700000000008"/>
    <n v="300696.95"/>
    <x v="2"/>
  </r>
  <r>
    <d v="2018-01-01T00:00:00"/>
    <x v="8"/>
    <x v="3"/>
    <n v="446.29"/>
    <n v="13561.52"/>
    <x v="2"/>
  </r>
  <r>
    <d v="2018-01-01T00:00:00"/>
    <x v="8"/>
    <x v="0"/>
    <n v="-26392.04"/>
    <n v="300696.95"/>
    <x v="2"/>
  </r>
  <r>
    <d v="2018-01-01T00:00:00"/>
    <x v="8"/>
    <x v="2"/>
    <n v="468.66"/>
    <n v="14245"/>
    <x v="4"/>
  </r>
  <r>
    <d v="2018-01-01T00:00:00"/>
    <x v="8"/>
    <x v="3"/>
    <n v="21.14"/>
    <n v="642.45000000000005"/>
    <x v="4"/>
  </r>
  <r>
    <d v="2018-01-01T00:00:00"/>
    <x v="8"/>
    <x v="0"/>
    <n v="-1250.28"/>
    <n v="14245"/>
    <x v="4"/>
  </r>
  <r>
    <d v="2018-01-01T00:00:00"/>
    <x v="8"/>
    <x v="1"/>
    <n v="-56.39"/>
    <n v="642.45000000000005"/>
    <x v="4"/>
  </r>
  <r>
    <d v="2018-01-01T00:00:00"/>
    <x v="8"/>
    <x v="1"/>
    <n v="-1190.4100000000001"/>
    <n v="13561.52"/>
    <x v="2"/>
  </r>
  <r>
    <d v="2018-01-01T00:00:00"/>
    <x v="8"/>
    <x v="6"/>
    <n v="-2225.35"/>
    <n v="300696.95"/>
    <x v="2"/>
  </r>
  <r>
    <d v="2018-01-01T00:00:00"/>
    <x v="8"/>
    <x v="2"/>
    <n v="6505.17"/>
    <n v="197720.31"/>
    <x v="2"/>
  </r>
  <r>
    <d v="2018-01-01T00:00:00"/>
    <x v="8"/>
    <x v="3"/>
    <n v="293.39999999999998"/>
    <n v="8917.14"/>
    <x v="2"/>
  </r>
  <r>
    <d v="2018-01-01T00:00:00"/>
    <x v="8"/>
    <x v="0"/>
    <n v="-17353.939999999999"/>
    <n v="197720.31"/>
    <x v="2"/>
  </r>
  <r>
    <d v="2018-01-01T00:00:00"/>
    <x v="8"/>
    <x v="1"/>
    <n v="-782.75"/>
    <n v="8917.14"/>
    <x v="2"/>
  </r>
  <r>
    <d v="2018-01-01T00:00:00"/>
    <x v="8"/>
    <x v="6"/>
    <n v="-1463.18"/>
    <n v="197720.31"/>
    <x v="2"/>
  </r>
  <r>
    <d v="2018-01-01T00:00:00"/>
    <x v="8"/>
    <x v="2"/>
    <n v="721.96"/>
    <n v="21944"/>
    <x v="0"/>
  </r>
  <r>
    <d v="2018-01-01T00:00:00"/>
    <x v="8"/>
    <x v="3"/>
    <n v="32.56"/>
    <n v="989.68"/>
    <x v="0"/>
  </r>
  <r>
    <d v="2018-01-01T00:00:00"/>
    <x v="8"/>
    <x v="0"/>
    <n v="-1926.02"/>
    <n v="21944"/>
    <x v="0"/>
  </r>
  <r>
    <d v="2018-01-01T00:00:00"/>
    <x v="8"/>
    <x v="1"/>
    <n v="-86.85"/>
    <n v="989.68"/>
    <x v="0"/>
  </r>
  <r>
    <d v="2018-01-01T00:00:00"/>
    <x v="8"/>
    <x v="4"/>
    <n v="-13.72"/>
    <n v="156.32"/>
    <x v="3"/>
  </r>
  <r>
    <d v="2018-01-01T00:00:00"/>
    <x v="8"/>
    <x v="5"/>
    <n v="-0.62"/>
    <n v="7.06"/>
    <x v="3"/>
  </r>
  <r>
    <d v="2018-03-01T00:00:00"/>
    <x v="11"/>
    <x v="0"/>
    <n v="-74.06"/>
    <n v="1010"/>
    <x v="14"/>
  </r>
  <r>
    <d v="2018-03-01T00:00:00"/>
    <x v="11"/>
    <x v="1"/>
    <n v="-3.34"/>
    <n v="45.55"/>
    <x v="14"/>
  </r>
  <r>
    <d v="2018-03-01T00:00:00"/>
    <x v="8"/>
    <x v="6"/>
    <n v="-8.58"/>
    <n v="1160"/>
    <x v="14"/>
  </r>
  <r>
    <d v="2018-03-01T00:00:00"/>
    <x v="8"/>
    <x v="2"/>
    <n v="38.159999999999997"/>
    <n v="1160"/>
    <x v="14"/>
  </r>
  <r>
    <d v="2018-03-01T00:00:00"/>
    <x v="8"/>
    <x v="3"/>
    <n v="1.72"/>
    <n v="52.32"/>
    <x v="14"/>
  </r>
  <r>
    <d v="2018-03-01T00:00:00"/>
    <x v="8"/>
    <x v="0"/>
    <n v="-13.17"/>
    <n v="150"/>
    <x v="14"/>
  </r>
  <r>
    <d v="2018-03-01T00:00:00"/>
    <x v="8"/>
    <x v="1"/>
    <n v="-0.59"/>
    <n v="6.76"/>
    <x v="14"/>
  </r>
  <r>
    <d v="2018-03-01T00:00:00"/>
    <x v="11"/>
    <x v="0"/>
    <n v="-1.54"/>
    <n v="21"/>
    <x v="27"/>
  </r>
  <r>
    <d v="2018-03-01T00:00:00"/>
    <x v="11"/>
    <x v="0"/>
    <n v="-551.88"/>
    <n v="7526"/>
    <x v="14"/>
  </r>
  <r>
    <d v="2018-03-01T00:00:00"/>
    <x v="11"/>
    <x v="1"/>
    <n v="-24.89"/>
    <n v="339.42"/>
    <x v="14"/>
  </r>
  <r>
    <d v="2018-03-01T00:00:00"/>
    <x v="8"/>
    <x v="6"/>
    <n v="-66.3"/>
    <n v="8960"/>
    <x v="14"/>
  </r>
  <r>
    <d v="2018-03-01T00:00:00"/>
    <x v="8"/>
    <x v="2"/>
    <n v="294.77999999999997"/>
    <n v="8960"/>
    <x v="14"/>
  </r>
  <r>
    <d v="2018-03-01T00:00:00"/>
    <x v="8"/>
    <x v="3"/>
    <n v="13.29"/>
    <n v="404.1"/>
    <x v="14"/>
  </r>
  <r>
    <d v="2018-03-01T00:00:00"/>
    <x v="8"/>
    <x v="0"/>
    <n v="-125.86"/>
    <n v="1434"/>
    <x v="14"/>
  </r>
  <r>
    <d v="2018-03-01T00:00:00"/>
    <x v="8"/>
    <x v="1"/>
    <n v="-5.68"/>
    <n v="64.67"/>
    <x v="14"/>
  </r>
  <r>
    <d v="2018-03-01T00:00:00"/>
    <x v="11"/>
    <x v="0"/>
    <n v="-1271.4000000000001"/>
    <n v="17338"/>
    <x v="13"/>
  </r>
  <r>
    <d v="2018-03-01T00:00:00"/>
    <x v="11"/>
    <x v="1"/>
    <n v="-57.34"/>
    <n v="781.94"/>
    <x v="13"/>
  </r>
  <r>
    <d v="2018-03-01T00:00:00"/>
    <x v="8"/>
    <x v="6"/>
    <n v="-152.74"/>
    <n v="20640"/>
    <x v="13"/>
  </r>
  <r>
    <d v="2018-03-01T00:00:00"/>
    <x v="8"/>
    <x v="2"/>
    <n v="679.06"/>
    <n v="20640"/>
    <x v="13"/>
  </r>
  <r>
    <d v="2018-03-01T00:00:00"/>
    <x v="8"/>
    <x v="3"/>
    <n v="30.63"/>
    <n v="930.86"/>
    <x v="13"/>
  </r>
  <r>
    <d v="2018-03-01T00:00:00"/>
    <x v="8"/>
    <x v="0"/>
    <n v="-289.82"/>
    <n v="3302"/>
    <x v="13"/>
  </r>
  <r>
    <d v="2018-03-01T00:00:00"/>
    <x v="8"/>
    <x v="1"/>
    <n v="-13.07"/>
    <n v="148.91999999999999"/>
    <x v="13"/>
  </r>
  <r>
    <d v="2018-03-01T00:00:00"/>
    <x v="11"/>
    <x v="4"/>
    <n v="-2.84"/>
    <n v="38.64"/>
    <x v="3"/>
  </r>
  <r>
    <d v="2018-03-01T00:00:00"/>
    <x v="11"/>
    <x v="5"/>
    <n v="-0.12"/>
    <n v="1.74"/>
    <x v="3"/>
  </r>
  <r>
    <d v="2018-03-01T00:00:00"/>
    <x v="8"/>
    <x v="4"/>
    <n v="-0.52"/>
    <n v="6"/>
    <x v="3"/>
  </r>
  <r>
    <d v="2018-03-01T00:00:00"/>
    <x v="8"/>
    <x v="5"/>
    <n v="-0.02"/>
    <n v="0.28000000000000003"/>
    <x v="3"/>
  </r>
  <r>
    <d v="2018-03-01T00:00:00"/>
    <x v="8"/>
    <x v="2"/>
    <n v="821.18"/>
    <n v="24960"/>
    <x v="4"/>
  </r>
  <r>
    <d v="2018-03-01T00:00:00"/>
    <x v="8"/>
    <x v="3"/>
    <n v="37.04"/>
    <n v="1125.7"/>
    <x v="4"/>
  </r>
  <r>
    <d v="2018-03-01T00:00:00"/>
    <x v="8"/>
    <x v="0"/>
    <n v="-219.07"/>
    <n v="2496"/>
    <x v="4"/>
  </r>
  <r>
    <d v="2018-03-01T00:00:00"/>
    <x v="8"/>
    <x v="1"/>
    <n v="-9.8800000000000008"/>
    <n v="112.57"/>
    <x v="4"/>
  </r>
  <r>
    <d v="2018-03-01T00:00:00"/>
    <x v="11"/>
    <x v="0"/>
    <n v="-134.86000000000001"/>
    <n v="1839"/>
    <x v="5"/>
  </r>
  <r>
    <d v="2018-03-01T00:00:00"/>
    <x v="11"/>
    <x v="1"/>
    <n v="-6.08"/>
    <n v="82.94"/>
    <x v="5"/>
  </r>
  <r>
    <d v="2018-03-01T00:00:00"/>
    <x v="8"/>
    <x v="6"/>
    <n v="-15.12"/>
    <n v="2044"/>
    <x v="5"/>
  </r>
  <r>
    <d v="2018-03-01T00:00:00"/>
    <x v="8"/>
    <x v="2"/>
    <n v="67.27"/>
    <n v="2044"/>
    <x v="5"/>
  </r>
  <r>
    <d v="2018-03-01T00:00:00"/>
    <x v="8"/>
    <x v="3"/>
    <n v="3.03"/>
    <n v="92.19"/>
    <x v="5"/>
  </r>
  <r>
    <d v="2018-03-01T00:00:00"/>
    <x v="8"/>
    <x v="0"/>
    <n v="-17.989999999999998"/>
    <n v="205"/>
    <x v="5"/>
  </r>
  <r>
    <d v="2018-03-01T00:00:00"/>
    <x v="8"/>
    <x v="1"/>
    <n v="-0.82"/>
    <n v="9.25"/>
    <x v="5"/>
  </r>
  <r>
    <d v="2019-01-01T00:00:00"/>
    <x v="1"/>
    <x v="1"/>
    <n v="-50.03"/>
    <n v="408.88"/>
    <x v="4"/>
  </r>
  <r>
    <d v="2019-01-01T00:00:00"/>
    <x v="2"/>
    <x v="2"/>
    <n v="4023.49"/>
    <n v="90660"/>
    <x v="4"/>
  </r>
  <r>
    <d v="2019-01-01T00:00:00"/>
    <x v="2"/>
    <x v="3"/>
    <n v="181.46"/>
    <n v="4088.76"/>
    <x v="4"/>
  </r>
  <r>
    <d v="2018-03-01T00:00:00"/>
    <x v="11"/>
    <x v="0"/>
    <n v="-1647.29"/>
    <n v="22464"/>
    <x v="4"/>
  </r>
  <r>
    <d v="2018-03-01T00:00:00"/>
    <x v="11"/>
    <x v="1"/>
    <n v="-74.290000000000006"/>
    <n v="1013.13"/>
    <x v="4"/>
  </r>
  <r>
    <d v="2019-01-01T00:00:00"/>
    <x v="0"/>
    <x v="4"/>
    <n v="-16.87"/>
    <n v="183.4"/>
    <x v="3"/>
  </r>
  <r>
    <d v="2019-01-01T00:00:00"/>
    <x v="0"/>
    <x v="5"/>
    <n v="-0.76"/>
    <n v="8.2799999999999994"/>
    <x v="3"/>
  </r>
  <r>
    <d v="2019-01-01T00:00:00"/>
    <x v="1"/>
    <x v="4"/>
    <n v="-2.4500000000000002"/>
    <n v="20"/>
    <x v="3"/>
  </r>
  <r>
    <d v="2019-01-01T00:00:00"/>
    <x v="1"/>
    <x v="5"/>
    <n v="-0.11"/>
    <n v="0.91"/>
    <x v="3"/>
  </r>
  <r>
    <d v="2019-01-01T00:00:00"/>
    <x v="0"/>
    <x v="7"/>
    <n v="5.98"/>
    <n v="-65"/>
    <x v="8"/>
  </r>
  <r>
    <d v="2019-01-01T00:00:00"/>
    <x v="1"/>
    <x v="7"/>
    <n v="0.86"/>
    <n v="-7"/>
    <x v="8"/>
  </r>
  <r>
    <d v="2019-01-01T00:00:00"/>
    <x v="2"/>
    <x v="8"/>
    <n v="-3.2"/>
    <n v="-72"/>
    <x v="8"/>
  </r>
  <r>
    <d v="2019-01-01T00:00:00"/>
    <x v="0"/>
    <x v="0"/>
    <n v="-7505.02"/>
    <n v="81594"/>
    <x v="4"/>
  </r>
  <r>
    <d v="2019-01-01T00:00:00"/>
    <x v="0"/>
    <x v="1"/>
    <n v="-338.48"/>
    <n v="3679.88"/>
    <x v="4"/>
  </r>
  <r>
    <d v="2019-01-01T00:00:00"/>
    <x v="1"/>
    <x v="0"/>
    <n v="-1109.23"/>
    <n v="9066"/>
    <x v="4"/>
  </r>
  <r>
    <d v="2019-01-01T00:00:00"/>
    <x v="0"/>
    <x v="0"/>
    <n v="-33.94"/>
    <n v="369"/>
    <x v="6"/>
  </r>
  <r>
    <d v="2019-01-01T00:00:00"/>
    <x v="0"/>
    <x v="1"/>
    <n v="-1.53"/>
    <n v="16.64"/>
    <x v="6"/>
  </r>
  <r>
    <d v="2019-01-01T00:00:00"/>
    <x v="1"/>
    <x v="0"/>
    <n v="-5.0199999999999996"/>
    <n v="41"/>
    <x v="6"/>
  </r>
  <r>
    <d v="2019-01-01T00:00:00"/>
    <x v="1"/>
    <x v="1"/>
    <n v="-0.23"/>
    <n v="1.85"/>
    <x v="6"/>
  </r>
  <r>
    <d v="2019-01-01T00:00:00"/>
    <x v="2"/>
    <x v="2"/>
    <n v="18.2"/>
    <n v="410"/>
    <x v="6"/>
  </r>
  <r>
    <d v="2019-01-01T00:00:00"/>
    <x v="2"/>
    <x v="3"/>
    <n v="0.82"/>
    <n v="18.489999999999998"/>
    <x v="6"/>
  </r>
  <r>
    <d v="2019-01-01T00:00:00"/>
    <x v="0"/>
    <x v="4"/>
    <n v="-3.6"/>
    <n v="39.200000000000003"/>
    <x v="3"/>
  </r>
  <r>
    <d v="2019-01-01T00:00:00"/>
    <x v="0"/>
    <x v="5"/>
    <n v="-0.16"/>
    <n v="1.76"/>
    <x v="3"/>
  </r>
  <r>
    <d v="2019-01-01T00:00:00"/>
    <x v="1"/>
    <x v="4"/>
    <n v="-0.48"/>
    <n v="4"/>
    <x v="3"/>
  </r>
  <r>
    <d v="2019-01-01T00:00:00"/>
    <x v="1"/>
    <x v="5"/>
    <n v="-0.02"/>
    <n v="0.18"/>
    <x v="3"/>
  </r>
  <r>
    <d v="2019-01-01T00:00:00"/>
    <x v="0"/>
    <x v="0"/>
    <n v="-5296.29"/>
    <n v="57580.72"/>
    <x v="1"/>
  </r>
  <r>
    <d v="2019-01-01T00:00:00"/>
    <x v="0"/>
    <x v="1"/>
    <n v="-238.88"/>
    <n v="2596.9"/>
    <x v="1"/>
  </r>
  <r>
    <d v="2019-01-01T00:00:00"/>
    <x v="1"/>
    <x v="0"/>
    <n v="-783.18"/>
    <n v="6401"/>
    <x v="1"/>
  </r>
  <r>
    <d v="2019-01-01T00:00:00"/>
    <x v="1"/>
    <x v="1"/>
    <n v="-35.340000000000003"/>
    <n v="288.7"/>
    <x v="1"/>
  </r>
  <r>
    <d v="2019-01-01T00:00:00"/>
    <x v="2"/>
    <x v="2"/>
    <n v="2839.52"/>
    <n v="63981.72"/>
    <x v="1"/>
  </r>
  <r>
    <d v="2019-01-01T00:00:00"/>
    <x v="2"/>
    <x v="3"/>
    <n v="128.06"/>
    <n v="2885.57"/>
    <x v="1"/>
  </r>
  <r>
    <d v="2019-01-01T00:00:00"/>
    <x v="0"/>
    <x v="0"/>
    <n v="-425.69"/>
    <n v="4628"/>
    <x v="5"/>
  </r>
  <r>
    <d v="2019-01-01T00:00:00"/>
    <x v="0"/>
    <x v="1"/>
    <n v="-19.2"/>
    <n v="208.73"/>
    <x v="5"/>
  </r>
  <r>
    <d v="2019-01-01T00:00:00"/>
    <x v="1"/>
    <x v="0"/>
    <n v="-62.89"/>
    <n v="514"/>
    <x v="5"/>
  </r>
  <r>
    <d v="2019-01-01T00:00:00"/>
    <x v="1"/>
    <x v="1"/>
    <n v="-2.83"/>
    <n v="23.18"/>
    <x v="5"/>
  </r>
  <r>
    <d v="2019-01-01T00:00:00"/>
    <x v="2"/>
    <x v="2"/>
    <n v="228.2"/>
    <n v="5142"/>
    <x v="5"/>
  </r>
  <r>
    <d v="2019-01-01T00:00:00"/>
    <x v="2"/>
    <x v="3"/>
    <n v="10.29"/>
    <n v="231.92"/>
    <x v="5"/>
  </r>
  <r>
    <d v="2019-01-01T00:00:00"/>
    <x v="0"/>
    <x v="0"/>
    <n v="-14069.81"/>
    <n v="152965.84"/>
    <x v="1"/>
  </r>
  <r>
    <d v="2019-01-01T00:00:00"/>
    <x v="0"/>
    <x v="1"/>
    <n v="-634.54999999999995"/>
    <n v="6898.78"/>
    <x v="1"/>
  </r>
  <r>
    <d v="2019-01-01T00:00:00"/>
    <x v="1"/>
    <x v="0"/>
    <n v="-2107.36"/>
    <n v="17224"/>
    <x v="1"/>
  </r>
  <r>
    <d v="2019-01-01T00:00:00"/>
    <x v="1"/>
    <x v="1"/>
    <n v="-95.07"/>
    <n v="776.79"/>
    <x v="1"/>
  </r>
  <r>
    <d v="2019-01-01T00:00:00"/>
    <x v="2"/>
    <x v="2"/>
    <n v="7553.01"/>
    <n v="170189.84"/>
    <x v="1"/>
  </r>
  <r>
    <d v="2019-01-01T00:00:00"/>
    <x v="2"/>
    <x v="3"/>
    <n v="340.63"/>
    <n v="7675.57"/>
    <x v="1"/>
  </r>
  <r>
    <d v="2019-01-01T00:00:00"/>
    <x v="2"/>
    <x v="2"/>
    <n v="23.34"/>
    <n v="526"/>
    <x v="2"/>
  </r>
  <r>
    <d v="2019-01-01T00:00:00"/>
    <x v="2"/>
    <x v="3"/>
    <n v="1.05"/>
    <n v="23.72"/>
    <x v="2"/>
  </r>
  <r>
    <d v="2019-01-01T00:00:00"/>
    <x v="0"/>
    <x v="0"/>
    <n v="-18.670000000000002"/>
    <n v="203"/>
    <x v="2"/>
  </r>
  <r>
    <d v="2019-01-01T00:00:00"/>
    <x v="0"/>
    <x v="1"/>
    <n v="-0.84"/>
    <n v="9.16"/>
    <x v="2"/>
  </r>
  <r>
    <d v="2019-01-01T00:00:00"/>
    <x v="1"/>
    <x v="0"/>
    <n v="-12.48"/>
    <n v="102"/>
    <x v="2"/>
  </r>
  <r>
    <d v="2019-01-01T00:00:00"/>
    <x v="1"/>
    <x v="1"/>
    <n v="-0.56000000000000005"/>
    <n v="4.5999999999999996"/>
    <x v="2"/>
  </r>
  <r>
    <d v="2019-01-01T00:00:00"/>
    <x v="2"/>
    <x v="2"/>
    <n v="13.54"/>
    <n v="305"/>
    <x v="2"/>
  </r>
  <r>
    <d v="2019-01-01T00:00:00"/>
    <x v="2"/>
    <x v="3"/>
    <n v="0.61"/>
    <n v="13.76"/>
    <x v="2"/>
  </r>
  <r>
    <d v="2018-01-01T00:00:00"/>
    <x v="8"/>
    <x v="2"/>
    <n v="0"/>
    <n v="0.01"/>
    <x v="2"/>
  </r>
  <r>
    <d v="2018-01-01T00:00:00"/>
    <x v="8"/>
    <x v="0"/>
    <n v="0"/>
    <n v="0.01"/>
    <x v="2"/>
  </r>
  <r>
    <d v="2018-01-01T00:00:00"/>
    <x v="8"/>
    <x v="6"/>
    <n v="0"/>
    <n v="0.01"/>
    <x v="2"/>
  </r>
  <r>
    <d v="2018-01-01T00:00:00"/>
    <x v="8"/>
    <x v="2"/>
    <n v="0"/>
    <n v="0.02"/>
    <x v="1"/>
  </r>
  <r>
    <d v="2018-01-01T00:00:00"/>
    <x v="8"/>
    <x v="0"/>
    <n v="0"/>
    <n v="0.02"/>
    <x v="1"/>
  </r>
  <r>
    <d v="2018-01-01T00:00:00"/>
    <x v="8"/>
    <x v="6"/>
    <n v="0"/>
    <n v="0.02"/>
    <x v="1"/>
  </r>
  <r>
    <d v="2018-01-01T00:00:00"/>
    <x v="8"/>
    <x v="2"/>
    <n v="0"/>
    <n v="7.0000000000000007E-2"/>
    <x v="2"/>
  </r>
  <r>
    <d v="2018-01-01T00:00:00"/>
    <x v="8"/>
    <x v="0"/>
    <n v="-0.01"/>
    <n v="7.0000000000000007E-2"/>
    <x v="2"/>
  </r>
  <r>
    <d v="2018-01-01T00:00:00"/>
    <x v="8"/>
    <x v="6"/>
    <n v="0"/>
    <n v="7.0000000000000007E-2"/>
    <x v="2"/>
  </r>
  <r>
    <d v="2018-01-01T00:00:00"/>
    <x v="8"/>
    <x v="2"/>
    <n v="0.05"/>
    <n v="2.17"/>
    <x v="26"/>
  </r>
  <r>
    <d v="2018-01-01T00:00:00"/>
    <x v="8"/>
    <x v="3"/>
    <n v="0"/>
    <n v="0.06"/>
    <x v="26"/>
  </r>
  <r>
    <d v="2018-01-01T00:00:00"/>
    <x v="8"/>
    <x v="0"/>
    <n v="-0.18"/>
    <n v="2.17"/>
    <x v="26"/>
  </r>
  <r>
    <d v="2018-01-01T00:00:00"/>
    <x v="8"/>
    <x v="1"/>
    <n v="0"/>
    <n v="0.06"/>
    <x v="26"/>
  </r>
  <r>
    <d v="2018-01-01T00:00:00"/>
    <x v="8"/>
    <x v="6"/>
    <n v="0"/>
    <n v="2.17"/>
    <x v="26"/>
  </r>
  <r>
    <d v="2018-01-01T00:00:00"/>
    <x v="8"/>
    <x v="2"/>
    <n v="0.1"/>
    <n v="5.66"/>
    <x v="16"/>
  </r>
  <r>
    <d v="2018-01-01T00:00:00"/>
    <x v="8"/>
    <x v="3"/>
    <n v="0"/>
    <n v="0.15"/>
    <x v="16"/>
  </r>
  <r>
    <d v="2018-01-01T00:00:00"/>
    <x v="8"/>
    <x v="0"/>
    <n v="-0.34"/>
    <n v="5.66"/>
    <x v="16"/>
  </r>
  <r>
    <d v="2018-01-01T00:00:00"/>
    <x v="8"/>
    <x v="1"/>
    <n v="0"/>
    <n v="0.15"/>
    <x v="16"/>
  </r>
  <r>
    <d v="2018-01-01T00:00:00"/>
    <x v="8"/>
    <x v="6"/>
    <n v="0"/>
    <n v="5.66"/>
    <x v="16"/>
  </r>
  <r>
    <d v="2018-01-01T00:00:00"/>
    <x v="8"/>
    <x v="2"/>
    <n v="0.24"/>
    <n v="8.15"/>
    <x v="18"/>
  </r>
  <r>
    <d v="2018-01-01T00:00:00"/>
    <x v="8"/>
    <x v="3"/>
    <n v="0"/>
    <n v="0.33"/>
    <x v="18"/>
  </r>
  <r>
    <d v="2018-01-01T00:00:00"/>
    <x v="8"/>
    <x v="0"/>
    <n v="-0.71"/>
    <n v="8.15"/>
    <x v="18"/>
  </r>
  <r>
    <d v="2018-01-01T00:00:00"/>
    <x v="8"/>
    <x v="1"/>
    <n v="0"/>
    <n v="0.33"/>
    <x v="18"/>
  </r>
  <r>
    <d v="2018-01-01T00:00:00"/>
    <x v="8"/>
    <x v="6"/>
    <n v="0"/>
    <n v="8.15"/>
    <x v="18"/>
  </r>
  <r>
    <d v="2018-01-01T00:00:00"/>
    <x v="8"/>
    <x v="2"/>
    <n v="0.04"/>
    <n v="3.65"/>
    <x v="10"/>
  </r>
  <r>
    <d v="2018-01-01T00:00:00"/>
    <x v="8"/>
    <x v="3"/>
    <n v="0"/>
    <n v="7.0000000000000007E-2"/>
    <x v="10"/>
  </r>
  <r>
    <d v="2018-01-01T00:00:00"/>
    <x v="8"/>
    <x v="0"/>
    <n v="-0.13"/>
    <n v="3.65"/>
    <x v="10"/>
  </r>
  <r>
    <d v="2018-01-01T00:00:00"/>
    <x v="8"/>
    <x v="1"/>
    <n v="0"/>
    <n v="7.0000000000000007E-2"/>
    <x v="10"/>
  </r>
  <r>
    <d v="2018-01-01T00:00:00"/>
    <x v="8"/>
    <x v="6"/>
    <n v="0"/>
    <n v="3.65"/>
    <x v="10"/>
  </r>
  <r>
    <d v="2018-01-01T00:00:00"/>
    <x v="8"/>
    <x v="2"/>
    <n v="0"/>
    <n v="0.02"/>
    <x v="28"/>
  </r>
  <r>
    <d v="2018-01-01T00:00:00"/>
    <x v="8"/>
    <x v="0"/>
    <n v="0"/>
    <n v="0.02"/>
    <x v="28"/>
  </r>
  <r>
    <d v="2018-01-01T00:00:00"/>
    <x v="8"/>
    <x v="2"/>
    <n v="0.02"/>
    <n v="0.48"/>
    <x v="15"/>
  </r>
  <r>
    <d v="2018-01-01T00:00:00"/>
    <x v="8"/>
    <x v="3"/>
    <n v="0"/>
    <n v="0.02"/>
    <x v="15"/>
  </r>
  <r>
    <d v="2018-01-01T00:00:00"/>
    <x v="8"/>
    <x v="0"/>
    <n v="-0.04"/>
    <n v="0.48"/>
    <x v="15"/>
  </r>
  <r>
    <d v="2018-01-01T00:00:00"/>
    <x v="8"/>
    <x v="1"/>
    <n v="0"/>
    <n v="0.02"/>
    <x v="15"/>
  </r>
  <r>
    <d v="2018-01-01T00:00:00"/>
    <x v="8"/>
    <x v="2"/>
    <n v="0.01"/>
    <n v="0.38"/>
    <x v="15"/>
  </r>
  <r>
    <d v="2018-01-01T00:00:00"/>
    <x v="8"/>
    <x v="3"/>
    <n v="0"/>
    <n v="0.01"/>
    <x v="15"/>
  </r>
  <r>
    <d v="2018-01-01T00:00:00"/>
    <x v="8"/>
    <x v="0"/>
    <n v="-0.03"/>
    <n v="0.38"/>
    <x v="15"/>
  </r>
  <r>
    <d v="2018-01-01T00:00:00"/>
    <x v="8"/>
    <x v="1"/>
    <n v="0"/>
    <n v="0.01"/>
    <x v="15"/>
  </r>
  <r>
    <d v="2018-03-01T00:00:00"/>
    <x v="11"/>
    <x v="0"/>
    <n v="4.0199999999999996"/>
    <n v="-55"/>
    <x v="6"/>
  </r>
  <r>
    <d v="2018-03-01T00:00:00"/>
    <x v="11"/>
    <x v="1"/>
    <n v="0.18"/>
    <n v="-2.48"/>
    <x v="6"/>
  </r>
  <r>
    <d v="2018-03-01T00:00:00"/>
    <x v="8"/>
    <x v="6"/>
    <n v="7.74"/>
    <n v="-1046"/>
    <x v="6"/>
  </r>
  <r>
    <d v="2018-03-01T00:00:00"/>
    <x v="11"/>
    <x v="0"/>
    <n v="-28854.52"/>
    <n v="393481.08"/>
    <x v="2"/>
  </r>
  <r>
    <d v="2018-03-01T00:00:00"/>
    <x v="11"/>
    <x v="1"/>
    <n v="-1301.33"/>
    <n v="17746.21"/>
    <x v="2"/>
  </r>
  <r>
    <d v="2018-03-01T00:00:00"/>
    <x v="8"/>
    <x v="3"/>
    <n v="964.13"/>
    <n v="29308.01"/>
    <x v="2"/>
  </r>
  <r>
    <d v="2018-03-01T00:00:00"/>
    <x v="8"/>
    <x v="0"/>
    <n v="-278.42"/>
    <n v="3172.22"/>
    <x v="2"/>
  </r>
  <r>
    <d v="2018-02-01T00:00:00"/>
    <x v="8"/>
    <x v="6"/>
    <n v="-2655.64"/>
    <n v="358864.12"/>
    <x v="26"/>
  </r>
  <r>
    <d v="2018-02-01T00:00:00"/>
    <x v="11"/>
    <x v="0"/>
    <n v="-189.57"/>
    <n v="2585"/>
    <x v="5"/>
  </r>
  <r>
    <d v="2018-02-01T00:00:00"/>
    <x v="11"/>
    <x v="1"/>
    <n v="-8.57"/>
    <n v="116.59"/>
    <x v="5"/>
  </r>
  <r>
    <d v="2018-02-01T00:00:00"/>
    <x v="8"/>
    <x v="6"/>
    <n v="-53.95"/>
    <n v="7290"/>
    <x v="5"/>
  </r>
  <r>
    <d v="2018-02-01T00:00:00"/>
    <x v="11"/>
    <x v="0"/>
    <n v="-378.88"/>
    <n v="5166.84"/>
    <x v="7"/>
  </r>
  <r>
    <d v="2018-02-01T00:00:00"/>
    <x v="11"/>
    <x v="1"/>
    <n v="-17.079999999999998"/>
    <n v="233.02"/>
    <x v="7"/>
  </r>
  <r>
    <d v="2018-02-01T00:00:00"/>
    <x v="8"/>
    <x v="6"/>
    <n v="-107.74"/>
    <n v="14560.84"/>
    <x v="7"/>
  </r>
  <r>
    <d v="2018-02-01T00:00:00"/>
    <x v="8"/>
    <x v="2"/>
    <n v="239.84"/>
    <n v="7290"/>
    <x v="5"/>
  </r>
  <r>
    <d v="2018-02-01T00:00:00"/>
    <x v="8"/>
    <x v="3"/>
    <n v="10.82"/>
    <n v="328.8"/>
    <x v="5"/>
  </r>
  <r>
    <d v="2018-02-01T00:00:00"/>
    <x v="8"/>
    <x v="0"/>
    <n v="-412.97"/>
    <n v="4705"/>
    <x v="5"/>
  </r>
  <r>
    <d v="2018-02-01T00:00:00"/>
    <x v="8"/>
    <x v="1"/>
    <n v="-18.64"/>
    <n v="212.2"/>
    <x v="5"/>
  </r>
  <r>
    <d v="2018-02-01T00:00:00"/>
    <x v="11"/>
    <x v="0"/>
    <n v="-229.15"/>
    <n v="3124.98"/>
    <x v="1"/>
  </r>
  <r>
    <d v="2018-02-01T00:00:00"/>
    <x v="11"/>
    <x v="1"/>
    <n v="-10.33"/>
    <n v="140.94"/>
    <x v="1"/>
  </r>
  <r>
    <d v="2018-02-01T00:00:00"/>
    <x v="8"/>
    <x v="6"/>
    <n v="-65.17"/>
    <n v="8806.98"/>
    <x v="1"/>
  </r>
  <r>
    <d v="2018-02-01T00:00:00"/>
    <x v="11"/>
    <x v="0"/>
    <n v="-23.41"/>
    <n v="319.20999999999998"/>
    <x v="7"/>
  </r>
  <r>
    <d v="2018-02-01T00:00:00"/>
    <x v="11"/>
    <x v="1"/>
    <n v="-1.06"/>
    <n v="14.4"/>
    <x v="7"/>
  </r>
  <r>
    <d v="2018-02-01T00:00:00"/>
    <x v="8"/>
    <x v="6"/>
    <n v="-6.65"/>
    <n v="899.21"/>
    <x v="7"/>
  </r>
  <r>
    <d v="2018-02-01T00:00:00"/>
    <x v="8"/>
    <x v="2"/>
    <n v="29.58"/>
    <n v="899.21"/>
    <x v="7"/>
  </r>
  <r>
    <d v="2018-02-01T00:00:00"/>
    <x v="8"/>
    <x v="2"/>
    <n v="479.05"/>
    <n v="14560.84"/>
    <x v="7"/>
  </r>
  <r>
    <d v="2018-02-01T00:00:00"/>
    <x v="8"/>
    <x v="3"/>
    <n v="21.6"/>
    <n v="656.7"/>
    <x v="7"/>
  </r>
  <r>
    <d v="2018-02-01T00:00:00"/>
    <x v="8"/>
    <x v="0"/>
    <n v="-824.52"/>
    <n v="9394"/>
    <x v="7"/>
  </r>
  <r>
    <d v="2018-02-01T00:00:00"/>
    <x v="8"/>
    <x v="1"/>
    <n v="-37.19"/>
    <n v="423.67"/>
    <x v="7"/>
  </r>
  <r>
    <d v="2018-02-01T00:00:00"/>
    <x v="11"/>
    <x v="0"/>
    <n v="-18999.63"/>
    <n v="259097.53"/>
    <x v="1"/>
  </r>
  <r>
    <d v="2018-02-01T00:00:00"/>
    <x v="11"/>
    <x v="1"/>
    <n v="-856.92"/>
    <n v="11685.3"/>
    <x v="1"/>
  </r>
  <r>
    <d v="2018-02-01T00:00:00"/>
    <x v="11"/>
    <x v="4"/>
    <n v="-109.63"/>
    <n v="1494.57"/>
    <x v="3"/>
  </r>
  <r>
    <d v="2018-02-01T00:00:00"/>
    <x v="11"/>
    <x v="5"/>
    <n v="-4.92"/>
    <n v="67.42"/>
    <x v="3"/>
  </r>
  <r>
    <d v="2018-02-01T00:00:00"/>
    <x v="8"/>
    <x v="6"/>
    <n v="-3.06"/>
    <n v="414"/>
    <x v="5"/>
  </r>
  <r>
    <d v="2018-02-01T00:00:00"/>
    <x v="8"/>
    <x v="2"/>
    <n v="13.62"/>
    <n v="414"/>
    <x v="5"/>
  </r>
  <r>
    <d v="2018-02-01T00:00:00"/>
    <x v="8"/>
    <x v="3"/>
    <n v="0.61"/>
    <n v="18.670000000000002"/>
    <x v="5"/>
  </r>
  <r>
    <d v="2018-02-01T00:00:00"/>
    <x v="8"/>
    <x v="0"/>
    <n v="-26.95"/>
    <n v="307"/>
    <x v="5"/>
  </r>
  <r>
    <d v="2018-02-01T00:00:00"/>
    <x v="8"/>
    <x v="1"/>
    <n v="-1.22"/>
    <n v="13.85"/>
    <x v="5"/>
  </r>
  <r>
    <d v="2018-02-01T00:00:00"/>
    <x v="8"/>
    <x v="3"/>
    <n v="1.33"/>
    <n v="40.56"/>
    <x v="7"/>
  </r>
  <r>
    <d v="2018-02-01T00:00:00"/>
    <x v="8"/>
    <x v="0"/>
    <n v="-50.91"/>
    <n v="580"/>
    <x v="7"/>
  </r>
  <r>
    <d v="2018-02-01T00:00:00"/>
    <x v="8"/>
    <x v="1"/>
    <n v="-2.2999999999999998"/>
    <n v="26.16"/>
    <x v="7"/>
  </r>
  <r>
    <d v="2018-02-01T00:00:00"/>
    <x v="11"/>
    <x v="0"/>
    <n v="-320.97000000000003"/>
    <n v="4377"/>
    <x v="4"/>
  </r>
  <r>
    <d v="2018-02-01T00:00:00"/>
    <x v="11"/>
    <x v="1"/>
    <n v="-14.48"/>
    <n v="197.4"/>
    <x v="4"/>
  </r>
  <r>
    <d v="2018-02-01T00:00:00"/>
    <x v="11"/>
    <x v="0"/>
    <n v="-18446.68"/>
    <n v="251552.28"/>
    <x v="2"/>
  </r>
  <r>
    <d v="2018-02-01T00:00:00"/>
    <x v="11"/>
    <x v="1"/>
    <n v="-832.03"/>
    <n v="11344.99"/>
    <x v="2"/>
  </r>
  <r>
    <d v="2018-02-01T00:00:00"/>
    <x v="8"/>
    <x v="2"/>
    <n v="167.79"/>
    <n v="5100"/>
    <x v="0"/>
  </r>
  <r>
    <d v="2018-02-01T00:00:00"/>
    <x v="8"/>
    <x v="3"/>
    <n v="7.57"/>
    <n v="230.01"/>
    <x v="0"/>
  </r>
  <r>
    <d v="2018-02-01T00:00:00"/>
    <x v="8"/>
    <x v="0"/>
    <n v="-332.12"/>
    <n v="3784"/>
    <x v="0"/>
  </r>
  <r>
    <d v="2018-02-01T00:00:00"/>
    <x v="8"/>
    <x v="1"/>
    <n v="-14.98"/>
    <n v="170.66"/>
    <x v="0"/>
  </r>
  <r>
    <d v="2018-02-01T00:00:00"/>
    <x v="8"/>
    <x v="2"/>
    <n v="557.98"/>
    <n v="16960"/>
    <x v="4"/>
  </r>
  <r>
    <d v="2018-02-01T00:00:00"/>
    <x v="8"/>
    <x v="3"/>
    <n v="25.17"/>
    <n v="764.9"/>
    <x v="4"/>
  </r>
  <r>
    <d v="2018-02-01T00:00:00"/>
    <x v="8"/>
    <x v="0"/>
    <n v="-1104.4100000000001"/>
    <n v="12583"/>
    <x v="4"/>
  </r>
  <r>
    <d v="2018-02-01T00:00:00"/>
    <x v="8"/>
    <x v="1"/>
    <n v="-49.81"/>
    <n v="567.49"/>
    <x v="4"/>
  </r>
  <r>
    <d v="2018-02-01T00:00:00"/>
    <x v="11"/>
    <x v="4"/>
    <n v="-1.98"/>
    <n v="27.02"/>
    <x v="3"/>
  </r>
  <r>
    <d v="2018-02-01T00:00:00"/>
    <x v="11"/>
    <x v="5"/>
    <n v="-0.09"/>
    <n v="1.22"/>
    <x v="3"/>
  </r>
  <r>
    <d v="2018-02-01T00:00:00"/>
    <x v="11"/>
    <x v="0"/>
    <n v="-13.2"/>
    <n v="180"/>
    <x v="14"/>
  </r>
  <r>
    <d v="2018-02-01T00:00:00"/>
    <x v="11"/>
    <x v="1"/>
    <n v="-0.6"/>
    <n v="8.1199999999999992"/>
    <x v="14"/>
  </r>
  <r>
    <d v="2018-02-01T00:00:00"/>
    <x v="8"/>
    <x v="6"/>
    <n v="-5.17"/>
    <n v="698"/>
    <x v="14"/>
  </r>
  <r>
    <d v="2018-02-01T00:00:00"/>
    <x v="8"/>
    <x v="2"/>
    <n v="22.96"/>
    <n v="698"/>
    <x v="14"/>
  </r>
  <r>
    <d v="2018-02-01T00:00:00"/>
    <x v="8"/>
    <x v="3"/>
    <n v="1.04"/>
    <n v="31.48"/>
    <x v="14"/>
  </r>
  <r>
    <d v="2018-02-01T00:00:00"/>
    <x v="8"/>
    <x v="0"/>
    <n v="-45.46"/>
    <n v="518"/>
    <x v="14"/>
  </r>
  <r>
    <d v="2018-02-01T00:00:00"/>
    <x v="8"/>
    <x v="1"/>
    <n v="-2.0499999999999998"/>
    <n v="23.36"/>
    <x v="14"/>
  </r>
  <r>
    <d v="2018-02-01T00:00:00"/>
    <x v="11"/>
    <x v="0"/>
    <n v="-19.21"/>
    <n v="262"/>
    <x v="6"/>
  </r>
  <r>
    <d v="2018-02-01T00:00:00"/>
    <x v="11"/>
    <x v="1"/>
    <n v="-0.87"/>
    <n v="11.82"/>
    <x v="6"/>
  </r>
  <r>
    <d v="2018-02-01T00:00:00"/>
    <x v="8"/>
    <x v="6"/>
    <n v="-7.51"/>
    <n v="1015"/>
    <x v="6"/>
  </r>
  <r>
    <d v="2018-02-01T00:00:00"/>
    <x v="8"/>
    <x v="2"/>
    <n v="33.39"/>
    <n v="1015"/>
    <x v="6"/>
  </r>
  <r>
    <d v="2018-02-01T00:00:00"/>
    <x v="8"/>
    <x v="3"/>
    <n v="1.51"/>
    <n v="45.78"/>
    <x v="6"/>
  </r>
  <r>
    <d v="2018-02-01T00:00:00"/>
    <x v="8"/>
    <x v="0"/>
    <n v="-66.09"/>
    <n v="753"/>
    <x v="6"/>
  </r>
  <r>
    <d v="2018-02-01T00:00:00"/>
    <x v="8"/>
    <x v="1"/>
    <n v="-2.98"/>
    <n v="33.96"/>
    <x v="6"/>
  </r>
  <r>
    <d v="2018-02-01T00:00:00"/>
    <x v="8"/>
    <x v="4"/>
    <n v="-6.93"/>
    <n v="79"/>
    <x v="3"/>
  </r>
  <r>
    <d v="2018-02-01T00:00:00"/>
    <x v="8"/>
    <x v="5"/>
    <n v="-0.31"/>
    <n v="3.56"/>
    <x v="3"/>
  </r>
  <r>
    <d v="2018-02-01T00:00:00"/>
    <x v="11"/>
    <x v="0"/>
    <n v="-96.5"/>
    <n v="1316"/>
    <x v="0"/>
  </r>
  <r>
    <d v="2018-02-01T00:00:00"/>
    <x v="11"/>
    <x v="1"/>
    <n v="-4.3499999999999996"/>
    <n v="59.35"/>
    <x v="0"/>
  </r>
  <r>
    <d v="2018-02-01T00:00:00"/>
    <x v="11"/>
    <x v="0"/>
    <n v="-712.89"/>
    <n v="9721.43"/>
    <x v="1"/>
  </r>
  <r>
    <d v="2018-02-01T00:00:00"/>
    <x v="11"/>
    <x v="1"/>
    <n v="-32.159999999999997"/>
    <n v="438.45"/>
    <x v="1"/>
  </r>
  <r>
    <d v="2018-02-01T00:00:00"/>
    <x v="8"/>
    <x v="6"/>
    <n v="-278.8"/>
    <n v="37675.43"/>
    <x v="1"/>
  </r>
  <r>
    <d v="2018-02-01T00:00:00"/>
    <x v="8"/>
    <x v="2"/>
    <n v="1239.51"/>
    <n v="37675.43"/>
    <x v="1"/>
  </r>
  <r>
    <d v="2018-02-01T00:00:00"/>
    <x v="8"/>
    <x v="3"/>
    <n v="55.9"/>
    <n v="1699.17"/>
    <x v="1"/>
  </r>
  <r>
    <d v="2018-02-01T00:00:00"/>
    <x v="8"/>
    <x v="0"/>
    <n v="-2453.52"/>
    <n v="27954"/>
    <x v="1"/>
  </r>
  <r>
    <d v="2018-02-01T00:00:00"/>
    <x v="8"/>
    <x v="1"/>
    <n v="-110.66"/>
    <n v="1260.72"/>
    <x v="1"/>
  </r>
  <r>
    <d v="2018-02-01T00:00:00"/>
    <x v="11"/>
    <x v="0"/>
    <n v="-7.85"/>
    <n v="107"/>
    <x v="5"/>
  </r>
  <r>
    <d v="2018-02-01T00:00:00"/>
    <x v="11"/>
    <x v="1"/>
    <n v="-0.35"/>
    <n v="4.83"/>
    <x v="5"/>
  </r>
  <r>
    <d v="2018-02-01T00:00:00"/>
    <x v="11"/>
    <x v="0"/>
    <n v="-2724.01"/>
    <n v="37145.980000000003"/>
    <x v="2"/>
  </r>
  <r>
    <d v="2018-02-01T00:00:00"/>
    <x v="11"/>
    <x v="1"/>
    <n v="-122.86"/>
    <n v="1675.3"/>
    <x v="2"/>
  </r>
  <r>
    <d v="2018-02-01T00:00:00"/>
    <x v="11"/>
    <x v="4"/>
    <n v="-1.48"/>
    <n v="20.12"/>
    <x v="3"/>
  </r>
  <r>
    <d v="2018-02-01T00:00:00"/>
    <x v="11"/>
    <x v="5"/>
    <n v="-7.0000000000000007E-2"/>
    <n v="0.91"/>
    <x v="3"/>
  </r>
  <r>
    <d v="2018-02-01T00:00:00"/>
    <x v="8"/>
    <x v="4"/>
    <n v="-5.09"/>
    <n v="58"/>
    <x v="3"/>
  </r>
  <r>
    <d v="2018-02-01T00:00:00"/>
    <x v="8"/>
    <x v="5"/>
    <n v="-0.23"/>
    <n v="2.62"/>
    <x v="3"/>
  </r>
  <r>
    <d v="2018-02-01T00:00:00"/>
    <x v="8"/>
    <x v="4"/>
    <n v="-44.24"/>
    <n v="504"/>
    <x v="3"/>
  </r>
  <r>
    <d v="2018-02-01T00:00:00"/>
    <x v="8"/>
    <x v="5"/>
    <n v="-1.99"/>
    <n v="22.73"/>
    <x v="3"/>
  </r>
  <r>
    <d v="2018-02-01T00:00:00"/>
    <x v="11"/>
    <x v="0"/>
    <n v="-236.87"/>
    <n v="3230.05"/>
    <x v="1"/>
  </r>
  <r>
    <d v="2018-02-01T00:00:00"/>
    <x v="11"/>
    <x v="1"/>
    <n v="-10.68"/>
    <n v="145.66999999999999"/>
    <x v="1"/>
  </r>
  <r>
    <d v="2018-02-01T00:00:00"/>
    <x v="8"/>
    <x v="6"/>
    <n v="-92.62"/>
    <n v="12516.05"/>
    <x v="1"/>
  </r>
  <r>
    <d v="2018-02-01T00:00:00"/>
    <x v="8"/>
    <x v="3"/>
    <n v="18.57"/>
    <n v="564.48"/>
    <x v="1"/>
  </r>
  <r>
    <d v="2018-02-01T00:00:00"/>
    <x v="8"/>
    <x v="0"/>
    <n v="-815.04"/>
    <n v="9286"/>
    <x v="1"/>
  </r>
  <r>
    <d v="2018-02-01T00:00:00"/>
    <x v="8"/>
    <x v="1"/>
    <n v="-36.76"/>
    <n v="418.79"/>
    <x v="1"/>
  </r>
  <r>
    <d v="2018-02-01T00:00:00"/>
    <x v="8"/>
    <x v="2"/>
    <n v="411.78"/>
    <n v="12516.05"/>
    <x v="1"/>
  </r>
  <r>
    <d v="2018-02-01T00:00:00"/>
    <x v="11"/>
    <x v="0"/>
    <n v="-4111.71"/>
    <n v="56069.36"/>
    <x v="2"/>
  </r>
  <r>
    <d v="2018-02-01T00:00:00"/>
    <x v="11"/>
    <x v="1"/>
    <n v="-185.47"/>
    <n v="2528.6999999999998"/>
    <x v="2"/>
  </r>
  <r>
    <d v="2018-02-01T00:00:00"/>
    <x v="8"/>
    <x v="3"/>
    <n v="3.88"/>
    <n v="117.75"/>
    <x v="6"/>
  </r>
  <r>
    <d v="2018-02-01T00:00:00"/>
    <x v="8"/>
    <x v="0"/>
    <n v="-173"/>
    <n v="1971"/>
    <x v="6"/>
  </r>
  <r>
    <d v="2018-02-01T00:00:00"/>
    <x v="8"/>
    <x v="1"/>
    <n v="-7.81"/>
    <n v="88.89"/>
    <x v="6"/>
  </r>
  <r>
    <d v="2018-02-01T00:00:00"/>
    <x v="11"/>
    <x v="0"/>
    <n v="-3030.45"/>
    <n v="41326.49"/>
    <x v="1"/>
  </r>
  <r>
    <d v="2018-02-01T00:00:00"/>
    <x v="11"/>
    <x v="1"/>
    <n v="-136.66999999999999"/>
    <n v="1863.85"/>
    <x v="1"/>
  </r>
  <r>
    <d v="2018-02-01T00:00:00"/>
    <x v="11"/>
    <x v="5"/>
    <n v="-0.57999999999999996"/>
    <n v="7.89"/>
    <x v="3"/>
  </r>
  <r>
    <d v="2018-02-01T00:00:00"/>
    <x v="11"/>
    <x v="4"/>
    <n v="-12.83"/>
    <n v="174.9"/>
    <x v="3"/>
  </r>
  <r>
    <d v="2018-02-01T00:00:00"/>
    <x v="8"/>
    <x v="2"/>
    <n v="138.34"/>
    <n v="4205"/>
    <x v="14"/>
  </r>
  <r>
    <d v="2018-02-01T00:00:00"/>
    <x v="8"/>
    <x v="3"/>
    <n v="6.24"/>
    <n v="189.64"/>
    <x v="14"/>
  </r>
  <r>
    <d v="2018-02-01T00:00:00"/>
    <x v="8"/>
    <x v="0"/>
    <n v="-273.83999999999997"/>
    <n v="3120"/>
    <x v="14"/>
  </r>
  <r>
    <d v="2018-03-01T00:00:00"/>
    <x v="10"/>
    <x v="5"/>
    <n v="-7.0000000000000007E-2"/>
    <n v="0.93"/>
    <x v="3"/>
  </r>
  <r>
    <d v="2018-03-01T00:00:00"/>
    <x v="11"/>
    <x v="4"/>
    <n v="-3.67"/>
    <n v="50"/>
    <x v="3"/>
  </r>
  <r>
    <d v="2018-03-01T00:00:00"/>
    <x v="11"/>
    <x v="5"/>
    <n v="-0.16"/>
    <n v="2.25"/>
    <x v="3"/>
  </r>
  <r>
    <d v="2018-03-01T00:00:00"/>
    <x v="10"/>
    <x v="0"/>
    <n v="-705.89"/>
    <n v="8961.59"/>
    <x v="1"/>
  </r>
  <r>
    <d v="2018-03-01T00:00:00"/>
    <x v="10"/>
    <x v="1"/>
    <n v="-31.82"/>
    <n v="404.17"/>
    <x v="1"/>
  </r>
  <r>
    <d v="2018-03-01T00:00:00"/>
    <x v="11"/>
    <x v="0"/>
    <n v="-1643.17"/>
    <n v="22408"/>
    <x v="1"/>
  </r>
  <r>
    <d v="2018-03-01T00:00:00"/>
    <x v="11"/>
    <x v="1"/>
    <n v="-74.12"/>
    <n v="1010.6"/>
    <x v="1"/>
  </r>
  <r>
    <d v="2018-03-01T00:00:00"/>
    <x v="8"/>
    <x v="2"/>
    <n v="1032.05"/>
    <n v="31369.59"/>
    <x v="1"/>
  </r>
  <r>
    <d v="2018-03-01T00:00:00"/>
    <x v="8"/>
    <x v="3"/>
    <n v="46.55"/>
    <n v="1414.79"/>
    <x v="1"/>
  </r>
  <r>
    <d v="2018-03-01T00:00:00"/>
    <x v="10"/>
    <x v="0"/>
    <n v="-232.29"/>
    <n v="2949"/>
    <x v="1"/>
  </r>
  <r>
    <d v="2018-03-01T00:00:00"/>
    <x v="10"/>
    <x v="1"/>
    <n v="-10.48"/>
    <n v="133"/>
    <x v="1"/>
  </r>
  <r>
    <d v="2018-03-01T00:00:00"/>
    <x v="11"/>
    <x v="0"/>
    <n v="-540.74"/>
    <n v="7374"/>
    <x v="1"/>
  </r>
  <r>
    <d v="2018-03-01T00:00:00"/>
    <x v="11"/>
    <x v="1"/>
    <n v="-24.38"/>
    <n v="332.57"/>
    <x v="1"/>
  </r>
  <r>
    <d v="2018-03-01T00:00:00"/>
    <x v="8"/>
    <x v="2"/>
    <n v="339.62"/>
    <n v="10323"/>
    <x v="1"/>
  </r>
  <r>
    <d v="2018-03-01T00:00:00"/>
    <x v="8"/>
    <x v="3"/>
    <n v="15.31"/>
    <n v="465.57"/>
    <x v="1"/>
  </r>
  <r>
    <d v="2018-03-01T00:00:00"/>
    <x v="8"/>
    <x v="6"/>
    <n v="-76.38"/>
    <n v="10323"/>
    <x v="1"/>
  </r>
  <r>
    <d v="2018-03-01T00:00:00"/>
    <x v="10"/>
    <x v="0"/>
    <n v="-9.2899999999999991"/>
    <n v="118"/>
    <x v="5"/>
  </r>
  <r>
    <d v="2018-03-01T00:00:00"/>
    <x v="10"/>
    <x v="1"/>
    <n v="-0.42"/>
    <n v="5.32"/>
    <x v="5"/>
  </r>
  <r>
    <d v="2018-03-01T00:00:00"/>
    <x v="11"/>
    <x v="0"/>
    <n v="-21.71"/>
    <n v="296"/>
    <x v="5"/>
  </r>
  <r>
    <d v="2018-03-01T00:00:00"/>
    <x v="11"/>
    <x v="1"/>
    <n v="-0.98"/>
    <n v="13.35"/>
    <x v="5"/>
  </r>
  <r>
    <d v="2018-03-01T00:00:00"/>
    <x v="8"/>
    <x v="6"/>
    <n v="-3.06"/>
    <n v="414"/>
    <x v="5"/>
  </r>
  <r>
    <d v="2018-03-01T00:00:00"/>
    <x v="10"/>
    <x v="0"/>
    <n v="-3088.6"/>
    <n v="39210.379999999997"/>
    <x v="1"/>
  </r>
  <r>
    <d v="2018-03-01T00:00:00"/>
    <x v="10"/>
    <x v="1"/>
    <n v="-139.32"/>
    <n v="1768.36"/>
    <x v="1"/>
  </r>
  <r>
    <d v="2018-03-01T00:00:00"/>
    <x v="10"/>
    <x v="4"/>
    <n v="-13.8"/>
    <n v="175.2"/>
    <x v="3"/>
  </r>
  <r>
    <d v="2018-03-01T00:00:00"/>
    <x v="10"/>
    <x v="5"/>
    <n v="-0.62"/>
    <n v="7.9"/>
    <x v="3"/>
  </r>
  <r>
    <d v="2018-03-01T00:00:00"/>
    <x v="11"/>
    <x v="4"/>
    <n v="-32.119999999999997"/>
    <n v="438"/>
    <x v="3"/>
  </r>
  <r>
    <d v="2018-03-01T00:00:00"/>
    <x v="11"/>
    <x v="5"/>
    <n v="-1.45"/>
    <n v="19.75"/>
    <x v="3"/>
  </r>
  <r>
    <d v="2018-02-01T00:00:00"/>
    <x v="8"/>
    <x v="2"/>
    <n v="9262.56"/>
    <n v="281534.75"/>
    <x v="2"/>
  </r>
  <r>
    <d v="2018-02-01T00:00:00"/>
    <x v="8"/>
    <x v="3"/>
    <n v="417.79"/>
    <n v="12697.36"/>
    <x v="2"/>
  </r>
  <r>
    <d v="2018-02-01T00:00:00"/>
    <x v="8"/>
    <x v="2"/>
    <n v="18.62"/>
    <n v="566"/>
    <x v="1"/>
  </r>
  <r>
    <d v="2018-02-01T00:00:00"/>
    <x v="8"/>
    <x v="3"/>
    <n v="0.84"/>
    <n v="25.53"/>
    <x v="1"/>
  </r>
  <r>
    <d v="2018-02-01T00:00:00"/>
    <x v="8"/>
    <x v="0"/>
    <n v="-49.69"/>
    <n v="566"/>
    <x v="1"/>
  </r>
  <r>
    <d v="2018-02-01T00:00:00"/>
    <x v="8"/>
    <x v="1"/>
    <n v="-2.2400000000000002"/>
    <n v="25.53"/>
    <x v="1"/>
  </r>
  <r>
    <d v="2018-02-01T00:00:00"/>
    <x v="8"/>
    <x v="6"/>
    <n v="-4.1900000000000004"/>
    <n v="566"/>
    <x v="1"/>
  </r>
  <r>
    <d v="2018-02-01T00:00:00"/>
    <x v="8"/>
    <x v="0"/>
    <n v="-24706.86"/>
    <n v="281494.74"/>
    <x v="2"/>
  </r>
  <r>
    <d v="2018-02-01T00:00:00"/>
    <x v="8"/>
    <x v="1"/>
    <n v="-1114.2"/>
    <n v="12695.56"/>
    <x v="2"/>
  </r>
  <r>
    <d v="2018-02-01T00:00:00"/>
    <x v="8"/>
    <x v="6"/>
    <n v="-2083.42"/>
    <n v="281534.75"/>
    <x v="2"/>
  </r>
  <r>
    <d v="2018-02-01T00:00:00"/>
    <x v="8"/>
    <x v="3"/>
    <n v="666"/>
    <n v="20244.11"/>
    <x v="2"/>
  </r>
  <r>
    <d v="2018-02-01T00:00:00"/>
    <x v="8"/>
    <x v="0"/>
    <n v="-39397.57"/>
    <n v="448872.67"/>
    <x v="2"/>
  </r>
  <r>
    <d v="2018-02-01T00:00:00"/>
    <x v="8"/>
    <x v="1"/>
    <n v="-1776.89"/>
    <n v="20244.11"/>
    <x v="2"/>
  </r>
  <r>
    <d v="2018-02-01T00:00:00"/>
    <x v="8"/>
    <x v="6"/>
    <n v="-3322.09"/>
    <n v="448872.78"/>
    <x v="2"/>
  </r>
  <r>
    <d v="2018-02-01T00:00:00"/>
    <x v="8"/>
    <x v="2"/>
    <n v="14767.93"/>
    <n v="448872.78"/>
    <x v="2"/>
  </r>
  <r>
    <d v="2018-01-01T00:00:00"/>
    <x v="8"/>
    <x v="3"/>
    <n v="0.77"/>
    <n v="23.41"/>
    <x v="2"/>
  </r>
  <r>
    <d v="2018-01-01T00:00:00"/>
    <x v="8"/>
    <x v="0"/>
    <n v="-45.55"/>
    <n v="519"/>
    <x v="2"/>
  </r>
  <r>
    <d v="2018-01-01T00:00:00"/>
    <x v="8"/>
    <x v="1"/>
    <n v="-2.0499999999999998"/>
    <n v="23.41"/>
    <x v="2"/>
  </r>
  <r>
    <d v="2018-01-01T00:00:00"/>
    <x v="8"/>
    <x v="6"/>
    <n v="-3.84"/>
    <n v="519"/>
    <x v="2"/>
  </r>
  <r>
    <d v="2018-01-01T00:00:00"/>
    <x v="8"/>
    <x v="2"/>
    <n v="17.079999999999998"/>
    <n v="519"/>
    <x v="2"/>
  </r>
  <r>
    <d v="2018-01-01T00:00:00"/>
    <x v="8"/>
    <x v="2"/>
    <n v="147.72"/>
    <n v="4490"/>
    <x v="14"/>
  </r>
  <r>
    <d v="2018-01-01T00:00:00"/>
    <x v="8"/>
    <x v="3"/>
    <n v="6.66"/>
    <n v="202.5"/>
    <x v="14"/>
  </r>
  <r>
    <d v="2018-01-01T00:00:00"/>
    <x v="8"/>
    <x v="0"/>
    <n v="-394.09"/>
    <n v="4490"/>
    <x v="14"/>
  </r>
  <r>
    <d v="2018-01-01T00:00:00"/>
    <x v="8"/>
    <x v="1"/>
    <n v="-17.77"/>
    <n v="202.5"/>
    <x v="14"/>
  </r>
  <r>
    <d v="2018-01-01T00:00:00"/>
    <x v="8"/>
    <x v="6"/>
    <n v="-33.229999999999997"/>
    <n v="4490"/>
    <x v="14"/>
  </r>
  <r>
    <d v="2018-03-01T00:00:00"/>
    <x v="11"/>
    <x v="1"/>
    <n v="-27.04"/>
    <n v="368.55"/>
    <x v="2"/>
  </r>
  <r>
    <d v="2018-03-01T00:00:00"/>
    <x v="8"/>
    <x v="6"/>
    <n v="-60.5"/>
    <n v="8172.01"/>
    <x v="2"/>
  </r>
  <r>
    <d v="2018-03-01T00:00:00"/>
    <x v="10"/>
    <x v="4"/>
    <n v="-0.21"/>
    <n v="2.8"/>
    <x v="25"/>
  </r>
  <r>
    <d v="2018-03-01T00:00:00"/>
    <x v="10"/>
    <x v="5"/>
    <n v="0"/>
    <n v="0.14000000000000001"/>
    <x v="25"/>
  </r>
  <r>
    <d v="2018-03-01T00:00:00"/>
    <x v="11"/>
    <x v="4"/>
    <n v="-98.99"/>
    <n v="1349.6"/>
    <x v="25"/>
  </r>
  <r>
    <d v="2018-03-01T00:00:00"/>
    <x v="11"/>
    <x v="5"/>
    <n v="-4.4400000000000004"/>
    <n v="60.85"/>
    <x v="25"/>
  </r>
  <r>
    <d v="2018-03-01T00:00:00"/>
    <x v="8"/>
    <x v="2"/>
    <n v="268.87"/>
    <n v="8172.01"/>
    <x v="2"/>
  </r>
  <r>
    <d v="2018-03-01T00:00:00"/>
    <x v="8"/>
    <x v="3"/>
    <n v="12.11"/>
    <n v="368.55"/>
    <x v="2"/>
  </r>
  <r>
    <d v="2018-03-01T00:00:00"/>
    <x v="8"/>
    <x v="0"/>
    <n v="-740.78"/>
    <n v="8440"/>
    <x v="2"/>
  </r>
  <r>
    <d v="2018-03-01T00:00:00"/>
    <x v="8"/>
    <x v="1"/>
    <n v="-33.409999999999997"/>
    <n v="380.64"/>
    <x v="2"/>
  </r>
  <r>
    <d v="2018-03-01T00:00:00"/>
    <x v="11"/>
    <x v="0"/>
    <n v="-0.95"/>
    <n v="13"/>
    <x v="5"/>
  </r>
  <r>
    <d v="2018-03-01T00:00:00"/>
    <x v="11"/>
    <x v="1"/>
    <n v="-0.04"/>
    <n v="0.59"/>
    <x v="5"/>
  </r>
  <r>
    <d v="2018-03-01T00:00:00"/>
    <x v="8"/>
    <x v="6"/>
    <n v="-0.1"/>
    <n v="13"/>
    <x v="5"/>
  </r>
  <r>
    <d v="2018-03-01T00:00:00"/>
    <x v="8"/>
    <x v="2"/>
    <n v="0.43"/>
    <n v="13"/>
    <x v="5"/>
  </r>
  <r>
    <d v="2018-03-01T00:00:00"/>
    <x v="8"/>
    <x v="3"/>
    <n v="0.02"/>
    <n v="0.59"/>
    <x v="5"/>
  </r>
  <r>
    <d v="2018-03-01T00:00:00"/>
    <x v="10"/>
    <x v="0"/>
    <n v="-0.05"/>
    <n v="0.64"/>
    <x v="1"/>
  </r>
  <r>
    <d v="2018-03-01T00:00:00"/>
    <x v="10"/>
    <x v="1"/>
    <n v="0"/>
    <n v="0.03"/>
    <x v="1"/>
  </r>
  <r>
    <d v="2018-03-01T00:00:00"/>
    <x v="11"/>
    <x v="0"/>
    <n v="-1800.84"/>
    <n v="24558"/>
    <x v="1"/>
  </r>
  <r>
    <d v="2018-03-01T00:00:00"/>
    <x v="11"/>
    <x v="1"/>
    <n v="-81.22"/>
    <n v="1107.56"/>
    <x v="1"/>
  </r>
  <r>
    <d v="2018-03-01T00:00:00"/>
    <x v="8"/>
    <x v="6"/>
    <n v="-189.49"/>
    <n v="25605.64"/>
    <x v="1"/>
  </r>
  <r>
    <d v="2018-03-01T00:00:00"/>
    <x v="8"/>
    <x v="2"/>
    <n v="842.43"/>
    <n v="25605.64"/>
    <x v="1"/>
  </r>
  <r>
    <d v="2018-03-01T00:00:00"/>
    <x v="8"/>
    <x v="3"/>
    <n v="37.99"/>
    <n v="1154.81"/>
    <x v="1"/>
  </r>
  <r>
    <d v="2018-03-01T00:00:00"/>
    <x v="10"/>
    <x v="0"/>
    <n v="0"/>
    <n v="0.01"/>
    <x v="2"/>
  </r>
  <r>
    <d v="2018-03-01T00:00:00"/>
    <x v="11"/>
    <x v="0"/>
    <n v="-599.24"/>
    <n v="8172"/>
    <x v="2"/>
  </r>
  <r>
    <d v="2018-03-01T00:00:00"/>
    <x v="8"/>
    <x v="2"/>
    <n v="9843.61"/>
    <n v="299196.78000000003"/>
    <x v="26"/>
  </r>
  <r>
    <d v="2018-03-01T00:00:00"/>
    <x v="8"/>
    <x v="3"/>
    <n v="443.9"/>
    <n v="13493.77"/>
    <x v="26"/>
  </r>
  <r>
    <d v="2018-03-01T00:00:00"/>
    <x v="10"/>
    <x v="0"/>
    <n v="0"/>
    <n v="0.03"/>
    <x v="2"/>
  </r>
  <r>
    <d v="2018-03-01T00:00:00"/>
    <x v="11"/>
    <x v="0"/>
    <n v="-65.849999999999994"/>
    <n v="898"/>
    <x v="18"/>
  </r>
  <r>
    <d v="2018-03-01T00:00:00"/>
    <x v="11"/>
    <x v="1"/>
    <n v="-2.97"/>
    <n v="40.5"/>
    <x v="18"/>
  </r>
  <r>
    <d v="2018-03-01T00:00:00"/>
    <x v="8"/>
    <x v="6"/>
    <n v="-6.65"/>
    <n v="898"/>
    <x v="18"/>
  </r>
  <r>
    <d v="2018-03-01T00:00:00"/>
    <x v="8"/>
    <x v="2"/>
    <n v="29.54"/>
    <n v="898"/>
    <x v="18"/>
  </r>
  <r>
    <d v="2018-03-01T00:00:00"/>
    <x v="8"/>
    <x v="3"/>
    <n v="1.33"/>
    <n v="40.5"/>
    <x v="18"/>
  </r>
  <r>
    <d v="2018-03-01T00:00:00"/>
    <x v="10"/>
    <x v="0"/>
    <n v="-6.07"/>
    <n v="79.180000000000007"/>
    <x v="10"/>
  </r>
  <r>
    <d v="2018-03-01T00:00:00"/>
    <x v="10"/>
    <x v="1"/>
    <n v="-0.27"/>
    <n v="3.47"/>
    <x v="10"/>
  </r>
  <r>
    <d v="2018-03-01T00:00:00"/>
    <x v="8"/>
    <x v="6"/>
    <n v="-2214"/>
    <n v="299196.78000000003"/>
    <x v="26"/>
  </r>
  <r>
    <d v="2018-03-01T00:00:00"/>
    <x v="11"/>
    <x v="0"/>
    <n v="-2174.69"/>
    <n v="29655.94"/>
    <x v="2"/>
  </r>
  <r>
    <d v="2018-03-01T00:00:00"/>
    <x v="11"/>
    <x v="1"/>
    <n v="-98.07"/>
    <n v="1337.48"/>
    <x v="2"/>
  </r>
  <r>
    <d v="2018-03-01T00:00:00"/>
    <x v="8"/>
    <x v="6"/>
    <n v="-281.91000000000003"/>
    <n v="38095.97"/>
    <x v="2"/>
  </r>
  <r>
    <d v="2018-03-01T00:00:00"/>
    <x v="8"/>
    <x v="2"/>
    <n v="1253.3599999999999"/>
    <n v="38095.97"/>
    <x v="2"/>
  </r>
  <r>
    <d v="2018-03-01T00:00:00"/>
    <x v="8"/>
    <x v="3"/>
    <n v="56.53"/>
    <n v="1718.13"/>
    <x v="2"/>
  </r>
  <r>
    <d v="2018-03-01T00:00:00"/>
    <x v="10"/>
    <x v="0"/>
    <n v="-25.03"/>
    <n v="319.73"/>
    <x v="16"/>
  </r>
  <r>
    <d v="2018-03-01T00:00:00"/>
    <x v="10"/>
    <x v="1"/>
    <n v="-1.1100000000000001"/>
    <n v="14.31"/>
    <x v="16"/>
  </r>
  <r>
    <d v="2018-03-01T00:00:00"/>
    <x v="11"/>
    <x v="0"/>
    <n v="-63596.800000000003"/>
    <n v="867267.69"/>
    <x v="16"/>
  </r>
  <r>
    <d v="2018-03-01T00:00:00"/>
    <x v="11"/>
    <x v="1"/>
    <n v="-2868.29"/>
    <n v="39113.89"/>
    <x v="16"/>
  </r>
  <r>
    <d v="2018-03-01T00:00:00"/>
    <x v="8"/>
    <x v="2"/>
    <n v="28574.17"/>
    <n v="868514.42"/>
    <x v="16"/>
  </r>
  <r>
    <d v="2018-03-01T00:00:00"/>
    <x v="8"/>
    <x v="3"/>
    <n v="1288.6500000000001"/>
    <n v="39170.1"/>
    <x v="16"/>
  </r>
  <r>
    <d v="2018-03-01T00:00:00"/>
    <x v="8"/>
    <x v="6"/>
    <n v="-6427.12"/>
    <n v="868514.42"/>
    <x v="16"/>
  </r>
  <r>
    <d v="2018-03-01T00:00:00"/>
    <x v="10"/>
    <x v="0"/>
    <n v="-0.39"/>
    <n v="5.25"/>
    <x v="18"/>
  </r>
  <r>
    <d v="2018-03-01T00:00:00"/>
    <x v="10"/>
    <x v="1"/>
    <n v="0"/>
    <n v="0.24"/>
    <x v="18"/>
  </r>
  <r>
    <d v="2018-03-01T00:00:00"/>
    <x v="10"/>
    <x v="0"/>
    <n v="-0.33"/>
    <n v="4.0599999999999996"/>
    <x v="26"/>
  </r>
  <r>
    <d v="2018-02-01T00:00:00"/>
    <x v="8"/>
    <x v="1"/>
    <n v="-12.35"/>
    <n v="140.71"/>
    <x v="14"/>
  </r>
  <r>
    <d v="2018-02-01T00:00:00"/>
    <x v="11"/>
    <x v="5"/>
    <n v="-7.0000000000000007E-2"/>
    <n v="0.91"/>
    <x v="3"/>
  </r>
  <r>
    <d v="2018-02-01T00:00:00"/>
    <x v="11"/>
    <x v="4"/>
    <n v="-1.48"/>
    <n v="20.12"/>
    <x v="3"/>
  </r>
  <r>
    <d v="2018-02-01T00:00:00"/>
    <x v="8"/>
    <x v="4"/>
    <n v="-5.09"/>
    <n v="58"/>
    <x v="3"/>
  </r>
  <r>
    <d v="2018-02-01T00:00:00"/>
    <x v="8"/>
    <x v="5"/>
    <n v="-0.23"/>
    <n v="2.62"/>
    <x v="3"/>
  </r>
  <r>
    <d v="2018-02-01T00:00:00"/>
    <x v="11"/>
    <x v="0"/>
    <n v="-46.93"/>
    <n v="640"/>
    <x v="6"/>
  </r>
  <r>
    <d v="2018-02-01T00:00:00"/>
    <x v="11"/>
    <x v="1"/>
    <n v="-2.11"/>
    <n v="28.86"/>
    <x v="6"/>
  </r>
  <r>
    <d v="2018-02-01T00:00:00"/>
    <x v="8"/>
    <x v="6"/>
    <n v="-19.32"/>
    <n v="2611"/>
    <x v="6"/>
  </r>
  <r>
    <d v="2018-02-01T00:00:00"/>
    <x v="8"/>
    <x v="2"/>
    <n v="85.9"/>
    <n v="2611"/>
    <x v="6"/>
  </r>
  <r>
    <d v="2018-02-01T00:00:00"/>
    <x v="11"/>
    <x v="0"/>
    <n v="-1179.58"/>
    <n v="16085.98"/>
    <x v="1"/>
  </r>
  <r>
    <d v="2018-02-01T00:00:00"/>
    <x v="11"/>
    <x v="1"/>
    <n v="-53.22"/>
    <n v="725.43"/>
    <x v="1"/>
  </r>
  <r>
    <d v="2018-02-01T00:00:00"/>
    <x v="8"/>
    <x v="6"/>
    <n v="-461.35"/>
    <n v="62343.98"/>
    <x v="1"/>
  </r>
  <r>
    <d v="2018-02-01T00:00:00"/>
    <x v="8"/>
    <x v="2"/>
    <n v="2051.11"/>
    <n v="62343.98"/>
    <x v="1"/>
  </r>
  <r>
    <d v="2018-02-01T00:00:00"/>
    <x v="8"/>
    <x v="3"/>
    <n v="92.51"/>
    <n v="2811.7"/>
    <x v="1"/>
  </r>
  <r>
    <d v="2018-02-01T00:00:00"/>
    <x v="8"/>
    <x v="0"/>
    <n v="-4060.03"/>
    <n v="46258"/>
    <x v="1"/>
  </r>
  <r>
    <d v="2018-02-01T00:00:00"/>
    <x v="8"/>
    <x v="1"/>
    <n v="-183.13"/>
    <n v="2086.25"/>
    <x v="1"/>
  </r>
  <r>
    <d v="2018-02-01T00:00:00"/>
    <x v="11"/>
    <x v="0"/>
    <n v="-79.56"/>
    <n v="1085"/>
    <x v="14"/>
  </r>
  <r>
    <d v="2018-02-01T00:00:00"/>
    <x v="11"/>
    <x v="1"/>
    <n v="-3.59"/>
    <n v="48.93"/>
    <x v="14"/>
  </r>
  <r>
    <d v="2018-02-01T00:00:00"/>
    <x v="8"/>
    <x v="6"/>
    <n v="-31.12"/>
    <n v="4205"/>
    <x v="14"/>
  </r>
  <r>
    <d v="2018-01-01T00:00:00"/>
    <x v="8"/>
    <x v="2"/>
    <n v="148.71"/>
    <n v="4520"/>
    <x v="4"/>
  </r>
  <r>
    <d v="2018-01-01T00:00:00"/>
    <x v="8"/>
    <x v="3"/>
    <n v="6.71"/>
    <n v="203.85"/>
    <x v="4"/>
  </r>
  <r>
    <d v="2018-01-01T00:00:00"/>
    <x v="8"/>
    <x v="0"/>
    <n v="-396.72"/>
    <n v="4520"/>
    <x v="4"/>
  </r>
  <r>
    <d v="2018-01-01T00:00:00"/>
    <x v="8"/>
    <x v="1"/>
    <n v="-17.89"/>
    <n v="203.85"/>
    <x v="4"/>
  </r>
  <r>
    <d v="2019-02-01T00:00:00"/>
    <x v="1"/>
    <x v="4"/>
    <n v="-5.83"/>
    <n v="47.68"/>
    <x v="3"/>
  </r>
  <r>
    <d v="2019-02-01T00:00:00"/>
    <x v="1"/>
    <x v="5"/>
    <n v="-0.26"/>
    <n v="2.15"/>
    <x v="3"/>
  </r>
  <r>
    <d v="2019-02-01T00:00:00"/>
    <x v="5"/>
    <x v="4"/>
    <n v="-3.39"/>
    <n v="38"/>
    <x v="3"/>
  </r>
  <r>
    <d v="2019-02-01T00:00:00"/>
    <x v="5"/>
    <x v="5"/>
    <n v="-0.15"/>
    <n v="1.71"/>
    <x v="3"/>
  </r>
  <r>
    <d v="2019-02-01T00:00:00"/>
    <x v="5"/>
    <x v="0"/>
    <n v="-11.69"/>
    <n v="131"/>
    <x v="1"/>
  </r>
  <r>
    <d v="2019-02-01T00:00:00"/>
    <x v="5"/>
    <x v="1"/>
    <n v="-0.53"/>
    <n v="5.91"/>
    <x v="1"/>
  </r>
  <r>
    <d v="2018-03-01T00:00:00"/>
    <x v="8"/>
    <x v="1"/>
    <n v="-12.55"/>
    <n v="143.06"/>
    <x v="2"/>
  </r>
  <r>
    <d v="2018-03-01T00:00:00"/>
    <x v="8"/>
    <x v="6"/>
    <n v="-4808.84"/>
    <n v="649842.68000000005"/>
    <x v="2"/>
  </r>
  <r>
    <d v="2018-03-01T00:00:00"/>
    <x v="8"/>
    <x v="2"/>
    <n v="21379.98"/>
    <n v="649842.68000000005"/>
    <x v="2"/>
  </r>
  <r>
    <d v="2018-03-01T00:00:00"/>
    <x v="8"/>
    <x v="2"/>
    <n v="-34.409999999999997"/>
    <n v="-1046"/>
    <x v="6"/>
  </r>
  <r>
    <d v="2018-03-01T00:00:00"/>
    <x v="8"/>
    <x v="3"/>
    <n v="-1.55"/>
    <n v="-47.17"/>
    <x v="6"/>
  </r>
  <r>
    <d v="2018-03-01T00:00:00"/>
    <x v="8"/>
    <x v="0"/>
    <n v="118.32"/>
    <n v="-1348"/>
    <x v="6"/>
  </r>
  <r>
    <d v="2018-03-01T00:00:00"/>
    <x v="8"/>
    <x v="1"/>
    <n v="5.34"/>
    <n v="-60.79"/>
    <x v="6"/>
  </r>
  <r>
    <d v="2018-03-01T00:00:00"/>
    <x v="11"/>
    <x v="0"/>
    <n v="-19613.84"/>
    <n v="267466.62"/>
    <x v="2"/>
  </r>
  <r>
    <d v="2018-03-01T00:00:00"/>
    <x v="11"/>
    <x v="1"/>
    <n v="-884.52"/>
    <n v="12062.67"/>
    <x v="2"/>
  </r>
  <r>
    <d v="2018-03-01T00:00:00"/>
    <x v="8"/>
    <x v="6"/>
    <n v="-3270.25"/>
    <n v="441917.52"/>
    <x v="2"/>
  </r>
  <r>
    <d v="2018-03-01T00:00:00"/>
    <x v="11"/>
    <x v="0"/>
    <n v="-20273.73"/>
    <n v="276466.78000000003"/>
    <x v="2"/>
  </r>
  <r>
    <d v="2018-03-01T00:00:00"/>
    <x v="11"/>
    <x v="1"/>
    <n v="-914.36"/>
    <n v="12468.96"/>
    <x v="2"/>
  </r>
  <r>
    <d v="2018-03-01T00:00:00"/>
    <x v="8"/>
    <x v="6"/>
    <n v="-3376.49"/>
    <n v="456260.93"/>
    <x v="2"/>
  </r>
  <r>
    <d v="2018-03-01T00:00:00"/>
    <x v="8"/>
    <x v="2"/>
    <n v="15011.01"/>
    <n v="456260.93"/>
    <x v="2"/>
  </r>
  <r>
    <d v="2018-03-01T00:00:00"/>
    <x v="8"/>
    <x v="3"/>
    <n v="676.86"/>
    <n v="20577.45"/>
    <x v="2"/>
  </r>
  <r>
    <d v="2018-03-01T00:00:00"/>
    <x v="8"/>
    <x v="0"/>
    <n v="-100.4"/>
    <n v="1144"/>
    <x v="2"/>
  </r>
  <r>
    <d v="2018-03-01T00:00:00"/>
    <x v="8"/>
    <x v="1"/>
    <n v="-4.54"/>
    <n v="51.58"/>
    <x v="2"/>
  </r>
  <r>
    <d v="2018-03-01T00:00:00"/>
    <x v="11"/>
    <x v="0"/>
    <n v="-11407.93"/>
    <n v="155569.45000000001"/>
    <x v="1"/>
  </r>
  <r>
    <d v="2018-03-01T00:00:00"/>
    <x v="11"/>
    <x v="1"/>
    <n v="-514.48"/>
    <n v="7016.2"/>
    <x v="1"/>
  </r>
  <r>
    <d v="2018-03-01T00:00:00"/>
    <x v="8"/>
    <x v="6"/>
    <n v="-11.53"/>
    <n v="1558"/>
    <x v="6"/>
  </r>
  <r>
    <d v="2018-03-01T00:00:00"/>
    <x v="8"/>
    <x v="2"/>
    <n v="51.25"/>
    <n v="1558"/>
    <x v="6"/>
  </r>
  <r>
    <d v="2018-03-01T00:00:00"/>
    <x v="8"/>
    <x v="3"/>
    <n v="2.3199999999999998"/>
    <n v="70.260000000000005"/>
    <x v="6"/>
  </r>
  <r>
    <d v="2018-03-01T00:00:00"/>
    <x v="8"/>
    <x v="0"/>
    <n v="-54.77"/>
    <n v="624"/>
    <x v="6"/>
  </r>
  <r>
    <d v="2018-03-01T00:00:00"/>
    <x v="8"/>
    <x v="1"/>
    <n v="-2.4700000000000002"/>
    <n v="28.14"/>
    <x v="6"/>
  </r>
  <r>
    <d v="2018-01-01T00:00:00"/>
    <x v="8"/>
    <x v="4"/>
    <n v="-0.03"/>
    <n v="0.33"/>
    <x v="3"/>
  </r>
  <r>
    <d v="2018-01-01T00:00:00"/>
    <x v="8"/>
    <x v="5"/>
    <n v="0"/>
    <n v="0.01"/>
    <x v="3"/>
  </r>
  <r>
    <d v="2018-01-01T00:00:00"/>
    <x v="8"/>
    <x v="4"/>
    <n v="-0.01"/>
    <n v="0.1"/>
    <x v="25"/>
  </r>
  <r>
    <d v="2019-06-01T00:00:00"/>
    <x v="10"/>
    <x v="0"/>
    <n v="132.33000000000001"/>
    <n v="-1679.99"/>
    <x v="18"/>
  </r>
  <r>
    <d v="2019-06-01T00:00:00"/>
    <x v="10"/>
    <x v="1"/>
    <n v="5.97"/>
    <n v="-75.77"/>
    <x v="18"/>
  </r>
  <r>
    <d v="2019-06-01T00:00:00"/>
    <x v="11"/>
    <x v="0"/>
    <n v="101.19"/>
    <n v="-1379.99"/>
    <x v="18"/>
  </r>
  <r>
    <d v="2019-06-01T00:00:00"/>
    <x v="11"/>
    <x v="1"/>
    <n v="4.5599999999999996"/>
    <n v="-62.24"/>
    <x v="18"/>
  </r>
  <r>
    <d v="2019-02-01T00:00:00"/>
    <x v="3"/>
    <x v="0"/>
    <n v="-5.38"/>
    <n v="69"/>
    <x v="2"/>
  </r>
  <r>
    <d v="2019-02-01T00:00:00"/>
    <x v="3"/>
    <x v="1"/>
    <n v="-0.24"/>
    <n v="3.11"/>
    <x v="2"/>
  </r>
  <r>
    <d v="2019-01-01T00:00:00"/>
    <x v="1"/>
    <x v="0"/>
    <n v="-970.24"/>
    <n v="7930"/>
    <x v="0"/>
  </r>
  <r>
    <d v="2019-01-01T00:00:00"/>
    <x v="1"/>
    <x v="1"/>
    <n v="-43.76"/>
    <n v="357.64"/>
    <x v="0"/>
  </r>
  <r>
    <d v="2019-01-01T00:00:00"/>
    <x v="2"/>
    <x v="2"/>
    <n v="1055.76"/>
    <n v="23789"/>
    <x v="0"/>
  </r>
  <r>
    <d v="2019-01-01T00:00:00"/>
    <x v="2"/>
    <x v="3"/>
    <n v="47.61"/>
    <n v="1072.8800000000001"/>
    <x v="0"/>
  </r>
  <r>
    <d v="2019-01-01T00:00:00"/>
    <x v="0"/>
    <x v="0"/>
    <n v="-140.91999999999999"/>
    <n v="1532"/>
    <x v="5"/>
  </r>
  <r>
    <d v="2019-01-01T00:00:00"/>
    <x v="0"/>
    <x v="1"/>
    <n v="-6.36"/>
    <n v="69.09"/>
    <x v="5"/>
  </r>
  <r>
    <d v="2019-01-01T00:00:00"/>
    <x v="1"/>
    <x v="0"/>
    <n v="-93.47"/>
    <n v="764"/>
    <x v="5"/>
  </r>
  <r>
    <d v="2019-01-01T00:00:00"/>
    <x v="1"/>
    <x v="1"/>
    <n v="-4.21"/>
    <n v="34.450000000000003"/>
    <x v="5"/>
  </r>
  <r>
    <d v="2019-01-01T00:00:00"/>
    <x v="0"/>
    <x v="0"/>
    <n v="-24.37"/>
    <n v="265"/>
    <x v="2"/>
  </r>
  <r>
    <d v="2019-01-01T00:00:00"/>
    <x v="0"/>
    <x v="1"/>
    <n v="-1.1000000000000001"/>
    <n v="11.95"/>
    <x v="2"/>
  </r>
  <r>
    <d v="2019-01-01T00:00:00"/>
    <x v="1"/>
    <x v="0"/>
    <n v="-16.149999999999999"/>
    <n v="132"/>
    <x v="2"/>
  </r>
  <r>
    <d v="2019-01-01T00:00:00"/>
    <x v="1"/>
    <x v="1"/>
    <n v="-0.73"/>
    <n v="5.95"/>
    <x v="2"/>
  </r>
  <r>
    <d v="2019-01-01T00:00:00"/>
    <x v="2"/>
    <x v="2"/>
    <n v="17.62"/>
    <n v="397"/>
    <x v="2"/>
  </r>
  <r>
    <d v="2019-01-01T00:00:00"/>
    <x v="2"/>
    <x v="3"/>
    <n v="0.79"/>
    <n v="17.899999999999999"/>
    <x v="2"/>
  </r>
  <r>
    <d v="2019-01-01T00:00:00"/>
    <x v="0"/>
    <x v="0"/>
    <n v="-32.28"/>
    <n v="351"/>
    <x v="2"/>
  </r>
  <r>
    <d v="2019-01-01T00:00:00"/>
    <x v="0"/>
    <x v="1"/>
    <n v="-1.46"/>
    <n v="15.83"/>
    <x v="2"/>
  </r>
  <r>
    <d v="2019-01-01T00:00:00"/>
    <x v="1"/>
    <x v="0"/>
    <n v="-21.41"/>
    <n v="175"/>
    <x v="2"/>
  </r>
  <r>
    <d v="2019-01-01T00:00:00"/>
    <x v="1"/>
    <x v="1"/>
    <n v="-0.97"/>
    <n v="7.89"/>
    <x v="2"/>
  </r>
  <r>
    <d v="2019-01-01T00:00:00"/>
    <x v="0"/>
    <x v="4"/>
    <n v="-2.21"/>
    <n v="24"/>
    <x v="3"/>
  </r>
  <r>
    <d v="2019-01-01T00:00:00"/>
    <x v="0"/>
    <x v="5"/>
    <n v="-0.1"/>
    <n v="1.08"/>
    <x v="3"/>
  </r>
  <r>
    <d v="2019-01-01T00:00:00"/>
    <x v="1"/>
    <x v="4"/>
    <n v="-1.47"/>
    <n v="12"/>
    <x v="3"/>
  </r>
  <r>
    <d v="2019-01-01T00:00:00"/>
    <x v="1"/>
    <x v="5"/>
    <n v="-7.0000000000000007E-2"/>
    <n v="0.54"/>
    <x v="3"/>
  </r>
  <r>
    <d v="2019-01-01T00:00:00"/>
    <x v="2"/>
    <x v="2"/>
    <n v="101.9"/>
    <n v="2296"/>
    <x v="5"/>
  </r>
  <r>
    <d v="2019-01-01T00:00:00"/>
    <x v="2"/>
    <x v="3"/>
    <n v="4.5999999999999996"/>
    <n v="103.54"/>
    <x v="5"/>
  </r>
  <r>
    <d v="2019-01-01T00:00:00"/>
    <x v="0"/>
    <x v="0"/>
    <n v="-1458.71"/>
    <n v="15859"/>
    <x v="0"/>
  </r>
  <r>
    <d v="2019-01-01T00:00:00"/>
    <x v="0"/>
    <x v="1"/>
    <n v="-65.790000000000006"/>
    <n v="715.24"/>
    <x v="0"/>
  </r>
  <r>
    <d v="2019-01-01T00:00:00"/>
    <x v="0"/>
    <x v="0"/>
    <n v="-7904.88"/>
    <n v="85941.27"/>
    <x v="1"/>
  </r>
  <r>
    <d v="2019-01-01T00:00:00"/>
    <x v="0"/>
    <x v="1"/>
    <n v="-356.38"/>
    <n v="3874.7"/>
    <x v="1"/>
  </r>
  <r>
    <d v="2019-01-01T00:00:00"/>
    <x v="1"/>
    <x v="0"/>
    <n v="-5242.94"/>
    <n v="42852"/>
    <x v="1"/>
  </r>
  <r>
    <d v="2019-01-01T00:00:00"/>
    <x v="1"/>
    <x v="1"/>
    <n v="-236.52"/>
    <n v="1932.66"/>
    <x v="1"/>
  </r>
  <r>
    <d v="2019-01-01T00:00:00"/>
    <x v="2"/>
    <x v="2"/>
    <n v="5715.82"/>
    <n v="128793.27"/>
    <x v="1"/>
  </r>
  <r>
    <d v="2019-01-01T00:00:00"/>
    <x v="2"/>
    <x v="3"/>
    <n v="257.75"/>
    <n v="5807.28"/>
    <x v="1"/>
  </r>
  <r>
    <d v="2019-01-01T00:00:00"/>
    <x v="5"/>
    <x v="0"/>
    <n v="-3.84"/>
    <n v="43"/>
    <x v="2"/>
  </r>
  <r>
    <d v="2019-01-01T00:00:00"/>
    <x v="5"/>
    <x v="1"/>
    <n v="-0.17"/>
    <n v="1.94"/>
    <x v="2"/>
  </r>
  <r>
    <d v="2019-01-01T00:00:00"/>
    <x v="0"/>
    <x v="0"/>
    <n v="-68481.789999999994"/>
    <n v="744528.36"/>
    <x v="2"/>
  </r>
  <r>
    <d v="2019-01-01T00:00:00"/>
    <x v="0"/>
    <x v="1"/>
    <n v="-3088.57"/>
    <n v="33577.919999999998"/>
    <x v="2"/>
  </r>
  <r>
    <d v="2019-01-01T00:00:00"/>
    <x v="1"/>
    <x v="0"/>
    <n v="-10192.18"/>
    <n v="83303"/>
    <x v="2"/>
  </r>
  <r>
    <d v="2019-01-01T00:00:00"/>
    <x v="1"/>
    <x v="1"/>
    <n v="-459.61"/>
    <n v="3756.74"/>
    <x v="2"/>
  </r>
  <r>
    <d v="2019-01-01T00:00:00"/>
    <x v="2"/>
    <x v="2"/>
    <n v="36739.120000000003"/>
    <n v="827832.35"/>
    <x v="2"/>
  </r>
  <r>
    <d v="2019-01-01T00:00:00"/>
    <x v="2"/>
    <x v="3"/>
    <n v="1656.81"/>
    <n v="37334.78"/>
    <x v="2"/>
  </r>
  <r>
    <d v="2019-01-01T00:00:00"/>
    <x v="2"/>
    <x v="2"/>
    <n v="63094.7"/>
    <n v="1421694.88"/>
    <x v="10"/>
  </r>
  <r>
    <d v="2019-01-01T00:00:00"/>
    <x v="2"/>
    <x v="3"/>
    <n v="2845.16"/>
    <n v="64110.61"/>
    <x v="10"/>
  </r>
  <r>
    <d v="2019-01-01T00:00:00"/>
    <x v="0"/>
    <x v="0"/>
    <n v="-21832.2"/>
    <n v="237357.76"/>
    <x v="2"/>
  </r>
  <r>
    <d v="2019-01-01T00:00:00"/>
    <x v="0"/>
    <x v="1"/>
    <n v="-984.6"/>
    <n v="10704.87"/>
    <x v="2"/>
  </r>
  <r>
    <d v="2019-01-01T00:00:00"/>
    <x v="1"/>
    <x v="0"/>
    <n v="-3316.8"/>
    <n v="27109"/>
    <x v="2"/>
  </r>
  <r>
    <d v="2019-01-01T00:00:00"/>
    <x v="1"/>
    <x v="1"/>
    <n v="-149.56"/>
    <n v="1222.57"/>
    <x v="2"/>
  </r>
  <r>
    <d v="2019-01-01T00:00:00"/>
    <x v="0"/>
    <x v="0"/>
    <n v="-36989.160000000003"/>
    <n v="402143.46"/>
    <x v="2"/>
  </r>
  <r>
    <d v="2019-01-01T00:00:00"/>
    <x v="0"/>
    <x v="1"/>
    <n v="-1668.18"/>
    <n v="18136.22"/>
    <x v="2"/>
  </r>
  <r>
    <d v="2019-01-01T00:00:00"/>
    <x v="1"/>
    <x v="0"/>
    <n v="-24728.240000000002"/>
    <n v="202110.01"/>
    <x v="2"/>
  </r>
  <r>
    <d v="2019-01-01T00:00:00"/>
    <x v="2"/>
    <x v="2"/>
    <n v="11737.15"/>
    <n v="264466.76"/>
    <x v="2"/>
  </r>
  <r>
    <d v="2019-01-01T00:00:00"/>
    <x v="2"/>
    <x v="3"/>
    <n v="529.34"/>
    <n v="11927.49"/>
    <x v="2"/>
  </r>
  <r>
    <d v="2019-01-01T00:00:00"/>
    <x v="0"/>
    <x v="0"/>
    <n v="-130409.19"/>
    <n v="1417800.47"/>
    <x v="10"/>
  </r>
  <r>
    <d v="2019-01-01T00:00:00"/>
    <x v="0"/>
    <x v="1"/>
    <n v="-5880.76"/>
    <n v="63934.97"/>
    <x v="10"/>
  </r>
  <r>
    <d v="2019-01-01T00:00:00"/>
    <x v="1"/>
    <x v="1"/>
    <n v="-1115.23"/>
    <n v="9115.2000000000007"/>
    <x v="2"/>
  </r>
  <r>
    <d v="2019-01-01T00:00:00"/>
    <x v="2"/>
    <x v="2"/>
    <n v="26818.74"/>
    <n v="604296.47"/>
    <x v="2"/>
  </r>
  <r>
    <d v="2019-01-01T00:00:00"/>
    <x v="2"/>
    <x v="3"/>
    <n v="1209.29"/>
    <n v="27253.41"/>
    <x v="2"/>
  </r>
  <r>
    <d v="2019-01-01T00:00:00"/>
    <x v="0"/>
    <x v="0"/>
    <n v="-78.09"/>
    <n v="849"/>
    <x v="2"/>
  </r>
  <r>
    <d v="2019-01-01T00:00:00"/>
    <x v="0"/>
    <x v="1"/>
    <n v="-3.42"/>
    <n v="37.130000000000003"/>
    <x v="2"/>
  </r>
  <r>
    <d v="2019-01-01T00:00:00"/>
    <x v="2"/>
    <x v="2"/>
    <n v="37.68"/>
    <n v="849"/>
    <x v="2"/>
  </r>
  <r>
    <d v="2019-01-01T00:00:00"/>
    <x v="2"/>
    <x v="3"/>
    <n v="1.65"/>
    <n v="37.130000000000003"/>
    <x v="2"/>
  </r>
  <r>
    <d v="2018-06-01T00:00:00"/>
    <x v="2"/>
    <x v="3"/>
    <n v="1.02"/>
    <n v="23.05"/>
    <x v="7"/>
  </r>
  <r>
    <d v="2018-06-01T00:00:00"/>
    <x v="2"/>
    <x v="0"/>
    <n v="-31"/>
    <n v="330"/>
    <x v="7"/>
  </r>
  <r>
    <d v="2018-06-01T00:00:00"/>
    <x v="2"/>
    <x v="1"/>
    <n v="-1.41"/>
    <n v="14.89"/>
    <x v="7"/>
  </r>
  <r>
    <d v="2018-06-01T00:00:00"/>
    <x v="7"/>
    <x v="0"/>
    <n v="-25.34"/>
    <n v="190"/>
    <x v="2"/>
  </r>
  <r>
    <d v="2018-06-01T00:00:00"/>
    <x v="7"/>
    <x v="4"/>
    <n v="-197.2"/>
    <n v="1478.65"/>
    <x v="3"/>
  </r>
  <r>
    <d v="2018-06-01T00:00:00"/>
    <x v="7"/>
    <x v="5"/>
    <n v="-8.9"/>
    <n v="66.7"/>
    <x v="3"/>
  </r>
  <r>
    <d v="2018-06-01T00:00:00"/>
    <x v="2"/>
    <x v="4"/>
    <n v="-220.43"/>
    <n v="2347"/>
    <x v="3"/>
  </r>
  <r>
    <d v="2018-06-01T00:00:00"/>
    <x v="2"/>
    <x v="5"/>
    <n v="-9.9600000000000009"/>
    <n v="105.85"/>
    <x v="3"/>
  </r>
  <r>
    <d v="2018-08-01T00:00:00"/>
    <x v="7"/>
    <x v="0"/>
    <n v="-75.349999999999994"/>
    <n v="565"/>
    <x v="14"/>
  </r>
  <r>
    <d v="2018-08-01T00:00:00"/>
    <x v="7"/>
    <x v="1"/>
    <n v="-3.4"/>
    <n v="25.48"/>
    <x v="14"/>
  </r>
  <r>
    <d v="2018-06-01T00:00:00"/>
    <x v="7"/>
    <x v="1"/>
    <n v="-1.1399999999999999"/>
    <n v="8.57"/>
    <x v="2"/>
  </r>
  <r>
    <d v="2018-06-01T00:00:00"/>
    <x v="7"/>
    <x v="0"/>
    <n v="-26556.49"/>
    <n v="199133.89"/>
    <x v="1"/>
  </r>
  <r>
    <d v="2018-06-01T00:00:00"/>
    <x v="7"/>
    <x v="1"/>
    <n v="-1197.72"/>
    <n v="8980.9"/>
    <x v="1"/>
  </r>
  <r>
    <d v="2018-08-01T00:00:00"/>
    <x v="2"/>
    <x v="6"/>
    <n v="0"/>
    <n v="1210"/>
    <x v="14"/>
  </r>
  <r>
    <d v="2018-08-01T00:00:00"/>
    <x v="2"/>
    <x v="2"/>
    <n v="53.7"/>
    <n v="1210"/>
    <x v="14"/>
  </r>
  <r>
    <d v="2018-08-01T00:00:00"/>
    <x v="2"/>
    <x v="3"/>
    <n v="2.42"/>
    <n v="54.57"/>
    <x v="14"/>
  </r>
  <r>
    <d v="2018-08-01T00:00:00"/>
    <x v="7"/>
    <x v="0"/>
    <n v="-17030.47"/>
    <n v="127703"/>
    <x v="1"/>
  </r>
  <r>
    <d v="2018-08-01T00:00:00"/>
    <x v="7"/>
    <x v="1"/>
    <n v="-768.08"/>
    <n v="5759.44"/>
    <x v="1"/>
  </r>
  <r>
    <d v="2018-08-01T00:00:00"/>
    <x v="4"/>
    <x v="0"/>
    <n v="-576.78"/>
    <n v="6784"/>
    <x v="4"/>
  </r>
  <r>
    <d v="2018-08-01T00:00:00"/>
    <x v="4"/>
    <x v="1"/>
    <n v="-26.01"/>
    <n v="305.95999999999998"/>
    <x v="4"/>
  </r>
  <r>
    <d v="2018-08-01T00:00:00"/>
    <x v="7"/>
    <x v="0"/>
    <n v="-791.62"/>
    <n v="5936"/>
    <x v="4"/>
  </r>
  <r>
    <d v="2018-08-01T00:00:00"/>
    <x v="7"/>
    <x v="1"/>
    <n v="-35.700000000000003"/>
    <n v="267.70999999999998"/>
    <x v="4"/>
  </r>
  <r>
    <d v="2018-08-01T00:00:00"/>
    <x v="2"/>
    <x v="2"/>
    <n v="564.51"/>
    <n v="12720"/>
    <x v="4"/>
  </r>
  <r>
    <d v="2018-08-01T00:00:00"/>
    <x v="2"/>
    <x v="3"/>
    <n v="25.46"/>
    <n v="573.66999999999996"/>
    <x v="4"/>
  </r>
  <r>
    <d v="2018-08-01T00:00:00"/>
    <x v="4"/>
    <x v="0"/>
    <n v="-54.84"/>
    <n v="645"/>
    <x v="14"/>
  </r>
  <r>
    <d v="2018-08-01T00:00:00"/>
    <x v="4"/>
    <x v="1"/>
    <n v="-2.4700000000000002"/>
    <n v="29.09"/>
    <x v="14"/>
  </r>
  <r>
    <d v="2018-08-01T00:00:00"/>
    <x v="2"/>
    <x v="6"/>
    <n v="0"/>
    <n v="273647.99"/>
    <x v="1"/>
  </r>
  <r>
    <d v="2018-08-01T00:00:00"/>
    <x v="2"/>
    <x v="2"/>
    <n v="12144.53"/>
    <n v="273647.99"/>
    <x v="1"/>
  </r>
  <r>
    <d v="2018-08-01T00:00:00"/>
    <x v="2"/>
    <x v="3"/>
    <n v="547.71"/>
    <n v="12341.51"/>
    <x v="1"/>
  </r>
  <r>
    <d v="2018-08-01T00:00:00"/>
    <x v="4"/>
    <x v="4"/>
    <n v="-23.49"/>
    <n v="276.32"/>
    <x v="3"/>
  </r>
  <r>
    <d v="2018-08-01T00:00:00"/>
    <x v="4"/>
    <x v="5"/>
    <n v="-1.06"/>
    <n v="12.46"/>
    <x v="3"/>
  </r>
  <r>
    <d v="2018-08-01T00:00:00"/>
    <x v="7"/>
    <x v="4"/>
    <n v="-32.14"/>
    <n v="241"/>
    <x v="3"/>
  </r>
  <r>
    <d v="2018-08-01T00:00:00"/>
    <x v="7"/>
    <x v="5"/>
    <n v="-1.45"/>
    <n v="10.87"/>
    <x v="3"/>
  </r>
  <r>
    <d v="2018-08-01T00:00:00"/>
    <x v="4"/>
    <x v="0"/>
    <n v="-26636.1"/>
    <n v="313291.15000000002"/>
    <x v="2"/>
  </r>
  <r>
    <d v="2018-08-01T00:00:00"/>
    <x v="4"/>
    <x v="1"/>
    <n v="-1201.3"/>
    <n v="14129.37"/>
    <x v="2"/>
  </r>
  <r>
    <d v="2018-08-01T00:00:00"/>
    <x v="4"/>
    <x v="4"/>
    <n v="-6.9"/>
    <n v="81.2"/>
    <x v="3"/>
  </r>
  <r>
    <d v="2018-08-01T00:00:00"/>
    <x v="4"/>
    <x v="5"/>
    <n v="-0.32"/>
    <n v="3.66"/>
    <x v="3"/>
  </r>
  <r>
    <d v="2018-08-01T00:00:00"/>
    <x v="7"/>
    <x v="4"/>
    <n v="-9.34"/>
    <n v="70"/>
    <x v="3"/>
  </r>
  <r>
    <d v="2018-08-01T00:00:00"/>
    <x v="7"/>
    <x v="5"/>
    <n v="-0.42"/>
    <n v="3.16"/>
    <x v="3"/>
  </r>
  <r>
    <d v="2018-08-01T00:00:00"/>
    <x v="4"/>
    <x v="0"/>
    <n v="-12408.27"/>
    <n v="145944.99"/>
    <x v="1"/>
  </r>
  <r>
    <d v="2018-08-01T00:00:00"/>
    <x v="4"/>
    <x v="1"/>
    <n v="-559.61"/>
    <n v="6582.13"/>
    <x v="1"/>
  </r>
  <r>
    <d v="2018-08-01T00:00:00"/>
    <x v="7"/>
    <x v="0"/>
    <n v="-36442.300000000003"/>
    <n v="273262.34000000003"/>
    <x v="2"/>
  </r>
  <r>
    <d v="2018-08-01T00:00:00"/>
    <x v="7"/>
    <x v="1"/>
    <n v="-1643.58"/>
    <n v="12324.18"/>
    <x v="2"/>
  </r>
  <r>
    <d v="2018-08-01T00:00:00"/>
    <x v="2"/>
    <x v="2"/>
    <n v="26068.73"/>
    <n v="587397.49"/>
    <x v="2"/>
  </r>
  <r>
    <d v="2018-08-01T00:00:00"/>
    <x v="2"/>
    <x v="3"/>
    <n v="1175.5899999999999"/>
    <n v="26491.63"/>
    <x v="2"/>
  </r>
  <r>
    <d v="2018-08-01T00:00:00"/>
    <x v="2"/>
    <x v="6"/>
    <n v="0"/>
    <n v="587397.49"/>
    <x v="2"/>
  </r>
  <r>
    <d v="2018-08-01T00:00:00"/>
    <x v="4"/>
    <x v="0"/>
    <n v="-206.76"/>
    <n v="2432"/>
    <x v="5"/>
  </r>
  <r>
    <d v="2018-08-01T00:00:00"/>
    <x v="4"/>
    <x v="1"/>
    <n v="-9.33"/>
    <n v="109.68"/>
    <x v="5"/>
  </r>
  <r>
    <d v="2018-08-01T00:00:00"/>
    <x v="7"/>
    <x v="0"/>
    <n v="-283.52999999999997"/>
    <n v="2126"/>
    <x v="5"/>
  </r>
  <r>
    <d v="2018-08-01T00:00:00"/>
    <x v="7"/>
    <x v="1"/>
    <n v="-12.81"/>
    <n v="95.88"/>
    <x v="5"/>
  </r>
  <r>
    <d v="2018-08-01T00:00:00"/>
    <x v="2"/>
    <x v="2"/>
    <n v="202.29"/>
    <n v="4558"/>
    <x v="5"/>
  </r>
  <r>
    <d v="2018-08-01T00:00:00"/>
    <x v="2"/>
    <x v="3"/>
    <n v="9.1300000000000008"/>
    <n v="205.56"/>
    <x v="5"/>
  </r>
  <r>
    <d v="2018-08-01T00:00:00"/>
    <x v="2"/>
    <x v="6"/>
    <n v="0"/>
    <n v="4558"/>
    <x v="5"/>
  </r>
  <r>
    <d v="2018-03-01T00:00:00"/>
    <x v="10"/>
    <x v="1"/>
    <n v="0"/>
    <n v="0.15"/>
    <x v="26"/>
  </r>
  <r>
    <d v="2018-03-01T00:00:00"/>
    <x v="11"/>
    <x v="0"/>
    <n v="-21939.83"/>
    <n v="299192.71999999997"/>
    <x v="26"/>
  </r>
  <r>
    <d v="2018-03-01T00:00:00"/>
    <x v="11"/>
    <x v="1"/>
    <n v="-989.49"/>
    <n v="13493.61"/>
    <x v="26"/>
  </r>
  <r>
    <d v="2018-03-01T00:00:00"/>
    <x v="11"/>
    <x v="1"/>
    <n v="-7.0000000000000007E-2"/>
    <n v="0.95"/>
    <x v="27"/>
  </r>
  <r>
    <d v="2018-03-01T00:00:00"/>
    <x v="8"/>
    <x v="6"/>
    <n v="-0.24"/>
    <n v="32"/>
    <x v="27"/>
  </r>
  <r>
    <d v="2018-03-01T00:00:00"/>
    <x v="8"/>
    <x v="2"/>
    <n v="1.05"/>
    <n v="32"/>
    <x v="27"/>
  </r>
  <r>
    <d v="2018-03-01T00:00:00"/>
    <x v="8"/>
    <x v="3"/>
    <n v="0.05"/>
    <n v="1.44"/>
    <x v="27"/>
  </r>
  <r>
    <d v="2018-03-01T00:00:00"/>
    <x v="8"/>
    <x v="0"/>
    <n v="-0.97"/>
    <n v="11"/>
    <x v="27"/>
  </r>
  <r>
    <d v="2018-03-01T00:00:00"/>
    <x v="8"/>
    <x v="1"/>
    <n v="-0.04"/>
    <n v="0.5"/>
    <x v="27"/>
  </r>
  <r>
    <d v="2018-01-01T00:00:00"/>
    <x v="8"/>
    <x v="2"/>
    <n v="323.29000000000002"/>
    <n v="9826.68"/>
    <x v="1"/>
  </r>
  <r>
    <d v="2018-01-01T00:00:00"/>
    <x v="8"/>
    <x v="3"/>
    <n v="14.59"/>
    <n v="443.2"/>
    <x v="1"/>
  </r>
  <r>
    <d v="2018-01-01T00:00:00"/>
    <x v="8"/>
    <x v="0"/>
    <n v="-862.49"/>
    <n v="9826.68"/>
    <x v="1"/>
  </r>
  <r>
    <d v="2018-01-01T00:00:00"/>
    <x v="8"/>
    <x v="1"/>
    <n v="-38.92"/>
    <n v="443.2"/>
    <x v="1"/>
  </r>
  <r>
    <d v="2018-01-01T00:00:00"/>
    <x v="8"/>
    <x v="6"/>
    <n v="-72.739999999999995"/>
    <n v="9826.68"/>
    <x v="1"/>
  </r>
  <r>
    <d v="2018-01-01T00:00:00"/>
    <x v="8"/>
    <x v="4"/>
    <n v="-1.38"/>
    <n v="15.68"/>
    <x v="3"/>
  </r>
  <r>
    <d v="2018-01-01T00:00:00"/>
    <x v="8"/>
    <x v="5"/>
    <n v="-0.06"/>
    <n v="0.71"/>
    <x v="3"/>
  </r>
  <r>
    <d v="2018-01-01T00:00:00"/>
    <x v="8"/>
    <x v="2"/>
    <n v="16.399999999999999"/>
    <n v="498"/>
    <x v="5"/>
  </r>
  <r>
    <d v="2018-01-01T00:00:00"/>
    <x v="8"/>
    <x v="3"/>
    <n v="0.75"/>
    <n v="22.44"/>
    <x v="5"/>
  </r>
  <r>
    <d v="2018-01-01T00:00:00"/>
    <x v="8"/>
    <x v="2"/>
    <n v="2329.62"/>
    <n v="70810.62"/>
    <x v="2"/>
  </r>
  <r>
    <d v="2018-01-01T00:00:00"/>
    <x v="8"/>
    <x v="3"/>
    <n v="105.16"/>
    <n v="3193.48"/>
    <x v="2"/>
  </r>
  <r>
    <d v="2018-01-01T00:00:00"/>
    <x v="8"/>
    <x v="0"/>
    <n v="-6215.08"/>
    <n v="70810.62"/>
    <x v="2"/>
  </r>
  <r>
    <d v="2018-01-01T00:00:00"/>
    <x v="8"/>
    <x v="1"/>
    <n v="-280.32"/>
    <n v="3193.48"/>
    <x v="2"/>
  </r>
  <r>
    <d v="2018-01-01T00:00:00"/>
    <x v="8"/>
    <x v="6"/>
    <n v="-524.02"/>
    <n v="70810.62"/>
    <x v="2"/>
  </r>
  <r>
    <d v="2018-01-01T00:00:00"/>
    <x v="8"/>
    <x v="0"/>
    <n v="-43.71"/>
    <n v="498"/>
    <x v="5"/>
  </r>
  <r>
    <d v="2018-01-01T00:00:00"/>
    <x v="8"/>
    <x v="1"/>
    <n v="-1.96"/>
    <n v="22.44"/>
    <x v="5"/>
  </r>
  <r>
    <d v="2018-01-01T00:00:00"/>
    <x v="8"/>
    <x v="6"/>
    <n v="-3.67"/>
    <n v="498"/>
    <x v="5"/>
  </r>
  <r>
    <d v="2018-01-01T00:00:00"/>
    <x v="8"/>
    <x v="2"/>
    <n v="2759.16"/>
    <n v="83862.649999999994"/>
    <x v="2"/>
  </r>
  <r>
    <d v="2018-01-01T00:00:00"/>
    <x v="8"/>
    <x v="3"/>
    <n v="124.47"/>
    <n v="3782.1"/>
    <x v="2"/>
  </r>
  <r>
    <d v="2018-01-01T00:00:00"/>
    <x v="8"/>
    <x v="0"/>
    <n v="-7360.62"/>
    <n v="83862.649999999994"/>
    <x v="2"/>
  </r>
  <r>
    <d v="2018-01-01T00:00:00"/>
    <x v="8"/>
    <x v="1"/>
    <n v="-332.01"/>
    <n v="3782.1"/>
    <x v="2"/>
  </r>
  <r>
    <d v="2018-01-01T00:00:00"/>
    <x v="8"/>
    <x v="6"/>
    <n v="-620.55999999999995"/>
    <n v="83862.649999999994"/>
    <x v="2"/>
  </r>
  <r>
    <d v="2018-01-01T00:00:00"/>
    <x v="8"/>
    <x v="4"/>
    <n v="-0.04"/>
    <n v="0.4"/>
    <x v="11"/>
  </r>
  <r>
    <d v="2018-01-01T00:00:00"/>
    <x v="8"/>
    <x v="5"/>
    <n v="0"/>
    <n v="0.02"/>
    <x v="11"/>
  </r>
  <r>
    <d v="2018-01-01T00:00:00"/>
    <x v="8"/>
    <x v="4"/>
    <n v="-0.04"/>
    <n v="0.4"/>
    <x v="11"/>
  </r>
  <r>
    <d v="2018-01-01T00:00:00"/>
    <x v="8"/>
    <x v="5"/>
    <n v="0"/>
    <n v="0.02"/>
    <x v="11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  <r>
    <m/>
    <x v="12"/>
    <x v="10"/>
    <m/>
    <m/>
    <x v="3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10353">
  <r>
    <s v="E"/>
    <s v="R"/>
    <s v="ON"/>
    <d v="2018-11-01T00:00:00"/>
    <x v="0"/>
    <d v="2018-11-01T00:00:00"/>
    <n v="40514.370000000003"/>
    <n v="2876.53"/>
  </r>
  <r>
    <s v="E"/>
    <s v="R"/>
    <s v="ON"/>
    <d v="2018-11-01T00:00:00"/>
    <x v="1"/>
    <d v="2018-11-01T00:00:00"/>
    <n v="40514.370000000003"/>
    <n v="-2876.53"/>
  </r>
  <r>
    <s v="E"/>
    <s v="R"/>
    <s v="ON"/>
    <d v="2018-11-01T00:00:00"/>
    <x v="2"/>
    <d v="2018-11-01T00:00:00"/>
    <n v="38766.06"/>
    <n v="5117.03"/>
  </r>
  <r>
    <s v="E"/>
    <s v="R"/>
    <s v="ON"/>
    <d v="2018-11-01T00:00:00"/>
    <x v="3"/>
    <d v="2018-11-01T00:00:00"/>
    <n v="1748.31"/>
    <n v="230.74"/>
  </r>
  <r>
    <s v="E"/>
    <s v="R"/>
    <s v="MID"/>
    <d v="2018-11-01T00:00:00"/>
    <x v="0"/>
    <d v="2018-11-01T00:00:00"/>
    <n v="42271.38"/>
    <n v="2198.17"/>
  </r>
  <r>
    <s v="E"/>
    <s v="R"/>
    <s v="MID"/>
    <d v="2018-11-01T00:00:00"/>
    <x v="1"/>
    <d v="2018-11-01T00:00:00"/>
    <n v="42271.38"/>
    <n v="-2198.17"/>
  </r>
  <r>
    <s v="E"/>
    <s v="R"/>
    <s v="MID"/>
    <d v="2018-11-01T00:00:00"/>
    <x v="4"/>
    <d v="2018-11-01T00:00:00"/>
    <n v="40447.339999999997"/>
    <n v="3802.11"/>
  </r>
  <r>
    <s v="E"/>
    <s v="R"/>
    <s v="MID"/>
    <d v="2018-11-01T00:00:00"/>
    <x v="5"/>
    <d v="2018-11-01T00:00:00"/>
    <n v="1824.04"/>
    <n v="171.51"/>
  </r>
  <r>
    <s v="E"/>
    <s v="R"/>
    <s v="OFF"/>
    <d v="2018-11-01T00:00:00"/>
    <x v="1"/>
    <d v="2018-11-01T00:00:00"/>
    <n v="163776.29999999999"/>
    <n v="-5732.27"/>
  </r>
  <r>
    <s v="E"/>
    <s v="R"/>
    <s v="OFF"/>
    <d v="2018-11-01T00:00:00"/>
    <x v="6"/>
    <d v="2018-11-01T00:00:00"/>
    <n v="156708.89000000001"/>
    <n v="10186.040000000001"/>
  </r>
  <r>
    <s v="E"/>
    <s v="R"/>
    <s v="OFF"/>
    <d v="2018-11-01T00:00:00"/>
    <x v="7"/>
    <d v="2018-11-01T00:00:00"/>
    <n v="7067.41"/>
    <n v="459.32"/>
  </r>
  <r>
    <s v="E"/>
    <s v="R"/>
    <s v="OFF"/>
    <d v="2018-11-01T00:00:00"/>
    <x v="0"/>
    <d v="2018-11-01T00:00:00"/>
    <n v="163776.29999999999"/>
    <n v="5732.27"/>
  </r>
  <r>
    <s v="E"/>
    <s v="R"/>
    <s v="ON"/>
    <d v="2018-11-01T00:00:00"/>
    <x v="0"/>
    <d v="2018-11-01T00:00:00"/>
    <n v="41488.54"/>
    <n v="2945.91"/>
  </r>
  <r>
    <s v="E"/>
    <s v="R"/>
    <s v="ON"/>
    <d v="2018-11-01T00:00:00"/>
    <x v="1"/>
    <d v="2018-11-01T00:00:00"/>
    <n v="41488.54"/>
    <n v="-2945.91"/>
  </r>
  <r>
    <s v="E"/>
    <s v="R"/>
    <s v="ON"/>
    <d v="2018-11-01T00:00:00"/>
    <x v="2"/>
    <d v="2018-11-01T00:00:00"/>
    <n v="39698"/>
    <n v="5240.05"/>
  </r>
  <r>
    <s v="E"/>
    <s v="R"/>
    <s v="ON"/>
    <d v="2018-11-01T00:00:00"/>
    <x v="3"/>
    <d v="2018-11-01T00:00:00"/>
    <n v="1790.54"/>
    <n v="236.4"/>
  </r>
  <r>
    <s v="E"/>
    <s v="R"/>
    <s v="OFF"/>
    <d v="2018-11-01T00:00:00"/>
    <x v="6"/>
    <d v="2018-11-01T00:00:00"/>
    <n v="161090.89000000001"/>
    <n v="10471.07"/>
  </r>
  <r>
    <s v="E"/>
    <s v="R"/>
    <s v="OFF"/>
    <d v="2018-11-01T00:00:00"/>
    <x v="7"/>
    <d v="2018-11-01T00:00:00"/>
    <n v="7265.13"/>
    <n v="472.21"/>
  </r>
  <r>
    <s v="E"/>
    <s v="R"/>
    <s v="OFF"/>
    <d v="2018-11-01T00:00:00"/>
    <x v="0"/>
    <d v="2018-11-01T00:00:00"/>
    <n v="168356.02"/>
    <n v="5892.45"/>
  </r>
  <r>
    <s v="E"/>
    <s v="R"/>
    <s v="OFF"/>
    <d v="2018-11-01T00:00:00"/>
    <x v="1"/>
    <d v="2018-11-01T00:00:00"/>
    <n v="168356.02"/>
    <n v="-5892.45"/>
  </r>
  <r>
    <s v="E"/>
    <s v="R"/>
    <s v="MID"/>
    <d v="2018-11-01T00:00:00"/>
    <x v="0"/>
    <d v="2018-11-01T00:00:00"/>
    <n v="42599.98"/>
    <n v="2215.38"/>
  </r>
  <r>
    <s v="E"/>
    <s v="R"/>
    <s v="MID"/>
    <d v="2018-11-01T00:00:00"/>
    <x v="1"/>
    <d v="2018-11-01T00:00:00"/>
    <n v="42599.98"/>
    <n v="-2215.38"/>
  </r>
  <r>
    <s v="E"/>
    <s v="R"/>
    <s v="MID"/>
    <d v="2018-11-01T00:00:00"/>
    <x v="4"/>
    <d v="2018-11-01T00:00:00"/>
    <n v="40761.730000000003"/>
    <n v="3831.63"/>
  </r>
  <r>
    <s v="E"/>
    <s v="R"/>
    <s v="MID"/>
    <d v="2018-11-01T00:00:00"/>
    <x v="5"/>
    <d v="2018-11-01T00:00:00"/>
    <n v="1838.25"/>
    <n v="172.76"/>
  </r>
  <r>
    <s v="E"/>
    <s v="R"/>
    <s v="OFF"/>
    <d v="2018-11-01T00:00:00"/>
    <x v="1"/>
    <d v="2018-11-01T00:00:00"/>
    <n v="112951.44"/>
    <n v="-3953.34"/>
  </r>
  <r>
    <s v="E"/>
    <s v="R"/>
    <s v="OFF"/>
    <d v="2018-11-01T00:00:00"/>
    <x v="6"/>
    <d v="2018-11-01T00:00:00"/>
    <n v="108077.14"/>
    <n v="7025.15"/>
  </r>
  <r>
    <s v="E"/>
    <s v="R"/>
    <s v="OFF"/>
    <d v="2018-11-01T00:00:00"/>
    <x v="7"/>
    <d v="2018-11-01T00:00:00"/>
    <n v="4874.3"/>
    <n v="316.95999999999998"/>
  </r>
  <r>
    <s v="E"/>
    <s v="R"/>
    <s v="OFF"/>
    <d v="2018-11-01T00:00:00"/>
    <x v="0"/>
    <d v="2018-11-01T00:00:00"/>
    <n v="112951.44"/>
    <n v="3953.34"/>
  </r>
  <r>
    <s v="E"/>
    <s v="C"/>
    <s v="ON"/>
    <d v="2018-11-01T00:00:00"/>
    <x v="1"/>
    <d v="2018-05-01T00:00:00"/>
    <n v="68246.92"/>
    <n v="-4845.62"/>
  </r>
  <r>
    <s v="E"/>
    <s v="C"/>
    <s v="ON"/>
    <d v="2018-11-01T00:00:00"/>
    <x v="8"/>
    <d v="2018-05-01T00:00:00"/>
    <n v="65301.82"/>
    <n v="8619.8799999999992"/>
  </r>
  <r>
    <s v="E"/>
    <s v="C"/>
    <s v="ON"/>
    <d v="2018-11-01T00:00:00"/>
    <x v="9"/>
    <d v="2018-05-01T00:00:00"/>
    <n v="2945.1"/>
    <n v="388.75"/>
  </r>
  <r>
    <s v="E"/>
    <s v="C"/>
    <s v="ON"/>
    <d v="2018-11-01T00:00:00"/>
    <x v="0"/>
    <d v="2018-05-01T00:00:00"/>
    <n v="68246.92"/>
    <n v="4845.62"/>
  </r>
  <r>
    <s v="E"/>
    <s v="C"/>
    <s v="OFF"/>
    <d v="2018-11-01T00:00:00"/>
    <x v="0"/>
    <d v="2018-05-01T00:00:00"/>
    <n v="207668.68"/>
    <n v="7268.69"/>
  </r>
  <r>
    <s v="E"/>
    <s v="C"/>
    <s v="OFF"/>
    <d v="2018-11-01T00:00:00"/>
    <x v="1"/>
    <d v="2018-05-01T00:00:00"/>
    <n v="207668.68"/>
    <n v="-7268.69"/>
  </r>
  <r>
    <s v="E"/>
    <s v="C"/>
    <s v="OFF"/>
    <d v="2018-11-01T00:00:00"/>
    <x v="10"/>
    <d v="2018-05-01T00:00:00"/>
    <n v="198706.98"/>
    <n v="12916.25"/>
  </r>
  <r>
    <s v="E"/>
    <s v="C"/>
    <s v="OFF"/>
    <d v="2018-11-01T00:00:00"/>
    <x v="11"/>
    <d v="2018-05-01T00:00:00"/>
    <n v="8961.7000000000007"/>
    <n v="582.51"/>
  </r>
  <r>
    <s v="E"/>
    <s v="C"/>
    <s v="MID"/>
    <d v="2018-11-01T00:00:00"/>
    <x v="1"/>
    <d v="2018-11-01T00:00:00"/>
    <n v="42103.78"/>
    <n v="-2189.5100000000002"/>
  </r>
  <r>
    <s v="E"/>
    <s v="R"/>
    <s v="ON"/>
    <d v="2018-10-01T00:00:00"/>
    <x v="1"/>
    <d v="2018-05-01T00:00:00"/>
    <n v="115624.01"/>
    <n v="-8209.31"/>
  </r>
  <r>
    <s v="E"/>
    <s v="R"/>
    <s v="ON"/>
    <d v="2018-10-01T00:00:00"/>
    <x v="8"/>
    <d v="2018-05-01T00:00:00"/>
    <n v="110634.34"/>
    <n v="14603.7"/>
  </r>
  <r>
    <s v="E"/>
    <s v="R"/>
    <s v="ON"/>
    <d v="2018-10-01T00:00:00"/>
    <x v="9"/>
    <d v="2018-05-01T00:00:00"/>
    <n v="4989.67"/>
    <n v="658.63"/>
  </r>
  <r>
    <s v="E"/>
    <s v="R"/>
    <s v="ON"/>
    <d v="2018-10-01T00:00:00"/>
    <x v="0"/>
    <d v="2018-05-01T00:00:00"/>
    <n v="115624.01"/>
    <n v="8209.31"/>
  </r>
  <r>
    <s v="E"/>
    <s v="R"/>
    <s v="OFF"/>
    <d v="2018-10-01T00:00:00"/>
    <x v="1"/>
    <d v="2018-05-01T00:00:00"/>
    <n v="372961.46"/>
    <n v="-13053.62"/>
  </r>
  <r>
    <s v="E"/>
    <s v="R"/>
    <s v="OFF"/>
    <d v="2018-10-01T00:00:00"/>
    <x v="10"/>
    <d v="2018-05-01T00:00:00"/>
    <n v="356866.81"/>
    <n v="23196.32"/>
  </r>
  <r>
    <s v="E"/>
    <s v="R"/>
    <s v="OFF"/>
    <d v="2018-10-01T00:00:00"/>
    <x v="11"/>
    <d v="2018-05-01T00:00:00"/>
    <n v="16094.65"/>
    <n v="1046.05"/>
  </r>
  <r>
    <s v="E"/>
    <s v="R"/>
    <s v="OFF"/>
    <d v="2018-10-01T00:00:00"/>
    <x v="0"/>
    <d v="2018-05-01T00:00:00"/>
    <n v="372961.46"/>
    <n v="13053.62"/>
  </r>
  <r>
    <s v="E"/>
    <s v="R"/>
    <s v="MID"/>
    <d v="2018-10-01T00:00:00"/>
    <x v="1"/>
    <d v="2018-05-01T00:00:00"/>
    <n v="110277.93"/>
    <n v="-5734.42"/>
  </r>
  <r>
    <s v="E"/>
    <s v="R"/>
    <s v="MID"/>
    <d v="2018-10-01T00:00:00"/>
    <x v="12"/>
    <d v="2018-05-01T00:00:00"/>
    <n v="105518.87"/>
    <n v="9918.76"/>
  </r>
  <r>
    <s v="E"/>
    <s v="R"/>
    <s v="MID"/>
    <d v="2018-10-01T00:00:00"/>
    <x v="13"/>
    <d v="2018-05-01T00:00:00"/>
    <n v="4759.0600000000004"/>
    <n v="447.23"/>
  </r>
  <r>
    <s v="E"/>
    <s v="R"/>
    <s v="MID"/>
    <d v="2018-10-01T00:00:00"/>
    <x v="0"/>
    <d v="2018-05-01T00:00:00"/>
    <n v="110277.93"/>
    <n v="5734.42"/>
  </r>
  <r>
    <s v="E"/>
    <s v="C"/>
    <s v="ON"/>
    <d v="2018-10-01T00:00:00"/>
    <x v="1"/>
    <d v="2018-05-01T00:00:00"/>
    <n v="59152.01"/>
    <n v="-4199.76"/>
  </r>
  <r>
    <s v="E"/>
    <s v="C"/>
    <s v="ON"/>
    <d v="2018-10-01T00:00:00"/>
    <x v="8"/>
    <d v="2018-05-01T00:00:00"/>
    <n v="56599.43"/>
    <n v="7471.11"/>
  </r>
  <r>
    <s v="E"/>
    <s v="C"/>
    <s v="ON"/>
    <d v="2018-10-01T00:00:00"/>
    <x v="9"/>
    <d v="2018-05-01T00:00:00"/>
    <n v="2552.58"/>
    <n v="336.96"/>
  </r>
  <r>
    <s v="E"/>
    <s v="C"/>
    <s v="ON"/>
    <d v="2018-10-01T00:00:00"/>
    <x v="0"/>
    <d v="2018-05-01T00:00:00"/>
    <n v="59152.01"/>
    <n v="4199.76"/>
  </r>
  <r>
    <s v="E"/>
    <s v="C"/>
    <s v="OFF"/>
    <d v="2018-10-01T00:00:00"/>
    <x v="1"/>
    <d v="2018-05-01T00:00:00"/>
    <n v="184424.26"/>
    <n v="-6454.85"/>
  </r>
  <r>
    <s v="E"/>
    <s v="R"/>
    <s v="ON"/>
    <d v="2018-10-01T00:00:00"/>
    <x v="1"/>
    <d v="2018-05-01T00:00:00"/>
    <n v="109122.44"/>
    <n v="-7747.83"/>
  </r>
  <r>
    <s v="E"/>
    <s v="R"/>
    <s v="ON"/>
    <d v="2018-10-01T00:00:00"/>
    <x v="8"/>
    <d v="2018-05-01T00:00:00"/>
    <n v="104413.47"/>
    <n v="13782.71"/>
  </r>
  <r>
    <s v="E"/>
    <s v="R"/>
    <s v="ON"/>
    <d v="2018-10-01T00:00:00"/>
    <x v="9"/>
    <d v="2018-05-01T00:00:00"/>
    <n v="4708.97"/>
    <n v="621.58000000000004"/>
  </r>
  <r>
    <s v="E"/>
    <s v="R"/>
    <s v="ON"/>
    <d v="2018-10-01T00:00:00"/>
    <x v="0"/>
    <d v="2018-05-01T00:00:00"/>
    <n v="109122.44"/>
    <n v="7747.83"/>
  </r>
  <r>
    <s v="E"/>
    <s v="R"/>
    <s v="OFF"/>
    <d v="2018-10-01T00:00:00"/>
    <x v="1"/>
    <d v="2018-05-01T00:00:00"/>
    <n v="415838.71"/>
    <n v="-14554.42"/>
  </r>
  <r>
    <s v="E"/>
    <s v="R"/>
    <s v="OFF"/>
    <d v="2018-10-01T00:00:00"/>
    <x v="10"/>
    <d v="2018-05-01T00:00:00"/>
    <n v="397893.7"/>
    <n v="25863.01"/>
  </r>
  <r>
    <s v="E"/>
    <s v="R"/>
    <s v="OFF"/>
    <d v="2018-10-01T00:00:00"/>
    <x v="11"/>
    <d v="2018-05-01T00:00:00"/>
    <n v="17945.009999999998"/>
    <n v="1166.47"/>
  </r>
  <r>
    <s v="E"/>
    <s v="R"/>
    <s v="OFF"/>
    <d v="2018-10-01T00:00:00"/>
    <x v="0"/>
    <d v="2018-05-01T00:00:00"/>
    <n v="415838.71"/>
    <n v="14554.42"/>
  </r>
  <r>
    <s v="E"/>
    <s v="R"/>
    <s v="MID"/>
    <d v="2018-10-01T00:00:00"/>
    <x v="1"/>
    <d v="2018-05-01T00:00:00"/>
    <n v="100629.58"/>
    <n v="-5232.71"/>
  </r>
  <r>
    <s v="E"/>
    <s v="R"/>
    <s v="MID"/>
    <d v="2018-10-01T00:00:00"/>
    <x v="12"/>
    <d v="2018-05-01T00:00:00"/>
    <n v="96287.17"/>
    <n v="9050.98"/>
  </r>
  <r>
    <s v="E"/>
    <s v="R"/>
    <s v="MID"/>
    <d v="2018-10-01T00:00:00"/>
    <x v="13"/>
    <d v="2018-05-01T00:00:00"/>
    <n v="4342.41"/>
    <n v="408.3"/>
  </r>
  <r>
    <s v="E"/>
    <s v="R"/>
    <s v="MID"/>
    <d v="2018-10-01T00:00:00"/>
    <x v="0"/>
    <d v="2018-05-01T00:00:00"/>
    <n v="100629.58"/>
    <n v="5232.71"/>
  </r>
  <r>
    <s v="E"/>
    <s v="R"/>
    <s v="ON"/>
    <d v="2018-10-01T00:00:00"/>
    <x v="1"/>
    <d v="2018-05-01T00:00:00"/>
    <n v="196988.94"/>
    <n v="-13986.35"/>
  </r>
  <r>
    <s v="E"/>
    <s v="R"/>
    <s v="ON"/>
    <d v="2018-10-01T00:00:00"/>
    <x v="8"/>
    <d v="2018-05-01T00:00:00"/>
    <n v="188488.2"/>
    <n v="24880.17"/>
  </r>
  <r>
    <s v="E"/>
    <s v="R"/>
    <s v="ON"/>
    <d v="2018-10-01T00:00:00"/>
    <x v="9"/>
    <d v="2018-05-01T00:00:00"/>
    <n v="8500.74"/>
    <n v="1122.2"/>
  </r>
  <r>
    <s v="E"/>
    <s v="R"/>
    <s v="ON"/>
    <d v="2018-10-01T00:00:00"/>
    <x v="0"/>
    <d v="2018-05-01T00:00:00"/>
    <n v="196988.94"/>
    <n v="13986.35"/>
  </r>
  <r>
    <s v="E"/>
    <s v="R"/>
    <s v="OFF"/>
    <d v="2018-10-01T00:00:00"/>
    <x v="1"/>
    <d v="2018-05-01T00:00:00"/>
    <n v="623474.14"/>
    <n v="-21821.79"/>
  </r>
  <r>
    <s v="E"/>
    <s v="R"/>
    <s v="OFF"/>
    <d v="2018-10-01T00:00:00"/>
    <x v="10"/>
    <d v="2018-05-01T00:00:00"/>
    <n v="596568.81000000006"/>
    <n v="38776.86"/>
  </r>
  <r>
    <s v="E"/>
    <s v="R"/>
    <s v="OFF"/>
    <d v="2018-10-01T00:00:00"/>
    <x v="11"/>
    <d v="2018-05-01T00:00:00"/>
    <n v="26905.33"/>
    <n v="1748.95"/>
  </r>
  <r>
    <s v="E"/>
    <s v="R"/>
    <s v="OFF"/>
    <d v="2018-10-01T00:00:00"/>
    <x v="0"/>
    <d v="2018-05-01T00:00:00"/>
    <n v="623474.14"/>
    <n v="21821.79"/>
  </r>
  <r>
    <s v="E"/>
    <s v="R"/>
    <s v="MID"/>
    <d v="2018-10-01T00:00:00"/>
    <x v="1"/>
    <d v="2018-05-01T00:00:00"/>
    <n v="185457.67"/>
    <n v="-9643.84"/>
  </r>
  <r>
    <s v="E"/>
    <s v="R"/>
    <s v="MID"/>
    <d v="2018-10-01T00:00:00"/>
    <x v="12"/>
    <d v="2018-05-01T00:00:00"/>
    <n v="177454.42"/>
    <n v="16680.96"/>
  </r>
  <r>
    <s v="E"/>
    <s v="R"/>
    <s v="MID"/>
    <d v="2018-10-01T00:00:00"/>
    <x v="13"/>
    <d v="2018-05-01T00:00:00"/>
    <n v="8003.25"/>
    <n v="752.4"/>
  </r>
  <r>
    <s v="E"/>
    <s v="R"/>
    <s v="MID"/>
    <d v="2018-10-01T00:00:00"/>
    <x v="0"/>
    <d v="2018-05-01T00:00:00"/>
    <n v="185457.67"/>
    <n v="9643.84"/>
  </r>
  <r>
    <s v="E"/>
    <s v="C"/>
    <s v="ON"/>
    <d v="2018-09-01T00:00:00"/>
    <x v="8"/>
    <d v="2018-05-01T00:00:00"/>
    <n v="132688.62"/>
    <n v="17514.900000000001"/>
  </r>
  <r>
    <s v="E"/>
    <s v="C"/>
    <s v="ON"/>
    <d v="2018-09-01T00:00:00"/>
    <x v="9"/>
    <d v="2018-05-01T00:00:00"/>
    <n v="5984.29"/>
    <n v="789.94"/>
  </r>
  <r>
    <s v="E"/>
    <s v="C"/>
    <s v="ON"/>
    <d v="2018-09-01T00:00:00"/>
    <x v="0"/>
    <d v="2018-05-01T00:00:00"/>
    <n v="138672.91"/>
    <n v="9845.7999999999993"/>
  </r>
  <r>
    <s v="E"/>
    <s v="C"/>
    <s v="OFF"/>
    <d v="2018-09-01T00:00:00"/>
    <x v="1"/>
    <d v="2018-05-01T00:00:00"/>
    <n v="304787.75"/>
    <n v="-10667.64"/>
  </r>
  <r>
    <s v="E"/>
    <s v="C"/>
    <s v="OFF"/>
    <d v="2018-09-01T00:00:00"/>
    <x v="10"/>
    <d v="2018-05-01T00:00:00"/>
    <n v="291635.02"/>
    <n v="18956.29"/>
  </r>
  <r>
    <s v="E"/>
    <s v="C"/>
    <s v="OFF"/>
    <d v="2018-09-01T00:00:00"/>
    <x v="11"/>
    <d v="2018-05-01T00:00:00"/>
    <n v="13152.73"/>
    <n v="854.96"/>
  </r>
  <r>
    <s v="E"/>
    <s v="C"/>
    <s v="OFF"/>
    <d v="2018-09-01T00:00:00"/>
    <x v="0"/>
    <d v="2018-05-01T00:00:00"/>
    <n v="304787.75"/>
    <n v="10667.64"/>
  </r>
  <r>
    <s v="E"/>
    <s v="C"/>
    <s v="MID"/>
    <d v="2018-09-01T00:00:00"/>
    <x v="1"/>
    <d v="2018-05-01T00:00:00"/>
    <n v="116714.7"/>
    <n v="-6069.14"/>
  </r>
  <r>
    <s v="E"/>
    <s v="C"/>
    <s v="MID"/>
    <d v="2018-09-01T00:00:00"/>
    <x v="12"/>
    <d v="2018-05-01T00:00:00"/>
    <n v="111678.09"/>
    <n v="10497.65"/>
  </r>
  <r>
    <s v="E"/>
    <s v="C"/>
    <s v="MID"/>
    <d v="2018-09-01T00:00:00"/>
    <x v="13"/>
    <d v="2018-05-01T00:00:00"/>
    <n v="5036.6099999999997"/>
    <n v="473.51"/>
  </r>
  <r>
    <s v="E"/>
    <s v="C"/>
    <s v="ON"/>
    <d v="2019-01-01T00:00:00"/>
    <x v="1"/>
    <d v="2018-11-01T00:00:00"/>
    <n v="9364.36"/>
    <n v="-664.92"/>
  </r>
  <r>
    <s v="E"/>
    <s v="C"/>
    <s v="ON"/>
    <d v="2019-01-01T00:00:00"/>
    <x v="2"/>
    <d v="2018-11-01T00:00:00"/>
    <n v="8996.91"/>
    <n v="1187.57"/>
  </r>
  <r>
    <s v="E"/>
    <s v="C"/>
    <s v="ON"/>
    <d v="2019-01-01T00:00:00"/>
    <x v="3"/>
    <d v="2018-11-01T00:00:00"/>
    <n v="367.45"/>
    <n v="48.49"/>
  </r>
  <r>
    <s v="E"/>
    <s v="C"/>
    <s v="ON"/>
    <d v="2019-01-01T00:00:00"/>
    <x v="0"/>
    <d v="2018-11-01T00:00:00"/>
    <n v="9364.36"/>
    <n v="664.92"/>
  </r>
  <r>
    <s v="E"/>
    <s v="C"/>
    <s v="OFF"/>
    <d v="2019-01-01T00:00:00"/>
    <x v="1"/>
    <d v="2018-11-01T00:00:00"/>
    <n v="28193.5"/>
    <n v="-986.91"/>
  </r>
  <r>
    <s v="E"/>
    <s v="C"/>
    <s v="OFF"/>
    <d v="2019-01-01T00:00:00"/>
    <x v="6"/>
    <d v="2018-11-01T00:00:00"/>
    <n v="27090.560000000001"/>
    <n v="1761.03"/>
  </r>
  <r>
    <s v="E"/>
    <s v="C"/>
    <s v="OFF"/>
    <d v="2019-01-01T00:00:00"/>
    <x v="7"/>
    <d v="2018-11-01T00:00:00"/>
    <n v="1102.94"/>
    <n v="71.67"/>
  </r>
  <r>
    <s v="E"/>
    <s v="C"/>
    <s v="OFF"/>
    <d v="2019-01-01T00:00:00"/>
    <x v="0"/>
    <d v="2018-11-01T00:00:00"/>
    <n v="28193.5"/>
    <n v="986.91"/>
  </r>
  <r>
    <s v="E"/>
    <s v="C"/>
    <s v="MID"/>
    <d v="2019-01-01T00:00:00"/>
    <x v="1"/>
    <d v="2018-11-01T00:00:00"/>
    <n v="11020.76"/>
    <n v="-573.12"/>
  </r>
  <r>
    <s v="E"/>
    <s v="C"/>
    <s v="MID"/>
    <d v="2019-01-01T00:00:00"/>
    <x v="4"/>
    <d v="2018-11-01T00:00:00"/>
    <n v="10588.53"/>
    <n v="995.35"/>
  </r>
  <r>
    <s v="E"/>
    <s v="C"/>
    <s v="MID"/>
    <d v="2019-01-01T00:00:00"/>
    <x v="5"/>
    <d v="2018-11-01T00:00:00"/>
    <n v="432.23"/>
    <n v="40.64"/>
  </r>
  <r>
    <s v="E"/>
    <s v="C"/>
    <s v="MID"/>
    <d v="2019-01-01T00:00:00"/>
    <x v="0"/>
    <d v="2018-11-01T00:00:00"/>
    <n v="11020.76"/>
    <n v="573.12"/>
  </r>
  <r>
    <s v="E"/>
    <s v="R"/>
    <s v="ON"/>
    <d v="2019-01-01T00:00:00"/>
    <x v="1"/>
    <d v="2018-11-01T00:00:00"/>
    <n v="19917.77"/>
    <n v="-1414.17"/>
  </r>
  <r>
    <s v="E"/>
    <s v="R"/>
    <s v="ON"/>
    <d v="2019-01-01T00:00:00"/>
    <x v="2"/>
    <d v="2018-11-01T00:00:00"/>
    <n v="19112.5"/>
    <n v="2522.84"/>
  </r>
  <r>
    <s v="E"/>
    <s v="R"/>
    <s v="ON"/>
    <d v="2019-01-01T00:00:00"/>
    <x v="3"/>
    <d v="2018-11-01T00:00:00"/>
    <n v="805.27"/>
    <n v="106.29"/>
  </r>
  <r>
    <s v="E"/>
    <s v="R"/>
    <s v="ON"/>
    <d v="2019-01-01T00:00:00"/>
    <x v="0"/>
    <d v="2018-11-01T00:00:00"/>
    <n v="19917.77"/>
    <n v="1414.17"/>
  </r>
  <r>
    <s v="E"/>
    <s v="R"/>
    <s v="OFF"/>
    <d v="2019-01-01T00:00:00"/>
    <x v="1"/>
    <d v="2018-11-01T00:00:00"/>
    <n v="80544.45"/>
    <n v="-2819.37"/>
  </r>
  <r>
    <s v="E"/>
    <s v="R"/>
    <s v="OFF"/>
    <d v="2019-01-01T00:00:00"/>
    <x v="6"/>
    <d v="2018-11-01T00:00:00"/>
    <n v="77288.53"/>
    <n v="5024.1099999999997"/>
  </r>
  <r>
    <s v="E"/>
    <s v="R"/>
    <s v="OFF"/>
    <d v="2019-01-01T00:00:00"/>
    <x v="7"/>
    <d v="2018-11-01T00:00:00"/>
    <n v="3255.92"/>
    <n v="211.64"/>
  </r>
  <r>
    <s v="E"/>
    <s v="R"/>
    <s v="OFF"/>
    <d v="2019-01-01T00:00:00"/>
    <x v="0"/>
    <d v="2018-11-01T00:00:00"/>
    <n v="80544.45"/>
    <n v="2819.37"/>
  </r>
  <r>
    <s v="E"/>
    <s v="R"/>
    <s v="MID"/>
    <d v="2019-01-01T00:00:00"/>
    <x v="1"/>
    <d v="2018-11-01T00:00:00"/>
    <n v="18040.16"/>
    <n v="-938.12"/>
  </r>
  <r>
    <s v="E"/>
    <s v="R"/>
    <s v="MID"/>
    <d v="2019-01-01T00:00:00"/>
    <x v="4"/>
    <d v="2018-11-01T00:00:00"/>
    <n v="17310.97"/>
    <n v="1627.22"/>
  </r>
  <r>
    <s v="E"/>
    <s v="R"/>
    <s v="MID"/>
    <d v="2019-01-01T00:00:00"/>
    <x v="5"/>
    <d v="2018-11-01T00:00:00"/>
    <n v="729.19"/>
    <n v="68.540000000000006"/>
  </r>
  <r>
    <s v="E"/>
    <s v="R"/>
    <s v="MID"/>
    <d v="2019-01-01T00:00:00"/>
    <x v="0"/>
    <d v="2018-11-01T00:00:00"/>
    <n v="18040.16"/>
    <n v="938.12"/>
  </r>
  <r>
    <s v="E"/>
    <s v="C"/>
    <s v="ON"/>
    <d v="2019-01-01T00:00:00"/>
    <x v="1"/>
    <d v="2018-11-01T00:00:00"/>
    <n v="20141.919999999998"/>
    <n v="-1430.03"/>
  </r>
  <r>
    <s v="E"/>
    <s v="C"/>
    <s v="ON"/>
    <d v="2019-01-01T00:00:00"/>
    <x v="2"/>
    <d v="2018-11-01T00:00:00"/>
    <n v="19272.71"/>
    <n v="2544"/>
  </r>
  <r>
    <s v="E"/>
    <s v="C"/>
    <s v="ON"/>
    <d v="2019-01-01T00:00:00"/>
    <x v="3"/>
    <d v="2018-11-01T00:00:00"/>
    <n v="869.21"/>
    <n v="114.74"/>
  </r>
  <r>
    <s v="E"/>
    <s v="C"/>
    <s v="ON"/>
    <d v="2019-01-01T00:00:00"/>
    <x v="0"/>
    <d v="2018-11-01T00:00:00"/>
    <n v="20141.919999999998"/>
    <n v="1430.03"/>
  </r>
  <r>
    <s v="E"/>
    <s v="C"/>
    <s v="OFF"/>
    <d v="2019-01-01T00:00:00"/>
    <x v="1"/>
    <d v="2018-11-01T00:00:00"/>
    <n v="57725.49"/>
    <n v="-2020.4"/>
  </r>
  <r>
    <s v="E"/>
    <s v="C"/>
    <s v="OFF"/>
    <d v="2019-01-01T00:00:00"/>
    <x v="6"/>
    <d v="2018-11-01T00:00:00"/>
    <n v="55234.39"/>
    <n v="3590.22"/>
  </r>
  <r>
    <s v="E"/>
    <s v="C"/>
    <s v="OFF"/>
    <d v="2019-01-01T00:00:00"/>
    <x v="7"/>
    <d v="2018-11-01T00:00:00"/>
    <n v="2491.1"/>
    <n v="161.91999999999999"/>
  </r>
  <r>
    <s v="E"/>
    <s v="C"/>
    <s v="OFF"/>
    <d v="2019-01-01T00:00:00"/>
    <x v="0"/>
    <d v="2018-11-01T00:00:00"/>
    <n v="57725.49"/>
    <n v="2020.4"/>
  </r>
  <r>
    <s v="E"/>
    <s v="C"/>
    <s v="MID"/>
    <d v="2019-01-01T00:00:00"/>
    <x v="1"/>
    <d v="2018-11-01T00:00:00"/>
    <n v="22185.58"/>
    <n v="-1153.6400000000001"/>
  </r>
  <r>
    <s v="E"/>
    <s v="C"/>
    <s v="MID"/>
    <d v="2019-01-01T00:00:00"/>
    <x v="4"/>
    <d v="2018-11-01T00:00:00"/>
    <n v="21228.19"/>
    <n v="1995.44"/>
  </r>
  <r>
    <s v="E"/>
    <s v="C"/>
    <s v="MID"/>
    <d v="2019-01-01T00:00:00"/>
    <x v="5"/>
    <d v="2018-11-01T00:00:00"/>
    <n v="957.39"/>
    <n v="89.99"/>
  </r>
  <r>
    <s v="E"/>
    <s v="C"/>
    <s v="MID"/>
    <d v="2019-01-01T00:00:00"/>
    <x v="0"/>
    <d v="2018-11-01T00:00:00"/>
    <n v="22185.58"/>
    <n v="1153.6400000000001"/>
  </r>
  <r>
    <s v="E"/>
    <s v="R"/>
    <s v="ON"/>
    <d v="2019-01-01T00:00:00"/>
    <x v="1"/>
    <d v="2018-11-01T00:00:00"/>
    <n v="67420.100000000006"/>
    <n v="-4786.91"/>
  </r>
  <r>
    <s v="E"/>
    <s v="R"/>
    <s v="ON"/>
    <d v="2019-01-01T00:00:00"/>
    <x v="2"/>
    <d v="2018-11-01T00:00:00"/>
    <n v="64510.57"/>
    <n v="8515.4"/>
  </r>
  <r>
    <s v="E"/>
    <s v="R"/>
    <s v="ON"/>
    <d v="2019-01-01T00:00:00"/>
    <x v="3"/>
    <d v="2018-11-01T00:00:00"/>
    <n v="2909.53"/>
    <n v="384.15"/>
  </r>
  <r>
    <s v="E"/>
    <s v="R"/>
    <s v="ON"/>
    <d v="2019-01-01T00:00:00"/>
    <x v="0"/>
    <d v="2018-11-01T00:00:00"/>
    <n v="67420.100000000006"/>
    <n v="4786.91"/>
  </r>
  <r>
    <s v="E"/>
    <s v="R"/>
    <s v="OFF"/>
    <d v="2019-01-01T00:00:00"/>
    <x v="1"/>
    <d v="2018-11-01T00:00:00"/>
    <n v="253069.6"/>
    <n v="-8857.6299999999992"/>
  </r>
  <r>
    <s v="E"/>
    <s v="R"/>
    <s v="OFF"/>
    <d v="2019-01-01T00:00:00"/>
    <x v="6"/>
    <d v="2018-11-01T00:00:00"/>
    <n v="242148.8"/>
    <n v="15739.78"/>
  </r>
  <r>
    <s v="E"/>
    <s v="R"/>
    <s v="OFF"/>
    <d v="2019-01-01T00:00:00"/>
    <x v="7"/>
    <d v="2018-11-01T00:00:00"/>
    <n v="10920.8"/>
    <n v="709.8"/>
  </r>
  <r>
    <s v="E"/>
    <s v="R"/>
    <s v="OFF"/>
    <d v="2019-01-01T00:00:00"/>
    <x v="0"/>
    <d v="2018-11-01T00:00:00"/>
    <n v="253069.6"/>
    <n v="8857.6299999999992"/>
  </r>
  <r>
    <s v="E"/>
    <s v="R"/>
    <s v="MID"/>
    <d v="2019-01-01T00:00:00"/>
    <x v="1"/>
    <d v="2018-11-01T00:00:00"/>
    <n v="61348.87"/>
    <n v="-3190.28"/>
  </r>
  <r>
    <s v="E"/>
    <s v="R"/>
    <s v="MID"/>
    <d v="2019-01-01T00:00:00"/>
    <x v="4"/>
    <d v="2018-11-01T00:00:00"/>
    <n v="58701.46"/>
    <n v="5517.93"/>
  </r>
  <r>
    <s v="E"/>
    <s v="R"/>
    <s v="MID"/>
    <d v="2019-01-01T00:00:00"/>
    <x v="5"/>
    <d v="2018-11-01T00:00:00"/>
    <n v="2647.41"/>
    <n v="248.92"/>
  </r>
  <r>
    <s v="E"/>
    <s v="R"/>
    <s v="MID"/>
    <d v="2019-01-01T00:00:00"/>
    <x v="0"/>
    <d v="2018-11-01T00:00:00"/>
    <n v="61348.87"/>
    <n v="3190.28"/>
  </r>
  <r>
    <s v="E"/>
    <s v="C"/>
    <s v="ON"/>
    <d v="2019-01-01T00:00:00"/>
    <x v="0"/>
    <d v="2018-11-01T00:00:00"/>
    <n v="5671.2"/>
    <n v="402.66"/>
  </r>
  <r>
    <s v="E"/>
    <s v="C"/>
    <s v="ON"/>
    <d v="2019-01-01T00:00:00"/>
    <x v="2"/>
    <d v="2018-11-01T00:00:00"/>
    <n v="5440"/>
    <n v="718.1"/>
  </r>
  <r>
    <s v="E"/>
    <s v="C"/>
    <s v="ON"/>
    <d v="2019-01-01T00:00:00"/>
    <x v="3"/>
    <d v="2018-11-01T00:00:00"/>
    <n v="231.2"/>
    <n v="30.52"/>
  </r>
  <r>
    <s v="E"/>
    <s v="C"/>
    <s v="ON"/>
    <d v="2019-01-01T00:00:00"/>
    <x v="1"/>
    <d v="2018-11-01T00:00:00"/>
    <n v="5671.2"/>
    <n v="-402.66"/>
  </r>
  <r>
    <s v="E"/>
    <s v="C"/>
    <s v="OFF"/>
    <d v="2019-01-01T00:00:00"/>
    <x v="0"/>
    <d v="2018-11-01T00:00:00"/>
    <n v="24410.11"/>
    <n v="854.41"/>
  </r>
  <r>
    <s v="E"/>
    <s v="C"/>
    <s v="OFF"/>
    <d v="2019-01-01T00:00:00"/>
    <x v="6"/>
    <d v="2018-11-01T00:00:00"/>
    <n v="23415"/>
    <n v="1522.05"/>
  </r>
  <r>
    <s v="E"/>
    <s v="C"/>
    <s v="OFF"/>
    <d v="2019-01-01T00:00:00"/>
    <x v="7"/>
    <d v="2018-11-01T00:00:00"/>
    <n v="995.11"/>
    <n v="64.69"/>
  </r>
  <r>
    <s v="E"/>
    <s v="C"/>
    <s v="OFF"/>
    <d v="2019-01-01T00:00:00"/>
    <x v="1"/>
    <d v="2018-11-01T00:00:00"/>
    <n v="24410.11"/>
    <n v="-854.41"/>
  </r>
  <r>
    <s v="E"/>
    <s v="C"/>
    <s v="MID"/>
    <d v="2019-01-01T00:00:00"/>
    <x v="1"/>
    <d v="2018-11-01T00:00:00"/>
    <n v="5649.33"/>
    <n v="-293.77"/>
  </r>
  <r>
    <s v="E"/>
    <s v="C"/>
    <s v="MID"/>
    <d v="2019-01-01T00:00:00"/>
    <x v="4"/>
    <d v="2018-11-01T00:00:00"/>
    <n v="5419"/>
    <n v="509.4"/>
  </r>
  <r>
    <s v="E"/>
    <s v="C"/>
    <s v="MID"/>
    <d v="2019-01-01T00:00:00"/>
    <x v="5"/>
    <d v="2018-11-01T00:00:00"/>
    <n v="230.33"/>
    <n v="21.62"/>
  </r>
  <r>
    <s v="E"/>
    <s v="C"/>
    <s v="MID"/>
    <d v="2019-01-01T00:00:00"/>
    <x v="0"/>
    <d v="2018-11-01T00:00:00"/>
    <n v="5649.33"/>
    <n v="293.77"/>
  </r>
  <r>
    <s v="E"/>
    <s v="R"/>
    <s v="ON"/>
    <d v="2018-10-01T00:00:00"/>
    <x v="1"/>
    <d v="2018-05-01T00:00:00"/>
    <n v="368.16"/>
    <n v="-26.14"/>
  </r>
  <r>
    <s v="E"/>
    <s v="R"/>
    <s v="ON"/>
    <d v="2018-10-01T00:00:00"/>
    <x v="8"/>
    <d v="2018-05-01T00:00:00"/>
    <n v="352.27"/>
    <n v="46.5"/>
  </r>
  <r>
    <s v="E"/>
    <s v="R"/>
    <s v="ON"/>
    <d v="2018-10-01T00:00:00"/>
    <x v="9"/>
    <d v="2018-05-01T00:00:00"/>
    <n v="15.89"/>
    <n v="2.1"/>
  </r>
  <r>
    <s v="E"/>
    <s v="R"/>
    <s v="ON"/>
    <d v="2018-10-01T00:00:00"/>
    <x v="0"/>
    <d v="2018-05-01T00:00:00"/>
    <n v="368.16"/>
    <n v="26.14"/>
  </r>
  <r>
    <s v="E"/>
    <s v="R"/>
    <s v="OFF"/>
    <d v="2018-10-01T00:00:00"/>
    <x v="1"/>
    <d v="2018-05-01T00:00:00"/>
    <n v="630.39"/>
    <n v="-22.06"/>
  </r>
  <r>
    <s v="E"/>
    <s v="R"/>
    <s v="OFF"/>
    <d v="2018-10-01T00:00:00"/>
    <x v="10"/>
    <d v="2018-05-01T00:00:00"/>
    <n v="603.19000000000005"/>
    <n v="39.21"/>
  </r>
  <r>
    <s v="E"/>
    <s v="R"/>
    <s v="OFF"/>
    <d v="2018-10-01T00:00:00"/>
    <x v="11"/>
    <d v="2018-05-01T00:00:00"/>
    <n v="27.2"/>
    <n v="1.77"/>
  </r>
  <r>
    <s v="E"/>
    <s v="R"/>
    <s v="OFF"/>
    <d v="2018-10-01T00:00:00"/>
    <x v="0"/>
    <d v="2018-05-01T00:00:00"/>
    <n v="630.39"/>
    <n v="22.06"/>
  </r>
  <r>
    <s v="E"/>
    <s v="R"/>
    <s v="MID"/>
    <d v="2018-10-01T00:00:00"/>
    <x v="1"/>
    <d v="2018-05-01T00:00:00"/>
    <n v="269.17"/>
    <n v="-13.99"/>
  </r>
  <r>
    <s v="E"/>
    <s v="R"/>
    <s v="OFF"/>
    <d v="2018-11-01T00:00:00"/>
    <x v="10"/>
    <d v="2018-05-01T00:00:00"/>
    <n v="286404.40999999997"/>
    <n v="18616.3"/>
  </r>
  <r>
    <s v="E"/>
    <s v="R"/>
    <s v="OFF"/>
    <d v="2018-11-01T00:00:00"/>
    <x v="11"/>
    <d v="2018-05-01T00:00:00"/>
    <n v="12916.88"/>
    <n v="839.67"/>
  </r>
  <r>
    <s v="E"/>
    <s v="R"/>
    <s v="OFF"/>
    <d v="2018-11-01T00:00:00"/>
    <x v="0"/>
    <d v="2018-05-01T00:00:00"/>
    <n v="299321.28999999998"/>
    <n v="10476.35"/>
  </r>
  <r>
    <s v="E"/>
    <s v="R"/>
    <s v="MID"/>
    <d v="2018-11-01T00:00:00"/>
    <x v="1"/>
    <d v="2018-05-01T00:00:00"/>
    <n v="82338.240000000005"/>
    <n v="-4281.53"/>
  </r>
  <r>
    <s v="E"/>
    <s v="R"/>
    <s v="MID"/>
    <d v="2018-11-01T00:00:00"/>
    <x v="12"/>
    <d v="2018-05-01T00:00:00"/>
    <n v="78785.06"/>
    <n v="7405.72"/>
  </r>
  <r>
    <s v="E"/>
    <s v="R"/>
    <s v="MID"/>
    <d v="2018-11-01T00:00:00"/>
    <x v="13"/>
    <d v="2018-05-01T00:00:00"/>
    <n v="3553.18"/>
    <n v="334.03"/>
  </r>
  <r>
    <s v="E"/>
    <s v="C"/>
    <s v="ON"/>
    <d v="2018-10-01T00:00:00"/>
    <x v="1"/>
    <d v="2018-05-01T00:00:00"/>
    <n v="256.89"/>
    <n v="-18.260000000000002"/>
  </r>
  <r>
    <s v="E"/>
    <s v="C"/>
    <s v="ON"/>
    <d v="2018-10-01T00:00:00"/>
    <x v="8"/>
    <d v="2018-05-01T00:00:00"/>
    <n v="245.8"/>
    <n v="32.44"/>
  </r>
  <r>
    <s v="E"/>
    <s v="C"/>
    <s v="ON"/>
    <d v="2018-10-01T00:00:00"/>
    <x v="9"/>
    <d v="2018-05-01T00:00:00"/>
    <n v="11.09"/>
    <n v="1.47"/>
  </r>
  <r>
    <s v="E"/>
    <s v="C"/>
    <s v="ON"/>
    <d v="2018-10-01T00:00:00"/>
    <x v="0"/>
    <d v="2018-05-01T00:00:00"/>
    <n v="256.89"/>
    <n v="18.260000000000002"/>
  </r>
  <r>
    <s v="E"/>
    <s v="C"/>
    <s v="OFF"/>
    <d v="2018-10-01T00:00:00"/>
    <x v="1"/>
    <d v="2018-05-01T00:00:00"/>
    <n v="3226.57"/>
    <n v="-112.93"/>
  </r>
  <r>
    <s v="E"/>
    <s v="C"/>
    <s v="OFF"/>
    <d v="2018-10-01T00:00:00"/>
    <x v="10"/>
    <d v="2018-05-01T00:00:00"/>
    <n v="3087.33"/>
    <n v="200.67"/>
  </r>
  <r>
    <s v="E"/>
    <s v="C"/>
    <s v="OFF"/>
    <d v="2018-10-01T00:00:00"/>
    <x v="11"/>
    <d v="2018-05-01T00:00:00"/>
    <n v="139.24"/>
    <n v="9.0500000000000007"/>
  </r>
  <r>
    <s v="E"/>
    <s v="C"/>
    <s v="OFF"/>
    <d v="2018-10-01T00:00:00"/>
    <x v="0"/>
    <d v="2018-05-01T00:00:00"/>
    <n v="3226.57"/>
    <n v="112.93"/>
  </r>
  <r>
    <s v="E"/>
    <s v="C"/>
    <s v="MID"/>
    <d v="2018-10-01T00:00:00"/>
    <x v="1"/>
    <d v="2018-05-01T00:00:00"/>
    <n v="237.12"/>
    <n v="-12.32"/>
  </r>
  <r>
    <s v="E"/>
    <s v="C"/>
    <s v="MID"/>
    <d v="2018-10-01T00:00:00"/>
    <x v="12"/>
    <d v="2018-05-01T00:00:00"/>
    <n v="226.88"/>
    <n v="21.33"/>
  </r>
  <r>
    <s v="E"/>
    <s v="C"/>
    <s v="MID"/>
    <d v="2018-10-01T00:00:00"/>
    <x v="13"/>
    <d v="2018-05-01T00:00:00"/>
    <n v="10.24"/>
    <n v="0.96"/>
  </r>
  <r>
    <s v="E"/>
    <s v="C"/>
    <s v="MID"/>
    <d v="2018-10-01T00:00:00"/>
    <x v="0"/>
    <d v="2018-05-01T00:00:00"/>
    <n v="237.12"/>
    <n v="12.32"/>
  </r>
  <r>
    <s v="E"/>
    <s v="C"/>
    <s v="ON"/>
    <d v="2018-09-01T00:00:00"/>
    <x v="1"/>
    <d v="2018-05-01T00:00:00"/>
    <n v="3176.91"/>
    <n v="-225.55"/>
  </r>
  <r>
    <s v="E"/>
    <s v="R"/>
    <s v="ON"/>
    <d v="2018-09-01T00:00:00"/>
    <x v="8"/>
    <d v="2018-05-01T00:00:00"/>
    <n v="165276.34"/>
    <n v="21816.65"/>
  </r>
  <r>
    <s v="E"/>
    <s v="R"/>
    <s v="ON"/>
    <d v="2018-09-01T00:00:00"/>
    <x v="9"/>
    <d v="2018-05-01T00:00:00"/>
    <n v="7453.98"/>
    <n v="984.03"/>
  </r>
  <r>
    <s v="E"/>
    <s v="R"/>
    <s v="ON"/>
    <d v="2018-09-01T00:00:00"/>
    <x v="0"/>
    <d v="2018-05-01T00:00:00"/>
    <n v="172730.32"/>
    <n v="12264.01"/>
  </r>
  <r>
    <s v="E"/>
    <s v="R"/>
    <s v="OFF"/>
    <d v="2018-09-01T00:00:00"/>
    <x v="1"/>
    <d v="2018-05-01T00:00:00"/>
    <n v="589151.96"/>
    <n v="-20620.43"/>
  </r>
  <r>
    <s v="E"/>
    <s v="R"/>
    <s v="OFF"/>
    <d v="2018-09-01T00:00:00"/>
    <x v="10"/>
    <d v="2018-05-01T00:00:00"/>
    <n v="563727.82999999996"/>
    <n v="36642.42"/>
  </r>
  <r>
    <s v="E"/>
    <s v="R"/>
    <s v="OFF"/>
    <d v="2018-09-01T00:00:00"/>
    <x v="11"/>
    <d v="2018-05-01T00:00:00"/>
    <n v="25424.13"/>
    <n v="1652.55"/>
  </r>
  <r>
    <s v="E"/>
    <s v="R"/>
    <s v="OFF"/>
    <d v="2018-09-01T00:00:00"/>
    <x v="0"/>
    <d v="2018-05-01T00:00:00"/>
    <n v="589151.96"/>
    <n v="20620.43"/>
  </r>
  <r>
    <s v="E"/>
    <s v="R"/>
    <s v="MID"/>
    <d v="2018-09-01T00:00:00"/>
    <x v="1"/>
    <d v="2018-05-01T00:00:00"/>
    <n v="157854.91"/>
    <n v="-8208.49"/>
  </r>
  <r>
    <s v="E"/>
    <s v="R"/>
    <s v="MID"/>
    <d v="2018-09-01T00:00:00"/>
    <x v="12"/>
    <d v="2018-05-01T00:00:00"/>
    <n v="151042.64000000001"/>
    <n v="14198.02"/>
  </r>
  <r>
    <s v="E"/>
    <s v="R"/>
    <s v="MID"/>
    <d v="2018-09-01T00:00:00"/>
    <x v="13"/>
    <d v="2018-05-01T00:00:00"/>
    <n v="6812.27"/>
    <n v="640.44000000000005"/>
  </r>
  <r>
    <s v="E"/>
    <s v="R"/>
    <s v="MID"/>
    <d v="2018-09-01T00:00:00"/>
    <x v="0"/>
    <d v="2018-05-01T00:00:00"/>
    <n v="157854.91"/>
    <n v="8208.49"/>
  </r>
  <r>
    <s v="E"/>
    <s v="C"/>
    <s v="ON"/>
    <d v="2018-09-01T00:00:00"/>
    <x v="1"/>
    <d v="2018-05-01T00:00:00"/>
    <n v="23368.07"/>
    <n v="-1659.14"/>
  </r>
  <r>
    <s v="E"/>
    <s v="C"/>
    <s v="ON"/>
    <d v="2018-09-01T00:00:00"/>
    <x v="8"/>
    <d v="2018-05-01T00:00:00"/>
    <n v="22359.67"/>
    <n v="2951.44"/>
  </r>
  <r>
    <s v="E"/>
    <s v="C"/>
    <s v="ON"/>
    <d v="2018-09-01T00:00:00"/>
    <x v="9"/>
    <d v="2018-05-01T00:00:00"/>
    <n v="1008.4"/>
    <n v="133.1"/>
  </r>
  <r>
    <s v="E"/>
    <s v="C"/>
    <s v="ON"/>
    <d v="2018-09-01T00:00:00"/>
    <x v="0"/>
    <d v="2018-05-01T00:00:00"/>
    <n v="23368.07"/>
    <n v="1659.14"/>
  </r>
  <r>
    <s v="E"/>
    <s v="C"/>
    <s v="OFF"/>
    <d v="2018-09-01T00:00:00"/>
    <x v="1"/>
    <d v="2018-05-01T00:00:00"/>
    <n v="39749.46"/>
    <n v="-1391.32"/>
  </r>
  <r>
    <s v="E"/>
    <s v="C"/>
    <s v="OFF"/>
    <d v="2018-09-01T00:00:00"/>
    <x v="10"/>
    <d v="2018-05-01T00:00:00"/>
    <n v="38034.120000000003"/>
    <n v="2472.2199999999998"/>
  </r>
  <r>
    <s v="E"/>
    <s v="C"/>
    <s v="OFF"/>
    <d v="2018-09-01T00:00:00"/>
    <x v="11"/>
    <d v="2018-05-01T00:00:00"/>
    <n v="1715.34"/>
    <n v="111.48"/>
  </r>
  <r>
    <s v="E"/>
    <s v="C"/>
    <s v="OFF"/>
    <d v="2018-09-01T00:00:00"/>
    <x v="0"/>
    <d v="2018-05-01T00:00:00"/>
    <n v="39749.46"/>
    <n v="1391.32"/>
  </r>
  <r>
    <s v="E"/>
    <s v="C"/>
    <s v="MID"/>
    <d v="2018-09-01T00:00:00"/>
    <x v="1"/>
    <d v="2018-05-01T00:00:00"/>
    <n v="16495.03"/>
    <n v="-857.74"/>
  </r>
  <r>
    <s v="E"/>
    <s v="C"/>
    <s v="MID"/>
    <d v="2018-09-01T00:00:00"/>
    <x v="12"/>
    <d v="2018-05-01T00:00:00"/>
    <n v="15783.23"/>
    <n v="1483.63"/>
  </r>
  <r>
    <s v="E"/>
    <s v="C"/>
    <s v="MID"/>
    <d v="2018-09-01T00:00:00"/>
    <x v="13"/>
    <d v="2018-05-01T00:00:00"/>
    <n v="711.8"/>
    <n v="66.89"/>
  </r>
  <r>
    <s v="E"/>
    <s v="C"/>
    <s v="MID"/>
    <d v="2018-09-01T00:00:00"/>
    <x v="0"/>
    <d v="2018-05-01T00:00:00"/>
    <n v="16495.03"/>
    <n v="857.74"/>
  </r>
  <r>
    <s v="E"/>
    <s v="R"/>
    <s v="ON"/>
    <d v="2018-10-01T00:00:00"/>
    <x v="1"/>
    <d v="2018-05-01T00:00:00"/>
    <n v="103799.08"/>
    <n v="-7369.69"/>
  </r>
  <r>
    <s v="E"/>
    <s v="R"/>
    <s v="ON"/>
    <d v="2018-10-01T00:00:00"/>
    <x v="8"/>
    <d v="2018-05-01T00:00:00"/>
    <n v="99319.78"/>
    <n v="13110.21"/>
  </r>
  <r>
    <s v="E"/>
    <s v="R"/>
    <s v="ON"/>
    <d v="2018-10-01T00:00:00"/>
    <x v="9"/>
    <d v="2018-05-01T00:00:00"/>
    <n v="4479.3"/>
    <n v="591.38"/>
  </r>
  <r>
    <s v="E"/>
    <s v="R"/>
    <s v="ON"/>
    <d v="2018-10-01T00:00:00"/>
    <x v="0"/>
    <d v="2018-05-01T00:00:00"/>
    <n v="103799.08"/>
    <n v="7369.69"/>
  </r>
  <r>
    <s v="E"/>
    <s v="R"/>
    <s v="OFF"/>
    <d v="2018-10-01T00:00:00"/>
    <x v="1"/>
    <d v="2018-05-01T00:00:00"/>
    <n v="375945.44"/>
    <n v="-13158.39"/>
  </r>
  <r>
    <s v="E"/>
    <s v="R"/>
    <s v="OFF"/>
    <d v="2018-10-01T00:00:00"/>
    <x v="10"/>
    <d v="2018-05-01T00:00:00"/>
    <n v="359721.98"/>
    <n v="23381.99"/>
  </r>
  <r>
    <s v="E"/>
    <s v="R"/>
    <s v="OFF"/>
    <d v="2018-10-01T00:00:00"/>
    <x v="11"/>
    <d v="2018-05-01T00:00:00"/>
    <n v="16223.46"/>
    <n v="1054.26"/>
  </r>
  <r>
    <s v="E"/>
    <s v="R"/>
    <s v="OFF"/>
    <d v="2018-10-01T00:00:00"/>
    <x v="0"/>
    <d v="2018-05-01T00:00:00"/>
    <n v="375945.44"/>
    <n v="13158.39"/>
  </r>
  <r>
    <s v="E"/>
    <s v="R"/>
    <s v="MID"/>
    <d v="2018-10-01T00:00:00"/>
    <x v="1"/>
    <d v="2018-05-01T00:00:00"/>
    <n v="104357.74"/>
    <n v="-5426.72"/>
  </r>
  <r>
    <s v="E"/>
    <s v="R"/>
    <s v="MID"/>
    <d v="2018-10-01T00:00:00"/>
    <x v="12"/>
    <d v="2018-05-01T00:00:00"/>
    <n v="99854.27"/>
    <n v="9386.2800000000007"/>
  </r>
  <r>
    <s v="E"/>
    <s v="R"/>
    <s v="MID"/>
    <d v="2018-10-01T00:00:00"/>
    <x v="13"/>
    <d v="2018-05-01T00:00:00"/>
    <n v="4503.47"/>
    <n v="423.44"/>
  </r>
  <r>
    <s v="E"/>
    <s v="R"/>
    <s v="MID"/>
    <d v="2018-10-01T00:00:00"/>
    <x v="0"/>
    <d v="2018-05-01T00:00:00"/>
    <n v="104357.74"/>
    <n v="5426.72"/>
  </r>
  <r>
    <s v="E"/>
    <s v="R"/>
    <s v="ON"/>
    <d v="2018-10-01T00:00:00"/>
    <x v="1"/>
    <d v="2018-05-01T00:00:00"/>
    <n v="139414.85"/>
    <n v="-9898.56"/>
  </r>
  <r>
    <s v="E"/>
    <s v="R"/>
    <s v="ON"/>
    <d v="2018-10-01T00:00:00"/>
    <x v="8"/>
    <d v="2018-05-01T00:00:00"/>
    <n v="133398.54999999999"/>
    <n v="17608.47"/>
  </r>
  <r>
    <s v="E"/>
    <s v="R"/>
    <s v="ON"/>
    <d v="2018-10-01T00:00:00"/>
    <x v="9"/>
    <d v="2018-05-01T00:00:00"/>
    <n v="6016.3"/>
    <n v="794.07"/>
  </r>
  <r>
    <s v="E"/>
    <s v="R"/>
    <s v="ON"/>
    <d v="2018-10-01T00:00:00"/>
    <x v="0"/>
    <d v="2018-05-01T00:00:00"/>
    <n v="139414.85"/>
    <n v="9898.56"/>
  </r>
  <r>
    <s v="E"/>
    <s v="R"/>
    <s v="OFF"/>
    <d v="2018-10-01T00:00:00"/>
    <x v="1"/>
    <d v="2018-05-01T00:00:00"/>
    <n v="601218.77"/>
    <n v="-21042.720000000001"/>
  </r>
  <r>
    <s v="E"/>
    <s v="R"/>
    <s v="OFF"/>
    <d v="2018-10-01T00:00:00"/>
    <x v="10"/>
    <d v="2018-05-01T00:00:00"/>
    <n v="575273.87"/>
    <n v="37392.870000000003"/>
  </r>
  <r>
    <s v="E"/>
    <s v="R"/>
    <s v="OFF"/>
    <d v="2018-10-01T00:00:00"/>
    <x v="11"/>
    <d v="2018-05-01T00:00:00"/>
    <n v="25944.9"/>
    <n v="1686.58"/>
  </r>
  <r>
    <s v="E"/>
    <s v="R"/>
    <s v="OFF"/>
    <d v="2018-10-01T00:00:00"/>
    <x v="0"/>
    <d v="2018-05-01T00:00:00"/>
    <n v="601218.77"/>
    <n v="21042.720000000001"/>
  </r>
  <r>
    <s v="E"/>
    <s v="R"/>
    <s v="MID"/>
    <d v="2018-10-01T00:00:00"/>
    <x v="1"/>
    <d v="2018-05-01T00:00:00"/>
    <n v="144460.66"/>
    <n v="-7511.96"/>
  </r>
  <r>
    <s v="E"/>
    <s v="R"/>
    <s v="MID"/>
    <d v="2018-10-01T00:00:00"/>
    <x v="12"/>
    <d v="2018-05-01T00:00:00"/>
    <n v="138226.45000000001"/>
    <n v="12993.19"/>
  </r>
  <r>
    <s v="E"/>
    <s v="R"/>
    <s v="MID"/>
    <d v="2018-10-01T00:00:00"/>
    <x v="13"/>
    <d v="2018-05-01T00:00:00"/>
    <n v="6234.21"/>
    <n v="586.05999999999995"/>
  </r>
  <r>
    <s v="E"/>
    <s v="R"/>
    <s v="MID"/>
    <d v="2018-10-01T00:00:00"/>
    <x v="0"/>
    <d v="2018-05-01T00:00:00"/>
    <n v="144460.66"/>
    <n v="7511.96"/>
  </r>
  <r>
    <s v="E"/>
    <s v="R"/>
    <s v="ON"/>
    <d v="2018-10-01T00:00:00"/>
    <x v="1"/>
    <d v="2018-05-01T00:00:00"/>
    <n v="45335.8"/>
    <n v="-3218.88"/>
  </r>
  <r>
    <s v="E"/>
    <s v="R"/>
    <s v="ON"/>
    <d v="2018-10-01T00:00:00"/>
    <x v="8"/>
    <d v="2018-05-01T00:00:00"/>
    <n v="43379.39"/>
    <n v="5726.04"/>
  </r>
  <r>
    <s v="E"/>
    <s v="R"/>
    <s v="ON"/>
    <d v="2018-10-01T00:00:00"/>
    <x v="9"/>
    <d v="2018-05-01T00:00:00"/>
    <n v="1956.41"/>
    <n v="258.26"/>
  </r>
  <r>
    <s v="E"/>
    <s v="R"/>
    <s v="ON"/>
    <d v="2018-10-01T00:00:00"/>
    <x v="0"/>
    <d v="2018-05-01T00:00:00"/>
    <n v="45335.8"/>
    <n v="3218.88"/>
  </r>
  <r>
    <s v="E"/>
    <s v="R"/>
    <s v="OFF"/>
    <d v="2018-10-01T00:00:00"/>
    <x v="1"/>
    <d v="2018-05-01T00:00:00"/>
    <n v="175696.55"/>
    <n v="-6149.31"/>
  </r>
  <r>
    <s v="E"/>
    <s v="R"/>
    <s v="OFF"/>
    <d v="2018-10-01T00:00:00"/>
    <x v="10"/>
    <d v="2018-05-01T00:00:00"/>
    <n v="168114.6"/>
    <n v="10927.51"/>
  </r>
  <r>
    <s v="E"/>
    <s v="R"/>
    <s v="OFF"/>
    <d v="2018-10-01T00:00:00"/>
    <x v="11"/>
    <d v="2018-05-01T00:00:00"/>
    <n v="7581.95"/>
    <n v="492.88"/>
  </r>
  <r>
    <s v="E"/>
    <s v="R"/>
    <s v="OFF"/>
    <d v="2018-10-01T00:00:00"/>
    <x v="0"/>
    <d v="2018-05-01T00:00:00"/>
    <n v="175696.55"/>
    <n v="6149.31"/>
  </r>
  <r>
    <s v="E"/>
    <s v="R"/>
    <s v="MID"/>
    <d v="2018-10-01T00:00:00"/>
    <x v="1"/>
    <d v="2018-05-01T00:00:00"/>
    <n v="46822.14"/>
    <n v="-2434.89"/>
  </r>
  <r>
    <s v="E"/>
    <s v="R"/>
    <s v="MID"/>
    <d v="2018-10-01T00:00:00"/>
    <x v="12"/>
    <d v="2018-05-01T00:00:00"/>
    <n v="44801.55"/>
    <n v="4211.5200000000004"/>
  </r>
  <r>
    <s v="E"/>
    <s v="R"/>
    <s v="MID"/>
    <d v="2018-10-01T00:00:00"/>
    <x v="13"/>
    <d v="2018-05-01T00:00:00"/>
    <n v="2020.59"/>
    <n v="189.99"/>
  </r>
  <r>
    <s v="E"/>
    <s v="R"/>
    <s v="MID"/>
    <d v="2018-10-01T00:00:00"/>
    <x v="0"/>
    <d v="2018-05-01T00:00:00"/>
    <n v="46822.14"/>
    <n v="2434.89"/>
  </r>
  <r>
    <s v="E"/>
    <s v="R"/>
    <s v="ON"/>
    <d v="2018-10-01T00:00:00"/>
    <x v="1"/>
    <d v="2018-05-01T00:00:00"/>
    <n v="150176.9"/>
    <n v="-10662.7"/>
  </r>
  <r>
    <s v="E"/>
    <s v="R"/>
    <s v="ON"/>
    <d v="2018-10-01T00:00:00"/>
    <x v="8"/>
    <d v="2018-05-01T00:00:00"/>
    <n v="143696.10999999999"/>
    <n v="18967.79"/>
  </r>
  <r>
    <s v="E"/>
    <s v="R"/>
    <s v="ON"/>
    <d v="2018-10-01T00:00:00"/>
    <x v="9"/>
    <d v="2018-05-01T00:00:00"/>
    <n v="6480.79"/>
    <n v="855.52"/>
  </r>
  <r>
    <s v="E"/>
    <s v="R"/>
    <s v="ON"/>
    <d v="2018-10-01T00:00:00"/>
    <x v="0"/>
    <d v="2018-05-01T00:00:00"/>
    <n v="150176.9"/>
    <n v="10662.7"/>
  </r>
  <r>
    <s v="E"/>
    <s v="R"/>
    <s v="OFF"/>
    <d v="2018-10-01T00:00:00"/>
    <x v="1"/>
    <d v="2018-05-01T00:00:00"/>
    <n v="530781.14"/>
    <n v="-18577.34"/>
  </r>
  <r>
    <s v="E"/>
    <s v="R"/>
    <s v="OFF"/>
    <d v="2018-10-01T00:00:00"/>
    <x v="10"/>
    <d v="2018-05-01T00:00:00"/>
    <n v="507876"/>
    <n v="33011.94"/>
  </r>
  <r>
    <s v="E"/>
    <s v="R"/>
    <s v="OFF"/>
    <d v="2018-10-01T00:00:00"/>
    <x v="11"/>
    <d v="2018-05-01T00:00:00"/>
    <n v="22905.14"/>
    <n v="1488.9"/>
  </r>
  <r>
    <s v="E"/>
    <s v="R"/>
    <s v="OFF"/>
    <d v="2018-10-01T00:00:00"/>
    <x v="0"/>
    <d v="2018-05-01T00:00:00"/>
    <n v="530781.14"/>
    <n v="18577.34"/>
  </r>
  <r>
    <s v="E"/>
    <s v="R"/>
    <s v="MID"/>
    <d v="2018-10-01T00:00:00"/>
    <x v="13"/>
    <d v="2018-05-01T00:00:00"/>
    <n v="6589.74"/>
    <n v="619.47"/>
  </r>
  <r>
    <s v="E"/>
    <s v="R"/>
    <s v="MID"/>
    <d v="2018-10-01T00:00:00"/>
    <x v="0"/>
    <d v="2018-05-01T00:00:00"/>
    <n v="152703.66"/>
    <n v="7940.6"/>
  </r>
  <r>
    <s v="E"/>
    <s v="R"/>
    <s v="MID"/>
    <d v="2018-10-01T00:00:00"/>
    <x v="1"/>
    <d v="2018-05-01T00:00:00"/>
    <n v="152703.66"/>
    <n v="-7940.6"/>
  </r>
  <r>
    <s v="E"/>
    <s v="R"/>
    <s v="MID"/>
    <d v="2018-10-01T00:00:00"/>
    <x v="12"/>
    <d v="2018-05-01T00:00:00"/>
    <n v="146113.92000000001"/>
    <n v="13734.66"/>
  </r>
  <r>
    <s v="E"/>
    <s v="R"/>
    <s v="ON"/>
    <d v="2018-10-01T00:00:00"/>
    <x v="1"/>
    <d v="2018-05-01T00:00:00"/>
    <n v="89033.12"/>
    <n v="-6321.64"/>
  </r>
  <r>
    <s v="E"/>
    <s v="R"/>
    <s v="ON"/>
    <d v="2018-10-01T00:00:00"/>
    <x v="8"/>
    <d v="2018-05-01T00:00:00"/>
    <n v="85190.88"/>
    <n v="11245.17"/>
  </r>
  <r>
    <s v="E"/>
    <s v="R"/>
    <s v="ON"/>
    <d v="2018-10-01T00:00:00"/>
    <x v="9"/>
    <d v="2018-05-01T00:00:00"/>
    <n v="3842.24"/>
    <n v="507.29"/>
  </r>
  <r>
    <s v="E"/>
    <s v="R"/>
    <s v="ON"/>
    <d v="2018-10-01T00:00:00"/>
    <x v="0"/>
    <d v="2018-05-01T00:00:00"/>
    <n v="89033.12"/>
    <n v="6321.64"/>
  </r>
  <r>
    <s v="E"/>
    <s v="R"/>
    <s v="OFF"/>
    <d v="2018-10-01T00:00:00"/>
    <x v="1"/>
    <d v="2018-05-01T00:00:00"/>
    <n v="307928.62"/>
    <n v="-10777.44"/>
  </r>
  <r>
    <s v="E"/>
    <s v="R"/>
    <s v="OFF"/>
    <d v="2018-10-01T00:00:00"/>
    <x v="10"/>
    <d v="2018-05-01T00:00:00"/>
    <n v="294640.37"/>
    <n v="19151.560000000001"/>
  </r>
  <r>
    <s v="E"/>
    <s v="R"/>
    <s v="OFF"/>
    <d v="2018-10-01T00:00:00"/>
    <x v="11"/>
    <d v="2018-05-01T00:00:00"/>
    <n v="13288.25"/>
    <n v="863.93"/>
  </r>
  <r>
    <s v="E"/>
    <s v="R"/>
    <s v="OFF"/>
    <d v="2018-10-01T00:00:00"/>
    <x v="0"/>
    <d v="2018-05-01T00:00:00"/>
    <n v="307928.62"/>
    <n v="10777.44"/>
  </r>
  <r>
    <s v="E"/>
    <s v="R"/>
    <s v="MID"/>
    <d v="2018-10-01T00:00:00"/>
    <x v="1"/>
    <d v="2018-05-01T00:00:00"/>
    <n v="91495.6"/>
    <n v="-4757.87"/>
  </r>
  <r>
    <s v="E"/>
    <s v="R"/>
    <s v="MID"/>
    <d v="2018-10-01T00:00:00"/>
    <x v="12"/>
    <d v="2018-05-01T00:00:00"/>
    <n v="87547.199999999997"/>
    <n v="8229.3700000000008"/>
  </r>
  <r>
    <s v="E"/>
    <s v="R"/>
    <s v="MID"/>
    <d v="2018-10-01T00:00:00"/>
    <x v="13"/>
    <d v="2018-05-01T00:00:00"/>
    <n v="3948.4"/>
    <n v="371.21"/>
  </r>
  <r>
    <s v="E"/>
    <s v="R"/>
    <s v="MID"/>
    <d v="2018-10-01T00:00:00"/>
    <x v="0"/>
    <d v="2018-05-01T00:00:00"/>
    <n v="91495.6"/>
    <n v="4757.87"/>
  </r>
  <r>
    <s v="E"/>
    <s v="R"/>
    <s v="MID"/>
    <d v="2018-11-01T00:00:00"/>
    <x v="1"/>
    <d v="2018-05-01T00:00:00"/>
    <n v="122624.92"/>
    <n v="-6376.44"/>
  </r>
  <r>
    <s v="E"/>
    <s v="R"/>
    <s v="MID"/>
    <d v="2018-11-01T00:00:00"/>
    <x v="12"/>
    <d v="2018-05-01T00:00:00"/>
    <n v="117333.19"/>
    <n v="11029.42"/>
  </r>
  <r>
    <s v="E"/>
    <s v="R"/>
    <s v="MID"/>
    <d v="2018-11-01T00:00:00"/>
    <x v="13"/>
    <d v="2018-05-01T00:00:00"/>
    <n v="5291.73"/>
    <n v="497.38"/>
  </r>
  <r>
    <s v="E"/>
    <s v="R"/>
    <s v="MID"/>
    <d v="2018-11-01T00:00:00"/>
    <x v="0"/>
    <d v="2018-05-01T00:00:00"/>
    <n v="122624.92"/>
    <n v="6376.44"/>
  </r>
  <r>
    <s v="E"/>
    <s v="R"/>
    <s v="ON"/>
    <d v="2018-11-01T00:00:00"/>
    <x v="1"/>
    <d v="2018-05-01T00:00:00"/>
    <n v="66177.3"/>
    <n v="-4699.24"/>
  </r>
  <r>
    <s v="E"/>
    <s v="C"/>
    <s v="MID"/>
    <d v="2018-09-01T00:00:00"/>
    <x v="0"/>
    <d v="2018-05-01T00:00:00"/>
    <n v="116714.7"/>
    <n v="6069.14"/>
  </r>
  <r>
    <s v="E"/>
    <s v="R"/>
    <s v="ON"/>
    <d v="2018-11-01T00:00:00"/>
    <x v="1"/>
    <d v="2018-05-01T00:00:00"/>
    <n v="108075.77"/>
    <n v="-7673.18"/>
  </r>
  <r>
    <s v="E"/>
    <s v="R"/>
    <s v="ON"/>
    <d v="2018-11-01T00:00:00"/>
    <x v="8"/>
    <d v="2018-05-01T00:00:00"/>
    <n v="103411.98"/>
    <n v="13650.45"/>
  </r>
  <r>
    <s v="E"/>
    <s v="R"/>
    <s v="ON"/>
    <d v="2018-11-01T00:00:00"/>
    <x v="9"/>
    <d v="2018-05-01T00:00:00"/>
    <n v="4663.79"/>
    <n v="615.53"/>
  </r>
  <r>
    <s v="E"/>
    <s v="R"/>
    <s v="ON"/>
    <d v="2018-11-01T00:00:00"/>
    <x v="0"/>
    <d v="2018-05-01T00:00:00"/>
    <n v="108075.77"/>
    <n v="7673.18"/>
  </r>
  <r>
    <s v="E"/>
    <s v="R"/>
    <s v="OFF"/>
    <d v="2018-11-01T00:00:00"/>
    <x v="1"/>
    <d v="2018-05-01T00:00:00"/>
    <n v="457718.88"/>
    <n v="-16020.19"/>
  </r>
  <r>
    <s v="E"/>
    <s v="R"/>
    <s v="OFF"/>
    <d v="2018-11-01T00:00:00"/>
    <x v="10"/>
    <d v="2018-05-01T00:00:00"/>
    <n v="437966.49"/>
    <n v="28467.64"/>
  </r>
  <r>
    <s v="E"/>
    <s v="R"/>
    <s v="OFF"/>
    <d v="2018-11-01T00:00:00"/>
    <x v="11"/>
    <d v="2018-05-01T00:00:00"/>
    <n v="19752.39"/>
    <n v="1284.02"/>
  </r>
  <r>
    <s v="E"/>
    <s v="R"/>
    <s v="OFF"/>
    <d v="2018-11-01T00:00:00"/>
    <x v="0"/>
    <d v="2018-05-01T00:00:00"/>
    <n v="457718.88"/>
    <n v="16020.19"/>
  </r>
  <r>
    <s v="E"/>
    <s v="R"/>
    <s v="ON"/>
    <d v="2018-11-01T00:00:00"/>
    <x v="1"/>
    <d v="2018-05-01T00:00:00"/>
    <n v="51251.21"/>
    <n v="-3639.43"/>
  </r>
  <r>
    <s v="E"/>
    <s v="R"/>
    <s v="ON"/>
    <d v="2018-11-01T00:00:00"/>
    <x v="8"/>
    <d v="2018-05-01T00:00:00"/>
    <n v="49039.51"/>
    <n v="6473.25"/>
  </r>
  <r>
    <s v="E"/>
    <s v="R"/>
    <s v="ON"/>
    <d v="2018-11-01T00:00:00"/>
    <x v="9"/>
    <d v="2018-05-01T00:00:00"/>
    <n v="2211.6999999999998"/>
    <n v="292"/>
  </r>
  <r>
    <s v="E"/>
    <s v="R"/>
    <s v="ON"/>
    <d v="2018-11-01T00:00:00"/>
    <x v="0"/>
    <d v="2018-05-01T00:00:00"/>
    <n v="51251.21"/>
    <n v="3639.43"/>
  </r>
  <r>
    <s v="E"/>
    <s v="R"/>
    <s v="OFF"/>
    <d v="2018-11-01T00:00:00"/>
    <x v="0"/>
    <d v="2018-05-01T00:00:00"/>
    <n v="209648.22"/>
    <n v="7339.77"/>
  </r>
  <r>
    <s v="E"/>
    <s v="R"/>
    <s v="ON"/>
    <d v="2018-11-01T00:00:00"/>
    <x v="1"/>
    <d v="2018-05-01T00:00:00"/>
    <n v="50761.05"/>
    <n v="-3603.97"/>
  </r>
  <r>
    <s v="E"/>
    <s v="R"/>
    <s v="ON"/>
    <d v="2018-11-01T00:00:00"/>
    <x v="8"/>
    <d v="2018-05-01T00:00:00"/>
    <n v="48570.5"/>
    <n v="6411.23"/>
  </r>
  <r>
    <s v="E"/>
    <s v="R"/>
    <s v="ON"/>
    <d v="2018-11-01T00:00:00"/>
    <x v="9"/>
    <d v="2018-05-01T00:00:00"/>
    <n v="2190.5500000000002"/>
    <n v="289.29000000000002"/>
  </r>
  <r>
    <s v="E"/>
    <s v="R"/>
    <s v="ON"/>
    <d v="2018-11-01T00:00:00"/>
    <x v="0"/>
    <d v="2018-05-01T00:00:00"/>
    <n v="50761.05"/>
    <n v="3603.97"/>
  </r>
  <r>
    <s v="E"/>
    <s v="R"/>
    <s v="OFF"/>
    <d v="2018-11-01T00:00:00"/>
    <x v="1"/>
    <d v="2018-05-01T00:00:00"/>
    <n v="171315.89"/>
    <n v="-5996"/>
  </r>
  <r>
    <s v="E"/>
    <s v="R"/>
    <s v="OFF"/>
    <d v="2018-11-01T00:00:00"/>
    <x v="10"/>
    <d v="2018-05-01T00:00:00"/>
    <n v="163922.99"/>
    <n v="10655.05"/>
  </r>
  <r>
    <s v="E"/>
    <s v="R"/>
    <s v="OFF"/>
    <d v="2018-11-01T00:00:00"/>
    <x v="11"/>
    <d v="2018-05-01T00:00:00"/>
    <n v="7392.9"/>
    <n v="480.54"/>
  </r>
  <r>
    <s v="E"/>
    <s v="R"/>
    <s v="OFF"/>
    <d v="2018-11-01T00:00:00"/>
    <x v="0"/>
    <d v="2018-05-01T00:00:00"/>
    <n v="171315.89"/>
    <n v="5996"/>
  </r>
  <r>
    <s v="E"/>
    <s v="R"/>
    <s v="MID"/>
    <d v="2018-11-01T00:00:00"/>
    <x v="1"/>
    <d v="2018-05-01T00:00:00"/>
    <n v="51645.33"/>
    <n v="-2685.58"/>
  </r>
  <r>
    <s v="E"/>
    <s v="R"/>
    <s v="MID"/>
    <d v="2018-11-01T00:00:00"/>
    <x v="12"/>
    <d v="2018-05-01T00:00:00"/>
    <n v="49416.61"/>
    <n v="4645.2700000000004"/>
  </r>
  <r>
    <s v="E"/>
    <s v="R"/>
    <s v="MID"/>
    <d v="2018-11-01T00:00:00"/>
    <x v="13"/>
    <d v="2018-05-01T00:00:00"/>
    <n v="2228.7199999999998"/>
    <n v="209.5"/>
  </r>
  <r>
    <s v="E"/>
    <s v="R"/>
    <s v="MID"/>
    <d v="2018-11-01T00:00:00"/>
    <x v="0"/>
    <d v="2018-05-01T00:00:00"/>
    <n v="51645.33"/>
    <n v="2685.58"/>
  </r>
  <r>
    <s v="E"/>
    <s v="C"/>
    <s v="ON"/>
    <d v="2018-11-01T00:00:00"/>
    <x v="1"/>
    <d v="2018-05-01T00:00:00"/>
    <n v="2652.48"/>
    <n v="-188.33"/>
  </r>
  <r>
    <s v="E"/>
    <s v="C"/>
    <s v="ON"/>
    <d v="2018-11-01T00:00:00"/>
    <x v="8"/>
    <d v="2018-05-01T00:00:00"/>
    <n v="2538.02"/>
    <n v="335.01"/>
  </r>
  <r>
    <s v="E"/>
    <s v="C"/>
    <s v="ON"/>
    <d v="2018-11-01T00:00:00"/>
    <x v="9"/>
    <d v="2018-05-01T00:00:00"/>
    <n v="114.46"/>
    <n v="15.11"/>
  </r>
  <r>
    <s v="E"/>
    <s v="C"/>
    <s v="ON"/>
    <d v="2018-11-01T00:00:00"/>
    <x v="0"/>
    <d v="2018-05-01T00:00:00"/>
    <n v="2652.48"/>
    <n v="188.33"/>
  </r>
  <r>
    <s v="E"/>
    <s v="C"/>
    <s v="OFF"/>
    <d v="2018-11-01T00:00:00"/>
    <x v="1"/>
    <d v="2018-05-01T00:00:00"/>
    <n v="10100.91"/>
    <n v="-353.53"/>
  </r>
  <r>
    <s v="E"/>
    <s v="C"/>
    <s v="OFF"/>
    <d v="2018-11-01T00:00:00"/>
    <x v="10"/>
    <d v="2018-05-01T00:00:00"/>
    <n v="9665"/>
    <n v="628.22"/>
  </r>
  <r>
    <s v="E"/>
    <s v="C"/>
    <s v="OFF"/>
    <d v="2018-11-01T00:00:00"/>
    <x v="11"/>
    <d v="2018-05-01T00:00:00"/>
    <n v="435.91"/>
    <n v="28.34"/>
  </r>
  <r>
    <s v="E"/>
    <s v="C"/>
    <s v="OFF"/>
    <d v="2018-11-01T00:00:00"/>
    <x v="0"/>
    <d v="2018-05-01T00:00:00"/>
    <n v="10100.91"/>
    <n v="353.53"/>
  </r>
  <r>
    <s v="E"/>
    <s v="C"/>
    <s v="MID"/>
    <d v="2018-11-01T00:00:00"/>
    <x v="1"/>
    <d v="2018-05-01T00:00:00"/>
    <n v="2352.04"/>
    <n v="-122.28"/>
  </r>
  <r>
    <s v="E"/>
    <s v="C"/>
    <s v="MID"/>
    <d v="2018-11-01T00:00:00"/>
    <x v="12"/>
    <d v="2018-05-01T00:00:00"/>
    <n v="2250.5300000000002"/>
    <n v="211.54"/>
  </r>
  <r>
    <s v="E"/>
    <s v="C"/>
    <s v="MID"/>
    <d v="2018-11-01T00:00:00"/>
    <x v="13"/>
    <d v="2018-05-01T00:00:00"/>
    <n v="101.51"/>
    <n v="9.5299999999999994"/>
  </r>
  <r>
    <s v="E"/>
    <s v="C"/>
    <s v="MID"/>
    <d v="2018-11-01T00:00:00"/>
    <x v="0"/>
    <d v="2018-05-01T00:00:00"/>
    <n v="2352.04"/>
    <n v="122.28"/>
  </r>
  <r>
    <s v="E"/>
    <s v="C"/>
    <s v="ON"/>
    <d v="2019-08-01T00:00:00"/>
    <x v="1"/>
    <d v="2018-11-01T00:00:00"/>
    <n v="-231.83"/>
    <n v="16.46"/>
  </r>
  <r>
    <s v="E"/>
    <s v="C"/>
    <s v="ON"/>
    <d v="2019-08-01T00:00:00"/>
    <x v="2"/>
    <d v="2018-11-01T00:00:00"/>
    <n v="-221.83"/>
    <n v="-29.28"/>
  </r>
  <r>
    <s v="E"/>
    <s v="C"/>
    <s v="ON"/>
    <d v="2019-08-01T00:00:00"/>
    <x v="3"/>
    <d v="2018-11-01T00:00:00"/>
    <n v="-10"/>
    <n v="-1.32"/>
  </r>
  <r>
    <s v="E"/>
    <s v="C"/>
    <s v="ON"/>
    <d v="2019-08-01T00:00:00"/>
    <x v="0"/>
    <d v="2018-11-01T00:00:00"/>
    <n v="-231.83"/>
    <n v="-16.46"/>
  </r>
  <r>
    <s v="E"/>
    <s v="C"/>
    <s v="OFF"/>
    <d v="2019-08-01T00:00:00"/>
    <x v="1"/>
    <d v="2018-11-01T00:00:00"/>
    <n v="-1165.82"/>
    <n v="40.799999999999997"/>
  </r>
  <r>
    <s v="E"/>
    <s v="C"/>
    <s v="OFF"/>
    <d v="2019-08-01T00:00:00"/>
    <x v="6"/>
    <d v="2018-11-01T00:00:00"/>
    <n v="-1115.51"/>
    <n v="-72.510000000000005"/>
  </r>
  <r>
    <s v="E"/>
    <s v="C"/>
    <s v="OFF"/>
    <d v="2019-08-01T00:00:00"/>
    <x v="7"/>
    <d v="2018-11-01T00:00:00"/>
    <n v="-50.31"/>
    <n v="-3.27"/>
  </r>
  <r>
    <s v="E"/>
    <s v="C"/>
    <s v="OFF"/>
    <d v="2019-08-01T00:00:00"/>
    <x v="0"/>
    <d v="2018-11-01T00:00:00"/>
    <n v="-1165.82"/>
    <n v="-40.799999999999997"/>
  </r>
  <r>
    <s v="E"/>
    <s v="C"/>
    <s v="MID"/>
    <d v="2019-08-01T00:00:00"/>
    <x v="1"/>
    <d v="2018-11-01T00:00:00"/>
    <n v="-232.7"/>
    <n v="12.1"/>
  </r>
  <r>
    <s v="E"/>
    <s v="C"/>
    <s v="MID"/>
    <d v="2019-08-01T00:00:00"/>
    <x v="4"/>
    <d v="2018-11-01T00:00:00"/>
    <n v="-222.66"/>
    <n v="-20.93"/>
  </r>
  <r>
    <s v="E"/>
    <s v="C"/>
    <s v="MID"/>
    <d v="2019-08-01T00:00:00"/>
    <x v="5"/>
    <d v="2018-11-01T00:00:00"/>
    <n v="-10.039999999999999"/>
    <n v="-0.94"/>
  </r>
  <r>
    <s v="E"/>
    <s v="C"/>
    <s v="MID"/>
    <d v="2019-08-01T00:00:00"/>
    <x v="0"/>
    <d v="2018-11-01T00:00:00"/>
    <n v="-232.7"/>
    <n v="-12.1"/>
  </r>
  <r>
    <s v="E"/>
    <s v="R"/>
    <s v="MID"/>
    <d v="2018-11-01T00:00:00"/>
    <x v="0"/>
    <d v="2018-05-01T00:00:00"/>
    <n v="77258.289999999994"/>
    <n v="4017.56"/>
  </r>
  <r>
    <s v="E"/>
    <s v="C"/>
    <s v="ON"/>
    <d v="2018-11-01T00:00:00"/>
    <x v="1"/>
    <d v="2018-11-01T00:00:00"/>
    <n v="21.52"/>
    <n v="-1.41"/>
  </r>
  <r>
    <s v="E"/>
    <s v="C"/>
    <s v="ON"/>
    <d v="2018-11-01T00:00:00"/>
    <x v="2"/>
    <d v="2018-11-01T00:00:00"/>
    <n v="20.61"/>
    <n v="2.73"/>
  </r>
  <r>
    <s v="E"/>
    <s v="R"/>
    <s v="MID"/>
    <d v="2018-10-01T00:00:00"/>
    <x v="0"/>
    <d v="2018-05-01T00:00:00"/>
    <n v="124628.75"/>
    <n v="6480.74"/>
  </r>
  <r>
    <s v="E"/>
    <s v="R"/>
    <s v="MID"/>
    <d v="2018-10-01T00:00:00"/>
    <x v="1"/>
    <d v="2018-05-01T00:00:00"/>
    <n v="124628.75"/>
    <n v="-6480.74"/>
  </r>
  <r>
    <s v="E"/>
    <s v="R"/>
    <s v="MID"/>
    <d v="2018-10-01T00:00:00"/>
    <x v="12"/>
    <d v="2018-05-01T00:00:00"/>
    <n v="119250.43"/>
    <n v="11209.56"/>
  </r>
  <r>
    <s v="E"/>
    <s v="R"/>
    <s v="MID"/>
    <d v="2018-10-01T00:00:00"/>
    <x v="13"/>
    <d v="2018-05-01T00:00:00"/>
    <n v="5378.32"/>
    <n v="505.46"/>
  </r>
  <r>
    <s v="E"/>
    <s v="R"/>
    <s v="ON"/>
    <d v="2018-11-01T00:00:00"/>
    <x v="1"/>
    <d v="2018-11-01T00:00:00"/>
    <n v="27627.1"/>
    <n v="-1961.51"/>
  </r>
  <r>
    <s v="E"/>
    <s v="R"/>
    <s v="ON"/>
    <d v="2018-11-01T00:00:00"/>
    <x v="0"/>
    <d v="2018-11-01T00:00:00"/>
    <n v="27627.1"/>
    <n v="1961.51"/>
  </r>
  <r>
    <s v="E"/>
    <s v="R"/>
    <s v="ON"/>
    <d v="2018-11-01T00:00:00"/>
    <x v="2"/>
    <d v="2018-11-01T00:00:00"/>
    <n v="26434.98"/>
    <n v="3489.58"/>
  </r>
  <r>
    <s v="E"/>
    <s v="R"/>
    <s v="ON"/>
    <d v="2018-11-01T00:00:00"/>
    <x v="3"/>
    <d v="2018-11-01T00:00:00"/>
    <n v="1192.1199999999999"/>
    <n v="157.47"/>
  </r>
  <r>
    <s v="E"/>
    <s v="R"/>
    <s v="MID"/>
    <d v="2018-11-01T00:00:00"/>
    <x v="0"/>
    <d v="2018-11-01T00:00:00"/>
    <n v="29273.72"/>
    <n v="1522.43"/>
  </r>
  <r>
    <s v="E"/>
    <s v="R"/>
    <s v="MID"/>
    <d v="2018-11-01T00:00:00"/>
    <x v="4"/>
    <d v="2018-11-01T00:00:00"/>
    <n v="28010.47"/>
    <n v="2633.11"/>
  </r>
  <r>
    <s v="E"/>
    <s v="R"/>
    <s v="MID"/>
    <d v="2018-11-01T00:00:00"/>
    <x v="5"/>
    <d v="2018-11-01T00:00:00"/>
    <n v="1263.25"/>
    <n v="118.71"/>
  </r>
  <r>
    <s v="E"/>
    <s v="R"/>
    <s v="MID"/>
    <d v="2018-11-01T00:00:00"/>
    <x v="1"/>
    <d v="2018-11-01T00:00:00"/>
    <n v="29273.72"/>
    <n v="-1522.43"/>
  </r>
  <r>
    <s v="E"/>
    <s v="R"/>
    <s v="ON"/>
    <d v="2018-10-01T00:00:00"/>
    <x v="1"/>
    <d v="2018-05-01T00:00:00"/>
    <n v="43593.53"/>
    <n v="-3095.2"/>
  </r>
  <r>
    <s v="E"/>
    <s v="R"/>
    <s v="ON"/>
    <d v="2018-10-01T00:00:00"/>
    <x v="8"/>
    <d v="2018-05-01T00:00:00"/>
    <n v="41712.28"/>
    <n v="5505.94"/>
  </r>
  <r>
    <s v="E"/>
    <s v="R"/>
    <s v="ON"/>
    <d v="2018-10-01T00:00:00"/>
    <x v="9"/>
    <d v="2018-05-01T00:00:00"/>
    <n v="1881.25"/>
    <n v="248.35"/>
  </r>
  <r>
    <s v="E"/>
    <s v="R"/>
    <s v="ON"/>
    <d v="2018-10-01T00:00:00"/>
    <x v="0"/>
    <d v="2018-05-01T00:00:00"/>
    <n v="43593.53"/>
    <n v="3095.2"/>
  </r>
  <r>
    <s v="E"/>
    <s v="R"/>
    <s v="OFF"/>
    <d v="2018-10-01T00:00:00"/>
    <x v="1"/>
    <d v="2018-05-01T00:00:00"/>
    <n v="157073.93"/>
    <n v="-5497.61"/>
  </r>
  <r>
    <s v="E"/>
    <s v="R"/>
    <s v="OFF"/>
    <d v="2018-10-01T00:00:00"/>
    <x v="10"/>
    <d v="2018-05-01T00:00:00"/>
    <n v="150295.59"/>
    <n v="9769.2099999999991"/>
  </r>
  <r>
    <s v="E"/>
    <s v="R"/>
    <s v="OFF"/>
    <d v="2018-10-01T00:00:00"/>
    <x v="11"/>
    <d v="2018-05-01T00:00:00"/>
    <n v="6778.34"/>
    <n v="440.55"/>
  </r>
  <r>
    <s v="E"/>
    <s v="R"/>
    <s v="OFF"/>
    <d v="2018-10-01T00:00:00"/>
    <x v="0"/>
    <d v="2018-05-01T00:00:00"/>
    <n v="157073.93"/>
    <n v="5497.61"/>
  </r>
  <r>
    <s v="E"/>
    <s v="R"/>
    <s v="MID"/>
    <d v="2018-10-01T00:00:00"/>
    <x v="1"/>
    <d v="2018-05-01T00:00:00"/>
    <n v="44249.65"/>
    <n v="-2301.04"/>
  </r>
  <r>
    <s v="E"/>
    <s v="R"/>
    <s v="MID"/>
    <d v="2018-10-01T00:00:00"/>
    <x v="12"/>
    <d v="2018-05-01T00:00:00"/>
    <n v="42340.13"/>
    <n v="3979.96"/>
  </r>
  <r>
    <s v="E"/>
    <s v="R"/>
    <s v="MID"/>
    <d v="2018-10-01T00:00:00"/>
    <x v="13"/>
    <d v="2018-05-01T00:00:00"/>
    <n v="1909.52"/>
    <n v="179.49"/>
  </r>
  <r>
    <s v="E"/>
    <s v="R"/>
    <s v="MID"/>
    <d v="2018-10-01T00:00:00"/>
    <x v="0"/>
    <d v="2018-05-01T00:00:00"/>
    <n v="44249.65"/>
    <n v="2301.04"/>
  </r>
  <r>
    <s v="E"/>
    <s v="R"/>
    <s v="ON"/>
    <d v="2018-10-01T00:00:00"/>
    <x v="1"/>
    <d v="2018-05-01T00:00:00"/>
    <n v="123059.31"/>
    <n v="-8737.31"/>
  </r>
  <r>
    <s v="E"/>
    <s v="R"/>
    <s v="ON"/>
    <d v="2018-10-01T00:00:00"/>
    <x v="8"/>
    <d v="2018-05-01T00:00:00"/>
    <n v="117748.57"/>
    <n v="15542.82"/>
  </r>
  <r>
    <s v="E"/>
    <s v="R"/>
    <s v="ON"/>
    <d v="2018-10-01T00:00:00"/>
    <x v="9"/>
    <d v="2018-05-01T00:00:00"/>
    <n v="5310.74"/>
    <n v="701.16"/>
  </r>
  <r>
    <s v="E"/>
    <s v="R"/>
    <s v="ON"/>
    <d v="2018-10-01T00:00:00"/>
    <x v="0"/>
    <d v="2018-05-01T00:00:00"/>
    <n v="123059.31"/>
    <n v="8737.31"/>
  </r>
  <r>
    <s v="E"/>
    <s v="R"/>
    <s v="OFF"/>
    <d v="2018-10-01T00:00:00"/>
    <x v="1"/>
    <d v="2018-05-01T00:00:00"/>
    <n v="448136.76"/>
    <n v="-15684.96"/>
  </r>
  <r>
    <s v="E"/>
    <s v="R"/>
    <s v="OFF"/>
    <d v="2018-10-01T00:00:00"/>
    <x v="10"/>
    <d v="2018-05-01T00:00:00"/>
    <n v="428797.99"/>
    <n v="27871.98"/>
  </r>
  <r>
    <s v="E"/>
    <s v="R"/>
    <s v="OFF"/>
    <d v="2018-10-01T00:00:00"/>
    <x v="11"/>
    <d v="2018-05-01T00:00:00"/>
    <n v="19338.77"/>
    <n v="1256.94"/>
  </r>
  <r>
    <s v="E"/>
    <s v="R"/>
    <s v="OFF"/>
    <d v="2018-10-01T00:00:00"/>
    <x v="0"/>
    <d v="2018-05-01T00:00:00"/>
    <n v="448136.76"/>
    <n v="15684.96"/>
  </r>
  <r>
    <s v="E"/>
    <s v="C"/>
    <s v="ON"/>
    <d v="2018-10-01T00:00:00"/>
    <x v="1"/>
    <d v="2018-05-01T00:00:00"/>
    <n v="2434.6799999999998"/>
    <n v="-172.82"/>
  </r>
  <r>
    <s v="E"/>
    <s v="C"/>
    <s v="ON"/>
    <d v="2018-10-01T00:00:00"/>
    <x v="8"/>
    <d v="2018-05-01T00:00:00"/>
    <n v="2329.63"/>
    <n v="307.5"/>
  </r>
  <r>
    <s v="E"/>
    <s v="C"/>
    <s v="ON"/>
    <d v="2018-10-01T00:00:00"/>
    <x v="9"/>
    <d v="2018-05-01T00:00:00"/>
    <n v="105.05"/>
    <n v="13.86"/>
  </r>
  <r>
    <s v="E"/>
    <s v="C"/>
    <s v="ON"/>
    <d v="2018-09-01T00:00:00"/>
    <x v="8"/>
    <d v="2018-05-01T00:00:00"/>
    <n v="3039.82"/>
    <n v="401.24"/>
  </r>
  <r>
    <s v="E"/>
    <s v="C"/>
    <s v="ON"/>
    <d v="2018-09-01T00:00:00"/>
    <x v="9"/>
    <d v="2018-05-01T00:00:00"/>
    <n v="137.09"/>
    <n v="18.079999999999998"/>
  </r>
  <r>
    <s v="E"/>
    <s v="C"/>
    <s v="ON"/>
    <d v="2018-09-01T00:00:00"/>
    <x v="0"/>
    <d v="2018-05-01T00:00:00"/>
    <n v="3176.91"/>
    <n v="225.55"/>
  </r>
  <r>
    <s v="E"/>
    <s v="C"/>
    <s v="OFF"/>
    <d v="2018-09-01T00:00:00"/>
    <x v="1"/>
    <d v="2018-05-01T00:00:00"/>
    <n v="7266.19"/>
    <n v="-254.33"/>
  </r>
  <r>
    <s v="E"/>
    <s v="C"/>
    <s v="OFF"/>
    <d v="2018-09-01T00:00:00"/>
    <x v="10"/>
    <d v="2018-05-01T00:00:00"/>
    <n v="6952.64"/>
    <n v="451.91"/>
  </r>
  <r>
    <s v="E"/>
    <s v="C"/>
    <s v="OFF"/>
    <d v="2018-09-01T00:00:00"/>
    <x v="11"/>
    <d v="2018-05-01T00:00:00"/>
    <n v="313.55"/>
    <n v="20.38"/>
  </r>
  <r>
    <s v="E"/>
    <s v="C"/>
    <s v="OFF"/>
    <d v="2018-09-01T00:00:00"/>
    <x v="0"/>
    <d v="2018-05-01T00:00:00"/>
    <n v="7266.19"/>
    <n v="254.33"/>
  </r>
  <r>
    <s v="E"/>
    <s v="C"/>
    <s v="MID"/>
    <d v="2018-09-01T00:00:00"/>
    <x v="1"/>
    <d v="2018-05-01T00:00:00"/>
    <n v="2409.96"/>
    <n v="-125.3"/>
  </r>
  <r>
    <s v="E"/>
    <s v="C"/>
    <s v="MID"/>
    <d v="2018-09-01T00:00:00"/>
    <x v="12"/>
    <d v="2018-05-01T00:00:00"/>
    <n v="2305.98"/>
    <n v="216.77"/>
  </r>
  <r>
    <s v="E"/>
    <s v="C"/>
    <s v="MID"/>
    <d v="2018-09-01T00:00:00"/>
    <x v="13"/>
    <d v="2018-05-01T00:00:00"/>
    <n v="103.98"/>
    <n v="9.7799999999999994"/>
  </r>
  <r>
    <s v="E"/>
    <s v="C"/>
    <s v="MID"/>
    <d v="2018-09-01T00:00:00"/>
    <x v="0"/>
    <d v="2018-05-01T00:00:00"/>
    <n v="2409.96"/>
    <n v="125.3"/>
  </r>
  <r>
    <s v="E"/>
    <s v="R"/>
    <s v="ON"/>
    <d v="2018-09-01T00:00:00"/>
    <x v="1"/>
    <d v="2018-05-01T00:00:00"/>
    <n v="30672.84"/>
    <n v="-2177.81"/>
  </r>
  <r>
    <s v="E"/>
    <s v="R"/>
    <s v="ON"/>
    <d v="2018-09-01T00:00:00"/>
    <x v="8"/>
    <d v="2018-05-01T00:00:00"/>
    <n v="29349.24"/>
    <n v="3874.09"/>
  </r>
  <r>
    <s v="E"/>
    <s v="R"/>
    <s v="ON"/>
    <d v="2018-09-01T00:00:00"/>
    <x v="9"/>
    <d v="2018-05-01T00:00:00"/>
    <n v="1323.6"/>
    <n v="174.71"/>
  </r>
  <r>
    <s v="E"/>
    <s v="R"/>
    <s v="ON"/>
    <d v="2018-09-01T00:00:00"/>
    <x v="0"/>
    <d v="2018-05-01T00:00:00"/>
    <n v="30672.84"/>
    <n v="2177.81"/>
  </r>
  <r>
    <s v="E"/>
    <s v="R"/>
    <s v="OFF"/>
    <d v="2018-09-01T00:00:00"/>
    <x v="1"/>
    <d v="2018-05-01T00:00:00"/>
    <n v="99167.64"/>
    <n v="-3470.81"/>
  </r>
  <r>
    <s v="E"/>
    <s v="R"/>
    <s v="OFF"/>
    <d v="2018-09-01T00:00:00"/>
    <x v="10"/>
    <d v="2018-05-01T00:00:00"/>
    <n v="94888.21"/>
    <n v="6167.72"/>
  </r>
  <r>
    <s v="E"/>
    <s v="R"/>
    <s v="OFF"/>
    <d v="2018-09-01T00:00:00"/>
    <x v="11"/>
    <d v="2018-05-01T00:00:00"/>
    <n v="4279.43"/>
    <n v="278.18"/>
  </r>
  <r>
    <s v="E"/>
    <s v="R"/>
    <s v="OFF"/>
    <d v="2018-09-01T00:00:00"/>
    <x v="0"/>
    <d v="2018-05-01T00:00:00"/>
    <n v="99167.64"/>
    <n v="3470.81"/>
  </r>
  <r>
    <s v="E"/>
    <s v="R"/>
    <s v="MID"/>
    <d v="2018-09-01T00:00:00"/>
    <x v="1"/>
    <d v="2018-05-01T00:00:00"/>
    <n v="28085.26"/>
    <n v="-1460.42"/>
  </r>
  <r>
    <s v="E"/>
    <s v="R"/>
    <s v="MID"/>
    <d v="2018-09-01T00:00:00"/>
    <x v="12"/>
    <d v="2018-05-01T00:00:00"/>
    <n v="26873.279999999999"/>
    <n v="2526.12"/>
  </r>
  <r>
    <s v="E"/>
    <s v="R"/>
    <s v="MID"/>
    <d v="2018-09-01T00:00:00"/>
    <x v="13"/>
    <d v="2018-05-01T00:00:00"/>
    <n v="1211.98"/>
    <n v="113.91"/>
  </r>
  <r>
    <s v="E"/>
    <s v="R"/>
    <s v="MID"/>
    <d v="2018-09-01T00:00:00"/>
    <x v="0"/>
    <d v="2018-05-01T00:00:00"/>
    <n v="28085.26"/>
    <n v="1460.42"/>
  </r>
  <r>
    <s v="E"/>
    <s v="C"/>
    <s v="ON"/>
    <d v="2018-09-01T00:00:00"/>
    <x v="1"/>
    <d v="2018-05-01T00:00:00"/>
    <n v="8730.52"/>
    <n v="-619.87"/>
  </r>
  <r>
    <s v="E"/>
    <s v="C"/>
    <s v="ON"/>
    <d v="2018-09-01T00:00:00"/>
    <x v="8"/>
    <d v="2018-05-01T00:00:00"/>
    <n v="8353.74"/>
    <n v="1102.7"/>
  </r>
  <r>
    <s v="E"/>
    <s v="C"/>
    <s v="ON"/>
    <d v="2018-09-01T00:00:00"/>
    <x v="9"/>
    <d v="2018-05-01T00:00:00"/>
    <n v="376.78"/>
    <n v="49.72"/>
  </r>
  <r>
    <s v="E"/>
    <s v="C"/>
    <s v="ON"/>
    <d v="2018-09-01T00:00:00"/>
    <x v="0"/>
    <d v="2018-05-01T00:00:00"/>
    <n v="8730.52"/>
    <n v="619.87"/>
  </r>
  <r>
    <s v="E"/>
    <s v="C"/>
    <s v="OFF"/>
    <d v="2018-09-01T00:00:00"/>
    <x v="1"/>
    <d v="2018-05-01T00:00:00"/>
    <n v="26437.47"/>
    <n v="-925.35"/>
  </r>
  <r>
    <s v="E"/>
    <s v="C"/>
    <s v="OFF"/>
    <d v="2018-09-01T00:00:00"/>
    <x v="10"/>
    <d v="2018-05-01T00:00:00"/>
    <n v="25296.59"/>
    <n v="1644.28"/>
  </r>
  <r>
    <s v="E"/>
    <s v="C"/>
    <s v="OFF"/>
    <d v="2018-09-01T00:00:00"/>
    <x v="11"/>
    <d v="2018-05-01T00:00:00"/>
    <n v="1140.8800000000001"/>
    <n v="74.16"/>
  </r>
  <r>
    <s v="E"/>
    <s v="C"/>
    <s v="OFF"/>
    <d v="2018-09-01T00:00:00"/>
    <x v="0"/>
    <d v="2018-05-01T00:00:00"/>
    <n v="26437.47"/>
    <n v="925.35"/>
  </r>
  <r>
    <s v="E"/>
    <s v="C"/>
    <s v="MID"/>
    <d v="2018-09-01T00:00:00"/>
    <x v="1"/>
    <d v="2018-05-01T00:00:00"/>
    <n v="7621.85"/>
    <n v="-396.33"/>
  </r>
  <r>
    <s v="E"/>
    <s v="C"/>
    <s v="MID"/>
    <d v="2018-09-01T00:00:00"/>
    <x v="12"/>
    <d v="2018-05-01T00:00:00"/>
    <n v="7292.94"/>
    <n v="685.54"/>
  </r>
  <r>
    <s v="E"/>
    <s v="C"/>
    <s v="MID"/>
    <d v="2018-09-01T00:00:00"/>
    <x v="13"/>
    <d v="2018-05-01T00:00:00"/>
    <n v="328.91"/>
    <n v="30.91"/>
  </r>
  <r>
    <s v="E"/>
    <s v="C"/>
    <s v="MID"/>
    <d v="2018-09-01T00:00:00"/>
    <x v="0"/>
    <d v="2018-05-01T00:00:00"/>
    <n v="7621.85"/>
    <n v="396.33"/>
  </r>
  <r>
    <s v="E"/>
    <s v="C"/>
    <s v="ON"/>
    <d v="2018-09-01T00:00:00"/>
    <x v="1"/>
    <d v="2018-05-01T00:00:00"/>
    <n v="37992.43"/>
    <n v="-2697.46"/>
  </r>
  <r>
    <s v="E"/>
    <s v="C"/>
    <s v="ON"/>
    <d v="2018-09-01T00:00:00"/>
    <x v="8"/>
    <d v="2018-05-01T00:00:00"/>
    <n v="36352.9"/>
    <n v="4798.58"/>
  </r>
  <r>
    <s v="E"/>
    <s v="C"/>
    <s v="ON"/>
    <d v="2018-09-01T00:00:00"/>
    <x v="9"/>
    <d v="2018-05-01T00:00:00"/>
    <n v="1639.53"/>
    <n v="216.42"/>
  </r>
  <r>
    <s v="E"/>
    <s v="C"/>
    <s v="ON"/>
    <d v="2018-09-01T00:00:00"/>
    <x v="0"/>
    <d v="2018-05-01T00:00:00"/>
    <n v="37992.43"/>
    <n v="2697.46"/>
  </r>
  <r>
    <s v="E"/>
    <s v="C"/>
    <s v="OFF"/>
    <d v="2018-09-01T00:00:00"/>
    <x v="1"/>
    <d v="2018-05-01T00:00:00"/>
    <n v="78845.279999999999"/>
    <n v="-2759.59"/>
  </r>
  <r>
    <s v="E"/>
    <s v="C"/>
    <s v="OFF"/>
    <d v="2018-09-01T00:00:00"/>
    <x v="10"/>
    <d v="2018-05-01T00:00:00"/>
    <n v="75442.81"/>
    <n v="4903.78"/>
  </r>
  <r>
    <s v="E"/>
    <s v="C"/>
    <s v="OFF"/>
    <d v="2018-09-01T00:00:00"/>
    <x v="11"/>
    <d v="2018-05-01T00:00:00"/>
    <n v="3402.47"/>
    <n v="221.2"/>
  </r>
  <r>
    <s v="E"/>
    <s v="R"/>
    <s v="ON"/>
    <d v="2018-11-01T00:00:00"/>
    <x v="0"/>
    <d v="2018-11-01T00:00:00"/>
    <n v="35637.96"/>
    <n v="2530.5"/>
  </r>
  <r>
    <s v="E"/>
    <s v="R"/>
    <s v="ON"/>
    <d v="2018-11-01T00:00:00"/>
    <x v="1"/>
    <d v="2018-11-01T00:00:00"/>
    <n v="35637.96"/>
    <n v="-2530.5"/>
  </r>
  <r>
    <s v="E"/>
    <s v="R"/>
    <s v="ON"/>
    <d v="2018-11-01T00:00:00"/>
    <x v="2"/>
    <d v="2018-11-01T00:00:00"/>
    <n v="34100.120000000003"/>
    <n v="4501.12"/>
  </r>
  <r>
    <s v="E"/>
    <s v="R"/>
    <s v="ON"/>
    <d v="2018-11-01T00:00:00"/>
    <x v="3"/>
    <d v="2018-11-01T00:00:00"/>
    <n v="1537.84"/>
    <n v="203.02"/>
  </r>
  <r>
    <s v="E"/>
    <s v="R"/>
    <s v="OFF"/>
    <d v="2018-11-01T00:00:00"/>
    <x v="6"/>
    <d v="2018-11-01T00:00:00"/>
    <n v="139193.57999999999"/>
    <n v="9047.49"/>
  </r>
  <r>
    <s v="E"/>
    <s v="R"/>
    <s v="MID"/>
    <d v="2018-11-01T00:00:00"/>
    <x v="0"/>
    <d v="2018-05-01T00:00:00"/>
    <n v="82338.240000000005"/>
    <n v="4281.53"/>
  </r>
  <r>
    <s v="E"/>
    <s v="C"/>
    <s v="ON"/>
    <d v="2018-11-01T00:00:00"/>
    <x v="1"/>
    <d v="2018-05-01T00:00:00"/>
    <n v="210.55"/>
    <n v="-14.94"/>
  </r>
  <r>
    <s v="E"/>
    <s v="C"/>
    <s v="ON"/>
    <d v="2018-11-01T00:00:00"/>
    <x v="8"/>
    <d v="2018-05-01T00:00:00"/>
    <n v="201.46"/>
    <n v="26.6"/>
  </r>
  <r>
    <s v="E"/>
    <s v="C"/>
    <s v="ON"/>
    <d v="2018-11-01T00:00:00"/>
    <x v="9"/>
    <d v="2018-05-01T00:00:00"/>
    <n v="9.09"/>
    <n v="1.2"/>
  </r>
  <r>
    <s v="E"/>
    <s v="C"/>
    <s v="ON"/>
    <d v="2018-11-01T00:00:00"/>
    <x v="0"/>
    <d v="2018-05-01T00:00:00"/>
    <n v="210.55"/>
    <n v="14.94"/>
  </r>
  <r>
    <s v="E"/>
    <s v="C"/>
    <s v="OFF"/>
    <d v="2018-11-01T00:00:00"/>
    <x v="1"/>
    <d v="2018-05-01T00:00:00"/>
    <n v="1253.8499999999999"/>
    <n v="-43.88"/>
  </r>
  <r>
    <s v="E"/>
    <s v="C"/>
    <s v="OFF"/>
    <d v="2018-11-01T00:00:00"/>
    <x v="10"/>
    <d v="2018-05-01T00:00:00"/>
    <n v="1199.74"/>
    <n v="77.98"/>
  </r>
  <r>
    <s v="E"/>
    <s v="C"/>
    <s v="OFF"/>
    <d v="2018-11-01T00:00:00"/>
    <x v="11"/>
    <d v="2018-05-01T00:00:00"/>
    <n v="54.11"/>
    <n v="3.52"/>
  </r>
  <r>
    <s v="E"/>
    <s v="C"/>
    <s v="OFF"/>
    <d v="2018-11-01T00:00:00"/>
    <x v="0"/>
    <d v="2018-05-01T00:00:00"/>
    <n v="1253.8499999999999"/>
    <n v="43.88"/>
  </r>
  <r>
    <s v="E"/>
    <s v="C"/>
    <s v="MID"/>
    <d v="2018-11-01T00:00:00"/>
    <x v="1"/>
    <d v="2018-05-01T00:00:00"/>
    <n v="217.18"/>
    <n v="-11.3"/>
  </r>
  <r>
    <s v="E"/>
    <s v="C"/>
    <s v="MID"/>
    <d v="2018-11-01T00:00:00"/>
    <x v="12"/>
    <d v="2018-05-01T00:00:00"/>
    <n v="207.81"/>
    <n v="19.54"/>
  </r>
  <r>
    <s v="E"/>
    <s v="C"/>
    <s v="MID"/>
    <d v="2018-11-01T00:00:00"/>
    <x v="13"/>
    <d v="2018-05-01T00:00:00"/>
    <n v="9.3699999999999992"/>
    <n v="0.88"/>
  </r>
  <r>
    <s v="E"/>
    <s v="C"/>
    <s v="MID"/>
    <d v="2018-11-01T00:00:00"/>
    <x v="0"/>
    <d v="2018-05-01T00:00:00"/>
    <n v="217.18"/>
    <n v="11.3"/>
  </r>
  <r>
    <s v="E"/>
    <s v="R"/>
    <s v="ON"/>
    <d v="2019-03-01T00:00:00"/>
    <x v="0"/>
    <d v="2018-11-01T00:00:00"/>
    <n v="2.0699999999999998"/>
    <n v="0.14000000000000001"/>
  </r>
  <r>
    <s v="E"/>
    <s v="R"/>
    <s v="ON"/>
    <d v="2019-03-01T00:00:00"/>
    <x v="2"/>
    <d v="2018-11-01T00:00:00"/>
    <n v="2"/>
    <n v="0.26"/>
  </r>
  <r>
    <s v="E"/>
    <s v="R"/>
    <s v="ON"/>
    <d v="2019-03-01T00:00:00"/>
    <x v="3"/>
    <d v="2018-11-01T00:00:00"/>
    <n v="7.0000000000000007E-2"/>
    <n v="0.01"/>
  </r>
  <r>
    <s v="E"/>
    <s v="R"/>
    <s v="ON"/>
    <d v="2019-03-01T00:00:00"/>
    <x v="1"/>
    <d v="2018-11-01T00:00:00"/>
    <n v="2.0699999999999998"/>
    <n v="-0.14000000000000001"/>
  </r>
  <r>
    <s v="E"/>
    <s v="R"/>
    <s v="OFF"/>
    <d v="2019-03-01T00:00:00"/>
    <x v="6"/>
    <d v="2018-11-01T00:00:00"/>
    <n v="5"/>
    <n v="0.33"/>
  </r>
  <r>
    <s v="E"/>
    <s v="R"/>
    <s v="OFF"/>
    <d v="2019-03-01T00:00:00"/>
    <x v="7"/>
    <d v="2018-11-01T00:00:00"/>
    <n v="0.17"/>
    <n v="0.01"/>
  </r>
  <r>
    <s v="E"/>
    <s v="R"/>
    <s v="OFF"/>
    <d v="2019-03-01T00:00:00"/>
    <x v="1"/>
    <d v="2018-11-01T00:00:00"/>
    <n v="5.17"/>
    <n v="-0.19"/>
  </r>
  <r>
    <s v="E"/>
    <s v="R"/>
    <s v="OFF"/>
    <d v="2019-03-01T00:00:00"/>
    <x v="0"/>
    <d v="2018-11-01T00:00:00"/>
    <n v="5.17"/>
    <n v="0.19"/>
  </r>
  <r>
    <s v="E"/>
    <s v="R"/>
    <s v="MID"/>
    <d v="2019-03-01T00:00:00"/>
    <x v="0"/>
    <d v="2018-11-01T00:00:00"/>
    <n v="3.1"/>
    <n v="0.17"/>
  </r>
  <r>
    <s v="E"/>
    <s v="R"/>
    <s v="MID"/>
    <d v="2019-03-01T00:00:00"/>
    <x v="4"/>
    <d v="2018-11-01T00:00:00"/>
    <n v="3"/>
    <n v="0.28000000000000003"/>
  </r>
  <r>
    <s v="E"/>
    <s v="R"/>
    <s v="MID"/>
    <d v="2019-03-01T00:00:00"/>
    <x v="5"/>
    <d v="2018-11-01T00:00:00"/>
    <n v="0.1"/>
    <n v="0.01"/>
  </r>
  <r>
    <s v="E"/>
    <s v="R"/>
    <s v="MID"/>
    <d v="2019-03-01T00:00:00"/>
    <x v="1"/>
    <d v="2018-11-01T00:00:00"/>
    <n v="3.1"/>
    <n v="-0.17"/>
  </r>
  <r>
    <s v="E"/>
    <s v="C"/>
    <s v="ON"/>
    <d v="2018-10-01T00:00:00"/>
    <x v="1"/>
    <d v="2018-01-01T00:00:00"/>
    <n v="-1.79"/>
    <n v="0.09"/>
  </r>
  <r>
    <s v="E"/>
    <s v="C"/>
    <s v="ON"/>
    <d v="2018-10-01T00:00:00"/>
    <x v="0"/>
    <d v="2018-01-01T00:00:00"/>
    <n v="-1.79"/>
    <n v="-0.09"/>
  </r>
  <r>
    <s v="E"/>
    <s v="C"/>
    <s v="ON"/>
    <d v="2018-10-01T00:00:00"/>
    <x v="2"/>
    <d v="2018-01-01T00:00:00"/>
    <n v="-1.71"/>
    <n v="-0.23"/>
  </r>
  <r>
    <s v="E"/>
    <s v="C"/>
    <s v="ON"/>
    <d v="2018-10-01T00:00:00"/>
    <x v="3"/>
    <d v="2018-01-01T00:00:00"/>
    <n v="-0.08"/>
    <n v="-0.01"/>
  </r>
  <r>
    <s v="E"/>
    <s v="C"/>
    <s v="OFF"/>
    <d v="2018-10-01T00:00:00"/>
    <x v="0"/>
    <d v="2018-01-01T00:00:00"/>
    <n v="-6.48"/>
    <n v="-0.17"/>
  </r>
  <r>
    <s v="E"/>
    <s v="C"/>
    <s v="OFF"/>
    <d v="2018-10-01T00:00:00"/>
    <x v="6"/>
    <d v="2018-01-01T00:00:00"/>
    <n v="-6.2"/>
    <n v="-0.4"/>
  </r>
  <r>
    <s v="E"/>
    <s v="C"/>
    <s v="OFF"/>
    <d v="2018-10-01T00:00:00"/>
    <x v="7"/>
    <d v="2018-01-01T00:00:00"/>
    <n v="-0.28000000000000003"/>
    <n v="-0.02"/>
  </r>
  <r>
    <s v="E"/>
    <s v="C"/>
    <s v="OFF"/>
    <d v="2018-10-01T00:00:00"/>
    <x v="1"/>
    <d v="2018-01-01T00:00:00"/>
    <n v="-6.48"/>
    <n v="0.17"/>
  </r>
  <r>
    <s v="E"/>
    <s v="C"/>
    <s v="MID"/>
    <d v="2018-10-01T00:00:00"/>
    <x v="1"/>
    <d v="2018-01-01T00:00:00"/>
    <n v="-2.2599999999999998"/>
    <n v="0.08"/>
  </r>
  <r>
    <s v="E"/>
    <s v="C"/>
    <s v="MID"/>
    <d v="2018-10-01T00:00:00"/>
    <x v="0"/>
    <d v="2018-01-01T00:00:00"/>
    <n v="-2.2599999999999998"/>
    <n v="-0.08"/>
  </r>
  <r>
    <s v="E"/>
    <s v="C"/>
    <s v="MID"/>
    <d v="2018-10-01T00:00:00"/>
    <x v="4"/>
    <d v="2018-01-01T00:00:00"/>
    <n v="-2.16"/>
    <n v="-0.21"/>
  </r>
  <r>
    <s v="E"/>
    <s v="C"/>
    <s v="MID"/>
    <d v="2018-10-01T00:00:00"/>
    <x v="5"/>
    <d v="2018-01-01T00:00:00"/>
    <n v="-0.1"/>
    <n v="-0.01"/>
  </r>
  <r>
    <s v="E"/>
    <s v="C"/>
    <s v="ON"/>
    <d v="2018-09-01T00:00:00"/>
    <x v="1"/>
    <d v="2018-05-01T00:00:00"/>
    <n v="2.0099999999999998"/>
    <n v="-0.15"/>
  </r>
  <r>
    <s v="E"/>
    <s v="C"/>
    <s v="ON"/>
    <d v="2018-09-01T00:00:00"/>
    <x v="8"/>
    <d v="2018-05-01T00:00:00"/>
    <n v="1.92"/>
    <n v="0.25"/>
  </r>
  <r>
    <s v="E"/>
    <s v="C"/>
    <s v="ON"/>
    <d v="2018-09-01T00:00:00"/>
    <x v="9"/>
    <d v="2018-05-01T00:00:00"/>
    <n v="0.09"/>
    <n v="0.01"/>
  </r>
  <r>
    <s v="E"/>
    <s v="C"/>
    <s v="ON"/>
    <d v="2018-09-01T00:00:00"/>
    <x v="0"/>
    <d v="2018-05-01T00:00:00"/>
    <n v="2.0099999999999998"/>
    <n v="0.15"/>
  </r>
  <r>
    <s v="E"/>
    <s v="C"/>
    <s v="ON"/>
    <d v="2018-10-01T00:00:00"/>
    <x v="1"/>
    <d v="2018-05-01T00:00:00"/>
    <n v="28833.9"/>
    <n v="-2047.21"/>
  </r>
  <r>
    <s v="E"/>
    <s v="C"/>
    <s v="ON"/>
    <d v="2018-10-01T00:00:00"/>
    <x v="8"/>
    <d v="2018-05-01T00:00:00"/>
    <n v="27589.64"/>
    <n v="3641.83"/>
  </r>
  <r>
    <s v="E"/>
    <s v="C"/>
    <s v="ON"/>
    <d v="2018-10-01T00:00:00"/>
    <x v="9"/>
    <d v="2018-05-01T00:00:00"/>
    <n v="1244.26"/>
    <n v="164.26"/>
  </r>
  <r>
    <s v="E"/>
    <s v="C"/>
    <s v="ON"/>
    <d v="2018-10-01T00:00:00"/>
    <x v="0"/>
    <d v="2018-05-01T00:00:00"/>
    <n v="28833.9"/>
    <n v="2047.21"/>
  </r>
  <r>
    <s v="E"/>
    <s v="C"/>
    <s v="OFF"/>
    <d v="2018-10-01T00:00:00"/>
    <x v="1"/>
    <d v="2018-05-01T00:00:00"/>
    <n v="67483.47"/>
    <n v="-2361.9899999999998"/>
  </r>
  <r>
    <s v="E"/>
    <s v="C"/>
    <s v="OFF"/>
    <d v="2018-10-01T00:00:00"/>
    <x v="10"/>
    <d v="2018-05-01T00:00:00"/>
    <n v="64571.3"/>
    <n v="4197.1099999999997"/>
  </r>
  <r>
    <s v="E"/>
    <s v="C"/>
    <s v="OFF"/>
    <d v="2018-10-01T00:00:00"/>
    <x v="11"/>
    <d v="2018-05-01T00:00:00"/>
    <n v="2912.17"/>
    <n v="189.31"/>
  </r>
  <r>
    <s v="E"/>
    <s v="C"/>
    <s v="OFF"/>
    <d v="2018-10-01T00:00:00"/>
    <x v="0"/>
    <d v="2018-05-01T00:00:00"/>
    <n v="67483.47"/>
    <n v="2361.9899999999998"/>
  </r>
  <r>
    <s v="E"/>
    <s v="C"/>
    <s v="MID"/>
    <d v="2018-10-01T00:00:00"/>
    <x v="1"/>
    <d v="2018-05-01T00:00:00"/>
    <n v="23235.19"/>
    <n v="-1208.24"/>
  </r>
  <r>
    <s v="E"/>
    <s v="C"/>
    <s v="MID"/>
    <d v="2018-10-01T00:00:00"/>
    <x v="12"/>
    <d v="2018-05-01T00:00:00"/>
    <n v="22232.49"/>
    <n v="2089.7800000000002"/>
  </r>
  <r>
    <s v="E"/>
    <s v="C"/>
    <s v="MID"/>
    <d v="2018-10-01T00:00:00"/>
    <x v="13"/>
    <d v="2018-05-01T00:00:00"/>
    <n v="1002.7"/>
    <n v="94.25"/>
  </r>
  <r>
    <s v="E"/>
    <s v="C"/>
    <s v="ON"/>
    <d v="2018-09-01T00:00:00"/>
    <x v="1"/>
    <d v="2018-05-01T00:00:00"/>
    <n v="136442"/>
    <n v="-9687.42"/>
  </r>
  <r>
    <s v="E"/>
    <s v="C"/>
    <s v="ON"/>
    <d v="2018-09-01T00:00:00"/>
    <x v="8"/>
    <d v="2018-05-01T00:00:00"/>
    <n v="130554.01"/>
    <n v="17233.150000000001"/>
  </r>
  <r>
    <s v="E"/>
    <s v="C"/>
    <s v="ON"/>
    <d v="2018-09-01T00:00:00"/>
    <x v="9"/>
    <d v="2018-05-01T00:00:00"/>
    <n v="5887.99"/>
    <n v="777.21"/>
  </r>
  <r>
    <s v="E"/>
    <s v="C"/>
    <s v="ON"/>
    <d v="2018-09-01T00:00:00"/>
    <x v="0"/>
    <d v="2018-05-01T00:00:00"/>
    <n v="136442"/>
    <n v="9687.42"/>
  </r>
  <r>
    <s v="E"/>
    <s v="C"/>
    <s v="OFF"/>
    <d v="2018-09-01T00:00:00"/>
    <x v="1"/>
    <d v="2018-05-01T00:00:00"/>
    <n v="328672.17"/>
    <n v="-11503.53"/>
  </r>
  <r>
    <s v="E"/>
    <s v="C"/>
    <s v="OFF"/>
    <d v="2018-09-01T00:00:00"/>
    <x v="10"/>
    <d v="2018-05-01T00:00:00"/>
    <n v="314488.7"/>
    <n v="20441.75"/>
  </r>
  <r>
    <s v="E"/>
    <s v="C"/>
    <s v="OFF"/>
    <d v="2018-09-01T00:00:00"/>
    <x v="11"/>
    <d v="2018-05-01T00:00:00"/>
    <n v="14183.47"/>
    <n v="921.98"/>
  </r>
  <r>
    <s v="E"/>
    <s v="R"/>
    <s v="OFF"/>
    <d v="2018-11-01T00:00:00"/>
    <x v="1"/>
    <d v="2018-05-01T00:00:00"/>
    <n v="209648.22"/>
    <n v="-7339.77"/>
  </r>
  <r>
    <s v="E"/>
    <s v="R"/>
    <s v="OFF"/>
    <d v="2018-11-01T00:00:00"/>
    <x v="10"/>
    <d v="2018-05-01T00:00:00"/>
    <n v="200601.18"/>
    <n v="13041.11"/>
  </r>
  <r>
    <s v="E"/>
    <s v="R"/>
    <s v="OFF"/>
    <d v="2018-11-01T00:00:00"/>
    <x v="11"/>
    <d v="2018-05-01T00:00:00"/>
    <n v="9047.0400000000009"/>
    <n v="588.09"/>
  </r>
  <r>
    <s v="E"/>
    <s v="R"/>
    <s v="MID"/>
    <d v="2018-11-01T00:00:00"/>
    <x v="1"/>
    <d v="2018-05-01T00:00:00"/>
    <n v="53291.93"/>
    <n v="-2771.29"/>
  </r>
  <r>
    <s v="E"/>
    <s v="R"/>
    <s v="MID"/>
    <d v="2018-11-01T00:00:00"/>
    <x v="12"/>
    <d v="2018-05-01T00:00:00"/>
    <n v="50992.1"/>
    <n v="4793.28"/>
  </r>
  <r>
    <s v="E"/>
    <s v="R"/>
    <s v="MID"/>
    <d v="2018-11-01T00:00:00"/>
    <x v="13"/>
    <d v="2018-05-01T00:00:00"/>
    <n v="2299.83"/>
    <n v="216.24"/>
  </r>
  <r>
    <s v="E"/>
    <s v="R"/>
    <s v="MID"/>
    <d v="2018-11-01T00:00:00"/>
    <x v="0"/>
    <d v="2018-05-01T00:00:00"/>
    <n v="53291.93"/>
    <n v="2771.29"/>
  </r>
  <r>
    <s v="E"/>
    <s v="C"/>
    <s v="ON"/>
    <d v="2018-09-01T00:00:00"/>
    <x v="1"/>
    <d v="2018-05-01T00:00:00"/>
    <n v="10825.26"/>
    <n v="-768.62"/>
  </r>
  <r>
    <s v="E"/>
    <s v="C"/>
    <s v="ON"/>
    <d v="2018-09-01T00:00:00"/>
    <x v="8"/>
    <d v="2018-05-01T00:00:00"/>
    <n v="10358.1"/>
    <n v="1367.26"/>
  </r>
  <r>
    <s v="E"/>
    <s v="C"/>
    <s v="ON"/>
    <d v="2018-09-01T00:00:00"/>
    <x v="9"/>
    <d v="2018-05-01T00:00:00"/>
    <n v="467.16"/>
    <n v="61.66"/>
  </r>
  <r>
    <s v="E"/>
    <s v="C"/>
    <s v="ON"/>
    <d v="2018-09-01T00:00:00"/>
    <x v="0"/>
    <d v="2018-05-01T00:00:00"/>
    <n v="10825.26"/>
    <n v="768.62"/>
  </r>
  <r>
    <s v="E"/>
    <s v="C"/>
    <s v="OFF"/>
    <d v="2018-09-01T00:00:00"/>
    <x v="1"/>
    <d v="2018-05-01T00:00:00"/>
    <n v="27778.12"/>
    <n v="-972.25"/>
  </r>
  <r>
    <s v="E"/>
    <s v="C"/>
    <s v="OFF"/>
    <d v="2018-09-01T00:00:00"/>
    <x v="10"/>
    <d v="2018-05-01T00:00:00"/>
    <n v="26579.38"/>
    <n v="1727.64"/>
  </r>
  <r>
    <s v="E"/>
    <s v="C"/>
    <s v="OFF"/>
    <d v="2018-09-01T00:00:00"/>
    <x v="11"/>
    <d v="2018-05-01T00:00:00"/>
    <n v="1198.74"/>
    <n v="77.94"/>
  </r>
  <r>
    <s v="E"/>
    <s v="C"/>
    <s v="OFF"/>
    <d v="2018-09-01T00:00:00"/>
    <x v="0"/>
    <d v="2018-05-01T00:00:00"/>
    <n v="27778.12"/>
    <n v="972.25"/>
  </r>
  <r>
    <s v="E"/>
    <s v="C"/>
    <s v="MID"/>
    <d v="2018-09-01T00:00:00"/>
    <x v="1"/>
    <d v="2018-05-01T00:00:00"/>
    <n v="9088.93"/>
    <n v="-472.64"/>
  </r>
  <r>
    <s v="E"/>
    <s v="C"/>
    <s v="MID"/>
    <d v="2018-09-01T00:00:00"/>
    <x v="12"/>
    <d v="2018-05-01T00:00:00"/>
    <n v="8696.74"/>
    <n v="817.49"/>
  </r>
  <r>
    <s v="E"/>
    <s v="C"/>
    <s v="MID"/>
    <d v="2018-09-01T00:00:00"/>
    <x v="13"/>
    <d v="2018-05-01T00:00:00"/>
    <n v="392.19"/>
    <n v="36.840000000000003"/>
  </r>
  <r>
    <s v="E"/>
    <s v="C"/>
    <s v="MID"/>
    <d v="2018-09-01T00:00:00"/>
    <x v="0"/>
    <d v="2018-05-01T00:00:00"/>
    <n v="9088.93"/>
    <n v="472.64"/>
  </r>
  <r>
    <s v="E"/>
    <s v="C"/>
    <s v="OFF"/>
    <d v="2018-10-01T00:00:00"/>
    <x v="1"/>
    <d v="2018-05-01T00:00:00"/>
    <n v="277534.19"/>
    <n v="-9713.69"/>
  </r>
  <r>
    <s v="E"/>
    <s v="C"/>
    <s v="OFF"/>
    <d v="2018-10-01T00:00:00"/>
    <x v="10"/>
    <d v="2018-05-01T00:00:00"/>
    <n v="265557.53999999998"/>
    <n v="17261.28"/>
  </r>
  <r>
    <s v="E"/>
    <s v="C"/>
    <s v="OFF"/>
    <d v="2018-10-01T00:00:00"/>
    <x v="11"/>
    <d v="2018-05-01T00:00:00"/>
    <n v="11976.65"/>
    <n v="778.5"/>
  </r>
  <r>
    <s v="E"/>
    <s v="C"/>
    <s v="OFF"/>
    <d v="2018-10-01T00:00:00"/>
    <x v="0"/>
    <d v="2018-05-01T00:00:00"/>
    <n v="277534.19"/>
    <n v="9713.69"/>
  </r>
  <r>
    <s v="E"/>
    <s v="C"/>
    <s v="MID"/>
    <d v="2018-10-01T00:00:00"/>
    <x v="1"/>
    <d v="2018-05-01T00:00:00"/>
    <n v="92344.18"/>
    <n v="-4801.88"/>
  </r>
  <r>
    <s v="E"/>
    <s v="C"/>
    <s v="MID"/>
    <d v="2018-10-01T00:00:00"/>
    <x v="12"/>
    <d v="2018-05-01T00:00:00"/>
    <n v="88359.17"/>
    <n v="8305.7900000000009"/>
  </r>
  <r>
    <s v="E"/>
    <s v="C"/>
    <s v="MID"/>
    <d v="2018-10-01T00:00:00"/>
    <x v="13"/>
    <d v="2018-05-01T00:00:00"/>
    <n v="3985.01"/>
    <n v="374.59"/>
  </r>
  <r>
    <s v="E"/>
    <s v="C"/>
    <s v="MID"/>
    <d v="2018-10-01T00:00:00"/>
    <x v="0"/>
    <d v="2018-05-01T00:00:00"/>
    <n v="92344.18"/>
    <n v="4801.88"/>
  </r>
  <r>
    <s v="E"/>
    <s v="R"/>
    <s v="ON"/>
    <d v="2018-09-01T00:00:00"/>
    <x v="1"/>
    <d v="2018-05-01T00:00:00"/>
    <n v="172730.32"/>
    <n v="-12264.01"/>
  </r>
  <r>
    <s v="E"/>
    <s v="C"/>
    <s v="ON"/>
    <d v="2018-09-01T00:00:00"/>
    <x v="1"/>
    <d v="2018-05-01T00:00:00"/>
    <n v="3367.62"/>
    <n v="-239.08"/>
  </r>
  <r>
    <s v="E"/>
    <s v="C"/>
    <s v="ON"/>
    <d v="2018-09-01T00:00:00"/>
    <x v="8"/>
    <d v="2018-05-01T00:00:00"/>
    <n v="3222.29"/>
    <n v="425.35"/>
  </r>
  <r>
    <s v="E"/>
    <s v="C"/>
    <s v="ON"/>
    <d v="2018-09-01T00:00:00"/>
    <x v="9"/>
    <d v="2018-05-01T00:00:00"/>
    <n v="145.33000000000001"/>
    <n v="19.18"/>
  </r>
  <r>
    <s v="E"/>
    <s v="C"/>
    <s v="ON"/>
    <d v="2018-09-01T00:00:00"/>
    <x v="0"/>
    <d v="2018-05-01T00:00:00"/>
    <n v="3367.62"/>
    <n v="239.08"/>
  </r>
  <r>
    <s v="E"/>
    <s v="C"/>
    <s v="OFF"/>
    <d v="2018-09-01T00:00:00"/>
    <x v="1"/>
    <d v="2018-05-01T00:00:00"/>
    <n v="4301.25"/>
    <n v="-150.53"/>
  </r>
  <r>
    <s v="E"/>
    <s v="C"/>
    <s v="OFF"/>
    <d v="2018-09-01T00:00:00"/>
    <x v="10"/>
    <d v="2018-05-01T00:00:00"/>
    <n v="4115.63"/>
    <n v="267.52"/>
  </r>
  <r>
    <s v="E"/>
    <s v="C"/>
    <s v="OFF"/>
    <d v="2018-09-01T00:00:00"/>
    <x v="11"/>
    <d v="2018-05-01T00:00:00"/>
    <n v="185.62"/>
    <n v="12.06"/>
  </r>
  <r>
    <s v="E"/>
    <s v="C"/>
    <s v="OFF"/>
    <d v="2018-09-01T00:00:00"/>
    <x v="0"/>
    <d v="2018-05-01T00:00:00"/>
    <n v="4301.25"/>
    <n v="150.53"/>
  </r>
  <r>
    <s v="E"/>
    <s v="C"/>
    <s v="MID"/>
    <d v="2018-09-01T00:00:00"/>
    <x v="1"/>
    <d v="2018-05-01T00:00:00"/>
    <n v="2444.59"/>
    <n v="-127.12"/>
  </r>
  <r>
    <s v="E"/>
    <s v="C"/>
    <s v="MID"/>
    <d v="2018-09-01T00:00:00"/>
    <x v="12"/>
    <d v="2018-05-01T00:00:00"/>
    <n v="2339.09"/>
    <n v="219.87"/>
  </r>
  <r>
    <s v="E"/>
    <s v="C"/>
    <s v="MID"/>
    <d v="2018-09-01T00:00:00"/>
    <x v="13"/>
    <d v="2018-05-01T00:00:00"/>
    <n v="105.5"/>
    <n v="9.92"/>
  </r>
  <r>
    <s v="E"/>
    <s v="C"/>
    <s v="MID"/>
    <d v="2018-09-01T00:00:00"/>
    <x v="0"/>
    <d v="2018-05-01T00:00:00"/>
    <n v="2444.59"/>
    <n v="127.12"/>
  </r>
  <r>
    <s v="E"/>
    <s v="C"/>
    <s v="OFF"/>
    <d v="2018-09-01T00:00:00"/>
    <x v="0"/>
    <d v="2018-05-01T00:00:00"/>
    <n v="78845.279999999999"/>
    <n v="2759.59"/>
  </r>
  <r>
    <s v="E"/>
    <s v="C"/>
    <s v="MID"/>
    <d v="2018-09-01T00:00:00"/>
    <x v="1"/>
    <d v="2018-05-01T00:00:00"/>
    <n v="29187.95"/>
    <n v="-1517.74"/>
  </r>
  <r>
    <s v="E"/>
    <s v="C"/>
    <s v="MID"/>
    <d v="2018-09-01T00:00:00"/>
    <x v="12"/>
    <d v="2018-05-01T00:00:00"/>
    <n v="27928.36"/>
    <n v="2625.3"/>
  </r>
  <r>
    <s v="E"/>
    <s v="C"/>
    <s v="MID"/>
    <d v="2018-09-01T00:00:00"/>
    <x v="13"/>
    <d v="2018-05-01T00:00:00"/>
    <n v="1259.5899999999999"/>
    <n v="118.42"/>
  </r>
  <r>
    <s v="E"/>
    <s v="C"/>
    <s v="MID"/>
    <d v="2018-09-01T00:00:00"/>
    <x v="0"/>
    <d v="2018-05-01T00:00:00"/>
    <n v="29187.95"/>
    <n v="1517.74"/>
  </r>
  <r>
    <s v="E"/>
    <s v="C"/>
    <s v="ON"/>
    <d v="2018-09-01T00:00:00"/>
    <x v="1"/>
    <d v="2018-05-01T00:00:00"/>
    <n v="34267.29"/>
    <n v="-2432.9699999999998"/>
  </r>
  <r>
    <s v="E"/>
    <s v="C"/>
    <s v="ON"/>
    <d v="2018-09-01T00:00:00"/>
    <x v="8"/>
    <d v="2018-05-01T00:00:00"/>
    <n v="32788.5"/>
    <n v="4328.09"/>
  </r>
  <r>
    <s v="E"/>
    <s v="C"/>
    <s v="ON"/>
    <d v="2018-09-01T00:00:00"/>
    <x v="9"/>
    <d v="2018-05-01T00:00:00"/>
    <n v="1478.79"/>
    <n v="195.2"/>
  </r>
  <r>
    <s v="E"/>
    <s v="C"/>
    <s v="ON"/>
    <d v="2018-09-01T00:00:00"/>
    <x v="0"/>
    <d v="2018-05-01T00:00:00"/>
    <n v="34267.29"/>
    <n v="2432.9699999999998"/>
  </r>
  <r>
    <s v="E"/>
    <s v="C"/>
    <s v="OFF"/>
    <d v="2018-09-01T00:00:00"/>
    <x v="1"/>
    <d v="2018-05-01T00:00:00"/>
    <n v="74703.95"/>
    <n v="-2614.65"/>
  </r>
  <r>
    <s v="E"/>
    <s v="C"/>
    <s v="OFF"/>
    <d v="2018-09-01T00:00:00"/>
    <x v="10"/>
    <d v="2018-05-01T00:00:00"/>
    <n v="71480.149999999994"/>
    <n v="4646.24"/>
  </r>
  <r>
    <s v="E"/>
    <s v="C"/>
    <s v="OFF"/>
    <d v="2018-09-01T00:00:00"/>
    <x v="11"/>
    <d v="2018-05-01T00:00:00"/>
    <n v="3223.8"/>
    <n v="209.55"/>
  </r>
  <r>
    <s v="E"/>
    <s v="C"/>
    <s v="OFF"/>
    <d v="2018-09-01T00:00:00"/>
    <x v="0"/>
    <d v="2018-05-01T00:00:00"/>
    <n v="74703.95"/>
    <n v="2614.65"/>
  </r>
  <r>
    <s v="E"/>
    <s v="C"/>
    <s v="MID"/>
    <d v="2018-09-01T00:00:00"/>
    <x v="1"/>
    <d v="2018-05-01T00:00:00"/>
    <n v="25598.75"/>
    <n v="-1331.11"/>
  </r>
  <r>
    <s v="E"/>
    <s v="C"/>
    <s v="MID"/>
    <d v="2018-09-01T00:00:00"/>
    <x v="12"/>
    <d v="2018-05-01T00:00:00"/>
    <n v="24494.09"/>
    <n v="2302.46"/>
  </r>
  <r>
    <s v="E"/>
    <s v="C"/>
    <s v="MID"/>
    <d v="2018-09-01T00:00:00"/>
    <x v="13"/>
    <d v="2018-05-01T00:00:00"/>
    <n v="1104.6600000000001"/>
    <n v="103.86"/>
  </r>
  <r>
    <s v="E"/>
    <s v="C"/>
    <s v="MID"/>
    <d v="2018-09-01T00:00:00"/>
    <x v="0"/>
    <d v="2018-05-01T00:00:00"/>
    <n v="25598.75"/>
    <n v="1331.11"/>
  </r>
  <r>
    <s v="E"/>
    <s v="R"/>
    <s v="ON"/>
    <d v="2018-10-01T00:00:00"/>
    <x v="1"/>
    <d v="2018-05-01T00:00:00"/>
    <n v="35300.449999999997"/>
    <n v="-2506.2600000000002"/>
  </r>
  <r>
    <s v="E"/>
    <s v="R"/>
    <s v="ON"/>
    <d v="2018-10-01T00:00:00"/>
    <x v="8"/>
    <d v="2018-05-01T00:00:00"/>
    <n v="33777.11"/>
    <n v="4458.68"/>
  </r>
  <r>
    <s v="E"/>
    <s v="R"/>
    <s v="ON"/>
    <d v="2018-10-01T00:00:00"/>
    <x v="9"/>
    <d v="2018-05-01T00:00:00"/>
    <n v="1523.34"/>
    <n v="201.06"/>
  </r>
  <r>
    <s v="E"/>
    <s v="R"/>
    <s v="ON"/>
    <d v="2018-10-01T00:00:00"/>
    <x v="0"/>
    <d v="2018-05-01T00:00:00"/>
    <n v="35300.449999999997"/>
    <n v="2506.2600000000002"/>
  </r>
  <r>
    <s v="E"/>
    <s v="R"/>
    <s v="OFF"/>
    <d v="2018-10-01T00:00:00"/>
    <x v="1"/>
    <d v="2018-05-01T00:00:00"/>
    <n v="135374.65"/>
    <n v="-4738.16"/>
  </r>
  <r>
    <s v="E"/>
    <s v="R"/>
    <s v="OFF"/>
    <d v="2018-10-01T00:00:00"/>
    <x v="10"/>
    <d v="2018-05-01T00:00:00"/>
    <n v="129532.65"/>
    <n v="8419.57"/>
  </r>
  <r>
    <s v="E"/>
    <s v="R"/>
    <s v="OFF"/>
    <d v="2018-10-01T00:00:00"/>
    <x v="11"/>
    <d v="2018-05-01T00:00:00"/>
    <n v="5842"/>
    <n v="379.77"/>
  </r>
  <r>
    <s v="E"/>
    <s v="R"/>
    <s v="OFF"/>
    <d v="2018-10-01T00:00:00"/>
    <x v="0"/>
    <d v="2018-05-01T00:00:00"/>
    <n v="135374.65"/>
    <n v="4738.16"/>
  </r>
  <r>
    <s v="E"/>
    <s v="R"/>
    <s v="MID"/>
    <d v="2018-10-01T00:00:00"/>
    <x v="0"/>
    <d v="2018-05-01T00:00:00"/>
    <n v="35435.69"/>
    <n v="1842.69"/>
  </r>
  <r>
    <s v="E"/>
    <s v="R"/>
    <s v="ON"/>
    <d v="2018-10-01T00:00:00"/>
    <x v="1"/>
    <d v="2018-05-01T00:00:00"/>
    <n v="40340.42"/>
    <n v="-2864.09"/>
  </r>
  <r>
    <s v="E"/>
    <s v="R"/>
    <s v="ON"/>
    <d v="2018-10-01T00:00:00"/>
    <x v="8"/>
    <d v="2018-05-01T00:00:00"/>
    <n v="38599.53"/>
    <n v="5095.2299999999996"/>
  </r>
  <r>
    <s v="E"/>
    <s v="R"/>
    <s v="ON"/>
    <d v="2018-10-01T00:00:00"/>
    <x v="9"/>
    <d v="2018-05-01T00:00:00"/>
    <n v="1740.89"/>
    <n v="229.81"/>
  </r>
  <r>
    <s v="E"/>
    <s v="R"/>
    <s v="ON"/>
    <d v="2018-10-01T00:00:00"/>
    <x v="0"/>
    <d v="2018-05-01T00:00:00"/>
    <n v="40340.42"/>
    <n v="2864.09"/>
  </r>
  <r>
    <s v="E"/>
    <s v="C"/>
    <s v="ON"/>
    <d v="2018-10-01T00:00:00"/>
    <x v="0"/>
    <d v="2018-05-01T00:00:00"/>
    <n v="2434.6799999999998"/>
    <n v="172.82"/>
  </r>
  <r>
    <s v="E"/>
    <s v="C"/>
    <s v="OFF"/>
    <d v="2018-10-01T00:00:00"/>
    <x v="1"/>
    <d v="2018-05-01T00:00:00"/>
    <n v="6699.46"/>
    <n v="-234.47"/>
  </r>
  <r>
    <s v="E"/>
    <s v="C"/>
    <s v="OFF"/>
    <d v="2018-10-01T00:00:00"/>
    <x v="10"/>
    <d v="2018-05-01T00:00:00"/>
    <n v="6410.35"/>
    <n v="416.68"/>
  </r>
  <r>
    <s v="E"/>
    <s v="C"/>
    <s v="OFF"/>
    <d v="2018-10-01T00:00:00"/>
    <x v="11"/>
    <d v="2018-05-01T00:00:00"/>
    <n v="289.11"/>
    <n v="18.78"/>
  </r>
  <r>
    <s v="E"/>
    <s v="C"/>
    <s v="OFF"/>
    <d v="2018-10-01T00:00:00"/>
    <x v="0"/>
    <d v="2018-05-01T00:00:00"/>
    <n v="6699.46"/>
    <n v="234.47"/>
  </r>
  <r>
    <s v="E"/>
    <s v="C"/>
    <s v="MID"/>
    <d v="2018-10-01T00:00:00"/>
    <x v="1"/>
    <d v="2018-05-01T00:00:00"/>
    <n v="2015.65"/>
    <n v="-104.8"/>
  </r>
  <r>
    <s v="E"/>
    <s v="C"/>
    <s v="MID"/>
    <d v="2018-10-01T00:00:00"/>
    <x v="12"/>
    <d v="2018-05-01T00:00:00"/>
    <n v="1928.68"/>
    <n v="181.28"/>
  </r>
  <r>
    <s v="E"/>
    <s v="C"/>
    <s v="MID"/>
    <d v="2018-10-01T00:00:00"/>
    <x v="13"/>
    <d v="2018-05-01T00:00:00"/>
    <n v="86.97"/>
    <n v="8.17"/>
  </r>
  <r>
    <s v="E"/>
    <s v="C"/>
    <s v="MID"/>
    <d v="2018-10-01T00:00:00"/>
    <x v="0"/>
    <d v="2018-05-01T00:00:00"/>
    <n v="2015.65"/>
    <n v="104.8"/>
  </r>
  <r>
    <s v="E"/>
    <s v="C"/>
    <s v="ON"/>
    <d v="2018-10-01T00:00:00"/>
    <x v="1"/>
    <d v="2018-05-01T00:00:00"/>
    <n v="1117.26"/>
    <n v="-79.31"/>
  </r>
  <r>
    <s v="E"/>
    <s v="C"/>
    <s v="ON"/>
    <d v="2018-10-01T00:00:00"/>
    <x v="8"/>
    <d v="2018-05-01T00:00:00"/>
    <n v="1069.04"/>
    <n v="141.11000000000001"/>
  </r>
  <r>
    <s v="E"/>
    <s v="C"/>
    <s v="ON"/>
    <d v="2018-10-01T00:00:00"/>
    <x v="9"/>
    <d v="2018-05-01T00:00:00"/>
    <n v="48.22"/>
    <n v="6.36"/>
  </r>
  <r>
    <s v="E"/>
    <s v="C"/>
    <s v="ON"/>
    <d v="2018-10-01T00:00:00"/>
    <x v="0"/>
    <d v="2018-05-01T00:00:00"/>
    <n v="1117.26"/>
    <n v="79.31"/>
  </r>
  <r>
    <s v="E"/>
    <s v="C"/>
    <s v="OFF"/>
    <d v="2018-10-01T00:00:00"/>
    <x v="1"/>
    <d v="2018-05-01T00:00:00"/>
    <n v="4182.75"/>
    <n v="-146.38999999999999"/>
  </r>
  <r>
    <s v="E"/>
    <s v="C"/>
    <s v="OFF"/>
    <d v="2018-10-01T00:00:00"/>
    <x v="10"/>
    <d v="2018-05-01T00:00:00"/>
    <n v="4002.26"/>
    <n v="260.14999999999998"/>
  </r>
  <r>
    <s v="E"/>
    <s v="C"/>
    <s v="OFF"/>
    <d v="2018-10-01T00:00:00"/>
    <x v="11"/>
    <d v="2018-05-01T00:00:00"/>
    <n v="180.49"/>
    <n v="11.74"/>
  </r>
  <r>
    <s v="E"/>
    <s v="C"/>
    <s v="OFF"/>
    <d v="2018-10-01T00:00:00"/>
    <x v="0"/>
    <d v="2018-05-01T00:00:00"/>
    <n v="4182.75"/>
    <n v="146.38999999999999"/>
  </r>
  <r>
    <s v="E"/>
    <s v="C"/>
    <s v="MID"/>
    <d v="2018-10-01T00:00:00"/>
    <x v="1"/>
    <d v="2018-05-01T00:00:00"/>
    <n v="1239.96"/>
    <n v="-64.489999999999995"/>
  </r>
  <r>
    <s v="E"/>
    <s v="C"/>
    <s v="MID"/>
    <d v="2018-10-01T00:00:00"/>
    <x v="12"/>
    <d v="2018-05-01T00:00:00"/>
    <n v="1186.46"/>
    <n v="111.52"/>
  </r>
  <r>
    <s v="E"/>
    <s v="C"/>
    <s v="MID"/>
    <d v="2018-10-01T00:00:00"/>
    <x v="13"/>
    <d v="2018-05-01T00:00:00"/>
    <n v="53.5"/>
    <n v="5.03"/>
  </r>
  <r>
    <s v="E"/>
    <s v="C"/>
    <s v="MID"/>
    <d v="2018-10-01T00:00:00"/>
    <x v="0"/>
    <d v="2018-05-01T00:00:00"/>
    <n v="1239.96"/>
    <n v="64.489999999999995"/>
  </r>
  <r>
    <s v="E"/>
    <s v="R"/>
    <s v="ON"/>
    <d v="2018-10-01T00:00:00"/>
    <x v="1"/>
    <d v="2018-05-01T00:00:00"/>
    <n v="86419.85"/>
    <n v="-6135.91"/>
  </r>
  <r>
    <s v="E"/>
    <s v="R"/>
    <s v="ON"/>
    <d v="2018-10-01T00:00:00"/>
    <x v="8"/>
    <d v="2018-05-01T00:00:00"/>
    <n v="82690.52"/>
    <n v="10915.06"/>
  </r>
  <r>
    <s v="E"/>
    <s v="R"/>
    <s v="ON"/>
    <d v="2018-10-01T00:00:00"/>
    <x v="9"/>
    <d v="2018-05-01T00:00:00"/>
    <n v="3729.33"/>
    <n v="492.32"/>
  </r>
  <r>
    <s v="E"/>
    <s v="R"/>
    <s v="ON"/>
    <d v="2018-10-01T00:00:00"/>
    <x v="0"/>
    <d v="2018-05-01T00:00:00"/>
    <n v="86419.85"/>
    <n v="6135.91"/>
  </r>
  <r>
    <s v="E"/>
    <s v="R"/>
    <s v="OFF"/>
    <d v="2018-10-01T00:00:00"/>
    <x v="1"/>
    <d v="2018-05-01T00:00:00"/>
    <n v="316874.25"/>
    <n v="-11090.8"/>
  </r>
  <r>
    <s v="E"/>
    <s v="R"/>
    <s v="OFF"/>
    <d v="2018-10-01T00:00:00"/>
    <x v="10"/>
    <d v="2018-05-01T00:00:00"/>
    <n v="303199.95"/>
    <n v="19708.07"/>
  </r>
  <r>
    <s v="E"/>
    <s v="R"/>
    <s v="OFF"/>
    <d v="2018-10-01T00:00:00"/>
    <x v="11"/>
    <d v="2018-05-01T00:00:00"/>
    <n v="13674.3"/>
    <n v="888.9"/>
  </r>
  <r>
    <s v="E"/>
    <s v="R"/>
    <s v="OFF"/>
    <d v="2018-10-01T00:00:00"/>
    <x v="0"/>
    <d v="2018-05-01T00:00:00"/>
    <n v="316874.25"/>
    <n v="11090.8"/>
  </r>
  <r>
    <s v="E"/>
    <s v="R"/>
    <s v="MID"/>
    <d v="2018-10-01T00:00:00"/>
    <x v="0"/>
    <d v="2018-05-01T00:00:00"/>
    <n v="86235.11"/>
    <n v="4484.2299999999996"/>
  </r>
  <r>
    <s v="E"/>
    <s v="R"/>
    <s v="MID"/>
    <d v="2018-10-01T00:00:00"/>
    <x v="1"/>
    <d v="2018-05-01T00:00:00"/>
    <n v="86235.11"/>
    <n v="-4484.2299999999996"/>
  </r>
  <r>
    <s v="E"/>
    <s v="R"/>
    <s v="MID"/>
    <d v="2018-10-01T00:00:00"/>
    <x v="12"/>
    <d v="2018-05-01T00:00:00"/>
    <n v="82513.59"/>
    <n v="7756.22"/>
  </r>
  <r>
    <s v="E"/>
    <s v="R"/>
    <s v="MID"/>
    <d v="2018-10-01T00:00:00"/>
    <x v="13"/>
    <d v="2018-05-01T00:00:00"/>
    <n v="3721.52"/>
    <n v="349.83"/>
  </r>
  <r>
    <s v="E"/>
    <s v="R"/>
    <s v="ON"/>
    <d v="2018-10-01T00:00:00"/>
    <x v="1"/>
    <d v="2018-05-01T00:00:00"/>
    <n v="68506.080000000002"/>
    <n v="-4864.1400000000003"/>
  </r>
  <r>
    <s v="E"/>
    <s v="R"/>
    <s v="ON"/>
    <d v="2018-10-01T00:00:00"/>
    <x v="8"/>
    <d v="2018-05-01T00:00:00"/>
    <n v="65549.77"/>
    <n v="8652.7099999999991"/>
  </r>
  <r>
    <s v="E"/>
    <s v="R"/>
    <s v="ON"/>
    <d v="2018-10-01T00:00:00"/>
    <x v="9"/>
    <d v="2018-05-01T00:00:00"/>
    <n v="2956.31"/>
    <n v="390.36"/>
  </r>
  <r>
    <s v="E"/>
    <s v="R"/>
    <s v="ON"/>
    <d v="2018-10-01T00:00:00"/>
    <x v="0"/>
    <d v="2018-05-01T00:00:00"/>
    <n v="68506.080000000002"/>
    <n v="4864.1400000000003"/>
  </r>
  <r>
    <s v="E"/>
    <s v="R"/>
    <s v="OFF"/>
    <d v="2018-10-01T00:00:00"/>
    <x v="0"/>
    <d v="2018-05-01T00:00:00"/>
    <n v="246059.37"/>
    <n v="8611.92"/>
  </r>
  <r>
    <s v="E"/>
    <s v="R"/>
    <s v="OFF"/>
    <d v="2018-10-01T00:00:00"/>
    <x v="1"/>
    <d v="2018-05-01T00:00:00"/>
    <n v="246059.37"/>
    <n v="-8611.92"/>
  </r>
  <r>
    <s v="E"/>
    <s v="R"/>
    <s v="OFF"/>
    <d v="2018-10-01T00:00:00"/>
    <x v="10"/>
    <d v="2018-05-01T00:00:00"/>
    <n v="235441.05"/>
    <n v="15303.71"/>
  </r>
  <r>
    <s v="E"/>
    <s v="R"/>
    <s v="OFF"/>
    <d v="2018-10-01T00:00:00"/>
    <x v="11"/>
    <d v="2018-05-01T00:00:00"/>
    <n v="10618.32"/>
    <n v="690.1"/>
  </r>
  <r>
    <s v="E"/>
    <s v="R"/>
    <s v="MID"/>
    <d v="2018-10-01T00:00:00"/>
    <x v="1"/>
    <d v="2018-05-01T00:00:00"/>
    <n v="67842.399999999994"/>
    <n v="-3527.68"/>
  </r>
  <r>
    <s v="E"/>
    <s v="R"/>
    <s v="MID"/>
    <d v="2018-10-01T00:00:00"/>
    <x v="12"/>
    <d v="2018-05-01T00:00:00"/>
    <n v="64914.68"/>
    <n v="6102.11"/>
  </r>
  <r>
    <s v="E"/>
    <s v="R"/>
    <s v="MID"/>
    <d v="2018-10-01T00:00:00"/>
    <x v="13"/>
    <d v="2018-05-01T00:00:00"/>
    <n v="2927.72"/>
    <n v="275.14999999999998"/>
  </r>
  <r>
    <s v="E"/>
    <s v="R"/>
    <s v="MID"/>
    <d v="2018-10-01T00:00:00"/>
    <x v="0"/>
    <d v="2018-05-01T00:00:00"/>
    <n v="67842.399999999994"/>
    <n v="3527.68"/>
  </r>
  <r>
    <s v="E"/>
    <s v="CC"/>
    <s v="ON"/>
    <d v="2018-10-01T00:00:00"/>
    <x v="1"/>
    <d v="2018-05-01T00:00:00"/>
    <n v="111.05"/>
    <n v="-7.88"/>
  </r>
  <r>
    <s v="E"/>
    <s v="CC"/>
    <s v="ON"/>
    <d v="2018-10-01T00:00:00"/>
    <x v="8"/>
    <d v="2018-05-01T00:00:00"/>
    <n v="106.26"/>
    <n v="14.03"/>
  </r>
  <r>
    <s v="E"/>
    <s v="CC"/>
    <s v="ON"/>
    <d v="2018-10-01T00:00:00"/>
    <x v="9"/>
    <d v="2018-05-01T00:00:00"/>
    <n v="4.79"/>
    <n v="0.63"/>
  </r>
  <r>
    <s v="E"/>
    <s v="CC"/>
    <s v="ON"/>
    <d v="2018-10-01T00:00:00"/>
    <x v="0"/>
    <d v="2018-05-01T00:00:00"/>
    <n v="111.05"/>
    <n v="7.88"/>
  </r>
  <r>
    <s v="E"/>
    <s v="CC"/>
    <s v="OFF"/>
    <d v="2018-10-01T00:00:00"/>
    <x v="1"/>
    <d v="2018-05-01T00:00:00"/>
    <n v="669.62"/>
    <n v="-23.44"/>
  </r>
  <r>
    <s v="E"/>
    <s v="CC"/>
    <s v="OFF"/>
    <d v="2018-10-01T00:00:00"/>
    <x v="10"/>
    <d v="2018-05-01T00:00:00"/>
    <n v="640.72"/>
    <n v="41.65"/>
  </r>
  <r>
    <s v="E"/>
    <s v="CC"/>
    <s v="OFF"/>
    <d v="2018-10-01T00:00:00"/>
    <x v="11"/>
    <d v="2018-05-01T00:00:00"/>
    <n v="28.9"/>
    <n v="1.88"/>
  </r>
  <r>
    <s v="E"/>
    <s v="CC"/>
    <s v="OFF"/>
    <d v="2018-10-01T00:00:00"/>
    <x v="0"/>
    <d v="2018-05-01T00:00:00"/>
    <n v="669.62"/>
    <n v="23.44"/>
  </r>
  <r>
    <s v="E"/>
    <s v="CC"/>
    <s v="MID"/>
    <d v="2018-10-01T00:00:00"/>
    <x v="1"/>
    <d v="2018-05-01T00:00:00"/>
    <n v="139.02000000000001"/>
    <n v="-7.23"/>
  </r>
  <r>
    <s v="E"/>
    <s v="CC"/>
    <s v="MID"/>
    <d v="2018-10-01T00:00:00"/>
    <x v="12"/>
    <d v="2018-05-01T00:00:00"/>
    <n v="133.02000000000001"/>
    <n v="12.5"/>
  </r>
  <r>
    <s v="E"/>
    <s v="CC"/>
    <s v="MID"/>
    <d v="2018-10-01T00:00:00"/>
    <x v="13"/>
    <d v="2018-05-01T00:00:00"/>
    <n v="6"/>
    <n v="0.56000000000000005"/>
  </r>
  <r>
    <s v="E"/>
    <s v="CC"/>
    <s v="MID"/>
    <d v="2018-10-01T00:00:00"/>
    <x v="0"/>
    <d v="2018-05-01T00:00:00"/>
    <n v="139.02000000000001"/>
    <n v="7.23"/>
  </r>
  <r>
    <s v="E"/>
    <s v="R"/>
    <s v="ON"/>
    <d v="2018-09-01T00:00:00"/>
    <x v="1"/>
    <d v="2018-05-01T00:00:00"/>
    <n v="120371.72"/>
    <n v="-8546.32"/>
  </r>
  <r>
    <s v="E"/>
    <s v="R"/>
    <s v="ON"/>
    <d v="2018-09-01T00:00:00"/>
    <x v="8"/>
    <d v="2018-05-01T00:00:00"/>
    <n v="115177.14"/>
    <n v="15203.39"/>
  </r>
  <r>
    <s v="E"/>
    <s v="R"/>
    <s v="ON"/>
    <d v="2018-09-01T00:00:00"/>
    <x v="9"/>
    <d v="2018-05-01T00:00:00"/>
    <n v="5194.58"/>
    <n v="685.57"/>
  </r>
  <r>
    <s v="E"/>
    <s v="R"/>
    <s v="ON"/>
    <d v="2018-09-01T00:00:00"/>
    <x v="0"/>
    <d v="2018-05-01T00:00:00"/>
    <n v="120371.72"/>
    <n v="8546.32"/>
  </r>
  <r>
    <s v="E"/>
    <s v="R"/>
    <s v="OFF"/>
    <d v="2018-09-01T00:00:00"/>
    <x v="1"/>
    <d v="2018-05-01T00:00:00"/>
    <n v="420314.63"/>
    <n v="-14711.09"/>
  </r>
  <r>
    <s v="E"/>
    <s v="R"/>
    <s v="OFF"/>
    <d v="2018-09-01T00:00:00"/>
    <x v="10"/>
    <d v="2018-05-01T00:00:00"/>
    <n v="402176.33"/>
    <n v="26141.48"/>
  </r>
  <r>
    <s v="E"/>
    <s v="R"/>
    <s v="OFF"/>
    <d v="2018-09-01T00:00:00"/>
    <x v="11"/>
    <d v="2018-05-01T00:00:00"/>
    <n v="18138.3"/>
    <n v="1179.18"/>
  </r>
  <r>
    <s v="E"/>
    <s v="R"/>
    <s v="OFF"/>
    <d v="2018-09-01T00:00:00"/>
    <x v="0"/>
    <d v="2018-05-01T00:00:00"/>
    <n v="420314.63"/>
    <n v="14711.09"/>
  </r>
  <r>
    <s v="E"/>
    <s v="R"/>
    <s v="MID"/>
    <d v="2018-09-01T00:00:00"/>
    <x v="1"/>
    <d v="2018-05-01T00:00:00"/>
    <n v="109351.93"/>
    <n v="-5686.31"/>
  </r>
  <r>
    <s v="E"/>
    <s v="R"/>
    <s v="MID"/>
    <d v="2018-09-01T00:00:00"/>
    <x v="12"/>
    <d v="2018-05-01T00:00:00"/>
    <n v="104632.99"/>
    <n v="9835.5"/>
  </r>
  <r>
    <s v="E"/>
    <s v="R"/>
    <s v="MID"/>
    <d v="2018-09-01T00:00:00"/>
    <x v="13"/>
    <d v="2018-05-01T00:00:00"/>
    <n v="4718.9399999999996"/>
    <n v="443.63"/>
  </r>
  <r>
    <s v="E"/>
    <s v="R"/>
    <s v="MID"/>
    <d v="2018-09-01T00:00:00"/>
    <x v="0"/>
    <d v="2018-05-01T00:00:00"/>
    <n v="109351.93"/>
    <n v="5686.31"/>
  </r>
  <r>
    <s v="E"/>
    <s v="C"/>
    <s v="ON"/>
    <d v="2018-10-01T00:00:00"/>
    <x v="1"/>
    <d v="2018-05-01T00:00:00"/>
    <n v="18495.47"/>
    <n v="-1313.19"/>
  </r>
  <r>
    <s v="E"/>
    <s v="C"/>
    <s v="ON"/>
    <d v="2018-10-01T00:00:00"/>
    <x v="8"/>
    <d v="2018-05-01T00:00:00"/>
    <n v="17697.29"/>
    <n v="2336.0500000000002"/>
  </r>
  <r>
    <s v="E"/>
    <s v="C"/>
    <s v="ON"/>
    <d v="2018-10-01T00:00:00"/>
    <x v="9"/>
    <d v="2018-05-01T00:00:00"/>
    <n v="798.18"/>
    <n v="105.38"/>
  </r>
  <r>
    <s v="E"/>
    <s v="C"/>
    <s v="ON"/>
    <d v="2018-10-01T00:00:00"/>
    <x v="0"/>
    <d v="2018-05-01T00:00:00"/>
    <n v="18495.47"/>
    <n v="1313.19"/>
  </r>
  <r>
    <s v="E"/>
    <s v="C"/>
    <s v="OFF"/>
    <d v="2018-10-01T00:00:00"/>
    <x v="1"/>
    <d v="2018-05-01T00:00:00"/>
    <n v="29939.78"/>
    <n v="-1047.94"/>
  </r>
  <r>
    <s v="E"/>
    <s v="C"/>
    <s v="OFF"/>
    <d v="2018-10-01T00:00:00"/>
    <x v="10"/>
    <d v="2018-05-01T00:00:00"/>
    <n v="28647.79"/>
    <n v="1862.15"/>
  </r>
  <r>
    <s v="E"/>
    <s v="C"/>
    <s v="OFF"/>
    <d v="2018-10-01T00:00:00"/>
    <x v="11"/>
    <d v="2018-05-01T00:00:00"/>
    <n v="1291.99"/>
    <n v="83.95"/>
  </r>
  <r>
    <s v="E"/>
    <s v="C"/>
    <s v="OFF"/>
    <d v="2018-10-01T00:00:00"/>
    <x v="0"/>
    <d v="2018-05-01T00:00:00"/>
    <n v="29939.78"/>
    <n v="1047.94"/>
  </r>
  <r>
    <s v="E"/>
    <s v="C"/>
    <s v="MID"/>
    <d v="2018-10-01T00:00:00"/>
    <x v="1"/>
    <d v="2018-05-01T00:00:00"/>
    <n v="13003.36"/>
    <n v="-676.13"/>
  </r>
  <r>
    <s v="E"/>
    <s v="C"/>
    <s v="MID"/>
    <d v="2018-10-01T00:00:00"/>
    <x v="12"/>
    <d v="2018-05-01T00:00:00"/>
    <n v="12442.22"/>
    <n v="1169.56"/>
  </r>
  <r>
    <s v="E"/>
    <s v="C"/>
    <s v="MID"/>
    <d v="2018-10-01T00:00:00"/>
    <x v="13"/>
    <d v="2018-05-01T00:00:00"/>
    <n v="561.14"/>
    <n v="52.74"/>
  </r>
  <r>
    <s v="E"/>
    <s v="C"/>
    <s v="MID"/>
    <d v="2018-10-01T00:00:00"/>
    <x v="0"/>
    <d v="2018-05-01T00:00:00"/>
    <n v="13003.36"/>
    <n v="676.13"/>
  </r>
  <r>
    <s v="E"/>
    <s v="C"/>
    <s v="MID"/>
    <d v="2019-06-01T00:00:00"/>
    <x v="1"/>
    <d v="2018-11-01T00:00:00"/>
    <n v="-214.4"/>
    <n v="11.15"/>
  </r>
  <r>
    <s v="E"/>
    <s v="C"/>
    <s v="MID"/>
    <d v="2019-06-01T00:00:00"/>
    <x v="0"/>
    <d v="2018-11-01T00:00:00"/>
    <n v="-214.4"/>
    <n v="-11.15"/>
  </r>
  <r>
    <s v="E"/>
    <s v="C"/>
    <s v="MID"/>
    <d v="2019-06-01T00:00:00"/>
    <x v="4"/>
    <d v="2018-11-01T00:00:00"/>
    <n v="-205.15"/>
    <n v="-19.28"/>
  </r>
  <r>
    <s v="E"/>
    <s v="C"/>
    <s v="MID"/>
    <d v="2019-06-01T00:00:00"/>
    <x v="5"/>
    <d v="2018-11-01T00:00:00"/>
    <n v="-9.25"/>
    <n v="-0.87"/>
  </r>
  <r>
    <s v="E"/>
    <s v="R"/>
    <s v="ON"/>
    <d v="2018-09-01T00:00:00"/>
    <x v="1"/>
    <d v="2018-05-01T00:00:00"/>
    <n v="469.93"/>
    <n v="-33.369999999999997"/>
  </r>
  <r>
    <s v="E"/>
    <s v="R"/>
    <s v="ON"/>
    <d v="2018-09-01T00:00:00"/>
    <x v="8"/>
    <d v="2018-05-01T00:00:00"/>
    <n v="449.65"/>
    <n v="59.35"/>
  </r>
  <r>
    <s v="E"/>
    <s v="R"/>
    <s v="ON"/>
    <d v="2018-09-01T00:00:00"/>
    <x v="9"/>
    <d v="2018-05-01T00:00:00"/>
    <n v="20.28"/>
    <n v="2.68"/>
  </r>
  <r>
    <s v="E"/>
    <s v="C"/>
    <s v="OFF"/>
    <d v="2018-09-01T00:00:00"/>
    <x v="0"/>
    <d v="2018-05-01T00:00:00"/>
    <n v="848.81"/>
    <n v="29.71"/>
  </r>
  <r>
    <s v="E"/>
    <s v="C"/>
    <s v="OFF"/>
    <d v="2018-09-01T00:00:00"/>
    <x v="1"/>
    <d v="2018-05-01T00:00:00"/>
    <n v="848.81"/>
    <n v="-29.71"/>
  </r>
  <r>
    <s v="E"/>
    <s v="C"/>
    <s v="OFF"/>
    <d v="2018-09-01T00:00:00"/>
    <x v="10"/>
    <d v="2018-05-01T00:00:00"/>
    <n v="812.18"/>
    <n v="52.79"/>
  </r>
  <r>
    <s v="E"/>
    <s v="C"/>
    <s v="OFF"/>
    <d v="2018-09-01T00:00:00"/>
    <x v="11"/>
    <d v="2018-05-01T00:00:00"/>
    <n v="36.630000000000003"/>
    <n v="2.38"/>
  </r>
  <r>
    <s v="E"/>
    <s v="C"/>
    <s v="MID"/>
    <d v="2018-09-01T00:00:00"/>
    <x v="1"/>
    <d v="2018-05-01T00:00:00"/>
    <n v="3.03"/>
    <n v="-0.16"/>
  </r>
  <r>
    <s v="E"/>
    <s v="C"/>
    <s v="MID"/>
    <d v="2018-09-01T00:00:00"/>
    <x v="12"/>
    <d v="2018-05-01T00:00:00"/>
    <n v="2.9"/>
    <n v="0.27"/>
  </r>
  <r>
    <s v="E"/>
    <s v="C"/>
    <s v="MID"/>
    <d v="2018-09-01T00:00:00"/>
    <x v="13"/>
    <d v="2018-05-01T00:00:00"/>
    <n v="0.13"/>
    <n v="0.01"/>
  </r>
  <r>
    <s v="E"/>
    <s v="C"/>
    <s v="MID"/>
    <d v="2018-09-01T00:00:00"/>
    <x v="0"/>
    <d v="2018-05-01T00:00:00"/>
    <n v="3.03"/>
    <n v="0.16"/>
  </r>
  <r>
    <s v="E"/>
    <s v="R"/>
    <s v="ON"/>
    <d v="2018-10-01T00:00:00"/>
    <x v="1"/>
    <d v="2018-05-01T00:00:00"/>
    <n v="66929.7"/>
    <n v="-4751.93"/>
  </r>
  <r>
    <s v="E"/>
    <s v="R"/>
    <s v="ON"/>
    <d v="2018-10-01T00:00:00"/>
    <x v="8"/>
    <d v="2018-05-01T00:00:00"/>
    <n v="64041.46"/>
    <n v="8453.51"/>
  </r>
  <r>
    <s v="E"/>
    <s v="R"/>
    <s v="ON"/>
    <d v="2018-10-01T00:00:00"/>
    <x v="9"/>
    <d v="2018-05-01T00:00:00"/>
    <n v="2888.24"/>
    <n v="381.24"/>
  </r>
  <r>
    <s v="E"/>
    <s v="R"/>
    <s v="ON"/>
    <d v="2018-10-01T00:00:00"/>
    <x v="0"/>
    <d v="2018-05-01T00:00:00"/>
    <n v="66929.7"/>
    <n v="4751.93"/>
  </r>
  <r>
    <s v="E"/>
    <s v="R"/>
    <s v="OFF"/>
    <d v="2018-10-01T00:00:00"/>
    <x v="1"/>
    <d v="2018-05-01T00:00:00"/>
    <n v="254875.13"/>
    <n v="-8920.64"/>
  </r>
  <r>
    <s v="E"/>
    <s v="R"/>
    <s v="OFF"/>
    <d v="2018-10-01T00:00:00"/>
    <x v="10"/>
    <d v="2018-05-01T00:00:00"/>
    <n v="243876.28"/>
    <n v="15851.99"/>
  </r>
  <r>
    <s v="E"/>
    <s v="R"/>
    <s v="OFF"/>
    <d v="2018-10-01T00:00:00"/>
    <x v="11"/>
    <d v="2018-05-01T00:00:00"/>
    <n v="10998.85"/>
    <n v="715.05"/>
  </r>
  <r>
    <s v="E"/>
    <s v="R"/>
    <s v="OFF"/>
    <d v="2018-10-01T00:00:00"/>
    <x v="0"/>
    <d v="2018-05-01T00:00:00"/>
    <n v="254875.13"/>
    <n v="8920.64"/>
  </r>
  <r>
    <s v="E"/>
    <s v="R"/>
    <s v="MID"/>
    <d v="2018-10-01T00:00:00"/>
    <x v="1"/>
    <d v="2018-05-01T00:00:00"/>
    <n v="61506.879999999997"/>
    <n v="-3198.32"/>
  </r>
  <r>
    <s v="E"/>
    <s v="R"/>
    <s v="MID"/>
    <d v="2018-10-01T00:00:00"/>
    <x v="12"/>
    <d v="2018-05-01T00:00:00"/>
    <n v="58852.61"/>
    <n v="5532.25"/>
  </r>
  <r>
    <s v="E"/>
    <s v="R"/>
    <s v="MID"/>
    <d v="2018-10-01T00:00:00"/>
    <x v="13"/>
    <d v="2018-05-01T00:00:00"/>
    <n v="2654.27"/>
    <n v="249.48"/>
  </r>
  <r>
    <s v="E"/>
    <s v="R"/>
    <s v="MID"/>
    <d v="2018-10-01T00:00:00"/>
    <x v="0"/>
    <d v="2018-05-01T00:00:00"/>
    <n v="61506.879999999997"/>
    <n v="3198.32"/>
  </r>
  <r>
    <s v="E"/>
    <s v="C"/>
    <s v="ON"/>
    <d v="2018-10-01T00:00:00"/>
    <x v="1"/>
    <d v="2018-05-01T00:00:00"/>
    <n v="6679.77"/>
    <n v="-474.27"/>
  </r>
  <r>
    <s v="E"/>
    <s v="C"/>
    <s v="ON"/>
    <d v="2018-10-01T00:00:00"/>
    <x v="8"/>
    <d v="2018-05-01T00:00:00"/>
    <n v="6391.51"/>
    <n v="843.69"/>
  </r>
  <r>
    <s v="E"/>
    <s v="C"/>
    <s v="ON"/>
    <d v="2018-10-01T00:00:00"/>
    <x v="9"/>
    <d v="2018-05-01T00:00:00"/>
    <n v="288.26"/>
    <n v="38.06"/>
  </r>
  <r>
    <s v="E"/>
    <s v="C"/>
    <s v="ON"/>
    <d v="2018-10-01T00:00:00"/>
    <x v="0"/>
    <d v="2018-05-01T00:00:00"/>
    <n v="6679.77"/>
    <n v="474.27"/>
  </r>
  <r>
    <s v="E"/>
    <s v="C"/>
    <s v="OFF"/>
    <d v="2018-10-01T00:00:00"/>
    <x v="1"/>
    <d v="2018-05-01T00:00:00"/>
    <n v="23980.01"/>
    <n v="-839.28"/>
  </r>
  <r>
    <s v="E"/>
    <s v="C"/>
    <s v="OFF"/>
    <d v="2018-10-01T00:00:00"/>
    <x v="10"/>
    <d v="2018-05-01T00:00:00"/>
    <n v="22945.18"/>
    <n v="1491.44"/>
  </r>
  <r>
    <s v="E"/>
    <s v="C"/>
    <s v="OFF"/>
    <d v="2018-10-01T00:00:00"/>
    <x v="11"/>
    <d v="2018-05-01T00:00:00"/>
    <n v="1034.83"/>
    <n v="67.28"/>
  </r>
  <r>
    <s v="E"/>
    <s v="C"/>
    <s v="OFF"/>
    <d v="2018-10-01T00:00:00"/>
    <x v="0"/>
    <d v="2018-05-01T00:00:00"/>
    <n v="23980.01"/>
    <n v="839.28"/>
  </r>
  <r>
    <s v="E"/>
    <s v="C"/>
    <s v="MID"/>
    <d v="2018-10-01T00:00:00"/>
    <x v="1"/>
    <d v="2018-05-01T00:00:00"/>
    <n v="5484.5"/>
    <n v="-285.22000000000003"/>
  </r>
  <r>
    <s v="E"/>
    <s v="C"/>
    <s v="MID"/>
    <d v="2018-10-01T00:00:00"/>
    <x v="12"/>
    <d v="2018-05-01T00:00:00"/>
    <n v="5247.81"/>
    <n v="493.3"/>
  </r>
  <r>
    <s v="E"/>
    <s v="C"/>
    <s v="MID"/>
    <d v="2018-10-01T00:00:00"/>
    <x v="13"/>
    <d v="2018-05-01T00:00:00"/>
    <n v="236.69"/>
    <n v="22.24"/>
  </r>
  <r>
    <s v="E"/>
    <s v="C"/>
    <s v="MID"/>
    <d v="2018-10-01T00:00:00"/>
    <x v="0"/>
    <d v="2018-05-01T00:00:00"/>
    <n v="5484.5"/>
    <n v="285.22000000000003"/>
  </r>
  <r>
    <s v="E"/>
    <s v="C"/>
    <s v="OFF"/>
    <d v="2018-10-01T00:00:00"/>
    <x v="10"/>
    <d v="2018-05-01T00:00:00"/>
    <n v="176465.65"/>
    <n v="11470.24"/>
  </r>
  <r>
    <s v="E"/>
    <s v="C"/>
    <s v="OFF"/>
    <d v="2018-10-01T00:00:00"/>
    <x v="11"/>
    <d v="2018-05-01T00:00:00"/>
    <n v="7958.61"/>
    <n v="517.34"/>
  </r>
  <r>
    <s v="E"/>
    <s v="C"/>
    <s v="OFF"/>
    <d v="2018-10-01T00:00:00"/>
    <x v="0"/>
    <d v="2018-05-01T00:00:00"/>
    <n v="184424.26"/>
    <n v="6454.85"/>
  </r>
  <r>
    <s v="E"/>
    <s v="C"/>
    <s v="MID"/>
    <d v="2018-10-01T00:00:00"/>
    <x v="1"/>
    <d v="2018-05-01T00:00:00"/>
    <n v="46562.879999999997"/>
    <n v="-2421.3000000000002"/>
  </r>
  <r>
    <s v="E"/>
    <s v="C"/>
    <s v="MID"/>
    <d v="2018-10-01T00:00:00"/>
    <x v="12"/>
    <d v="2018-05-01T00:00:00"/>
    <n v="44553.53"/>
    <n v="4188"/>
  </r>
  <r>
    <s v="E"/>
    <s v="C"/>
    <s v="MID"/>
    <d v="2018-10-01T00:00:00"/>
    <x v="13"/>
    <d v="2018-05-01T00:00:00"/>
    <n v="2009.35"/>
    <n v="188.9"/>
  </r>
  <r>
    <s v="E"/>
    <s v="C"/>
    <s v="MID"/>
    <d v="2018-10-01T00:00:00"/>
    <x v="0"/>
    <d v="2018-05-01T00:00:00"/>
    <n v="46562.879999999997"/>
    <n v="2421.3000000000002"/>
  </r>
  <r>
    <s v="E"/>
    <s v="R"/>
    <s v="ON"/>
    <d v="2018-11-01T00:00:00"/>
    <x v="1"/>
    <d v="2018-05-01T00:00:00"/>
    <n v="132683.79999999999"/>
    <n v="-9420.68"/>
  </r>
  <r>
    <s v="E"/>
    <s v="R"/>
    <s v="ON"/>
    <d v="2018-11-01T00:00:00"/>
    <x v="8"/>
    <d v="2018-05-01T00:00:00"/>
    <n v="126958"/>
    <n v="16758.34"/>
  </r>
  <r>
    <s v="E"/>
    <s v="R"/>
    <s v="ON"/>
    <d v="2018-11-01T00:00:00"/>
    <x v="9"/>
    <d v="2018-05-01T00:00:00"/>
    <n v="5725.8"/>
    <n v="755.83"/>
  </r>
  <r>
    <s v="E"/>
    <s v="C"/>
    <s v="ON"/>
    <d v="2018-11-01T00:00:00"/>
    <x v="1"/>
    <d v="2018-05-01T00:00:00"/>
    <n v="18005.830000000002"/>
    <n v="-1278.42"/>
  </r>
  <r>
    <s v="E"/>
    <s v="C"/>
    <s v="ON"/>
    <d v="2018-11-01T00:00:00"/>
    <x v="8"/>
    <d v="2018-05-01T00:00:00"/>
    <n v="17228.8"/>
    <n v="2274.2199999999998"/>
  </r>
  <r>
    <s v="E"/>
    <s v="C"/>
    <s v="ON"/>
    <d v="2018-11-01T00:00:00"/>
    <x v="9"/>
    <d v="2018-05-01T00:00:00"/>
    <n v="777.03"/>
    <n v="102.58"/>
  </r>
  <r>
    <s v="E"/>
    <s v="C"/>
    <s v="ON"/>
    <d v="2018-11-01T00:00:00"/>
    <x v="0"/>
    <d v="2018-05-01T00:00:00"/>
    <n v="18005.830000000002"/>
    <n v="1278.42"/>
  </r>
  <r>
    <s v="E"/>
    <s v="C"/>
    <s v="OFF"/>
    <d v="2018-11-01T00:00:00"/>
    <x v="1"/>
    <d v="2018-05-01T00:00:00"/>
    <n v="44288.480000000003"/>
    <n v="-1550.11"/>
  </r>
  <r>
    <s v="E"/>
    <s v="C"/>
    <s v="OFF"/>
    <d v="2018-11-01T00:00:00"/>
    <x v="10"/>
    <d v="2018-05-01T00:00:00"/>
    <n v="42377.26"/>
    <n v="2754.54"/>
  </r>
  <r>
    <s v="E"/>
    <s v="C"/>
    <s v="OFF"/>
    <d v="2018-11-01T00:00:00"/>
    <x v="11"/>
    <d v="2018-05-01T00:00:00"/>
    <n v="1911.22"/>
    <n v="124.23"/>
  </r>
  <r>
    <s v="E"/>
    <s v="C"/>
    <s v="OFF"/>
    <d v="2018-11-01T00:00:00"/>
    <x v="0"/>
    <d v="2018-05-01T00:00:00"/>
    <n v="44288.480000000003"/>
    <n v="1550.11"/>
  </r>
  <r>
    <s v="E"/>
    <s v="C"/>
    <s v="MID"/>
    <d v="2018-11-01T00:00:00"/>
    <x v="1"/>
    <d v="2018-05-01T00:00:00"/>
    <n v="15464.88"/>
    <n v="-804.2"/>
  </r>
  <r>
    <s v="E"/>
    <s v="C"/>
    <s v="MID"/>
    <d v="2018-11-01T00:00:00"/>
    <x v="12"/>
    <d v="2018-05-01T00:00:00"/>
    <n v="14797.52"/>
    <n v="1390.96"/>
  </r>
  <r>
    <s v="E"/>
    <s v="C"/>
    <s v="MID"/>
    <d v="2018-11-01T00:00:00"/>
    <x v="13"/>
    <d v="2018-05-01T00:00:00"/>
    <n v="667.36"/>
    <n v="62.75"/>
  </r>
  <r>
    <s v="E"/>
    <s v="C"/>
    <s v="MID"/>
    <d v="2018-11-01T00:00:00"/>
    <x v="0"/>
    <d v="2018-05-01T00:00:00"/>
    <n v="15464.88"/>
    <n v="804.2"/>
  </r>
  <r>
    <s v="E"/>
    <s v="C"/>
    <s v="ON"/>
    <d v="2018-10-01T00:00:00"/>
    <x v="1"/>
    <d v="2018-05-01T00:00:00"/>
    <n v="12824.65"/>
    <n v="-910.6"/>
  </r>
  <r>
    <s v="E"/>
    <s v="C"/>
    <s v="ON"/>
    <d v="2018-10-01T00:00:00"/>
    <x v="8"/>
    <d v="2018-05-01T00:00:00"/>
    <n v="12271.22"/>
    <n v="1619.82"/>
  </r>
  <r>
    <s v="E"/>
    <s v="C"/>
    <s v="ON"/>
    <d v="2018-10-01T00:00:00"/>
    <x v="9"/>
    <d v="2018-05-01T00:00:00"/>
    <n v="553.42999999999995"/>
    <n v="73.05"/>
  </r>
  <r>
    <s v="E"/>
    <s v="C"/>
    <s v="ON"/>
    <d v="2018-10-01T00:00:00"/>
    <x v="0"/>
    <d v="2018-05-01T00:00:00"/>
    <n v="12824.65"/>
    <n v="910.6"/>
  </r>
  <r>
    <s v="E"/>
    <s v="C"/>
    <s v="OFF"/>
    <d v="2018-10-01T00:00:00"/>
    <x v="1"/>
    <d v="2018-05-01T00:00:00"/>
    <n v="33236.35"/>
    <n v="-1163.28"/>
  </r>
  <r>
    <s v="E"/>
    <s v="C"/>
    <s v="OFF"/>
    <d v="2018-10-01T00:00:00"/>
    <x v="10"/>
    <d v="2018-05-01T00:00:00"/>
    <n v="31802.06"/>
    <n v="2067.14"/>
  </r>
  <r>
    <s v="E"/>
    <s v="C"/>
    <s v="OFF"/>
    <d v="2018-10-01T00:00:00"/>
    <x v="11"/>
    <d v="2018-05-01T00:00:00"/>
    <n v="1434.29"/>
    <n v="93.25"/>
  </r>
  <r>
    <s v="E"/>
    <s v="C"/>
    <s v="OFF"/>
    <d v="2018-10-01T00:00:00"/>
    <x v="0"/>
    <d v="2018-05-01T00:00:00"/>
    <n v="33236.35"/>
    <n v="1163.28"/>
  </r>
  <r>
    <s v="E"/>
    <s v="C"/>
    <s v="MID"/>
    <d v="2018-10-01T00:00:00"/>
    <x v="1"/>
    <d v="2018-05-01T00:00:00"/>
    <n v="11848.46"/>
    <n v="-616.12"/>
  </r>
  <r>
    <s v="E"/>
    <s v="C"/>
    <s v="MID"/>
    <d v="2018-10-01T00:00:00"/>
    <x v="12"/>
    <d v="2018-05-01T00:00:00"/>
    <n v="11337.14"/>
    <n v="1065.7"/>
  </r>
  <r>
    <s v="E"/>
    <s v="C"/>
    <s v="MID"/>
    <d v="2018-10-01T00:00:00"/>
    <x v="13"/>
    <d v="2018-05-01T00:00:00"/>
    <n v="511.32"/>
    <n v="48.05"/>
  </r>
  <r>
    <s v="E"/>
    <s v="C"/>
    <s v="MID"/>
    <d v="2018-10-01T00:00:00"/>
    <x v="0"/>
    <d v="2018-05-01T00:00:00"/>
    <n v="11848.46"/>
    <n v="616.12"/>
  </r>
  <r>
    <s v="E"/>
    <s v="C"/>
    <s v="ON"/>
    <d v="2018-10-01T00:00:00"/>
    <x v="1"/>
    <d v="2018-05-01T00:00:00"/>
    <n v="43101.99"/>
    <n v="-3060.18"/>
  </r>
  <r>
    <s v="E"/>
    <s v="C"/>
    <s v="ON"/>
    <d v="2018-10-01T00:00:00"/>
    <x v="8"/>
    <d v="2018-05-01T00:00:00"/>
    <n v="41241.980000000003"/>
    <n v="5443.99"/>
  </r>
  <r>
    <s v="E"/>
    <s v="C"/>
    <s v="ON"/>
    <d v="2018-10-01T00:00:00"/>
    <x v="9"/>
    <d v="2018-05-01T00:00:00"/>
    <n v="1860.01"/>
    <n v="245.53"/>
  </r>
  <r>
    <s v="E"/>
    <s v="C"/>
    <s v="ON"/>
    <d v="2018-10-01T00:00:00"/>
    <x v="0"/>
    <d v="2018-05-01T00:00:00"/>
    <n v="43101.99"/>
    <n v="3060.18"/>
  </r>
  <r>
    <s v="E"/>
    <s v="C"/>
    <s v="OFF"/>
    <d v="2018-10-01T00:00:00"/>
    <x v="1"/>
    <d v="2018-05-01T00:00:00"/>
    <n v="93212.58"/>
    <n v="-3262.47"/>
  </r>
  <r>
    <s v="E"/>
    <s v="C"/>
    <s v="OFF"/>
    <d v="2018-10-01T00:00:00"/>
    <x v="10"/>
    <d v="2018-05-01T00:00:00"/>
    <n v="89190.09"/>
    <n v="5797.33"/>
  </r>
  <r>
    <s v="E"/>
    <s v="C"/>
    <s v="OFF"/>
    <d v="2018-10-01T00:00:00"/>
    <x v="11"/>
    <d v="2018-05-01T00:00:00"/>
    <n v="4022.49"/>
    <n v="261.44"/>
  </r>
  <r>
    <s v="E"/>
    <s v="C"/>
    <s v="OFF"/>
    <d v="2018-10-01T00:00:00"/>
    <x v="0"/>
    <d v="2018-05-01T00:00:00"/>
    <n v="93212.58"/>
    <n v="3262.47"/>
  </r>
  <r>
    <s v="E"/>
    <s v="C"/>
    <s v="MID"/>
    <d v="2018-10-01T00:00:00"/>
    <x v="1"/>
    <d v="2018-05-01T00:00:00"/>
    <n v="35334.730000000003"/>
    <n v="-1837.38"/>
  </r>
  <r>
    <s v="E"/>
    <s v="C"/>
    <s v="MID"/>
    <d v="2018-10-01T00:00:00"/>
    <x v="12"/>
    <d v="2018-05-01T00:00:00"/>
    <n v="33809.910000000003"/>
    <n v="3178.12"/>
  </r>
  <r>
    <s v="E"/>
    <s v="C"/>
    <s v="MID"/>
    <d v="2018-10-01T00:00:00"/>
    <x v="13"/>
    <d v="2018-05-01T00:00:00"/>
    <n v="1524.82"/>
    <n v="143.31"/>
  </r>
  <r>
    <s v="E"/>
    <s v="C"/>
    <s v="MID"/>
    <d v="2018-10-01T00:00:00"/>
    <x v="0"/>
    <d v="2018-05-01T00:00:00"/>
    <n v="35334.730000000003"/>
    <n v="1837.38"/>
  </r>
  <r>
    <s v="E"/>
    <s v="C"/>
    <s v="ON"/>
    <d v="2018-11-01T00:00:00"/>
    <x v="1"/>
    <d v="2018-05-01T00:00:00"/>
    <n v="21367.49"/>
    <n v="-1517.07"/>
  </r>
  <r>
    <s v="E"/>
    <s v="C"/>
    <s v="ON"/>
    <d v="2018-11-01T00:00:00"/>
    <x v="8"/>
    <d v="2018-05-01T00:00:00"/>
    <n v="20445.43"/>
    <n v="2698.78"/>
  </r>
  <r>
    <s v="E"/>
    <s v="C"/>
    <s v="ON"/>
    <d v="2018-11-01T00:00:00"/>
    <x v="9"/>
    <d v="2018-05-01T00:00:00"/>
    <n v="922.06"/>
    <n v="121.66"/>
  </r>
  <r>
    <s v="E"/>
    <s v="C"/>
    <s v="ON"/>
    <d v="2018-11-01T00:00:00"/>
    <x v="0"/>
    <d v="2018-05-01T00:00:00"/>
    <n v="21367.49"/>
    <n v="1517.07"/>
  </r>
  <r>
    <s v="E"/>
    <s v="C"/>
    <s v="OFF"/>
    <d v="2018-11-01T00:00:00"/>
    <x v="1"/>
    <d v="2018-05-01T00:00:00"/>
    <n v="61575.64"/>
    <n v="-2155.17"/>
  </r>
  <r>
    <s v="E"/>
    <s v="C"/>
    <s v="OFF"/>
    <d v="2018-11-01T00:00:00"/>
    <x v="10"/>
    <d v="2018-05-01T00:00:00"/>
    <n v="58918.42"/>
    <n v="3829.7"/>
  </r>
  <r>
    <s v="E"/>
    <s v="C"/>
    <s v="OFF"/>
    <d v="2018-11-01T00:00:00"/>
    <x v="11"/>
    <d v="2018-05-01T00:00:00"/>
    <n v="2657.22"/>
    <n v="172.74"/>
  </r>
  <r>
    <s v="E"/>
    <s v="C"/>
    <s v="OFF"/>
    <d v="2018-11-01T00:00:00"/>
    <x v="0"/>
    <d v="2018-05-01T00:00:00"/>
    <n v="61575.64"/>
    <n v="2155.17"/>
  </r>
  <r>
    <s v="E"/>
    <s v="C"/>
    <s v="MID"/>
    <d v="2018-11-01T00:00:00"/>
    <x v="1"/>
    <d v="2018-05-01T00:00:00"/>
    <n v="19481.900000000001"/>
    <n v="-1013.04"/>
  </r>
  <r>
    <s v="E"/>
    <s v="C"/>
    <s v="MID"/>
    <d v="2018-11-01T00:00:00"/>
    <x v="12"/>
    <d v="2018-05-01T00:00:00"/>
    <n v="18641.16"/>
    <n v="1752.25"/>
  </r>
  <r>
    <s v="E"/>
    <s v="R"/>
    <s v="ON"/>
    <d v="2018-11-01T00:00:00"/>
    <x v="8"/>
    <d v="2018-05-01T00:00:00"/>
    <n v="63321.66"/>
    <n v="8358.43"/>
  </r>
  <r>
    <s v="E"/>
    <s v="R"/>
    <s v="ON"/>
    <d v="2018-11-01T00:00:00"/>
    <x v="9"/>
    <d v="2018-05-01T00:00:00"/>
    <n v="2855.64"/>
    <n v="376.97"/>
  </r>
  <r>
    <s v="E"/>
    <s v="R"/>
    <s v="ON"/>
    <d v="2018-11-01T00:00:00"/>
    <x v="0"/>
    <d v="2018-05-01T00:00:00"/>
    <n v="66177.3"/>
    <n v="4699.24"/>
  </r>
  <r>
    <s v="E"/>
    <s v="R"/>
    <s v="OFF"/>
    <d v="2018-11-01T00:00:00"/>
    <x v="1"/>
    <d v="2018-05-01T00:00:00"/>
    <n v="268307.90999999997"/>
    <n v="-9393.4699999999993"/>
  </r>
  <r>
    <s v="E"/>
    <s v="R"/>
    <s v="OFF"/>
    <d v="2018-11-01T00:00:00"/>
    <x v="10"/>
    <d v="2018-05-01T00:00:00"/>
    <n v="256729.42"/>
    <n v="16690.080000000002"/>
  </r>
  <r>
    <s v="E"/>
    <s v="R"/>
    <s v="OFF"/>
    <d v="2018-11-01T00:00:00"/>
    <x v="11"/>
    <d v="2018-05-01T00:00:00"/>
    <n v="11578.49"/>
    <n v="752.72"/>
  </r>
  <r>
    <s v="E"/>
    <s v="R"/>
    <s v="OFF"/>
    <d v="2018-11-01T00:00:00"/>
    <x v="0"/>
    <d v="2018-05-01T00:00:00"/>
    <n v="268307.90999999997"/>
    <n v="9393.4699999999993"/>
  </r>
  <r>
    <s v="E"/>
    <s v="R"/>
    <s v="MID"/>
    <d v="2018-11-01T00:00:00"/>
    <x v="13"/>
    <d v="2018-05-01T00:00:00"/>
    <n v="2935.24"/>
    <n v="275.73"/>
  </r>
  <r>
    <s v="E"/>
    <s v="R"/>
    <s v="MID"/>
    <d v="2018-11-01T00:00:00"/>
    <x v="0"/>
    <d v="2018-05-01T00:00:00"/>
    <n v="68022.02"/>
    <n v="3537.06"/>
  </r>
  <r>
    <s v="E"/>
    <s v="R"/>
    <s v="MID"/>
    <d v="2018-11-01T00:00:00"/>
    <x v="1"/>
    <d v="2018-05-01T00:00:00"/>
    <n v="68022.02"/>
    <n v="-3537.06"/>
  </r>
  <r>
    <s v="E"/>
    <s v="R"/>
    <s v="MID"/>
    <d v="2018-11-01T00:00:00"/>
    <x v="12"/>
    <d v="2018-05-01T00:00:00"/>
    <n v="65086.78"/>
    <n v="6117.98"/>
  </r>
  <r>
    <s v="E"/>
    <s v="C"/>
    <s v="OFF"/>
    <d v="2018-09-01T00:00:00"/>
    <x v="0"/>
    <d v="2018-05-01T00:00:00"/>
    <n v="328672.17"/>
    <n v="11503.53"/>
  </r>
  <r>
    <s v="E"/>
    <s v="C"/>
    <s v="MID"/>
    <d v="2018-09-01T00:00:00"/>
    <x v="1"/>
    <d v="2018-05-01T00:00:00"/>
    <n v="114681.26"/>
    <n v="-5963.47"/>
  </r>
  <r>
    <s v="E"/>
    <s v="C"/>
    <s v="MID"/>
    <d v="2018-09-01T00:00:00"/>
    <x v="12"/>
    <d v="2018-05-01T00:00:00"/>
    <n v="109732.37"/>
    <n v="10314.81"/>
  </r>
  <r>
    <s v="E"/>
    <s v="C"/>
    <s v="MID"/>
    <d v="2018-09-01T00:00:00"/>
    <x v="13"/>
    <d v="2018-05-01T00:00:00"/>
    <n v="4948.8900000000003"/>
    <n v="465.18"/>
  </r>
  <r>
    <s v="E"/>
    <s v="C"/>
    <s v="MID"/>
    <d v="2018-09-01T00:00:00"/>
    <x v="0"/>
    <d v="2018-05-01T00:00:00"/>
    <n v="114681.26"/>
    <n v="5963.47"/>
  </r>
  <r>
    <s v="E"/>
    <s v="C"/>
    <s v="ON"/>
    <d v="2018-10-01T00:00:00"/>
    <x v="1"/>
    <d v="2018-01-01T00:00:00"/>
    <n v="-13.49"/>
    <n v="0.71"/>
  </r>
  <r>
    <s v="E"/>
    <s v="C"/>
    <s v="ON"/>
    <d v="2018-10-01T00:00:00"/>
    <x v="2"/>
    <d v="2018-01-01T00:00:00"/>
    <n v="-12.91"/>
    <n v="-1.7"/>
  </r>
  <r>
    <s v="E"/>
    <s v="C"/>
    <s v="ON"/>
    <d v="2018-10-01T00:00:00"/>
    <x v="3"/>
    <d v="2018-01-01T00:00:00"/>
    <n v="-0.57999999999999996"/>
    <n v="-0.08"/>
  </r>
  <r>
    <s v="E"/>
    <s v="C"/>
    <s v="ON"/>
    <d v="2018-10-01T00:00:00"/>
    <x v="0"/>
    <d v="2018-01-01T00:00:00"/>
    <n v="-13.49"/>
    <n v="-0.71"/>
  </r>
  <r>
    <s v="E"/>
    <s v="C"/>
    <s v="OFF"/>
    <d v="2018-10-01T00:00:00"/>
    <x v="1"/>
    <d v="2018-01-01T00:00:00"/>
    <n v="-30.31"/>
    <n v="0.78"/>
  </r>
  <r>
    <s v="E"/>
    <s v="C"/>
    <s v="OFF"/>
    <d v="2018-10-01T00:00:00"/>
    <x v="0"/>
    <d v="2018-01-01T00:00:00"/>
    <n v="-30.31"/>
    <n v="-0.78"/>
  </r>
  <r>
    <s v="E"/>
    <s v="C"/>
    <s v="OFF"/>
    <d v="2018-10-01T00:00:00"/>
    <x v="6"/>
    <d v="2018-01-01T00:00:00"/>
    <n v="-29"/>
    <n v="-1.89"/>
  </r>
  <r>
    <s v="E"/>
    <s v="C"/>
    <s v="OFF"/>
    <d v="2018-10-01T00:00:00"/>
    <x v="7"/>
    <d v="2018-01-01T00:00:00"/>
    <n v="-1.31"/>
    <n v="-0.09"/>
  </r>
  <r>
    <s v="E"/>
    <s v="C"/>
    <s v="MID"/>
    <d v="2018-10-01T00:00:00"/>
    <x v="0"/>
    <d v="2018-01-01T00:00:00"/>
    <n v="-20.9"/>
    <n v="-0.79"/>
  </r>
  <r>
    <s v="E"/>
    <s v="C"/>
    <s v="MID"/>
    <d v="2018-10-01T00:00:00"/>
    <x v="4"/>
    <d v="2018-01-01T00:00:00"/>
    <n v="-20"/>
    <n v="-1.9"/>
  </r>
  <r>
    <s v="E"/>
    <s v="C"/>
    <s v="MID"/>
    <d v="2018-10-01T00:00:00"/>
    <x v="5"/>
    <d v="2018-01-01T00:00:00"/>
    <n v="-0.9"/>
    <n v="-0.09"/>
  </r>
  <r>
    <s v="E"/>
    <s v="C"/>
    <s v="MID"/>
    <d v="2018-10-01T00:00:00"/>
    <x v="1"/>
    <d v="2018-01-01T00:00:00"/>
    <n v="-20.9"/>
    <n v="0.79"/>
  </r>
  <r>
    <s v="E"/>
    <s v="R"/>
    <s v="ON"/>
    <d v="2018-10-01T00:00:00"/>
    <x v="0"/>
    <d v="2018-01-01T00:00:00"/>
    <n v="87.78"/>
    <n v="4.6500000000000004"/>
  </r>
  <r>
    <s v="E"/>
    <s v="R"/>
    <s v="ON"/>
    <d v="2018-10-01T00:00:00"/>
    <x v="2"/>
    <d v="2018-01-01T00:00:00"/>
    <n v="83.99"/>
    <n v="11.09"/>
  </r>
  <r>
    <s v="E"/>
    <s v="R"/>
    <s v="ON"/>
    <d v="2018-10-01T00:00:00"/>
    <x v="1"/>
    <d v="2018-01-01T00:00:00"/>
    <n v="87.78"/>
    <n v="-4.6500000000000004"/>
  </r>
  <r>
    <s v="E"/>
    <s v="R"/>
    <s v="ON"/>
    <d v="2018-10-01T00:00:00"/>
    <x v="3"/>
    <d v="2018-01-01T00:00:00"/>
    <n v="3.79"/>
    <n v="0.5"/>
  </r>
  <r>
    <s v="E"/>
    <s v="R"/>
    <s v="OFF"/>
    <d v="2018-10-01T00:00:00"/>
    <x v="6"/>
    <d v="2018-01-01T00:00:00"/>
    <n v="306.31"/>
    <n v="19.91"/>
  </r>
  <r>
    <s v="E"/>
    <s v="R"/>
    <s v="OFF"/>
    <d v="2018-10-01T00:00:00"/>
    <x v="7"/>
    <d v="2018-01-01T00:00:00"/>
    <n v="13.82"/>
    <n v="0.9"/>
  </r>
  <r>
    <s v="E"/>
    <s v="R"/>
    <s v="OFF"/>
    <d v="2018-10-01T00:00:00"/>
    <x v="1"/>
    <d v="2018-01-01T00:00:00"/>
    <n v="320.13"/>
    <n v="-8.33"/>
  </r>
  <r>
    <s v="E"/>
    <s v="R"/>
    <s v="OFF"/>
    <d v="2018-10-01T00:00:00"/>
    <x v="0"/>
    <d v="2018-01-01T00:00:00"/>
    <n v="320.13"/>
    <n v="8.33"/>
  </r>
  <r>
    <s v="E"/>
    <s v="R"/>
    <s v="MID"/>
    <d v="2018-10-01T00:00:00"/>
    <x v="0"/>
    <d v="2018-01-01T00:00:00"/>
    <n v="89.6"/>
    <n v="3.41"/>
  </r>
  <r>
    <s v="E"/>
    <s v="R"/>
    <s v="MID"/>
    <d v="2018-10-01T00:00:00"/>
    <x v="4"/>
    <d v="2018-01-01T00:00:00"/>
    <n v="85.73"/>
    <n v="8.15"/>
  </r>
  <r>
    <s v="E"/>
    <s v="R"/>
    <s v="MID"/>
    <d v="2018-10-01T00:00:00"/>
    <x v="5"/>
    <d v="2018-01-01T00:00:00"/>
    <n v="3.87"/>
    <n v="0.37"/>
  </r>
  <r>
    <s v="E"/>
    <s v="R"/>
    <s v="MID"/>
    <d v="2018-10-01T00:00:00"/>
    <x v="1"/>
    <d v="2018-01-01T00:00:00"/>
    <n v="89.6"/>
    <n v="-3.41"/>
  </r>
  <r>
    <s v="E"/>
    <s v="R"/>
    <s v="ON"/>
    <d v="2018-10-01T00:00:00"/>
    <x v="1"/>
    <d v="2018-05-01T00:00:00"/>
    <n v="83554.149999999994"/>
    <n v="-5932.29"/>
  </r>
  <r>
    <s v="E"/>
    <s v="R"/>
    <s v="ON"/>
    <d v="2018-10-01T00:00:00"/>
    <x v="8"/>
    <d v="2018-05-01T00:00:00"/>
    <n v="79948.539999999994"/>
    <n v="10553.22"/>
  </r>
  <r>
    <s v="E"/>
    <s v="R"/>
    <s v="ON"/>
    <d v="2018-10-01T00:00:00"/>
    <x v="9"/>
    <d v="2018-05-01T00:00:00"/>
    <n v="3605.61"/>
    <n v="476"/>
  </r>
  <r>
    <s v="E"/>
    <s v="R"/>
    <s v="ON"/>
    <d v="2018-10-01T00:00:00"/>
    <x v="0"/>
    <d v="2018-05-01T00:00:00"/>
    <n v="83554.149999999994"/>
    <n v="5932.29"/>
  </r>
  <r>
    <s v="E"/>
    <s v="R"/>
    <s v="OFF"/>
    <d v="2018-10-01T00:00:00"/>
    <x v="1"/>
    <d v="2018-05-01T00:00:00"/>
    <n v="310621.28000000003"/>
    <n v="-10871.64"/>
  </r>
  <r>
    <s v="E"/>
    <s v="R"/>
    <s v="OFF"/>
    <d v="2018-10-01T00:00:00"/>
    <x v="10"/>
    <d v="2018-05-01T00:00:00"/>
    <n v="297216.71999999997"/>
    <n v="19319.169999999998"/>
  </r>
  <r>
    <s v="E"/>
    <s v="R"/>
    <s v="OFF"/>
    <d v="2018-10-01T00:00:00"/>
    <x v="11"/>
    <d v="2018-05-01T00:00:00"/>
    <n v="13404.56"/>
    <n v="871.3"/>
  </r>
  <r>
    <s v="E"/>
    <s v="R"/>
    <s v="OFF"/>
    <d v="2018-10-01T00:00:00"/>
    <x v="0"/>
    <d v="2018-05-01T00:00:00"/>
    <n v="310621.28000000003"/>
    <n v="10871.64"/>
  </r>
  <r>
    <s v="E"/>
    <s v="R"/>
    <s v="MID"/>
    <d v="2018-10-01T00:00:00"/>
    <x v="1"/>
    <d v="2018-05-01T00:00:00"/>
    <n v="85644.2"/>
    <n v="-4453.45"/>
  </r>
  <r>
    <s v="E"/>
    <s v="R"/>
    <s v="MID"/>
    <d v="2018-10-01T00:00:00"/>
    <x v="12"/>
    <d v="2018-05-01T00:00:00"/>
    <n v="81948.38"/>
    <n v="7703.12"/>
  </r>
  <r>
    <s v="E"/>
    <s v="R"/>
    <s v="MID"/>
    <d v="2018-10-01T00:00:00"/>
    <x v="13"/>
    <d v="2018-05-01T00:00:00"/>
    <n v="3695.82"/>
    <n v="347.26"/>
  </r>
  <r>
    <s v="E"/>
    <s v="R"/>
    <s v="MID"/>
    <d v="2018-10-01T00:00:00"/>
    <x v="0"/>
    <d v="2018-05-01T00:00:00"/>
    <n v="85644.2"/>
    <n v="4453.45"/>
  </r>
  <r>
    <s v="E"/>
    <s v="R"/>
    <s v="ON"/>
    <d v="2018-11-01T00:00:00"/>
    <x v="0"/>
    <d v="2018-05-01T00:00:00"/>
    <n v="132683.79999999999"/>
    <n v="9420.68"/>
  </r>
  <r>
    <s v="E"/>
    <s v="R"/>
    <s v="OFF"/>
    <d v="2018-11-01T00:00:00"/>
    <x v="1"/>
    <d v="2018-05-01T00:00:00"/>
    <n v="500399.38"/>
    <n v="-17514.080000000002"/>
  </r>
  <r>
    <s v="E"/>
    <s v="R"/>
    <s v="OFF"/>
    <d v="2018-11-01T00:00:00"/>
    <x v="10"/>
    <d v="2018-05-01T00:00:00"/>
    <n v="478805.36"/>
    <n v="31122.53"/>
  </r>
  <r>
    <s v="E"/>
    <s v="R"/>
    <s v="OFF"/>
    <d v="2018-11-01T00:00:00"/>
    <x v="11"/>
    <d v="2018-05-01T00:00:00"/>
    <n v="21594.02"/>
    <n v="1403.61"/>
  </r>
  <r>
    <s v="E"/>
    <s v="R"/>
    <s v="OFF"/>
    <d v="2018-11-01T00:00:00"/>
    <x v="0"/>
    <d v="2018-05-01T00:00:00"/>
    <n v="500399.38"/>
    <n v="17514.080000000002"/>
  </r>
  <r>
    <s v="E"/>
    <s v="R"/>
    <s v="MID"/>
    <d v="2018-11-01T00:00:00"/>
    <x v="1"/>
    <d v="2018-05-01T00:00:00"/>
    <n v="136214.34"/>
    <n v="-7083.17"/>
  </r>
  <r>
    <s v="E"/>
    <s v="R"/>
    <s v="MID"/>
    <d v="2018-11-01T00:00:00"/>
    <x v="12"/>
    <d v="2018-05-01T00:00:00"/>
    <n v="130336.16"/>
    <n v="12251.64"/>
  </r>
  <r>
    <s v="E"/>
    <s v="R"/>
    <s v="MID"/>
    <d v="2018-11-01T00:00:00"/>
    <x v="13"/>
    <d v="2018-05-01T00:00:00"/>
    <n v="5878.18"/>
    <n v="552.5"/>
  </r>
  <r>
    <s v="E"/>
    <s v="R"/>
    <s v="MID"/>
    <d v="2018-11-01T00:00:00"/>
    <x v="0"/>
    <d v="2018-05-01T00:00:00"/>
    <n v="136214.34"/>
    <n v="7083.17"/>
  </r>
  <r>
    <s v="E"/>
    <s v="R"/>
    <s v="ON"/>
    <d v="2018-11-01T00:00:00"/>
    <x v="1"/>
    <d v="2018-05-01T00:00:00"/>
    <n v="80397.45"/>
    <n v="-5708.14"/>
  </r>
  <r>
    <s v="E"/>
    <s v="R"/>
    <s v="ON"/>
    <d v="2018-11-01T00:00:00"/>
    <x v="8"/>
    <d v="2018-05-01T00:00:00"/>
    <n v="76928.039999999994"/>
    <n v="10154.48"/>
  </r>
  <r>
    <s v="E"/>
    <s v="R"/>
    <s v="ON"/>
    <d v="2018-11-01T00:00:00"/>
    <x v="9"/>
    <d v="2018-05-01T00:00:00"/>
    <n v="3469.41"/>
    <n v="457.94"/>
  </r>
  <r>
    <s v="E"/>
    <s v="R"/>
    <s v="ON"/>
    <d v="2018-11-01T00:00:00"/>
    <x v="0"/>
    <d v="2018-05-01T00:00:00"/>
    <n v="80397.45"/>
    <n v="5708.14"/>
  </r>
  <r>
    <s v="E"/>
    <s v="R"/>
    <s v="OFF"/>
    <d v="2018-11-01T00:00:00"/>
    <x v="1"/>
    <d v="2018-05-01T00:00:00"/>
    <n v="299321.28999999998"/>
    <n v="-10476.35"/>
  </r>
  <r>
    <s v="E"/>
    <s v="C"/>
    <s v="MID"/>
    <d v="2018-10-01T00:00:00"/>
    <x v="0"/>
    <d v="2018-05-01T00:00:00"/>
    <n v="23235.19"/>
    <n v="1208.24"/>
  </r>
  <r>
    <s v="E"/>
    <s v="C"/>
    <s v="ON"/>
    <d v="2018-11-01T00:00:00"/>
    <x v="3"/>
    <d v="2018-11-01T00:00:00"/>
    <n v="0.91"/>
    <n v="0"/>
  </r>
  <r>
    <s v="E"/>
    <s v="C"/>
    <s v="ON"/>
    <d v="2018-11-01T00:00:00"/>
    <x v="0"/>
    <d v="2018-11-01T00:00:00"/>
    <n v="21.52"/>
    <n v="1.41"/>
  </r>
  <r>
    <s v="E"/>
    <s v="C"/>
    <s v="OFF"/>
    <d v="2018-11-01T00:00:00"/>
    <x v="6"/>
    <d v="2018-11-01T00:00:00"/>
    <n v="31.37"/>
    <n v="2.0299999999999998"/>
  </r>
  <r>
    <s v="E"/>
    <s v="C"/>
    <s v="OFF"/>
    <d v="2018-11-01T00:00:00"/>
    <x v="7"/>
    <d v="2018-11-01T00:00:00"/>
    <n v="1.41"/>
    <n v="0.02"/>
  </r>
  <r>
    <s v="E"/>
    <s v="C"/>
    <s v="OFF"/>
    <d v="2018-11-01T00:00:00"/>
    <x v="0"/>
    <d v="2018-11-01T00:00:00"/>
    <n v="32.78"/>
    <n v="1.07"/>
  </r>
  <r>
    <s v="E"/>
    <s v="C"/>
    <s v="OFF"/>
    <d v="2018-11-01T00:00:00"/>
    <x v="1"/>
    <d v="2018-11-01T00:00:00"/>
    <n v="32.78"/>
    <n v="-1.07"/>
  </r>
  <r>
    <s v="E"/>
    <s v="C"/>
    <s v="MID"/>
    <d v="2018-11-01T00:00:00"/>
    <x v="0"/>
    <d v="2018-11-01T00:00:00"/>
    <n v="31.1"/>
    <n v="1.5"/>
  </r>
  <r>
    <s v="E"/>
    <s v="C"/>
    <s v="MID"/>
    <d v="2018-11-01T00:00:00"/>
    <x v="1"/>
    <d v="2018-11-01T00:00:00"/>
    <n v="31.1"/>
    <n v="-1.5"/>
  </r>
  <r>
    <s v="E"/>
    <s v="C"/>
    <s v="MID"/>
    <d v="2018-11-01T00:00:00"/>
    <x v="4"/>
    <d v="2018-11-01T00:00:00"/>
    <n v="29.75"/>
    <n v="2.78"/>
  </r>
  <r>
    <s v="E"/>
    <s v="C"/>
    <s v="MID"/>
    <d v="2018-11-01T00:00:00"/>
    <x v="5"/>
    <d v="2018-11-01T00:00:00"/>
    <n v="1.35"/>
    <n v="0.01"/>
  </r>
  <r>
    <s v="E"/>
    <s v="C"/>
    <s v="OFF"/>
    <d v="2018-11-01T00:00:00"/>
    <x v="0"/>
    <d v="2018-11-01T00:00:00"/>
    <n v="21.81"/>
    <n v="0.71"/>
  </r>
  <r>
    <s v="E"/>
    <s v="C"/>
    <s v="OFF"/>
    <d v="2018-11-01T00:00:00"/>
    <x v="1"/>
    <d v="2018-11-01T00:00:00"/>
    <n v="21.81"/>
    <n v="-0.71"/>
  </r>
  <r>
    <s v="E"/>
    <s v="C"/>
    <s v="OFF"/>
    <d v="2018-11-01T00:00:00"/>
    <x v="6"/>
    <d v="2018-11-01T00:00:00"/>
    <n v="20.91"/>
    <n v="1.37"/>
  </r>
  <r>
    <s v="E"/>
    <s v="C"/>
    <s v="OFF"/>
    <d v="2018-11-01T00:00:00"/>
    <x v="7"/>
    <d v="2018-11-01T00:00:00"/>
    <n v="0.9"/>
    <n v="0"/>
  </r>
  <r>
    <s v="E"/>
    <s v="R"/>
    <s v="ON"/>
    <d v="2018-11-01T00:00:00"/>
    <x v="1"/>
    <d v="2018-05-01T00:00:00"/>
    <n v="62465.72"/>
    <n v="-4435.62"/>
  </r>
  <r>
    <s v="E"/>
    <s v="R"/>
    <s v="ON"/>
    <d v="2018-11-01T00:00:00"/>
    <x v="8"/>
    <d v="2018-05-01T00:00:00"/>
    <n v="59770.12"/>
    <n v="7889.65"/>
  </r>
  <r>
    <s v="E"/>
    <s v="R"/>
    <s v="ON"/>
    <d v="2018-11-01T00:00:00"/>
    <x v="9"/>
    <d v="2018-05-01T00:00:00"/>
    <n v="2695.6"/>
    <n v="355.87"/>
  </r>
  <r>
    <s v="E"/>
    <s v="R"/>
    <s v="ON"/>
    <d v="2018-11-01T00:00:00"/>
    <x v="0"/>
    <d v="2018-05-01T00:00:00"/>
    <n v="62465.72"/>
    <n v="4435.62"/>
  </r>
  <r>
    <s v="E"/>
    <s v="R"/>
    <s v="ON"/>
    <d v="2018-11-01T00:00:00"/>
    <x v="1"/>
    <d v="2018-05-01T00:00:00"/>
    <n v="32831.22"/>
    <n v="-2331.19"/>
  </r>
  <r>
    <s v="E"/>
    <s v="R"/>
    <s v="ON"/>
    <d v="2018-11-01T00:00:00"/>
    <x v="8"/>
    <d v="2018-05-01T00:00:00"/>
    <n v="31414.45"/>
    <n v="4146.79"/>
  </r>
  <r>
    <s v="E"/>
    <s v="R"/>
    <s v="ON"/>
    <d v="2018-11-01T00:00:00"/>
    <x v="9"/>
    <d v="2018-05-01T00:00:00"/>
    <n v="1416.77"/>
    <n v="187"/>
  </r>
  <r>
    <s v="E"/>
    <s v="R"/>
    <s v="OFF"/>
    <d v="2018-10-01T00:00:00"/>
    <x v="1"/>
    <d v="2018-05-01T00:00:00"/>
    <n v="159175.23000000001"/>
    <n v="-5571.1"/>
  </r>
  <r>
    <s v="E"/>
    <s v="R"/>
    <s v="OFF"/>
    <d v="2018-10-01T00:00:00"/>
    <x v="10"/>
    <d v="2018-05-01T00:00:00"/>
    <n v="152306.10999999999"/>
    <n v="9899.86"/>
  </r>
  <r>
    <s v="E"/>
    <s v="R"/>
    <s v="OFF"/>
    <d v="2018-10-01T00:00:00"/>
    <x v="11"/>
    <d v="2018-05-01T00:00:00"/>
    <n v="6869.12"/>
    <n v="446.61"/>
  </r>
  <r>
    <s v="E"/>
    <s v="R"/>
    <s v="OFF"/>
    <d v="2018-10-01T00:00:00"/>
    <x v="0"/>
    <d v="2018-05-01T00:00:00"/>
    <n v="159175.23000000001"/>
    <n v="5571.1"/>
  </r>
  <r>
    <s v="E"/>
    <s v="R"/>
    <s v="MID"/>
    <d v="2018-10-01T00:00:00"/>
    <x v="0"/>
    <d v="2018-05-01T00:00:00"/>
    <n v="40971.1"/>
    <n v="2130.58"/>
  </r>
  <r>
    <s v="E"/>
    <s v="R"/>
    <s v="MID"/>
    <d v="2018-10-01T00:00:00"/>
    <x v="1"/>
    <d v="2018-05-01T00:00:00"/>
    <n v="40971.1"/>
    <n v="-2130.58"/>
  </r>
  <r>
    <s v="E"/>
    <s v="R"/>
    <s v="MID"/>
    <d v="2018-10-01T00:00:00"/>
    <x v="12"/>
    <d v="2018-05-01T00:00:00"/>
    <n v="39203.129999999997"/>
    <n v="3685.09"/>
  </r>
  <r>
    <s v="E"/>
    <s v="R"/>
    <s v="MID"/>
    <d v="2018-10-01T00:00:00"/>
    <x v="13"/>
    <d v="2018-05-01T00:00:00"/>
    <n v="1767.97"/>
    <n v="166.26"/>
  </r>
  <r>
    <s v="E"/>
    <s v="C"/>
    <s v="ON"/>
    <d v="2018-10-01T00:00:00"/>
    <x v="1"/>
    <d v="2018-05-01T00:00:00"/>
    <n v="160836.6"/>
    <n v="-11419.36"/>
  </r>
  <r>
    <s v="E"/>
    <s v="C"/>
    <s v="ON"/>
    <d v="2018-10-01T00:00:00"/>
    <x v="8"/>
    <d v="2018-05-01T00:00:00"/>
    <n v="153895.85999999999"/>
    <n v="20314.29"/>
  </r>
  <r>
    <s v="E"/>
    <s v="C"/>
    <s v="ON"/>
    <d v="2018-10-01T00:00:00"/>
    <x v="9"/>
    <d v="2018-05-01T00:00:00"/>
    <n v="6940.74"/>
    <n v="916.17"/>
  </r>
  <r>
    <s v="E"/>
    <s v="C"/>
    <s v="ON"/>
    <d v="2018-10-01T00:00:00"/>
    <x v="0"/>
    <d v="2018-05-01T00:00:00"/>
    <n v="160836.6"/>
    <n v="11419.36"/>
  </r>
  <r>
    <s v="E"/>
    <s v="C"/>
    <s v="OFF"/>
    <d v="2018-10-01T00:00:00"/>
    <x v="1"/>
    <d v="2018-05-01T00:00:00"/>
    <n v="331988.36"/>
    <n v="-11619.51"/>
  </r>
  <r>
    <s v="E"/>
    <s v="C"/>
    <s v="OFF"/>
    <d v="2018-10-01T00:00:00"/>
    <x v="10"/>
    <d v="2018-05-01T00:00:00"/>
    <n v="317661.86"/>
    <n v="20647.990000000002"/>
  </r>
  <r>
    <s v="E"/>
    <s v="C"/>
    <s v="OFF"/>
    <d v="2018-10-01T00:00:00"/>
    <x v="11"/>
    <d v="2018-05-01T00:00:00"/>
    <n v="14326.5"/>
    <n v="931.16"/>
  </r>
  <r>
    <s v="E"/>
    <s v="C"/>
    <s v="OFF"/>
    <d v="2018-10-01T00:00:00"/>
    <x v="0"/>
    <d v="2018-05-01T00:00:00"/>
    <n v="331988.36"/>
    <n v="11619.51"/>
  </r>
  <r>
    <s v="E"/>
    <s v="C"/>
    <s v="MID"/>
    <d v="2018-10-01T00:00:00"/>
    <x v="1"/>
    <d v="2018-05-01T00:00:00"/>
    <n v="131996.39000000001"/>
    <n v="-6863.87"/>
  </r>
  <r>
    <s v="E"/>
    <s v="C"/>
    <s v="MID"/>
    <d v="2018-10-01T00:00:00"/>
    <x v="12"/>
    <d v="2018-05-01T00:00:00"/>
    <n v="126300.19"/>
    <n v="11872.22"/>
  </r>
  <r>
    <s v="E"/>
    <s v="C"/>
    <s v="MID"/>
    <d v="2018-10-01T00:00:00"/>
    <x v="13"/>
    <d v="2018-05-01T00:00:00"/>
    <n v="5696.2"/>
    <n v="535.44000000000005"/>
  </r>
  <r>
    <s v="E"/>
    <s v="C"/>
    <s v="MID"/>
    <d v="2018-10-01T00:00:00"/>
    <x v="0"/>
    <d v="2018-05-01T00:00:00"/>
    <n v="131996.39000000001"/>
    <n v="6863.87"/>
  </r>
  <r>
    <s v="E"/>
    <s v="C"/>
    <s v="ON"/>
    <d v="2018-10-01T00:00:00"/>
    <x v="1"/>
    <d v="2018-05-01T00:00:00"/>
    <n v="121958"/>
    <n v="-8659.0300000000007"/>
  </r>
  <r>
    <s v="E"/>
    <s v="C"/>
    <s v="ON"/>
    <d v="2018-10-01T00:00:00"/>
    <x v="8"/>
    <d v="2018-05-01T00:00:00"/>
    <n v="116695.09"/>
    <n v="15403.77"/>
  </r>
  <r>
    <s v="E"/>
    <s v="C"/>
    <s v="ON"/>
    <d v="2018-10-01T00:00:00"/>
    <x v="9"/>
    <d v="2018-05-01T00:00:00"/>
    <n v="5262.91"/>
    <n v="694.75"/>
  </r>
  <r>
    <s v="E"/>
    <s v="C"/>
    <s v="ON"/>
    <d v="2018-10-01T00:00:00"/>
    <x v="0"/>
    <d v="2018-05-01T00:00:00"/>
    <n v="121958"/>
    <n v="8659.0300000000007"/>
  </r>
  <r>
    <s v="E"/>
    <s v="C"/>
    <s v="OFF"/>
    <d v="2018-10-01T00:00:00"/>
    <x v="1"/>
    <d v="2018-05-01T00:00:00"/>
    <n v="310787.45"/>
    <n v="-10877.55"/>
  </r>
  <r>
    <s v="E"/>
    <s v="C"/>
    <s v="OFF"/>
    <d v="2018-10-01T00:00:00"/>
    <x v="10"/>
    <d v="2018-05-01T00:00:00"/>
    <n v="297375.83"/>
    <n v="19329.400000000001"/>
  </r>
  <r>
    <s v="E"/>
    <s v="C"/>
    <s v="OFF"/>
    <d v="2018-10-01T00:00:00"/>
    <x v="11"/>
    <d v="2018-05-01T00:00:00"/>
    <n v="13411.62"/>
    <n v="871.72"/>
  </r>
  <r>
    <s v="E"/>
    <s v="C"/>
    <s v="OFF"/>
    <d v="2018-10-01T00:00:00"/>
    <x v="0"/>
    <d v="2018-05-01T00:00:00"/>
    <n v="310787.45"/>
    <n v="10877.55"/>
  </r>
  <r>
    <s v="E"/>
    <s v="C"/>
    <s v="MID"/>
    <d v="2018-10-01T00:00:00"/>
    <x v="1"/>
    <d v="2018-05-01T00:00:00"/>
    <n v="105053.84"/>
    <n v="-5462.75"/>
  </r>
  <r>
    <s v="E"/>
    <s v="C"/>
    <s v="MID"/>
    <d v="2018-10-01T00:00:00"/>
    <x v="12"/>
    <d v="2018-05-01T00:00:00"/>
    <n v="100520.38"/>
    <n v="9448.9500000000007"/>
  </r>
  <r>
    <s v="E"/>
    <s v="C"/>
    <s v="MID"/>
    <d v="2018-10-01T00:00:00"/>
    <x v="13"/>
    <d v="2018-05-01T00:00:00"/>
    <n v="4533.46"/>
    <n v="426.16"/>
  </r>
  <r>
    <s v="E"/>
    <s v="C"/>
    <s v="MID"/>
    <d v="2018-10-01T00:00:00"/>
    <x v="0"/>
    <d v="2018-05-01T00:00:00"/>
    <n v="105053.84"/>
    <n v="5462.75"/>
  </r>
  <r>
    <s v="E"/>
    <s v="R"/>
    <s v="ON"/>
    <d v="2018-10-01T00:00:00"/>
    <x v="1"/>
    <d v="2018-05-01T00:00:00"/>
    <n v="231.69"/>
    <n v="-16.45"/>
  </r>
  <r>
    <s v="E"/>
    <s v="R"/>
    <s v="ON"/>
    <d v="2018-10-01T00:00:00"/>
    <x v="8"/>
    <d v="2018-05-01T00:00:00"/>
    <n v="221.69"/>
    <n v="29.27"/>
  </r>
  <r>
    <s v="E"/>
    <s v="R"/>
    <s v="ON"/>
    <d v="2018-10-01T00:00:00"/>
    <x v="9"/>
    <d v="2018-05-01T00:00:00"/>
    <n v="10"/>
    <n v="1.32"/>
  </r>
  <r>
    <s v="E"/>
    <s v="R"/>
    <s v="ON"/>
    <d v="2018-10-01T00:00:00"/>
    <x v="0"/>
    <d v="2018-05-01T00:00:00"/>
    <n v="231.69"/>
    <n v="16.45"/>
  </r>
  <r>
    <s v="E"/>
    <s v="R"/>
    <s v="OFF"/>
    <d v="2018-10-01T00:00:00"/>
    <x v="1"/>
    <d v="2018-05-01T00:00:00"/>
    <n v="735.73"/>
    <n v="-25.75"/>
  </r>
  <r>
    <s v="E"/>
    <s v="R"/>
    <s v="OFF"/>
    <d v="2018-10-01T00:00:00"/>
    <x v="10"/>
    <d v="2018-05-01T00:00:00"/>
    <n v="703.98"/>
    <n v="45.76"/>
  </r>
  <r>
    <s v="E"/>
    <s v="R"/>
    <s v="OFF"/>
    <d v="2018-10-01T00:00:00"/>
    <x v="11"/>
    <d v="2018-05-01T00:00:00"/>
    <n v="31.75"/>
    <n v="2.06"/>
  </r>
  <r>
    <s v="E"/>
    <s v="R"/>
    <s v="OFF"/>
    <d v="2018-10-01T00:00:00"/>
    <x v="0"/>
    <d v="2018-05-01T00:00:00"/>
    <n v="735.73"/>
    <n v="25.75"/>
  </r>
  <r>
    <s v="E"/>
    <s v="R"/>
    <s v="MID"/>
    <d v="2018-10-01T00:00:00"/>
    <x v="1"/>
    <d v="2018-05-01T00:00:00"/>
    <n v="199.95"/>
    <n v="-10.4"/>
  </r>
  <r>
    <s v="E"/>
    <s v="R"/>
    <s v="MID"/>
    <d v="2018-10-01T00:00:00"/>
    <x v="12"/>
    <d v="2018-05-01T00:00:00"/>
    <n v="191.33"/>
    <n v="17.989999999999998"/>
  </r>
  <r>
    <s v="E"/>
    <s v="R"/>
    <s v="MID"/>
    <d v="2018-10-01T00:00:00"/>
    <x v="13"/>
    <d v="2018-05-01T00:00:00"/>
    <n v="8.6199999999999992"/>
    <n v="0.81"/>
  </r>
  <r>
    <s v="E"/>
    <s v="R"/>
    <s v="MID"/>
    <d v="2018-10-01T00:00:00"/>
    <x v="0"/>
    <d v="2018-05-01T00:00:00"/>
    <n v="199.95"/>
    <n v="10.4"/>
  </r>
  <r>
    <s v="E"/>
    <s v="C"/>
    <s v="ON"/>
    <d v="2018-10-01T00:00:00"/>
    <x v="1"/>
    <d v="2018-05-01T00:00:00"/>
    <n v="68952.06"/>
    <n v="-4895.57"/>
  </r>
  <r>
    <s v="E"/>
    <s v="C"/>
    <s v="ON"/>
    <d v="2018-10-01T00:00:00"/>
    <x v="8"/>
    <d v="2018-05-01T00:00:00"/>
    <n v="65976.479999999996"/>
    <n v="8708.85"/>
  </r>
  <r>
    <s v="E"/>
    <s v="C"/>
    <s v="ON"/>
    <d v="2018-10-01T00:00:00"/>
    <x v="9"/>
    <d v="2018-05-01T00:00:00"/>
    <n v="2975.58"/>
    <n v="392.74"/>
  </r>
  <r>
    <s v="E"/>
    <s v="C"/>
    <s v="ON"/>
    <d v="2018-10-01T00:00:00"/>
    <x v="0"/>
    <d v="2018-05-01T00:00:00"/>
    <n v="68952.06"/>
    <n v="4895.57"/>
  </r>
  <r>
    <s v="E"/>
    <s v="C"/>
    <s v="OFF"/>
    <d v="2018-10-01T00:00:00"/>
    <x v="1"/>
    <d v="2018-05-01T00:00:00"/>
    <n v="163456.91"/>
    <n v="-5721.03"/>
  </r>
  <r>
    <s v="E"/>
    <s v="C"/>
    <s v="OFF"/>
    <d v="2018-10-01T00:00:00"/>
    <x v="10"/>
    <d v="2018-05-01T00:00:00"/>
    <n v="156403.16"/>
    <n v="10166.219999999999"/>
  </r>
  <r>
    <s v="E"/>
    <s v="C"/>
    <s v="OFF"/>
    <d v="2018-10-01T00:00:00"/>
    <x v="11"/>
    <d v="2018-05-01T00:00:00"/>
    <n v="7053.75"/>
    <n v="458.48"/>
  </r>
  <r>
    <s v="E"/>
    <s v="C"/>
    <s v="OFF"/>
    <d v="2018-10-01T00:00:00"/>
    <x v="0"/>
    <d v="2018-05-01T00:00:00"/>
    <n v="163456.91"/>
    <n v="5721.03"/>
  </r>
  <r>
    <s v="E"/>
    <s v="C"/>
    <s v="MID"/>
    <d v="2018-10-01T00:00:00"/>
    <x v="0"/>
    <d v="2018-05-01T00:00:00"/>
    <n v="55657.120000000003"/>
    <n v="2894.11"/>
  </r>
  <r>
    <s v="E"/>
    <s v="C"/>
    <s v="MID"/>
    <d v="2018-10-01T00:00:00"/>
    <x v="1"/>
    <d v="2018-05-01T00:00:00"/>
    <n v="55657.120000000003"/>
    <n v="-2894.11"/>
  </r>
  <r>
    <s v="E"/>
    <s v="C"/>
    <s v="MID"/>
    <d v="2018-10-01T00:00:00"/>
    <x v="12"/>
    <d v="2018-05-01T00:00:00"/>
    <n v="53255.34"/>
    <n v="5006.04"/>
  </r>
  <r>
    <s v="E"/>
    <s v="C"/>
    <s v="MID"/>
    <d v="2018-10-01T00:00:00"/>
    <x v="13"/>
    <d v="2018-05-01T00:00:00"/>
    <n v="2401.7800000000002"/>
    <n v="225.83"/>
  </r>
  <r>
    <s v="E"/>
    <s v="C"/>
    <s v="ON"/>
    <d v="2018-10-01T00:00:00"/>
    <x v="1"/>
    <d v="2018-05-01T00:00:00"/>
    <n v="109987.65"/>
    <n v="-7809.01"/>
  </r>
  <r>
    <s v="E"/>
    <s v="C"/>
    <s v="ON"/>
    <d v="2018-10-01T00:00:00"/>
    <x v="8"/>
    <d v="2018-05-01T00:00:00"/>
    <n v="105241.26"/>
    <n v="13891.82"/>
  </r>
  <r>
    <s v="E"/>
    <s v="C"/>
    <s v="ON"/>
    <d v="2018-10-01T00:00:00"/>
    <x v="9"/>
    <d v="2018-05-01T00:00:00"/>
    <n v="4746.3900000000003"/>
    <n v="626.45000000000005"/>
  </r>
  <r>
    <s v="E"/>
    <s v="C"/>
    <s v="ON"/>
    <d v="2018-10-01T00:00:00"/>
    <x v="0"/>
    <d v="2018-05-01T00:00:00"/>
    <n v="109987.65"/>
    <n v="7809.01"/>
  </r>
  <r>
    <s v="E"/>
    <s v="R"/>
    <s v="ON"/>
    <d v="2018-10-01T00:00:00"/>
    <x v="1"/>
    <d v="2018-05-01T00:00:00"/>
    <n v="79335.19"/>
    <n v="-5632.73"/>
  </r>
  <r>
    <s v="E"/>
    <s v="R"/>
    <s v="ON"/>
    <d v="2018-10-01T00:00:00"/>
    <x v="8"/>
    <d v="2018-05-01T00:00:00"/>
    <n v="75911.570000000007"/>
    <n v="10020.49"/>
  </r>
  <r>
    <s v="E"/>
    <s v="R"/>
    <s v="ON"/>
    <d v="2018-10-01T00:00:00"/>
    <x v="9"/>
    <d v="2018-05-01T00:00:00"/>
    <n v="3423.62"/>
    <n v="452.07"/>
  </r>
  <r>
    <s v="E"/>
    <s v="R"/>
    <s v="ON"/>
    <d v="2018-10-01T00:00:00"/>
    <x v="0"/>
    <d v="2018-05-01T00:00:00"/>
    <n v="79335.19"/>
    <n v="5632.73"/>
  </r>
  <r>
    <s v="E"/>
    <s v="R"/>
    <s v="OFF"/>
    <d v="2018-10-01T00:00:00"/>
    <x v="1"/>
    <d v="2018-05-01T00:00:00"/>
    <n v="302542.71999999997"/>
    <n v="-10589.2"/>
  </r>
  <r>
    <s v="E"/>
    <s v="R"/>
    <s v="OFF"/>
    <d v="2018-10-01T00:00:00"/>
    <x v="10"/>
    <d v="2018-05-01T00:00:00"/>
    <n v="289486.78000000003"/>
    <n v="18816.62"/>
  </r>
  <r>
    <s v="E"/>
    <s v="R"/>
    <s v="OFF"/>
    <d v="2018-10-01T00:00:00"/>
    <x v="11"/>
    <d v="2018-05-01T00:00:00"/>
    <n v="13055.94"/>
    <n v="848.59"/>
  </r>
  <r>
    <s v="E"/>
    <s v="R"/>
    <s v="OFF"/>
    <d v="2018-10-01T00:00:00"/>
    <x v="0"/>
    <d v="2018-05-01T00:00:00"/>
    <n v="302542.71999999997"/>
    <n v="10589.2"/>
  </r>
  <r>
    <s v="E"/>
    <s v="R"/>
    <s v="MID"/>
    <d v="2018-10-01T00:00:00"/>
    <x v="13"/>
    <d v="2018-05-01T00:00:00"/>
    <n v="3419.38"/>
    <n v="321.45"/>
  </r>
  <r>
    <s v="E"/>
    <s v="R"/>
    <s v="MID"/>
    <d v="2018-10-01T00:00:00"/>
    <x v="0"/>
    <d v="2018-05-01T00:00:00"/>
    <n v="79233.03"/>
    <n v="4120.2"/>
  </r>
  <r>
    <s v="E"/>
    <s v="R"/>
    <s v="MID"/>
    <d v="2018-10-01T00:00:00"/>
    <x v="1"/>
    <d v="2018-05-01T00:00:00"/>
    <n v="79233.03"/>
    <n v="-4120.2"/>
  </r>
  <r>
    <s v="E"/>
    <s v="R"/>
    <s v="MID"/>
    <d v="2018-10-01T00:00:00"/>
    <x v="12"/>
    <d v="2018-05-01T00:00:00"/>
    <n v="75813.649999999994"/>
    <n v="7126.52"/>
  </r>
  <r>
    <s v="E"/>
    <s v="R"/>
    <s v="MID"/>
    <d v="2018-10-01T00:00:00"/>
    <x v="1"/>
    <d v="2018-05-01T00:00:00"/>
    <n v="35435.69"/>
    <n v="-1842.69"/>
  </r>
  <r>
    <s v="E"/>
    <s v="R"/>
    <s v="MID"/>
    <d v="2018-10-01T00:00:00"/>
    <x v="12"/>
    <d v="2018-05-01T00:00:00"/>
    <n v="33906.61"/>
    <n v="3187.2"/>
  </r>
  <r>
    <s v="E"/>
    <s v="R"/>
    <s v="MID"/>
    <d v="2018-10-01T00:00:00"/>
    <x v="13"/>
    <d v="2018-05-01T00:00:00"/>
    <n v="1529.08"/>
    <n v="143.76"/>
  </r>
  <r>
    <s v="E"/>
    <s v="R"/>
    <s v="OFF"/>
    <d v="2018-10-01T00:00:00"/>
    <x v="10"/>
    <d v="2018-05-01T00:00:00"/>
    <n v="420625.11"/>
    <n v="27340.73"/>
  </r>
  <r>
    <s v="E"/>
    <s v="R"/>
    <s v="OFF"/>
    <d v="2018-10-01T00:00:00"/>
    <x v="11"/>
    <d v="2018-05-01T00:00:00"/>
    <n v="18970.169999999998"/>
    <n v="1233.08"/>
  </r>
  <r>
    <s v="E"/>
    <s v="R"/>
    <s v="OFF"/>
    <d v="2018-10-01T00:00:00"/>
    <x v="0"/>
    <d v="2018-05-01T00:00:00"/>
    <n v="439595.28"/>
    <n v="15385.65"/>
  </r>
  <r>
    <s v="E"/>
    <s v="R"/>
    <s v="MID"/>
    <d v="2018-10-01T00:00:00"/>
    <x v="1"/>
    <d v="2018-05-01T00:00:00"/>
    <n v="121496.92"/>
    <n v="-6317.92"/>
  </r>
  <r>
    <s v="E"/>
    <s v="R"/>
    <s v="MID"/>
    <d v="2018-10-01T00:00:00"/>
    <x v="12"/>
    <d v="2018-05-01T00:00:00"/>
    <n v="116253.81"/>
    <n v="10927.84"/>
  </r>
  <r>
    <s v="E"/>
    <s v="R"/>
    <s v="MID"/>
    <d v="2018-10-01T00:00:00"/>
    <x v="13"/>
    <d v="2018-05-01T00:00:00"/>
    <n v="5243.11"/>
    <n v="492.8"/>
  </r>
  <r>
    <s v="E"/>
    <s v="R"/>
    <s v="MID"/>
    <d v="2018-10-01T00:00:00"/>
    <x v="0"/>
    <d v="2018-05-01T00:00:00"/>
    <n v="121496.92"/>
    <n v="6317.92"/>
  </r>
  <r>
    <s v="E"/>
    <s v="R"/>
    <s v="ON"/>
    <d v="2018-10-01T00:00:00"/>
    <x v="1"/>
    <d v="2018-05-01T00:00:00"/>
    <n v="200640.9"/>
    <n v="-14246.01"/>
  </r>
  <r>
    <s v="E"/>
    <s v="R"/>
    <s v="ON"/>
    <d v="2018-10-01T00:00:00"/>
    <x v="8"/>
    <d v="2018-05-01T00:00:00"/>
    <n v="191982.24"/>
    <n v="25341.58"/>
  </r>
  <r>
    <s v="E"/>
    <s v="R"/>
    <s v="ON"/>
    <d v="2018-10-01T00:00:00"/>
    <x v="9"/>
    <d v="2018-05-01T00:00:00"/>
    <n v="8658.66"/>
    <n v="1143.0999999999999"/>
  </r>
  <r>
    <s v="E"/>
    <s v="R"/>
    <s v="ON"/>
    <d v="2018-10-01T00:00:00"/>
    <x v="0"/>
    <d v="2018-05-01T00:00:00"/>
    <n v="200640.9"/>
    <n v="14246.01"/>
  </r>
  <r>
    <s v="E"/>
    <s v="R"/>
    <s v="OFF"/>
    <d v="2018-10-01T00:00:00"/>
    <x v="1"/>
    <d v="2018-05-01T00:00:00"/>
    <n v="865022"/>
    <n v="-30276.19"/>
  </r>
  <r>
    <s v="E"/>
    <s v="R"/>
    <s v="OFF"/>
    <d v="2018-10-01T00:00:00"/>
    <x v="10"/>
    <d v="2018-05-01T00:00:00"/>
    <n v="827693.11"/>
    <n v="53800.28"/>
  </r>
  <r>
    <s v="E"/>
    <s v="R"/>
    <s v="OFF"/>
    <d v="2018-10-01T00:00:00"/>
    <x v="11"/>
    <d v="2018-05-01T00:00:00"/>
    <n v="37328.89"/>
    <n v="2426.44"/>
  </r>
  <r>
    <s v="E"/>
    <s v="R"/>
    <s v="OFF"/>
    <d v="2018-10-01T00:00:00"/>
    <x v="0"/>
    <d v="2018-05-01T00:00:00"/>
    <n v="865022"/>
    <n v="30276.19"/>
  </r>
  <r>
    <s v="E"/>
    <s v="R"/>
    <s v="MID"/>
    <d v="2018-10-01T00:00:00"/>
    <x v="1"/>
    <d v="2018-05-01T00:00:00"/>
    <n v="208276.02"/>
    <n v="-10830.64"/>
  </r>
  <r>
    <s v="E"/>
    <s v="R"/>
    <s v="MID"/>
    <d v="2018-10-01T00:00:00"/>
    <x v="12"/>
    <d v="2018-05-01T00:00:00"/>
    <n v="199288.02"/>
    <n v="18733.080000000002"/>
  </r>
  <r>
    <s v="E"/>
    <s v="R"/>
    <s v="MID"/>
    <d v="2018-10-01T00:00:00"/>
    <x v="13"/>
    <d v="2018-05-01T00:00:00"/>
    <n v="8988"/>
    <n v="844.88"/>
  </r>
  <r>
    <s v="E"/>
    <s v="R"/>
    <s v="MID"/>
    <d v="2018-10-01T00:00:00"/>
    <x v="0"/>
    <d v="2018-05-01T00:00:00"/>
    <n v="208276.02"/>
    <n v="10830.64"/>
  </r>
  <r>
    <s v="E"/>
    <s v="C"/>
    <s v="ON"/>
    <d v="2018-10-01T00:00:00"/>
    <x v="1"/>
    <d v="2018-05-01T00:00:00"/>
    <n v="19685.86"/>
    <n v="-1397.74"/>
  </r>
  <r>
    <s v="E"/>
    <s v="C"/>
    <s v="ON"/>
    <d v="2018-10-01T00:00:00"/>
    <x v="8"/>
    <d v="2018-05-01T00:00:00"/>
    <n v="18836.34"/>
    <n v="2486.42"/>
  </r>
  <r>
    <s v="E"/>
    <s v="C"/>
    <s v="ON"/>
    <d v="2018-10-01T00:00:00"/>
    <x v="9"/>
    <d v="2018-05-01T00:00:00"/>
    <n v="849.52"/>
    <n v="112.15"/>
  </r>
  <r>
    <s v="E"/>
    <s v="C"/>
    <s v="ON"/>
    <d v="2018-10-01T00:00:00"/>
    <x v="0"/>
    <d v="2018-05-01T00:00:00"/>
    <n v="19685.86"/>
    <n v="1397.74"/>
  </r>
  <r>
    <s v="E"/>
    <s v="C"/>
    <s v="OFF"/>
    <d v="2018-10-01T00:00:00"/>
    <x v="1"/>
    <d v="2018-05-01T00:00:00"/>
    <n v="35827.53"/>
    <n v="-1253.95"/>
  </r>
  <r>
    <s v="E"/>
    <s v="C"/>
    <s v="OFF"/>
    <d v="2018-10-01T00:00:00"/>
    <x v="10"/>
    <d v="2018-05-01T00:00:00"/>
    <n v="34281.449999999997"/>
    <n v="2228.29"/>
  </r>
  <r>
    <s v="E"/>
    <s v="C"/>
    <s v="OFF"/>
    <d v="2018-10-01T00:00:00"/>
    <x v="11"/>
    <d v="2018-05-01T00:00:00"/>
    <n v="1546.08"/>
    <n v="100.51"/>
  </r>
  <r>
    <s v="E"/>
    <s v="C"/>
    <s v="OFF"/>
    <d v="2018-10-01T00:00:00"/>
    <x v="0"/>
    <d v="2018-05-01T00:00:00"/>
    <n v="35827.53"/>
    <n v="1253.95"/>
  </r>
  <r>
    <s v="E"/>
    <s v="C"/>
    <s v="MID"/>
    <d v="2018-10-01T00:00:00"/>
    <x v="1"/>
    <d v="2018-05-01T00:00:00"/>
    <n v="15706.94"/>
    <n v="-816.87"/>
  </r>
  <r>
    <s v="E"/>
    <s v="C"/>
    <s v="MID"/>
    <d v="2018-10-01T00:00:00"/>
    <x v="12"/>
    <d v="2018-05-01T00:00:00"/>
    <n v="15029.17"/>
    <n v="1412.75"/>
  </r>
  <r>
    <s v="E"/>
    <s v="C"/>
    <s v="MID"/>
    <d v="2018-10-01T00:00:00"/>
    <x v="13"/>
    <d v="2018-05-01T00:00:00"/>
    <n v="677.77"/>
    <n v="63.73"/>
  </r>
  <r>
    <s v="E"/>
    <s v="C"/>
    <s v="MID"/>
    <d v="2018-10-01T00:00:00"/>
    <x v="0"/>
    <d v="2018-05-01T00:00:00"/>
    <n v="15706.94"/>
    <n v="816.87"/>
  </r>
  <r>
    <s v="E"/>
    <s v="R"/>
    <s v="ON"/>
    <d v="2018-10-01T00:00:00"/>
    <x v="1"/>
    <d v="2018-05-01T00:00:00"/>
    <n v="122129.5"/>
    <n v="-8671.17"/>
  </r>
  <r>
    <s v="E"/>
    <s v="R"/>
    <s v="ON"/>
    <d v="2018-10-01T00:00:00"/>
    <x v="8"/>
    <d v="2018-05-01T00:00:00"/>
    <n v="116859.27"/>
    <n v="15425.54"/>
  </r>
  <r>
    <s v="E"/>
    <s v="R"/>
    <s v="ON"/>
    <d v="2018-10-01T00:00:00"/>
    <x v="9"/>
    <d v="2018-05-01T00:00:00"/>
    <n v="5270.23"/>
    <n v="695.6"/>
  </r>
  <r>
    <s v="E"/>
    <s v="R"/>
    <s v="ON"/>
    <d v="2018-10-01T00:00:00"/>
    <x v="0"/>
    <d v="2018-05-01T00:00:00"/>
    <n v="122129.5"/>
    <n v="8671.17"/>
  </r>
  <r>
    <s v="E"/>
    <s v="R"/>
    <s v="OFF"/>
    <d v="2018-10-01T00:00:00"/>
    <x v="1"/>
    <d v="2018-05-01T00:00:00"/>
    <n v="439595.28"/>
    <n v="-15385.65"/>
  </r>
  <r>
    <s v="E"/>
    <s v="R"/>
    <s v="MID"/>
    <d v="2018-11-01T00:00:00"/>
    <x v="4"/>
    <d v="2018-01-01T00:00:00"/>
    <n v="44.22"/>
    <n v="4.2"/>
  </r>
  <r>
    <s v="E"/>
    <s v="R"/>
    <s v="MID"/>
    <d v="2018-11-01T00:00:00"/>
    <x v="5"/>
    <d v="2018-01-01T00:00:00"/>
    <n v="1.99"/>
    <n v="0.19"/>
  </r>
  <r>
    <s v="E"/>
    <s v="R"/>
    <s v="MID"/>
    <d v="2018-11-01T00:00:00"/>
    <x v="1"/>
    <d v="2018-01-01T00:00:00"/>
    <n v="46.21"/>
    <n v="-1.76"/>
  </r>
  <r>
    <s v="E"/>
    <s v="C"/>
    <s v="ON"/>
    <d v="2018-11-01T00:00:00"/>
    <x v="1"/>
    <d v="2018-05-01T00:00:00"/>
    <n v="139550.5"/>
    <n v="-9908.06"/>
  </r>
  <r>
    <s v="E"/>
    <s v="C"/>
    <s v="ON"/>
    <d v="2018-11-01T00:00:00"/>
    <x v="8"/>
    <d v="2018-05-01T00:00:00"/>
    <n v="133528.31"/>
    <n v="17625.82"/>
  </r>
  <r>
    <s v="E"/>
    <s v="C"/>
    <s v="ON"/>
    <d v="2018-11-01T00:00:00"/>
    <x v="9"/>
    <d v="2018-05-01T00:00:00"/>
    <n v="6022.19"/>
    <n v="794.89"/>
  </r>
  <r>
    <s v="E"/>
    <s v="C"/>
    <s v="ON"/>
    <d v="2018-11-01T00:00:00"/>
    <x v="0"/>
    <d v="2018-05-01T00:00:00"/>
    <n v="139550.5"/>
    <n v="9908.06"/>
  </r>
  <r>
    <s v="E"/>
    <s v="C"/>
    <s v="ON"/>
    <d v="2018-11-01T00:00:00"/>
    <x v="1"/>
    <d v="2018-01-01T00:00:00"/>
    <n v="539.27"/>
    <n v="-28.58"/>
  </r>
  <r>
    <s v="E"/>
    <s v="C"/>
    <s v="ON"/>
    <d v="2018-11-01T00:00:00"/>
    <x v="0"/>
    <d v="2018-01-01T00:00:00"/>
    <n v="539.27"/>
    <n v="28.58"/>
  </r>
  <r>
    <s v="E"/>
    <s v="C"/>
    <s v="ON"/>
    <d v="2018-11-01T00:00:00"/>
    <x v="2"/>
    <d v="2018-01-01T00:00:00"/>
    <n v="516"/>
    <n v="68.11"/>
  </r>
  <r>
    <s v="E"/>
    <s v="C"/>
    <s v="ON"/>
    <d v="2018-11-01T00:00:00"/>
    <x v="3"/>
    <d v="2018-01-01T00:00:00"/>
    <n v="23.27"/>
    <n v="3.07"/>
  </r>
  <r>
    <s v="E"/>
    <s v="C"/>
    <s v="OFF"/>
    <d v="2018-11-01T00:00:00"/>
    <x v="10"/>
    <d v="2018-05-01T00:00:00"/>
    <n v="299908.78000000003"/>
    <n v="19494.3"/>
  </r>
  <r>
    <s v="E"/>
    <s v="C"/>
    <s v="OFF"/>
    <d v="2018-11-01T00:00:00"/>
    <x v="11"/>
    <d v="2018-05-01T00:00:00"/>
    <n v="13525.88"/>
    <n v="879.18"/>
  </r>
  <r>
    <s v="E"/>
    <s v="C"/>
    <s v="OFF"/>
    <d v="2018-11-01T00:00:00"/>
    <x v="0"/>
    <d v="2018-05-01T00:00:00"/>
    <n v="313434.65999999997"/>
    <n v="10970.4"/>
  </r>
  <r>
    <s v="E"/>
    <s v="C"/>
    <s v="OFF"/>
    <d v="2018-11-01T00:00:00"/>
    <x v="1"/>
    <d v="2018-05-01T00:00:00"/>
    <n v="313434.65999999997"/>
    <n v="-10970.4"/>
  </r>
  <r>
    <s v="E"/>
    <s v="C"/>
    <s v="OFF"/>
    <d v="2018-11-01T00:00:00"/>
    <x v="6"/>
    <d v="2018-01-01T00:00:00"/>
    <n v="1161"/>
    <n v="75.47"/>
  </r>
  <r>
    <s v="E"/>
    <s v="C"/>
    <s v="OFF"/>
    <d v="2018-11-01T00:00:00"/>
    <x v="7"/>
    <d v="2018-01-01T00:00:00"/>
    <n v="52.36"/>
    <n v="3.4"/>
  </r>
  <r>
    <s v="E"/>
    <s v="C"/>
    <s v="OFF"/>
    <d v="2018-11-01T00:00:00"/>
    <x v="1"/>
    <d v="2018-01-01T00:00:00"/>
    <n v="1213.3599999999999"/>
    <n v="-31.55"/>
  </r>
  <r>
    <s v="E"/>
    <s v="C"/>
    <s v="OFF"/>
    <d v="2018-11-01T00:00:00"/>
    <x v="0"/>
    <d v="2018-01-01T00:00:00"/>
    <n v="1213.3599999999999"/>
    <n v="31.55"/>
  </r>
  <r>
    <s v="E"/>
    <s v="C"/>
    <s v="MID"/>
    <d v="2018-11-01T00:00:00"/>
    <x v="0"/>
    <d v="2018-05-01T00:00:00"/>
    <n v="120251.14"/>
    <n v="6253.07"/>
  </r>
  <r>
    <s v="E"/>
    <s v="C"/>
    <s v="MID"/>
    <d v="2018-11-01T00:00:00"/>
    <x v="1"/>
    <d v="2018-05-01T00:00:00"/>
    <n v="120251.14"/>
    <n v="-6253.07"/>
  </r>
  <r>
    <s v="E"/>
    <s v="C"/>
    <s v="MID"/>
    <d v="2018-11-01T00:00:00"/>
    <x v="12"/>
    <d v="2018-05-01T00:00:00"/>
    <n v="115061.78"/>
    <n v="10815.81"/>
  </r>
  <r>
    <s v="E"/>
    <s v="C"/>
    <s v="MID"/>
    <d v="2018-11-01T00:00:00"/>
    <x v="13"/>
    <d v="2018-05-01T00:00:00"/>
    <n v="5189.3599999999997"/>
    <n v="487.84"/>
  </r>
  <r>
    <s v="E"/>
    <s v="C"/>
    <s v="MID"/>
    <d v="2018-11-01T00:00:00"/>
    <x v="0"/>
    <d v="2018-01-01T00:00:00"/>
    <n v="838.17"/>
    <n v="31.85"/>
  </r>
  <r>
    <s v="E"/>
    <s v="C"/>
    <s v="MID"/>
    <d v="2018-11-01T00:00:00"/>
    <x v="4"/>
    <d v="2018-01-01T00:00:00"/>
    <n v="802"/>
    <n v="76.19"/>
  </r>
  <r>
    <s v="E"/>
    <s v="C"/>
    <s v="MID"/>
    <d v="2018-11-01T00:00:00"/>
    <x v="5"/>
    <d v="2018-01-01T00:00:00"/>
    <n v="36.17"/>
    <n v="3.44"/>
  </r>
  <r>
    <s v="E"/>
    <s v="C"/>
    <s v="MID"/>
    <d v="2018-11-01T00:00:00"/>
    <x v="1"/>
    <d v="2018-01-01T00:00:00"/>
    <n v="838.17"/>
    <n v="-31.85"/>
  </r>
  <r>
    <s v="E"/>
    <s v="C"/>
    <s v="ON"/>
    <d v="2018-11-01T00:00:00"/>
    <x v="1"/>
    <d v="2018-05-01T00:00:00"/>
    <n v="41586.18"/>
    <n v="-2952.66"/>
  </r>
  <r>
    <s v="E"/>
    <s v="C"/>
    <s v="ON"/>
    <d v="2018-11-01T00:00:00"/>
    <x v="8"/>
    <d v="2018-05-01T00:00:00"/>
    <n v="39791.57"/>
    <n v="5252.49"/>
  </r>
  <r>
    <s v="E"/>
    <s v="C"/>
    <s v="ON"/>
    <d v="2018-11-01T00:00:00"/>
    <x v="9"/>
    <d v="2018-05-01T00:00:00"/>
    <n v="1794.61"/>
    <n v="236.84"/>
  </r>
  <r>
    <s v="E"/>
    <s v="R"/>
    <s v="ON"/>
    <d v="2018-11-01T00:00:00"/>
    <x v="0"/>
    <d v="2018-05-01T00:00:00"/>
    <n v="56919.33"/>
    <n v="4041.88"/>
  </r>
  <r>
    <s v="E"/>
    <s v="R"/>
    <s v="ON"/>
    <d v="2018-11-01T00:00:00"/>
    <x v="1"/>
    <d v="2018-05-01T00:00:00"/>
    <n v="56919.33"/>
    <n v="-4041.88"/>
  </r>
  <r>
    <s v="E"/>
    <s v="R"/>
    <s v="ON"/>
    <d v="2018-11-01T00:00:00"/>
    <x v="8"/>
    <d v="2018-05-01T00:00:00"/>
    <n v="54463.08"/>
    <n v="7189.07"/>
  </r>
  <r>
    <s v="E"/>
    <s v="R"/>
    <s v="ON"/>
    <d v="2018-11-01T00:00:00"/>
    <x v="9"/>
    <d v="2018-05-01T00:00:00"/>
    <n v="2456.25"/>
    <n v="324.10000000000002"/>
  </r>
  <r>
    <s v="E"/>
    <s v="R"/>
    <s v="ON"/>
    <d v="2018-11-01T00:00:00"/>
    <x v="0"/>
    <d v="2018-01-01T00:00:00"/>
    <n v="54.82"/>
    <n v="2.91"/>
  </r>
  <r>
    <s v="E"/>
    <s v="R"/>
    <s v="ON"/>
    <d v="2018-11-01T00:00:00"/>
    <x v="2"/>
    <d v="2018-01-01T00:00:00"/>
    <n v="52.45"/>
    <n v="6.92"/>
  </r>
  <r>
    <s v="E"/>
    <s v="R"/>
    <s v="ON"/>
    <d v="2018-11-01T00:00:00"/>
    <x v="3"/>
    <d v="2018-01-01T00:00:00"/>
    <n v="2.37"/>
    <n v="0.31"/>
  </r>
  <r>
    <s v="E"/>
    <s v="R"/>
    <s v="ON"/>
    <d v="2018-11-01T00:00:00"/>
    <x v="1"/>
    <d v="2018-01-01T00:00:00"/>
    <n v="54.82"/>
    <n v="-2.91"/>
  </r>
  <r>
    <s v="E"/>
    <s v="R"/>
    <s v="OFF"/>
    <d v="2018-11-01T00:00:00"/>
    <x v="10"/>
    <d v="2018-05-01T00:00:00"/>
    <n v="223500.95"/>
    <n v="14529.85"/>
  </r>
  <r>
    <s v="E"/>
    <s v="R"/>
    <s v="OFF"/>
    <d v="2018-11-01T00:00:00"/>
    <x v="11"/>
    <d v="2018-05-01T00:00:00"/>
    <n v="10079.870000000001"/>
    <n v="655.16"/>
  </r>
  <r>
    <s v="E"/>
    <s v="R"/>
    <s v="OFF"/>
    <d v="2018-11-01T00:00:00"/>
    <x v="0"/>
    <d v="2018-05-01T00:00:00"/>
    <n v="233580.82"/>
    <n v="8177.68"/>
  </r>
  <r>
    <s v="E"/>
    <s v="R"/>
    <s v="OFF"/>
    <d v="2018-11-01T00:00:00"/>
    <x v="1"/>
    <d v="2018-05-01T00:00:00"/>
    <n v="233580.82"/>
    <n v="-8177.68"/>
  </r>
  <r>
    <s v="E"/>
    <s v="R"/>
    <s v="OFF"/>
    <d v="2018-11-01T00:00:00"/>
    <x v="6"/>
    <d v="2018-01-01T00:00:00"/>
    <n v="262.37"/>
    <n v="17.05"/>
  </r>
  <r>
    <s v="E"/>
    <s v="R"/>
    <s v="OFF"/>
    <d v="2018-11-01T00:00:00"/>
    <x v="7"/>
    <d v="2018-01-01T00:00:00"/>
    <n v="11.83"/>
    <n v="0.77"/>
  </r>
  <r>
    <s v="E"/>
    <s v="R"/>
    <s v="OFF"/>
    <d v="2018-11-01T00:00:00"/>
    <x v="1"/>
    <d v="2018-01-01T00:00:00"/>
    <n v="274.2"/>
    <n v="-7.13"/>
  </r>
  <r>
    <s v="E"/>
    <s v="R"/>
    <s v="OFF"/>
    <d v="2018-11-01T00:00:00"/>
    <x v="0"/>
    <d v="2018-01-01T00:00:00"/>
    <n v="274.2"/>
    <n v="7.13"/>
  </r>
  <r>
    <s v="E"/>
    <s v="R"/>
    <s v="MID"/>
    <d v="2018-11-01T00:00:00"/>
    <x v="0"/>
    <d v="2018-05-01T00:00:00"/>
    <n v="58946"/>
    <n v="3065.1"/>
  </r>
  <r>
    <s v="E"/>
    <s v="R"/>
    <s v="MID"/>
    <d v="2018-11-01T00:00:00"/>
    <x v="1"/>
    <d v="2018-05-01T00:00:00"/>
    <n v="58946"/>
    <n v="-3065.1"/>
  </r>
  <r>
    <s v="E"/>
    <s v="R"/>
    <s v="MID"/>
    <d v="2018-11-01T00:00:00"/>
    <x v="12"/>
    <d v="2018-05-01T00:00:00"/>
    <n v="56402.31"/>
    <n v="5301.7"/>
  </r>
  <r>
    <s v="E"/>
    <s v="R"/>
    <s v="MID"/>
    <d v="2018-11-01T00:00:00"/>
    <x v="13"/>
    <d v="2018-05-01T00:00:00"/>
    <n v="2543.69"/>
    <n v="238.94"/>
  </r>
  <r>
    <s v="E"/>
    <s v="R"/>
    <s v="MID"/>
    <d v="2018-11-01T00:00:00"/>
    <x v="0"/>
    <d v="2018-01-01T00:00:00"/>
    <n v="46.21"/>
    <n v="1.76"/>
  </r>
  <r>
    <s v="E"/>
    <s v="R"/>
    <s v="OFF"/>
    <d v="2018-11-01T00:00:00"/>
    <x v="1"/>
    <d v="2018-05-01T00:00:00"/>
    <n v="208635.1"/>
    <n v="-7304.32"/>
  </r>
  <r>
    <s v="E"/>
    <s v="R"/>
    <s v="OFF"/>
    <d v="2018-11-01T00:00:00"/>
    <x v="10"/>
    <d v="2018-05-01T00:00:00"/>
    <n v="199631.65"/>
    <n v="12977.97"/>
  </r>
  <r>
    <s v="E"/>
    <s v="R"/>
    <s v="OFF"/>
    <d v="2018-11-01T00:00:00"/>
    <x v="11"/>
    <d v="2018-05-01T00:00:00"/>
    <n v="9003.4500000000007"/>
    <n v="585.22"/>
  </r>
  <r>
    <s v="E"/>
    <s v="R"/>
    <s v="OFF"/>
    <d v="2018-11-01T00:00:00"/>
    <x v="0"/>
    <d v="2018-05-01T00:00:00"/>
    <n v="208635.1"/>
    <n v="7304.32"/>
  </r>
  <r>
    <s v="E"/>
    <s v="R"/>
    <s v="MID"/>
    <d v="2018-11-01T00:00:00"/>
    <x v="1"/>
    <d v="2018-05-01T00:00:00"/>
    <n v="64493.93"/>
    <n v="-3353.58"/>
  </r>
  <r>
    <s v="E"/>
    <s v="R"/>
    <s v="MID"/>
    <d v="2018-11-01T00:00:00"/>
    <x v="12"/>
    <d v="2018-05-01T00:00:00"/>
    <n v="61710.720000000001"/>
    <n v="5800.74"/>
  </r>
  <r>
    <s v="E"/>
    <s v="R"/>
    <s v="MID"/>
    <d v="2018-11-01T00:00:00"/>
    <x v="13"/>
    <d v="2018-05-01T00:00:00"/>
    <n v="2783.21"/>
    <n v="261.52"/>
  </r>
  <r>
    <s v="E"/>
    <s v="R"/>
    <s v="MID"/>
    <d v="2018-11-01T00:00:00"/>
    <x v="0"/>
    <d v="2018-05-01T00:00:00"/>
    <n v="64493.93"/>
    <n v="3353.58"/>
  </r>
  <r>
    <s v="E"/>
    <s v="R"/>
    <s v="ON"/>
    <d v="2018-10-01T00:00:00"/>
    <x v="1"/>
    <d v="2018-05-01T00:00:00"/>
    <n v="105.35"/>
    <n v="-7.48"/>
  </r>
  <r>
    <s v="E"/>
    <s v="R"/>
    <s v="ON"/>
    <d v="2018-10-01T00:00:00"/>
    <x v="8"/>
    <d v="2018-05-01T00:00:00"/>
    <n v="100.8"/>
    <n v="13.31"/>
  </r>
  <r>
    <s v="E"/>
    <s v="R"/>
    <s v="ON"/>
    <d v="2018-10-01T00:00:00"/>
    <x v="9"/>
    <d v="2018-05-01T00:00:00"/>
    <n v="4.55"/>
    <n v="0.6"/>
  </r>
  <r>
    <s v="E"/>
    <s v="R"/>
    <s v="ON"/>
    <d v="2018-10-01T00:00:00"/>
    <x v="0"/>
    <d v="2018-05-01T00:00:00"/>
    <n v="105.35"/>
    <n v="7.48"/>
  </r>
  <r>
    <s v="E"/>
    <s v="R"/>
    <s v="OFF"/>
    <d v="2018-10-01T00:00:00"/>
    <x v="1"/>
    <d v="2018-05-01T00:00:00"/>
    <n v="217.69"/>
    <n v="-7.62"/>
  </r>
  <r>
    <s v="E"/>
    <s v="R"/>
    <s v="OFF"/>
    <d v="2018-10-01T00:00:00"/>
    <x v="10"/>
    <d v="2018-05-01T00:00:00"/>
    <n v="208.3"/>
    <n v="13.54"/>
  </r>
  <r>
    <s v="E"/>
    <s v="R"/>
    <s v="ON"/>
    <d v="2018-09-01T00:00:00"/>
    <x v="0"/>
    <d v="2018-05-01T00:00:00"/>
    <n v="469.93"/>
    <n v="33.369999999999997"/>
  </r>
  <r>
    <s v="E"/>
    <s v="R"/>
    <s v="OFF"/>
    <d v="2018-09-01T00:00:00"/>
    <x v="1"/>
    <d v="2018-05-01T00:00:00"/>
    <n v="876.14"/>
    <n v="-30.66"/>
  </r>
  <r>
    <s v="E"/>
    <s v="R"/>
    <s v="OFF"/>
    <d v="2018-09-01T00:00:00"/>
    <x v="10"/>
    <d v="2018-05-01T00:00:00"/>
    <n v="838.33"/>
    <n v="54.49"/>
  </r>
  <r>
    <s v="E"/>
    <s v="R"/>
    <s v="OFF"/>
    <d v="2018-09-01T00:00:00"/>
    <x v="11"/>
    <d v="2018-05-01T00:00:00"/>
    <n v="37.81"/>
    <n v="2.46"/>
  </r>
  <r>
    <s v="E"/>
    <s v="R"/>
    <s v="ON"/>
    <d v="2018-09-01T00:00:00"/>
    <x v="0"/>
    <d v="2018-01-01T00:00:00"/>
    <n v="0"/>
    <n v="0"/>
  </r>
  <r>
    <s v="E"/>
    <s v="R"/>
    <s v="ON"/>
    <d v="2018-09-01T00:00:00"/>
    <x v="2"/>
    <d v="2018-01-01T00:00:00"/>
    <n v="0"/>
    <n v="0"/>
  </r>
  <r>
    <s v="E"/>
    <s v="R"/>
    <s v="ON"/>
    <d v="2018-09-01T00:00:00"/>
    <x v="3"/>
    <d v="2018-01-01T00:00:00"/>
    <n v="0"/>
    <n v="0"/>
  </r>
  <r>
    <s v="E"/>
    <s v="R"/>
    <s v="ON"/>
    <d v="2018-09-01T00:00:00"/>
    <x v="1"/>
    <d v="2018-01-01T00:00:00"/>
    <n v="0"/>
    <n v="0"/>
  </r>
  <r>
    <s v="E"/>
    <s v="R"/>
    <s v="OFF"/>
    <d v="2018-09-01T00:00:00"/>
    <x v="6"/>
    <d v="2018-01-01T00:00:00"/>
    <n v="0"/>
    <n v="0"/>
  </r>
  <r>
    <s v="E"/>
    <s v="R"/>
    <s v="OFF"/>
    <d v="2018-09-01T00:00:00"/>
    <x v="7"/>
    <d v="2018-01-01T00:00:00"/>
    <n v="0"/>
    <n v="0"/>
  </r>
  <r>
    <s v="E"/>
    <s v="R"/>
    <s v="OFF"/>
    <d v="2018-09-01T00:00:00"/>
    <x v="1"/>
    <d v="2018-01-01T00:00:00"/>
    <n v="0"/>
    <n v="0"/>
  </r>
  <r>
    <s v="E"/>
    <s v="R"/>
    <s v="OFF"/>
    <d v="2018-09-01T00:00:00"/>
    <x v="0"/>
    <d v="2018-01-01T00:00:00"/>
    <n v="0"/>
    <n v="0"/>
  </r>
  <r>
    <s v="E"/>
    <s v="R"/>
    <s v="MID"/>
    <d v="2018-09-01T00:00:00"/>
    <x v="0"/>
    <d v="2018-01-01T00:00:00"/>
    <n v="0"/>
    <n v="0"/>
  </r>
  <r>
    <s v="E"/>
    <s v="R"/>
    <s v="MID"/>
    <d v="2018-09-01T00:00:00"/>
    <x v="4"/>
    <d v="2018-01-01T00:00:00"/>
    <n v="0"/>
    <n v="0"/>
  </r>
  <r>
    <s v="E"/>
    <s v="R"/>
    <s v="MID"/>
    <d v="2018-09-01T00:00:00"/>
    <x v="5"/>
    <d v="2018-01-01T00:00:00"/>
    <n v="0"/>
    <n v="0"/>
  </r>
  <r>
    <s v="E"/>
    <s v="R"/>
    <s v="MID"/>
    <d v="2018-09-01T00:00:00"/>
    <x v="1"/>
    <d v="2018-01-01T00:00:00"/>
    <n v="0"/>
    <n v="0"/>
  </r>
  <r>
    <s v="E"/>
    <s v="R"/>
    <s v="ON"/>
    <d v="2018-09-01T00:00:00"/>
    <x v="1"/>
    <d v="2018-05-01T00:00:00"/>
    <n v="130197.03"/>
    <n v="-9244.2000000000007"/>
  </r>
  <r>
    <s v="E"/>
    <s v="R"/>
    <s v="ON"/>
    <d v="2018-09-01T00:00:00"/>
    <x v="8"/>
    <d v="2018-05-01T00:00:00"/>
    <n v="124578.61"/>
    <n v="16444.439999999999"/>
  </r>
  <r>
    <s v="E"/>
    <s v="R"/>
    <s v="ON"/>
    <d v="2018-09-01T00:00:00"/>
    <x v="9"/>
    <d v="2018-05-01T00:00:00"/>
    <n v="5618.42"/>
    <n v="741.62"/>
  </r>
  <r>
    <s v="E"/>
    <s v="R"/>
    <s v="ON"/>
    <d v="2018-09-01T00:00:00"/>
    <x v="0"/>
    <d v="2018-05-01T00:00:00"/>
    <n v="130197.03"/>
    <n v="9244.2000000000007"/>
  </r>
  <r>
    <s v="E"/>
    <s v="R"/>
    <s v="OFF"/>
    <d v="2018-09-01T00:00:00"/>
    <x v="1"/>
    <d v="2018-05-01T00:00:00"/>
    <n v="422258.1"/>
    <n v="-14778.84"/>
  </r>
  <r>
    <s v="E"/>
    <s v="R"/>
    <s v="OFF"/>
    <d v="2018-09-01T00:00:00"/>
    <x v="10"/>
    <d v="2018-05-01T00:00:00"/>
    <n v="404036.02"/>
    <n v="26262.240000000002"/>
  </r>
  <r>
    <s v="E"/>
    <s v="R"/>
    <s v="OFF"/>
    <d v="2018-09-01T00:00:00"/>
    <x v="11"/>
    <d v="2018-05-01T00:00:00"/>
    <n v="18222.080000000002"/>
    <n v="1184.44"/>
  </r>
  <r>
    <s v="E"/>
    <s v="R"/>
    <s v="OFF"/>
    <d v="2018-09-01T00:00:00"/>
    <x v="0"/>
    <d v="2018-05-01T00:00:00"/>
    <n v="422258.1"/>
    <n v="14778.84"/>
  </r>
  <r>
    <s v="E"/>
    <s v="R"/>
    <s v="MID"/>
    <d v="2018-09-01T00:00:00"/>
    <x v="0"/>
    <d v="2018-05-01T00:00:00"/>
    <n v="115805.58"/>
    <n v="6021.96"/>
  </r>
  <r>
    <s v="E"/>
    <s v="R"/>
    <s v="MID"/>
    <d v="2018-09-01T00:00:00"/>
    <x v="1"/>
    <d v="2018-05-01T00:00:00"/>
    <n v="115805.58"/>
    <n v="-6021.96"/>
  </r>
  <r>
    <s v="E"/>
    <s v="R"/>
    <s v="MID"/>
    <d v="2018-09-01T00:00:00"/>
    <x v="12"/>
    <d v="2018-05-01T00:00:00"/>
    <n v="110808.08"/>
    <n v="10416.01"/>
  </r>
  <r>
    <s v="E"/>
    <s v="R"/>
    <s v="MID"/>
    <d v="2018-09-01T00:00:00"/>
    <x v="13"/>
    <d v="2018-05-01T00:00:00"/>
    <n v="4997.5"/>
    <n v="469.77"/>
  </r>
  <r>
    <s v="E"/>
    <s v="C"/>
    <s v="ON"/>
    <d v="2018-10-01T00:00:00"/>
    <x v="1"/>
    <d v="2018-05-01T00:00:00"/>
    <n v="1.73"/>
    <n v="-0.12"/>
  </r>
  <r>
    <s v="E"/>
    <s v="C"/>
    <s v="ON"/>
    <d v="2018-10-01T00:00:00"/>
    <x v="8"/>
    <d v="2018-05-01T00:00:00"/>
    <n v="1.66"/>
    <n v="0.22"/>
  </r>
  <r>
    <s v="E"/>
    <s v="C"/>
    <s v="ON"/>
    <d v="2018-10-01T00:00:00"/>
    <x v="9"/>
    <d v="2018-05-01T00:00:00"/>
    <n v="7.0000000000000007E-2"/>
    <n v="0.01"/>
  </r>
  <r>
    <s v="E"/>
    <s v="C"/>
    <s v="ON"/>
    <d v="2018-10-01T00:00:00"/>
    <x v="0"/>
    <d v="2018-05-01T00:00:00"/>
    <n v="1.73"/>
    <n v="0.12"/>
  </r>
  <r>
    <s v="E"/>
    <s v="C"/>
    <s v="OFF"/>
    <d v="2018-10-01T00:00:00"/>
    <x v="1"/>
    <d v="2018-05-01T00:00:00"/>
    <n v="931.46"/>
    <n v="-32.6"/>
  </r>
  <r>
    <s v="E"/>
    <s v="C"/>
    <s v="OFF"/>
    <d v="2018-10-01T00:00:00"/>
    <x v="10"/>
    <d v="2018-05-01T00:00:00"/>
    <n v="891.26"/>
    <n v="57.93"/>
  </r>
  <r>
    <s v="E"/>
    <s v="C"/>
    <s v="OFF"/>
    <d v="2018-10-01T00:00:00"/>
    <x v="11"/>
    <d v="2018-05-01T00:00:00"/>
    <n v="40.200000000000003"/>
    <n v="2.61"/>
  </r>
  <r>
    <s v="E"/>
    <s v="C"/>
    <s v="OFF"/>
    <d v="2018-10-01T00:00:00"/>
    <x v="0"/>
    <d v="2018-05-01T00:00:00"/>
    <n v="931.46"/>
    <n v="32.6"/>
  </r>
  <r>
    <s v="E"/>
    <s v="C"/>
    <s v="MID"/>
    <d v="2018-10-01T00:00:00"/>
    <x v="1"/>
    <d v="2018-05-01T00:00:00"/>
    <n v="3.22"/>
    <n v="-0.17"/>
  </r>
  <r>
    <s v="E"/>
    <s v="C"/>
    <s v="MID"/>
    <d v="2018-10-01T00:00:00"/>
    <x v="12"/>
    <d v="2018-05-01T00:00:00"/>
    <n v="3.08"/>
    <n v="0.28999999999999998"/>
  </r>
  <r>
    <s v="E"/>
    <s v="C"/>
    <s v="MID"/>
    <d v="2018-10-01T00:00:00"/>
    <x v="13"/>
    <d v="2018-05-01T00:00:00"/>
    <n v="0.14000000000000001"/>
    <n v="0.01"/>
  </r>
  <r>
    <s v="E"/>
    <s v="C"/>
    <s v="MID"/>
    <d v="2018-10-01T00:00:00"/>
    <x v="0"/>
    <d v="2018-05-01T00:00:00"/>
    <n v="3.22"/>
    <n v="0.17"/>
  </r>
  <r>
    <s v="E"/>
    <s v="R"/>
    <s v="ON"/>
    <d v="2018-11-01T00:00:00"/>
    <x v="1"/>
    <d v="2018-05-01T00:00:00"/>
    <n v="99.8"/>
    <n v="-7.09"/>
  </r>
  <r>
    <s v="E"/>
    <s v="R"/>
    <s v="ON"/>
    <d v="2018-11-01T00:00:00"/>
    <x v="8"/>
    <d v="2018-05-01T00:00:00"/>
    <n v="95.49"/>
    <n v="12.6"/>
  </r>
  <r>
    <s v="E"/>
    <s v="R"/>
    <s v="ON"/>
    <d v="2018-11-01T00:00:00"/>
    <x v="9"/>
    <d v="2018-05-01T00:00:00"/>
    <n v="4.3099999999999996"/>
    <n v="0.56999999999999995"/>
  </r>
  <r>
    <s v="E"/>
    <s v="R"/>
    <s v="ON"/>
    <d v="2018-11-01T00:00:00"/>
    <x v="0"/>
    <d v="2018-05-01T00:00:00"/>
    <n v="99.8"/>
    <n v="7.09"/>
  </r>
  <r>
    <s v="E"/>
    <s v="R"/>
    <s v="OFF"/>
    <d v="2018-11-01T00:00:00"/>
    <x v="1"/>
    <d v="2018-05-01T00:00:00"/>
    <n v="402.51"/>
    <n v="-14.09"/>
  </r>
  <r>
    <s v="E"/>
    <s v="R"/>
    <s v="OFF"/>
    <d v="2018-11-01T00:00:00"/>
    <x v="10"/>
    <d v="2018-05-01T00:00:00"/>
    <n v="385.14"/>
    <n v="25.03"/>
  </r>
  <r>
    <s v="E"/>
    <s v="R"/>
    <s v="OFF"/>
    <d v="2018-11-01T00:00:00"/>
    <x v="11"/>
    <d v="2018-05-01T00:00:00"/>
    <n v="17.37"/>
    <n v="1.1299999999999999"/>
  </r>
  <r>
    <s v="E"/>
    <s v="R"/>
    <s v="OFF"/>
    <d v="2018-11-01T00:00:00"/>
    <x v="0"/>
    <d v="2018-05-01T00:00:00"/>
    <n v="402.51"/>
    <n v="14.09"/>
  </r>
  <r>
    <s v="E"/>
    <s v="R"/>
    <s v="MID"/>
    <d v="2018-11-01T00:00:00"/>
    <x v="1"/>
    <d v="2018-05-01T00:00:00"/>
    <n v="101.76"/>
    <n v="-5.29"/>
  </r>
  <r>
    <s v="E"/>
    <s v="C"/>
    <s v="ON"/>
    <d v="2018-10-01T00:00:00"/>
    <x v="1"/>
    <d v="2018-05-01T00:00:00"/>
    <n v="29404.66"/>
    <n v="-2087.81"/>
  </r>
  <r>
    <s v="E"/>
    <s v="C"/>
    <s v="ON"/>
    <d v="2018-10-01T00:00:00"/>
    <x v="8"/>
    <d v="2018-05-01T00:00:00"/>
    <n v="28135.759999999998"/>
    <n v="3713.92"/>
  </r>
  <r>
    <s v="E"/>
    <s v="C"/>
    <s v="ON"/>
    <d v="2018-10-01T00:00:00"/>
    <x v="9"/>
    <d v="2018-05-01T00:00:00"/>
    <n v="1268.9000000000001"/>
    <n v="167.48"/>
  </r>
  <r>
    <s v="E"/>
    <s v="C"/>
    <s v="ON"/>
    <d v="2018-10-01T00:00:00"/>
    <x v="0"/>
    <d v="2018-05-01T00:00:00"/>
    <n v="29404.66"/>
    <n v="2087.81"/>
  </r>
  <r>
    <s v="E"/>
    <s v="C"/>
    <s v="OFF"/>
    <d v="2018-10-01T00:00:00"/>
    <x v="1"/>
    <d v="2018-05-01T00:00:00"/>
    <n v="62876.73"/>
    <n v="-2200.69"/>
  </r>
  <r>
    <s v="E"/>
    <s v="C"/>
    <s v="OFF"/>
    <d v="2018-10-01T00:00:00"/>
    <x v="10"/>
    <d v="2018-05-01T00:00:00"/>
    <n v="60163.4"/>
    <n v="3910.65"/>
  </r>
  <r>
    <s v="E"/>
    <s v="C"/>
    <s v="OFF"/>
    <d v="2018-10-01T00:00:00"/>
    <x v="11"/>
    <d v="2018-05-01T00:00:00"/>
    <n v="2713.33"/>
    <n v="176.37"/>
  </r>
  <r>
    <s v="E"/>
    <s v="C"/>
    <s v="OFF"/>
    <d v="2018-10-01T00:00:00"/>
    <x v="0"/>
    <d v="2018-05-01T00:00:00"/>
    <n v="62876.73"/>
    <n v="2200.69"/>
  </r>
  <r>
    <s v="E"/>
    <s v="C"/>
    <s v="MID"/>
    <d v="2018-10-01T00:00:00"/>
    <x v="1"/>
    <d v="2018-05-01T00:00:00"/>
    <n v="22072.71"/>
    <n v="-1147.79"/>
  </r>
  <r>
    <s v="E"/>
    <s v="C"/>
    <s v="MID"/>
    <d v="2018-10-01T00:00:00"/>
    <x v="12"/>
    <d v="2018-05-01T00:00:00"/>
    <n v="21120.22"/>
    <n v="1985.3"/>
  </r>
  <r>
    <s v="E"/>
    <s v="C"/>
    <s v="MID"/>
    <d v="2018-10-01T00:00:00"/>
    <x v="13"/>
    <d v="2018-05-01T00:00:00"/>
    <n v="952.49"/>
    <n v="89.53"/>
  </r>
  <r>
    <s v="E"/>
    <s v="C"/>
    <s v="MID"/>
    <d v="2018-10-01T00:00:00"/>
    <x v="0"/>
    <d v="2018-05-01T00:00:00"/>
    <n v="22072.71"/>
    <n v="1147.79"/>
  </r>
  <r>
    <s v="E"/>
    <s v="R"/>
    <s v="ON"/>
    <d v="2018-09-01T00:00:00"/>
    <x v="1"/>
    <d v="2018-05-01T00:00:00"/>
    <n v="158.03"/>
    <n v="-11.22"/>
  </r>
  <r>
    <s v="E"/>
    <s v="R"/>
    <s v="ON"/>
    <d v="2018-09-01T00:00:00"/>
    <x v="8"/>
    <d v="2018-05-01T00:00:00"/>
    <n v="151.21"/>
    <n v="19.96"/>
  </r>
  <r>
    <s v="E"/>
    <s v="R"/>
    <s v="ON"/>
    <d v="2018-09-01T00:00:00"/>
    <x v="9"/>
    <d v="2018-05-01T00:00:00"/>
    <n v="6.82"/>
    <n v="0.9"/>
  </r>
  <r>
    <s v="E"/>
    <s v="R"/>
    <s v="ON"/>
    <d v="2018-09-01T00:00:00"/>
    <x v="0"/>
    <d v="2018-05-01T00:00:00"/>
    <n v="158.03"/>
    <n v="11.22"/>
  </r>
  <r>
    <s v="E"/>
    <s v="R"/>
    <s v="OFF"/>
    <d v="2018-09-01T00:00:00"/>
    <x v="1"/>
    <d v="2018-05-01T00:00:00"/>
    <n v="649.15"/>
    <n v="-22.72"/>
  </r>
  <r>
    <s v="E"/>
    <s v="R"/>
    <s v="OFF"/>
    <d v="2018-09-01T00:00:00"/>
    <x v="10"/>
    <d v="2018-05-01T00:00:00"/>
    <n v="621.14"/>
    <n v="40.369999999999997"/>
  </r>
  <r>
    <s v="E"/>
    <s v="R"/>
    <s v="OFF"/>
    <d v="2018-09-01T00:00:00"/>
    <x v="11"/>
    <d v="2018-05-01T00:00:00"/>
    <n v="28.01"/>
    <n v="1.82"/>
  </r>
  <r>
    <s v="E"/>
    <s v="R"/>
    <s v="OFF"/>
    <d v="2018-09-01T00:00:00"/>
    <x v="0"/>
    <d v="2018-05-01T00:00:00"/>
    <n v="649.15"/>
    <n v="22.72"/>
  </r>
  <r>
    <s v="E"/>
    <s v="R"/>
    <s v="MID"/>
    <d v="2018-09-01T00:00:00"/>
    <x v="1"/>
    <d v="2018-05-01T00:00:00"/>
    <n v="162.66999999999999"/>
    <n v="-8.4600000000000009"/>
  </r>
  <r>
    <s v="E"/>
    <s v="R"/>
    <s v="MID"/>
    <d v="2018-09-01T00:00:00"/>
    <x v="12"/>
    <d v="2018-05-01T00:00:00"/>
    <n v="155.65"/>
    <n v="14.63"/>
  </r>
  <r>
    <s v="E"/>
    <s v="R"/>
    <s v="MID"/>
    <d v="2018-09-01T00:00:00"/>
    <x v="13"/>
    <d v="2018-05-01T00:00:00"/>
    <n v="7.02"/>
    <n v="0.66"/>
  </r>
  <r>
    <s v="E"/>
    <s v="R"/>
    <s v="MID"/>
    <d v="2018-09-01T00:00:00"/>
    <x v="0"/>
    <d v="2018-05-01T00:00:00"/>
    <n v="162.66999999999999"/>
    <n v="8.4600000000000009"/>
  </r>
  <r>
    <s v="E"/>
    <s v="R"/>
    <s v="ON"/>
    <d v="2018-09-01T00:00:00"/>
    <x v="1"/>
    <d v="2018-05-01T00:00:00"/>
    <n v="171424.99"/>
    <n v="-12171.13"/>
  </r>
  <r>
    <s v="E"/>
    <s v="R"/>
    <s v="ON"/>
    <d v="2018-09-01T00:00:00"/>
    <x v="8"/>
    <d v="2018-05-01T00:00:00"/>
    <n v="164027.49"/>
    <n v="21651.73"/>
  </r>
  <r>
    <s v="E"/>
    <s v="R"/>
    <s v="ON"/>
    <d v="2018-09-01T00:00:00"/>
    <x v="9"/>
    <d v="2018-05-01T00:00:00"/>
    <n v="7397.5"/>
    <n v="976.51"/>
  </r>
  <r>
    <s v="E"/>
    <s v="R"/>
    <s v="ON"/>
    <d v="2018-09-01T00:00:00"/>
    <x v="0"/>
    <d v="2018-05-01T00:00:00"/>
    <n v="171424.99"/>
    <n v="12171.13"/>
  </r>
  <r>
    <s v="E"/>
    <s v="R"/>
    <s v="OFF"/>
    <d v="2018-09-01T00:00:00"/>
    <x v="1"/>
    <d v="2018-05-01T00:00:00"/>
    <n v="546273.28000000003"/>
    <n v="-19119.77"/>
  </r>
  <r>
    <s v="E"/>
    <s v="R"/>
    <s v="OFF"/>
    <d v="2018-09-01T00:00:00"/>
    <x v="10"/>
    <d v="2018-05-01T00:00:00"/>
    <n v="522699.41"/>
    <n v="33975.39"/>
  </r>
  <r>
    <s v="E"/>
    <s v="R"/>
    <s v="OFF"/>
    <d v="2018-09-01T00:00:00"/>
    <x v="11"/>
    <d v="2018-05-01T00:00:00"/>
    <n v="23573.87"/>
    <n v="1532.19"/>
  </r>
  <r>
    <s v="E"/>
    <s v="R"/>
    <s v="OFF"/>
    <d v="2018-09-01T00:00:00"/>
    <x v="0"/>
    <d v="2018-05-01T00:00:00"/>
    <n v="546273.28000000003"/>
    <n v="19119.77"/>
  </r>
  <r>
    <s v="E"/>
    <s v="R"/>
    <s v="MID"/>
    <d v="2018-09-01T00:00:00"/>
    <x v="1"/>
    <d v="2018-05-01T00:00:00"/>
    <n v="155611.18"/>
    <n v="-8091.98"/>
  </r>
  <r>
    <s v="E"/>
    <s v="R"/>
    <s v="MID"/>
    <d v="2018-09-01T00:00:00"/>
    <x v="12"/>
    <d v="2018-05-01T00:00:00"/>
    <n v="148895.91"/>
    <n v="13996.21"/>
  </r>
  <r>
    <s v="E"/>
    <s v="R"/>
    <s v="MID"/>
    <d v="2018-09-01T00:00:00"/>
    <x v="13"/>
    <d v="2018-05-01T00:00:00"/>
    <n v="6715.27"/>
    <n v="631.21"/>
  </r>
  <r>
    <s v="E"/>
    <s v="R"/>
    <s v="MID"/>
    <d v="2018-09-01T00:00:00"/>
    <x v="0"/>
    <d v="2018-05-01T00:00:00"/>
    <n v="155611.18"/>
    <n v="8091.98"/>
  </r>
  <r>
    <s v="E"/>
    <s v="C"/>
    <s v="ON"/>
    <d v="2018-08-01T00:00:00"/>
    <x v="9"/>
    <d v="2018-05-01T00:00:00"/>
    <n v="285.13"/>
    <n v="37.659999999999997"/>
  </r>
  <r>
    <s v="E"/>
    <s v="C"/>
    <s v="ON"/>
    <d v="2018-08-01T00:00:00"/>
    <x v="0"/>
    <d v="2018-05-01T00:00:00"/>
    <n v="6607.4"/>
    <n v="469.13"/>
  </r>
  <r>
    <s v="E"/>
    <s v="C"/>
    <s v="OFF"/>
    <d v="2018-08-01T00:00:00"/>
    <x v="1"/>
    <d v="2018-05-01T00:00:00"/>
    <n v="21594.97"/>
    <n v="-755.81"/>
  </r>
  <r>
    <s v="E"/>
    <s v="R"/>
    <s v="ON"/>
    <d v="2018-11-01T00:00:00"/>
    <x v="0"/>
    <d v="2018-05-01T00:00:00"/>
    <n v="32831.22"/>
    <n v="2331.19"/>
  </r>
  <r>
    <s v="E"/>
    <s v="R"/>
    <s v="OFF"/>
    <d v="2018-11-01T00:00:00"/>
    <x v="1"/>
    <d v="2018-05-01T00:00:00"/>
    <n v="119815.09"/>
    <n v="-4194.3900000000003"/>
  </r>
  <r>
    <s v="E"/>
    <s v="R"/>
    <s v="OFF"/>
    <d v="2018-11-01T00:00:00"/>
    <x v="10"/>
    <d v="2018-05-01T00:00:00"/>
    <n v="114644.53"/>
    <n v="7452.79"/>
  </r>
  <r>
    <s v="E"/>
    <s v="R"/>
    <s v="OFF"/>
    <d v="2018-11-01T00:00:00"/>
    <x v="11"/>
    <d v="2018-05-01T00:00:00"/>
    <n v="5170.5600000000004"/>
    <n v="336.11"/>
  </r>
  <r>
    <s v="E"/>
    <s v="R"/>
    <s v="OFF"/>
    <d v="2018-11-01T00:00:00"/>
    <x v="0"/>
    <d v="2018-05-01T00:00:00"/>
    <n v="119815.09"/>
    <n v="4194.3900000000003"/>
  </r>
  <r>
    <s v="E"/>
    <s v="R"/>
    <s v="MID"/>
    <d v="2018-11-01T00:00:00"/>
    <x v="1"/>
    <d v="2018-05-01T00:00:00"/>
    <n v="34109.019999999997"/>
    <n v="-1773.74"/>
  </r>
  <r>
    <s v="E"/>
    <s v="R"/>
    <s v="MID"/>
    <d v="2018-11-01T00:00:00"/>
    <x v="12"/>
    <d v="2018-05-01T00:00:00"/>
    <n v="32637.03"/>
    <n v="3067.85"/>
  </r>
  <r>
    <s v="E"/>
    <s v="R"/>
    <s v="MID"/>
    <d v="2018-11-01T00:00:00"/>
    <x v="13"/>
    <d v="2018-05-01T00:00:00"/>
    <n v="1471.99"/>
    <n v="138.33000000000001"/>
  </r>
  <r>
    <s v="E"/>
    <s v="R"/>
    <s v="MID"/>
    <d v="2018-11-01T00:00:00"/>
    <x v="0"/>
    <d v="2018-05-01T00:00:00"/>
    <n v="34109.019999999997"/>
    <n v="1773.74"/>
  </r>
  <r>
    <s v="E"/>
    <s v="C"/>
    <s v="ON"/>
    <d v="2018-09-01T00:00:00"/>
    <x v="1"/>
    <d v="2018-05-01T00:00:00"/>
    <n v="138672.91"/>
    <n v="-9845.7999999999993"/>
  </r>
  <r>
    <s v="E"/>
    <s v="R"/>
    <s v="ON"/>
    <d v="2018-11-01T00:00:00"/>
    <x v="1"/>
    <d v="2018-05-01T00:00:00"/>
    <n v="198906.32"/>
    <n v="-14123.2"/>
  </r>
  <r>
    <s v="E"/>
    <s v="R"/>
    <s v="ON"/>
    <d v="2018-11-01T00:00:00"/>
    <x v="8"/>
    <d v="2018-05-01T00:00:00"/>
    <n v="190322.88"/>
    <n v="25122.53"/>
  </r>
  <r>
    <s v="E"/>
    <s v="R"/>
    <s v="ON"/>
    <d v="2018-11-01T00:00:00"/>
    <x v="1"/>
    <d v="2018-05-01T00:00:00"/>
    <n v="35882.26"/>
    <n v="-2547.8200000000002"/>
  </r>
  <r>
    <s v="E"/>
    <s v="R"/>
    <s v="ON"/>
    <d v="2018-11-01T00:00:00"/>
    <x v="8"/>
    <d v="2018-05-01T00:00:00"/>
    <n v="34333.839999999997"/>
    <n v="4532.0200000000004"/>
  </r>
  <r>
    <s v="E"/>
    <s v="R"/>
    <s v="ON"/>
    <d v="2018-11-01T00:00:00"/>
    <x v="9"/>
    <d v="2018-05-01T00:00:00"/>
    <n v="1548.42"/>
    <n v="204.38"/>
  </r>
  <r>
    <s v="E"/>
    <s v="R"/>
    <s v="ON"/>
    <d v="2018-11-01T00:00:00"/>
    <x v="0"/>
    <d v="2018-05-01T00:00:00"/>
    <n v="35882.26"/>
    <n v="2547.8200000000002"/>
  </r>
  <r>
    <s v="E"/>
    <s v="R"/>
    <s v="OFF"/>
    <d v="2018-11-01T00:00:00"/>
    <x v="1"/>
    <d v="2018-05-01T00:00:00"/>
    <n v="120218.83"/>
    <n v="-4208.6099999999997"/>
  </r>
  <r>
    <s v="E"/>
    <s v="R"/>
    <s v="OFF"/>
    <d v="2018-11-01T00:00:00"/>
    <x v="10"/>
    <d v="2018-05-01T00:00:00"/>
    <n v="115030.85"/>
    <n v="7477.96"/>
  </r>
  <r>
    <s v="E"/>
    <s v="R"/>
    <s v="OFF"/>
    <d v="2018-11-01T00:00:00"/>
    <x v="11"/>
    <d v="2018-05-01T00:00:00"/>
    <n v="5187.9799999999996"/>
    <n v="337.21"/>
  </r>
  <r>
    <s v="E"/>
    <s v="R"/>
    <s v="OFF"/>
    <d v="2018-11-01T00:00:00"/>
    <x v="0"/>
    <d v="2018-05-01T00:00:00"/>
    <n v="120218.83"/>
    <n v="4208.6099999999997"/>
  </r>
  <r>
    <s v="E"/>
    <s v="R"/>
    <s v="MID"/>
    <d v="2018-11-01T00:00:00"/>
    <x v="1"/>
    <d v="2018-05-01T00:00:00"/>
    <n v="37788.93"/>
    <n v="-1965.02"/>
  </r>
  <r>
    <s v="E"/>
    <s v="R"/>
    <s v="MID"/>
    <d v="2018-11-01T00:00:00"/>
    <x v="12"/>
    <d v="2018-05-01T00:00:00"/>
    <n v="36158.19"/>
    <n v="3398.88"/>
  </r>
  <r>
    <s v="E"/>
    <s v="R"/>
    <s v="MID"/>
    <d v="2018-11-01T00:00:00"/>
    <x v="13"/>
    <d v="2018-05-01T00:00:00"/>
    <n v="1630.74"/>
    <n v="153.21"/>
  </r>
  <r>
    <s v="E"/>
    <s v="R"/>
    <s v="MID"/>
    <d v="2018-11-01T00:00:00"/>
    <x v="0"/>
    <d v="2018-05-01T00:00:00"/>
    <n v="37788.93"/>
    <n v="1965.02"/>
  </r>
  <r>
    <s v="E"/>
    <s v="R"/>
    <s v="ON"/>
    <d v="2018-09-01T00:00:00"/>
    <x v="1"/>
    <d v="2018-05-01T00:00:00"/>
    <n v="375.74"/>
    <n v="-26.68"/>
  </r>
  <r>
    <s v="E"/>
    <s v="R"/>
    <s v="ON"/>
    <d v="2018-09-01T00:00:00"/>
    <x v="8"/>
    <d v="2018-05-01T00:00:00"/>
    <n v="359.53"/>
    <n v="47.46"/>
  </r>
  <r>
    <s v="E"/>
    <s v="R"/>
    <s v="ON"/>
    <d v="2018-09-01T00:00:00"/>
    <x v="9"/>
    <d v="2018-05-01T00:00:00"/>
    <n v="16.21"/>
    <n v="2.14"/>
  </r>
  <r>
    <s v="E"/>
    <s v="R"/>
    <s v="ON"/>
    <d v="2018-09-01T00:00:00"/>
    <x v="0"/>
    <d v="2018-05-01T00:00:00"/>
    <n v="375.74"/>
    <n v="26.68"/>
  </r>
  <r>
    <s v="E"/>
    <s v="R"/>
    <s v="OFF"/>
    <d v="2018-09-01T00:00:00"/>
    <x v="1"/>
    <d v="2018-05-01T00:00:00"/>
    <n v="878.56"/>
    <n v="-30.75"/>
  </r>
  <r>
    <s v="E"/>
    <s v="R"/>
    <s v="OFF"/>
    <d v="2018-09-01T00:00:00"/>
    <x v="10"/>
    <d v="2018-05-01T00:00:00"/>
    <n v="840.65"/>
    <n v="54.64"/>
  </r>
  <r>
    <s v="E"/>
    <s v="R"/>
    <s v="OFF"/>
    <d v="2018-09-01T00:00:00"/>
    <x v="11"/>
    <d v="2018-05-01T00:00:00"/>
    <n v="37.909999999999997"/>
    <n v="2.46"/>
  </r>
  <r>
    <s v="E"/>
    <s v="R"/>
    <s v="OFF"/>
    <d v="2018-09-01T00:00:00"/>
    <x v="0"/>
    <d v="2018-05-01T00:00:00"/>
    <n v="878.56"/>
    <n v="30.75"/>
  </r>
  <r>
    <s v="E"/>
    <s v="R"/>
    <s v="MID"/>
    <d v="2018-09-01T00:00:00"/>
    <x v="1"/>
    <d v="2018-05-01T00:00:00"/>
    <n v="259"/>
    <n v="-13.47"/>
  </r>
  <r>
    <s v="E"/>
    <s v="R"/>
    <s v="MID"/>
    <d v="2018-09-01T00:00:00"/>
    <x v="12"/>
    <d v="2018-05-01T00:00:00"/>
    <n v="247.82"/>
    <n v="23.3"/>
  </r>
  <r>
    <s v="E"/>
    <s v="R"/>
    <s v="MID"/>
    <d v="2018-09-01T00:00:00"/>
    <x v="13"/>
    <d v="2018-05-01T00:00:00"/>
    <n v="11.18"/>
    <n v="1.05"/>
  </r>
  <r>
    <s v="E"/>
    <s v="R"/>
    <s v="MID"/>
    <d v="2018-09-01T00:00:00"/>
    <x v="0"/>
    <d v="2018-05-01T00:00:00"/>
    <n v="259"/>
    <n v="13.47"/>
  </r>
  <r>
    <s v="E"/>
    <s v="C"/>
    <s v="ON"/>
    <d v="2018-09-01T00:00:00"/>
    <x v="1"/>
    <d v="2018-05-01T00:00:00"/>
    <n v="6639.17"/>
    <n v="-471.37"/>
  </r>
  <r>
    <s v="E"/>
    <s v="R"/>
    <s v="ON"/>
    <d v="2018-11-01T00:00:00"/>
    <x v="1"/>
    <d v="2018-05-01T00:00:00"/>
    <n v="59569.34"/>
    <n v="-4230.0600000000004"/>
  </r>
  <r>
    <s v="E"/>
    <s v="R"/>
    <s v="ON"/>
    <d v="2018-11-01T00:00:00"/>
    <x v="8"/>
    <d v="2018-05-01T00:00:00"/>
    <n v="56998.7"/>
    <n v="7523.79"/>
  </r>
  <r>
    <s v="E"/>
    <s v="R"/>
    <s v="ON"/>
    <d v="2018-11-01T00:00:00"/>
    <x v="9"/>
    <d v="2018-05-01T00:00:00"/>
    <n v="2570.64"/>
    <n v="339.37"/>
  </r>
  <r>
    <s v="E"/>
    <s v="R"/>
    <s v="ON"/>
    <d v="2018-11-01T00:00:00"/>
    <x v="0"/>
    <d v="2018-05-01T00:00:00"/>
    <n v="59569.34"/>
    <n v="4230.0600000000004"/>
  </r>
  <r>
    <s v="E"/>
    <s v="R"/>
    <s v="OFF"/>
    <d v="2018-11-01T00:00:00"/>
    <x v="1"/>
    <d v="2018-05-01T00:00:00"/>
    <n v="228883.32"/>
    <n v="-8013.11"/>
  </r>
  <r>
    <s v="E"/>
    <s v="R"/>
    <s v="OFF"/>
    <d v="2018-11-01T00:00:00"/>
    <x v="10"/>
    <d v="2018-05-01T00:00:00"/>
    <n v="219006.02"/>
    <n v="14237.32"/>
  </r>
  <r>
    <s v="E"/>
    <s v="R"/>
    <s v="OFF"/>
    <d v="2018-11-01T00:00:00"/>
    <x v="11"/>
    <d v="2018-05-01T00:00:00"/>
    <n v="9877.2999999999993"/>
    <n v="642"/>
  </r>
  <r>
    <s v="E"/>
    <s v="R"/>
    <s v="OFF"/>
    <d v="2018-11-01T00:00:00"/>
    <x v="0"/>
    <d v="2018-05-01T00:00:00"/>
    <n v="228883.32"/>
    <n v="8013.11"/>
  </r>
  <r>
    <s v="E"/>
    <s v="R"/>
    <s v="MID"/>
    <d v="2018-11-01T00:00:00"/>
    <x v="1"/>
    <d v="2018-05-01T00:00:00"/>
    <n v="62692.62"/>
    <n v="-3259.93"/>
  </r>
  <r>
    <s v="E"/>
    <s v="R"/>
    <s v="MID"/>
    <d v="2018-11-01T00:00:00"/>
    <x v="12"/>
    <d v="2018-05-01T00:00:00"/>
    <n v="59987.28"/>
    <n v="5638.84"/>
  </r>
  <r>
    <s v="E"/>
    <s v="R"/>
    <s v="MID"/>
    <d v="2018-11-01T00:00:00"/>
    <x v="13"/>
    <d v="2018-05-01T00:00:00"/>
    <n v="2705.34"/>
    <n v="254.25"/>
  </r>
  <r>
    <s v="E"/>
    <s v="R"/>
    <s v="MID"/>
    <d v="2018-11-01T00:00:00"/>
    <x v="0"/>
    <d v="2018-05-01T00:00:00"/>
    <n v="62692.62"/>
    <n v="3259.93"/>
  </r>
  <r>
    <s v="E"/>
    <s v="C"/>
    <s v="ON"/>
    <d v="2018-11-01T00:00:00"/>
    <x v="1"/>
    <d v="2018-05-01T00:00:00"/>
    <n v="10012.81"/>
    <n v="-710.91"/>
  </r>
  <r>
    <s v="E"/>
    <s v="C"/>
    <s v="ON"/>
    <d v="2018-11-01T00:00:00"/>
    <x v="8"/>
    <d v="2018-05-01T00:00:00"/>
    <n v="9580.7199999999993"/>
    <n v="1264.68"/>
  </r>
  <r>
    <s v="E"/>
    <s v="C"/>
    <s v="ON"/>
    <d v="2018-11-01T00:00:00"/>
    <x v="9"/>
    <d v="2018-05-01T00:00:00"/>
    <n v="432.09"/>
    <n v="57.02"/>
  </r>
  <r>
    <s v="E"/>
    <s v="C"/>
    <s v="ON"/>
    <d v="2018-11-01T00:00:00"/>
    <x v="0"/>
    <d v="2018-05-01T00:00:00"/>
    <n v="10012.81"/>
    <n v="710.91"/>
  </r>
  <r>
    <s v="E"/>
    <s v="C"/>
    <s v="OFF"/>
    <d v="2018-11-01T00:00:00"/>
    <x v="1"/>
    <d v="2018-05-01T00:00:00"/>
    <n v="30841.91"/>
    <n v="-1079.46"/>
  </r>
  <r>
    <s v="E"/>
    <s v="C"/>
    <s v="OFF"/>
    <d v="2018-11-01T00:00:00"/>
    <x v="10"/>
    <d v="2018-05-01T00:00:00"/>
    <n v="29510.95"/>
    <n v="1918.21"/>
  </r>
  <r>
    <s v="E"/>
    <s v="R"/>
    <s v="ON"/>
    <d v="2018-11-01T00:00:00"/>
    <x v="0"/>
    <d v="2018-05-01T00:00:00"/>
    <n v="48002.26"/>
    <n v="3408.17"/>
  </r>
  <r>
    <s v="E"/>
    <s v="R"/>
    <s v="OFF"/>
    <d v="2018-11-01T00:00:00"/>
    <x v="1"/>
    <d v="2018-05-01T00:00:00"/>
    <n v="216931.66"/>
    <n v="-7592.52"/>
  </r>
  <r>
    <s v="E"/>
    <s v="R"/>
    <s v="OFF"/>
    <d v="2018-11-01T00:00:00"/>
    <x v="10"/>
    <d v="2018-05-01T00:00:00"/>
    <n v="207570.2"/>
    <n v="13492.11"/>
  </r>
  <r>
    <s v="E"/>
    <s v="R"/>
    <s v="OFF"/>
    <d v="2018-11-01T00:00:00"/>
    <x v="11"/>
    <d v="2018-05-01T00:00:00"/>
    <n v="9361.4599999999991"/>
    <n v="608.5"/>
  </r>
  <r>
    <s v="E"/>
    <s v="R"/>
    <s v="OFF"/>
    <d v="2018-11-01T00:00:00"/>
    <x v="0"/>
    <d v="2018-05-01T00:00:00"/>
    <n v="216931.66"/>
    <n v="7592.52"/>
  </r>
  <r>
    <s v="E"/>
    <s v="R"/>
    <s v="MID"/>
    <d v="2018-11-01T00:00:00"/>
    <x v="1"/>
    <d v="2018-05-01T00:00:00"/>
    <n v="53150.15"/>
    <n v="-2763.89"/>
  </r>
  <r>
    <s v="E"/>
    <s v="R"/>
    <s v="MID"/>
    <d v="2018-11-01T00:00:00"/>
    <x v="12"/>
    <d v="2018-05-01T00:00:00"/>
    <n v="50856.52"/>
    <n v="4780.46"/>
  </r>
  <r>
    <s v="E"/>
    <s v="R"/>
    <s v="MID"/>
    <d v="2018-11-01T00:00:00"/>
    <x v="13"/>
    <d v="2018-05-01T00:00:00"/>
    <n v="2293.63"/>
    <n v="215.55"/>
  </r>
  <r>
    <s v="E"/>
    <s v="R"/>
    <s v="MID"/>
    <d v="2018-11-01T00:00:00"/>
    <x v="0"/>
    <d v="2018-05-01T00:00:00"/>
    <n v="53150.15"/>
    <n v="2763.89"/>
  </r>
  <r>
    <s v="E"/>
    <s v="C"/>
    <s v="OFF"/>
    <d v="2018-11-01T00:00:00"/>
    <x v="11"/>
    <d v="2018-05-01T00:00:00"/>
    <n v="1330.96"/>
    <n v="86.48"/>
  </r>
  <r>
    <s v="E"/>
    <s v="C"/>
    <s v="OFF"/>
    <d v="2018-11-01T00:00:00"/>
    <x v="0"/>
    <d v="2018-05-01T00:00:00"/>
    <n v="30841.91"/>
    <n v="1079.46"/>
  </r>
  <r>
    <s v="E"/>
    <s v="C"/>
    <s v="ON"/>
    <d v="2018-09-01T00:00:00"/>
    <x v="1"/>
    <d v="2018-05-01T00:00:00"/>
    <n v="41079.620000000003"/>
    <n v="-2916.64"/>
  </r>
  <r>
    <s v="E"/>
    <s v="C"/>
    <s v="ON"/>
    <d v="2018-09-01T00:00:00"/>
    <x v="8"/>
    <d v="2018-05-01T00:00:00"/>
    <n v="39306.89"/>
    <n v="5188.54"/>
  </r>
  <r>
    <s v="E"/>
    <s v="C"/>
    <s v="ON"/>
    <d v="2018-09-01T00:00:00"/>
    <x v="9"/>
    <d v="2018-05-01T00:00:00"/>
    <n v="1772.73"/>
    <n v="234.02"/>
  </r>
  <r>
    <s v="E"/>
    <s v="C"/>
    <s v="ON"/>
    <d v="2018-09-01T00:00:00"/>
    <x v="0"/>
    <d v="2018-05-01T00:00:00"/>
    <n v="41079.620000000003"/>
    <n v="2916.64"/>
  </r>
  <r>
    <s v="E"/>
    <s v="C"/>
    <s v="OFF"/>
    <d v="2018-09-01T00:00:00"/>
    <x v="1"/>
    <d v="2018-05-01T00:00:00"/>
    <n v="100269.84"/>
    <n v="-3509.43"/>
  </r>
  <r>
    <s v="E"/>
    <s v="C"/>
    <s v="OFF"/>
    <d v="2018-09-01T00:00:00"/>
    <x v="10"/>
    <d v="2018-05-01T00:00:00"/>
    <n v="95942.83"/>
    <n v="6236.33"/>
  </r>
  <r>
    <s v="E"/>
    <s v="C"/>
    <s v="OFF"/>
    <d v="2018-09-01T00:00:00"/>
    <x v="11"/>
    <d v="2018-05-01T00:00:00"/>
    <n v="4327.01"/>
    <n v="281.26"/>
  </r>
  <r>
    <s v="E"/>
    <s v="C"/>
    <s v="OFF"/>
    <d v="2018-09-01T00:00:00"/>
    <x v="0"/>
    <d v="2018-05-01T00:00:00"/>
    <n v="100269.84"/>
    <n v="3509.43"/>
  </r>
  <r>
    <s v="E"/>
    <s v="C"/>
    <s v="MID"/>
    <d v="2018-09-01T00:00:00"/>
    <x v="13"/>
    <d v="2018-05-01T00:00:00"/>
    <n v="1424.95"/>
    <n v="133.96"/>
  </r>
  <r>
    <s v="E"/>
    <s v="C"/>
    <s v="MID"/>
    <d v="2018-09-01T00:00:00"/>
    <x v="0"/>
    <d v="2018-05-01T00:00:00"/>
    <n v="33020.129999999997"/>
    <n v="1717.09"/>
  </r>
  <r>
    <s v="E"/>
    <s v="C"/>
    <s v="MID"/>
    <d v="2018-09-01T00:00:00"/>
    <x v="1"/>
    <d v="2018-05-01T00:00:00"/>
    <n v="33020.129999999997"/>
    <n v="-1717.09"/>
  </r>
  <r>
    <s v="E"/>
    <s v="C"/>
    <s v="MID"/>
    <d v="2018-09-01T00:00:00"/>
    <x v="12"/>
    <d v="2018-05-01T00:00:00"/>
    <n v="31595.18"/>
    <n v="2969.92"/>
  </r>
  <r>
    <s v="E"/>
    <s v="C"/>
    <s v="ON"/>
    <d v="2018-11-01T00:00:00"/>
    <x v="2"/>
    <d v="2018-11-01T00:00:00"/>
    <n v="41169.17"/>
    <n v="5434.39"/>
  </r>
  <r>
    <s v="E"/>
    <s v="C"/>
    <s v="ON"/>
    <d v="2018-11-01T00:00:00"/>
    <x v="3"/>
    <d v="2018-11-01T00:00:00"/>
    <n v="1856.8"/>
    <n v="245.1"/>
  </r>
  <r>
    <s v="E"/>
    <s v="C"/>
    <s v="ON"/>
    <d v="2018-11-01T00:00:00"/>
    <x v="0"/>
    <d v="2018-11-01T00:00:00"/>
    <n v="43025.97"/>
    <n v="3054.73"/>
  </r>
  <r>
    <s v="E"/>
    <s v="C"/>
    <s v="OFF"/>
    <d v="2018-11-01T00:00:00"/>
    <x v="0"/>
    <d v="2018-11-01T00:00:00"/>
    <n v="131095.97"/>
    <n v="4588.25"/>
  </r>
  <r>
    <s v="E"/>
    <s v="C"/>
    <s v="OFF"/>
    <d v="2018-11-01T00:00:00"/>
    <x v="6"/>
    <d v="2018-11-01T00:00:00"/>
    <n v="125438.75"/>
    <n v="8153.56"/>
  </r>
  <r>
    <s v="E"/>
    <s v="C"/>
    <s v="OFF"/>
    <d v="2018-11-01T00:00:00"/>
    <x v="7"/>
    <d v="2018-11-01T00:00:00"/>
    <n v="5657.22"/>
    <n v="367.74"/>
  </r>
  <r>
    <s v="E"/>
    <s v="C"/>
    <s v="OFF"/>
    <d v="2018-11-01T00:00:00"/>
    <x v="1"/>
    <d v="2018-11-01T00:00:00"/>
    <n v="131095.97"/>
    <n v="-4588.25"/>
  </r>
  <r>
    <s v="E"/>
    <s v="R"/>
    <s v="OFF"/>
    <d v="2018-11-01T00:00:00"/>
    <x v="1"/>
    <d v="2018-11-01T00:00:00"/>
    <n v="34952.449999999997"/>
    <n v="-1223.28"/>
  </r>
  <r>
    <s v="E"/>
    <s v="R"/>
    <s v="OFF"/>
    <d v="2018-11-01T00:00:00"/>
    <x v="6"/>
    <d v="2018-11-01T00:00:00"/>
    <n v="33444.120000000003"/>
    <n v="2173.87"/>
  </r>
  <r>
    <s v="E"/>
    <s v="R"/>
    <s v="OFF"/>
    <d v="2018-11-01T00:00:00"/>
    <x v="7"/>
    <d v="2018-11-01T00:00:00"/>
    <n v="1508.33"/>
    <n v="98.08"/>
  </r>
  <r>
    <s v="E"/>
    <s v="C"/>
    <s v="OFF"/>
    <d v="2018-08-01T00:00:00"/>
    <x v="10"/>
    <d v="2018-05-01T00:00:00"/>
    <n v="20663.05"/>
    <n v="1343.12"/>
  </r>
  <r>
    <s v="E"/>
    <s v="C"/>
    <s v="OFF"/>
    <d v="2018-08-01T00:00:00"/>
    <x v="11"/>
    <d v="2018-05-01T00:00:00"/>
    <n v="931.92"/>
    <n v="60.58"/>
  </r>
  <r>
    <s v="E"/>
    <s v="C"/>
    <s v="OFF"/>
    <d v="2018-08-01T00:00:00"/>
    <x v="0"/>
    <d v="2018-05-01T00:00:00"/>
    <n v="21594.97"/>
    <n v="755.81"/>
  </r>
  <r>
    <s v="E"/>
    <s v="C"/>
    <s v="MID"/>
    <d v="2018-08-01T00:00:00"/>
    <x v="1"/>
    <d v="2018-05-01T00:00:00"/>
    <n v="5811.34"/>
    <n v="-302.14"/>
  </r>
  <r>
    <s v="E"/>
    <s v="C"/>
    <s v="MID"/>
    <d v="2018-08-01T00:00:00"/>
    <x v="12"/>
    <d v="2018-05-01T00:00:00"/>
    <n v="5560.58"/>
    <n v="522.70000000000005"/>
  </r>
  <r>
    <s v="E"/>
    <s v="C"/>
    <s v="MID"/>
    <d v="2018-08-01T00:00:00"/>
    <x v="13"/>
    <d v="2018-05-01T00:00:00"/>
    <n v="250.76"/>
    <n v="23.61"/>
  </r>
  <r>
    <s v="E"/>
    <s v="C"/>
    <s v="MID"/>
    <d v="2018-08-01T00:00:00"/>
    <x v="0"/>
    <d v="2018-05-01T00:00:00"/>
    <n v="5811.34"/>
    <n v="302.14"/>
  </r>
  <r>
    <s v="E"/>
    <s v="C"/>
    <s v="ON"/>
    <d v="2018-07-01T00:00:00"/>
    <x v="1"/>
    <d v="2018-05-01T00:00:00"/>
    <n v="21789.95"/>
    <n v="-1547.1"/>
  </r>
  <r>
    <s v="E"/>
    <s v="C"/>
    <s v="ON"/>
    <d v="2018-07-01T00:00:00"/>
    <x v="8"/>
    <d v="2018-05-01T00:00:00"/>
    <n v="20849.650000000001"/>
    <n v="2752.15"/>
  </r>
  <r>
    <s v="E"/>
    <s v="C"/>
    <s v="ON"/>
    <d v="2018-07-01T00:00:00"/>
    <x v="9"/>
    <d v="2018-05-01T00:00:00"/>
    <n v="940.3"/>
    <n v="124.13"/>
  </r>
  <r>
    <s v="E"/>
    <s v="C"/>
    <s v="ON"/>
    <d v="2018-07-01T00:00:00"/>
    <x v="0"/>
    <d v="2018-05-01T00:00:00"/>
    <n v="21789.95"/>
    <n v="1547.1"/>
  </r>
  <r>
    <s v="E"/>
    <s v="C"/>
    <s v="OFF"/>
    <d v="2018-07-01T00:00:00"/>
    <x v="1"/>
    <d v="2018-05-01T00:00:00"/>
    <n v="36311.589999999997"/>
    <n v="-1270.92"/>
  </r>
  <r>
    <s v="E"/>
    <s v="C"/>
    <s v="OFF"/>
    <d v="2018-07-01T00:00:00"/>
    <x v="10"/>
    <d v="2018-05-01T00:00:00"/>
    <n v="34744.58"/>
    <n v="2258.37"/>
  </r>
  <r>
    <s v="E"/>
    <s v="C"/>
    <s v="OFF"/>
    <d v="2018-07-01T00:00:00"/>
    <x v="11"/>
    <d v="2018-05-01T00:00:00"/>
    <n v="1567.01"/>
    <n v="101.83"/>
  </r>
  <r>
    <s v="E"/>
    <s v="C"/>
    <s v="OFF"/>
    <d v="2018-07-01T00:00:00"/>
    <x v="0"/>
    <d v="2018-05-01T00:00:00"/>
    <n v="36311.589999999997"/>
    <n v="1270.92"/>
  </r>
  <r>
    <s v="E"/>
    <s v="C"/>
    <s v="MID"/>
    <d v="2018-07-01T00:00:00"/>
    <x v="1"/>
    <d v="2018-05-01T00:00:00"/>
    <n v="15434.99"/>
    <n v="-802.57"/>
  </r>
  <r>
    <s v="E"/>
    <s v="C"/>
    <s v="MID"/>
    <d v="2018-07-01T00:00:00"/>
    <x v="12"/>
    <d v="2018-05-01T00:00:00"/>
    <n v="14768.93"/>
    <n v="1388.27"/>
  </r>
  <r>
    <s v="E"/>
    <s v="C"/>
    <s v="MID"/>
    <d v="2018-07-01T00:00:00"/>
    <x v="13"/>
    <d v="2018-05-01T00:00:00"/>
    <n v="666.06"/>
    <n v="62.6"/>
  </r>
  <r>
    <s v="E"/>
    <s v="C"/>
    <s v="MID"/>
    <d v="2018-07-01T00:00:00"/>
    <x v="0"/>
    <d v="2018-05-01T00:00:00"/>
    <n v="15434.99"/>
    <n v="802.57"/>
  </r>
  <r>
    <s v="E"/>
    <s v="C"/>
    <s v="ON"/>
    <d v="2018-07-01T00:00:00"/>
    <x v="1"/>
    <d v="2018-05-01T00:00:00"/>
    <n v="32633.919999999998"/>
    <n v="-2316.96"/>
  </r>
  <r>
    <s v="E"/>
    <s v="C"/>
    <s v="ON"/>
    <d v="2018-07-01T00:00:00"/>
    <x v="8"/>
    <d v="2018-05-01T00:00:00"/>
    <n v="31225.66"/>
    <n v="4121.78"/>
  </r>
  <r>
    <s v="E"/>
    <s v="C"/>
    <s v="ON"/>
    <d v="2018-07-01T00:00:00"/>
    <x v="9"/>
    <d v="2018-05-01T00:00:00"/>
    <n v="1408.26"/>
    <n v="185.92"/>
  </r>
  <r>
    <s v="E"/>
    <s v="C"/>
    <s v="ON"/>
    <d v="2018-07-01T00:00:00"/>
    <x v="0"/>
    <d v="2018-05-01T00:00:00"/>
    <n v="32633.919999999998"/>
    <n v="2316.96"/>
  </r>
  <r>
    <s v="E"/>
    <s v="C"/>
    <s v="OFF"/>
    <d v="2018-07-01T00:00:00"/>
    <x v="1"/>
    <d v="2018-05-01T00:00:00"/>
    <n v="63318.99"/>
    <n v="-2216.1"/>
  </r>
  <r>
    <s v="E"/>
    <s v="C"/>
    <s v="OFF"/>
    <d v="2018-07-01T00:00:00"/>
    <x v="10"/>
    <d v="2018-05-01T00:00:00"/>
    <n v="60586.54"/>
    <n v="3938.11"/>
  </r>
  <r>
    <s v="E"/>
    <s v="C"/>
    <s v="OFF"/>
    <d v="2018-07-01T00:00:00"/>
    <x v="11"/>
    <d v="2018-05-01T00:00:00"/>
    <n v="2732.45"/>
    <n v="177.57"/>
  </r>
  <r>
    <s v="E"/>
    <s v="C"/>
    <s v="OFF"/>
    <d v="2018-07-01T00:00:00"/>
    <x v="0"/>
    <d v="2018-05-01T00:00:00"/>
    <n v="63318.99"/>
    <n v="2216.1"/>
  </r>
  <r>
    <s v="E"/>
    <s v="C"/>
    <s v="MID"/>
    <d v="2018-07-01T00:00:00"/>
    <x v="12"/>
    <d v="2018-05-01T00:00:00"/>
    <n v="22562.25"/>
    <n v="2120.83"/>
  </r>
  <r>
    <s v="E"/>
    <s v="C"/>
    <s v="MID"/>
    <d v="2018-07-01T00:00:00"/>
    <x v="13"/>
    <d v="2018-05-01T00:00:00"/>
    <n v="1017.54"/>
    <n v="95.63"/>
  </r>
  <r>
    <s v="E"/>
    <s v="C"/>
    <s v="MID"/>
    <d v="2018-07-01T00:00:00"/>
    <x v="0"/>
    <d v="2018-05-01T00:00:00"/>
    <n v="23579.79"/>
    <n v="1226.1300000000001"/>
  </r>
  <r>
    <s v="E"/>
    <s v="C"/>
    <s v="MID"/>
    <d v="2018-07-01T00:00:00"/>
    <x v="1"/>
    <d v="2018-05-01T00:00:00"/>
    <n v="23579.79"/>
    <n v="-1226.1300000000001"/>
  </r>
  <r>
    <s v="E"/>
    <s v="C"/>
    <s v="ON"/>
    <d v="2019-03-01T00:00:00"/>
    <x v="1"/>
    <d v="2018-11-01T00:00:00"/>
    <n v="29.97"/>
    <n v="-2.13"/>
  </r>
  <r>
    <s v="E"/>
    <s v="C"/>
    <s v="ON"/>
    <d v="2019-03-01T00:00:00"/>
    <x v="0"/>
    <d v="2018-11-01T00:00:00"/>
    <n v="29.97"/>
    <n v="2.13"/>
  </r>
  <r>
    <s v="E"/>
    <s v="C"/>
    <s v="ON"/>
    <d v="2019-03-01T00:00:00"/>
    <x v="2"/>
    <d v="2018-11-01T00:00:00"/>
    <n v="29"/>
    <n v="3.83"/>
  </r>
  <r>
    <s v="E"/>
    <s v="C"/>
    <s v="ON"/>
    <d v="2019-03-01T00:00:00"/>
    <x v="3"/>
    <d v="2018-11-01T00:00:00"/>
    <n v="0.97"/>
    <n v="0.13"/>
  </r>
  <r>
    <s v="E"/>
    <s v="C"/>
    <s v="OFF"/>
    <d v="2019-03-01T00:00:00"/>
    <x v="0"/>
    <d v="2018-11-01T00:00:00"/>
    <n v="99.2"/>
    <n v="3.47"/>
  </r>
  <r>
    <s v="E"/>
    <s v="C"/>
    <s v="OFF"/>
    <d v="2019-03-01T00:00:00"/>
    <x v="6"/>
    <d v="2018-11-01T00:00:00"/>
    <n v="96"/>
    <n v="6.24"/>
  </r>
  <r>
    <s v="E"/>
    <s v="R"/>
    <s v="ON"/>
    <d v="2019-08-01T00:00:00"/>
    <x v="2"/>
    <d v="2018-01-01T00:00:00"/>
    <n v="-18.600000000000001"/>
    <n v="-2.4500000000000002"/>
  </r>
  <r>
    <s v="E"/>
    <s v="R"/>
    <s v="ON"/>
    <d v="2019-08-01T00:00:00"/>
    <x v="3"/>
    <d v="2018-01-01T00:00:00"/>
    <n v="-0.84"/>
    <n v="-0.12"/>
  </r>
  <r>
    <s v="E"/>
    <s v="R"/>
    <s v="ON"/>
    <d v="2019-08-01T00:00:00"/>
    <x v="1"/>
    <d v="2018-01-01T00:00:00"/>
    <n v="-19.440000000000001"/>
    <n v="1.04"/>
  </r>
  <r>
    <s v="E"/>
    <s v="R"/>
    <s v="ON"/>
    <d v="2019-08-01T00:00:00"/>
    <x v="0"/>
    <d v="2018-01-01T00:00:00"/>
    <n v="-19.440000000000001"/>
    <n v="-1.04"/>
  </r>
  <r>
    <s v="E"/>
    <s v="R"/>
    <s v="OFF"/>
    <d v="2019-08-01T00:00:00"/>
    <x v="0"/>
    <d v="2018-01-01T00:00:00"/>
    <n v="-61.22"/>
    <n v="-1.6"/>
  </r>
  <r>
    <s v="E"/>
    <s v="R"/>
    <s v="OFF"/>
    <d v="2019-08-01T00:00:00"/>
    <x v="6"/>
    <d v="2018-01-01T00:00:00"/>
    <n v="-58.58"/>
    <n v="-3.81"/>
  </r>
  <r>
    <s v="E"/>
    <s v="R"/>
    <s v="OFF"/>
    <d v="2019-08-01T00:00:00"/>
    <x v="7"/>
    <d v="2018-01-01T00:00:00"/>
    <n v="-2.64"/>
    <n v="-0.18"/>
  </r>
  <r>
    <s v="E"/>
    <s v="R"/>
    <s v="OFF"/>
    <d v="2019-08-01T00:00:00"/>
    <x v="1"/>
    <d v="2018-01-01T00:00:00"/>
    <n v="-61.22"/>
    <n v="1.6"/>
  </r>
  <r>
    <s v="E"/>
    <s v="R"/>
    <s v="MID"/>
    <d v="2019-08-01T00:00:00"/>
    <x v="0"/>
    <d v="2018-01-01T00:00:00"/>
    <n v="-22.78"/>
    <n v="-0.88"/>
  </r>
  <r>
    <s v="E"/>
    <s v="R"/>
    <s v="MID"/>
    <d v="2019-08-01T00:00:00"/>
    <x v="4"/>
    <d v="2018-01-01T00:00:00"/>
    <n v="-21.79"/>
    <n v="-2.0699999999999998"/>
  </r>
  <r>
    <s v="E"/>
    <s v="R"/>
    <s v="MID"/>
    <d v="2019-08-01T00:00:00"/>
    <x v="5"/>
    <d v="2018-01-01T00:00:00"/>
    <n v="-0.99"/>
    <n v="-0.09"/>
  </r>
  <r>
    <s v="E"/>
    <s v="R"/>
    <s v="MID"/>
    <d v="2019-08-01T00:00:00"/>
    <x v="1"/>
    <d v="2018-01-01T00:00:00"/>
    <n v="-22.78"/>
    <n v="0.88"/>
  </r>
  <r>
    <s v="E"/>
    <s v="R"/>
    <s v="ON"/>
    <d v="2018-11-01T00:00:00"/>
    <x v="0"/>
    <d v="2018-11-01T00:00:00"/>
    <n v="10410.219999999999"/>
    <n v="739.09"/>
  </r>
  <r>
    <s v="E"/>
    <s v="R"/>
    <s v="ON"/>
    <d v="2018-11-01T00:00:00"/>
    <x v="1"/>
    <d v="2018-11-01T00:00:00"/>
    <n v="10410.219999999999"/>
    <n v="-739.09"/>
  </r>
  <r>
    <s v="E"/>
    <s v="R"/>
    <s v="ON"/>
    <d v="2018-11-01T00:00:00"/>
    <x v="2"/>
    <d v="2018-11-01T00:00:00"/>
    <n v="9960.99"/>
    <n v="1314.8"/>
  </r>
  <r>
    <s v="E"/>
    <s v="R"/>
    <s v="ON"/>
    <d v="2018-11-01T00:00:00"/>
    <x v="3"/>
    <d v="2018-11-01T00:00:00"/>
    <n v="449.23"/>
    <n v="59.35"/>
  </r>
  <r>
    <s v="E"/>
    <s v="R"/>
    <s v="OFF"/>
    <d v="2018-11-01T00:00:00"/>
    <x v="6"/>
    <d v="2018-11-01T00:00:00"/>
    <n v="32829.18"/>
    <n v="2133.9499999999998"/>
  </r>
  <r>
    <s v="E"/>
    <s v="R"/>
    <s v="OFF"/>
    <d v="2018-11-01T00:00:00"/>
    <x v="7"/>
    <d v="2018-11-01T00:00:00"/>
    <n v="1480.55"/>
    <n v="96.23"/>
  </r>
  <r>
    <s v="E"/>
    <s v="R"/>
    <s v="OFF"/>
    <d v="2018-11-01T00:00:00"/>
    <x v="0"/>
    <d v="2018-11-01T00:00:00"/>
    <n v="34309.730000000003"/>
    <n v="1200.73"/>
  </r>
  <r>
    <s v="E"/>
    <s v="R"/>
    <s v="OFF"/>
    <d v="2018-11-01T00:00:00"/>
    <x v="1"/>
    <d v="2018-11-01T00:00:00"/>
    <n v="34309.730000000003"/>
    <n v="-1200.73"/>
  </r>
  <r>
    <s v="E"/>
    <s v="R"/>
    <s v="MID"/>
    <d v="2018-11-01T00:00:00"/>
    <x v="0"/>
    <d v="2018-11-01T00:00:00"/>
    <n v="10848.4"/>
    <n v="564.1"/>
  </r>
  <r>
    <s v="E"/>
    <s v="R"/>
    <s v="MID"/>
    <d v="2018-11-01T00:00:00"/>
    <x v="1"/>
    <d v="2018-11-01T00:00:00"/>
    <n v="10848.4"/>
    <n v="-564.1"/>
  </r>
  <r>
    <s v="E"/>
    <s v="R"/>
    <s v="MID"/>
    <d v="2018-11-01T00:00:00"/>
    <x v="4"/>
    <d v="2018-11-01T00:00:00"/>
    <n v="10380.32"/>
    <n v="975.82"/>
  </r>
  <r>
    <s v="E"/>
    <s v="R"/>
    <s v="MID"/>
    <d v="2018-11-01T00:00:00"/>
    <x v="5"/>
    <d v="2018-11-01T00:00:00"/>
    <n v="468.08"/>
    <n v="44.09"/>
  </r>
  <r>
    <s v="E"/>
    <s v="R"/>
    <s v="ON"/>
    <d v="2018-11-01T00:00:00"/>
    <x v="0"/>
    <d v="2018-11-01T00:00:00"/>
    <n v="13.55"/>
    <n v="0.96"/>
  </r>
  <r>
    <s v="E"/>
    <s v="R"/>
    <s v="ON"/>
    <d v="2018-11-01T00:00:00"/>
    <x v="1"/>
    <d v="2018-11-01T00:00:00"/>
    <n v="13.55"/>
    <n v="-0.96"/>
  </r>
  <r>
    <s v="E"/>
    <s v="R"/>
    <s v="ON"/>
    <d v="2018-11-01T00:00:00"/>
    <x v="2"/>
    <d v="2018-11-01T00:00:00"/>
    <n v="12.97"/>
    <n v="1.71"/>
  </r>
  <r>
    <s v="E"/>
    <s v="R"/>
    <s v="ON"/>
    <d v="2018-11-01T00:00:00"/>
    <x v="3"/>
    <d v="2018-11-01T00:00:00"/>
    <n v="0.57999999999999996"/>
    <n v="0.08"/>
  </r>
  <r>
    <s v="E"/>
    <s v="R"/>
    <s v="OFF"/>
    <d v="2018-11-01T00:00:00"/>
    <x v="6"/>
    <d v="2018-11-01T00:00:00"/>
    <n v="37.200000000000003"/>
    <n v="2.42"/>
  </r>
  <r>
    <s v="E"/>
    <s v="R"/>
    <s v="OFF"/>
    <d v="2018-11-01T00:00:00"/>
    <x v="7"/>
    <d v="2018-11-01T00:00:00"/>
    <n v="1.68"/>
    <n v="0.11"/>
  </r>
  <r>
    <s v="E"/>
    <s v="R"/>
    <s v="OFF"/>
    <d v="2018-11-01T00:00:00"/>
    <x v="0"/>
    <d v="2018-11-01T00:00:00"/>
    <n v="38.880000000000003"/>
    <n v="1.36"/>
  </r>
  <r>
    <s v="E"/>
    <s v="R"/>
    <s v="OFF"/>
    <d v="2018-11-01T00:00:00"/>
    <x v="1"/>
    <d v="2018-11-01T00:00:00"/>
    <n v="38.880000000000003"/>
    <n v="-1.36"/>
  </r>
  <r>
    <s v="E"/>
    <s v="R"/>
    <s v="MID"/>
    <d v="2018-11-01T00:00:00"/>
    <x v="0"/>
    <d v="2018-11-01T00:00:00"/>
    <n v="14.46"/>
    <n v="0.75"/>
  </r>
  <r>
    <s v="E"/>
    <s v="R"/>
    <s v="MID"/>
    <d v="2018-11-01T00:00:00"/>
    <x v="1"/>
    <d v="2018-11-01T00:00:00"/>
    <n v="14.46"/>
    <n v="-0.75"/>
  </r>
  <r>
    <s v="E"/>
    <s v="R"/>
    <s v="ON"/>
    <d v="2018-11-01T00:00:00"/>
    <x v="0"/>
    <d v="2018-11-01T00:00:00"/>
    <n v="42.44"/>
    <n v="3"/>
  </r>
  <r>
    <s v="E"/>
    <s v="R"/>
    <s v="ON"/>
    <d v="2018-11-01T00:00:00"/>
    <x v="1"/>
    <d v="2018-11-01T00:00:00"/>
    <n v="42.44"/>
    <n v="-3"/>
  </r>
  <r>
    <s v="E"/>
    <s v="R"/>
    <s v="ON"/>
    <d v="2018-11-01T00:00:00"/>
    <x v="2"/>
    <d v="2018-11-01T00:00:00"/>
    <n v="40.6"/>
    <n v="5.36"/>
  </r>
  <r>
    <s v="E"/>
    <s v="R"/>
    <s v="ON"/>
    <d v="2018-11-01T00:00:00"/>
    <x v="3"/>
    <d v="2018-11-01T00:00:00"/>
    <n v="1.84"/>
    <n v="0.24"/>
  </r>
  <r>
    <s v="E"/>
    <s v="R"/>
    <s v="OFF"/>
    <d v="2018-11-01T00:00:00"/>
    <x v="6"/>
    <d v="2018-11-01T00:00:00"/>
    <n v="133.24"/>
    <n v="8.66"/>
  </r>
  <r>
    <s v="E"/>
    <s v="R"/>
    <s v="OFF"/>
    <d v="2018-11-01T00:00:00"/>
    <x v="7"/>
    <d v="2018-11-01T00:00:00"/>
    <n v="6"/>
    <n v="0.39"/>
  </r>
  <r>
    <s v="E"/>
    <s v="R"/>
    <s v="OFF"/>
    <d v="2018-11-01T00:00:00"/>
    <x v="0"/>
    <d v="2018-11-01T00:00:00"/>
    <n v="139.24"/>
    <n v="4.87"/>
  </r>
  <r>
    <s v="E"/>
    <s v="R"/>
    <s v="OFF"/>
    <d v="2018-11-01T00:00:00"/>
    <x v="1"/>
    <d v="2018-11-01T00:00:00"/>
    <n v="139.24"/>
    <n v="-4.87"/>
  </r>
  <r>
    <s v="E"/>
    <s v="R"/>
    <s v="MID"/>
    <d v="2018-11-01T00:00:00"/>
    <x v="5"/>
    <d v="2018-11-01T00:00:00"/>
    <n v="1.86"/>
    <n v="0.17"/>
  </r>
  <r>
    <s v="E"/>
    <s v="R"/>
    <s v="OFF"/>
    <d v="2018-11-01T00:00:00"/>
    <x v="0"/>
    <d v="2018-11-01T00:00:00"/>
    <n v="67.53"/>
    <n v="2.36"/>
  </r>
  <r>
    <s v="E"/>
    <s v="R"/>
    <s v="OFF"/>
    <d v="2018-11-01T00:00:00"/>
    <x v="1"/>
    <d v="2018-11-01T00:00:00"/>
    <n v="67.53"/>
    <n v="-2.36"/>
  </r>
  <r>
    <s v="E"/>
    <s v="R"/>
    <s v="OFF"/>
    <d v="2018-11-01T00:00:00"/>
    <x v="6"/>
    <d v="2018-11-01T00:00:00"/>
    <n v="64.62"/>
    <n v="4.2"/>
  </r>
  <r>
    <s v="E"/>
    <s v="R"/>
    <s v="OFF"/>
    <d v="2018-11-01T00:00:00"/>
    <x v="7"/>
    <d v="2018-11-01T00:00:00"/>
    <n v="2.91"/>
    <n v="0.19"/>
  </r>
  <r>
    <s v="E"/>
    <s v="R"/>
    <s v="ON"/>
    <d v="2018-11-01T00:00:00"/>
    <x v="0"/>
    <d v="2018-11-01T00:00:00"/>
    <n v="21571.39"/>
    <n v="1531.49"/>
  </r>
  <r>
    <s v="E"/>
    <s v="R"/>
    <s v="ON"/>
    <d v="2018-11-01T00:00:00"/>
    <x v="1"/>
    <d v="2018-11-01T00:00:00"/>
    <n v="21571.39"/>
    <n v="-1531.49"/>
  </r>
  <r>
    <s v="E"/>
    <s v="R"/>
    <s v="ON"/>
    <d v="2018-11-01T00:00:00"/>
    <x v="2"/>
    <d v="2018-11-01T00:00:00"/>
    <n v="20640.63"/>
    <n v="2724.61"/>
  </r>
  <r>
    <s v="E"/>
    <s v="R"/>
    <s v="ON"/>
    <d v="2018-11-01T00:00:00"/>
    <x v="3"/>
    <d v="2018-11-01T00:00:00"/>
    <n v="930.76"/>
    <n v="122.94"/>
  </r>
  <r>
    <s v="E"/>
    <s v="C"/>
    <s v="MID"/>
    <d v="2018-11-01T00:00:00"/>
    <x v="13"/>
    <d v="2018-05-01T00:00:00"/>
    <n v="840.74"/>
    <n v="79.040000000000006"/>
  </r>
  <r>
    <s v="E"/>
    <s v="C"/>
    <s v="MID"/>
    <d v="2018-11-01T00:00:00"/>
    <x v="0"/>
    <d v="2018-05-01T00:00:00"/>
    <n v="19481.900000000001"/>
    <n v="1013.04"/>
  </r>
  <r>
    <s v="E"/>
    <s v="R"/>
    <s v="ON"/>
    <d v="2018-11-01T00:00:00"/>
    <x v="9"/>
    <d v="2018-05-01T00:00:00"/>
    <n v="8583.44"/>
    <n v="1133.06"/>
  </r>
  <r>
    <s v="E"/>
    <s v="R"/>
    <s v="ON"/>
    <d v="2018-11-01T00:00:00"/>
    <x v="0"/>
    <d v="2018-05-01T00:00:00"/>
    <n v="198906.32"/>
    <n v="14123.2"/>
  </r>
  <r>
    <s v="E"/>
    <s v="R"/>
    <s v="OFF"/>
    <d v="2018-11-01T00:00:00"/>
    <x v="1"/>
    <d v="2018-05-01T00:00:00"/>
    <n v="768148.88"/>
    <n v="-26887.54"/>
  </r>
  <r>
    <s v="E"/>
    <s v="R"/>
    <s v="OFF"/>
    <d v="2018-11-01T00:00:00"/>
    <x v="10"/>
    <d v="2018-05-01T00:00:00"/>
    <n v="735000.23"/>
    <n v="47777.33"/>
  </r>
  <r>
    <s v="E"/>
    <s v="R"/>
    <s v="OFF"/>
    <d v="2018-11-01T00:00:00"/>
    <x v="11"/>
    <d v="2018-05-01T00:00:00"/>
    <n v="33148.65"/>
    <n v="2154.91"/>
  </r>
  <r>
    <s v="E"/>
    <s v="R"/>
    <s v="OFF"/>
    <d v="2018-11-01T00:00:00"/>
    <x v="0"/>
    <d v="2018-05-01T00:00:00"/>
    <n v="768148.88"/>
    <n v="26887.54"/>
  </r>
  <r>
    <s v="E"/>
    <s v="R"/>
    <s v="MID"/>
    <d v="2018-11-01T00:00:00"/>
    <x v="1"/>
    <d v="2018-05-01T00:00:00"/>
    <n v="228308.77"/>
    <n v="-11872.04"/>
  </r>
  <r>
    <s v="E"/>
    <s v="R"/>
    <s v="MID"/>
    <d v="2018-11-01T00:00:00"/>
    <x v="12"/>
    <d v="2018-05-01T00:00:00"/>
    <n v="218456.55"/>
    <n v="20535.11"/>
  </r>
  <r>
    <s v="E"/>
    <s v="R"/>
    <s v="MID"/>
    <d v="2018-11-01T00:00:00"/>
    <x v="13"/>
    <d v="2018-05-01T00:00:00"/>
    <n v="9852.2199999999993"/>
    <n v="926.09"/>
  </r>
  <r>
    <s v="E"/>
    <s v="R"/>
    <s v="MID"/>
    <d v="2018-11-01T00:00:00"/>
    <x v="0"/>
    <d v="2018-05-01T00:00:00"/>
    <n v="228308.77"/>
    <n v="11872.04"/>
  </r>
  <r>
    <s v="E"/>
    <s v="R"/>
    <s v="ON"/>
    <d v="2018-11-01T00:00:00"/>
    <x v="1"/>
    <d v="2018-05-01T00:00:00"/>
    <n v="50560.14"/>
    <n v="-3590.29"/>
  </r>
  <r>
    <s v="E"/>
    <s v="R"/>
    <s v="ON"/>
    <d v="2018-11-01T00:00:00"/>
    <x v="8"/>
    <d v="2018-05-01T00:00:00"/>
    <n v="48378.31"/>
    <n v="6385.85"/>
  </r>
  <r>
    <s v="E"/>
    <s v="R"/>
    <s v="ON"/>
    <d v="2018-11-01T00:00:00"/>
    <x v="9"/>
    <d v="2018-05-01T00:00:00"/>
    <n v="2181.83"/>
    <n v="288.14"/>
  </r>
  <r>
    <s v="E"/>
    <s v="R"/>
    <s v="ON"/>
    <d v="2018-11-01T00:00:00"/>
    <x v="0"/>
    <d v="2018-05-01T00:00:00"/>
    <n v="50560.14"/>
    <n v="3590.29"/>
  </r>
  <r>
    <s v="E"/>
    <s v="R"/>
    <s v="OFF"/>
    <d v="2018-11-01T00:00:00"/>
    <x v="1"/>
    <d v="2018-05-01T00:00:00"/>
    <n v="206265.89"/>
    <n v="-7221.17"/>
  </r>
  <r>
    <s v="E"/>
    <s v="R"/>
    <s v="OFF"/>
    <d v="2018-11-01T00:00:00"/>
    <x v="10"/>
    <d v="2018-05-01T00:00:00"/>
    <n v="197364.75"/>
    <n v="12830.55"/>
  </r>
  <r>
    <s v="E"/>
    <s v="R"/>
    <s v="OFF"/>
    <d v="2018-11-01T00:00:00"/>
    <x v="11"/>
    <d v="2018-05-01T00:00:00"/>
    <n v="8901.14"/>
    <n v="578.64"/>
  </r>
  <r>
    <s v="E"/>
    <s v="R"/>
    <s v="OFF"/>
    <d v="2018-11-01T00:00:00"/>
    <x v="0"/>
    <d v="2018-05-01T00:00:00"/>
    <n v="206265.89"/>
    <n v="7221.17"/>
  </r>
  <r>
    <s v="E"/>
    <s v="R"/>
    <s v="MID"/>
    <d v="2018-11-01T00:00:00"/>
    <x v="0"/>
    <d v="2018-05-01T00:00:00"/>
    <n v="52606.37"/>
    <n v="2735.41"/>
  </r>
  <r>
    <s v="E"/>
    <s v="R"/>
    <s v="MID"/>
    <d v="2018-11-01T00:00:00"/>
    <x v="1"/>
    <d v="2018-05-01T00:00:00"/>
    <n v="52606.37"/>
    <n v="-2735.41"/>
  </r>
  <r>
    <s v="E"/>
    <s v="R"/>
    <s v="MID"/>
    <d v="2018-11-01T00:00:00"/>
    <x v="12"/>
    <d v="2018-05-01T00:00:00"/>
    <n v="50336.19"/>
    <n v="4731.5200000000004"/>
  </r>
  <r>
    <s v="E"/>
    <s v="R"/>
    <s v="MID"/>
    <d v="2018-11-01T00:00:00"/>
    <x v="13"/>
    <d v="2018-05-01T00:00:00"/>
    <n v="2270.1799999999998"/>
    <n v="213.29"/>
  </r>
  <r>
    <s v="E"/>
    <s v="C"/>
    <s v="OFF"/>
    <d v="2019-03-01T00:00:00"/>
    <x v="7"/>
    <d v="2018-11-01T00:00:00"/>
    <n v="3.2"/>
    <n v="0.21"/>
  </r>
  <r>
    <s v="E"/>
    <s v="C"/>
    <s v="OFF"/>
    <d v="2019-03-01T00:00:00"/>
    <x v="1"/>
    <d v="2018-11-01T00:00:00"/>
    <n v="99.2"/>
    <n v="-3.47"/>
  </r>
  <r>
    <s v="E"/>
    <s v="C"/>
    <s v="MID"/>
    <d v="2019-03-01T00:00:00"/>
    <x v="1"/>
    <d v="2018-11-01T00:00:00"/>
    <n v="36.17"/>
    <n v="-1.88"/>
  </r>
  <r>
    <s v="E"/>
    <s v="C"/>
    <s v="MID"/>
    <d v="2019-03-01T00:00:00"/>
    <x v="0"/>
    <d v="2018-11-01T00:00:00"/>
    <n v="36.17"/>
    <n v="1.88"/>
  </r>
  <r>
    <s v="E"/>
    <s v="C"/>
    <s v="MID"/>
    <d v="2019-03-01T00:00:00"/>
    <x v="4"/>
    <d v="2018-11-01T00:00:00"/>
    <n v="35"/>
    <n v="3.29"/>
  </r>
  <r>
    <s v="E"/>
    <s v="C"/>
    <s v="MID"/>
    <d v="2019-03-01T00:00:00"/>
    <x v="5"/>
    <d v="2018-11-01T00:00:00"/>
    <n v="1.17"/>
    <n v="0.11"/>
  </r>
  <r>
    <s v="E"/>
    <s v="R"/>
    <s v="ON"/>
    <d v="2018-11-01T00:00:00"/>
    <x v="1"/>
    <d v="2018-05-01T00:00:00"/>
    <n v="221.34"/>
    <n v="-15.72"/>
  </r>
  <r>
    <s v="E"/>
    <s v="R"/>
    <s v="ON"/>
    <d v="2018-11-01T00:00:00"/>
    <x v="8"/>
    <d v="2018-05-01T00:00:00"/>
    <n v="211.79"/>
    <n v="27.96"/>
  </r>
  <r>
    <s v="E"/>
    <s v="R"/>
    <s v="ON"/>
    <d v="2018-11-01T00:00:00"/>
    <x v="9"/>
    <d v="2018-05-01T00:00:00"/>
    <n v="9.5500000000000007"/>
    <n v="1.26"/>
  </r>
  <r>
    <s v="E"/>
    <s v="R"/>
    <s v="ON"/>
    <d v="2018-11-01T00:00:00"/>
    <x v="0"/>
    <d v="2018-05-01T00:00:00"/>
    <n v="221.34"/>
    <n v="15.72"/>
  </r>
  <r>
    <s v="E"/>
    <s v="R"/>
    <s v="OFF"/>
    <d v="2018-11-01T00:00:00"/>
    <x v="1"/>
    <d v="2018-05-01T00:00:00"/>
    <n v="885.18"/>
    <n v="-30.98"/>
  </r>
  <r>
    <s v="E"/>
    <s v="R"/>
    <s v="OFF"/>
    <d v="2018-11-01T00:00:00"/>
    <x v="10"/>
    <d v="2018-05-01T00:00:00"/>
    <n v="846.98"/>
    <n v="55.05"/>
  </r>
  <r>
    <s v="E"/>
    <s v="R"/>
    <s v="OFF"/>
    <d v="2018-11-01T00:00:00"/>
    <x v="11"/>
    <d v="2018-05-01T00:00:00"/>
    <n v="38.200000000000003"/>
    <n v="2.48"/>
  </r>
  <r>
    <s v="E"/>
    <s v="R"/>
    <s v="OFF"/>
    <d v="2018-11-01T00:00:00"/>
    <x v="0"/>
    <d v="2018-05-01T00:00:00"/>
    <n v="885.18"/>
    <n v="30.98"/>
  </r>
  <r>
    <s v="E"/>
    <s v="R"/>
    <s v="MID"/>
    <d v="2018-11-01T00:00:00"/>
    <x v="1"/>
    <d v="2018-05-01T00:00:00"/>
    <n v="214.49"/>
    <n v="-11.15"/>
  </r>
  <r>
    <s v="E"/>
    <s v="R"/>
    <s v="MID"/>
    <d v="2018-11-01T00:00:00"/>
    <x v="12"/>
    <d v="2018-05-01T00:00:00"/>
    <n v="205.23"/>
    <n v="19.29"/>
  </r>
  <r>
    <s v="E"/>
    <s v="R"/>
    <s v="MID"/>
    <d v="2018-11-01T00:00:00"/>
    <x v="13"/>
    <d v="2018-05-01T00:00:00"/>
    <n v="9.26"/>
    <n v="0.87"/>
  </r>
  <r>
    <s v="E"/>
    <s v="R"/>
    <s v="MID"/>
    <d v="2018-11-01T00:00:00"/>
    <x v="0"/>
    <d v="2018-05-01T00:00:00"/>
    <n v="214.49"/>
    <n v="11.15"/>
  </r>
  <r>
    <s v="E"/>
    <s v="C"/>
    <s v="ON"/>
    <d v="2018-11-01T00:00:00"/>
    <x v="1"/>
    <d v="2018-05-01T00:00:00"/>
    <n v="67546.37"/>
    <n v="-4795.79"/>
  </r>
  <r>
    <s v="E"/>
    <s v="C"/>
    <s v="ON"/>
    <d v="2018-11-01T00:00:00"/>
    <x v="8"/>
    <d v="2018-05-01T00:00:00"/>
    <n v="64631.43"/>
    <n v="8531.2999999999993"/>
  </r>
  <r>
    <s v="E"/>
    <s v="C"/>
    <s v="ON"/>
    <d v="2018-11-01T00:00:00"/>
    <x v="9"/>
    <d v="2018-05-01T00:00:00"/>
    <n v="2914.94"/>
    <n v="384.74"/>
  </r>
  <r>
    <s v="E"/>
    <s v="C"/>
    <s v="ON"/>
    <d v="2018-11-01T00:00:00"/>
    <x v="0"/>
    <d v="2018-05-01T00:00:00"/>
    <n v="67546.37"/>
    <n v="4795.79"/>
  </r>
  <r>
    <s v="E"/>
    <s v="C"/>
    <s v="OFF"/>
    <d v="2018-11-01T00:00:00"/>
    <x v="1"/>
    <d v="2018-05-01T00:00:00"/>
    <n v="147507.26"/>
    <n v="-5162.95"/>
  </r>
  <r>
    <s v="E"/>
    <s v="C"/>
    <s v="OFF"/>
    <d v="2018-11-01T00:00:00"/>
    <x v="10"/>
    <d v="2018-05-01T00:00:00"/>
    <n v="141141.76999999999"/>
    <n v="9174.42"/>
  </r>
  <r>
    <s v="E"/>
    <s v="C"/>
    <s v="OFF"/>
    <d v="2018-11-01T00:00:00"/>
    <x v="11"/>
    <d v="2018-05-01T00:00:00"/>
    <n v="6365.49"/>
    <n v="413.79"/>
  </r>
  <r>
    <s v="E"/>
    <s v="C"/>
    <s v="OFF"/>
    <d v="2018-11-01T00:00:00"/>
    <x v="0"/>
    <d v="2018-05-01T00:00:00"/>
    <n v="147507.26"/>
    <n v="5162.95"/>
  </r>
  <r>
    <s v="E"/>
    <s v="C"/>
    <s v="MID"/>
    <d v="2018-11-01T00:00:00"/>
    <x v="1"/>
    <d v="2018-05-01T00:00:00"/>
    <n v="58673.43"/>
    <n v="-3051.09"/>
  </r>
  <r>
    <s v="E"/>
    <s v="C"/>
    <s v="MID"/>
    <d v="2018-11-01T00:00:00"/>
    <x v="12"/>
    <d v="2018-05-01T00:00:00"/>
    <n v="56141.42"/>
    <n v="5277.34"/>
  </r>
  <r>
    <s v="E"/>
    <s v="C"/>
    <s v="MID"/>
    <d v="2018-11-01T00:00:00"/>
    <x v="13"/>
    <d v="2018-05-01T00:00:00"/>
    <n v="2532.0100000000002"/>
    <n v="237.96"/>
  </r>
  <r>
    <s v="E"/>
    <s v="C"/>
    <s v="MID"/>
    <d v="2018-11-01T00:00:00"/>
    <x v="0"/>
    <d v="2018-05-01T00:00:00"/>
    <n v="58673.43"/>
    <n v="3051.09"/>
  </r>
  <r>
    <s v="E"/>
    <s v="R"/>
    <s v="ON"/>
    <d v="2018-11-01T00:00:00"/>
    <x v="1"/>
    <d v="2018-05-01T00:00:00"/>
    <n v="48002.26"/>
    <n v="-3408.17"/>
  </r>
  <r>
    <s v="E"/>
    <s v="R"/>
    <s v="ON"/>
    <d v="2018-11-01T00:00:00"/>
    <x v="8"/>
    <d v="2018-05-01T00:00:00"/>
    <n v="45930.7"/>
    <n v="6062.95"/>
  </r>
  <r>
    <s v="E"/>
    <s v="R"/>
    <s v="ON"/>
    <d v="2018-11-01T00:00:00"/>
    <x v="9"/>
    <d v="2018-05-01T00:00:00"/>
    <n v="2071.56"/>
    <n v="273.49"/>
  </r>
  <r>
    <s v="E"/>
    <s v="C"/>
    <s v="ON"/>
    <d v="2018-11-01T00:00:00"/>
    <x v="1"/>
    <d v="2018-05-01T00:00:00"/>
    <n v="25300.35"/>
    <n v="-1796.38"/>
  </r>
  <r>
    <s v="E"/>
    <s v="C"/>
    <s v="ON"/>
    <d v="2018-11-01T00:00:00"/>
    <x v="8"/>
    <d v="2018-05-01T00:00:00"/>
    <n v="24208.5"/>
    <n v="3195.54"/>
  </r>
  <r>
    <s v="E"/>
    <s v="C"/>
    <s v="ON"/>
    <d v="2018-11-01T00:00:00"/>
    <x v="9"/>
    <d v="2018-05-01T00:00:00"/>
    <n v="1091.8499999999999"/>
    <n v="144.13999999999999"/>
  </r>
  <r>
    <s v="E"/>
    <s v="C"/>
    <s v="ON"/>
    <d v="2018-11-01T00:00:00"/>
    <x v="0"/>
    <d v="2018-05-01T00:00:00"/>
    <n v="25300.35"/>
    <n v="1796.38"/>
  </r>
  <r>
    <s v="E"/>
    <s v="C"/>
    <s v="OFF"/>
    <d v="2018-11-01T00:00:00"/>
    <x v="1"/>
    <d v="2018-05-01T00:00:00"/>
    <n v="57835.81"/>
    <n v="-2024.43"/>
  </r>
  <r>
    <s v="E"/>
    <s v="C"/>
    <s v="OFF"/>
    <d v="2018-11-01T00:00:00"/>
    <x v="10"/>
    <d v="2018-05-01T00:00:00"/>
    <n v="55339.95"/>
    <n v="3597.32"/>
  </r>
  <r>
    <s v="E"/>
    <s v="C"/>
    <s v="OFF"/>
    <d v="2018-11-01T00:00:00"/>
    <x v="11"/>
    <d v="2018-05-01T00:00:00"/>
    <n v="2495.86"/>
    <n v="162.19999999999999"/>
  </r>
  <r>
    <s v="E"/>
    <s v="C"/>
    <s v="OFF"/>
    <d v="2018-11-01T00:00:00"/>
    <x v="0"/>
    <d v="2018-05-01T00:00:00"/>
    <n v="57835.81"/>
    <n v="2024.43"/>
  </r>
  <r>
    <s v="E"/>
    <s v="C"/>
    <s v="MID"/>
    <d v="2018-11-01T00:00:00"/>
    <x v="1"/>
    <d v="2018-05-01T00:00:00"/>
    <n v="23536.13"/>
    <n v="-1223.8800000000001"/>
  </r>
  <r>
    <s v="E"/>
    <s v="C"/>
    <s v="MID"/>
    <d v="2018-11-01T00:00:00"/>
    <x v="12"/>
    <d v="2018-05-01T00:00:00"/>
    <n v="22520.48"/>
    <n v="2116.92"/>
  </r>
  <r>
    <s v="E"/>
    <s v="C"/>
    <s v="MID"/>
    <d v="2018-11-01T00:00:00"/>
    <x v="13"/>
    <d v="2018-05-01T00:00:00"/>
    <n v="1015.65"/>
    <n v="95.46"/>
  </r>
  <r>
    <s v="E"/>
    <s v="C"/>
    <s v="MID"/>
    <d v="2018-11-01T00:00:00"/>
    <x v="0"/>
    <d v="2018-05-01T00:00:00"/>
    <n v="23536.13"/>
    <n v="1223.8800000000001"/>
  </r>
  <r>
    <s v="E"/>
    <s v="R"/>
    <s v="ON"/>
    <d v="2018-11-01T00:00:00"/>
    <x v="1"/>
    <d v="2018-05-01T00:00:00"/>
    <n v="30408.22"/>
    <n v="-2158.91"/>
  </r>
  <r>
    <s v="E"/>
    <s v="R"/>
    <s v="ON"/>
    <d v="2018-11-01T00:00:00"/>
    <x v="8"/>
    <d v="2018-05-01T00:00:00"/>
    <n v="29095.94"/>
    <n v="3840.64"/>
  </r>
  <r>
    <s v="E"/>
    <s v="R"/>
    <s v="ON"/>
    <d v="2018-11-01T00:00:00"/>
    <x v="9"/>
    <d v="2018-05-01T00:00:00"/>
    <n v="1312.28"/>
    <n v="173.22"/>
  </r>
  <r>
    <s v="E"/>
    <s v="R"/>
    <s v="ON"/>
    <d v="2018-11-01T00:00:00"/>
    <x v="0"/>
    <d v="2018-05-01T00:00:00"/>
    <n v="30408.22"/>
    <n v="2158.91"/>
  </r>
  <r>
    <s v="E"/>
    <s v="R"/>
    <s v="OFF"/>
    <d v="2018-11-01T00:00:00"/>
    <x v="1"/>
    <d v="2018-05-01T00:00:00"/>
    <n v="135918.21"/>
    <n v="-4757.12"/>
  </r>
  <r>
    <s v="E"/>
    <s v="R"/>
    <s v="OFF"/>
    <d v="2018-11-01T00:00:00"/>
    <x v="10"/>
    <d v="2018-05-01T00:00:00"/>
    <n v="130052.84"/>
    <n v="8453.43"/>
  </r>
  <r>
    <s v="E"/>
    <s v="R"/>
    <s v="OFF"/>
    <d v="2018-11-01T00:00:00"/>
    <x v="11"/>
    <d v="2018-05-01T00:00:00"/>
    <n v="5865.37"/>
    <n v="381.33"/>
  </r>
  <r>
    <s v="E"/>
    <s v="R"/>
    <s v="OFF"/>
    <d v="2018-11-01T00:00:00"/>
    <x v="0"/>
    <d v="2018-05-01T00:00:00"/>
    <n v="135918.21"/>
    <n v="4757.12"/>
  </r>
  <r>
    <s v="E"/>
    <s v="R"/>
    <s v="MID"/>
    <d v="2018-11-01T00:00:00"/>
    <x v="1"/>
    <d v="2018-05-01T00:00:00"/>
    <n v="35307.760000000002"/>
    <n v="-1836.12"/>
  </r>
  <r>
    <s v="E"/>
    <s v="R"/>
    <s v="MID"/>
    <d v="2018-11-01T00:00:00"/>
    <x v="12"/>
    <d v="2018-05-01T00:00:00"/>
    <n v="33784.120000000003"/>
    <n v="3175.7"/>
  </r>
  <r>
    <s v="E"/>
    <s v="R"/>
    <s v="MID"/>
    <d v="2018-11-01T00:00:00"/>
    <x v="13"/>
    <d v="2018-05-01T00:00:00"/>
    <n v="1523.64"/>
    <n v="143.22"/>
  </r>
  <r>
    <s v="E"/>
    <s v="R"/>
    <s v="MID"/>
    <d v="2018-11-01T00:00:00"/>
    <x v="0"/>
    <d v="2018-05-01T00:00:00"/>
    <n v="35307.760000000002"/>
    <n v="1836.12"/>
  </r>
  <r>
    <s v="E"/>
    <s v="C"/>
    <s v="ON"/>
    <d v="2018-10-01T00:00:00"/>
    <x v="1"/>
    <d v="2018-05-01T00:00:00"/>
    <n v="8360.17"/>
    <n v="-593.58000000000004"/>
  </r>
  <r>
    <s v="E"/>
    <s v="C"/>
    <s v="ON"/>
    <d v="2018-10-01T00:00:00"/>
    <x v="8"/>
    <d v="2018-05-01T00:00:00"/>
    <n v="7999.37"/>
    <n v="1055.9100000000001"/>
  </r>
  <r>
    <s v="E"/>
    <s v="C"/>
    <s v="ON"/>
    <d v="2018-10-01T00:00:00"/>
    <x v="9"/>
    <d v="2018-05-01T00:00:00"/>
    <n v="360.8"/>
    <n v="47.65"/>
  </r>
  <r>
    <s v="E"/>
    <s v="C"/>
    <s v="ON"/>
    <d v="2018-10-01T00:00:00"/>
    <x v="0"/>
    <d v="2018-05-01T00:00:00"/>
    <n v="8360.17"/>
    <n v="593.58000000000004"/>
  </r>
  <r>
    <s v="E"/>
    <s v="C"/>
    <s v="OFF"/>
    <d v="2018-10-01T00:00:00"/>
    <x v="1"/>
    <d v="2018-05-01T00:00:00"/>
    <n v="23208.61"/>
    <n v="-812.32"/>
  </r>
  <r>
    <s v="E"/>
    <s v="C"/>
    <s v="OFF"/>
    <d v="2018-10-01T00:00:00"/>
    <x v="10"/>
    <d v="2018-05-01T00:00:00"/>
    <n v="22207.07"/>
    <n v="1443.45"/>
  </r>
  <r>
    <s v="E"/>
    <s v="C"/>
    <s v="OFF"/>
    <d v="2018-10-01T00:00:00"/>
    <x v="11"/>
    <d v="2018-05-01T00:00:00"/>
    <n v="1001.54"/>
    <n v="65.11"/>
  </r>
  <r>
    <s v="E"/>
    <s v="R"/>
    <s v="OFF"/>
    <d v="2018-10-01T00:00:00"/>
    <x v="11"/>
    <d v="2018-05-01T00:00:00"/>
    <n v="9.39"/>
    <n v="0.61"/>
  </r>
  <r>
    <s v="E"/>
    <s v="R"/>
    <s v="OFF"/>
    <d v="2018-10-01T00:00:00"/>
    <x v="0"/>
    <d v="2018-05-01T00:00:00"/>
    <n v="217.69"/>
    <n v="7.62"/>
  </r>
  <r>
    <s v="E"/>
    <s v="R"/>
    <s v="MID"/>
    <d v="2018-10-01T00:00:00"/>
    <x v="1"/>
    <d v="2018-05-01T00:00:00"/>
    <n v="78.28"/>
    <n v="-4.07"/>
  </r>
  <r>
    <s v="E"/>
    <s v="R"/>
    <s v="MID"/>
    <d v="2018-10-01T00:00:00"/>
    <x v="12"/>
    <d v="2018-05-01T00:00:00"/>
    <n v="74.900000000000006"/>
    <n v="7.04"/>
  </r>
  <r>
    <s v="E"/>
    <s v="R"/>
    <s v="MID"/>
    <d v="2018-10-01T00:00:00"/>
    <x v="13"/>
    <d v="2018-05-01T00:00:00"/>
    <n v="3.38"/>
    <n v="0.32"/>
  </r>
  <r>
    <s v="E"/>
    <s v="R"/>
    <s v="MID"/>
    <d v="2018-10-01T00:00:00"/>
    <x v="0"/>
    <d v="2018-05-01T00:00:00"/>
    <n v="78.28"/>
    <n v="4.07"/>
  </r>
  <r>
    <s v="E"/>
    <s v="C"/>
    <s v="ON"/>
    <d v="2018-09-01T00:00:00"/>
    <x v="1"/>
    <d v="2018-05-01T00:00:00"/>
    <n v="23149.08"/>
    <n v="-1643.57"/>
  </r>
  <r>
    <s v="E"/>
    <s v="C"/>
    <s v="ON"/>
    <d v="2018-09-01T00:00:00"/>
    <x v="8"/>
    <d v="2018-05-01T00:00:00"/>
    <n v="22150.14"/>
    <n v="2923.81"/>
  </r>
  <r>
    <s v="E"/>
    <s v="C"/>
    <s v="ON"/>
    <d v="2018-09-01T00:00:00"/>
    <x v="9"/>
    <d v="2018-05-01T00:00:00"/>
    <n v="998.94"/>
    <n v="131.87"/>
  </r>
  <r>
    <s v="E"/>
    <s v="C"/>
    <s v="ON"/>
    <d v="2018-09-01T00:00:00"/>
    <x v="0"/>
    <d v="2018-05-01T00:00:00"/>
    <n v="23149.08"/>
    <n v="1643.57"/>
  </r>
  <r>
    <s v="E"/>
    <s v="C"/>
    <s v="OFF"/>
    <d v="2018-09-01T00:00:00"/>
    <x v="1"/>
    <d v="2018-05-01T00:00:00"/>
    <n v="53684.03"/>
    <n v="-1878.99"/>
  </r>
  <r>
    <s v="E"/>
    <s v="C"/>
    <s v="OFF"/>
    <d v="2018-09-01T00:00:00"/>
    <x v="10"/>
    <d v="2018-05-01T00:00:00"/>
    <n v="51367.4"/>
    <n v="3338.84"/>
  </r>
  <r>
    <s v="E"/>
    <s v="C"/>
    <s v="OFF"/>
    <d v="2018-09-01T00:00:00"/>
    <x v="11"/>
    <d v="2018-05-01T00:00:00"/>
    <n v="2316.63"/>
    <n v="150.59"/>
  </r>
  <r>
    <s v="E"/>
    <s v="C"/>
    <s v="OFF"/>
    <d v="2018-09-01T00:00:00"/>
    <x v="0"/>
    <d v="2018-05-01T00:00:00"/>
    <n v="53684.03"/>
    <n v="1878.99"/>
  </r>
  <r>
    <s v="E"/>
    <s v="C"/>
    <s v="MID"/>
    <d v="2018-09-01T00:00:00"/>
    <x v="1"/>
    <d v="2018-05-01T00:00:00"/>
    <n v="18387.03"/>
    <n v="-956.07"/>
  </r>
  <r>
    <s v="E"/>
    <s v="C"/>
    <s v="MID"/>
    <d v="2018-09-01T00:00:00"/>
    <x v="12"/>
    <d v="2018-05-01T00:00:00"/>
    <n v="17593.560000000001"/>
    <n v="1653.78"/>
  </r>
  <r>
    <s v="E"/>
    <s v="C"/>
    <s v="MID"/>
    <d v="2018-09-01T00:00:00"/>
    <x v="13"/>
    <d v="2018-05-01T00:00:00"/>
    <n v="793.47"/>
    <n v="74.59"/>
  </r>
  <r>
    <s v="E"/>
    <s v="C"/>
    <s v="MID"/>
    <d v="2018-09-01T00:00:00"/>
    <x v="0"/>
    <d v="2018-05-01T00:00:00"/>
    <n v="18387.03"/>
    <n v="956.07"/>
  </r>
  <r>
    <s v="E"/>
    <s v="R"/>
    <s v="ON"/>
    <d v="2018-09-01T00:00:00"/>
    <x v="1"/>
    <d v="2018-05-01T00:00:00"/>
    <n v="62447.58"/>
    <n v="-4433.74"/>
  </r>
  <r>
    <s v="E"/>
    <s v="R"/>
    <s v="ON"/>
    <d v="2018-09-01T00:00:00"/>
    <x v="8"/>
    <d v="2018-05-01T00:00:00"/>
    <n v="59752.74"/>
    <n v="7887.39"/>
  </r>
  <r>
    <s v="E"/>
    <s v="R"/>
    <s v="ON"/>
    <d v="2018-09-01T00:00:00"/>
    <x v="9"/>
    <d v="2018-05-01T00:00:00"/>
    <n v="2694.84"/>
    <n v="355.73"/>
  </r>
  <r>
    <s v="E"/>
    <s v="R"/>
    <s v="ON"/>
    <d v="2018-09-01T00:00:00"/>
    <x v="0"/>
    <d v="2018-05-01T00:00:00"/>
    <n v="62447.58"/>
    <n v="4433.74"/>
  </r>
  <r>
    <s v="E"/>
    <s v="R"/>
    <s v="OFF"/>
    <d v="2018-09-01T00:00:00"/>
    <x v="1"/>
    <d v="2018-05-01T00:00:00"/>
    <n v="200906.67"/>
    <n v="-7031.77"/>
  </r>
  <r>
    <s v="E"/>
    <s v="R"/>
    <s v="OFF"/>
    <d v="2018-09-01T00:00:00"/>
    <x v="10"/>
    <d v="2018-05-01T00:00:00"/>
    <n v="192236.78"/>
    <n v="12495.42"/>
  </r>
  <r>
    <s v="E"/>
    <s v="R"/>
    <s v="OFF"/>
    <d v="2018-09-01T00:00:00"/>
    <x v="11"/>
    <d v="2018-05-01T00:00:00"/>
    <n v="8669.89"/>
    <n v="563.52"/>
  </r>
  <r>
    <s v="E"/>
    <s v="R"/>
    <s v="OFF"/>
    <d v="2018-09-01T00:00:00"/>
    <x v="0"/>
    <d v="2018-05-01T00:00:00"/>
    <n v="200906.67"/>
    <n v="7031.77"/>
  </r>
  <r>
    <s v="E"/>
    <s v="R"/>
    <s v="MID"/>
    <d v="2018-09-01T00:00:00"/>
    <x v="1"/>
    <d v="2018-05-01T00:00:00"/>
    <n v="56221.64"/>
    <n v="-2923.57"/>
  </r>
  <r>
    <s v="E"/>
    <s v="R"/>
    <s v="MID"/>
    <d v="2018-09-01T00:00:00"/>
    <x v="12"/>
    <d v="2018-05-01T00:00:00"/>
    <n v="53795.47"/>
    <n v="5056.72"/>
  </r>
  <r>
    <s v="E"/>
    <s v="R"/>
    <s v="MID"/>
    <d v="2018-09-01T00:00:00"/>
    <x v="13"/>
    <d v="2018-05-01T00:00:00"/>
    <n v="2426.17"/>
    <n v="228.12"/>
  </r>
  <r>
    <s v="E"/>
    <s v="R"/>
    <s v="MID"/>
    <d v="2018-09-01T00:00:00"/>
    <x v="0"/>
    <d v="2018-05-01T00:00:00"/>
    <n v="56221.64"/>
    <n v="2923.57"/>
  </r>
  <r>
    <s v="E"/>
    <s v="R"/>
    <s v="ON"/>
    <d v="2018-10-01T00:00:00"/>
    <x v="1"/>
    <d v="2018-05-01T00:00:00"/>
    <n v="163.55000000000001"/>
    <n v="-11.61"/>
  </r>
  <r>
    <s v="E"/>
    <s v="R"/>
    <s v="ON"/>
    <d v="2018-10-01T00:00:00"/>
    <x v="8"/>
    <d v="2018-05-01T00:00:00"/>
    <n v="156.49"/>
    <n v="20.66"/>
  </r>
  <r>
    <s v="E"/>
    <s v="R"/>
    <s v="ON"/>
    <d v="2018-10-01T00:00:00"/>
    <x v="9"/>
    <d v="2018-05-01T00:00:00"/>
    <n v="7.06"/>
    <n v="0.93"/>
  </r>
  <r>
    <s v="E"/>
    <s v="R"/>
    <s v="ON"/>
    <d v="2018-10-01T00:00:00"/>
    <x v="0"/>
    <d v="2018-05-01T00:00:00"/>
    <n v="163.55000000000001"/>
    <n v="11.61"/>
  </r>
  <r>
    <s v="E"/>
    <s v="R"/>
    <s v="OFF"/>
    <d v="2018-10-01T00:00:00"/>
    <x v="1"/>
    <d v="2018-05-01T00:00:00"/>
    <n v="603.28"/>
    <n v="-21.11"/>
  </r>
  <r>
    <s v="E"/>
    <s v="R"/>
    <s v="OFF"/>
    <d v="2018-10-01T00:00:00"/>
    <x v="10"/>
    <d v="2018-05-01T00:00:00"/>
    <n v="577.25"/>
    <n v="37.520000000000003"/>
  </r>
  <r>
    <s v="E"/>
    <s v="R"/>
    <s v="OFF"/>
    <d v="2018-10-01T00:00:00"/>
    <x v="11"/>
    <d v="2018-05-01T00:00:00"/>
    <n v="26.03"/>
    <n v="1.69"/>
  </r>
  <r>
    <s v="E"/>
    <s v="R"/>
    <s v="OFF"/>
    <d v="2018-10-01T00:00:00"/>
    <x v="0"/>
    <d v="2018-05-01T00:00:00"/>
    <n v="603.28"/>
    <n v="21.11"/>
  </r>
  <r>
    <s v="E"/>
    <s v="R"/>
    <s v="MID"/>
    <d v="2018-10-01T00:00:00"/>
    <x v="1"/>
    <d v="2018-05-01T00:00:00"/>
    <n v="160.18"/>
    <n v="-8.33"/>
  </r>
  <r>
    <s v="E"/>
    <s v="R"/>
    <s v="MID"/>
    <d v="2018-10-01T00:00:00"/>
    <x v="12"/>
    <d v="2018-05-01T00:00:00"/>
    <n v="153.27000000000001"/>
    <n v="14.41"/>
  </r>
  <r>
    <s v="E"/>
    <s v="R"/>
    <s v="MID"/>
    <d v="2018-10-01T00:00:00"/>
    <x v="13"/>
    <d v="2018-05-01T00:00:00"/>
    <n v="6.91"/>
    <n v="0.65"/>
  </r>
  <r>
    <s v="E"/>
    <s v="R"/>
    <s v="MID"/>
    <d v="2018-10-01T00:00:00"/>
    <x v="0"/>
    <d v="2018-05-01T00:00:00"/>
    <n v="160.18"/>
    <n v="8.33"/>
  </r>
  <r>
    <s v="E"/>
    <s v="R"/>
    <s v="ON"/>
    <d v="2018-10-01T00:00:00"/>
    <x v="1"/>
    <d v="2018-05-01T00:00:00"/>
    <n v="137542.69"/>
    <n v="-9765.5300000000007"/>
  </r>
  <r>
    <s v="E"/>
    <s v="R"/>
    <s v="ON"/>
    <d v="2018-10-01T00:00:00"/>
    <x v="8"/>
    <d v="2018-05-01T00:00:00"/>
    <n v="131607.14000000001"/>
    <n v="17372.14"/>
  </r>
  <r>
    <s v="E"/>
    <s v="R"/>
    <s v="ON"/>
    <d v="2018-10-01T00:00:00"/>
    <x v="9"/>
    <d v="2018-05-01T00:00:00"/>
    <n v="5935.55"/>
    <n v="783.44"/>
  </r>
  <r>
    <s v="E"/>
    <s v="R"/>
    <s v="ON"/>
    <d v="2018-10-01T00:00:00"/>
    <x v="0"/>
    <d v="2018-05-01T00:00:00"/>
    <n v="137542.69"/>
    <n v="9765.5300000000007"/>
  </r>
  <r>
    <s v="E"/>
    <s v="R"/>
    <s v="OFF"/>
    <d v="2018-10-01T00:00:00"/>
    <x v="1"/>
    <d v="2018-05-01T00:00:00"/>
    <n v="479426"/>
    <n v="-16779.78"/>
  </r>
  <r>
    <s v="E"/>
    <s v="R"/>
    <s v="OFF"/>
    <d v="2018-10-01T00:00:00"/>
    <x v="10"/>
    <d v="2018-05-01T00:00:00"/>
    <n v="458736.93"/>
    <n v="29817.919999999998"/>
  </r>
  <r>
    <s v="E"/>
    <s v="R"/>
    <s v="OFF"/>
    <d v="2018-10-01T00:00:00"/>
    <x v="11"/>
    <d v="2018-05-01T00:00:00"/>
    <n v="20689.07"/>
    <n v="1344.67"/>
  </r>
  <r>
    <s v="E"/>
    <s v="R"/>
    <s v="OFF"/>
    <d v="2018-10-01T00:00:00"/>
    <x v="0"/>
    <d v="2018-05-01T00:00:00"/>
    <n v="479426"/>
    <n v="16779.78"/>
  </r>
  <r>
    <s v="E"/>
    <s v="R"/>
    <s v="MID"/>
    <d v="2018-10-01T00:00:00"/>
    <x v="1"/>
    <d v="2018-05-01T00:00:00"/>
    <n v="132672.01"/>
    <n v="-6899.08"/>
  </r>
  <r>
    <s v="E"/>
    <s v="R"/>
    <s v="MID"/>
    <d v="2018-10-01T00:00:00"/>
    <x v="12"/>
    <d v="2018-05-01T00:00:00"/>
    <n v="126946.74"/>
    <n v="11933.12"/>
  </r>
  <r>
    <s v="E"/>
    <s v="R"/>
    <s v="MID"/>
    <d v="2018-10-01T00:00:00"/>
    <x v="13"/>
    <d v="2018-05-01T00:00:00"/>
    <n v="5725.27"/>
    <n v="538.16999999999996"/>
  </r>
  <r>
    <s v="E"/>
    <s v="R"/>
    <s v="MID"/>
    <d v="2018-10-01T00:00:00"/>
    <x v="0"/>
    <d v="2018-05-01T00:00:00"/>
    <n v="132672.01"/>
    <n v="6899.08"/>
  </r>
  <r>
    <s v="E"/>
    <s v="C"/>
    <s v="MID"/>
    <d v="2018-11-01T00:00:00"/>
    <x v="1"/>
    <d v="2018-05-01T00:00:00"/>
    <n v="9978.2800000000007"/>
    <n v="-518.86"/>
  </r>
  <r>
    <s v="E"/>
    <s v="C"/>
    <s v="MID"/>
    <d v="2018-11-01T00:00:00"/>
    <x v="12"/>
    <d v="2018-05-01T00:00:00"/>
    <n v="9547.7199999999993"/>
    <n v="897.5"/>
  </r>
  <r>
    <s v="E"/>
    <s v="C"/>
    <s v="MID"/>
    <d v="2018-11-01T00:00:00"/>
    <x v="13"/>
    <d v="2018-05-01T00:00:00"/>
    <n v="430.56"/>
    <n v="40.479999999999997"/>
  </r>
  <r>
    <s v="E"/>
    <s v="C"/>
    <s v="MID"/>
    <d v="2018-11-01T00:00:00"/>
    <x v="0"/>
    <d v="2018-05-01T00:00:00"/>
    <n v="9978.2800000000007"/>
    <n v="518.86"/>
  </r>
  <r>
    <s v="E"/>
    <s v="C"/>
    <s v="ON"/>
    <d v="2018-10-01T00:00:00"/>
    <x v="1"/>
    <d v="2018-05-01T00:00:00"/>
    <n v="26145.42"/>
    <n v="-1856.33"/>
  </r>
  <r>
    <s v="E"/>
    <s v="C"/>
    <s v="ON"/>
    <d v="2018-10-01T00:00:00"/>
    <x v="8"/>
    <d v="2018-05-01T00:00:00"/>
    <n v="25017.14"/>
    <n v="3302.23"/>
  </r>
  <r>
    <s v="E"/>
    <s v="C"/>
    <s v="ON"/>
    <d v="2018-10-01T00:00:00"/>
    <x v="9"/>
    <d v="2018-05-01T00:00:00"/>
    <n v="1128.28"/>
    <n v="148.91"/>
  </r>
  <r>
    <s v="E"/>
    <s v="C"/>
    <s v="ON"/>
    <d v="2018-10-01T00:00:00"/>
    <x v="0"/>
    <d v="2018-05-01T00:00:00"/>
    <n v="26145.42"/>
    <n v="1856.33"/>
  </r>
  <r>
    <s v="E"/>
    <s v="C"/>
    <s v="OFF"/>
    <d v="2018-10-01T00:00:00"/>
    <x v="1"/>
    <d v="2018-05-01T00:00:00"/>
    <n v="66324.44"/>
    <n v="-2321.34"/>
  </r>
  <r>
    <s v="E"/>
    <s v="C"/>
    <s v="OFF"/>
    <d v="2018-10-01T00:00:00"/>
    <x v="10"/>
    <d v="2018-05-01T00:00:00"/>
    <n v="63462.28"/>
    <n v="4125.04"/>
  </r>
  <r>
    <s v="E"/>
    <s v="C"/>
    <s v="OFF"/>
    <d v="2018-10-01T00:00:00"/>
    <x v="11"/>
    <d v="2018-05-01T00:00:00"/>
    <n v="2862.16"/>
    <n v="186.03"/>
  </r>
  <r>
    <s v="E"/>
    <s v="C"/>
    <s v="OFF"/>
    <d v="2018-10-01T00:00:00"/>
    <x v="0"/>
    <d v="2018-05-01T00:00:00"/>
    <n v="66324.44"/>
    <n v="2321.34"/>
  </r>
  <r>
    <s v="E"/>
    <s v="C"/>
    <s v="MID"/>
    <d v="2018-10-01T00:00:00"/>
    <x v="1"/>
    <d v="2018-05-01T00:00:00"/>
    <n v="23013.74"/>
    <n v="-1196.7"/>
  </r>
  <r>
    <s v="E"/>
    <s v="C"/>
    <s v="MID"/>
    <d v="2018-10-01T00:00:00"/>
    <x v="12"/>
    <d v="2018-05-01T00:00:00"/>
    <n v="22020.63"/>
    <n v="2069.96"/>
  </r>
  <r>
    <s v="E"/>
    <s v="C"/>
    <s v="MID"/>
    <d v="2018-10-01T00:00:00"/>
    <x v="13"/>
    <d v="2018-05-01T00:00:00"/>
    <n v="993.11"/>
    <n v="93.36"/>
  </r>
  <r>
    <s v="E"/>
    <s v="C"/>
    <s v="MID"/>
    <d v="2018-10-01T00:00:00"/>
    <x v="0"/>
    <d v="2018-05-01T00:00:00"/>
    <n v="23013.74"/>
    <n v="1196.7"/>
  </r>
  <r>
    <s v="E"/>
    <s v="R"/>
    <s v="ON"/>
    <d v="2018-09-01T00:00:00"/>
    <x v="1"/>
    <d v="2018-05-01T00:00:00"/>
    <n v="72081.22"/>
    <n v="-5117.87"/>
  </r>
  <r>
    <s v="E"/>
    <s v="R"/>
    <s v="ON"/>
    <d v="2018-09-01T00:00:00"/>
    <x v="8"/>
    <d v="2018-05-01T00:00:00"/>
    <n v="68970.720000000001"/>
    <n v="9104.1200000000008"/>
  </r>
  <r>
    <s v="E"/>
    <s v="R"/>
    <s v="ON"/>
    <d v="2018-09-01T00:00:00"/>
    <x v="9"/>
    <d v="2018-05-01T00:00:00"/>
    <n v="3110.5"/>
    <n v="410.64"/>
  </r>
  <r>
    <s v="E"/>
    <s v="R"/>
    <s v="ON"/>
    <d v="2018-09-01T00:00:00"/>
    <x v="0"/>
    <d v="2018-05-01T00:00:00"/>
    <n v="72081.22"/>
    <n v="5117.87"/>
  </r>
  <r>
    <s v="E"/>
    <s v="R"/>
    <s v="OFF"/>
    <d v="2018-09-01T00:00:00"/>
    <x v="1"/>
    <d v="2018-05-01T00:00:00"/>
    <n v="237073.19"/>
    <n v="-8297.61"/>
  </r>
  <r>
    <s v="E"/>
    <s v="R"/>
    <s v="OFF"/>
    <d v="2018-09-01T00:00:00"/>
    <x v="10"/>
    <d v="2018-05-01T00:00:00"/>
    <n v="226842.52"/>
    <n v="14744.76"/>
  </r>
  <r>
    <s v="E"/>
    <s v="R"/>
    <s v="OFF"/>
    <d v="2018-09-01T00:00:00"/>
    <x v="11"/>
    <d v="2018-05-01T00:00:00"/>
    <n v="10230.67"/>
    <n v="664.97"/>
  </r>
  <r>
    <s v="E"/>
    <s v="R"/>
    <s v="OFF"/>
    <d v="2018-09-01T00:00:00"/>
    <x v="0"/>
    <d v="2018-05-01T00:00:00"/>
    <n v="237073.19"/>
    <n v="8297.61"/>
  </r>
  <r>
    <s v="E"/>
    <s v="R"/>
    <s v="MID"/>
    <d v="2018-09-01T00:00:00"/>
    <x v="1"/>
    <d v="2018-05-01T00:00:00"/>
    <n v="64481.919999999998"/>
    <n v="-3353.04"/>
  </r>
  <r>
    <s v="E"/>
    <s v="R"/>
    <s v="MID"/>
    <d v="2018-09-01T00:00:00"/>
    <x v="12"/>
    <d v="2018-05-01T00:00:00"/>
    <n v="61699.23"/>
    <n v="5799.84"/>
  </r>
  <r>
    <s v="E"/>
    <s v="R"/>
    <s v="MID"/>
    <d v="2018-09-01T00:00:00"/>
    <x v="13"/>
    <d v="2018-05-01T00:00:00"/>
    <n v="2782.69"/>
    <n v="261.61"/>
  </r>
  <r>
    <s v="E"/>
    <s v="R"/>
    <s v="MID"/>
    <d v="2018-09-01T00:00:00"/>
    <x v="0"/>
    <d v="2018-05-01T00:00:00"/>
    <n v="64481.919999999998"/>
    <n v="3353.04"/>
  </r>
  <r>
    <s v="E"/>
    <s v="C"/>
    <s v="ON"/>
    <d v="2018-09-01T00:00:00"/>
    <x v="1"/>
    <d v="2018-05-01T00:00:00"/>
    <n v="179243.55"/>
    <n v="-12726.19"/>
  </r>
  <r>
    <s v="E"/>
    <s v="C"/>
    <s v="ON"/>
    <d v="2018-09-01T00:00:00"/>
    <x v="8"/>
    <d v="2018-05-01T00:00:00"/>
    <n v="171508.56"/>
    <n v="22639.119999999999"/>
  </r>
  <r>
    <s v="E"/>
    <s v="C"/>
    <s v="ON"/>
    <d v="2018-09-01T00:00:00"/>
    <x v="9"/>
    <d v="2018-05-01T00:00:00"/>
    <n v="7734.99"/>
    <n v="1021.11"/>
  </r>
  <r>
    <s v="E"/>
    <s v="C"/>
    <s v="ON"/>
    <d v="2018-09-01T00:00:00"/>
    <x v="0"/>
    <d v="2018-05-01T00:00:00"/>
    <n v="179243.55"/>
    <n v="12726.19"/>
  </r>
  <r>
    <s v="E"/>
    <s v="C"/>
    <s v="OFF"/>
    <d v="2018-09-01T00:00:00"/>
    <x v="1"/>
    <d v="2018-05-01T00:00:00"/>
    <n v="422788.95"/>
    <n v="-14797.61"/>
  </r>
  <r>
    <s v="E"/>
    <s v="C"/>
    <s v="OFF"/>
    <d v="2018-09-01T00:00:00"/>
    <x v="10"/>
    <d v="2018-05-01T00:00:00"/>
    <n v="404544"/>
    <n v="26295.439999999999"/>
  </r>
  <r>
    <s v="E"/>
    <s v="R"/>
    <s v="OFF"/>
    <d v="2018-11-01T00:00:00"/>
    <x v="0"/>
    <d v="2018-11-01T00:00:00"/>
    <n v="34952.449999999997"/>
    <n v="1223.28"/>
  </r>
  <r>
    <s v="E"/>
    <s v="R"/>
    <s v="MID"/>
    <d v="2018-11-01T00:00:00"/>
    <x v="0"/>
    <d v="2018-11-01T00:00:00"/>
    <n v="9937.39"/>
    <n v="516.77"/>
  </r>
  <r>
    <s v="E"/>
    <s v="R"/>
    <s v="MID"/>
    <d v="2018-11-01T00:00:00"/>
    <x v="1"/>
    <d v="2018-11-01T00:00:00"/>
    <n v="9937.39"/>
    <n v="-516.77"/>
  </r>
  <r>
    <s v="E"/>
    <s v="R"/>
    <s v="MID"/>
    <d v="2018-11-01T00:00:00"/>
    <x v="4"/>
    <d v="2018-11-01T00:00:00"/>
    <n v="9508.6"/>
    <n v="893.8"/>
  </r>
  <r>
    <s v="E"/>
    <s v="R"/>
    <s v="MID"/>
    <d v="2018-11-01T00:00:00"/>
    <x v="5"/>
    <d v="2018-11-01T00:00:00"/>
    <n v="428.79"/>
    <n v="40.26"/>
  </r>
  <r>
    <s v="E"/>
    <s v="C"/>
    <s v="ON"/>
    <d v="2018-11-01T00:00:00"/>
    <x v="1"/>
    <d v="2018-11-01T00:00:00"/>
    <n v="1319.22"/>
    <n v="-93.66"/>
  </r>
  <r>
    <s v="E"/>
    <s v="C"/>
    <s v="ON"/>
    <d v="2018-11-01T00:00:00"/>
    <x v="2"/>
    <d v="2018-11-01T00:00:00"/>
    <n v="1262.3"/>
    <n v="166.63"/>
  </r>
  <r>
    <s v="E"/>
    <s v="C"/>
    <s v="ON"/>
    <d v="2018-11-01T00:00:00"/>
    <x v="3"/>
    <d v="2018-11-01T00:00:00"/>
    <n v="56.92"/>
    <n v="7.53"/>
  </r>
  <r>
    <s v="E"/>
    <s v="C"/>
    <s v="ON"/>
    <d v="2018-11-01T00:00:00"/>
    <x v="0"/>
    <d v="2018-11-01T00:00:00"/>
    <n v="1319.22"/>
    <n v="93.66"/>
  </r>
  <r>
    <s v="E"/>
    <s v="C"/>
    <s v="ON"/>
    <d v="2018-11-01T00:00:00"/>
    <x v="0"/>
    <d v="2018-05-01T00:00:00"/>
    <n v="4527.3900000000003"/>
    <n v="321.43"/>
  </r>
  <r>
    <s v="E"/>
    <s v="C"/>
    <s v="ON"/>
    <d v="2018-11-01T00:00:00"/>
    <x v="1"/>
    <d v="2018-05-01T00:00:00"/>
    <n v="4527.3900000000003"/>
    <n v="-321.43"/>
  </r>
  <r>
    <s v="E"/>
    <s v="C"/>
    <s v="ON"/>
    <d v="2018-11-01T00:00:00"/>
    <x v="8"/>
    <d v="2018-05-01T00:00:00"/>
    <n v="4332"/>
    <n v="571.84"/>
  </r>
  <r>
    <s v="E"/>
    <s v="C"/>
    <s v="ON"/>
    <d v="2018-11-01T00:00:00"/>
    <x v="9"/>
    <d v="2018-05-01T00:00:00"/>
    <n v="195.39"/>
    <n v="25.77"/>
  </r>
  <r>
    <s v="E"/>
    <s v="C"/>
    <s v="OFF"/>
    <d v="2018-11-01T00:00:00"/>
    <x v="0"/>
    <d v="2018-11-01T00:00:00"/>
    <n v="4480.1099999999997"/>
    <n v="156.83000000000001"/>
  </r>
  <r>
    <s v="E"/>
    <s v="C"/>
    <s v="OFF"/>
    <d v="2018-11-01T00:00:00"/>
    <x v="1"/>
    <d v="2018-11-01T00:00:00"/>
    <n v="4480.1099999999997"/>
    <n v="-156.83000000000001"/>
  </r>
  <r>
    <s v="E"/>
    <s v="C"/>
    <s v="OFF"/>
    <d v="2018-11-01T00:00:00"/>
    <x v="6"/>
    <d v="2018-11-01T00:00:00"/>
    <n v="4286.7700000000004"/>
    <n v="278.64999999999998"/>
  </r>
  <r>
    <s v="E"/>
    <s v="C"/>
    <s v="OFF"/>
    <d v="2018-11-01T00:00:00"/>
    <x v="7"/>
    <d v="2018-11-01T00:00:00"/>
    <n v="193.34"/>
    <n v="12.58"/>
  </r>
  <r>
    <s v="E"/>
    <s v="C"/>
    <s v="OFF"/>
    <d v="2018-11-01T00:00:00"/>
    <x v="0"/>
    <d v="2018-05-01T00:00:00"/>
    <n v="15391.2"/>
    <n v="538.75"/>
  </r>
  <r>
    <s v="E"/>
    <s v="C"/>
    <s v="OFF"/>
    <d v="2018-11-01T00:00:00"/>
    <x v="10"/>
    <d v="2018-05-01T00:00:00"/>
    <n v="14727"/>
    <n v="957.32"/>
  </r>
  <r>
    <s v="E"/>
    <s v="C"/>
    <s v="OFF"/>
    <d v="2018-11-01T00:00:00"/>
    <x v="11"/>
    <d v="2018-05-01T00:00:00"/>
    <n v="664.2"/>
    <n v="43.16"/>
  </r>
  <r>
    <s v="E"/>
    <s v="C"/>
    <s v="OFF"/>
    <d v="2018-11-01T00:00:00"/>
    <x v="1"/>
    <d v="2018-05-01T00:00:00"/>
    <n v="15391.2"/>
    <n v="-538.75"/>
  </r>
  <r>
    <s v="E"/>
    <s v="C"/>
    <s v="MID"/>
    <d v="2018-11-01T00:00:00"/>
    <x v="1"/>
    <d v="2018-11-01T00:00:00"/>
    <n v="1306.01"/>
    <n v="-67.94"/>
  </r>
  <r>
    <s v="E"/>
    <s v="C"/>
    <s v="MID"/>
    <d v="2018-11-01T00:00:00"/>
    <x v="4"/>
    <d v="2018-11-01T00:00:00"/>
    <n v="1249.6400000000001"/>
    <n v="117.49"/>
  </r>
  <r>
    <s v="E"/>
    <s v="C"/>
    <s v="MID"/>
    <d v="2018-11-01T00:00:00"/>
    <x v="5"/>
    <d v="2018-11-01T00:00:00"/>
    <n v="56.37"/>
    <n v="5.28"/>
  </r>
  <r>
    <s v="E"/>
    <s v="C"/>
    <s v="MID"/>
    <d v="2018-11-01T00:00:00"/>
    <x v="0"/>
    <d v="2018-11-01T00:00:00"/>
    <n v="1306.01"/>
    <n v="67.94"/>
  </r>
  <r>
    <s v="E"/>
    <s v="C"/>
    <s v="MID"/>
    <d v="2018-11-01T00:00:00"/>
    <x v="1"/>
    <d v="2018-05-01T00:00:00"/>
    <n v="4476.17"/>
    <n v="-232.71"/>
  </r>
  <r>
    <s v="E"/>
    <s v="C"/>
    <s v="MID"/>
    <d v="2018-11-01T00:00:00"/>
    <x v="0"/>
    <d v="2018-05-01T00:00:00"/>
    <n v="4476.17"/>
    <n v="232.71"/>
  </r>
  <r>
    <s v="E"/>
    <s v="C"/>
    <s v="MID"/>
    <d v="2018-11-01T00:00:00"/>
    <x v="12"/>
    <d v="2018-05-01T00:00:00"/>
    <n v="4283"/>
    <n v="402.6"/>
  </r>
  <r>
    <s v="E"/>
    <s v="C"/>
    <s v="MID"/>
    <d v="2018-11-01T00:00:00"/>
    <x v="13"/>
    <d v="2018-05-01T00:00:00"/>
    <n v="193.17"/>
    <n v="18.16"/>
  </r>
  <r>
    <s v="E"/>
    <s v="R"/>
    <s v="ON"/>
    <d v="2018-09-01T00:00:00"/>
    <x v="1"/>
    <d v="2018-05-01T00:00:00"/>
    <n v="117108.43"/>
    <n v="-8314.9"/>
  </r>
  <r>
    <s v="E"/>
    <s v="R"/>
    <s v="ON"/>
    <d v="2018-09-01T00:00:00"/>
    <x v="8"/>
    <d v="2018-05-01T00:00:00"/>
    <n v="112054.75"/>
    <n v="14791.27"/>
  </r>
  <r>
    <s v="E"/>
    <s v="R"/>
    <s v="ON"/>
    <d v="2018-09-01T00:00:00"/>
    <x v="9"/>
    <d v="2018-05-01T00:00:00"/>
    <n v="5053.68"/>
    <n v="667.1"/>
  </r>
  <r>
    <s v="E"/>
    <s v="R"/>
    <s v="ON"/>
    <d v="2018-09-01T00:00:00"/>
    <x v="0"/>
    <d v="2018-05-01T00:00:00"/>
    <n v="117108.43"/>
    <n v="8314.9"/>
  </r>
  <r>
    <s v="E"/>
    <s v="R"/>
    <s v="OFF"/>
    <d v="2018-09-01T00:00:00"/>
    <x v="1"/>
    <d v="2018-05-01T00:00:00"/>
    <n v="401009.66"/>
    <n v="-14035.43"/>
  </r>
  <r>
    <s v="E"/>
    <s v="R"/>
    <s v="OFF"/>
    <d v="2018-09-01T00:00:00"/>
    <x v="10"/>
    <d v="2018-05-01T00:00:00"/>
    <n v="383704.53"/>
    <n v="24940.89"/>
  </r>
  <r>
    <s v="E"/>
    <s v="R"/>
    <s v="OFF"/>
    <d v="2018-09-01T00:00:00"/>
    <x v="11"/>
    <d v="2018-05-01T00:00:00"/>
    <n v="17305.13"/>
    <n v="1124.99"/>
  </r>
  <r>
    <s v="E"/>
    <s v="R"/>
    <s v="OFF"/>
    <d v="2018-09-01T00:00:00"/>
    <x v="0"/>
    <d v="2018-05-01T00:00:00"/>
    <n v="401009.66"/>
    <n v="14035.43"/>
  </r>
  <r>
    <s v="E"/>
    <s v="R"/>
    <s v="MID"/>
    <d v="2018-09-01T00:00:00"/>
    <x v="0"/>
    <d v="2018-05-01T00:00:00"/>
    <n v="110727.16"/>
    <n v="5757.87"/>
  </r>
  <r>
    <s v="E"/>
    <s v="R"/>
    <s v="MID"/>
    <d v="2018-09-01T00:00:00"/>
    <x v="1"/>
    <d v="2018-05-01T00:00:00"/>
    <n v="110727.16"/>
    <n v="-5757.87"/>
  </r>
  <r>
    <s v="E"/>
    <s v="R"/>
    <s v="MID"/>
    <d v="2018-09-01T00:00:00"/>
    <x v="12"/>
    <d v="2018-05-01T00:00:00"/>
    <n v="105948.83"/>
    <n v="9959.15"/>
  </r>
  <r>
    <s v="E"/>
    <s v="R"/>
    <s v="MID"/>
    <d v="2018-09-01T00:00:00"/>
    <x v="13"/>
    <d v="2018-05-01T00:00:00"/>
    <n v="4778.33"/>
    <n v="449.24"/>
  </r>
  <r>
    <s v="E"/>
    <s v="R"/>
    <s v="ON"/>
    <d v="2018-09-01T00:00:00"/>
    <x v="1"/>
    <d v="2018-05-01T00:00:00"/>
    <n v="281170.7"/>
    <n v="-19963.060000000001"/>
  </r>
  <r>
    <s v="E"/>
    <s v="R"/>
    <s v="ON"/>
    <d v="2018-09-01T00:00:00"/>
    <x v="8"/>
    <d v="2018-05-01T00:00:00"/>
    <n v="269037.21999999997"/>
    <n v="35512.769999999997"/>
  </r>
  <r>
    <s v="E"/>
    <s v="R"/>
    <s v="ON"/>
    <d v="2018-09-01T00:00:00"/>
    <x v="9"/>
    <d v="2018-05-01T00:00:00"/>
    <n v="12133.48"/>
    <n v="1601.7"/>
  </r>
  <r>
    <s v="E"/>
    <s v="R"/>
    <s v="ON"/>
    <d v="2018-09-01T00:00:00"/>
    <x v="0"/>
    <d v="2018-05-01T00:00:00"/>
    <n v="281170.7"/>
    <n v="19963.060000000001"/>
  </r>
  <r>
    <s v="E"/>
    <s v="R"/>
    <s v="OFF"/>
    <d v="2018-09-01T00:00:00"/>
    <x v="1"/>
    <d v="2018-05-01T00:00:00"/>
    <n v="928986.56"/>
    <n v="-32514.52"/>
  </r>
  <r>
    <s v="E"/>
    <s v="R"/>
    <s v="OFF"/>
    <d v="2018-09-01T00:00:00"/>
    <x v="10"/>
    <d v="2018-05-01T00:00:00"/>
    <n v="888897.45"/>
    <n v="57778.34"/>
  </r>
  <r>
    <s v="E"/>
    <s v="R"/>
    <s v="OFF"/>
    <d v="2018-09-01T00:00:00"/>
    <x v="11"/>
    <d v="2018-05-01T00:00:00"/>
    <n v="40089.11"/>
    <n v="2605.88"/>
  </r>
  <r>
    <s v="E"/>
    <s v="R"/>
    <s v="OFF"/>
    <d v="2018-09-01T00:00:00"/>
    <x v="0"/>
    <d v="2018-05-01T00:00:00"/>
    <n v="928986.56"/>
    <n v="32514.52"/>
  </r>
  <r>
    <s v="E"/>
    <s v="R"/>
    <s v="MID"/>
    <d v="2018-09-01T00:00:00"/>
    <x v="1"/>
    <d v="2018-05-01T00:00:00"/>
    <n v="270966.69"/>
    <n v="-14090.08"/>
  </r>
  <r>
    <s v="E"/>
    <s v="R"/>
    <s v="MID"/>
    <d v="2018-09-01T00:00:00"/>
    <x v="12"/>
    <d v="2018-05-01T00:00:00"/>
    <n v="259273.42"/>
    <n v="24371.83"/>
  </r>
  <r>
    <s v="E"/>
    <s v="R"/>
    <s v="MID"/>
    <d v="2018-09-01T00:00:00"/>
    <x v="13"/>
    <d v="2018-05-01T00:00:00"/>
    <n v="11693.27"/>
    <n v="1099.17"/>
  </r>
  <r>
    <s v="E"/>
    <s v="R"/>
    <s v="MID"/>
    <d v="2018-09-01T00:00:00"/>
    <x v="0"/>
    <d v="2018-05-01T00:00:00"/>
    <n v="270966.69"/>
    <n v="14090.08"/>
  </r>
  <r>
    <s v="E"/>
    <s v="C"/>
    <s v="ON"/>
    <d v="2018-09-01T00:00:00"/>
    <x v="1"/>
    <d v="2018-05-01T00:00:00"/>
    <n v="17587.490000000002"/>
    <n v="-1248.7"/>
  </r>
  <r>
    <s v="E"/>
    <s v="C"/>
    <s v="ON"/>
    <d v="2018-09-01T00:00:00"/>
    <x v="8"/>
    <d v="2018-05-01T00:00:00"/>
    <n v="16828.52"/>
    <n v="2221.36"/>
  </r>
  <r>
    <s v="E"/>
    <s v="C"/>
    <s v="ON"/>
    <d v="2018-09-01T00:00:00"/>
    <x v="9"/>
    <d v="2018-05-01T00:00:00"/>
    <n v="758.97"/>
    <n v="100.18"/>
  </r>
  <r>
    <s v="E"/>
    <s v="C"/>
    <s v="ON"/>
    <d v="2018-09-01T00:00:00"/>
    <x v="0"/>
    <d v="2018-05-01T00:00:00"/>
    <n v="17587.490000000002"/>
    <n v="1248.7"/>
  </r>
  <r>
    <s v="E"/>
    <s v="C"/>
    <s v="OFF"/>
    <d v="2018-09-01T00:00:00"/>
    <x v="1"/>
    <d v="2018-05-01T00:00:00"/>
    <n v="51631.33"/>
    <n v="-1807.07"/>
  </r>
  <r>
    <s v="E"/>
    <s v="C"/>
    <s v="OFF"/>
    <d v="2018-09-01T00:00:00"/>
    <x v="10"/>
    <d v="2018-05-01T00:00:00"/>
    <n v="49403.24"/>
    <n v="3211.19"/>
  </r>
  <r>
    <s v="E"/>
    <s v="C"/>
    <s v="OFF"/>
    <d v="2018-09-01T00:00:00"/>
    <x v="11"/>
    <d v="2018-05-01T00:00:00"/>
    <n v="2228.09"/>
    <n v="144.81"/>
  </r>
  <r>
    <s v="E"/>
    <s v="C"/>
    <s v="OFF"/>
    <d v="2018-09-01T00:00:00"/>
    <x v="0"/>
    <d v="2018-05-01T00:00:00"/>
    <n v="51631.33"/>
    <n v="1807.07"/>
  </r>
  <r>
    <s v="E"/>
    <s v="C"/>
    <s v="MID"/>
    <d v="2018-09-01T00:00:00"/>
    <x v="1"/>
    <d v="2018-05-01T00:00:00"/>
    <n v="15512.1"/>
    <n v="-806.65"/>
  </r>
  <r>
    <s v="E"/>
    <s v="C"/>
    <s v="MID"/>
    <d v="2018-09-01T00:00:00"/>
    <x v="12"/>
    <d v="2018-05-01T00:00:00"/>
    <n v="14842.71"/>
    <n v="1395.2"/>
  </r>
  <r>
    <s v="E"/>
    <s v="C"/>
    <s v="ON"/>
    <d v="2018-09-01T00:00:00"/>
    <x v="1"/>
    <d v="2018-05-01T00:00:00"/>
    <n v="82843.55"/>
    <n v="-5881.86"/>
  </r>
  <r>
    <s v="E"/>
    <s v="C"/>
    <s v="ON"/>
    <d v="2018-09-01T00:00:00"/>
    <x v="8"/>
    <d v="2018-05-01T00:00:00"/>
    <n v="79268.47"/>
    <n v="10463.469999999999"/>
  </r>
  <r>
    <s v="E"/>
    <s v="C"/>
    <s v="ON"/>
    <d v="2018-09-01T00:00:00"/>
    <x v="9"/>
    <d v="2018-05-01T00:00:00"/>
    <n v="3575.08"/>
    <n v="471.89"/>
  </r>
  <r>
    <s v="E"/>
    <s v="C"/>
    <s v="ON"/>
    <d v="2018-09-01T00:00:00"/>
    <x v="0"/>
    <d v="2018-05-01T00:00:00"/>
    <n v="82843.55"/>
    <n v="5881.86"/>
  </r>
  <r>
    <s v="E"/>
    <s v="C"/>
    <s v="OFF"/>
    <d v="2018-09-01T00:00:00"/>
    <x v="1"/>
    <d v="2018-05-01T00:00:00"/>
    <n v="169344.85"/>
    <n v="-5927.18"/>
  </r>
  <r>
    <s v="E"/>
    <s v="C"/>
    <s v="OFF"/>
    <d v="2018-09-01T00:00:00"/>
    <x v="10"/>
    <d v="2018-05-01T00:00:00"/>
    <n v="162036.98000000001"/>
    <n v="10532.37"/>
  </r>
  <r>
    <s v="E"/>
    <s v="C"/>
    <s v="OFF"/>
    <d v="2018-09-01T00:00:00"/>
    <x v="11"/>
    <d v="2018-05-01T00:00:00"/>
    <n v="7307.87"/>
    <n v="475"/>
  </r>
  <r>
    <s v="E"/>
    <s v="C"/>
    <s v="OFF"/>
    <d v="2018-09-01T00:00:00"/>
    <x v="0"/>
    <d v="2018-05-01T00:00:00"/>
    <n v="169344.85"/>
    <n v="5927.18"/>
  </r>
  <r>
    <s v="E"/>
    <s v="C"/>
    <s v="MID"/>
    <d v="2018-09-01T00:00:00"/>
    <x v="1"/>
    <d v="2018-05-01T00:00:00"/>
    <n v="67494.05"/>
    <n v="-3509.63"/>
  </r>
  <r>
    <s v="E"/>
    <s v="C"/>
    <s v="MID"/>
    <d v="2018-09-01T00:00:00"/>
    <x v="12"/>
    <d v="2018-05-01T00:00:00"/>
    <n v="64581.41"/>
    <n v="6070.7"/>
  </r>
  <r>
    <s v="E"/>
    <s v="C"/>
    <s v="MID"/>
    <d v="2018-09-01T00:00:00"/>
    <x v="13"/>
    <d v="2018-05-01T00:00:00"/>
    <n v="2912.64"/>
    <n v="273.8"/>
  </r>
  <r>
    <s v="E"/>
    <s v="C"/>
    <s v="MID"/>
    <d v="2018-09-01T00:00:00"/>
    <x v="0"/>
    <d v="2018-05-01T00:00:00"/>
    <n v="67494.05"/>
    <n v="3509.63"/>
  </r>
  <r>
    <s v="E"/>
    <s v="R"/>
    <s v="ON"/>
    <d v="2018-09-01T00:00:00"/>
    <x v="1"/>
    <d v="2018-05-01T00:00:00"/>
    <n v="196019.87"/>
    <n v="-13917.17"/>
  </r>
  <r>
    <s v="E"/>
    <s v="R"/>
    <s v="ON"/>
    <d v="2018-09-01T00:00:00"/>
    <x v="8"/>
    <d v="2018-05-01T00:00:00"/>
    <n v="187560.71"/>
    <n v="24757.96"/>
  </r>
  <r>
    <s v="E"/>
    <s v="R"/>
    <s v="ON"/>
    <d v="2018-09-01T00:00:00"/>
    <x v="9"/>
    <d v="2018-05-01T00:00:00"/>
    <n v="8459.16"/>
    <n v="1116.52"/>
  </r>
  <r>
    <s v="E"/>
    <s v="R"/>
    <s v="ON"/>
    <d v="2018-09-01T00:00:00"/>
    <x v="0"/>
    <d v="2018-05-01T00:00:00"/>
    <n v="196019.87"/>
    <n v="13917.17"/>
  </r>
  <r>
    <s v="E"/>
    <s v="R"/>
    <s v="OFF"/>
    <d v="2018-09-01T00:00:00"/>
    <x v="1"/>
    <d v="2018-05-01T00:00:00"/>
    <n v="654420.93999999994"/>
    <n v="-22904.95"/>
  </r>
  <r>
    <s v="E"/>
    <s v="R"/>
    <s v="OFF"/>
    <d v="2018-09-01T00:00:00"/>
    <x v="10"/>
    <d v="2018-05-01T00:00:00"/>
    <n v="626180.18000000005"/>
    <n v="40701.75"/>
  </r>
  <r>
    <s v="E"/>
    <s v="R"/>
    <s v="OFF"/>
    <d v="2018-09-01T00:00:00"/>
    <x v="11"/>
    <d v="2018-05-01T00:00:00"/>
    <n v="28240.76"/>
    <n v="1835.71"/>
  </r>
  <r>
    <s v="E"/>
    <s v="R"/>
    <s v="OFF"/>
    <d v="2018-09-01T00:00:00"/>
    <x v="0"/>
    <d v="2018-05-01T00:00:00"/>
    <n v="654420.93999999994"/>
    <n v="22904.95"/>
  </r>
  <r>
    <s v="E"/>
    <s v="R"/>
    <s v="MID"/>
    <d v="2018-09-01T00:00:00"/>
    <x v="1"/>
    <d v="2018-05-01T00:00:00"/>
    <n v="189964.6"/>
    <n v="-9878.17"/>
  </r>
  <r>
    <s v="E"/>
    <s v="R"/>
    <s v="MID"/>
    <d v="2018-09-01T00:00:00"/>
    <x v="12"/>
    <d v="2018-05-01T00:00:00"/>
    <n v="181766.94"/>
    <n v="17086.150000000001"/>
  </r>
  <r>
    <s v="E"/>
    <s v="R"/>
    <s v="MID"/>
    <d v="2018-09-01T00:00:00"/>
    <x v="13"/>
    <d v="2018-05-01T00:00:00"/>
    <n v="8197.66"/>
    <n v="770.62"/>
  </r>
  <r>
    <s v="E"/>
    <s v="R"/>
    <s v="MID"/>
    <d v="2018-09-01T00:00:00"/>
    <x v="0"/>
    <d v="2018-05-01T00:00:00"/>
    <n v="189964.6"/>
    <n v="9878.17"/>
  </r>
  <r>
    <s v="E"/>
    <s v="C"/>
    <s v="ON"/>
    <d v="2018-09-01T00:00:00"/>
    <x v="8"/>
    <d v="2018-05-01T00:00:00"/>
    <n v="16130.07"/>
    <n v="2129.16"/>
  </r>
  <r>
    <s v="E"/>
    <s v="R"/>
    <s v="OFF"/>
    <d v="2018-11-01T00:00:00"/>
    <x v="6"/>
    <d v="2018-11-01T00:00:00"/>
    <n v="68691.16"/>
    <n v="4464.97"/>
  </r>
  <r>
    <s v="E"/>
    <s v="R"/>
    <s v="OFF"/>
    <d v="2018-11-01T00:00:00"/>
    <x v="7"/>
    <d v="2018-11-01T00:00:00"/>
    <n v="3097.94"/>
    <n v="201.32"/>
  </r>
  <r>
    <s v="E"/>
    <s v="R"/>
    <s v="OFF"/>
    <d v="2018-11-01T00:00:00"/>
    <x v="0"/>
    <d v="2018-11-01T00:00:00"/>
    <n v="71789.100000000006"/>
    <n v="2512.73"/>
  </r>
  <r>
    <s v="E"/>
    <s v="R"/>
    <s v="OFF"/>
    <d v="2018-11-01T00:00:00"/>
    <x v="1"/>
    <d v="2018-11-01T00:00:00"/>
    <n v="71789.100000000006"/>
    <n v="-2512.73"/>
  </r>
  <r>
    <s v="E"/>
    <s v="R"/>
    <s v="MID"/>
    <d v="2018-11-01T00:00:00"/>
    <x v="0"/>
    <d v="2018-11-01T00:00:00"/>
    <n v="22285.16"/>
    <n v="1158.8"/>
  </r>
  <r>
    <s v="E"/>
    <s v="R"/>
    <s v="MID"/>
    <d v="2018-11-01T00:00:00"/>
    <x v="1"/>
    <d v="2018-11-01T00:00:00"/>
    <n v="22285.16"/>
    <n v="-1158.8"/>
  </r>
  <r>
    <s v="E"/>
    <s v="R"/>
    <s v="MID"/>
    <d v="2018-11-01T00:00:00"/>
    <x v="4"/>
    <d v="2018-11-01T00:00:00"/>
    <n v="21323.47"/>
    <n v="2004.32"/>
  </r>
  <r>
    <s v="E"/>
    <s v="R"/>
    <s v="MID"/>
    <d v="2018-11-01T00:00:00"/>
    <x v="5"/>
    <d v="2018-11-01T00:00:00"/>
    <n v="961.69"/>
    <n v="90.37"/>
  </r>
  <r>
    <s v="E"/>
    <s v="C"/>
    <s v="ON"/>
    <d v="2018-11-01T00:00:00"/>
    <x v="1"/>
    <d v="2018-11-01T00:00:00"/>
    <n v="8601.32"/>
    <n v="-610.70000000000005"/>
  </r>
  <r>
    <s v="E"/>
    <s v="C"/>
    <s v="ON"/>
    <d v="2018-11-01T00:00:00"/>
    <x v="2"/>
    <d v="2018-11-01T00:00:00"/>
    <n v="8230.1299999999992"/>
    <n v="1086.4100000000001"/>
  </r>
  <r>
    <s v="E"/>
    <s v="C"/>
    <s v="ON"/>
    <d v="2018-11-01T00:00:00"/>
    <x v="3"/>
    <d v="2018-11-01T00:00:00"/>
    <n v="371.19"/>
    <n v="48.98"/>
  </r>
  <r>
    <s v="E"/>
    <s v="C"/>
    <s v="ON"/>
    <d v="2018-11-01T00:00:00"/>
    <x v="0"/>
    <d v="2018-11-01T00:00:00"/>
    <n v="8601.32"/>
    <n v="610.70000000000005"/>
  </r>
  <r>
    <s v="E"/>
    <s v="C"/>
    <s v="OFF"/>
    <d v="2018-11-01T00:00:00"/>
    <x v="6"/>
    <d v="2018-11-01T00:00:00"/>
    <n v="18969.98"/>
    <n v="1233.01"/>
  </r>
  <r>
    <s v="E"/>
    <s v="C"/>
    <s v="OFF"/>
    <d v="2018-11-01T00:00:00"/>
    <x v="7"/>
    <d v="2018-11-01T00:00:00"/>
    <n v="855.54"/>
    <n v="55.65"/>
  </r>
  <r>
    <s v="E"/>
    <s v="C"/>
    <s v="OFF"/>
    <d v="2018-11-01T00:00:00"/>
    <x v="0"/>
    <d v="2018-11-01T00:00:00"/>
    <n v="19825.52"/>
    <n v="693.87"/>
  </r>
  <r>
    <s v="E"/>
    <s v="C"/>
    <s v="OFF"/>
    <d v="2018-11-01T00:00:00"/>
    <x v="1"/>
    <d v="2018-11-01T00:00:00"/>
    <n v="19825.52"/>
    <n v="-693.87"/>
  </r>
  <r>
    <s v="E"/>
    <s v="C"/>
    <s v="MID"/>
    <d v="2018-11-01T00:00:00"/>
    <x v="4"/>
    <d v="2018-11-01T00:00:00"/>
    <n v="7687.33"/>
    <n v="722.58"/>
  </r>
  <r>
    <s v="E"/>
    <s v="C"/>
    <s v="MID"/>
    <d v="2018-11-01T00:00:00"/>
    <x v="5"/>
    <d v="2018-11-01T00:00:00"/>
    <n v="346.75"/>
    <n v="32.61"/>
  </r>
  <r>
    <s v="E"/>
    <s v="C"/>
    <s v="MID"/>
    <d v="2018-11-01T00:00:00"/>
    <x v="0"/>
    <d v="2018-11-01T00:00:00"/>
    <n v="8034.08"/>
    <n v="417.77"/>
  </r>
  <r>
    <s v="E"/>
    <s v="C"/>
    <s v="MID"/>
    <d v="2018-11-01T00:00:00"/>
    <x v="1"/>
    <d v="2018-11-01T00:00:00"/>
    <n v="8034.08"/>
    <n v="-417.77"/>
  </r>
  <r>
    <s v="E"/>
    <s v="R"/>
    <s v="ON"/>
    <d v="2018-11-01T00:00:00"/>
    <x v="0"/>
    <d v="2018-11-01T00:00:00"/>
    <n v="0.7"/>
    <n v="0.05"/>
  </r>
  <r>
    <s v="E"/>
    <s v="R"/>
    <s v="ON"/>
    <d v="2018-11-01T00:00:00"/>
    <x v="1"/>
    <d v="2018-11-01T00:00:00"/>
    <n v="0.7"/>
    <n v="-0.05"/>
  </r>
  <r>
    <s v="E"/>
    <s v="R"/>
    <s v="ON"/>
    <d v="2018-11-01T00:00:00"/>
    <x v="2"/>
    <d v="2018-11-01T00:00:00"/>
    <n v="0.67"/>
    <n v="0.09"/>
  </r>
  <r>
    <s v="E"/>
    <s v="R"/>
    <s v="ON"/>
    <d v="2018-11-01T00:00:00"/>
    <x v="3"/>
    <d v="2018-11-01T00:00:00"/>
    <n v="0.03"/>
    <n v="0"/>
  </r>
  <r>
    <s v="E"/>
    <s v="R"/>
    <s v="OFF"/>
    <d v="2018-11-01T00:00:00"/>
    <x v="1"/>
    <d v="2018-11-01T00:00:00"/>
    <n v="0.5"/>
    <n v="-0.02"/>
  </r>
  <r>
    <s v="E"/>
    <s v="R"/>
    <s v="OFF"/>
    <d v="2018-11-01T00:00:00"/>
    <x v="6"/>
    <d v="2018-11-01T00:00:00"/>
    <n v="0.48"/>
    <n v="0.03"/>
  </r>
  <r>
    <s v="E"/>
    <s v="R"/>
    <s v="OFF"/>
    <d v="2018-11-01T00:00:00"/>
    <x v="7"/>
    <d v="2018-11-01T00:00:00"/>
    <n v="0.02"/>
    <n v="0"/>
  </r>
  <r>
    <s v="E"/>
    <s v="R"/>
    <s v="OFF"/>
    <d v="2018-11-01T00:00:00"/>
    <x v="0"/>
    <d v="2018-11-01T00:00:00"/>
    <n v="0.5"/>
    <n v="0.02"/>
  </r>
  <r>
    <s v="E"/>
    <s v="R"/>
    <s v="MID"/>
    <d v="2018-11-01T00:00:00"/>
    <x v="0"/>
    <d v="2018-11-01T00:00:00"/>
    <n v="0.23"/>
    <n v="0.01"/>
  </r>
  <r>
    <s v="E"/>
    <s v="R"/>
    <s v="MID"/>
    <d v="2018-11-01T00:00:00"/>
    <x v="1"/>
    <d v="2018-11-01T00:00:00"/>
    <n v="0.23"/>
    <n v="-0.01"/>
  </r>
  <r>
    <s v="E"/>
    <s v="R"/>
    <s v="MID"/>
    <d v="2018-11-01T00:00:00"/>
    <x v="4"/>
    <d v="2018-11-01T00:00:00"/>
    <n v="0.22"/>
    <n v="0.02"/>
  </r>
  <r>
    <s v="E"/>
    <s v="R"/>
    <s v="MID"/>
    <d v="2018-11-01T00:00:00"/>
    <x v="5"/>
    <d v="2018-11-01T00:00:00"/>
    <n v="0.01"/>
    <n v="0"/>
  </r>
  <r>
    <s v="E"/>
    <s v="R"/>
    <s v="MID"/>
    <d v="2018-11-01T00:00:00"/>
    <x v="0"/>
    <d v="2018-11-01T00:00:00"/>
    <n v="0.08"/>
    <n v="0"/>
  </r>
  <r>
    <s v="E"/>
    <s v="R"/>
    <s v="MID"/>
    <d v="2018-11-01T00:00:00"/>
    <x v="1"/>
    <d v="2018-11-01T00:00:00"/>
    <n v="0.08"/>
    <n v="0"/>
  </r>
  <r>
    <s v="E"/>
    <s v="R"/>
    <s v="MID"/>
    <d v="2018-11-01T00:00:00"/>
    <x v="4"/>
    <d v="2018-11-01T00:00:00"/>
    <n v="0.08"/>
    <n v="0.01"/>
  </r>
  <r>
    <s v="E"/>
    <s v="R"/>
    <s v="MID"/>
    <d v="2018-11-01T00:00:00"/>
    <x v="5"/>
    <d v="2018-11-01T00:00:00"/>
    <n v="0"/>
    <n v="0"/>
  </r>
  <r>
    <s v="E"/>
    <s v="C"/>
    <s v="ON"/>
    <d v="2018-11-01T00:00:00"/>
    <x v="1"/>
    <d v="2018-11-01T00:00:00"/>
    <n v="43025.97"/>
    <n v="-3054.73"/>
  </r>
  <r>
    <s v="E"/>
    <s v="R"/>
    <s v="ON"/>
    <d v="2018-11-01T00:00:00"/>
    <x v="0"/>
    <d v="2018-11-01T00:00:00"/>
    <n v="12486.81"/>
    <n v="886.49"/>
  </r>
  <r>
    <s v="E"/>
    <s v="R"/>
    <s v="ON"/>
    <d v="2018-11-01T00:00:00"/>
    <x v="1"/>
    <d v="2018-11-01T00:00:00"/>
    <n v="12486.81"/>
    <n v="-886.49"/>
  </r>
  <r>
    <s v="E"/>
    <s v="R"/>
    <s v="ON"/>
    <d v="2018-11-01T00:00:00"/>
    <x v="2"/>
    <d v="2018-11-01T00:00:00"/>
    <n v="11947.93"/>
    <n v="1577.09"/>
  </r>
  <r>
    <s v="E"/>
    <s v="R"/>
    <s v="ON"/>
    <d v="2018-11-01T00:00:00"/>
    <x v="3"/>
    <d v="2018-11-01T00:00:00"/>
    <n v="538.88"/>
    <n v="71.180000000000007"/>
  </r>
  <r>
    <s v="E"/>
    <s v="R"/>
    <s v="OFF"/>
    <d v="2018-11-01T00:00:00"/>
    <x v="6"/>
    <d v="2018-11-01T00:00:00"/>
    <n v="40039.81"/>
    <n v="2602.58"/>
  </r>
  <r>
    <s v="E"/>
    <s v="R"/>
    <s v="OFF"/>
    <d v="2018-11-01T00:00:00"/>
    <x v="7"/>
    <d v="2018-11-01T00:00:00"/>
    <n v="1805.82"/>
    <n v="117.37"/>
  </r>
  <r>
    <s v="E"/>
    <s v="R"/>
    <s v="OFF"/>
    <d v="2018-11-01T00:00:00"/>
    <x v="0"/>
    <d v="2018-11-01T00:00:00"/>
    <n v="41845.629999999997"/>
    <n v="1464.71"/>
  </r>
  <r>
    <s v="E"/>
    <s v="R"/>
    <s v="OFF"/>
    <d v="2018-11-01T00:00:00"/>
    <x v="1"/>
    <d v="2018-11-01T00:00:00"/>
    <n v="41845.629999999997"/>
    <n v="-1464.71"/>
  </r>
  <r>
    <s v="E"/>
    <s v="R"/>
    <s v="MID"/>
    <d v="2018-11-01T00:00:00"/>
    <x v="0"/>
    <d v="2018-11-01T00:00:00"/>
    <n v="13150.1"/>
    <n v="683.72"/>
  </r>
  <r>
    <s v="E"/>
    <s v="R"/>
    <s v="ON"/>
    <d v="2019-08-01T00:00:00"/>
    <x v="0"/>
    <d v="2018-05-01T00:00:00"/>
    <n v="-533.33000000000004"/>
    <n v="-37.869999999999997"/>
  </r>
  <r>
    <s v="E"/>
    <s v="R"/>
    <s v="ON"/>
    <d v="2019-08-01T00:00:00"/>
    <x v="8"/>
    <d v="2018-05-01T00:00:00"/>
    <n v="-510.32"/>
    <n v="-67.36"/>
  </r>
  <r>
    <s v="E"/>
    <s v="R"/>
    <s v="ON"/>
    <d v="2019-08-01T00:00:00"/>
    <x v="9"/>
    <d v="2018-05-01T00:00:00"/>
    <n v="-23.01"/>
    <n v="-3.04"/>
  </r>
  <r>
    <s v="E"/>
    <s v="R"/>
    <s v="ON"/>
    <d v="2019-08-01T00:00:00"/>
    <x v="1"/>
    <d v="2018-05-01T00:00:00"/>
    <n v="-533.33000000000004"/>
    <n v="37.869999999999997"/>
  </r>
  <r>
    <s v="E"/>
    <s v="R"/>
    <s v="OFF"/>
    <d v="2019-08-01T00:00:00"/>
    <x v="10"/>
    <d v="2018-05-01T00:00:00"/>
    <n v="-2519.29"/>
    <n v="-163.75"/>
  </r>
  <r>
    <s v="E"/>
    <s v="R"/>
    <s v="OFF"/>
    <d v="2019-08-01T00:00:00"/>
    <x v="11"/>
    <d v="2018-05-01T00:00:00"/>
    <n v="-113.62"/>
    <n v="-7.38"/>
  </r>
  <r>
    <s v="E"/>
    <s v="R"/>
    <s v="OFF"/>
    <d v="2019-08-01T00:00:00"/>
    <x v="1"/>
    <d v="2018-05-01T00:00:00"/>
    <n v="-2632.91"/>
    <n v="92.16"/>
  </r>
  <r>
    <s v="E"/>
    <s v="R"/>
    <s v="OFF"/>
    <d v="2019-08-01T00:00:00"/>
    <x v="0"/>
    <d v="2018-05-01T00:00:00"/>
    <n v="-2632.91"/>
    <n v="-92.16"/>
  </r>
  <r>
    <s v="E"/>
    <s v="R"/>
    <s v="MID"/>
    <d v="2019-08-01T00:00:00"/>
    <x v="0"/>
    <d v="2018-05-01T00:00:00"/>
    <n v="-597.09"/>
    <n v="-31.04"/>
  </r>
  <r>
    <s v="E"/>
    <s v="R"/>
    <s v="MID"/>
    <d v="2019-08-01T00:00:00"/>
    <x v="12"/>
    <d v="2018-05-01T00:00:00"/>
    <n v="-571.34"/>
    <n v="-53.7"/>
  </r>
  <r>
    <s v="E"/>
    <s v="R"/>
    <s v="MID"/>
    <d v="2019-08-01T00:00:00"/>
    <x v="13"/>
    <d v="2018-05-01T00:00:00"/>
    <n v="-25.75"/>
    <n v="-2.42"/>
  </r>
  <r>
    <s v="E"/>
    <s v="R"/>
    <s v="MID"/>
    <d v="2019-08-01T00:00:00"/>
    <x v="1"/>
    <d v="2018-05-01T00:00:00"/>
    <n v="-597.09"/>
    <n v="31.04"/>
  </r>
  <r>
    <s v="E"/>
    <s v="C"/>
    <s v="ON"/>
    <d v="2019-08-01T00:00:00"/>
    <x v="0"/>
    <d v="2018-05-01T00:00:00"/>
    <n v="-692.09"/>
    <n v="-49.15"/>
  </r>
  <r>
    <s v="E"/>
    <s v="C"/>
    <s v="ON"/>
    <d v="2019-08-01T00:00:00"/>
    <x v="8"/>
    <d v="2018-05-01T00:00:00"/>
    <n v="-662.23"/>
    <n v="-87.41"/>
  </r>
  <r>
    <s v="E"/>
    <s v="C"/>
    <s v="ON"/>
    <d v="2019-08-01T00:00:00"/>
    <x v="9"/>
    <d v="2018-05-01T00:00:00"/>
    <n v="-29.86"/>
    <n v="-3.94"/>
  </r>
  <r>
    <s v="E"/>
    <s v="C"/>
    <s v="ON"/>
    <d v="2019-08-01T00:00:00"/>
    <x v="1"/>
    <d v="2018-05-01T00:00:00"/>
    <n v="-692.09"/>
    <n v="49.15"/>
  </r>
  <r>
    <s v="E"/>
    <s v="C"/>
    <s v="OFF"/>
    <d v="2019-08-01T00:00:00"/>
    <x v="10"/>
    <d v="2018-05-01T00:00:00"/>
    <n v="-1962.27"/>
    <n v="-127.54"/>
  </r>
  <r>
    <s v="E"/>
    <s v="C"/>
    <s v="OFF"/>
    <d v="2019-08-01T00:00:00"/>
    <x v="11"/>
    <d v="2018-05-01T00:00:00"/>
    <n v="-88.49"/>
    <n v="-5.76"/>
  </r>
  <r>
    <s v="E"/>
    <s v="C"/>
    <s v="OFF"/>
    <d v="2019-08-01T00:00:00"/>
    <x v="1"/>
    <d v="2018-05-01T00:00:00"/>
    <n v="-2050.7600000000002"/>
    <n v="71.78"/>
  </r>
  <r>
    <s v="E"/>
    <s v="C"/>
    <s v="OFF"/>
    <d v="2019-08-01T00:00:00"/>
    <x v="0"/>
    <d v="2018-05-01T00:00:00"/>
    <n v="-2050.7600000000002"/>
    <n v="-71.78"/>
  </r>
  <r>
    <s v="E"/>
    <s v="C"/>
    <s v="MID"/>
    <d v="2019-08-01T00:00:00"/>
    <x v="0"/>
    <d v="2018-05-01T00:00:00"/>
    <n v="-554.78"/>
    <n v="-28.85"/>
  </r>
  <r>
    <s v="E"/>
    <s v="C"/>
    <s v="MID"/>
    <d v="2019-08-01T00:00:00"/>
    <x v="12"/>
    <d v="2018-05-01T00:00:00"/>
    <n v="-530.83000000000004"/>
    <n v="-49.9"/>
  </r>
  <r>
    <s v="E"/>
    <s v="C"/>
    <s v="MID"/>
    <d v="2019-08-01T00:00:00"/>
    <x v="13"/>
    <d v="2018-05-01T00:00:00"/>
    <n v="-23.95"/>
    <n v="-2.2599999999999998"/>
  </r>
  <r>
    <s v="E"/>
    <s v="C"/>
    <s v="MID"/>
    <d v="2019-08-01T00:00:00"/>
    <x v="1"/>
    <d v="2018-05-01T00:00:00"/>
    <n v="-554.78"/>
    <n v="28.85"/>
  </r>
  <r>
    <s v="E"/>
    <s v="R"/>
    <s v="ON"/>
    <d v="2019-08-01T00:00:00"/>
    <x v="1"/>
    <d v="2018-05-01T00:00:00"/>
    <n v="-162.28"/>
    <n v="11.53"/>
  </r>
  <r>
    <s v="E"/>
    <s v="R"/>
    <s v="ON"/>
    <d v="2019-08-01T00:00:00"/>
    <x v="0"/>
    <d v="2018-05-01T00:00:00"/>
    <n v="-162.28"/>
    <n v="-11.53"/>
  </r>
  <r>
    <s v="E"/>
    <s v="R"/>
    <s v="ON"/>
    <d v="2019-08-01T00:00:00"/>
    <x v="8"/>
    <d v="2018-05-01T00:00:00"/>
    <n v="-155.28"/>
    <n v="-20.5"/>
  </r>
  <r>
    <s v="E"/>
    <s v="R"/>
    <s v="ON"/>
    <d v="2019-08-01T00:00:00"/>
    <x v="9"/>
    <d v="2018-05-01T00:00:00"/>
    <n v="-7"/>
    <n v="-0.92"/>
  </r>
  <r>
    <s v="E"/>
    <s v="R"/>
    <s v="OFF"/>
    <d v="2019-08-01T00:00:00"/>
    <x v="10"/>
    <d v="2018-05-01T00:00:00"/>
    <n v="-571.22"/>
    <n v="-37.130000000000003"/>
  </r>
  <r>
    <s v="E"/>
    <s v="R"/>
    <s v="OFF"/>
    <d v="2019-08-01T00:00:00"/>
    <x v="11"/>
    <d v="2018-05-01T00:00:00"/>
    <n v="-25.77"/>
    <n v="-1.68"/>
  </r>
  <r>
    <s v="E"/>
    <s v="R"/>
    <s v="OFF"/>
    <d v="2019-08-01T00:00:00"/>
    <x v="1"/>
    <d v="2018-05-01T00:00:00"/>
    <n v="-596.99"/>
    <n v="20.89"/>
  </r>
  <r>
    <s v="E"/>
    <s v="R"/>
    <s v="OFF"/>
    <d v="2019-08-01T00:00:00"/>
    <x v="0"/>
    <d v="2018-05-01T00:00:00"/>
    <n v="-596.99"/>
    <n v="-20.89"/>
  </r>
  <r>
    <s v="E"/>
    <s v="R"/>
    <s v="MID"/>
    <d v="2019-08-01T00:00:00"/>
    <x v="0"/>
    <d v="2018-05-01T00:00:00"/>
    <n v="-183.56"/>
    <n v="-9.57"/>
  </r>
  <r>
    <s v="E"/>
    <s v="R"/>
    <s v="MID"/>
    <d v="2019-08-01T00:00:00"/>
    <x v="12"/>
    <d v="2018-05-01T00:00:00"/>
    <n v="-175.64"/>
    <n v="-16.510000000000002"/>
  </r>
  <r>
    <s v="E"/>
    <s v="R"/>
    <s v="MID"/>
    <d v="2019-08-01T00:00:00"/>
    <x v="13"/>
    <d v="2018-05-01T00:00:00"/>
    <n v="-7.92"/>
    <n v="-0.75"/>
  </r>
  <r>
    <s v="E"/>
    <s v="R"/>
    <s v="MID"/>
    <d v="2019-08-01T00:00:00"/>
    <x v="1"/>
    <d v="2018-05-01T00:00:00"/>
    <n v="-183.56"/>
    <n v="9.57"/>
  </r>
  <r>
    <s v="E"/>
    <s v="R"/>
    <s v="ON"/>
    <d v="2019-08-01T00:00:00"/>
    <x v="0"/>
    <d v="2018-11-01T00:00:00"/>
    <n v="-263.14999999999998"/>
    <n v="-18.68"/>
  </r>
  <r>
    <s v="E"/>
    <s v="R"/>
    <s v="ON"/>
    <d v="2019-08-01T00:00:00"/>
    <x v="2"/>
    <d v="2018-11-01T00:00:00"/>
    <n v="-251.79"/>
    <n v="-33.24"/>
  </r>
  <r>
    <s v="E"/>
    <s v="R"/>
    <s v="ON"/>
    <d v="2019-08-01T00:00:00"/>
    <x v="3"/>
    <d v="2018-11-01T00:00:00"/>
    <n v="-11.36"/>
    <n v="-1.5"/>
  </r>
  <r>
    <s v="E"/>
    <s v="R"/>
    <s v="ON"/>
    <d v="2019-08-01T00:00:00"/>
    <x v="1"/>
    <d v="2018-11-01T00:00:00"/>
    <n v="-263.14999999999998"/>
    <n v="18.68"/>
  </r>
  <r>
    <s v="E"/>
    <s v="R"/>
    <s v="OFF"/>
    <d v="2019-08-01T00:00:00"/>
    <x v="0"/>
    <d v="2018-11-01T00:00:00"/>
    <n v="-987.97"/>
    <n v="-34.58"/>
  </r>
  <r>
    <s v="E"/>
    <s v="R"/>
    <s v="OFF"/>
    <d v="2019-08-01T00:00:00"/>
    <x v="6"/>
    <d v="2018-11-01T00:00:00"/>
    <n v="-945.34"/>
    <n v="-61.45"/>
  </r>
  <r>
    <s v="E"/>
    <s v="C"/>
    <s v="ON"/>
    <d v="2018-09-01T00:00:00"/>
    <x v="9"/>
    <d v="2018-05-01T00:00:00"/>
    <n v="727.47"/>
    <n v="96.04"/>
  </r>
  <r>
    <s v="E"/>
    <s v="C"/>
    <s v="ON"/>
    <d v="2018-09-01T00:00:00"/>
    <x v="0"/>
    <d v="2018-05-01T00:00:00"/>
    <n v="16857.54"/>
    <n v="1196.9000000000001"/>
  </r>
  <r>
    <s v="E"/>
    <s v="C"/>
    <s v="ON"/>
    <d v="2018-09-01T00:00:00"/>
    <x v="1"/>
    <d v="2018-05-01T00:00:00"/>
    <n v="16857.54"/>
    <n v="-1196.9000000000001"/>
  </r>
  <r>
    <s v="E"/>
    <s v="C"/>
    <s v="OFF"/>
    <d v="2018-09-01T00:00:00"/>
    <x v="1"/>
    <d v="2018-05-01T00:00:00"/>
    <n v="33505.480000000003"/>
    <n v="-1172.67"/>
  </r>
  <r>
    <s v="E"/>
    <s v="C"/>
    <s v="OFF"/>
    <d v="2018-09-01T00:00:00"/>
    <x v="10"/>
    <d v="2018-05-01T00:00:00"/>
    <n v="32059.54"/>
    <n v="2083.9"/>
  </r>
  <r>
    <s v="E"/>
    <s v="C"/>
    <s v="OFF"/>
    <d v="2018-09-01T00:00:00"/>
    <x v="11"/>
    <d v="2018-05-01T00:00:00"/>
    <n v="1445.94"/>
    <n v="94.01"/>
  </r>
  <r>
    <s v="E"/>
    <s v="C"/>
    <s v="OFF"/>
    <d v="2018-09-01T00:00:00"/>
    <x v="0"/>
    <d v="2018-05-01T00:00:00"/>
    <n v="33505.480000000003"/>
    <n v="1172.67"/>
  </r>
  <r>
    <s v="E"/>
    <s v="C"/>
    <s v="MID"/>
    <d v="2018-09-01T00:00:00"/>
    <x v="1"/>
    <d v="2018-05-01T00:00:00"/>
    <n v="13891.93"/>
    <n v="-722.36"/>
  </r>
  <r>
    <s v="E"/>
    <s v="C"/>
    <s v="MID"/>
    <d v="2018-09-01T00:00:00"/>
    <x v="12"/>
    <d v="2018-05-01T00:00:00"/>
    <n v="13292.45"/>
    <n v="1249.48"/>
  </r>
  <r>
    <s v="E"/>
    <s v="C"/>
    <s v="MID"/>
    <d v="2018-09-01T00:00:00"/>
    <x v="13"/>
    <d v="2018-05-01T00:00:00"/>
    <n v="599.48"/>
    <n v="56.39"/>
  </r>
  <r>
    <s v="E"/>
    <s v="C"/>
    <s v="MID"/>
    <d v="2018-09-01T00:00:00"/>
    <x v="0"/>
    <d v="2018-05-01T00:00:00"/>
    <n v="13891.93"/>
    <n v="722.36"/>
  </r>
  <r>
    <s v="E"/>
    <s v="C"/>
    <s v="ON"/>
    <d v="2018-11-01T00:00:00"/>
    <x v="1"/>
    <d v="2018-05-01T00:00:00"/>
    <n v="42757.03"/>
    <n v="-3035.76"/>
  </r>
  <r>
    <s v="E"/>
    <s v="C"/>
    <s v="ON"/>
    <d v="2018-11-01T00:00:00"/>
    <x v="8"/>
    <d v="2018-05-01T00:00:00"/>
    <n v="40911.919999999998"/>
    <n v="5400.37"/>
  </r>
  <r>
    <s v="E"/>
    <s v="C"/>
    <s v="ON"/>
    <d v="2018-11-01T00:00:00"/>
    <x v="9"/>
    <d v="2018-05-01T00:00:00"/>
    <n v="1845.11"/>
    <n v="243.53"/>
  </r>
  <r>
    <s v="E"/>
    <s v="C"/>
    <s v="ON"/>
    <d v="2018-11-01T00:00:00"/>
    <x v="0"/>
    <d v="2018-05-01T00:00:00"/>
    <n v="42757.03"/>
    <n v="3035.76"/>
  </r>
  <r>
    <s v="E"/>
    <s v="C"/>
    <s v="OFF"/>
    <d v="2018-11-01T00:00:00"/>
    <x v="1"/>
    <d v="2018-05-01T00:00:00"/>
    <n v="116691.89"/>
    <n v="-4084.23"/>
  </r>
  <r>
    <s v="E"/>
    <s v="C"/>
    <s v="OFF"/>
    <d v="2018-11-01T00:00:00"/>
    <x v="10"/>
    <d v="2018-05-01T00:00:00"/>
    <n v="111656.2"/>
    <n v="7257.67"/>
  </r>
  <r>
    <s v="E"/>
    <s v="C"/>
    <s v="OFF"/>
    <d v="2018-11-01T00:00:00"/>
    <x v="11"/>
    <d v="2018-05-01T00:00:00"/>
    <n v="5035.6899999999996"/>
    <n v="327.29000000000002"/>
  </r>
  <r>
    <s v="E"/>
    <s v="C"/>
    <s v="OFF"/>
    <d v="2018-11-01T00:00:00"/>
    <x v="0"/>
    <d v="2018-05-01T00:00:00"/>
    <n v="116691.89"/>
    <n v="4084.23"/>
  </r>
  <r>
    <s v="E"/>
    <s v="C"/>
    <s v="MID"/>
    <d v="2018-11-01T00:00:00"/>
    <x v="1"/>
    <d v="2018-05-01T00:00:00"/>
    <n v="36018.480000000003"/>
    <n v="-1872.93"/>
  </r>
  <r>
    <s v="E"/>
    <s v="C"/>
    <s v="MID"/>
    <d v="2018-11-01T00:00:00"/>
    <x v="12"/>
    <d v="2018-05-01T00:00:00"/>
    <n v="34464.129999999997"/>
    <n v="3239.58"/>
  </r>
  <r>
    <s v="E"/>
    <s v="C"/>
    <s v="MID"/>
    <d v="2018-11-01T00:00:00"/>
    <x v="13"/>
    <d v="2018-05-01T00:00:00"/>
    <n v="1554.35"/>
    <n v="146.12"/>
  </r>
  <r>
    <s v="E"/>
    <s v="C"/>
    <s v="MID"/>
    <d v="2018-11-01T00:00:00"/>
    <x v="0"/>
    <d v="2018-05-01T00:00:00"/>
    <n v="36018.480000000003"/>
    <n v="1872.93"/>
  </r>
  <r>
    <s v="E"/>
    <s v="R"/>
    <s v="ON"/>
    <d v="2018-11-01T00:00:00"/>
    <x v="1"/>
    <d v="2018-05-01T00:00:00"/>
    <n v="79469.3"/>
    <n v="-5642.26"/>
  </r>
  <r>
    <s v="E"/>
    <s v="R"/>
    <s v="ON"/>
    <d v="2018-11-01T00:00:00"/>
    <x v="8"/>
    <d v="2018-05-01T00:00:00"/>
    <n v="76039.789999999994"/>
    <n v="10037.290000000001"/>
  </r>
  <r>
    <s v="E"/>
    <s v="R"/>
    <s v="ON"/>
    <d v="2018-11-01T00:00:00"/>
    <x v="9"/>
    <d v="2018-05-01T00:00:00"/>
    <n v="3429.51"/>
    <n v="452.73"/>
  </r>
  <r>
    <s v="E"/>
    <s v="R"/>
    <s v="ON"/>
    <d v="2018-11-01T00:00:00"/>
    <x v="0"/>
    <d v="2018-05-01T00:00:00"/>
    <n v="79469.3"/>
    <n v="5642.26"/>
  </r>
  <r>
    <s v="E"/>
    <s v="R"/>
    <s v="OFF"/>
    <d v="2018-11-01T00:00:00"/>
    <x v="1"/>
    <d v="2018-05-01T00:00:00"/>
    <n v="270104.83"/>
    <n v="-9453.68"/>
  </r>
  <r>
    <s v="E"/>
    <s v="R"/>
    <s v="OFF"/>
    <d v="2018-11-01T00:00:00"/>
    <x v="10"/>
    <d v="2018-05-01T00:00:00"/>
    <n v="258448.77"/>
    <n v="16799.240000000002"/>
  </r>
  <r>
    <s v="E"/>
    <s v="R"/>
    <s v="OFF"/>
    <d v="2018-11-01T00:00:00"/>
    <x v="11"/>
    <d v="2018-05-01T00:00:00"/>
    <n v="11656.06"/>
    <n v="757.76"/>
  </r>
  <r>
    <s v="E"/>
    <s v="R"/>
    <s v="OFF"/>
    <d v="2018-11-01T00:00:00"/>
    <x v="0"/>
    <d v="2018-05-01T00:00:00"/>
    <n v="270104.83"/>
    <n v="9453.68"/>
  </r>
  <r>
    <s v="E"/>
    <s v="R"/>
    <s v="MID"/>
    <d v="2018-11-01T00:00:00"/>
    <x v="1"/>
    <d v="2018-05-01T00:00:00"/>
    <n v="80396.289999999994"/>
    <n v="-4180.78"/>
  </r>
  <r>
    <s v="E"/>
    <s v="R"/>
    <s v="MID"/>
    <d v="2018-11-01T00:00:00"/>
    <x v="12"/>
    <d v="2018-05-01T00:00:00"/>
    <n v="76926.94"/>
    <n v="7231.14"/>
  </r>
  <r>
    <s v="E"/>
    <s v="R"/>
    <s v="MID"/>
    <d v="2018-11-01T00:00:00"/>
    <x v="13"/>
    <d v="2018-05-01T00:00:00"/>
    <n v="3469.35"/>
    <n v="326.14999999999998"/>
  </r>
  <r>
    <s v="E"/>
    <s v="R"/>
    <s v="MID"/>
    <d v="2018-11-01T00:00:00"/>
    <x v="0"/>
    <d v="2018-05-01T00:00:00"/>
    <n v="80396.289999999994"/>
    <n v="4180.78"/>
  </r>
  <r>
    <s v="E"/>
    <s v="C"/>
    <s v="ON"/>
    <d v="2018-11-01T00:00:00"/>
    <x v="0"/>
    <d v="2018-05-01T00:00:00"/>
    <n v="41586.18"/>
    <n v="2952.66"/>
  </r>
  <r>
    <s v="E"/>
    <s v="C"/>
    <s v="ON"/>
    <d v="2018-11-01T00:00:00"/>
    <x v="1"/>
    <d v="2018-01-01T00:00:00"/>
    <n v="344.77"/>
    <n v="-18.27"/>
  </r>
  <r>
    <s v="E"/>
    <s v="C"/>
    <s v="ON"/>
    <d v="2018-11-01T00:00:00"/>
    <x v="0"/>
    <d v="2018-01-01T00:00:00"/>
    <n v="344.77"/>
    <n v="18.27"/>
  </r>
  <r>
    <s v="E"/>
    <s v="C"/>
    <s v="ON"/>
    <d v="2018-11-01T00:00:00"/>
    <x v="2"/>
    <d v="2018-01-01T00:00:00"/>
    <n v="329.89"/>
    <n v="43.55"/>
  </r>
  <r>
    <s v="E"/>
    <s v="C"/>
    <s v="ON"/>
    <d v="2018-11-01T00:00:00"/>
    <x v="3"/>
    <d v="2018-01-01T00:00:00"/>
    <n v="14.88"/>
    <n v="1.96"/>
  </r>
  <r>
    <s v="E"/>
    <s v="C"/>
    <s v="OFF"/>
    <d v="2018-11-01T00:00:00"/>
    <x v="10"/>
    <d v="2018-05-01T00:00:00"/>
    <n v="106378.2"/>
    <n v="6914.55"/>
  </r>
  <r>
    <s v="E"/>
    <s v="C"/>
    <s v="OFF"/>
    <d v="2018-11-01T00:00:00"/>
    <x v="11"/>
    <d v="2018-05-01T00:00:00"/>
    <n v="4797.6899999999996"/>
    <n v="311.88"/>
  </r>
  <r>
    <s v="E"/>
    <s v="C"/>
    <s v="OFF"/>
    <d v="2018-11-01T00:00:00"/>
    <x v="0"/>
    <d v="2018-05-01T00:00:00"/>
    <n v="111175.89"/>
    <n v="3891.17"/>
  </r>
  <r>
    <s v="E"/>
    <s v="C"/>
    <s v="OFF"/>
    <d v="2018-11-01T00:00:00"/>
    <x v="1"/>
    <d v="2018-05-01T00:00:00"/>
    <n v="111175.89"/>
    <n v="-3891.17"/>
  </r>
  <r>
    <s v="E"/>
    <s v="C"/>
    <s v="OFF"/>
    <d v="2018-11-01T00:00:00"/>
    <x v="6"/>
    <d v="2018-01-01T00:00:00"/>
    <n v="1203.45"/>
    <n v="78.22"/>
  </r>
  <r>
    <s v="E"/>
    <s v="C"/>
    <s v="OFF"/>
    <d v="2018-11-01T00:00:00"/>
    <x v="7"/>
    <d v="2018-01-01T00:00:00"/>
    <n v="54.28"/>
    <n v="3.53"/>
  </r>
  <r>
    <s v="E"/>
    <s v="C"/>
    <s v="OFF"/>
    <d v="2018-11-01T00:00:00"/>
    <x v="1"/>
    <d v="2018-01-01T00:00:00"/>
    <n v="1257.73"/>
    <n v="-32.700000000000003"/>
  </r>
  <r>
    <s v="E"/>
    <s v="C"/>
    <s v="OFF"/>
    <d v="2018-11-01T00:00:00"/>
    <x v="0"/>
    <d v="2018-01-01T00:00:00"/>
    <n v="1257.73"/>
    <n v="32.700000000000003"/>
  </r>
  <r>
    <s v="E"/>
    <s v="C"/>
    <s v="MID"/>
    <d v="2018-11-01T00:00:00"/>
    <x v="0"/>
    <d v="2018-05-01T00:00:00"/>
    <n v="37003.51"/>
    <n v="1924.27"/>
  </r>
  <r>
    <s v="E"/>
    <s v="C"/>
    <s v="MID"/>
    <d v="2018-11-01T00:00:00"/>
    <x v="1"/>
    <d v="2018-05-01T00:00:00"/>
    <n v="37003.51"/>
    <n v="-1924.27"/>
  </r>
  <r>
    <s v="E"/>
    <s v="C"/>
    <s v="MID"/>
    <d v="2018-11-01T00:00:00"/>
    <x v="12"/>
    <d v="2018-05-01T00:00:00"/>
    <n v="35406.68"/>
    <n v="3328.27"/>
  </r>
  <r>
    <s v="E"/>
    <s v="C"/>
    <s v="MID"/>
    <d v="2018-11-01T00:00:00"/>
    <x v="13"/>
    <d v="2018-05-01T00:00:00"/>
    <n v="1596.83"/>
    <n v="150.13999999999999"/>
  </r>
  <r>
    <s v="E"/>
    <s v="C"/>
    <s v="MID"/>
    <d v="2018-11-01T00:00:00"/>
    <x v="0"/>
    <d v="2018-01-01T00:00:00"/>
    <n v="414.35"/>
    <n v="15.75"/>
  </r>
  <r>
    <s v="E"/>
    <s v="C"/>
    <s v="MID"/>
    <d v="2018-11-01T00:00:00"/>
    <x v="4"/>
    <d v="2018-01-01T00:00:00"/>
    <n v="396.47"/>
    <n v="37.659999999999997"/>
  </r>
  <r>
    <s v="E"/>
    <s v="C"/>
    <s v="MID"/>
    <d v="2018-11-01T00:00:00"/>
    <x v="5"/>
    <d v="2018-01-01T00:00:00"/>
    <n v="17.88"/>
    <n v="1.7"/>
  </r>
  <r>
    <s v="E"/>
    <s v="C"/>
    <s v="MID"/>
    <d v="2018-11-01T00:00:00"/>
    <x v="1"/>
    <d v="2018-01-01T00:00:00"/>
    <n v="414.35"/>
    <n v="-15.75"/>
  </r>
  <r>
    <s v="E"/>
    <s v="R"/>
    <s v="ON"/>
    <d v="2019-08-01T00:00:00"/>
    <x v="0"/>
    <d v="2018-11-01T00:00:00"/>
    <n v="-133.41999999999999"/>
    <n v="-9.4700000000000006"/>
  </r>
  <r>
    <s v="E"/>
    <s v="R"/>
    <s v="ON"/>
    <d v="2019-08-01T00:00:00"/>
    <x v="2"/>
    <d v="2018-11-01T00:00:00"/>
    <n v="-127.79"/>
    <n v="-16.850000000000001"/>
  </r>
  <r>
    <s v="E"/>
    <s v="R"/>
    <s v="ON"/>
    <d v="2019-08-01T00:00:00"/>
    <x v="3"/>
    <d v="2018-11-01T00:00:00"/>
    <n v="-5.63"/>
    <n v="-0.75"/>
  </r>
  <r>
    <s v="E"/>
    <s v="R"/>
    <s v="ON"/>
    <d v="2019-08-01T00:00:00"/>
    <x v="1"/>
    <d v="2018-11-01T00:00:00"/>
    <n v="-133.41999999999999"/>
    <n v="9.4700000000000006"/>
  </r>
  <r>
    <s v="E"/>
    <s v="R"/>
    <s v="OFF"/>
    <d v="2019-08-01T00:00:00"/>
    <x v="6"/>
    <d v="2018-11-01T00:00:00"/>
    <n v="-437.03"/>
    <n v="-28.41"/>
  </r>
  <r>
    <s v="E"/>
    <s v="R"/>
    <s v="OFF"/>
    <d v="2019-08-01T00:00:00"/>
    <x v="7"/>
    <d v="2018-11-01T00:00:00"/>
    <n v="-19.170000000000002"/>
    <n v="-1.25"/>
  </r>
  <r>
    <s v="E"/>
    <s v="R"/>
    <s v="OFF"/>
    <d v="2019-08-01T00:00:00"/>
    <x v="1"/>
    <d v="2018-11-01T00:00:00"/>
    <n v="-456.2"/>
    <n v="15.97"/>
  </r>
  <r>
    <s v="E"/>
    <s v="R"/>
    <s v="OFF"/>
    <d v="2019-08-01T00:00:00"/>
    <x v="0"/>
    <d v="2018-11-01T00:00:00"/>
    <n v="-456.2"/>
    <n v="-15.97"/>
  </r>
  <r>
    <s v="E"/>
    <s v="R"/>
    <s v="MID"/>
    <d v="2019-08-01T00:00:00"/>
    <x v="0"/>
    <d v="2018-11-01T00:00:00"/>
    <n v="-130.68"/>
    <n v="-6.79"/>
  </r>
  <r>
    <s v="E"/>
    <s v="R"/>
    <s v="MID"/>
    <d v="2019-08-01T00:00:00"/>
    <x v="4"/>
    <d v="2018-11-01T00:00:00"/>
    <n v="-125.19"/>
    <n v="-11.78"/>
  </r>
  <r>
    <s v="E"/>
    <s v="R"/>
    <s v="MID"/>
    <d v="2019-08-01T00:00:00"/>
    <x v="5"/>
    <d v="2018-11-01T00:00:00"/>
    <n v="-5.49"/>
    <n v="-0.52"/>
  </r>
  <r>
    <s v="E"/>
    <s v="R"/>
    <s v="MID"/>
    <d v="2019-08-01T00:00:00"/>
    <x v="1"/>
    <d v="2018-11-01T00:00:00"/>
    <n v="-130.68"/>
    <n v="6.79"/>
  </r>
  <r>
    <s v="E"/>
    <s v="C"/>
    <s v="ON"/>
    <d v="2019-08-01T00:00:00"/>
    <x v="1"/>
    <d v="2018-11-01T00:00:00"/>
    <n v="-385.68"/>
    <n v="27.39"/>
  </r>
  <r>
    <s v="E"/>
    <s v="C"/>
    <s v="ON"/>
    <d v="2019-08-01T00:00:00"/>
    <x v="0"/>
    <d v="2018-11-01T00:00:00"/>
    <n v="-385.68"/>
    <n v="-27.39"/>
  </r>
  <r>
    <s v="E"/>
    <s v="C"/>
    <s v="ON"/>
    <d v="2019-08-01T00:00:00"/>
    <x v="2"/>
    <d v="2018-11-01T00:00:00"/>
    <n v="-369.03"/>
    <n v="-48.72"/>
  </r>
  <r>
    <s v="E"/>
    <s v="C"/>
    <s v="ON"/>
    <d v="2019-08-01T00:00:00"/>
    <x v="3"/>
    <d v="2018-11-01T00:00:00"/>
    <n v="-16.649999999999999"/>
    <n v="-2.2000000000000002"/>
  </r>
  <r>
    <s v="E"/>
    <s v="C"/>
    <s v="OFF"/>
    <d v="2019-08-01T00:00:00"/>
    <x v="1"/>
    <d v="2018-11-01T00:00:00"/>
    <n v="-1470.41"/>
    <n v="51.47"/>
  </r>
  <r>
    <s v="E"/>
    <s v="C"/>
    <s v="OFF"/>
    <d v="2019-08-01T00:00:00"/>
    <x v="0"/>
    <d v="2018-11-01T00:00:00"/>
    <n v="-1470.41"/>
    <n v="-51.47"/>
  </r>
  <r>
    <s v="E"/>
    <s v="C"/>
    <s v="OFF"/>
    <d v="2019-08-01T00:00:00"/>
    <x v="6"/>
    <d v="2018-11-01T00:00:00"/>
    <n v="-1406.96"/>
    <n v="-91.46"/>
  </r>
  <r>
    <s v="E"/>
    <s v="C"/>
    <s v="OFF"/>
    <d v="2019-08-01T00:00:00"/>
    <x v="7"/>
    <d v="2018-11-01T00:00:00"/>
    <n v="-63.45"/>
    <n v="-4.13"/>
  </r>
  <r>
    <s v="E"/>
    <s v="C"/>
    <s v="MID"/>
    <d v="2019-08-01T00:00:00"/>
    <x v="1"/>
    <d v="2018-11-01T00:00:00"/>
    <n v="-387.22"/>
    <n v="20.14"/>
  </r>
  <r>
    <s v="E"/>
    <s v="C"/>
    <s v="MID"/>
    <d v="2019-08-01T00:00:00"/>
    <x v="4"/>
    <d v="2018-11-01T00:00:00"/>
    <n v="-370.51"/>
    <n v="-34.83"/>
  </r>
  <r>
    <s v="E"/>
    <s v="C"/>
    <s v="MID"/>
    <d v="2019-08-01T00:00:00"/>
    <x v="5"/>
    <d v="2018-11-01T00:00:00"/>
    <n v="-16.71"/>
    <n v="-1.57"/>
  </r>
  <r>
    <s v="E"/>
    <s v="C"/>
    <s v="MID"/>
    <d v="2019-08-01T00:00:00"/>
    <x v="0"/>
    <d v="2018-11-01T00:00:00"/>
    <n v="-387.22"/>
    <n v="-20.14"/>
  </r>
  <r>
    <s v="E"/>
    <s v="R"/>
    <s v="ON"/>
    <d v="2018-11-01T00:00:00"/>
    <x v="0"/>
    <d v="2018-11-01T00:00:00"/>
    <n v="140.44999999999999"/>
    <n v="9.9700000000000006"/>
  </r>
  <r>
    <s v="E"/>
    <s v="R"/>
    <s v="ON"/>
    <d v="2018-11-01T00:00:00"/>
    <x v="1"/>
    <d v="2018-11-01T00:00:00"/>
    <n v="140.44999999999999"/>
    <n v="-9.9700000000000006"/>
  </r>
  <r>
    <s v="E"/>
    <s v="R"/>
    <s v="ON"/>
    <d v="2018-11-01T00:00:00"/>
    <x v="2"/>
    <d v="2018-11-01T00:00:00"/>
    <n v="134.38999999999999"/>
    <n v="17.73"/>
  </r>
  <r>
    <s v="E"/>
    <s v="R"/>
    <s v="ON"/>
    <d v="2018-11-01T00:00:00"/>
    <x v="3"/>
    <d v="2018-11-01T00:00:00"/>
    <n v="6.06"/>
    <n v="0.8"/>
  </r>
  <r>
    <s v="E"/>
    <s v="R"/>
    <s v="MID"/>
    <d v="2018-11-01T00:00:00"/>
    <x v="0"/>
    <d v="2018-11-01T00:00:00"/>
    <n v="147.49"/>
    <n v="7.67"/>
  </r>
  <r>
    <s v="E"/>
    <s v="R"/>
    <s v="MID"/>
    <d v="2018-11-01T00:00:00"/>
    <x v="1"/>
    <d v="2018-11-01T00:00:00"/>
    <n v="147.49"/>
    <n v="-7.67"/>
  </r>
  <r>
    <s v="E"/>
    <s v="R"/>
    <s v="MID"/>
    <d v="2018-11-01T00:00:00"/>
    <x v="4"/>
    <d v="2018-11-01T00:00:00"/>
    <n v="141.12"/>
    <n v="13.26"/>
  </r>
  <r>
    <s v="E"/>
    <s v="R"/>
    <s v="MID"/>
    <d v="2018-11-01T00:00:00"/>
    <x v="5"/>
    <d v="2018-11-01T00:00:00"/>
    <n v="6.37"/>
    <n v="0.6"/>
  </r>
  <r>
    <s v="E"/>
    <s v="R"/>
    <s v="OFF"/>
    <d v="2019-08-01T00:00:00"/>
    <x v="7"/>
    <d v="2018-11-01T00:00:00"/>
    <n v="-42.63"/>
    <n v="-2.77"/>
  </r>
  <r>
    <s v="E"/>
    <s v="R"/>
    <s v="OFF"/>
    <d v="2019-08-01T00:00:00"/>
    <x v="1"/>
    <d v="2018-11-01T00:00:00"/>
    <n v="-987.97"/>
    <n v="34.58"/>
  </r>
  <r>
    <s v="E"/>
    <s v="R"/>
    <s v="MID"/>
    <d v="2019-08-01T00:00:00"/>
    <x v="1"/>
    <d v="2018-11-01T00:00:00"/>
    <n v="-248.36"/>
    <n v="12.92"/>
  </r>
  <r>
    <s v="E"/>
    <s v="R"/>
    <s v="MID"/>
    <d v="2019-08-01T00:00:00"/>
    <x v="4"/>
    <d v="2018-11-01T00:00:00"/>
    <n v="-237.64"/>
    <n v="-22.34"/>
  </r>
  <r>
    <s v="E"/>
    <s v="R"/>
    <s v="MID"/>
    <d v="2019-08-01T00:00:00"/>
    <x v="5"/>
    <d v="2018-11-01T00:00:00"/>
    <n v="-10.72"/>
    <n v="-1"/>
  </r>
  <r>
    <s v="E"/>
    <s v="R"/>
    <s v="MID"/>
    <d v="2019-08-01T00:00:00"/>
    <x v="0"/>
    <d v="2018-11-01T00:00:00"/>
    <n v="-248.36"/>
    <n v="-12.92"/>
  </r>
  <r>
    <s v="E"/>
    <s v="C"/>
    <s v="ON"/>
    <d v="2018-06-01T00:00:00"/>
    <x v="1"/>
    <d v="2018-05-01T00:00:00"/>
    <n v="13062.16"/>
    <n v="-927.44"/>
  </r>
  <r>
    <s v="E"/>
    <s v="C"/>
    <s v="ON"/>
    <d v="2018-06-01T00:00:00"/>
    <x v="8"/>
    <d v="2018-05-01T00:00:00"/>
    <n v="12498.48"/>
    <n v="1649.83"/>
  </r>
  <r>
    <s v="E"/>
    <s v="C"/>
    <s v="ON"/>
    <d v="2018-06-01T00:00:00"/>
    <x v="9"/>
    <d v="2018-05-01T00:00:00"/>
    <n v="563.67999999999995"/>
    <n v="74.44"/>
  </r>
  <r>
    <s v="E"/>
    <s v="C"/>
    <s v="ON"/>
    <d v="2018-06-01T00:00:00"/>
    <x v="0"/>
    <d v="2018-05-01T00:00:00"/>
    <n v="13062.16"/>
    <n v="927.44"/>
  </r>
  <r>
    <s v="E"/>
    <s v="C"/>
    <s v="ON"/>
    <d v="2018-06-01T00:00:00"/>
    <x v="0"/>
    <d v="2018-01-01T00:00:00"/>
    <n v="696.25"/>
    <n v="36.880000000000003"/>
  </r>
  <r>
    <s v="E"/>
    <s v="C"/>
    <s v="ON"/>
    <d v="2018-06-01T00:00:00"/>
    <x v="2"/>
    <d v="2018-01-01T00:00:00"/>
    <n v="666.21"/>
    <n v="87.94"/>
  </r>
  <r>
    <s v="E"/>
    <s v="C"/>
    <s v="ON"/>
    <d v="2018-06-01T00:00:00"/>
    <x v="3"/>
    <d v="2018-01-01T00:00:00"/>
    <n v="30.04"/>
    <n v="3.99"/>
  </r>
  <r>
    <s v="E"/>
    <s v="C"/>
    <s v="ON"/>
    <d v="2018-06-01T00:00:00"/>
    <x v="1"/>
    <d v="2018-01-01T00:00:00"/>
    <n v="696.25"/>
    <n v="-36.880000000000003"/>
  </r>
  <r>
    <s v="E"/>
    <s v="C"/>
    <s v="OFF"/>
    <d v="2018-06-01T00:00:00"/>
    <x v="0"/>
    <d v="2018-05-01T00:00:00"/>
    <n v="38278.25"/>
    <n v="1339.72"/>
  </r>
  <r>
    <s v="E"/>
    <s v="C"/>
    <s v="OFF"/>
    <d v="2018-06-01T00:00:00"/>
    <x v="10"/>
    <d v="2018-05-01T00:00:00"/>
    <n v="36626.42"/>
    <n v="2380.7199999999998"/>
  </r>
  <r>
    <s v="E"/>
    <s v="C"/>
    <s v="OFF"/>
    <d v="2018-06-01T00:00:00"/>
    <x v="11"/>
    <d v="2018-05-01T00:00:00"/>
    <n v="1651.83"/>
    <n v="107.36"/>
  </r>
  <r>
    <s v="E"/>
    <s v="C"/>
    <s v="OFF"/>
    <d v="2018-06-01T00:00:00"/>
    <x v="1"/>
    <d v="2018-05-01T00:00:00"/>
    <n v="38278.25"/>
    <n v="-1339.72"/>
  </r>
  <r>
    <s v="E"/>
    <s v="C"/>
    <s v="OFF"/>
    <d v="2018-06-01T00:00:00"/>
    <x v="6"/>
    <d v="2018-01-01T00:00:00"/>
    <n v="5497.08"/>
    <n v="357.29"/>
  </r>
  <r>
    <s v="E"/>
    <s v="C"/>
    <s v="OFF"/>
    <d v="2018-06-01T00:00:00"/>
    <x v="7"/>
    <d v="2018-01-01T00:00:00"/>
    <n v="247.91"/>
    <n v="16.100000000000001"/>
  </r>
  <r>
    <s v="E"/>
    <s v="C"/>
    <s v="OFF"/>
    <d v="2018-06-01T00:00:00"/>
    <x v="1"/>
    <d v="2018-01-01T00:00:00"/>
    <n v="5744.99"/>
    <n v="-149.38999999999999"/>
  </r>
  <r>
    <s v="E"/>
    <s v="C"/>
    <s v="OFF"/>
    <d v="2018-06-01T00:00:00"/>
    <x v="0"/>
    <d v="2018-01-01T00:00:00"/>
    <n v="5744.99"/>
    <n v="149.38999999999999"/>
  </r>
  <r>
    <s v="E"/>
    <s v="C"/>
    <s v="MID"/>
    <d v="2018-06-01T00:00:00"/>
    <x v="0"/>
    <d v="2018-05-01T00:00:00"/>
    <n v="12051.56"/>
    <n v="626.66"/>
  </r>
  <r>
    <s v="E"/>
    <s v="C"/>
    <s v="MID"/>
    <d v="2018-06-01T00:00:00"/>
    <x v="1"/>
    <d v="2018-05-01T00:00:00"/>
    <n v="12051.56"/>
    <n v="-626.66"/>
  </r>
  <r>
    <s v="E"/>
    <s v="C"/>
    <s v="MID"/>
    <d v="2018-06-01T00:00:00"/>
    <x v="12"/>
    <d v="2018-05-01T00:00:00"/>
    <n v="11531.52"/>
    <n v="1083.96"/>
  </r>
  <r>
    <s v="E"/>
    <s v="C"/>
    <s v="MID"/>
    <d v="2018-06-01T00:00:00"/>
    <x v="13"/>
    <d v="2018-05-01T00:00:00"/>
    <n v="520.04"/>
    <n v="48.88"/>
  </r>
  <r>
    <s v="E"/>
    <s v="C"/>
    <s v="MID"/>
    <d v="2018-06-01T00:00:00"/>
    <x v="0"/>
    <d v="2018-01-01T00:00:00"/>
    <n v="726.56"/>
    <n v="27.58"/>
  </r>
  <r>
    <s v="E"/>
    <s v="C"/>
    <s v="MID"/>
    <d v="2018-06-01T00:00:00"/>
    <x v="4"/>
    <d v="2018-01-01T00:00:00"/>
    <n v="695.21"/>
    <n v="66.040000000000006"/>
  </r>
  <r>
    <s v="E"/>
    <s v="C"/>
    <s v="MID"/>
    <d v="2018-06-01T00:00:00"/>
    <x v="5"/>
    <d v="2018-01-01T00:00:00"/>
    <n v="31.35"/>
    <n v="2.95"/>
  </r>
  <r>
    <s v="E"/>
    <s v="C"/>
    <s v="MID"/>
    <d v="2018-06-01T00:00:00"/>
    <x v="1"/>
    <d v="2018-01-01T00:00:00"/>
    <n v="726.56"/>
    <n v="-27.58"/>
  </r>
  <r>
    <s v="E"/>
    <s v="R"/>
    <s v="ON"/>
    <d v="2018-06-01T00:00:00"/>
    <x v="1"/>
    <d v="2018-01-01T00:00:00"/>
    <n v="24.82"/>
    <n v="-1.33"/>
  </r>
  <r>
    <s v="E"/>
    <s v="R"/>
    <s v="ON"/>
    <d v="2018-06-01T00:00:00"/>
    <x v="2"/>
    <d v="2018-01-01T00:00:00"/>
    <n v="23.75"/>
    <n v="3.15"/>
  </r>
  <r>
    <s v="E"/>
    <s v="R"/>
    <s v="ON"/>
    <d v="2018-06-01T00:00:00"/>
    <x v="3"/>
    <d v="2018-01-01T00:00:00"/>
    <n v="1.07"/>
    <n v="0.15"/>
  </r>
  <r>
    <s v="E"/>
    <s v="R"/>
    <s v="ON"/>
    <d v="2018-06-01T00:00:00"/>
    <x v="0"/>
    <d v="2018-01-01T00:00:00"/>
    <n v="24.82"/>
    <n v="1.33"/>
  </r>
  <r>
    <s v="E"/>
    <s v="R"/>
    <s v="OFF"/>
    <d v="2018-06-01T00:00:00"/>
    <x v="1"/>
    <d v="2018-01-01T00:00:00"/>
    <n v="173.47"/>
    <n v="-4.5"/>
  </r>
  <r>
    <s v="E"/>
    <s v="R"/>
    <s v="OFF"/>
    <d v="2018-06-01T00:00:00"/>
    <x v="6"/>
    <d v="2018-01-01T00:00:00"/>
    <n v="165.99"/>
    <n v="10.78"/>
  </r>
  <r>
    <s v="E"/>
    <s v="R"/>
    <s v="OFF"/>
    <d v="2018-06-01T00:00:00"/>
    <x v="7"/>
    <d v="2018-01-01T00:00:00"/>
    <n v="7.48"/>
    <n v="0.49"/>
  </r>
  <r>
    <s v="E"/>
    <s v="R"/>
    <s v="OFF"/>
    <d v="2018-06-01T00:00:00"/>
    <x v="0"/>
    <d v="2018-01-01T00:00:00"/>
    <n v="173.47"/>
    <n v="4.5"/>
  </r>
  <r>
    <s v="E"/>
    <s v="R"/>
    <s v="MID"/>
    <d v="2018-06-01T00:00:00"/>
    <x v="1"/>
    <d v="2018-01-01T00:00:00"/>
    <n v="35.869999999999997"/>
    <n v="-1.35"/>
  </r>
  <r>
    <s v="E"/>
    <s v="R"/>
    <s v="MID"/>
    <d v="2018-06-01T00:00:00"/>
    <x v="4"/>
    <d v="2018-01-01T00:00:00"/>
    <n v="34.32"/>
    <n v="3.27"/>
  </r>
  <r>
    <s v="E"/>
    <s v="R"/>
    <s v="MID"/>
    <d v="2018-06-01T00:00:00"/>
    <x v="5"/>
    <d v="2018-01-01T00:00:00"/>
    <n v="1.55"/>
    <n v="0.14000000000000001"/>
  </r>
  <r>
    <s v="E"/>
    <s v="R"/>
    <s v="MID"/>
    <d v="2018-06-01T00:00:00"/>
    <x v="0"/>
    <d v="2018-01-01T00:00:00"/>
    <n v="35.869999999999997"/>
    <n v="1.35"/>
  </r>
  <r>
    <s v="E"/>
    <s v="R"/>
    <s v="ON"/>
    <d v="2018-06-01T00:00:00"/>
    <x v="0"/>
    <d v="2018-05-01T00:00:00"/>
    <n v="20.43"/>
    <n v="1.45"/>
  </r>
  <r>
    <s v="E"/>
    <s v="R"/>
    <s v="ON"/>
    <d v="2018-06-01T00:00:00"/>
    <x v="1"/>
    <d v="2018-05-01T00:00:00"/>
    <n v="20.43"/>
    <n v="-1.45"/>
  </r>
  <r>
    <s v="E"/>
    <s v="R"/>
    <s v="ON"/>
    <d v="2018-06-01T00:00:00"/>
    <x v="8"/>
    <d v="2018-05-01T00:00:00"/>
    <n v="19.55"/>
    <n v="2.58"/>
  </r>
  <r>
    <s v="E"/>
    <s v="R"/>
    <s v="ON"/>
    <d v="2018-06-01T00:00:00"/>
    <x v="9"/>
    <d v="2018-05-01T00:00:00"/>
    <n v="0.88"/>
    <n v="0.12"/>
  </r>
  <r>
    <s v="E"/>
    <s v="R"/>
    <s v="ON"/>
    <d v="2018-06-01T00:00:00"/>
    <x v="0"/>
    <d v="2018-01-01T00:00:00"/>
    <n v="8.0299999999999994"/>
    <n v="0.43"/>
  </r>
  <r>
    <s v="E"/>
    <s v="R"/>
    <s v="ON"/>
    <d v="2018-06-01T00:00:00"/>
    <x v="2"/>
    <d v="2018-01-01T00:00:00"/>
    <n v="7.68"/>
    <n v="1.01"/>
  </r>
  <r>
    <s v="E"/>
    <s v="R"/>
    <s v="ON"/>
    <d v="2018-06-01T00:00:00"/>
    <x v="3"/>
    <d v="2018-01-01T00:00:00"/>
    <n v="0.35"/>
    <n v="0.05"/>
  </r>
  <r>
    <s v="E"/>
    <s v="R"/>
    <s v="ON"/>
    <d v="2018-06-01T00:00:00"/>
    <x v="1"/>
    <d v="2018-01-01T00:00:00"/>
    <n v="8.0299999999999994"/>
    <n v="-0.43"/>
  </r>
  <r>
    <s v="E"/>
    <s v="R"/>
    <s v="OFF"/>
    <d v="2018-06-01T00:00:00"/>
    <x v="10"/>
    <d v="2018-05-01T00:00:00"/>
    <n v="74.13"/>
    <n v="4.82"/>
  </r>
  <r>
    <s v="E"/>
    <s v="R"/>
    <s v="OFF"/>
    <d v="2018-06-01T00:00:00"/>
    <x v="11"/>
    <d v="2018-05-01T00:00:00"/>
    <n v="3.34"/>
    <n v="0.22"/>
  </r>
  <r>
    <s v="E"/>
    <s v="R"/>
    <s v="OFF"/>
    <d v="2018-06-01T00:00:00"/>
    <x v="0"/>
    <d v="2018-05-01T00:00:00"/>
    <n v="77.47"/>
    <n v="2.71"/>
  </r>
  <r>
    <s v="E"/>
    <s v="R"/>
    <s v="OFF"/>
    <d v="2018-06-01T00:00:00"/>
    <x v="1"/>
    <d v="2018-05-01T00:00:00"/>
    <n v="77.47"/>
    <n v="-2.71"/>
  </r>
  <r>
    <s v="E"/>
    <s v="R"/>
    <s v="OFF"/>
    <d v="2018-06-01T00:00:00"/>
    <x v="6"/>
    <d v="2018-01-01T00:00:00"/>
    <n v="37.69"/>
    <n v="2.4500000000000002"/>
  </r>
  <r>
    <s v="E"/>
    <s v="R"/>
    <s v="OFF"/>
    <d v="2018-06-01T00:00:00"/>
    <x v="7"/>
    <d v="2018-01-01T00:00:00"/>
    <n v="1.7"/>
    <n v="0.11"/>
  </r>
  <r>
    <s v="E"/>
    <s v="R"/>
    <s v="OFF"/>
    <d v="2018-06-01T00:00:00"/>
    <x v="1"/>
    <d v="2018-01-01T00:00:00"/>
    <n v="39.39"/>
    <n v="-1.02"/>
  </r>
  <r>
    <s v="E"/>
    <s v="R"/>
    <s v="OFF"/>
    <d v="2018-06-01T00:00:00"/>
    <x v="0"/>
    <d v="2018-01-01T00:00:00"/>
    <n v="39.39"/>
    <n v="1.02"/>
  </r>
  <r>
    <s v="E"/>
    <s v="R"/>
    <s v="MID"/>
    <d v="2018-06-01T00:00:00"/>
    <x v="0"/>
    <d v="2018-05-01T00:00:00"/>
    <n v="20.18"/>
    <n v="1.05"/>
  </r>
  <r>
    <s v="E"/>
    <s v="R"/>
    <s v="MID"/>
    <d v="2018-06-01T00:00:00"/>
    <x v="1"/>
    <d v="2018-05-01T00:00:00"/>
    <n v="20.18"/>
    <n v="-1.05"/>
  </r>
  <r>
    <s v="E"/>
    <s v="R"/>
    <s v="MID"/>
    <d v="2018-06-01T00:00:00"/>
    <x v="12"/>
    <d v="2018-05-01T00:00:00"/>
    <n v="19.309999999999999"/>
    <n v="1.82"/>
  </r>
  <r>
    <s v="E"/>
    <s v="R"/>
    <s v="MID"/>
    <d v="2018-06-01T00:00:00"/>
    <x v="13"/>
    <d v="2018-05-01T00:00:00"/>
    <n v="0.87"/>
    <n v="0.08"/>
  </r>
  <r>
    <s v="E"/>
    <s v="R"/>
    <s v="MID"/>
    <d v="2018-06-01T00:00:00"/>
    <x v="0"/>
    <d v="2018-01-01T00:00:00"/>
    <n v="7.97"/>
    <n v="0.3"/>
  </r>
  <r>
    <s v="E"/>
    <s v="R"/>
    <s v="MID"/>
    <d v="2018-06-01T00:00:00"/>
    <x v="4"/>
    <d v="2018-01-01T00:00:00"/>
    <n v="7.63"/>
    <n v="0.72"/>
  </r>
  <r>
    <s v="E"/>
    <s v="R"/>
    <s v="MID"/>
    <d v="2018-06-01T00:00:00"/>
    <x v="5"/>
    <d v="2018-01-01T00:00:00"/>
    <n v="0.34"/>
    <n v="0.03"/>
  </r>
  <r>
    <s v="E"/>
    <s v="R"/>
    <s v="MID"/>
    <d v="2018-06-01T00:00:00"/>
    <x v="1"/>
    <d v="2018-01-01T00:00:00"/>
    <n v="7.97"/>
    <n v="-0.3"/>
  </r>
  <r>
    <s v="E"/>
    <s v="R"/>
    <s v="ON"/>
    <d v="2018-06-01T00:00:00"/>
    <x v="3"/>
    <d v="2018-01-01T00:00:00"/>
    <n v="35.81"/>
    <n v="4.74"/>
  </r>
  <r>
    <s v="E"/>
    <s v="R"/>
    <s v="ON"/>
    <d v="2018-06-01T00:00:00"/>
    <x v="0"/>
    <d v="2018-01-01T00:00:00"/>
    <n v="830.29"/>
    <n v="44.03"/>
  </r>
  <r>
    <s v="E"/>
    <s v="R"/>
    <s v="OFF"/>
    <d v="2018-06-01T00:00:00"/>
    <x v="1"/>
    <d v="2018-01-01T00:00:00"/>
    <n v="3615.56"/>
    <n v="-93.98"/>
  </r>
  <r>
    <s v="E"/>
    <s v="R"/>
    <s v="OFF"/>
    <d v="2018-06-01T00:00:00"/>
    <x v="6"/>
    <d v="2018-01-01T00:00:00"/>
    <n v="3459.52"/>
    <n v="224.87"/>
  </r>
  <r>
    <s v="E"/>
    <s v="R"/>
    <s v="OFF"/>
    <d v="2018-06-01T00:00:00"/>
    <x v="7"/>
    <d v="2018-01-01T00:00:00"/>
    <n v="156.04"/>
    <n v="10.119999999999999"/>
  </r>
  <r>
    <s v="E"/>
    <s v="R"/>
    <s v="OFF"/>
    <d v="2018-06-01T00:00:00"/>
    <x v="0"/>
    <d v="2018-01-01T00:00:00"/>
    <n v="3615.56"/>
    <n v="93.98"/>
  </r>
  <r>
    <s v="E"/>
    <s v="R"/>
    <s v="MID"/>
    <d v="2018-06-01T00:00:00"/>
    <x v="1"/>
    <d v="2018-01-01T00:00:00"/>
    <n v="751.51"/>
    <n v="-28.58"/>
  </r>
  <r>
    <s v="E"/>
    <s v="R"/>
    <s v="MID"/>
    <d v="2018-06-01T00:00:00"/>
    <x v="4"/>
    <d v="2018-01-01T00:00:00"/>
    <n v="719.05"/>
    <n v="68.319999999999993"/>
  </r>
  <r>
    <s v="E"/>
    <s v="R"/>
    <s v="MID"/>
    <d v="2018-06-01T00:00:00"/>
    <x v="5"/>
    <d v="2018-01-01T00:00:00"/>
    <n v="32.46"/>
    <n v="3.05"/>
  </r>
  <r>
    <s v="E"/>
    <s v="R"/>
    <s v="MID"/>
    <d v="2018-06-01T00:00:00"/>
    <x v="0"/>
    <d v="2018-01-01T00:00:00"/>
    <n v="751.51"/>
    <n v="28.58"/>
  </r>
  <r>
    <s v="E"/>
    <s v="C"/>
    <s v="ON"/>
    <d v="2018-06-01T00:00:00"/>
    <x v="1"/>
    <d v="2018-01-01T00:00:00"/>
    <n v="17.329999999999998"/>
    <n v="-0.91"/>
  </r>
  <r>
    <s v="E"/>
    <s v="C"/>
    <s v="ON"/>
    <d v="2018-06-01T00:00:00"/>
    <x v="2"/>
    <d v="2018-01-01T00:00:00"/>
    <n v="16.59"/>
    <n v="2.19"/>
  </r>
  <r>
    <s v="E"/>
    <s v="C"/>
    <s v="ON"/>
    <d v="2018-06-01T00:00:00"/>
    <x v="3"/>
    <d v="2018-01-01T00:00:00"/>
    <n v="0.74"/>
    <n v="0.1"/>
  </r>
  <r>
    <s v="E"/>
    <s v="C"/>
    <s v="ON"/>
    <d v="2018-06-01T00:00:00"/>
    <x v="0"/>
    <d v="2018-01-01T00:00:00"/>
    <n v="17.329999999999998"/>
    <n v="0.91"/>
  </r>
  <r>
    <s v="E"/>
    <s v="C"/>
    <s v="OFF"/>
    <d v="2018-06-01T00:00:00"/>
    <x v="1"/>
    <d v="2018-01-01T00:00:00"/>
    <n v="67.5"/>
    <n v="-1.77"/>
  </r>
  <r>
    <s v="E"/>
    <s v="C"/>
    <s v="OFF"/>
    <d v="2018-06-01T00:00:00"/>
    <x v="6"/>
    <d v="2018-01-01T00:00:00"/>
    <n v="64.59"/>
    <n v="4.2"/>
  </r>
  <r>
    <s v="E"/>
    <s v="C"/>
    <s v="OFF"/>
    <d v="2018-06-01T00:00:00"/>
    <x v="7"/>
    <d v="2018-01-01T00:00:00"/>
    <n v="2.91"/>
    <n v="0.18"/>
  </r>
  <r>
    <s v="E"/>
    <s v="C"/>
    <s v="OFF"/>
    <d v="2018-06-01T00:00:00"/>
    <x v="0"/>
    <d v="2018-01-01T00:00:00"/>
    <n v="67.5"/>
    <n v="1.77"/>
  </r>
  <r>
    <s v="E"/>
    <s v="C"/>
    <s v="MID"/>
    <d v="2018-06-01T00:00:00"/>
    <x v="1"/>
    <d v="2018-01-01T00:00:00"/>
    <n v="25.91"/>
    <n v="-0.98"/>
  </r>
  <r>
    <s v="E"/>
    <s v="C"/>
    <s v="MID"/>
    <d v="2018-06-01T00:00:00"/>
    <x v="4"/>
    <d v="2018-01-01T00:00:00"/>
    <n v="24.79"/>
    <n v="2.36"/>
  </r>
  <r>
    <s v="E"/>
    <s v="C"/>
    <s v="MID"/>
    <d v="2018-06-01T00:00:00"/>
    <x v="5"/>
    <d v="2018-01-01T00:00:00"/>
    <n v="1.1200000000000001"/>
    <n v="0.11"/>
  </r>
  <r>
    <s v="E"/>
    <s v="C"/>
    <s v="MID"/>
    <d v="2018-06-01T00:00:00"/>
    <x v="0"/>
    <d v="2018-01-01T00:00:00"/>
    <n v="25.91"/>
    <n v="0.98"/>
  </r>
  <r>
    <s v="E"/>
    <s v="C"/>
    <s v="OFF"/>
    <d v="2018-09-01T00:00:00"/>
    <x v="11"/>
    <d v="2018-05-01T00:00:00"/>
    <n v="18244.95"/>
    <n v="1185.99"/>
  </r>
  <r>
    <s v="E"/>
    <s v="C"/>
    <s v="OFF"/>
    <d v="2018-09-01T00:00:00"/>
    <x v="0"/>
    <d v="2018-05-01T00:00:00"/>
    <n v="422788.95"/>
    <n v="14797.61"/>
  </r>
  <r>
    <s v="E"/>
    <s v="C"/>
    <s v="MID"/>
    <d v="2018-09-01T00:00:00"/>
    <x v="1"/>
    <d v="2018-05-01T00:00:00"/>
    <n v="144063.25"/>
    <n v="-7491.25"/>
  </r>
  <r>
    <s v="E"/>
    <s v="C"/>
    <s v="MID"/>
    <d v="2018-09-01T00:00:00"/>
    <x v="12"/>
    <d v="2018-05-01T00:00:00"/>
    <n v="137846.35"/>
    <n v="12957.55"/>
  </r>
  <r>
    <s v="E"/>
    <s v="C"/>
    <s v="MID"/>
    <d v="2018-09-01T00:00:00"/>
    <x v="13"/>
    <d v="2018-05-01T00:00:00"/>
    <n v="6216.9"/>
    <n v="584.30999999999995"/>
  </r>
  <r>
    <s v="E"/>
    <s v="C"/>
    <s v="MID"/>
    <d v="2018-09-01T00:00:00"/>
    <x v="0"/>
    <d v="2018-05-01T00:00:00"/>
    <n v="144063.25"/>
    <n v="7491.25"/>
  </r>
  <r>
    <s v="E"/>
    <s v="R"/>
    <s v="ON"/>
    <d v="2018-09-01T00:00:00"/>
    <x v="1"/>
    <d v="2018-05-01T00:00:00"/>
    <n v="85091.58"/>
    <n v="-6041.55"/>
  </r>
  <r>
    <s v="E"/>
    <s v="R"/>
    <s v="ON"/>
    <d v="2018-09-01T00:00:00"/>
    <x v="8"/>
    <d v="2018-05-01T00:00:00"/>
    <n v="81419.570000000007"/>
    <n v="10747.39"/>
  </r>
  <r>
    <s v="E"/>
    <s v="R"/>
    <s v="ON"/>
    <d v="2018-09-01T00:00:00"/>
    <x v="9"/>
    <d v="2018-05-01T00:00:00"/>
    <n v="3672.01"/>
    <n v="484.67"/>
  </r>
  <r>
    <s v="E"/>
    <s v="R"/>
    <s v="ON"/>
    <d v="2018-09-01T00:00:00"/>
    <x v="0"/>
    <d v="2018-05-01T00:00:00"/>
    <n v="85091.58"/>
    <n v="6041.55"/>
  </r>
  <r>
    <s v="E"/>
    <s v="R"/>
    <s v="OFF"/>
    <d v="2018-09-01T00:00:00"/>
    <x v="1"/>
    <d v="2018-05-01T00:00:00"/>
    <n v="256589.66"/>
    <n v="-8980.85"/>
  </r>
  <r>
    <s v="E"/>
    <s v="R"/>
    <s v="OFF"/>
    <d v="2018-09-01T00:00:00"/>
    <x v="10"/>
    <d v="2018-05-01T00:00:00"/>
    <n v="245516.9"/>
    <n v="15958.79"/>
  </r>
  <r>
    <s v="E"/>
    <s v="R"/>
    <s v="OFF"/>
    <d v="2018-09-01T00:00:00"/>
    <x v="11"/>
    <d v="2018-05-01T00:00:00"/>
    <n v="11072.76"/>
    <n v="719.81"/>
  </r>
  <r>
    <s v="E"/>
    <s v="R"/>
    <s v="OFF"/>
    <d v="2018-09-01T00:00:00"/>
    <x v="0"/>
    <d v="2018-05-01T00:00:00"/>
    <n v="256589.66"/>
    <n v="8980.85"/>
  </r>
  <r>
    <s v="E"/>
    <s v="R"/>
    <s v="MID"/>
    <d v="2018-09-01T00:00:00"/>
    <x v="1"/>
    <d v="2018-05-01T00:00:00"/>
    <n v="74585.37"/>
    <n v="-3878.42"/>
  </r>
  <r>
    <s v="E"/>
    <s v="R"/>
    <s v="MID"/>
    <d v="2018-09-01T00:00:00"/>
    <x v="12"/>
    <d v="2018-05-01T00:00:00"/>
    <n v="71366.8"/>
    <n v="6708.47"/>
  </r>
  <r>
    <s v="E"/>
    <s v="R"/>
    <s v="MID"/>
    <d v="2018-09-01T00:00:00"/>
    <x v="13"/>
    <d v="2018-05-01T00:00:00"/>
    <n v="3218.57"/>
    <n v="302.54000000000002"/>
  </r>
  <r>
    <s v="E"/>
    <s v="R"/>
    <s v="MID"/>
    <d v="2018-09-01T00:00:00"/>
    <x v="0"/>
    <d v="2018-05-01T00:00:00"/>
    <n v="74585.37"/>
    <n v="3878.42"/>
  </r>
  <r>
    <s v="E"/>
    <s v="C"/>
    <s v="ON"/>
    <d v="2018-09-01T00:00:00"/>
    <x v="1"/>
    <d v="2018-05-01T00:00:00"/>
    <n v="8216.44"/>
    <n v="-583.37"/>
  </r>
  <r>
    <s v="E"/>
    <s v="C"/>
    <s v="ON"/>
    <d v="2018-09-01T00:00:00"/>
    <x v="8"/>
    <d v="2018-05-01T00:00:00"/>
    <n v="7861.86"/>
    <n v="1037.75"/>
  </r>
  <r>
    <s v="E"/>
    <s v="C"/>
    <s v="ON"/>
    <d v="2018-09-01T00:00:00"/>
    <x v="9"/>
    <d v="2018-05-01T00:00:00"/>
    <n v="354.58"/>
    <n v="46.81"/>
  </r>
  <r>
    <s v="E"/>
    <s v="C"/>
    <s v="ON"/>
    <d v="2018-09-01T00:00:00"/>
    <x v="0"/>
    <d v="2018-05-01T00:00:00"/>
    <n v="8216.44"/>
    <n v="583.37"/>
  </r>
  <r>
    <s v="E"/>
    <s v="C"/>
    <s v="OFF"/>
    <d v="2018-09-01T00:00:00"/>
    <x v="1"/>
    <d v="2018-05-01T00:00:00"/>
    <n v="24451.58"/>
    <n v="-855.8"/>
  </r>
  <r>
    <s v="E"/>
    <s v="C"/>
    <s v="OFF"/>
    <d v="2018-09-01T00:00:00"/>
    <x v="10"/>
    <d v="2018-05-01T00:00:00"/>
    <n v="23396.41"/>
    <n v="1520.75"/>
  </r>
  <r>
    <s v="E"/>
    <s v="C"/>
    <s v="OFF"/>
    <d v="2018-09-01T00:00:00"/>
    <x v="11"/>
    <d v="2018-05-01T00:00:00"/>
    <n v="1055.17"/>
    <n v="68.59"/>
  </r>
  <r>
    <s v="E"/>
    <s v="C"/>
    <s v="OFF"/>
    <d v="2018-09-01T00:00:00"/>
    <x v="0"/>
    <d v="2018-05-01T00:00:00"/>
    <n v="24451.58"/>
    <n v="855.8"/>
  </r>
  <r>
    <s v="E"/>
    <s v="C"/>
    <s v="MID"/>
    <d v="2018-09-01T00:00:00"/>
    <x v="1"/>
    <d v="2018-05-01T00:00:00"/>
    <n v="6573.9"/>
    <n v="-341.83"/>
  </r>
  <r>
    <s v="E"/>
    <s v="C"/>
    <s v="MID"/>
    <d v="2018-09-01T00:00:00"/>
    <x v="12"/>
    <d v="2018-05-01T00:00:00"/>
    <n v="6290.21"/>
    <n v="591.28"/>
  </r>
  <r>
    <s v="E"/>
    <s v="C"/>
    <s v="MID"/>
    <d v="2018-09-01T00:00:00"/>
    <x v="13"/>
    <d v="2018-05-01T00:00:00"/>
    <n v="283.69"/>
    <n v="26.66"/>
  </r>
  <r>
    <s v="E"/>
    <s v="C"/>
    <s v="MID"/>
    <d v="2018-09-01T00:00:00"/>
    <x v="0"/>
    <d v="2018-05-01T00:00:00"/>
    <n v="6573.9"/>
    <n v="341.83"/>
  </r>
  <r>
    <s v="E"/>
    <s v="C"/>
    <s v="ON"/>
    <d v="2018-09-01T00:00:00"/>
    <x v="1"/>
    <d v="2018-05-01T00:00:00"/>
    <n v="73790.36"/>
    <n v="-5239.04"/>
  </r>
  <r>
    <s v="E"/>
    <s v="C"/>
    <s v="ON"/>
    <d v="2018-09-01T00:00:00"/>
    <x v="8"/>
    <d v="2018-05-01T00:00:00"/>
    <n v="70606.039999999994"/>
    <n v="9319.98"/>
  </r>
  <r>
    <s v="E"/>
    <s v="C"/>
    <s v="ON"/>
    <d v="2018-09-01T00:00:00"/>
    <x v="9"/>
    <d v="2018-05-01T00:00:00"/>
    <n v="3184.32"/>
    <n v="420.27"/>
  </r>
  <r>
    <s v="E"/>
    <s v="C"/>
    <s v="ON"/>
    <d v="2018-09-01T00:00:00"/>
    <x v="0"/>
    <d v="2018-05-01T00:00:00"/>
    <n v="73790.36"/>
    <n v="5239.04"/>
  </r>
  <r>
    <s v="E"/>
    <s v="C"/>
    <s v="OFF"/>
    <d v="2018-09-01T00:00:00"/>
    <x v="1"/>
    <d v="2018-05-01T00:00:00"/>
    <n v="185173.88"/>
    <n v="-6481.03"/>
  </r>
  <r>
    <s v="E"/>
    <s v="C"/>
    <s v="OFF"/>
    <d v="2018-09-01T00:00:00"/>
    <x v="10"/>
    <d v="2018-05-01T00:00:00"/>
    <n v="177182.98"/>
    <n v="11516.92"/>
  </r>
  <r>
    <s v="E"/>
    <s v="C"/>
    <s v="OFF"/>
    <d v="2018-09-01T00:00:00"/>
    <x v="11"/>
    <d v="2018-05-01T00:00:00"/>
    <n v="7990.9"/>
    <n v="519.41999999999996"/>
  </r>
  <r>
    <s v="E"/>
    <s v="C"/>
    <s v="OFF"/>
    <d v="2018-09-01T00:00:00"/>
    <x v="0"/>
    <d v="2018-05-01T00:00:00"/>
    <n v="185173.88"/>
    <n v="6481.03"/>
  </r>
  <r>
    <s v="E"/>
    <s v="C"/>
    <s v="MID"/>
    <d v="2018-09-01T00:00:00"/>
    <x v="1"/>
    <d v="2018-05-01T00:00:00"/>
    <n v="56868.32"/>
    <n v="-2957.09"/>
  </r>
  <r>
    <s v="E"/>
    <s v="C"/>
    <s v="MID"/>
    <d v="2018-09-01T00:00:00"/>
    <x v="12"/>
    <d v="2018-05-01T00:00:00"/>
    <n v="54414.27"/>
    <n v="5114.93"/>
  </r>
  <r>
    <s v="E"/>
    <s v="C"/>
    <s v="MID"/>
    <d v="2018-09-01T00:00:00"/>
    <x v="13"/>
    <d v="2018-05-01T00:00:00"/>
    <n v="2454.0500000000002"/>
    <n v="230.72"/>
  </r>
  <r>
    <s v="E"/>
    <s v="C"/>
    <s v="MID"/>
    <d v="2018-09-01T00:00:00"/>
    <x v="0"/>
    <d v="2018-05-01T00:00:00"/>
    <n v="56868.32"/>
    <n v="2957.09"/>
  </r>
  <r>
    <s v="E"/>
    <s v="R"/>
    <s v="MID"/>
    <d v="2018-09-01T00:00:00"/>
    <x v="0"/>
    <d v="2018-01-01T00:00:00"/>
    <n v="0"/>
    <n v="0"/>
  </r>
  <r>
    <s v="E"/>
    <s v="R"/>
    <s v="MID"/>
    <d v="2018-09-01T00:00:00"/>
    <x v="4"/>
    <d v="2018-01-01T00:00:00"/>
    <n v="0"/>
    <n v="0"/>
  </r>
  <r>
    <s v="E"/>
    <s v="R"/>
    <s v="MID"/>
    <d v="2018-09-01T00:00:00"/>
    <x v="5"/>
    <d v="2018-01-01T00:00:00"/>
    <n v="0"/>
    <n v="0"/>
  </r>
  <r>
    <s v="E"/>
    <s v="R"/>
    <s v="ON"/>
    <d v="2018-09-01T00:00:00"/>
    <x v="1"/>
    <d v="2018-05-01T00:00:00"/>
    <n v="136724.67000000001"/>
    <n v="-9707.4500000000007"/>
  </r>
  <r>
    <s v="E"/>
    <s v="R"/>
    <s v="ON"/>
    <d v="2018-09-01T00:00:00"/>
    <x v="8"/>
    <d v="2018-05-01T00:00:00"/>
    <n v="130824.42"/>
    <n v="17268.8"/>
  </r>
  <r>
    <s v="E"/>
    <s v="R"/>
    <s v="ON"/>
    <d v="2018-09-01T00:00:00"/>
    <x v="9"/>
    <d v="2018-05-01T00:00:00"/>
    <n v="5900.25"/>
    <n v="778.87"/>
  </r>
  <r>
    <s v="E"/>
    <s v="R"/>
    <s v="ON"/>
    <d v="2018-09-01T00:00:00"/>
    <x v="0"/>
    <d v="2018-05-01T00:00:00"/>
    <n v="136724.67000000001"/>
    <n v="9707.4500000000007"/>
  </r>
  <r>
    <s v="E"/>
    <s v="R"/>
    <s v="OFF"/>
    <d v="2018-09-01T00:00:00"/>
    <x v="1"/>
    <d v="2018-05-01T00:00:00"/>
    <n v="411488.26"/>
    <n v="-14402.25"/>
  </r>
  <r>
    <s v="E"/>
    <s v="R"/>
    <s v="OFF"/>
    <d v="2018-09-01T00:00:00"/>
    <x v="10"/>
    <d v="2018-05-01T00:00:00"/>
    <n v="393730.97"/>
    <n v="25592.54"/>
  </r>
  <r>
    <s v="E"/>
    <s v="R"/>
    <s v="OFF"/>
    <d v="2018-09-01T00:00:00"/>
    <x v="11"/>
    <d v="2018-05-01T00:00:00"/>
    <n v="17757.29"/>
    <n v="1154.24"/>
  </r>
  <r>
    <s v="E"/>
    <s v="R"/>
    <s v="OFF"/>
    <d v="2018-09-01T00:00:00"/>
    <x v="0"/>
    <d v="2018-05-01T00:00:00"/>
    <n v="411488.26"/>
    <n v="14402.25"/>
  </r>
  <r>
    <s v="E"/>
    <s v="R"/>
    <s v="MID"/>
    <d v="2018-09-01T00:00:00"/>
    <x v="1"/>
    <d v="2018-05-01T00:00:00"/>
    <n v="120293.97"/>
    <n v="-6255.48"/>
  </r>
  <r>
    <s v="E"/>
    <s v="R"/>
    <s v="MID"/>
    <d v="2018-09-01T00:00:00"/>
    <x v="12"/>
    <d v="2018-05-01T00:00:00"/>
    <n v="115102.88"/>
    <n v="10819.55"/>
  </r>
  <r>
    <s v="E"/>
    <s v="R"/>
    <s v="MID"/>
    <d v="2018-09-01T00:00:00"/>
    <x v="13"/>
    <d v="2018-05-01T00:00:00"/>
    <n v="5191.09"/>
    <n v="488"/>
  </r>
  <r>
    <s v="E"/>
    <s v="R"/>
    <s v="MID"/>
    <d v="2018-09-01T00:00:00"/>
    <x v="0"/>
    <d v="2018-05-01T00:00:00"/>
    <n v="120293.97"/>
    <n v="6255.48"/>
  </r>
  <r>
    <s v="E"/>
    <s v="R"/>
    <s v="ON"/>
    <d v="2018-09-01T00:00:00"/>
    <x v="0"/>
    <d v="2018-05-01T00:00:00"/>
    <n v="159635.49"/>
    <n v="11333.88"/>
  </r>
  <r>
    <s v="E"/>
    <s v="R"/>
    <s v="ON"/>
    <d v="2018-09-01T00:00:00"/>
    <x v="1"/>
    <d v="2018-05-01T00:00:00"/>
    <n v="159635.49"/>
    <n v="-11333.88"/>
  </r>
  <r>
    <s v="E"/>
    <s v="R"/>
    <s v="ON"/>
    <d v="2018-09-01T00:00:00"/>
    <x v="8"/>
    <d v="2018-05-01T00:00:00"/>
    <n v="152746.51"/>
    <n v="20162.650000000001"/>
  </r>
  <r>
    <s v="E"/>
    <s v="R"/>
    <s v="ON"/>
    <d v="2018-09-01T00:00:00"/>
    <x v="9"/>
    <d v="2018-05-01T00:00:00"/>
    <n v="6888.98"/>
    <n v="909.45"/>
  </r>
  <r>
    <s v="E"/>
    <s v="R"/>
    <s v="ON"/>
    <d v="2018-09-01T00:00:00"/>
    <x v="0"/>
    <d v="2018-01-01T00:00:00"/>
    <n v="0"/>
    <n v="0"/>
  </r>
  <r>
    <s v="E"/>
    <s v="R"/>
    <s v="ON"/>
    <d v="2018-09-01T00:00:00"/>
    <x v="2"/>
    <d v="2018-01-01T00:00:00"/>
    <n v="0"/>
    <n v="0"/>
  </r>
  <r>
    <s v="E"/>
    <s v="R"/>
    <s v="ON"/>
    <d v="2018-09-01T00:00:00"/>
    <x v="3"/>
    <d v="2018-01-01T00:00:00"/>
    <n v="0"/>
    <n v="0"/>
  </r>
  <r>
    <s v="E"/>
    <s v="R"/>
    <s v="ON"/>
    <d v="2018-09-01T00:00:00"/>
    <x v="1"/>
    <d v="2018-01-01T00:00:00"/>
    <n v="0"/>
    <n v="0"/>
  </r>
  <r>
    <s v="E"/>
    <s v="R"/>
    <s v="OFF"/>
    <d v="2018-09-01T00:00:00"/>
    <x v="10"/>
    <d v="2018-05-01T00:00:00"/>
    <n v="570791.78"/>
    <n v="37101.47"/>
  </r>
  <r>
    <s v="E"/>
    <s v="R"/>
    <s v="OFF"/>
    <d v="2018-09-01T00:00:00"/>
    <x v="11"/>
    <d v="2018-05-01T00:00:00"/>
    <n v="25742.6"/>
    <n v="1673.16"/>
  </r>
  <r>
    <s v="E"/>
    <s v="R"/>
    <s v="OFF"/>
    <d v="2018-09-01T00:00:00"/>
    <x v="0"/>
    <d v="2018-05-01T00:00:00"/>
    <n v="596534.38"/>
    <n v="20878.990000000002"/>
  </r>
  <r>
    <s v="E"/>
    <s v="R"/>
    <s v="OFF"/>
    <d v="2018-09-01T00:00:00"/>
    <x v="1"/>
    <d v="2018-05-01T00:00:00"/>
    <n v="596534.38"/>
    <n v="-20878.990000000002"/>
  </r>
  <r>
    <s v="E"/>
    <s v="R"/>
    <s v="OFF"/>
    <d v="2018-09-01T00:00:00"/>
    <x v="6"/>
    <d v="2018-01-01T00:00:00"/>
    <n v="0"/>
    <n v="0"/>
  </r>
  <r>
    <s v="E"/>
    <s v="R"/>
    <s v="OFF"/>
    <d v="2018-09-01T00:00:00"/>
    <x v="7"/>
    <d v="2018-01-01T00:00:00"/>
    <n v="0"/>
    <n v="0"/>
  </r>
  <r>
    <s v="E"/>
    <s v="R"/>
    <s v="OFF"/>
    <d v="2018-09-01T00:00:00"/>
    <x v="1"/>
    <d v="2018-01-01T00:00:00"/>
    <n v="0"/>
    <n v="0"/>
  </r>
  <r>
    <s v="E"/>
    <s v="R"/>
    <s v="OFF"/>
    <d v="2018-09-01T00:00:00"/>
    <x v="0"/>
    <d v="2018-01-01T00:00:00"/>
    <n v="0"/>
    <n v="0"/>
  </r>
  <r>
    <s v="E"/>
    <s v="R"/>
    <s v="MID"/>
    <d v="2018-09-01T00:00:00"/>
    <x v="0"/>
    <d v="2018-05-01T00:00:00"/>
    <n v="150563.21"/>
    <n v="7829.36"/>
  </r>
  <r>
    <s v="E"/>
    <s v="R"/>
    <s v="MID"/>
    <d v="2018-09-01T00:00:00"/>
    <x v="12"/>
    <d v="2018-05-01T00:00:00"/>
    <n v="144065.76999999999"/>
    <n v="13542.27"/>
  </r>
  <r>
    <s v="E"/>
    <s v="R"/>
    <s v="MID"/>
    <d v="2018-09-01T00:00:00"/>
    <x v="13"/>
    <d v="2018-05-01T00:00:00"/>
    <n v="6497.44"/>
    <n v="610.70000000000005"/>
  </r>
  <r>
    <s v="E"/>
    <s v="R"/>
    <s v="MID"/>
    <d v="2018-09-01T00:00:00"/>
    <x v="1"/>
    <d v="2018-05-01T00:00:00"/>
    <n v="150563.21"/>
    <n v="-7829.36"/>
  </r>
  <r>
    <s v="E"/>
    <s v="R"/>
    <s v="MID"/>
    <d v="2018-09-01T00:00:00"/>
    <x v="1"/>
    <d v="2018-01-01T00:00:00"/>
    <n v="0"/>
    <n v="0"/>
  </r>
  <r>
    <s v="E"/>
    <s v="C"/>
    <s v="ON"/>
    <d v="2018-08-01T00:00:00"/>
    <x v="1"/>
    <d v="2018-05-01T00:00:00"/>
    <n v="6.28"/>
    <n v="-0.45"/>
  </r>
  <r>
    <s v="E"/>
    <s v="C"/>
    <s v="ON"/>
    <d v="2018-08-01T00:00:00"/>
    <x v="8"/>
    <d v="2018-05-01T00:00:00"/>
    <n v="6.01"/>
    <n v="0.79"/>
  </r>
  <r>
    <s v="E"/>
    <s v="C"/>
    <s v="ON"/>
    <d v="2018-08-01T00:00:00"/>
    <x v="9"/>
    <d v="2018-05-01T00:00:00"/>
    <n v="0.27"/>
    <n v="0.04"/>
  </r>
  <r>
    <s v="E"/>
    <s v="C"/>
    <s v="ON"/>
    <d v="2018-08-01T00:00:00"/>
    <x v="0"/>
    <d v="2018-05-01T00:00:00"/>
    <n v="6.28"/>
    <n v="0.45"/>
  </r>
  <r>
    <s v="E"/>
    <s v="C"/>
    <s v="OFF"/>
    <d v="2018-08-01T00:00:00"/>
    <x v="1"/>
    <d v="2018-05-01T00:00:00"/>
    <n v="703.67"/>
    <n v="-24.63"/>
  </r>
  <r>
    <s v="E"/>
    <s v="C"/>
    <s v="OFF"/>
    <d v="2018-08-01T00:00:00"/>
    <x v="10"/>
    <d v="2018-05-01T00:00:00"/>
    <n v="673.3"/>
    <n v="43.76"/>
  </r>
  <r>
    <s v="E"/>
    <s v="C"/>
    <s v="OFF"/>
    <d v="2018-08-01T00:00:00"/>
    <x v="11"/>
    <d v="2018-05-01T00:00:00"/>
    <n v="30.37"/>
    <n v="1.97"/>
  </r>
  <r>
    <s v="E"/>
    <s v="C"/>
    <s v="OFF"/>
    <d v="2018-08-01T00:00:00"/>
    <x v="0"/>
    <d v="2018-05-01T00:00:00"/>
    <n v="703.67"/>
    <n v="24.63"/>
  </r>
  <r>
    <s v="E"/>
    <s v="C"/>
    <s v="MID"/>
    <d v="2018-08-01T00:00:00"/>
    <x v="1"/>
    <d v="2018-05-01T00:00:00"/>
    <n v="10.119999999999999"/>
    <n v="-0.52"/>
  </r>
  <r>
    <s v="E"/>
    <s v="C"/>
    <s v="MID"/>
    <d v="2018-08-01T00:00:00"/>
    <x v="12"/>
    <d v="2018-05-01T00:00:00"/>
    <n v="9.68"/>
    <n v="0.91"/>
  </r>
  <r>
    <s v="E"/>
    <s v="R"/>
    <s v="ON"/>
    <d v="2018-06-01T00:00:00"/>
    <x v="0"/>
    <d v="2018-05-01T00:00:00"/>
    <n v="88936.74"/>
    <n v="6314.4"/>
  </r>
  <r>
    <s v="E"/>
    <s v="R"/>
    <s v="ON"/>
    <d v="2018-06-01T00:00:00"/>
    <x v="1"/>
    <d v="2018-05-01T00:00:00"/>
    <n v="88936.74"/>
    <n v="-6314.4"/>
  </r>
  <r>
    <s v="E"/>
    <s v="R"/>
    <s v="ON"/>
    <d v="2018-06-01T00:00:00"/>
    <x v="8"/>
    <d v="2018-05-01T00:00:00"/>
    <n v="85098.82"/>
    <n v="11233.09"/>
  </r>
  <r>
    <s v="E"/>
    <s v="R"/>
    <s v="ON"/>
    <d v="2018-06-01T00:00:00"/>
    <x v="9"/>
    <d v="2018-05-01T00:00:00"/>
    <n v="3837.92"/>
    <n v="506.66"/>
  </r>
  <r>
    <s v="E"/>
    <s v="R"/>
    <s v="ON"/>
    <d v="2018-06-01T00:00:00"/>
    <x v="0"/>
    <d v="2018-01-01T00:00:00"/>
    <n v="881.32"/>
    <n v="46.7"/>
  </r>
  <r>
    <s v="E"/>
    <s v="R"/>
    <s v="ON"/>
    <d v="2018-06-01T00:00:00"/>
    <x v="2"/>
    <d v="2018-01-01T00:00:00"/>
    <n v="843.29"/>
    <n v="111.31"/>
  </r>
  <r>
    <s v="E"/>
    <s v="R"/>
    <s v="ON"/>
    <d v="2018-06-01T00:00:00"/>
    <x v="3"/>
    <d v="2018-01-01T00:00:00"/>
    <n v="38.03"/>
    <n v="5.01"/>
  </r>
  <r>
    <s v="E"/>
    <s v="R"/>
    <s v="ON"/>
    <d v="2018-06-01T00:00:00"/>
    <x v="1"/>
    <d v="2018-01-01T00:00:00"/>
    <n v="881.32"/>
    <n v="-46.7"/>
  </r>
  <r>
    <s v="E"/>
    <s v="R"/>
    <s v="OFF"/>
    <d v="2018-06-01T00:00:00"/>
    <x v="10"/>
    <d v="2018-05-01T00:00:00"/>
    <n v="277614.02"/>
    <n v="18044.88"/>
  </r>
  <r>
    <s v="E"/>
    <s v="R"/>
    <s v="OFF"/>
    <d v="2018-06-01T00:00:00"/>
    <x v="11"/>
    <d v="2018-05-01T00:00:00"/>
    <n v="12520.39"/>
    <n v="813.77"/>
  </r>
  <r>
    <s v="E"/>
    <s v="R"/>
    <s v="OFF"/>
    <d v="2018-06-01T00:00:00"/>
    <x v="0"/>
    <d v="2018-05-01T00:00:00"/>
    <n v="290134.40999999997"/>
    <n v="10154.74"/>
  </r>
  <r>
    <s v="E"/>
    <s v="R"/>
    <s v="OFF"/>
    <d v="2018-06-01T00:00:00"/>
    <x v="1"/>
    <d v="2018-05-01T00:00:00"/>
    <n v="290134.40999999997"/>
    <n v="-10154.74"/>
  </r>
  <r>
    <s v="E"/>
    <s v="R"/>
    <s v="OFF"/>
    <d v="2018-06-01T00:00:00"/>
    <x v="6"/>
    <d v="2018-01-01T00:00:00"/>
    <n v="3429.64"/>
    <n v="222.94"/>
  </r>
  <r>
    <s v="E"/>
    <s v="R"/>
    <s v="OFF"/>
    <d v="2018-06-01T00:00:00"/>
    <x v="7"/>
    <d v="2018-01-01T00:00:00"/>
    <n v="154.66999999999999"/>
    <n v="10.039999999999999"/>
  </r>
  <r>
    <s v="E"/>
    <s v="R"/>
    <s v="OFF"/>
    <d v="2018-06-01T00:00:00"/>
    <x v="1"/>
    <d v="2018-01-01T00:00:00"/>
    <n v="3584.31"/>
    <n v="-93.19"/>
  </r>
  <r>
    <s v="E"/>
    <s v="R"/>
    <s v="OFF"/>
    <d v="2018-06-01T00:00:00"/>
    <x v="0"/>
    <d v="2018-01-01T00:00:00"/>
    <n v="3584.31"/>
    <n v="93.19"/>
  </r>
  <r>
    <s v="E"/>
    <s v="R"/>
    <s v="MID"/>
    <d v="2018-06-01T00:00:00"/>
    <x v="0"/>
    <d v="2018-05-01T00:00:00"/>
    <n v="86918.47"/>
    <n v="4519.68"/>
  </r>
  <r>
    <s v="E"/>
    <s v="R"/>
    <s v="MID"/>
    <d v="2018-06-01T00:00:00"/>
    <x v="1"/>
    <d v="2018-05-01T00:00:00"/>
    <n v="86918.47"/>
    <n v="-4519.68"/>
  </r>
  <r>
    <s v="E"/>
    <s v="R"/>
    <s v="MID"/>
    <d v="2018-06-01T00:00:00"/>
    <x v="12"/>
    <d v="2018-05-01T00:00:00"/>
    <n v="83167.64"/>
    <n v="7817.83"/>
  </r>
  <r>
    <s v="E"/>
    <s v="R"/>
    <s v="MID"/>
    <d v="2018-06-01T00:00:00"/>
    <x v="13"/>
    <d v="2018-05-01T00:00:00"/>
    <n v="3750.83"/>
    <n v="352.59"/>
  </r>
  <r>
    <s v="E"/>
    <s v="R"/>
    <s v="MID"/>
    <d v="2018-06-01T00:00:00"/>
    <x v="0"/>
    <d v="2018-01-01T00:00:00"/>
    <n v="910.35"/>
    <n v="34.590000000000003"/>
  </r>
  <r>
    <s v="E"/>
    <s v="R"/>
    <s v="MID"/>
    <d v="2018-06-01T00:00:00"/>
    <x v="4"/>
    <d v="2018-01-01T00:00:00"/>
    <n v="871.07"/>
    <n v="82.77"/>
  </r>
  <r>
    <s v="E"/>
    <s v="R"/>
    <s v="MID"/>
    <d v="2018-06-01T00:00:00"/>
    <x v="5"/>
    <d v="2018-01-01T00:00:00"/>
    <n v="39.28"/>
    <n v="3.72"/>
  </r>
  <r>
    <s v="E"/>
    <s v="R"/>
    <s v="MID"/>
    <d v="2018-06-01T00:00:00"/>
    <x v="1"/>
    <d v="2018-01-01T00:00:00"/>
    <n v="910.35"/>
    <n v="-34.590000000000003"/>
  </r>
  <r>
    <s v="E"/>
    <s v="R"/>
    <s v="ON"/>
    <d v="2018-06-01T00:00:00"/>
    <x v="1"/>
    <d v="2018-05-01T00:00:00"/>
    <n v="196322.16"/>
    <n v="-13939"/>
  </r>
  <r>
    <s v="E"/>
    <s v="R"/>
    <s v="ON"/>
    <d v="2018-06-01T00:00:00"/>
    <x v="8"/>
    <d v="2018-05-01T00:00:00"/>
    <n v="187849.96"/>
    <n v="24796.240000000002"/>
  </r>
  <r>
    <s v="E"/>
    <s v="R"/>
    <s v="ON"/>
    <d v="2018-06-01T00:00:00"/>
    <x v="9"/>
    <d v="2018-05-01T00:00:00"/>
    <n v="8472.2000000000007"/>
    <n v="1118.51"/>
  </r>
  <r>
    <s v="E"/>
    <s v="R"/>
    <s v="ON"/>
    <d v="2018-06-01T00:00:00"/>
    <x v="0"/>
    <d v="2018-05-01T00:00:00"/>
    <n v="196322.16"/>
    <n v="13939"/>
  </r>
  <r>
    <s v="E"/>
    <s v="R"/>
    <s v="OFF"/>
    <d v="2018-06-01T00:00:00"/>
    <x v="1"/>
    <d v="2018-05-01T00:00:00"/>
    <n v="719372.64"/>
    <n v="-25177.87"/>
  </r>
  <r>
    <s v="E"/>
    <s v="R"/>
    <s v="OFF"/>
    <d v="2018-06-01T00:00:00"/>
    <x v="10"/>
    <d v="2018-05-01T00:00:00"/>
    <n v="688329"/>
    <n v="44741.38"/>
  </r>
  <r>
    <s v="E"/>
    <s v="R"/>
    <s v="OFF"/>
    <d v="2018-06-01T00:00:00"/>
    <x v="11"/>
    <d v="2018-05-01T00:00:00"/>
    <n v="31043.64"/>
    <n v="2017.73"/>
  </r>
  <r>
    <s v="E"/>
    <s v="R"/>
    <s v="OFF"/>
    <d v="2018-06-01T00:00:00"/>
    <x v="0"/>
    <d v="2018-05-01T00:00:00"/>
    <n v="719372.64"/>
    <n v="25177.87"/>
  </r>
  <r>
    <s v="E"/>
    <s v="R"/>
    <s v="MID"/>
    <d v="2018-06-01T00:00:00"/>
    <x v="1"/>
    <d v="2018-05-01T00:00:00"/>
    <n v="212995.37"/>
    <n v="-11075.7"/>
  </r>
  <r>
    <s v="E"/>
    <s v="R"/>
    <s v="MID"/>
    <d v="2018-06-01T00:00:00"/>
    <x v="12"/>
    <d v="2018-05-01T00:00:00"/>
    <n v="203803.95"/>
    <n v="19157.73"/>
  </r>
  <r>
    <s v="E"/>
    <s v="R"/>
    <s v="MID"/>
    <d v="2018-06-01T00:00:00"/>
    <x v="13"/>
    <d v="2018-05-01T00:00:00"/>
    <n v="9191.42"/>
    <n v="864.05"/>
  </r>
  <r>
    <s v="E"/>
    <s v="R"/>
    <s v="MID"/>
    <d v="2018-06-01T00:00:00"/>
    <x v="0"/>
    <d v="2018-05-01T00:00:00"/>
    <n v="212995.37"/>
    <n v="11075.7"/>
  </r>
  <r>
    <s v="E"/>
    <s v="R"/>
    <s v="ON"/>
    <d v="2018-06-01T00:00:00"/>
    <x v="1"/>
    <d v="2018-01-01T00:00:00"/>
    <n v="7036.56"/>
    <n v="-372.81"/>
  </r>
  <r>
    <s v="E"/>
    <s v="R"/>
    <s v="OFF"/>
    <d v="2018-06-01T00:00:00"/>
    <x v="10"/>
    <d v="2018-05-01T00:00:00"/>
    <n v="359515.89"/>
    <n v="23368.34"/>
  </r>
  <r>
    <s v="E"/>
    <s v="R"/>
    <s v="OFF"/>
    <d v="2018-06-01T00:00:00"/>
    <x v="11"/>
    <d v="2018-05-01T00:00:00"/>
    <n v="16214.11"/>
    <n v="1053.93"/>
  </r>
  <r>
    <s v="E"/>
    <s v="R"/>
    <s v="OFF"/>
    <d v="2018-06-01T00:00:00"/>
    <x v="0"/>
    <d v="2018-05-01T00:00:00"/>
    <n v="375730"/>
    <n v="13150.46"/>
  </r>
  <r>
    <s v="E"/>
    <s v="R"/>
    <s v="OFF"/>
    <d v="2018-06-01T00:00:00"/>
    <x v="1"/>
    <d v="2018-05-01T00:00:00"/>
    <n v="375730"/>
    <n v="-13150.46"/>
  </r>
  <r>
    <s v="E"/>
    <s v="R"/>
    <s v="OFF"/>
    <d v="2018-06-01T00:00:00"/>
    <x v="6"/>
    <d v="2018-01-01T00:00:00"/>
    <n v="62670.2"/>
    <n v="4073.54"/>
  </r>
  <r>
    <s v="E"/>
    <s v="R"/>
    <s v="OFF"/>
    <d v="2018-06-01T00:00:00"/>
    <x v="7"/>
    <d v="2018-01-01T00:00:00"/>
    <n v="2826.39"/>
    <n v="183.86"/>
  </r>
  <r>
    <s v="E"/>
    <s v="R"/>
    <s v="OFF"/>
    <d v="2018-06-01T00:00:00"/>
    <x v="1"/>
    <d v="2018-01-01T00:00:00"/>
    <n v="65496.59"/>
    <n v="-1702.85"/>
  </r>
  <r>
    <s v="E"/>
    <s v="R"/>
    <s v="OFF"/>
    <d v="2018-06-01T00:00:00"/>
    <x v="0"/>
    <d v="2018-01-01T00:00:00"/>
    <n v="65496.59"/>
    <n v="1702.85"/>
  </r>
  <r>
    <s v="E"/>
    <s v="R"/>
    <s v="MID"/>
    <d v="2018-06-01T00:00:00"/>
    <x v="0"/>
    <d v="2018-05-01T00:00:00"/>
    <n v="94989.36"/>
    <n v="4939.68"/>
  </r>
  <r>
    <s v="E"/>
    <s v="R"/>
    <s v="MID"/>
    <d v="2018-06-01T00:00:00"/>
    <x v="1"/>
    <d v="2018-05-01T00:00:00"/>
    <n v="94989.36"/>
    <n v="-4939.68"/>
  </r>
  <r>
    <s v="E"/>
    <s v="R"/>
    <s v="MID"/>
    <d v="2018-06-01T00:00:00"/>
    <x v="12"/>
    <d v="2018-05-01T00:00:00"/>
    <n v="90890.19"/>
    <n v="8543.56"/>
  </r>
  <r>
    <s v="E"/>
    <s v="R"/>
    <s v="MID"/>
    <d v="2018-06-01T00:00:00"/>
    <x v="13"/>
    <d v="2018-05-01T00:00:00"/>
    <n v="4099.17"/>
    <n v="385.52"/>
  </r>
  <r>
    <s v="E"/>
    <s v="R"/>
    <s v="MID"/>
    <d v="2018-06-01T00:00:00"/>
    <x v="0"/>
    <d v="2018-01-01T00:00:00"/>
    <n v="6138.51"/>
    <n v="232.93"/>
  </r>
  <r>
    <s v="E"/>
    <s v="R"/>
    <s v="MID"/>
    <d v="2018-06-01T00:00:00"/>
    <x v="4"/>
    <d v="2018-01-01T00:00:00"/>
    <n v="5873.61"/>
    <n v="557.92999999999995"/>
  </r>
  <r>
    <s v="E"/>
    <s v="R"/>
    <s v="MID"/>
    <d v="2018-06-01T00:00:00"/>
    <x v="5"/>
    <d v="2018-01-01T00:00:00"/>
    <n v="264.89999999999998"/>
    <n v="25.32"/>
  </r>
  <r>
    <s v="E"/>
    <s v="R"/>
    <s v="MID"/>
    <d v="2018-06-01T00:00:00"/>
    <x v="1"/>
    <d v="2018-01-01T00:00:00"/>
    <n v="6138.51"/>
    <n v="-232.93"/>
  </r>
  <r>
    <s v="E"/>
    <s v="R"/>
    <s v="ON"/>
    <d v="2018-06-01T00:00:00"/>
    <x v="0"/>
    <d v="2018-05-01T00:00:00"/>
    <n v="83562.78"/>
    <n v="5932.87"/>
  </r>
  <r>
    <s v="E"/>
    <s v="R"/>
    <s v="ON"/>
    <d v="2018-06-01T00:00:00"/>
    <x v="1"/>
    <d v="2018-05-01T00:00:00"/>
    <n v="83562.78"/>
    <n v="-5932.87"/>
  </r>
  <r>
    <s v="E"/>
    <s v="R"/>
    <s v="ON"/>
    <d v="2018-06-01T00:00:00"/>
    <x v="8"/>
    <d v="2018-05-01T00:00:00"/>
    <n v="79956.72"/>
    <n v="10554.18"/>
  </r>
  <r>
    <s v="E"/>
    <s v="R"/>
    <s v="ON"/>
    <d v="2018-06-01T00:00:00"/>
    <x v="9"/>
    <d v="2018-05-01T00:00:00"/>
    <n v="3606.06"/>
    <n v="476.13"/>
  </r>
  <r>
    <s v="E"/>
    <s v="R"/>
    <s v="ON"/>
    <d v="2018-06-01T00:00:00"/>
    <x v="0"/>
    <d v="2018-01-01T00:00:00"/>
    <n v="310.99"/>
    <n v="16.489999999999998"/>
  </r>
  <r>
    <s v="E"/>
    <s v="R"/>
    <s v="ON"/>
    <d v="2018-06-01T00:00:00"/>
    <x v="2"/>
    <d v="2018-01-01T00:00:00"/>
    <n v="297.58"/>
    <n v="39.270000000000003"/>
  </r>
  <r>
    <s v="E"/>
    <s v="R"/>
    <s v="ON"/>
    <d v="2018-06-01T00:00:00"/>
    <x v="3"/>
    <d v="2018-01-01T00:00:00"/>
    <n v="13.41"/>
    <n v="1.78"/>
  </r>
  <r>
    <s v="E"/>
    <s v="R"/>
    <s v="ON"/>
    <d v="2018-06-01T00:00:00"/>
    <x v="1"/>
    <d v="2018-01-01T00:00:00"/>
    <n v="310.99"/>
    <n v="-16.489999999999998"/>
  </r>
  <r>
    <s v="E"/>
    <s v="R"/>
    <s v="OFF"/>
    <d v="2018-06-01T00:00:00"/>
    <x v="0"/>
    <d v="2018-05-01T00:00:00"/>
    <n v="318437.86"/>
    <n v="11145.57"/>
  </r>
  <r>
    <s v="E"/>
    <s v="R"/>
    <s v="OFF"/>
    <d v="2018-06-01T00:00:00"/>
    <x v="10"/>
    <d v="2018-05-01T00:00:00"/>
    <n v="304696.09999999998"/>
    <n v="19805.18"/>
  </r>
  <r>
    <s v="E"/>
    <s v="R"/>
    <s v="OFF"/>
    <d v="2018-06-01T00:00:00"/>
    <x v="11"/>
    <d v="2018-05-01T00:00:00"/>
    <n v="13741.76"/>
    <n v="893.19"/>
  </r>
  <r>
    <s v="E"/>
    <s v="R"/>
    <s v="OFF"/>
    <d v="2018-06-01T00:00:00"/>
    <x v="1"/>
    <d v="2018-05-01T00:00:00"/>
    <n v="318437.86"/>
    <n v="-11145.57"/>
  </r>
  <r>
    <s v="E"/>
    <s v="R"/>
    <s v="OFF"/>
    <d v="2018-06-01T00:00:00"/>
    <x v="6"/>
    <d v="2018-01-01T00:00:00"/>
    <n v="959.43"/>
    <n v="62.38"/>
  </r>
  <r>
    <s v="E"/>
    <s v="R"/>
    <s v="OFF"/>
    <d v="2018-06-01T00:00:00"/>
    <x v="7"/>
    <d v="2018-01-01T00:00:00"/>
    <n v="43.27"/>
    <n v="2.81"/>
  </r>
  <r>
    <s v="E"/>
    <s v="R"/>
    <s v="OFF"/>
    <d v="2018-06-01T00:00:00"/>
    <x v="1"/>
    <d v="2018-01-01T00:00:00"/>
    <n v="1002.7"/>
    <n v="-26.04"/>
  </r>
  <r>
    <s v="E"/>
    <s v="R"/>
    <s v="OFF"/>
    <d v="2018-06-01T00:00:00"/>
    <x v="0"/>
    <d v="2018-01-01T00:00:00"/>
    <n v="1002.7"/>
    <n v="26.04"/>
  </r>
  <r>
    <s v="E"/>
    <s v="R"/>
    <s v="MID"/>
    <d v="2018-06-01T00:00:00"/>
    <x v="0"/>
    <d v="2018-05-01T00:00:00"/>
    <n v="86404.800000000003"/>
    <n v="4493.1099999999997"/>
  </r>
  <r>
    <s v="E"/>
    <s v="R"/>
    <s v="MID"/>
    <d v="2018-06-01T00:00:00"/>
    <x v="1"/>
    <d v="2018-05-01T00:00:00"/>
    <n v="86404.800000000003"/>
    <n v="-4493.1099999999997"/>
  </r>
  <r>
    <s v="E"/>
    <s v="R"/>
    <s v="MID"/>
    <d v="2018-06-01T00:00:00"/>
    <x v="12"/>
    <d v="2018-05-01T00:00:00"/>
    <n v="82676.25"/>
    <n v="7771.54"/>
  </r>
  <r>
    <s v="E"/>
    <s v="R"/>
    <s v="MID"/>
    <d v="2018-06-01T00:00:00"/>
    <x v="13"/>
    <d v="2018-05-01T00:00:00"/>
    <n v="3728.55"/>
    <n v="350.47"/>
  </r>
  <r>
    <s v="E"/>
    <s v="R"/>
    <s v="MID"/>
    <d v="2018-06-01T00:00:00"/>
    <x v="0"/>
    <d v="2018-01-01T00:00:00"/>
    <n v="298.01"/>
    <n v="11.32"/>
  </r>
  <r>
    <s v="E"/>
    <s v="R"/>
    <s v="MID"/>
    <d v="2018-06-01T00:00:00"/>
    <x v="4"/>
    <d v="2018-01-01T00:00:00"/>
    <n v="285.16000000000003"/>
    <n v="27.09"/>
  </r>
  <r>
    <s v="E"/>
    <s v="R"/>
    <s v="MID"/>
    <d v="2018-06-01T00:00:00"/>
    <x v="5"/>
    <d v="2018-01-01T00:00:00"/>
    <n v="12.85"/>
    <n v="1.22"/>
  </r>
  <r>
    <s v="E"/>
    <s v="R"/>
    <s v="MID"/>
    <d v="2018-06-01T00:00:00"/>
    <x v="1"/>
    <d v="2018-01-01T00:00:00"/>
    <n v="298.01"/>
    <n v="-11.32"/>
  </r>
  <r>
    <s v="E"/>
    <s v="C"/>
    <s v="ON"/>
    <d v="2018-06-01T00:00:00"/>
    <x v="1"/>
    <d v="2018-05-01T00:00:00"/>
    <n v="123314.06"/>
    <n v="-8755.34"/>
  </r>
  <r>
    <s v="E"/>
    <s v="R"/>
    <s v="ON"/>
    <d v="2018-08-01T00:00:00"/>
    <x v="1"/>
    <d v="2018-05-01T00:00:00"/>
    <n v="616.22"/>
    <n v="-43.75"/>
  </r>
  <r>
    <s v="E"/>
    <s v="R"/>
    <s v="ON"/>
    <d v="2018-08-01T00:00:00"/>
    <x v="8"/>
    <d v="2018-05-01T00:00:00"/>
    <n v="589.63"/>
    <n v="77.83"/>
  </r>
  <r>
    <s v="E"/>
    <s v="R"/>
    <s v="ON"/>
    <d v="2018-08-01T00:00:00"/>
    <x v="9"/>
    <d v="2018-05-01T00:00:00"/>
    <n v="26.59"/>
    <n v="3.51"/>
  </r>
  <r>
    <s v="E"/>
    <s v="R"/>
    <s v="ON"/>
    <d v="2018-08-01T00:00:00"/>
    <x v="0"/>
    <d v="2018-05-01T00:00:00"/>
    <n v="616.22"/>
    <n v="43.75"/>
  </r>
  <r>
    <s v="E"/>
    <s v="R"/>
    <s v="OFF"/>
    <d v="2018-08-01T00:00:00"/>
    <x v="1"/>
    <d v="2018-05-01T00:00:00"/>
    <n v="1063.1400000000001"/>
    <n v="-37.21"/>
  </r>
  <r>
    <s v="E"/>
    <s v="R"/>
    <s v="OFF"/>
    <d v="2018-08-01T00:00:00"/>
    <x v="10"/>
    <d v="2018-05-01T00:00:00"/>
    <n v="1017.26"/>
    <n v="66.12"/>
  </r>
  <r>
    <s v="E"/>
    <s v="R"/>
    <s v="OFF"/>
    <d v="2018-08-01T00:00:00"/>
    <x v="11"/>
    <d v="2018-05-01T00:00:00"/>
    <n v="45.88"/>
    <n v="2.98"/>
  </r>
  <r>
    <s v="E"/>
    <s v="R"/>
    <s v="OFF"/>
    <d v="2018-08-01T00:00:00"/>
    <x v="0"/>
    <d v="2018-05-01T00:00:00"/>
    <n v="1063.1400000000001"/>
    <n v="37.21"/>
  </r>
  <r>
    <s v="E"/>
    <s v="R"/>
    <s v="MID"/>
    <d v="2018-08-01T00:00:00"/>
    <x v="1"/>
    <d v="2018-05-01T00:00:00"/>
    <n v="496.54"/>
    <n v="-25.82"/>
  </r>
  <r>
    <s v="E"/>
    <s v="R"/>
    <s v="MID"/>
    <d v="2018-08-01T00:00:00"/>
    <x v="12"/>
    <d v="2018-05-01T00:00:00"/>
    <n v="475.11"/>
    <n v="44.66"/>
  </r>
  <r>
    <s v="E"/>
    <s v="R"/>
    <s v="MID"/>
    <d v="2018-08-01T00:00:00"/>
    <x v="13"/>
    <d v="2018-05-01T00:00:00"/>
    <n v="21.43"/>
    <n v="2.0099999999999998"/>
  </r>
  <r>
    <s v="E"/>
    <s v="R"/>
    <s v="MID"/>
    <d v="2018-08-01T00:00:00"/>
    <x v="0"/>
    <d v="2018-05-01T00:00:00"/>
    <n v="496.54"/>
    <n v="25.82"/>
  </r>
  <r>
    <s v="E"/>
    <s v="C"/>
    <s v="MID"/>
    <d v="2018-08-01T00:00:00"/>
    <x v="0"/>
    <d v="2018-05-01T00:00:00"/>
    <n v="7317.41"/>
    <n v="380.5"/>
  </r>
  <r>
    <s v="E"/>
    <s v="C"/>
    <s v="ON"/>
    <d v="2018-08-01T00:00:00"/>
    <x v="1"/>
    <d v="2018-05-01T00:00:00"/>
    <n v="8084.15"/>
    <n v="-573.97"/>
  </r>
  <r>
    <s v="E"/>
    <s v="C"/>
    <s v="ON"/>
    <d v="2018-08-01T00:00:00"/>
    <x v="8"/>
    <d v="2018-05-01T00:00:00"/>
    <n v="7735.28"/>
    <n v="1021.04"/>
  </r>
  <r>
    <s v="E"/>
    <s v="C"/>
    <s v="ON"/>
    <d v="2018-08-01T00:00:00"/>
    <x v="9"/>
    <d v="2018-05-01T00:00:00"/>
    <n v="348.87"/>
    <n v="46.05"/>
  </r>
  <r>
    <s v="E"/>
    <s v="C"/>
    <s v="ON"/>
    <d v="2018-08-01T00:00:00"/>
    <x v="0"/>
    <d v="2018-05-01T00:00:00"/>
    <n v="8084.15"/>
    <n v="573.97"/>
  </r>
  <r>
    <s v="E"/>
    <s v="C"/>
    <s v="OFF"/>
    <d v="2018-08-01T00:00:00"/>
    <x v="1"/>
    <d v="2018-05-01T00:00:00"/>
    <n v="24039.27"/>
    <n v="-841.37"/>
  </r>
  <r>
    <s v="E"/>
    <s v="C"/>
    <s v="OFF"/>
    <d v="2018-08-01T00:00:00"/>
    <x v="10"/>
    <d v="2018-05-01T00:00:00"/>
    <n v="23001.87"/>
    <n v="1495.12"/>
  </r>
  <r>
    <s v="E"/>
    <s v="C"/>
    <s v="OFF"/>
    <d v="2018-08-01T00:00:00"/>
    <x v="11"/>
    <d v="2018-05-01T00:00:00"/>
    <n v="1037.4000000000001"/>
    <n v="67.459999999999994"/>
  </r>
  <r>
    <s v="E"/>
    <s v="C"/>
    <s v="OFF"/>
    <d v="2018-08-01T00:00:00"/>
    <x v="0"/>
    <d v="2018-05-01T00:00:00"/>
    <n v="24039.27"/>
    <n v="841.37"/>
  </r>
  <r>
    <s v="E"/>
    <s v="C"/>
    <s v="MID"/>
    <d v="2018-08-01T00:00:00"/>
    <x v="1"/>
    <d v="2018-05-01T00:00:00"/>
    <n v="7317.41"/>
    <n v="-380.5"/>
  </r>
  <r>
    <s v="E"/>
    <s v="C"/>
    <s v="MID"/>
    <d v="2018-08-01T00:00:00"/>
    <x v="12"/>
    <d v="2018-05-01T00:00:00"/>
    <n v="7001.62"/>
    <n v="658.18"/>
  </r>
  <r>
    <s v="E"/>
    <s v="C"/>
    <s v="MID"/>
    <d v="2018-08-01T00:00:00"/>
    <x v="13"/>
    <d v="2018-05-01T00:00:00"/>
    <n v="315.79000000000002"/>
    <n v="29.68"/>
  </r>
  <r>
    <s v="E"/>
    <s v="R"/>
    <s v="ON"/>
    <d v="2018-09-01T00:00:00"/>
    <x v="1"/>
    <d v="2018-05-01T00:00:00"/>
    <n v="58931.95"/>
    <n v="-4184.13"/>
  </r>
  <r>
    <s v="E"/>
    <s v="R"/>
    <s v="ON"/>
    <d v="2018-09-01T00:00:00"/>
    <x v="8"/>
    <d v="2018-05-01T00:00:00"/>
    <n v="56388.86"/>
    <n v="7443.27"/>
  </r>
  <r>
    <s v="E"/>
    <s v="R"/>
    <s v="ON"/>
    <d v="2018-09-01T00:00:00"/>
    <x v="9"/>
    <d v="2018-05-01T00:00:00"/>
    <n v="2543.09"/>
    <n v="335.67"/>
  </r>
  <r>
    <s v="E"/>
    <s v="R"/>
    <s v="ON"/>
    <d v="2018-09-01T00:00:00"/>
    <x v="0"/>
    <d v="2018-05-01T00:00:00"/>
    <n v="58931.95"/>
    <n v="4184.13"/>
  </r>
  <r>
    <s v="E"/>
    <s v="R"/>
    <s v="OFF"/>
    <d v="2018-09-01T00:00:00"/>
    <x v="1"/>
    <d v="2018-05-01T00:00:00"/>
    <n v="186575.02"/>
    <n v="-6530.07"/>
  </r>
  <r>
    <s v="E"/>
    <s v="R"/>
    <s v="OFF"/>
    <d v="2018-09-01T00:00:00"/>
    <x v="10"/>
    <d v="2018-05-01T00:00:00"/>
    <n v="178523.67"/>
    <n v="11604.07"/>
  </r>
  <r>
    <s v="E"/>
    <s v="R"/>
    <s v="OFF"/>
    <d v="2018-09-01T00:00:00"/>
    <x v="11"/>
    <d v="2018-05-01T00:00:00"/>
    <n v="8051.35"/>
    <n v="523.39"/>
  </r>
  <r>
    <s v="E"/>
    <s v="R"/>
    <s v="OFF"/>
    <d v="2018-09-01T00:00:00"/>
    <x v="0"/>
    <d v="2018-05-01T00:00:00"/>
    <n v="186575.02"/>
    <n v="6530.07"/>
  </r>
  <r>
    <s v="E"/>
    <s v="R"/>
    <s v="MID"/>
    <d v="2018-09-01T00:00:00"/>
    <x v="1"/>
    <d v="2018-05-01T00:00:00"/>
    <n v="52015.26"/>
    <n v="-2704.68"/>
  </r>
  <r>
    <s v="E"/>
    <s v="R"/>
    <s v="MID"/>
    <d v="2018-09-01T00:00:00"/>
    <x v="12"/>
    <d v="2018-05-01T00:00:00"/>
    <n v="49770.6"/>
    <n v="4678.5200000000004"/>
  </r>
  <r>
    <s v="E"/>
    <s v="R"/>
    <s v="MID"/>
    <d v="2018-09-01T00:00:00"/>
    <x v="13"/>
    <d v="2018-05-01T00:00:00"/>
    <n v="2244.66"/>
    <n v="211.09"/>
  </r>
  <r>
    <s v="E"/>
    <s v="R"/>
    <s v="MID"/>
    <d v="2018-09-01T00:00:00"/>
    <x v="0"/>
    <d v="2018-05-01T00:00:00"/>
    <n v="52015.26"/>
    <n v="2704.68"/>
  </r>
  <r>
    <s v="E"/>
    <s v="R"/>
    <s v="ON"/>
    <d v="2018-09-01T00:00:00"/>
    <x v="1"/>
    <d v="2018-05-01T00:00:00"/>
    <n v="45865.21"/>
    <n v="-3256.35"/>
  </r>
  <r>
    <s v="E"/>
    <s v="R"/>
    <s v="ON"/>
    <d v="2018-09-01T00:00:00"/>
    <x v="8"/>
    <d v="2018-05-01T00:00:00"/>
    <n v="43885.919999999998"/>
    <n v="5792.82"/>
  </r>
  <r>
    <s v="E"/>
    <s v="R"/>
    <s v="ON"/>
    <d v="2018-09-01T00:00:00"/>
    <x v="9"/>
    <d v="2018-05-01T00:00:00"/>
    <n v="1979.29"/>
    <n v="261.17"/>
  </r>
  <r>
    <s v="E"/>
    <s v="R"/>
    <s v="ON"/>
    <d v="2018-09-01T00:00:00"/>
    <x v="0"/>
    <d v="2018-05-01T00:00:00"/>
    <n v="45865.21"/>
    <n v="3256.35"/>
  </r>
  <r>
    <s v="E"/>
    <s v="R"/>
    <s v="OFF"/>
    <d v="2018-09-01T00:00:00"/>
    <x v="1"/>
    <d v="2018-05-01T00:00:00"/>
    <n v="177617.12"/>
    <n v="-6216.65"/>
  </r>
  <r>
    <s v="E"/>
    <s v="R"/>
    <s v="OFF"/>
    <d v="2018-09-01T00:00:00"/>
    <x v="10"/>
    <d v="2018-05-01T00:00:00"/>
    <n v="169952.28"/>
    <n v="11046.85"/>
  </r>
  <r>
    <s v="E"/>
    <s v="R"/>
    <s v="OFF"/>
    <d v="2018-09-01T00:00:00"/>
    <x v="11"/>
    <d v="2018-05-01T00:00:00"/>
    <n v="7664.84"/>
    <n v="498.26"/>
  </r>
  <r>
    <s v="E"/>
    <s v="R"/>
    <s v="OFF"/>
    <d v="2018-09-01T00:00:00"/>
    <x v="0"/>
    <d v="2018-05-01T00:00:00"/>
    <n v="177617.12"/>
    <n v="6216.65"/>
  </r>
  <r>
    <s v="E"/>
    <s v="R"/>
    <s v="MID"/>
    <d v="2018-09-01T00:00:00"/>
    <x v="1"/>
    <d v="2018-05-01T00:00:00"/>
    <n v="43394.55"/>
    <n v="-2256.5500000000002"/>
  </r>
  <r>
    <s v="E"/>
    <s v="R"/>
    <s v="MID"/>
    <d v="2018-09-01T00:00:00"/>
    <x v="12"/>
    <d v="2018-05-01T00:00:00"/>
    <n v="41521.94"/>
    <n v="3903.05"/>
  </r>
  <r>
    <s v="E"/>
    <s v="R"/>
    <s v="MID"/>
    <d v="2018-09-01T00:00:00"/>
    <x v="13"/>
    <d v="2018-05-01T00:00:00"/>
    <n v="1872.61"/>
    <n v="176.05"/>
  </r>
  <r>
    <s v="E"/>
    <s v="R"/>
    <s v="MID"/>
    <d v="2018-09-01T00:00:00"/>
    <x v="0"/>
    <d v="2018-05-01T00:00:00"/>
    <n v="43394.55"/>
    <n v="2256.5500000000002"/>
  </r>
  <r>
    <s v="E"/>
    <s v="R"/>
    <s v="ON"/>
    <d v="2018-09-01T00:00:00"/>
    <x v="1"/>
    <d v="2018-05-01T00:00:00"/>
    <n v="148811.95000000001"/>
    <n v="-10565.72"/>
  </r>
  <r>
    <s v="E"/>
    <s v="R"/>
    <s v="ON"/>
    <d v="2018-09-01T00:00:00"/>
    <x v="8"/>
    <d v="2018-05-01T00:00:00"/>
    <n v="142390.28"/>
    <n v="18795.61"/>
  </r>
  <r>
    <s v="E"/>
    <s v="R"/>
    <s v="ON"/>
    <d v="2018-09-01T00:00:00"/>
    <x v="9"/>
    <d v="2018-05-01T00:00:00"/>
    <n v="6421.67"/>
    <n v="847.57"/>
  </r>
  <r>
    <s v="E"/>
    <s v="R"/>
    <s v="ON"/>
    <d v="2018-09-01T00:00:00"/>
    <x v="0"/>
    <d v="2018-05-01T00:00:00"/>
    <n v="148811.95000000001"/>
    <n v="10565.72"/>
  </r>
  <r>
    <s v="E"/>
    <s v="R"/>
    <s v="OFF"/>
    <d v="2018-09-01T00:00:00"/>
    <x v="1"/>
    <d v="2018-05-01T00:00:00"/>
    <n v="475220"/>
    <n v="-16632.68"/>
  </r>
  <r>
    <s v="E"/>
    <s v="R"/>
    <s v="OFF"/>
    <d v="2018-09-01T00:00:00"/>
    <x v="10"/>
    <d v="2018-05-01T00:00:00"/>
    <n v="454712.47"/>
    <n v="29556.3"/>
  </r>
  <r>
    <s v="E"/>
    <s v="R"/>
    <s v="OFF"/>
    <d v="2018-09-01T00:00:00"/>
    <x v="11"/>
    <d v="2018-05-01T00:00:00"/>
    <n v="20507.53"/>
    <n v="1332.96"/>
  </r>
  <r>
    <s v="E"/>
    <s v="R"/>
    <s v="OFF"/>
    <d v="2018-09-01T00:00:00"/>
    <x v="0"/>
    <d v="2018-05-01T00:00:00"/>
    <n v="475220"/>
    <n v="16632.68"/>
  </r>
  <r>
    <s v="E"/>
    <s v="R"/>
    <s v="MID"/>
    <d v="2018-09-01T00:00:00"/>
    <x v="1"/>
    <d v="2018-05-01T00:00:00"/>
    <n v="136254.35999999999"/>
    <n v="-7085.31"/>
  </r>
  <r>
    <s v="E"/>
    <s v="R"/>
    <s v="MID"/>
    <d v="2018-09-01T00:00:00"/>
    <x v="12"/>
    <d v="2018-05-01T00:00:00"/>
    <n v="130374.51"/>
    <n v="12255.21"/>
  </r>
  <r>
    <s v="E"/>
    <s v="R"/>
    <s v="MID"/>
    <d v="2018-09-01T00:00:00"/>
    <x v="13"/>
    <d v="2018-05-01T00:00:00"/>
    <n v="5879.85"/>
    <n v="552.84"/>
  </r>
  <r>
    <s v="E"/>
    <s v="R"/>
    <s v="MID"/>
    <d v="2018-09-01T00:00:00"/>
    <x v="0"/>
    <d v="2018-05-01T00:00:00"/>
    <n v="136254.35999999999"/>
    <n v="7085.31"/>
  </r>
  <r>
    <s v="E"/>
    <s v="R"/>
    <s v="ON"/>
    <d v="2018-09-01T00:00:00"/>
    <x v="1"/>
    <d v="2018-05-01T00:00:00"/>
    <n v="81280.55"/>
    <n v="-5770.8"/>
  </r>
  <r>
    <s v="E"/>
    <s v="R"/>
    <s v="ON"/>
    <d v="2018-09-01T00:00:00"/>
    <x v="8"/>
    <d v="2018-05-01T00:00:00"/>
    <n v="77773.02"/>
    <n v="10266.1"/>
  </r>
  <r>
    <s v="E"/>
    <s v="R"/>
    <s v="ON"/>
    <d v="2018-09-01T00:00:00"/>
    <x v="9"/>
    <d v="2018-05-01T00:00:00"/>
    <n v="3507.53"/>
    <n v="463.07"/>
  </r>
  <r>
    <s v="E"/>
    <s v="R"/>
    <s v="ON"/>
    <d v="2018-09-01T00:00:00"/>
    <x v="0"/>
    <d v="2018-05-01T00:00:00"/>
    <n v="81280.55"/>
    <n v="5770.8"/>
  </r>
  <r>
    <s v="E"/>
    <s v="R"/>
    <s v="OFF"/>
    <d v="2018-09-01T00:00:00"/>
    <x v="1"/>
    <d v="2018-05-01T00:00:00"/>
    <n v="287923.48"/>
    <n v="-10077.31"/>
  </r>
  <r>
    <s v="E"/>
    <s v="R"/>
    <s v="OFF"/>
    <d v="2018-09-01T00:00:00"/>
    <x v="10"/>
    <d v="2018-05-01T00:00:00"/>
    <n v="275498.42"/>
    <n v="17907.37"/>
  </r>
  <r>
    <s v="E"/>
    <s v="R"/>
    <s v="OFF"/>
    <d v="2018-09-01T00:00:00"/>
    <x v="11"/>
    <d v="2018-05-01T00:00:00"/>
    <n v="12425.06"/>
    <n v="807.62"/>
  </r>
  <r>
    <s v="E"/>
    <s v="R"/>
    <s v="OFF"/>
    <d v="2018-09-01T00:00:00"/>
    <x v="0"/>
    <d v="2018-05-01T00:00:00"/>
    <n v="287923.48"/>
    <n v="10077.31"/>
  </r>
  <r>
    <s v="E"/>
    <s v="R"/>
    <s v="MID"/>
    <d v="2018-09-01T00:00:00"/>
    <x v="1"/>
    <d v="2018-05-01T00:00:00"/>
    <n v="74288.02"/>
    <n v="-3863.01"/>
  </r>
  <r>
    <s v="E"/>
    <s v="R"/>
    <s v="MID"/>
    <d v="2018-09-01T00:00:00"/>
    <x v="12"/>
    <d v="2018-05-01T00:00:00"/>
    <n v="71082.320000000007"/>
    <n v="6681.71"/>
  </r>
  <r>
    <s v="E"/>
    <s v="R"/>
    <s v="MID"/>
    <d v="2018-09-01T00:00:00"/>
    <x v="13"/>
    <d v="2018-05-01T00:00:00"/>
    <n v="3205.7"/>
    <n v="301.33999999999997"/>
  </r>
  <r>
    <s v="E"/>
    <s v="R"/>
    <s v="MID"/>
    <d v="2018-09-01T00:00:00"/>
    <x v="0"/>
    <d v="2018-05-01T00:00:00"/>
    <n v="74288.02"/>
    <n v="3863.01"/>
  </r>
  <r>
    <s v="E"/>
    <s v="R"/>
    <s v="ON"/>
    <d v="2018-09-01T00:00:00"/>
    <x v="1"/>
    <d v="2018-05-01T00:00:00"/>
    <n v="114259.79"/>
    <n v="-8112.41"/>
  </r>
  <r>
    <s v="E"/>
    <s v="R"/>
    <s v="ON"/>
    <d v="2018-09-01T00:00:00"/>
    <x v="8"/>
    <d v="2018-05-01T00:00:00"/>
    <n v="109329.02"/>
    <n v="14431.49"/>
  </r>
  <r>
    <s v="E"/>
    <s v="R"/>
    <s v="ON"/>
    <d v="2018-09-01T00:00:00"/>
    <x v="9"/>
    <d v="2018-05-01T00:00:00"/>
    <n v="4930.7700000000004"/>
    <n v="650.95000000000005"/>
  </r>
  <r>
    <s v="E"/>
    <s v="R"/>
    <s v="ON"/>
    <d v="2018-09-01T00:00:00"/>
    <x v="0"/>
    <d v="2018-05-01T00:00:00"/>
    <n v="114259.79"/>
    <n v="8112.41"/>
  </r>
  <r>
    <s v="E"/>
    <s v="R"/>
    <s v="OFF"/>
    <d v="2018-09-01T00:00:00"/>
    <x v="1"/>
    <d v="2018-05-01T00:00:00"/>
    <n v="409765"/>
    <n v="-14341.96"/>
  </r>
  <r>
    <s v="E"/>
    <s v="R"/>
    <s v="OFF"/>
    <d v="2018-09-01T00:00:00"/>
    <x v="10"/>
    <d v="2018-05-01T00:00:00"/>
    <n v="392082.12"/>
    <n v="25485.35"/>
  </r>
  <r>
    <s v="E"/>
    <s v="R"/>
    <s v="OFF"/>
    <d v="2018-09-01T00:00:00"/>
    <x v="11"/>
    <d v="2018-05-01T00:00:00"/>
    <n v="17682.88"/>
    <n v="1149.43"/>
  </r>
  <r>
    <s v="E"/>
    <s v="R"/>
    <s v="OFF"/>
    <d v="2018-09-01T00:00:00"/>
    <x v="0"/>
    <d v="2018-05-01T00:00:00"/>
    <n v="409765"/>
    <n v="14341.96"/>
  </r>
  <r>
    <s v="E"/>
    <s v="R"/>
    <s v="MID"/>
    <d v="2018-09-01T00:00:00"/>
    <x v="1"/>
    <d v="2018-05-01T00:00:00"/>
    <n v="106878.57"/>
    <n v="-5557.52"/>
  </r>
  <r>
    <s v="E"/>
    <s v="R"/>
    <s v="MID"/>
    <d v="2018-09-01T00:00:00"/>
    <x v="12"/>
    <d v="2018-05-01T00:00:00"/>
    <n v="102266.3"/>
    <n v="9613.0499999999993"/>
  </r>
  <r>
    <s v="E"/>
    <s v="R"/>
    <s v="MID"/>
    <d v="2018-09-01T00:00:00"/>
    <x v="13"/>
    <d v="2018-05-01T00:00:00"/>
    <n v="4612.2700000000004"/>
    <n v="433.5"/>
  </r>
  <r>
    <s v="E"/>
    <s v="R"/>
    <s v="MID"/>
    <d v="2018-09-01T00:00:00"/>
    <x v="0"/>
    <d v="2018-05-01T00:00:00"/>
    <n v="106878.57"/>
    <n v="5557.52"/>
  </r>
  <r>
    <s v="E"/>
    <s v="R"/>
    <s v="ON"/>
    <d v="2018-09-01T00:00:00"/>
    <x v="1"/>
    <d v="2018-05-01T00:00:00"/>
    <n v="92.26"/>
    <n v="-6.55"/>
  </r>
  <r>
    <s v="E"/>
    <s v="R"/>
    <s v="ON"/>
    <d v="2018-09-01T00:00:00"/>
    <x v="8"/>
    <d v="2018-05-01T00:00:00"/>
    <n v="88.28"/>
    <n v="11.65"/>
  </r>
  <r>
    <s v="E"/>
    <s v="R"/>
    <s v="ON"/>
    <d v="2018-09-01T00:00:00"/>
    <x v="9"/>
    <d v="2018-05-01T00:00:00"/>
    <n v="3.98"/>
    <n v="0.53"/>
  </r>
  <r>
    <s v="E"/>
    <s v="R"/>
    <s v="ON"/>
    <d v="2018-09-01T00:00:00"/>
    <x v="0"/>
    <d v="2018-05-01T00:00:00"/>
    <n v="92.26"/>
    <n v="6.55"/>
  </r>
  <r>
    <s v="E"/>
    <s v="R"/>
    <s v="OFF"/>
    <d v="2018-09-01T00:00:00"/>
    <x v="1"/>
    <d v="2018-05-01T00:00:00"/>
    <n v="234.36"/>
    <n v="-8.1999999999999993"/>
  </r>
  <r>
    <s v="E"/>
    <s v="R"/>
    <s v="OFF"/>
    <d v="2018-09-01T00:00:00"/>
    <x v="10"/>
    <d v="2018-05-01T00:00:00"/>
    <n v="224.25"/>
    <n v="14.58"/>
  </r>
  <r>
    <s v="E"/>
    <s v="R"/>
    <s v="OFF"/>
    <d v="2018-09-01T00:00:00"/>
    <x v="11"/>
    <d v="2018-05-01T00:00:00"/>
    <n v="10.11"/>
    <n v="0.66"/>
  </r>
  <r>
    <s v="E"/>
    <s v="R"/>
    <s v="OFF"/>
    <d v="2018-09-01T00:00:00"/>
    <x v="0"/>
    <d v="2018-05-01T00:00:00"/>
    <n v="234.36"/>
    <n v="8.1999999999999993"/>
  </r>
  <r>
    <s v="E"/>
    <s v="R"/>
    <s v="MID"/>
    <d v="2018-09-01T00:00:00"/>
    <x v="1"/>
    <d v="2018-05-01T00:00:00"/>
    <n v="68.41"/>
    <n v="-3.55"/>
  </r>
  <r>
    <s v="E"/>
    <s v="R"/>
    <s v="MID"/>
    <d v="2018-09-01T00:00:00"/>
    <x v="13"/>
    <d v="2018-05-01T00:00:00"/>
    <n v="2.95"/>
    <n v="0.28000000000000003"/>
  </r>
  <r>
    <s v="E"/>
    <s v="R"/>
    <s v="MID"/>
    <d v="2018-09-01T00:00:00"/>
    <x v="0"/>
    <d v="2018-05-01T00:00:00"/>
    <n v="68.41"/>
    <n v="3.55"/>
  </r>
  <r>
    <s v="E"/>
    <s v="R"/>
    <s v="MID"/>
    <d v="2018-09-01T00:00:00"/>
    <x v="12"/>
    <d v="2018-05-01T00:00:00"/>
    <n v="65.459999999999994"/>
    <n v="6.15"/>
  </r>
  <r>
    <s v="E"/>
    <s v="C"/>
    <s v="ON"/>
    <d v="2018-09-01T00:00:00"/>
    <x v="1"/>
    <d v="2018-05-01T00:00:00"/>
    <n v="25964.94"/>
    <n v="-1843.59"/>
  </r>
  <r>
    <s v="E"/>
    <s v="C"/>
    <s v="ON"/>
    <d v="2018-09-01T00:00:00"/>
    <x v="8"/>
    <d v="2018-05-01T00:00:00"/>
    <n v="24844.46"/>
    <n v="3279.48"/>
  </r>
  <r>
    <s v="E"/>
    <s v="C"/>
    <s v="OFF"/>
    <d v="2018-10-01T00:00:00"/>
    <x v="0"/>
    <d v="2018-05-01T00:00:00"/>
    <n v="23208.61"/>
    <n v="812.32"/>
  </r>
  <r>
    <s v="E"/>
    <s v="C"/>
    <s v="MID"/>
    <d v="2018-10-01T00:00:00"/>
    <x v="1"/>
    <d v="2018-05-01T00:00:00"/>
    <n v="7827.6"/>
    <n v="-407.03"/>
  </r>
  <r>
    <s v="E"/>
    <s v="C"/>
    <s v="MID"/>
    <d v="2018-10-01T00:00:00"/>
    <x v="12"/>
    <d v="2018-05-01T00:00:00"/>
    <n v="7489.81"/>
    <n v="704.04"/>
  </r>
  <r>
    <s v="E"/>
    <s v="C"/>
    <s v="MID"/>
    <d v="2018-10-01T00:00:00"/>
    <x v="13"/>
    <d v="2018-05-01T00:00:00"/>
    <n v="337.79"/>
    <n v="31.75"/>
  </r>
  <r>
    <s v="E"/>
    <s v="C"/>
    <s v="MID"/>
    <d v="2018-10-01T00:00:00"/>
    <x v="0"/>
    <d v="2018-05-01T00:00:00"/>
    <n v="7827.6"/>
    <n v="407.03"/>
  </r>
  <r>
    <s v="E"/>
    <s v="WR"/>
    <s v="ON"/>
    <d v="2018-08-01T00:00:00"/>
    <x v="1"/>
    <d v="2018-05-01T00:00:00"/>
    <n v="145.85"/>
    <n v="-10.36"/>
  </r>
  <r>
    <s v="E"/>
    <s v="WR"/>
    <s v="ON"/>
    <d v="2018-08-01T00:00:00"/>
    <x v="8"/>
    <d v="2018-05-01T00:00:00"/>
    <n v="139.56"/>
    <n v="18.420000000000002"/>
  </r>
  <r>
    <s v="E"/>
    <s v="WR"/>
    <s v="ON"/>
    <d v="2018-08-01T00:00:00"/>
    <x v="9"/>
    <d v="2018-05-01T00:00:00"/>
    <n v="6.29"/>
    <n v="0.83"/>
  </r>
  <r>
    <s v="E"/>
    <s v="WR"/>
    <s v="ON"/>
    <d v="2018-08-01T00:00:00"/>
    <x v="0"/>
    <d v="2018-05-01T00:00:00"/>
    <n v="145.85"/>
    <n v="10.36"/>
  </r>
  <r>
    <s v="E"/>
    <s v="WR"/>
    <s v="OFF"/>
    <d v="2018-08-01T00:00:00"/>
    <x v="1"/>
    <d v="2018-05-01T00:00:00"/>
    <n v="356.88"/>
    <n v="-12.49"/>
  </r>
  <r>
    <s v="E"/>
    <s v="WR"/>
    <s v="OFF"/>
    <d v="2018-08-01T00:00:00"/>
    <x v="10"/>
    <d v="2018-05-01T00:00:00"/>
    <n v="341.48"/>
    <n v="22.2"/>
  </r>
  <r>
    <s v="E"/>
    <s v="WR"/>
    <s v="OFF"/>
    <d v="2018-08-01T00:00:00"/>
    <x v="11"/>
    <d v="2018-05-01T00:00:00"/>
    <n v="15.4"/>
    <n v="1"/>
  </r>
  <r>
    <s v="E"/>
    <s v="WR"/>
    <s v="OFF"/>
    <d v="2018-08-01T00:00:00"/>
    <x v="0"/>
    <d v="2018-05-01T00:00:00"/>
    <n v="356.88"/>
    <n v="12.49"/>
  </r>
  <r>
    <s v="E"/>
    <s v="WR"/>
    <s v="MID"/>
    <d v="2018-08-01T00:00:00"/>
    <x v="1"/>
    <d v="2018-05-01T00:00:00"/>
    <n v="113.86"/>
    <n v="-5.93"/>
  </r>
  <r>
    <s v="E"/>
    <s v="WR"/>
    <s v="MID"/>
    <d v="2018-08-01T00:00:00"/>
    <x v="12"/>
    <d v="2018-05-01T00:00:00"/>
    <n v="108.95"/>
    <n v="10.24"/>
  </r>
  <r>
    <s v="E"/>
    <s v="WR"/>
    <s v="MID"/>
    <d v="2018-08-01T00:00:00"/>
    <x v="13"/>
    <d v="2018-05-01T00:00:00"/>
    <n v="4.91"/>
    <n v="0.46"/>
  </r>
  <r>
    <s v="E"/>
    <s v="WR"/>
    <s v="MID"/>
    <d v="2018-08-01T00:00:00"/>
    <x v="0"/>
    <d v="2018-05-01T00:00:00"/>
    <n v="113.86"/>
    <n v="5.93"/>
  </r>
  <r>
    <s v="E"/>
    <s v="C"/>
    <s v="ON"/>
    <d v="2018-08-01T00:00:00"/>
    <x v="1"/>
    <d v="2018-05-01T00:00:00"/>
    <n v="10488.16"/>
    <n v="-744.66"/>
  </r>
  <r>
    <s v="E"/>
    <s v="C"/>
    <s v="ON"/>
    <d v="2018-08-01T00:00:00"/>
    <x v="8"/>
    <d v="2018-05-01T00:00:00"/>
    <n v="10035.56"/>
    <n v="1324.69"/>
  </r>
  <r>
    <s v="E"/>
    <s v="C"/>
    <s v="ON"/>
    <d v="2018-08-01T00:00:00"/>
    <x v="9"/>
    <d v="2018-05-01T00:00:00"/>
    <n v="452.6"/>
    <n v="59.74"/>
  </r>
  <r>
    <s v="E"/>
    <s v="C"/>
    <s v="ON"/>
    <d v="2018-08-01T00:00:00"/>
    <x v="0"/>
    <d v="2018-05-01T00:00:00"/>
    <n v="10488.16"/>
    <n v="744.66"/>
  </r>
  <r>
    <s v="E"/>
    <s v="C"/>
    <s v="OFF"/>
    <d v="2018-08-01T00:00:00"/>
    <x v="1"/>
    <d v="2018-05-01T00:00:00"/>
    <n v="29874.77"/>
    <n v="-1045.6400000000001"/>
  </r>
  <r>
    <s v="E"/>
    <s v="C"/>
    <s v="OFF"/>
    <d v="2018-08-01T00:00:00"/>
    <x v="10"/>
    <d v="2018-05-01T00:00:00"/>
    <n v="28585.53"/>
    <n v="1858.05"/>
  </r>
  <r>
    <s v="E"/>
    <s v="C"/>
    <s v="OFF"/>
    <d v="2018-08-01T00:00:00"/>
    <x v="11"/>
    <d v="2018-05-01T00:00:00"/>
    <n v="1289.24"/>
    <n v="83.78"/>
  </r>
  <r>
    <s v="E"/>
    <s v="C"/>
    <s v="OFF"/>
    <d v="2018-08-01T00:00:00"/>
    <x v="0"/>
    <d v="2018-05-01T00:00:00"/>
    <n v="29874.77"/>
    <n v="1045.6400000000001"/>
  </r>
  <r>
    <s v="E"/>
    <s v="C"/>
    <s v="MID"/>
    <d v="2018-08-01T00:00:00"/>
    <x v="1"/>
    <d v="2018-05-01T00:00:00"/>
    <n v="8876.81"/>
    <n v="-461.61"/>
  </r>
  <r>
    <s v="E"/>
    <s v="C"/>
    <s v="MID"/>
    <d v="2018-08-01T00:00:00"/>
    <x v="12"/>
    <d v="2018-05-01T00:00:00"/>
    <n v="8493.73"/>
    <n v="798.4"/>
  </r>
  <r>
    <s v="E"/>
    <s v="C"/>
    <s v="MID"/>
    <d v="2018-08-01T00:00:00"/>
    <x v="13"/>
    <d v="2018-05-01T00:00:00"/>
    <n v="383.08"/>
    <n v="36"/>
  </r>
  <r>
    <s v="E"/>
    <s v="C"/>
    <s v="MID"/>
    <d v="2018-08-01T00:00:00"/>
    <x v="0"/>
    <d v="2018-05-01T00:00:00"/>
    <n v="8876.81"/>
    <n v="461.61"/>
  </r>
  <r>
    <s v="E"/>
    <s v="C"/>
    <s v="ON"/>
    <d v="2018-08-01T00:00:00"/>
    <x v="1"/>
    <d v="2018-05-01T00:00:00"/>
    <n v="3016.13"/>
    <n v="-214.14"/>
  </r>
  <r>
    <s v="E"/>
    <s v="C"/>
    <s v="ON"/>
    <d v="2018-08-01T00:00:00"/>
    <x v="8"/>
    <d v="2018-05-01T00:00:00"/>
    <n v="2885.98"/>
    <n v="380.95"/>
  </r>
  <r>
    <s v="E"/>
    <s v="C"/>
    <s v="ON"/>
    <d v="2018-08-01T00:00:00"/>
    <x v="9"/>
    <d v="2018-05-01T00:00:00"/>
    <n v="130.15"/>
    <n v="17.2"/>
  </r>
  <r>
    <s v="E"/>
    <s v="C"/>
    <s v="ON"/>
    <d v="2018-08-01T00:00:00"/>
    <x v="0"/>
    <d v="2018-05-01T00:00:00"/>
    <n v="3016.13"/>
    <n v="214.14"/>
  </r>
  <r>
    <s v="E"/>
    <s v="C"/>
    <s v="OFF"/>
    <d v="2018-08-01T00:00:00"/>
    <x v="1"/>
    <d v="2018-05-01T00:00:00"/>
    <n v="7761.93"/>
    <n v="-271.67"/>
  </r>
  <r>
    <s v="E"/>
    <s v="C"/>
    <s v="OFF"/>
    <d v="2018-08-01T00:00:00"/>
    <x v="10"/>
    <d v="2018-05-01T00:00:00"/>
    <n v="7426.97"/>
    <n v="482.74"/>
  </r>
  <r>
    <s v="E"/>
    <s v="C"/>
    <s v="OFF"/>
    <d v="2018-08-01T00:00:00"/>
    <x v="11"/>
    <d v="2018-05-01T00:00:00"/>
    <n v="334.96"/>
    <n v="21.77"/>
  </r>
  <r>
    <s v="E"/>
    <s v="C"/>
    <s v="OFF"/>
    <d v="2018-08-01T00:00:00"/>
    <x v="0"/>
    <d v="2018-05-01T00:00:00"/>
    <n v="7761.93"/>
    <n v="271.67"/>
  </r>
  <r>
    <s v="E"/>
    <s v="C"/>
    <s v="MID"/>
    <d v="2018-08-01T00:00:00"/>
    <x v="1"/>
    <d v="2018-05-01T00:00:00"/>
    <n v="2300.29"/>
    <n v="-119.61"/>
  </r>
  <r>
    <s v="E"/>
    <s v="C"/>
    <s v="MID"/>
    <d v="2018-08-01T00:00:00"/>
    <x v="12"/>
    <d v="2018-05-01T00:00:00"/>
    <n v="2201.0300000000002"/>
    <n v="206.89"/>
  </r>
  <r>
    <s v="E"/>
    <s v="C"/>
    <s v="MID"/>
    <d v="2018-08-01T00:00:00"/>
    <x v="13"/>
    <d v="2018-05-01T00:00:00"/>
    <n v="99.26"/>
    <n v="9.34"/>
  </r>
  <r>
    <s v="E"/>
    <s v="C"/>
    <s v="MID"/>
    <d v="2018-08-01T00:00:00"/>
    <x v="0"/>
    <d v="2018-05-01T00:00:00"/>
    <n v="2300.29"/>
    <n v="119.61"/>
  </r>
  <r>
    <s v="E"/>
    <s v="C"/>
    <s v="ON"/>
    <d v="2018-08-01T00:00:00"/>
    <x v="1"/>
    <d v="2018-05-01T00:00:00"/>
    <n v="1001.55"/>
    <n v="-71.09"/>
  </r>
  <r>
    <s v="E"/>
    <s v="C"/>
    <s v="ON"/>
    <d v="2018-08-01T00:00:00"/>
    <x v="8"/>
    <d v="2018-05-01T00:00:00"/>
    <n v="958.33"/>
    <n v="126.49"/>
  </r>
  <r>
    <s v="E"/>
    <s v="C"/>
    <s v="ON"/>
    <d v="2018-08-01T00:00:00"/>
    <x v="9"/>
    <d v="2018-05-01T00:00:00"/>
    <n v="43.22"/>
    <n v="5.71"/>
  </r>
  <r>
    <s v="E"/>
    <s v="C"/>
    <s v="ON"/>
    <d v="2018-08-01T00:00:00"/>
    <x v="0"/>
    <d v="2018-05-01T00:00:00"/>
    <n v="1001.55"/>
    <n v="71.09"/>
  </r>
  <r>
    <s v="E"/>
    <s v="C"/>
    <s v="OFF"/>
    <d v="2018-08-01T00:00:00"/>
    <x v="1"/>
    <d v="2018-05-01T00:00:00"/>
    <n v="3466.51"/>
    <n v="-121.33"/>
  </r>
  <r>
    <s v="E"/>
    <s v="C"/>
    <s v="OFF"/>
    <d v="2018-08-01T00:00:00"/>
    <x v="10"/>
    <d v="2018-05-01T00:00:00"/>
    <n v="3316.92"/>
    <n v="215.6"/>
  </r>
  <r>
    <s v="E"/>
    <s v="C"/>
    <s v="OFF"/>
    <d v="2018-08-01T00:00:00"/>
    <x v="11"/>
    <d v="2018-05-01T00:00:00"/>
    <n v="149.59"/>
    <n v="9.73"/>
  </r>
  <r>
    <s v="E"/>
    <s v="C"/>
    <s v="OFF"/>
    <d v="2018-08-01T00:00:00"/>
    <x v="0"/>
    <d v="2018-05-01T00:00:00"/>
    <n v="3466.51"/>
    <n v="121.33"/>
  </r>
  <r>
    <s v="E"/>
    <s v="C"/>
    <s v="MID"/>
    <d v="2018-08-01T00:00:00"/>
    <x v="1"/>
    <d v="2018-05-01T00:00:00"/>
    <n v="1013.4"/>
    <n v="-52.72"/>
  </r>
  <r>
    <s v="E"/>
    <s v="C"/>
    <s v="MID"/>
    <d v="2018-08-01T00:00:00"/>
    <x v="12"/>
    <d v="2018-05-01T00:00:00"/>
    <n v="969.66"/>
    <n v="91.15"/>
  </r>
  <r>
    <s v="E"/>
    <s v="C"/>
    <s v="MID"/>
    <d v="2018-08-01T00:00:00"/>
    <x v="13"/>
    <d v="2018-05-01T00:00:00"/>
    <n v="43.74"/>
    <n v="4.0999999999999996"/>
  </r>
  <r>
    <s v="E"/>
    <s v="C"/>
    <s v="MID"/>
    <d v="2018-08-01T00:00:00"/>
    <x v="0"/>
    <d v="2018-05-01T00:00:00"/>
    <n v="1013.4"/>
    <n v="52.72"/>
  </r>
  <r>
    <s v="E"/>
    <s v="C"/>
    <s v="ON"/>
    <d v="2018-08-01T00:00:00"/>
    <x v="1"/>
    <d v="2018-05-01T00:00:00"/>
    <n v="44913.77"/>
    <n v="-3188.91"/>
  </r>
  <r>
    <s v="E"/>
    <s v="C"/>
    <s v="ON"/>
    <d v="2018-08-01T00:00:00"/>
    <x v="8"/>
    <d v="2018-05-01T00:00:00"/>
    <n v="42975.56"/>
    <n v="5672.8"/>
  </r>
  <r>
    <s v="E"/>
    <s v="C"/>
    <s v="ON"/>
    <d v="2018-08-01T00:00:00"/>
    <x v="9"/>
    <d v="2018-05-01T00:00:00"/>
    <n v="1938.21"/>
    <n v="255.87"/>
  </r>
  <r>
    <s v="E"/>
    <s v="C"/>
    <s v="ON"/>
    <d v="2018-08-01T00:00:00"/>
    <x v="0"/>
    <d v="2018-05-01T00:00:00"/>
    <n v="44913.77"/>
    <n v="3188.91"/>
  </r>
  <r>
    <s v="E"/>
    <s v="C"/>
    <s v="OFF"/>
    <d v="2018-08-01T00:00:00"/>
    <x v="1"/>
    <d v="2018-05-01T00:00:00"/>
    <n v="97267.85"/>
    <n v="-3404.38"/>
  </r>
  <r>
    <s v="E"/>
    <s v="C"/>
    <s v="OFF"/>
    <d v="2018-08-01T00:00:00"/>
    <x v="10"/>
    <d v="2018-05-01T00:00:00"/>
    <n v="93070.38"/>
    <n v="6049.57"/>
  </r>
  <r>
    <s v="E"/>
    <s v="C"/>
    <s v="OFF"/>
    <d v="2018-08-01T00:00:00"/>
    <x v="11"/>
    <d v="2018-05-01T00:00:00"/>
    <n v="4197.47"/>
    <n v="272.81"/>
  </r>
  <r>
    <s v="E"/>
    <s v="C"/>
    <s v="OFF"/>
    <d v="2018-08-01T00:00:00"/>
    <x v="0"/>
    <d v="2018-05-01T00:00:00"/>
    <n v="97267.85"/>
    <n v="3404.38"/>
  </r>
  <r>
    <s v="E"/>
    <s v="C"/>
    <s v="MID"/>
    <d v="2018-08-01T00:00:00"/>
    <x v="1"/>
    <d v="2018-05-01T00:00:00"/>
    <n v="36010.71"/>
    <n v="-1872.55"/>
  </r>
  <r>
    <s v="E"/>
    <s v="C"/>
    <s v="MID"/>
    <d v="2018-08-01T00:00:00"/>
    <x v="12"/>
    <d v="2018-05-01T00:00:00"/>
    <n v="34456.720000000001"/>
    <n v="3238.93"/>
  </r>
  <r>
    <s v="E"/>
    <s v="C"/>
    <s v="MID"/>
    <d v="2018-08-01T00:00:00"/>
    <x v="13"/>
    <d v="2018-05-01T00:00:00"/>
    <n v="1553.99"/>
    <n v="146.09"/>
  </r>
  <r>
    <s v="E"/>
    <s v="C"/>
    <s v="MID"/>
    <d v="2018-08-01T00:00:00"/>
    <x v="0"/>
    <d v="2018-05-01T00:00:00"/>
    <n v="36010.71"/>
    <n v="1872.55"/>
  </r>
  <r>
    <s v="E"/>
    <s v="R"/>
    <s v="OFF"/>
    <d v="2018-08-01T00:00:00"/>
    <x v="1"/>
    <d v="2018-05-01T00:00:00"/>
    <n v="515955.09"/>
    <n v="-18058.27"/>
  </r>
  <r>
    <s v="E"/>
    <s v="R"/>
    <s v="OFF"/>
    <d v="2018-08-01T00:00:00"/>
    <x v="10"/>
    <d v="2018-05-01T00:00:00"/>
    <n v="493689.83"/>
    <n v="32089.69"/>
  </r>
  <r>
    <s v="E"/>
    <s v="R"/>
    <s v="OFF"/>
    <d v="2018-08-01T00:00:00"/>
    <x v="11"/>
    <d v="2018-05-01T00:00:00"/>
    <n v="22265.26"/>
    <n v="1447.36"/>
  </r>
  <r>
    <s v="E"/>
    <s v="R"/>
    <s v="OFF"/>
    <d v="2018-08-01T00:00:00"/>
    <x v="0"/>
    <d v="2018-05-01T00:00:00"/>
    <n v="515955.09"/>
    <n v="18058.27"/>
  </r>
  <r>
    <s v="E"/>
    <s v="R"/>
    <s v="MID"/>
    <d v="2018-08-01T00:00:00"/>
    <x v="1"/>
    <d v="2018-05-01T00:00:00"/>
    <n v="128836.95"/>
    <n v="-6699.7"/>
  </r>
  <r>
    <s v="E"/>
    <s v="R"/>
    <s v="MID"/>
    <d v="2018-08-01T00:00:00"/>
    <x v="12"/>
    <d v="2018-05-01T00:00:00"/>
    <n v="123277.02"/>
    <n v="11588.05"/>
  </r>
  <r>
    <s v="E"/>
    <s v="R"/>
    <s v="MID"/>
    <d v="2018-08-01T00:00:00"/>
    <x v="13"/>
    <d v="2018-05-01T00:00:00"/>
    <n v="5559.93"/>
    <n v="522.6"/>
  </r>
  <r>
    <s v="E"/>
    <s v="R"/>
    <s v="MID"/>
    <d v="2018-08-01T00:00:00"/>
    <x v="0"/>
    <d v="2018-05-01T00:00:00"/>
    <n v="128836.95"/>
    <n v="6699.7"/>
  </r>
  <r>
    <s v="E"/>
    <s v="R"/>
    <s v="ON"/>
    <d v="2018-08-01T00:00:00"/>
    <x v="1"/>
    <d v="2018-05-01T00:00:00"/>
    <n v="145041.29"/>
    <n v="-10297.84"/>
  </r>
  <r>
    <s v="E"/>
    <s v="R"/>
    <s v="ON"/>
    <d v="2018-08-01T00:00:00"/>
    <x v="8"/>
    <d v="2018-05-01T00:00:00"/>
    <n v="138782.24"/>
    <n v="18319.349999999999"/>
  </r>
  <r>
    <s v="E"/>
    <s v="R"/>
    <s v="ON"/>
    <d v="2018-08-01T00:00:00"/>
    <x v="9"/>
    <d v="2018-05-01T00:00:00"/>
    <n v="6259.05"/>
    <n v="826.28"/>
  </r>
  <r>
    <s v="E"/>
    <s v="R"/>
    <s v="ON"/>
    <d v="2018-08-01T00:00:00"/>
    <x v="0"/>
    <d v="2018-05-01T00:00:00"/>
    <n v="145041.29"/>
    <n v="10297.84"/>
  </r>
  <r>
    <s v="E"/>
    <s v="C"/>
    <s v="ON"/>
    <d v="2018-08-01T00:00:00"/>
    <x v="1"/>
    <d v="2018-05-01T00:00:00"/>
    <n v="35655.71"/>
    <n v="-2531.5500000000002"/>
  </r>
  <r>
    <s v="E"/>
    <s v="C"/>
    <s v="ON"/>
    <d v="2018-08-01T00:00:00"/>
    <x v="8"/>
    <d v="2018-05-01T00:00:00"/>
    <n v="34117.019999999997"/>
    <n v="4503.4399999999996"/>
  </r>
  <r>
    <s v="E"/>
    <s v="C"/>
    <s v="ON"/>
    <d v="2018-08-01T00:00:00"/>
    <x v="9"/>
    <d v="2018-05-01T00:00:00"/>
    <n v="1538.69"/>
    <n v="203.13"/>
  </r>
  <r>
    <s v="E"/>
    <s v="C"/>
    <s v="ON"/>
    <d v="2018-08-01T00:00:00"/>
    <x v="0"/>
    <d v="2018-05-01T00:00:00"/>
    <n v="35655.71"/>
    <n v="2531.5500000000002"/>
  </r>
  <r>
    <s v="E"/>
    <s v="C"/>
    <s v="OFF"/>
    <d v="2018-08-01T00:00:00"/>
    <x v="1"/>
    <d v="2018-05-01T00:00:00"/>
    <n v="75743.77"/>
    <n v="-2651.05"/>
  </r>
  <r>
    <s v="E"/>
    <s v="C"/>
    <s v="OFF"/>
    <d v="2018-08-01T00:00:00"/>
    <x v="10"/>
    <d v="2018-05-01T00:00:00"/>
    <n v="72475.13"/>
    <n v="4710.87"/>
  </r>
  <r>
    <s v="E"/>
    <s v="C"/>
    <s v="OFF"/>
    <d v="2018-08-01T00:00:00"/>
    <x v="11"/>
    <d v="2018-05-01T00:00:00"/>
    <n v="3268.64"/>
    <n v="212.5"/>
  </r>
  <r>
    <s v="E"/>
    <s v="C"/>
    <s v="OFF"/>
    <d v="2018-08-01T00:00:00"/>
    <x v="0"/>
    <d v="2018-05-01T00:00:00"/>
    <n v="75743.77"/>
    <n v="2651.05"/>
  </r>
  <r>
    <s v="E"/>
    <s v="C"/>
    <s v="MID"/>
    <d v="2018-08-01T00:00:00"/>
    <x v="0"/>
    <d v="2018-05-01T00:00:00"/>
    <n v="25769.53"/>
    <n v="1339.99"/>
  </r>
  <r>
    <s v="E"/>
    <s v="C"/>
    <s v="MID"/>
    <d v="2018-08-01T00:00:00"/>
    <x v="1"/>
    <d v="2018-05-01T00:00:00"/>
    <n v="25769.53"/>
    <n v="-1339.99"/>
  </r>
  <r>
    <s v="E"/>
    <s v="C"/>
    <s v="MID"/>
    <d v="2018-08-01T00:00:00"/>
    <x v="12"/>
    <d v="2018-05-01T00:00:00"/>
    <n v="24657.5"/>
    <n v="2317.79"/>
  </r>
  <r>
    <s v="E"/>
    <s v="C"/>
    <s v="MID"/>
    <d v="2018-08-01T00:00:00"/>
    <x v="13"/>
    <d v="2018-05-01T00:00:00"/>
    <n v="1112.03"/>
    <n v="104.48"/>
  </r>
  <r>
    <s v="E"/>
    <s v="C"/>
    <s v="ON"/>
    <d v="2018-07-01T00:00:00"/>
    <x v="1"/>
    <d v="2018-05-01T00:00:00"/>
    <n v="178668.04"/>
    <n v="-12685.34"/>
  </r>
  <r>
    <s v="E"/>
    <s v="C"/>
    <s v="ON"/>
    <d v="2018-07-01T00:00:00"/>
    <x v="8"/>
    <d v="2018-05-01T00:00:00"/>
    <n v="170957.86"/>
    <n v="22566.49"/>
  </r>
  <r>
    <s v="E"/>
    <s v="C"/>
    <s v="ON"/>
    <d v="2018-07-01T00:00:00"/>
    <x v="9"/>
    <d v="2018-05-01T00:00:00"/>
    <n v="7710.18"/>
    <n v="1017.75"/>
  </r>
  <r>
    <s v="E"/>
    <s v="C"/>
    <s v="ON"/>
    <d v="2018-07-01T00:00:00"/>
    <x v="0"/>
    <d v="2018-05-01T00:00:00"/>
    <n v="178668.04"/>
    <n v="12685.34"/>
  </r>
  <r>
    <s v="E"/>
    <s v="C"/>
    <s v="OFF"/>
    <d v="2018-07-01T00:00:00"/>
    <x v="1"/>
    <d v="2018-05-01T00:00:00"/>
    <n v="376056.17"/>
    <n v="-13161.93"/>
  </r>
  <r>
    <s v="E"/>
    <s v="C"/>
    <s v="OFF"/>
    <d v="2018-07-01T00:00:00"/>
    <x v="10"/>
    <d v="2018-05-01T00:00:00"/>
    <n v="359827.93"/>
    <n v="23388.85"/>
  </r>
  <r>
    <s v="E"/>
    <s v="C"/>
    <s v="OFF"/>
    <d v="2018-07-01T00:00:00"/>
    <x v="11"/>
    <d v="2018-05-01T00:00:00"/>
    <n v="16228.24"/>
    <n v="1054.8399999999999"/>
  </r>
  <r>
    <s v="E"/>
    <s v="C"/>
    <s v="OFF"/>
    <d v="2018-07-01T00:00:00"/>
    <x v="0"/>
    <d v="2018-05-01T00:00:00"/>
    <n v="376056.17"/>
    <n v="13161.93"/>
  </r>
  <r>
    <s v="E"/>
    <s v="C"/>
    <s v="MID"/>
    <d v="2018-07-01T00:00:00"/>
    <x v="1"/>
    <d v="2018-05-01T00:00:00"/>
    <n v="143095.6"/>
    <n v="-7440.81"/>
  </r>
  <r>
    <s v="E"/>
    <s v="C"/>
    <s v="MID"/>
    <d v="2018-07-01T00:00:00"/>
    <x v="12"/>
    <d v="2018-05-01T00:00:00"/>
    <n v="136920.4"/>
    <n v="12870.52"/>
  </r>
  <r>
    <s v="E"/>
    <s v="C"/>
    <s v="MID"/>
    <d v="2018-07-01T00:00:00"/>
    <x v="13"/>
    <d v="2018-05-01T00:00:00"/>
    <n v="6175.2"/>
    <n v="580.41"/>
  </r>
  <r>
    <s v="E"/>
    <s v="C"/>
    <s v="MID"/>
    <d v="2018-07-01T00:00:00"/>
    <x v="0"/>
    <d v="2018-05-01T00:00:00"/>
    <n v="143095.6"/>
    <n v="7440.81"/>
  </r>
  <r>
    <s v="E"/>
    <s v="C"/>
    <s v="ON"/>
    <d v="2018-07-01T00:00:00"/>
    <x v="1"/>
    <d v="2018-05-01T00:00:00"/>
    <n v="31625.53"/>
    <n v="-2245.38"/>
  </r>
  <r>
    <s v="E"/>
    <s v="C"/>
    <s v="ON"/>
    <d v="2018-07-01T00:00:00"/>
    <x v="8"/>
    <d v="2018-05-01T00:00:00"/>
    <n v="30260.76"/>
    <n v="3994.44"/>
  </r>
  <r>
    <s v="E"/>
    <s v="C"/>
    <s v="ON"/>
    <d v="2018-07-01T00:00:00"/>
    <x v="9"/>
    <d v="2018-05-01T00:00:00"/>
    <n v="1364.77"/>
    <n v="180.13"/>
  </r>
  <r>
    <s v="E"/>
    <s v="C"/>
    <s v="ON"/>
    <d v="2018-07-01T00:00:00"/>
    <x v="0"/>
    <d v="2018-05-01T00:00:00"/>
    <n v="31625.53"/>
    <n v="2245.38"/>
  </r>
  <r>
    <s v="E"/>
    <s v="C"/>
    <s v="OFF"/>
    <d v="2018-07-01T00:00:00"/>
    <x v="1"/>
    <d v="2018-05-01T00:00:00"/>
    <n v="78641.66"/>
    <n v="-2752.47"/>
  </r>
  <r>
    <s v="E"/>
    <s v="C"/>
    <s v="OFF"/>
    <d v="2018-07-01T00:00:00"/>
    <x v="10"/>
    <d v="2018-05-01T00:00:00"/>
    <n v="75248.009999999995"/>
    <n v="4891.1099999999997"/>
  </r>
  <r>
    <s v="E"/>
    <s v="C"/>
    <s v="OFF"/>
    <d v="2018-07-01T00:00:00"/>
    <x v="11"/>
    <d v="2018-05-01T00:00:00"/>
    <n v="3393.65"/>
    <n v="220.58"/>
  </r>
  <r>
    <s v="E"/>
    <s v="C"/>
    <s v="OFF"/>
    <d v="2018-07-01T00:00:00"/>
    <x v="0"/>
    <d v="2018-05-01T00:00:00"/>
    <n v="78641.66"/>
    <n v="2752.47"/>
  </r>
  <r>
    <s v="E"/>
    <s v="C"/>
    <s v="MID"/>
    <d v="2018-07-01T00:00:00"/>
    <x v="1"/>
    <d v="2018-05-01T00:00:00"/>
    <n v="25198.83"/>
    <n v="-1310.3"/>
  </r>
  <r>
    <s v="E"/>
    <s v="C"/>
    <s v="MID"/>
    <d v="2018-07-01T00:00:00"/>
    <x v="12"/>
    <d v="2018-05-01T00:00:00"/>
    <n v="24111.43"/>
    <n v="2266.4699999999998"/>
  </r>
  <r>
    <s v="E"/>
    <s v="C"/>
    <s v="MID"/>
    <d v="2018-07-01T00:00:00"/>
    <x v="13"/>
    <d v="2018-05-01T00:00:00"/>
    <n v="1087.4000000000001"/>
    <n v="102.2"/>
  </r>
  <r>
    <s v="E"/>
    <s v="C"/>
    <s v="MID"/>
    <d v="2018-07-01T00:00:00"/>
    <x v="0"/>
    <d v="2018-05-01T00:00:00"/>
    <n v="25198.83"/>
    <n v="1310.3"/>
  </r>
  <r>
    <s v="E"/>
    <s v="C"/>
    <s v="OFF"/>
    <d v="2018-07-01T00:00:00"/>
    <x v="10"/>
    <d v="2018-05-01T00:00:00"/>
    <n v="309042.75"/>
    <n v="20087.810000000001"/>
  </r>
  <r>
    <s v="E"/>
    <s v="C"/>
    <s v="OFF"/>
    <d v="2018-07-01T00:00:00"/>
    <x v="11"/>
    <d v="2018-05-01T00:00:00"/>
    <n v="13937.81"/>
    <n v="905.96"/>
  </r>
  <r>
    <s v="E"/>
    <s v="C"/>
    <s v="OFF"/>
    <d v="2018-07-01T00:00:00"/>
    <x v="0"/>
    <d v="2018-05-01T00:00:00"/>
    <n v="322980.56"/>
    <n v="11304.4"/>
  </r>
  <r>
    <s v="E"/>
    <s v="C"/>
    <s v="MID"/>
    <d v="2018-07-01T00:00:00"/>
    <x v="1"/>
    <d v="2018-05-01T00:00:00"/>
    <n v="112103.29"/>
    <n v="-5829.35"/>
  </r>
  <r>
    <s v="E"/>
    <s v="C"/>
    <s v="MID"/>
    <d v="2018-07-01T00:00:00"/>
    <x v="12"/>
    <d v="2018-05-01T00:00:00"/>
    <n v="107265.61"/>
    <n v="10082.94"/>
  </r>
  <r>
    <s v="E"/>
    <s v="C"/>
    <s v="MID"/>
    <d v="2018-07-01T00:00:00"/>
    <x v="13"/>
    <d v="2018-05-01T00:00:00"/>
    <n v="4837.68"/>
    <n v="454.74"/>
  </r>
  <r>
    <s v="E"/>
    <s v="C"/>
    <s v="MID"/>
    <d v="2018-07-01T00:00:00"/>
    <x v="0"/>
    <d v="2018-05-01T00:00:00"/>
    <n v="112103.29"/>
    <n v="5829.35"/>
  </r>
  <r>
    <s v="E"/>
    <s v="R"/>
    <s v="ON"/>
    <d v="2018-07-01T00:00:00"/>
    <x v="0"/>
    <d v="2018-01-01T00:00:00"/>
    <n v="42.64"/>
    <n v="2.2599999999999998"/>
  </r>
  <r>
    <s v="E"/>
    <s v="R"/>
    <s v="ON"/>
    <d v="2018-07-01T00:00:00"/>
    <x v="2"/>
    <d v="2018-01-01T00:00:00"/>
    <n v="40.799999999999997"/>
    <n v="5.39"/>
  </r>
  <r>
    <s v="E"/>
    <s v="R"/>
    <s v="ON"/>
    <d v="2018-07-01T00:00:00"/>
    <x v="3"/>
    <d v="2018-01-01T00:00:00"/>
    <n v="1.84"/>
    <n v="0.24"/>
  </r>
  <r>
    <s v="E"/>
    <s v="R"/>
    <s v="ON"/>
    <d v="2018-07-01T00:00:00"/>
    <x v="1"/>
    <d v="2018-01-01T00:00:00"/>
    <n v="42.64"/>
    <n v="-2.2599999999999998"/>
  </r>
  <r>
    <s v="E"/>
    <s v="R"/>
    <s v="OFF"/>
    <d v="2018-07-01T00:00:00"/>
    <x v="6"/>
    <d v="2018-01-01T00:00:00"/>
    <n v="166.65"/>
    <n v="10.83"/>
  </r>
  <r>
    <s v="E"/>
    <s v="R"/>
    <s v="OFF"/>
    <d v="2018-07-01T00:00:00"/>
    <x v="7"/>
    <d v="2018-01-01T00:00:00"/>
    <n v="7.52"/>
    <n v="0.49"/>
  </r>
  <r>
    <s v="E"/>
    <s v="R"/>
    <s v="OFF"/>
    <d v="2018-07-01T00:00:00"/>
    <x v="1"/>
    <d v="2018-01-01T00:00:00"/>
    <n v="174.17"/>
    <n v="-4.53"/>
  </r>
  <r>
    <s v="E"/>
    <s v="R"/>
    <s v="OFF"/>
    <d v="2018-07-01T00:00:00"/>
    <x v="0"/>
    <d v="2018-01-01T00:00:00"/>
    <n v="174.17"/>
    <n v="4.53"/>
  </r>
  <r>
    <s v="E"/>
    <s v="R"/>
    <s v="MID"/>
    <d v="2018-07-01T00:00:00"/>
    <x v="0"/>
    <d v="2018-01-01T00:00:00"/>
    <n v="29.33"/>
    <n v="1.1200000000000001"/>
  </r>
  <r>
    <s v="E"/>
    <s v="R"/>
    <s v="MID"/>
    <d v="2018-07-01T00:00:00"/>
    <x v="4"/>
    <d v="2018-01-01T00:00:00"/>
    <n v="28.06"/>
    <n v="2.67"/>
  </r>
  <r>
    <s v="E"/>
    <s v="R"/>
    <s v="MID"/>
    <d v="2018-07-01T00:00:00"/>
    <x v="5"/>
    <d v="2018-01-01T00:00:00"/>
    <n v="1.27"/>
    <n v="0.12"/>
  </r>
  <r>
    <s v="E"/>
    <s v="R"/>
    <s v="MID"/>
    <d v="2018-07-01T00:00:00"/>
    <x v="1"/>
    <d v="2018-01-01T00:00:00"/>
    <n v="29.33"/>
    <n v="-1.1200000000000001"/>
  </r>
  <r>
    <s v="E"/>
    <s v="R"/>
    <s v="ON"/>
    <d v="2018-07-01T00:00:00"/>
    <x v="0"/>
    <d v="2018-01-01T00:00:00"/>
    <n v="13.82"/>
    <n v="0.73"/>
  </r>
  <r>
    <s v="E"/>
    <s v="R"/>
    <s v="ON"/>
    <d v="2018-07-01T00:00:00"/>
    <x v="2"/>
    <d v="2018-01-01T00:00:00"/>
    <n v="13.22"/>
    <n v="1.75"/>
  </r>
  <r>
    <s v="E"/>
    <s v="R"/>
    <s v="ON"/>
    <d v="2018-07-01T00:00:00"/>
    <x v="3"/>
    <d v="2018-01-01T00:00:00"/>
    <n v="0.6"/>
    <n v="0.08"/>
  </r>
  <r>
    <s v="E"/>
    <s v="R"/>
    <s v="ON"/>
    <d v="2018-07-01T00:00:00"/>
    <x v="1"/>
    <d v="2018-01-01T00:00:00"/>
    <n v="13.82"/>
    <n v="-0.73"/>
  </r>
  <r>
    <s v="E"/>
    <s v="R"/>
    <s v="OFF"/>
    <d v="2018-07-01T00:00:00"/>
    <x v="6"/>
    <d v="2018-01-01T00:00:00"/>
    <n v="34.979999999999997"/>
    <n v="2.27"/>
  </r>
  <r>
    <s v="E"/>
    <s v="R"/>
    <s v="OFF"/>
    <d v="2018-07-01T00:00:00"/>
    <x v="7"/>
    <d v="2018-01-01T00:00:00"/>
    <n v="1.58"/>
    <n v="0.1"/>
  </r>
  <r>
    <s v="E"/>
    <s v="R"/>
    <s v="OFF"/>
    <d v="2018-07-01T00:00:00"/>
    <x v="1"/>
    <d v="2018-01-01T00:00:00"/>
    <n v="36.56"/>
    <n v="-0.95"/>
  </r>
  <r>
    <s v="E"/>
    <s v="R"/>
    <s v="OFF"/>
    <d v="2018-07-01T00:00:00"/>
    <x v="0"/>
    <d v="2018-01-01T00:00:00"/>
    <n v="36.56"/>
    <n v="0.95"/>
  </r>
  <r>
    <s v="E"/>
    <s v="R"/>
    <s v="MID"/>
    <d v="2018-07-01T00:00:00"/>
    <x v="0"/>
    <d v="2018-01-01T00:00:00"/>
    <n v="10.68"/>
    <n v="0.41"/>
  </r>
  <r>
    <s v="E"/>
    <s v="R"/>
    <s v="MID"/>
    <d v="2018-07-01T00:00:00"/>
    <x v="4"/>
    <d v="2018-01-01T00:00:00"/>
    <n v="10.220000000000001"/>
    <n v="0.97"/>
  </r>
  <r>
    <s v="E"/>
    <s v="R"/>
    <s v="MID"/>
    <d v="2018-07-01T00:00:00"/>
    <x v="5"/>
    <d v="2018-01-01T00:00:00"/>
    <n v="0.46"/>
    <n v="0.04"/>
  </r>
  <r>
    <s v="E"/>
    <s v="R"/>
    <s v="MID"/>
    <d v="2018-07-01T00:00:00"/>
    <x v="1"/>
    <d v="2018-01-01T00:00:00"/>
    <n v="10.68"/>
    <n v="-0.41"/>
  </r>
  <r>
    <s v="E"/>
    <s v="C"/>
    <s v="ON"/>
    <d v="2018-07-01T00:00:00"/>
    <x v="1"/>
    <d v="2018-05-01T00:00:00"/>
    <n v="25366.51"/>
    <n v="-1801.02"/>
  </r>
  <r>
    <s v="E"/>
    <s v="C"/>
    <s v="ON"/>
    <d v="2018-07-01T00:00:00"/>
    <x v="8"/>
    <d v="2018-05-01T00:00:00"/>
    <n v="24271.86"/>
    <n v="3203.87"/>
  </r>
  <r>
    <s v="E"/>
    <s v="C"/>
    <s v="ON"/>
    <d v="2018-07-01T00:00:00"/>
    <x v="9"/>
    <d v="2018-05-01T00:00:00"/>
    <n v="1094.6500000000001"/>
    <n v="144.49"/>
  </r>
  <r>
    <s v="E"/>
    <s v="C"/>
    <s v="ON"/>
    <d v="2018-07-01T00:00:00"/>
    <x v="0"/>
    <d v="2018-05-01T00:00:00"/>
    <n v="25366.51"/>
    <n v="1801.02"/>
  </r>
  <r>
    <s v="E"/>
    <s v="C"/>
    <s v="OFF"/>
    <d v="2018-07-01T00:00:00"/>
    <x v="1"/>
    <d v="2018-05-01T00:00:00"/>
    <n v="47489.93"/>
    <n v="-1662.11"/>
  </r>
  <r>
    <s v="E"/>
    <s v="C"/>
    <s v="OFF"/>
    <d v="2018-07-01T00:00:00"/>
    <x v="10"/>
    <d v="2018-05-01T00:00:00"/>
    <n v="45440.54"/>
    <n v="2953.64"/>
  </r>
  <r>
    <s v="E"/>
    <s v="C"/>
    <s v="OFF"/>
    <d v="2018-07-01T00:00:00"/>
    <x v="11"/>
    <d v="2018-05-01T00:00:00"/>
    <n v="2049.39"/>
    <n v="133.22"/>
  </r>
  <r>
    <s v="E"/>
    <s v="C"/>
    <s v="OFF"/>
    <d v="2018-07-01T00:00:00"/>
    <x v="0"/>
    <d v="2018-05-01T00:00:00"/>
    <n v="47489.93"/>
    <n v="1662.11"/>
  </r>
  <r>
    <s v="E"/>
    <s v="C"/>
    <s v="MID"/>
    <d v="2018-07-01T00:00:00"/>
    <x v="1"/>
    <d v="2018-05-01T00:00:00"/>
    <n v="20442.740000000002"/>
    <n v="-1063.02"/>
  </r>
  <r>
    <s v="E"/>
    <s v="C"/>
    <s v="MID"/>
    <d v="2018-07-01T00:00:00"/>
    <x v="12"/>
    <d v="2018-05-01T00:00:00"/>
    <n v="19560.59"/>
    <n v="1838.7"/>
  </r>
  <r>
    <s v="E"/>
    <s v="C"/>
    <s v="ON"/>
    <d v="2018-11-01T00:00:00"/>
    <x v="1"/>
    <d v="2018-11-01T00:00:00"/>
    <n v="3241.31"/>
    <n v="-230.15"/>
  </r>
  <r>
    <s v="E"/>
    <s v="C"/>
    <s v="ON"/>
    <d v="2018-11-01T00:00:00"/>
    <x v="2"/>
    <d v="2018-11-01T00:00:00"/>
    <n v="3101.44"/>
    <n v="409.39"/>
  </r>
  <r>
    <s v="E"/>
    <s v="C"/>
    <s v="ON"/>
    <d v="2018-11-01T00:00:00"/>
    <x v="3"/>
    <d v="2018-11-01T00:00:00"/>
    <n v="139.87"/>
    <n v="18.45"/>
  </r>
  <r>
    <s v="E"/>
    <s v="C"/>
    <s v="ON"/>
    <d v="2018-11-01T00:00:00"/>
    <x v="0"/>
    <d v="2018-11-01T00:00:00"/>
    <n v="3241.31"/>
    <n v="230.15"/>
  </r>
  <r>
    <s v="E"/>
    <s v="C"/>
    <s v="ON"/>
    <d v="2018-11-01T00:00:00"/>
    <x v="0"/>
    <d v="2018-05-01T00:00:00"/>
    <n v="9328.31"/>
    <n v="662.29"/>
  </r>
  <r>
    <s v="E"/>
    <s v="C"/>
    <s v="ON"/>
    <d v="2018-11-01T00:00:00"/>
    <x v="8"/>
    <d v="2018-05-01T00:00:00"/>
    <n v="8925.74"/>
    <n v="1178.19"/>
  </r>
  <r>
    <s v="E"/>
    <s v="C"/>
    <s v="ON"/>
    <d v="2018-11-01T00:00:00"/>
    <x v="9"/>
    <d v="2018-05-01T00:00:00"/>
    <n v="402.57"/>
    <n v="53.12"/>
  </r>
  <r>
    <s v="E"/>
    <s v="C"/>
    <s v="ON"/>
    <d v="2018-11-01T00:00:00"/>
    <x v="1"/>
    <d v="2018-05-01T00:00:00"/>
    <n v="9328.31"/>
    <n v="-662.29"/>
  </r>
  <r>
    <s v="E"/>
    <s v="C"/>
    <s v="OFF"/>
    <d v="2018-11-01T00:00:00"/>
    <x v="0"/>
    <d v="2018-11-01T00:00:00"/>
    <n v="5984.32"/>
    <n v="209.41"/>
  </r>
  <r>
    <s v="E"/>
    <s v="C"/>
    <s v="OFF"/>
    <d v="2018-11-01T00:00:00"/>
    <x v="6"/>
    <d v="2018-11-01T00:00:00"/>
    <n v="5726.07"/>
    <n v="372.17"/>
  </r>
  <r>
    <s v="E"/>
    <s v="C"/>
    <s v="OFF"/>
    <d v="2018-11-01T00:00:00"/>
    <x v="7"/>
    <d v="2018-11-01T00:00:00"/>
    <n v="258.25"/>
    <n v="16.809999999999999"/>
  </r>
  <r>
    <s v="E"/>
    <s v="C"/>
    <s v="OFF"/>
    <d v="2018-11-01T00:00:00"/>
    <x v="1"/>
    <d v="2018-11-01T00:00:00"/>
    <n v="5984.32"/>
    <n v="-209.41"/>
  </r>
  <r>
    <s v="E"/>
    <s v="C"/>
    <s v="OFF"/>
    <d v="2018-11-01T00:00:00"/>
    <x v="1"/>
    <d v="2018-05-01T00:00:00"/>
    <n v="17193.990000000002"/>
    <n v="-601.9"/>
  </r>
  <r>
    <s v="E"/>
    <s v="C"/>
    <s v="OFF"/>
    <d v="2018-11-01T00:00:00"/>
    <x v="0"/>
    <d v="2018-05-01T00:00:00"/>
    <n v="17193.990000000002"/>
    <n v="601.9"/>
  </r>
  <r>
    <s v="E"/>
    <s v="C"/>
    <s v="OFF"/>
    <d v="2018-11-01T00:00:00"/>
    <x v="10"/>
    <d v="2018-05-01T00:00:00"/>
    <n v="16452"/>
    <n v="1069.48"/>
  </r>
  <r>
    <s v="E"/>
    <s v="C"/>
    <s v="OFF"/>
    <d v="2018-11-01T00:00:00"/>
    <x v="11"/>
    <d v="2018-05-01T00:00:00"/>
    <n v="741.99"/>
    <n v="48.23"/>
  </r>
  <r>
    <s v="E"/>
    <s v="C"/>
    <s v="MID"/>
    <d v="2018-11-01T00:00:00"/>
    <x v="4"/>
    <d v="2018-11-01T00:00:00"/>
    <n v="2838.38"/>
    <n v="266.79000000000002"/>
  </r>
  <r>
    <s v="E"/>
    <s v="C"/>
    <s v="MID"/>
    <d v="2018-11-01T00:00:00"/>
    <x v="5"/>
    <d v="2018-11-01T00:00:00"/>
    <n v="128.02000000000001"/>
    <n v="12.03"/>
  </r>
  <r>
    <s v="E"/>
    <s v="C"/>
    <s v="MID"/>
    <d v="2018-11-01T00:00:00"/>
    <x v="1"/>
    <d v="2018-11-01T00:00:00"/>
    <n v="2966.4"/>
    <n v="-154.22999999999999"/>
  </r>
  <r>
    <s v="E"/>
    <s v="C"/>
    <s v="MID"/>
    <d v="2018-11-01T00:00:00"/>
    <x v="0"/>
    <d v="2018-11-01T00:00:00"/>
    <n v="2966.4"/>
    <n v="154.22999999999999"/>
  </r>
  <r>
    <s v="E"/>
    <s v="C"/>
    <s v="MID"/>
    <d v="2018-11-01T00:00:00"/>
    <x v="12"/>
    <d v="2018-05-01T00:00:00"/>
    <n v="8154"/>
    <n v="766.47"/>
  </r>
  <r>
    <s v="E"/>
    <s v="C"/>
    <s v="MID"/>
    <d v="2018-11-01T00:00:00"/>
    <x v="13"/>
    <d v="2018-05-01T00:00:00"/>
    <n v="367.76"/>
    <n v="34.58"/>
  </r>
  <r>
    <s v="E"/>
    <s v="C"/>
    <s v="MID"/>
    <d v="2018-11-01T00:00:00"/>
    <x v="0"/>
    <d v="2018-05-01T00:00:00"/>
    <n v="8521.76"/>
    <n v="443.16"/>
  </r>
  <r>
    <s v="E"/>
    <s v="C"/>
    <s v="MID"/>
    <d v="2018-11-01T00:00:00"/>
    <x v="1"/>
    <d v="2018-05-01T00:00:00"/>
    <n v="8521.76"/>
    <n v="-443.16"/>
  </r>
  <r>
    <s v="E"/>
    <s v="C"/>
    <s v="MID"/>
    <d v="2018-07-01T00:00:00"/>
    <x v="13"/>
    <d v="2018-05-01T00:00:00"/>
    <n v="882.15"/>
    <n v="82.91"/>
  </r>
  <r>
    <s v="E"/>
    <s v="C"/>
    <s v="MID"/>
    <d v="2018-07-01T00:00:00"/>
    <x v="0"/>
    <d v="2018-05-01T00:00:00"/>
    <n v="20442.740000000002"/>
    <n v="1063.02"/>
  </r>
  <r>
    <s v="E"/>
    <s v="C"/>
    <s v="ON"/>
    <d v="2018-07-01T00:00:00"/>
    <x v="1"/>
    <d v="2018-05-01T00:00:00"/>
    <n v="18767.830000000002"/>
    <n v="-1332.51"/>
  </r>
  <r>
    <s v="E"/>
    <s v="C"/>
    <s v="ON"/>
    <d v="2018-07-01T00:00:00"/>
    <x v="8"/>
    <d v="2018-05-01T00:00:00"/>
    <n v="17957.88"/>
    <n v="2370.4"/>
  </r>
  <r>
    <s v="E"/>
    <s v="C"/>
    <s v="ON"/>
    <d v="2018-07-01T00:00:00"/>
    <x v="9"/>
    <d v="2018-05-01T00:00:00"/>
    <n v="809.95"/>
    <n v="106.93"/>
  </r>
  <r>
    <s v="E"/>
    <s v="C"/>
    <s v="ON"/>
    <d v="2018-07-01T00:00:00"/>
    <x v="0"/>
    <d v="2018-05-01T00:00:00"/>
    <n v="18767.830000000002"/>
    <n v="1332.51"/>
  </r>
  <r>
    <s v="E"/>
    <s v="C"/>
    <s v="OFF"/>
    <d v="2018-07-01T00:00:00"/>
    <x v="1"/>
    <d v="2018-05-01T00:00:00"/>
    <n v="32935.53"/>
    <n v="-1152.77"/>
  </r>
  <r>
    <s v="E"/>
    <s v="C"/>
    <s v="OFF"/>
    <d v="2018-07-01T00:00:00"/>
    <x v="10"/>
    <d v="2018-05-01T00:00:00"/>
    <n v="31514.240000000002"/>
    <n v="2048.44"/>
  </r>
  <r>
    <s v="E"/>
    <s v="C"/>
    <s v="OFF"/>
    <d v="2018-07-01T00:00:00"/>
    <x v="11"/>
    <d v="2018-05-01T00:00:00"/>
    <n v="1421.29"/>
    <n v="92.4"/>
  </r>
  <r>
    <s v="E"/>
    <s v="C"/>
    <s v="OFF"/>
    <d v="2018-07-01T00:00:00"/>
    <x v="0"/>
    <d v="2018-05-01T00:00:00"/>
    <n v="32935.53"/>
    <n v="1152.77"/>
  </r>
  <r>
    <s v="E"/>
    <s v="C"/>
    <s v="MID"/>
    <d v="2018-07-01T00:00:00"/>
    <x v="1"/>
    <d v="2018-05-01T00:00:00"/>
    <n v="14420.15"/>
    <n v="-749.83"/>
  </r>
  <r>
    <s v="E"/>
    <s v="C"/>
    <s v="MID"/>
    <d v="2018-07-01T00:00:00"/>
    <x v="12"/>
    <d v="2018-05-01T00:00:00"/>
    <n v="13797.89"/>
    <n v="1297"/>
  </r>
  <r>
    <s v="E"/>
    <s v="C"/>
    <s v="MID"/>
    <d v="2018-07-01T00:00:00"/>
    <x v="13"/>
    <d v="2018-05-01T00:00:00"/>
    <n v="622.26"/>
    <n v="58.49"/>
  </r>
  <r>
    <s v="E"/>
    <s v="C"/>
    <s v="MID"/>
    <d v="2018-07-01T00:00:00"/>
    <x v="0"/>
    <d v="2018-05-01T00:00:00"/>
    <n v="14420.15"/>
    <n v="749.83"/>
  </r>
  <r>
    <s v="E"/>
    <s v="C"/>
    <s v="ON"/>
    <d v="2018-07-01T00:00:00"/>
    <x v="1"/>
    <d v="2018-05-01T00:00:00"/>
    <n v="2845.07"/>
    <n v="-201.98"/>
  </r>
  <r>
    <s v="E"/>
    <s v="C"/>
    <s v="ON"/>
    <d v="2018-07-01T00:00:00"/>
    <x v="8"/>
    <d v="2018-05-01T00:00:00"/>
    <n v="2722.3"/>
    <n v="359.35"/>
  </r>
  <r>
    <s v="E"/>
    <s v="C"/>
    <s v="ON"/>
    <d v="2018-07-01T00:00:00"/>
    <x v="9"/>
    <d v="2018-05-01T00:00:00"/>
    <n v="122.77"/>
    <n v="16.21"/>
  </r>
  <r>
    <s v="E"/>
    <s v="C"/>
    <s v="ON"/>
    <d v="2018-07-01T00:00:00"/>
    <x v="0"/>
    <d v="2018-05-01T00:00:00"/>
    <n v="2845.07"/>
    <n v="201.98"/>
  </r>
  <r>
    <s v="E"/>
    <s v="C"/>
    <s v="OFF"/>
    <d v="2018-07-01T00:00:00"/>
    <x v="1"/>
    <d v="2018-05-01T00:00:00"/>
    <n v="6829.79"/>
    <n v="-239.05"/>
  </r>
  <r>
    <s v="E"/>
    <s v="C"/>
    <s v="OFF"/>
    <d v="2018-07-01T00:00:00"/>
    <x v="10"/>
    <d v="2018-05-01T00:00:00"/>
    <n v="6535.05"/>
    <n v="424.77"/>
  </r>
  <r>
    <s v="E"/>
    <s v="C"/>
    <s v="OFF"/>
    <d v="2018-07-01T00:00:00"/>
    <x v="11"/>
    <d v="2018-05-01T00:00:00"/>
    <n v="294.74"/>
    <n v="19.149999999999999"/>
  </r>
  <r>
    <s v="E"/>
    <s v="C"/>
    <s v="OFF"/>
    <d v="2018-07-01T00:00:00"/>
    <x v="0"/>
    <d v="2018-05-01T00:00:00"/>
    <n v="6829.79"/>
    <n v="239.05"/>
  </r>
  <r>
    <s v="E"/>
    <s v="C"/>
    <s v="MID"/>
    <d v="2018-07-01T00:00:00"/>
    <x v="1"/>
    <d v="2018-05-01T00:00:00"/>
    <n v="2288.41"/>
    <n v="-119"/>
  </r>
  <r>
    <s v="E"/>
    <s v="C"/>
    <s v="MID"/>
    <d v="2018-07-01T00:00:00"/>
    <x v="12"/>
    <d v="2018-05-01T00:00:00"/>
    <n v="2189.65"/>
    <n v="205.83"/>
  </r>
  <r>
    <s v="E"/>
    <s v="C"/>
    <s v="MID"/>
    <d v="2018-07-01T00:00:00"/>
    <x v="13"/>
    <d v="2018-05-01T00:00:00"/>
    <n v="98.76"/>
    <n v="9.31"/>
  </r>
  <r>
    <s v="E"/>
    <s v="C"/>
    <s v="MID"/>
    <d v="2018-07-01T00:00:00"/>
    <x v="0"/>
    <d v="2018-05-01T00:00:00"/>
    <n v="2288.41"/>
    <n v="119"/>
  </r>
  <r>
    <s v="E"/>
    <s v="R"/>
    <s v="ON"/>
    <d v="2018-07-01T00:00:00"/>
    <x v="0"/>
    <d v="2018-05-01T00:00:00"/>
    <n v="52719.75"/>
    <n v="3743.18"/>
  </r>
  <r>
    <s v="E"/>
    <s v="R"/>
    <s v="OFF"/>
    <d v="2018-07-01T00:00:00"/>
    <x v="1"/>
    <d v="2018-05-01T00:00:00"/>
    <n v="197398.37"/>
    <n v="-6908.8"/>
  </r>
  <r>
    <s v="E"/>
    <s v="R"/>
    <s v="OFF"/>
    <d v="2018-07-01T00:00:00"/>
    <x v="10"/>
    <d v="2018-05-01T00:00:00"/>
    <n v="188879.9"/>
    <n v="12277.21"/>
  </r>
  <r>
    <s v="E"/>
    <s v="R"/>
    <s v="OFF"/>
    <d v="2018-07-01T00:00:00"/>
    <x v="11"/>
    <d v="2018-05-01T00:00:00"/>
    <n v="8518.4699999999993"/>
    <n v="553.70000000000005"/>
  </r>
  <r>
    <s v="E"/>
    <s v="R"/>
    <s v="OFF"/>
    <d v="2018-07-01T00:00:00"/>
    <x v="0"/>
    <d v="2018-05-01T00:00:00"/>
    <n v="197398.37"/>
    <n v="6908.8"/>
  </r>
  <r>
    <s v="E"/>
    <s v="R"/>
    <s v="MID"/>
    <d v="2018-07-01T00:00:00"/>
    <x v="1"/>
    <d v="2018-05-01T00:00:00"/>
    <n v="49601.73"/>
    <n v="-2579.2600000000002"/>
  </r>
  <r>
    <s v="E"/>
    <s v="R"/>
    <s v="MID"/>
    <d v="2018-07-01T00:00:00"/>
    <x v="12"/>
    <d v="2018-05-01T00:00:00"/>
    <n v="47461.26"/>
    <n v="4461.37"/>
  </r>
  <r>
    <s v="E"/>
    <s v="R"/>
    <s v="MID"/>
    <d v="2018-07-01T00:00:00"/>
    <x v="13"/>
    <d v="2018-05-01T00:00:00"/>
    <n v="2140.4699999999998"/>
    <n v="201.15"/>
  </r>
  <r>
    <s v="E"/>
    <s v="R"/>
    <s v="MID"/>
    <d v="2018-07-01T00:00:00"/>
    <x v="0"/>
    <d v="2018-05-01T00:00:00"/>
    <n v="49601.73"/>
    <n v="2579.2600000000002"/>
  </r>
  <r>
    <s v="E"/>
    <s v="R"/>
    <s v="ON"/>
    <d v="2018-07-01T00:00:00"/>
    <x v="0"/>
    <d v="2018-01-01T00:00:00"/>
    <n v="0"/>
    <n v="0"/>
  </r>
  <r>
    <s v="E"/>
    <s v="R"/>
    <s v="ON"/>
    <d v="2018-07-01T00:00:00"/>
    <x v="2"/>
    <d v="2018-01-01T00:00:00"/>
    <n v="0"/>
    <n v="0"/>
  </r>
  <r>
    <s v="E"/>
    <s v="R"/>
    <s v="ON"/>
    <d v="2018-07-01T00:00:00"/>
    <x v="3"/>
    <d v="2018-01-01T00:00:00"/>
    <n v="0"/>
    <n v="0"/>
  </r>
  <r>
    <s v="E"/>
    <s v="R"/>
    <s v="ON"/>
    <d v="2018-07-01T00:00:00"/>
    <x v="1"/>
    <d v="2018-01-01T00:00:00"/>
    <n v="0"/>
    <n v="0"/>
  </r>
  <r>
    <s v="E"/>
    <s v="R"/>
    <s v="OFF"/>
    <d v="2018-07-01T00:00:00"/>
    <x v="6"/>
    <d v="2018-01-01T00:00:00"/>
    <n v="0"/>
    <n v="0"/>
  </r>
  <r>
    <s v="E"/>
    <s v="R"/>
    <s v="OFF"/>
    <d v="2018-07-01T00:00:00"/>
    <x v="7"/>
    <d v="2018-01-01T00:00:00"/>
    <n v="0"/>
    <n v="0"/>
  </r>
  <r>
    <s v="E"/>
    <s v="R"/>
    <s v="OFF"/>
    <d v="2018-07-01T00:00:00"/>
    <x v="1"/>
    <d v="2018-01-01T00:00:00"/>
    <n v="0"/>
    <n v="0"/>
  </r>
  <r>
    <s v="E"/>
    <s v="R"/>
    <s v="OFF"/>
    <d v="2018-07-01T00:00:00"/>
    <x v="0"/>
    <d v="2018-01-01T00:00:00"/>
    <n v="0"/>
    <n v="0"/>
  </r>
  <r>
    <s v="E"/>
    <s v="R"/>
    <s v="MID"/>
    <d v="2018-07-01T00:00:00"/>
    <x v="0"/>
    <d v="2018-01-01T00:00:00"/>
    <n v="0"/>
    <n v="0"/>
  </r>
  <r>
    <s v="E"/>
    <s v="R"/>
    <s v="MID"/>
    <d v="2018-07-01T00:00:00"/>
    <x v="4"/>
    <d v="2018-01-01T00:00:00"/>
    <n v="0"/>
    <n v="0"/>
  </r>
  <r>
    <s v="E"/>
    <s v="R"/>
    <s v="MID"/>
    <d v="2018-07-01T00:00:00"/>
    <x v="5"/>
    <d v="2018-01-01T00:00:00"/>
    <n v="0"/>
    <n v="0"/>
  </r>
  <r>
    <s v="E"/>
    <s v="R"/>
    <s v="MID"/>
    <d v="2018-07-01T00:00:00"/>
    <x v="1"/>
    <d v="2018-01-01T00:00:00"/>
    <n v="0"/>
    <n v="0"/>
  </r>
  <r>
    <s v="E"/>
    <s v="R"/>
    <s v="ON"/>
    <d v="2018-09-01T00:00:00"/>
    <x v="1"/>
    <d v="2018-05-01T00:00:00"/>
    <n v="196059.88"/>
    <n v="-13920.46"/>
  </r>
  <r>
    <s v="E"/>
    <s v="R"/>
    <s v="ON"/>
    <d v="2018-09-01T00:00:00"/>
    <x v="8"/>
    <d v="2018-05-01T00:00:00"/>
    <n v="187599.18"/>
    <n v="24763.23"/>
  </r>
  <r>
    <s v="E"/>
    <s v="R"/>
    <s v="ON"/>
    <d v="2018-09-01T00:00:00"/>
    <x v="9"/>
    <d v="2018-05-01T00:00:00"/>
    <n v="8460.7000000000007"/>
    <n v="1116.8599999999999"/>
  </r>
  <r>
    <s v="E"/>
    <s v="R"/>
    <s v="ON"/>
    <d v="2018-09-01T00:00:00"/>
    <x v="0"/>
    <d v="2018-05-01T00:00:00"/>
    <n v="196059.88"/>
    <n v="13920.46"/>
  </r>
  <r>
    <s v="E"/>
    <s v="R"/>
    <s v="OFF"/>
    <d v="2018-09-01T00:00:00"/>
    <x v="1"/>
    <d v="2018-05-01T00:00:00"/>
    <n v="684797.89"/>
    <n v="-23967.86"/>
  </r>
  <r>
    <s v="E"/>
    <s v="R"/>
    <s v="OFF"/>
    <d v="2018-09-01T00:00:00"/>
    <x v="10"/>
    <d v="2018-05-01T00:00:00"/>
    <n v="655246.26"/>
    <n v="42590.97"/>
  </r>
  <r>
    <s v="E"/>
    <s v="R"/>
    <s v="OFF"/>
    <d v="2018-09-01T00:00:00"/>
    <x v="11"/>
    <d v="2018-05-01T00:00:00"/>
    <n v="29551.63"/>
    <n v="1921.02"/>
  </r>
  <r>
    <s v="E"/>
    <s v="R"/>
    <s v="OFF"/>
    <d v="2018-09-01T00:00:00"/>
    <x v="0"/>
    <d v="2018-05-01T00:00:00"/>
    <n v="684797.89"/>
    <n v="23967.86"/>
  </r>
  <r>
    <s v="E"/>
    <s v="R"/>
    <s v="MID"/>
    <d v="2018-09-01T00:00:00"/>
    <x v="1"/>
    <d v="2018-05-01T00:00:00"/>
    <n v="176366.91"/>
    <n v="-9171.18"/>
  </r>
  <r>
    <s v="E"/>
    <s v="R"/>
    <s v="MID"/>
    <d v="2018-09-01T00:00:00"/>
    <x v="12"/>
    <d v="2018-05-01T00:00:00"/>
    <n v="168756.11"/>
    <n v="15863.12"/>
  </r>
  <r>
    <s v="E"/>
    <s v="R"/>
    <s v="MID"/>
    <d v="2018-09-01T00:00:00"/>
    <x v="13"/>
    <d v="2018-05-01T00:00:00"/>
    <n v="7610.8"/>
    <n v="715.45"/>
  </r>
  <r>
    <s v="E"/>
    <s v="R"/>
    <s v="MID"/>
    <d v="2018-09-01T00:00:00"/>
    <x v="0"/>
    <d v="2018-05-01T00:00:00"/>
    <n v="176366.91"/>
    <n v="9171.18"/>
  </r>
  <r>
    <s v="E"/>
    <s v="CC"/>
    <s v="ON"/>
    <d v="2018-08-01T00:00:00"/>
    <x v="1"/>
    <d v="2018-05-01T00:00:00"/>
    <n v="282.56"/>
    <n v="-20.07"/>
  </r>
  <r>
    <s v="E"/>
    <s v="CC"/>
    <s v="ON"/>
    <d v="2018-08-01T00:00:00"/>
    <x v="8"/>
    <d v="2018-05-01T00:00:00"/>
    <n v="270.37"/>
    <n v="35.69"/>
  </r>
  <r>
    <s v="E"/>
    <s v="CC"/>
    <s v="ON"/>
    <d v="2018-08-01T00:00:00"/>
    <x v="9"/>
    <d v="2018-05-01T00:00:00"/>
    <n v="12.19"/>
    <n v="1.61"/>
  </r>
  <r>
    <s v="E"/>
    <s v="CC"/>
    <s v="ON"/>
    <d v="2018-08-01T00:00:00"/>
    <x v="0"/>
    <d v="2018-05-01T00:00:00"/>
    <n v="282.56"/>
    <n v="20.07"/>
  </r>
  <r>
    <s v="E"/>
    <s v="CC"/>
    <s v="OFF"/>
    <d v="2018-08-01T00:00:00"/>
    <x v="1"/>
    <d v="2018-05-01T00:00:00"/>
    <n v="1251.57"/>
    <n v="-43.8"/>
  </r>
  <r>
    <s v="E"/>
    <s v="CC"/>
    <s v="OFF"/>
    <d v="2018-08-01T00:00:00"/>
    <x v="10"/>
    <d v="2018-05-01T00:00:00"/>
    <n v="1197.56"/>
    <n v="77.84"/>
  </r>
  <r>
    <s v="E"/>
    <s v="CC"/>
    <s v="OFF"/>
    <d v="2018-08-01T00:00:00"/>
    <x v="11"/>
    <d v="2018-05-01T00:00:00"/>
    <n v="54.01"/>
    <n v="3.51"/>
  </r>
  <r>
    <s v="E"/>
    <s v="CC"/>
    <s v="OFF"/>
    <d v="2018-08-01T00:00:00"/>
    <x v="0"/>
    <d v="2018-05-01T00:00:00"/>
    <n v="1251.57"/>
    <n v="43.8"/>
  </r>
  <r>
    <s v="E"/>
    <s v="CC"/>
    <s v="MID"/>
    <d v="2018-08-01T00:00:00"/>
    <x v="1"/>
    <d v="2018-05-01T00:00:00"/>
    <n v="305.74"/>
    <n v="-15.9"/>
  </r>
  <r>
    <s v="E"/>
    <s v="CC"/>
    <s v="MID"/>
    <d v="2018-08-01T00:00:00"/>
    <x v="12"/>
    <d v="2018-05-01T00:00:00"/>
    <n v="292.55"/>
    <n v="27.5"/>
  </r>
  <r>
    <s v="E"/>
    <s v="CC"/>
    <s v="MID"/>
    <d v="2018-08-01T00:00:00"/>
    <x v="13"/>
    <d v="2018-05-01T00:00:00"/>
    <n v="13.19"/>
    <n v="1.24"/>
  </r>
  <r>
    <s v="E"/>
    <s v="CC"/>
    <s v="MID"/>
    <d v="2018-08-01T00:00:00"/>
    <x v="0"/>
    <d v="2018-05-01T00:00:00"/>
    <n v="305.74"/>
    <n v="15.9"/>
  </r>
  <r>
    <s v="E"/>
    <s v="C"/>
    <s v="MID"/>
    <d v="2018-07-01T00:00:00"/>
    <x v="0"/>
    <d v="2018-05-01T00:00:00"/>
    <n v="9194.0400000000009"/>
    <n v="478.08"/>
  </r>
  <r>
    <s v="E"/>
    <s v="R"/>
    <s v="ON"/>
    <d v="2018-07-01T00:00:00"/>
    <x v="1"/>
    <d v="2018-05-01T00:00:00"/>
    <n v="0"/>
    <n v="0"/>
  </r>
  <r>
    <s v="E"/>
    <s v="R"/>
    <s v="ON"/>
    <d v="2018-07-01T00:00:00"/>
    <x v="8"/>
    <d v="2018-05-01T00:00:00"/>
    <n v="0"/>
    <n v="0"/>
  </r>
  <r>
    <s v="E"/>
    <s v="R"/>
    <s v="ON"/>
    <d v="2018-07-01T00:00:00"/>
    <x v="9"/>
    <d v="2018-05-01T00:00:00"/>
    <n v="0"/>
    <n v="0"/>
  </r>
  <r>
    <s v="E"/>
    <s v="R"/>
    <s v="ON"/>
    <d v="2018-07-01T00:00:00"/>
    <x v="0"/>
    <d v="2018-05-01T00:00:00"/>
    <n v="0"/>
    <n v="0"/>
  </r>
  <r>
    <s v="E"/>
    <s v="R"/>
    <s v="OFF"/>
    <d v="2018-07-01T00:00:00"/>
    <x v="1"/>
    <d v="2018-05-01T00:00:00"/>
    <n v="0"/>
    <n v="0"/>
  </r>
  <r>
    <s v="E"/>
    <s v="R"/>
    <s v="OFF"/>
    <d v="2018-07-01T00:00:00"/>
    <x v="10"/>
    <d v="2018-05-01T00:00:00"/>
    <n v="0"/>
    <n v="0"/>
  </r>
  <r>
    <s v="E"/>
    <s v="R"/>
    <s v="OFF"/>
    <d v="2018-07-01T00:00:00"/>
    <x v="11"/>
    <d v="2018-05-01T00:00:00"/>
    <n v="0"/>
    <n v="0"/>
  </r>
  <r>
    <s v="E"/>
    <s v="R"/>
    <s v="OFF"/>
    <d v="2018-07-01T00:00:00"/>
    <x v="0"/>
    <d v="2018-05-01T00:00:00"/>
    <n v="0"/>
    <n v="0"/>
  </r>
  <r>
    <s v="E"/>
    <s v="R"/>
    <s v="MID"/>
    <d v="2018-07-01T00:00:00"/>
    <x v="12"/>
    <d v="2018-05-01T00:00:00"/>
    <n v="0"/>
    <n v="0"/>
  </r>
  <r>
    <s v="E"/>
    <s v="R"/>
    <s v="MID"/>
    <d v="2018-07-01T00:00:00"/>
    <x v="13"/>
    <d v="2018-05-01T00:00:00"/>
    <n v="0"/>
    <n v="0"/>
  </r>
  <r>
    <s v="E"/>
    <s v="R"/>
    <s v="MID"/>
    <d v="2018-07-01T00:00:00"/>
    <x v="0"/>
    <d v="2018-05-01T00:00:00"/>
    <n v="0"/>
    <n v="0"/>
  </r>
  <r>
    <s v="E"/>
    <s v="R"/>
    <s v="MID"/>
    <d v="2018-07-01T00:00:00"/>
    <x v="1"/>
    <d v="2018-05-01T00:00:00"/>
    <n v="0"/>
    <n v="0"/>
  </r>
  <r>
    <s v="E"/>
    <s v="C"/>
    <s v="ON"/>
    <d v="2018-05-01T00:00:00"/>
    <x v="1"/>
    <d v="2018-05-01T00:00:00"/>
    <n v="3035.8"/>
    <n v="-215.54"/>
  </r>
  <r>
    <s v="E"/>
    <s v="C"/>
    <s v="ON"/>
    <d v="2018-05-01T00:00:00"/>
    <x v="8"/>
    <d v="2018-05-01T00:00:00"/>
    <n v="2904.78"/>
    <n v="383.43"/>
  </r>
  <r>
    <s v="E"/>
    <s v="R"/>
    <s v="MID"/>
    <d v="2018-11-01T00:00:00"/>
    <x v="0"/>
    <d v="2018-11-01T00:00:00"/>
    <n v="43.13"/>
    <n v="2.23"/>
  </r>
  <r>
    <s v="E"/>
    <s v="R"/>
    <s v="MID"/>
    <d v="2018-11-01T00:00:00"/>
    <x v="1"/>
    <d v="2018-11-01T00:00:00"/>
    <n v="43.13"/>
    <n v="-2.23"/>
  </r>
  <r>
    <s v="E"/>
    <s v="R"/>
    <s v="MID"/>
    <d v="2018-11-01T00:00:00"/>
    <x v="4"/>
    <d v="2018-11-01T00:00:00"/>
    <n v="41.27"/>
    <n v="3.88"/>
  </r>
  <r>
    <s v="E"/>
    <s v="C"/>
    <s v="ON"/>
    <d v="2018-08-01T00:00:00"/>
    <x v="1"/>
    <d v="2018-05-01T00:00:00"/>
    <n v="212.21"/>
    <n v="-15.07"/>
  </r>
  <r>
    <s v="E"/>
    <s v="C"/>
    <s v="ON"/>
    <d v="2018-08-01T00:00:00"/>
    <x v="8"/>
    <d v="2018-05-01T00:00:00"/>
    <n v="203.05"/>
    <n v="26.8"/>
  </r>
  <r>
    <s v="E"/>
    <s v="C"/>
    <s v="ON"/>
    <d v="2018-08-01T00:00:00"/>
    <x v="9"/>
    <d v="2018-05-01T00:00:00"/>
    <n v="9.16"/>
    <n v="1.21"/>
  </r>
  <r>
    <s v="E"/>
    <s v="C"/>
    <s v="ON"/>
    <d v="2018-08-01T00:00:00"/>
    <x v="0"/>
    <d v="2018-05-01T00:00:00"/>
    <n v="212.21"/>
    <n v="15.07"/>
  </r>
  <r>
    <s v="E"/>
    <s v="C"/>
    <s v="OFF"/>
    <d v="2018-08-01T00:00:00"/>
    <x v="1"/>
    <d v="2018-05-01T00:00:00"/>
    <n v="1906.92"/>
    <n v="-66.75"/>
  </r>
  <r>
    <s v="E"/>
    <s v="C"/>
    <s v="OFF"/>
    <d v="2018-08-01T00:00:00"/>
    <x v="10"/>
    <d v="2018-05-01T00:00:00"/>
    <n v="1824.63"/>
    <n v="118.6"/>
  </r>
  <r>
    <s v="E"/>
    <s v="C"/>
    <s v="OFF"/>
    <d v="2018-08-01T00:00:00"/>
    <x v="11"/>
    <d v="2018-05-01T00:00:00"/>
    <n v="82.29"/>
    <n v="5.35"/>
  </r>
  <r>
    <s v="E"/>
    <s v="C"/>
    <s v="OFF"/>
    <d v="2018-08-01T00:00:00"/>
    <x v="0"/>
    <d v="2018-05-01T00:00:00"/>
    <n v="1906.92"/>
    <n v="66.75"/>
  </r>
  <r>
    <s v="E"/>
    <s v="C"/>
    <s v="MID"/>
    <d v="2018-08-01T00:00:00"/>
    <x v="1"/>
    <d v="2018-05-01T00:00:00"/>
    <n v="182.17"/>
    <n v="-9.48"/>
  </r>
  <r>
    <s v="E"/>
    <s v="C"/>
    <s v="MID"/>
    <d v="2018-08-01T00:00:00"/>
    <x v="12"/>
    <d v="2018-05-01T00:00:00"/>
    <n v="174.31"/>
    <n v="16.38"/>
  </r>
  <r>
    <s v="E"/>
    <s v="C"/>
    <s v="MID"/>
    <d v="2018-08-01T00:00:00"/>
    <x v="13"/>
    <d v="2018-05-01T00:00:00"/>
    <n v="7.86"/>
    <n v="0.74"/>
  </r>
  <r>
    <s v="E"/>
    <s v="C"/>
    <s v="MID"/>
    <d v="2018-08-01T00:00:00"/>
    <x v="0"/>
    <d v="2018-05-01T00:00:00"/>
    <n v="182.17"/>
    <n v="9.48"/>
  </r>
  <r>
    <s v="E"/>
    <s v="C"/>
    <s v="ON"/>
    <d v="2018-08-01T00:00:00"/>
    <x v="1"/>
    <d v="2018-05-01T00:00:00"/>
    <n v="40134.14"/>
    <n v="-2849.52"/>
  </r>
  <r>
    <s v="E"/>
    <s v="C"/>
    <s v="ON"/>
    <d v="2018-08-01T00:00:00"/>
    <x v="8"/>
    <d v="2018-05-01T00:00:00"/>
    <n v="38402.18"/>
    <n v="5069.08"/>
  </r>
  <r>
    <s v="E"/>
    <s v="C"/>
    <s v="ON"/>
    <d v="2018-08-01T00:00:00"/>
    <x v="9"/>
    <d v="2018-05-01T00:00:00"/>
    <n v="1731.96"/>
    <n v="228.62"/>
  </r>
  <r>
    <s v="E"/>
    <s v="C"/>
    <s v="ON"/>
    <d v="2018-08-01T00:00:00"/>
    <x v="0"/>
    <d v="2018-05-01T00:00:00"/>
    <n v="40134.14"/>
    <n v="2849.52"/>
  </r>
  <r>
    <s v="E"/>
    <s v="C"/>
    <s v="OFF"/>
    <d v="2018-08-01T00:00:00"/>
    <x v="1"/>
    <d v="2018-05-01T00:00:00"/>
    <n v="79406.789999999994"/>
    <n v="-2779.24"/>
  </r>
  <r>
    <s v="E"/>
    <s v="C"/>
    <s v="OFF"/>
    <d v="2018-08-01T00:00:00"/>
    <x v="10"/>
    <d v="2018-05-01T00:00:00"/>
    <n v="75980.06"/>
    <n v="4938.68"/>
  </r>
  <r>
    <s v="E"/>
    <s v="C"/>
    <s v="OFF"/>
    <d v="2018-08-01T00:00:00"/>
    <x v="11"/>
    <d v="2018-05-01T00:00:00"/>
    <n v="3426.73"/>
    <n v="222.69"/>
  </r>
  <r>
    <s v="E"/>
    <s v="C"/>
    <s v="OFF"/>
    <d v="2018-08-01T00:00:00"/>
    <x v="0"/>
    <d v="2018-05-01T00:00:00"/>
    <n v="79406.789999999994"/>
    <n v="2779.24"/>
  </r>
  <r>
    <s v="E"/>
    <s v="C"/>
    <s v="MID"/>
    <d v="2018-08-01T00:00:00"/>
    <x v="1"/>
    <d v="2018-05-01T00:00:00"/>
    <n v="30955.47"/>
    <n v="-1609.67"/>
  </r>
  <r>
    <s v="E"/>
    <s v="C"/>
    <s v="MID"/>
    <d v="2018-08-01T00:00:00"/>
    <x v="12"/>
    <d v="2018-05-01T00:00:00"/>
    <n v="29619.63"/>
    <n v="2784.22"/>
  </r>
  <r>
    <s v="E"/>
    <s v="C"/>
    <s v="MID"/>
    <d v="2018-08-01T00:00:00"/>
    <x v="13"/>
    <d v="2018-05-01T00:00:00"/>
    <n v="1335.84"/>
    <n v="125.54"/>
  </r>
  <r>
    <s v="E"/>
    <s v="C"/>
    <s v="MID"/>
    <d v="2018-08-01T00:00:00"/>
    <x v="0"/>
    <d v="2018-05-01T00:00:00"/>
    <n v="30955.47"/>
    <n v="1609.67"/>
  </r>
  <r>
    <s v="E"/>
    <s v="C"/>
    <s v="ON"/>
    <d v="2018-07-01T00:00:00"/>
    <x v="1"/>
    <d v="2018-05-01T00:00:00"/>
    <n v="6222.03"/>
    <n v="-441.75"/>
  </r>
  <r>
    <s v="E"/>
    <s v="C"/>
    <s v="ON"/>
    <d v="2018-07-01T00:00:00"/>
    <x v="8"/>
    <d v="2018-05-01T00:00:00"/>
    <n v="5953.5"/>
    <n v="785.85"/>
  </r>
  <r>
    <s v="E"/>
    <s v="C"/>
    <s v="ON"/>
    <d v="2018-07-01T00:00:00"/>
    <x v="9"/>
    <d v="2018-05-01T00:00:00"/>
    <n v="268.52999999999997"/>
    <n v="35.450000000000003"/>
  </r>
  <r>
    <s v="E"/>
    <s v="C"/>
    <s v="ON"/>
    <d v="2018-07-01T00:00:00"/>
    <x v="0"/>
    <d v="2018-05-01T00:00:00"/>
    <n v="6222.03"/>
    <n v="441.75"/>
  </r>
  <r>
    <s v="E"/>
    <s v="C"/>
    <s v="OFF"/>
    <d v="2018-07-01T00:00:00"/>
    <x v="1"/>
    <d v="2018-05-01T00:00:00"/>
    <n v="22743.59"/>
    <n v="-796.02"/>
  </r>
  <r>
    <s v="E"/>
    <s v="C"/>
    <s v="OFF"/>
    <d v="2018-07-01T00:00:00"/>
    <x v="10"/>
    <d v="2018-05-01T00:00:00"/>
    <n v="21762.11"/>
    <n v="1414.56"/>
  </r>
  <r>
    <s v="E"/>
    <s v="C"/>
    <s v="OFF"/>
    <d v="2018-07-01T00:00:00"/>
    <x v="11"/>
    <d v="2018-05-01T00:00:00"/>
    <n v="981.48"/>
    <n v="63.8"/>
  </r>
  <r>
    <s v="E"/>
    <s v="C"/>
    <s v="OFF"/>
    <d v="2018-07-01T00:00:00"/>
    <x v="0"/>
    <d v="2018-05-01T00:00:00"/>
    <n v="22743.59"/>
    <n v="796.02"/>
  </r>
  <r>
    <s v="E"/>
    <s v="C"/>
    <s v="MID"/>
    <d v="2018-07-01T00:00:00"/>
    <x v="13"/>
    <d v="2018-05-01T00:00:00"/>
    <n v="245.01"/>
    <n v="23.05"/>
  </r>
  <r>
    <s v="E"/>
    <s v="C"/>
    <s v="MID"/>
    <d v="2018-07-01T00:00:00"/>
    <x v="0"/>
    <d v="2018-05-01T00:00:00"/>
    <n v="5677.34"/>
    <n v="295.20999999999998"/>
  </r>
  <r>
    <s v="E"/>
    <s v="C"/>
    <s v="MID"/>
    <d v="2018-07-01T00:00:00"/>
    <x v="1"/>
    <d v="2018-05-01T00:00:00"/>
    <n v="5677.34"/>
    <n v="-295.20999999999998"/>
  </r>
  <r>
    <s v="E"/>
    <s v="C"/>
    <s v="MID"/>
    <d v="2018-07-01T00:00:00"/>
    <x v="12"/>
    <d v="2018-05-01T00:00:00"/>
    <n v="5432.33"/>
    <n v="510.64"/>
  </r>
  <r>
    <s v="E"/>
    <s v="C"/>
    <s v="ON"/>
    <d v="2018-08-01T00:00:00"/>
    <x v="1"/>
    <d v="2018-05-01T00:00:00"/>
    <n v="26945.15"/>
    <n v="-1913.07"/>
  </r>
  <r>
    <s v="E"/>
    <s v="C"/>
    <s v="ON"/>
    <d v="2018-08-01T00:00:00"/>
    <x v="8"/>
    <d v="2018-05-01T00:00:00"/>
    <n v="25782.35"/>
    <n v="3403.25"/>
  </r>
  <r>
    <s v="E"/>
    <s v="C"/>
    <s v="ON"/>
    <d v="2018-08-01T00:00:00"/>
    <x v="9"/>
    <d v="2018-05-01T00:00:00"/>
    <n v="1162.8"/>
    <n v="153.47999999999999"/>
  </r>
  <r>
    <s v="E"/>
    <s v="C"/>
    <s v="ON"/>
    <d v="2018-08-01T00:00:00"/>
    <x v="0"/>
    <d v="2018-05-01T00:00:00"/>
    <n v="26945.15"/>
    <n v="1913.07"/>
  </r>
  <r>
    <s v="E"/>
    <s v="C"/>
    <s v="OFF"/>
    <d v="2018-08-01T00:00:00"/>
    <x v="1"/>
    <d v="2018-05-01T00:00:00"/>
    <n v="65935.94"/>
    <n v="-2307.71"/>
  </r>
  <r>
    <s v="E"/>
    <s v="C"/>
    <s v="OFF"/>
    <d v="2018-08-01T00:00:00"/>
    <x v="10"/>
    <d v="2018-05-01T00:00:00"/>
    <n v="63090.559999999998"/>
    <n v="4100.87"/>
  </r>
  <r>
    <s v="E"/>
    <s v="C"/>
    <s v="OFF"/>
    <d v="2018-08-01T00:00:00"/>
    <x v="11"/>
    <d v="2018-05-01T00:00:00"/>
    <n v="2845.38"/>
    <n v="184.96"/>
  </r>
  <r>
    <s v="E"/>
    <s v="C"/>
    <s v="OFF"/>
    <d v="2018-08-01T00:00:00"/>
    <x v="0"/>
    <d v="2018-05-01T00:00:00"/>
    <n v="65935.94"/>
    <n v="2307.71"/>
  </r>
  <r>
    <s v="E"/>
    <s v="C"/>
    <s v="MID"/>
    <d v="2018-08-01T00:00:00"/>
    <x v="1"/>
    <d v="2018-05-01T00:00:00"/>
    <n v="23374.29"/>
    <n v="-1215.46"/>
  </r>
  <r>
    <s v="E"/>
    <s v="C"/>
    <s v="MID"/>
    <d v="2018-08-01T00:00:00"/>
    <x v="12"/>
    <d v="2018-05-01T00:00:00"/>
    <n v="22365.58"/>
    <n v="2102.35"/>
  </r>
  <r>
    <s v="E"/>
    <s v="C"/>
    <s v="MID"/>
    <d v="2018-08-01T00:00:00"/>
    <x v="13"/>
    <d v="2018-05-01T00:00:00"/>
    <n v="1008.71"/>
    <n v="94.81"/>
  </r>
  <r>
    <s v="E"/>
    <s v="C"/>
    <s v="MID"/>
    <d v="2018-08-01T00:00:00"/>
    <x v="0"/>
    <d v="2018-05-01T00:00:00"/>
    <n v="23374.29"/>
    <n v="1215.46"/>
  </r>
  <r>
    <s v="E"/>
    <s v="C"/>
    <s v="ON"/>
    <d v="2018-07-01T00:00:00"/>
    <x v="1"/>
    <d v="2018-05-01T00:00:00"/>
    <n v="134550.99"/>
    <n v="-9553.1299999999992"/>
  </r>
  <r>
    <s v="E"/>
    <s v="C"/>
    <s v="ON"/>
    <d v="2018-07-01T00:00:00"/>
    <x v="8"/>
    <d v="2018-05-01T00:00:00"/>
    <n v="128744.66"/>
    <n v="16994.32"/>
  </r>
  <r>
    <s v="E"/>
    <s v="C"/>
    <s v="ON"/>
    <d v="2018-07-01T00:00:00"/>
    <x v="9"/>
    <d v="2018-05-01T00:00:00"/>
    <n v="5806.33"/>
    <n v="766.46"/>
  </r>
  <r>
    <s v="E"/>
    <s v="C"/>
    <s v="ON"/>
    <d v="2018-07-01T00:00:00"/>
    <x v="0"/>
    <d v="2018-05-01T00:00:00"/>
    <n v="134550.99"/>
    <n v="9553.1299999999992"/>
  </r>
  <r>
    <s v="E"/>
    <s v="C"/>
    <s v="OFF"/>
    <d v="2018-07-01T00:00:00"/>
    <x v="1"/>
    <d v="2018-05-01T00:00:00"/>
    <n v="322980.56"/>
    <n v="-11304.4"/>
  </r>
  <r>
    <s v="E"/>
    <s v="R"/>
    <s v="ON"/>
    <d v="2018-06-01T00:00:00"/>
    <x v="1"/>
    <d v="2018-05-01T00:00:00"/>
    <n v="104640.06"/>
    <n v="-7429.37"/>
  </r>
  <r>
    <s v="E"/>
    <s v="R"/>
    <s v="ON"/>
    <d v="2018-06-01T00:00:00"/>
    <x v="8"/>
    <d v="2018-05-01T00:00:00"/>
    <n v="100124.45"/>
    <n v="13216.66"/>
  </r>
  <r>
    <s v="E"/>
    <s v="R"/>
    <s v="ON"/>
    <d v="2018-06-01T00:00:00"/>
    <x v="9"/>
    <d v="2018-05-01T00:00:00"/>
    <n v="4515.6099999999997"/>
    <n v="596.04999999999995"/>
  </r>
  <r>
    <s v="E"/>
    <s v="R"/>
    <s v="ON"/>
    <d v="2018-06-01T00:00:00"/>
    <x v="0"/>
    <d v="2018-05-01T00:00:00"/>
    <n v="104640.06"/>
    <n v="7429.37"/>
  </r>
  <r>
    <s v="E"/>
    <s v="R"/>
    <s v="OFF"/>
    <d v="2018-06-01T00:00:00"/>
    <x v="10"/>
    <d v="2018-05-01T00:00:00"/>
    <n v="360064.36"/>
    <n v="23404.16"/>
  </r>
  <r>
    <s v="E"/>
    <s v="R"/>
    <s v="OFF"/>
    <d v="2018-06-01T00:00:00"/>
    <x v="11"/>
    <d v="2018-05-01T00:00:00"/>
    <n v="16238.74"/>
    <n v="1055.5899999999999"/>
  </r>
  <r>
    <s v="E"/>
    <s v="R"/>
    <s v="OFF"/>
    <d v="2018-06-01T00:00:00"/>
    <x v="0"/>
    <d v="2018-05-01T00:00:00"/>
    <n v="376303.1"/>
    <n v="13170.83"/>
  </r>
  <r>
    <s v="E"/>
    <s v="R"/>
    <s v="OFF"/>
    <d v="2018-06-01T00:00:00"/>
    <x v="1"/>
    <d v="2018-05-01T00:00:00"/>
    <n v="376303.1"/>
    <n v="-13170.83"/>
  </r>
  <r>
    <s v="E"/>
    <s v="R"/>
    <s v="MID"/>
    <d v="2018-06-01T00:00:00"/>
    <x v="0"/>
    <d v="2018-05-01T00:00:00"/>
    <n v="104748.89"/>
    <n v="5446.99"/>
  </r>
  <r>
    <s v="E"/>
    <s v="R"/>
    <s v="MID"/>
    <d v="2018-06-01T00:00:00"/>
    <x v="1"/>
    <d v="2018-05-01T00:00:00"/>
    <n v="104748.89"/>
    <n v="-5446.99"/>
  </r>
  <r>
    <s v="E"/>
    <s v="R"/>
    <s v="MID"/>
    <d v="2018-06-01T00:00:00"/>
    <x v="12"/>
    <d v="2018-05-01T00:00:00"/>
    <n v="100228.59"/>
    <n v="9421.5499999999993"/>
  </r>
  <r>
    <s v="E"/>
    <s v="R"/>
    <s v="MID"/>
    <d v="2018-06-01T00:00:00"/>
    <x v="13"/>
    <d v="2018-05-01T00:00:00"/>
    <n v="4520.3"/>
    <n v="424.94"/>
  </r>
  <r>
    <s v="E"/>
    <s v="R"/>
    <s v="ON"/>
    <d v="2018-06-01T00:00:00"/>
    <x v="3"/>
    <d v="2018-01-01T00:00:00"/>
    <n v="4.18"/>
    <n v="0.54"/>
  </r>
  <r>
    <s v="E"/>
    <s v="R"/>
    <s v="ON"/>
    <d v="2018-06-01T00:00:00"/>
    <x v="0"/>
    <d v="2018-01-01T00:00:00"/>
    <n v="97.05"/>
    <n v="5.13"/>
  </r>
  <r>
    <s v="E"/>
    <s v="R"/>
    <s v="ON"/>
    <d v="2018-06-01T00:00:00"/>
    <x v="1"/>
    <d v="2018-01-01T00:00:00"/>
    <n v="97.05"/>
    <n v="-5.13"/>
  </r>
  <r>
    <s v="E"/>
    <s v="R"/>
    <s v="ON"/>
    <d v="2018-06-01T00:00:00"/>
    <x v="2"/>
    <d v="2018-01-01T00:00:00"/>
    <n v="92.87"/>
    <n v="12.25"/>
  </r>
  <r>
    <s v="E"/>
    <s v="R"/>
    <s v="OFF"/>
    <d v="2018-06-01T00:00:00"/>
    <x v="1"/>
    <d v="2018-01-01T00:00:00"/>
    <n v="364.22"/>
    <n v="-9.4700000000000006"/>
  </r>
  <r>
    <s v="E"/>
    <s v="R"/>
    <s v="OFF"/>
    <d v="2018-06-01T00:00:00"/>
    <x v="6"/>
    <d v="2018-01-01T00:00:00"/>
    <n v="348.5"/>
    <n v="22.65"/>
  </r>
  <r>
    <s v="E"/>
    <s v="R"/>
    <s v="OFF"/>
    <d v="2018-06-01T00:00:00"/>
    <x v="7"/>
    <d v="2018-01-01T00:00:00"/>
    <n v="15.72"/>
    <n v="1.02"/>
  </r>
  <r>
    <s v="E"/>
    <s v="R"/>
    <s v="OFF"/>
    <d v="2018-06-01T00:00:00"/>
    <x v="0"/>
    <d v="2018-01-01T00:00:00"/>
    <n v="364.22"/>
    <n v="9.4700000000000006"/>
  </r>
  <r>
    <s v="E"/>
    <s v="R"/>
    <s v="MID"/>
    <d v="2018-06-01T00:00:00"/>
    <x v="4"/>
    <d v="2018-01-01T00:00:00"/>
    <n v="75.92"/>
    <n v="7.21"/>
  </r>
  <r>
    <s v="E"/>
    <s v="R"/>
    <s v="MID"/>
    <d v="2018-06-01T00:00:00"/>
    <x v="5"/>
    <d v="2018-01-01T00:00:00"/>
    <n v="3.42"/>
    <n v="0.32"/>
  </r>
  <r>
    <s v="E"/>
    <s v="R"/>
    <s v="MID"/>
    <d v="2018-06-01T00:00:00"/>
    <x v="0"/>
    <d v="2018-01-01T00:00:00"/>
    <n v="79.34"/>
    <n v="3.01"/>
  </r>
  <r>
    <s v="E"/>
    <s v="R"/>
    <s v="MID"/>
    <d v="2018-06-01T00:00:00"/>
    <x v="1"/>
    <d v="2018-01-01T00:00:00"/>
    <n v="79.34"/>
    <n v="-3.01"/>
  </r>
  <r>
    <s v="E"/>
    <s v="R"/>
    <s v="ON"/>
    <d v="2018-06-01T00:00:00"/>
    <x v="0"/>
    <d v="2018-05-01T00:00:00"/>
    <n v="48031.55"/>
    <n v="3410.04"/>
  </r>
  <r>
    <s v="E"/>
    <s v="R"/>
    <s v="ON"/>
    <d v="2018-06-01T00:00:00"/>
    <x v="1"/>
    <d v="2018-05-01T00:00:00"/>
    <n v="48031.55"/>
    <n v="-3410.04"/>
  </r>
  <r>
    <s v="E"/>
    <s v="R"/>
    <s v="ON"/>
    <d v="2018-06-01T00:00:00"/>
    <x v="8"/>
    <d v="2018-05-01T00:00:00"/>
    <n v="45958.76"/>
    <n v="6066.54"/>
  </r>
  <r>
    <s v="E"/>
    <s v="R"/>
    <s v="ON"/>
    <d v="2018-06-01T00:00:00"/>
    <x v="9"/>
    <d v="2018-05-01T00:00:00"/>
    <n v="2072.79"/>
    <n v="273.64"/>
  </r>
  <r>
    <s v="E"/>
    <s v="R"/>
    <s v="OFF"/>
    <d v="2018-06-01T00:00:00"/>
    <x v="10"/>
    <d v="2018-05-01T00:00:00"/>
    <n v="197125.9"/>
    <n v="12813.24"/>
  </r>
  <r>
    <s v="E"/>
    <s v="R"/>
    <s v="OFF"/>
    <d v="2018-06-01T00:00:00"/>
    <x v="11"/>
    <d v="2018-05-01T00:00:00"/>
    <n v="8890.3700000000008"/>
    <n v="577.83000000000004"/>
  </r>
  <r>
    <s v="E"/>
    <s v="R"/>
    <s v="OFF"/>
    <d v="2018-06-01T00:00:00"/>
    <x v="0"/>
    <d v="2018-05-01T00:00:00"/>
    <n v="206016.27"/>
    <n v="7210.6"/>
  </r>
  <r>
    <s v="E"/>
    <s v="R"/>
    <s v="OFF"/>
    <d v="2018-06-01T00:00:00"/>
    <x v="1"/>
    <d v="2018-05-01T00:00:00"/>
    <n v="206016.27"/>
    <n v="-7210.6"/>
  </r>
  <r>
    <s v="E"/>
    <s v="R"/>
    <s v="MID"/>
    <d v="2018-06-01T00:00:00"/>
    <x v="0"/>
    <d v="2018-05-01T00:00:00"/>
    <n v="54362.76"/>
    <n v="2826.98"/>
  </r>
  <r>
    <s v="E"/>
    <s v="R"/>
    <s v="MID"/>
    <d v="2018-06-01T00:00:00"/>
    <x v="1"/>
    <d v="2018-05-01T00:00:00"/>
    <n v="54362.76"/>
    <n v="-2826.98"/>
  </r>
  <r>
    <s v="E"/>
    <s v="R"/>
    <s v="MID"/>
    <d v="2018-06-01T00:00:00"/>
    <x v="12"/>
    <d v="2018-05-01T00:00:00"/>
    <n v="52016.81"/>
    <n v="4889.63"/>
  </r>
  <r>
    <s v="E"/>
    <s v="R"/>
    <s v="MID"/>
    <d v="2018-06-01T00:00:00"/>
    <x v="13"/>
    <d v="2018-05-01T00:00:00"/>
    <n v="2345.9499999999998"/>
    <n v="220.51"/>
  </r>
  <r>
    <s v="E"/>
    <s v="R"/>
    <s v="ON"/>
    <d v="2018-06-01T00:00:00"/>
    <x v="1"/>
    <d v="2018-01-01T00:00:00"/>
    <n v="830.29"/>
    <n v="-44.03"/>
  </r>
  <r>
    <s v="E"/>
    <s v="R"/>
    <s v="ON"/>
    <d v="2018-06-01T00:00:00"/>
    <x v="2"/>
    <d v="2018-01-01T00:00:00"/>
    <n v="794.48"/>
    <n v="104.85"/>
  </r>
  <r>
    <s v="E"/>
    <s v="R"/>
    <s v="MID"/>
    <d v="2018-11-01T00:00:00"/>
    <x v="4"/>
    <d v="2018-11-01T00:00:00"/>
    <n v="13.84"/>
    <n v="1.3"/>
  </r>
  <r>
    <s v="E"/>
    <s v="R"/>
    <s v="MID"/>
    <d v="2018-11-01T00:00:00"/>
    <x v="5"/>
    <d v="2018-11-01T00:00:00"/>
    <n v="0.62"/>
    <n v="0.06"/>
  </r>
  <r>
    <s v="E"/>
    <s v="R"/>
    <s v="ON"/>
    <d v="2018-11-01T00:00:00"/>
    <x v="0"/>
    <d v="2018-11-01T00:00:00"/>
    <n v="36.65"/>
    <n v="2.61"/>
  </r>
  <r>
    <s v="E"/>
    <s v="R"/>
    <s v="ON"/>
    <d v="2018-11-01T00:00:00"/>
    <x v="1"/>
    <d v="2018-11-01T00:00:00"/>
    <n v="36.65"/>
    <n v="-2.61"/>
  </r>
  <r>
    <s v="E"/>
    <s v="R"/>
    <s v="ON"/>
    <d v="2018-11-01T00:00:00"/>
    <x v="2"/>
    <d v="2018-11-01T00:00:00"/>
    <n v="35.07"/>
    <n v="4.63"/>
  </r>
  <r>
    <s v="E"/>
    <s v="R"/>
    <s v="ON"/>
    <d v="2018-11-01T00:00:00"/>
    <x v="3"/>
    <d v="2018-11-01T00:00:00"/>
    <n v="1.58"/>
    <n v="0.21"/>
  </r>
  <r>
    <s v="E"/>
    <s v="R"/>
    <s v="OFF"/>
    <d v="2018-11-01T00:00:00"/>
    <x v="1"/>
    <d v="2018-11-01T00:00:00"/>
    <n v="675.74"/>
    <n v="-23.67"/>
  </r>
  <r>
    <s v="E"/>
    <s v="R"/>
    <s v="OFF"/>
    <d v="2018-11-01T00:00:00"/>
    <x v="6"/>
    <d v="2018-11-01T00:00:00"/>
    <n v="646.58000000000004"/>
    <n v="42.02"/>
  </r>
  <r>
    <s v="E"/>
    <s v="R"/>
    <s v="OFF"/>
    <d v="2018-11-01T00:00:00"/>
    <x v="7"/>
    <d v="2018-11-01T00:00:00"/>
    <n v="29.16"/>
    <n v="1.9"/>
  </r>
  <r>
    <s v="E"/>
    <s v="R"/>
    <s v="OFF"/>
    <d v="2018-11-01T00:00:00"/>
    <x v="0"/>
    <d v="2018-11-01T00:00:00"/>
    <n v="675.74"/>
    <n v="23.67"/>
  </r>
  <r>
    <s v="E"/>
    <s v="R"/>
    <s v="ON"/>
    <d v="2018-11-01T00:00:00"/>
    <x v="0"/>
    <d v="2018-11-01T00:00:00"/>
    <n v="9586.6299999999992"/>
    <n v="680.62"/>
  </r>
  <r>
    <s v="E"/>
    <s v="R"/>
    <s v="ON"/>
    <d v="2018-11-01T00:00:00"/>
    <x v="1"/>
    <d v="2018-11-01T00:00:00"/>
    <n v="9586.6299999999992"/>
    <n v="-680.62"/>
  </r>
  <r>
    <s v="E"/>
    <s v="R"/>
    <s v="ON"/>
    <d v="2018-11-01T00:00:00"/>
    <x v="2"/>
    <d v="2018-11-01T00:00:00"/>
    <n v="9172.9699999999993"/>
    <n v="1210.8"/>
  </r>
  <r>
    <s v="E"/>
    <s v="R"/>
    <s v="ON"/>
    <d v="2018-11-01T00:00:00"/>
    <x v="3"/>
    <d v="2018-11-01T00:00:00"/>
    <n v="413.66"/>
    <n v="54.56"/>
  </r>
  <r>
    <s v="E"/>
    <s v="R"/>
    <s v="MID"/>
    <d v="2018-11-01T00:00:00"/>
    <x v="1"/>
    <d v="2018-11-01T00:00:00"/>
    <n v="13150.1"/>
    <n v="-683.72"/>
  </r>
  <r>
    <s v="E"/>
    <s v="R"/>
    <s v="MID"/>
    <d v="2018-11-01T00:00:00"/>
    <x v="4"/>
    <d v="2018-11-01T00:00:00"/>
    <n v="12582.59"/>
    <n v="1182.8"/>
  </r>
  <r>
    <s v="E"/>
    <s v="R"/>
    <s v="MID"/>
    <d v="2018-11-01T00:00:00"/>
    <x v="5"/>
    <d v="2018-11-01T00:00:00"/>
    <n v="567.51"/>
    <n v="53.36"/>
  </r>
  <r>
    <s v="E"/>
    <s v="R"/>
    <s v="ON"/>
    <d v="2018-11-01T00:00:00"/>
    <x v="0"/>
    <d v="2018-11-01T00:00:00"/>
    <n v="32586.81"/>
    <n v="2313.39"/>
  </r>
  <r>
    <s v="E"/>
    <s v="R"/>
    <s v="ON"/>
    <d v="2018-11-01T00:00:00"/>
    <x v="1"/>
    <d v="2018-11-01T00:00:00"/>
    <n v="32586.81"/>
    <n v="-2313.39"/>
  </r>
  <r>
    <s v="E"/>
    <s v="R"/>
    <s v="ON"/>
    <d v="2018-11-01T00:00:00"/>
    <x v="2"/>
    <d v="2018-11-01T00:00:00"/>
    <n v="31180.59"/>
    <n v="4115.88"/>
  </r>
  <r>
    <s v="E"/>
    <s v="R"/>
    <s v="ON"/>
    <d v="2018-11-01T00:00:00"/>
    <x v="3"/>
    <d v="2018-11-01T00:00:00"/>
    <n v="1406.22"/>
    <n v="185.66"/>
  </r>
  <r>
    <s v="E"/>
    <s v="R"/>
    <s v="OFF"/>
    <d v="2018-11-01T00:00:00"/>
    <x v="6"/>
    <d v="2018-11-01T00:00:00"/>
    <n v="120204.45"/>
    <n v="7813.27"/>
  </r>
  <r>
    <s v="E"/>
    <s v="R"/>
    <s v="OFF"/>
    <d v="2018-11-01T00:00:00"/>
    <x v="7"/>
    <d v="2018-11-01T00:00:00"/>
    <n v="5421.31"/>
    <n v="352.25"/>
  </r>
  <r>
    <s v="E"/>
    <s v="R"/>
    <s v="OFF"/>
    <d v="2018-11-01T00:00:00"/>
    <x v="0"/>
    <d v="2018-11-01T00:00:00"/>
    <n v="125625.76"/>
    <n v="4396.8900000000003"/>
  </r>
  <r>
    <s v="E"/>
    <s v="R"/>
    <s v="OFF"/>
    <d v="2018-11-01T00:00:00"/>
    <x v="1"/>
    <d v="2018-11-01T00:00:00"/>
    <n v="125625.76"/>
    <n v="-4396.8900000000003"/>
  </r>
  <r>
    <s v="E"/>
    <s v="R"/>
    <s v="MID"/>
    <d v="2018-11-01T00:00:00"/>
    <x v="0"/>
    <d v="2018-11-01T00:00:00"/>
    <n v="34333.870000000003"/>
    <n v="1785.35"/>
  </r>
  <r>
    <s v="E"/>
    <s v="R"/>
    <s v="MID"/>
    <d v="2018-11-01T00:00:00"/>
    <x v="1"/>
    <d v="2018-11-01T00:00:00"/>
    <n v="34333.870000000003"/>
    <n v="-1785.35"/>
  </r>
  <r>
    <s v="E"/>
    <s v="R"/>
    <s v="MID"/>
    <d v="2018-11-01T00:00:00"/>
    <x v="4"/>
    <d v="2018-11-01T00:00:00"/>
    <n v="32852.199999999997"/>
    <n v="3087.94"/>
  </r>
  <r>
    <s v="E"/>
    <s v="R"/>
    <s v="MID"/>
    <d v="2018-11-01T00:00:00"/>
    <x v="5"/>
    <d v="2018-11-01T00:00:00"/>
    <n v="1481.67"/>
    <n v="139.32"/>
  </r>
  <r>
    <s v="E"/>
    <s v="C"/>
    <s v="ON"/>
    <d v="2018-11-01T00:00:00"/>
    <x v="1"/>
    <d v="2018-11-01T00:00:00"/>
    <n v="45725.23"/>
    <n v="-3246.45"/>
  </r>
  <r>
    <s v="E"/>
    <s v="C"/>
    <s v="ON"/>
    <d v="2018-11-01T00:00:00"/>
    <x v="2"/>
    <d v="2018-11-01T00:00:00"/>
    <n v="43752.1"/>
    <n v="5775.33"/>
  </r>
  <r>
    <s v="E"/>
    <s v="C"/>
    <s v="ON"/>
    <d v="2018-11-01T00:00:00"/>
    <x v="3"/>
    <d v="2018-11-01T00:00:00"/>
    <n v="1973.13"/>
    <n v="260.48"/>
  </r>
  <r>
    <s v="E"/>
    <s v="C"/>
    <s v="ON"/>
    <d v="2018-11-01T00:00:00"/>
    <x v="0"/>
    <d v="2018-11-01T00:00:00"/>
    <n v="45725.23"/>
    <n v="3246.45"/>
  </r>
  <r>
    <s v="E"/>
    <s v="C"/>
    <s v="ON"/>
    <d v="2018-11-01T00:00:00"/>
    <x v="0"/>
    <d v="2018-05-01T00:00:00"/>
    <n v="96011.32"/>
    <n v="6817"/>
  </r>
  <r>
    <s v="E"/>
    <s v="C"/>
    <s v="ON"/>
    <d v="2018-11-01T00:00:00"/>
    <x v="8"/>
    <d v="2018-05-01T00:00:00"/>
    <n v="91868"/>
    <n v="12126.59"/>
  </r>
  <r>
    <s v="E"/>
    <s v="C"/>
    <s v="ON"/>
    <d v="2018-11-01T00:00:00"/>
    <x v="9"/>
    <d v="2018-05-01T00:00:00"/>
    <n v="4143.32"/>
    <n v="547.01"/>
  </r>
  <r>
    <s v="E"/>
    <s v="C"/>
    <s v="ON"/>
    <d v="2018-11-01T00:00:00"/>
    <x v="1"/>
    <d v="2018-05-01T00:00:00"/>
    <n v="96011.32"/>
    <n v="-6817"/>
  </r>
  <r>
    <s v="E"/>
    <s v="C"/>
    <s v="OFF"/>
    <d v="2018-11-01T00:00:00"/>
    <x v="0"/>
    <d v="2018-11-01T00:00:00"/>
    <n v="111489.37"/>
    <n v="3902.2"/>
  </r>
  <r>
    <s v="E"/>
    <s v="C"/>
    <s v="OFF"/>
    <d v="2018-11-01T00:00:00"/>
    <x v="1"/>
    <d v="2018-11-01T00:00:00"/>
    <n v="111489.37"/>
    <n v="-3902.2"/>
  </r>
  <r>
    <s v="E"/>
    <s v="C"/>
    <s v="OFF"/>
    <d v="2018-11-01T00:00:00"/>
    <x v="6"/>
    <d v="2018-11-01T00:00:00"/>
    <n v="106678.11"/>
    <n v="6934.07"/>
  </r>
  <r>
    <s v="E"/>
    <s v="C"/>
    <s v="OFF"/>
    <d v="2018-11-01T00:00:00"/>
    <x v="7"/>
    <d v="2018-11-01T00:00:00"/>
    <n v="4811.26"/>
    <n v="312.68"/>
  </r>
  <r>
    <s v="E"/>
    <s v="C"/>
    <s v="OFF"/>
    <d v="2018-11-01T00:00:00"/>
    <x v="0"/>
    <d v="2018-05-01T00:00:00"/>
    <n v="234030.31"/>
    <n v="8191.76"/>
  </r>
  <r>
    <s v="E"/>
    <s v="C"/>
    <s v="OFF"/>
    <d v="2018-11-01T00:00:00"/>
    <x v="10"/>
    <d v="2018-05-01T00:00:00"/>
    <n v="223931"/>
    <n v="14556.18"/>
  </r>
  <r>
    <s v="E"/>
    <s v="C"/>
    <s v="OFF"/>
    <d v="2018-11-01T00:00:00"/>
    <x v="11"/>
    <d v="2018-05-01T00:00:00"/>
    <n v="10099.31"/>
    <n v="656.48"/>
  </r>
  <r>
    <s v="E"/>
    <s v="C"/>
    <s v="OFF"/>
    <d v="2018-11-01T00:00:00"/>
    <x v="1"/>
    <d v="2018-05-01T00:00:00"/>
    <n v="234030.31"/>
    <n v="-8191.76"/>
  </r>
  <r>
    <s v="E"/>
    <s v="C"/>
    <s v="MID"/>
    <d v="2018-11-01T00:00:00"/>
    <x v="1"/>
    <d v="2018-05-01T00:00:00"/>
    <n v="92930.87"/>
    <n v="-4832.3"/>
  </r>
  <r>
    <s v="E"/>
    <s v="C"/>
    <s v="MID"/>
    <d v="2018-11-01T00:00:00"/>
    <x v="12"/>
    <d v="2018-05-01T00:00:00"/>
    <n v="88920.51"/>
    <n v="8358.51"/>
  </r>
  <r>
    <s v="E"/>
    <s v="C"/>
    <s v="MID"/>
    <d v="2018-11-01T00:00:00"/>
    <x v="13"/>
    <d v="2018-05-01T00:00:00"/>
    <n v="4010.36"/>
    <n v="376.93"/>
  </r>
  <r>
    <s v="E"/>
    <s v="C"/>
    <s v="MID"/>
    <d v="2018-11-01T00:00:00"/>
    <x v="0"/>
    <d v="2018-05-01T00:00:00"/>
    <n v="92930.87"/>
    <n v="4832.3"/>
  </r>
  <r>
    <s v="E"/>
    <s v="C"/>
    <s v="ON"/>
    <d v="2018-11-01T00:00:00"/>
    <x v="1"/>
    <d v="2018-11-01T00:00:00"/>
    <n v="0.05"/>
    <n v="0"/>
  </r>
  <r>
    <s v="E"/>
    <s v="C"/>
    <s v="ON"/>
    <d v="2018-11-01T00:00:00"/>
    <x v="2"/>
    <d v="2018-11-01T00:00:00"/>
    <n v="0.05"/>
    <n v="0.01"/>
  </r>
  <r>
    <s v="E"/>
    <s v="C"/>
    <s v="ON"/>
    <d v="2018-11-01T00:00:00"/>
    <x v="3"/>
    <d v="2018-11-01T00:00:00"/>
    <n v="0"/>
    <n v="0"/>
  </r>
  <r>
    <s v="E"/>
    <s v="C"/>
    <s v="ON"/>
    <d v="2018-11-01T00:00:00"/>
    <x v="0"/>
    <d v="2018-11-01T00:00:00"/>
    <n v="0.05"/>
    <n v="0"/>
  </r>
  <r>
    <s v="E"/>
    <s v="C"/>
    <s v="OFF"/>
    <d v="2018-11-01T00:00:00"/>
    <x v="6"/>
    <d v="2018-11-01T00:00:00"/>
    <n v="0.33"/>
    <n v="0.02"/>
  </r>
  <r>
    <s v="E"/>
    <s v="C"/>
    <s v="OFF"/>
    <d v="2018-11-01T00:00:00"/>
    <x v="7"/>
    <d v="2018-11-01T00:00:00"/>
    <n v="0.01"/>
    <n v="0"/>
  </r>
  <r>
    <s v="E"/>
    <s v="C"/>
    <s v="OFF"/>
    <d v="2018-11-01T00:00:00"/>
    <x v="0"/>
    <d v="2018-11-01T00:00:00"/>
    <n v="0.34"/>
    <n v="0.01"/>
  </r>
  <r>
    <s v="E"/>
    <s v="C"/>
    <s v="OFF"/>
    <d v="2018-11-01T00:00:00"/>
    <x v="1"/>
    <d v="2018-11-01T00:00:00"/>
    <n v="0.34"/>
    <n v="-0.01"/>
  </r>
  <r>
    <s v="E"/>
    <s v="R"/>
    <s v="ON"/>
    <d v="2018-08-01T00:00:00"/>
    <x v="1"/>
    <d v="2018-05-01T00:00:00"/>
    <n v="68465.64"/>
    <n v="-4861.05"/>
  </r>
  <r>
    <s v="E"/>
    <s v="R"/>
    <s v="ON"/>
    <d v="2018-08-01T00:00:00"/>
    <x v="8"/>
    <d v="2018-05-01T00:00:00"/>
    <n v="65511.12"/>
    <n v="8647.5499999999993"/>
  </r>
  <r>
    <s v="E"/>
    <s v="R"/>
    <s v="ON"/>
    <d v="2018-08-01T00:00:00"/>
    <x v="9"/>
    <d v="2018-05-01T00:00:00"/>
    <n v="2954.52"/>
    <n v="390.06"/>
  </r>
  <r>
    <s v="E"/>
    <s v="R"/>
    <s v="ON"/>
    <d v="2018-08-01T00:00:00"/>
    <x v="0"/>
    <d v="2018-05-01T00:00:00"/>
    <n v="68465.64"/>
    <n v="4861.05"/>
  </r>
  <r>
    <s v="E"/>
    <s v="R"/>
    <s v="OFF"/>
    <d v="2018-08-01T00:00:00"/>
    <x v="11"/>
    <d v="2018-05-01T00:00:00"/>
    <n v="10577.94"/>
    <n v="687.61"/>
  </r>
  <r>
    <s v="E"/>
    <s v="R"/>
    <s v="OFF"/>
    <d v="2018-08-01T00:00:00"/>
    <x v="0"/>
    <d v="2018-05-01T00:00:00"/>
    <n v="245124.42"/>
    <n v="8579.3799999999992"/>
  </r>
  <r>
    <s v="E"/>
    <s v="R"/>
    <s v="OFF"/>
    <d v="2018-08-01T00:00:00"/>
    <x v="1"/>
    <d v="2018-05-01T00:00:00"/>
    <n v="245124.42"/>
    <n v="-8579.3799999999992"/>
  </r>
  <r>
    <s v="E"/>
    <s v="R"/>
    <s v="OFF"/>
    <d v="2018-08-01T00:00:00"/>
    <x v="10"/>
    <d v="2018-05-01T00:00:00"/>
    <n v="234546.48"/>
    <n v="15245.61"/>
  </r>
  <r>
    <s v="E"/>
    <s v="R"/>
    <s v="MID"/>
    <d v="2018-08-01T00:00:00"/>
    <x v="1"/>
    <d v="2018-05-01T00:00:00"/>
    <n v="61997.78"/>
    <n v="-3224"/>
  </r>
  <r>
    <s v="E"/>
    <s v="R"/>
    <s v="MID"/>
    <d v="2018-08-01T00:00:00"/>
    <x v="12"/>
    <d v="2018-05-01T00:00:00"/>
    <n v="59322.37"/>
    <n v="5576.33"/>
  </r>
  <r>
    <s v="E"/>
    <s v="R"/>
    <s v="MID"/>
    <d v="2018-08-01T00:00:00"/>
    <x v="13"/>
    <d v="2018-05-01T00:00:00"/>
    <n v="2675.41"/>
    <n v="251.39"/>
  </r>
  <r>
    <s v="E"/>
    <s v="R"/>
    <s v="MID"/>
    <d v="2018-08-01T00:00:00"/>
    <x v="0"/>
    <d v="2018-05-01T00:00:00"/>
    <n v="61997.78"/>
    <n v="3224"/>
  </r>
  <r>
    <s v="E"/>
    <s v="C"/>
    <s v="ON"/>
    <d v="2018-08-01T00:00:00"/>
    <x v="1"/>
    <d v="2018-05-01T00:00:00"/>
    <n v="7241.51"/>
    <n v="-514.16999999999996"/>
  </r>
  <r>
    <s v="E"/>
    <s v="C"/>
    <s v="ON"/>
    <d v="2018-08-01T00:00:00"/>
    <x v="8"/>
    <d v="2018-05-01T00:00:00"/>
    <n v="6929"/>
    <n v="914.62"/>
  </r>
  <r>
    <s v="E"/>
    <s v="C"/>
    <s v="ON"/>
    <d v="2018-08-01T00:00:00"/>
    <x v="9"/>
    <d v="2018-05-01T00:00:00"/>
    <n v="312.51"/>
    <n v="41.24"/>
  </r>
  <r>
    <s v="E"/>
    <s v="C"/>
    <s v="ON"/>
    <d v="2018-08-01T00:00:00"/>
    <x v="0"/>
    <d v="2018-05-01T00:00:00"/>
    <n v="7241.51"/>
    <n v="514.16999999999996"/>
  </r>
  <r>
    <s v="E"/>
    <s v="C"/>
    <s v="OFF"/>
    <d v="2018-08-01T00:00:00"/>
    <x v="1"/>
    <d v="2018-05-01T00:00:00"/>
    <n v="23561.41"/>
    <n v="-824.66"/>
  </r>
  <r>
    <s v="E"/>
    <s v="C"/>
    <s v="OFF"/>
    <d v="2018-08-01T00:00:00"/>
    <x v="10"/>
    <d v="2018-05-01T00:00:00"/>
    <n v="22544.639999999999"/>
    <n v="1465.39"/>
  </r>
  <r>
    <s v="E"/>
    <s v="C"/>
    <s v="OFF"/>
    <d v="2018-08-01T00:00:00"/>
    <x v="11"/>
    <d v="2018-05-01T00:00:00"/>
    <n v="1016.77"/>
    <n v="66.069999999999993"/>
  </r>
  <r>
    <s v="E"/>
    <s v="C"/>
    <s v="OFF"/>
    <d v="2018-08-01T00:00:00"/>
    <x v="0"/>
    <d v="2018-05-01T00:00:00"/>
    <n v="23561.41"/>
    <n v="824.66"/>
  </r>
  <r>
    <s v="E"/>
    <s v="C"/>
    <s v="MID"/>
    <d v="2018-08-01T00:00:00"/>
    <x v="1"/>
    <d v="2018-05-01T00:00:00"/>
    <n v="5580.81"/>
    <n v="-290.19"/>
  </r>
  <r>
    <s v="E"/>
    <s v="C"/>
    <s v="MID"/>
    <d v="2018-08-01T00:00:00"/>
    <x v="12"/>
    <d v="2018-05-01T00:00:00"/>
    <n v="5339.98"/>
    <n v="501.95"/>
  </r>
  <r>
    <s v="E"/>
    <s v="C"/>
    <s v="MID"/>
    <d v="2018-08-01T00:00:00"/>
    <x v="13"/>
    <d v="2018-05-01T00:00:00"/>
    <n v="240.83"/>
    <n v="22.64"/>
  </r>
  <r>
    <s v="E"/>
    <s v="C"/>
    <s v="MID"/>
    <d v="2018-08-01T00:00:00"/>
    <x v="0"/>
    <d v="2018-05-01T00:00:00"/>
    <n v="5580.81"/>
    <n v="290.19"/>
  </r>
  <r>
    <s v="E"/>
    <s v="C"/>
    <s v="ON"/>
    <d v="2018-08-01T00:00:00"/>
    <x v="1"/>
    <d v="2018-05-01T00:00:00"/>
    <n v="3589.29"/>
    <n v="-254.85"/>
  </r>
  <r>
    <s v="E"/>
    <s v="C"/>
    <s v="ON"/>
    <d v="2018-08-01T00:00:00"/>
    <x v="8"/>
    <d v="2018-05-01T00:00:00"/>
    <n v="3434.4"/>
    <n v="453.35"/>
  </r>
  <r>
    <s v="E"/>
    <s v="C"/>
    <s v="ON"/>
    <d v="2018-08-01T00:00:00"/>
    <x v="9"/>
    <d v="2018-05-01T00:00:00"/>
    <n v="154.88999999999999"/>
    <n v="20.440000000000001"/>
  </r>
  <r>
    <s v="E"/>
    <s v="C"/>
    <s v="ON"/>
    <d v="2018-08-01T00:00:00"/>
    <x v="0"/>
    <d v="2018-05-01T00:00:00"/>
    <n v="3589.29"/>
    <n v="254.85"/>
  </r>
  <r>
    <s v="E"/>
    <s v="C"/>
    <s v="OFF"/>
    <d v="2018-08-01T00:00:00"/>
    <x v="1"/>
    <d v="2018-05-01T00:00:00"/>
    <n v="3985.79"/>
    <n v="-139.5"/>
  </r>
  <r>
    <s v="E"/>
    <s v="C"/>
    <s v="OFF"/>
    <d v="2018-08-01T00:00:00"/>
    <x v="10"/>
    <d v="2018-05-01T00:00:00"/>
    <n v="3813.79"/>
    <n v="247.89"/>
  </r>
  <r>
    <s v="E"/>
    <s v="C"/>
    <s v="OFF"/>
    <d v="2018-08-01T00:00:00"/>
    <x v="11"/>
    <d v="2018-05-01T00:00:00"/>
    <n v="172"/>
    <n v="11.17"/>
  </r>
  <r>
    <s v="E"/>
    <s v="C"/>
    <s v="OFF"/>
    <d v="2018-08-01T00:00:00"/>
    <x v="0"/>
    <d v="2018-05-01T00:00:00"/>
    <n v="3985.79"/>
    <n v="139.5"/>
  </r>
  <r>
    <s v="E"/>
    <s v="C"/>
    <s v="MID"/>
    <d v="2018-08-01T00:00:00"/>
    <x v="1"/>
    <d v="2018-05-01T00:00:00"/>
    <n v="2572.83"/>
    <n v="-133.79"/>
  </r>
  <r>
    <s v="E"/>
    <s v="C"/>
    <s v="MID"/>
    <d v="2018-08-01T00:00:00"/>
    <x v="12"/>
    <d v="2018-05-01T00:00:00"/>
    <n v="2461.8000000000002"/>
    <n v="231.4"/>
  </r>
  <r>
    <s v="E"/>
    <s v="C"/>
    <s v="MID"/>
    <d v="2018-08-01T00:00:00"/>
    <x v="13"/>
    <d v="2018-05-01T00:00:00"/>
    <n v="111.03"/>
    <n v="10.44"/>
  </r>
  <r>
    <s v="E"/>
    <s v="C"/>
    <s v="MID"/>
    <d v="2018-08-01T00:00:00"/>
    <x v="0"/>
    <d v="2018-05-01T00:00:00"/>
    <n v="2572.83"/>
    <n v="133.79"/>
  </r>
  <r>
    <s v="E"/>
    <s v="R"/>
    <s v="OFF"/>
    <d v="2018-11-01T00:00:00"/>
    <x v="7"/>
    <d v="2018-11-01T00:00:00"/>
    <n v="6277.54"/>
    <n v="407.98"/>
  </r>
  <r>
    <s v="E"/>
    <s v="R"/>
    <s v="OFF"/>
    <d v="2018-11-01T00:00:00"/>
    <x v="0"/>
    <d v="2018-11-01T00:00:00"/>
    <n v="145471.12"/>
    <n v="5091.42"/>
  </r>
  <r>
    <s v="E"/>
    <s v="R"/>
    <s v="OFF"/>
    <d v="2018-11-01T00:00:00"/>
    <x v="1"/>
    <d v="2018-11-01T00:00:00"/>
    <n v="145471.12"/>
    <n v="-5091.42"/>
  </r>
  <r>
    <s v="E"/>
    <s v="R"/>
    <s v="MID"/>
    <d v="2018-11-01T00:00:00"/>
    <x v="4"/>
    <d v="2018-11-01T00:00:00"/>
    <n v="35135.760000000002"/>
    <n v="3302.7"/>
  </r>
  <r>
    <s v="E"/>
    <s v="R"/>
    <s v="MID"/>
    <d v="2018-11-01T00:00:00"/>
    <x v="5"/>
    <d v="2018-11-01T00:00:00"/>
    <n v="1584.72"/>
    <n v="148.94"/>
  </r>
  <r>
    <s v="E"/>
    <s v="R"/>
    <s v="MID"/>
    <d v="2018-11-01T00:00:00"/>
    <x v="0"/>
    <d v="2018-11-01T00:00:00"/>
    <n v="36720.480000000003"/>
    <n v="1909.59"/>
  </r>
  <r>
    <s v="E"/>
    <s v="R"/>
    <s v="MID"/>
    <d v="2018-11-01T00:00:00"/>
    <x v="1"/>
    <d v="2018-11-01T00:00:00"/>
    <n v="36720.480000000003"/>
    <n v="-1909.59"/>
  </r>
  <r>
    <s v="E"/>
    <s v="R"/>
    <s v="OFF"/>
    <d v="2018-11-01T00:00:00"/>
    <x v="6"/>
    <d v="2018-11-01T00:00:00"/>
    <n v="110427.46"/>
    <n v="7177.8"/>
  </r>
  <r>
    <s v="E"/>
    <s v="R"/>
    <s v="OFF"/>
    <d v="2018-11-01T00:00:00"/>
    <x v="7"/>
    <d v="2018-11-01T00:00:00"/>
    <n v="4980.45"/>
    <n v="323.75"/>
  </r>
  <r>
    <s v="E"/>
    <s v="R"/>
    <s v="OFF"/>
    <d v="2018-11-01T00:00:00"/>
    <x v="1"/>
    <d v="2018-11-01T00:00:00"/>
    <n v="115407.91"/>
    <n v="-4039.33"/>
  </r>
  <r>
    <s v="E"/>
    <s v="R"/>
    <s v="OFF"/>
    <d v="2018-11-01T00:00:00"/>
    <x v="0"/>
    <d v="2018-11-01T00:00:00"/>
    <n v="115407.91"/>
    <n v="4039.33"/>
  </r>
  <r>
    <s v="E"/>
    <s v="R"/>
    <s v="ON"/>
    <d v="2018-11-01T00:00:00"/>
    <x v="0"/>
    <d v="2018-11-01T00:00:00"/>
    <n v="28202.76"/>
    <n v="2002.34"/>
  </r>
  <r>
    <s v="E"/>
    <s v="C"/>
    <s v="MID"/>
    <d v="2018-11-01T00:00:00"/>
    <x v="0"/>
    <d v="2018-11-01T00:00:00"/>
    <n v="42103.78"/>
    <n v="2189.5100000000002"/>
  </r>
  <r>
    <s v="E"/>
    <s v="C"/>
    <s v="MID"/>
    <d v="2018-11-01T00:00:00"/>
    <x v="4"/>
    <d v="2018-11-01T00:00:00"/>
    <n v="40286.839999999997"/>
    <n v="3787.01"/>
  </r>
  <r>
    <s v="E"/>
    <s v="C"/>
    <s v="MID"/>
    <d v="2018-11-01T00:00:00"/>
    <x v="5"/>
    <d v="2018-11-01T00:00:00"/>
    <n v="1816.94"/>
    <n v="170.79"/>
  </r>
  <r>
    <s v="E"/>
    <s v="C"/>
    <s v="MID"/>
    <d v="2018-11-01T00:00:00"/>
    <x v="0"/>
    <d v="2018-05-01T00:00:00"/>
    <n v="66693.100000000006"/>
    <n v="3468.05"/>
  </r>
  <r>
    <s v="E"/>
    <s v="C"/>
    <s v="MID"/>
    <d v="2018-11-01T00:00:00"/>
    <x v="12"/>
    <d v="2018-05-01T00:00:00"/>
    <n v="63815"/>
    <n v="5998.62"/>
  </r>
  <r>
    <s v="E"/>
    <s v="C"/>
    <s v="MID"/>
    <d v="2018-11-01T00:00:00"/>
    <x v="13"/>
    <d v="2018-05-01T00:00:00"/>
    <n v="2878.1"/>
    <n v="270.54000000000002"/>
  </r>
  <r>
    <s v="E"/>
    <s v="C"/>
    <s v="MID"/>
    <d v="2018-11-01T00:00:00"/>
    <x v="1"/>
    <d v="2018-05-01T00:00:00"/>
    <n v="66693.100000000006"/>
    <n v="-3468.05"/>
  </r>
  <r>
    <s v="E"/>
    <s v="C"/>
    <s v="ON"/>
    <d v="2018-08-01T00:00:00"/>
    <x v="1"/>
    <d v="2018-05-01T00:00:00"/>
    <n v="193774.2"/>
    <n v="-13757.95"/>
  </r>
  <r>
    <s v="E"/>
    <s v="C"/>
    <s v="ON"/>
    <d v="2018-08-01T00:00:00"/>
    <x v="8"/>
    <d v="2018-05-01T00:00:00"/>
    <n v="185412.11"/>
    <n v="24474.47"/>
  </r>
  <r>
    <s v="E"/>
    <s v="C"/>
    <s v="ON"/>
    <d v="2018-08-01T00:00:00"/>
    <x v="9"/>
    <d v="2018-05-01T00:00:00"/>
    <n v="8362.09"/>
    <n v="1103.71"/>
  </r>
  <r>
    <s v="E"/>
    <s v="C"/>
    <s v="ON"/>
    <d v="2018-08-01T00:00:00"/>
    <x v="0"/>
    <d v="2018-05-01T00:00:00"/>
    <n v="193774.2"/>
    <n v="13757.95"/>
  </r>
  <r>
    <s v="E"/>
    <s v="C"/>
    <s v="OFF"/>
    <d v="2018-08-01T00:00:00"/>
    <x v="1"/>
    <d v="2018-05-01T00:00:00"/>
    <n v="398641.72"/>
    <n v="-13952.5"/>
  </r>
  <r>
    <s v="E"/>
    <s v="C"/>
    <s v="OFF"/>
    <d v="2018-08-01T00:00:00"/>
    <x v="10"/>
    <d v="2018-05-01T00:00:00"/>
    <n v="381438.83"/>
    <n v="24793.57"/>
  </r>
  <r>
    <s v="E"/>
    <s v="C"/>
    <s v="OFF"/>
    <d v="2018-08-01T00:00:00"/>
    <x v="11"/>
    <d v="2018-05-01T00:00:00"/>
    <n v="17202.89"/>
    <n v="1118.18"/>
  </r>
  <r>
    <s v="E"/>
    <s v="C"/>
    <s v="OFF"/>
    <d v="2018-08-01T00:00:00"/>
    <x v="0"/>
    <d v="2018-05-01T00:00:00"/>
    <n v="398641.72"/>
    <n v="13952.5"/>
  </r>
  <r>
    <s v="E"/>
    <s v="C"/>
    <s v="MID"/>
    <d v="2018-08-01T00:00:00"/>
    <x v="1"/>
    <d v="2018-05-01T00:00:00"/>
    <n v="155220.54"/>
    <n v="-8071.52"/>
  </r>
  <r>
    <s v="E"/>
    <s v="C"/>
    <s v="MID"/>
    <d v="2018-08-01T00:00:00"/>
    <x v="12"/>
    <d v="2018-05-01T00:00:00"/>
    <n v="148522.16"/>
    <n v="13961.13"/>
  </r>
  <r>
    <s v="E"/>
    <s v="C"/>
    <s v="MID"/>
    <d v="2018-08-01T00:00:00"/>
    <x v="13"/>
    <d v="2018-05-01T00:00:00"/>
    <n v="6698.38"/>
    <n v="629.59"/>
  </r>
  <r>
    <s v="E"/>
    <s v="C"/>
    <s v="MID"/>
    <d v="2018-08-01T00:00:00"/>
    <x v="0"/>
    <d v="2018-05-01T00:00:00"/>
    <n v="155220.54"/>
    <n v="8071.52"/>
  </r>
  <r>
    <s v="E"/>
    <s v="R"/>
    <s v="ON"/>
    <d v="2018-08-01T00:00:00"/>
    <x v="1"/>
    <d v="2018-05-01T00:00:00"/>
    <n v="62881.22"/>
    <n v="-4464.55"/>
  </r>
  <r>
    <s v="E"/>
    <s v="R"/>
    <s v="ON"/>
    <d v="2018-08-01T00:00:00"/>
    <x v="8"/>
    <d v="2018-05-01T00:00:00"/>
    <n v="60167.57"/>
    <n v="7942.11"/>
  </r>
  <r>
    <s v="E"/>
    <s v="R"/>
    <s v="ON"/>
    <d v="2018-08-01T00:00:00"/>
    <x v="9"/>
    <d v="2018-05-01T00:00:00"/>
    <n v="2713.65"/>
    <n v="358.2"/>
  </r>
  <r>
    <s v="E"/>
    <s v="R"/>
    <s v="ON"/>
    <d v="2018-08-01T00:00:00"/>
    <x v="0"/>
    <d v="2018-05-01T00:00:00"/>
    <n v="62881.22"/>
    <n v="4464.55"/>
  </r>
  <r>
    <s v="E"/>
    <s v="R"/>
    <s v="OFF"/>
    <d v="2018-08-01T00:00:00"/>
    <x v="1"/>
    <d v="2018-05-01T00:00:00"/>
    <n v="182742.5"/>
    <n v="-6395.92"/>
  </r>
  <r>
    <s v="E"/>
    <s v="R"/>
    <s v="OFF"/>
    <d v="2018-08-01T00:00:00"/>
    <x v="10"/>
    <d v="2018-05-01T00:00:00"/>
    <n v="174856.45"/>
    <n v="11365.77"/>
  </r>
  <r>
    <s v="E"/>
    <s v="R"/>
    <s v="OFF"/>
    <d v="2018-08-01T00:00:00"/>
    <x v="11"/>
    <d v="2018-05-01T00:00:00"/>
    <n v="7886.05"/>
    <n v="512.59"/>
  </r>
  <r>
    <s v="E"/>
    <s v="R"/>
    <s v="OFF"/>
    <d v="2018-08-01T00:00:00"/>
    <x v="0"/>
    <d v="2018-05-01T00:00:00"/>
    <n v="182742.5"/>
    <n v="6395.92"/>
  </r>
  <r>
    <s v="E"/>
    <s v="R"/>
    <s v="MID"/>
    <d v="2018-08-01T00:00:00"/>
    <x v="1"/>
    <d v="2018-05-01T00:00:00"/>
    <n v="55062.46"/>
    <n v="-2863.3"/>
  </r>
  <r>
    <s v="E"/>
    <s v="R"/>
    <s v="MID"/>
    <d v="2018-08-01T00:00:00"/>
    <x v="12"/>
    <d v="2018-05-01T00:00:00"/>
    <n v="52686.3"/>
    <n v="4952.4799999999996"/>
  </r>
  <r>
    <s v="E"/>
    <s v="R"/>
    <s v="MID"/>
    <d v="2018-08-01T00:00:00"/>
    <x v="13"/>
    <d v="2018-05-01T00:00:00"/>
    <n v="2376.16"/>
    <n v="223.43"/>
  </r>
  <r>
    <s v="E"/>
    <s v="R"/>
    <s v="MID"/>
    <d v="2018-08-01T00:00:00"/>
    <x v="0"/>
    <d v="2018-05-01T00:00:00"/>
    <n v="55062.46"/>
    <n v="2863.3"/>
  </r>
  <r>
    <s v="E"/>
    <s v="R"/>
    <s v="ON"/>
    <d v="2018-07-01T00:00:00"/>
    <x v="1"/>
    <d v="2018-05-01T00:00:00"/>
    <n v="544.11"/>
    <n v="-38.630000000000003"/>
  </r>
  <r>
    <s v="E"/>
    <s v="R"/>
    <s v="ON"/>
    <d v="2018-07-01T00:00:00"/>
    <x v="8"/>
    <d v="2018-05-01T00:00:00"/>
    <n v="520.63"/>
    <n v="68.72"/>
  </r>
  <r>
    <s v="E"/>
    <s v="R"/>
    <s v="ON"/>
    <d v="2018-07-01T00:00:00"/>
    <x v="9"/>
    <d v="2018-05-01T00:00:00"/>
    <n v="23.48"/>
    <n v="3.1"/>
  </r>
  <r>
    <s v="E"/>
    <s v="R"/>
    <s v="ON"/>
    <d v="2018-07-01T00:00:00"/>
    <x v="0"/>
    <d v="2018-05-01T00:00:00"/>
    <n v="544.11"/>
    <n v="38.630000000000003"/>
  </r>
  <r>
    <s v="E"/>
    <s v="R"/>
    <s v="OFF"/>
    <d v="2018-07-01T00:00:00"/>
    <x v="1"/>
    <d v="2018-05-01T00:00:00"/>
    <n v="911.78"/>
    <n v="-31.92"/>
  </r>
  <r>
    <s v="E"/>
    <s v="R"/>
    <s v="OFF"/>
    <d v="2018-07-01T00:00:00"/>
    <x v="10"/>
    <d v="2018-05-01T00:00:00"/>
    <n v="872.43"/>
    <n v="56.71"/>
  </r>
  <r>
    <s v="E"/>
    <s v="R"/>
    <s v="OFF"/>
    <d v="2018-07-01T00:00:00"/>
    <x v="11"/>
    <d v="2018-05-01T00:00:00"/>
    <n v="39.35"/>
    <n v="2.56"/>
  </r>
  <r>
    <s v="E"/>
    <s v="R"/>
    <s v="OFF"/>
    <d v="2018-07-01T00:00:00"/>
    <x v="0"/>
    <d v="2018-05-01T00:00:00"/>
    <n v="911.78"/>
    <n v="31.92"/>
  </r>
  <r>
    <s v="E"/>
    <s v="R"/>
    <s v="MID"/>
    <d v="2018-07-01T00:00:00"/>
    <x v="1"/>
    <d v="2018-05-01T00:00:00"/>
    <n v="433.65"/>
    <n v="-22.55"/>
  </r>
  <r>
    <s v="E"/>
    <s v="R"/>
    <s v="MID"/>
    <d v="2018-07-01T00:00:00"/>
    <x v="12"/>
    <d v="2018-05-01T00:00:00"/>
    <n v="414.94"/>
    <n v="39"/>
  </r>
  <r>
    <s v="E"/>
    <s v="R"/>
    <s v="MID"/>
    <d v="2018-07-01T00:00:00"/>
    <x v="13"/>
    <d v="2018-05-01T00:00:00"/>
    <n v="18.71"/>
    <n v="1.76"/>
  </r>
  <r>
    <s v="E"/>
    <s v="R"/>
    <s v="MID"/>
    <d v="2018-07-01T00:00:00"/>
    <x v="0"/>
    <d v="2018-05-01T00:00:00"/>
    <n v="433.65"/>
    <n v="22.55"/>
  </r>
  <r>
    <s v="E"/>
    <s v="C"/>
    <s v="ON"/>
    <d v="2018-07-01T00:00:00"/>
    <x v="1"/>
    <d v="2018-05-01T00:00:00"/>
    <n v="2925.27"/>
    <n v="-207.7"/>
  </r>
  <r>
    <s v="E"/>
    <s v="C"/>
    <s v="ON"/>
    <d v="2018-07-01T00:00:00"/>
    <x v="8"/>
    <d v="2018-05-01T00:00:00"/>
    <n v="2799.04"/>
    <n v="369.47"/>
  </r>
  <r>
    <s v="E"/>
    <s v="C"/>
    <s v="ON"/>
    <d v="2018-07-01T00:00:00"/>
    <x v="9"/>
    <d v="2018-05-01T00:00:00"/>
    <n v="126.23"/>
    <n v="16.670000000000002"/>
  </r>
  <r>
    <s v="E"/>
    <s v="C"/>
    <s v="ON"/>
    <d v="2018-07-01T00:00:00"/>
    <x v="0"/>
    <d v="2018-05-01T00:00:00"/>
    <n v="2925.27"/>
    <n v="207.7"/>
  </r>
  <r>
    <s v="E"/>
    <s v="C"/>
    <s v="OFF"/>
    <d v="2018-07-01T00:00:00"/>
    <x v="11"/>
    <d v="2018-05-01T00:00:00"/>
    <n v="172.94"/>
    <n v="11.24"/>
  </r>
  <r>
    <s v="E"/>
    <s v="C"/>
    <s v="OFF"/>
    <d v="2018-07-01T00:00:00"/>
    <x v="0"/>
    <d v="2018-05-01T00:00:00"/>
    <n v="4007.57"/>
    <n v="140.27000000000001"/>
  </r>
  <r>
    <s v="E"/>
    <s v="C"/>
    <s v="OFF"/>
    <d v="2018-07-01T00:00:00"/>
    <x v="1"/>
    <d v="2018-05-01T00:00:00"/>
    <n v="4007.57"/>
    <n v="-140.27000000000001"/>
  </r>
  <r>
    <s v="E"/>
    <s v="C"/>
    <s v="OFF"/>
    <d v="2018-07-01T00:00:00"/>
    <x v="10"/>
    <d v="2018-05-01T00:00:00"/>
    <n v="3834.63"/>
    <n v="249.25"/>
  </r>
  <r>
    <s v="E"/>
    <s v="C"/>
    <s v="MID"/>
    <d v="2018-07-01T00:00:00"/>
    <x v="1"/>
    <d v="2018-05-01T00:00:00"/>
    <n v="2038.31"/>
    <n v="-105.98"/>
  </r>
  <r>
    <s v="E"/>
    <s v="C"/>
    <s v="MID"/>
    <d v="2018-07-01T00:00:00"/>
    <x v="12"/>
    <d v="2018-05-01T00:00:00"/>
    <n v="1950.34"/>
    <n v="183.34"/>
  </r>
  <r>
    <s v="E"/>
    <s v="C"/>
    <s v="MID"/>
    <d v="2018-07-01T00:00:00"/>
    <x v="13"/>
    <d v="2018-05-01T00:00:00"/>
    <n v="87.97"/>
    <n v="8.27"/>
  </r>
  <r>
    <s v="E"/>
    <s v="C"/>
    <s v="MID"/>
    <d v="2018-07-01T00:00:00"/>
    <x v="0"/>
    <d v="2018-05-01T00:00:00"/>
    <n v="2038.31"/>
    <n v="105.98"/>
  </r>
  <r>
    <s v="E"/>
    <s v="R"/>
    <s v="ON"/>
    <d v="2018-08-01T00:00:00"/>
    <x v="1"/>
    <d v="2018-05-01T00:00:00"/>
    <n v="148183.57"/>
    <n v="-10520.98"/>
  </r>
  <r>
    <s v="E"/>
    <s v="R"/>
    <s v="ON"/>
    <d v="2018-08-01T00:00:00"/>
    <x v="8"/>
    <d v="2018-05-01T00:00:00"/>
    <n v="141788.82"/>
    <n v="18716.009999999998"/>
  </r>
  <r>
    <s v="E"/>
    <s v="R"/>
    <s v="ON"/>
    <d v="2018-08-01T00:00:00"/>
    <x v="9"/>
    <d v="2018-05-01T00:00:00"/>
    <n v="6394.75"/>
    <n v="843.98"/>
  </r>
  <r>
    <s v="E"/>
    <s v="R"/>
    <s v="ON"/>
    <d v="2018-08-01T00:00:00"/>
    <x v="0"/>
    <d v="2018-05-01T00:00:00"/>
    <n v="148183.57"/>
    <n v="10520.98"/>
  </r>
  <r>
    <s v="E"/>
    <s v="R"/>
    <s v="OFF"/>
    <d v="2018-08-01T00:00:00"/>
    <x v="1"/>
    <d v="2018-05-01T00:00:00"/>
    <n v="489652.08"/>
    <n v="-17137.91"/>
  </r>
  <r>
    <s v="E"/>
    <s v="R"/>
    <s v="OFF"/>
    <d v="2018-08-01T00:00:00"/>
    <x v="10"/>
    <d v="2018-05-01T00:00:00"/>
    <n v="468521.74"/>
    <n v="30454.01"/>
  </r>
  <r>
    <s v="E"/>
    <s v="R"/>
    <s v="OFF"/>
    <d v="2018-08-01T00:00:00"/>
    <x v="11"/>
    <d v="2018-05-01T00:00:00"/>
    <n v="21130.34"/>
    <n v="1373.5"/>
  </r>
  <r>
    <s v="E"/>
    <s v="R"/>
    <s v="OFF"/>
    <d v="2018-08-01T00:00:00"/>
    <x v="0"/>
    <d v="2018-05-01T00:00:00"/>
    <n v="489652.08"/>
    <n v="17137.91"/>
  </r>
  <r>
    <s v="E"/>
    <s v="R"/>
    <s v="MID"/>
    <d v="2018-08-01T00:00:00"/>
    <x v="1"/>
    <d v="2018-05-01T00:00:00"/>
    <n v="135395.25"/>
    <n v="-7040.68"/>
  </r>
  <r>
    <s v="E"/>
    <s v="R"/>
    <s v="MID"/>
    <d v="2018-08-01T00:00:00"/>
    <x v="12"/>
    <d v="2018-05-01T00:00:00"/>
    <n v="129552.45"/>
    <n v="12178.06"/>
  </r>
  <r>
    <s v="E"/>
    <s v="R"/>
    <s v="MID"/>
    <d v="2018-08-01T00:00:00"/>
    <x v="13"/>
    <d v="2018-05-01T00:00:00"/>
    <n v="5842.8"/>
    <n v="549.26"/>
  </r>
  <r>
    <s v="E"/>
    <s v="R"/>
    <s v="MID"/>
    <d v="2018-08-01T00:00:00"/>
    <x v="0"/>
    <d v="2018-05-01T00:00:00"/>
    <n v="135395.25"/>
    <n v="7040.68"/>
  </r>
  <r>
    <s v="E"/>
    <s v="R"/>
    <s v="ON"/>
    <d v="2018-08-01T00:00:00"/>
    <x v="1"/>
    <d v="2018-05-01T00:00:00"/>
    <n v="176773.03"/>
    <n v="-12550.81"/>
  </r>
  <r>
    <s v="E"/>
    <s v="R"/>
    <s v="ON"/>
    <d v="2018-08-01T00:00:00"/>
    <x v="8"/>
    <d v="2018-05-01T00:00:00"/>
    <n v="169144.67"/>
    <n v="22327.08"/>
  </r>
  <r>
    <s v="E"/>
    <s v="R"/>
    <s v="ON"/>
    <d v="2018-08-01T00:00:00"/>
    <x v="9"/>
    <d v="2018-05-01T00:00:00"/>
    <n v="7628.36"/>
    <n v="1006.99"/>
  </r>
  <r>
    <s v="E"/>
    <s v="R"/>
    <s v="ON"/>
    <d v="2018-08-01T00:00:00"/>
    <x v="0"/>
    <d v="2018-05-01T00:00:00"/>
    <n v="176773.03"/>
    <n v="12550.81"/>
  </r>
  <r>
    <s v="E"/>
    <s v="R"/>
    <s v="OFF"/>
    <d v="2018-08-01T00:00:00"/>
    <x v="1"/>
    <d v="2018-05-01T00:00:00"/>
    <n v="586605.98"/>
    <n v="-20531.32"/>
  </r>
  <r>
    <s v="E"/>
    <s v="R"/>
    <s v="OFF"/>
    <d v="2018-08-01T00:00:00"/>
    <x v="10"/>
    <d v="2018-05-01T00:00:00"/>
    <n v="561291.65"/>
    <n v="36484.06"/>
  </r>
  <r>
    <s v="E"/>
    <s v="R"/>
    <s v="OFF"/>
    <d v="2018-08-01T00:00:00"/>
    <x v="11"/>
    <d v="2018-05-01T00:00:00"/>
    <n v="25314.33"/>
    <n v="1645.47"/>
  </r>
  <r>
    <s v="E"/>
    <s v="R"/>
    <s v="OFF"/>
    <d v="2018-08-01T00:00:00"/>
    <x v="0"/>
    <d v="2018-05-01T00:00:00"/>
    <n v="586605.98"/>
    <n v="20531.32"/>
  </r>
  <r>
    <s v="E"/>
    <s v="R"/>
    <s v="MID"/>
    <d v="2018-08-01T00:00:00"/>
    <x v="1"/>
    <d v="2018-05-01T00:00:00"/>
    <n v="166136.10999999999"/>
    <n v="-8639.0300000000007"/>
  </r>
  <r>
    <s v="E"/>
    <s v="R"/>
    <s v="MID"/>
    <d v="2018-08-01T00:00:00"/>
    <x v="12"/>
    <d v="2018-05-01T00:00:00"/>
    <n v="158966.60999999999"/>
    <n v="14942.8"/>
  </r>
  <r>
    <s v="E"/>
    <s v="R"/>
    <s v="MID"/>
    <d v="2018-08-01T00:00:00"/>
    <x v="13"/>
    <d v="2018-05-01T00:00:00"/>
    <n v="7169.5"/>
    <n v="673.88"/>
  </r>
  <r>
    <s v="E"/>
    <s v="R"/>
    <s v="MID"/>
    <d v="2018-08-01T00:00:00"/>
    <x v="0"/>
    <d v="2018-05-01T00:00:00"/>
    <n v="166136.10999999999"/>
    <n v="8639.0300000000007"/>
  </r>
  <r>
    <s v="E"/>
    <s v="R"/>
    <s v="ON"/>
    <d v="2018-07-01T00:00:00"/>
    <x v="1"/>
    <d v="2018-05-01T00:00:00"/>
    <n v="52719.75"/>
    <n v="-3743.18"/>
  </r>
  <r>
    <s v="E"/>
    <s v="R"/>
    <s v="ON"/>
    <d v="2018-07-01T00:00:00"/>
    <x v="8"/>
    <d v="2018-05-01T00:00:00"/>
    <n v="50444.65"/>
    <n v="6658.68"/>
  </r>
  <r>
    <s v="E"/>
    <s v="R"/>
    <s v="ON"/>
    <d v="2018-07-01T00:00:00"/>
    <x v="9"/>
    <d v="2018-05-01T00:00:00"/>
    <n v="2275.1"/>
    <n v="300.33"/>
  </r>
  <r>
    <s v="E"/>
    <s v="R"/>
    <s v="ON"/>
    <d v="2018-07-01T00:00:00"/>
    <x v="1"/>
    <d v="2018-05-01T00:00:00"/>
    <n v="98713.21"/>
    <n v="-7008.64"/>
  </r>
  <r>
    <s v="E"/>
    <s v="R"/>
    <s v="ON"/>
    <d v="2018-07-01T00:00:00"/>
    <x v="8"/>
    <d v="2018-05-01T00:00:00"/>
    <n v="94453.51"/>
    <n v="12467.82"/>
  </r>
  <r>
    <s v="E"/>
    <s v="R"/>
    <s v="ON"/>
    <d v="2018-07-01T00:00:00"/>
    <x v="9"/>
    <d v="2018-05-01T00:00:00"/>
    <n v="4259.7"/>
    <n v="562.41999999999996"/>
  </r>
  <r>
    <s v="E"/>
    <s v="R"/>
    <s v="ON"/>
    <d v="2018-07-01T00:00:00"/>
    <x v="0"/>
    <d v="2018-05-01T00:00:00"/>
    <n v="98713.21"/>
    <n v="7008.64"/>
  </r>
  <r>
    <s v="E"/>
    <s v="R"/>
    <s v="OFF"/>
    <d v="2018-07-01T00:00:00"/>
    <x v="1"/>
    <d v="2018-05-01T00:00:00"/>
    <n v="388221.07"/>
    <n v="-13587.74"/>
  </r>
  <r>
    <s v="E"/>
    <s v="R"/>
    <s v="OFF"/>
    <d v="2018-07-01T00:00:00"/>
    <x v="10"/>
    <d v="2018-05-01T00:00:00"/>
    <n v="371467.91"/>
    <n v="24145.34"/>
  </r>
  <r>
    <s v="E"/>
    <s v="R"/>
    <s v="OFF"/>
    <d v="2018-07-01T00:00:00"/>
    <x v="11"/>
    <d v="2018-05-01T00:00:00"/>
    <n v="16753.16"/>
    <n v="1088.98"/>
  </r>
  <r>
    <s v="E"/>
    <s v="R"/>
    <s v="OFF"/>
    <d v="2018-07-01T00:00:00"/>
    <x v="0"/>
    <d v="2018-05-01T00:00:00"/>
    <n v="388221.07"/>
    <n v="13587.74"/>
  </r>
  <r>
    <s v="E"/>
    <s v="R"/>
    <s v="MID"/>
    <d v="2018-07-01T00:00:00"/>
    <x v="1"/>
    <d v="2018-05-01T00:00:00"/>
    <n v="92391.92"/>
    <n v="-4804.42"/>
  </r>
  <r>
    <s v="E"/>
    <s v="R"/>
    <s v="MID"/>
    <d v="2018-07-01T00:00:00"/>
    <x v="12"/>
    <d v="2018-05-01T00:00:00"/>
    <n v="88404.93"/>
    <n v="8310.0499999999993"/>
  </r>
  <r>
    <s v="E"/>
    <s v="R"/>
    <s v="MID"/>
    <d v="2018-07-01T00:00:00"/>
    <x v="13"/>
    <d v="2018-05-01T00:00:00"/>
    <n v="3986.99"/>
    <n v="374.77"/>
  </r>
  <r>
    <s v="E"/>
    <s v="R"/>
    <s v="MID"/>
    <d v="2018-07-01T00:00:00"/>
    <x v="0"/>
    <d v="2018-05-01T00:00:00"/>
    <n v="92391.92"/>
    <n v="4804.42"/>
  </r>
  <r>
    <s v="E"/>
    <s v="R"/>
    <s v="ON"/>
    <d v="2018-07-01T00:00:00"/>
    <x v="1"/>
    <d v="2018-05-01T00:00:00"/>
    <n v="29.48"/>
    <n v="-2.09"/>
  </r>
  <r>
    <s v="E"/>
    <s v="R"/>
    <s v="ON"/>
    <d v="2018-07-01T00:00:00"/>
    <x v="8"/>
    <d v="2018-05-01T00:00:00"/>
    <n v="28.21"/>
    <n v="3.72"/>
  </r>
  <r>
    <s v="E"/>
    <s v="R"/>
    <s v="ON"/>
    <d v="2018-07-01T00:00:00"/>
    <x v="9"/>
    <d v="2018-05-01T00:00:00"/>
    <n v="1.27"/>
    <n v="0.17"/>
  </r>
  <r>
    <s v="E"/>
    <s v="R"/>
    <s v="ON"/>
    <d v="2018-07-01T00:00:00"/>
    <x v="0"/>
    <d v="2018-05-01T00:00:00"/>
    <n v="29.48"/>
    <n v="2.09"/>
  </r>
  <r>
    <s v="E"/>
    <s v="R"/>
    <s v="OFF"/>
    <d v="2018-07-01T00:00:00"/>
    <x v="1"/>
    <d v="2018-05-01T00:00:00"/>
    <n v="104.98"/>
    <n v="-3.68"/>
  </r>
  <r>
    <s v="E"/>
    <s v="R"/>
    <s v="OFF"/>
    <d v="2018-07-01T00:00:00"/>
    <x v="10"/>
    <d v="2018-05-01T00:00:00"/>
    <n v="100.45"/>
    <n v="6.53"/>
  </r>
  <r>
    <s v="E"/>
    <s v="R"/>
    <s v="OFF"/>
    <d v="2018-07-01T00:00:00"/>
    <x v="11"/>
    <d v="2018-05-01T00:00:00"/>
    <n v="4.53"/>
    <n v="0.28999999999999998"/>
  </r>
  <r>
    <s v="E"/>
    <s v="R"/>
    <s v="OFF"/>
    <d v="2018-07-01T00:00:00"/>
    <x v="0"/>
    <d v="2018-05-01T00:00:00"/>
    <n v="104.98"/>
    <n v="3.68"/>
  </r>
  <r>
    <s v="E"/>
    <s v="R"/>
    <s v="MID"/>
    <d v="2018-07-01T00:00:00"/>
    <x v="1"/>
    <d v="2018-05-01T00:00:00"/>
    <n v="29.62"/>
    <n v="-1.54"/>
  </r>
  <r>
    <s v="E"/>
    <s v="R"/>
    <s v="MID"/>
    <d v="2018-07-01T00:00:00"/>
    <x v="12"/>
    <d v="2018-05-01T00:00:00"/>
    <n v="28.34"/>
    <n v="2.66"/>
  </r>
  <r>
    <s v="E"/>
    <s v="R"/>
    <s v="MID"/>
    <d v="2018-07-01T00:00:00"/>
    <x v="13"/>
    <d v="2018-05-01T00:00:00"/>
    <n v="1.28"/>
    <n v="0.12"/>
  </r>
  <r>
    <s v="E"/>
    <s v="R"/>
    <s v="MID"/>
    <d v="2018-07-01T00:00:00"/>
    <x v="0"/>
    <d v="2018-05-01T00:00:00"/>
    <n v="29.62"/>
    <n v="1.54"/>
  </r>
  <r>
    <s v="E"/>
    <s v="R"/>
    <s v="ON"/>
    <d v="2018-07-01T00:00:00"/>
    <x v="1"/>
    <d v="2018-05-01T00:00:00"/>
    <n v="133.66"/>
    <n v="-9.49"/>
  </r>
  <r>
    <s v="E"/>
    <s v="R"/>
    <s v="ON"/>
    <d v="2018-07-01T00:00:00"/>
    <x v="8"/>
    <d v="2018-05-01T00:00:00"/>
    <n v="127.89"/>
    <n v="16.88"/>
  </r>
  <r>
    <s v="E"/>
    <s v="R"/>
    <s v="ON"/>
    <d v="2018-07-01T00:00:00"/>
    <x v="9"/>
    <d v="2018-05-01T00:00:00"/>
    <n v="5.77"/>
    <n v="0.76"/>
  </r>
  <r>
    <s v="E"/>
    <s v="R"/>
    <s v="ON"/>
    <d v="2018-07-01T00:00:00"/>
    <x v="0"/>
    <d v="2018-05-01T00:00:00"/>
    <n v="133.66"/>
    <n v="9.49"/>
  </r>
  <r>
    <s v="E"/>
    <s v="R"/>
    <s v="OFF"/>
    <d v="2018-07-01T00:00:00"/>
    <x v="1"/>
    <d v="2018-05-01T00:00:00"/>
    <n v="494.03"/>
    <n v="-17.29"/>
  </r>
  <r>
    <s v="E"/>
    <s v="R"/>
    <s v="OFF"/>
    <d v="2018-07-01T00:00:00"/>
    <x v="10"/>
    <d v="2018-05-01T00:00:00"/>
    <n v="472.71"/>
    <n v="30.73"/>
  </r>
  <r>
    <s v="E"/>
    <s v="R"/>
    <s v="OFF"/>
    <d v="2018-07-01T00:00:00"/>
    <x v="11"/>
    <d v="2018-05-01T00:00:00"/>
    <n v="21.32"/>
    <n v="1.39"/>
  </r>
  <r>
    <s v="E"/>
    <s v="R"/>
    <s v="OFF"/>
    <d v="2018-07-01T00:00:00"/>
    <x v="0"/>
    <d v="2018-05-01T00:00:00"/>
    <n v="494.03"/>
    <n v="17.29"/>
  </r>
  <r>
    <s v="E"/>
    <s v="R"/>
    <s v="MID"/>
    <d v="2018-07-01T00:00:00"/>
    <x v="1"/>
    <d v="2018-05-01T00:00:00"/>
    <n v="130.01"/>
    <n v="-6.76"/>
  </r>
  <r>
    <s v="E"/>
    <s v="R"/>
    <s v="MID"/>
    <d v="2018-07-01T00:00:00"/>
    <x v="12"/>
    <d v="2018-05-01T00:00:00"/>
    <n v="124.4"/>
    <n v="11.69"/>
  </r>
  <r>
    <s v="E"/>
    <s v="R"/>
    <s v="MID"/>
    <d v="2018-07-01T00:00:00"/>
    <x v="13"/>
    <d v="2018-05-01T00:00:00"/>
    <n v="5.61"/>
    <n v="0.53"/>
  </r>
  <r>
    <s v="E"/>
    <s v="R"/>
    <s v="MID"/>
    <d v="2018-07-01T00:00:00"/>
    <x v="0"/>
    <d v="2018-05-01T00:00:00"/>
    <n v="130.01"/>
    <n v="6.76"/>
  </r>
  <r>
    <s v="E"/>
    <s v="C"/>
    <s v="ON"/>
    <d v="2019-01-01T00:00:00"/>
    <x v="1"/>
    <d v="2018-11-01T00:00:00"/>
    <n v="5946.22"/>
    <n v="-422.18"/>
  </r>
  <r>
    <s v="E"/>
    <s v="C"/>
    <s v="ON"/>
    <d v="2019-01-01T00:00:00"/>
    <x v="0"/>
    <d v="2018-11-01T00:00:00"/>
    <n v="5946.22"/>
    <n v="422.18"/>
  </r>
  <r>
    <s v="E"/>
    <s v="C"/>
    <s v="ON"/>
    <d v="2019-01-01T00:00:00"/>
    <x v="2"/>
    <d v="2018-11-01T00:00:00"/>
    <n v="5706"/>
    <n v="753.19"/>
  </r>
  <r>
    <s v="E"/>
    <s v="C"/>
    <s v="ON"/>
    <d v="2019-01-01T00:00:00"/>
    <x v="3"/>
    <d v="2018-11-01T00:00:00"/>
    <n v="240.22"/>
    <n v="31.71"/>
  </r>
  <r>
    <s v="E"/>
    <s v="C"/>
    <s v="OFF"/>
    <d v="2019-01-01T00:00:00"/>
    <x v="0"/>
    <d v="2018-11-01T00:00:00"/>
    <n v="21801.78"/>
    <n v="763.14"/>
  </r>
  <r>
    <s v="E"/>
    <s v="C"/>
    <s v="OFF"/>
    <d v="2019-01-01T00:00:00"/>
    <x v="6"/>
    <d v="2018-11-01T00:00:00"/>
    <n v="20921"/>
    <n v="1359.95"/>
  </r>
  <r>
    <s v="E"/>
    <s v="C"/>
    <s v="OFF"/>
    <d v="2019-01-01T00:00:00"/>
    <x v="7"/>
    <d v="2018-11-01T00:00:00"/>
    <n v="880.78"/>
    <n v="57.26"/>
  </r>
  <r>
    <s v="E"/>
    <s v="C"/>
    <s v="OFF"/>
    <d v="2019-01-01T00:00:00"/>
    <x v="1"/>
    <d v="2018-11-01T00:00:00"/>
    <n v="21801.78"/>
    <n v="-763.14"/>
  </r>
  <r>
    <s v="E"/>
    <s v="C"/>
    <s v="MID"/>
    <d v="2019-01-01T00:00:00"/>
    <x v="0"/>
    <d v="2018-11-01T00:00:00"/>
    <n v="5908.72"/>
    <n v="307.22000000000003"/>
  </r>
  <r>
    <s v="E"/>
    <s v="C"/>
    <s v="MID"/>
    <d v="2019-01-01T00:00:00"/>
    <x v="4"/>
    <d v="2018-11-01T00:00:00"/>
    <n v="5670"/>
    <n v="532.95000000000005"/>
  </r>
  <r>
    <s v="E"/>
    <s v="C"/>
    <s v="MID"/>
    <d v="2019-01-01T00:00:00"/>
    <x v="5"/>
    <d v="2018-11-01T00:00:00"/>
    <n v="238.72"/>
    <n v="22.44"/>
  </r>
  <r>
    <s v="E"/>
    <s v="C"/>
    <s v="MID"/>
    <d v="2019-01-01T00:00:00"/>
    <x v="1"/>
    <d v="2018-11-01T00:00:00"/>
    <n v="5908.72"/>
    <n v="-307.22000000000003"/>
  </r>
  <r>
    <s v="E"/>
    <s v="C"/>
    <s v="ON"/>
    <d v="2018-11-01T00:00:00"/>
    <x v="1"/>
    <d v="2018-11-01T00:00:00"/>
    <n v="721.78"/>
    <n v="-51.24"/>
  </r>
  <r>
    <s v="E"/>
    <s v="C"/>
    <s v="ON"/>
    <d v="2018-11-01T00:00:00"/>
    <x v="2"/>
    <d v="2018-11-01T00:00:00"/>
    <n v="690.63"/>
    <n v="91.16"/>
  </r>
  <r>
    <s v="E"/>
    <s v="C"/>
    <s v="ON"/>
    <d v="2018-11-01T00:00:00"/>
    <x v="3"/>
    <d v="2018-11-01T00:00:00"/>
    <n v="31.15"/>
    <n v="4.1100000000000003"/>
  </r>
  <r>
    <s v="E"/>
    <s v="C"/>
    <s v="ON"/>
    <d v="2018-11-01T00:00:00"/>
    <x v="0"/>
    <d v="2018-11-01T00:00:00"/>
    <n v="721.78"/>
    <n v="51.24"/>
  </r>
  <r>
    <s v="E"/>
    <s v="C"/>
    <s v="ON"/>
    <d v="2018-11-01T00:00:00"/>
    <x v="0"/>
    <d v="2018-05-01T00:00:00"/>
    <n v="2075.56"/>
    <n v="147.37"/>
  </r>
  <r>
    <s v="E"/>
    <s v="C"/>
    <s v="ON"/>
    <d v="2018-11-01T00:00:00"/>
    <x v="8"/>
    <d v="2018-05-01T00:00:00"/>
    <n v="1986"/>
    <n v="262.14999999999998"/>
  </r>
  <r>
    <s v="E"/>
    <s v="C"/>
    <s v="ON"/>
    <d v="2018-11-01T00:00:00"/>
    <x v="9"/>
    <d v="2018-05-01T00:00:00"/>
    <n v="89.56"/>
    <n v="11.81"/>
  </r>
  <r>
    <s v="E"/>
    <s v="C"/>
    <s v="ON"/>
    <d v="2018-11-01T00:00:00"/>
    <x v="1"/>
    <d v="2018-05-01T00:00:00"/>
    <n v="2075.56"/>
    <n v="-147.37"/>
  </r>
  <r>
    <s v="E"/>
    <s v="C"/>
    <s v="OFF"/>
    <d v="2018-11-01T00:00:00"/>
    <x v="0"/>
    <d v="2018-11-01T00:00:00"/>
    <n v="965.64"/>
    <n v="33.799999999999997"/>
  </r>
  <r>
    <s v="E"/>
    <s v="C"/>
    <s v="OFF"/>
    <d v="2018-11-01T00:00:00"/>
    <x v="6"/>
    <d v="2018-11-01T00:00:00"/>
    <n v="923.97"/>
    <n v="60.06"/>
  </r>
  <r>
    <s v="E"/>
    <s v="C"/>
    <s v="OFF"/>
    <d v="2018-11-01T00:00:00"/>
    <x v="7"/>
    <d v="2018-11-01T00:00:00"/>
    <n v="41.67"/>
    <n v="2.71"/>
  </r>
  <r>
    <s v="E"/>
    <s v="C"/>
    <s v="OFF"/>
    <d v="2018-11-01T00:00:00"/>
    <x v="1"/>
    <d v="2018-11-01T00:00:00"/>
    <n v="965.64"/>
    <n v="-33.799999999999997"/>
  </r>
  <r>
    <s v="E"/>
    <s v="C"/>
    <s v="OFF"/>
    <d v="2018-11-01T00:00:00"/>
    <x v="1"/>
    <d v="2018-05-01T00:00:00"/>
    <n v="2775.79"/>
    <n v="-97.17"/>
  </r>
  <r>
    <s v="E"/>
    <s v="C"/>
    <s v="OFF"/>
    <d v="2018-11-01T00:00:00"/>
    <x v="0"/>
    <d v="2018-05-01T00:00:00"/>
    <n v="2775.79"/>
    <n v="97.17"/>
  </r>
  <r>
    <s v="E"/>
    <s v="C"/>
    <s v="OFF"/>
    <d v="2018-11-01T00:00:00"/>
    <x v="10"/>
    <d v="2018-05-01T00:00:00"/>
    <n v="2656"/>
    <n v="172.65"/>
  </r>
  <r>
    <s v="E"/>
    <s v="C"/>
    <s v="OFF"/>
    <d v="2018-11-01T00:00:00"/>
    <x v="11"/>
    <d v="2018-05-01T00:00:00"/>
    <n v="119.79"/>
    <n v="7.79"/>
  </r>
  <r>
    <s v="E"/>
    <s v="C"/>
    <s v="MID"/>
    <d v="2018-11-01T00:00:00"/>
    <x v="0"/>
    <d v="2018-11-01T00:00:00"/>
    <n v="634.75"/>
    <n v="33"/>
  </r>
  <r>
    <s v="E"/>
    <s v="C"/>
    <s v="MID"/>
    <d v="2018-11-01T00:00:00"/>
    <x v="4"/>
    <d v="2018-11-01T00:00:00"/>
    <n v="607.36"/>
    <n v="57.09"/>
  </r>
  <r>
    <s v="E"/>
    <s v="C"/>
    <s v="MID"/>
    <d v="2018-11-01T00:00:00"/>
    <x v="5"/>
    <d v="2018-11-01T00:00:00"/>
    <n v="27.39"/>
    <n v="2.57"/>
  </r>
  <r>
    <s v="E"/>
    <s v="C"/>
    <s v="MID"/>
    <d v="2018-11-01T00:00:00"/>
    <x v="1"/>
    <d v="2018-11-01T00:00:00"/>
    <n v="634.75"/>
    <n v="-33"/>
  </r>
  <r>
    <s v="E"/>
    <s v="C"/>
    <s v="MID"/>
    <d v="2018-11-01T00:00:00"/>
    <x v="12"/>
    <d v="2018-05-01T00:00:00"/>
    <n v="1748"/>
    <n v="164.32"/>
  </r>
  <r>
    <s v="E"/>
    <s v="C"/>
    <s v="MID"/>
    <d v="2018-11-01T00:00:00"/>
    <x v="13"/>
    <d v="2018-05-01T00:00:00"/>
    <n v="78.84"/>
    <n v="7.41"/>
  </r>
  <r>
    <s v="E"/>
    <s v="C"/>
    <s v="MID"/>
    <d v="2018-11-01T00:00:00"/>
    <x v="0"/>
    <d v="2018-05-01T00:00:00"/>
    <n v="1826.84"/>
    <n v="95"/>
  </r>
  <r>
    <s v="E"/>
    <s v="C"/>
    <s v="MID"/>
    <d v="2018-11-01T00:00:00"/>
    <x v="1"/>
    <d v="2018-05-01T00:00:00"/>
    <n v="1826.84"/>
    <n v="-95"/>
  </r>
  <r>
    <s v="E"/>
    <s v="C"/>
    <s v="ON"/>
    <d v="2019-01-01T00:00:00"/>
    <x v="1"/>
    <d v="2018-11-01T00:00:00"/>
    <n v="34864.39"/>
    <n v="-2475.33"/>
  </r>
  <r>
    <s v="E"/>
    <s v="C"/>
    <s v="ON"/>
    <d v="2019-01-01T00:00:00"/>
    <x v="2"/>
    <d v="2018-11-01T00:00:00"/>
    <n v="33359.85"/>
    <n v="4403.5200000000004"/>
  </r>
  <r>
    <s v="E"/>
    <s v="C"/>
    <s v="ON"/>
    <d v="2019-01-01T00:00:00"/>
    <x v="3"/>
    <d v="2018-11-01T00:00:00"/>
    <n v="1504.54"/>
    <n v="198.55"/>
  </r>
  <r>
    <s v="E"/>
    <s v="C"/>
    <s v="ON"/>
    <d v="2019-01-01T00:00:00"/>
    <x v="0"/>
    <d v="2018-11-01T00:00:00"/>
    <n v="34864.39"/>
    <n v="2475.33"/>
  </r>
  <r>
    <s v="E"/>
    <s v="C"/>
    <s v="OFF"/>
    <d v="2019-01-01T00:00:00"/>
    <x v="1"/>
    <d v="2018-11-01T00:00:00"/>
    <n v="130110.21"/>
    <n v="-4553.88"/>
  </r>
  <r>
    <s v="E"/>
    <s v="C"/>
    <s v="OFF"/>
    <d v="2019-01-01T00:00:00"/>
    <x v="6"/>
    <d v="2018-11-01T00:00:00"/>
    <n v="124495.52"/>
    <n v="8092.19"/>
  </r>
  <r>
    <s v="E"/>
    <s v="C"/>
    <s v="OFF"/>
    <d v="2019-01-01T00:00:00"/>
    <x v="7"/>
    <d v="2018-11-01T00:00:00"/>
    <n v="5614.69"/>
    <n v="364.92"/>
  </r>
  <r>
    <s v="E"/>
    <s v="C"/>
    <s v="OFF"/>
    <d v="2019-01-01T00:00:00"/>
    <x v="0"/>
    <d v="2018-11-01T00:00:00"/>
    <n v="130110.21"/>
    <n v="4553.88"/>
  </r>
  <r>
    <s v="E"/>
    <s v="C"/>
    <s v="MID"/>
    <d v="2019-01-01T00:00:00"/>
    <x v="1"/>
    <d v="2018-11-01T00:00:00"/>
    <n v="39241.68"/>
    <n v="-2040.63"/>
  </r>
  <r>
    <s v="E"/>
    <s v="C"/>
    <s v="MID"/>
    <d v="2019-01-01T00:00:00"/>
    <x v="4"/>
    <d v="2018-11-01T00:00:00"/>
    <n v="37548.269999999997"/>
    <n v="3529.5"/>
  </r>
  <r>
    <s v="E"/>
    <s v="C"/>
    <s v="MID"/>
    <d v="2019-01-01T00:00:00"/>
    <x v="5"/>
    <d v="2018-11-01T00:00:00"/>
    <n v="1693.41"/>
    <n v="159.18"/>
  </r>
  <r>
    <s v="E"/>
    <s v="C"/>
    <s v="MID"/>
    <d v="2019-01-01T00:00:00"/>
    <x v="0"/>
    <d v="2018-11-01T00:00:00"/>
    <n v="39241.68"/>
    <n v="2040.63"/>
  </r>
  <r>
    <s v="E"/>
    <s v="R"/>
    <s v="ON"/>
    <d v="2019-01-01T00:00:00"/>
    <x v="1"/>
    <d v="2018-11-01T00:00:00"/>
    <n v="58827.25"/>
    <n v="-4176.88"/>
  </r>
  <r>
    <s v="E"/>
    <s v="R"/>
    <s v="ON"/>
    <d v="2019-01-01T00:00:00"/>
    <x v="2"/>
    <d v="2018-11-01T00:00:00"/>
    <n v="56289.09"/>
    <n v="7430.17"/>
  </r>
  <r>
    <s v="E"/>
    <s v="R"/>
    <s v="ON"/>
    <d v="2019-01-01T00:00:00"/>
    <x v="3"/>
    <d v="2018-11-01T00:00:00"/>
    <n v="2538.16"/>
    <n v="334.96"/>
  </r>
  <r>
    <s v="E"/>
    <s v="R"/>
    <s v="ON"/>
    <d v="2019-01-01T00:00:00"/>
    <x v="0"/>
    <d v="2018-11-01T00:00:00"/>
    <n v="58827.25"/>
    <n v="4176.88"/>
  </r>
  <r>
    <s v="E"/>
    <s v="R"/>
    <s v="OFF"/>
    <d v="2019-01-01T00:00:00"/>
    <x v="1"/>
    <d v="2018-11-01T00:00:00"/>
    <n v="214337.6"/>
    <n v="-7501.84"/>
  </r>
  <r>
    <s v="E"/>
    <s v="R"/>
    <s v="OFF"/>
    <d v="2019-01-01T00:00:00"/>
    <x v="6"/>
    <d v="2018-11-01T00:00:00"/>
    <n v="205089.5"/>
    <n v="13330.85"/>
  </r>
  <r>
    <s v="E"/>
    <s v="R"/>
    <s v="OFF"/>
    <d v="2019-01-01T00:00:00"/>
    <x v="7"/>
    <d v="2018-11-01T00:00:00"/>
    <n v="9248.1"/>
    <n v="601.17999999999995"/>
  </r>
  <r>
    <s v="E"/>
    <s v="R"/>
    <s v="OFF"/>
    <d v="2019-01-01T00:00:00"/>
    <x v="0"/>
    <d v="2018-11-01T00:00:00"/>
    <n v="214337.6"/>
    <n v="7501.84"/>
  </r>
  <r>
    <s v="E"/>
    <s v="R"/>
    <s v="MID"/>
    <d v="2019-01-01T00:00:00"/>
    <x v="1"/>
    <d v="2018-11-01T00:00:00"/>
    <n v="52580.11"/>
    <n v="-2734.06"/>
  </r>
  <r>
    <s v="E"/>
    <s v="R"/>
    <s v="MID"/>
    <d v="2019-01-01T00:00:00"/>
    <x v="4"/>
    <d v="2018-11-01T00:00:00"/>
    <n v="50311.15"/>
    <n v="4729.22"/>
  </r>
  <r>
    <s v="E"/>
    <s v="R"/>
    <s v="MID"/>
    <d v="2019-01-01T00:00:00"/>
    <x v="5"/>
    <d v="2018-11-01T00:00:00"/>
    <n v="2268.96"/>
    <n v="213.26"/>
  </r>
  <r>
    <s v="E"/>
    <s v="R"/>
    <s v="MID"/>
    <d v="2019-01-01T00:00:00"/>
    <x v="0"/>
    <d v="2018-11-01T00:00:00"/>
    <n v="52580.11"/>
    <n v="2734.06"/>
  </r>
  <r>
    <s v="E"/>
    <s v="C"/>
    <s v="ON"/>
    <d v="2019-01-01T00:00:00"/>
    <x v="1"/>
    <d v="2018-11-01T00:00:00"/>
    <n v="1009.18"/>
    <n v="-71.64"/>
  </r>
  <r>
    <s v="E"/>
    <s v="C"/>
    <s v="ON"/>
    <d v="2019-01-01T00:00:00"/>
    <x v="2"/>
    <d v="2018-11-01T00:00:00"/>
    <n v="965.62"/>
    <n v="127.47"/>
  </r>
  <r>
    <s v="E"/>
    <s v="C"/>
    <s v="ON"/>
    <d v="2019-01-01T00:00:00"/>
    <x v="3"/>
    <d v="2018-11-01T00:00:00"/>
    <n v="43.56"/>
    <n v="5.75"/>
  </r>
  <r>
    <s v="E"/>
    <s v="C"/>
    <s v="ON"/>
    <d v="2019-01-01T00:00:00"/>
    <x v="0"/>
    <d v="2018-11-01T00:00:00"/>
    <n v="1009.18"/>
    <n v="71.64"/>
  </r>
  <r>
    <s v="E"/>
    <s v="C"/>
    <s v="OFF"/>
    <d v="2019-01-01T00:00:00"/>
    <x v="1"/>
    <d v="2018-11-01T00:00:00"/>
    <n v="5537.54"/>
    <n v="-193.78"/>
  </r>
  <r>
    <s v="E"/>
    <s v="C"/>
    <s v="OFF"/>
    <d v="2019-01-01T00:00:00"/>
    <x v="6"/>
    <d v="2018-11-01T00:00:00"/>
    <n v="5298.57"/>
    <n v="344.4"/>
  </r>
  <r>
    <s v="E"/>
    <s v="C"/>
    <s v="OFF"/>
    <d v="2019-01-01T00:00:00"/>
    <x v="7"/>
    <d v="2018-11-01T00:00:00"/>
    <n v="238.97"/>
    <n v="15.53"/>
  </r>
  <r>
    <s v="E"/>
    <s v="C"/>
    <s v="OFF"/>
    <d v="2019-01-01T00:00:00"/>
    <x v="0"/>
    <d v="2018-11-01T00:00:00"/>
    <n v="5537.54"/>
    <n v="193.78"/>
  </r>
  <r>
    <s v="E"/>
    <s v="C"/>
    <s v="MID"/>
    <d v="2019-01-01T00:00:00"/>
    <x v="1"/>
    <d v="2018-11-01T00:00:00"/>
    <n v="612.45000000000005"/>
    <n v="-31.86"/>
  </r>
  <r>
    <s v="E"/>
    <s v="C"/>
    <s v="MID"/>
    <d v="2019-01-01T00:00:00"/>
    <x v="4"/>
    <d v="2018-11-01T00:00:00"/>
    <n v="586.02"/>
    <n v="55.11"/>
  </r>
  <r>
    <s v="E"/>
    <s v="C"/>
    <s v="MID"/>
    <d v="2019-01-01T00:00:00"/>
    <x v="5"/>
    <d v="2018-11-01T00:00:00"/>
    <n v="26.43"/>
    <n v="2.4900000000000002"/>
  </r>
  <r>
    <s v="E"/>
    <s v="C"/>
    <s v="MID"/>
    <d v="2019-01-01T00:00:00"/>
    <x v="0"/>
    <d v="2018-11-01T00:00:00"/>
    <n v="612.45000000000005"/>
    <n v="31.86"/>
  </r>
  <r>
    <s v="E"/>
    <s v="R"/>
    <s v="ON"/>
    <d v="2019-01-01T00:00:00"/>
    <x v="1"/>
    <d v="2018-11-01T00:00:00"/>
    <n v="75927.72"/>
    <n v="-5391.21"/>
  </r>
  <r>
    <s v="E"/>
    <s v="R"/>
    <s v="ON"/>
    <d v="2019-01-01T00:00:00"/>
    <x v="2"/>
    <d v="2018-11-01T00:00:00"/>
    <n v="72962.59"/>
    <n v="9630.9599999999991"/>
  </r>
  <r>
    <s v="E"/>
    <s v="R"/>
    <s v="ON"/>
    <d v="2019-01-01T00:00:00"/>
    <x v="3"/>
    <d v="2018-11-01T00:00:00"/>
    <n v="2965.13"/>
    <n v="391.42"/>
  </r>
  <r>
    <s v="E"/>
    <s v="R"/>
    <s v="ON"/>
    <d v="2019-01-01T00:00:00"/>
    <x v="0"/>
    <d v="2018-11-01T00:00:00"/>
    <n v="75927.72"/>
    <n v="5391.21"/>
  </r>
  <r>
    <s v="E"/>
    <s v="R"/>
    <s v="OFF"/>
    <d v="2019-01-01T00:00:00"/>
    <x v="1"/>
    <d v="2018-11-01T00:00:00"/>
    <n v="286640.12"/>
    <n v="-10034.280000000001"/>
  </r>
  <r>
    <s v="E"/>
    <s v="R"/>
    <s v="OFF"/>
    <d v="2019-01-01T00:00:00"/>
    <x v="6"/>
    <d v="2018-11-01T00:00:00"/>
    <n v="275446.11"/>
    <n v="17905.91"/>
  </r>
  <r>
    <s v="E"/>
    <s v="R"/>
    <s v="OFF"/>
    <d v="2019-01-01T00:00:00"/>
    <x v="7"/>
    <d v="2018-11-01T00:00:00"/>
    <n v="11194.01"/>
    <n v="727.62"/>
  </r>
  <r>
    <s v="E"/>
    <s v="R"/>
    <s v="OFF"/>
    <d v="2019-01-01T00:00:00"/>
    <x v="0"/>
    <d v="2018-11-01T00:00:00"/>
    <n v="286640.12"/>
    <n v="10034.280000000001"/>
  </r>
  <r>
    <s v="E"/>
    <s v="R"/>
    <s v="MID"/>
    <d v="2019-01-01T00:00:00"/>
    <x v="1"/>
    <d v="2018-11-01T00:00:00"/>
    <n v="71681.5"/>
    <n v="-3727.4"/>
  </r>
  <r>
    <s v="E"/>
    <s v="R"/>
    <s v="MID"/>
    <d v="2019-01-01T00:00:00"/>
    <x v="4"/>
    <d v="2018-11-01T00:00:00"/>
    <n v="68882.070000000007"/>
    <n v="6474.96"/>
  </r>
  <r>
    <s v="E"/>
    <s v="R"/>
    <s v="MID"/>
    <d v="2019-01-01T00:00:00"/>
    <x v="5"/>
    <d v="2018-11-01T00:00:00"/>
    <n v="2799.43"/>
    <n v="263.01"/>
  </r>
  <r>
    <s v="E"/>
    <s v="R"/>
    <s v="MID"/>
    <d v="2019-01-01T00:00:00"/>
    <x v="0"/>
    <d v="2018-11-01T00:00:00"/>
    <n v="71681.5"/>
    <n v="3727.4"/>
  </r>
  <r>
    <s v="E"/>
    <s v="R"/>
    <s v="ON"/>
    <d v="2019-01-01T00:00:00"/>
    <x v="1"/>
    <d v="2018-11-01T00:00:00"/>
    <n v="71744.850000000006"/>
    <n v="-5094.62"/>
  </r>
  <r>
    <s v="E"/>
    <s v="R"/>
    <s v="ON"/>
    <d v="2019-01-01T00:00:00"/>
    <x v="2"/>
    <d v="2018-11-01T00:00:00"/>
    <n v="68967.740000000005"/>
    <n v="9103.67"/>
  </r>
  <r>
    <s v="E"/>
    <s v="R"/>
    <s v="ON"/>
    <d v="2019-01-01T00:00:00"/>
    <x v="3"/>
    <d v="2018-11-01T00:00:00"/>
    <n v="2777.11"/>
    <n v="366.78"/>
  </r>
  <r>
    <s v="E"/>
    <s v="R"/>
    <s v="ON"/>
    <d v="2019-01-01T00:00:00"/>
    <x v="0"/>
    <d v="2018-11-01T00:00:00"/>
    <n v="71744.850000000006"/>
    <n v="5094.62"/>
  </r>
  <r>
    <s v="E"/>
    <s v="R"/>
    <s v="OFF"/>
    <d v="2019-01-01T00:00:00"/>
    <x v="1"/>
    <d v="2018-11-01T00:00:00"/>
    <n v="315062.48"/>
    <n v="-11029.98"/>
  </r>
  <r>
    <s v="E"/>
    <s v="R"/>
    <s v="OFF"/>
    <d v="2019-01-01T00:00:00"/>
    <x v="6"/>
    <d v="2018-11-01T00:00:00"/>
    <n v="302871.59000000003"/>
    <n v="19689.39"/>
  </r>
  <r>
    <s v="E"/>
    <s v="R"/>
    <s v="OFF"/>
    <d v="2019-01-01T00:00:00"/>
    <x v="7"/>
    <d v="2018-11-01T00:00:00"/>
    <n v="12190.89"/>
    <n v="792.31"/>
  </r>
  <r>
    <s v="E"/>
    <s v="R"/>
    <s v="OFF"/>
    <d v="2019-01-01T00:00:00"/>
    <x v="0"/>
    <d v="2018-11-01T00:00:00"/>
    <n v="315062.48"/>
    <n v="11029.98"/>
  </r>
  <r>
    <s v="E"/>
    <s v="R"/>
    <s v="MID"/>
    <d v="2019-01-01T00:00:00"/>
    <x v="4"/>
    <d v="2018-11-01T00:00:00"/>
    <n v="65105.66"/>
    <n v="6119.69"/>
  </r>
  <r>
    <s v="E"/>
    <s v="R"/>
    <s v="MID"/>
    <d v="2019-01-01T00:00:00"/>
    <x v="5"/>
    <d v="2018-11-01T00:00:00"/>
    <n v="2621.78"/>
    <n v="246.93"/>
  </r>
  <r>
    <s v="E"/>
    <s v="R"/>
    <s v="MID"/>
    <d v="2019-01-01T00:00:00"/>
    <x v="0"/>
    <d v="2018-11-01T00:00:00"/>
    <n v="67727.44"/>
    <n v="3521.71"/>
  </r>
  <r>
    <s v="E"/>
    <s v="R"/>
    <s v="MID"/>
    <d v="2019-01-01T00:00:00"/>
    <x v="1"/>
    <d v="2018-11-01T00:00:00"/>
    <n v="67727.44"/>
    <n v="-3521.71"/>
  </r>
  <r>
    <s v="E"/>
    <s v="C"/>
    <s v="ON"/>
    <d v="2019-01-01T00:00:00"/>
    <x v="1"/>
    <d v="2018-11-01T00:00:00"/>
    <n v="70529.86"/>
    <n v="-5007.68"/>
  </r>
  <r>
    <s v="E"/>
    <s v="C"/>
    <s v="ON"/>
    <d v="2019-01-01T00:00:00"/>
    <x v="2"/>
    <d v="2018-11-01T00:00:00"/>
    <n v="67779.429999999993"/>
    <n v="8946.8799999999992"/>
  </r>
  <r>
    <s v="E"/>
    <s v="C"/>
    <s v="ON"/>
    <d v="2019-01-01T00:00:00"/>
    <x v="3"/>
    <d v="2018-11-01T00:00:00"/>
    <n v="2750.43"/>
    <n v="363.06"/>
  </r>
  <r>
    <s v="E"/>
    <s v="C"/>
    <s v="ON"/>
    <d v="2019-01-01T00:00:00"/>
    <x v="0"/>
    <d v="2018-11-01T00:00:00"/>
    <n v="70529.86"/>
    <n v="5007.68"/>
  </r>
  <r>
    <s v="E"/>
    <s v="C"/>
    <s v="OFF"/>
    <d v="2019-01-01T00:00:00"/>
    <x v="1"/>
    <d v="2018-11-01T00:00:00"/>
    <n v="257795.38"/>
    <n v="-9023.18"/>
  </r>
  <r>
    <s v="E"/>
    <s v="C"/>
    <s v="OFF"/>
    <d v="2019-01-01T00:00:00"/>
    <x v="6"/>
    <d v="2018-11-01T00:00:00"/>
    <n v="247759.5"/>
    <n v="16104.7"/>
  </r>
  <r>
    <s v="E"/>
    <s v="C"/>
    <s v="OFF"/>
    <d v="2019-01-01T00:00:00"/>
    <x v="7"/>
    <d v="2018-11-01T00:00:00"/>
    <n v="10035.879999999999"/>
    <n v="652.36"/>
  </r>
  <r>
    <s v="E"/>
    <s v="C"/>
    <s v="OFF"/>
    <d v="2019-01-01T00:00:00"/>
    <x v="0"/>
    <d v="2018-11-01T00:00:00"/>
    <n v="257795.38"/>
    <n v="9023.18"/>
  </r>
  <r>
    <s v="E"/>
    <s v="C"/>
    <s v="MID"/>
    <d v="2019-01-01T00:00:00"/>
    <x v="1"/>
    <d v="2018-11-01T00:00:00"/>
    <n v="72515.94"/>
    <n v="-3770.8"/>
  </r>
  <r>
    <s v="E"/>
    <s v="C"/>
    <s v="MID"/>
    <d v="2019-01-01T00:00:00"/>
    <x v="4"/>
    <d v="2018-11-01T00:00:00"/>
    <n v="69688.27"/>
    <n v="6550.7"/>
  </r>
  <r>
    <s v="E"/>
    <s v="C"/>
    <s v="MID"/>
    <d v="2019-01-01T00:00:00"/>
    <x v="5"/>
    <d v="2018-11-01T00:00:00"/>
    <n v="2827.67"/>
    <n v="265.87"/>
  </r>
  <r>
    <s v="E"/>
    <s v="C"/>
    <s v="MID"/>
    <d v="2019-01-01T00:00:00"/>
    <x v="0"/>
    <d v="2018-11-01T00:00:00"/>
    <n v="72515.94"/>
    <n v="3770.8"/>
  </r>
  <r>
    <s v="E"/>
    <s v="R"/>
    <s v="ON"/>
    <d v="2019-01-01T00:00:00"/>
    <x v="1"/>
    <d v="2018-11-01T00:00:00"/>
    <n v="73243.240000000005"/>
    <n v="-5200.53"/>
  </r>
  <r>
    <s v="E"/>
    <s v="R"/>
    <s v="ON"/>
    <d v="2019-01-01T00:00:00"/>
    <x v="2"/>
    <d v="2018-11-01T00:00:00"/>
    <n v="70282.33"/>
    <n v="9277.24"/>
  </r>
  <r>
    <s v="E"/>
    <s v="R"/>
    <s v="ON"/>
    <d v="2019-01-01T00:00:00"/>
    <x v="3"/>
    <d v="2018-11-01T00:00:00"/>
    <n v="2960.91"/>
    <n v="390.95"/>
  </r>
  <r>
    <s v="E"/>
    <s v="R"/>
    <s v="ON"/>
    <d v="2019-01-01T00:00:00"/>
    <x v="0"/>
    <d v="2018-11-01T00:00:00"/>
    <n v="73243.240000000005"/>
    <n v="5200.53"/>
  </r>
  <r>
    <s v="E"/>
    <s v="R"/>
    <s v="OFF"/>
    <d v="2019-01-01T00:00:00"/>
    <x v="1"/>
    <d v="2018-11-01T00:00:00"/>
    <n v="302985.51"/>
    <n v="-10606.27"/>
  </r>
  <r>
    <s v="E"/>
    <s v="R"/>
    <s v="OFF"/>
    <d v="2019-01-01T00:00:00"/>
    <x v="6"/>
    <d v="2018-11-01T00:00:00"/>
    <n v="290735.46000000002"/>
    <n v="18899.68"/>
  </r>
  <r>
    <s v="E"/>
    <s v="R"/>
    <s v="OFF"/>
    <d v="2019-01-01T00:00:00"/>
    <x v="7"/>
    <d v="2018-11-01T00:00:00"/>
    <n v="12250.05"/>
    <n v="796.3"/>
  </r>
  <r>
    <s v="E"/>
    <s v="R"/>
    <s v="OFF"/>
    <d v="2019-01-01T00:00:00"/>
    <x v="0"/>
    <d v="2018-11-01T00:00:00"/>
    <n v="302985.51"/>
    <n v="10606.27"/>
  </r>
  <r>
    <s v="E"/>
    <s v="R"/>
    <s v="MID"/>
    <d v="2019-01-01T00:00:00"/>
    <x v="1"/>
    <d v="2018-11-01T00:00:00"/>
    <n v="68827.8"/>
    <n v="-3579.34"/>
  </r>
  <r>
    <s v="E"/>
    <s v="R"/>
    <s v="MID"/>
    <d v="2019-01-01T00:00:00"/>
    <x v="4"/>
    <d v="2018-11-01T00:00:00"/>
    <n v="66044.990000000005"/>
    <n v="6208.27"/>
  </r>
  <r>
    <s v="E"/>
    <s v="R"/>
    <s v="MID"/>
    <d v="2019-01-01T00:00:00"/>
    <x v="5"/>
    <d v="2018-11-01T00:00:00"/>
    <n v="2782.81"/>
    <n v="261.37"/>
  </r>
  <r>
    <s v="E"/>
    <s v="R"/>
    <s v="MID"/>
    <d v="2019-01-01T00:00:00"/>
    <x v="0"/>
    <d v="2018-11-01T00:00:00"/>
    <n v="68827.8"/>
    <n v="3579.34"/>
  </r>
  <r>
    <s v="E"/>
    <s v="R"/>
    <s v="ON"/>
    <d v="2019-01-01T00:00:00"/>
    <x v="1"/>
    <d v="2018-11-01T00:00:00"/>
    <n v="169131.19"/>
    <n v="-12008.51"/>
  </r>
  <r>
    <s v="E"/>
    <s v="R"/>
    <s v="ON"/>
    <d v="2019-01-01T00:00:00"/>
    <x v="2"/>
    <d v="2018-11-01T00:00:00"/>
    <n v="161832.94"/>
    <n v="21362.23"/>
  </r>
  <r>
    <s v="E"/>
    <s v="R"/>
    <s v="ON"/>
    <d v="2019-01-01T00:00:00"/>
    <x v="3"/>
    <d v="2018-11-01T00:00:00"/>
    <n v="7298.25"/>
    <n v="963.39"/>
  </r>
  <r>
    <s v="E"/>
    <s v="R"/>
    <s v="ON"/>
    <d v="2019-01-01T00:00:00"/>
    <x v="0"/>
    <d v="2018-11-01T00:00:00"/>
    <n v="169131.19"/>
    <n v="12008.51"/>
  </r>
  <r>
    <s v="E"/>
    <s v="R"/>
    <s v="OFF"/>
    <d v="2019-01-01T00:00:00"/>
    <x v="1"/>
    <d v="2018-11-01T00:00:00"/>
    <n v="687951.05"/>
    <n v="-24080.080000000002"/>
  </r>
  <r>
    <s v="E"/>
    <s v="R"/>
    <s v="OFF"/>
    <d v="2019-01-01T00:00:00"/>
    <x v="6"/>
    <d v="2018-11-01T00:00:00"/>
    <n v="658264.9"/>
    <n v="42789.02"/>
  </r>
  <r>
    <s v="E"/>
    <s v="R"/>
    <s v="OFF"/>
    <d v="2019-01-01T00:00:00"/>
    <x v="7"/>
    <d v="2018-11-01T00:00:00"/>
    <n v="29686.15"/>
    <n v="1929.72"/>
  </r>
  <r>
    <s v="E"/>
    <s v="R"/>
    <s v="OFF"/>
    <d v="2019-01-01T00:00:00"/>
    <x v="0"/>
    <d v="2018-11-01T00:00:00"/>
    <n v="687951.05"/>
    <n v="24080.080000000002"/>
  </r>
  <r>
    <s v="E"/>
    <s v="R"/>
    <s v="MID"/>
    <d v="2019-01-01T00:00:00"/>
    <x v="1"/>
    <d v="2018-11-01T00:00:00"/>
    <n v="152088.13"/>
    <n v="-7908.6"/>
  </r>
  <r>
    <s v="E"/>
    <s v="R"/>
    <s v="MID"/>
    <d v="2019-01-01T00:00:00"/>
    <x v="4"/>
    <d v="2018-11-01T00:00:00"/>
    <n v="145525.5"/>
    <n v="13679.45"/>
  </r>
  <r>
    <s v="E"/>
    <s v="R"/>
    <s v="MID"/>
    <d v="2019-01-01T00:00:00"/>
    <x v="5"/>
    <d v="2018-11-01T00:00:00"/>
    <n v="6562.63"/>
    <n v="616.92999999999995"/>
  </r>
  <r>
    <s v="E"/>
    <s v="R"/>
    <s v="MID"/>
    <d v="2019-01-01T00:00:00"/>
    <x v="0"/>
    <d v="2018-11-01T00:00:00"/>
    <n v="152088.13"/>
    <n v="7908.6"/>
  </r>
  <r>
    <s v="E"/>
    <s v="R"/>
    <s v="ON"/>
    <d v="2019-01-01T00:00:00"/>
    <x v="1"/>
    <d v="2018-11-01T00:00:00"/>
    <n v="63475.43"/>
    <n v="-4507.3999999999996"/>
  </r>
  <r>
    <s v="E"/>
    <s v="R"/>
    <s v="ON"/>
    <d v="2019-01-01T00:00:00"/>
    <x v="2"/>
    <d v="2018-11-01T00:00:00"/>
    <n v="61018.65"/>
    <n v="8054.48"/>
  </r>
  <r>
    <s v="E"/>
    <s v="R"/>
    <s v="ON"/>
    <d v="2019-01-01T00:00:00"/>
    <x v="3"/>
    <d v="2018-11-01T00:00:00"/>
    <n v="2456.7800000000002"/>
    <n v="324.24"/>
  </r>
  <r>
    <s v="E"/>
    <s v="R"/>
    <s v="ON"/>
    <d v="2019-01-01T00:00:00"/>
    <x v="0"/>
    <d v="2018-11-01T00:00:00"/>
    <n v="63475.43"/>
    <n v="4507.3999999999996"/>
  </r>
  <r>
    <s v="E"/>
    <s v="R"/>
    <s v="OFF"/>
    <d v="2019-01-01T00:00:00"/>
    <x v="1"/>
    <d v="2018-11-01T00:00:00"/>
    <n v="278014.18"/>
    <n v="-9732.7000000000007"/>
  </r>
  <r>
    <s v="E"/>
    <s v="R"/>
    <s v="OFF"/>
    <d v="2019-01-01T00:00:00"/>
    <x v="6"/>
    <d v="2018-11-01T00:00:00"/>
    <n v="267257.36"/>
    <n v="17374.03"/>
  </r>
  <r>
    <s v="E"/>
    <s v="R"/>
    <s v="OFF"/>
    <d v="2019-01-01T00:00:00"/>
    <x v="7"/>
    <d v="2018-11-01T00:00:00"/>
    <n v="10756.82"/>
    <n v="699.27"/>
  </r>
  <r>
    <s v="E"/>
    <s v="R"/>
    <s v="OFF"/>
    <d v="2019-01-01T00:00:00"/>
    <x v="0"/>
    <d v="2018-11-01T00:00:00"/>
    <n v="278014.18"/>
    <n v="9732.7000000000007"/>
  </r>
  <r>
    <s v="E"/>
    <s v="R"/>
    <s v="MID"/>
    <d v="2019-01-01T00:00:00"/>
    <x v="1"/>
    <d v="2018-11-01T00:00:00"/>
    <n v="59973.11"/>
    <n v="-3118.82"/>
  </r>
  <r>
    <s v="E"/>
    <s v="R"/>
    <s v="MID"/>
    <d v="2019-01-01T00:00:00"/>
    <x v="4"/>
    <d v="2018-11-01T00:00:00"/>
    <n v="57651.79"/>
    <n v="5419.14"/>
  </r>
  <r>
    <s v="E"/>
    <s v="R"/>
    <s v="MID"/>
    <d v="2019-01-01T00:00:00"/>
    <x v="5"/>
    <d v="2018-11-01T00:00:00"/>
    <n v="2321.3200000000002"/>
    <n v="218.64"/>
  </r>
  <r>
    <s v="E"/>
    <s v="R"/>
    <s v="MID"/>
    <d v="2019-01-01T00:00:00"/>
    <x v="0"/>
    <d v="2018-11-01T00:00:00"/>
    <n v="59973.11"/>
    <n v="3118.82"/>
  </r>
  <r>
    <s v="E"/>
    <s v="R"/>
    <s v="ON"/>
    <d v="2019-01-01T00:00:00"/>
    <x v="1"/>
    <d v="2018-11-01T00:00:00"/>
    <n v="59166.26"/>
    <n v="-4201.25"/>
  </r>
  <r>
    <s v="E"/>
    <s v="R"/>
    <s v="ON"/>
    <d v="2019-01-01T00:00:00"/>
    <x v="2"/>
    <d v="2018-11-01T00:00:00"/>
    <n v="56857.34"/>
    <n v="7505.17"/>
  </r>
  <r>
    <s v="E"/>
    <s v="R"/>
    <s v="ON"/>
    <d v="2019-01-01T00:00:00"/>
    <x v="3"/>
    <d v="2018-11-01T00:00:00"/>
    <n v="2308.92"/>
    <n v="304.79000000000002"/>
  </r>
  <r>
    <s v="E"/>
    <s v="R"/>
    <s v="ON"/>
    <d v="2019-01-01T00:00:00"/>
    <x v="0"/>
    <d v="2018-11-01T00:00:00"/>
    <n v="59166.26"/>
    <n v="4201.25"/>
  </r>
  <r>
    <s v="E"/>
    <s v="R"/>
    <s v="OFF"/>
    <d v="2019-01-01T00:00:00"/>
    <x v="1"/>
    <d v="2018-11-01T00:00:00"/>
    <n v="237181.84"/>
    <n v="-8303.2800000000007"/>
  </r>
  <r>
    <s v="E"/>
    <s v="R"/>
    <s v="OFF"/>
    <d v="2019-01-01T00:00:00"/>
    <x v="6"/>
    <d v="2018-11-01T00:00:00"/>
    <n v="227925.11"/>
    <n v="14816.96"/>
  </r>
  <r>
    <s v="E"/>
    <s v="R"/>
    <s v="OFF"/>
    <d v="2019-01-01T00:00:00"/>
    <x v="7"/>
    <d v="2018-11-01T00:00:00"/>
    <n v="9256.73"/>
    <n v="601.66"/>
  </r>
  <r>
    <s v="E"/>
    <s v="R"/>
    <s v="OFF"/>
    <d v="2019-01-01T00:00:00"/>
    <x v="0"/>
    <d v="2018-11-01T00:00:00"/>
    <n v="237181.84"/>
    <n v="8303.2800000000007"/>
  </r>
  <r>
    <s v="E"/>
    <s v="R"/>
    <s v="MID"/>
    <d v="2019-01-01T00:00:00"/>
    <x v="1"/>
    <d v="2018-11-01T00:00:00"/>
    <n v="55718.879999999997"/>
    <n v="-2897.62"/>
  </r>
  <r>
    <s v="E"/>
    <s v="R"/>
    <s v="MID"/>
    <d v="2019-01-01T00:00:00"/>
    <x v="4"/>
    <d v="2018-11-01T00:00:00"/>
    <n v="53544.46"/>
    <n v="5033.13"/>
  </r>
  <r>
    <s v="E"/>
    <s v="R"/>
    <s v="MID"/>
    <d v="2019-01-01T00:00:00"/>
    <x v="5"/>
    <d v="2018-11-01T00:00:00"/>
    <n v="2174.42"/>
    <n v="204.59"/>
  </r>
  <r>
    <s v="E"/>
    <s v="R"/>
    <s v="MID"/>
    <d v="2019-01-01T00:00:00"/>
    <x v="0"/>
    <d v="2018-11-01T00:00:00"/>
    <n v="55718.879999999997"/>
    <n v="2897.62"/>
  </r>
  <r>
    <s v="E"/>
    <s v="C"/>
    <s v="ON"/>
    <d v="2019-01-01T00:00:00"/>
    <x v="1"/>
    <d v="2018-11-01T00:00:00"/>
    <n v="91624.91"/>
    <n v="-6505.41"/>
  </r>
  <r>
    <s v="E"/>
    <s v="C"/>
    <s v="ON"/>
    <d v="2019-01-01T00:00:00"/>
    <x v="2"/>
    <d v="2018-11-01T00:00:00"/>
    <n v="88013.66"/>
    <n v="11617.89"/>
  </r>
  <r>
    <s v="E"/>
    <s v="C"/>
    <s v="ON"/>
    <d v="2019-01-01T00:00:00"/>
    <x v="3"/>
    <d v="2018-11-01T00:00:00"/>
    <n v="3611.25"/>
    <n v="476.71"/>
  </r>
  <r>
    <s v="E"/>
    <s v="C"/>
    <s v="ON"/>
    <d v="2019-01-01T00:00:00"/>
    <x v="0"/>
    <d v="2018-11-01T00:00:00"/>
    <n v="91624.91"/>
    <n v="6505.41"/>
  </r>
  <r>
    <s v="E"/>
    <s v="C"/>
    <s v="OFF"/>
    <d v="2019-01-01T00:00:00"/>
    <x v="1"/>
    <d v="2018-11-01T00:00:00"/>
    <n v="290708.28000000003"/>
    <n v="-10175.36"/>
  </r>
  <r>
    <s v="E"/>
    <s v="C"/>
    <s v="OFF"/>
    <d v="2019-01-01T00:00:00"/>
    <x v="6"/>
    <d v="2018-11-01T00:00:00"/>
    <n v="279252.13"/>
    <n v="18152.07"/>
  </r>
  <r>
    <s v="E"/>
    <s v="C"/>
    <s v="OFF"/>
    <d v="2019-01-01T00:00:00"/>
    <x v="7"/>
    <d v="2018-11-01T00:00:00"/>
    <n v="11456.15"/>
    <n v="744.66"/>
  </r>
  <r>
    <s v="E"/>
    <s v="C"/>
    <s v="OFF"/>
    <d v="2019-01-01T00:00:00"/>
    <x v="0"/>
    <d v="2018-11-01T00:00:00"/>
    <n v="290708.28000000003"/>
    <n v="10175.36"/>
  </r>
  <r>
    <s v="E"/>
    <s v="C"/>
    <s v="MID"/>
    <d v="2019-01-01T00:00:00"/>
    <x v="1"/>
    <d v="2018-11-01T00:00:00"/>
    <n v="98749.97"/>
    <n v="-5134.92"/>
  </r>
  <r>
    <s v="E"/>
    <s v="C"/>
    <s v="MID"/>
    <d v="2019-01-01T00:00:00"/>
    <x v="4"/>
    <d v="2018-11-01T00:00:00"/>
    <n v="94857.55"/>
    <n v="8916.57"/>
  </r>
  <r>
    <s v="E"/>
    <s v="C"/>
    <s v="MID"/>
    <d v="2019-01-01T00:00:00"/>
    <x v="5"/>
    <d v="2018-11-01T00:00:00"/>
    <n v="3892.42"/>
    <n v="365.9"/>
  </r>
  <r>
    <s v="E"/>
    <s v="C"/>
    <s v="MID"/>
    <d v="2019-01-01T00:00:00"/>
    <x v="0"/>
    <d v="2018-11-01T00:00:00"/>
    <n v="98749.97"/>
    <n v="5134.92"/>
  </r>
  <r>
    <s v="E"/>
    <s v="R"/>
    <s v="ON"/>
    <d v="2019-01-01T00:00:00"/>
    <x v="1"/>
    <d v="2018-05-01T00:00:00"/>
    <n v="4.18"/>
    <n v="-0.28999999999999998"/>
  </r>
  <r>
    <s v="E"/>
    <s v="R"/>
    <s v="ON"/>
    <d v="2019-01-01T00:00:00"/>
    <x v="0"/>
    <d v="2018-05-01T00:00:00"/>
    <n v="4.18"/>
    <n v="0.28999999999999998"/>
  </r>
  <r>
    <s v="E"/>
    <s v="R"/>
    <s v="ON"/>
    <d v="2019-01-01T00:00:00"/>
    <x v="8"/>
    <d v="2018-05-01T00:00:00"/>
    <n v="4"/>
    <n v="0.53"/>
  </r>
  <r>
    <s v="E"/>
    <s v="R"/>
    <s v="ON"/>
    <d v="2019-01-01T00:00:00"/>
    <x v="9"/>
    <d v="2018-05-01T00:00:00"/>
    <n v="0.18"/>
    <n v="0.02"/>
  </r>
  <r>
    <s v="E"/>
    <s v="R"/>
    <s v="OFF"/>
    <d v="2019-01-01T00:00:00"/>
    <x v="0"/>
    <d v="2018-05-01T00:00:00"/>
    <n v="20.9"/>
    <n v="0.73"/>
  </r>
  <r>
    <s v="E"/>
    <s v="R"/>
    <s v="OFF"/>
    <d v="2019-01-01T00:00:00"/>
    <x v="10"/>
    <d v="2018-05-01T00:00:00"/>
    <n v="20"/>
    <n v="1.3"/>
  </r>
  <r>
    <s v="E"/>
    <s v="R"/>
    <s v="OFF"/>
    <d v="2019-01-01T00:00:00"/>
    <x v="11"/>
    <d v="2018-05-01T00:00:00"/>
    <n v="0.9"/>
    <n v="0.06"/>
  </r>
  <r>
    <s v="E"/>
    <s v="R"/>
    <s v="OFF"/>
    <d v="2019-01-01T00:00:00"/>
    <x v="1"/>
    <d v="2018-05-01T00:00:00"/>
    <n v="20.9"/>
    <n v="-0.73"/>
  </r>
  <r>
    <s v="E"/>
    <s v="R"/>
    <s v="MID"/>
    <d v="2019-01-01T00:00:00"/>
    <x v="0"/>
    <d v="2018-05-01T00:00:00"/>
    <n v="3.14"/>
    <n v="0.17"/>
  </r>
  <r>
    <s v="E"/>
    <s v="R"/>
    <s v="MID"/>
    <d v="2019-01-01T00:00:00"/>
    <x v="12"/>
    <d v="2018-05-01T00:00:00"/>
    <n v="3"/>
    <n v="0.28000000000000003"/>
  </r>
  <r>
    <s v="E"/>
    <s v="R"/>
    <s v="MID"/>
    <d v="2019-01-01T00:00:00"/>
    <x v="13"/>
    <d v="2018-05-01T00:00:00"/>
    <n v="0.14000000000000001"/>
    <n v="0.01"/>
  </r>
  <r>
    <s v="E"/>
    <s v="R"/>
    <s v="MID"/>
    <d v="2019-01-01T00:00:00"/>
    <x v="1"/>
    <d v="2018-05-01T00:00:00"/>
    <n v="3.14"/>
    <n v="-0.17"/>
  </r>
  <r>
    <s v="E"/>
    <s v="R"/>
    <s v="ON"/>
    <d v="2019-01-01T00:00:00"/>
    <x v="1"/>
    <d v="2018-05-01T00:00:00"/>
    <n v="-631.34"/>
    <n v="44.83"/>
  </r>
  <r>
    <s v="E"/>
    <s v="R"/>
    <s v="ON"/>
    <d v="2019-01-01T00:00:00"/>
    <x v="8"/>
    <d v="2018-05-01T00:00:00"/>
    <n v="-604.1"/>
    <n v="-79.739999999999995"/>
  </r>
  <r>
    <s v="E"/>
    <s v="R"/>
    <s v="ON"/>
    <d v="2019-01-01T00:00:00"/>
    <x v="9"/>
    <d v="2018-05-01T00:00:00"/>
    <n v="-27.24"/>
    <n v="-3.6"/>
  </r>
  <r>
    <s v="E"/>
    <s v="R"/>
    <s v="ON"/>
    <d v="2019-01-01T00:00:00"/>
    <x v="0"/>
    <d v="2018-05-01T00:00:00"/>
    <n v="-631.34"/>
    <n v="-44.83"/>
  </r>
  <r>
    <s v="E"/>
    <s v="R"/>
    <s v="OFF"/>
    <d v="2019-01-01T00:00:00"/>
    <x v="1"/>
    <d v="2018-05-01T00:00:00"/>
    <n v="-2049.2600000000002"/>
    <n v="71.73"/>
  </r>
  <r>
    <s v="E"/>
    <s v="R"/>
    <s v="OFF"/>
    <d v="2019-01-01T00:00:00"/>
    <x v="10"/>
    <d v="2018-05-01T00:00:00"/>
    <n v="-1960.83"/>
    <n v="-127.45"/>
  </r>
  <r>
    <s v="E"/>
    <s v="R"/>
    <s v="OFF"/>
    <d v="2019-01-01T00:00:00"/>
    <x v="11"/>
    <d v="2018-05-01T00:00:00"/>
    <n v="-88.43"/>
    <n v="-5.74"/>
  </r>
  <r>
    <s v="E"/>
    <s v="R"/>
    <s v="OFF"/>
    <d v="2019-01-01T00:00:00"/>
    <x v="0"/>
    <d v="2018-05-01T00:00:00"/>
    <n v="-2049.2600000000002"/>
    <n v="-71.73"/>
  </r>
  <r>
    <s v="E"/>
    <s v="R"/>
    <s v="MID"/>
    <d v="2019-01-01T00:00:00"/>
    <x v="1"/>
    <d v="2018-05-01T00:00:00"/>
    <n v="-559.13"/>
    <n v="29.07"/>
  </r>
  <r>
    <s v="E"/>
    <s v="R"/>
    <s v="MID"/>
    <d v="2019-01-01T00:00:00"/>
    <x v="12"/>
    <d v="2018-05-01T00:00:00"/>
    <n v="-535"/>
    <n v="-50.28"/>
  </r>
  <r>
    <s v="E"/>
    <s v="R"/>
    <s v="MID"/>
    <d v="2019-01-01T00:00:00"/>
    <x v="13"/>
    <d v="2018-05-01T00:00:00"/>
    <n v="-24.13"/>
    <n v="-2.2599999999999998"/>
  </r>
  <r>
    <s v="E"/>
    <s v="R"/>
    <s v="MID"/>
    <d v="2019-01-01T00:00:00"/>
    <x v="0"/>
    <d v="2018-05-01T00:00:00"/>
    <n v="-559.13"/>
    <n v="-29.07"/>
  </r>
  <r>
    <s v="E"/>
    <s v="R"/>
    <s v="ON"/>
    <d v="2019-01-01T00:00:00"/>
    <x v="1"/>
    <d v="2018-11-01T00:00:00"/>
    <n v="44654.49"/>
    <n v="-3170.73"/>
  </r>
  <r>
    <s v="E"/>
    <s v="R"/>
    <s v="ON"/>
    <d v="2019-01-01T00:00:00"/>
    <x v="2"/>
    <d v="2018-11-01T00:00:00"/>
    <n v="42850.75"/>
    <n v="5656.26"/>
  </r>
  <r>
    <s v="E"/>
    <s v="R"/>
    <s v="ON"/>
    <d v="2019-01-01T00:00:00"/>
    <x v="3"/>
    <d v="2018-11-01T00:00:00"/>
    <n v="1803.74"/>
    <n v="238.12"/>
  </r>
  <r>
    <s v="E"/>
    <s v="R"/>
    <s v="ON"/>
    <d v="2019-01-01T00:00:00"/>
    <x v="0"/>
    <d v="2018-11-01T00:00:00"/>
    <n v="44654.49"/>
    <n v="3170.73"/>
  </r>
  <r>
    <s v="E"/>
    <s v="R"/>
    <s v="OFF"/>
    <d v="2019-01-01T00:00:00"/>
    <x v="1"/>
    <d v="2018-11-01T00:00:00"/>
    <n v="180131.46"/>
    <n v="-6305.66"/>
  </r>
  <r>
    <s v="E"/>
    <s v="R"/>
    <s v="OFF"/>
    <d v="2019-01-01T00:00:00"/>
    <x v="6"/>
    <d v="2018-11-01T00:00:00"/>
    <n v="172855.81"/>
    <n v="11236.62"/>
  </r>
  <r>
    <s v="E"/>
    <s v="R"/>
    <s v="OFF"/>
    <d v="2019-01-01T00:00:00"/>
    <x v="7"/>
    <d v="2018-11-01T00:00:00"/>
    <n v="7275.65"/>
    <n v="472.91"/>
  </r>
  <r>
    <s v="E"/>
    <s v="R"/>
    <s v="OFF"/>
    <d v="2019-01-01T00:00:00"/>
    <x v="0"/>
    <d v="2018-11-01T00:00:00"/>
    <n v="180131.46"/>
    <n v="6305.66"/>
  </r>
  <r>
    <s v="E"/>
    <s v="R"/>
    <s v="MID"/>
    <d v="2019-01-01T00:00:00"/>
    <x v="1"/>
    <d v="2018-11-01T00:00:00"/>
    <n v="41198.51"/>
    <n v="-2142.34"/>
  </r>
  <r>
    <s v="E"/>
    <s v="R"/>
    <s v="MID"/>
    <d v="2019-01-01T00:00:00"/>
    <x v="4"/>
    <d v="2018-11-01T00:00:00"/>
    <n v="39534.43"/>
    <n v="3716.2"/>
  </r>
  <r>
    <s v="E"/>
    <s v="R"/>
    <s v="MID"/>
    <d v="2019-01-01T00:00:00"/>
    <x v="5"/>
    <d v="2018-11-01T00:00:00"/>
    <n v="1664.08"/>
    <n v="156.43"/>
  </r>
  <r>
    <s v="E"/>
    <s v="R"/>
    <s v="MID"/>
    <d v="2019-01-01T00:00:00"/>
    <x v="0"/>
    <d v="2018-11-01T00:00:00"/>
    <n v="41198.51"/>
    <n v="2142.34"/>
  </r>
  <r>
    <s v="E"/>
    <s v="C"/>
    <s v="ON"/>
    <d v="2019-01-01T00:00:00"/>
    <x v="1"/>
    <d v="2018-11-01T00:00:00"/>
    <n v="881.83"/>
    <n v="-62.63"/>
  </r>
  <r>
    <s v="E"/>
    <s v="C"/>
    <s v="ON"/>
    <d v="2019-01-01T00:00:00"/>
    <x v="2"/>
    <d v="2018-11-01T00:00:00"/>
    <n v="847.25"/>
    <n v="111.84"/>
  </r>
  <r>
    <s v="E"/>
    <s v="C"/>
    <s v="ON"/>
    <d v="2019-01-01T00:00:00"/>
    <x v="3"/>
    <d v="2018-11-01T00:00:00"/>
    <n v="34.58"/>
    <n v="4.57"/>
  </r>
  <r>
    <s v="E"/>
    <s v="C"/>
    <s v="ON"/>
    <d v="2019-01-01T00:00:00"/>
    <x v="0"/>
    <d v="2018-11-01T00:00:00"/>
    <n v="881.83"/>
    <n v="62.63"/>
  </r>
  <r>
    <s v="E"/>
    <s v="C"/>
    <s v="OFF"/>
    <d v="2019-01-01T00:00:00"/>
    <x v="1"/>
    <d v="2018-11-01T00:00:00"/>
    <n v="3419.26"/>
    <n v="-119.69"/>
  </r>
  <r>
    <s v="E"/>
    <s v="C"/>
    <s v="OFF"/>
    <d v="2019-01-01T00:00:00"/>
    <x v="6"/>
    <d v="2018-11-01T00:00:00"/>
    <n v="3285.07"/>
    <n v="213.54"/>
  </r>
  <r>
    <s v="E"/>
    <s v="C"/>
    <s v="OFF"/>
    <d v="2019-01-01T00:00:00"/>
    <x v="7"/>
    <d v="2018-11-01T00:00:00"/>
    <n v="134.19"/>
    <n v="8.73"/>
  </r>
  <r>
    <s v="E"/>
    <s v="C"/>
    <s v="OFF"/>
    <d v="2019-01-01T00:00:00"/>
    <x v="0"/>
    <d v="2018-11-01T00:00:00"/>
    <n v="3419.26"/>
    <n v="119.69"/>
  </r>
  <r>
    <s v="E"/>
    <s v="C"/>
    <s v="MID"/>
    <d v="2019-01-01T00:00:00"/>
    <x v="1"/>
    <d v="2018-11-01T00:00:00"/>
    <n v="838.49"/>
    <n v="-43.61"/>
  </r>
  <r>
    <s v="E"/>
    <s v="C"/>
    <s v="MID"/>
    <d v="2019-01-01T00:00:00"/>
    <x v="4"/>
    <d v="2018-11-01T00:00:00"/>
    <n v="805.67"/>
    <n v="75.73"/>
  </r>
  <r>
    <s v="E"/>
    <s v="C"/>
    <s v="MID"/>
    <d v="2019-01-01T00:00:00"/>
    <x v="5"/>
    <d v="2018-11-01T00:00:00"/>
    <n v="32.82"/>
    <n v="3.09"/>
  </r>
  <r>
    <s v="E"/>
    <s v="C"/>
    <s v="MID"/>
    <d v="2019-01-01T00:00:00"/>
    <x v="0"/>
    <d v="2018-11-01T00:00:00"/>
    <n v="838.49"/>
    <n v="43.61"/>
  </r>
  <r>
    <s v="E"/>
    <s v="R"/>
    <s v="ON"/>
    <d v="2019-01-01T00:00:00"/>
    <x v="1"/>
    <d v="2018-11-01T00:00:00"/>
    <n v="62284.94"/>
    <n v="-4422.7700000000004"/>
  </r>
  <r>
    <s v="E"/>
    <s v="R"/>
    <s v="ON"/>
    <d v="2019-01-01T00:00:00"/>
    <x v="2"/>
    <d v="2018-11-01T00:00:00"/>
    <n v="59853.98"/>
    <n v="7900.67"/>
  </r>
  <r>
    <s v="E"/>
    <s v="R"/>
    <s v="ON"/>
    <d v="2019-01-01T00:00:00"/>
    <x v="3"/>
    <d v="2018-11-01T00:00:00"/>
    <n v="2430.96"/>
    <n v="320.7"/>
  </r>
  <r>
    <s v="E"/>
    <s v="R"/>
    <s v="ON"/>
    <d v="2019-01-01T00:00:00"/>
    <x v="0"/>
    <d v="2018-11-01T00:00:00"/>
    <n v="62284.94"/>
    <n v="4422.7700000000004"/>
  </r>
  <r>
    <s v="E"/>
    <s v="R"/>
    <s v="OFF"/>
    <d v="2019-01-01T00:00:00"/>
    <x v="7"/>
    <d v="2018-11-01T00:00:00"/>
    <n v="9762.57"/>
    <n v="634.54999999999995"/>
  </r>
  <r>
    <s v="E"/>
    <s v="R"/>
    <s v="OFF"/>
    <d v="2019-01-01T00:00:00"/>
    <x v="0"/>
    <d v="2018-11-01T00:00:00"/>
    <n v="250104.68"/>
    <n v="8755.66"/>
  </r>
  <r>
    <s v="E"/>
    <s v="R"/>
    <s v="OFF"/>
    <d v="2019-01-01T00:00:00"/>
    <x v="1"/>
    <d v="2018-11-01T00:00:00"/>
    <n v="250104.68"/>
    <n v="-8755.66"/>
  </r>
  <r>
    <s v="E"/>
    <s v="R"/>
    <s v="OFF"/>
    <d v="2019-01-01T00:00:00"/>
    <x v="6"/>
    <d v="2018-11-01T00:00:00"/>
    <n v="240342.11"/>
    <n v="15624.19"/>
  </r>
  <r>
    <s v="E"/>
    <s v="R"/>
    <s v="MID"/>
    <d v="2019-01-01T00:00:00"/>
    <x v="1"/>
    <d v="2018-11-01T00:00:00"/>
    <n v="58527.24"/>
    <n v="-3043.4"/>
  </r>
  <r>
    <s v="E"/>
    <s v="R"/>
    <s v="MID"/>
    <d v="2019-01-01T00:00:00"/>
    <x v="4"/>
    <d v="2018-11-01T00:00:00"/>
    <n v="56242.89"/>
    <n v="5286.88"/>
  </r>
  <r>
    <s v="E"/>
    <s v="R"/>
    <s v="MID"/>
    <d v="2019-01-01T00:00:00"/>
    <x v="5"/>
    <d v="2018-11-01T00:00:00"/>
    <n v="2284.35"/>
    <n v="214.69"/>
  </r>
  <r>
    <s v="E"/>
    <s v="R"/>
    <s v="MID"/>
    <d v="2019-01-01T00:00:00"/>
    <x v="0"/>
    <d v="2018-11-01T00:00:00"/>
    <n v="58527.24"/>
    <n v="3043.4"/>
  </r>
  <r>
    <s v="E"/>
    <s v="R"/>
    <s v="ON"/>
    <d v="2018-11-01T00:00:00"/>
    <x v="0"/>
    <d v="2018-11-01T00:00:00"/>
    <n v="5825.94"/>
    <n v="413.63"/>
  </r>
  <r>
    <s v="E"/>
    <s v="R"/>
    <s v="ON"/>
    <d v="2018-11-01T00:00:00"/>
    <x v="2"/>
    <d v="2018-11-01T00:00:00"/>
    <n v="5574.57"/>
    <n v="735.84"/>
  </r>
  <r>
    <s v="E"/>
    <s v="R"/>
    <s v="ON"/>
    <d v="2018-11-01T00:00:00"/>
    <x v="3"/>
    <d v="2018-11-01T00:00:00"/>
    <n v="251.37"/>
    <n v="33.200000000000003"/>
  </r>
  <r>
    <s v="E"/>
    <s v="R"/>
    <s v="ON"/>
    <d v="2018-11-01T00:00:00"/>
    <x v="1"/>
    <d v="2018-11-01T00:00:00"/>
    <n v="5825.94"/>
    <n v="-413.63"/>
  </r>
  <r>
    <s v="E"/>
    <s v="R"/>
    <s v="ON"/>
    <d v="2018-11-01T00:00:00"/>
    <x v="8"/>
    <d v="2018-05-01T00:00:00"/>
    <n v="16025"/>
    <n v="2115.34"/>
  </r>
  <r>
    <s v="E"/>
    <s v="R"/>
    <s v="ON"/>
    <d v="2018-11-01T00:00:00"/>
    <x v="9"/>
    <d v="2018-05-01T00:00:00"/>
    <n v="722.7"/>
    <n v="95.39"/>
  </r>
  <r>
    <s v="E"/>
    <s v="R"/>
    <s v="ON"/>
    <d v="2018-11-01T00:00:00"/>
    <x v="1"/>
    <d v="2018-05-01T00:00:00"/>
    <n v="16747.7"/>
    <n v="-1189.2"/>
  </r>
  <r>
    <s v="E"/>
    <s v="R"/>
    <s v="ON"/>
    <d v="2018-11-01T00:00:00"/>
    <x v="0"/>
    <d v="2018-05-01T00:00:00"/>
    <n v="16747.7"/>
    <n v="1189.2"/>
  </r>
  <r>
    <s v="E"/>
    <s v="R"/>
    <s v="OFF"/>
    <d v="2018-11-01T00:00:00"/>
    <x v="0"/>
    <d v="2018-11-01T00:00:00"/>
    <n v="19146.509999999998"/>
    <n v="670.13"/>
  </r>
  <r>
    <s v="E"/>
    <s v="R"/>
    <s v="OFF"/>
    <d v="2018-11-01T00:00:00"/>
    <x v="1"/>
    <d v="2018-11-01T00:00:00"/>
    <n v="19146.509999999998"/>
    <n v="-670.13"/>
  </r>
  <r>
    <s v="E"/>
    <s v="R"/>
    <s v="OFF"/>
    <d v="2018-11-01T00:00:00"/>
    <x v="6"/>
    <d v="2018-11-01T00:00:00"/>
    <n v="18320.29"/>
    <n v="1190.8699999999999"/>
  </r>
  <r>
    <s v="E"/>
    <s v="R"/>
    <s v="OFF"/>
    <d v="2018-11-01T00:00:00"/>
    <x v="7"/>
    <d v="2018-11-01T00:00:00"/>
    <n v="826.22"/>
    <n v="53.69"/>
  </r>
  <r>
    <s v="E"/>
    <s v="R"/>
    <s v="OFF"/>
    <d v="2018-11-01T00:00:00"/>
    <x v="0"/>
    <d v="2018-05-01T00:00:00"/>
    <n v="55051.72"/>
    <n v="1927.26"/>
  </r>
  <r>
    <s v="E"/>
    <s v="R"/>
    <s v="OFF"/>
    <d v="2018-11-01T00:00:00"/>
    <x v="10"/>
    <d v="2018-05-01T00:00:00"/>
    <n v="52676"/>
    <n v="3424.38"/>
  </r>
  <r>
    <s v="E"/>
    <s v="R"/>
    <s v="OFF"/>
    <d v="2018-11-01T00:00:00"/>
    <x v="11"/>
    <d v="2018-05-01T00:00:00"/>
    <n v="2375.7199999999998"/>
    <n v="154.43"/>
  </r>
  <r>
    <s v="E"/>
    <s v="R"/>
    <s v="OFF"/>
    <d v="2018-11-01T00:00:00"/>
    <x v="1"/>
    <d v="2018-05-01T00:00:00"/>
    <n v="55051.72"/>
    <n v="-1927.26"/>
  </r>
  <r>
    <s v="E"/>
    <s v="R"/>
    <s v="MID"/>
    <d v="2018-11-01T00:00:00"/>
    <x v="0"/>
    <d v="2018-11-01T00:00:00"/>
    <n v="6062.8"/>
    <n v="315.27999999999997"/>
  </r>
  <r>
    <s v="E"/>
    <s v="R"/>
    <s v="MID"/>
    <d v="2018-11-01T00:00:00"/>
    <x v="4"/>
    <d v="2018-11-01T00:00:00"/>
    <n v="5801.21"/>
    <n v="545.28"/>
  </r>
  <r>
    <s v="E"/>
    <s v="R"/>
    <s v="MID"/>
    <d v="2018-11-01T00:00:00"/>
    <x v="5"/>
    <d v="2018-11-01T00:00:00"/>
    <n v="261.58999999999997"/>
    <n v="24.64"/>
  </r>
  <r>
    <s v="E"/>
    <s v="R"/>
    <s v="MID"/>
    <d v="2018-11-01T00:00:00"/>
    <x v="1"/>
    <d v="2018-11-01T00:00:00"/>
    <n v="6062.8"/>
    <n v="-315.27999999999997"/>
  </r>
  <r>
    <s v="E"/>
    <s v="R"/>
    <s v="MID"/>
    <d v="2018-11-01T00:00:00"/>
    <x v="12"/>
    <d v="2018-05-01T00:00:00"/>
    <n v="16648"/>
    <n v="1564.89"/>
  </r>
  <r>
    <s v="E"/>
    <s v="R"/>
    <s v="MID"/>
    <d v="2018-11-01T00:00:00"/>
    <x v="13"/>
    <d v="2018-05-01T00:00:00"/>
    <n v="750.82"/>
    <n v="70.5"/>
  </r>
  <r>
    <s v="E"/>
    <s v="R"/>
    <s v="MID"/>
    <d v="2018-11-01T00:00:00"/>
    <x v="1"/>
    <d v="2018-05-01T00:00:00"/>
    <n v="17398.82"/>
    <n v="-904.78"/>
  </r>
  <r>
    <s v="E"/>
    <s v="R"/>
    <s v="MID"/>
    <d v="2018-11-01T00:00:00"/>
    <x v="0"/>
    <d v="2018-05-01T00:00:00"/>
    <n v="17398.82"/>
    <n v="904.78"/>
  </r>
  <r>
    <s v="E"/>
    <s v="C"/>
    <s v="ON"/>
    <d v="2018-11-01T00:00:00"/>
    <x v="1"/>
    <d v="2018-11-01T00:00:00"/>
    <n v="1730.96"/>
    <n v="-122.92"/>
  </r>
  <r>
    <s v="E"/>
    <s v="C"/>
    <s v="ON"/>
    <d v="2018-11-01T00:00:00"/>
    <x v="2"/>
    <d v="2018-11-01T00:00:00"/>
    <n v="1656.26"/>
    <n v="218.64"/>
  </r>
  <r>
    <s v="E"/>
    <s v="C"/>
    <s v="ON"/>
    <d v="2018-11-01T00:00:00"/>
    <x v="3"/>
    <d v="2018-11-01T00:00:00"/>
    <n v="74.7"/>
    <n v="9.85"/>
  </r>
  <r>
    <s v="E"/>
    <s v="C"/>
    <s v="ON"/>
    <d v="2018-11-01T00:00:00"/>
    <x v="0"/>
    <d v="2018-11-01T00:00:00"/>
    <n v="1730.96"/>
    <n v="122.92"/>
  </r>
  <r>
    <s v="E"/>
    <s v="C"/>
    <s v="ON"/>
    <d v="2018-11-01T00:00:00"/>
    <x v="0"/>
    <d v="2018-05-01T00:00:00"/>
    <n v="4975.71"/>
    <n v="353.28"/>
  </r>
  <r>
    <s v="E"/>
    <s v="C"/>
    <s v="ON"/>
    <d v="2018-11-01T00:00:00"/>
    <x v="1"/>
    <d v="2018-05-01T00:00:00"/>
    <n v="4975.71"/>
    <n v="-353.28"/>
  </r>
  <r>
    <s v="E"/>
    <s v="C"/>
    <s v="ON"/>
    <d v="2018-11-01T00:00:00"/>
    <x v="8"/>
    <d v="2018-05-01T00:00:00"/>
    <n v="4761"/>
    <n v="628.44000000000005"/>
  </r>
  <r>
    <s v="E"/>
    <s v="C"/>
    <s v="ON"/>
    <d v="2018-11-01T00:00:00"/>
    <x v="9"/>
    <d v="2018-05-01T00:00:00"/>
    <n v="214.71"/>
    <n v="28.37"/>
  </r>
  <r>
    <s v="E"/>
    <s v="C"/>
    <s v="OFF"/>
    <d v="2018-11-01T00:00:00"/>
    <x v="0"/>
    <d v="2018-11-01T00:00:00"/>
    <n v="5096.74"/>
    <n v="178.41"/>
  </r>
  <r>
    <s v="E"/>
    <s v="C"/>
    <s v="OFF"/>
    <d v="2018-11-01T00:00:00"/>
    <x v="1"/>
    <d v="2018-11-01T00:00:00"/>
    <n v="5096.74"/>
    <n v="-178.41"/>
  </r>
  <r>
    <s v="E"/>
    <s v="C"/>
    <s v="OFF"/>
    <d v="2018-11-01T00:00:00"/>
    <x v="6"/>
    <d v="2018-11-01T00:00:00"/>
    <n v="4876.79"/>
    <n v="316.97000000000003"/>
  </r>
  <r>
    <s v="E"/>
    <s v="C"/>
    <s v="OFF"/>
    <d v="2018-11-01T00:00:00"/>
    <x v="7"/>
    <d v="2018-11-01T00:00:00"/>
    <n v="219.95"/>
    <n v="14.28"/>
  </r>
  <r>
    <s v="E"/>
    <s v="C"/>
    <s v="OFF"/>
    <d v="2018-11-01T00:00:00"/>
    <x v="0"/>
    <d v="2018-05-01T00:00:00"/>
    <n v="14659.65"/>
    <n v="513.16"/>
  </r>
  <r>
    <s v="E"/>
    <s v="C"/>
    <s v="OFF"/>
    <d v="2018-11-01T00:00:00"/>
    <x v="10"/>
    <d v="2018-05-01T00:00:00"/>
    <n v="14027"/>
    <n v="911.83"/>
  </r>
  <r>
    <s v="E"/>
    <s v="C"/>
    <s v="OFF"/>
    <d v="2018-11-01T00:00:00"/>
    <x v="11"/>
    <d v="2018-05-01T00:00:00"/>
    <n v="632.65"/>
    <n v="41.13"/>
  </r>
  <r>
    <s v="E"/>
    <s v="C"/>
    <s v="OFF"/>
    <d v="2018-11-01T00:00:00"/>
    <x v="1"/>
    <d v="2018-05-01T00:00:00"/>
    <n v="14659.65"/>
    <n v="-513.16"/>
  </r>
  <r>
    <s v="E"/>
    <s v="C"/>
    <s v="MID"/>
    <d v="2018-11-01T00:00:00"/>
    <x v="1"/>
    <d v="2018-11-01T00:00:00"/>
    <n v="1741.66"/>
    <n v="-90.59"/>
  </r>
  <r>
    <s v="E"/>
    <s v="C"/>
    <s v="MID"/>
    <d v="2018-11-01T00:00:00"/>
    <x v="4"/>
    <d v="2018-11-01T00:00:00"/>
    <n v="1666.52"/>
    <n v="156.65"/>
  </r>
  <r>
    <s v="E"/>
    <s v="C"/>
    <s v="MID"/>
    <d v="2018-11-01T00:00:00"/>
    <x v="5"/>
    <d v="2018-11-01T00:00:00"/>
    <n v="75.14"/>
    <n v="7.07"/>
  </r>
  <r>
    <s v="E"/>
    <s v="C"/>
    <s v="MID"/>
    <d v="2018-11-01T00:00:00"/>
    <x v="0"/>
    <d v="2018-11-01T00:00:00"/>
    <n v="1741.66"/>
    <n v="90.59"/>
  </r>
  <r>
    <s v="E"/>
    <s v="C"/>
    <s v="MID"/>
    <d v="2018-11-01T00:00:00"/>
    <x v="1"/>
    <d v="2018-05-01T00:00:00"/>
    <n v="5007.1000000000004"/>
    <n v="-260.39999999999998"/>
  </r>
  <r>
    <s v="E"/>
    <s v="C"/>
    <s v="MID"/>
    <d v="2018-11-01T00:00:00"/>
    <x v="0"/>
    <d v="2018-05-01T00:00:00"/>
    <n v="5007.1000000000004"/>
    <n v="260.39999999999998"/>
  </r>
  <r>
    <s v="E"/>
    <s v="C"/>
    <s v="MID"/>
    <d v="2018-11-01T00:00:00"/>
    <x v="12"/>
    <d v="2018-05-01T00:00:00"/>
    <n v="4791"/>
    <n v="450.35"/>
  </r>
  <r>
    <s v="E"/>
    <s v="C"/>
    <s v="MID"/>
    <d v="2018-11-01T00:00:00"/>
    <x v="13"/>
    <d v="2018-05-01T00:00:00"/>
    <n v="216.1"/>
    <n v="20.3"/>
  </r>
  <r>
    <s v="E"/>
    <s v="R"/>
    <s v="ON"/>
    <d v="2018-11-01T00:00:00"/>
    <x v="3"/>
    <d v="2018-11-01T00:00:00"/>
    <n v="0.99"/>
    <n v="0.13"/>
  </r>
  <r>
    <s v="E"/>
    <s v="R"/>
    <s v="ON"/>
    <d v="2018-11-01T00:00:00"/>
    <x v="2"/>
    <d v="2018-11-01T00:00:00"/>
    <n v="22.06"/>
    <n v="2.91"/>
  </r>
  <r>
    <s v="E"/>
    <s v="R"/>
    <s v="ON"/>
    <d v="2018-11-01T00:00:00"/>
    <x v="1"/>
    <d v="2018-11-01T00:00:00"/>
    <n v="23.05"/>
    <n v="-1.64"/>
  </r>
  <r>
    <s v="E"/>
    <s v="R"/>
    <s v="ON"/>
    <d v="2018-11-01T00:00:00"/>
    <x v="0"/>
    <d v="2018-11-01T00:00:00"/>
    <n v="23.05"/>
    <n v="1.64"/>
  </r>
  <r>
    <s v="E"/>
    <s v="R"/>
    <s v="ON"/>
    <d v="2018-11-01T00:00:00"/>
    <x v="8"/>
    <d v="2018-05-01T00:00:00"/>
    <n v="57"/>
    <n v="7.52"/>
  </r>
  <r>
    <s v="E"/>
    <s v="R"/>
    <s v="ON"/>
    <d v="2018-11-01T00:00:00"/>
    <x v="9"/>
    <d v="2018-05-01T00:00:00"/>
    <n v="2.57"/>
    <n v="0.34"/>
  </r>
  <r>
    <s v="E"/>
    <s v="R"/>
    <s v="ON"/>
    <d v="2018-11-01T00:00:00"/>
    <x v="1"/>
    <d v="2018-05-01T00:00:00"/>
    <n v="59.57"/>
    <n v="-4.2300000000000004"/>
  </r>
  <r>
    <s v="E"/>
    <s v="R"/>
    <s v="ON"/>
    <d v="2018-11-01T00:00:00"/>
    <x v="0"/>
    <d v="2018-05-01T00:00:00"/>
    <n v="59.57"/>
    <n v="4.2300000000000004"/>
  </r>
  <r>
    <s v="E"/>
    <s v="R"/>
    <s v="OFF"/>
    <d v="2018-11-01T00:00:00"/>
    <x v="1"/>
    <d v="2018-11-01T00:00:00"/>
    <n v="93.34"/>
    <n v="-3.27"/>
  </r>
  <r>
    <s v="E"/>
    <s v="R"/>
    <s v="OFF"/>
    <d v="2018-11-01T00:00:00"/>
    <x v="6"/>
    <d v="2018-11-01T00:00:00"/>
    <n v="89.31"/>
    <n v="5.81"/>
  </r>
  <r>
    <s v="E"/>
    <s v="R"/>
    <s v="OFF"/>
    <d v="2018-11-01T00:00:00"/>
    <x v="7"/>
    <d v="2018-11-01T00:00:00"/>
    <n v="4.03"/>
    <n v="0.26"/>
  </r>
  <r>
    <s v="E"/>
    <s v="R"/>
    <s v="OFF"/>
    <d v="2018-11-01T00:00:00"/>
    <x v="0"/>
    <d v="2018-11-01T00:00:00"/>
    <n v="93.34"/>
    <n v="3.27"/>
  </r>
  <r>
    <s v="E"/>
    <s v="R"/>
    <s v="OFF"/>
    <d v="2018-11-01T00:00:00"/>
    <x v="1"/>
    <d v="2018-05-01T00:00:00"/>
    <n v="246.64"/>
    <n v="-8.6300000000000008"/>
  </r>
  <r>
    <s v="E"/>
    <s v="R"/>
    <s v="OFF"/>
    <d v="2018-11-01T00:00:00"/>
    <x v="0"/>
    <d v="2018-05-01T00:00:00"/>
    <n v="246.64"/>
    <n v="8.6300000000000008"/>
  </r>
  <r>
    <s v="E"/>
    <s v="R"/>
    <s v="OFF"/>
    <d v="2018-11-01T00:00:00"/>
    <x v="10"/>
    <d v="2018-05-01T00:00:00"/>
    <n v="236"/>
    <n v="15.34"/>
  </r>
  <r>
    <s v="E"/>
    <s v="R"/>
    <s v="OFF"/>
    <d v="2018-11-01T00:00:00"/>
    <x v="11"/>
    <d v="2018-05-01T00:00:00"/>
    <n v="10.64"/>
    <n v="0.69"/>
  </r>
  <r>
    <s v="E"/>
    <s v="R"/>
    <s v="MID"/>
    <d v="2018-11-01T00:00:00"/>
    <x v="0"/>
    <d v="2018-11-01T00:00:00"/>
    <n v="26.79"/>
    <n v="1.39"/>
  </r>
  <r>
    <s v="E"/>
    <s v="R"/>
    <s v="MID"/>
    <d v="2018-11-01T00:00:00"/>
    <x v="1"/>
    <d v="2018-11-01T00:00:00"/>
    <n v="26.79"/>
    <n v="-1.39"/>
  </r>
  <r>
    <s v="E"/>
    <s v="R"/>
    <s v="MID"/>
    <d v="2018-11-01T00:00:00"/>
    <x v="4"/>
    <d v="2018-11-01T00:00:00"/>
    <n v="25.63"/>
    <n v="2.41"/>
  </r>
  <r>
    <s v="E"/>
    <s v="R"/>
    <s v="MID"/>
    <d v="2018-11-01T00:00:00"/>
    <x v="5"/>
    <d v="2018-11-01T00:00:00"/>
    <n v="1.1599999999999999"/>
    <n v="0.11"/>
  </r>
  <r>
    <s v="E"/>
    <s v="R"/>
    <s v="MID"/>
    <d v="2018-11-01T00:00:00"/>
    <x v="0"/>
    <d v="2018-05-01T00:00:00"/>
    <n v="70.02"/>
    <n v="3.64"/>
  </r>
  <r>
    <s v="E"/>
    <s v="R"/>
    <s v="MID"/>
    <d v="2018-11-01T00:00:00"/>
    <x v="12"/>
    <d v="2018-05-01T00:00:00"/>
    <n v="67"/>
    <n v="6.3"/>
  </r>
  <r>
    <s v="E"/>
    <s v="R"/>
    <s v="MID"/>
    <d v="2018-11-01T00:00:00"/>
    <x v="13"/>
    <d v="2018-05-01T00:00:00"/>
    <n v="3.02"/>
    <n v="0.28000000000000003"/>
  </r>
  <r>
    <s v="E"/>
    <s v="C"/>
    <s v="ON"/>
    <d v="2018-05-01T00:00:00"/>
    <x v="9"/>
    <d v="2018-05-01T00:00:00"/>
    <n v="131.02000000000001"/>
    <n v="17.32"/>
  </r>
  <r>
    <s v="E"/>
    <s v="C"/>
    <s v="ON"/>
    <d v="2018-05-01T00:00:00"/>
    <x v="0"/>
    <d v="2018-05-01T00:00:00"/>
    <n v="3035.8"/>
    <n v="215.54"/>
  </r>
  <r>
    <s v="E"/>
    <s v="C"/>
    <s v="OFF"/>
    <d v="2018-05-01T00:00:00"/>
    <x v="0"/>
    <d v="2018-05-01T00:00:00"/>
    <n v="5074.99"/>
    <n v="177.64"/>
  </r>
  <r>
    <s v="E"/>
    <s v="R"/>
    <s v="OFF"/>
    <d v="2018-06-01T00:00:00"/>
    <x v="0"/>
    <d v="2018-05-01T00:00:00"/>
    <n v="332976.67"/>
    <n v="11654.46"/>
  </r>
  <r>
    <s v="E"/>
    <s v="R"/>
    <s v="OFF"/>
    <d v="2018-06-01T00:00:00"/>
    <x v="1"/>
    <d v="2018-05-01T00:00:00"/>
    <n v="332976.67"/>
    <n v="-11654.46"/>
  </r>
  <r>
    <s v="E"/>
    <s v="R"/>
    <s v="MID"/>
    <d v="2018-06-01T00:00:00"/>
    <x v="0"/>
    <d v="2018-05-01T00:00:00"/>
    <n v="83141.56"/>
    <n v="4323.45"/>
  </r>
  <r>
    <s v="E"/>
    <s v="R"/>
    <s v="MID"/>
    <d v="2018-06-01T00:00:00"/>
    <x v="1"/>
    <d v="2018-05-01T00:00:00"/>
    <n v="83141.56"/>
    <n v="-4323.45"/>
  </r>
  <r>
    <s v="E"/>
    <s v="R"/>
    <s v="MID"/>
    <d v="2018-06-01T00:00:00"/>
    <x v="12"/>
    <d v="2018-05-01T00:00:00"/>
    <n v="79553.58"/>
    <n v="7477.95"/>
  </r>
  <r>
    <s v="E"/>
    <s v="R"/>
    <s v="MID"/>
    <d v="2018-06-01T00:00:00"/>
    <x v="13"/>
    <d v="2018-05-01T00:00:00"/>
    <n v="3587.98"/>
    <n v="337.33"/>
  </r>
  <r>
    <s v="E"/>
    <s v="C"/>
    <s v="ON"/>
    <d v="2018-04-01T00:00:00"/>
    <x v="1"/>
    <d v="2018-01-01T00:00:00"/>
    <n v="5930.13"/>
    <n v="-314.32"/>
  </r>
  <r>
    <s v="E"/>
    <s v="C"/>
    <s v="ON"/>
    <d v="2018-04-01T00:00:00"/>
    <x v="2"/>
    <d v="2018-01-01T00:00:00"/>
    <n v="5674.23"/>
    <n v="749.02"/>
  </r>
  <r>
    <s v="E"/>
    <s v="C"/>
    <s v="ON"/>
    <d v="2018-04-01T00:00:00"/>
    <x v="3"/>
    <d v="2018-01-01T00:00:00"/>
    <n v="255.9"/>
    <n v="33.78"/>
  </r>
  <r>
    <s v="E"/>
    <s v="C"/>
    <s v="ON"/>
    <d v="2018-04-01T00:00:00"/>
    <x v="0"/>
    <d v="2018-01-01T00:00:00"/>
    <n v="5930.13"/>
    <n v="314.32"/>
  </r>
  <r>
    <s v="E"/>
    <s v="C"/>
    <s v="OFF"/>
    <d v="2018-04-01T00:00:00"/>
    <x v="1"/>
    <d v="2018-01-01T00:00:00"/>
    <n v="23292.18"/>
    <n v="-605.6"/>
  </r>
  <r>
    <s v="E"/>
    <s v="C"/>
    <s v="OFF"/>
    <d v="2018-04-01T00:00:00"/>
    <x v="6"/>
    <d v="2018-01-01T00:00:00"/>
    <n v="22287.01"/>
    <n v="1448.65"/>
  </r>
  <r>
    <s v="E"/>
    <s v="C"/>
    <s v="OFF"/>
    <d v="2018-04-01T00:00:00"/>
    <x v="7"/>
    <d v="2018-01-01T00:00:00"/>
    <n v="1005.17"/>
    <n v="65.33"/>
  </r>
  <r>
    <s v="E"/>
    <s v="C"/>
    <s v="OFF"/>
    <d v="2018-04-01T00:00:00"/>
    <x v="0"/>
    <d v="2018-01-01T00:00:00"/>
    <n v="23292.18"/>
    <n v="605.6"/>
  </r>
  <r>
    <s v="E"/>
    <s v="C"/>
    <s v="MID"/>
    <d v="2018-04-01T00:00:00"/>
    <x v="1"/>
    <d v="2018-01-01T00:00:00"/>
    <n v="5880.14"/>
    <n v="-223.45"/>
  </r>
  <r>
    <s v="E"/>
    <s v="C"/>
    <s v="MID"/>
    <d v="2018-04-01T00:00:00"/>
    <x v="4"/>
    <d v="2018-01-01T00:00:00"/>
    <n v="5626.37"/>
    <n v="534.51"/>
  </r>
  <r>
    <s v="E"/>
    <s v="C"/>
    <s v="MID"/>
    <d v="2018-04-01T00:00:00"/>
    <x v="5"/>
    <d v="2018-01-01T00:00:00"/>
    <n v="253.77"/>
    <n v="24.12"/>
  </r>
  <r>
    <s v="E"/>
    <s v="C"/>
    <s v="MID"/>
    <d v="2018-04-01T00:00:00"/>
    <x v="0"/>
    <d v="2018-01-01T00:00:00"/>
    <n v="5880.14"/>
    <n v="223.45"/>
  </r>
  <r>
    <s v="E"/>
    <s v="C"/>
    <s v="ON"/>
    <d v="2018-08-01T00:00:00"/>
    <x v="1"/>
    <d v="2018-05-01T00:00:00"/>
    <n v="6607.4"/>
    <n v="-469.13"/>
  </r>
  <r>
    <s v="E"/>
    <s v="R"/>
    <s v="ON"/>
    <d v="2018-12-01T00:00:00"/>
    <x v="2"/>
    <d v="2018-11-01T00:00:00"/>
    <n v="123297.58"/>
    <n v="16275.42"/>
  </r>
  <r>
    <s v="E"/>
    <s v="R"/>
    <s v="ON"/>
    <d v="2018-12-01T00:00:00"/>
    <x v="3"/>
    <d v="2018-11-01T00:00:00"/>
    <n v="5560.69"/>
    <n v="733.96"/>
  </r>
  <r>
    <s v="E"/>
    <s v="R"/>
    <s v="ON"/>
    <d v="2018-12-01T00:00:00"/>
    <x v="1"/>
    <d v="2018-11-01T00:00:00"/>
    <n v="128858.27"/>
    <n v="-9148.89"/>
  </r>
  <r>
    <s v="E"/>
    <s v="R"/>
    <s v="ON"/>
    <d v="2018-12-01T00:00:00"/>
    <x v="0"/>
    <d v="2018-11-01T00:00:00"/>
    <n v="128858.27"/>
    <n v="9148.89"/>
  </r>
  <r>
    <s v="E"/>
    <s v="R"/>
    <s v="ON"/>
    <d v="2018-12-01T00:00:00"/>
    <x v="8"/>
    <d v="2018-05-01T00:00:00"/>
    <n v="15"/>
    <n v="1.98"/>
  </r>
  <r>
    <s v="E"/>
    <s v="R"/>
    <s v="ON"/>
    <d v="2018-12-01T00:00:00"/>
    <x v="9"/>
    <d v="2018-05-01T00:00:00"/>
    <n v="0.68"/>
    <n v="0.09"/>
  </r>
  <r>
    <s v="E"/>
    <s v="R"/>
    <s v="ON"/>
    <d v="2018-12-01T00:00:00"/>
    <x v="1"/>
    <d v="2018-05-01T00:00:00"/>
    <n v="15.68"/>
    <n v="-1.1200000000000001"/>
  </r>
  <r>
    <s v="E"/>
    <s v="R"/>
    <s v="ON"/>
    <d v="2018-12-01T00:00:00"/>
    <x v="0"/>
    <d v="2018-05-01T00:00:00"/>
    <n v="15.68"/>
    <n v="1.1200000000000001"/>
  </r>
  <r>
    <s v="E"/>
    <s v="R"/>
    <s v="OFF"/>
    <d v="2018-12-01T00:00:00"/>
    <x v="0"/>
    <d v="2018-11-01T00:00:00"/>
    <n v="391017.26"/>
    <n v="13685.56"/>
  </r>
  <r>
    <s v="E"/>
    <s v="R"/>
    <s v="OFF"/>
    <d v="2018-12-01T00:00:00"/>
    <x v="1"/>
    <d v="2018-11-01T00:00:00"/>
    <n v="391017.26"/>
    <n v="-13685.56"/>
  </r>
  <r>
    <s v="E"/>
    <s v="R"/>
    <s v="OFF"/>
    <d v="2018-12-01T00:00:00"/>
    <x v="6"/>
    <d v="2018-11-01T00:00:00"/>
    <n v="374143.56"/>
    <n v="24319.4"/>
  </r>
  <r>
    <s v="E"/>
    <s v="R"/>
    <s v="OFF"/>
    <d v="2018-12-01T00:00:00"/>
    <x v="7"/>
    <d v="2018-11-01T00:00:00"/>
    <n v="16873.7"/>
    <n v="1096.68"/>
  </r>
  <r>
    <s v="E"/>
    <s v="R"/>
    <s v="OFF"/>
    <d v="2018-12-01T00:00:00"/>
    <x v="0"/>
    <d v="2018-05-01T00:00:00"/>
    <n v="78.38"/>
    <n v="2.75"/>
  </r>
  <r>
    <s v="E"/>
    <s v="R"/>
    <s v="OFF"/>
    <d v="2018-12-01T00:00:00"/>
    <x v="10"/>
    <d v="2018-05-01T00:00:00"/>
    <n v="75"/>
    <n v="4.88"/>
  </r>
  <r>
    <s v="E"/>
    <s v="R"/>
    <s v="OFF"/>
    <d v="2018-12-01T00:00:00"/>
    <x v="11"/>
    <d v="2018-05-01T00:00:00"/>
    <n v="3.38"/>
    <n v="0.22"/>
  </r>
  <r>
    <s v="E"/>
    <s v="R"/>
    <s v="OFF"/>
    <d v="2018-12-01T00:00:00"/>
    <x v="1"/>
    <d v="2018-05-01T00:00:00"/>
    <n v="78.38"/>
    <n v="-2.75"/>
  </r>
  <r>
    <s v="E"/>
    <s v="R"/>
    <s v="MID"/>
    <d v="2018-12-01T00:00:00"/>
    <x v="0"/>
    <d v="2018-11-01T00:00:00"/>
    <n v="117533.8"/>
    <n v="6111.86"/>
  </r>
  <r>
    <s v="E"/>
    <s v="R"/>
    <s v="MID"/>
    <d v="2018-12-01T00:00:00"/>
    <x v="4"/>
    <d v="2018-11-01T00:00:00"/>
    <n v="112461.86"/>
    <n v="10571.41"/>
  </r>
  <r>
    <s v="E"/>
    <s v="R"/>
    <s v="MID"/>
    <d v="2018-12-01T00:00:00"/>
    <x v="5"/>
    <d v="2018-11-01T00:00:00"/>
    <n v="5071.9399999999996"/>
    <n v="476.7"/>
  </r>
  <r>
    <s v="E"/>
    <s v="R"/>
    <s v="MID"/>
    <d v="2018-12-01T00:00:00"/>
    <x v="1"/>
    <d v="2018-11-01T00:00:00"/>
    <n v="117533.8"/>
    <n v="-6111.86"/>
  </r>
  <r>
    <s v="E"/>
    <s v="R"/>
    <s v="MID"/>
    <d v="2018-12-01T00:00:00"/>
    <x v="12"/>
    <d v="2018-05-01T00:00:00"/>
    <n v="22"/>
    <n v="2.0699999999999998"/>
  </r>
  <r>
    <s v="E"/>
    <s v="R"/>
    <s v="MID"/>
    <d v="2018-12-01T00:00:00"/>
    <x v="13"/>
    <d v="2018-05-01T00:00:00"/>
    <n v="0.99"/>
    <n v="0.09"/>
  </r>
  <r>
    <s v="E"/>
    <s v="R"/>
    <s v="MID"/>
    <d v="2018-12-01T00:00:00"/>
    <x v="0"/>
    <d v="2018-05-01T00:00:00"/>
    <n v="22.99"/>
    <n v="1.19"/>
  </r>
  <r>
    <s v="E"/>
    <s v="R"/>
    <s v="MID"/>
    <d v="2018-12-01T00:00:00"/>
    <x v="1"/>
    <d v="2018-05-01T00:00:00"/>
    <n v="22.99"/>
    <n v="-1.19"/>
  </r>
  <r>
    <s v="E"/>
    <s v="R"/>
    <s v="ON"/>
    <d v="2018-12-01T00:00:00"/>
    <x v="1"/>
    <d v="2018-11-01T00:00:00"/>
    <n v="184601.91"/>
    <n v="-13107.04"/>
  </r>
  <r>
    <s v="E"/>
    <s v="R"/>
    <s v="ON"/>
    <d v="2018-12-01T00:00:00"/>
    <x v="2"/>
    <d v="2018-11-01T00:00:00"/>
    <n v="176635.63"/>
    <n v="23316.05"/>
  </r>
  <r>
    <s v="E"/>
    <s v="R"/>
    <s v="ON"/>
    <d v="2018-12-01T00:00:00"/>
    <x v="3"/>
    <d v="2018-11-01T00:00:00"/>
    <n v="7966.28"/>
    <n v="1051.56"/>
  </r>
  <r>
    <s v="E"/>
    <s v="R"/>
    <s v="ON"/>
    <d v="2018-12-01T00:00:00"/>
    <x v="0"/>
    <d v="2018-11-01T00:00:00"/>
    <n v="184601.91"/>
    <n v="13107.04"/>
  </r>
  <r>
    <s v="E"/>
    <s v="R"/>
    <s v="OFF"/>
    <d v="2018-12-01T00:00:00"/>
    <x v="1"/>
    <d v="2018-11-01T00:00:00"/>
    <n v="561062.92000000004"/>
    <n v="-19637.3"/>
  </r>
  <r>
    <s v="E"/>
    <s v="R"/>
    <s v="OFF"/>
    <d v="2018-12-01T00:00:00"/>
    <x v="6"/>
    <d v="2018-11-01T00:00:00"/>
    <n v="536850.96"/>
    <n v="34895.279999999999"/>
  </r>
  <r>
    <s v="E"/>
    <s v="R"/>
    <s v="OFF"/>
    <d v="2018-12-01T00:00:00"/>
    <x v="7"/>
    <d v="2018-11-01T00:00:00"/>
    <n v="24211.96"/>
    <n v="1573.79"/>
  </r>
  <r>
    <s v="E"/>
    <s v="R"/>
    <s v="OFF"/>
    <d v="2018-12-01T00:00:00"/>
    <x v="0"/>
    <d v="2018-11-01T00:00:00"/>
    <n v="561062.92000000004"/>
    <n v="19637.3"/>
  </r>
  <r>
    <s v="E"/>
    <s v="R"/>
    <s v="MID"/>
    <d v="2018-12-01T00:00:00"/>
    <x v="1"/>
    <d v="2018-11-01T00:00:00"/>
    <n v="162128.54999999999"/>
    <n v="-8430.85"/>
  </r>
  <r>
    <s v="E"/>
    <s v="R"/>
    <s v="MID"/>
    <d v="2018-12-01T00:00:00"/>
    <x v="4"/>
    <d v="2018-11-01T00:00:00"/>
    <n v="155132.06"/>
    <n v="14582.47"/>
  </r>
  <r>
    <s v="E"/>
    <s v="R"/>
    <s v="MID"/>
    <d v="2018-12-01T00:00:00"/>
    <x v="5"/>
    <d v="2018-11-01T00:00:00"/>
    <n v="6996.49"/>
    <n v="657.52"/>
  </r>
  <r>
    <s v="E"/>
    <s v="R"/>
    <s v="MID"/>
    <d v="2018-12-01T00:00:00"/>
    <x v="0"/>
    <d v="2018-11-01T00:00:00"/>
    <n v="162128.54999999999"/>
    <n v="8430.85"/>
  </r>
  <r>
    <s v="E"/>
    <s v="R"/>
    <s v="ON"/>
    <d v="2018-12-01T00:00:00"/>
    <x v="0"/>
    <d v="2018-05-01T00:00:00"/>
    <n v="13.59"/>
    <n v="0.96"/>
  </r>
  <r>
    <s v="E"/>
    <s v="R"/>
    <s v="ON"/>
    <d v="2018-12-01T00:00:00"/>
    <x v="8"/>
    <d v="2018-05-01T00:00:00"/>
    <n v="13"/>
    <n v="1.71"/>
  </r>
  <r>
    <s v="E"/>
    <s v="R"/>
    <s v="ON"/>
    <d v="2018-12-01T00:00:00"/>
    <x v="9"/>
    <d v="2018-05-01T00:00:00"/>
    <n v="0.59"/>
    <n v="0.08"/>
  </r>
  <r>
    <s v="E"/>
    <s v="R"/>
    <s v="ON"/>
    <d v="2018-12-01T00:00:00"/>
    <x v="1"/>
    <d v="2018-05-01T00:00:00"/>
    <n v="13.59"/>
    <n v="-0.96"/>
  </r>
  <r>
    <s v="E"/>
    <s v="R"/>
    <s v="OFF"/>
    <d v="2018-12-01T00:00:00"/>
    <x v="0"/>
    <d v="2018-05-01T00:00:00"/>
    <n v="56.44"/>
    <n v="1.99"/>
  </r>
  <r>
    <s v="E"/>
    <s v="R"/>
    <s v="OFF"/>
    <d v="2018-12-01T00:00:00"/>
    <x v="10"/>
    <d v="2018-05-01T00:00:00"/>
    <n v="54"/>
    <n v="3.52"/>
  </r>
  <r>
    <s v="E"/>
    <s v="R"/>
    <s v="OFF"/>
    <d v="2018-12-01T00:00:00"/>
    <x v="11"/>
    <d v="2018-05-01T00:00:00"/>
    <n v="2.44"/>
    <n v="0.16"/>
  </r>
  <r>
    <s v="E"/>
    <s v="R"/>
    <s v="OFF"/>
    <d v="2018-12-01T00:00:00"/>
    <x v="1"/>
    <d v="2018-05-01T00:00:00"/>
    <n v="56.44"/>
    <n v="-1.99"/>
  </r>
  <r>
    <s v="E"/>
    <s v="R"/>
    <s v="MID"/>
    <d v="2018-12-01T00:00:00"/>
    <x v="12"/>
    <d v="2018-05-01T00:00:00"/>
    <n v="14"/>
    <n v="1.32"/>
  </r>
  <r>
    <s v="E"/>
    <s v="R"/>
    <s v="MID"/>
    <d v="2018-12-01T00:00:00"/>
    <x v="13"/>
    <d v="2018-05-01T00:00:00"/>
    <n v="0.64"/>
    <n v="0.06"/>
  </r>
  <r>
    <s v="E"/>
    <s v="R"/>
    <s v="MID"/>
    <d v="2018-12-01T00:00:00"/>
    <x v="1"/>
    <d v="2018-05-01T00:00:00"/>
    <n v="14.64"/>
    <n v="-0.75"/>
  </r>
  <r>
    <s v="E"/>
    <s v="R"/>
    <s v="MID"/>
    <d v="2018-12-01T00:00:00"/>
    <x v="0"/>
    <d v="2018-05-01T00:00:00"/>
    <n v="14.64"/>
    <n v="0.75"/>
  </r>
  <r>
    <s v="E"/>
    <s v="C"/>
    <s v="ON"/>
    <d v="2018-12-01T00:00:00"/>
    <x v="1"/>
    <d v="2018-11-01T00:00:00"/>
    <n v="11125.72"/>
    <n v="-789.92"/>
  </r>
  <r>
    <s v="E"/>
    <s v="C"/>
    <s v="ON"/>
    <d v="2018-12-01T00:00:00"/>
    <x v="2"/>
    <d v="2018-11-01T00:00:00"/>
    <n v="10645.6"/>
    <n v="1405.19"/>
  </r>
  <r>
    <s v="E"/>
    <s v="C"/>
    <s v="ON"/>
    <d v="2018-12-01T00:00:00"/>
    <x v="3"/>
    <d v="2018-11-01T00:00:00"/>
    <n v="480.12"/>
    <n v="63.37"/>
  </r>
  <r>
    <s v="E"/>
    <s v="C"/>
    <s v="ON"/>
    <d v="2018-12-01T00:00:00"/>
    <x v="0"/>
    <d v="2018-11-01T00:00:00"/>
    <n v="11125.72"/>
    <n v="789.92"/>
  </r>
  <r>
    <s v="E"/>
    <s v="C"/>
    <s v="ON"/>
    <d v="2018-12-01T00:00:00"/>
    <x v="0"/>
    <d v="2018-05-01T00:00:00"/>
    <n v="1648.11"/>
    <n v="117.01"/>
  </r>
  <r>
    <s v="E"/>
    <s v="C"/>
    <s v="ON"/>
    <d v="2018-12-01T00:00:00"/>
    <x v="8"/>
    <d v="2018-05-01T00:00:00"/>
    <n v="1577"/>
    <n v="208.17"/>
  </r>
  <r>
    <s v="E"/>
    <s v="C"/>
    <s v="ON"/>
    <d v="2018-12-01T00:00:00"/>
    <x v="9"/>
    <d v="2018-05-01T00:00:00"/>
    <n v="71.11"/>
    <n v="9.39"/>
  </r>
  <r>
    <s v="E"/>
    <s v="C"/>
    <s v="ON"/>
    <d v="2018-12-01T00:00:00"/>
    <x v="1"/>
    <d v="2018-05-01T00:00:00"/>
    <n v="1648.11"/>
    <n v="-117.01"/>
  </r>
  <r>
    <s v="E"/>
    <s v="C"/>
    <s v="OFF"/>
    <d v="2018-12-01T00:00:00"/>
    <x v="0"/>
    <d v="2018-11-01T00:00:00"/>
    <n v="32021.88"/>
    <n v="1120.8"/>
  </r>
  <r>
    <s v="E"/>
    <s v="C"/>
    <s v="OFF"/>
    <d v="2018-12-01T00:00:00"/>
    <x v="1"/>
    <d v="2018-11-01T00:00:00"/>
    <n v="32021.88"/>
    <n v="-1120.8"/>
  </r>
  <r>
    <s v="E"/>
    <s v="C"/>
    <s v="OFF"/>
    <d v="2018-12-01T00:00:00"/>
    <x v="6"/>
    <d v="2018-11-01T00:00:00"/>
    <n v="30640.05"/>
    <n v="1991.58"/>
  </r>
  <r>
    <s v="E"/>
    <s v="C"/>
    <s v="OFF"/>
    <d v="2018-12-01T00:00:00"/>
    <x v="7"/>
    <d v="2018-11-01T00:00:00"/>
    <n v="1381.83"/>
    <n v="89.8"/>
  </r>
  <r>
    <s v="E"/>
    <s v="C"/>
    <s v="OFF"/>
    <d v="2018-12-01T00:00:00"/>
    <x v="0"/>
    <d v="2018-05-01T00:00:00"/>
    <n v="4742.66"/>
    <n v="166.09"/>
  </r>
  <r>
    <s v="E"/>
    <s v="C"/>
    <s v="OFF"/>
    <d v="2018-12-01T00:00:00"/>
    <x v="10"/>
    <d v="2018-05-01T00:00:00"/>
    <n v="4538"/>
    <n v="295.07"/>
  </r>
  <r>
    <s v="E"/>
    <s v="C"/>
    <s v="OFF"/>
    <d v="2018-12-01T00:00:00"/>
    <x v="11"/>
    <d v="2018-05-01T00:00:00"/>
    <n v="204.66"/>
    <n v="13.28"/>
  </r>
  <r>
    <s v="E"/>
    <s v="C"/>
    <s v="OFF"/>
    <d v="2018-12-01T00:00:00"/>
    <x v="1"/>
    <d v="2018-05-01T00:00:00"/>
    <n v="4742.66"/>
    <n v="-166.09"/>
  </r>
  <r>
    <s v="E"/>
    <s v="C"/>
    <s v="MID"/>
    <d v="2018-12-01T00:00:00"/>
    <x v="0"/>
    <d v="2018-11-01T00:00:00"/>
    <n v="11266.99"/>
    <n v="585.91"/>
  </r>
  <r>
    <s v="E"/>
    <s v="C"/>
    <s v="MID"/>
    <d v="2018-12-01T00:00:00"/>
    <x v="4"/>
    <d v="2018-11-01T00:00:00"/>
    <n v="10780.76"/>
    <n v="1013.42"/>
  </r>
  <r>
    <s v="E"/>
    <s v="C"/>
    <s v="MID"/>
    <d v="2018-12-01T00:00:00"/>
    <x v="5"/>
    <d v="2018-11-01T00:00:00"/>
    <n v="486.23"/>
    <n v="45.71"/>
  </r>
  <r>
    <s v="E"/>
    <s v="C"/>
    <s v="MID"/>
    <d v="2018-12-01T00:00:00"/>
    <x v="1"/>
    <d v="2018-11-01T00:00:00"/>
    <n v="11266.99"/>
    <n v="-585.91"/>
  </r>
  <r>
    <s v="E"/>
    <s v="C"/>
    <s v="MID"/>
    <d v="2018-12-01T00:00:00"/>
    <x v="12"/>
    <d v="2018-05-01T00:00:00"/>
    <n v="1598"/>
    <n v="150.19"/>
  </r>
  <r>
    <s v="E"/>
    <s v="C"/>
    <s v="MID"/>
    <d v="2018-12-01T00:00:00"/>
    <x v="13"/>
    <d v="2018-05-01T00:00:00"/>
    <n v="72.040000000000006"/>
    <n v="6.76"/>
  </r>
  <r>
    <s v="E"/>
    <s v="C"/>
    <s v="MID"/>
    <d v="2018-12-01T00:00:00"/>
    <x v="1"/>
    <d v="2018-05-01T00:00:00"/>
    <n v="1670.04"/>
    <n v="-86.86"/>
  </r>
  <r>
    <s v="E"/>
    <s v="C"/>
    <s v="MID"/>
    <d v="2018-12-01T00:00:00"/>
    <x v="0"/>
    <d v="2018-05-01T00:00:00"/>
    <n v="1670.04"/>
    <n v="86.86"/>
  </r>
  <r>
    <s v="E"/>
    <s v="R"/>
    <s v="ON"/>
    <d v="2018-12-01T00:00:00"/>
    <x v="0"/>
    <d v="2018-11-01T00:00:00"/>
    <n v="40325.72"/>
    <n v="2863.08"/>
  </r>
  <r>
    <s v="E"/>
    <s v="R"/>
    <s v="ON"/>
    <d v="2018-12-01T00:00:00"/>
    <x v="2"/>
    <d v="2018-11-01T00:00:00"/>
    <n v="38585.51"/>
    <n v="5093.34"/>
  </r>
  <r>
    <s v="E"/>
    <s v="R"/>
    <s v="ON"/>
    <d v="2018-12-01T00:00:00"/>
    <x v="3"/>
    <d v="2018-11-01T00:00:00"/>
    <n v="1740.21"/>
    <n v="229.7"/>
  </r>
  <r>
    <s v="E"/>
    <s v="R"/>
    <s v="ON"/>
    <d v="2018-12-01T00:00:00"/>
    <x v="1"/>
    <d v="2018-11-01T00:00:00"/>
    <n v="40325.72"/>
    <n v="-2863.08"/>
  </r>
  <r>
    <s v="E"/>
    <s v="R"/>
    <s v="ON"/>
    <d v="2018-12-01T00:00:00"/>
    <x v="8"/>
    <d v="2018-05-01T00:00:00"/>
    <n v="5637"/>
    <n v="744.12"/>
  </r>
  <r>
    <s v="E"/>
    <s v="R"/>
    <s v="ON"/>
    <d v="2018-12-01T00:00:00"/>
    <x v="9"/>
    <d v="2018-05-01T00:00:00"/>
    <n v="254.5"/>
    <n v="33.67"/>
  </r>
  <r>
    <s v="E"/>
    <s v="R"/>
    <s v="ON"/>
    <d v="2018-12-01T00:00:00"/>
    <x v="1"/>
    <d v="2018-05-01T00:00:00"/>
    <n v="5891.5"/>
    <n v="-418.37"/>
  </r>
  <r>
    <s v="E"/>
    <s v="R"/>
    <s v="ON"/>
    <d v="2018-12-01T00:00:00"/>
    <x v="0"/>
    <d v="2018-05-01T00:00:00"/>
    <n v="5891.5"/>
    <n v="418.37"/>
  </r>
  <r>
    <s v="E"/>
    <s v="R"/>
    <s v="OFF"/>
    <d v="2018-12-01T00:00:00"/>
    <x v="1"/>
    <d v="2018-11-01T00:00:00"/>
    <n v="139934.19"/>
    <n v="-4897.6899999999996"/>
  </r>
  <r>
    <s v="E"/>
    <s v="R"/>
    <s v="OFF"/>
    <d v="2018-12-01T00:00:00"/>
    <x v="6"/>
    <d v="2018-11-01T00:00:00"/>
    <n v="133895.51999999999"/>
    <n v="8703.15"/>
  </r>
  <r>
    <s v="E"/>
    <s v="R"/>
    <s v="OFF"/>
    <d v="2018-12-01T00:00:00"/>
    <x v="7"/>
    <d v="2018-11-01T00:00:00"/>
    <n v="6038.67"/>
    <n v="392.49"/>
  </r>
  <r>
    <s v="E"/>
    <s v="R"/>
    <s v="OFF"/>
    <d v="2018-12-01T00:00:00"/>
    <x v="0"/>
    <d v="2018-11-01T00:00:00"/>
    <n v="139934.19"/>
    <n v="4897.6899999999996"/>
  </r>
  <r>
    <s v="E"/>
    <s v="R"/>
    <s v="OFF"/>
    <d v="2018-12-01T00:00:00"/>
    <x v="1"/>
    <d v="2018-05-01T00:00:00"/>
    <n v="20430.64"/>
    <n v="-715.81"/>
  </r>
  <r>
    <s v="E"/>
    <s v="R"/>
    <s v="OFF"/>
    <d v="2018-12-01T00:00:00"/>
    <x v="0"/>
    <d v="2018-05-01T00:00:00"/>
    <n v="20430.64"/>
    <n v="715.81"/>
  </r>
  <r>
    <s v="E"/>
    <s v="R"/>
    <s v="OFF"/>
    <d v="2018-12-01T00:00:00"/>
    <x v="10"/>
    <d v="2018-05-01T00:00:00"/>
    <n v="19549"/>
    <n v="1271.46"/>
  </r>
  <r>
    <s v="E"/>
    <s v="R"/>
    <s v="OFF"/>
    <d v="2018-12-01T00:00:00"/>
    <x v="11"/>
    <d v="2018-05-01T00:00:00"/>
    <n v="881.64"/>
    <n v="57.28"/>
  </r>
  <r>
    <s v="E"/>
    <s v="R"/>
    <s v="MID"/>
    <d v="2018-12-01T00:00:00"/>
    <x v="0"/>
    <d v="2018-11-01T00:00:00"/>
    <n v="36171.31"/>
    <n v="1881"/>
  </r>
  <r>
    <s v="E"/>
    <s v="R"/>
    <s v="MID"/>
    <d v="2018-12-01T00:00:00"/>
    <x v="1"/>
    <d v="2018-11-01T00:00:00"/>
    <n v="36171.31"/>
    <n v="-1881"/>
  </r>
  <r>
    <s v="E"/>
    <s v="R"/>
    <s v="MID"/>
    <d v="2018-12-01T00:00:00"/>
    <x v="4"/>
    <d v="2018-11-01T00:00:00"/>
    <n v="34610.44"/>
    <n v="3253.4"/>
  </r>
  <r>
    <s v="E"/>
    <s v="R"/>
    <s v="MID"/>
    <d v="2018-12-01T00:00:00"/>
    <x v="5"/>
    <d v="2018-11-01T00:00:00"/>
    <n v="1560.87"/>
    <n v="146.71"/>
  </r>
  <r>
    <s v="E"/>
    <s v="R"/>
    <s v="MID"/>
    <d v="2018-12-01T00:00:00"/>
    <x v="0"/>
    <d v="2018-05-01T00:00:00"/>
    <n v="5293.67"/>
    <n v="275.33"/>
  </r>
  <r>
    <s v="E"/>
    <s v="R"/>
    <s v="MID"/>
    <d v="2018-12-01T00:00:00"/>
    <x v="12"/>
    <d v="2018-05-01T00:00:00"/>
    <n v="5065"/>
    <n v="476.13"/>
  </r>
  <r>
    <s v="E"/>
    <s v="R"/>
    <s v="MID"/>
    <d v="2018-12-01T00:00:00"/>
    <x v="13"/>
    <d v="2018-05-01T00:00:00"/>
    <n v="228.67"/>
    <n v="21.56"/>
  </r>
  <r>
    <s v="E"/>
    <s v="R"/>
    <s v="MID"/>
    <d v="2018-12-01T00:00:00"/>
    <x v="1"/>
    <d v="2018-05-01T00:00:00"/>
    <n v="5293.67"/>
    <n v="-275.33"/>
  </r>
  <r>
    <s v="E"/>
    <s v="R"/>
    <s v="ON"/>
    <d v="2018-12-01T00:00:00"/>
    <x v="1"/>
    <d v="2018-11-01T00:00:00"/>
    <n v="104537.60000000001"/>
    <n v="-7422.18"/>
  </r>
  <r>
    <s v="E"/>
    <s v="R"/>
    <s v="ON"/>
    <d v="2018-12-01T00:00:00"/>
    <x v="2"/>
    <d v="2018-11-01T00:00:00"/>
    <n v="100026.42"/>
    <n v="13203.44"/>
  </r>
  <r>
    <s v="E"/>
    <s v="R"/>
    <s v="ON"/>
    <d v="2018-12-01T00:00:00"/>
    <x v="3"/>
    <d v="2018-11-01T00:00:00"/>
    <n v="4511.18"/>
    <n v="595.61"/>
  </r>
  <r>
    <s v="E"/>
    <s v="R"/>
    <s v="ON"/>
    <d v="2018-12-01T00:00:00"/>
    <x v="0"/>
    <d v="2018-11-01T00:00:00"/>
    <n v="104537.60000000001"/>
    <n v="7422.18"/>
  </r>
  <r>
    <s v="E"/>
    <s v="R"/>
    <s v="ON"/>
    <d v="2018-12-01T00:00:00"/>
    <x v="1"/>
    <d v="2018-05-01T00:00:00"/>
    <n v="223.65"/>
    <n v="-15.88"/>
  </r>
  <r>
    <s v="E"/>
    <s v="R"/>
    <s v="ON"/>
    <d v="2018-12-01T00:00:00"/>
    <x v="0"/>
    <d v="2018-05-01T00:00:00"/>
    <n v="223.65"/>
    <n v="15.88"/>
  </r>
  <r>
    <s v="E"/>
    <s v="R"/>
    <s v="ON"/>
    <d v="2018-12-01T00:00:00"/>
    <x v="8"/>
    <d v="2018-05-01T00:00:00"/>
    <n v="214"/>
    <n v="28.25"/>
  </r>
  <r>
    <s v="E"/>
    <s v="R"/>
    <s v="ON"/>
    <d v="2018-12-01T00:00:00"/>
    <x v="9"/>
    <d v="2018-05-01T00:00:00"/>
    <n v="9.65"/>
    <n v="1.27"/>
  </r>
  <r>
    <s v="E"/>
    <s v="R"/>
    <s v="OFF"/>
    <d v="2018-12-01T00:00:00"/>
    <x v="6"/>
    <d v="2018-11-01T00:00:00"/>
    <n v="325425"/>
    <n v="21152.66"/>
  </r>
  <r>
    <s v="E"/>
    <s v="R"/>
    <s v="OFF"/>
    <d v="2018-12-01T00:00:00"/>
    <x v="7"/>
    <d v="2018-11-01T00:00:00"/>
    <n v="14676.56"/>
    <n v="954.04"/>
  </r>
  <r>
    <s v="E"/>
    <s v="R"/>
    <s v="OFF"/>
    <d v="2018-12-01T00:00:00"/>
    <x v="0"/>
    <d v="2018-11-01T00:00:00"/>
    <n v="340101.56"/>
    <n v="11903.69"/>
  </r>
  <r>
    <s v="E"/>
    <s v="R"/>
    <s v="OFF"/>
    <d v="2018-12-01T00:00:00"/>
    <x v="1"/>
    <d v="2018-11-01T00:00:00"/>
    <n v="340101.56"/>
    <n v="-11903.69"/>
  </r>
  <r>
    <s v="E"/>
    <s v="R"/>
    <s v="OFF"/>
    <d v="2018-12-01T00:00:00"/>
    <x v="10"/>
    <d v="2018-05-01T00:00:00"/>
    <n v="814"/>
    <n v="52.91"/>
  </r>
  <r>
    <s v="E"/>
    <s v="R"/>
    <s v="OFF"/>
    <d v="2018-12-01T00:00:00"/>
    <x v="11"/>
    <d v="2018-05-01T00:00:00"/>
    <n v="36.71"/>
    <n v="2.38"/>
  </r>
  <r>
    <s v="E"/>
    <s v="R"/>
    <s v="OFF"/>
    <d v="2018-12-01T00:00:00"/>
    <x v="1"/>
    <d v="2018-05-01T00:00:00"/>
    <n v="850.71"/>
    <n v="-29.77"/>
  </r>
  <r>
    <s v="E"/>
    <s v="R"/>
    <s v="OFF"/>
    <d v="2018-12-01T00:00:00"/>
    <x v="0"/>
    <d v="2018-05-01T00:00:00"/>
    <n v="850.71"/>
    <n v="29.77"/>
  </r>
  <r>
    <s v="E"/>
    <s v="R"/>
    <s v="MID"/>
    <d v="2018-12-01T00:00:00"/>
    <x v="0"/>
    <d v="2018-11-01T00:00:00"/>
    <n v="94264.3"/>
    <n v="4901.87"/>
  </r>
  <r>
    <s v="E"/>
    <s v="R"/>
    <s v="MID"/>
    <d v="2018-12-01T00:00:00"/>
    <x v="1"/>
    <d v="2018-11-01T00:00:00"/>
    <n v="94264.3"/>
    <n v="-4901.87"/>
  </r>
  <r>
    <s v="E"/>
    <s v="R"/>
    <s v="MID"/>
    <d v="2018-12-01T00:00:00"/>
    <x v="4"/>
    <d v="2018-11-01T00:00:00"/>
    <n v="90196.51"/>
    <n v="8478.3799999999992"/>
  </r>
  <r>
    <s v="E"/>
    <s v="R"/>
    <s v="MID"/>
    <d v="2018-12-01T00:00:00"/>
    <x v="5"/>
    <d v="2018-11-01T00:00:00"/>
    <n v="4067.79"/>
    <n v="382.43"/>
  </r>
  <r>
    <s v="E"/>
    <s v="R"/>
    <s v="MID"/>
    <d v="2018-12-01T00:00:00"/>
    <x v="0"/>
    <d v="2018-05-01T00:00:00"/>
    <n v="229.93"/>
    <n v="11.95"/>
  </r>
  <r>
    <s v="E"/>
    <s v="R"/>
    <s v="MID"/>
    <d v="2018-12-01T00:00:00"/>
    <x v="12"/>
    <d v="2018-05-01T00:00:00"/>
    <n v="220"/>
    <n v="20.68"/>
  </r>
  <r>
    <s v="E"/>
    <s v="R"/>
    <s v="MID"/>
    <d v="2018-12-01T00:00:00"/>
    <x v="13"/>
    <d v="2018-05-01T00:00:00"/>
    <n v="9.93"/>
    <n v="0.93"/>
  </r>
  <r>
    <s v="E"/>
    <s v="R"/>
    <s v="MID"/>
    <d v="2018-12-01T00:00:00"/>
    <x v="1"/>
    <d v="2018-05-01T00:00:00"/>
    <n v="229.93"/>
    <n v="-11.95"/>
  </r>
  <r>
    <s v="E"/>
    <s v="C"/>
    <s v="ON"/>
    <d v="2018-12-01T00:00:00"/>
    <x v="8"/>
    <d v="2018-05-01T00:00:00"/>
    <n v="8966.5499999999993"/>
    <n v="1183.5999999999999"/>
  </r>
  <r>
    <s v="E"/>
    <s v="C"/>
    <s v="ON"/>
    <d v="2018-12-01T00:00:00"/>
    <x v="1"/>
    <d v="2018-05-01T00:00:00"/>
    <n v="9370.98"/>
    <n v="-665.34"/>
  </r>
  <r>
    <s v="E"/>
    <s v="C"/>
    <s v="ON"/>
    <d v="2018-12-01T00:00:00"/>
    <x v="9"/>
    <d v="2018-05-01T00:00:00"/>
    <n v="404.43"/>
    <n v="53.37"/>
  </r>
  <r>
    <s v="E"/>
    <s v="C"/>
    <s v="ON"/>
    <d v="2018-12-01T00:00:00"/>
    <x v="0"/>
    <d v="2018-05-01T00:00:00"/>
    <n v="9370.98"/>
    <n v="665.34"/>
  </r>
  <r>
    <s v="E"/>
    <s v="C"/>
    <s v="OFF"/>
    <d v="2018-12-01T00:00:00"/>
    <x v="1"/>
    <d v="2018-05-01T00:00:00"/>
    <n v="27989.279999999999"/>
    <n v="-979.74"/>
  </r>
  <r>
    <s v="E"/>
    <s v="C"/>
    <s v="OFF"/>
    <d v="2018-12-01T00:00:00"/>
    <x v="10"/>
    <d v="2018-05-01T00:00:00"/>
    <n v="26781.45"/>
    <n v="1740.95"/>
  </r>
  <r>
    <s v="E"/>
    <s v="C"/>
    <s v="OFF"/>
    <d v="2018-12-01T00:00:00"/>
    <x v="11"/>
    <d v="2018-05-01T00:00:00"/>
    <n v="1207.83"/>
    <n v="78.489999999999995"/>
  </r>
  <r>
    <s v="E"/>
    <s v="C"/>
    <s v="OFF"/>
    <d v="2018-12-01T00:00:00"/>
    <x v="0"/>
    <d v="2018-05-01T00:00:00"/>
    <n v="27989.279999999999"/>
    <n v="979.74"/>
  </r>
  <r>
    <s v="E"/>
    <s v="C"/>
    <s v="MID"/>
    <d v="2018-12-01T00:00:00"/>
    <x v="1"/>
    <d v="2018-05-01T00:00:00"/>
    <n v="9567.08"/>
    <n v="-497.45"/>
  </r>
  <r>
    <s v="E"/>
    <s v="C"/>
    <s v="MID"/>
    <d v="2018-12-01T00:00:00"/>
    <x v="12"/>
    <d v="2018-05-01T00:00:00"/>
    <n v="9154.2000000000007"/>
    <n v="860.5"/>
  </r>
  <r>
    <s v="E"/>
    <s v="C"/>
    <s v="MID"/>
    <d v="2018-12-01T00:00:00"/>
    <x v="13"/>
    <d v="2018-05-01T00:00:00"/>
    <n v="412.88"/>
    <n v="38.79"/>
  </r>
  <r>
    <s v="E"/>
    <s v="C"/>
    <s v="MID"/>
    <d v="2018-12-01T00:00:00"/>
    <x v="0"/>
    <d v="2018-05-01T00:00:00"/>
    <n v="9567.08"/>
    <n v="497.45"/>
  </r>
  <r>
    <s v="E"/>
    <s v="R"/>
    <s v="ON"/>
    <d v="2018-12-01T00:00:00"/>
    <x v="1"/>
    <d v="2018-05-01T00:00:00"/>
    <n v="7025.08"/>
    <n v="-499.12"/>
  </r>
  <r>
    <s v="E"/>
    <s v="R"/>
    <s v="ON"/>
    <d v="2018-12-01T00:00:00"/>
    <x v="8"/>
    <d v="2018-05-01T00:00:00"/>
    <n v="6721.34"/>
    <n v="887.28"/>
  </r>
  <r>
    <s v="E"/>
    <s v="R"/>
    <s v="ON"/>
    <d v="2018-12-01T00:00:00"/>
    <x v="9"/>
    <d v="2018-05-01T00:00:00"/>
    <n v="303.74"/>
    <n v="40.26"/>
  </r>
  <r>
    <s v="E"/>
    <s v="R"/>
    <s v="ON"/>
    <d v="2018-12-01T00:00:00"/>
    <x v="0"/>
    <d v="2018-05-01T00:00:00"/>
    <n v="7025.08"/>
    <n v="499.12"/>
  </r>
  <r>
    <s v="E"/>
    <s v="R"/>
    <s v="OFF"/>
    <d v="2018-12-01T00:00:00"/>
    <x v="1"/>
    <d v="2018-05-01T00:00:00"/>
    <n v="22210.58"/>
    <n v="-778.54"/>
  </r>
  <r>
    <s v="E"/>
    <s v="R"/>
    <s v="OFF"/>
    <d v="2018-12-01T00:00:00"/>
    <x v="10"/>
    <d v="2018-05-01T00:00:00"/>
    <n v="21252.22"/>
    <n v="1382.55"/>
  </r>
  <r>
    <s v="E"/>
    <s v="R"/>
    <s v="OFF"/>
    <d v="2018-12-01T00:00:00"/>
    <x v="11"/>
    <d v="2018-05-01T00:00:00"/>
    <n v="958.36"/>
    <n v="62.28"/>
  </r>
  <r>
    <s v="E"/>
    <s v="R"/>
    <s v="OFF"/>
    <d v="2018-12-01T00:00:00"/>
    <x v="0"/>
    <d v="2018-05-01T00:00:00"/>
    <n v="22210.58"/>
    <n v="778.54"/>
  </r>
  <r>
    <s v="E"/>
    <s v="R"/>
    <s v="MID"/>
    <d v="2018-12-01T00:00:00"/>
    <x v="1"/>
    <d v="2018-05-01T00:00:00"/>
    <n v="6557.98"/>
    <n v="-341.08"/>
  </r>
  <r>
    <s v="E"/>
    <s v="R"/>
    <s v="MID"/>
    <d v="2018-12-01T00:00:00"/>
    <x v="12"/>
    <d v="2018-05-01T00:00:00"/>
    <n v="6274.42"/>
    <n v="589.69000000000005"/>
  </r>
  <r>
    <s v="E"/>
    <s v="R"/>
    <s v="MID"/>
    <d v="2018-12-01T00:00:00"/>
    <x v="13"/>
    <d v="2018-05-01T00:00:00"/>
    <n v="283.56"/>
    <n v="26.76"/>
  </r>
  <r>
    <s v="E"/>
    <s v="R"/>
    <s v="MID"/>
    <d v="2018-12-01T00:00:00"/>
    <x v="0"/>
    <d v="2018-05-01T00:00:00"/>
    <n v="6557.98"/>
    <n v="341.08"/>
  </r>
  <r>
    <s v="E"/>
    <s v="R"/>
    <s v="ON"/>
    <d v="2018-12-01T00:00:00"/>
    <x v="0"/>
    <d v="2018-11-01T00:00:00"/>
    <n v="267051.09000000003"/>
    <n v="18960.810000000001"/>
  </r>
  <r>
    <s v="E"/>
    <s v="R"/>
    <s v="ON"/>
    <d v="2018-12-01T00:00:00"/>
    <x v="1"/>
    <d v="2018-11-01T00:00:00"/>
    <n v="267051.09000000003"/>
    <n v="-18960.810000000001"/>
  </r>
  <r>
    <s v="E"/>
    <s v="R"/>
    <s v="ON"/>
    <d v="2018-12-01T00:00:00"/>
    <x v="2"/>
    <d v="2018-11-01T00:00:00"/>
    <n v="255526.92"/>
    <n v="33729.4"/>
  </r>
  <r>
    <s v="E"/>
    <s v="R"/>
    <s v="ON"/>
    <d v="2018-12-01T00:00:00"/>
    <x v="3"/>
    <d v="2018-11-01T00:00:00"/>
    <n v="11524.17"/>
    <n v="1521.09"/>
  </r>
  <r>
    <s v="E"/>
    <s v="R"/>
    <s v="ON"/>
    <d v="2018-12-01T00:00:00"/>
    <x v="0"/>
    <d v="2018-05-01T00:00:00"/>
    <n v="705.78"/>
    <n v="50.12"/>
  </r>
  <r>
    <s v="E"/>
    <s v="R"/>
    <s v="ON"/>
    <d v="2018-12-01T00:00:00"/>
    <x v="8"/>
    <d v="2018-05-01T00:00:00"/>
    <n v="675.31"/>
    <n v="89.13"/>
  </r>
  <r>
    <s v="E"/>
    <s v="R"/>
    <s v="ON"/>
    <d v="2018-12-01T00:00:00"/>
    <x v="9"/>
    <d v="2018-05-01T00:00:00"/>
    <n v="30.47"/>
    <n v="4.0199999999999996"/>
  </r>
  <r>
    <s v="E"/>
    <s v="R"/>
    <s v="ON"/>
    <d v="2018-12-01T00:00:00"/>
    <x v="1"/>
    <d v="2018-05-01T00:00:00"/>
    <n v="705.78"/>
    <n v="-50.12"/>
  </r>
  <r>
    <s v="E"/>
    <s v="R"/>
    <s v="OFF"/>
    <d v="2018-12-01T00:00:00"/>
    <x v="6"/>
    <d v="2018-11-01T00:00:00"/>
    <n v="795369.62"/>
    <n v="51699.08"/>
  </r>
  <r>
    <s v="E"/>
    <s v="R"/>
    <s v="OFF"/>
    <d v="2018-12-01T00:00:00"/>
    <x v="7"/>
    <d v="2018-11-01T00:00:00"/>
    <n v="35871.4"/>
    <n v="2331.44"/>
  </r>
  <r>
    <s v="E"/>
    <s v="R"/>
    <s v="OFF"/>
    <d v="2018-12-01T00:00:00"/>
    <x v="0"/>
    <d v="2018-11-01T00:00:00"/>
    <n v="831241.02"/>
    <n v="29093.45"/>
  </r>
  <r>
    <s v="E"/>
    <s v="R"/>
    <s v="OFF"/>
    <d v="2018-12-01T00:00:00"/>
    <x v="1"/>
    <d v="2018-11-01T00:00:00"/>
    <n v="831241.02"/>
    <n v="-29093.45"/>
  </r>
  <r>
    <s v="E"/>
    <s v="R"/>
    <s v="OFF"/>
    <d v="2018-12-01T00:00:00"/>
    <x v="10"/>
    <d v="2018-05-01T00:00:00"/>
    <n v="2427.38"/>
    <n v="157.79"/>
  </r>
  <r>
    <s v="E"/>
    <s v="R"/>
    <s v="OFF"/>
    <d v="2018-12-01T00:00:00"/>
    <x v="11"/>
    <d v="2018-05-01T00:00:00"/>
    <n v="109.47"/>
    <n v="7.12"/>
  </r>
  <r>
    <s v="E"/>
    <s v="R"/>
    <s v="OFF"/>
    <d v="2018-12-01T00:00:00"/>
    <x v="1"/>
    <d v="2018-05-01T00:00:00"/>
    <n v="2536.85"/>
    <n v="-88.79"/>
  </r>
  <r>
    <s v="E"/>
    <s v="R"/>
    <s v="OFF"/>
    <d v="2018-12-01T00:00:00"/>
    <x v="0"/>
    <d v="2018-05-01T00:00:00"/>
    <n v="2536.85"/>
    <n v="88.79"/>
  </r>
  <r>
    <s v="E"/>
    <s v="R"/>
    <s v="MID"/>
    <d v="2018-12-01T00:00:00"/>
    <x v="0"/>
    <d v="2018-11-01T00:00:00"/>
    <n v="231116.4"/>
    <n v="12018.1"/>
  </r>
  <r>
    <s v="E"/>
    <s v="R"/>
    <s v="MID"/>
    <d v="2018-12-01T00:00:00"/>
    <x v="1"/>
    <d v="2018-11-01T00:00:00"/>
    <n v="231116.4"/>
    <n v="-12018.1"/>
  </r>
  <r>
    <s v="E"/>
    <s v="R"/>
    <s v="MID"/>
    <d v="2018-12-01T00:00:00"/>
    <x v="4"/>
    <d v="2018-11-01T00:00:00"/>
    <n v="221143.06"/>
    <n v="20787.32"/>
  </r>
  <r>
    <s v="E"/>
    <s v="R"/>
    <s v="MID"/>
    <d v="2018-12-01T00:00:00"/>
    <x v="5"/>
    <d v="2018-11-01T00:00:00"/>
    <n v="9973.34"/>
    <n v="937.38"/>
  </r>
  <r>
    <s v="E"/>
    <s v="R"/>
    <s v="MID"/>
    <d v="2018-12-01T00:00:00"/>
    <x v="0"/>
    <d v="2018-05-01T00:00:00"/>
    <n v="744.86"/>
    <n v="38.729999999999997"/>
  </r>
  <r>
    <s v="E"/>
    <s v="R"/>
    <s v="MID"/>
    <d v="2018-12-01T00:00:00"/>
    <x v="12"/>
    <d v="2018-05-01T00:00:00"/>
    <n v="712.7"/>
    <n v="66.98"/>
  </r>
  <r>
    <s v="E"/>
    <s v="R"/>
    <s v="MID"/>
    <d v="2018-12-01T00:00:00"/>
    <x v="13"/>
    <d v="2018-05-01T00:00:00"/>
    <n v="32.159999999999997"/>
    <n v="3.02"/>
  </r>
  <r>
    <s v="E"/>
    <s v="R"/>
    <s v="MID"/>
    <d v="2018-12-01T00:00:00"/>
    <x v="1"/>
    <d v="2018-05-01T00:00:00"/>
    <n v="744.86"/>
    <n v="-38.729999999999997"/>
  </r>
  <r>
    <s v="E"/>
    <s v="C"/>
    <s v="ON"/>
    <d v="2018-12-01T00:00:00"/>
    <x v="0"/>
    <d v="2018-11-01T00:00:00"/>
    <n v="134321.37"/>
    <n v="9536.76"/>
  </r>
  <r>
    <s v="E"/>
    <s v="C"/>
    <s v="ON"/>
    <d v="2018-12-01T00:00:00"/>
    <x v="1"/>
    <d v="2018-11-01T00:00:00"/>
    <n v="134321.37"/>
    <n v="-9536.76"/>
  </r>
  <r>
    <s v="E"/>
    <s v="C"/>
    <s v="ON"/>
    <d v="2018-12-01T00:00:00"/>
    <x v="2"/>
    <d v="2018-11-01T00:00:00"/>
    <n v="128524.84"/>
    <n v="16965.29"/>
  </r>
  <r>
    <s v="E"/>
    <s v="C"/>
    <s v="ON"/>
    <d v="2018-12-01T00:00:00"/>
    <x v="3"/>
    <d v="2018-11-01T00:00:00"/>
    <n v="5796.53"/>
    <n v="765.17"/>
  </r>
  <r>
    <s v="E"/>
    <s v="C"/>
    <s v="ON"/>
    <d v="2018-12-01T00:00:00"/>
    <x v="0"/>
    <d v="2018-05-01T00:00:00"/>
    <n v="234.1"/>
    <n v="16.63"/>
  </r>
  <r>
    <s v="E"/>
    <s v="C"/>
    <s v="ON"/>
    <d v="2018-12-01T00:00:00"/>
    <x v="8"/>
    <d v="2018-05-01T00:00:00"/>
    <n v="224"/>
    <n v="29.57"/>
  </r>
  <r>
    <s v="E"/>
    <s v="C"/>
    <s v="ON"/>
    <d v="2018-12-01T00:00:00"/>
    <x v="9"/>
    <d v="2018-05-01T00:00:00"/>
    <n v="10.1"/>
    <n v="1.34"/>
  </r>
  <r>
    <s v="E"/>
    <s v="C"/>
    <s v="ON"/>
    <d v="2018-12-01T00:00:00"/>
    <x v="1"/>
    <d v="2018-05-01T00:00:00"/>
    <n v="234.1"/>
    <n v="-16.63"/>
  </r>
  <r>
    <s v="E"/>
    <s v="C"/>
    <s v="OFF"/>
    <d v="2018-12-01T00:00:00"/>
    <x v="6"/>
    <d v="2018-11-01T00:00:00"/>
    <n v="339600.34"/>
    <n v="22074.03"/>
  </r>
  <r>
    <s v="E"/>
    <s v="C"/>
    <s v="OFF"/>
    <d v="2018-12-01T00:00:00"/>
    <x v="7"/>
    <d v="2018-11-01T00:00:00"/>
    <n v="15315.96"/>
    <n v="995.61"/>
  </r>
  <r>
    <s v="E"/>
    <s v="C"/>
    <s v="OFF"/>
    <d v="2018-12-01T00:00:00"/>
    <x v="0"/>
    <d v="2018-11-01T00:00:00"/>
    <n v="354916.3"/>
    <n v="12422.06"/>
  </r>
  <r>
    <s v="E"/>
    <s v="C"/>
    <s v="OFF"/>
    <d v="2018-12-01T00:00:00"/>
    <x v="1"/>
    <d v="2018-11-01T00:00:00"/>
    <n v="354916.3"/>
    <n v="-12422.06"/>
  </r>
  <r>
    <s v="E"/>
    <s v="C"/>
    <s v="OFF"/>
    <d v="2018-12-01T00:00:00"/>
    <x v="10"/>
    <d v="2018-05-01T00:00:00"/>
    <n v="596"/>
    <n v="38.76"/>
  </r>
  <r>
    <s v="E"/>
    <s v="C"/>
    <s v="OFF"/>
    <d v="2018-12-01T00:00:00"/>
    <x v="11"/>
    <d v="2018-05-01T00:00:00"/>
    <n v="26.89"/>
    <n v="1.74"/>
  </r>
  <r>
    <s v="E"/>
    <s v="C"/>
    <s v="OFF"/>
    <d v="2018-12-01T00:00:00"/>
    <x v="1"/>
    <d v="2018-05-01T00:00:00"/>
    <n v="622.89"/>
    <n v="-21.82"/>
  </r>
  <r>
    <s v="E"/>
    <s v="C"/>
    <s v="OFF"/>
    <d v="2018-12-01T00:00:00"/>
    <x v="0"/>
    <d v="2018-05-01T00:00:00"/>
    <n v="622.89"/>
    <n v="21.82"/>
  </r>
  <r>
    <s v="E"/>
    <s v="C"/>
    <s v="MID"/>
    <d v="2018-12-01T00:00:00"/>
    <x v="0"/>
    <d v="2018-11-01T00:00:00"/>
    <n v="144502"/>
    <n v="7514.06"/>
  </r>
  <r>
    <s v="E"/>
    <s v="C"/>
    <s v="MID"/>
    <d v="2018-12-01T00:00:00"/>
    <x v="1"/>
    <d v="2018-11-01T00:00:00"/>
    <n v="144502"/>
    <n v="-7514.06"/>
  </r>
  <r>
    <s v="E"/>
    <s v="C"/>
    <s v="MID"/>
    <d v="2018-12-01T00:00:00"/>
    <x v="4"/>
    <d v="2018-11-01T00:00:00"/>
    <n v="138266.20000000001"/>
    <n v="12997.04"/>
  </r>
  <r>
    <s v="E"/>
    <s v="C"/>
    <s v="MID"/>
    <d v="2018-12-01T00:00:00"/>
    <x v="5"/>
    <d v="2018-11-01T00:00:00"/>
    <n v="6235.8"/>
    <n v="586.24"/>
  </r>
  <r>
    <s v="E"/>
    <s v="C"/>
    <s v="MID"/>
    <d v="2018-12-01T00:00:00"/>
    <x v="0"/>
    <d v="2018-05-01T00:00:00"/>
    <n v="286.36"/>
    <n v="14.9"/>
  </r>
  <r>
    <s v="E"/>
    <s v="C"/>
    <s v="MID"/>
    <d v="2018-12-01T00:00:00"/>
    <x v="12"/>
    <d v="2018-05-01T00:00:00"/>
    <n v="274"/>
    <n v="25.76"/>
  </r>
  <r>
    <s v="E"/>
    <s v="C"/>
    <s v="MID"/>
    <d v="2018-12-01T00:00:00"/>
    <x v="13"/>
    <d v="2018-05-01T00:00:00"/>
    <n v="12.36"/>
    <n v="1.1599999999999999"/>
  </r>
  <r>
    <s v="E"/>
    <s v="C"/>
    <s v="MID"/>
    <d v="2018-12-01T00:00:00"/>
    <x v="1"/>
    <d v="2018-05-01T00:00:00"/>
    <n v="286.36"/>
    <n v="-14.9"/>
  </r>
  <r>
    <s v="E"/>
    <s v="R"/>
    <s v="ON"/>
    <d v="2018-12-01T00:00:00"/>
    <x v="0"/>
    <d v="2018-11-01T00:00:00"/>
    <n v="100391.4"/>
    <n v="7127.87"/>
  </r>
  <r>
    <s v="E"/>
    <s v="R"/>
    <s v="ON"/>
    <d v="2018-12-01T00:00:00"/>
    <x v="1"/>
    <d v="2018-11-01T00:00:00"/>
    <n v="100391.4"/>
    <n v="-7127.87"/>
  </r>
  <r>
    <s v="E"/>
    <s v="R"/>
    <s v="ON"/>
    <d v="2018-12-01T00:00:00"/>
    <x v="2"/>
    <d v="2018-11-01T00:00:00"/>
    <n v="96059.21"/>
    <n v="12679.67"/>
  </r>
  <r>
    <s v="E"/>
    <s v="R"/>
    <s v="ON"/>
    <d v="2018-12-01T00:00:00"/>
    <x v="3"/>
    <d v="2018-11-01T00:00:00"/>
    <n v="4332.1899999999996"/>
    <n v="571.96"/>
  </r>
  <r>
    <s v="E"/>
    <s v="R"/>
    <s v="OFF"/>
    <d v="2018-12-01T00:00:00"/>
    <x v="6"/>
    <d v="2018-11-01T00:00:00"/>
    <n v="312012.24"/>
    <n v="20280.96"/>
  </r>
  <r>
    <s v="E"/>
    <s v="R"/>
    <s v="OFF"/>
    <d v="2018-12-01T00:00:00"/>
    <x v="7"/>
    <d v="2018-11-01T00:00:00"/>
    <n v="14071.72"/>
    <n v="914.65"/>
  </r>
  <r>
    <s v="E"/>
    <s v="R"/>
    <s v="OFF"/>
    <d v="2018-12-01T00:00:00"/>
    <x v="0"/>
    <d v="2018-11-01T00:00:00"/>
    <n v="326083.96000000002"/>
    <n v="11412.79"/>
  </r>
  <r>
    <s v="E"/>
    <s v="R"/>
    <s v="OFF"/>
    <d v="2018-12-01T00:00:00"/>
    <x v="1"/>
    <d v="2018-11-01T00:00:00"/>
    <n v="326083.96000000002"/>
    <n v="-11412.79"/>
  </r>
  <r>
    <s v="E"/>
    <s v="R"/>
    <s v="MID"/>
    <d v="2018-12-01T00:00:00"/>
    <x v="0"/>
    <d v="2018-11-01T00:00:00"/>
    <n v="90901.77"/>
    <n v="4726.78"/>
  </r>
  <r>
    <s v="E"/>
    <s v="R"/>
    <s v="MID"/>
    <d v="2018-12-01T00:00:00"/>
    <x v="1"/>
    <d v="2018-11-01T00:00:00"/>
    <n v="90901.77"/>
    <n v="-4726.78"/>
  </r>
  <r>
    <s v="E"/>
    <s v="R"/>
    <s v="MID"/>
    <d v="2018-12-01T00:00:00"/>
    <x v="4"/>
    <d v="2018-11-01T00:00:00"/>
    <n v="86978.97"/>
    <n v="8176.02"/>
  </r>
  <r>
    <s v="E"/>
    <s v="R"/>
    <s v="MID"/>
    <d v="2018-12-01T00:00:00"/>
    <x v="5"/>
    <d v="2018-11-01T00:00:00"/>
    <n v="3922.8"/>
    <n v="368.71"/>
  </r>
  <r>
    <s v="E"/>
    <s v="C"/>
    <s v="ON"/>
    <d v="2018-12-01T00:00:00"/>
    <x v="1"/>
    <d v="2018-11-01T00:00:00"/>
    <n v="151246.54999999999"/>
    <n v="-10738.48"/>
  </r>
  <r>
    <s v="E"/>
    <s v="C"/>
    <s v="ON"/>
    <d v="2018-12-01T00:00:00"/>
    <x v="2"/>
    <d v="2018-11-01T00:00:00"/>
    <n v="144719.73000000001"/>
    <n v="19103.03"/>
  </r>
  <r>
    <s v="E"/>
    <s v="C"/>
    <s v="ON"/>
    <d v="2018-12-01T00:00:00"/>
    <x v="3"/>
    <d v="2018-11-01T00:00:00"/>
    <n v="6526.82"/>
    <n v="861.7"/>
  </r>
  <r>
    <s v="E"/>
    <s v="C"/>
    <s v="ON"/>
    <d v="2018-12-01T00:00:00"/>
    <x v="0"/>
    <d v="2018-11-01T00:00:00"/>
    <n v="151246.54999999999"/>
    <n v="10738.48"/>
  </r>
  <r>
    <s v="E"/>
    <s v="C"/>
    <s v="ON"/>
    <d v="2018-12-01T00:00:00"/>
    <x v="0"/>
    <d v="2018-05-01T00:00:00"/>
    <n v="0"/>
    <n v="0"/>
  </r>
  <r>
    <s v="E"/>
    <s v="C"/>
    <s v="ON"/>
    <d v="2018-12-01T00:00:00"/>
    <x v="8"/>
    <d v="2018-05-01T00:00:00"/>
    <n v="0"/>
    <n v="0"/>
  </r>
  <r>
    <s v="E"/>
    <s v="C"/>
    <s v="ON"/>
    <d v="2018-12-01T00:00:00"/>
    <x v="9"/>
    <d v="2018-05-01T00:00:00"/>
    <n v="0"/>
    <n v="0"/>
  </r>
  <r>
    <s v="E"/>
    <s v="C"/>
    <s v="ON"/>
    <d v="2018-12-01T00:00:00"/>
    <x v="1"/>
    <d v="2018-05-01T00:00:00"/>
    <n v="0"/>
    <n v="0"/>
  </r>
  <r>
    <s v="E"/>
    <s v="C"/>
    <s v="OFF"/>
    <d v="2018-12-01T00:00:00"/>
    <x v="0"/>
    <d v="2018-11-01T00:00:00"/>
    <n v="417620.91"/>
    <n v="14616.69"/>
  </r>
  <r>
    <s v="E"/>
    <s v="C"/>
    <s v="OFF"/>
    <d v="2018-12-01T00:00:00"/>
    <x v="6"/>
    <d v="2018-11-01T00:00:00"/>
    <n v="399598.98"/>
    <n v="25973.98"/>
  </r>
  <r>
    <s v="E"/>
    <s v="C"/>
    <s v="OFF"/>
    <d v="2018-12-01T00:00:00"/>
    <x v="7"/>
    <d v="2018-11-01T00:00:00"/>
    <n v="18021.93"/>
    <n v="1171.43"/>
  </r>
  <r>
    <s v="E"/>
    <s v="C"/>
    <s v="OFF"/>
    <d v="2018-12-01T00:00:00"/>
    <x v="1"/>
    <d v="2018-11-01T00:00:00"/>
    <n v="417620.91"/>
    <n v="-14616.69"/>
  </r>
  <r>
    <s v="E"/>
    <s v="C"/>
    <s v="OFF"/>
    <d v="2018-12-01T00:00:00"/>
    <x v="10"/>
    <d v="2018-05-01T00:00:00"/>
    <n v="0"/>
    <n v="0"/>
  </r>
  <r>
    <s v="E"/>
    <s v="C"/>
    <s v="OFF"/>
    <d v="2018-12-01T00:00:00"/>
    <x v="11"/>
    <d v="2018-05-01T00:00:00"/>
    <n v="0"/>
    <n v="0"/>
  </r>
  <r>
    <s v="E"/>
    <s v="C"/>
    <s v="OFF"/>
    <d v="2018-12-01T00:00:00"/>
    <x v="1"/>
    <d v="2018-05-01T00:00:00"/>
    <n v="0"/>
    <n v="0"/>
  </r>
  <r>
    <s v="E"/>
    <s v="C"/>
    <s v="OFF"/>
    <d v="2018-12-01T00:00:00"/>
    <x v="0"/>
    <d v="2018-05-01T00:00:00"/>
    <n v="0"/>
    <n v="0"/>
  </r>
  <r>
    <s v="E"/>
    <s v="C"/>
    <s v="MID"/>
    <d v="2018-12-01T00:00:00"/>
    <x v="0"/>
    <d v="2018-11-01T00:00:00"/>
    <n v="163461.32"/>
    <n v="8500.02"/>
  </r>
  <r>
    <s v="E"/>
    <s v="C"/>
    <s v="MID"/>
    <d v="2018-12-01T00:00:00"/>
    <x v="1"/>
    <d v="2018-11-01T00:00:00"/>
    <n v="163461.32"/>
    <n v="-8500.02"/>
  </r>
  <r>
    <s v="E"/>
    <s v="C"/>
    <s v="MID"/>
    <d v="2018-12-01T00:00:00"/>
    <x v="4"/>
    <d v="2018-11-01T00:00:00"/>
    <n v="156407.28"/>
    <n v="14702.29"/>
  </r>
  <r>
    <s v="E"/>
    <s v="C"/>
    <s v="MID"/>
    <d v="2018-12-01T00:00:00"/>
    <x v="5"/>
    <d v="2018-11-01T00:00:00"/>
    <n v="7054.04"/>
    <n v="663.11"/>
  </r>
  <r>
    <s v="E"/>
    <s v="C"/>
    <s v="MID"/>
    <d v="2018-12-01T00:00:00"/>
    <x v="0"/>
    <d v="2018-05-01T00:00:00"/>
    <n v="0"/>
    <n v="0"/>
  </r>
  <r>
    <s v="E"/>
    <s v="C"/>
    <s v="MID"/>
    <d v="2018-12-01T00:00:00"/>
    <x v="12"/>
    <d v="2018-05-01T00:00:00"/>
    <n v="0"/>
    <n v="0"/>
  </r>
  <r>
    <s v="E"/>
    <s v="C"/>
    <s v="MID"/>
    <d v="2018-12-01T00:00:00"/>
    <x v="13"/>
    <d v="2018-05-01T00:00:00"/>
    <n v="0"/>
    <n v="0"/>
  </r>
  <r>
    <s v="E"/>
    <s v="C"/>
    <s v="MID"/>
    <d v="2018-12-01T00:00:00"/>
    <x v="1"/>
    <d v="2018-05-01T00:00:00"/>
    <n v="0"/>
    <n v="0"/>
  </r>
  <r>
    <s v="E"/>
    <s v="R"/>
    <s v="ON"/>
    <d v="2018-12-01T00:00:00"/>
    <x v="1"/>
    <d v="2018-11-01T00:00:00"/>
    <n v="133064.57999999999"/>
    <n v="-9447.6299999999992"/>
  </r>
  <r>
    <s v="E"/>
    <s v="R"/>
    <s v="ON"/>
    <d v="2018-12-01T00:00:00"/>
    <x v="2"/>
    <d v="2018-11-01T00:00:00"/>
    <n v="127322.34"/>
    <n v="16806.48"/>
  </r>
  <r>
    <s v="E"/>
    <s v="R"/>
    <s v="ON"/>
    <d v="2018-12-01T00:00:00"/>
    <x v="3"/>
    <d v="2018-11-01T00:00:00"/>
    <n v="5742.24"/>
    <n v="757.9"/>
  </r>
  <r>
    <s v="E"/>
    <s v="R"/>
    <s v="ON"/>
    <d v="2018-12-01T00:00:00"/>
    <x v="0"/>
    <d v="2018-11-01T00:00:00"/>
    <n v="133064.57999999999"/>
    <n v="9447.6299999999992"/>
  </r>
  <r>
    <s v="E"/>
    <s v="R"/>
    <s v="OFF"/>
    <d v="2018-12-01T00:00:00"/>
    <x v="0"/>
    <d v="2018-11-01T00:00:00"/>
    <n v="452419.57"/>
    <n v="15834.65"/>
  </r>
  <r>
    <s v="E"/>
    <s v="R"/>
    <s v="OFF"/>
    <d v="2018-12-01T00:00:00"/>
    <x v="6"/>
    <d v="2018-11-01T00:00:00"/>
    <n v="432896.05"/>
    <n v="28138.16"/>
  </r>
  <r>
    <s v="E"/>
    <s v="R"/>
    <s v="OFF"/>
    <d v="2018-12-01T00:00:00"/>
    <x v="7"/>
    <d v="2018-11-01T00:00:00"/>
    <n v="19523.52"/>
    <n v="1268.99"/>
  </r>
  <r>
    <s v="E"/>
    <s v="R"/>
    <s v="OFF"/>
    <d v="2018-12-01T00:00:00"/>
    <x v="1"/>
    <d v="2018-11-01T00:00:00"/>
    <n v="452419.57"/>
    <n v="-15834.65"/>
  </r>
  <r>
    <s v="E"/>
    <s v="R"/>
    <s v="MID"/>
    <d v="2018-12-01T00:00:00"/>
    <x v="0"/>
    <d v="2018-11-01T00:00:00"/>
    <n v="120922.23"/>
    <n v="6288.14"/>
  </r>
  <r>
    <s v="E"/>
    <s v="R"/>
    <s v="MID"/>
    <d v="2018-12-01T00:00:00"/>
    <x v="1"/>
    <d v="2018-11-01T00:00:00"/>
    <n v="120922.23"/>
    <n v="-6288.14"/>
  </r>
  <r>
    <s v="E"/>
    <s v="R"/>
    <s v="MID"/>
    <d v="2018-12-01T00:00:00"/>
    <x v="4"/>
    <d v="2018-11-01T00:00:00"/>
    <n v="115704.02"/>
    <n v="10876.16"/>
  </r>
  <r>
    <s v="E"/>
    <s v="R"/>
    <s v="MID"/>
    <d v="2018-12-01T00:00:00"/>
    <x v="5"/>
    <d v="2018-11-01T00:00:00"/>
    <n v="5218.21"/>
    <n v="490.6"/>
  </r>
  <r>
    <s v="E"/>
    <s v="C"/>
    <s v="ON"/>
    <d v="2018-12-01T00:00:00"/>
    <x v="1"/>
    <d v="2018-11-01T00:00:00"/>
    <n v="32714.05"/>
    <n v="-2322.61"/>
  </r>
  <r>
    <s v="E"/>
    <s v="C"/>
    <s v="ON"/>
    <d v="2018-12-01T00:00:00"/>
    <x v="2"/>
    <d v="2018-11-01T00:00:00"/>
    <n v="31302.33"/>
    <n v="4131.92"/>
  </r>
  <r>
    <s v="E"/>
    <s v="C"/>
    <s v="ON"/>
    <d v="2018-12-01T00:00:00"/>
    <x v="3"/>
    <d v="2018-11-01T00:00:00"/>
    <n v="1411.72"/>
    <n v="186.35"/>
  </r>
  <r>
    <s v="E"/>
    <s v="C"/>
    <s v="ON"/>
    <d v="2018-12-01T00:00:00"/>
    <x v="0"/>
    <d v="2018-11-01T00:00:00"/>
    <n v="32714.05"/>
    <n v="2322.61"/>
  </r>
  <r>
    <s v="E"/>
    <s v="C"/>
    <s v="ON"/>
    <d v="2018-12-01T00:00:00"/>
    <x v="1"/>
    <d v="2018-05-01T00:00:00"/>
    <n v="4839.8900000000003"/>
    <n v="-343.74"/>
  </r>
  <r>
    <s v="E"/>
    <s v="C"/>
    <s v="ON"/>
    <d v="2018-12-01T00:00:00"/>
    <x v="0"/>
    <d v="2018-05-01T00:00:00"/>
    <n v="4839.8900000000003"/>
    <n v="343.74"/>
  </r>
  <r>
    <s v="E"/>
    <s v="C"/>
    <s v="ON"/>
    <d v="2018-12-01T00:00:00"/>
    <x v="8"/>
    <d v="2018-05-01T00:00:00"/>
    <n v="4631"/>
    <n v="611.29999999999995"/>
  </r>
  <r>
    <s v="E"/>
    <s v="C"/>
    <s v="ON"/>
    <d v="2018-12-01T00:00:00"/>
    <x v="9"/>
    <d v="2018-05-01T00:00:00"/>
    <n v="208.89"/>
    <n v="27.6"/>
  </r>
  <r>
    <s v="E"/>
    <s v="C"/>
    <s v="OFF"/>
    <d v="2018-12-01T00:00:00"/>
    <x v="6"/>
    <d v="2018-11-01T00:00:00"/>
    <n v="84667.22"/>
    <n v="5503.41"/>
  </r>
  <r>
    <s v="E"/>
    <s v="C"/>
    <s v="OFF"/>
    <d v="2018-12-01T00:00:00"/>
    <x v="7"/>
    <d v="2018-11-01T00:00:00"/>
    <n v="3818.48"/>
    <n v="248.18"/>
  </r>
  <r>
    <s v="E"/>
    <s v="C"/>
    <s v="OFF"/>
    <d v="2018-12-01T00:00:00"/>
    <x v="0"/>
    <d v="2018-11-01T00:00:00"/>
    <n v="88485.7"/>
    <n v="3097.02"/>
  </r>
  <r>
    <s v="E"/>
    <s v="C"/>
    <s v="OFF"/>
    <d v="2018-12-01T00:00:00"/>
    <x v="1"/>
    <d v="2018-11-01T00:00:00"/>
    <n v="88485.7"/>
    <n v="-3097.02"/>
  </r>
  <r>
    <s v="E"/>
    <s v="C"/>
    <s v="OFF"/>
    <d v="2018-12-01T00:00:00"/>
    <x v="1"/>
    <d v="2018-05-01T00:00:00"/>
    <n v="13102.43"/>
    <n v="-458.82"/>
  </r>
  <r>
    <s v="E"/>
    <s v="C"/>
    <s v="OFF"/>
    <d v="2018-12-01T00:00:00"/>
    <x v="10"/>
    <d v="2018-05-01T00:00:00"/>
    <n v="12537"/>
    <n v="815.12"/>
  </r>
  <r>
    <s v="E"/>
    <s v="C"/>
    <s v="OFF"/>
    <d v="2018-12-01T00:00:00"/>
    <x v="11"/>
    <d v="2018-05-01T00:00:00"/>
    <n v="565.42999999999995"/>
    <n v="36.770000000000003"/>
  </r>
  <r>
    <s v="E"/>
    <s v="C"/>
    <s v="OFF"/>
    <d v="2018-12-01T00:00:00"/>
    <x v="0"/>
    <d v="2018-05-01T00:00:00"/>
    <n v="13102.43"/>
    <n v="458.82"/>
  </r>
  <r>
    <s v="E"/>
    <s v="C"/>
    <s v="MID"/>
    <d v="2018-12-01T00:00:00"/>
    <x v="4"/>
    <d v="2018-11-01T00:00:00"/>
    <n v="33584.06"/>
    <n v="3156.9"/>
  </r>
  <r>
    <s v="E"/>
    <s v="C"/>
    <s v="MID"/>
    <d v="2018-12-01T00:00:00"/>
    <x v="5"/>
    <d v="2018-11-01T00:00:00"/>
    <n v="1514.65"/>
    <n v="142.38999999999999"/>
  </r>
  <r>
    <s v="E"/>
    <s v="C"/>
    <s v="MID"/>
    <d v="2018-12-01T00:00:00"/>
    <x v="0"/>
    <d v="2018-11-01T00:00:00"/>
    <n v="35098.71"/>
    <n v="1825.18"/>
  </r>
  <r>
    <s v="E"/>
    <s v="C"/>
    <s v="MID"/>
    <d v="2018-12-01T00:00:00"/>
    <x v="1"/>
    <d v="2018-11-01T00:00:00"/>
    <n v="35098.71"/>
    <n v="-1825.18"/>
  </r>
  <r>
    <s v="E"/>
    <s v="C"/>
    <s v="MID"/>
    <d v="2018-12-01T00:00:00"/>
    <x v="12"/>
    <d v="2018-05-01T00:00:00"/>
    <n v="4959"/>
    <n v="466.11"/>
  </r>
  <r>
    <s v="E"/>
    <s v="C"/>
    <s v="MID"/>
    <d v="2018-12-01T00:00:00"/>
    <x v="13"/>
    <d v="2018-05-01T00:00:00"/>
    <n v="223.67"/>
    <n v="21.02"/>
  </r>
  <r>
    <s v="E"/>
    <s v="C"/>
    <s v="MID"/>
    <d v="2018-12-01T00:00:00"/>
    <x v="1"/>
    <d v="2018-05-01T00:00:00"/>
    <n v="5182.67"/>
    <n v="-269.49"/>
  </r>
  <r>
    <s v="E"/>
    <s v="C"/>
    <s v="MID"/>
    <d v="2018-12-01T00:00:00"/>
    <x v="0"/>
    <d v="2018-05-01T00:00:00"/>
    <n v="5182.67"/>
    <n v="269.49"/>
  </r>
  <r>
    <s v="E"/>
    <s v="R"/>
    <s v="ON"/>
    <d v="2018-12-01T00:00:00"/>
    <x v="0"/>
    <d v="2018-11-01T00:00:00"/>
    <n v="45346.21"/>
    <n v="3219.64"/>
  </r>
  <r>
    <s v="E"/>
    <s v="R"/>
    <s v="ON"/>
    <d v="2018-12-01T00:00:00"/>
    <x v="1"/>
    <d v="2018-11-01T00:00:00"/>
    <n v="45346.21"/>
    <n v="-3219.64"/>
  </r>
  <r>
    <s v="E"/>
    <s v="R"/>
    <s v="ON"/>
    <d v="2018-12-01T00:00:00"/>
    <x v="2"/>
    <d v="2018-11-01T00:00:00"/>
    <n v="43389.46"/>
    <n v="5727.38"/>
  </r>
  <r>
    <s v="E"/>
    <s v="R"/>
    <s v="ON"/>
    <d v="2018-12-01T00:00:00"/>
    <x v="3"/>
    <d v="2018-11-01T00:00:00"/>
    <n v="1956.75"/>
    <n v="258.17"/>
  </r>
  <r>
    <s v="E"/>
    <s v="R"/>
    <s v="ON"/>
    <d v="2018-12-01T00:00:00"/>
    <x v="0"/>
    <d v="2018-05-01T00:00:00"/>
    <n v="2.09"/>
    <n v="0.15"/>
  </r>
  <r>
    <s v="E"/>
    <s v="R"/>
    <s v="ON"/>
    <d v="2018-12-01T00:00:00"/>
    <x v="8"/>
    <d v="2018-05-01T00:00:00"/>
    <n v="2"/>
    <n v="0.26"/>
  </r>
  <r>
    <s v="E"/>
    <s v="R"/>
    <s v="ON"/>
    <d v="2018-12-01T00:00:00"/>
    <x v="9"/>
    <d v="2018-05-01T00:00:00"/>
    <n v="0.09"/>
    <n v="0.01"/>
  </r>
  <r>
    <s v="E"/>
    <s v="R"/>
    <s v="ON"/>
    <d v="2018-12-01T00:00:00"/>
    <x v="1"/>
    <d v="2018-05-01T00:00:00"/>
    <n v="2.09"/>
    <n v="-0.15"/>
  </r>
  <r>
    <s v="E"/>
    <s v="R"/>
    <s v="OFF"/>
    <d v="2018-12-01T00:00:00"/>
    <x v="6"/>
    <d v="2018-11-01T00:00:00"/>
    <n v="149486.41"/>
    <n v="9716.7199999999993"/>
  </r>
  <r>
    <s v="E"/>
    <s v="R"/>
    <s v="OFF"/>
    <d v="2018-12-01T00:00:00"/>
    <x v="7"/>
    <d v="2018-11-01T00:00:00"/>
    <n v="6741.79"/>
    <n v="438.28"/>
  </r>
  <r>
    <s v="E"/>
    <s v="R"/>
    <s v="OFF"/>
    <d v="2018-12-01T00:00:00"/>
    <x v="0"/>
    <d v="2018-11-01T00:00:00"/>
    <n v="156228.20000000001"/>
    <n v="5467.97"/>
  </r>
  <r>
    <s v="E"/>
    <s v="R"/>
    <s v="OFF"/>
    <d v="2018-12-01T00:00:00"/>
    <x v="1"/>
    <d v="2018-11-01T00:00:00"/>
    <n v="156228.20000000001"/>
    <n v="-5467.97"/>
  </r>
  <r>
    <s v="E"/>
    <s v="R"/>
    <s v="OFF"/>
    <d v="2018-12-01T00:00:00"/>
    <x v="10"/>
    <d v="2018-05-01T00:00:00"/>
    <n v="6"/>
    <n v="0.39"/>
  </r>
  <r>
    <s v="E"/>
    <s v="R"/>
    <s v="OFF"/>
    <d v="2018-12-01T00:00:00"/>
    <x v="11"/>
    <d v="2018-05-01T00:00:00"/>
    <n v="0.27"/>
    <n v="0.02"/>
  </r>
  <r>
    <s v="E"/>
    <s v="R"/>
    <s v="OFF"/>
    <d v="2018-12-01T00:00:00"/>
    <x v="1"/>
    <d v="2018-05-01T00:00:00"/>
    <n v="6.27"/>
    <n v="-0.22"/>
  </r>
  <r>
    <s v="E"/>
    <s v="R"/>
    <s v="OFF"/>
    <d v="2018-12-01T00:00:00"/>
    <x v="0"/>
    <d v="2018-05-01T00:00:00"/>
    <n v="6.27"/>
    <n v="0.22"/>
  </r>
  <r>
    <s v="E"/>
    <s v="R"/>
    <s v="MID"/>
    <d v="2018-12-01T00:00:00"/>
    <x v="0"/>
    <d v="2018-11-01T00:00:00"/>
    <n v="41092.980000000003"/>
    <n v="2136.7800000000002"/>
  </r>
  <r>
    <s v="E"/>
    <s v="R"/>
    <s v="MID"/>
    <d v="2018-12-01T00:00:00"/>
    <x v="1"/>
    <d v="2018-11-01T00:00:00"/>
    <n v="41092.980000000003"/>
    <n v="-2136.7800000000002"/>
  </r>
  <r>
    <s v="E"/>
    <s v="R"/>
    <s v="MID"/>
    <d v="2018-12-01T00:00:00"/>
    <x v="4"/>
    <d v="2018-11-01T00:00:00"/>
    <n v="39319.68"/>
    <n v="3695.98"/>
  </r>
  <r>
    <s v="E"/>
    <s v="R"/>
    <s v="MID"/>
    <d v="2018-12-01T00:00:00"/>
    <x v="5"/>
    <d v="2018-11-01T00:00:00"/>
    <n v="1773.3"/>
    <n v="166.74"/>
  </r>
  <r>
    <s v="E"/>
    <s v="R"/>
    <s v="MID"/>
    <d v="2018-12-01T00:00:00"/>
    <x v="0"/>
    <d v="2018-05-01T00:00:00"/>
    <n v="2.09"/>
    <n v="0.1"/>
  </r>
  <r>
    <s v="E"/>
    <s v="R"/>
    <s v="MID"/>
    <d v="2018-12-01T00:00:00"/>
    <x v="12"/>
    <d v="2018-05-01T00:00:00"/>
    <n v="2"/>
    <n v="0.19"/>
  </r>
  <r>
    <s v="E"/>
    <s v="R"/>
    <s v="MID"/>
    <d v="2018-12-01T00:00:00"/>
    <x v="13"/>
    <d v="2018-05-01T00:00:00"/>
    <n v="0.09"/>
    <n v="0.01"/>
  </r>
  <r>
    <s v="E"/>
    <s v="R"/>
    <s v="MID"/>
    <d v="2018-12-01T00:00:00"/>
    <x v="1"/>
    <d v="2018-05-01T00:00:00"/>
    <n v="2.09"/>
    <n v="-0.1"/>
  </r>
  <r>
    <s v="E"/>
    <s v="R"/>
    <s v="ON"/>
    <d v="2018-12-01T00:00:00"/>
    <x v="0"/>
    <d v="2018-11-01T00:00:00"/>
    <n v="83913.85"/>
    <n v="5957.98"/>
  </r>
  <r>
    <s v="E"/>
    <s v="R"/>
    <s v="ON"/>
    <d v="2018-12-01T00:00:00"/>
    <x v="1"/>
    <d v="2018-11-01T00:00:00"/>
    <n v="83913.85"/>
    <n v="-5957.98"/>
  </r>
  <r>
    <s v="E"/>
    <s v="R"/>
    <s v="ON"/>
    <d v="2018-12-01T00:00:00"/>
    <x v="2"/>
    <d v="2018-11-01T00:00:00"/>
    <n v="80292.56"/>
    <n v="10598.59"/>
  </r>
  <r>
    <s v="E"/>
    <s v="R"/>
    <s v="ON"/>
    <d v="2018-12-01T00:00:00"/>
    <x v="3"/>
    <d v="2018-11-01T00:00:00"/>
    <n v="3621.29"/>
    <n v="478.1"/>
  </r>
  <r>
    <s v="E"/>
    <s v="R"/>
    <s v="ON"/>
    <d v="2018-12-01T00:00:00"/>
    <x v="0"/>
    <d v="2018-05-01T00:00:00"/>
    <n v="140.04"/>
    <n v="9.9499999999999993"/>
  </r>
  <r>
    <s v="E"/>
    <s v="R"/>
    <s v="ON"/>
    <d v="2018-12-01T00:00:00"/>
    <x v="8"/>
    <d v="2018-05-01T00:00:00"/>
    <n v="134"/>
    <n v="17.690000000000001"/>
  </r>
  <r>
    <s v="E"/>
    <s v="R"/>
    <s v="ON"/>
    <d v="2018-12-01T00:00:00"/>
    <x v="9"/>
    <d v="2018-05-01T00:00:00"/>
    <n v="6.04"/>
    <n v="0.8"/>
  </r>
  <r>
    <s v="E"/>
    <s v="R"/>
    <s v="ON"/>
    <d v="2018-12-01T00:00:00"/>
    <x v="1"/>
    <d v="2018-05-01T00:00:00"/>
    <n v="140.04"/>
    <n v="-9.9499999999999993"/>
  </r>
  <r>
    <s v="E"/>
    <s v="R"/>
    <s v="OFF"/>
    <d v="2018-12-01T00:00:00"/>
    <x v="1"/>
    <d v="2018-11-01T00:00:00"/>
    <n v="282601.36"/>
    <n v="-9891.0499999999993"/>
  </r>
  <r>
    <s v="E"/>
    <s v="R"/>
    <s v="OFF"/>
    <d v="2018-12-01T00:00:00"/>
    <x v="6"/>
    <d v="2018-11-01T00:00:00"/>
    <n v="270406.09000000003"/>
    <n v="17576.47"/>
  </r>
  <r>
    <s v="E"/>
    <s v="R"/>
    <s v="OFF"/>
    <d v="2018-12-01T00:00:00"/>
    <x v="7"/>
    <d v="2018-11-01T00:00:00"/>
    <n v="12195.27"/>
    <n v="792.75"/>
  </r>
  <r>
    <s v="E"/>
    <s v="R"/>
    <s v="OFF"/>
    <d v="2018-12-01T00:00:00"/>
    <x v="0"/>
    <d v="2018-11-01T00:00:00"/>
    <n v="282601.36"/>
    <n v="9891.0499999999993"/>
  </r>
  <r>
    <s v="E"/>
    <s v="R"/>
    <s v="OFF"/>
    <d v="2018-12-01T00:00:00"/>
    <x v="1"/>
    <d v="2018-05-01T00:00:00"/>
    <n v="700.21"/>
    <n v="-24.52"/>
  </r>
  <r>
    <s v="E"/>
    <s v="R"/>
    <s v="OFF"/>
    <d v="2018-12-01T00:00:00"/>
    <x v="0"/>
    <d v="2018-05-01T00:00:00"/>
    <n v="700.21"/>
    <n v="24.52"/>
  </r>
  <r>
    <s v="E"/>
    <s v="R"/>
    <s v="OFF"/>
    <d v="2018-12-01T00:00:00"/>
    <x v="10"/>
    <d v="2018-05-01T00:00:00"/>
    <n v="670"/>
    <n v="43.56"/>
  </r>
  <r>
    <s v="E"/>
    <s v="R"/>
    <s v="OFF"/>
    <d v="2018-12-01T00:00:00"/>
    <x v="11"/>
    <d v="2018-05-01T00:00:00"/>
    <n v="30.21"/>
    <n v="1.96"/>
  </r>
  <r>
    <s v="E"/>
    <s v="R"/>
    <s v="MID"/>
    <d v="2018-12-01T00:00:00"/>
    <x v="0"/>
    <d v="2018-11-01T00:00:00"/>
    <n v="76903.210000000006"/>
    <n v="3999.16"/>
  </r>
  <r>
    <s v="E"/>
    <s v="R"/>
    <s v="MID"/>
    <d v="2018-12-01T00:00:00"/>
    <x v="1"/>
    <d v="2018-11-01T00:00:00"/>
    <n v="76903.210000000006"/>
    <n v="-3999.16"/>
  </r>
  <r>
    <s v="E"/>
    <s v="R"/>
    <s v="MID"/>
    <d v="2018-12-01T00:00:00"/>
    <x v="4"/>
    <d v="2018-11-01T00:00:00"/>
    <n v="73584.52"/>
    <n v="6916.94"/>
  </r>
  <r>
    <s v="E"/>
    <s v="R"/>
    <s v="MID"/>
    <d v="2018-12-01T00:00:00"/>
    <x v="5"/>
    <d v="2018-11-01T00:00:00"/>
    <n v="3318.69"/>
    <n v="311.95"/>
  </r>
  <r>
    <s v="E"/>
    <s v="R"/>
    <s v="MID"/>
    <d v="2018-12-01T00:00:00"/>
    <x v="0"/>
    <d v="2018-05-01T00:00:00"/>
    <n v="139"/>
    <n v="7.23"/>
  </r>
  <r>
    <s v="E"/>
    <s v="R"/>
    <s v="MID"/>
    <d v="2018-12-01T00:00:00"/>
    <x v="12"/>
    <d v="2018-05-01T00:00:00"/>
    <n v="133"/>
    <n v="12.5"/>
  </r>
  <r>
    <s v="E"/>
    <s v="R"/>
    <s v="MID"/>
    <d v="2018-12-01T00:00:00"/>
    <x v="13"/>
    <d v="2018-05-01T00:00:00"/>
    <n v="6"/>
    <n v="0.56999999999999995"/>
  </r>
  <r>
    <s v="E"/>
    <s v="R"/>
    <s v="MID"/>
    <d v="2018-12-01T00:00:00"/>
    <x v="1"/>
    <d v="2018-05-01T00:00:00"/>
    <n v="139"/>
    <n v="-7.23"/>
  </r>
  <r>
    <s v="E"/>
    <s v="R"/>
    <s v="ON"/>
    <d v="2018-12-01T00:00:00"/>
    <x v="1"/>
    <d v="2018-11-01T00:00:00"/>
    <n v="39016.879999999997"/>
    <n v="-2770.18"/>
  </r>
  <r>
    <s v="E"/>
    <s v="R"/>
    <s v="ON"/>
    <d v="2018-12-01T00:00:00"/>
    <x v="2"/>
    <d v="2018-11-01T00:00:00"/>
    <n v="37333.129999999997"/>
    <n v="4927.9399999999996"/>
  </r>
  <r>
    <s v="E"/>
    <s v="R"/>
    <s v="ON"/>
    <d v="2018-12-01T00:00:00"/>
    <x v="3"/>
    <d v="2018-11-01T00:00:00"/>
    <n v="1683.75"/>
    <n v="222.18"/>
  </r>
  <r>
    <s v="E"/>
    <s v="R"/>
    <s v="ON"/>
    <d v="2018-12-01T00:00:00"/>
    <x v="0"/>
    <d v="2018-11-01T00:00:00"/>
    <n v="39016.879999999997"/>
    <n v="2770.18"/>
  </r>
  <r>
    <s v="E"/>
    <s v="R"/>
    <s v="ON"/>
    <d v="2018-12-01T00:00:00"/>
    <x v="0"/>
    <d v="2018-05-01T00:00:00"/>
    <n v="424.31"/>
    <n v="30.13"/>
  </r>
  <r>
    <s v="E"/>
    <s v="R"/>
    <s v="ON"/>
    <d v="2018-12-01T00:00:00"/>
    <x v="8"/>
    <d v="2018-05-01T00:00:00"/>
    <n v="406"/>
    <n v="53.59"/>
  </r>
  <r>
    <s v="E"/>
    <s v="R"/>
    <s v="ON"/>
    <d v="2018-12-01T00:00:00"/>
    <x v="9"/>
    <d v="2018-05-01T00:00:00"/>
    <n v="18.309999999999999"/>
    <n v="2.42"/>
  </r>
  <r>
    <s v="E"/>
    <s v="R"/>
    <s v="ON"/>
    <d v="2018-12-01T00:00:00"/>
    <x v="1"/>
    <d v="2018-05-01T00:00:00"/>
    <n v="424.31"/>
    <n v="-30.13"/>
  </r>
  <r>
    <s v="E"/>
    <s v="R"/>
    <s v="OFF"/>
    <d v="2018-12-01T00:00:00"/>
    <x v="0"/>
    <d v="2018-11-01T00:00:00"/>
    <n v="130709.89"/>
    <n v="4574.84"/>
  </r>
  <r>
    <s v="E"/>
    <s v="R"/>
    <s v="OFF"/>
    <d v="2018-12-01T00:00:00"/>
    <x v="6"/>
    <d v="2018-11-01T00:00:00"/>
    <n v="125069.11"/>
    <n v="8129.52"/>
  </r>
  <r>
    <s v="E"/>
    <s v="R"/>
    <s v="OFF"/>
    <d v="2018-12-01T00:00:00"/>
    <x v="7"/>
    <d v="2018-11-01T00:00:00"/>
    <n v="5640.78"/>
    <n v="366.59"/>
  </r>
  <r>
    <s v="E"/>
    <s v="R"/>
    <s v="OFF"/>
    <d v="2018-12-01T00:00:00"/>
    <x v="1"/>
    <d v="2018-11-01T00:00:00"/>
    <n v="130709.89"/>
    <n v="-4574.84"/>
  </r>
  <r>
    <s v="E"/>
    <s v="R"/>
    <s v="OFF"/>
    <d v="2018-12-01T00:00:00"/>
    <x v="10"/>
    <d v="2018-05-01T00:00:00"/>
    <n v="1630"/>
    <n v="105.95"/>
  </r>
  <r>
    <s v="E"/>
    <s v="R"/>
    <s v="OFF"/>
    <d v="2018-12-01T00:00:00"/>
    <x v="11"/>
    <d v="2018-05-01T00:00:00"/>
    <n v="73.510000000000005"/>
    <n v="4.7699999999999996"/>
  </r>
  <r>
    <s v="E"/>
    <s v="R"/>
    <s v="OFF"/>
    <d v="2018-12-01T00:00:00"/>
    <x v="1"/>
    <d v="2018-05-01T00:00:00"/>
    <n v="1703.51"/>
    <n v="-59.63"/>
  </r>
  <r>
    <s v="E"/>
    <s v="R"/>
    <s v="OFF"/>
    <d v="2018-12-01T00:00:00"/>
    <x v="0"/>
    <d v="2018-05-01T00:00:00"/>
    <n v="1703.51"/>
    <n v="59.63"/>
  </r>
  <r>
    <s v="E"/>
    <s v="R"/>
    <s v="MID"/>
    <d v="2018-12-01T00:00:00"/>
    <x v="0"/>
    <d v="2018-11-01T00:00:00"/>
    <n v="34687.07"/>
    <n v="1803.76"/>
  </r>
  <r>
    <s v="E"/>
    <s v="R"/>
    <s v="MID"/>
    <d v="2018-12-01T00:00:00"/>
    <x v="1"/>
    <d v="2018-11-01T00:00:00"/>
    <n v="34687.07"/>
    <n v="-1803.76"/>
  </r>
  <r>
    <s v="E"/>
    <s v="R"/>
    <s v="MID"/>
    <d v="2018-12-01T00:00:00"/>
    <x v="4"/>
    <d v="2018-11-01T00:00:00"/>
    <n v="33190.199999999997"/>
    <n v="3119.88"/>
  </r>
  <r>
    <s v="E"/>
    <s v="R"/>
    <s v="MID"/>
    <d v="2018-12-01T00:00:00"/>
    <x v="5"/>
    <d v="2018-11-01T00:00:00"/>
    <n v="1496.87"/>
    <n v="140.76"/>
  </r>
  <r>
    <s v="E"/>
    <s v="R"/>
    <s v="MID"/>
    <d v="2018-12-01T00:00:00"/>
    <x v="0"/>
    <d v="2018-05-01T00:00:00"/>
    <n v="427.44"/>
    <n v="22.23"/>
  </r>
  <r>
    <s v="E"/>
    <s v="R"/>
    <s v="MID"/>
    <d v="2018-12-01T00:00:00"/>
    <x v="12"/>
    <d v="2018-05-01T00:00:00"/>
    <n v="409"/>
    <n v="38.44"/>
  </r>
  <r>
    <s v="E"/>
    <s v="R"/>
    <s v="MID"/>
    <d v="2018-12-01T00:00:00"/>
    <x v="13"/>
    <d v="2018-05-01T00:00:00"/>
    <n v="18.440000000000001"/>
    <n v="1.73"/>
  </r>
  <r>
    <s v="E"/>
    <s v="R"/>
    <s v="MID"/>
    <d v="2018-12-01T00:00:00"/>
    <x v="1"/>
    <d v="2018-05-01T00:00:00"/>
    <n v="427.44"/>
    <n v="-22.23"/>
  </r>
  <r>
    <s v="E"/>
    <s v="R"/>
    <s v="ON"/>
    <d v="2018-12-01T00:00:00"/>
    <x v="0"/>
    <d v="2018-11-01T00:00:00"/>
    <n v="116843.37"/>
    <n v="8295.77"/>
  </r>
  <r>
    <s v="E"/>
    <s v="R"/>
    <s v="ON"/>
    <d v="2018-12-01T00:00:00"/>
    <x v="1"/>
    <d v="2018-11-01T00:00:00"/>
    <n v="116843.37"/>
    <n v="-8295.77"/>
  </r>
  <r>
    <s v="E"/>
    <s v="R"/>
    <s v="ON"/>
    <d v="2018-12-01T00:00:00"/>
    <x v="2"/>
    <d v="2018-11-01T00:00:00"/>
    <n v="111801.22"/>
    <n v="14757.8"/>
  </r>
  <r>
    <s v="E"/>
    <s v="R"/>
    <s v="ON"/>
    <d v="2018-12-01T00:00:00"/>
    <x v="3"/>
    <d v="2018-11-01T00:00:00"/>
    <n v="5042.1499999999996"/>
    <n v="665.7"/>
  </r>
  <r>
    <s v="E"/>
    <s v="R"/>
    <s v="ON"/>
    <d v="2018-12-01T00:00:00"/>
    <x v="0"/>
    <d v="2018-05-01T00:00:00"/>
    <n v="217.39"/>
    <n v="15.45"/>
  </r>
  <r>
    <s v="E"/>
    <s v="R"/>
    <s v="ON"/>
    <d v="2018-12-01T00:00:00"/>
    <x v="8"/>
    <d v="2018-05-01T00:00:00"/>
    <n v="208"/>
    <n v="27.46"/>
  </r>
  <r>
    <s v="E"/>
    <s v="R"/>
    <s v="ON"/>
    <d v="2018-12-01T00:00:00"/>
    <x v="9"/>
    <d v="2018-05-01T00:00:00"/>
    <n v="9.39"/>
    <n v="1.23"/>
  </r>
  <r>
    <s v="E"/>
    <s v="R"/>
    <s v="ON"/>
    <d v="2018-12-01T00:00:00"/>
    <x v="1"/>
    <d v="2018-05-01T00:00:00"/>
    <n v="217.39"/>
    <n v="-15.45"/>
  </r>
  <r>
    <s v="E"/>
    <s v="R"/>
    <s v="OFF"/>
    <d v="2018-12-01T00:00:00"/>
    <x v="1"/>
    <d v="2018-11-01T00:00:00"/>
    <n v="381132.76"/>
    <n v="-13339.76"/>
  </r>
  <r>
    <s v="E"/>
    <s v="R"/>
    <s v="OFF"/>
    <d v="2018-12-01T00:00:00"/>
    <x v="6"/>
    <d v="2018-11-01T00:00:00"/>
    <n v="364685.48"/>
    <n v="23704.67"/>
  </r>
  <r>
    <s v="E"/>
    <s v="R"/>
    <s v="OFF"/>
    <d v="2018-12-01T00:00:00"/>
    <x v="7"/>
    <d v="2018-11-01T00:00:00"/>
    <n v="16447.28"/>
    <n v="1068.96"/>
  </r>
  <r>
    <s v="E"/>
    <s v="R"/>
    <s v="OFF"/>
    <d v="2018-12-01T00:00:00"/>
    <x v="0"/>
    <d v="2018-11-01T00:00:00"/>
    <n v="381132.76"/>
    <n v="13339.76"/>
  </r>
  <r>
    <s v="E"/>
    <s v="R"/>
    <s v="OFF"/>
    <d v="2018-12-01T00:00:00"/>
    <x v="1"/>
    <d v="2018-05-01T00:00:00"/>
    <n v="729.48"/>
    <n v="-25.55"/>
  </r>
  <r>
    <s v="E"/>
    <s v="R"/>
    <s v="OFF"/>
    <d v="2018-12-01T00:00:00"/>
    <x v="0"/>
    <d v="2018-05-01T00:00:00"/>
    <n v="729.48"/>
    <n v="25.55"/>
  </r>
  <r>
    <s v="E"/>
    <s v="R"/>
    <s v="OFF"/>
    <d v="2018-12-01T00:00:00"/>
    <x v="10"/>
    <d v="2018-05-01T00:00:00"/>
    <n v="698"/>
    <n v="45.38"/>
  </r>
  <r>
    <s v="E"/>
    <s v="R"/>
    <s v="OFF"/>
    <d v="2018-12-01T00:00:00"/>
    <x v="11"/>
    <d v="2018-05-01T00:00:00"/>
    <n v="31.48"/>
    <n v="2.0499999999999998"/>
  </r>
  <r>
    <s v="E"/>
    <s v="R"/>
    <s v="MID"/>
    <d v="2018-12-01T00:00:00"/>
    <x v="0"/>
    <d v="2018-11-01T00:00:00"/>
    <n v="105360.61"/>
    <n v="5479.05"/>
  </r>
  <r>
    <s v="E"/>
    <s v="R"/>
    <s v="MID"/>
    <d v="2018-12-01T00:00:00"/>
    <x v="1"/>
    <d v="2018-11-01T00:00:00"/>
    <n v="105360.61"/>
    <n v="-5479.05"/>
  </r>
  <r>
    <s v="E"/>
    <s v="R"/>
    <s v="MID"/>
    <d v="2018-12-01T00:00:00"/>
    <x v="4"/>
    <d v="2018-11-01T00:00:00"/>
    <n v="100813.81"/>
    <n v="9476.69"/>
  </r>
  <r>
    <s v="E"/>
    <s v="R"/>
    <s v="MID"/>
    <d v="2018-12-01T00:00:00"/>
    <x v="5"/>
    <d v="2018-11-01T00:00:00"/>
    <n v="4546.8"/>
    <n v="427.41"/>
  </r>
  <r>
    <s v="E"/>
    <s v="R"/>
    <s v="MID"/>
    <d v="2018-12-01T00:00:00"/>
    <x v="0"/>
    <d v="2018-05-01T00:00:00"/>
    <n v="203.8"/>
    <n v="10.59"/>
  </r>
  <r>
    <s v="E"/>
    <s v="R"/>
    <s v="MID"/>
    <d v="2018-12-01T00:00:00"/>
    <x v="12"/>
    <d v="2018-05-01T00:00:00"/>
    <n v="195"/>
    <n v="18.329999999999998"/>
  </r>
  <r>
    <s v="E"/>
    <s v="R"/>
    <s v="MID"/>
    <d v="2018-12-01T00:00:00"/>
    <x v="13"/>
    <d v="2018-05-01T00:00:00"/>
    <n v="8.8000000000000007"/>
    <n v="0.83"/>
  </r>
  <r>
    <s v="E"/>
    <s v="R"/>
    <s v="MID"/>
    <d v="2018-12-01T00:00:00"/>
    <x v="1"/>
    <d v="2018-05-01T00:00:00"/>
    <n v="203.8"/>
    <n v="-10.59"/>
  </r>
  <r>
    <s v="E"/>
    <s v="R"/>
    <s v="ON"/>
    <d v="2018-12-01T00:00:00"/>
    <x v="0"/>
    <d v="2018-11-01T00:00:00"/>
    <n v="23185.46"/>
    <n v="1646.17"/>
  </r>
  <r>
    <s v="E"/>
    <s v="R"/>
    <s v="ON"/>
    <d v="2018-12-01T00:00:00"/>
    <x v="1"/>
    <d v="2018-11-01T00:00:00"/>
    <n v="23185.46"/>
    <n v="-1646.17"/>
  </r>
  <r>
    <s v="E"/>
    <s v="R"/>
    <s v="ON"/>
    <d v="2018-12-01T00:00:00"/>
    <x v="2"/>
    <d v="2018-11-01T00:00:00"/>
    <n v="22184.93"/>
    <n v="2928.49"/>
  </r>
  <r>
    <s v="E"/>
    <s v="R"/>
    <s v="ON"/>
    <d v="2018-12-01T00:00:00"/>
    <x v="3"/>
    <d v="2018-11-01T00:00:00"/>
    <n v="1000.53"/>
    <n v="132.02000000000001"/>
  </r>
  <r>
    <s v="E"/>
    <s v="R"/>
    <s v="ON"/>
    <d v="2018-12-01T00:00:00"/>
    <x v="0"/>
    <d v="2018-05-01T00:00:00"/>
    <n v="146.31"/>
    <n v="10.39"/>
  </r>
  <r>
    <s v="E"/>
    <s v="R"/>
    <s v="ON"/>
    <d v="2018-12-01T00:00:00"/>
    <x v="8"/>
    <d v="2018-05-01T00:00:00"/>
    <n v="140"/>
    <n v="18.48"/>
  </r>
  <r>
    <s v="E"/>
    <s v="R"/>
    <s v="ON"/>
    <d v="2018-12-01T00:00:00"/>
    <x v="9"/>
    <d v="2018-05-01T00:00:00"/>
    <n v="6.31"/>
    <n v="0.83"/>
  </r>
  <r>
    <s v="E"/>
    <s v="R"/>
    <s v="ON"/>
    <d v="2018-12-01T00:00:00"/>
    <x v="1"/>
    <d v="2018-05-01T00:00:00"/>
    <n v="146.31"/>
    <n v="-10.39"/>
  </r>
  <r>
    <s v="E"/>
    <s v="R"/>
    <s v="OFF"/>
    <d v="2018-12-01T00:00:00"/>
    <x v="1"/>
    <d v="2018-11-01T00:00:00"/>
    <n v="74634.14"/>
    <n v="-2612.2399999999998"/>
  </r>
  <r>
    <s v="E"/>
    <s v="R"/>
    <s v="OFF"/>
    <d v="2018-12-01T00:00:00"/>
    <x v="6"/>
    <d v="2018-11-01T00:00:00"/>
    <n v="71413.39"/>
    <n v="4641.8100000000004"/>
  </r>
  <r>
    <s v="E"/>
    <s v="R"/>
    <s v="OFF"/>
    <d v="2018-12-01T00:00:00"/>
    <x v="7"/>
    <d v="2018-11-01T00:00:00"/>
    <n v="3220.75"/>
    <n v="209.33"/>
  </r>
  <r>
    <s v="E"/>
    <s v="R"/>
    <s v="OFF"/>
    <d v="2018-12-01T00:00:00"/>
    <x v="0"/>
    <d v="2018-11-01T00:00:00"/>
    <n v="74634.14"/>
    <n v="2612.2399999999998"/>
  </r>
  <r>
    <s v="E"/>
    <s v="R"/>
    <s v="OFF"/>
    <d v="2018-12-01T00:00:00"/>
    <x v="1"/>
    <d v="2018-05-01T00:00:00"/>
    <n v="434.76"/>
    <n v="-15.22"/>
  </r>
  <r>
    <s v="E"/>
    <s v="R"/>
    <s v="OFF"/>
    <d v="2018-12-01T00:00:00"/>
    <x v="0"/>
    <d v="2018-05-01T00:00:00"/>
    <n v="434.76"/>
    <n v="15.22"/>
  </r>
  <r>
    <s v="E"/>
    <s v="R"/>
    <s v="OFF"/>
    <d v="2018-12-01T00:00:00"/>
    <x v="10"/>
    <d v="2018-05-01T00:00:00"/>
    <n v="416"/>
    <n v="27.04"/>
  </r>
  <r>
    <s v="E"/>
    <s v="R"/>
    <s v="OFF"/>
    <d v="2018-12-01T00:00:00"/>
    <x v="11"/>
    <d v="2018-05-01T00:00:00"/>
    <n v="18.760000000000002"/>
    <n v="1.22"/>
  </r>
  <r>
    <s v="E"/>
    <s v="R"/>
    <s v="MID"/>
    <d v="2018-12-01T00:00:00"/>
    <x v="0"/>
    <d v="2018-11-01T00:00:00"/>
    <n v="20201.189999999999"/>
    <n v="1050.3399999999999"/>
  </r>
  <r>
    <s v="E"/>
    <s v="R"/>
    <s v="MID"/>
    <d v="2018-12-01T00:00:00"/>
    <x v="1"/>
    <d v="2018-11-01T00:00:00"/>
    <n v="20201.189999999999"/>
    <n v="-1050.3399999999999"/>
  </r>
  <r>
    <s v="E"/>
    <s v="R"/>
    <s v="MID"/>
    <d v="2018-12-01T00:00:00"/>
    <x v="4"/>
    <d v="2018-11-01T00:00:00"/>
    <n v="19329.41"/>
    <n v="1816.85"/>
  </r>
  <r>
    <s v="E"/>
    <s v="R"/>
    <s v="MID"/>
    <d v="2018-12-01T00:00:00"/>
    <x v="5"/>
    <d v="2018-11-01T00:00:00"/>
    <n v="871.78"/>
    <n v="81.92"/>
  </r>
  <r>
    <s v="E"/>
    <s v="R"/>
    <s v="MID"/>
    <d v="2018-12-01T00:00:00"/>
    <x v="0"/>
    <d v="2018-05-01T00:00:00"/>
    <n v="146.31"/>
    <n v="7.61"/>
  </r>
  <r>
    <s v="E"/>
    <s v="R"/>
    <s v="MID"/>
    <d v="2018-12-01T00:00:00"/>
    <x v="12"/>
    <d v="2018-05-01T00:00:00"/>
    <n v="140"/>
    <n v="13.16"/>
  </r>
  <r>
    <s v="E"/>
    <s v="R"/>
    <s v="MID"/>
    <d v="2018-12-01T00:00:00"/>
    <x v="13"/>
    <d v="2018-05-01T00:00:00"/>
    <n v="6.31"/>
    <n v="0.59"/>
  </r>
  <r>
    <s v="E"/>
    <s v="R"/>
    <s v="MID"/>
    <d v="2018-12-01T00:00:00"/>
    <x v="1"/>
    <d v="2018-05-01T00:00:00"/>
    <n v="146.31"/>
    <n v="-7.61"/>
  </r>
  <r>
    <s v="E"/>
    <s v="C"/>
    <s v="ON"/>
    <d v="2018-12-01T00:00:00"/>
    <x v="1"/>
    <d v="2018-11-01T00:00:00"/>
    <n v="66753.72"/>
    <n v="-4739.45"/>
  </r>
  <r>
    <s v="E"/>
    <s v="C"/>
    <s v="ON"/>
    <d v="2018-12-01T00:00:00"/>
    <x v="2"/>
    <d v="2018-11-01T00:00:00"/>
    <n v="63873.05"/>
    <n v="8431.31"/>
  </r>
  <r>
    <s v="E"/>
    <s v="C"/>
    <s v="ON"/>
    <d v="2018-12-01T00:00:00"/>
    <x v="3"/>
    <d v="2018-11-01T00:00:00"/>
    <n v="2880.67"/>
    <n v="380.17"/>
  </r>
  <r>
    <s v="E"/>
    <s v="C"/>
    <s v="ON"/>
    <d v="2018-12-01T00:00:00"/>
    <x v="0"/>
    <d v="2018-11-01T00:00:00"/>
    <n v="66753.72"/>
    <n v="4739.45"/>
  </r>
  <r>
    <s v="E"/>
    <s v="C"/>
    <s v="OFF"/>
    <d v="2018-12-01T00:00:00"/>
    <x v="1"/>
    <d v="2018-11-01T00:00:00"/>
    <n v="163424"/>
    <n v="-5719.73"/>
  </r>
  <r>
    <s v="E"/>
    <s v="C"/>
    <s v="OFF"/>
    <d v="2018-12-01T00:00:00"/>
    <x v="6"/>
    <d v="2018-11-01T00:00:00"/>
    <n v="156371.60999999999"/>
    <n v="10164.120000000001"/>
  </r>
  <r>
    <s v="E"/>
    <s v="C"/>
    <s v="OFF"/>
    <d v="2018-12-01T00:00:00"/>
    <x v="7"/>
    <d v="2018-11-01T00:00:00"/>
    <n v="7052.39"/>
    <n v="458.41"/>
  </r>
  <r>
    <s v="E"/>
    <s v="C"/>
    <s v="OFF"/>
    <d v="2018-12-01T00:00:00"/>
    <x v="0"/>
    <d v="2018-11-01T00:00:00"/>
    <n v="163424"/>
    <n v="5719.73"/>
  </r>
  <r>
    <s v="E"/>
    <s v="C"/>
    <s v="MID"/>
    <d v="2018-12-01T00:00:00"/>
    <x v="1"/>
    <d v="2018-11-01T00:00:00"/>
    <n v="75724.08"/>
    <n v="-3937.75"/>
  </r>
  <r>
    <s v="E"/>
    <s v="C"/>
    <s v="MID"/>
    <d v="2018-12-01T00:00:00"/>
    <x v="4"/>
    <d v="2018-11-01T00:00:00"/>
    <n v="72456.25"/>
    <n v="6810.91"/>
  </r>
  <r>
    <s v="E"/>
    <s v="C"/>
    <s v="MID"/>
    <d v="2018-12-01T00:00:00"/>
    <x v="5"/>
    <d v="2018-11-01T00:00:00"/>
    <n v="3267.83"/>
    <n v="307.12"/>
  </r>
  <r>
    <s v="E"/>
    <s v="C"/>
    <s v="MID"/>
    <d v="2018-12-01T00:00:00"/>
    <x v="0"/>
    <d v="2018-11-01T00:00:00"/>
    <n v="75724.08"/>
    <n v="3937.75"/>
  </r>
  <r>
    <s v="E"/>
    <s v="R"/>
    <s v="ON"/>
    <d v="2018-12-01T00:00:00"/>
    <x v="2"/>
    <d v="2018-11-01T00:00:00"/>
    <n v="63621.1"/>
    <n v="8398.0400000000009"/>
  </r>
  <r>
    <s v="E"/>
    <s v="R"/>
    <s v="ON"/>
    <d v="2018-12-01T00:00:00"/>
    <x v="3"/>
    <d v="2018-11-01T00:00:00"/>
    <n v="2869.26"/>
    <n v="378.8"/>
  </r>
  <r>
    <s v="E"/>
    <s v="R"/>
    <s v="ON"/>
    <d v="2018-12-01T00:00:00"/>
    <x v="1"/>
    <d v="2018-11-01T00:00:00"/>
    <n v="66490.36"/>
    <n v="-4720.83"/>
  </r>
  <r>
    <s v="E"/>
    <s v="R"/>
    <s v="ON"/>
    <d v="2018-12-01T00:00:00"/>
    <x v="0"/>
    <d v="2018-11-01T00:00:00"/>
    <n v="66490.36"/>
    <n v="4720.83"/>
  </r>
  <r>
    <s v="E"/>
    <s v="R"/>
    <s v="ON"/>
    <d v="2018-12-01T00:00:00"/>
    <x v="8"/>
    <d v="2018-05-01T00:00:00"/>
    <n v="34775"/>
    <n v="4590.3500000000004"/>
  </r>
  <r>
    <s v="E"/>
    <s v="R"/>
    <s v="ON"/>
    <d v="2018-12-01T00:00:00"/>
    <x v="9"/>
    <d v="2018-05-01T00:00:00"/>
    <n v="1568.13"/>
    <n v="206.88"/>
  </r>
  <r>
    <s v="E"/>
    <s v="R"/>
    <s v="ON"/>
    <d v="2018-12-01T00:00:00"/>
    <x v="1"/>
    <d v="2018-05-01T00:00:00"/>
    <n v="36343.129999999997"/>
    <n v="-2580.59"/>
  </r>
  <r>
    <s v="E"/>
    <s v="R"/>
    <s v="ON"/>
    <d v="2018-12-01T00:00:00"/>
    <x v="0"/>
    <d v="2018-05-01T00:00:00"/>
    <n v="36343.129999999997"/>
    <n v="2580.59"/>
  </r>
  <r>
    <s v="E"/>
    <s v="R"/>
    <s v="OFF"/>
    <d v="2018-12-01T00:00:00"/>
    <x v="0"/>
    <d v="2018-11-01T00:00:00"/>
    <n v="245218.85"/>
    <n v="8582.64"/>
  </r>
  <r>
    <s v="E"/>
    <s v="R"/>
    <s v="OFF"/>
    <d v="2018-12-01T00:00:00"/>
    <x v="1"/>
    <d v="2018-11-01T00:00:00"/>
    <n v="245218.85"/>
    <n v="-8582.64"/>
  </r>
  <r>
    <s v="E"/>
    <s v="R"/>
    <s v="OFF"/>
    <d v="2018-12-01T00:00:00"/>
    <x v="6"/>
    <d v="2018-11-01T00:00:00"/>
    <n v="234636.81"/>
    <n v="15251.49"/>
  </r>
  <r>
    <s v="E"/>
    <s v="R"/>
    <s v="OFF"/>
    <d v="2018-12-01T00:00:00"/>
    <x v="7"/>
    <d v="2018-11-01T00:00:00"/>
    <n v="10582.04"/>
    <n v="687.73"/>
  </r>
  <r>
    <s v="E"/>
    <s v="R"/>
    <s v="OFF"/>
    <d v="2018-12-01T00:00:00"/>
    <x v="0"/>
    <d v="2018-05-01T00:00:00"/>
    <n v="134142.81"/>
    <n v="4697.07"/>
  </r>
  <r>
    <s v="E"/>
    <s v="R"/>
    <s v="OFF"/>
    <d v="2018-12-01T00:00:00"/>
    <x v="10"/>
    <d v="2018-05-01T00:00:00"/>
    <n v="128354"/>
    <n v="8344.99"/>
  </r>
  <r>
    <s v="E"/>
    <s v="R"/>
    <s v="OFF"/>
    <d v="2018-12-01T00:00:00"/>
    <x v="11"/>
    <d v="2018-05-01T00:00:00"/>
    <n v="5788.81"/>
    <n v="376.3"/>
  </r>
  <r>
    <s v="E"/>
    <s v="R"/>
    <s v="OFF"/>
    <d v="2018-12-01T00:00:00"/>
    <x v="1"/>
    <d v="2018-05-01T00:00:00"/>
    <n v="134142.81"/>
    <n v="-4697.07"/>
  </r>
  <r>
    <s v="E"/>
    <s v="R"/>
    <s v="MID"/>
    <d v="2018-12-01T00:00:00"/>
    <x v="0"/>
    <d v="2018-11-01T00:00:00"/>
    <n v="64393.69"/>
    <n v="3348.45"/>
  </r>
  <r>
    <s v="E"/>
    <s v="R"/>
    <s v="MID"/>
    <d v="2018-12-01T00:00:00"/>
    <x v="4"/>
    <d v="2018-11-01T00:00:00"/>
    <n v="61614.98"/>
    <n v="5791.89"/>
  </r>
  <r>
    <s v="E"/>
    <s v="R"/>
    <s v="MID"/>
    <d v="2018-12-01T00:00:00"/>
    <x v="5"/>
    <d v="2018-11-01T00:00:00"/>
    <n v="2778.71"/>
    <n v="261.2"/>
  </r>
  <r>
    <s v="E"/>
    <s v="R"/>
    <s v="MID"/>
    <d v="2018-12-01T00:00:00"/>
    <x v="1"/>
    <d v="2018-11-01T00:00:00"/>
    <n v="64393.69"/>
    <n v="-3348.45"/>
  </r>
  <r>
    <s v="E"/>
    <s v="R"/>
    <s v="MID"/>
    <d v="2018-12-01T00:00:00"/>
    <x v="12"/>
    <d v="2018-05-01T00:00:00"/>
    <n v="33676"/>
    <n v="3165.54"/>
  </r>
  <r>
    <s v="E"/>
    <s v="R"/>
    <s v="MID"/>
    <d v="2018-12-01T00:00:00"/>
    <x v="13"/>
    <d v="2018-05-01T00:00:00"/>
    <n v="1518.53"/>
    <n v="142.72"/>
  </r>
  <r>
    <s v="E"/>
    <s v="R"/>
    <s v="MID"/>
    <d v="2018-12-01T00:00:00"/>
    <x v="0"/>
    <d v="2018-05-01T00:00:00"/>
    <n v="35194.53"/>
    <n v="1830"/>
  </r>
  <r>
    <s v="E"/>
    <s v="R"/>
    <s v="MID"/>
    <d v="2018-12-01T00:00:00"/>
    <x v="1"/>
    <d v="2018-05-01T00:00:00"/>
    <n v="35194.53"/>
    <n v="-1830"/>
  </r>
  <r>
    <s v="E"/>
    <s v="C"/>
    <s v="ON"/>
    <d v="2018-12-01T00:00:00"/>
    <x v="1"/>
    <d v="2018-11-01T00:00:00"/>
    <n v="16394.61"/>
    <n v="-1164.03"/>
  </r>
  <r>
    <s v="E"/>
    <s v="C"/>
    <s v="ON"/>
    <d v="2018-12-01T00:00:00"/>
    <x v="2"/>
    <d v="2018-11-01T00:00:00"/>
    <n v="15687.13"/>
    <n v="2070.69"/>
  </r>
  <r>
    <s v="E"/>
    <s v="C"/>
    <s v="ON"/>
    <d v="2018-12-01T00:00:00"/>
    <x v="3"/>
    <d v="2018-11-01T00:00:00"/>
    <n v="707.48"/>
    <n v="93.39"/>
  </r>
  <r>
    <s v="E"/>
    <s v="C"/>
    <s v="ON"/>
    <d v="2018-12-01T00:00:00"/>
    <x v="0"/>
    <d v="2018-11-01T00:00:00"/>
    <n v="16394.61"/>
    <n v="1164.03"/>
  </r>
  <r>
    <s v="E"/>
    <s v="C"/>
    <s v="OFF"/>
    <d v="2018-12-01T00:00:00"/>
    <x v="0"/>
    <d v="2018-11-01T00:00:00"/>
    <n v="48410.16"/>
    <n v="1694.38"/>
  </r>
  <r>
    <s v="E"/>
    <s v="C"/>
    <s v="OFF"/>
    <d v="2018-12-01T00:00:00"/>
    <x v="1"/>
    <d v="2018-11-01T00:00:00"/>
    <n v="48410.16"/>
    <n v="-1694.38"/>
  </r>
  <r>
    <s v="E"/>
    <s v="C"/>
    <s v="OFF"/>
    <d v="2018-12-01T00:00:00"/>
    <x v="6"/>
    <d v="2018-11-01T00:00:00"/>
    <n v="46321.09"/>
    <n v="3010.86"/>
  </r>
  <r>
    <s v="E"/>
    <s v="C"/>
    <s v="OFF"/>
    <d v="2018-12-01T00:00:00"/>
    <x v="7"/>
    <d v="2018-11-01T00:00:00"/>
    <n v="2089.0700000000002"/>
    <n v="135.78"/>
  </r>
  <r>
    <s v="E"/>
    <s v="C"/>
    <s v="MID"/>
    <d v="2018-12-01T00:00:00"/>
    <x v="0"/>
    <d v="2018-11-01T00:00:00"/>
    <n v="16857.05"/>
    <n v="876.52"/>
  </r>
  <r>
    <s v="E"/>
    <s v="C"/>
    <s v="MID"/>
    <d v="2018-12-01T00:00:00"/>
    <x v="4"/>
    <d v="2018-11-01T00:00:00"/>
    <n v="16129.57"/>
    <n v="1516.18"/>
  </r>
  <r>
    <s v="E"/>
    <s v="C"/>
    <s v="MID"/>
    <d v="2018-12-01T00:00:00"/>
    <x v="5"/>
    <d v="2018-11-01T00:00:00"/>
    <n v="727.48"/>
    <n v="68.39"/>
  </r>
  <r>
    <s v="E"/>
    <s v="C"/>
    <s v="MID"/>
    <d v="2018-12-01T00:00:00"/>
    <x v="1"/>
    <d v="2018-11-01T00:00:00"/>
    <n v="16857.05"/>
    <n v="-876.52"/>
  </r>
  <r>
    <s v="E"/>
    <s v="R"/>
    <s v="ON"/>
    <d v="2018-12-01T00:00:00"/>
    <x v="0"/>
    <d v="2018-11-01T00:00:00"/>
    <n v="56.27"/>
    <n v="3.99"/>
  </r>
  <r>
    <s v="E"/>
    <s v="R"/>
    <s v="ON"/>
    <d v="2018-12-01T00:00:00"/>
    <x v="1"/>
    <d v="2018-11-01T00:00:00"/>
    <n v="56.27"/>
    <n v="-3.99"/>
  </r>
  <r>
    <s v="E"/>
    <s v="R"/>
    <s v="ON"/>
    <d v="2018-12-01T00:00:00"/>
    <x v="2"/>
    <d v="2018-11-01T00:00:00"/>
    <n v="53.84"/>
    <n v="7.11"/>
  </r>
  <r>
    <s v="E"/>
    <s v="R"/>
    <s v="ON"/>
    <d v="2018-12-01T00:00:00"/>
    <x v="3"/>
    <d v="2018-11-01T00:00:00"/>
    <n v="2.4300000000000002"/>
    <n v="0.32"/>
  </r>
  <r>
    <s v="E"/>
    <s v="R"/>
    <s v="ON"/>
    <d v="2018-12-01T00:00:00"/>
    <x v="0"/>
    <d v="2018-05-01T00:00:00"/>
    <n v="30.31"/>
    <n v="2.15"/>
  </r>
  <r>
    <s v="E"/>
    <s v="R"/>
    <s v="ON"/>
    <d v="2018-12-01T00:00:00"/>
    <x v="8"/>
    <d v="2018-05-01T00:00:00"/>
    <n v="29"/>
    <n v="3.83"/>
  </r>
  <r>
    <s v="E"/>
    <s v="R"/>
    <s v="ON"/>
    <d v="2018-12-01T00:00:00"/>
    <x v="9"/>
    <d v="2018-05-01T00:00:00"/>
    <n v="1.31"/>
    <n v="0.17"/>
  </r>
  <r>
    <s v="E"/>
    <s v="R"/>
    <s v="ON"/>
    <d v="2018-12-01T00:00:00"/>
    <x v="1"/>
    <d v="2018-05-01T00:00:00"/>
    <n v="30.31"/>
    <n v="-2.15"/>
  </r>
  <r>
    <s v="E"/>
    <s v="R"/>
    <s v="OFF"/>
    <d v="2018-12-01T00:00:00"/>
    <x v="1"/>
    <d v="2018-11-01T00:00:00"/>
    <n v="181.77"/>
    <n v="-6.36"/>
  </r>
  <r>
    <s v="E"/>
    <s v="R"/>
    <s v="OFF"/>
    <d v="2018-12-01T00:00:00"/>
    <x v="6"/>
    <d v="2018-11-01T00:00:00"/>
    <n v="173.93"/>
    <n v="11.31"/>
  </r>
  <r>
    <s v="E"/>
    <s v="R"/>
    <s v="OFF"/>
    <d v="2018-12-01T00:00:00"/>
    <x v="7"/>
    <d v="2018-11-01T00:00:00"/>
    <n v="7.84"/>
    <n v="0.51"/>
  </r>
  <r>
    <s v="E"/>
    <s v="R"/>
    <s v="OFF"/>
    <d v="2018-12-01T00:00:00"/>
    <x v="0"/>
    <d v="2018-11-01T00:00:00"/>
    <n v="181.77"/>
    <n v="6.36"/>
  </r>
  <r>
    <s v="E"/>
    <s v="R"/>
    <s v="OFF"/>
    <d v="2018-12-01T00:00:00"/>
    <x v="1"/>
    <d v="2018-05-01T00:00:00"/>
    <n v="99.28"/>
    <n v="-3.48"/>
  </r>
  <r>
    <s v="E"/>
    <s v="R"/>
    <s v="OFF"/>
    <d v="2018-12-01T00:00:00"/>
    <x v="0"/>
    <d v="2018-05-01T00:00:00"/>
    <n v="99.28"/>
    <n v="3.48"/>
  </r>
  <r>
    <s v="E"/>
    <s v="R"/>
    <s v="OFF"/>
    <d v="2018-12-01T00:00:00"/>
    <x v="10"/>
    <d v="2018-05-01T00:00:00"/>
    <n v="95"/>
    <n v="6.18"/>
  </r>
  <r>
    <s v="E"/>
    <s v="R"/>
    <s v="OFF"/>
    <d v="2018-12-01T00:00:00"/>
    <x v="11"/>
    <d v="2018-05-01T00:00:00"/>
    <n v="4.28"/>
    <n v="0.28000000000000003"/>
  </r>
  <r>
    <s v="E"/>
    <s v="R"/>
    <s v="MID"/>
    <d v="2018-12-01T00:00:00"/>
    <x v="5"/>
    <d v="2018-11-01T00:00:00"/>
    <n v="2.4"/>
    <n v="0.23"/>
  </r>
  <r>
    <s v="E"/>
    <s v="R"/>
    <s v="MID"/>
    <d v="2018-12-01T00:00:00"/>
    <x v="0"/>
    <d v="2018-11-01T00:00:00"/>
    <n v="55.63"/>
    <n v="2.89"/>
  </r>
  <r>
    <s v="E"/>
    <s v="R"/>
    <s v="MID"/>
    <d v="2018-12-01T00:00:00"/>
    <x v="1"/>
    <d v="2018-11-01T00:00:00"/>
    <n v="55.63"/>
    <n v="-2.89"/>
  </r>
  <r>
    <s v="E"/>
    <s v="R"/>
    <s v="MID"/>
    <d v="2018-12-01T00:00:00"/>
    <x v="4"/>
    <d v="2018-11-01T00:00:00"/>
    <n v="53.23"/>
    <n v="5"/>
  </r>
  <r>
    <s v="E"/>
    <s v="R"/>
    <s v="MID"/>
    <d v="2018-12-01T00:00:00"/>
    <x v="12"/>
    <d v="2018-05-01T00:00:00"/>
    <n v="29"/>
    <n v="2.73"/>
  </r>
  <r>
    <s v="E"/>
    <s v="R"/>
    <s v="MID"/>
    <d v="2018-12-01T00:00:00"/>
    <x v="13"/>
    <d v="2018-05-01T00:00:00"/>
    <n v="1.31"/>
    <n v="0.12"/>
  </r>
  <r>
    <s v="E"/>
    <s v="R"/>
    <s v="MID"/>
    <d v="2018-12-01T00:00:00"/>
    <x v="1"/>
    <d v="2018-05-01T00:00:00"/>
    <n v="30.31"/>
    <n v="-1.58"/>
  </r>
  <r>
    <s v="E"/>
    <s v="R"/>
    <s v="MID"/>
    <d v="2018-12-01T00:00:00"/>
    <x v="0"/>
    <d v="2018-05-01T00:00:00"/>
    <n v="30.31"/>
    <n v="1.58"/>
  </r>
  <r>
    <s v="E"/>
    <s v="C"/>
    <s v="ON"/>
    <d v="2019-01-01T00:00:00"/>
    <x v="0"/>
    <d v="2018-11-01T00:00:00"/>
    <n v="1794.37"/>
    <n v="127.4"/>
  </r>
  <r>
    <s v="E"/>
    <s v="C"/>
    <s v="ON"/>
    <d v="2019-01-01T00:00:00"/>
    <x v="2"/>
    <d v="2018-11-01T00:00:00"/>
    <n v="1721.88"/>
    <n v="227.29"/>
  </r>
  <r>
    <s v="E"/>
    <s v="C"/>
    <s v="ON"/>
    <d v="2019-01-01T00:00:00"/>
    <x v="3"/>
    <d v="2018-11-01T00:00:00"/>
    <n v="72.489999999999995"/>
    <n v="9.58"/>
  </r>
  <r>
    <s v="E"/>
    <s v="C"/>
    <s v="ON"/>
    <d v="2019-01-01T00:00:00"/>
    <x v="1"/>
    <d v="2018-11-01T00:00:00"/>
    <n v="1794.37"/>
    <n v="-127.4"/>
  </r>
  <r>
    <s v="E"/>
    <s v="C"/>
    <s v="OFF"/>
    <d v="2019-01-01T00:00:00"/>
    <x v="0"/>
    <d v="2018-11-01T00:00:00"/>
    <n v="4378.22"/>
    <n v="153.25"/>
  </r>
  <r>
    <s v="E"/>
    <s v="C"/>
    <s v="OFF"/>
    <d v="2019-01-01T00:00:00"/>
    <x v="6"/>
    <d v="2018-11-01T00:00:00"/>
    <n v="4201.3500000000004"/>
    <n v="273.10000000000002"/>
  </r>
  <r>
    <s v="E"/>
    <s v="C"/>
    <s v="OFF"/>
    <d v="2019-01-01T00:00:00"/>
    <x v="7"/>
    <d v="2018-11-01T00:00:00"/>
    <n v="176.87"/>
    <n v="11.5"/>
  </r>
  <r>
    <s v="E"/>
    <s v="C"/>
    <s v="OFF"/>
    <d v="2019-01-01T00:00:00"/>
    <x v="1"/>
    <d v="2018-11-01T00:00:00"/>
    <n v="4378.22"/>
    <n v="-153.25"/>
  </r>
  <r>
    <s v="E"/>
    <s v="C"/>
    <s v="MID"/>
    <d v="2019-01-01T00:00:00"/>
    <x v="4"/>
    <d v="2018-11-01T00:00:00"/>
    <n v="2001.76"/>
    <n v="188.16"/>
  </r>
  <r>
    <s v="E"/>
    <s v="C"/>
    <s v="MID"/>
    <d v="2019-01-01T00:00:00"/>
    <x v="5"/>
    <d v="2018-11-01T00:00:00"/>
    <n v="84.27"/>
    <n v="7.92"/>
  </r>
  <r>
    <s v="E"/>
    <s v="C"/>
    <s v="MID"/>
    <d v="2019-01-01T00:00:00"/>
    <x v="1"/>
    <d v="2018-11-01T00:00:00"/>
    <n v="2086.0300000000002"/>
    <n v="-108.48"/>
  </r>
  <r>
    <s v="E"/>
    <s v="C"/>
    <s v="MID"/>
    <d v="2019-01-01T00:00:00"/>
    <x v="0"/>
    <d v="2018-11-01T00:00:00"/>
    <n v="2086.0300000000002"/>
    <n v="108.48"/>
  </r>
  <r>
    <s v="E"/>
    <s v="C"/>
    <s v="ON"/>
    <d v="2019-01-01T00:00:00"/>
    <x v="1"/>
    <d v="2018-05-01T00:00:00"/>
    <n v="0"/>
    <n v="0"/>
  </r>
  <r>
    <s v="E"/>
    <s v="C"/>
    <s v="ON"/>
    <d v="2019-01-01T00:00:00"/>
    <x v="0"/>
    <d v="2018-05-01T00:00:00"/>
    <n v="0"/>
    <n v="0"/>
  </r>
  <r>
    <s v="E"/>
    <s v="C"/>
    <s v="ON"/>
    <d v="2019-01-01T00:00:00"/>
    <x v="8"/>
    <d v="2018-05-01T00:00:00"/>
    <n v="0"/>
    <n v="0"/>
  </r>
  <r>
    <s v="E"/>
    <s v="C"/>
    <s v="ON"/>
    <d v="2019-01-01T00:00:00"/>
    <x v="9"/>
    <d v="2018-05-01T00:00:00"/>
    <n v="0"/>
    <n v="0"/>
  </r>
  <r>
    <s v="E"/>
    <s v="C"/>
    <s v="OFF"/>
    <d v="2019-01-01T00:00:00"/>
    <x v="0"/>
    <d v="2018-05-01T00:00:00"/>
    <n v="0"/>
    <n v="0"/>
  </r>
  <r>
    <s v="E"/>
    <s v="C"/>
    <s v="OFF"/>
    <d v="2019-01-01T00:00:00"/>
    <x v="10"/>
    <d v="2018-05-01T00:00:00"/>
    <n v="0"/>
    <n v="0"/>
  </r>
  <r>
    <s v="E"/>
    <s v="C"/>
    <s v="OFF"/>
    <d v="2019-01-01T00:00:00"/>
    <x v="11"/>
    <d v="2018-05-01T00:00:00"/>
    <n v="0"/>
    <n v="0"/>
  </r>
  <r>
    <s v="E"/>
    <s v="C"/>
    <s v="OFF"/>
    <d v="2019-01-01T00:00:00"/>
    <x v="1"/>
    <d v="2018-05-01T00:00:00"/>
    <n v="0"/>
    <n v="0"/>
  </r>
  <r>
    <s v="E"/>
    <s v="C"/>
    <s v="MID"/>
    <d v="2019-01-01T00:00:00"/>
    <x v="12"/>
    <d v="2018-05-01T00:00:00"/>
    <n v="0"/>
    <n v="0"/>
  </r>
  <r>
    <s v="E"/>
    <s v="C"/>
    <s v="MID"/>
    <d v="2019-01-01T00:00:00"/>
    <x v="13"/>
    <d v="2018-05-01T00:00:00"/>
    <n v="0"/>
    <n v="0"/>
  </r>
  <r>
    <s v="E"/>
    <s v="C"/>
    <s v="MID"/>
    <d v="2019-01-01T00:00:00"/>
    <x v="1"/>
    <d v="2018-05-01T00:00:00"/>
    <n v="0"/>
    <n v="0"/>
  </r>
  <r>
    <s v="E"/>
    <s v="C"/>
    <s v="MID"/>
    <d v="2019-01-01T00:00:00"/>
    <x v="0"/>
    <d v="2018-05-01T00:00:00"/>
    <n v="0"/>
    <n v="0"/>
  </r>
  <r>
    <s v="E"/>
    <s v="C"/>
    <s v="ON"/>
    <d v="2019-01-01T00:00:00"/>
    <x v="1"/>
    <d v="2018-05-01T00:00:00"/>
    <n v="0"/>
    <n v="0"/>
  </r>
  <r>
    <s v="E"/>
    <s v="C"/>
    <s v="ON"/>
    <d v="2019-01-01T00:00:00"/>
    <x v="0"/>
    <d v="2018-05-01T00:00:00"/>
    <n v="0"/>
    <n v="0"/>
  </r>
  <r>
    <s v="E"/>
    <s v="C"/>
    <s v="ON"/>
    <d v="2019-01-01T00:00:00"/>
    <x v="8"/>
    <d v="2018-05-01T00:00:00"/>
    <n v="0"/>
    <n v="0"/>
  </r>
  <r>
    <s v="E"/>
    <s v="C"/>
    <s v="ON"/>
    <d v="2019-01-01T00:00:00"/>
    <x v="9"/>
    <d v="2018-05-01T00:00:00"/>
    <n v="0"/>
    <n v="0"/>
  </r>
  <r>
    <s v="E"/>
    <s v="C"/>
    <s v="OFF"/>
    <d v="2019-01-01T00:00:00"/>
    <x v="10"/>
    <d v="2018-05-01T00:00:00"/>
    <n v="0"/>
    <n v="0"/>
  </r>
  <r>
    <s v="E"/>
    <s v="C"/>
    <s v="OFF"/>
    <d v="2019-01-01T00:00:00"/>
    <x v="11"/>
    <d v="2018-05-01T00:00:00"/>
    <n v="0"/>
    <n v="0"/>
  </r>
  <r>
    <s v="E"/>
    <s v="C"/>
    <s v="OFF"/>
    <d v="2019-01-01T00:00:00"/>
    <x v="1"/>
    <d v="2018-05-01T00:00:00"/>
    <n v="0"/>
    <n v="0"/>
  </r>
  <r>
    <s v="E"/>
    <s v="C"/>
    <s v="OFF"/>
    <d v="2019-01-01T00:00:00"/>
    <x v="0"/>
    <d v="2018-05-01T00:00:00"/>
    <n v="0"/>
    <n v="0"/>
  </r>
  <r>
    <s v="E"/>
    <s v="C"/>
    <s v="MID"/>
    <d v="2019-01-01T00:00:00"/>
    <x v="0"/>
    <d v="2018-05-01T00:00:00"/>
    <n v="0"/>
    <n v="0"/>
  </r>
  <r>
    <s v="E"/>
    <s v="C"/>
    <s v="MID"/>
    <d v="2019-01-01T00:00:00"/>
    <x v="12"/>
    <d v="2018-05-01T00:00:00"/>
    <n v="0"/>
    <n v="0"/>
  </r>
  <r>
    <s v="E"/>
    <s v="C"/>
    <s v="MID"/>
    <d v="2019-01-01T00:00:00"/>
    <x v="13"/>
    <d v="2018-05-01T00:00:00"/>
    <n v="0"/>
    <n v="0"/>
  </r>
  <r>
    <s v="E"/>
    <s v="C"/>
    <s v="MID"/>
    <d v="2019-01-01T00:00:00"/>
    <x v="1"/>
    <d v="2018-05-01T00:00:00"/>
    <n v="0"/>
    <n v="0"/>
  </r>
  <r>
    <s v="E"/>
    <s v="R"/>
    <s v="ON"/>
    <d v="2019-01-01T00:00:00"/>
    <x v="8"/>
    <d v="2018-05-01T00:00:00"/>
    <n v="120.01"/>
    <n v="15.84"/>
  </r>
  <r>
    <s v="E"/>
    <s v="R"/>
    <s v="ON"/>
    <d v="2019-01-01T00:00:00"/>
    <x v="9"/>
    <d v="2018-05-01T00:00:00"/>
    <n v="5.41"/>
    <n v="0.71"/>
  </r>
  <r>
    <s v="E"/>
    <s v="R"/>
    <s v="ON"/>
    <d v="2019-01-01T00:00:00"/>
    <x v="0"/>
    <d v="2018-05-01T00:00:00"/>
    <n v="125.42"/>
    <n v="8.9"/>
  </r>
  <r>
    <s v="E"/>
    <s v="R"/>
    <s v="ON"/>
    <d v="2019-01-01T00:00:00"/>
    <x v="1"/>
    <d v="2018-05-01T00:00:00"/>
    <n v="125.42"/>
    <n v="-8.9"/>
  </r>
  <r>
    <s v="E"/>
    <s v="R"/>
    <s v="OFF"/>
    <d v="2019-01-01T00:00:00"/>
    <x v="1"/>
    <d v="2018-05-01T00:00:00"/>
    <n v="404.89"/>
    <n v="-14.17"/>
  </r>
  <r>
    <s v="E"/>
    <s v="R"/>
    <s v="OFF"/>
    <d v="2019-01-01T00:00:00"/>
    <x v="0"/>
    <d v="2018-05-01T00:00:00"/>
    <n v="404.89"/>
    <n v="14.17"/>
  </r>
  <r>
    <s v="E"/>
    <s v="R"/>
    <s v="OFF"/>
    <d v="2019-01-01T00:00:00"/>
    <x v="10"/>
    <d v="2018-05-01T00:00:00"/>
    <n v="387.42"/>
    <n v="25.18"/>
  </r>
  <r>
    <s v="E"/>
    <s v="R"/>
    <s v="OFF"/>
    <d v="2019-01-01T00:00:00"/>
    <x v="11"/>
    <d v="2018-05-01T00:00:00"/>
    <n v="17.47"/>
    <n v="1.1399999999999999"/>
  </r>
  <r>
    <s v="E"/>
    <s v="R"/>
    <s v="MID"/>
    <d v="2019-01-01T00:00:00"/>
    <x v="0"/>
    <d v="2018-05-01T00:00:00"/>
    <n v="122.99"/>
    <n v="6.4"/>
  </r>
  <r>
    <s v="E"/>
    <s v="R"/>
    <s v="MID"/>
    <d v="2019-01-01T00:00:00"/>
    <x v="12"/>
    <d v="2018-05-01T00:00:00"/>
    <n v="117.68"/>
    <n v="11.06"/>
  </r>
  <r>
    <s v="E"/>
    <s v="R"/>
    <s v="MID"/>
    <d v="2019-01-01T00:00:00"/>
    <x v="13"/>
    <d v="2018-05-01T00:00:00"/>
    <n v="5.31"/>
    <n v="0.5"/>
  </r>
  <r>
    <s v="E"/>
    <s v="R"/>
    <s v="MID"/>
    <d v="2019-01-01T00:00:00"/>
    <x v="1"/>
    <d v="2018-05-01T00:00:00"/>
    <n v="122.99"/>
    <n v="-6.4"/>
  </r>
  <r>
    <s v="E"/>
    <s v="R"/>
    <s v="ON"/>
    <d v="2019-01-01T00:00:00"/>
    <x v="0"/>
    <d v="2018-05-01T00:00:00"/>
    <n v="103.46"/>
    <n v="7.35"/>
  </r>
  <r>
    <s v="E"/>
    <s v="R"/>
    <s v="ON"/>
    <d v="2019-01-01T00:00:00"/>
    <x v="8"/>
    <d v="2018-05-01T00:00:00"/>
    <n v="99"/>
    <n v="13.07"/>
  </r>
  <r>
    <s v="E"/>
    <s v="R"/>
    <s v="ON"/>
    <d v="2019-01-01T00:00:00"/>
    <x v="9"/>
    <d v="2018-05-01T00:00:00"/>
    <n v="4.46"/>
    <n v="0.59"/>
  </r>
  <r>
    <s v="E"/>
    <s v="R"/>
    <s v="ON"/>
    <d v="2019-01-01T00:00:00"/>
    <x v="1"/>
    <d v="2018-05-01T00:00:00"/>
    <n v="103.46"/>
    <n v="-7.35"/>
  </r>
  <r>
    <s v="E"/>
    <s v="R"/>
    <s v="OFF"/>
    <d v="2019-01-01T00:00:00"/>
    <x v="10"/>
    <d v="2018-05-01T00:00:00"/>
    <n v="275"/>
    <n v="17.88"/>
  </r>
  <r>
    <s v="E"/>
    <s v="R"/>
    <s v="OFF"/>
    <d v="2019-01-01T00:00:00"/>
    <x v="11"/>
    <d v="2018-05-01T00:00:00"/>
    <n v="12.4"/>
    <n v="0.81"/>
  </r>
  <r>
    <s v="E"/>
    <s v="R"/>
    <s v="OFF"/>
    <d v="2019-01-01T00:00:00"/>
    <x v="1"/>
    <d v="2018-05-01T00:00:00"/>
    <n v="287.39999999999998"/>
    <n v="-10.06"/>
  </r>
  <r>
    <s v="E"/>
    <s v="R"/>
    <s v="OFF"/>
    <d v="2019-01-01T00:00:00"/>
    <x v="0"/>
    <d v="2018-05-01T00:00:00"/>
    <n v="287.39999999999998"/>
    <n v="10.06"/>
  </r>
  <r>
    <s v="E"/>
    <s v="R"/>
    <s v="MID"/>
    <d v="2019-01-01T00:00:00"/>
    <x v="0"/>
    <d v="2018-05-01T00:00:00"/>
    <n v="105.56"/>
    <n v="5.49"/>
  </r>
  <r>
    <s v="E"/>
    <s v="R"/>
    <s v="MID"/>
    <d v="2019-01-01T00:00:00"/>
    <x v="12"/>
    <d v="2018-05-01T00:00:00"/>
    <n v="101"/>
    <n v="9.49"/>
  </r>
  <r>
    <s v="E"/>
    <s v="R"/>
    <s v="MID"/>
    <d v="2019-01-01T00:00:00"/>
    <x v="13"/>
    <d v="2018-05-01T00:00:00"/>
    <n v="4.5599999999999996"/>
    <n v="0.43"/>
  </r>
  <r>
    <s v="E"/>
    <s v="R"/>
    <s v="MID"/>
    <d v="2019-01-01T00:00:00"/>
    <x v="1"/>
    <d v="2018-05-01T00:00:00"/>
    <n v="105.56"/>
    <n v="-5.49"/>
  </r>
  <r>
    <s v="E"/>
    <s v="R"/>
    <s v="ON"/>
    <d v="2019-01-01T00:00:00"/>
    <x v="0"/>
    <d v="2018-05-01T00:00:00"/>
    <n v="1.05"/>
    <n v="7.0000000000000007E-2"/>
  </r>
  <r>
    <s v="E"/>
    <s v="R"/>
    <s v="ON"/>
    <d v="2019-01-01T00:00:00"/>
    <x v="8"/>
    <d v="2018-05-01T00:00:00"/>
    <n v="1"/>
    <n v="0.13"/>
  </r>
  <r>
    <s v="E"/>
    <s v="R"/>
    <s v="ON"/>
    <d v="2019-01-01T00:00:00"/>
    <x v="9"/>
    <d v="2018-05-01T00:00:00"/>
    <n v="0.05"/>
    <n v="0.01"/>
  </r>
  <r>
    <s v="E"/>
    <s v="R"/>
    <s v="ON"/>
    <d v="2019-01-01T00:00:00"/>
    <x v="1"/>
    <d v="2018-05-01T00:00:00"/>
    <n v="1.05"/>
    <n v="-7.0000000000000007E-2"/>
  </r>
  <r>
    <s v="E"/>
    <s v="R"/>
    <s v="OFF"/>
    <d v="2019-01-01T00:00:00"/>
    <x v="10"/>
    <d v="2018-05-01T00:00:00"/>
    <n v="0"/>
    <n v="0"/>
  </r>
  <r>
    <s v="E"/>
    <s v="R"/>
    <s v="OFF"/>
    <d v="2019-01-01T00:00:00"/>
    <x v="11"/>
    <d v="2018-05-01T00:00:00"/>
    <n v="0"/>
    <n v="0"/>
  </r>
  <r>
    <s v="E"/>
    <s v="R"/>
    <s v="OFF"/>
    <d v="2019-01-01T00:00:00"/>
    <x v="1"/>
    <d v="2018-05-01T00:00:00"/>
    <n v="0"/>
    <n v="0"/>
  </r>
  <r>
    <s v="E"/>
    <s v="R"/>
    <s v="OFF"/>
    <d v="2019-01-01T00:00:00"/>
    <x v="0"/>
    <d v="2018-05-01T00:00:00"/>
    <n v="0"/>
    <n v="0"/>
  </r>
  <r>
    <s v="E"/>
    <s v="R"/>
    <s v="MID"/>
    <d v="2019-01-01T00:00:00"/>
    <x v="0"/>
    <d v="2018-05-01T00:00:00"/>
    <n v="1.05"/>
    <n v="0.05"/>
  </r>
  <r>
    <s v="E"/>
    <s v="R"/>
    <s v="MID"/>
    <d v="2019-01-01T00:00:00"/>
    <x v="12"/>
    <d v="2018-05-01T00:00:00"/>
    <n v="1"/>
    <n v="0.09"/>
  </r>
  <r>
    <s v="E"/>
    <s v="R"/>
    <s v="MID"/>
    <d v="2019-01-01T00:00:00"/>
    <x v="13"/>
    <d v="2018-05-01T00:00:00"/>
    <n v="0.05"/>
    <n v="0"/>
  </r>
  <r>
    <s v="E"/>
    <s v="R"/>
    <s v="MID"/>
    <d v="2019-01-01T00:00:00"/>
    <x v="1"/>
    <d v="2018-05-01T00:00:00"/>
    <n v="1.05"/>
    <n v="-0.05"/>
  </r>
  <r>
    <s v="E"/>
    <s v="R"/>
    <s v="ON"/>
    <d v="2019-01-01T00:00:00"/>
    <x v="0"/>
    <d v="2018-11-01T00:00:00"/>
    <n v="33285.82"/>
    <n v="2363.29"/>
  </r>
  <r>
    <s v="E"/>
    <s v="R"/>
    <s v="ON"/>
    <d v="2019-01-01T00:00:00"/>
    <x v="2"/>
    <d v="2018-11-01T00:00:00"/>
    <n v="31941"/>
    <n v="4216.28"/>
  </r>
  <r>
    <s v="E"/>
    <s v="R"/>
    <s v="ON"/>
    <d v="2019-01-01T00:00:00"/>
    <x v="3"/>
    <d v="2018-11-01T00:00:00"/>
    <n v="1344.82"/>
    <n v="177.56"/>
  </r>
  <r>
    <s v="E"/>
    <s v="R"/>
    <s v="ON"/>
    <d v="2019-01-01T00:00:00"/>
    <x v="1"/>
    <d v="2018-11-01T00:00:00"/>
    <n v="33285.82"/>
    <n v="-2363.29"/>
  </r>
  <r>
    <s v="E"/>
    <s v="R"/>
    <s v="OFF"/>
    <d v="2019-01-01T00:00:00"/>
    <x v="6"/>
    <d v="2018-11-01T00:00:00"/>
    <n v="131198"/>
    <n v="8528.74"/>
  </r>
  <r>
    <s v="E"/>
    <s v="R"/>
    <s v="OFF"/>
    <d v="2019-01-01T00:00:00"/>
    <x v="7"/>
    <d v="2018-11-01T00:00:00"/>
    <n v="5523.78"/>
    <n v="359.01"/>
  </r>
  <r>
    <s v="E"/>
    <s v="R"/>
    <s v="OFF"/>
    <d v="2019-01-01T00:00:00"/>
    <x v="1"/>
    <d v="2018-11-01T00:00:00"/>
    <n v="136721.78"/>
    <n v="-4786.12"/>
  </r>
  <r>
    <s v="E"/>
    <s v="R"/>
    <s v="OFF"/>
    <d v="2019-01-01T00:00:00"/>
    <x v="0"/>
    <d v="2018-11-01T00:00:00"/>
    <n v="136721.78"/>
    <n v="4786.12"/>
  </r>
  <r>
    <s v="E"/>
    <s v="R"/>
    <s v="MID"/>
    <d v="2019-01-01T00:00:00"/>
    <x v="0"/>
    <d v="2018-11-01T00:00:00"/>
    <n v="30451.21"/>
    <n v="1583.46"/>
  </r>
  <r>
    <s v="E"/>
    <s v="R"/>
    <s v="MID"/>
    <d v="2019-01-01T00:00:00"/>
    <x v="4"/>
    <d v="2018-11-01T00:00:00"/>
    <n v="29221"/>
    <n v="2746.71"/>
  </r>
  <r>
    <s v="E"/>
    <s v="R"/>
    <s v="MID"/>
    <d v="2019-01-01T00:00:00"/>
    <x v="5"/>
    <d v="2018-11-01T00:00:00"/>
    <n v="1230.21"/>
    <n v="115.58"/>
  </r>
  <r>
    <s v="E"/>
    <s v="R"/>
    <s v="MID"/>
    <d v="2019-01-01T00:00:00"/>
    <x v="1"/>
    <d v="2018-11-01T00:00:00"/>
    <n v="30451.21"/>
    <n v="-1583.46"/>
  </r>
  <r>
    <s v="E"/>
    <s v="C"/>
    <s v="ON"/>
    <d v="2019-01-01T00:00:00"/>
    <x v="0"/>
    <d v="2018-11-01T00:00:00"/>
    <n v="22616.45"/>
    <n v="1605.83"/>
  </r>
  <r>
    <s v="E"/>
    <s v="C"/>
    <s v="ON"/>
    <d v="2019-01-01T00:00:00"/>
    <x v="2"/>
    <d v="2018-11-01T00:00:00"/>
    <n v="21702.639999999999"/>
    <n v="2864.69"/>
  </r>
  <r>
    <s v="E"/>
    <s v="C"/>
    <s v="ON"/>
    <d v="2019-01-01T00:00:00"/>
    <x v="3"/>
    <d v="2018-11-01T00:00:00"/>
    <n v="913.81"/>
    <n v="120.59"/>
  </r>
  <r>
    <s v="E"/>
    <s v="C"/>
    <s v="ON"/>
    <d v="2019-01-01T00:00:00"/>
    <x v="1"/>
    <d v="2018-11-01T00:00:00"/>
    <n v="22616.45"/>
    <n v="-1605.83"/>
  </r>
  <r>
    <s v="E"/>
    <s v="C"/>
    <s v="OFF"/>
    <d v="2019-01-01T00:00:00"/>
    <x v="0"/>
    <d v="2018-11-01T00:00:00"/>
    <n v="81167.44"/>
    <n v="2841.1"/>
  </r>
  <r>
    <s v="E"/>
    <s v="C"/>
    <s v="OFF"/>
    <d v="2019-01-01T00:00:00"/>
    <x v="6"/>
    <d v="2018-11-01T00:00:00"/>
    <n v="77888"/>
    <n v="5062.92"/>
  </r>
  <r>
    <s v="E"/>
    <s v="C"/>
    <s v="OFF"/>
    <d v="2019-01-01T00:00:00"/>
    <x v="7"/>
    <d v="2018-11-01T00:00:00"/>
    <n v="3279.44"/>
    <n v="213.16"/>
  </r>
  <r>
    <s v="E"/>
    <s v="C"/>
    <s v="OFF"/>
    <d v="2019-01-01T00:00:00"/>
    <x v="1"/>
    <d v="2018-11-01T00:00:00"/>
    <n v="81167.44"/>
    <n v="-2841.1"/>
  </r>
  <r>
    <s v="E"/>
    <s v="C"/>
    <s v="MID"/>
    <d v="2019-01-01T00:00:00"/>
    <x v="4"/>
    <d v="2018-11-01T00:00:00"/>
    <n v="23747.79"/>
    <n v="2232.25"/>
  </r>
  <r>
    <s v="E"/>
    <s v="C"/>
    <s v="MID"/>
    <d v="2019-01-01T00:00:00"/>
    <x v="5"/>
    <d v="2018-11-01T00:00:00"/>
    <n v="999.91"/>
    <n v="94"/>
  </r>
  <r>
    <s v="E"/>
    <s v="C"/>
    <s v="MID"/>
    <d v="2019-01-01T00:00:00"/>
    <x v="1"/>
    <d v="2018-11-01T00:00:00"/>
    <n v="24747.7"/>
    <n v="-1286.82"/>
  </r>
  <r>
    <s v="E"/>
    <s v="C"/>
    <s v="MID"/>
    <d v="2019-01-01T00:00:00"/>
    <x v="0"/>
    <d v="2018-11-01T00:00:00"/>
    <n v="24747.7"/>
    <n v="1286.82"/>
  </r>
  <r>
    <s v="E"/>
    <s v="C"/>
    <s v="ON"/>
    <d v="2019-01-01T00:00:00"/>
    <x v="1"/>
    <d v="2018-11-01T00:00:00"/>
    <n v="9047.2099999999991"/>
    <n v="-642.38"/>
  </r>
  <r>
    <s v="E"/>
    <s v="C"/>
    <s v="ON"/>
    <d v="2019-01-01T00:00:00"/>
    <x v="0"/>
    <d v="2018-11-01T00:00:00"/>
    <n v="9047.2099999999991"/>
    <n v="642.38"/>
  </r>
  <r>
    <s v="E"/>
    <s v="C"/>
    <s v="ON"/>
    <d v="2019-01-01T00:00:00"/>
    <x v="2"/>
    <d v="2018-11-01T00:00:00"/>
    <n v="8681.7199999999993"/>
    <n v="1145.98"/>
  </r>
  <r>
    <s v="E"/>
    <s v="C"/>
    <s v="ON"/>
    <d v="2019-01-01T00:00:00"/>
    <x v="3"/>
    <d v="2018-11-01T00:00:00"/>
    <n v="365.49"/>
    <n v="48.26"/>
  </r>
  <r>
    <s v="E"/>
    <s v="C"/>
    <s v="OFF"/>
    <d v="2019-01-01T00:00:00"/>
    <x v="6"/>
    <d v="2018-11-01T00:00:00"/>
    <n v="28246"/>
    <n v="1836.08"/>
  </r>
  <r>
    <s v="E"/>
    <s v="C"/>
    <s v="OFF"/>
    <d v="2019-01-01T00:00:00"/>
    <x v="7"/>
    <d v="2018-11-01T00:00:00"/>
    <n v="1189.1400000000001"/>
    <n v="77.33"/>
  </r>
  <r>
    <s v="E"/>
    <s v="C"/>
    <s v="OFF"/>
    <d v="2019-01-01T00:00:00"/>
    <x v="1"/>
    <d v="2018-11-01T00:00:00"/>
    <n v="29435.14"/>
    <n v="-1030.32"/>
  </r>
  <r>
    <s v="E"/>
    <s v="C"/>
    <s v="OFF"/>
    <d v="2019-01-01T00:00:00"/>
    <x v="0"/>
    <d v="2018-11-01T00:00:00"/>
    <n v="29435.14"/>
    <n v="1030.32"/>
  </r>
  <r>
    <s v="E"/>
    <s v="C"/>
    <s v="MID"/>
    <d v="2019-01-01T00:00:00"/>
    <x v="0"/>
    <d v="2018-11-01T00:00:00"/>
    <n v="9800.82"/>
    <n v="509.65"/>
  </r>
  <r>
    <s v="E"/>
    <s v="C"/>
    <s v="MID"/>
    <d v="2019-01-01T00:00:00"/>
    <x v="4"/>
    <d v="2018-11-01T00:00:00"/>
    <n v="9404.8799999999992"/>
    <n v="884.06"/>
  </r>
  <r>
    <s v="E"/>
    <s v="C"/>
    <s v="MID"/>
    <d v="2019-01-01T00:00:00"/>
    <x v="5"/>
    <d v="2018-11-01T00:00:00"/>
    <n v="395.94"/>
    <n v="37.22"/>
  </r>
  <r>
    <s v="E"/>
    <s v="C"/>
    <s v="MID"/>
    <d v="2019-01-01T00:00:00"/>
    <x v="1"/>
    <d v="2018-11-01T00:00:00"/>
    <n v="9800.82"/>
    <n v="-509.65"/>
  </r>
  <r>
    <s v="E"/>
    <s v="R"/>
    <s v="ON"/>
    <d v="2019-01-01T00:00:00"/>
    <x v="1"/>
    <d v="2018-11-01T00:00:00"/>
    <n v="181159.24"/>
    <n v="-12862.13"/>
  </r>
  <r>
    <s v="E"/>
    <s v="R"/>
    <s v="ON"/>
    <d v="2019-01-01T00:00:00"/>
    <x v="2"/>
    <d v="2018-11-01T00:00:00"/>
    <n v="173343.92"/>
    <n v="22881.39"/>
  </r>
  <r>
    <s v="E"/>
    <s v="R"/>
    <s v="ON"/>
    <d v="2019-01-01T00:00:00"/>
    <x v="3"/>
    <d v="2018-11-01T00:00:00"/>
    <n v="7815.32"/>
    <n v="1031.98"/>
  </r>
  <r>
    <s v="E"/>
    <s v="R"/>
    <s v="ON"/>
    <d v="2019-01-01T00:00:00"/>
    <x v="0"/>
    <d v="2018-11-01T00:00:00"/>
    <n v="181159.24"/>
    <n v="12862.13"/>
  </r>
  <r>
    <s v="E"/>
    <s v="R"/>
    <s v="OFF"/>
    <d v="2019-01-01T00:00:00"/>
    <x v="1"/>
    <d v="2018-11-01T00:00:00"/>
    <n v="569966.43999999994"/>
    <n v="-19948.810000000001"/>
  </r>
  <r>
    <s v="E"/>
    <s v="R"/>
    <s v="OFF"/>
    <d v="2019-01-01T00:00:00"/>
    <x v="6"/>
    <d v="2018-11-01T00:00:00"/>
    <n v="545383.06999999995"/>
    <n v="35450.019999999997"/>
  </r>
  <r>
    <s v="E"/>
    <s v="R"/>
    <s v="OFF"/>
    <d v="2019-01-01T00:00:00"/>
    <x v="7"/>
    <d v="2018-11-01T00:00:00"/>
    <n v="24583.37"/>
    <n v="1597.83"/>
  </r>
  <r>
    <s v="E"/>
    <s v="R"/>
    <s v="OFF"/>
    <d v="2019-01-01T00:00:00"/>
    <x v="0"/>
    <d v="2018-11-01T00:00:00"/>
    <n v="569966.43999999994"/>
    <n v="19948.810000000001"/>
  </r>
  <r>
    <s v="E"/>
    <s v="R"/>
    <s v="MID"/>
    <d v="2019-01-01T00:00:00"/>
    <x v="1"/>
    <d v="2018-11-01T00:00:00"/>
    <n v="164718.65"/>
    <n v="-8565.56"/>
  </r>
  <r>
    <s v="E"/>
    <s v="R"/>
    <s v="MID"/>
    <d v="2019-01-01T00:00:00"/>
    <x v="4"/>
    <d v="2018-11-01T00:00:00"/>
    <n v="157612.87"/>
    <n v="14815.61"/>
  </r>
  <r>
    <s v="E"/>
    <s v="R"/>
    <s v="MID"/>
    <d v="2019-01-01T00:00:00"/>
    <x v="5"/>
    <d v="2018-11-01T00:00:00"/>
    <n v="7105.78"/>
    <n v="667.97"/>
  </r>
  <r>
    <s v="E"/>
    <s v="R"/>
    <s v="MID"/>
    <d v="2019-01-01T00:00:00"/>
    <x v="0"/>
    <d v="2018-11-01T00:00:00"/>
    <n v="164718.65"/>
    <n v="8565.56"/>
  </r>
  <r>
    <s v="E"/>
    <s v="R"/>
    <s v="ON"/>
    <d v="2019-01-01T00:00:00"/>
    <x v="1"/>
    <d v="2018-11-01T00:00:00"/>
    <n v="116956.7"/>
    <n v="-8303.77"/>
  </r>
  <r>
    <s v="E"/>
    <s v="R"/>
    <s v="ON"/>
    <d v="2019-01-01T00:00:00"/>
    <x v="1"/>
    <d v="2018-11-01T00:00:00"/>
    <n v="87182.41"/>
    <n v="-6190.01"/>
  </r>
  <r>
    <s v="E"/>
    <s v="R"/>
    <s v="ON"/>
    <d v="2019-01-01T00:00:00"/>
    <x v="2"/>
    <d v="2018-11-01T00:00:00"/>
    <n v="83420.460000000006"/>
    <n v="11011.41"/>
  </r>
  <r>
    <s v="E"/>
    <s v="R"/>
    <s v="ON"/>
    <d v="2019-01-01T00:00:00"/>
    <x v="3"/>
    <d v="2018-11-01T00:00:00"/>
    <n v="3761.95"/>
    <n v="496.52"/>
  </r>
  <r>
    <s v="E"/>
    <s v="R"/>
    <s v="ON"/>
    <d v="2019-01-01T00:00:00"/>
    <x v="0"/>
    <d v="2018-11-01T00:00:00"/>
    <n v="87182.41"/>
    <n v="6190.01"/>
  </r>
  <r>
    <s v="E"/>
    <s v="R"/>
    <s v="OFF"/>
    <d v="2019-01-01T00:00:00"/>
    <x v="1"/>
    <d v="2018-11-01T00:00:00"/>
    <n v="316351.2"/>
    <n v="-11072.14"/>
  </r>
  <r>
    <s v="E"/>
    <s v="R"/>
    <s v="OFF"/>
    <d v="2019-01-01T00:00:00"/>
    <x v="6"/>
    <d v="2018-11-01T00:00:00"/>
    <n v="302700.68"/>
    <n v="19675.62"/>
  </r>
  <r>
    <s v="E"/>
    <s v="R"/>
    <s v="OFF"/>
    <d v="2019-01-01T00:00:00"/>
    <x v="7"/>
    <d v="2018-11-01T00:00:00"/>
    <n v="13650.52"/>
    <n v="887.35"/>
  </r>
  <r>
    <s v="E"/>
    <s v="R"/>
    <s v="OFF"/>
    <d v="2019-01-01T00:00:00"/>
    <x v="0"/>
    <d v="2018-11-01T00:00:00"/>
    <n v="316351.2"/>
    <n v="11072.14"/>
  </r>
  <r>
    <s v="E"/>
    <s v="R"/>
    <s v="MID"/>
    <d v="2019-01-01T00:00:00"/>
    <x v="5"/>
    <d v="2018-11-01T00:00:00"/>
    <n v="3396.38"/>
    <n v="319.32"/>
  </r>
  <r>
    <s v="E"/>
    <s v="R"/>
    <s v="MID"/>
    <d v="2019-01-01T00:00:00"/>
    <x v="0"/>
    <d v="2018-11-01T00:00:00"/>
    <n v="78710.44"/>
    <n v="4092.99"/>
  </r>
  <r>
    <s v="E"/>
    <s v="R"/>
    <s v="MID"/>
    <d v="2019-01-01T00:00:00"/>
    <x v="1"/>
    <d v="2018-11-01T00:00:00"/>
    <n v="78710.44"/>
    <n v="-4092.99"/>
  </r>
  <r>
    <s v="E"/>
    <s v="R"/>
    <s v="MID"/>
    <d v="2019-01-01T00:00:00"/>
    <x v="4"/>
    <d v="2018-11-01T00:00:00"/>
    <n v="75314.06"/>
    <n v="7079.51"/>
  </r>
  <r>
    <s v="E"/>
    <s v="R"/>
    <s v="ON"/>
    <d v="2019-01-01T00:00:00"/>
    <x v="2"/>
    <d v="2018-11-01T00:00:00"/>
    <n v="111911.46"/>
    <n v="14772.36"/>
  </r>
  <r>
    <s v="E"/>
    <s v="R"/>
    <s v="ON"/>
    <d v="2019-01-01T00:00:00"/>
    <x v="3"/>
    <d v="2018-11-01T00:00:00"/>
    <n v="5045.24"/>
    <n v="665.94"/>
  </r>
  <r>
    <s v="E"/>
    <s v="R"/>
    <s v="ON"/>
    <d v="2019-01-01T00:00:00"/>
    <x v="0"/>
    <d v="2018-11-01T00:00:00"/>
    <n v="116956.7"/>
    <n v="8303.77"/>
  </r>
  <r>
    <s v="E"/>
    <s v="R"/>
    <s v="OFF"/>
    <d v="2019-01-01T00:00:00"/>
    <x v="1"/>
    <d v="2018-11-01T00:00:00"/>
    <n v="358899.03"/>
    <n v="-12561.46"/>
  </r>
  <r>
    <s v="E"/>
    <s v="R"/>
    <s v="OFF"/>
    <d v="2019-01-01T00:00:00"/>
    <x v="6"/>
    <d v="2018-11-01T00:00:00"/>
    <n v="343419.52"/>
    <n v="22322.35"/>
  </r>
  <r>
    <s v="E"/>
    <s v="R"/>
    <s v="OFF"/>
    <d v="2019-01-01T00:00:00"/>
    <x v="7"/>
    <d v="2018-11-01T00:00:00"/>
    <n v="15479.51"/>
    <n v="1006.24"/>
  </r>
  <r>
    <s v="E"/>
    <s v="R"/>
    <s v="OFF"/>
    <d v="2019-01-01T00:00:00"/>
    <x v="0"/>
    <d v="2018-11-01T00:00:00"/>
    <n v="358899.03"/>
    <n v="12561.46"/>
  </r>
  <r>
    <s v="E"/>
    <s v="R"/>
    <s v="MID"/>
    <d v="2019-01-01T00:00:00"/>
    <x v="1"/>
    <d v="2018-11-01T00:00:00"/>
    <n v="107827.81"/>
    <n v="-5607.02"/>
  </r>
  <r>
    <s v="E"/>
    <s v="R"/>
    <s v="MID"/>
    <d v="2019-01-01T00:00:00"/>
    <x v="4"/>
    <d v="2018-11-01T00:00:00"/>
    <n v="103176.58"/>
    <n v="9698.6"/>
  </r>
  <r>
    <s v="E"/>
    <s v="R"/>
    <s v="MID"/>
    <d v="2019-01-01T00:00:00"/>
    <x v="5"/>
    <d v="2018-11-01T00:00:00"/>
    <n v="4651.2299999999996"/>
    <n v="437.18"/>
  </r>
  <r>
    <s v="E"/>
    <s v="R"/>
    <s v="MID"/>
    <d v="2019-01-01T00:00:00"/>
    <x v="0"/>
    <d v="2018-11-01T00:00:00"/>
    <n v="107827.81"/>
    <n v="5607.02"/>
  </r>
  <r>
    <s v="E"/>
    <s v="R"/>
    <s v="ON"/>
    <d v="2019-01-01T00:00:00"/>
    <x v="0"/>
    <d v="2018-05-01T00:00:00"/>
    <n v="149.44999999999999"/>
    <n v="10.62"/>
  </r>
  <r>
    <s v="E"/>
    <s v="R"/>
    <s v="ON"/>
    <d v="2019-01-01T00:00:00"/>
    <x v="8"/>
    <d v="2018-05-01T00:00:00"/>
    <n v="143"/>
    <n v="18.87"/>
  </r>
  <r>
    <s v="E"/>
    <s v="R"/>
    <s v="ON"/>
    <d v="2019-01-01T00:00:00"/>
    <x v="9"/>
    <d v="2018-05-01T00:00:00"/>
    <n v="6.45"/>
    <n v="0.86"/>
  </r>
  <r>
    <s v="E"/>
    <s v="R"/>
    <s v="ON"/>
    <d v="2019-01-01T00:00:00"/>
    <x v="1"/>
    <d v="2018-05-01T00:00:00"/>
    <n v="149.44999999999999"/>
    <n v="-10.62"/>
  </r>
  <r>
    <s v="E"/>
    <s v="R"/>
    <s v="OFF"/>
    <d v="2019-01-01T00:00:00"/>
    <x v="10"/>
    <d v="2018-05-01T00:00:00"/>
    <n v="506"/>
    <n v="32.89"/>
  </r>
  <r>
    <s v="E"/>
    <s v="R"/>
    <s v="OFF"/>
    <d v="2019-01-01T00:00:00"/>
    <x v="11"/>
    <d v="2018-05-01T00:00:00"/>
    <n v="22.82"/>
    <n v="1.48"/>
  </r>
  <r>
    <s v="E"/>
    <s v="R"/>
    <s v="OFF"/>
    <d v="2019-01-01T00:00:00"/>
    <x v="1"/>
    <d v="2018-05-01T00:00:00"/>
    <n v="528.82000000000005"/>
    <n v="-18.510000000000002"/>
  </r>
  <r>
    <s v="E"/>
    <s v="R"/>
    <s v="OFF"/>
    <d v="2019-01-01T00:00:00"/>
    <x v="0"/>
    <d v="2018-05-01T00:00:00"/>
    <n v="528.82000000000005"/>
    <n v="18.510000000000002"/>
  </r>
  <r>
    <s v="E"/>
    <s v="R"/>
    <s v="MID"/>
    <d v="2019-01-01T00:00:00"/>
    <x v="0"/>
    <d v="2018-05-01T00:00:00"/>
    <n v="156.76"/>
    <n v="8.15"/>
  </r>
  <r>
    <s v="E"/>
    <s v="R"/>
    <s v="MID"/>
    <d v="2019-01-01T00:00:00"/>
    <x v="12"/>
    <d v="2018-05-01T00:00:00"/>
    <n v="150"/>
    <n v="14.1"/>
  </r>
  <r>
    <s v="E"/>
    <s v="R"/>
    <s v="MID"/>
    <d v="2019-01-01T00:00:00"/>
    <x v="13"/>
    <d v="2018-05-01T00:00:00"/>
    <n v="6.76"/>
    <n v="0.63"/>
  </r>
  <r>
    <s v="E"/>
    <s v="R"/>
    <s v="MID"/>
    <d v="2019-01-01T00:00:00"/>
    <x v="1"/>
    <d v="2018-05-01T00:00:00"/>
    <n v="156.76"/>
    <n v="-8.15"/>
  </r>
  <r>
    <s v="E"/>
    <s v="C"/>
    <s v="ON"/>
    <d v="2019-01-01T00:00:00"/>
    <x v="1"/>
    <d v="2018-11-01T00:00:00"/>
    <n v="263.14999999999998"/>
    <n v="-18.68"/>
  </r>
  <r>
    <s v="E"/>
    <s v="C"/>
    <s v="ON"/>
    <d v="2019-01-01T00:00:00"/>
    <x v="2"/>
    <d v="2018-11-01T00:00:00"/>
    <n v="251.8"/>
    <n v="33.24"/>
  </r>
  <r>
    <s v="E"/>
    <s v="C"/>
    <s v="ON"/>
    <d v="2019-01-01T00:00:00"/>
    <x v="3"/>
    <d v="2018-11-01T00:00:00"/>
    <n v="11.35"/>
    <n v="1.5"/>
  </r>
  <r>
    <s v="E"/>
    <s v="C"/>
    <s v="ON"/>
    <d v="2019-01-01T00:00:00"/>
    <x v="0"/>
    <d v="2018-11-01T00:00:00"/>
    <n v="263.14999999999998"/>
    <n v="18.68"/>
  </r>
  <r>
    <s v="E"/>
    <s v="C"/>
    <s v="OFF"/>
    <d v="2019-01-01T00:00:00"/>
    <x v="1"/>
    <d v="2018-11-01T00:00:00"/>
    <n v="859.8"/>
    <n v="-30.11"/>
  </r>
  <r>
    <s v="E"/>
    <s v="C"/>
    <s v="OFF"/>
    <d v="2019-01-01T00:00:00"/>
    <x v="6"/>
    <d v="2018-11-01T00:00:00"/>
    <n v="822.7"/>
    <n v="53.48"/>
  </r>
  <r>
    <s v="E"/>
    <s v="C"/>
    <s v="OFF"/>
    <d v="2019-01-01T00:00:00"/>
    <x v="7"/>
    <d v="2018-11-01T00:00:00"/>
    <n v="37.1"/>
    <n v="2.42"/>
  </r>
  <r>
    <s v="E"/>
    <s v="C"/>
    <s v="OFF"/>
    <d v="2019-01-01T00:00:00"/>
    <x v="0"/>
    <d v="2018-11-01T00:00:00"/>
    <n v="859.8"/>
    <n v="30.11"/>
  </r>
  <r>
    <s v="E"/>
    <s v="C"/>
    <s v="MID"/>
    <d v="2019-01-01T00:00:00"/>
    <x v="1"/>
    <d v="2018-11-01T00:00:00"/>
    <n v="249.25"/>
    <n v="-12.95"/>
  </r>
  <r>
    <s v="E"/>
    <s v="C"/>
    <s v="MID"/>
    <d v="2019-01-01T00:00:00"/>
    <x v="4"/>
    <d v="2018-11-01T00:00:00"/>
    <n v="238.5"/>
    <n v="22.42"/>
  </r>
  <r>
    <s v="E"/>
    <s v="C"/>
    <s v="MID"/>
    <d v="2019-01-01T00:00:00"/>
    <x v="5"/>
    <d v="2018-11-01T00:00:00"/>
    <n v="10.75"/>
    <n v="1.01"/>
  </r>
  <r>
    <s v="E"/>
    <s v="C"/>
    <s v="MID"/>
    <d v="2019-01-01T00:00:00"/>
    <x v="0"/>
    <d v="2018-11-01T00:00:00"/>
    <n v="249.25"/>
    <n v="12.95"/>
  </r>
  <r>
    <s v="E"/>
    <s v="R"/>
    <s v="ON"/>
    <d v="2019-01-01T00:00:00"/>
    <x v="1"/>
    <d v="2018-11-01T00:00:00"/>
    <n v="91835.7"/>
    <n v="-6521.07"/>
  </r>
  <r>
    <s v="E"/>
    <s v="R"/>
    <s v="ON"/>
    <d v="2019-01-01T00:00:00"/>
    <x v="2"/>
    <d v="2018-11-01T00:00:00"/>
    <n v="88250.05"/>
    <n v="11649.04"/>
  </r>
  <r>
    <s v="E"/>
    <s v="R"/>
    <s v="ON"/>
    <d v="2019-01-01T00:00:00"/>
    <x v="3"/>
    <d v="2018-11-01T00:00:00"/>
    <n v="3585.65"/>
    <n v="473.23"/>
  </r>
  <r>
    <s v="E"/>
    <s v="R"/>
    <s v="ON"/>
    <d v="2019-01-01T00:00:00"/>
    <x v="0"/>
    <d v="2018-11-01T00:00:00"/>
    <n v="91835.7"/>
    <n v="6521.07"/>
  </r>
  <r>
    <s v="E"/>
    <s v="R"/>
    <s v="OFF"/>
    <d v="2019-01-01T00:00:00"/>
    <x v="1"/>
    <d v="2018-11-01T00:00:00"/>
    <n v="361289.28"/>
    <n v="-12647.93"/>
  </r>
  <r>
    <s v="E"/>
    <s v="R"/>
    <s v="OFF"/>
    <d v="2019-01-01T00:00:00"/>
    <x v="6"/>
    <d v="2018-11-01T00:00:00"/>
    <n v="347184.17"/>
    <n v="22569.58"/>
  </r>
  <r>
    <s v="E"/>
    <s v="R"/>
    <s v="OFF"/>
    <d v="2019-01-01T00:00:00"/>
    <x v="7"/>
    <d v="2018-11-01T00:00:00"/>
    <n v="14105.11"/>
    <n v="916.87"/>
  </r>
  <r>
    <s v="E"/>
    <s v="R"/>
    <s v="OFF"/>
    <d v="2019-01-01T00:00:00"/>
    <x v="0"/>
    <d v="2018-11-01T00:00:00"/>
    <n v="361289.28"/>
    <n v="12647.93"/>
  </r>
  <r>
    <s v="E"/>
    <s v="R"/>
    <s v="MID"/>
    <d v="2019-01-01T00:00:00"/>
    <x v="1"/>
    <d v="2018-11-01T00:00:00"/>
    <n v="86275.63"/>
    <n v="-4486.78"/>
  </r>
  <r>
    <s v="E"/>
    <s v="R"/>
    <s v="MID"/>
    <d v="2019-01-01T00:00:00"/>
    <x v="4"/>
    <d v="2018-11-01T00:00:00"/>
    <n v="82907.259999999995"/>
    <n v="7793.38"/>
  </r>
  <r>
    <s v="E"/>
    <s v="R"/>
    <s v="MID"/>
    <d v="2019-01-01T00:00:00"/>
    <x v="5"/>
    <d v="2018-11-01T00:00:00"/>
    <n v="3368.37"/>
    <n v="316.66000000000003"/>
  </r>
  <r>
    <s v="E"/>
    <s v="R"/>
    <s v="MID"/>
    <d v="2019-01-01T00:00:00"/>
    <x v="0"/>
    <d v="2018-11-01T00:00:00"/>
    <n v="86275.63"/>
    <n v="4486.78"/>
  </r>
  <r>
    <s v="E"/>
    <s v="C"/>
    <s v="ON"/>
    <d v="2018-11-01T00:00:00"/>
    <x v="0"/>
    <d v="2018-11-01T00:00:00"/>
    <n v="1062.71"/>
    <n v="75.45"/>
  </r>
  <r>
    <s v="E"/>
    <s v="C"/>
    <s v="ON"/>
    <d v="2018-11-01T00:00:00"/>
    <x v="1"/>
    <d v="2018-11-01T00:00:00"/>
    <n v="1062.71"/>
    <n v="-75.45"/>
  </r>
  <r>
    <s v="E"/>
    <s v="C"/>
    <s v="ON"/>
    <d v="2018-11-01T00:00:00"/>
    <x v="2"/>
    <d v="2018-11-01T00:00:00"/>
    <n v="1016.84"/>
    <n v="134.19999999999999"/>
  </r>
  <r>
    <s v="E"/>
    <s v="C"/>
    <s v="ON"/>
    <d v="2018-11-01T00:00:00"/>
    <x v="3"/>
    <d v="2018-11-01T00:00:00"/>
    <n v="45.87"/>
    <n v="6.06"/>
  </r>
  <r>
    <s v="E"/>
    <s v="C"/>
    <s v="ON"/>
    <d v="2018-11-01T00:00:00"/>
    <x v="0"/>
    <d v="2018-05-01T00:00:00"/>
    <n v="1687.82"/>
    <n v="119.82"/>
  </r>
  <r>
    <s v="E"/>
    <s v="C"/>
    <s v="ON"/>
    <d v="2018-11-01T00:00:00"/>
    <x v="8"/>
    <d v="2018-05-01T00:00:00"/>
    <n v="1615"/>
    <n v="213.17"/>
  </r>
  <r>
    <s v="E"/>
    <s v="C"/>
    <s v="ON"/>
    <d v="2018-11-01T00:00:00"/>
    <x v="9"/>
    <d v="2018-05-01T00:00:00"/>
    <n v="72.819999999999993"/>
    <n v="9.6"/>
  </r>
  <r>
    <s v="E"/>
    <s v="C"/>
    <s v="ON"/>
    <d v="2018-11-01T00:00:00"/>
    <x v="1"/>
    <d v="2018-05-01T00:00:00"/>
    <n v="1687.82"/>
    <n v="-119.82"/>
  </r>
  <r>
    <s v="E"/>
    <s v="C"/>
    <s v="OFF"/>
    <d v="2018-11-01T00:00:00"/>
    <x v="1"/>
    <d v="2018-11-01T00:00:00"/>
    <n v="3204.73"/>
    <n v="-112.19"/>
  </r>
  <r>
    <s v="E"/>
    <s v="C"/>
    <s v="OFF"/>
    <d v="2018-11-01T00:00:00"/>
    <x v="6"/>
    <d v="2018-11-01T00:00:00"/>
    <n v="3066.44"/>
    <n v="199.3"/>
  </r>
  <r>
    <s v="E"/>
    <s v="C"/>
    <s v="OFF"/>
    <d v="2018-11-01T00:00:00"/>
    <x v="7"/>
    <d v="2018-11-01T00:00:00"/>
    <n v="138.29"/>
    <n v="8.98"/>
  </r>
  <r>
    <s v="E"/>
    <s v="C"/>
    <s v="OFF"/>
    <d v="2018-11-01T00:00:00"/>
    <x v="0"/>
    <d v="2018-11-01T00:00:00"/>
    <n v="3204.73"/>
    <n v="112.19"/>
  </r>
  <r>
    <s v="E"/>
    <s v="C"/>
    <s v="OFF"/>
    <d v="2018-11-01T00:00:00"/>
    <x v="1"/>
    <d v="2018-05-01T00:00:00"/>
    <n v="5075.01"/>
    <n v="-177.64"/>
  </r>
  <r>
    <s v="E"/>
    <s v="C"/>
    <s v="OFF"/>
    <d v="2018-11-01T00:00:00"/>
    <x v="0"/>
    <d v="2018-05-01T00:00:00"/>
    <n v="5075.01"/>
    <n v="177.64"/>
  </r>
  <r>
    <s v="E"/>
    <s v="C"/>
    <s v="OFF"/>
    <d v="2018-11-01T00:00:00"/>
    <x v="10"/>
    <d v="2018-05-01T00:00:00"/>
    <n v="4856"/>
    <n v="315.66000000000003"/>
  </r>
  <r>
    <s v="E"/>
    <s v="C"/>
    <s v="OFF"/>
    <d v="2018-11-01T00:00:00"/>
    <x v="11"/>
    <d v="2018-05-01T00:00:00"/>
    <n v="219.01"/>
    <n v="14.24"/>
  </r>
  <r>
    <s v="E"/>
    <s v="C"/>
    <s v="MID"/>
    <d v="2018-11-01T00:00:00"/>
    <x v="0"/>
    <d v="2018-11-01T00:00:00"/>
    <n v="997.9"/>
    <n v="51.9"/>
  </r>
  <r>
    <s v="E"/>
    <s v="C"/>
    <s v="MID"/>
    <d v="2018-11-01T00:00:00"/>
    <x v="1"/>
    <d v="2018-11-01T00:00:00"/>
    <n v="997.9"/>
    <n v="-51.9"/>
  </r>
  <r>
    <s v="E"/>
    <s v="C"/>
    <s v="MID"/>
    <d v="2018-11-01T00:00:00"/>
    <x v="4"/>
    <d v="2018-11-01T00:00:00"/>
    <n v="954.84"/>
    <n v="89.77"/>
  </r>
  <r>
    <s v="E"/>
    <s v="C"/>
    <s v="MID"/>
    <d v="2018-11-01T00:00:00"/>
    <x v="5"/>
    <d v="2018-11-01T00:00:00"/>
    <n v="43.06"/>
    <n v="4.05"/>
  </r>
  <r>
    <s v="E"/>
    <s v="C"/>
    <s v="MID"/>
    <d v="2018-11-01T00:00:00"/>
    <x v="0"/>
    <d v="2018-05-01T00:00:00"/>
    <n v="1577.07"/>
    <n v="82.02"/>
  </r>
  <r>
    <s v="E"/>
    <s v="C"/>
    <s v="MID"/>
    <d v="2018-11-01T00:00:00"/>
    <x v="12"/>
    <d v="2018-05-01T00:00:00"/>
    <n v="1509"/>
    <n v="141.83000000000001"/>
  </r>
  <r>
    <s v="E"/>
    <s v="C"/>
    <s v="MID"/>
    <d v="2018-11-01T00:00:00"/>
    <x v="13"/>
    <d v="2018-05-01T00:00:00"/>
    <n v="68.069999999999993"/>
    <n v="6.39"/>
  </r>
  <r>
    <s v="E"/>
    <s v="C"/>
    <s v="MID"/>
    <d v="2018-11-01T00:00:00"/>
    <x v="1"/>
    <d v="2018-05-01T00:00:00"/>
    <n v="1577.07"/>
    <n v="-82.02"/>
  </r>
  <r>
    <s v="E"/>
    <s v="C"/>
    <s v="ON"/>
    <d v="2018-11-01T00:00:00"/>
    <x v="1"/>
    <d v="2018-11-01T00:00:00"/>
    <n v="3107.3"/>
    <n v="-220.58"/>
  </r>
  <r>
    <s v="E"/>
    <s v="C"/>
    <s v="ON"/>
    <d v="2018-11-01T00:00:00"/>
    <x v="2"/>
    <d v="2018-11-01T00:00:00"/>
    <n v="2973.22"/>
    <n v="392.45"/>
  </r>
  <r>
    <s v="E"/>
    <s v="C"/>
    <s v="ON"/>
    <d v="2018-11-01T00:00:00"/>
    <x v="3"/>
    <d v="2018-11-01T00:00:00"/>
    <n v="134.08000000000001"/>
    <n v="17.71"/>
  </r>
  <r>
    <s v="E"/>
    <s v="C"/>
    <s v="ON"/>
    <d v="2018-11-01T00:00:00"/>
    <x v="0"/>
    <d v="2018-11-01T00:00:00"/>
    <n v="3107.3"/>
    <n v="220.58"/>
  </r>
  <r>
    <s v="E"/>
    <s v="C"/>
    <s v="ON"/>
    <d v="2018-11-01T00:00:00"/>
    <x v="0"/>
    <d v="2018-05-01T00:00:00"/>
    <n v="4909.8900000000003"/>
    <n v="348.59"/>
  </r>
  <r>
    <s v="E"/>
    <s v="C"/>
    <s v="ON"/>
    <d v="2018-11-01T00:00:00"/>
    <x v="8"/>
    <d v="2018-05-01T00:00:00"/>
    <n v="4698"/>
    <n v="620.14"/>
  </r>
  <r>
    <s v="E"/>
    <s v="C"/>
    <s v="ON"/>
    <d v="2018-11-01T00:00:00"/>
    <x v="9"/>
    <d v="2018-05-01T00:00:00"/>
    <n v="211.89"/>
    <n v="27.96"/>
  </r>
  <r>
    <s v="E"/>
    <s v="C"/>
    <s v="ON"/>
    <d v="2018-11-01T00:00:00"/>
    <x v="1"/>
    <d v="2018-05-01T00:00:00"/>
    <n v="4909.8900000000003"/>
    <n v="-348.59"/>
  </r>
  <r>
    <s v="E"/>
    <s v="C"/>
    <s v="OFF"/>
    <d v="2018-11-01T00:00:00"/>
    <x v="0"/>
    <d v="2018-11-01T00:00:00"/>
    <n v="8950.59"/>
    <n v="313.27999999999997"/>
  </r>
  <r>
    <s v="E"/>
    <s v="C"/>
    <s v="OFF"/>
    <d v="2018-11-01T00:00:00"/>
    <x v="6"/>
    <d v="2018-11-01T00:00:00"/>
    <n v="8564.33"/>
    <n v="556.69000000000005"/>
  </r>
  <r>
    <s v="E"/>
    <s v="C"/>
    <s v="OFF"/>
    <d v="2018-11-01T00:00:00"/>
    <x v="7"/>
    <d v="2018-11-01T00:00:00"/>
    <n v="386.26"/>
    <n v="25.11"/>
  </r>
  <r>
    <s v="E"/>
    <s v="C"/>
    <s v="OFF"/>
    <d v="2018-11-01T00:00:00"/>
    <x v="1"/>
    <d v="2018-11-01T00:00:00"/>
    <n v="8950.59"/>
    <n v="-313.27999999999997"/>
  </r>
  <r>
    <s v="E"/>
    <s v="C"/>
    <s v="OFF"/>
    <d v="2018-11-01T00:00:00"/>
    <x v="10"/>
    <d v="2018-05-01T00:00:00"/>
    <n v="13561.95"/>
    <n v="881.61"/>
  </r>
  <r>
    <s v="E"/>
    <s v="C"/>
    <s v="OFF"/>
    <d v="2018-11-01T00:00:00"/>
    <x v="11"/>
    <d v="2018-05-01T00:00:00"/>
    <n v="611.66"/>
    <n v="39.770000000000003"/>
  </r>
  <r>
    <s v="E"/>
    <s v="C"/>
    <s v="OFF"/>
    <d v="2018-11-01T00:00:00"/>
    <x v="1"/>
    <d v="2018-05-01T00:00:00"/>
    <n v="14173.61"/>
    <n v="-496.16"/>
  </r>
  <r>
    <s v="E"/>
    <s v="C"/>
    <s v="OFF"/>
    <d v="2018-11-01T00:00:00"/>
    <x v="0"/>
    <d v="2018-05-01T00:00:00"/>
    <n v="14173.61"/>
    <n v="496.16"/>
  </r>
  <r>
    <s v="E"/>
    <s v="C"/>
    <s v="MID"/>
    <d v="2018-11-01T00:00:00"/>
    <x v="0"/>
    <d v="2018-11-01T00:00:00"/>
    <n v="3047.18"/>
    <n v="158.44"/>
  </r>
  <r>
    <s v="E"/>
    <s v="C"/>
    <s v="MID"/>
    <d v="2018-11-01T00:00:00"/>
    <x v="1"/>
    <d v="2018-11-01T00:00:00"/>
    <n v="3047.18"/>
    <n v="-158.44"/>
  </r>
  <r>
    <s v="E"/>
    <s v="C"/>
    <s v="MID"/>
    <d v="2018-11-01T00:00:00"/>
    <x v="4"/>
    <d v="2018-11-01T00:00:00"/>
    <n v="2915.68"/>
    <n v="274.07"/>
  </r>
  <r>
    <s v="E"/>
    <s v="C"/>
    <s v="MID"/>
    <d v="2018-11-01T00:00:00"/>
    <x v="5"/>
    <d v="2018-11-01T00:00:00"/>
    <n v="131.5"/>
    <n v="12.37"/>
  </r>
  <r>
    <s v="E"/>
    <s v="C"/>
    <s v="MID"/>
    <d v="2018-11-01T00:00:00"/>
    <x v="0"/>
    <d v="2018-05-01T00:00:00"/>
    <n v="4821.07"/>
    <n v="250.66"/>
  </r>
  <r>
    <s v="E"/>
    <s v="C"/>
    <s v="MID"/>
    <d v="2018-11-01T00:00:00"/>
    <x v="12"/>
    <d v="2018-05-01T00:00:00"/>
    <n v="4613"/>
    <n v="433.64"/>
  </r>
  <r>
    <s v="E"/>
    <s v="C"/>
    <s v="MID"/>
    <d v="2018-11-01T00:00:00"/>
    <x v="13"/>
    <d v="2018-05-01T00:00:00"/>
    <n v="208.07"/>
    <n v="19.57"/>
  </r>
  <r>
    <s v="E"/>
    <s v="C"/>
    <s v="MID"/>
    <d v="2018-11-01T00:00:00"/>
    <x v="1"/>
    <d v="2018-05-01T00:00:00"/>
    <n v="4821.07"/>
    <n v="-250.66"/>
  </r>
  <r>
    <s v="E"/>
    <s v="R"/>
    <s v="ON"/>
    <d v="2018-11-01T00:00:00"/>
    <x v="1"/>
    <d v="2018-11-01T00:00:00"/>
    <n v="42.47"/>
    <n v="-3.02"/>
  </r>
  <r>
    <s v="E"/>
    <s v="R"/>
    <s v="ON"/>
    <d v="2018-11-01T00:00:00"/>
    <x v="2"/>
    <d v="2018-11-01T00:00:00"/>
    <n v="40.64"/>
    <n v="5.36"/>
  </r>
  <r>
    <s v="E"/>
    <s v="R"/>
    <s v="ON"/>
    <d v="2018-11-01T00:00:00"/>
    <x v="3"/>
    <d v="2018-11-01T00:00:00"/>
    <n v="1.83"/>
    <n v="0.24"/>
  </r>
  <r>
    <s v="E"/>
    <s v="R"/>
    <s v="ON"/>
    <d v="2018-11-01T00:00:00"/>
    <x v="0"/>
    <d v="2018-11-01T00:00:00"/>
    <n v="42.47"/>
    <n v="3.02"/>
  </r>
  <r>
    <s v="E"/>
    <s v="R"/>
    <s v="OFF"/>
    <d v="2018-11-01T00:00:00"/>
    <x v="1"/>
    <d v="2018-11-01T00:00:00"/>
    <n v="169.95"/>
    <n v="-5.95"/>
  </r>
  <r>
    <s v="E"/>
    <s v="R"/>
    <s v="OFF"/>
    <d v="2018-11-01T00:00:00"/>
    <x v="6"/>
    <d v="2018-11-01T00:00:00"/>
    <n v="162.62"/>
    <n v="10.57"/>
  </r>
  <r>
    <s v="E"/>
    <s v="R"/>
    <s v="OFF"/>
    <d v="2018-11-01T00:00:00"/>
    <x v="7"/>
    <d v="2018-11-01T00:00:00"/>
    <n v="7.33"/>
    <n v="0.48"/>
  </r>
  <r>
    <s v="E"/>
    <s v="R"/>
    <s v="OFF"/>
    <d v="2018-11-01T00:00:00"/>
    <x v="0"/>
    <d v="2018-11-01T00:00:00"/>
    <n v="169.95"/>
    <n v="5.95"/>
  </r>
  <r>
    <s v="E"/>
    <s v="R"/>
    <s v="MID"/>
    <d v="2018-11-01T00:00:00"/>
    <x v="0"/>
    <d v="2018-11-01T00:00:00"/>
    <n v="54.08"/>
    <n v="2.81"/>
  </r>
  <r>
    <s v="E"/>
    <s v="R"/>
    <s v="MID"/>
    <d v="2018-11-01T00:00:00"/>
    <x v="1"/>
    <d v="2018-11-01T00:00:00"/>
    <n v="54.08"/>
    <n v="-2.81"/>
  </r>
  <r>
    <s v="E"/>
    <s v="R"/>
    <s v="MID"/>
    <d v="2018-11-01T00:00:00"/>
    <x v="4"/>
    <d v="2018-11-01T00:00:00"/>
    <n v="51.75"/>
    <n v="4.8600000000000003"/>
  </r>
  <r>
    <s v="E"/>
    <s v="R"/>
    <s v="MID"/>
    <d v="2018-11-01T00:00:00"/>
    <x v="5"/>
    <d v="2018-11-01T00:00:00"/>
    <n v="2.33"/>
    <n v="0.22"/>
  </r>
  <r>
    <s v="E"/>
    <s v="C"/>
    <s v="MID"/>
    <d v="2018-11-01T00:00:00"/>
    <x v="1"/>
    <d v="2018-11-01T00:00:00"/>
    <n v="44296.7"/>
    <n v="-2303.4"/>
  </r>
  <r>
    <s v="E"/>
    <s v="C"/>
    <s v="MID"/>
    <d v="2018-11-01T00:00:00"/>
    <x v="4"/>
    <d v="2018-11-01T00:00:00"/>
    <n v="42385.06"/>
    <n v="3984.16"/>
  </r>
  <r>
    <s v="E"/>
    <s v="C"/>
    <s v="MID"/>
    <d v="2018-11-01T00:00:00"/>
    <x v="5"/>
    <d v="2018-11-01T00:00:00"/>
    <n v="1911.64"/>
    <n v="179.63"/>
  </r>
  <r>
    <s v="E"/>
    <s v="C"/>
    <s v="MID"/>
    <d v="2018-11-01T00:00:00"/>
    <x v="0"/>
    <d v="2018-11-01T00:00:00"/>
    <n v="44296.7"/>
    <n v="2303.4"/>
  </r>
  <r>
    <s v="E"/>
    <s v="R"/>
    <s v="ON"/>
    <d v="2018-11-01T00:00:00"/>
    <x v="0"/>
    <d v="2018-11-01T00:00:00"/>
    <n v="82.6"/>
    <n v="5.86"/>
  </r>
  <r>
    <s v="E"/>
    <s v="R"/>
    <s v="ON"/>
    <d v="2018-11-01T00:00:00"/>
    <x v="1"/>
    <d v="2018-11-01T00:00:00"/>
    <n v="82.6"/>
    <n v="-5.86"/>
  </r>
  <r>
    <s v="E"/>
    <s v="R"/>
    <s v="ON"/>
    <d v="2018-11-01T00:00:00"/>
    <x v="2"/>
    <d v="2018-11-01T00:00:00"/>
    <n v="79.040000000000006"/>
    <n v="10.43"/>
  </r>
  <r>
    <s v="E"/>
    <s v="R"/>
    <s v="ON"/>
    <d v="2018-11-01T00:00:00"/>
    <x v="3"/>
    <d v="2018-11-01T00:00:00"/>
    <n v="3.56"/>
    <n v="0.47"/>
  </r>
  <r>
    <s v="E"/>
    <s v="R"/>
    <s v="ON"/>
    <d v="2018-11-01T00:00:00"/>
    <x v="0"/>
    <d v="2018-05-01T00:00:00"/>
    <n v="173.49"/>
    <n v="12.32"/>
  </r>
  <r>
    <s v="E"/>
    <s v="R"/>
    <s v="ON"/>
    <d v="2018-11-01T00:00:00"/>
    <x v="8"/>
    <d v="2018-05-01T00:00:00"/>
    <n v="166"/>
    <n v="21.91"/>
  </r>
  <r>
    <s v="E"/>
    <s v="R"/>
    <s v="ON"/>
    <d v="2018-11-01T00:00:00"/>
    <x v="9"/>
    <d v="2018-05-01T00:00:00"/>
    <n v="7.49"/>
    <n v="0.99"/>
  </r>
  <r>
    <s v="E"/>
    <s v="R"/>
    <s v="ON"/>
    <d v="2018-11-01T00:00:00"/>
    <x v="1"/>
    <d v="2018-05-01T00:00:00"/>
    <n v="173.49"/>
    <n v="-12.32"/>
  </r>
  <r>
    <s v="E"/>
    <s v="R"/>
    <s v="OFF"/>
    <d v="2018-11-01T00:00:00"/>
    <x v="6"/>
    <d v="2018-11-01T00:00:00"/>
    <n v="187.34"/>
    <n v="12.18"/>
  </r>
  <r>
    <s v="E"/>
    <s v="R"/>
    <s v="OFF"/>
    <d v="2018-11-01T00:00:00"/>
    <x v="7"/>
    <d v="2018-11-01T00:00:00"/>
    <n v="8.4499999999999993"/>
    <n v="0.55000000000000004"/>
  </r>
  <r>
    <s v="E"/>
    <s v="R"/>
    <s v="OFF"/>
    <d v="2018-11-01T00:00:00"/>
    <x v="0"/>
    <d v="2018-11-01T00:00:00"/>
    <n v="195.79"/>
    <n v="6.86"/>
  </r>
  <r>
    <s v="E"/>
    <s v="R"/>
    <s v="OFF"/>
    <d v="2018-11-01T00:00:00"/>
    <x v="1"/>
    <d v="2018-11-01T00:00:00"/>
    <n v="195.79"/>
    <n v="-6.86"/>
  </r>
  <r>
    <s v="E"/>
    <s v="R"/>
    <s v="OFF"/>
    <d v="2018-11-01T00:00:00"/>
    <x v="10"/>
    <d v="2018-05-01T00:00:00"/>
    <n v="392"/>
    <n v="25.48"/>
  </r>
  <r>
    <s v="E"/>
    <s v="R"/>
    <s v="OFF"/>
    <d v="2018-11-01T00:00:00"/>
    <x v="11"/>
    <d v="2018-05-01T00:00:00"/>
    <n v="17.68"/>
    <n v="1.1499999999999999"/>
  </r>
  <r>
    <s v="E"/>
    <s v="R"/>
    <s v="OFF"/>
    <d v="2018-11-01T00:00:00"/>
    <x v="1"/>
    <d v="2018-05-01T00:00:00"/>
    <n v="409.68"/>
    <n v="-14.34"/>
  </r>
  <r>
    <s v="E"/>
    <s v="R"/>
    <s v="OFF"/>
    <d v="2018-11-01T00:00:00"/>
    <x v="0"/>
    <d v="2018-05-01T00:00:00"/>
    <n v="409.68"/>
    <n v="14.34"/>
  </r>
  <r>
    <s v="E"/>
    <s v="R"/>
    <s v="MID"/>
    <d v="2018-11-01T00:00:00"/>
    <x v="0"/>
    <d v="2018-11-01T00:00:00"/>
    <n v="84.26"/>
    <n v="4.38"/>
  </r>
  <r>
    <s v="E"/>
    <s v="R"/>
    <s v="MID"/>
    <d v="2018-11-01T00:00:00"/>
    <x v="1"/>
    <d v="2018-11-01T00:00:00"/>
    <n v="84.26"/>
    <n v="-4.38"/>
  </r>
  <r>
    <s v="E"/>
    <s v="R"/>
    <s v="MID"/>
    <d v="2018-11-01T00:00:00"/>
    <x v="4"/>
    <d v="2018-11-01T00:00:00"/>
    <n v="80.62"/>
    <n v="7.58"/>
  </r>
  <r>
    <s v="E"/>
    <s v="R"/>
    <s v="MID"/>
    <d v="2018-11-01T00:00:00"/>
    <x v="5"/>
    <d v="2018-11-01T00:00:00"/>
    <n v="3.64"/>
    <n v="0.34"/>
  </r>
  <r>
    <s v="E"/>
    <s v="R"/>
    <s v="MID"/>
    <d v="2018-11-01T00:00:00"/>
    <x v="0"/>
    <d v="2018-05-01T00:00:00"/>
    <n v="176.62"/>
    <n v="9.19"/>
  </r>
  <r>
    <s v="E"/>
    <s v="R"/>
    <s v="MID"/>
    <d v="2018-11-01T00:00:00"/>
    <x v="12"/>
    <d v="2018-05-01T00:00:00"/>
    <n v="169"/>
    <n v="15.89"/>
  </r>
  <r>
    <s v="E"/>
    <s v="R"/>
    <s v="MID"/>
    <d v="2018-11-01T00:00:00"/>
    <x v="13"/>
    <d v="2018-05-01T00:00:00"/>
    <n v="7.62"/>
    <n v="0.72"/>
  </r>
  <r>
    <s v="E"/>
    <s v="R"/>
    <s v="MID"/>
    <d v="2018-11-01T00:00:00"/>
    <x v="1"/>
    <d v="2018-05-01T00:00:00"/>
    <n v="176.62"/>
    <n v="-9.19"/>
  </r>
  <r>
    <s v="E"/>
    <s v="C"/>
    <s v="ON"/>
    <d v="2018-11-01T00:00:00"/>
    <x v="1"/>
    <d v="2018-11-01T00:00:00"/>
    <n v="433.98"/>
    <n v="-30.81"/>
  </r>
  <r>
    <s v="E"/>
    <s v="C"/>
    <s v="ON"/>
    <d v="2018-11-01T00:00:00"/>
    <x v="2"/>
    <d v="2018-11-01T00:00:00"/>
    <n v="415.26"/>
    <n v="54.81"/>
  </r>
  <r>
    <s v="E"/>
    <s v="C"/>
    <s v="ON"/>
    <d v="2018-11-01T00:00:00"/>
    <x v="3"/>
    <d v="2018-11-01T00:00:00"/>
    <n v="18.72"/>
    <n v="2.4700000000000002"/>
  </r>
  <r>
    <s v="E"/>
    <s v="C"/>
    <s v="ON"/>
    <d v="2018-11-01T00:00:00"/>
    <x v="0"/>
    <d v="2018-11-01T00:00:00"/>
    <n v="433.98"/>
    <n v="30.81"/>
  </r>
  <r>
    <s v="E"/>
    <s v="C"/>
    <s v="ON"/>
    <d v="2018-11-01T00:00:00"/>
    <x v="0"/>
    <d v="2018-05-01T00:00:00"/>
    <n v="742.03"/>
    <n v="52.68"/>
  </r>
  <r>
    <s v="E"/>
    <s v="C"/>
    <s v="ON"/>
    <d v="2018-11-01T00:00:00"/>
    <x v="1"/>
    <d v="2018-05-01T00:00:00"/>
    <n v="742.03"/>
    <n v="-52.68"/>
  </r>
  <r>
    <s v="E"/>
    <s v="C"/>
    <s v="ON"/>
    <d v="2018-11-01T00:00:00"/>
    <x v="8"/>
    <d v="2018-05-01T00:00:00"/>
    <n v="710"/>
    <n v="93.73"/>
  </r>
  <r>
    <s v="E"/>
    <s v="C"/>
    <s v="ON"/>
    <d v="2018-11-01T00:00:00"/>
    <x v="9"/>
    <d v="2018-05-01T00:00:00"/>
    <n v="32.03"/>
    <n v="4.22"/>
  </r>
  <r>
    <s v="E"/>
    <s v="C"/>
    <s v="OFF"/>
    <d v="2018-11-01T00:00:00"/>
    <x v="0"/>
    <d v="2018-11-01T00:00:00"/>
    <n v="1618.23"/>
    <n v="56.64"/>
  </r>
  <r>
    <s v="E"/>
    <s v="C"/>
    <s v="OFF"/>
    <d v="2018-11-01T00:00:00"/>
    <x v="1"/>
    <d v="2018-11-01T00:00:00"/>
    <n v="1618.23"/>
    <n v="-56.64"/>
  </r>
  <r>
    <s v="E"/>
    <s v="C"/>
    <s v="OFF"/>
    <d v="2018-11-01T00:00:00"/>
    <x v="6"/>
    <d v="2018-11-01T00:00:00"/>
    <n v="1548.39"/>
    <n v="100.64"/>
  </r>
  <r>
    <s v="E"/>
    <s v="C"/>
    <s v="OFF"/>
    <d v="2018-11-01T00:00:00"/>
    <x v="7"/>
    <d v="2018-11-01T00:00:00"/>
    <n v="69.84"/>
    <n v="4.53"/>
  </r>
  <r>
    <s v="E"/>
    <s v="C"/>
    <s v="OFF"/>
    <d v="2018-11-01T00:00:00"/>
    <x v="0"/>
    <d v="2018-05-01T00:00:00"/>
    <n v="2725.63"/>
    <n v="95.43"/>
  </r>
  <r>
    <s v="E"/>
    <s v="C"/>
    <s v="OFF"/>
    <d v="2018-11-01T00:00:00"/>
    <x v="10"/>
    <d v="2018-05-01T00:00:00"/>
    <n v="2608"/>
    <n v="169.54"/>
  </r>
  <r>
    <s v="E"/>
    <s v="C"/>
    <s v="OFF"/>
    <d v="2018-11-01T00:00:00"/>
    <x v="11"/>
    <d v="2018-05-01T00:00:00"/>
    <n v="117.63"/>
    <n v="7.64"/>
  </r>
  <r>
    <s v="E"/>
    <s v="C"/>
    <s v="OFF"/>
    <d v="2018-11-01T00:00:00"/>
    <x v="1"/>
    <d v="2018-05-01T00:00:00"/>
    <n v="2725.63"/>
    <n v="-95.43"/>
  </r>
  <r>
    <s v="E"/>
    <s v="C"/>
    <s v="MID"/>
    <d v="2018-11-01T00:00:00"/>
    <x v="1"/>
    <d v="2018-11-01T00:00:00"/>
    <n v="467.33"/>
    <n v="-24.3"/>
  </r>
  <r>
    <s v="E"/>
    <s v="C"/>
    <s v="MID"/>
    <d v="2018-11-01T00:00:00"/>
    <x v="4"/>
    <d v="2018-11-01T00:00:00"/>
    <n v="447.16"/>
    <n v="42.03"/>
  </r>
  <r>
    <s v="E"/>
    <s v="C"/>
    <s v="MID"/>
    <d v="2018-11-01T00:00:00"/>
    <x v="5"/>
    <d v="2018-11-01T00:00:00"/>
    <n v="20.170000000000002"/>
    <n v="1.9"/>
  </r>
  <r>
    <s v="E"/>
    <s v="C"/>
    <s v="MID"/>
    <d v="2018-11-01T00:00:00"/>
    <x v="0"/>
    <d v="2018-11-01T00:00:00"/>
    <n v="467.33"/>
    <n v="24.3"/>
  </r>
  <r>
    <s v="E"/>
    <s v="C"/>
    <s v="MID"/>
    <d v="2018-11-01T00:00:00"/>
    <x v="1"/>
    <d v="2018-05-01T00:00:00"/>
    <n v="796.36"/>
    <n v="-41.42"/>
  </r>
  <r>
    <s v="E"/>
    <s v="C"/>
    <s v="MID"/>
    <d v="2018-11-01T00:00:00"/>
    <x v="0"/>
    <d v="2018-05-01T00:00:00"/>
    <n v="796.36"/>
    <n v="41.42"/>
  </r>
  <r>
    <s v="E"/>
    <s v="C"/>
    <s v="MID"/>
    <d v="2018-11-01T00:00:00"/>
    <x v="12"/>
    <d v="2018-05-01T00:00:00"/>
    <n v="762"/>
    <n v="71.63"/>
  </r>
  <r>
    <s v="E"/>
    <s v="C"/>
    <s v="MID"/>
    <d v="2018-11-01T00:00:00"/>
    <x v="13"/>
    <d v="2018-05-01T00:00:00"/>
    <n v="34.36"/>
    <n v="3.22"/>
  </r>
  <r>
    <s v="E"/>
    <s v="R"/>
    <s v="MID"/>
    <d v="2018-11-01T00:00:00"/>
    <x v="0"/>
    <d v="2018-11-01T00:00:00"/>
    <n v="28725.15"/>
    <n v="1493.72"/>
  </r>
  <r>
    <s v="E"/>
    <s v="R"/>
    <s v="MID"/>
    <d v="2018-11-01T00:00:00"/>
    <x v="4"/>
    <d v="2018-11-01T00:00:00"/>
    <n v="27485.55"/>
    <n v="2583.77"/>
  </r>
  <r>
    <s v="E"/>
    <s v="R"/>
    <s v="MID"/>
    <d v="2018-11-01T00:00:00"/>
    <x v="5"/>
    <d v="2018-11-01T00:00:00"/>
    <n v="1239.5999999999999"/>
    <n v="116.44"/>
  </r>
  <r>
    <s v="E"/>
    <s v="R"/>
    <s v="MID"/>
    <d v="2018-11-01T00:00:00"/>
    <x v="1"/>
    <d v="2018-11-01T00:00:00"/>
    <n v="28725.15"/>
    <n v="-1493.72"/>
  </r>
  <r>
    <s v="E"/>
    <s v="C"/>
    <s v="ON"/>
    <d v="2018-11-01T00:00:00"/>
    <x v="1"/>
    <d v="2018-11-01T00:00:00"/>
    <n v="5261.76"/>
    <n v="-373.56"/>
  </r>
  <r>
    <s v="E"/>
    <s v="C"/>
    <s v="ON"/>
    <d v="2018-11-01T00:00:00"/>
    <x v="2"/>
    <d v="2018-11-01T00:00:00"/>
    <n v="5034.7"/>
    <n v="664.55"/>
  </r>
  <r>
    <s v="E"/>
    <s v="C"/>
    <s v="ON"/>
    <d v="2018-11-01T00:00:00"/>
    <x v="3"/>
    <d v="2018-11-01T00:00:00"/>
    <n v="227.06"/>
    <n v="29.96"/>
  </r>
  <r>
    <s v="E"/>
    <s v="C"/>
    <s v="ON"/>
    <d v="2018-11-01T00:00:00"/>
    <x v="0"/>
    <d v="2018-11-01T00:00:00"/>
    <n v="5261.76"/>
    <n v="373.56"/>
  </r>
  <r>
    <s v="E"/>
    <s v="C"/>
    <s v="ON"/>
    <d v="2018-11-01T00:00:00"/>
    <x v="0"/>
    <d v="2018-05-01T00:00:00"/>
    <n v="9565.83"/>
    <n v="679.2"/>
  </r>
  <r>
    <s v="E"/>
    <s v="C"/>
    <s v="ON"/>
    <d v="2018-11-01T00:00:00"/>
    <x v="1"/>
    <d v="2018-05-01T00:00:00"/>
    <n v="9565.83"/>
    <n v="-679.2"/>
  </r>
  <r>
    <s v="E"/>
    <s v="C"/>
    <s v="ON"/>
    <d v="2018-11-01T00:00:00"/>
    <x v="8"/>
    <d v="2018-05-01T00:00:00"/>
    <n v="9153"/>
    <n v="1208.19"/>
  </r>
  <r>
    <s v="E"/>
    <s v="C"/>
    <s v="ON"/>
    <d v="2018-11-01T00:00:00"/>
    <x v="9"/>
    <d v="2018-05-01T00:00:00"/>
    <n v="412.83"/>
    <n v="54.54"/>
  </r>
  <r>
    <s v="E"/>
    <s v="C"/>
    <s v="OFF"/>
    <d v="2018-11-01T00:00:00"/>
    <x v="0"/>
    <d v="2018-11-01T00:00:00"/>
    <n v="12014.64"/>
    <n v="420.48"/>
  </r>
  <r>
    <s v="E"/>
    <s v="C"/>
    <s v="OFF"/>
    <d v="2018-11-01T00:00:00"/>
    <x v="1"/>
    <d v="2018-11-01T00:00:00"/>
    <n v="12014.64"/>
    <n v="-420.48"/>
  </r>
  <r>
    <s v="E"/>
    <s v="C"/>
    <s v="OFF"/>
    <d v="2018-11-01T00:00:00"/>
    <x v="6"/>
    <d v="2018-11-01T00:00:00"/>
    <n v="11496.15"/>
    <n v="747.21"/>
  </r>
  <r>
    <s v="E"/>
    <s v="C"/>
    <s v="OFF"/>
    <d v="2018-11-01T00:00:00"/>
    <x v="7"/>
    <d v="2018-11-01T00:00:00"/>
    <n v="518.49"/>
    <n v="33.729999999999997"/>
  </r>
  <r>
    <s v="E"/>
    <s v="C"/>
    <s v="OFF"/>
    <d v="2018-11-01T00:00:00"/>
    <x v="0"/>
    <d v="2018-05-01T00:00:00"/>
    <n v="21839.47"/>
    <n v="764.52"/>
  </r>
  <r>
    <s v="E"/>
    <s v="C"/>
    <s v="OFF"/>
    <d v="2018-11-01T00:00:00"/>
    <x v="10"/>
    <d v="2018-05-01T00:00:00"/>
    <n v="20897"/>
    <n v="1358.44"/>
  </r>
  <r>
    <s v="E"/>
    <s v="C"/>
    <s v="OFF"/>
    <d v="2018-11-01T00:00:00"/>
    <x v="11"/>
    <d v="2018-05-01T00:00:00"/>
    <n v="942.47"/>
    <n v="61.25"/>
  </r>
  <r>
    <s v="E"/>
    <s v="C"/>
    <s v="OFF"/>
    <d v="2018-11-01T00:00:00"/>
    <x v="1"/>
    <d v="2018-05-01T00:00:00"/>
    <n v="21839.47"/>
    <n v="-764.52"/>
  </r>
  <r>
    <s v="E"/>
    <s v="C"/>
    <s v="MID"/>
    <d v="2018-11-01T00:00:00"/>
    <x v="1"/>
    <d v="2018-11-01T00:00:00"/>
    <n v="4969.97"/>
    <n v="-258.42"/>
  </r>
  <r>
    <s v="E"/>
    <s v="C"/>
    <s v="MID"/>
    <d v="2018-11-01T00:00:00"/>
    <x v="4"/>
    <d v="2018-11-01T00:00:00"/>
    <n v="4755.4799999999996"/>
    <n v="447.02"/>
  </r>
  <r>
    <s v="E"/>
    <s v="C"/>
    <s v="ON"/>
    <d v="2018-09-01T00:00:00"/>
    <x v="9"/>
    <d v="2018-05-01T00:00:00"/>
    <n v="1120.48"/>
    <n v="147.86000000000001"/>
  </r>
  <r>
    <s v="E"/>
    <s v="C"/>
    <s v="ON"/>
    <d v="2018-09-01T00:00:00"/>
    <x v="0"/>
    <d v="2018-05-01T00:00:00"/>
    <n v="25964.94"/>
    <n v="1843.59"/>
  </r>
  <r>
    <s v="E"/>
    <s v="C"/>
    <s v="OFF"/>
    <d v="2018-09-01T00:00:00"/>
    <x v="1"/>
    <d v="2018-05-01T00:00:00"/>
    <n v="70185.350000000006"/>
    <n v="-2456.4699999999998"/>
  </r>
  <r>
    <s v="E"/>
    <s v="C"/>
    <s v="OFF"/>
    <d v="2018-09-01T00:00:00"/>
    <x v="10"/>
    <d v="2018-05-01T00:00:00"/>
    <n v="67156.570000000007"/>
    <n v="4365.2"/>
  </r>
  <r>
    <s v="E"/>
    <s v="C"/>
    <s v="OFF"/>
    <d v="2018-09-01T00:00:00"/>
    <x v="11"/>
    <d v="2018-05-01T00:00:00"/>
    <n v="3028.78"/>
    <n v="196.89"/>
  </r>
  <r>
    <s v="E"/>
    <s v="C"/>
    <s v="OFF"/>
    <d v="2018-09-01T00:00:00"/>
    <x v="0"/>
    <d v="2018-05-01T00:00:00"/>
    <n v="70185.350000000006"/>
    <n v="2456.4699999999998"/>
  </r>
  <r>
    <s v="E"/>
    <s v="C"/>
    <s v="MID"/>
    <d v="2018-09-01T00:00:00"/>
    <x v="1"/>
    <d v="2018-05-01T00:00:00"/>
    <n v="22268.880000000001"/>
    <n v="-1157.98"/>
  </r>
  <r>
    <s v="E"/>
    <s v="C"/>
    <s v="MID"/>
    <d v="2018-09-01T00:00:00"/>
    <x v="12"/>
    <d v="2018-05-01T00:00:00"/>
    <n v="21307.86"/>
    <n v="2002.91"/>
  </r>
  <r>
    <s v="E"/>
    <s v="C"/>
    <s v="MID"/>
    <d v="2018-09-01T00:00:00"/>
    <x v="13"/>
    <d v="2018-05-01T00:00:00"/>
    <n v="961.02"/>
    <n v="90.34"/>
  </r>
  <r>
    <s v="E"/>
    <s v="C"/>
    <s v="MID"/>
    <d v="2018-09-01T00:00:00"/>
    <x v="0"/>
    <d v="2018-05-01T00:00:00"/>
    <n v="22268.880000000001"/>
    <n v="1157.98"/>
  </r>
  <r>
    <s v="E"/>
    <s v="R"/>
    <s v="ON"/>
    <d v="2018-09-01T00:00:00"/>
    <x v="1"/>
    <d v="2018-05-01T00:00:00"/>
    <n v="149368.72"/>
    <n v="-10605.27"/>
  </r>
  <r>
    <s v="E"/>
    <s v="R"/>
    <s v="ON"/>
    <d v="2018-09-01T00:00:00"/>
    <x v="8"/>
    <d v="2018-05-01T00:00:00"/>
    <n v="142922.93"/>
    <n v="18865.900000000001"/>
  </r>
  <r>
    <s v="E"/>
    <s v="R"/>
    <s v="ON"/>
    <d v="2018-09-01T00:00:00"/>
    <x v="9"/>
    <d v="2018-05-01T00:00:00"/>
    <n v="6445.79"/>
    <n v="850.83"/>
  </r>
  <r>
    <s v="E"/>
    <s v="R"/>
    <s v="ON"/>
    <d v="2018-09-01T00:00:00"/>
    <x v="0"/>
    <d v="2018-05-01T00:00:00"/>
    <n v="149368.72"/>
    <n v="10605.27"/>
  </r>
  <r>
    <s v="E"/>
    <s v="R"/>
    <s v="OFF"/>
    <d v="2018-09-01T00:00:00"/>
    <x v="1"/>
    <d v="2018-05-01T00:00:00"/>
    <n v="522956.32"/>
    <n v="-18303.419999999998"/>
  </r>
  <r>
    <s v="E"/>
    <s v="R"/>
    <s v="OFF"/>
    <d v="2018-09-01T00:00:00"/>
    <x v="10"/>
    <d v="2018-05-01T00:00:00"/>
    <n v="500388.77"/>
    <n v="32525.360000000001"/>
  </r>
  <r>
    <s v="E"/>
    <s v="R"/>
    <s v="OFF"/>
    <d v="2018-09-01T00:00:00"/>
    <x v="11"/>
    <d v="2018-05-01T00:00:00"/>
    <n v="22567.55"/>
    <n v="1467.04"/>
  </r>
  <r>
    <s v="E"/>
    <s v="R"/>
    <s v="OFF"/>
    <d v="2018-09-01T00:00:00"/>
    <x v="0"/>
    <d v="2018-05-01T00:00:00"/>
    <n v="522956.32"/>
    <n v="18303.419999999998"/>
  </r>
  <r>
    <s v="E"/>
    <s v="R"/>
    <s v="MID"/>
    <d v="2018-09-01T00:00:00"/>
    <x v="1"/>
    <d v="2018-05-01T00:00:00"/>
    <n v="131798.60999999999"/>
    <n v="-6853.57"/>
  </r>
  <r>
    <s v="E"/>
    <s v="R"/>
    <s v="MID"/>
    <d v="2018-09-01T00:00:00"/>
    <x v="12"/>
    <d v="2018-05-01T00:00:00"/>
    <n v="126111.05"/>
    <n v="11854.48"/>
  </r>
  <r>
    <s v="E"/>
    <s v="R"/>
    <s v="MID"/>
    <d v="2018-09-01T00:00:00"/>
    <x v="13"/>
    <d v="2018-05-01T00:00:00"/>
    <n v="5687.56"/>
    <n v="534.64"/>
  </r>
  <r>
    <s v="E"/>
    <s v="R"/>
    <s v="MID"/>
    <d v="2018-09-01T00:00:00"/>
    <x v="0"/>
    <d v="2018-05-01T00:00:00"/>
    <n v="131798.60999999999"/>
    <n v="6853.57"/>
  </r>
  <r>
    <s v="E"/>
    <s v="C"/>
    <s v="ON"/>
    <d v="2018-08-01T00:00:00"/>
    <x v="1"/>
    <d v="2018-05-01T00:00:00"/>
    <n v="130766.89"/>
    <n v="-9284.4"/>
  </r>
  <r>
    <s v="E"/>
    <s v="C"/>
    <s v="ON"/>
    <d v="2018-08-01T00:00:00"/>
    <x v="8"/>
    <d v="2018-05-01T00:00:00"/>
    <n v="125123.76"/>
    <n v="16516.349999999999"/>
  </r>
  <r>
    <s v="E"/>
    <s v="C"/>
    <s v="ON"/>
    <d v="2018-08-01T00:00:00"/>
    <x v="9"/>
    <d v="2018-05-01T00:00:00"/>
    <n v="5643.13"/>
    <n v="744.92"/>
  </r>
  <r>
    <s v="E"/>
    <s v="C"/>
    <s v="ON"/>
    <d v="2018-08-01T00:00:00"/>
    <x v="0"/>
    <d v="2018-05-01T00:00:00"/>
    <n v="130766.89"/>
    <n v="9284.4"/>
  </r>
  <r>
    <s v="E"/>
    <s v="C"/>
    <s v="OFF"/>
    <d v="2018-08-01T00:00:00"/>
    <x v="1"/>
    <d v="2018-05-01T00:00:00"/>
    <n v="316534.33"/>
    <n v="-11078.73"/>
  </r>
  <r>
    <s v="E"/>
    <s v="C"/>
    <s v="OFF"/>
    <d v="2018-08-01T00:00:00"/>
    <x v="10"/>
    <d v="2018-05-01T00:00:00"/>
    <n v="302874.68"/>
    <n v="19686.79"/>
  </r>
  <r>
    <s v="E"/>
    <s v="C"/>
    <s v="OFF"/>
    <d v="2018-08-01T00:00:00"/>
    <x v="11"/>
    <d v="2018-05-01T00:00:00"/>
    <n v="13659.65"/>
    <n v="887.83"/>
  </r>
  <r>
    <s v="E"/>
    <s v="C"/>
    <s v="OFF"/>
    <d v="2018-08-01T00:00:00"/>
    <x v="0"/>
    <d v="2018-05-01T00:00:00"/>
    <n v="316534.33"/>
    <n v="11078.73"/>
  </r>
  <r>
    <s v="E"/>
    <s v="C"/>
    <s v="MID"/>
    <d v="2018-08-01T00:00:00"/>
    <x v="1"/>
    <d v="2018-05-01T00:00:00"/>
    <n v="110529.83"/>
    <n v="-5747.63"/>
  </r>
  <r>
    <s v="E"/>
    <s v="C"/>
    <s v="MID"/>
    <d v="2018-08-01T00:00:00"/>
    <x v="12"/>
    <d v="2018-05-01T00:00:00"/>
    <n v="105760.06"/>
    <n v="9941.4500000000007"/>
  </r>
  <r>
    <s v="E"/>
    <s v="C"/>
    <s v="MID"/>
    <d v="2018-08-01T00:00:00"/>
    <x v="13"/>
    <d v="2018-05-01T00:00:00"/>
    <n v="4769.7700000000004"/>
    <n v="448.4"/>
  </r>
  <r>
    <s v="E"/>
    <s v="C"/>
    <s v="MID"/>
    <d v="2018-08-01T00:00:00"/>
    <x v="0"/>
    <d v="2018-05-01T00:00:00"/>
    <n v="110529.83"/>
    <n v="5747.63"/>
  </r>
  <r>
    <s v="E"/>
    <s v="C"/>
    <s v="ON"/>
    <d v="2019-05-01T00:00:00"/>
    <x v="1"/>
    <d v="2018-11-01T00:00:00"/>
    <n v="1360.1"/>
    <n v="-96.56"/>
  </r>
  <r>
    <s v="E"/>
    <s v="C"/>
    <s v="ON"/>
    <d v="2019-05-01T00:00:00"/>
    <x v="0"/>
    <d v="2018-11-01T00:00:00"/>
    <n v="1360.1"/>
    <n v="96.56"/>
  </r>
  <r>
    <s v="E"/>
    <s v="C"/>
    <s v="ON"/>
    <d v="2019-05-01T00:00:00"/>
    <x v="2"/>
    <d v="2018-11-01T00:00:00"/>
    <n v="1311.53"/>
    <n v="173.12"/>
  </r>
  <r>
    <s v="E"/>
    <s v="C"/>
    <s v="ON"/>
    <d v="2019-05-01T00:00:00"/>
    <x v="3"/>
    <d v="2018-11-01T00:00:00"/>
    <n v="48.57"/>
    <n v="6.4"/>
  </r>
  <r>
    <s v="E"/>
    <s v="C"/>
    <s v="ON"/>
    <d v="2019-05-01T00:00:00"/>
    <x v="0"/>
    <d v="2018-05-01T00:00:00"/>
    <n v="281.13"/>
    <n v="19.96"/>
  </r>
  <r>
    <s v="E"/>
    <s v="C"/>
    <s v="ON"/>
    <d v="2019-05-01T00:00:00"/>
    <x v="1"/>
    <d v="2018-05-01T00:00:00"/>
    <n v="281.13"/>
    <n v="-19.96"/>
  </r>
  <r>
    <s v="E"/>
    <s v="C"/>
    <s v="ON"/>
    <d v="2019-05-01T00:00:00"/>
    <x v="8"/>
    <d v="2018-05-01T00:00:00"/>
    <n v="269"/>
    <n v="35.51"/>
  </r>
  <r>
    <s v="E"/>
    <s v="C"/>
    <s v="ON"/>
    <d v="2019-05-01T00:00:00"/>
    <x v="9"/>
    <d v="2018-05-01T00:00:00"/>
    <n v="12.13"/>
    <n v="1.6"/>
  </r>
  <r>
    <s v="E"/>
    <s v="C"/>
    <s v="OFF"/>
    <d v="2019-05-01T00:00:00"/>
    <x v="0"/>
    <d v="2018-11-01T00:00:00"/>
    <n v="4059.07"/>
    <n v="142.08000000000001"/>
  </r>
  <r>
    <s v="E"/>
    <s v="C"/>
    <s v="OFF"/>
    <d v="2019-05-01T00:00:00"/>
    <x v="1"/>
    <d v="2018-11-01T00:00:00"/>
    <n v="4059.07"/>
    <n v="-142.08000000000001"/>
  </r>
  <r>
    <s v="E"/>
    <s v="C"/>
    <s v="OFF"/>
    <d v="2019-05-01T00:00:00"/>
    <x v="6"/>
    <d v="2018-11-01T00:00:00"/>
    <n v="3914.01"/>
    <n v="254.41"/>
  </r>
  <r>
    <s v="E"/>
    <s v="C"/>
    <s v="OFF"/>
    <d v="2019-05-01T00:00:00"/>
    <x v="7"/>
    <d v="2018-11-01T00:00:00"/>
    <n v="145.06"/>
    <n v="9.43"/>
  </r>
  <r>
    <s v="E"/>
    <s v="C"/>
    <s v="OFF"/>
    <d v="2019-05-01T00:00:00"/>
    <x v="0"/>
    <d v="2018-05-01T00:00:00"/>
    <n v="869.52"/>
    <n v="30.45"/>
  </r>
  <r>
    <s v="E"/>
    <s v="C"/>
    <s v="OFF"/>
    <d v="2019-05-01T00:00:00"/>
    <x v="10"/>
    <d v="2018-05-01T00:00:00"/>
    <n v="832"/>
    <n v="54.09"/>
  </r>
  <r>
    <s v="E"/>
    <s v="C"/>
    <s v="OFF"/>
    <d v="2019-05-01T00:00:00"/>
    <x v="11"/>
    <d v="2018-05-01T00:00:00"/>
    <n v="37.520000000000003"/>
    <n v="2.44"/>
  </r>
  <r>
    <s v="E"/>
    <s v="C"/>
    <s v="OFF"/>
    <d v="2019-05-01T00:00:00"/>
    <x v="1"/>
    <d v="2018-05-01T00:00:00"/>
    <n v="869.52"/>
    <n v="-30.45"/>
  </r>
  <r>
    <s v="E"/>
    <s v="C"/>
    <s v="MID"/>
    <d v="2019-05-01T00:00:00"/>
    <x v="4"/>
    <d v="2018-11-01T00:00:00"/>
    <n v="1276.46"/>
    <n v="119.99"/>
  </r>
  <r>
    <s v="E"/>
    <s v="C"/>
    <s v="MID"/>
    <d v="2019-05-01T00:00:00"/>
    <x v="5"/>
    <d v="2018-11-01T00:00:00"/>
    <n v="47.2"/>
    <n v="4.4400000000000004"/>
  </r>
  <r>
    <s v="E"/>
    <s v="C"/>
    <s v="MID"/>
    <d v="2019-05-01T00:00:00"/>
    <x v="0"/>
    <d v="2018-11-01T00:00:00"/>
    <n v="1323.66"/>
    <n v="68.84"/>
  </r>
  <r>
    <s v="E"/>
    <s v="C"/>
    <s v="MID"/>
    <d v="2019-05-01T00:00:00"/>
    <x v="1"/>
    <d v="2018-11-01T00:00:00"/>
    <n v="1323.66"/>
    <n v="-68.84"/>
  </r>
  <r>
    <s v="E"/>
    <s v="C"/>
    <s v="MID"/>
    <d v="2019-05-01T00:00:00"/>
    <x v="12"/>
    <d v="2018-05-01T00:00:00"/>
    <n v="252"/>
    <n v="23.69"/>
  </r>
  <r>
    <s v="E"/>
    <s v="C"/>
    <s v="MID"/>
    <d v="2019-05-01T00:00:00"/>
    <x v="13"/>
    <d v="2018-05-01T00:00:00"/>
    <n v="11.37"/>
    <n v="1.07"/>
  </r>
  <r>
    <s v="E"/>
    <s v="C"/>
    <s v="MID"/>
    <d v="2019-05-01T00:00:00"/>
    <x v="1"/>
    <d v="2018-05-01T00:00:00"/>
    <n v="263.37"/>
    <n v="-13.7"/>
  </r>
  <r>
    <s v="E"/>
    <s v="C"/>
    <s v="MID"/>
    <d v="2019-05-01T00:00:00"/>
    <x v="0"/>
    <d v="2018-05-01T00:00:00"/>
    <n v="263.37"/>
    <n v="13.7"/>
  </r>
  <r>
    <s v="E"/>
    <s v="R"/>
    <s v="ON"/>
    <d v="2019-02-01T00:00:00"/>
    <x v="2"/>
    <d v="2018-11-01T00:00:00"/>
    <n v="36"/>
    <n v="4.75"/>
  </r>
  <r>
    <s v="E"/>
    <s v="R"/>
    <s v="ON"/>
    <d v="2019-02-01T00:00:00"/>
    <x v="3"/>
    <d v="2018-11-01T00:00:00"/>
    <n v="1.44"/>
    <n v="0.19"/>
  </r>
  <r>
    <s v="E"/>
    <s v="R"/>
    <s v="ON"/>
    <d v="2019-02-01T00:00:00"/>
    <x v="1"/>
    <d v="2018-11-01T00:00:00"/>
    <n v="37.44"/>
    <n v="-2.66"/>
  </r>
  <r>
    <s v="E"/>
    <s v="R"/>
    <s v="ON"/>
    <d v="2019-02-01T00:00:00"/>
    <x v="0"/>
    <d v="2018-11-01T00:00:00"/>
    <n v="37.44"/>
    <n v="2.66"/>
  </r>
  <r>
    <s v="E"/>
    <s v="R"/>
    <s v="OFF"/>
    <d v="2019-02-01T00:00:00"/>
    <x v="0"/>
    <d v="2018-11-01T00:00:00"/>
    <n v="4.16"/>
    <n v="0.15"/>
  </r>
  <r>
    <s v="E"/>
    <s v="R"/>
    <s v="OFF"/>
    <d v="2019-02-01T00:00:00"/>
    <x v="6"/>
    <d v="2018-11-01T00:00:00"/>
    <n v="4"/>
    <n v="0.26"/>
  </r>
  <r>
    <s v="E"/>
    <s v="R"/>
    <s v="OFF"/>
    <d v="2019-02-01T00:00:00"/>
    <x v="7"/>
    <d v="2018-11-01T00:00:00"/>
    <n v="0.16"/>
    <n v="0.01"/>
  </r>
  <r>
    <s v="E"/>
    <s v="R"/>
    <s v="OFF"/>
    <d v="2019-02-01T00:00:00"/>
    <x v="1"/>
    <d v="2018-11-01T00:00:00"/>
    <n v="4.16"/>
    <n v="-0.15"/>
  </r>
  <r>
    <s v="E"/>
    <s v="R"/>
    <s v="MID"/>
    <d v="2019-02-01T00:00:00"/>
    <x v="0"/>
    <d v="2018-11-01T00:00:00"/>
    <n v="72.790000000000006"/>
    <n v="3.79"/>
  </r>
  <r>
    <s v="E"/>
    <s v="R"/>
    <s v="MID"/>
    <d v="2019-02-01T00:00:00"/>
    <x v="4"/>
    <d v="2018-11-01T00:00:00"/>
    <n v="70"/>
    <n v="6.58"/>
  </r>
  <r>
    <s v="E"/>
    <s v="R"/>
    <s v="MID"/>
    <d v="2019-02-01T00:00:00"/>
    <x v="5"/>
    <d v="2018-11-01T00:00:00"/>
    <n v="2.79"/>
    <n v="0.26"/>
  </r>
  <r>
    <s v="E"/>
    <s v="R"/>
    <s v="MID"/>
    <d v="2019-02-01T00:00:00"/>
    <x v="1"/>
    <d v="2018-11-01T00:00:00"/>
    <n v="72.790000000000006"/>
    <n v="-3.79"/>
  </r>
  <r>
    <s v="E"/>
    <s v="R"/>
    <s v="ON"/>
    <d v="2018-12-01T00:00:00"/>
    <x v="1"/>
    <d v="2018-11-01T00:00:00"/>
    <n v="50375.839999999997"/>
    <n v="-3576.68"/>
  </r>
  <r>
    <s v="E"/>
    <s v="R"/>
    <s v="ON"/>
    <d v="2018-12-01T00:00:00"/>
    <x v="2"/>
    <d v="2018-11-01T00:00:00"/>
    <n v="48201.95"/>
    <n v="6362.58"/>
  </r>
  <r>
    <s v="E"/>
    <s v="R"/>
    <s v="ON"/>
    <d v="2018-12-01T00:00:00"/>
    <x v="3"/>
    <d v="2018-11-01T00:00:00"/>
    <n v="2173.89"/>
    <n v="286.97000000000003"/>
  </r>
  <r>
    <s v="E"/>
    <s v="R"/>
    <s v="ON"/>
    <d v="2018-12-01T00:00:00"/>
    <x v="0"/>
    <d v="2018-11-01T00:00:00"/>
    <n v="50375.839999999997"/>
    <n v="3576.68"/>
  </r>
  <r>
    <s v="E"/>
    <s v="R"/>
    <s v="OFF"/>
    <d v="2018-12-01T00:00:00"/>
    <x v="1"/>
    <d v="2018-11-01T00:00:00"/>
    <n v="165291.10999999999"/>
    <n v="-5785.26"/>
  </r>
  <r>
    <s v="E"/>
    <s v="R"/>
    <s v="OFF"/>
    <d v="2018-12-01T00:00:00"/>
    <x v="6"/>
    <d v="2018-11-01T00:00:00"/>
    <n v="158158.24"/>
    <n v="10280.25"/>
  </r>
  <r>
    <s v="E"/>
    <s v="R"/>
    <s v="OFF"/>
    <d v="2018-12-01T00:00:00"/>
    <x v="7"/>
    <d v="2018-11-01T00:00:00"/>
    <n v="7132.87"/>
    <n v="463.56"/>
  </r>
  <r>
    <s v="E"/>
    <s v="R"/>
    <s v="OFF"/>
    <d v="2018-12-01T00:00:00"/>
    <x v="0"/>
    <d v="2018-11-01T00:00:00"/>
    <n v="165291.10999999999"/>
    <n v="5785.26"/>
  </r>
  <r>
    <s v="E"/>
    <s v="R"/>
    <s v="MID"/>
    <d v="2018-12-01T00:00:00"/>
    <x v="1"/>
    <d v="2018-11-01T00:00:00"/>
    <n v="44443.69"/>
    <n v="-2311.1"/>
  </r>
  <r>
    <s v="E"/>
    <s v="R"/>
    <s v="MID"/>
    <d v="2018-12-01T00:00:00"/>
    <x v="4"/>
    <d v="2018-11-01T00:00:00"/>
    <n v="42525.79"/>
    <n v="3997.53"/>
  </r>
  <r>
    <s v="E"/>
    <s v="R"/>
    <s v="MID"/>
    <d v="2018-12-01T00:00:00"/>
    <x v="5"/>
    <d v="2018-11-01T00:00:00"/>
    <n v="1917.9"/>
    <n v="180.3"/>
  </r>
  <r>
    <s v="E"/>
    <s v="R"/>
    <s v="MID"/>
    <d v="2018-12-01T00:00:00"/>
    <x v="0"/>
    <d v="2018-11-01T00:00:00"/>
    <n v="44443.69"/>
    <n v="2311.1"/>
  </r>
  <r>
    <s v="E"/>
    <s v="C"/>
    <s v="ON"/>
    <d v="2018-12-01T00:00:00"/>
    <x v="1"/>
    <d v="2018-11-01T00:00:00"/>
    <n v="27610.58"/>
    <n v="-1960.37"/>
  </r>
  <r>
    <s v="E"/>
    <s v="C"/>
    <s v="ON"/>
    <d v="2018-12-01T00:00:00"/>
    <x v="2"/>
    <d v="2018-11-01T00:00:00"/>
    <n v="26419.05"/>
    <n v="3487.31"/>
  </r>
  <r>
    <s v="E"/>
    <s v="C"/>
    <s v="ON"/>
    <d v="2018-12-01T00:00:00"/>
    <x v="3"/>
    <d v="2018-11-01T00:00:00"/>
    <n v="1191.53"/>
    <n v="157.28"/>
  </r>
  <r>
    <s v="E"/>
    <s v="C"/>
    <s v="ON"/>
    <d v="2018-12-01T00:00:00"/>
    <x v="0"/>
    <d v="2018-11-01T00:00:00"/>
    <n v="27610.58"/>
    <n v="1960.37"/>
  </r>
  <r>
    <s v="E"/>
    <s v="C"/>
    <s v="OFF"/>
    <d v="2018-12-01T00:00:00"/>
    <x v="1"/>
    <d v="2018-11-01T00:00:00"/>
    <n v="78175.11"/>
    <n v="-2736.07"/>
  </r>
  <r>
    <s v="E"/>
    <s v="C"/>
    <s v="OFF"/>
    <d v="2018-12-01T00:00:00"/>
    <x v="6"/>
    <d v="2018-11-01T00:00:00"/>
    <n v="74801.59"/>
    <n v="4862.1400000000003"/>
  </r>
  <r>
    <s v="E"/>
    <s v="C"/>
    <s v="OFF"/>
    <d v="2018-12-01T00:00:00"/>
    <x v="7"/>
    <d v="2018-11-01T00:00:00"/>
    <n v="3373.52"/>
    <n v="219.29"/>
  </r>
  <r>
    <s v="E"/>
    <s v="C"/>
    <s v="OFF"/>
    <d v="2018-12-01T00:00:00"/>
    <x v="0"/>
    <d v="2018-11-01T00:00:00"/>
    <n v="78175.11"/>
    <n v="2736.07"/>
  </r>
  <r>
    <s v="E"/>
    <s v="C"/>
    <s v="MID"/>
    <d v="2018-12-01T00:00:00"/>
    <x v="1"/>
    <d v="2018-11-01T00:00:00"/>
    <n v="29885.119999999999"/>
    <n v="-1554.04"/>
  </r>
  <r>
    <s v="E"/>
    <s v="R"/>
    <s v="ON"/>
    <d v="2018-12-01T00:00:00"/>
    <x v="0"/>
    <d v="2018-11-01T00:00:00"/>
    <n v="55.93"/>
    <n v="3.97"/>
  </r>
  <r>
    <s v="E"/>
    <s v="R"/>
    <s v="ON"/>
    <d v="2018-12-01T00:00:00"/>
    <x v="1"/>
    <d v="2018-11-01T00:00:00"/>
    <n v="55.93"/>
    <n v="-3.97"/>
  </r>
  <r>
    <s v="E"/>
    <s v="R"/>
    <s v="ON"/>
    <d v="2018-12-01T00:00:00"/>
    <x v="2"/>
    <d v="2018-11-01T00:00:00"/>
    <n v="53.52"/>
    <n v="7.06"/>
  </r>
  <r>
    <s v="E"/>
    <s v="R"/>
    <s v="ON"/>
    <d v="2018-12-01T00:00:00"/>
    <x v="3"/>
    <d v="2018-11-01T00:00:00"/>
    <n v="2.41"/>
    <n v="0.32"/>
  </r>
  <r>
    <s v="E"/>
    <s v="R"/>
    <s v="ON"/>
    <d v="2018-12-01T00:00:00"/>
    <x v="0"/>
    <d v="2018-05-01T00:00:00"/>
    <n v="30.31"/>
    <n v="2.15"/>
  </r>
  <r>
    <s v="E"/>
    <s v="R"/>
    <s v="ON"/>
    <d v="2018-12-01T00:00:00"/>
    <x v="8"/>
    <d v="2018-05-01T00:00:00"/>
    <n v="29"/>
    <n v="3.83"/>
  </r>
  <r>
    <s v="E"/>
    <s v="R"/>
    <s v="ON"/>
    <d v="2018-12-01T00:00:00"/>
    <x v="9"/>
    <d v="2018-05-01T00:00:00"/>
    <n v="1.31"/>
    <n v="0.17"/>
  </r>
  <r>
    <s v="E"/>
    <s v="R"/>
    <s v="ON"/>
    <d v="2018-12-01T00:00:00"/>
    <x v="1"/>
    <d v="2018-05-01T00:00:00"/>
    <n v="30.31"/>
    <n v="-2.15"/>
  </r>
  <r>
    <s v="E"/>
    <s v="R"/>
    <s v="OFF"/>
    <d v="2018-12-01T00:00:00"/>
    <x v="6"/>
    <d v="2018-11-01T00:00:00"/>
    <n v="254.85"/>
    <n v="16.57"/>
  </r>
  <r>
    <s v="E"/>
    <s v="R"/>
    <s v="OFF"/>
    <d v="2018-12-01T00:00:00"/>
    <x v="7"/>
    <d v="2018-11-01T00:00:00"/>
    <n v="11.49"/>
    <n v="0.75"/>
  </r>
  <r>
    <s v="E"/>
    <s v="R"/>
    <s v="OFF"/>
    <d v="2018-12-01T00:00:00"/>
    <x v="0"/>
    <d v="2018-11-01T00:00:00"/>
    <n v="266.33999999999997"/>
    <n v="9.32"/>
  </r>
  <r>
    <s v="E"/>
    <s v="R"/>
    <s v="OFF"/>
    <d v="2018-12-01T00:00:00"/>
    <x v="1"/>
    <d v="2018-11-01T00:00:00"/>
    <n v="266.33999999999997"/>
    <n v="-9.32"/>
  </r>
  <r>
    <s v="E"/>
    <s v="R"/>
    <s v="OFF"/>
    <d v="2018-12-01T00:00:00"/>
    <x v="10"/>
    <d v="2018-05-01T00:00:00"/>
    <n v="140"/>
    <n v="9.1"/>
  </r>
  <r>
    <s v="E"/>
    <s v="R"/>
    <s v="OFF"/>
    <d v="2018-12-01T00:00:00"/>
    <x v="11"/>
    <d v="2018-05-01T00:00:00"/>
    <n v="6.31"/>
    <n v="0.41"/>
  </r>
  <r>
    <s v="E"/>
    <s v="R"/>
    <s v="OFF"/>
    <d v="2018-12-01T00:00:00"/>
    <x v="1"/>
    <d v="2018-05-01T00:00:00"/>
    <n v="146.31"/>
    <n v="-5.12"/>
  </r>
  <r>
    <s v="E"/>
    <s v="R"/>
    <s v="OFF"/>
    <d v="2018-12-01T00:00:00"/>
    <x v="0"/>
    <d v="2018-05-01T00:00:00"/>
    <n v="146.31"/>
    <n v="5.12"/>
  </r>
  <r>
    <s v="E"/>
    <s v="R"/>
    <s v="MID"/>
    <d v="2018-12-01T00:00:00"/>
    <x v="0"/>
    <d v="2018-11-01T00:00:00"/>
    <n v="52.9"/>
    <n v="2.75"/>
  </r>
  <r>
    <s v="E"/>
    <s v="R"/>
    <s v="MID"/>
    <d v="2018-12-01T00:00:00"/>
    <x v="1"/>
    <d v="2018-11-01T00:00:00"/>
    <n v="52.9"/>
    <n v="-2.75"/>
  </r>
  <r>
    <s v="E"/>
    <s v="R"/>
    <s v="MID"/>
    <d v="2018-12-01T00:00:00"/>
    <x v="4"/>
    <d v="2018-11-01T00:00:00"/>
    <n v="50.62"/>
    <n v="4.76"/>
  </r>
  <r>
    <s v="E"/>
    <s v="R"/>
    <s v="MID"/>
    <d v="2018-12-01T00:00:00"/>
    <x v="5"/>
    <d v="2018-11-01T00:00:00"/>
    <n v="2.2799999999999998"/>
    <n v="0.21"/>
  </r>
  <r>
    <s v="E"/>
    <s v="R"/>
    <s v="MID"/>
    <d v="2018-12-01T00:00:00"/>
    <x v="0"/>
    <d v="2018-05-01T00:00:00"/>
    <n v="29.26"/>
    <n v="1.53"/>
  </r>
  <r>
    <s v="E"/>
    <s v="R"/>
    <s v="MID"/>
    <d v="2018-12-01T00:00:00"/>
    <x v="12"/>
    <d v="2018-05-01T00:00:00"/>
    <n v="28"/>
    <n v="2.63"/>
  </r>
  <r>
    <s v="E"/>
    <s v="R"/>
    <s v="MID"/>
    <d v="2018-12-01T00:00:00"/>
    <x v="13"/>
    <d v="2018-05-01T00:00:00"/>
    <n v="1.26"/>
    <n v="0.12"/>
  </r>
  <r>
    <s v="E"/>
    <s v="R"/>
    <s v="MID"/>
    <d v="2018-12-01T00:00:00"/>
    <x v="1"/>
    <d v="2018-05-01T00:00:00"/>
    <n v="29.26"/>
    <n v="-1.53"/>
  </r>
  <r>
    <s v="E"/>
    <s v="R"/>
    <s v="ON"/>
    <d v="2018-12-01T00:00:00"/>
    <x v="0"/>
    <d v="2018-11-01T00:00:00"/>
    <n v="41.01"/>
    <n v="2.92"/>
  </r>
  <r>
    <s v="E"/>
    <s v="R"/>
    <s v="ON"/>
    <d v="2018-12-01T00:00:00"/>
    <x v="1"/>
    <d v="2018-11-01T00:00:00"/>
    <n v="41.01"/>
    <n v="-2.92"/>
  </r>
  <r>
    <s v="E"/>
    <s v="R"/>
    <s v="ON"/>
    <d v="2018-12-01T00:00:00"/>
    <x v="2"/>
    <d v="2018-11-01T00:00:00"/>
    <n v="39.24"/>
    <n v="5.18"/>
  </r>
  <r>
    <s v="E"/>
    <s v="R"/>
    <s v="ON"/>
    <d v="2018-12-01T00:00:00"/>
    <x v="3"/>
    <d v="2018-11-01T00:00:00"/>
    <n v="1.77"/>
    <n v="0.23"/>
  </r>
  <r>
    <s v="E"/>
    <s v="R"/>
    <s v="ON"/>
    <d v="2018-12-01T00:00:00"/>
    <x v="0"/>
    <d v="2018-05-01T00:00:00"/>
    <n v="22.99"/>
    <n v="1.63"/>
  </r>
  <r>
    <s v="E"/>
    <s v="R"/>
    <s v="ON"/>
    <d v="2018-12-01T00:00:00"/>
    <x v="8"/>
    <d v="2018-05-01T00:00:00"/>
    <n v="22"/>
    <n v="2.9"/>
  </r>
  <r>
    <s v="E"/>
    <s v="R"/>
    <s v="ON"/>
    <d v="2018-12-01T00:00:00"/>
    <x v="9"/>
    <d v="2018-05-01T00:00:00"/>
    <n v="0.99"/>
    <n v="0.13"/>
  </r>
  <r>
    <s v="E"/>
    <s v="R"/>
    <s v="ON"/>
    <d v="2018-12-01T00:00:00"/>
    <x v="1"/>
    <d v="2018-05-01T00:00:00"/>
    <n v="22.99"/>
    <n v="-1.63"/>
  </r>
  <r>
    <s v="E"/>
    <s v="R"/>
    <s v="OFF"/>
    <d v="2018-12-01T00:00:00"/>
    <x v="6"/>
    <d v="2018-11-01T00:00:00"/>
    <n v="142.43"/>
    <n v="9.26"/>
  </r>
  <r>
    <s v="E"/>
    <s v="R"/>
    <s v="OFF"/>
    <d v="2018-12-01T00:00:00"/>
    <x v="7"/>
    <d v="2018-11-01T00:00:00"/>
    <n v="6.42"/>
    <n v="0.42"/>
  </r>
  <r>
    <s v="E"/>
    <s v="R"/>
    <s v="OFF"/>
    <d v="2018-12-01T00:00:00"/>
    <x v="0"/>
    <d v="2018-11-01T00:00:00"/>
    <n v="148.85"/>
    <n v="5.21"/>
  </r>
  <r>
    <s v="E"/>
    <s v="R"/>
    <s v="OFF"/>
    <d v="2018-12-01T00:00:00"/>
    <x v="1"/>
    <d v="2018-11-01T00:00:00"/>
    <n v="148.85"/>
    <n v="-5.21"/>
  </r>
  <r>
    <s v="E"/>
    <s v="R"/>
    <s v="OFF"/>
    <d v="2018-12-01T00:00:00"/>
    <x v="10"/>
    <d v="2018-05-01T00:00:00"/>
    <n v="78"/>
    <n v="5.07"/>
  </r>
  <r>
    <s v="E"/>
    <s v="R"/>
    <s v="OFF"/>
    <d v="2018-12-01T00:00:00"/>
    <x v="11"/>
    <d v="2018-05-01T00:00:00"/>
    <n v="3.52"/>
    <n v="0.23"/>
  </r>
  <r>
    <s v="E"/>
    <s v="R"/>
    <s v="OFF"/>
    <d v="2018-12-01T00:00:00"/>
    <x v="1"/>
    <d v="2018-05-01T00:00:00"/>
    <n v="81.52"/>
    <n v="-2.85"/>
  </r>
  <r>
    <s v="E"/>
    <s v="R"/>
    <s v="OFF"/>
    <d v="2018-12-01T00:00:00"/>
    <x v="0"/>
    <d v="2018-05-01T00:00:00"/>
    <n v="81.52"/>
    <n v="2.85"/>
  </r>
  <r>
    <s v="E"/>
    <s v="R"/>
    <s v="MID"/>
    <d v="2018-12-01T00:00:00"/>
    <x v="0"/>
    <d v="2018-11-01T00:00:00"/>
    <n v="37.97"/>
    <n v="1.98"/>
  </r>
  <r>
    <s v="E"/>
    <s v="R"/>
    <s v="MID"/>
    <d v="2018-12-01T00:00:00"/>
    <x v="1"/>
    <d v="2018-11-01T00:00:00"/>
    <n v="37.97"/>
    <n v="-1.98"/>
  </r>
  <r>
    <s v="E"/>
    <s v="R"/>
    <s v="MID"/>
    <d v="2018-12-01T00:00:00"/>
    <x v="4"/>
    <d v="2018-11-01T00:00:00"/>
    <n v="36.33"/>
    <n v="3.42"/>
  </r>
  <r>
    <s v="E"/>
    <s v="R"/>
    <s v="MID"/>
    <d v="2018-12-01T00:00:00"/>
    <x v="5"/>
    <d v="2018-11-01T00:00:00"/>
    <n v="1.64"/>
    <n v="0.15"/>
  </r>
  <r>
    <s v="E"/>
    <s v="R"/>
    <s v="MID"/>
    <d v="2018-12-01T00:00:00"/>
    <x v="0"/>
    <d v="2018-05-01T00:00:00"/>
    <n v="20.9"/>
    <n v="1.0900000000000001"/>
  </r>
  <r>
    <s v="E"/>
    <s v="R"/>
    <s v="MID"/>
    <d v="2018-12-01T00:00:00"/>
    <x v="12"/>
    <d v="2018-05-01T00:00:00"/>
    <n v="20"/>
    <n v="1.88"/>
  </r>
  <r>
    <s v="E"/>
    <s v="R"/>
    <s v="MID"/>
    <d v="2018-12-01T00:00:00"/>
    <x v="13"/>
    <d v="2018-05-01T00:00:00"/>
    <n v="0.9"/>
    <n v="0.08"/>
  </r>
  <r>
    <s v="E"/>
    <s v="R"/>
    <s v="MID"/>
    <d v="2018-12-01T00:00:00"/>
    <x v="1"/>
    <d v="2018-05-01T00:00:00"/>
    <n v="20.9"/>
    <n v="-1.0900000000000001"/>
  </r>
  <r>
    <s v="E"/>
    <s v="C"/>
    <s v="ON"/>
    <d v="2018-12-01T00:00:00"/>
    <x v="1"/>
    <d v="2018-11-01T00:00:00"/>
    <n v="18444.830000000002"/>
    <n v="-1309.5899999999999"/>
  </r>
  <r>
    <s v="E"/>
    <s v="C"/>
    <s v="ON"/>
    <d v="2018-12-01T00:00:00"/>
    <x v="0"/>
    <d v="2018-11-01T00:00:00"/>
    <n v="18444.830000000002"/>
    <n v="1309.5899999999999"/>
  </r>
  <r>
    <s v="E"/>
    <s v="C"/>
    <s v="ON"/>
    <d v="2018-12-01T00:00:00"/>
    <x v="2"/>
    <d v="2018-11-01T00:00:00"/>
    <n v="17648.87"/>
    <n v="2329.64"/>
  </r>
  <r>
    <s v="E"/>
    <s v="C"/>
    <s v="ON"/>
    <d v="2018-12-01T00:00:00"/>
    <x v="3"/>
    <d v="2018-11-01T00:00:00"/>
    <n v="795.96"/>
    <n v="105.08"/>
  </r>
  <r>
    <s v="E"/>
    <s v="C"/>
    <s v="ON"/>
    <d v="2018-12-01T00:00:00"/>
    <x v="0"/>
    <d v="2018-05-01T00:00:00"/>
    <n v="1977.35"/>
    <n v="140.4"/>
  </r>
  <r>
    <s v="E"/>
    <s v="C"/>
    <s v="ON"/>
    <d v="2018-12-01T00:00:00"/>
    <x v="1"/>
    <d v="2018-05-01T00:00:00"/>
    <n v="1977.35"/>
    <n v="-140.4"/>
  </r>
  <r>
    <s v="E"/>
    <s v="C"/>
    <s v="ON"/>
    <d v="2018-12-01T00:00:00"/>
    <x v="8"/>
    <d v="2018-05-01T00:00:00"/>
    <n v="1892"/>
    <n v="249.74"/>
  </r>
  <r>
    <s v="E"/>
    <s v="C"/>
    <s v="ON"/>
    <d v="2018-12-01T00:00:00"/>
    <x v="9"/>
    <d v="2018-05-01T00:00:00"/>
    <n v="85.35"/>
    <n v="11.28"/>
  </r>
  <r>
    <s v="E"/>
    <s v="C"/>
    <s v="OFF"/>
    <d v="2018-12-01T00:00:00"/>
    <x v="0"/>
    <d v="2018-11-01T00:00:00"/>
    <n v="42495.87"/>
    <n v="1487.32"/>
  </r>
  <r>
    <s v="E"/>
    <s v="C"/>
    <s v="OFF"/>
    <d v="2018-12-01T00:00:00"/>
    <x v="1"/>
    <d v="2018-11-01T00:00:00"/>
    <n v="42495.87"/>
    <n v="-1487.32"/>
  </r>
  <r>
    <s v="E"/>
    <s v="C"/>
    <s v="OFF"/>
    <d v="2018-12-01T00:00:00"/>
    <x v="6"/>
    <d v="2018-11-01T00:00:00"/>
    <n v="40662"/>
    <n v="2643.01"/>
  </r>
  <r>
    <s v="E"/>
    <s v="C"/>
    <s v="OFF"/>
    <d v="2018-12-01T00:00:00"/>
    <x v="7"/>
    <d v="2018-11-01T00:00:00"/>
    <n v="1833.87"/>
    <n v="119.22"/>
  </r>
  <r>
    <s v="E"/>
    <s v="C"/>
    <s v="OFF"/>
    <d v="2018-12-01T00:00:00"/>
    <x v="0"/>
    <d v="2018-05-01T00:00:00"/>
    <n v="4555.63"/>
    <n v="159.6"/>
  </r>
  <r>
    <s v="E"/>
    <s v="C"/>
    <s v="OFF"/>
    <d v="2018-12-01T00:00:00"/>
    <x v="10"/>
    <d v="2018-05-01T00:00:00"/>
    <n v="4359"/>
    <n v="283.47000000000003"/>
  </r>
  <r>
    <s v="E"/>
    <s v="C"/>
    <s v="OFF"/>
    <d v="2018-12-01T00:00:00"/>
    <x v="11"/>
    <d v="2018-05-01T00:00:00"/>
    <n v="196.63"/>
    <n v="12.78"/>
  </r>
  <r>
    <s v="E"/>
    <s v="C"/>
    <s v="OFF"/>
    <d v="2018-12-01T00:00:00"/>
    <x v="1"/>
    <d v="2018-05-01T00:00:00"/>
    <n v="4555.63"/>
    <n v="-159.6"/>
  </r>
  <r>
    <s v="E"/>
    <s v="C"/>
    <s v="MID"/>
    <d v="2018-12-01T00:00:00"/>
    <x v="1"/>
    <d v="2018-11-01T00:00:00"/>
    <n v="20264.96"/>
    <n v="-1053.75"/>
  </r>
  <r>
    <s v="E"/>
    <s v="C"/>
    <s v="MID"/>
    <d v="2018-12-01T00:00:00"/>
    <x v="4"/>
    <d v="2018-11-01T00:00:00"/>
    <n v="19390.46"/>
    <n v="1822.69"/>
  </r>
  <r>
    <s v="E"/>
    <s v="C"/>
    <s v="MID"/>
    <d v="2018-12-01T00:00:00"/>
    <x v="5"/>
    <d v="2018-11-01T00:00:00"/>
    <n v="874.5"/>
    <n v="82.21"/>
  </r>
  <r>
    <s v="E"/>
    <s v="C"/>
    <s v="MID"/>
    <d v="2018-12-01T00:00:00"/>
    <x v="0"/>
    <d v="2018-11-01T00:00:00"/>
    <n v="20264.96"/>
    <n v="1053.75"/>
  </r>
  <r>
    <s v="E"/>
    <s v="C"/>
    <s v="MID"/>
    <d v="2018-12-01T00:00:00"/>
    <x v="1"/>
    <d v="2018-05-01T00:00:00"/>
    <n v="2170.69"/>
    <n v="-112.87"/>
  </r>
  <r>
    <s v="E"/>
    <s v="C"/>
    <s v="MID"/>
    <d v="2018-12-01T00:00:00"/>
    <x v="0"/>
    <d v="2018-05-01T00:00:00"/>
    <n v="2170.69"/>
    <n v="112.87"/>
  </r>
  <r>
    <s v="E"/>
    <s v="C"/>
    <s v="MID"/>
    <d v="2018-12-01T00:00:00"/>
    <x v="12"/>
    <d v="2018-05-01T00:00:00"/>
    <n v="2077"/>
    <n v="195.25"/>
  </r>
  <r>
    <s v="E"/>
    <s v="C"/>
    <s v="MID"/>
    <d v="2018-12-01T00:00:00"/>
    <x v="13"/>
    <d v="2018-05-01T00:00:00"/>
    <n v="93.69"/>
    <n v="8.8000000000000007"/>
  </r>
  <r>
    <s v="E"/>
    <s v="C"/>
    <s v="ON"/>
    <d v="2018-12-01T00:00:00"/>
    <x v="1"/>
    <d v="2018-11-01T00:00:00"/>
    <n v="2215.19"/>
    <n v="-157.29"/>
  </r>
  <r>
    <s v="E"/>
    <s v="C"/>
    <s v="ON"/>
    <d v="2018-12-01T00:00:00"/>
    <x v="2"/>
    <d v="2018-11-01T00:00:00"/>
    <n v="2119.61"/>
    <n v="279.77999999999997"/>
  </r>
  <r>
    <s v="E"/>
    <s v="C"/>
    <s v="ON"/>
    <d v="2018-12-01T00:00:00"/>
    <x v="3"/>
    <d v="2018-11-01T00:00:00"/>
    <n v="95.58"/>
    <n v="12.62"/>
  </r>
  <r>
    <s v="E"/>
    <s v="C"/>
    <s v="ON"/>
    <d v="2018-12-01T00:00:00"/>
    <x v="0"/>
    <d v="2018-11-01T00:00:00"/>
    <n v="2215.19"/>
    <n v="157.29"/>
  </r>
  <r>
    <s v="E"/>
    <s v="C"/>
    <s v="ON"/>
    <d v="2018-12-01T00:00:00"/>
    <x v="0"/>
    <d v="2018-05-01T00:00:00"/>
    <n v="109.74"/>
    <n v="7.8"/>
  </r>
  <r>
    <s v="E"/>
    <s v="C"/>
    <s v="ON"/>
    <d v="2018-12-01T00:00:00"/>
    <x v="8"/>
    <d v="2018-05-01T00:00:00"/>
    <n v="105"/>
    <n v="13.86"/>
  </r>
  <r>
    <s v="E"/>
    <s v="C"/>
    <s v="ON"/>
    <d v="2018-12-01T00:00:00"/>
    <x v="9"/>
    <d v="2018-05-01T00:00:00"/>
    <n v="4.74"/>
    <n v="0.63"/>
  </r>
  <r>
    <s v="E"/>
    <s v="C"/>
    <s v="ON"/>
    <d v="2018-12-01T00:00:00"/>
    <x v="1"/>
    <d v="2018-05-01T00:00:00"/>
    <n v="109.74"/>
    <n v="-7.8"/>
  </r>
  <r>
    <s v="E"/>
    <s v="C"/>
    <s v="OFF"/>
    <d v="2018-12-01T00:00:00"/>
    <x v="0"/>
    <d v="2018-11-01T00:00:00"/>
    <n v="4018.9"/>
    <n v="140.66999999999999"/>
  </r>
  <r>
    <s v="E"/>
    <s v="C"/>
    <s v="OFF"/>
    <d v="2018-12-01T00:00:00"/>
    <x v="1"/>
    <d v="2018-11-01T00:00:00"/>
    <n v="4018.9"/>
    <n v="-140.66999999999999"/>
  </r>
  <r>
    <s v="E"/>
    <s v="C"/>
    <s v="OFF"/>
    <d v="2018-12-01T00:00:00"/>
    <x v="6"/>
    <d v="2018-11-01T00:00:00"/>
    <n v="3845.46"/>
    <n v="249.95"/>
  </r>
  <r>
    <s v="E"/>
    <s v="C"/>
    <s v="OFF"/>
    <d v="2018-12-01T00:00:00"/>
    <x v="7"/>
    <d v="2018-11-01T00:00:00"/>
    <n v="173.44"/>
    <n v="11.27"/>
  </r>
  <r>
    <s v="E"/>
    <s v="C"/>
    <s v="OFF"/>
    <d v="2018-12-01T00:00:00"/>
    <x v="0"/>
    <d v="2018-05-01T00:00:00"/>
    <n v="259.18"/>
    <n v="9.07"/>
  </r>
  <r>
    <s v="E"/>
    <s v="C"/>
    <s v="OFF"/>
    <d v="2018-12-01T00:00:00"/>
    <x v="1"/>
    <d v="2018-05-01T00:00:00"/>
    <n v="259.18"/>
    <n v="-9.07"/>
  </r>
  <r>
    <s v="E"/>
    <s v="C"/>
    <s v="OFF"/>
    <d v="2018-12-01T00:00:00"/>
    <x v="10"/>
    <d v="2018-05-01T00:00:00"/>
    <n v="248"/>
    <n v="16.12"/>
  </r>
  <r>
    <s v="E"/>
    <s v="C"/>
    <s v="OFF"/>
    <d v="2018-12-01T00:00:00"/>
    <x v="11"/>
    <d v="2018-05-01T00:00:00"/>
    <n v="11.18"/>
    <n v="0.73"/>
  </r>
  <r>
    <s v="E"/>
    <s v="C"/>
    <s v="MID"/>
    <d v="2018-12-01T00:00:00"/>
    <x v="0"/>
    <d v="2018-11-01T00:00:00"/>
    <n v="2676.42"/>
    <n v="139.16999999999999"/>
  </r>
  <r>
    <s v="E"/>
    <s v="C"/>
    <s v="MID"/>
    <d v="2018-12-01T00:00:00"/>
    <x v="4"/>
    <d v="2018-11-01T00:00:00"/>
    <n v="2560.92"/>
    <n v="240.73"/>
  </r>
  <r>
    <s v="E"/>
    <s v="C"/>
    <s v="MID"/>
    <d v="2018-12-01T00:00:00"/>
    <x v="5"/>
    <d v="2018-11-01T00:00:00"/>
    <n v="115.5"/>
    <n v="10.85"/>
  </r>
  <r>
    <s v="E"/>
    <s v="C"/>
    <s v="MID"/>
    <d v="2018-12-01T00:00:00"/>
    <x v="1"/>
    <d v="2018-11-01T00:00:00"/>
    <n v="2676.42"/>
    <n v="-139.16999999999999"/>
  </r>
  <r>
    <s v="E"/>
    <s v="C"/>
    <s v="MID"/>
    <d v="2018-12-01T00:00:00"/>
    <x v="12"/>
    <d v="2018-05-01T00:00:00"/>
    <n v="100"/>
    <n v="9.4"/>
  </r>
  <r>
    <s v="E"/>
    <s v="C"/>
    <s v="MID"/>
    <d v="2018-12-01T00:00:00"/>
    <x v="13"/>
    <d v="2018-05-01T00:00:00"/>
    <n v="4.51"/>
    <n v="0.42"/>
  </r>
  <r>
    <s v="E"/>
    <s v="C"/>
    <s v="MID"/>
    <d v="2018-12-01T00:00:00"/>
    <x v="1"/>
    <d v="2018-05-01T00:00:00"/>
    <n v="104.51"/>
    <n v="-5.43"/>
  </r>
  <r>
    <s v="E"/>
    <s v="C"/>
    <s v="MID"/>
    <d v="2018-12-01T00:00:00"/>
    <x v="0"/>
    <d v="2018-05-01T00:00:00"/>
    <n v="104.51"/>
    <n v="5.43"/>
  </r>
  <r>
    <s v="E"/>
    <s v="C"/>
    <s v="ON"/>
    <d v="2018-12-01T00:00:00"/>
    <x v="1"/>
    <d v="2018-05-01T00:00:00"/>
    <n v="0"/>
    <n v="0"/>
  </r>
  <r>
    <s v="E"/>
    <s v="C"/>
    <s v="ON"/>
    <d v="2018-12-01T00:00:00"/>
    <x v="0"/>
    <d v="2018-05-01T00:00:00"/>
    <n v="0"/>
    <n v="0"/>
  </r>
  <r>
    <s v="E"/>
    <s v="C"/>
    <s v="ON"/>
    <d v="2018-12-01T00:00:00"/>
    <x v="8"/>
    <d v="2018-05-01T00:00:00"/>
    <n v="0"/>
    <n v="0"/>
  </r>
  <r>
    <s v="E"/>
    <s v="C"/>
    <s v="ON"/>
    <d v="2018-12-01T00:00:00"/>
    <x v="9"/>
    <d v="2018-05-01T00:00:00"/>
    <n v="0"/>
    <n v="0"/>
  </r>
  <r>
    <s v="E"/>
    <s v="C"/>
    <s v="OFF"/>
    <d v="2018-12-01T00:00:00"/>
    <x v="0"/>
    <d v="2018-05-01T00:00:00"/>
    <n v="3.14"/>
    <n v="0.11"/>
  </r>
  <r>
    <s v="E"/>
    <s v="C"/>
    <s v="OFF"/>
    <d v="2018-12-01T00:00:00"/>
    <x v="10"/>
    <d v="2018-05-01T00:00:00"/>
    <n v="3"/>
    <n v="0.2"/>
  </r>
  <r>
    <s v="E"/>
    <s v="C"/>
    <s v="OFF"/>
    <d v="2018-12-01T00:00:00"/>
    <x v="11"/>
    <d v="2018-05-01T00:00:00"/>
    <n v="0.14000000000000001"/>
    <n v="0.01"/>
  </r>
  <r>
    <s v="E"/>
    <s v="C"/>
    <s v="OFF"/>
    <d v="2018-12-01T00:00:00"/>
    <x v="1"/>
    <d v="2018-05-01T00:00:00"/>
    <n v="3.14"/>
    <n v="-0.11"/>
  </r>
  <r>
    <s v="E"/>
    <s v="C"/>
    <s v="MID"/>
    <d v="2018-12-01T00:00:00"/>
    <x v="1"/>
    <d v="2018-05-01T00:00:00"/>
    <n v="0"/>
    <n v="0"/>
  </r>
  <r>
    <s v="E"/>
    <s v="C"/>
    <s v="MID"/>
    <d v="2018-12-01T00:00:00"/>
    <x v="12"/>
    <d v="2018-05-01T00:00:00"/>
    <n v="0"/>
    <n v="0"/>
  </r>
  <r>
    <s v="E"/>
    <s v="C"/>
    <s v="MID"/>
    <d v="2018-12-01T00:00:00"/>
    <x v="13"/>
    <d v="2018-05-01T00:00:00"/>
    <n v="0"/>
    <n v="0"/>
  </r>
  <r>
    <s v="E"/>
    <s v="C"/>
    <s v="MID"/>
    <d v="2018-12-01T00:00:00"/>
    <x v="0"/>
    <d v="2018-05-01T00:00:00"/>
    <n v="0"/>
    <n v="0"/>
  </r>
  <r>
    <s v="E"/>
    <s v="R"/>
    <s v="ON"/>
    <d v="2018-12-01T00:00:00"/>
    <x v="0"/>
    <d v="2018-11-01T00:00:00"/>
    <n v="132348.23000000001"/>
    <n v="9396.64"/>
  </r>
  <r>
    <s v="E"/>
    <s v="R"/>
    <s v="ON"/>
    <d v="2018-12-01T00:00:00"/>
    <x v="1"/>
    <d v="2018-11-01T00:00:00"/>
    <n v="132348.23000000001"/>
    <n v="-9396.64"/>
  </r>
  <r>
    <s v="E"/>
    <s v="R"/>
    <s v="ON"/>
    <d v="2018-12-01T00:00:00"/>
    <x v="2"/>
    <d v="2018-11-01T00:00:00"/>
    <n v="126636.93"/>
    <n v="16716.14"/>
  </r>
  <r>
    <s v="E"/>
    <s v="R"/>
    <s v="ON"/>
    <d v="2018-12-01T00:00:00"/>
    <x v="3"/>
    <d v="2018-11-01T00:00:00"/>
    <n v="5711.3"/>
    <n v="753.85"/>
  </r>
  <r>
    <s v="E"/>
    <s v="R"/>
    <s v="ON"/>
    <d v="2018-12-01T00:00:00"/>
    <x v="0"/>
    <d v="2018-05-01T00:00:00"/>
    <n v="171.3"/>
    <n v="12.16"/>
  </r>
  <r>
    <s v="E"/>
    <s v="R"/>
    <s v="ON"/>
    <d v="2018-12-01T00:00:00"/>
    <x v="8"/>
    <d v="2018-05-01T00:00:00"/>
    <n v="163.91"/>
    <n v="21.63"/>
  </r>
  <r>
    <s v="E"/>
    <s v="R"/>
    <s v="ON"/>
    <d v="2018-12-01T00:00:00"/>
    <x v="9"/>
    <d v="2018-05-01T00:00:00"/>
    <n v="7.39"/>
    <n v="0.98"/>
  </r>
  <r>
    <s v="E"/>
    <s v="R"/>
    <s v="ON"/>
    <d v="2018-12-01T00:00:00"/>
    <x v="1"/>
    <d v="2018-05-01T00:00:00"/>
    <n v="171.3"/>
    <n v="-12.16"/>
  </r>
  <r>
    <s v="E"/>
    <s v="R"/>
    <s v="OFF"/>
    <d v="2018-12-01T00:00:00"/>
    <x v="6"/>
    <d v="2018-11-01T00:00:00"/>
    <n v="415230.49"/>
    <n v="26989.98"/>
  </r>
  <r>
    <s v="E"/>
    <s v="R"/>
    <s v="OFF"/>
    <d v="2018-12-01T00:00:00"/>
    <x v="7"/>
    <d v="2018-11-01T00:00:00"/>
    <n v="18726.82"/>
    <n v="1217.28"/>
  </r>
  <r>
    <s v="E"/>
    <s v="R"/>
    <s v="OFF"/>
    <d v="2018-12-01T00:00:00"/>
    <x v="0"/>
    <d v="2018-11-01T00:00:00"/>
    <n v="433957.31"/>
    <n v="15188.59"/>
  </r>
  <r>
    <s v="E"/>
    <s v="R"/>
    <s v="OFF"/>
    <d v="2018-12-01T00:00:00"/>
    <x v="1"/>
    <d v="2018-11-01T00:00:00"/>
    <n v="433957.31"/>
    <n v="-15188.59"/>
  </r>
  <r>
    <s v="E"/>
    <s v="R"/>
    <s v="OFF"/>
    <d v="2018-12-01T00:00:00"/>
    <x v="10"/>
    <d v="2018-05-01T00:00:00"/>
    <n v="621.29999999999995"/>
    <n v="40.4"/>
  </r>
  <r>
    <s v="E"/>
    <s v="R"/>
    <s v="OFF"/>
    <d v="2018-12-01T00:00:00"/>
    <x v="11"/>
    <d v="2018-05-01T00:00:00"/>
    <n v="28.03"/>
    <n v="1.82"/>
  </r>
  <r>
    <s v="E"/>
    <s v="R"/>
    <s v="OFF"/>
    <d v="2018-12-01T00:00:00"/>
    <x v="1"/>
    <d v="2018-05-01T00:00:00"/>
    <n v="649.33000000000004"/>
    <n v="-22.74"/>
  </r>
  <r>
    <s v="E"/>
    <s v="R"/>
    <s v="OFF"/>
    <d v="2018-12-01T00:00:00"/>
    <x v="0"/>
    <d v="2018-05-01T00:00:00"/>
    <n v="649.33000000000004"/>
    <n v="22.74"/>
  </r>
  <r>
    <s v="E"/>
    <s v="R"/>
    <s v="MID"/>
    <d v="2018-12-01T00:00:00"/>
    <x v="0"/>
    <d v="2018-11-01T00:00:00"/>
    <n v="119667.16"/>
    <n v="6222.63"/>
  </r>
  <r>
    <s v="E"/>
    <s v="R"/>
    <s v="MID"/>
    <d v="2018-12-01T00:00:00"/>
    <x v="1"/>
    <d v="2018-11-01T00:00:00"/>
    <n v="119667.16"/>
    <n v="-6222.63"/>
  </r>
  <r>
    <s v="E"/>
    <s v="R"/>
    <s v="MID"/>
    <d v="2018-12-01T00:00:00"/>
    <x v="4"/>
    <d v="2018-11-01T00:00:00"/>
    <n v="114503.14"/>
    <n v="10763.23"/>
  </r>
  <r>
    <s v="E"/>
    <s v="R"/>
    <s v="MID"/>
    <d v="2018-12-01T00:00:00"/>
    <x v="5"/>
    <d v="2018-11-01T00:00:00"/>
    <n v="5164.0200000000004"/>
    <n v="485.43"/>
  </r>
  <r>
    <s v="E"/>
    <s v="R"/>
    <s v="MID"/>
    <d v="2018-12-01T00:00:00"/>
    <x v="0"/>
    <d v="2018-05-01T00:00:00"/>
    <n v="180.59"/>
    <n v="9.39"/>
  </r>
  <r>
    <s v="E"/>
    <s v="R"/>
    <s v="MID"/>
    <d v="2018-12-01T00:00:00"/>
    <x v="12"/>
    <d v="2018-05-01T00:00:00"/>
    <n v="172.79"/>
    <n v="16.239999999999998"/>
  </r>
  <r>
    <s v="E"/>
    <s v="R"/>
    <s v="MID"/>
    <d v="2018-12-01T00:00:00"/>
    <x v="13"/>
    <d v="2018-05-01T00:00:00"/>
    <n v="7.8"/>
    <n v="0.73"/>
  </r>
  <r>
    <s v="E"/>
    <s v="R"/>
    <s v="MID"/>
    <d v="2018-12-01T00:00:00"/>
    <x v="1"/>
    <d v="2018-05-01T00:00:00"/>
    <n v="180.59"/>
    <n v="-9.39"/>
  </r>
  <r>
    <s v="E"/>
    <s v="R"/>
    <s v="ON"/>
    <d v="2018-12-01T00:00:00"/>
    <x v="2"/>
    <d v="2018-11-01T00:00:00"/>
    <n v="61807.64"/>
    <n v="8158.54"/>
  </r>
  <r>
    <s v="E"/>
    <s v="R"/>
    <s v="ON"/>
    <d v="2018-12-01T00:00:00"/>
    <x v="3"/>
    <d v="2018-11-01T00:00:00"/>
    <n v="2787.49"/>
    <n v="367.93"/>
  </r>
  <r>
    <s v="E"/>
    <s v="R"/>
    <s v="ON"/>
    <d v="2018-12-01T00:00:00"/>
    <x v="1"/>
    <d v="2018-11-01T00:00:00"/>
    <n v="64595.13"/>
    <n v="-4586.18"/>
  </r>
  <r>
    <s v="E"/>
    <s v="R"/>
    <s v="ON"/>
    <d v="2018-12-01T00:00:00"/>
    <x v="0"/>
    <d v="2018-11-01T00:00:00"/>
    <n v="64595.13"/>
    <n v="4586.18"/>
  </r>
  <r>
    <s v="E"/>
    <s v="R"/>
    <s v="OFF"/>
    <d v="2018-12-01T00:00:00"/>
    <x v="0"/>
    <d v="2018-11-01T00:00:00"/>
    <n v="204599.56"/>
    <n v="7160.98"/>
  </r>
  <r>
    <s v="E"/>
    <s v="R"/>
    <s v="OFF"/>
    <d v="2018-12-01T00:00:00"/>
    <x v="1"/>
    <d v="2018-11-01T00:00:00"/>
    <n v="204599.56"/>
    <n v="-7160.98"/>
  </r>
  <r>
    <s v="E"/>
    <s v="R"/>
    <s v="OFF"/>
    <d v="2018-12-01T00:00:00"/>
    <x v="6"/>
    <d v="2018-11-01T00:00:00"/>
    <n v="195770.27"/>
    <n v="12725.14"/>
  </r>
  <r>
    <s v="E"/>
    <s v="R"/>
    <s v="OFF"/>
    <d v="2018-12-01T00:00:00"/>
    <x v="7"/>
    <d v="2018-11-01T00:00:00"/>
    <n v="8829.2900000000009"/>
    <n v="573.82000000000005"/>
  </r>
  <r>
    <s v="E"/>
    <s v="R"/>
    <s v="MID"/>
    <d v="2018-12-01T00:00:00"/>
    <x v="0"/>
    <d v="2018-11-01T00:00:00"/>
    <n v="59801.39"/>
    <n v="3109.59"/>
  </r>
  <r>
    <s v="E"/>
    <s v="R"/>
    <s v="MID"/>
    <d v="2018-12-01T00:00:00"/>
    <x v="4"/>
    <d v="2018-11-01T00:00:00"/>
    <n v="57220.75"/>
    <n v="5378.75"/>
  </r>
  <r>
    <s v="E"/>
    <s v="R"/>
    <s v="MID"/>
    <d v="2018-12-01T00:00:00"/>
    <x v="5"/>
    <d v="2018-11-01T00:00:00"/>
    <n v="2580.64"/>
    <n v="242.64"/>
  </r>
  <r>
    <s v="E"/>
    <s v="R"/>
    <s v="MID"/>
    <d v="2018-12-01T00:00:00"/>
    <x v="1"/>
    <d v="2018-11-01T00:00:00"/>
    <n v="59801.39"/>
    <n v="-3109.59"/>
  </r>
  <r>
    <s v="E"/>
    <s v="R"/>
    <s v="ON"/>
    <d v="2019-02-01T00:00:00"/>
    <x v="0"/>
    <d v="2018-11-01T00:00:00"/>
    <n v="87512.19"/>
    <n v="6213.91"/>
  </r>
  <r>
    <s v="E"/>
    <s v="R"/>
    <s v="ON"/>
    <d v="2019-02-01T00:00:00"/>
    <x v="2"/>
    <d v="2018-11-01T00:00:00"/>
    <n v="84163"/>
    <n v="11109.56"/>
  </r>
  <r>
    <s v="E"/>
    <s v="R"/>
    <s v="ON"/>
    <d v="2019-02-01T00:00:00"/>
    <x v="3"/>
    <d v="2018-11-01T00:00:00"/>
    <n v="3349.19"/>
    <n v="441.96"/>
  </r>
  <r>
    <s v="E"/>
    <s v="R"/>
    <s v="ON"/>
    <d v="2019-02-01T00:00:00"/>
    <x v="1"/>
    <d v="2018-11-01T00:00:00"/>
    <n v="87512.19"/>
    <n v="-6213.91"/>
  </r>
  <r>
    <s v="E"/>
    <s v="R"/>
    <s v="OFF"/>
    <d v="2019-02-01T00:00:00"/>
    <x v="6"/>
    <d v="2018-11-01T00:00:00"/>
    <n v="382250"/>
    <n v="24848.99"/>
  </r>
  <r>
    <s v="E"/>
    <s v="R"/>
    <s v="OFF"/>
    <d v="2019-02-01T00:00:00"/>
    <x v="7"/>
    <d v="2018-11-01T00:00:00"/>
    <n v="15212.22"/>
    <n v="989.08"/>
  </r>
  <r>
    <s v="E"/>
    <s v="R"/>
    <s v="OFF"/>
    <d v="2019-02-01T00:00:00"/>
    <x v="1"/>
    <d v="2018-11-01T00:00:00"/>
    <n v="397462.22"/>
    <n v="-13913.91"/>
  </r>
  <r>
    <s v="E"/>
    <s v="R"/>
    <s v="OFF"/>
    <d v="2019-02-01T00:00:00"/>
    <x v="0"/>
    <d v="2018-11-01T00:00:00"/>
    <n v="397462.22"/>
    <n v="13913.91"/>
  </r>
  <r>
    <s v="E"/>
    <s v="R"/>
    <s v="MID"/>
    <d v="2019-02-01T00:00:00"/>
    <x v="0"/>
    <d v="2018-11-01T00:00:00"/>
    <n v="82181.98"/>
    <n v="4273.42"/>
  </r>
  <r>
    <s v="E"/>
    <s v="R"/>
    <s v="MID"/>
    <d v="2019-02-01T00:00:00"/>
    <x v="4"/>
    <d v="2018-11-01T00:00:00"/>
    <n v="79037"/>
    <n v="7429.53"/>
  </r>
  <r>
    <s v="E"/>
    <s v="R"/>
    <s v="MID"/>
    <d v="2019-02-01T00:00:00"/>
    <x v="5"/>
    <d v="2018-11-01T00:00:00"/>
    <n v="3144.98"/>
    <n v="295.57"/>
  </r>
  <r>
    <s v="E"/>
    <s v="R"/>
    <s v="MID"/>
    <d v="2019-02-01T00:00:00"/>
    <x v="1"/>
    <d v="2018-11-01T00:00:00"/>
    <n v="82181.98"/>
    <n v="-4273.42"/>
  </r>
  <r>
    <s v="E"/>
    <s v="R"/>
    <s v="ON"/>
    <d v="2019-02-01T00:00:00"/>
    <x v="1"/>
    <d v="2018-11-01T00:00:00"/>
    <n v="55736.24"/>
    <n v="-3957.67"/>
  </r>
  <r>
    <s v="E"/>
    <s v="R"/>
    <s v="ON"/>
    <d v="2019-02-01T00:00:00"/>
    <x v="0"/>
    <d v="2018-11-01T00:00:00"/>
    <n v="55736.24"/>
    <n v="3957.67"/>
  </r>
  <r>
    <s v="E"/>
    <s v="R"/>
    <s v="ON"/>
    <d v="2019-02-01T00:00:00"/>
    <x v="2"/>
    <d v="2018-11-01T00:00:00"/>
    <n v="53603"/>
    <n v="7075.68"/>
  </r>
  <r>
    <s v="E"/>
    <s v="R"/>
    <s v="ON"/>
    <d v="2019-02-01T00:00:00"/>
    <x v="3"/>
    <d v="2018-11-01T00:00:00"/>
    <n v="2133.2399999999998"/>
    <n v="281.67"/>
  </r>
  <r>
    <s v="E"/>
    <s v="R"/>
    <s v="OFF"/>
    <d v="2019-02-01T00:00:00"/>
    <x v="6"/>
    <d v="2018-11-01T00:00:00"/>
    <n v="237793"/>
    <n v="15458.33"/>
  </r>
  <r>
    <s v="E"/>
    <s v="R"/>
    <s v="OFF"/>
    <d v="2019-02-01T00:00:00"/>
    <x v="7"/>
    <d v="2018-11-01T00:00:00"/>
    <n v="9463.91"/>
    <n v="615.20000000000005"/>
  </r>
  <r>
    <s v="E"/>
    <s v="R"/>
    <s v="OFF"/>
    <d v="2019-02-01T00:00:00"/>
    <x v="1"/>
    <d v="2018-11-01T00:00:00"/>
    <n v="247256.91"/>
    <n v="-8655.8799999999992"/>
  </r>
  <r>
    <s v="E"/>
    <s v="R"/>
    <s v="OFF"/>
    <d v="2019-02-01T00:00:00"/>
    <x v="0"/>
    <d v="2018-11-01T00:00:00"/>
    <n v="247256.91"/>
    <n v="8655.8799999999992"/>
  </r>
  <r>
    <s v="E"/>
    <s v="R"/>
    <s v="MID"/>
    <d v="2019-02-01T00:00:00"/>
    <x v="0"/>
    <d v="2018-11-01T00:00:00"/>
    <n v="53058.74"/>
    <n v="2759.08"/>
  </r>
  <r>
    <s v="E"/>
    <s v="R"/>
    <s v="MID"/>
    <d v="2019-02-01T00:00:00"/>
    <x v="4"/>
    <d v="2018-11-01T00:00:00"/>
    <n v="51028"/>
    <n v="4796.71"/>
  </r>
  <r>
    <s v="E"/>
    <s v="R"/>
    <s v="MID"/>
    <d v="2019-02-01T00:00:00"/>
    <x v="5"/>
    <d v="2018-11-01T00:00:00"/>
    <n v="2030.74"/>
    <n v="190.95"/>
  </r>
  <r>
    <s v="E"/>
    <s v="R"/>
    <s v="MID"/>
    <d v="2019-02-01T00:00:00"/>
    <x v="1"/>
    <d v="2018-11-01T00:00:00"/>
    <n v="53058.74"/>
    <n v="-2759.08"/>
  </r>
  <r>
    <s v="E"/>
    <s v="C"/>
    <s v="ON"/>
    <d v="2019-02-01T00:00:00"/>
    <x v="1"/>
    <d v="2018-11-01T00:00:00"/>
    <n v="119.58"/>
    <n v="-8.49"/>
  </r>
  <r>
    <s v="E"/>
    <s v="C"/>
    <s v="ON"/>
    <d v="2019-02-01T00:00:00"/>
    <x v="0"/>
    <d v="2018-11-01T00:00:00"/>
    <n v="119.58"/>
    <n v="8.49"/>
  </r>
  <r>
    <s v="E"/>
    <s v="C"/>
    <s v="ON"/>
    <d v="2019-02-01T00:00:00"/>
    <x v="2"/>
    <d v="2018-11-01T00:00:00"/>
    <n v="115"/>
    <n v="15.17"/>
  </r>
  <r>
    <s v="E"/>
    <s v="C"/>
    <s v="ON"/>
    <d v="2019-02-01T00:00:00"/>
    <x v="3"/>
    <d v="2018-11-01T00:00:00"/>
    <n v="4.58"/>
    <n v="0.6"/>
  </r>
  <r>
    <s v="E"/>
    <s v="C"/>
    <s v="OFF"/>
    <d v="2019-02-01T00:00:00"/>
    <x v="6"/>
    <d v="2018-11-01T00:00:00"/>
    <n v="549"/>
    <n v="35.69"/>
  </r>
  <r>
    <s v="E"/>
    <s v="C"/>
    <s v="MID"/>
    <d v="2018-08-01T00:00:00"/>
    <x v="13"/>
    <d v="2018-05-01T00:00:00"/>
    <n v="0.44"/>
    <n v="0.04"/>
  </r>
  <r>
    <s v="E"/>
    <s v="C"/>
    <s v="MID"/>
    <d v="2018-08-01T00:00:00"/>
    <x v="0"/>
    <d v="2018-05-01T00:00:00"/>
    <n v="10.119999999999999"/>
    <n v="0.52"/>
  </r>
  <r>
    <s v="E"/>
    <s v="C"/>
    <s v="ON"/>
    <d v="2018-08-01T00:00:00"/>
    <x v="1"/>
    <d v="2018-05-01T00:00:00"/>
    <n v="82037.62"/>
    <n v="-5824.67"/>
  </r>
  <r>
    <s v="E"/>
    <s v="C"/>
    <s v="ON"/>
    <d v="2018-08-01T00:00:00"/>
    <x v="8"/>
    <d v="2018-05-01T00:00:00"/>
    <n v="78497.36"/>
    <n v="10361.68"/>
  </r>
  <r>
    <s v="E"/>
    <s v="C"/>
    <s v="ON"/>
    <d v="2018-08-01T00:00:00"/>
    <x v="9"/>
    <d v="2018-05-01T00:00:00"/>
    <n v="3540.26"/>
    <n v="467.31"/>
  </r>
  <r>
    <s v="E"/>
    <s v="C"/>
    <s v="ON"/>
    <d v="2018-08-01T00:00:00"/>
    <x v="0"/>
    <d v="2018-05-01T00:00:00"/>
    <n v="82037.62"/>
    <n v="5824.67"/>
  </r>
  <r>
    <s v="E"/>
    <s v="C"/>
    <s v="OFF"/>
    <d v="2018-08-01T00:00:00"/>
    <x v="1"/>
    <d v="2018-05-01T00:00:00"/>
    <n v="173551.2"/>
    <n v="-6074.32"/>
  </r>
  <r>
    <s v="E"/>
    <s v="C"/>
    <s v="OFF"/>
    <d v="2018-08-01T00:00:00"/>
    <x v="10"/>
    <d v="2018-05-01T00:00:00"/>
    <n v="166061.82"/>
    <n v="10794.06"/>
  </r>
  <r>
    <s v="E"/>
    <s v="C"/>
    <s v="OFF"/>
    <d v="2018-08-01T00:00:00"/>
    <x v="11"/>
    <d v="2018-05-01T00:00:00"/>
    <n v="7489.38"/>
    <n v="486.83"/>
  </r>
  <r>
    <s v="E"/>
    <s v="C"/>
    <s v="OFF"/>
    <d v="2018-08-01T00:00:00"/>
    <x v="0"/>
    <d v="2018-05-01T00:00:00"/>
    <n v="173551.2"/>
    <n v="6074.32"/>
  </r>
  <r>
    <s v="E"/>
    <s v="C"/>
    <s v="MID"/>
    <d v="2018-08-01T00:00:00"/>
    <x v="1"/>
    <d v="2018-05-01T00:00:00"/>
    <n v="66263.69"/>
    <n v="-3445.7"/>
  </r>
  <r>
    <s v="E"/>
    <s v="C"/>
    <s v="MID"/>
    <d v="2018-08-01T00:00:00"/>
    <x v="12"/>
    <d v="2018-05-01T00:00:00"/>
    <n v="63404.09"/>
    <n v="5960.01"/>
  </r>
  <r>
    <s v="E"/>
    <s v="C"/>
    <s v="MID"/>
    <d v="2018-08-01T00:00:00"/>
    <x v="13"/>
    <d v="2018-05-01T00:00:00"/>
    <n v="2859.6"/>
    <n v="268.81"/>
  </r>
  <r>
    <s v="E"/>
    <s v="C"/>
    <s v="MID"/>
    <d v="2018-08-01T00:00:00"/>
    <x v="0"/>
    <d v="2018-05-01T00:00:00"/>
    <n v="66263.69"/>
    <n v="3445.7"/>
  </r>
  <r>
    <s v="E"/>
    <s v="C"/>
    <s v="ON"/>
    <d v="2019-07-01T00:00:00"/>
    <x v="1"/>
    <d v="2018-11-01T00:00:00"/>
    <n v="1156.48"/>
    <n v="-82.12"/>
  </r>
  <r>
    <s v="E"/>
    <s v="C"/>
    <s v="ON"/>
    <d v="2019-07-01T00:00:00"/>
    <x v="2"/>
    <d v="2018-11-01T00:00:00"/>
    <n v="1108.49"/>
    <n v="146.32"/>
  </r>
  <r>
    <s v="E"/>
    <s v="C"/>
    <s v="ON"/>
    <d v="2019-07-01T00:00:00"/>
    <x v="3"/>
    <d v="2018-11-01T00:00:00"/>
    <n v="47.99"/>
    <n v="6.33"/>
  </r>
  <r>
    <s v="E"/>
    <s v="C"/>
    <s v="ON"/>
    <d v="2019-07-01T00:00:00"/>
    <x v="0"/>
    <d v="2018-11-01T00:00:00"/>
    <n v="1156.48"/>
    <n v="82.12"/>
  </r>
  <r>
    <s v="E"/>
    <s v="C"/>
    <s v="OFF"/>
    <d v="2019-07-01T00:00:00"/>
    <x v="1"/>
    <d v="2018-11-01T00:00:00"/>
    <n v="2981.61"/>
    <n v="-104.36"/>
  </r>
  <r>
    <s v="E"/>
    <s v="C"/>
    <s v="OFF"/>
    <d v="2019-07-01T00:00:00"/>
    <x v="6"/>
    <d v="2018-11-01T00:00:00"/>
    <n v="2858.41"/>
    <n v="185.81"/>
  </r>
  <r>
    <s v="E"/>
    <s v="C"/>
    <s v="OFF"/>
    <d v="2019-07-01T00:00:00"/>
    <x v="7"/>
    <d v="2018-11-01T00:00:00"/>
    <n v="123.2"/>
    <n v="8"/>
  </r>
  <r>
    <s v="E"/>
    <s v="C"/>
    <s v="OFF"/>
    <d v="2019-07-01T00:00:00"/>
    <x v="0"/>
    <d v="2018-11-01T00:00:00"/>
    <n v="2981.61"/>
    <n v="104.36"/>
  </r>
  <r>
    <s v="E"/>
    <s v="C"/>
    <s v="MID"/>
    <d v="2019-07-01T00:00:00"/>
    <x v="1"/>
    <d v="2018-11-01T00:00:00"/>
    <n v="1222.8"/>
    <n v="-63.58"/>
  </r>
  <r>
    <s v="E"/>
    <s v="C"/>
    <s v="MID"/>
    <d v="2019-07-01T00:00:00"/>
    <x v="4"/>
    <d v="2018-11-01T00:00:00"/>
    <n v="1172.1099999999999"/>
    <n v="110.18"/>
  </r>
  <r>
    <s v="E"/>
    <s v="C"/>
    <s v="MID"/>
    <d v="2019-07-01T00:00:00"/>
    <x v="5"/>
    <d v="2018-11-01T00:00:00"/>
    <n v="50.69"/>
    <n v="4.76"/>
  </r>
  <r>
    <s v="E"/>
    <s v="C"/>
    <s v="MID"/>
    <d v="2019-07-01T00:00:00"/>
    <x v="0"/>
    <d v="2018-11-01T00:00:00"/>
    <n v="1222.8"/>
    <n v="63.58"/>
  </r>
  <r>
    <s v="E"/>
    <s v="R"/>
    <s v="ON"/>
    <d v="2019-01-01T00:00:00"/>
    <x v="1"/>
    <d v="2018-11-01T00:00:00"/>
    <n v="219.65"/>
    <n v="-15.59"/>
  </r>
  <r>
    <s v="E"/>
    <s v="R"/>
    <s v="ON"/>
    <d v="2019-01-01T00:00:00"/>
    <x v="0"/>
    <d v="2018-11-01T00:00:00"/>
    <n v="219.65"/>
    <n v="15.59"/>
  </r>
  <r>
    <s v="E"/>
    <s v="R"/>
    <s v="ON"/>
    <d v="2019-01-01T00:00:00"/>
    <x v="2"/>
    <d v="2018-11-01T00:00:00"/>
    <n v="211"/>
    <n v="27.85"/>
  </r>
  <r>
    <s v="E"/>
    <s v="R"/>
    <s v="ON"/>
    <d v="2019-01-01T00:00:00"/>
    <x v="3"/>
    <d v="2018-11-01T00:00:00"/>
    <n v="8.65"/>
    <n v="1.1399999999999999"/>
  </r>
  <r>
    <s v="E"/>
    <s v="R"/>
    <s v="OFF"/>
    <d v="2019-01-01T00:00:00"/>
    <x v="6"/>
    <d v="2018-11-01T00:00:00"/>
    <n v="561"/>
    <n v="36.47"/>
  </r>
  <r>
    <s v="E"/>
    <s v="R"/>
    <s v="OFF"/>
    <d v="2019-01-01T00:00:00"/>
    <x v="7"/>
    <d v="2018-11-01T00:00:00"/>
    <n v="23"/>
    <n v="1.5"/>
  </r>
  <r>
    <s v="E"/>
    <s v="R"/>
    <s v="OFF"/>
    <d v="2019-01-01T00:00:00"/>
    <x v="1"/>
    <d v="2018-11-01T00:00:00"/>
    <n v="584"/>
    <n v="-20.45"/>
  </r>
  <r>
    <s v="E"/>
    <s v="R"/>
    <s v="OFF"/>
    <d v="2019-01-01T00:00:00"/>
    <x v="0"/>
    <d v="2018-11-01T00:00:00"/>
    <n v="584"/>
    <n v="20.45"/>
  </r>
  <r>
    <s v="E"/>
    <s v="R"/>
    <s v="MID"/>
    <d v="2019-01-01T00:00:00"/>
    <x v="0"/>
    <d v="2018-11-01T00:00:00"/>
    <n v="198.83"/>
    <n v="10.34"/>
  </r>
  <r>
    <s v="E"/>
    <s v="R"/>
    <s v="MID"/>
    <d v="2019-01-01T00:00:00"/>
    <x v="4"/>
    <d v="2018-11-01T00:00:00"/>
    <n v="191"/>
    <n v="17.95"/>
  </r>
  <r>
    <s v="E"/>
    <s v="R"/>
    <s v="MID"/>
    <d v="2019-01-01T00:00:00"/>
    <x v="5"/>
    <d v="2018-11-01T00:00:00"/>
    <n v="7.83"/>
    <n v="0.74"/>
  </r>
  <r>
    <s v="E"/>
    <s v="R"/>
    <s v="MID"/>
    <d v="2019-01-01T00:00:00"/>
    <x v="1"/>
    <d v="2018-11-01T00:00:00"/>
    <n v="198.83"/>
    <n v="-10.34"/>
  </r>
  <r>
    <s v="E"/>
    <s v="R"/>
    <s v="ON"/>
    <d v="2019-02-01T00:00:00"/>
    <x v="1"/>
    <d v="2018-11-01T00:00:00"/>
    <n v="43114.720000000001"/>
    <n v="-3061.7"/>
  </r>
  <r>
    <s v="E"/>
    <s v="R"/>
    <s v="ON"/>
    <d v="2019-02-01T00:00:00"/>
    <x v="0"/>
    <d v="2018-11-01T00:00:00"/>
    <n v="43114.720000000001"/>
    <n v="3061.7"/>
  </r>
  <r>
    <s v="E"/>
    <s v="R"/>
    <s v="ON"/>
    <d v="2019-02-01T00:00:00"/>
    <x v="2"/>
    <d v="2018-11-01T00:00:00"/>
    <n v="41512"/>
    <n v="5479.56"/>
  </r>
  <r>
    <s v="E"/>
    <s v="R"/>
    <s v="ON"/>
    <d v="2019-02-01T00:00:00"/>
    <x v="3"/>
    <d v="2018-11-01T00:00:00"/>
    <n v="1602.72"/>
    <n v="211.66"/>
  </r>
  <r>
    <s v="E"/>
    <s v="R"/>
    <s v="OFF"/>
    <d v="2019-02-01T00:00:00"/>
    <x v="6"/>
    <d v="2018-11-01T00:00:00"/>
    <n v="160057"/>
    <n v="10405.530000000001"/>
  </r>
  <r>
    <s v="E"/>
    <s v="R"/>
    <s v="OFF"/>
    <d v="2019-02-01T00:00:00"/>
    <x v="7"/>
    <d v="2018-11-01T00:00:00"/>
    <n v="6179.57"/>
    <n v="401.64"/>
  </r>
  <r>
    <s v="E"/>
    <s v="R"/>
    <s v="OFF"/>
    <d v="2019-02-01T00:00:00"/>
    <x v="1"/>
    <d v="2018-11-01T00:00:00"/>
    <n v="166236.57"/>
    <n v="-5820.07"/>
  </r>
  <r>
    <s v="E"/>
    <s v="R"/>
    <s v="OFF"/>
    <d v="2019-02-01T00:00:00"/>
    <x v="0"/>
    <d v="2018-11-01T00:00:00"/>
    <n v="166236.57"/>
    <n v="5820.07"/>
  </r>
  <r>
    <s v="E"/>
    <s v="R"/>
    <s v="MID"/>
    <d v="2019-02-01T00:00:00"/>
    <x v="0"/>
    <d v="2018-11-01T00:00:00"/>
    <n v="39958.519999999997"/>
    <n v="2077.62"/>
  </r>
  <r>
    <s v="E"/>
    <s v="R"/>
    <s v="MID"/>
    <d v="2019-02-01T00:00:00"/>
    <x v="4"/>
    <d v="2018-11-01T00:00:00"/>
    <n v="38473"/>
    <n v="3616.5"/>
  </r>
  <r>
    <s v="E"/>
    <s v="R"/>
    <s v="MID"/>
    <d v="2019-02-01T00:00:00"/>
    <x v="5"/>
    <d v="2018-11-01T00:00:00"/>
    <n v="1485.52"/>
    <n v="139.54"/>
  </r>
  <r>
    <s v="E"/>
    <s v="R"/>
    <s v="MID"/>
    <d v="2019-02-01T00:00:00"/>
    <x v="1"/>
    <d v="2018-11-01T00:00:00"/>
    <n v="39958.519999999997"/>
    <n v="-2077.62"/>
  </r>
  <r>
    <s v="E"/>
    <s v="C"/>
    <s v="OFF"/>
    <d v="2019-02-01T00:00:00"/>
    <x v="6"/>
    <d v="2018-11-01T00:00:00"/>
    <n v="62656.37"/>
    <n v="4072.93"/>
  </r>
  <r>
    <s v="E"/>
    <s v="C"/>
    <s v="OFF"/>
    <d v="2019-02-01T00:00:00"/>
    <x v="7"/>
    <d v="2018-11-01T00:00:00"/>
    <n v="2422.21"/>
    <n v="157.44999999999999"/>
  </r>
  <r>
    <s v="E"/>
    <s v="C"/>
    <s v="OFF"/>
    <d v="2019-02-01T00:00:00"/>
    <x v="1"/>
    <d v="2018-11-01T00:00:00"/>
    <n v="65078.58"/>
    <n v="-2278"/>
  </r>
  <r>
    <s v="E"/>
    <s v="C"/>
    <s v="OFF"/>
    <d v="2019-02-01T00:00:00"/>
    <x v="0"/>
    <d v="2018-11-01T00:00:00"/>
    <n v="65078.58"/>
    <n v="2278"/>
  </r>
  <r>
    <s v="E"/>
    <s v="C"/>
    <s v="MID"/>
    <d v="2019-02-01T00:00:00"/>
    <x v="0"/>
    <d v="2018-11-01T00:00:00"/>
    <n v="18607.5"/>
    <n v="967.56"/>
  </r>
  <r>
    <s v="E"/>
    <s v="C"/>
    <s v="MID"/>
    <d v="2019-02-01T00:00:00"/>
    <x v="4"/>
    <d v="2018-11-01T00:00:00"/>
    <n v="17915.2"/>
    <n v="1683.97"/>
  </r>
  <r>
    <s v="E"/>
    <s v="C"/>
    <s v="MID"/>
    <d v="2019-02-01T00:00:00"/>
    <x v="5"/>
    <d v="2018-11-01T00:00:00"/>
    <n v="692.3"/>
    <n v="65.05"/>
  </r>
  <r>
    <s v="E"/>
    <s v="C"/>
    <s v="MID"/>
    <d v="2019-02-01T00:00:00"/>
    <x v="1"/>
    <d v="2018-11-01T00:00:00"/>
    <n v="18607.5"/>
    <n v="-967.56"/>
  </r>
  <r>
    <s v="E"/>
    <s v="R"/>
    <s v="ON"/>
    <d v="2019-02-01T00:00:00"/>
    <x v="0"/>
    <d v="2018-11-01T00:00:00"/>
    <n v="28558.57"/>
    <n v="2028.01"/>
  </r>
  <r>
    <s v="E"/>
    <s v="R"/>
    <s v="ON"/>
    <d v="2019-02-01T00:00:00"/>
    <x v="2"/>
    <d v="2018-11-01T00:00:00"/>
    <n v="27497"/>
    <n v="3629.65"/>
  </r>
  <r>
    <s v="E"/>
    <s v="R"/>
    <s v="ON"/>
    <d v="2019-02-01T00:00:00"/>
    <x v="3"/>
    <d v="2018-11-01T00:00:00"/>
    <n v="1061.57"/>
    <n v="140.22999999999999"/>
  </r>
  <r>
    <s v="E"/>
    <s v="R"/>
    <s v="ON"/>
    <d v="2019-02-01T00:00:00"/>
    <x v="1"/>
    <d v="2018-11-01T00:00:00"/>
    <n v="28558.57"/>
    <n v="-2028.01"/>
  </r>
  <r>
    <s v="E"/>
    <s v="R"/>
    <s v="OFF"/>
    <d v="2019-02-01T00:00:00"/>
    <x v="6"/>
    <d v="2018-11-01T00:00:00"/>
    <n v="107487"/>
    <n v="6988.1"/>
  </r>
  <r>
    <s v="E"/>
    <s v="R"/>
    <s v="OFF"/>
    <d v="2019-02-01T00:00:00"/>
    <x v="7"/>
    <d v="2018-11-01T00:00:00"/>
    <n v="4149.8599999999997"/>
    <n v="269.87"/>
  </r>
  <r>
    <s v="E"/>
    <s v="R"/>
    <s v="OFF"/>
    <d v="2019-02-01T00:00:00"/>
    <x v="1"/>
    <d v="2018-11-01T00:00:00"/>
    <n v="111636.86"/>
    <n v="-3908.8"/>
  </r>
  <r>
    <s v="E"/>
    <s v="R"/>
    <s v="OFF"/>
    <d v="2019-02-01T00:00:00"/>
    <x v="0"/>
    <d v="2018-11-01T00:00:00"/>
    <n v="111636.86"/>
    <n v="3908.8"/>
  </r>
  <r>
    <s v="E"/>
    <s v="R"/>
    <s v="MID"/>
    <d v="2019-02-01T00:00:00"/>
    <x v="0"/>
    <d v="2018-11-01T00:00:00"/>
    <n v="26276.84"/>
    <n v="1366.28"/>
  </r>
  <r>
    <s v="E"/>
    <s v="R"/>
    <s v="MID"/>
    <d v="2019-02-01T00:00:00"/>
    <x v="4"/>
    <d v="2018-11-01T00:00:00"/>
    <n v="25300"/>
    <n v="2378.17"/>
  </r>
  <r>
    <s v="E"/>
    <s v="R"/>
    <s v="MID"/>
    <d v="2019-02-01T00:00:00"/>
    <x v="5"/>
    <d v="2018-11-01T00:00:00"/>
    <n v="976.84"/>
    <n v="91.84"/>
  </r>
  <r>
    <s v="E"/>
    <s v="R"/>
    <s v="MID"/>
    <d v="2019-02-01T00:00:00"/>
    <x v="1"/>
    <d v="2018-11-01T00:00:00"/>
    <n v="26276.84"/>
    <n v="-1366.28"/>
  </r>
  <r>
    <s v="E"/>
    <s v="C"/>
    <s v="ON"/>
    <d v="2019-02-01T00:00:00"/>
    <x v="1"/>
    <d v="2018-11-01T00:00:00"/>
    <n v="510.99"/>
    <n v="-36.31"/>
  </r>
  <r>
    <s v="E"/>
    <s v="C"/>
    <s v="ON"/>
    <d v="2019-02-01T00:00:00"/>
    <x v="0"/>
    <d v="2018-11-01T00:00:00"/>
    <n v="510.99"/>
    <n v="36.31"/>
  </r>
  <r>
    <s v="E"/>
    <s v="C"/>
    <s v="ON"/>
    <d v="2019-02-01T00:00:00"/>
    <x v="2"/>
    <d v="2018-11-01T00:00:00"/>
    <n v="492"/>
    <n v="64.930000000000007"/>
  </r>
  <r>
    <s v="E"/>
    <s v="C"/>
    <s v="ON"/>
    <d v="2019-02-01T00:00:00"/>
    <x v="3"/>
    <d v="2018-11-01T00:00:00"/>
    <n v="18.989999999999998"/>
    <n v="2.52"/>
  </r>
  <r>
    <s v="E"/>
    <s v="C"/>
    <s v="OFF"/>
    <d v="2019-02-01T00:00:00"/>
    <x v="6"/>
    <d v="2018-11-01T00:00:00"/>
    <n v="2559"/>
    <n v="166.36"/>
  </r>
  <r>
    <s v="E"/>
    <s v="C"/>
    <s v="OFF"/>
    <d v="2019-02-01T00:00:00"/>
    <x v="7"/>
    <d v="2018-11-01T00:00:00"/>
    <n v="98.77"/>
    <n v="6.4"/>
  </r>
  <r>
    <s v="E"/>
    <s v="C"/>
    <s v="OFF"/>
    <d v="2019-02-01T00:00:00"/>
    <x v="1"/>
    <d v="2018-11-01T00:00:00"/>
    <n v="2657.77"/>
    <n v="-93.04"/>
  </r>
  <r>
    <s v="E"/>
    <s v="C"/>
    <s v="OFF"/>
    <d v="2019-02-01T00:00:00"/>
    <x v="0"/>
    <d v="2018-11-01T00:00:00"/>
    <n v="2657.77"/>
    <n v="93.04"/>
  </r>
  <r>
    <s v="E"/>
    <s v="C"/>
    <s v="MID"/>
    <d v="2019-02-01T00:00:00"/>
    <x v="0"/>
    <d v="2018-11-01T00:00:00"/>
    <n v="354.16"/>
    <n v="18.39"/>
  </r>
  <r>
    <s v="E"/>
    <s v="C"/>
    <s v="MID"/>
    <d v="2019-02-01T00:00:00"/>
    <x v="4"/>
    <d v="2018-11-01T00:00:00"/>
    <n v="341"/>
    <n v="32.049999999999997"/>
  </r>
  <r>
    <s v="E"/>
    <s v="C"/>
    <s v="MID"/>
    <d v="2019-02-01T00:00:00"/>
    <x v="5"/>
    <d v="2018-11-01T00:00:00"/>
    <n v="13.16"/>
    <n v="1.24"/>
  </r>
  <r>
    <s v="E"/>
    <s v="C"/>
    <s v="MID"/>
    <d v="2019-02-01T00:00:00"/>
    <x v="1"/>
    <d v="2018-11-01T00:00:00"/>
    <n v="354.16"/>
    <n v="-18.39"/>
  </r>
  <r>
    <s v="E"/>
    <s v="C"/>
    <s v="ON"/>
    <d v="2019-03-01T00:00:00"/>
    <x v="1"/>
    <d v="2018-11-01T00:00:00"/>
    <n v="0"/>
    <n v="0"/>
  </r>
  <r>
    <s v="E"/>
    <s v="C"/>
    <s v="ON"/>
    <d v="2019-03-01T00:00:00"/>
    <x v="2"/>
    <d v="2018-11-01T00:00:00"/>
    <n v="0"/>
    <n v="0"/>
  </r>
  <r>
    <s v="E"/>
    <s v="C"/>
    <s v="ON"/>
    <d v="2019-03-01T00:00:00"/>
    <x v="3"/>
    <d v="2018-11-01T00:00:00"/>
    <n v="0"/>
    <n v="0"/>
  </r>
  <r>
    <s v="E"/>
    <s v="C"/>
    <s v="ON"/>
    <d v="2019-03-01T00:00:00"/>
    <x v="0"/>
    <d v="2018-11-01T00:00:00"/>
    <n v="0"/>
    <n v="0"/>
  </r>
  <r>
    <s v="E"/>
    <s v="C"/>
    <s v="ON"/>
    <d v="2019-03-01T00:00:00"/>
    <x v="0"/>
    <d v="2018-05-01T00:00:00"/>
    <n v="0"/>
    <n v="0"/>
  </r>
  <r>
    <s v="E"/>
    <s v="C"/>
    <s v="ON"/>
    <d v="2019-03-01T00:00:00"/>
    <x v="1"/>
    <d v="2018-05-01T00:00:00"/>
    <n v="0"/>
    <n v="0"/>
  </r>
  <r>
    <s v="E"/>
    <s v="C"/>
    <s v="ON"/>
    <d v="2019-03-01T00:00:00"/>
    <x v="8"/>
    <d v="2018-05-01T00:00:00"/>
    <n v="0"/>
    <n v="0"/>
  </r>
  <r>
    <s v="E"/>
    <s v="C"/>
    <s v="ON"/>
    <d v="2019-03-01T00:00:00"/>
    <x v="9"/>
    <d v="2018-05-01T00:00:00"/>
    <n v="0"/>
    <n v="0"/>
  </r>
  <r>
    <s v="E"/>
    <s v="C"/>
    <s v="OFF"/>
    <d v="2019-03-01T00:00:00"/>
    <x v="0"/>
    <d v="2018-11-01T00:00:00"/>
    <n v="0"/>
    <n v="0"/>
  </r>
  <r>
    <s v="E"/>
    <s v="C"/>
    <s v="OFF"/>
    <d v="2019-03-01T00:00:00"/>
    <x v="1"/>
    <d v="2018-11-01T00:00:00"/>
    <n v="0"/>
    <n v="0"/>
  </r>
  <r>
    <s v="E"/>
    <s v="C"/>
    <s v="OFF"/>
    <d v="2019-03-01T00:00:00"/>
    <x v="6"/>
    <d v="2018-11-01T00:00:00"/>
    <n v="0"/>
    <n v="0"/>
  </r>
  <r>
    <s v="E"/>
    <s v="C"/>
    <s v="OFF"/>
    <d v="2019-03-01T00:00:00"/>
    <x v="7"/>
    <d v="2018-11-01T00:00:00"/>
    <n v="0"/>
    <n v="0"/>
  </r>
  <r>
    <s v="E"/>
    <s v="C"/>
    <s v="OFF"/>
    <d v="2019-03-01T00:00:00"/>
    <x v="0"/>
    <d v="2018-05-01T00:00:00"/>
    <n v="0"/>
    <n v="0"/>
  </r>
  <r>
    <s v="E"/>
    <s v="C"/>
    <s v="OFF"/>
    <d v="2019-03-01T00:00:00"/>
    <x v="10"/>
    <d v="2018-05-01T00:00:00"/>
    <n v="0"/>
    <n v="0"/>
  </r>
  <r>
    <s v="E"/>
    <s v="C"/>
    <s v="OFF"/>
    <d v="2019-03-01T00:00:00"/>
    <x v="11"/>
    <d v="2018-05-01T00:00:00"/>
    <n v="0"/>
    <n v="0"/>
  </r>
  <r>
    <s v="E"/>
    <s v="C"/>
    <s v="OFF"/>
    <d v="2019-03-01T00:00:00"/>
    <x v="1"/>
    <d v="2018-05-01T00:00:00"/>
    <n v="0"/>
    <n v="0"/>
  </r>
  <r>
    <s v="E"/>
    <s v="C"/>
    <s v="MID"/>
    <d v="2019-03-01T00:00:00"/>
    <x v="1"/>
    <d v="2018-11-01T00:00:00"/>
    <n v="0"/>
    <n v="0"/>
  </r>
  <r>
    <s v="E"/>
    <s v="C"/>
    <s v="MID"/>
    <d v="2019-03-01T00:00:00"/>
    <x v="4"/>
    <d v="2018-11-01T00:00:00"/>
    <n v="0"/>
    <n v="0"/>
  </r>
  <r>
    <s v="E"/>
    <s v="C"/>
    <s v="MID"/>
    <d v="2019-03-01T00:00:00"/>
    <x v="5"/>
    <d v="2018-11-01T00:00:00"/>
    <n v="0"/>
    <n v="0"/>
  </r>
  <r>
    <s v="E"/>
    <s v="C"/>
    <s v="MID"/>
    <d v="2019-03-01T00:00:00"/>
    <x v="0"/>
    <d v="2018-11-01T00:00:00"/>
    <n v="0"/>
    <n v="0"/>
  </r>
  <r>
    <s v="E"/>
    <s v="C"/>
    <s v="MID"/>
    <d v="2019-03-01T00:00:00"/>
    <x v="1"/>
    <d v="2018-05-01T00:00:00"/>
    <n v="0"/>
    <n v="0"/>
  </r>
  <r>
    <s v="E"/>
    <s v="C"/>
    <s v="MID"/>
    <d v="2019-03-01T00:00:00"/>
    <x v="0"/>
    <d v="2018-05-01T00:00:00"/>
    <n v="0"/>
    <n v="0"/>
  </r>
  <r>
    <s v="E"/>
    <s v="C"/>
    <s v="MID"/>
    <d v="2019-03-01T00:00:00"/>
    <x v="12"/>
    <d v="2018-05-01T00:00:00"/>
    <n v="0"/>
    <n v="0"/>
  </r>
  <r>
    <s v="E"/>
    <s v="C"/>
    <s v="MID"/>
    <d v="2019-03-01T00:00:00"/>
    <x v="13"/>
    <d v="2018-05-01T00:00:00"/>
    <n v="0"/>
    <n v="0"/>
  </r>
  <r>
    <s v="E"/>
    <s v="R"/>
    <s v="ON"/>
    <d v="2018-12-01T00:00:00"/>
    <x v="1"/>
    <d v="2018-05-01T00:00:00"/>
    <n v="80.47"/>
    <n v="-5.71"/>
  </r>
  <r>
    <s v="E"/>
    <s v="R"/>
    <s v="ON"/>
    <d v="2018-12-01T00:00:00"/>
    <x v="8"/>
    <d v="2018-05-01T00:00:00"/>
    <n v="77"/>
    <n v="10.16"/>
  </r>
  <r>
    <s v="E"/>
    <s v="R"/>
    <s v="ON"/>
    <d v="2018-12-01T00:00:00"/>
    <x v="9"/>
    <d v="2018-05-01T00:00:00"/>
    <n v="3.47"/>
    <n v="0.45"/>
  </r>
  <r>
    <s v="E"/>
    <s v="R"/>
    <s v="ON"/>
    <d v="2018-12-01T00:00:00"/>
    <x v="0"/>
    <d v="2018-05-01T00:00:00"/>
    <n v="80.47"/>
    <n v="5.71"/>
  </r>
  <r>
    <s v="E"/>
    <s v="R"/>
    <s v="OFF"/>
    <d v="2018-12-01T00:00:00"/>
    <x v="1"/>
    <d v="2018-05-01T00:00:00"/>
    <n v="288.45"/>
    <n v="-10.1"/>
  </r>
  <r>
    <s v="E"/>
    <s v="R"/>
    <s v="OFF"/>
    <d v="2018-12-01T00:00:00"/>
    <x v="10"/>
    <d v="2018-05-01T00:00:00"/>
    <n v="276"/>
    <n v="17.95"/>
  </r>
  <r>
    <s v="E"/>
    <s v="R"/>
    <s v="OFF"/>
    <d v="2018-12-01T00:00:00"/>
    <x v="11"/>
    <d v="2018-05-01T00:00:00"/>
    <n v="12.45"/>
    <n v="0.81"/>
  </r>
  <r>
    <s v="E"/>
    <s v="R"/>
    <s v="OFF"/>
    <d v="2018-12-01T00:00:00"/>
    <x v="0"/>
    <d v="2018-05-01T00:00:00"/>
    <n v="288.45"/>
    <n v="10.1"/>
  </r>
  <r>
    <s v="E"/>
    <s v="R"/>
    <s v="MID"/>
    <d v="2018-12-01T00:00:00"/>
    <x v="1"/>
    <d v="2018-05-01T00:00:00"/>
    <n v="66.89"/>
    <n v="-3.47"/>
  </r>
  <r>
    <s v="E"/>
    <s v="R"/>
    <s v="MID"/>
    <d v="2018-12-01T00:00:00"/>
    <x v="12"/>
    <d v="2018-05-01T00:00:00"/>
    <n v="64"/>
    <n v="6.02"/>
  </r>
  <r>
    <s v="E"/>
    <s v="R"/>
    <s v="MID"/>
    <d v="2018-12-01T00:00:00"/>
    <x v="13"/>
    <d v="2018-05-01T00:00:00"/>
    <n v="2.89"/>
    <n v="0.28000000000000003"/>
  </r>
  <r>
    <s v="E"/>
    <s v="R"/>
    <s v="MID"/>
    <d v="2018-12-01T00:00:00"/>
    <x v="0"/>
    <d v="2018-05-01T00:00:00"/>
    <n v="66.89"/>
    <n v="3.47"/>
  </r>
  <r>
    <s v="E"/>
    <s v="R"/>
    <s v="ON"/>
    <d v="2018-12-01T00:00:00"/>
    <x v="0"/>
    <d v="2018-11-01T00:00:00"/>
    <n v="43942.37"/>
    <n v="3119.87"/>
  </r>
  <r>
    <s v="E"/>
    <s v="R"/>
    <s v="ON"/>
    <d v="2018-12-01T00:00:00"/>
    <x v="1"/>
    <d v="2018-11-01T00:00:00"/>
    <n v="43942.37"/>
    <n v="-3119.87"/>
  </r>
  <r>
    <s v="E"/>
    <s v="R"/>
    <s v="ON"/>
    <d v="2018-12-01T00:00:00"/>
    <x v="2"/>
    <d v="2018-11-01T00:00:00"/>
    <n v="42046.17"/>
    <n v="5550.26"/>
  </r>
  <r>
    <s v="E"/>
    <s v="R"/>
    <s v="ON"/>
    <d v="2018-12-01T00:00:00"/>
    <x v="3"/>
    <d v="2018-11-01T00:00:00"/>
    <n v="1896.2"/>
    <n v="250.3"/>
  </r>
  <r>
    <s v="E"/>
    <s v="R"/>
    <s v="ON"/>
    <d v="2018-12-01T00:00:00"/>
    <x v="0"/>
    <d v="2018-05-01T00:00:00"/>
    <n v="40802.74"/>
    <n v="2897.36"/>
  </r>
  <r>
    <s v="E"/>
    <s v="R"/>
    <s v="ON"/>
    <d v="2018-12-01T00:00:00"/>
    <x v="8"/>
    <d v="2018-05-01T00:00:00"/>
    <n v="39042"/>
    <n v="5153.59"/>
  </r>
  <r>
    <s v="E"/>
    <s v="R"/>
    <s v="ON"/>
    <d v="2018-12-01T00:00:00"/>
    <x v="9"/>
    <d v="2018-05-01T00:00:00"/>
    <n v="1760.74"/>
    <n v="232.61"/>
  </r>
  <r>
    <s v="E"/>
    <s v="R"/>
    <s v="ON"/>
    <d v="2018-12-01T00:00:00"/>
    <x v="1"/>
    <d v="2018-05-01T00:00:00"/>
    <n v="40802.74"/>
    <n v="-2897.36"/>
  </r>
  <r>
    <s v="E"/>
    <s v="R"/>
    <s v="OFF"/>
    <d v="2018-12-01T00:00:00"/>
    <x v="6"/>
    <d v="2018-11-01T00:00:00"/>
    <n v="137575.06"/>
    <n v="8942.31"/>
  </r>
  <r>
    <s v="E"/>
    <s v="R"/>
    <s v="OFF"/>
    <d v="2018-12-01T00:00:00"/>
    <x v="7"/>
    <d v="2018-11-01T00:00:00"/>
    <n v="6204.69"/>
    <n v="403.35"/>
  </r>
  <r>
    <s v="E"/>
    <s v="R"/>
    <s v="OFF"/>
    <d v="2018-12-01T00:00:00"/>
    <x v="0"/>
    <d v="2018-11-01T00:00:00"/>
    <n v="143779.75"/>
    <n v="5032.45"/>
  </r>
  <r>
    <s v="E"/>
    <s v="R"/>
    <s v="OFF"/>
    <d v="2018-12-01T00:00:00"/>
    <x v="1"/>
    <d v="2018-11-01T00:00:00"/>
    <n v="143779.75"/>
    <n v="-5032.45"/>
  </r>
  <r>
    <s v="E"/>
    <s v="R"/>
    <s v="OFF"/>
    <d v="2018-12-01T00:00:00"/>
    <x v="10"/>
    <d v="2018-05-01T00:00:00"/>
    <n v="127572"/>
    <n v="8294.11"/>
  </r>
  <r>
    <s v="E"/>
    <s v="R"/>
    <s v="OFF"/>
    <d v="2018-12-01T00:00:00"/>
    <x v="11"/>
    <d v="2018-05-01T00:00:00"/>
    <n v="5753.43"/>
    <n v="373.98"/>
  </r>
  <r>
    <s v="E"/>
    <s v="R"/>
    <s v="OFF"/>
    <d v="2018-12-01T00:00:00"/>
    <x v="1"/>
    <d v="2018-05-01T00:00:00"/>
    <n v="133325.43"/>
    <n v="-4668.28"/>
  </r>
  <r>
    <s v="E"/>
    <s v="R"/>
    <s v="OFF"/>
    <d v="2018-12-01T00:00:00"/>
    <x v="0"/>
    <d v="2018-05-01T00:00:00"/>
    <n v="133325.43"/>
    <n v="4668.28"/>
  </r>
  <r>
    <s v="E"/>
    <s v="R"/>
    <s v="MID"/>
    <d v="2018-12-01T00:00:00"/>
    <x v="0"/>
    <d v="2018-11-01T00:00:00"/>
    <n v="44223.78"/>
    <n v="2299.6799999999998"/>
  </r>
  <r>
    <s v="E"/>
    <s v="R"/>
    <s v="MID"/>
    <d v="2018-12-01T00:00:00"/>
    <x v="1"/>
    <d v="2018-11-01T00:00:00"/>
    <n v="44223.78"/>
    <n v="-2299.6799999999998"/>
  </r>
  <r>
    <s v="E"/>
    <s v="R"/>
    <s v="MID"/>
    <d v="2018-12-01T00:00:00"/>
    <x v="4"/>
    <d v="2018-11-01T00:00:00"/>
    <n v="42315.39"/>
    <n v="3977.58"/>
  </r>
  <r>
    <s v="E"/>
    <s v="R"/>
    <s v="MID"/>
    <d v="2018-12-01T00:00:00"/>
    <x v="5"/>
    <d v="2018-11-01T00:00:00"/>
    <n v="1908.39"/>
    <n v="179.39"/>
  </r>
  <r>
    <s v="E"/>
    <s v="R"/>
    <s v="MID"/>
    <d v="2018-12-01T00:00:00"/>
    <x v="0"/>
    <d v="2018-05-01T00:00:00"/>
    <n v="41077.57"/>
    <n v="2136.0300000000002"/>
  </r>
  <r>
    <s v="E"/>
    <s v="R"/>
    <s v="MID"/>
    <d v="2018-12-01T00:00:00"/>
    <x v="12"/>
    <d v="2018-05-01T00:00:00"/>
    <n v="39305"/>
    <n v="3694.54"/>
  </r>
  <r>
    <s v="E"/>
    <s v="R"/>
    <s v="MID"/>
    <d v="2018-12-01T00:00:00"/>
    <x v="13"/>
    <d v="2018-05-01T00:00:00"/>
    <n v="1772.57"/>
    <n v="166.56"/>
  </r>
  <r>
    <s v="E"/>
    <s v="R"/>
    <s v="MID"/>
    <d v="2018-12-01T00:00:00"/>
    <x v="1"/>
    <d v="2018-05-01T00:00:00"/>
    <n v="41077.57"/>
    <n v="-2136.0300000000002"/>
  </r>
  <r>
    <s v="E"/>
    <s v="C"/>
    <s v="ON"/>
    <d v="2018-12-01T00:00:00"/>
    <x v="1"/>
    <d v="2018-11-01T00:00:00"/>
    <n v="19940.099999999999"/>
    <n v="-1415.72"/>
  </r>
  <r>
    <s v="E"/>
    <s v="C"/>
    <s v="ON"/>
    <d v="2018-12-01T00:00:00"/>
    <x v="2"/>
    <d v="2018-11-01T00:00:00"/>
    <n v="19079.63"/>
    <n v="2518.4899999999998"/>
  </r>
  <r>
    <s v="E"/>
    <s v="C"/>
    <s v="ON"/>
    <d v="2018-12-01T00:00:00"/>
    <x v="3"/>
    <d v="2018-11-01T00:00:00"/>
    <n v="860.47"/>
    <n v="113.58"/>
  </r>
  <r>
    <s v="E"/>
    <s v="C"/>
    <s v="ON"/>
    <d v="2018-12-01T00:00:00"/>
    <x v="0"/>
    <d v="2018-11-01T00:00:00"/>
    <n v="19940.099999999999"/>
    <n v="1415.72"/>
  </r>
  <r>
    <s v="E"/>
    <s v="C"/>
    <s v="ON"/>
    <d v="2018-12-01T00:00:00"/>
    <x v="0"/>
    <d v="2018-05-01T00:00:00"/>
    <n v="18684.3"/>
    <n v="1326.58"/>
  </r>
  <r>
    <s v="E"/>
    <s v="C"/>
    <s v="ON"/>
    <d v="2018-12-01T00:00:00"/>
    <x v="1"/>
    <d v="2018-05-01T00:00:00"/>
    <n v="18684.3"/>
    <n v="-1326.58"/>
  </r>
  <r>
    <s v="E"/>
    <s v="C"/>
    <s v="ON"/>
    <d v="2018-12-01T00:00:00"/>
    <x v="8"/>
    <d v="2018-05-01T00:00:00"/>
    <n v="17878"/>
    <n v="2359.87"/>
  </r>
  <r>
    <s v="E"/>
    <s v="C"/>
    <s v="ON"/>
    <d v="2018-12-01T00:00:00"/>
    <x v="9"/>
    <d v="2018-05-01T00:00:00"/>
    <n v="806.3"/>
    <n v="106.47"/>
  </r>
  <r>
    <s v="E"/>
    <s v="C"/>
    <s v="OFF"/>
    <d v="2018-12-01T00:00:00"/>
    <x v="0"/>
    <d v="2018-11-01T00:00:00"/>
    <n v="58463.360000000001"/>
    <n v="2046.15"/>
  </r>
  <r>
    <s v="E"/>
    <s v="C"/>
    <s v="OFF"/>
    <d v="2018-12-01T00:00:00"/>
    <x v="1"/>
    <d v="2018-11-01T00:00:00"/>
    <n v="58463.360000000001"/>
    <n v="-2046.15"/>
  </r>
  <r>
    <s v="E"/>
    <s v="C"/>
    <s v="OFF"/>
    <d v="2018-12-01T00:00:00"/>
    <x v="6"/>
    <d v="2018-11-01T00:00:00"/>
    <n v="55940.45"/>
    <n v="3636.14"/>
  </r>
  <r>
    <s v="E"/>
    <s v="C"/>
    <s v="OFF"/>
    <d v="2018-12-01T00:00:00"/>
    <x v="7"/>
    <d v="2018-11-01T00:00:00"/>
    <n v="2522.91"/>
    <n v="163.97"/>
  </r>
  <r>
    <s v="E"/>
    <s v="C"/>
    <s v="OFF"/>
    <d v="2018-12-01T00:00:00"/>
    <x v="0"/>
    <d v="2018-05-01T00:00:00"/>
    <n v="54773.65"/>
    <n v="1917.37"/>
  </r>
  <r>
    <s v="E"/>
    <s v="C"/>
    <s v="OFF"/>
    <d v="2018-12-01T00:00:00"/>
    <x v="10"/>
    <d v="2018-05-01T00:00:00"/>
    <n v="52410"/>
    <n v="3406.95"/>
  </r>
  <r>
    <s v="E"/>
    <s v="C"/>
    <s v="OFF"/>
    <d v="2018-12-01T00:00:00"/>
    <x v="11"/>
    <d v="2018-05-01T00:00:00"/>
    <n v="2363.65"/>
    <n v="153.63999999999999"/>
  </r>
  <r>
    <s v="E"/>
    <s v="C"/>
    <s v="OFF"/>
    <d v="2018-12-01T00:00:00"/>
    <x v="1"/>
    <d v="2018-05-01T00:00:00"/>
    <n v="54773.65"/>
    <n v="-1917.37"/>
  </r>
  <r>
    <s v="E"/>
    <s v="C"/>
    <s v="MID"/>
    <d v="2018-12-01T00:00:00"/>
    <x v="1"/>
    <d v="2018-11-01T00:00:00"/>
    <n v="20110.669999999998"/>
    <n v="-1045.73"/>
  </r>
  <r>
    <s v="E"/>
    <s v="C"/>
    <s v="MID"/>
    <d v="2018-12-01T00:00:00"/>
    <x v="4"/>
    <d v="2018-11-01T00:00:00"/>
    <n v="19242.79"/>
    <n v="1808.85"/>
  </r>
  <r>
    <s v="E"/>
    <s v="C"/>
    <s v="MID"/>
    <d v="2018-12-01T00:00:00"/>
    <x v="5"/>
    <d v="2018-11-01T00:00:00"/>
    <n v="867.88"/>
    <n v="81.61"/>
  </r>
  <r>
    <s v="E"/>
    <s v="C"/>
    <s v="MID"/>
    <d v="2018-12-01T00:00:00"/>
    <x v="0"/>
    <d v="2018-11-01T00:00:00"/>
    <n v="20110.669999999998"/>
    <n v="1045.73"/>
  </r>
  <r>
    <s v="E"/>
    <s v="C"/>
    <s v="MID"/>
    <d v="2018-12-01T00:00:00"/>
    <x v="1"/>
    <d v="2018-05-01T00:00:00"/>
    <n v="18835.900000000001"/>
    <n v="-979.37"/>
  </r>
  <r>
    <s v="E"/>
    <s v="C"/>
    <s v="MID"/>
    <d v="2018-12-01T00:00:00"/>
    <x v="0"/>
    <d v="2018-05-01T00:00:00"/>
    <n v="18835.900000000001"/>
    <n v="979.37"/>
  </r>
  <r>
    <s v="E"/>
    <s v="C"/>
    <s v="MID"/>
    <d v="2018-12-01T00:00:00"/>
    <x v="12"/>
    <d v="2018-05-01T00:00:00"/>
    <n v="18023"/>
    <n v="1694.21"/>
  </r>
  <r>
    <s v="E"/>
    <s v="C"/>
    <s v="MID"/>
    <d v="2018-12-01T00:00:00"/>
    <x v="13"/>
    <d v="2018-05-01T00:00:00"/>
    <n v="812.9"/>
    <n v="76.47"/>
  </r>
  <r>
    <s v="E"/>
    <s v="R"/>
    <s v="ON"/>
    <d v="2018-12-01T00:00:00"/>
    <x v="0"/>
    <d v="2018-11-01T00:00:00"/>
    <n v="28651.26"/>
    <n v="2034.18"/>
  </r>
  <r>
    <s v="E"/>
    <s v="R"/>
    <s v="ON"/>
    <d v="2018-12-01T00:00:00"/>
    <x v="1"/>
    <d v="2018-11-01T00:00:00"/>
    <n v="28651.26"/>
    <n v="-2034.18"/>
  </r>
  <r>
    <s v="E"/>
    <s v="R"/>
    <s v="ON"/>
    <d v="2018-12-01T00:00:00"/>
    <x v="2"/>
    <d v="2018-11-01T00:00:00"/>
    <n v="27414.85"/>
    <n v="3618.64"/>
  </r>
  <r>
    <s v="E"/>
    <s v="R"/>
    <s v="ON"/>
    <d v="2018-12-01T00:00:00"/>
    <x v="3"/>
    <d v="2018-11-01T00:00:00"/>
    <n v="1236.4100000000001"/>
    <n v="163.27000000000001"/>
  </r>
  <r>
    <s v="E"/>
    <s v="R"/>
    <s v="ON"/>
    <d v="2018-12-01T00:00:00"/>
    <x v="0"/>
    <d v="2018-05-01T00:00:00"/>
    <n v="26649.13"/>
    <n v="1892.46"/>
  </r>
  <r>
    <s v="E"/>
    <s v="R"/>
    <s v="ON"/>
    <d v="2018-12-01T00:00:00"/>
    <x v="8"/>
    <d v="2018-05-01T00:00:00"/>
    <n v="25499"/>
    <n v="3365.9"/>
  </r>
  <r>
    <s v="E"/>
    <s v="R"/>
    <s v="ON"/>
    <d v="2018-12-01T00:00:00"/>
    <x v="9"/>
    <d v="2018-05-01T00:00:00"/>
    <n v="1150.1300000000001"/>
    <n v="151.94999999999999"/>
  </r>
  <r>
    <s v="E"/>
    <s v="R"/>
    <s v="ON"/>
    <d v="2018-12-01T00:00:00"/>
    <x v="1"/>
    <d v="2018-05-01T00:00:00"/>
    <n v="26649.13"/>
    <n v="-1892.46"/>
  </r>
  <r>
    <s v="E"/>
    <s v="R"/>
    <s v="OFF"/>
    <d v="2018-12-01T00:00:00"/>
    <x v="0"/>
    <d v="2018-11-01T00:00:00"/>
    <n v="95034.3"/>
    <n v="3326.35"/>
  </r>
  <r>
    <s v="E"/>
    <s v="R"/>
    <s v="OFF"/>
    <d v="2018-12-01T00:00:00"/>
    <x v="6"/>
    <d v="2018-11-01T00:00:00"/>
    <n v="90933.1"/>
    <n v="5910.59"/>
  </r>
  <r>
    <s v="E"/>
    <s v="R"/>
    <s v="OFF"/>
    <d v="2018-12-01T00:00:00"/>
    <x v="7"/>
    <d v="2018-11-01T00:00:00"/>
    <n v="4101.2"/>
    <n v="266.68"/>
  </r>
  <r>
    <s v="E"/>
    <s v="R"/>
    <s v="OFF"/>
    <d v="2018-12-01T00:00:00"/>
    <x v="1"/>
    <d v="2018-11-01T00:00:00"/>
    <n v="95034.3"/>
    <n v="-3326.35"/>
  </r>
  <r>
    <s v="E"/>
    <s v="R"/>
    <s v="OFF"/>
    <d v="2018-12-01T00:00:00"/>
    <x v="10"/>
    <d v="2018-05-01T00:00:00"/>
    <n v="84654"/>
    <n v="5503.97"/>
  </r>
  <r>
    <s v="E"/>
    <s v="R"/>
    <s v="OFF"/>
    <d v="2018-12-01T00:00:00"/>
    <x v="11"/>
    <d v="2018-05-01T00:00:00"/>
    <n v="3817.97"/>
    <n v="248.11"/>
  </r>
  <r>
    <s v="E"/>
    <s v="R"/>
    <s v="OFF"/>
    <d v="2018-12-01T00:00:00"/>
    <x v="1"/>
    <d v="2018-05-01T00:00:00"/>
    <n v="88471.97"/>
    <n v="-3097.93"/>
  </r>
  <r>
    <s v="E"/>
    <s v="R"/>
    <s v="OFF"/>
    <d v="2018-12-01T00:00:00"/>
    <x v="0"/>
    <d v="2018-05-01T00:00:00"/>
    <n v="88471.97"/>
    <n v="3097.93"/>
  </r>
  <r>
    <s v="E"/>
    <s v="R"/>
    <s v="MID"/>
    <d v="2018-12-01T00:00:00"/>
    <x v="1"/>
    <d v="2018-11-01T00:00:00"/>
    <n v="29074.81"/>
    <n v="-1511.79"/>
  </r>
  <r>
    <s v="E"/>
    <s v="R"/>
    <s v="MID"/>
    <d v="2018-12-01T00:00:00"/>
    <x v="4"/>
    <d v="2018-11-01T00:00:00"/>
    <n v="27820.19"/>
    <n v="2615.06"/>
  </r>
  <r>
    <s v="E"/>
    <s v="R"/>
    <s v="MID"/>
    <d v="2018-12-01T00:00:00"/>
    <x v="5"/>
    <d v="2018-11-01T00:00:00"/>
    <n v="1254.6199999999999"/>
    <n v="117.81"/>
  </r>
  <r>
    <s v="E"/>
    <s v="R"/>
    <s v="MID"/>
    <d v="2018-12-01T00:00:00"/>
    <x v="0"/>
    <d v="2018-11-01T00:00:00"/>
    <n v="29074.81"/>
    <n v="1511.79"/>
  </r>
  <r>
    <s v="E"/>
    <s v="R"/>
    <s v="MID"/>
    <d v="2018-12-01T00:00:00"/>
    <x v="0"/>
    <d v="2018-05-01T00:00:00"/>
    <n v="27026.44"/>
    <n v="1405.32"/>
  </r>
  <r>
    <s v="E"/>
    <s v="R"/>
    <s v="MID"/>
    <d v="2018-12-01T00:00:00"/>
    <x v="12"/>
    <d v="2018-05-01T00:00:00"/>
    <n v="25860"/>
    <n v="2430.7800000000002"/>
  </r>
  <r>
    <s v="E"/>
    <s v="R"/>
    <s v="MID"/>
    <d v="2018-12-01T00:00:00"/>
    <x v="13"/>
    <d v="2018-05-01T00:00:00"/>
    <n v="1166.44"/>
    <n v="109.69"/>
  </r>
  <r>
    <s v="E"/>
    <s v="R"/>
    <s v="MID"/>
    <d v="2018-12-01T00:00:00"/>
    <x v="1"/>
    <d v="2018-05-01T00:00:00"/>
    <n v="27026.44"/>
    <n v="-1405.32"/>
  </r>
  <r>
    <s v="E"/>
    <s v="C"/>
    <s v="ON"/>
    <d v="2018-12-01T00:00:00"/>
    <x v="0"/>
    <d v="2018-11-01T00:00:00"/>
    <n v="445.15"/>
    <n v="31.58"/>
  </r>
  <r>
    <s v="E"/>
    <s v="C"/>
    <s v="ON"/>
    <d v="2018-12-01T00:00:00"/>
    <x v="1"/>
    <d v="2018-11-01T00:00:00"/>
    <n v="445.15"/>
    <n v="-31.58"/>
  </r>
  <r>
    <s v="E"/>
    <s v="C"/>
    <s v="ON"/>
    <d v="2018-12-01T00:00:00"/>
    <x v="2"/>
    <d v="2018-11-01T00:00:00"/>
    <n v="425.94"/>
    <n v="56.22"/>
  </r>
  <r>
    <s v="E"/>
    <s v="C"/>
    <s v="ON"/>
    <d v="2018-12-01T00:00:00"/>
    <x v="3"/>
    <d v="2018-11-01T00:00:00"/>
    <n v="19.21"/>
    <n v="2.54"/>
  </r>
  <r>
    <s v="E"/>
    <s v="C"/>
    <s v="ON"/>
    <d v="2018-12-01T00:00:00"/>
    <x v="0"/>
    <d v="2018-05-01T00:00:00"/>
    <n v="419.09"/>
    <n v="29.75"/>
  </r>
  <r>
    <s v="E"/>
    <s v="C"/>
    <s v="ON"/>
    <d v="2018-12-01T00:00:00"/>
    <x v="8"/>
    <d v="2018-05-01T00:00:00"/>
    <n v="401"/>
    <n v="52.95"/>
  </r>
  <r>
    <s v="E"/>
    <s v="C"/>
    <s v="ON"/>
    <d v="2018-12-01T00:00:00"/>
    <x v="9"/>
    <d v="2018-05-01T00:00:00"/>
    <n v="18.09"/>
    <n v="2.39"/>
  </r>
  <r>
    <s v="E"/>
    <s v="C"/>
    <s v="ON"/>
    <d v="2018-12-01T00:00:00"/>
    <x v="1"/>
    <d v="2018-05-01T00:00:00"/>
    <n v="419.09"/>
    <n v="-29.75"/>
  </r>
  <r>
    <s v="E"/>
    <s v="C"/>
    <s v="OFF"/>
    <d v="2018-12-01T00:00:00"/>
    <x v="0"/>
    <d v="2018-11-01T00:00:00"/>
    <n v="3128.18"/>
    <n v="109.48"/>
  </r>
  <r>
    <s v="E"/>
    <s v="C"/>
    <s v="OFF"/>
    <d v="2018-12-01T00:00:00"/>
    <x v="6"/>
    <d v="2018-11-01T00:00:00"/>
    <n v="2993.2"/>
    <n v="194.56"/>
  </r>
  <r>
    <s v="E"/>
    <s v="C"/>
    <s v="OFF"/>
    <d v="2018-12-01T00:00:00"/>
    <x v="7"/>
    <d v="2018-11-01T00:00:00"/>
    <n v="134.97999999999999"/>
    <n v="8.77"/>
  </r>
  <r>
    <s v="E"/>
    <s v="C"/>
    <s v="OFF"/>
    <d v="2018-12-01T00:00:00"/>
    <x v="1"/>
    <d v="2018-11-01T00:00:00"/>
    <n v="3128.18"/>
    <n v="-109.48"/>
  </r>
  <r>
    <s v="E"/>
    <s v="C"/>
    <s v="OFF"/>
    <d v="2018-12-01T00:00:00"/>
    <x v="10"/>
    <d v="2018-05-01T00:00:00"/>
    <n v="2804"/>
    <n v="182.3"/>
  </r>
  <r>
    <s v="E"/>
    <s v="C"/>
    <s v="OFF"/>
    <d v="2018-12-01T00:00:00"/>
    <x v="11"/>
    <d v="2018-05-01T00:00:00"/>
    <n v="126.45"/>
    <n v="8.2200000000000006"/>
  </r>
  <r>
    <s v="E"/>
    <s v="C"/>
    <s v="OFF"/>
    <d v="2018-12-01T00:00:00"/>
    <x v="1"/>
    <d v="2018-05-01T00:00:00"/>
    <n v="2930.45"/>
    <n v="-102.59"/>
  </r>
  <r>
    <s v="E"/>
    <s v="C"/>
    <s v="OFF"/>
    <d v="2018-12-01T00:00:00"/>
    <x v="0"/>
    <d v="2018-05-01T00:00:00"/>
    <n v="2930.45"/>
    <n v="102.59"/>
  </r>
  <r>
    <s v="E"/>
    <s v="C"/>
    <s v="MID"/>
    <d v="2018-12-01T00:00:00"/>
    <x v="0"/>
    <d v="2018-11-01T00:00:00"/>
    <n v="418.66"/>
    <n v="21.76"/>
  </r>
  <r>
    <s v="E"/>
    <s v="C"/>
    <s v="MID"/>
    <d v="2018-12-01T00:00:00"/>
    <x v="1"/>
    <d v="2018-11-01T00:00:00"/>
    <n v="418.66"/>
    <n v="-21.76"/>
  </r>
  <r>
    <s v="E"/>
    <s v="C"/>
    <s v="MID"/>
    <d v="2018-12-01T00:00:00"/>
    <x v="4"/>
    <d v="2018-11-01T00:00:00"/>
    <n v="400.59"/>
    <n v="37.659999999999997"/>
  </r>
  <r>
    <s v="E"/>
    <s v="C"/>
    <s v="MID"/>
    <d v="2018-12-01T00:00:00"/>
    <x v="5"/>
    <d v="2018-11-01T00:00:00"/>
    <n v="18.07"/>
    <n v="1.7"/>
  </r>
  <r>
    <s v="E"/>
    <s v="C"/>
    <s v="MID"/>
    <d v="2018-12-01T00:00:00"/>
    <x v="0"/>
    <d v="2018-05-01T00:00:00"/>
    <n v="389.83"/>
    <n v="20.27"/>
  </r>
  <r>
    <s v="E"/>
    <s v="C"/>
    <s v="MID"/>
    <d v="2018-12-01T00:00:00"/>
    <x v="12"/>
    <d v="2018-05-01T00:00:00"/>
    <n v="373"/>
    <n v="35.06"/>
  </r>
  <r>
    <s v="E"/>
    <s v="C"/>
    <s v="MID"/>
    <d v="2018-12-01T00:00:00"/>
    <x v="13"/>
    <d v="2018-05-01T00:00:00"/>
    <n v="16.829999999999998"/>
    <n v="1.58"/>
  </r>
  <r>
    <s v="E"/>
    <s v="C"/>
    <s v="MID"/>
    <d v="2018-12-01T00:00:00"/>
    <x v="1"/>
    <d v="2018-05-01T00:00:00"/>
    <n v="389.83"/>
    <n v="-20.27"/>
  </r>
  <r>
    <s v="E"/>
    <s v="R"/>
    <s v="ON"/>
    <d v="2018-12-01T00:00:00"/>
    <x v="1"/>
    <d v="2018-05-01T00:00:00"/>
    <n v="19718.04"/>
    <n v="-1400.65"/>
  </r>
  <r>
    <s v="E"/>
    <s v="R"/>
    <s v="ON"/>
    <d v="2018-12-01T00:00:00"/>
    <x v="8"/>
    <d v="2018-05-01T00:00:00"/>
    <n v="18866.27"/>
    <n v="2490.31"/>
  </r>
  <r>
    <s v="E"/>
    <s v="R"/>
    <s v="ON"/>
    <d v="2018-12-01T00:00:00"/>
    <x v="9"/>
    <d v="2018-05-01T00:00:00"/>
    <n v="851.77"/>
    <n v="112.86"/>
  </r>
  <r>
    <s v="E"/>
    <s v="R"/>
    <s v="ON"/>
    <d v="2018-12-01T00:00:00"/>
    <x v="0"/>
    <d v="2018-05-01T00:00:00"/>
    <n v="19718.04"/>
    <n v="1400.65"/>
  </r>
  <r>
    <s v="E"/>
    <s v="R"/>
    <s v="OFF"/>
    <d v="2018-12-01T00:00:00"/>
    <x v="1"/>
    <d v="2018-05-01T00:00:00"/>
    <n v="67048.240000000005"/>
    <n v="-2349.44"/>
  </r>
  <r>
    <s v="E"/>
    <s v="R"/>
    <s v="OFF"/>
    <d v="2018-12-01T00:00:00"/>
    <x v="10"/>
    <d v="2018-05-01T00:00:00"/>
    <n v="64155.14"/>
    <n v="4172.75"/>
  </r>
  <r>
    <s v="E"/>
    <s v="R"/>
    <s v="OFF"/>
    <d v="2018-12-01T00:00:00"/>
    <x v="11"/>
    <d v="2018-05-01T00:00:00"/>
    <n v="2893.1"/>
    <n v="188.22"/>
  </r>
  <r>
    <s v="E"/>
    <s v="R"/>
    <s v="OFF"/>
    <d v="2018-12-01T00:00:00"/>
    <x v="0"/>
    <d v="2018-05-01T00:00:00"/>
    <n v="67048.240000000005"/>
    <n v="2349.44"/>
  </r>
  <r>
    <s v="E"/>
    <s v="R"/>
    <s v="MID"/>
    <d v="2018-12-01T00:00:00"/>
    <x v="1"/>
    <d v="2018-05-01T00:00:00"/>
    <n v="17893.79"/>
    <n v="-930.57"/>
  </r>
  <r>
    <s v="E"/>
    <s v="R"/>
    <s v="MID"/>
    <d v="2018-12-01T00:00:00"/>
    <x v="12"/>
    <d v="2018-05-01T00:00:00"/>
    <n v="17120.59"/>
    <n v="1609.3"/>
  </r>
  <r>
    <s v="E"/>
    <s v="R"/>
    <s v="MID"/>
    <d v="2018-12-01T00:00:00"/>
    <x v="13"/>
    <d v="2018-05-01T00:00:00"/>
    <n v="773.2"/>
    <n v="72.77"/>
  </r>
  <r>
    <s v="E"/>
    <s v="R"/>
    <s v="MID"/>
    <d v="2018-12-01T00:00:00"/>
    <x v="0"/>
    <d v="2018-05-01T00:00:00"/>
    <n v="17893.79"/>
    <n v="930.57"/>
  </r>
  <r>
    <s v="E"/>
    <s v="R"/>
    <s v="ON"/>
    <d v="2018-12-01T00:00:00"/>
    <x v="1"/>
    <d v="2018-11-01T00:00:00"/>
    <n v="152222.17000000001"/>
    <n v="-10807.61"/>
  </r>
  <r>
    <s v="E"/>
    <s v="R"/>
    <s v="ON"/>
    <d v="2018-12-01T00:00:00"/>
    <x v="2"/>
    <d v="2018-11-01T00:00:00"/>
    <n v="145653.07"/>
    <n v="19226.36"/>
  </r>
  <r>
    <s v="E"/>
    <s v="R"/>
    <s v="ON"/>
    <d v="2018-12-01T00:00:00"/>
    <x v="3"/>
    <d v="2018-11-01T00:00:00"/>
    <n v="6569.1"/>
    <n v="867.24"/>
  </r>
  <r>
    <s v="E"/>
    <s v="R"/>
    <s v="ON"/>
    <d v="2018-12-01T00:00:00"/>
    <x v="0"/>
    <d v="2018-11-01T00:00:00"/>
    <n v="152222.17000000001"/>
    <n v="10807.61"/>
  </r>
  <r>
    <s v="E"/>
    <s v="R"/>
    <s v="ON"/>
    <d v="2018-12-01T00:00:00"/>
    <x v="0"/>
    <d v="2018-05-01T00:00:00"/>
    <n v="63.75"/>
    <n v="4.53"/>
  </r>
  <r>
    <s v="E"/>
    <s v="R"/>
    <s v="ON"/>
    <d v="2018-12-01T00:00:00"/>
    <x v="8"/>
    <d v="2018-05-01T00:00:00"/>
    <n v="61"/>
    <n v="8.0500000000000007"/>
  </r>
  <r>
    <s v="E"/>
    <s v="R"/>
    <s v="ON"/>
    <d v="2018-12-01T00:00:00"/>
    <x v="9"/>
    <d v="2018-05-01T00:00:00"/>
    <n v="2.75"/>
    <n v="0.36"/>
  </r>
  <r>
    <s v="E"/>
    <s v="R"/>
    <s v="ON"/>
    <d v="2018-12-01T00:00:00"/>
    <x v="1"/>
    <d v="2018-05-01T00:00:00"/>
    <n v="63.75"/>
    <n v="-4.53"/>
  </r>
  <r>
    <s v="E"/>
    <s v="R"/>
    <s v="OFF"/>
    <d v="2018-12-01T00:00:00"/>
    <x v="0"/>
    <d v="2018-11-01T00:00:00"/>
    <n v="485972.12"/>
    <n v="17009.13"/>
  </r>
  <r>
    <s v="E"/>
    <s v="R"/>
    <s v="OFF"/>
    <d v="2018-12-01T00:00:00"/>
    <x v="6"/>
    <d v="2018-11-01T00:00:00"/>
    <n v="465000.66"/>
    <n v="30225.279999999999"/>
  </r>
  <r>
    <s v="E"/>
    <s v="R"/>
    <s v="OFF"/>
    <d v="2018-12-01T00:00:00"/>
    <x v="7"/>
    <d v="2018-11-01T00:00:00"/>
    <n v="20971.46"/>
    <n v="1363.2"/>
  </r>
  <r>
    <s v="E"/>
    <s v="R"/>
    <s v="OFF"/>
    <d v="2018-12-01T00:00:00"/>
    <x v="1"/>
    <d v="2018-11-01T00:00:00"/>
    <n v="485972.12"/>
    <n v="-17009.13"/>
  </r>
  <r>
    <s v="E"/>
    <s v="R"/>
    <s v="OFF"/>
    <d v="2018-12-01T00:00:00"/>
    <x v="10"/>
    <d v="2018-05-01T00:00:00"/>
    <n v="270"/>
    <n v="17.55"/>
  </r>
  <r>
    <s v="E"/>
    <s v="R"/>
    <s v="OFF"/>
    <d v="2018-12-01T00:00:00"/>
    <x v="11"/>
    <d v="2018-05-01T00:00:00"/>
    <n v="12.18"/>
    <n v="0.8"/>
  </r>
  <r>
    <s v="E"/>
    <s v="R"/>
    <s v="OFF"/>
    <d v="2018-12-01T00:00:00"/>
    <x v="1"/>
    <d v="2018-05-01T00:00:00"/>
    <n v="282.18"/>
    <n v="-9.8699999999999992"/>
  </r>
  <r>
    <s v="E"/>
    <s v="R"/>
    <s v="OFF"/>
    <d v="2018-12-01T00:00:00"/>
    <x v="0"/>
    <d v="2018-05-01T00:00:00"/>
    <n v="282.18"/>
    <n v="9.8699999999999992"/>
  </r>
  <r>
    <s v="E"/>
    <s v="R"/>
    <s v="MID"/>
    <d v="2018-12-01T00:00:00"/>
    <x v="0"/>
    <d v="2018-11-01T00:00:00"/>
    <n v="137260.16"/>
    <n v="7137.44"/>
  </r>
  <r>
    <s v="E"/>
    <s v="R"/>
    <s v="MID"/>
    <d v="2018-12-01T00:00:00"/>
    <x v="1"/>
    <d v="2018-11-01T00:00:00"/>
    <n v="137260.16"/>
    <n v="-7137.44"/>
  </r>
  <r>
    <s v="E"/>
    <s v="R"/>
    <s v="MID"/>
    <d v="2018-12-01T00:00:00"/>
    <x v="4"/>
    <d v="2018-11-01T00:00:00"/>
    <n v="131336.71"/>
    <n v="12345.53"/>
  </r>
  <r>
    <s v="E"/>
    <s v="R"/>
    <s v="MID"/>
    <d v="2018-12-01T00:00:00"/>
    <x v="5"/>
    <d v="2018-11-01T00:00:00"/>
    <n v="5923.45"/>
    <n v="556.98"/>
  </r>
  <r>
    <s v="E"/>
    <s v="R"/>
    <s v="MID"/>
    <d v="2018-12-01T00:00:00"/>
    <x v="0"/>
    <d v="2018-05-01T00:00:00"/>
    <n v="63.76"/>
    <n v="3.31"/>
  </r>
  <r>
    <s v="E"/>
    <s v="R"/>
    <s v="MID"/>
    <d v="2018-12-01T00:00:00"/>
    <x v="12"/>
    <d v="2018-05-01T00:00:00"/>
    <n v="61"/>
    <n v="5.73"/>
  </r>
  <r>
    <s v="E"/>
    <s v="R"/>
    <s v="MID"/>
    <d v="2018-12-01T00:00:00"/>
    <x v="13"/>
    <d v="2018-05-01T00:00:00"/>
    <n v="2.76"/>
    <n v="0.25"/>
  </r>
  <r>
    <s v="E"/>
    <s v="R"/>
    <s v="MID"/>
    <d v="2018-12-01T00:00:00"/>
    <x v="1"/>
    <d v="2018-05-01T00:00:00"/>
    <n v="63.76"/>
    <n v="-3.31"/>
  </r>
  <r>
    <s v="E"/>
    <s v="R"/>
    <s v="ON"/>
    <d v="2019-03-01T00:00:00"/>
    <x v="0"/>
    <d v="2018-11-01T00:00:00"/>
    <n v="159.26"/>
    <n v="11.3"/>
  </r>
  <r>
    <s v="E"/>
    <s v="R"/>
    <s v="ON"/>
    <d v="2019-03-01T00:00:00"/>
    <x v="2"/>
    <d v="2018-11-01T00:00:00"/>
    <n v="153"/>
    <n v="20.2"/>
  </r>
  <r>
    <s v="E"/>
    <s v="R"/>
    <s v="ON"/>
    <d v="2019-03-01T00:00:00"/>
    <x v="3"/>
    <d v="2018-11-01T00:00:00"/>
    <n v="6.26"/>
    <n v="0.83"/>
  </r>
  <r>
    <s v="E"/>
    <s v="R"/>
    <s v="ON"/>
    <d v="2019-03-01T00:00:00"/>
    <x v="1"/>
    <d v="2018-11-01T00:00:00"/>
    <n v="159.26"/>
    <n v="-11.3"/>
  </r>
  <r>
    <s v="E"/>
    <s v="R"/>
    <s v="OFF"/>
    <d v="2019-03-01T00:00:00"/>
    <x v="6"/>
    <d v="2018-11-01T00:00:00"/>
    <n v="748"/>
    <n v="48.62"/>
  </r>
  <r>
    <s v="E"/>
    <s v="R"/>
    <s v="OFF"/>
    <d v="2019-03-01T00:00:00"/>
    <x v="7"/>
    <d v="2018-11-01T00:00:00"/>
    <n v="30.59"/>
    <n v="1.99"/>
  </r>
  <r>
    <s v="E"/>
    <s v="R"/>
    <s v="OFF"/>
    <d v="2019-03-01T00:00:00"/>
    <x v="1"/>
    <d v="2018-11-01T00:00:00"/>
    <n v="778.59"/>
    <n v="-27.25"/>
  </r>
  <r>
    <s v="E"/>
    <s v="R"/>
    <s v="OFF"/>
    <d v="2019-03-01T00:00:00"/>
    <x v="0"/>
    <d v="2018-11-01T00:00:00"/>
    <n v="778.59"/>
    <n v="27.25"/>
  </r>
  <r>
    <s v="E"/>
    <s v="R"/>
    <s v="MID"/>
    <d v="2019-03-01T00:00:00"/>
    <x v="0"/>
    <d v="2018-11-01T00:00:00"/>
    <n v="140.52000000000001"/>
    <n v="7.31"/>
  </r>
  <r>
    <s v="E"/>
    <s v="R"/>
    <s v="MID"/>
    <d v="2019-03-01T00:00:00"/>
    <x v="4"/>
    <d v="2018-11-01T00:00:00"/>
    <n v="135"/>
    <n v="12.69"/>
  </r>
  <r>
    <s v="E"/>
    <s v="R"/>
    <s v="MID"/>
    <d v="2019-03-01T00:00:00"/>
    <x v="1"/>
    <d v="2018-11-01T00:00:00"/>
    <n v="140.52000000000001"/>
    <n v="-7.31"/>
  </r>
  <r>
    <s v="E"/>
    <s v="R"/>
    <s v="MID"/>
    <d v="2019-03-01T00:00:00"/>
    <x v="5"/>
    <d v="2018-11-01T00:00:00"/>
    <n v="5.52"/>
    <n v="0.52"/>
  </r>
  <r>
    <s v="E"/>
    <s v="C"/>
    <s v="MID"/>
    <d v="2018-12-01T00:00:00"/>
    <x v="4"/>
    <d v="2018-11-01T00:00:00"/>
    <n v="28595.5"/>
    <n v="2687.99"/>
  </r>
  <r>
    <s v="E"/>
    <s v="C"/>
    <s v="MID"/>
    <d v="2018-12-01T00:00:00"/>
    <x v="5"/>
    <d v="2018-11-01T00:00:00"/>
    <n v="1289.6199999999999"/>
    <n v="121.21"/>
  </r>
  <r>
    <s v="E"/>
    <s v="R"/>
    <s v="MID"/>
    <d v="2018-11-01T00:00:00"/>
    <x v="1"/>
    <d v="2018-05-01T00:00:00"/>
    <n v="70.02"/>
    <n v="-3.64"/>
  </r>
  <r>
    <s v="E"/>
    <s v="C"/>
    <s v="ON"/>
    <d v="2018-12-01T00:00:00"/>
    <x v="1"/>
    <d v="2018-11-01T00:00:00"/>
    <n v="9055.16"/>
    <n v="-642.95000000000005"/>
  </r>
  <r>
    <s v="E"/>
    <s v="C"/>
    <s v="ON"/>
    <d v="2018-12-01T00:00:00"/>
    <x v="2"/>
    <d v="2018-11-01T00:00:00"/>
    <n v="8664.3799999999992"/>
    <n v="1143.71"/>
  </r>
  <r>
    <s v="E"/>
    <s v="C"/>
    <s v="ON"/>
    <d v="2018-12-01T00:00:00"/>
    <x v="3"/>
    <d v="2018-11-01T00:00:00"/>
    <n v="390.78"/>
    <n v="51.56"/>
  </r>
  <r>
    <s v="E"/>
    <s v="C"/>
    <s v="ON"/>
    <d v="2018-12-01T00:00:00"/>
    <x v="0"/>
    <d v="2018-11-01T00:00:00"/>
    <n v="9055.16"/>
    <n v="642.95000000000005"/>
  </r>
  <r>
    <s v="E"/>
    <s v="C"/>
    <s v="OFF"/>
    <d v="2018-12-01T00:00:00"/>
    <x v="1"/>
    <d v="2018-11-01T00:00:00"/>
    <n v="24524.98"/>
    <n v="-858.32"/>
  </r>
  <r>
    <s v="E"/>
    <s v="C"/>
    <s v="OFF"/>
    <d v="2018-12-01T00:00:00"/>
    <x v="6"/>
    <d v="2018-11-01T00:00:00"/>
    <n v="23466.639999999999"/>
    <n v="1525.34"/>
  </r>
  <r>
    <s v="E"/>
    <s v="C"/>
    <s v="OFF"/>
    <d v="2018-12-01T00:00:00"/>
    <x v="7"/>
    <d v="2018-11-01T00:00:00"/>
    <n v="1058.3399999999999"/>
    <n v="68.8"/>
  </r>
  <r>
    <s v="E"/>
    <s v="C"/>
    <s v="OFF"/>
    <d v="2018-12-01T00:00:00"/>
    <x v="0"/>
    <d v="2018-11-01T00:00:00"/>
    <n v="24524.98"/>
    <n v="858.32"/>
  </r>
  <r>
    <s v="E"/>
    <s v="C"/>
    <s v="MID"/>
    <d v="2018-12-01T00:00:00"/>
    <x v="1"/>
    <d v="2018-11-01T00:00:00"/>
    <n v="8926.7199999999993"/>
    <n v="-464.23"/>
  </r>
  <r>
    <s v="E"/>
    <s v="C"/>
    <s v="MID"/>
    <d v="2018-12-01T00:00:00"/>
    <x v="4"/>
    <d v="2018-11-01T00:00:00"/>
    <n v="8541.4599999999991"/>
    <n v="802.89"/>
  </r>
  <r>
    <s v="E"/>
    <s v="C"/>
    <s v="MID"/>
    <d v="2018-12-01T00:00:00"/>
    <x v="5"/>
    <d v="2018-11-01T00:00:00"/>
    <n v="385.26"/>
    <n v="36.22"/>
  </r>
  <r>
    <s v="E"/>
    <s v="C"/>
    <s v="MID"/>
    <d v="2018-12-01T00:00:00"/>
    <x v="0"/>
    <d v="2018-11-01T00:00:00"/>
    <n v="8926.7199999999993"/>
    <n v="464.23"/>
  </r>
  <r>
    <s v="E"/>
    <s v="R"/>
    <s v="ON"/>
    <d v="2019-04-01T00:00:00"/>
    <x v="2"/>
    <d v="2018-11-01T00:00:00"/>
    <n v="0"/>
    <n v="0"/>
  </r>
  <r>
    <s v="E"/>
    <s v="R"/>
    <s v="ON"/>
    <d v="2019-04-01T00:00:00"/>
    <x v="3"/>
    <d v="2018-11-01T00:00:00"/>
    <n v="0"/>
    <n v="0"/>
  </r>
  <r>
    <s v="E"/>
    <s v="R"/>
    <s v="ON"/>
    <d v="2019-04-01T00:00:00"/>
    <x v="1"/>
    <d v="2018-11-01T00:00:00"/>
    <n v="0"/>
    <n v="0"/>
  </r>
  <r>
    <s v="E"/>
    <s v="R"/>
    <s v="ON"/>
    <d v="2019-04-01T00:00:00"/>
    <x v="0"/>
    <d v="2018-11-01T00:00:00"/>
    <n v="0"/>
    <n v="0"/>
  </r>
  <r>
    <s v="E"/>
    <s v="R"/>
    <s v="OFF"/>
    <d v="2019-04-01T00:00:00"/>
    <x v="0"/>
    <d v="2018-11-01T00:00:00"/>
    <n v="0"/>
    <n v="0"/>
  </r>
  <r>
    <s v="E"/>
    <s v="R"/>
    <s v="OFF"/>
    <d v="2019-04-01T00:00:00"/>
    <x v="6"/>
    <d v="2018-11-01T00:00:00"/>
    <n v="0"/>
    <n v="0"/>
  </r>
  <r>
    <s v="E"/>
    <s v="R"/>
    <s v="OFF"/>
    <d v="2019-04-01T00:00:00"/>
    <x v="7"/>
    <d v="2018-11-01T00:00:00"/>
    <n v="0"/>
    <n v="0"/>
  </r>
  <r>
    <s v="E"/>
    <s v="R"/>
    <s v="OFF"/>
    <d v="2019-04-01T00:00:00"/>
    <x v="1"/>
    <d v="2018-11-01T00:00:00"/>
    <n v="0"/>
    <n v="0"/>
  </r>
  <r>
    <s v="E"/>
    <s v="R"/>
    <s v="MID"/>
    <d v="2019-04-01T00:00:00"/>
    <x v="0"/>
    <d v="2018-11-01T00:00:00"/>
    <n v="0"/>
    <n v="0"/>
  </r>
  <r>
    <s v="E"/>
    <s v="R"/>
    <s v="MID"/>
    <d v="2019-04-01T00:00:00"/>
    <x v="4"/>
    <d v="2018-11-01T00:00:00"/>
    <n v="0"/>
    <n v="0"/>
  </r>
  <r>
    <s v="E"/>
    <s v="R"/>
    <s v="MID"/>
    <d v="2019-04-01T00:00:00"/>
    <x v="5"/>
    <d v="2018-11-01T00:00:00"/>
    <n v="0"/>
    <n v="0"/>
  </r>
  <r>
    <s v="E"/>
    <s v="R"/>
    <s v="MID"/>
    <d v="2019-04-01T00:00:00"/>
    <x v="1"/>
    <d v="2018-11-01T00:00:00"/>
    <n v="0"/>
    <n v="0"/>
  </r>
  <r>
    <s v="E"/>
    <s v="R"/>
    <s v="ON"/>
    <d v="2019-04-01T00:00:00"/>
    <x v="1"/>
    <d v="2018-05-01T00:00:00"/>
    <n v="0"/>
    <n v="0"/>
  </r>
  <r>
    <s v="E"/>
    <s v="R"/>
    <s v="ON"/>
    <d v="2019-04-01T00:00:00"/>
    <x v="8"/>
    <d v="2018-05-01T00:00:00"/>
    <n v="0"/>
    <n v="0"/>
  </r>
  <r>
    <s v="E"/>
    <s v="R"/>
    <s v="ON"/>
    <d v="2019-04-01T00:00:00"/>
    <x v="9"/>
    <d v="2018-05-01T00:00:00"/>
    <n v="0"/>
    <n v="0"/>
  </r>
  <r>
    <s v="E"/>
    <s v="R"/>
    <s v="ON"/>
    <d v="2019-04-01T00:00:00"/>
    <x v="0"/>
    <d v="2018-05-01T00:00:00"/>
    <n v="0"/>
    <n v="0"/>
  </r>
  <r>
    <s v="E"/>
    <s v="R"/>
    <s v="OFF"/>
    <d v="2019-04-01T00:00:00"/>
    <x v="1"/>
    <d v="2018-05-01T00:00:00"/>
    <n v="0"/>
    <n v="0"/>
  </r>
  <r>
    <s v="E"/>
    <s v="R"/>
    <s v="OFF"/>
    <d v="2019-04-01T00:00:00"/>
    <x v="10"/>
    <d v="2018-05-01T00:00:00"/>
    <n v="0"/>
    <n v="0"/>
  </r>
  <r>
    <s v="E"/>
    <s v="R"/>
    <s v="OFF"/>
    <d v="2019-04-01T00:00:00"/>
    <x v="11"/>
    <d v="2018-05-01T00:00:00"/>
    <n v="0"/>
    <n v="0"/>
  </r>
  <r>
    <s v="E"/>
    <s v="R"/>
    <s v="OFF"/>
    <d v="2019-04-01T00:00:00"/>
    <x v="0"/>
    <d v="2018-05-01T00:00:00"/>
    <n v="0"/>
    <n v="0"/>
  </r>
  <r>
    <s v="E"/>
    <s v="R"/>
    <s v="MID"/>
    <d v="2019-04-01T00:00:00"/>
    <x v="1"/>
    <d v="2018-05-01T00:00:00"/>
    <n v="0"/>
    <n v="0"/>
  </r>
  <r>
    <s v="E"/>
    <s v="R"/>
    <s v="MID"/>
    <d v="2019-04-01T00:00:00"/>
    <x v="12"/>
    <d v="2018-05-01T00:00:00"/>
    <n v="0"/>
    <n v="0"/>
  </r>
  <r>
    <s v="E"/>
    <s v="R"/>
    <s v="MID"/>
    <d v="2019-04-01T00:00:00"/>
    <x v="13"/>
    <d v="2018-05-01T00:00:00"/>
    <n v="0"/>
    <n v="0"/>
  </r>
  <r>
    <s v="E"/>
    <s v="R"/>
    <s v="MID"/>
    <d v="2019-04-01T00:00:00"/>
    <x v="0"/>
    <d v="2018-05-01T00:00:00"/>
    <n v="0"/>
    <n v="0"/>
  </r>
  <r>
    <s v="E"/>
    <s v="C"/>
    <s v="ON"/>
    <d v="2018-12-01T00:00:00"/>
    <x v="1"/>
    <d v="2018-11-01T00:00:00"/>
    <n v="15355.04"/>
    <n v="-1090.2"/>
  </r>
  <r>
    <s v="E"/>
    <s v="C"/>
    <s v="ON"/>
    <d v="2018-12-01T00:00:00"/>
    <x v="2"/>
    <d v="2018-11-01T00:00:00"/>
    <n v="14692.43"/>
    <n v="1939.42"/>
  </r>
  <r>
    <s v="E"/>
    <s v="C"/>
    <s v="ON"/>
    <d v="2018-12-01T00:00:00"/>
    <x v="3"/>
    <d v="2018-11-01T00:00:00"/>
    <n v="662.61"/>
    <n v="87.48"/>
  </r>
  <r>
    <s v="E"/>
    <s v="C"/>
    <s v="ON"/>
    <d v="2018-12-01T00:00:00"/>
    <x v="0"/>
    <d v="2018-11-01T00:00:00"/>
    <n v="15355.04"/>
    <n v="1090.2"/>
  </r>
  <r>
    <s v="E"/>
    <s v="C"/>
    <s v="OFF"/>
    <d v="2018-12-01T00:00:00"/>
    <x v="1"/>
    <d v="2018-11-01T00:00:00"/>
    <n v="35482.22"/>
    <n v="-1241.8599999999999"/>
  </r>
  <r>
    <s v="E"/>
    <s v="C"/>
    <s v="OFF"/>
    <d v="2018-12-01T00:00:00"/>
    <x v="6"/>
    <d v="2018-11-01T00:00:00"/>
    <n v="33951.040000000001"/>
    <n v="2206.81"/>
  </r>
  <r>
    <s v="E"/>
    <s v="C"/>
    <s v="OFF"/>
    <d v="2018-12-01T00:00:00"/>
    <x v="7"/>
    <d v="2018-11-01T00:00:00"/>
    <n v="1531.18"/>
    <n v="99.51"/>
  </r>
  <r>
    <s v="E"/>
    <s v="C"/>
    <s v="OFF"/>
    <d v="2018-12-01T00:00:00"/>
    <x v="0"/>
    <d v="2018-11-01T00:00:00"/>
    <n v="35482.22"/>
    <n v="1241.8599999999999"/>
  </r>
  <r>
    <s v="E"/>
    <s v="C"/>
    <s v="MID"/>
    <d v="2018-12-01T00:00:00"/>
    <x v="1"/>
    <d v="2018-11-01T00:00:00"/>
    <n v="18060.259999999998"/>
    <n v="-939.12"/>
  </r>
  <r>
    <s v="E"/>
    <s v="C"/>
    <s v="MID"/>
    <d v="2018-12-01T00:00:00"/>
    <x v="4"/>
    <d v="2018-11-01T00:00:00"/>
    <n v="17280.86"/>
    <n v="1624.4"/>
  </r>
  <r>
    <s v="E"/>
    <s v="C"/>
    <s v="MID"/>
    <d v="2018-12-01T00:00:00"/>
    <x v="5"/>
    <d v="2018-11-01T00:00:00"/>
    <n v="779.4"/>
    <n v="73.260000000000005"/>
  </r>
  <r>
    <s v="E"/>
    <s v="C"/>
    <s v="MID"/>
    <d v="2018-12-01T00:00:00"/>
    <x v="0"/>
    <d v="2018-11-01T00:00:00"/>
    <n v="18060.259999999998"/>
    <n v="939.12"/>
  </r>
  <r>
    <s v="E"/>
    <s v="R"/>
    <s v="ON"/>
    <d v="2018-12-01T00:00:00"/>
    <x v="2"/>
    <d v="2018-11-01T00:00:00"/>
    <n v="315.44"/>
    <n v="41.64"/>
  </r>
  <r>
    <s v="E"/>
    <s v="R"/>
    <s v="ON"/>
    <d v="2018-12-01T00:00:00"/>
    <x v="3"/>
    <d v="2018-11-01T00:00:00"/>
    <n v="14.23"/>
    <n v="1.88"/>
  </r>
  <r>
    <s v="E"/>
    <s v="R"/>
    <s v="ON"/>
    <d v="2018-12-01T00:00:00"/>
    <x v="0"/>
    <d v="2018-11-01T00:00:00"/>
    <n v="329.67"/>
    <n v="23.41"/>
  </r>
  <r>
    <s v="E"/>
    <s v="R"/>
    <s v="ON"/>
    <d v="2018-12-01T00:00:00"/>
    <x v="1"/>
    <d v="2018-11-01T00:00:00"/>
    <n v="329.67"/>
    <n v="-23.41"/>
  </r>
  <r>
    <s v="E"/>
    <s v="R"/>
    <s v="OFF"/>
    <d v="2018-12-01T00:00:00"/>
    <x v="1"/>
    <d v="2018-11-01T00:00:00"/>
    <n v="715.85"/>
    <n v="-25.05"/>
  </r>
  <r>
    <s v="E"/>
    <s v="R"/>
    <s v="OFF"/>
    <d v="2018-12-01T00:00:00"/>
    <x v="6"/>
    <d v="2018-11-01T00:00:00"/>
    <n v="684.96"/>
    <n v="44.52"/>
  </r>
  <r>
    <s v="E"/>
    <s v="R"/>
    <s v="OFF"/>
    <d v="2018-12-01T00:00:00"/>
    <x v="7"/>
    <d v="2018-11-01T00:00:00"/>
    <n v="30.89"/>
    <n v="2.0099999999999998"/>
  </r>
  <r>
    <s v="E"/>
    <s v="R"/>
    <s v="OFF"/>
    <d v="2018-12-01T00:00:00"/>
    <x v="0"/>
    <d v="2018-11-01T00:00:00"/>
    <n v="715.85"/>
    <n v="25.05"/>
  </r>
  <r>
    <s v="E"/>
    <s v="R"/>
    <s v="MID"/>
    <d v="2018-12-01T00:00:00"/>
    <x v="1"/>
    <d v="2018-11-01T00:00:00"/>
    <n v="304.75"/>
    <n v="-15.84"/>
  </r>
  <r>
    <s v="E"/>
    <s v="R"/>
    <s v="MID"/>
    <d v="2018-12-01T00:00:00"/>
    <x v="4"/>
    <d v="2018-11-01T00:00:00"/>
    <n v="291.60000000000002"/>
    <n v="27.41"/>
  </r>
  <r>
    <s v="E"/>
    <s v="R"/>
    <s v="MID"/>
    <d v="2018-12-01T00:00:00"/>
    <x v="5"/>
    <d v="2018-11-01T00:00:00"/>
    <n v="13.15"/>
    <n v="1.24"/>
  </r>
  <r>
    <s v="E"/>
    <s v="R"/>
    <s v="MID"/>
    <d v="2018-12-01T00:00:00"/>
    <x v="0"/>
    <d v="2018-11-01T00:00:00"/>
    <n v="304.75"/>
    <n v="15.84"/>
  </r>
  <r>
    <s v="E"/>
    <s v="C"/>
    <s v="ON"/>
    <d v="2018-12-01T00:00:00"/>
    <x v="1"/>
    <d v="2018-11-01T00:00:00"/>
    <n v="6366.49"/>
    <n v="-452.01"/>
  </r>
  <r>
    <s v="E"/>
    <s v="C"/>
    <s v="ON"/>
    <d v="2018-12-01T00:00:00"/>
    <x v="2"/>
    <d v="2018-11-01T00:00:00"/>
    <n v="6091.73"/>
    <n v="804.1"/>
  </r>
  <r>
    <s v="E"/>
    <s v="C"/>
    <s v="ON"/>
    <d v="2018-12-01T00:00:00"/>
    <x v="3"/>
    <d v="2018-11-01T00:00:00"/>
    <n v="274.76"/>
    <n v="36.29"/>
  </r>
  <r>
    <s v="E"/>
    <s v="C"/>
    <s v="ON"/>
    <d v="2018-12-01T00:00:00"/>
    <x v="0"/>
    <d v="2018-11-01T00:00:00"/>
    <n v="6366.49"/>
    <n v="452.01"/>
  </r>
  <r>
    <s v="E"/>
    <s v="C"/>
    <s v="OFF"/>
    <d v="2018-12-01T00:00:00"/>
    <x v="1"/>
    <d v="2018-11-01T00:00:00"/>
    <n v="22030.46"/>
    <n v="-771.08"/>
  </r>
  <r>
    <s v="E"/>
    <s v="C"/>
    <s v="OFF"/>
    <d v="2018-12-01T00:00:00"/>
    <x v="6"/>
    <d v="2018-11-01T00:00:00"/>
    <n v="21079.759999999998"/>
    <n v="1370.21"/>
  </r>
  <r>
    <s v="E"/>
    <s v="C"/>
    <s v="OFF"/>
    <d v="2018-12-01T00:00:00"/>
    <x v="7"/>
    <d v="2018-11-01T00:00:00"/>
    <n v="950.7"/>
    <n v="61.81"/>
  </r>
  <r>
    <s v="E"/>
    <s v="C"/>
    <s v="OFF"/>
    <d v="2018-12-01T00:00:00"/>
    <x v="0"/>
    <d v="2018-11-01T00:00:00"/>
    <n v="22030.46"/>
    <n v="771.08"/>
  </r>
  <r>
    <s v="E"/>
    <s v="C"/>
    <s v="MID"/>
    <d v="2018-12-01T00:00:00"/>
    <x v="1"/>
    <d v="2018-11-01T00:00:00"/>
    <n v="6260.52"/>
    <n v="-325.56"/>
  </r>
  <r>
    <s v="E"/>
    <s v="C"/>
    <s v="MID"/>
    <d v="2018-12-01T00:00:00"/>
    <x v="4"/>
    <d v="2018-11-01T00:00:00"/>
    <n v="5990.35"/>
    <n v="563.11"/>
  </r>
  <r>
    <s v="E"/>
    <s v="C"/>
    <s v="MID"/>
    <d v="2018-12-01T00:00:00"/>
    <x v="5"/>
    <d v="2018-11-01T00:00:00"/>
    <n v="270.17"/>
    <n v="25.41"/>
  </r>
  <r>
    <s v="E"/>
    <s v="C"/>
    <s v="MID"/>
    <d v="2018-12-01T00:00:00"/>
    <x v="0"/>
    <d v="2018-11-01T00:00:00"/>
    <n v="6260.52"/>
    <n v="325.56"/>
  </r>
  <r>
    <s v="E"/>
    <s v="C"/>
    <s v="ON"/>
    <d v="2018-12-01T00:00:00"/>
    <x v="1"/>
    <d v="2018-11-01T00:00:00"/>
    <n v="10801.25"/>
    <n v="-766.91"/>
  </r>
  <r>
    <s v="E"/>
    <s v="C"/>
    <s v="ON"/>
    <d v="2018-12-01T00:00:00"/>
    <x v="2"/>
    <d v="2018-11-01T00:00:00"/>
    <n v="10335.129999999999"/>
    <n v="1364.25"/>
  </r>
  <r>
    <s v="E"/>
    <s v="C"/>
    <s v="ON"/>
    <d v="2018-12-01T00:00:00"/>
    <x v="3"/>
    <d v="2018-11-01T00:00:00"/>
    <n v="466.12"/>
    <n v="61.5"/>
  </r>
  <r>
    <s v="E"/>
    <s v="C"/>
    <s v="ON"/>
    <d v="2018-12-01T00:00:00"/>
    <x v="0"/>
    <d v="2018-11-01T00:00:00"/>
    <n v="10801.25"/>
    <n v="766.91"/>
  </r>
  <r>
    <s v="E"/>
    <s v="C"/>
    <s v="OFF"/>
    <d v="2018-12-01T00:00:00"/>
    <x v="1"/>
    <d v="2018-11-01T00:00:00"/>
    <n v="26981.85"/>
    <n v="-944.33"/>
  </r>
  <r>
    <s v="E"/>
    <s v="C"/>
    <s v="OFF"/>
    <d v="2018-12-01T00:00:00"/>
    <x v="6"/>
    <d v="2018-11-01T00:00:00"/>
    <n v="25817.45"/>
    <n v="1678.15"/>
  </r>
  <r>
    <s v="E"/>
    <s v="C"/>
    <s v="OFF"/>
    <d v="2018-12-01T00:00:00"/>
    <x v="7"/>
    <d v="2018-11-01T00:00:00"/>
    <n v="1164.4000000000001"/>
    <n v="75.66"/>
  </r>
  <r>
    <s v="E"/>
    <s v="C"/>
    <s v="OFF"/>
    <d v="2018-12-01T00:00:00"/>
    <x v="0"/>
    <d v="2018-11-01T00:00:00"/>
    <n v="26981.85"/>
    <n v="944.33"/>
  </r>
  <r>
    <s v="E"/>
    <s v="C"/>
    <s v="MID"/>
    <d v="2018-12-01T00:00:00"/>
    <x v="1"/>
    <d v="2018-11-01T00:00:00"/>
    <n v="11973.98"/>
    <n v="-622.66999999999996"/>
  </r>
  <r>
    <s v="E"/>
    <s v="C"/>
    <s v="MID"/>
    <d v="2018-12-01T00:00:00"/>
    <x v="4"/>
    <d v="2018-11-01T00:00:00"/>
    <n v="11457.25"/>
    <n v="1076.98"/>
  </r>
  <r>
    <s v="E"/>
    <s v="C"/>
    <s v="MID"/>
    <d v="2018-12-01T00:00:00"/>
    <x v="5"/>
    <d v="2018-11-01T00:00:00"/>
    <n v="516.73"/>
    <n v="48.55"/>
  </r>
  <r>
    <s v="E"/>
    <s v="C"/>
    <s v="MID"/>
    <d v="2018-12-01T00:00:00"/>
    <x v="0"/>
    <d v="2018-11-01T00:00:00"/>
    <n v="11973.98"/>
    <n v="622.66999999999996"/>
  </r>
  <r>
    <s v="E"/>
    <s v="R"/>
    <s v="ON"/>
    <d v="2019-02-01T00:00:00"/>
    <x v="0"/>
    <d v="2018-11-01T00:00:00"/>
    <n v="63.35"/>
    <n v="4.5"/>
  </r>
  <r>
    <s v="E"/>
    <s v="R"/>
    <s v="ON"/>
    <d v="2019-02-01T00:00:00"/>
    <x v="2"/>
    <d v="2018-11-01T00:00:00"/>
    <n v="61"/>
    <n v="8.0500000000000007"/>
  </r>
  <r>
    <s v="E"/>
    <s v="R"/>
    <s v="ON"/>
    <d v="2019-02-01T00:00:00"/>
    <x v="3"/>
    <d v="2018-11-01T00:00:00"/>
    <n v="2.35"/>
    <n v="0.31"/>
  </r>
  <r>
    <s v="E"/>
    <s v="C"/>
    <s v="MID"/>
    <d v="2018-11-01T00:00:00"/>
    <x v="5"/>
    <d v="2018-11-01T00:00:00"/>
    <n v="214.49"/>
    <n v="20.149999999999999"/>
  </r>
  <r>
    <s v="E"/>
    <s v="C"/>
    <s v="MID"/>
    <d v="2018-11-01T00:00:00"/>
    <x v="0"/>
    <d v="2018-11-01T00:00:00"/>
    <n v="4969.97"/>
    <n v="258.42"/>
  </r>
  <r>
    <s v="E"/>
    <s v="C"/>
    <s v="MID"/>
    <d v="2018-11-01T00:00:00"/>
    <x v="12"/>
    <d v="2018-05-01T00:00:00"/>
    <n v="8653"/>
    <n v="813.41"/>
  </r>
  <r>
    <s v="E"/>
    <s v="C"/>
    <s v="MID"/>
    <d v="2018-11-01T00:00:00"/>
    <x v="13"/>
    <d v="2018-05-01T00:00:00"/>
    <n v="390.27"/>
    <n v="36.67"/>
  </r>
  <r>
    <s v="E"/>
    <s v="C"/>
    <s v="MID"/>
    <d v="2018-11-01T00:00:00"/>
    <x v="0"/>
    <d v="2018-05-01T00:00:00"/>
    <n v="9043.27"/>
    <n v="470.19"/>
  </r>
  <r>
    <s v="E"/>
    <s v="C"/>
    <s v="MID"/>
    <d v="2018-11-01T00:00:00"/>
    <x v="1"/>
    <d v="2018-05-01T00:00:00"/>
    <n v="9043.27"/>
    <n v="-470.19"/>
  </r>
  <r>
    <s v="E"/>
    <s v="C"/>
    <s v="ON"/>
    <d v="2018-11-01T00:00:00"/>
    <x v="1"/>
    <d v="2018-05-01T00:00:00"/>
    <n v="16381.74"/>
    <n v="-1163.1199999999999"/>
  </r>
  <r>
    <s v="E"/>
    <s v="C"/>
    <s v="ON"/>
    <d v="2018-11-01T00:00:00"/>
    <x v="8"/>
    <d v="2018-05-01T00:00:00"/>
    <n v="15674.82"/>
    <n v="2069.1"/>
  </r>
  <r>
    <s v="E"/>
    <s v="C"/>
    <s v="ON"/>
    <d v="2018-11-01T00:00:00"/>
    <x v="9"/>
    <d v="2018-05-01T00:00:00"/>
    <n v="706.92"/>
    <n v="93.33"/>
  </r>
  <r>
    <s v="E"/>
    <s v="C"/>
    <s v="ON"/>
    <d v="2018-11-01T00:00:00"/>
    <x v="0"/>
    <d v="2018-05-01T00:00:00"/>
    <n v="16381.74"/>
    <n v="1163.1199999999999"/>
  </r>
  <r>
    <s v="E"/>
    <s v="C"/>
    <s v="OFF"/>
    <d v="2018-11-01T00:00:00"/>
    <x v="1"/>
    <d v="2018-11-01T00:00:00"/>
    <n v="24578.639999999999"/>
    <n v="-860.21"/>
  </r>
  <r>
    <s v="E"/>
    <s v="C"/>
    <s v="OFF"/>
    <d v="2018-11-01T00:00:00"/>
    <x v="6"/>
    <d v="2018-11-01T00:00:00"/>
    <n v="23517.97"/>
    <n v="1528.66"/>
  </r>
  <r>
    <s v="E"/>
    <s v="C"/>
    <s v="OFF"/>
    <d v="2018-11-01T00:00:00"/>
    <x v="7"/>
    <d v="2018-11-01T00:00:00"/>
    <n v="1060.67"/>
    <n v="68.930000000000007"/>
  </r>
  <r>
    <s v="E"/>
    <s v="C"/>
    <s v="OFF"/>
    <d v="2018-11-01T00:00:00"/>
    <x v="0"/>
    <d v="2018-11-01T00:00:00"/>
    <n v="24578.639999999999"/>
    <n v="860.21"/>
  </r>
  <r>
    <s v="E"/>
    <s v="C"/>
    <s v="OFF"/>
    <d v="2018-11-01T00:00:00"/>
    <x v="1"/>
    <d v="2018-05-01T00:00:00"/>
    <n v="44690.559999999998"/>
    <n v="-1564.37"/>
  </r>
  <r>
    <s v="E"/>
    <s v="C"/>
    <s v="OFF"/>
    <d v="2018-11-01T00:00:00"/>
    <x v="0"/>
    <d v="2018-05-01T00:00:00"/>
    <n v="44690.559999999998"/>
    <n v="1564.37"/>
  </r>
  <r>
    <s v="E"/>
    <s v="C"/>
    <s v="OFF"/>
    <d v="2018-11-01T00:00:00"/>
    <x v="10"/>
    <d v="2018-05-01T00:00:00"/>
    <n v="42762"/>
    <n v="2779.74"/>
  </r>
  <r>
    <s v="E"/>
    <s v="C"/>
    <s v="OFF"/>
    <d v="2018-11-01T00:00:00"/>
    <x v="11"/>
    <d v="2018-05-01T00:00:00"/>
    <n v="1928.56"/>
    <n v="125.4"/>
  </r>
  <r>
    <s v="E"/>
    <s v="C"/>
    <s v="MID"/>
    <d v="2018-11-01T00:00:00"/>
    <x v="1"/>
    <d v="2018-11-01T00:00:00"/>
    <n v="8445.0499999999993"/>
    <n v="-439.13"/>
  </r>
  <r>
    <s v="E"/>
    <s v="C"/>
    <s v="MID"/>
    <d v="2018-11-01T00:00:00"/>
    <x v="4"/>
    <d v="2018-11-01T00:00:00"/>
    <n v="8080.57"/>
    <n v="759.58"/>
  </r>
  <r>
    <s v="E"/>
    <s v="C"/>
    <s v="MID"/>
    <d v="2018-11-01T00:00:00"/>
    <x v="5"/>
    <d v="2018-11-01T00:00:00"/>
    <n v="364.48"/>
    <n v="34.26"/>
  </r>
  <r>
    <s v="E"/>
    <s v="C"/>
    <s v="MID"/>
    <d v="2018-11-01T00:00:00"/>
    <x v="0"/>
    <d v="2018-11-01T00:00:00"/>
    <n v="8445.0499999999993"/>
    <n v="439.13"/>
  </r>
  <r>
    <s v="E"/>
    <s v="C"/>
    <s v="MID"/>
    <d v="2018-11-01T00:00:00"/>
    <x v="1"/>
    <d v="2018-05-01T00:00:00"/>
    <n v="15358.79"/>
    <n v="-798.65"/>
  </r>
  <r>
    <s v="E"/>
    <s v="C"/>
    <s v="MID"/>
    <d v="2018-11-01T00:00:00"/>
    <x v="0"/>
    <d v="2018-05-01T00:00:00"/>
    <n v="15358.79"/>
    <n v="798.65"/>
  </r>
  <r>
    <s v="E"/>
    <s v="C"/>
    <s v="MID"/>
    <d v="2018-11-01T00:00:00"/>
    <x v="12"/>
    <d v="2018-05-01T00:00:00"/>
    <n v="14696"/>
    <n v="1381.46"/>
  </r>
  <r>
    <s v="E"/>
    <s v="C"/>
    <s v="MID"/>
    <d v="2018-11-01T00:00:00"/>
    <x v="13"/>
    <d v="2018-05-01T00:00:00"/>
    <n v="662.79"/>
    <n v="62.29"/>
  </r>
  <r>
    <s v="E"/>
    <s v="C"/>
    <s v="ON"/>
    <d v="2018-11-01T00:00:00"/>
    <x v="1"/>
    <d v="2018-11-01T00:00:00"/>
    <n v="9007.08"/>
    <n v="-639.52"/>
  </r>
  <r>
    <s v="E"/>
    <s v="C"/>
    <s v="ON"/>
    <d v="2018-11-01T00:00:00"/>
    <x v="2"/>
    <d v="2018-11-01T00:00:00"/>
    <n v="8618.4"/>
    <n v="1137.6400000000001"/>
  </r>
  <r>
    <s v="E"/>
    <s v="C"/>
    <s v="ON"/>
    <d v="2018-11-01T00:00:00"/>
    <x v="3"/>
    <d v="2018-11-01T00:00:00"/>
    <n v="388.68"/>
    <n v="51.29"/>
  </r>
  <r>
    <s v="E"/>
    <s v="C"/>
    <s v="ON"/>
    <d v="2018-11-01T00:00:00"/>
    <x v="0"/>
    <d v="2018-11-01T00:00:00"/>
    <n v="9007.08"/>
    <n v="639.52"/>
  </r>
  <r>
    <s v="E"/>
    <s v="C"/>
    <s v="ON"/>
    <d v="2018-11-01T00:00:00"/>
    <x v="1"/>
    <d v="2018-11-01T00:00:00"/>
    <n v="5452.13"/>
    <n v="-387.09"/>
  </r>
  <r>
    <s v="E"/>
    <s v="C"/>
    <s v="ON"/>
    <d v="2018-11-01T00:00:00"/>
    <x v="0"/>
    <d v="2018-11-01T00:00:00"/>
    <n v="5452.13"/>
    <n v="387.09"/>
  </r>
  <r>
    <s v="E"/>
    <s v="C"/>
    <s v="ON"/>
    <d v="2018-11-01T00:00:00"/>
    <x v="2"/>
    <d v="2018-11-01T00:00:00"/>
    <n v="5216.83"/>
    <n v="688.59"/>
  </r>
  <r>
    <s v="E"/>
    <s v="C"/>
    <s v="ON"/>
    <d v="2018-11-01T00:00:00"/>
    <x v="3"/>
    <d v="2018-11-01T00:00:00"/>
    <n v="235.3"/>
    <n v="31.05"/>
  </r>
  <r>
    <s v="E"/>
    <s v="C"/>
    <s v="ON"/>
    <d v="2018-11-01T00:00:00"/>
    <x v="0"/>
    <d v="2018-05-01T00:00:00"/>
    <n v="9911.73"/>
    <n v="703.8"/>
  </r>
  <r>
    <s v="E"/>
    <s v="C"/>
    <s v="ON"/>
    <d v="2018-11-01T00:00:00"/>
    <x v="1"/>
    <d v="2018-05-01T00:00:00"/>
    <n v="9911.73"/>
    <n v="-703.8"/>
  </r>
  <r>
    <s v="E"/>
    <s v="C"/>
    <s v="ON"/>
    <d v="2018-11-01T00:00:00"/>
    <x v="8"/>
    <d v="2018-05-01T00:00:00"/>
    <n v="9484"/>
    <n v="1251.8800000000001"/>
  </r>
  <r>
    <s v="E"/>
    <s v="C"/>
    <s v="ON"/>
    <d v="2018-11-01T00:00:00"/>
    <x v="9"/>
    <d v="2018-05-01T00:00:00"/>
    <n v="427.73"/>
    <n v="56.5"/>
  </r>
  <r>
    <s v="E"/>
    <s v="C"/>
    <s v="OFF"/>
    <d v="2018-11-01T00:00:00"/>
    <x v="0"/>
    <d v="2018-11-01T00:00:00"/>
    <n v="12488.67"/>
    <n v="437.13"/>
  </r>
  <r>
    <s v="E"/>
    <s v="C"/>
    <s v="OFF"/>
    <d v="2018-11-01T00:00:00"/>
    <x v="1"/>
    <d v="2018-11-01T00:00:00"/>
    <n v="12488.67"/>
    <n v="-437.13"/>
  </r>
  <r>
    <s v="E"/>
    <s v="C"/>
    <s v="OFF"/>
    <d v="2018-11-01T00:00:00"/>
    <x v="6"/>
    <d v="2018-11-01T00:00:00"/>
    <n v="11949.73"/>
    <n v="776.73"/>
  </r>
  <r>
    <s v="E"/>
    <s v="C"/>
    <s v="OFF"/>
    <d v="2018-11-01T00:00:00"/>
    <x v="7"/>
    <d v="2018-11-01T00:00:00"/>
    <n v="538.94000000000005"/>
    <n v="34.99"/>
  </r>
  <r>
    <s v="E"/>
    <s v="C"/>
    <s v="OFF"/>
    <d v="2018-11-01T00:00:00"/>
    <x v="0"/>
    <d v="2018-05-01T00:00:00"/>
    <n v="22706.880000000001"/>
    <n v="794.87"/>
  </r>
  <r>
    <s v="E"/>
    <s v="C"/>
    <s v="OFF"/>
    <d v="2018-11-01T00:00:00"/>
    <x v="10"/>
    <d v="2018-05-01T00:00:00"/>
    <n v="21727"/>
    <n v="1412.38"/>
  </r>
  <r>
    <s v="E"/>
    <s v="C"/>
    <s v="OFF"/>
    <d v="2018-11-01T00:00:00"/>
    <x v="11"/>
    <d v="2018-05-01T00:00:00"/>
    <n v="979.88"/>
    <n v="63.73"/>
  </r>
  <r>
    <s v="E"/>
    <s v="C"/>
    <s v="OFF"/>
    <d v="2018-11-01T00:00:00"/>
    <x v="1"/>
    <d v="2018-05-01T00:00:00"/>
    <n v="22706.880000000001"/>
    <n v="-794.87"/>
  </r>
  <r>
    <s v="E"/>
    <s v="C"/>
    <s v="MID"/>
    <d v="2018-11-01T00:00:00"/>
    <x v="1"/>
    <d v="2018-11-01T00:00:00"/>
    <n v="5011.6499999999996"/>
    <n v="-260.69"/>
  </r>
  <r>
    <s v="E"/>
    <s v="C"/>
    <s v="MID"/>
    <d v="2018-11-01T00:00:00"/>
    <x v="4"/>
    <d v="2018-11-01T00:00:00"/>
    <n v="4795.41"/>
    <n v="450.74"/>
  </r>
  <r>
    <s v="E"/>
    <s v="C"/>
    <s v="MID"/>
    <d v="2018-11-01T00:00:00"/>
    <x v="5"/>
    <d v="2018-11-01T00:00:00"/>
    <n v="216.24"/>
    <n v="20.309999999999999"/>
  </r>
  <r>
    <s v="E"/>
    <s v="C"/>
    <s v="MID"/>
    <d v="2018-11-01T00:00:00"/>
    <x v="0"/>
    <d v="2018-11-01T00:00:00"/>
    <n v="5011.6499999999996"/>
    <n v="260.69"/>
  </r>
  <r>
    <s v="E"/>
    <s v="C"/>
    <s v="MID"/>
    <d v="2018-11-01T00:00:00"/>
    <x v="1"/>
    <d v="2018-05-01T00:00:00"/>
    <n v="9122.73"/>
    <n v="-474.35"/>
  </r>
  <r>
    <s v="E"/>
    <s v="C"/>
    <s v="MID"/>
    <d v="2018-11-01T00:00:00"/>
    <x v="0"/>
    <d v="2018-05-01T00:00:00"/>
    <n v="9122.73"/>
    <n v="474.35"/>
  </r>
  <r>
    <s v="E"/>
    <s v="C"/>
    <s v="MID"/>
    <d v="2018-11-01T00:00:00"/>
    <x v="12"/>
    <d v="2018-05-01T00:00:00"/>
    <n v="8729"/>
    <n v="820.52"/>
  </r>
  <r>
    <s v="E"/>
    <s v="C"/>
    <s v="MID"/>
    <d v="2018-11-01T00:00:00"/>
    <x v="13"/>
    <d v="2018-05-01T00:00:00"/>
    <n v="393.73"/>
    <n v="36.97"/>
  </r>
  <r>
    <s v="E"/>
    <s v="R"/>
    <s v="ON"/>
    <d v="2018-12-01T00:00:00"/>
    <x v="0"/>
    <d v="2018-11-01T00:00:00"/>
    <n v="62228.77"/>
    <n v="4418.49"/>
  </r>
  <r>
    <s v="E"/>
    <s v="R"/>
    <s v="ON"/>
    <d v="2018-12-01T00:00:00"/>
    <x v="1"/>
    <d v="2018-11-01T00:00:00"/>
    <n v="62228.77"/>
    <n v="-4418.49"/>
  </r>
  <r>
    <s v="E"/>
    <s v="R"/>
    <s v="ON"/>
    <d v="2018-12-01T00:00:00"/>
    <x v="2"/>
    <d v="2018-11-01T00:00:00"/>
    <n v="59543.42"/>
    <n v="7859.74"/>
  </r>
  <r>
    <s v="E"/>
    <s v="R"/>
    <s v="ON"/>
    <d v="2018-12-01T00:00:00"/>
    <x v="3"/>
    <d v="2018-11-01T00:00:00"/>
    <n v="2685.35"/>
    <n v="354.65"/>
  </r>
  <r>
    <s v="E"/>
    <s v="R"/>
    <s v="ON"/>
    <d v="2018-12-01T00:00:00"/>
    <x v="0"/>
    <d v="2018-05-01T00:00:00"/>
    <n v="82382.899999999994"/>
    <n v="5849.58"/>
  </r>
  <r>
    <s v="E"/>
    <s v="R"/>
    <s v="ON"/>
    <d v="2018-12-01T00:00:00"/>
    <x v="8"/>
    <d v="2018-05-01T00:00:00"/>
    <n v="78828"/>
    <n v="10405.41"/>
  </r>
  <r>
    <s v="E"/>
    <s v="R"/>
    <s v="ON"/>
    <d v="2018-12-01T00:00:00"/>
    <x v="9"/>
    <d v="2018-05-01T00:00:00"/>
    <n v="3554.9"/>
    <n v="469.32"/>
  </r>
  <r>
    <s v="E"/>
    <s v="R"/>
    <s v="ON"/>
    <d v="2018-12-01T00:00:00"/>
    <x v="1"/>
    <d v="2018-05-01T00:00:00"/>
    <n v="82382.899999999994"/>
    <n v="-5849.58"/>
  </r>
  <r>
    <s v="E"/>
    <s v="R"/>
    <s v="OFF"/>
    <d v="2018-12-01T00:00:00"/>
    <x v="6"/>
    <d v="2018-11-01T00:00:00"/>
    <n v="216590.87"/>
    <n v="14078.48"/>
  </r>
  <r>
    <s v="E"/>
    <s v="R"/>
    <s v="OFF"/>
    <d v="2018-12-01T00:00:00"/>
    <x v="7"/>
    <d v="2018-11-01T00:00:00"/>
    <n v="9768.32"/>
    <n v="635.01"/>
  </r>
  <r>
    <s v="E"/>
    <s v="R"/>
    <s v="OFF"/>
    <d v="2018-12-01T00:00:00"/>
    <x v="0"/>
    <d v="2018-11-01T00:00:00"/>
    <n v="226359.19"/>
    <n v="7922.75"/>
  </r>
  <r>
    <s v="E"/>
    <s v="R"/>
    <s v="OFF"/>
    <d v="2018-12-01T00:00:00"/>
    <x v="1"/>
    <d v="2018-11-01T00:00:00"/>
    <n v="226359.19"/>
    <n v="-7922.75"/>
  </r>
  <r>
    <s v="E"/>
    <s v="R"/>
    <s v="OFF"/>
    <d v="2018-12-01T00:00:00"/>
    <x v="10"/>
    <d v="2018-05-01T00:00:00"/>
    <n v="286981"/>
    <n v="18656.43"/>
  </r>
  <r>
    <s v="E"/>
    <s v="R"/>
    <s v="OFF"/>
    <d v="2018-12-01T00:00:00"/>
    <x v="11"/>
    <d v="2018-05-01T00:00:00"/>
    <n v="12942.85"/>
    <n v="841.12"/>
  </r>
  <r>
    <s v="E"/>
    <s v="R"/>
    <s v="OFF"/>
    <d v="2018-12-01T00:00:00"/>
    <x v="1"/>
    <d v="2018-05-01T00:00:00"/>
    <n v="299923.84999999998"/>
    <n v="-10500.01"/>
  </r>
  <r>
    <s v="E"/>
    <s v="R"/>
    <s v="OFF"/>
    <d v="2018-12-01T00:00:00"/>
    <x v="0"/>
    <d v="2018-05-01T00:00:00"/>
    <n v="299923.84999999998"/>
    <n v="10500.01"/>
  </r>
  <r>
    <s v="E"/>
    <s v="R"/>
    <s v="MID"/>
    <d v="2018-12-01T00:00:00"/>
    <x v="0"/>
    <d v="2018-11-01T00:00:00"/>
    <n v="64123.01"/>
    <n v="3334.36"/>
  </r>
  <r>
    <s v="E"/>
    <s v="R"/>
    <s v="MID"/>
    <d v="2018-12-01T00:00:00"/>
    <x v="1"/>
    <d v="2018-11-01T00:00:00"/>
    <n v="64123.01"/>
    <n v="-3334.36"/>
  </r>
  <r>
    <s v="E"/>
    <s v="R"/>
    <s v="MID"/>
    <d v="2018-12-01T00:00:00"/>
    <x v="4"/>
    <d v="2018-11-01T00:00:00"/>
    <n v="61356.02"/>
    <n v="5767.43"/>
  </r>
  <r>
    <s v="E"/>
    <s v="R"/>
    <s v="MID"/>
    <d v="2018-12-01T00:00:00"/>
    <x v="5"/>
    <d v="2018-11-01T00:00:00"/>
    <n v="2766.99"/>
    <n v="259.93"/>
  </r>
  <r>
    <s v="E"/>
    <s v="R"/>
    <s v="MID"/>
    <d v="2018-12-01T00:00:00"/>
    <x v="0"/>
    <d v="2018-05-01T00:00:00"/>
    <n v="85267.75"/>
    <n v="4433.7700000000004"/>
  </r>
  <r>
    <s v="E"/>
    <s v="R"/>
    <s v="MID"/>
    <d v="2018-12-01T00:00:00"/>
    <x v="12"/>
    <d v="2018-05-01T00:00:00"/>
    <n v="81588"/>
    <n v="7669.27"/>
  </r>
  <r>
    <s v="E"/>
    <s v="R"/>
    <s v="MID"/>
    <d v="2018-12-01T00:00:00"/>
    <x v="13"/>
    <d v="2018-05-01T00:00:00"/>
    <n v="3679.75"/>
    <n v="345.68"/>
  </r>
  <r>
    <s v="E"/>
    <s v="R"/>
    <s v="MID"/>
    <d v="2018-12-01T00:00:00"/>
    <x v="1"/>
    <d v="2018-05-01T00:00:00"/>
    <n v="85267.75"/>
    <n v="-4433.7700000000004"/>
  </r>
  <r>
    <s v="E"/>
    <s v="R"/>
    <s v="ON"/>
    <d v="2018-12-01T00:00:00"/>
    <x v="2"/>
    <d v="2018-11-01T00:00:00"/>
    <n v="36908.25"/>
    <n v="4871.8500000000004"/>
  </r>
  <r>
    <s v="E"/>
    <s v="R"/>
    <s v="ON"/>
    <d v="2018-12-01T00:00:00"/>
    <x v="3"/>
    <d v="2018-11-01T00:00:00"/>
    <n v="1664.52"/>
    <n v="219.73"/>
  </r>
  <r>
    <s v="E"/>
    <s v="R"/>
    <s v="ON"/>
    <d v="2018-12-01T00:00:00"/>
    <x v="0"/>
    <d v="2018-11-01T00:00:00"/>
    <n v="38572.769999999997"/>
    <n v="2738.8"/>
  </r>
  <r>
    <s v="E"/>
    <s v="R"/>
    <s v="ON"/>
    <d v="2018-12-01T00:00:00"/>
    <x v="1"/>
    <d v="2018-11-01T00:00:00"/>
    <n v="38572.769999999997"/>
    <n v="-2738.8"/>
  </r>
  <r>
    <s v="E"/>
    <s v="R"/>
    <s v="ON"/>
    <d v="2018-12-01T00:00:00"/>
    <x v="8"/>
    <d v="2018-05-01T00:00:00"/>
    <n v="49326"/>
    <n v="6510.92"/>
  </r>
  <r>
    <s v="E"/>
    <s v="R"/>
    <s v="ON"/>
    <d v="2018-12-01T00:00:00"/>
    <x v="9"/>
    <d v="2018-05-01T00:00:00"/>
    <n v="2224.5"/>
    <n v="293.64"/>
  </r>
  <r>
    <s v="E"/>
    <s v="R"/>
    <s v="ON"/>
    <d v="2018-12-01T00:00:00"/>
    <x v="1"/>
    <d v="2018-05-01T00:00:00"/>
    <n v="51550.5"/>
    <n v="-3660.46"/>
  </r>
  <r>
    <s v="E"/>
    <s v="R"/>
    <s v="ON"/>
    <d v="2018-12-01T00:00:00"/>
    <x v="0"/>
    <d v="2018-05-01T00:00:00"/>
    <n v="51550.5"/>
    <n v="3660.46"/>
  </r>
  <r>
    <s v="E"/>
    <s v="R"/>
    <s v="OFF"/>
    <d v="2018-12-01T00:00:00"/>
    <x v="0"/>
    <d v="2018-11-01T00:00:00"/>
    <n v="137531.16"/>
    <n v="4813.6400000000003"/>
  </r>
  <r>
    <s v="E"/>
    <s v="R"/>
    <s v="OFF"/>
    <d v="2018-12-01T00:00:00"/>
    <x v="1"/>
    <d v="2018-11-01T00:00:00"/>
    <n v="137531.16"/>
    <n v="-4813.6400000000003"/>
  </r>
  <r>
    <s v="E"/>
    <s v="R"/>
    <s v="OFF"/>
    <d v="2018-12-01T00:00:00"/>
    <x v="6"/>
    <d v="2018-11-01T00:00:00"/>
    <n v="131596.21"/>
    <n v="8553.81"/>
  </r>
  <r>
    <s v="E"/>
    <s v="R"/>
    <s v="OFF"/>
    <d v="2018-12-01T00:00:00"/>
    <x v="7"/>
    <d v="2018-11-01T00:00:00"/>
    <n v="5934.95"/>
    <n v="385.84"/>
  </r>
  <r>
    <s v="E"/>
    <s v="R"/>
    <s v="OFF"/>
    <d v="2018-12-01T00:00:00"/>
    <x v="0"/>
    <d v="2018-05-01T00:00:00"/>
    <n v="184274.11"/>
    <n v="6451.33"/>
  </r>
  <r>
    <s v="E"/>
    <s v="R"/>
    <s v="OFF"/>
    <d v="2018-12-01T00:00:00"/>
    <x v="10"/>
    <d v="2018-05-01T00:00:00"/>
    <n v="176322"/>
    <n v="11462.68"/>
  </r>
  <r>
    <s v="E"/>
    <s v="R"/>
    <s v="OFF"/>
    <d v="2018-12-01T00:00:00"/>
    <x v="11"/>
    <d v="2018-05-01T00:00:00"/>
    <n v="7952.11"/>
    <n v="516.79999999999995"/>
  </r>
  <r>
    <s v="E"/>
    <s v="R"/>
    <s v="OFF"/>
    <d v="2018-12-01T00:00:00"/>
    <x v="1"/>
    <d v="2018-05-01T00:00:00"/>
    <n v="184274.11"/>
    <n v="-6451.33"/>
  </r>
  <r>
    <s v="E"/>
    <s v="R"/>
    <s v="MID"/>
    <d v="2018-12-01T00:00:00"/>
    <x v="0"/>
    <d v="2018-11-01T00:00:00"/>
    <n v="39785.760000000002"/>
    <n v="2068.92"/>
  </r>
  <r>
    <s v="E"/>
    <s v="R"/>
    <s v="MID"/>
    <d v="2018-12-01T00:00:00"/>
    <x v="4"/>
    <d v="2018-11-01T00:00:00"/>
    <n v="38068.9"/>
    <n v="3578.49"/>
  </r>
  <r>
    <s v="E"/>
    <s v="R"/>
    <s v="MID"/>
    <d v="2018-12-01T00:00:00"/>
    <x v="5"/>
    <d v="2018-11-01T00:00:00"/>
    <n v="1716.86"/>
    <n v="161.47"/>
  </r>
  <r>
    <s v="E"/>
    <s v="R"/>
    <s v="MID"/>
    <d v="2018-12-01T00:00:00"/>
    <x v="1"/>
    <d v="2018-11-01T00:00:00"/>
    <n v="39785.760000000002"/>
    <n v="-2068.92"/>
  </r>
  <r>
    <s v="E"/>
    <s v="R"/>
    <s v="MID"/>
    <d v="2018-12-01T00:00:00"/>
    <x v="12"/>
    <d v="2018-05-01T00:00:00"/>
    <n v="50924"/>
    <n v="4786.6499999999996"/>
  </r>
  <r>
    <s v="E"/>
    <s v="R"/>
    <s v="MID"/>
    <d v="2018-12-01T00:00:00"/>
    <x v="13"/>
    <d v="2018-05-01T00:00:00"/>
    <n v="2296.6799999999998"/>
    <n v="215.77"/>
  </r>
  <r>
    <s v="E"/>
    <s v="R"/>
    <s v="MID"/>
    <d v="2018-12-01T00:00:00"/>
    <x v="0"/>
    <d v="2018-05-01T00:00:00"/>
    <n v="53220.68"/>
    <n v="2767.39"/>
  </r>
  <r>
    <s v="E"/>
    <s v="R"/>
    <s v="MID"/>
    <d v="2018-12-01T00:00:00"/>
    <x v="1"/>
    <d v="2018-05-01T00:00:00"/>
    <n v="53220.68"/>
    <n v="-2767.39"/>
  </r>
  <r>
    <s v="E"/>
    <s v="C"/>
    <s v="ON"/>
    <d v="2018-12-01T00:00:00"/>
    <x v="1"/>
    <d v="2018-11-01T00:00:00"/>
    <n v="86.72"/>
    <n v="-6.15"/>
  </r>
  <r>
    <s v="E"/>
    <s v="C"/>
    <s v="ON"/>
    <d v="2018-12-01T00:00:00"/>
    <x v="0"/>
    <d v="2018-11-01T00:00:00"/>
    <n v="86.72"/>
    <n v="6.15"/>
  </r>
  <r>
    <s v="E"/>
    <s v="C"/>
    <s v="ON"/>
    <d v="2018-12-01T00:00:00"/>
    <x v="2"/>
    <d v="2018-11-01T00:00:00"/>
    <n v="82.97"/>
    <n v="10.95"/>
  </r>
  <r>
    <s v="E"/>
    <s v="C"/>
    <s v="ON"/>
    <d v="2018-12-01T00:00:00"/>
    <x v="3"/>
    <d v="2018-11-01T00:00:00"/>
    <n v="3.75"/>
    <n v="0.49"/>
  </r>
  <r>
    <s v="E"/>
    <s v="C"/>
    <s v="ON"/>
    <d v="2018-12-01T00:00:00"/>
    <x v="0"/>
    <d v="2018-05-01T00:00:00"/>
    <n v="120.18"/>
    <n v="8.5399999999999991"/>
  </r>
  <r>
    <s v="E"/>
    <s v="C"/>
    <s v="ON"/>
    <d v="2018-12-01T00:00:00"/>
    <x v="1"/>
    <d v="2018-05-01T00:00:00"/>
    <n v="120.18"/>
    <n v="-8.5399999999999991"/>
  </r>
  <r>
    <s v="E"/>
    <s v="C"/>
    <s v="ON"/>
    <d v="2018-12-01T00:00:00"/>
    <x v="8"/>
    <d v="2018-05-01T00:00:00"/>
    <n v="115"/>
    <n v="15.18"/>
  </r>
  <r>
    <s v="E"/>
    <s v="C"/>
    <s v="ON"/>
    <d v="2018-12-01T00:00:00"/>
    <x v="9"/>
    <d v="2018-05-01T00:00:00"/>
    <n v="5.18"/>
    <n v="0.69"/>
  </r>
  <r>
    <s v="E"/>
    <s v="C"/>
    <s v="OFF"/>
    <d v="2018-12-01T00:00:00"/>
    <x v="0"/>
    <d v="2018-11-01T00:00:00"/>
    <n v="302.33999999999997"/>
    <n v="10.57"/>
  </r>
  <r>
    <s v="E"/>
    <s v="C"/>
    <s v="OFF"/>
    <d v="2018-12-01T00:00:00"/>
    <x v="1"/>
    <d v="2018-11-01T00:00:00"/>
    <n v="302.33999999999997"/>
    <n v="-10.57"/>
  </r>
  <r>
    <s v="E"/>
    <s v="C"/>
    <s v="OFF"/>
    <d v="2018-12-01T00:00:00"/>
    <x v="6"/>
    <d v="2018-11-01T00:00:00"/>
    <n v="289.29000000000002"/>
    <n v="18.8"/>
  </r>
  <r>
    <s v="E"/>
    <s v="C"/>
    <s v="OFF"/>
    <d v="2018-12-01T00:00:00"/>
    <x v="7"/>
    <d v="2018-11-01T00:00:00"/>
    <n v="13.05"/>
    <n v="0.85"/>
  </r>
  <r>
    <s v="E"/>
    <s v="C"/>
    <s v="OFF"/>
    <d v="2018-12-01T00:00:00"/>
    <x v="0"/>
    <d v="2018-05-01T00:00:00"/>
    <n v="419.08"/>
    <n v="14.69"/>
  </r>
  <r>
    <s v="E"/>
    <s v="C"/>
    <s v="OFF"/>
    <d v="2018-12-01T00:00:00"/>
    <x v="10"/>
    <d v="2018-05-01T00:00:00"/>
    <n v="401"/>
    <n v="26.08"/>
  </r>
  <r>
    <s v="E"/>
    <s v="C"/>
    <s v="OFF"/>
    <d v="2018-12-01T00:00:00"/>
    <x v="11"/>
    <d v="2018-05-01T00:00:00"/>
    <n v="18.079999999999998"/>
    <n v="1.18"/>
  </r>
  <r>
    <s v="E"/>
    <s v="C"/>
    <s v="OFF"/>
    <d v="2018-12-01T00:00:00"/>
    <x v="1"/>
    <d v="2018-05-01T00:00:00"/>
    <n v="419.08"/>
    <n v="-14.69"/>
  </r>
  <r>
    <s v="E"/>
    <s v="C"/>
    <s v="MID"/>
    <d v="2018-12-01T00:00:00"/>
    <x v="1"/>
    <d v="2018-11-01T00:00:00"/>
    <n v="85.41"/>
    <n v="-4.45"/>
  </r>
  <r>
    <s v="E"/>
    <s v="C"/>
    <s v="MID"/>
    <d v="2018-12-01T00:00:00"/>
    <x v="4"/>
    <d v="2018-11-01T00:00:00"/>
    <n v="81.73"/>
    <n v="7.68"/>
  </r>
  <r>
    <s v="E"/>
    <s v="C"/>
    <s v="MID"/>
    <d v="2018-12-01T00:00:00"/>
    <x v="5"/>
    <d v="2018-11-01T00:00:00"/>
    <n v="3.68"/>
    <n v="0.34"/>
  </r>
  <r>
    <s v="E"/>
    <s v="C"/>
    <s v="MID"/>
    <d v="2018-12-01T00:00:00"/>
    <x v="0"/>
    <d v="2018-11-01T00:00:00"/>
    <n v="85.41"/>
    <n v="4.45"/>
  </r>
  <r>
    <s v="E"/>
    <s v="C"/>
    <s v="MID"/>
    <d v="2018-12-01T00:00:00"/>
    <x v="1"/>
    <d v="2018-05-01T00:00:00"/>
    <n v="118.09"/>
    <n v="-6.14"/>
  </r>
  <r>
    <s v="E"/>
    <s v="C"/>
    <s v="MID"/>
    <d v="2018-12-01T00:00:00"/>
    <x v="0"/>
    <d v="2018-05-01T00:00:00"/>
    <n v="118.09"/>
    <n v="6.14"/>
  </r>
  <r>
    <s v="E"/>
    <s v="C"/>
    <s v="MID"/>
    <d v="2018-12-01T00:00:00"/>
    <x v="12"/>
    <d v="2018-05-01T00:00:00"/>
    <n v="113"/>
    <n v="10.62"/>
  </r>
  <r>
    <s v="E"/>
    <s v="C"/>
    <s v="MID"/>
    <d v="2018-12-01T00:00:00"/>
    <x v="13"/>
    <d v="2018-05-01T00:00:00"/>
    <n v="5.09"/>
    <n v="0.48"/>
  </r>
  <r>
    <s v="E"/>
    <s v="R"/>
    <s v="ON"/>
    <d v="2019-01-01T00:00:00"/>
    <x v="8"/>
    <d v="2018-05-01T00:00:00"/>
    <n v="0"/>
    <n v="0"/>
  </r>
  <r>
    <s v="E"/>
    <s v="R"/>
    <s v="ON"/>
    <d v="2019-01-01T00:00:00"/>
    <x v="9"/>
    <d v="2018-05-01T00:00:00"/>
    <n v="0"/>
    <n v="0"/>
  </r>
  <r>
    <s v="E"/>
    <s v="R"/>
    <s v="ON"/>
    <d v="2019-01-01T00:00:00"/>
    <x v="1"/>
    <d v="2018-05-01T00:00:00"/>
    <n v="0"/>
    <n v="0"/>
  </r>
  <r>
    <s v="E"/>
    <s v="R"/>
    <s v="ON"/>
    <d v="2019-01-01T00:00:00"/>
    <x v="0"/>
    <d v="2018-05-01T00:00:00"/>
    <n v="0"/>
    <n v="0"/>
  </r>
  <r>
    <s v="E"/>
    <s v="R"/>
    <s v="OFF"/>
    <d v="2019-01-01T00:00:00"/>
    <x v="0"/>
    <d v="2018-05-01T00:00:00"/>
    <n v="0"/>
    <n v="0"/>
  </r>
  <r>
    <s v="E"/>
    <s v="R"/>
    <s v="OFF"/>
    <d v="2019-01-01T00:00:00"/>
    <x v="10"/>
    <d v="2018-05-01T00:00:00"/>
    <n v="0"/>
    <n v="0"/>
  </r>
  <r>
    <s v="E"/>
    <s v="R"/>
    <s v="OFF"/>
    <d v="2019-01-01T00:00:00"/>
    <x v="11"/>
    <d v="2018-05-01T00:00:00"/>
    <n v="0"/>
    <n v="0"/>
  </r>
  <r>
    <s v="E"/>
    <s v="R"/>
    <s v="OFF"/>
    <d v="2019-01-01T00:00:00"/>
    <x v="1"/>
    <d v="2018-05-01T00:00:00"/>
    <n v="0"/>
    <n v="0"/>
  </r>
  <r>
    <s v="E"/>
    <s v="R"/>
    <s v="MID"/>
    <d v="2019-01-01T00:00:00"/>
    <x v="12"/>
    <d v="2018-05-01T00:00:00"/>
    <n v="0"/>
    <n v="0"/>
  </r>
  <r>
    <s v="E"/>
    <s v="R"/>
    <s v="MID"/>
    <d v="2019-01-01T00:00:00"/>
    <x v="13"/>
    <d v="2018-05-01T00:00:00"/>
    <n v="0"/>
    <n v="0"/>
  </r>
  <r>
    <s v="E"/>
    <s v="R"/>
    <s v="MID"/>
    <d v="2019-01-01T00:00:00"/>
    <x v="0"/>
    <d v="2018-05-01T00:00:00"/>
    <n v="0"/>
    <n v="0"/>
  </r>
  <r>
    <s v="E"/>
    <s v="R"/>
    <s v="MID"/>
    <d v="2019-01-01T00:00:00"/>
    <x v="1"/>
    <d v="2018-05-01T00:00:00"/>
    <n v="0"/>
    <n v="0"/>
  </r>
  <r>
    <s v="E"/>
    <s v="C"/>
    <s v="ON"/>
    <d v="2019-01-01T00:00:00"/>
    <x v="1"/>
    <d v="2018-11-01T00:00:00"/>
    <n v="114644.78"/>
    <n v="-8139.89"/>
  </r>
  <r>
    <s v="E"/>
    <s v="C"/>
    <s v="ON"/>
    <d v="2019-01-01T00:00:00"/>
    <x v="2"/>
    <d v="2018-11-01T00:00:00"/>
    <n v="109698.27"/>
    <n v="14480.21"/>
  </r>
  <r>
    <s v="E"/>
    <s v="C"/>
    <s v="ON"/>
    <d v="2019-01-01T00:00:00"/>
    <x v="3"/>
    <d v="2018-11-01T00:00:00"/>
    <n v="4946.51"/>
    <n v="652.96"/>
  </r>
  <r>
    <s v="E"/>
    <s v="C"/>
    <s v="ON"/>
    <d v="2019-01-01T00:00:00"/>
    <x v="0"/>
    <d v="2018-11-01T00:00:00"/>
    <n v="114644.78"/>
    <n v="8139.89"/>
  </r>
  <r>
    <s v="E"/>
    <s v="C"/>
    <s v="OFF"/>
    <d v="2019-01-01T00:00:00"/>
    <x v="6"/>
    <d v="2018-11-01T00:00:00"/>
    <n v="382237.97"/>
    <n v="24845.8"/>
  </r>
  <r>
    <s v="E"/>
    <s v="C"/>
    <s v="OFF"/>
    <d v="2019-01-01T00:00:00"/>
    <x v="7"/>
    <d v="2018-11-01T00:00:00"/>
    <n v="17235.759999999998"/>
    <n v="1120.31"/>
  </r>
  <r>
    <s v="E"/>
    <s v="C"/>
    <s v="OFF"/>
    <d v="2019-01-01T00:00:00"/>
    <x v="1"/>
    <d v="2018-11-01T00:00:00"/>
    <n v="399473.73"/>
    <n v="-13981.89"/>
  </r>
  <r>
    <s v="E"/>
    <s v="C"/>
    <s v="OFF"/>
    <d v="2019-01-01T00:00:00"/>
    <x v="0"/>
    <d v="2018-11-01T00:00:00"/>
    <n v="399473.73"/>
    <n v="13981.89"/>
  </r>
  <r>
    <s v="E"/>
    <s v="C"/>
    <s v="MID"/>
    <d v="2019-01-01T00:00:00"/>
    <x v="0"/>
    <d v="2018-11-01T00:00:00"/>
    <n v="122251.2"/>
    <n v="6357.15"/>
  </r>
  <r>
    <s v="E"/>
    <s v="C"/>
    <s v="MID"/>
    <d v="2019-01-01T00:00:00"/>
    <x v="4"/>
    <d v="2018-11-01T00:00:00"/>
    <n v="116976.65"/>
    <n v="10995.84"/>
  </r>
  <r>
    <s v="E"/>
    <s v="C"/>
    <s v="MID"/>
    <d v="2019-01-01T00:00:00"/>
    <x v="5"/>
    <d v="2018-11-01T00:00:00"/>
    <n v="5274.55"/>
    <n v="495.76"/>
  </r>
  <r>
    <s v="E"/>
    <s v="C"/>
    <s v="MID"/>
    <d v="2019-01-01T00:00:00"/>
    <x v="1"/>
    <d v="2018-11-01T00:00:00"/>
    <n v="122251.2"/>
    <n v="-6357.15"/>
  </r>
  <r>
    <s v="E"/>
    <s v="C"/>
    <s v="ON"/>
    <d v="2019-01-01T00:00:00"/>
    <x v="0"/>
    <d v="2018-11-01T00:00:00"/>
    <n v="56893.4"/>
    <n v="4039.46"/>
  </r>
  <r>
    <s v="E"/>
    <s v="C"/>
    <s v="ON"/>
    <d v="2019-01-01T00:00:00"/>
    <x v="2"/>
    <d v="2018-11-01T00:00:00"/>
    <n v="54438.58"/>
    <n v="7185.9"/>
  </r>
  <r>
    <s v="E"/>
    <s v="C"/>
    <s v="ON"/>
    <d v="2019-01-01T00:00:00"/>
    <x v="3"/>
    <d v="2018-11-01T00:00:00"/>
    <n v="2454.8200000000002"/>
    <n v="324.02"/>
  </r>
  <r>
    <s v="E"/>
    <s v="C"/>
    <s v="ON"/>
    <d v="2019-01-01T00:00:00"/>
    <x v="1"/>
    <d v="2018-11-01T00:00:00"/>
    <n v="56893.4"/>
    <n v="-4039.46"/>
  </r>
  <r>
    <s v="E"/>
    <s v="C"/>
    <s v="OFF"/>
    <d v="2019-01-01T00:00:00"/>
    <x v="1"/>
    <d v="2018-11-01T00:00:00"/>
    <n v="195769.09"/>
    <n v="-6852.09"/>
  </r>
  <r>
    <s v="E"/>
    <s v="C"/>
    <s v="OFF"/>
    <d v="2019-01-01T00:00:00"/>
    <x v="6"/>
    <d v="2018-11-01T00:00:00"/>
    <n v="187321.93"/>
    <n v="12176.14"/>
  </r>
  <r>
    <s v="E"/>
    <s v="C"/>
    <s v="OFF"/>
    <d v="2019-01-01T00:00:00"/>
    <x v="7"/>
    <d v="2018-11-01T00:00:00"/>
    <n v="8447.16"/>
    <n v="549.09"/>
  </r>
  <r>
    <s v="E"/>
    <s v="C"/>
    <s v="OFF"/>
    <d v="2019-01-01T00:00:00"/>
    <x v="0"/>
    <d v="2018-11-01T00:00:00"/>
    <n v="195769.09"/>
    <n v="6852.09"/>
  </r>
  <r>
    <s v="E"/>
    <s v="C"/>
    <s v="MID"/>
    <d v="2019-01-01T00:00:00"/>
    <x v="0"/>
    <d v="2018-11-01T00:00:00"/>
    <n v="61664.73"/>
    <n v="3206.49"/>
  </r>
  <r>
    <s v="E"/>
    <s v="C"/>
    <s v="MID"/>
    <d v="2019-01-01T00:00:00"/>
    <x v="1"/>
    <d v="2018-11-01T00:00:00"/>
    <n v="61664.73"/>
    <n v="-3206.49"/>
  </r>
  <r>
    <s v="E"/>
    <s v="C"/>
    <s v="MID"/>
    <d v="2019-01-01T00:00:00"/>
    <x v="4"/>
    <d v="2018-11-01T00:00:00"/>
    <n v="59004.08"/>
    <n v="5546.44"/>
  </r>
  <r>
    <s v="E"/>
    <s v="C"/>
    <s v="MID"/>
    <d v="2019-01-01T00:00:00"/>
    <x v="5"/>
    <d v="2018-11-01T00:00:00"/>
    <n v="2660.65"/>
    <n v="250.06"/>
  </r>
  <r>
    <s v="E"/>
    <s v="C"/>
    <s v="ON"/>
    <d v="2019-01-01T00:00:00"/>
    <x v="0"/>
    <d v="2018-11-01T00:00:00"/>
    <n v="120.19"/>
    <n v="8.5399999999999991"/>
  </r>
  <r>
    <s v="E"/>
    <s v="C"/>
    <s v="ON"/>
    <d v="2019-01-01T00:00:00"/>
    <x v="2"/>
    <d v="2018-11-01T00:00:00"/>
    <n v="115"/>
    <n v="15.18"/>
  </r>
  <r>
    <s v="E"/>
    <s v="C"/>
    <s v="ON"/>
    <d v="2019-01-01T00:00:00"/>
    <x v="3"/>
    <d v="2018-11-01T00:00:00"/>
    <n v="5.19"/>
    <n v="0.69"/>
  </r>
  <r>
    <s v="E"/>
    <s v="C"/>
    <s v="ON"/>
    <d v="2019-01-01T00:00:00"/>
    <x v="1"/>
    <d v="2018-11-01T00:00:00"/>
    <n v="120.19"/>
    <n v="-8.5399999999999991"/>
  </r>
  <r>
    <s v="E"/>
    <s v="C"/>
    <s v="OFF"/>
    <d v="2019-01-01T00:00:00"/>
    <x v="1"/>
    <d v="2018-11-01T00:00:00"/>
    <n v="1153.51"/>
    <n v="-40.369999999999997"/>
  </r>
  <r>
    <s v="E"/>
    <s v="C"/>
    <s v="OFF"/>
    <d v="2019-01-01T00:00:00"/>
    <x v="6"/>
    <d v="2018-11-01T00:00:00"/>
    <n v="1103.73"/>
    <n v="71.739999999999995"/>
  </r>
  <r>
    <s v="E"/>
    <s v="C"/>
    <s v="OFF"/>
    <d v="2019-01-01T00:00:00"/>
    <x v="7"/>
    <d v="2018-11-01T00:00:00"/>
    <n v="49.78"/>
    <n v="3.24"/>
  </r>
  <r>
    <s v="E"/>
    <s v="C"/>
    <s v="OFF"/>
    <d v="2019-01-01T00:00:00"/>
    <x v="0"/>
    <d v="2018-11-01T00:00:00"/>
    <n v="1153.51"/>
    <n v="40.369999999999997"/>
  </r>
  <r>
    <s v="E"/>
    <s v="C"/>
    <s v="MID"/>
    <d v="2019-01-01T00:00:00"/>
    <x v="1"/>
    <d v="2018-11-01T00:00:00"/>
    <n v="1.86"/>
    <n v="-0.09"/>
  </r>
  <r>
    <s v="E"/>
    <s v="C"/>
    <s v="MID"/>
    <d v="2019-01-01T00:00:00"/>
    <x v="4"/>
    <d v="2018-11-01T00:00:00"/>
    <n v="1.78"/>
    <n v="0.17"/>
  </r>
  <r>
    <s v="E"/>
    <s v="C"/>
    <s v="MID"/>
    <d v="2019-01-01T00:00:00"/>
    <x v="5"/>
    <d v="2018-11-01T00:00:00"/>
    <n v="0.08"/>
    <n v="0.01"/>
  </r>
  <r>
    <s v="E"/>
    <s v="C"/>
    <s v="MID"/>
    <d v="2019-01-01T00:00:00"/>
    <x v="0"/>
    <d v="2018-11-01T00:00:00"/>
    <n v="1.86"/>
    <n v="0.09"/>
  </r>
  <r>
    <s v="E"/>
    <s v="R"/>
    <s v="ON"/>
    <d v="2019-01-01T00:00:00"/>
    <x v="1"/>
    <d v="2018-11-01T00:00:00"/>
    <n v="203.78"/>
    <n v="-14.46"/>
  </r>
  <r>
    <s v="E"/>
    <s v="R"/>
    <s v="ON"/>
    <d v="2019-01-01T00:00:00"/>
    <x v="2"/>
    <d v="2018-11-01T00:00:00"/>
    <n v="194.99"/>
    <n v="25.74"/>
  </r>
  <r>
    <s v="E"/>
    <s v="R"/>
    <s v="ON"/>
    <d v="2019-02-01T00:00:00"/>
    <x v="1"/>
    <d v="2018-11-01T00:00:00"/>
    <n v="63.35"/>
    <n v="-4.5"/>
  </r>
  <r>
    <s v="E"/>
    <s v="R"/>
    <s v="OFF"/>
    <d v="2019-02-01T00:00:00"/>
    <x v="6"/>
    <d v="2018-11-01T00:00:00"/>
    <n v="229"/>
    <n v="14.89"/>
  </r>
  <r>
    <s v="E"/>
    <s v="R"/>
    <s v="OFF"/>
    <d v="2019-02-01T00:00:00"/>
    <x v="7"/>
    <d v="2018-11-01T00:00:00"/>
    <n v="8.82"/>
    <n v="0.56999999999999995"/>
  </r>
  <r>
    <s v="E"/>
    <s v="R"/>
    <s v="OFF"/>
    <d v="2019-02-01T00:00:00"/>
    <x v="1"/>
    <d v="2018-11-01T00:00:00"/>
    <n v="237.82"/>
    <n v="-8.33"/>
  </r>
  <r>
    <s v="E"/>
    <s v="R"/>
    <s v="OFF"/>
    <d v="2019-02-01T00:00:00"/>
    <x v="0"/>
    <d v="2018-11-01T00:00:00"/>
    <n v="237.82"/>
    <n v="8.33"/>
  </r>
  <r>
    <s v="E"/>
    <s v="R"/>
    <s v="MID"/>
    <d v="2019-02-01T00:00:00"/>
    <x v="0"/>
    <d v="2018-11-01T00:00:00"/>
    <n v="63.36"/>
    <n v="3.29"/>
  </r>
  <r>
    <s v="E"/>
    <s v="R"/>
    <s v="MID"/>
    <d v="2019-02-01T00:00:00"/>
    <x v="4"/>
    <d v="2018-11-01T00:00:00"/>
    <n v="61"/>
    <n v="5.73"/>
  </r>
  <r>
    <s v="E"/>
    <s v="R"/>
    <s v="MID"/>
    <d v="2019-02-01T00:00:00"/>
    <x v="5"/>
    <d v="2018-11-01T00:00:00"/>
    <n v="2.36"/>
    <n v="0.22"/>
  </r>
  <r>
    <s v="E"/>
    <s v="R"/>
    <s v="MID"/>
    <d v="2019-02-01T00:00:00"/>
    <x v="1"/>
    <d v="2018-11-01T00:00:00"/>
    <n v="63.36"/>
    <n v="-3.29"/>
  </r>
  <r>
    <s v="E"/>
    <s v="C"/>
    <s v="ON"/>
    <d v="2019-02-01T00:00:00"/>
    <x v="0"/>
    <d v="2018-11-01T00:00:00"/>
    <n v="1699.04"/>
    <n v="120.63"/>
  </r>
  <r>
    <s v="E"/>
    <s v="C"/>
    <s v="ON"/>
    <d v="2019-02-01T00:00:00"/>
    <x v="2"/>
    <d v="2018-11-01T00:00:00"/>
    <n v="1643"/>
    <n v="216.86"/>
  </r>
  <r>
    <s v="E"/>
    <s v="C"/>
    <s v="ON"/>
    <d v="2019-02-01T00:00:00"/>
    <x v="3"/>
    <d v="2018-11-01T00:00:00"/>
    <n v="56.04"/>
    <n v="7.41"/>
  </r>
  <r>
    <s v="E"/>
    <s v="C"/>
    <s v="ON"/>
    <d v="2019-02-01T00:00:00"/>
    <x v="1"/>
    <d v="2018-11-01T00:00:00"/>
    <n v="1699.04"/>
    <n v="-120.63"/>
  </r>
  <r>
    <s v="E"/>
    <s v="C"/>
    <s v="OFF"/>
    <d v="2019-02-01T00:00:00"/>
    <x v="6"/>
    <d v="2018-11-01T00:00:00"/>
    <n v="5765"/>
    <n v="374.83"/>
  </r>
  <r>
    <s v="E"/>
    <s v="C"/>
    <s v="OFF"/>
    <d v="2019-02-01T00:00:00"/>
    <x v="7"/>
    <d v="2018-11-01T00:00:00"/>
    <n v="196.57"/>
    <n v="12.78"/>
  </r>
  <r>
    <s v="E"/>
    <s v="C"/>
    <s v="OFF"/>
    <d v="2019-02-01T00:00:00"/>
    <x v="1"/>
    <d v="2018-11-01T00:00:00"/>
    <n v="5961.57"/>
    <n v="-208.76"/>
  </r>
  <r>
    <s v="E"/>
    <s v="C"/>
    <s v="OFF"/>
    <d v="2019-02-01T00:00:00"/>
    <x v="0"/>
    <d v="2018-11-01T00:00:00"/>
    <n v="5961.57"/>
    <n v="208.76"/>
  </r>
  <r>
    <s v="E"/>
    <s v="C"/>
    <s v="MID"/>
    <d v="2019-02-01T00:00:00"/>
    <x v="0"/>
    <d v="2018-11-01T00:00:00"/>
    <n v="1700.02"/>
    <n v="88.41"/>
  </r>
  <r>
    <s v="E"/>
    <s v="C"/>
    <s v="MID"/>
    <d v="2019-02-01T00:00:00"/>
    <x v="4"/>
    <d v="2018-11-01T00:00:00"/>
    <n v="1644"/>
    <n v="154.52000000000001"/>
  </r>
  <r>
    <s v="E"/>
    <s v="C"/>
    <s v="MID"/>
    <d v="2019-02-01T00:00:00"/>
    <x v="5"/>
    <d v="2018-11-01T00:00:00"/>
    <n v="56.02"/>
    <n v="5.29"/>
  </r>
  <r>
    <s v="E"/>
    <s v="C"/>
    <s v="MID"/>
    <d v="2019-02-01T00:00:00"/>
    <x v="1"/>
    <d v="2018-11-01T00:00:00"/>
    <n v="1700.02"/>
    <n v="-88.41"/>
  </r>
  <r>
    <s v="E"/>
    <s v="R"/>
    <s v="ON"/>
    <d v="2019-02-01T00:00:00"/>
    <x v="2"/>
    <d v="2018-11-01T00:00:00"/>
    <n v="6331"/>
    <n v="835.77"/>
  </r>
  <r>
    <s v="E"/>
    <s v="R"/>
    <s v="ON"/>
    <d v="2019-02-01T00:00:00"/>
    <x v="3"/>
    <d v="2018-11-01T00:00:00"/>
    <n v="215.93"/>
    <n v="28.53"/>
  </r>
  <r>
    <s v="E"/>
    <s v="R"/>
    <s v="ON"/>
    <d v="2019-02-01T00:00:00"/>
    <x v="1"/>
    <d v="2018-11-01T00:00:00"/>
    <n v="6546.93"/>
    <n v="-464.99"/>
  </r>
  <r>
    <s v="E"/>
    <s v="R"/>
    <s v="ON"/>
    <d v="2019-02-01T00:00:00"/>
    <x v="0"/>
    <d v="2018-11-01T00:00:00"/>
    <n v="6546.93"/>
    <n v="464.99"/>
  </r>
  <r>
    <s v="E"/>
    <s v="R"/>
    <s v="OFF"/>
    <d v="2019-02-01T00:00:00"/>
    <x v="0"/>
    <d v="2018-11-01T00:00:00"/>
    <n v="26145.11"/>
    <n v="915.72"/>
  </r>
  <r>
    <s v="E"/>
    <s v="R"/>
    <s v="OFF"/>
    <d v="2019-02-01T00:00:00"/>
    <x v="6"/>
    <d v="2018-11-01T00:00:00"/>
    <n v="25283"/>
    <n v="1644.14"/>
  </r>
  <r>
    <s v="E"/>
    <s v="R"/>
    <s v="OFF"/>
    <d v="2019-02-01T00:00:00"/>
    <x v="7"/>
    <d v="2018-11-01T00:00:00"/>
    <n v="862.11"/>
    <n v="56.1"/>
  </r>
  <r>
    <s v="E"/>
    <s v="R"/>
    <s v="OFF"/>
    <d v="2019-02-01T00:00:00"/>
    <x v="1"/>
    <d v="2018-11-01T00:00:00"/>
    <n v="26145.11"/>
    <n v="-915.72"/>
  </r>
  <r>
    <s v="E"/>
    <s v="R"/>
    <s v="MID"/>
    <d v="2019-02-01T00:00:00"/>
    <x v="4"/>
    <d v="2018-11-01T00:00:00"/>
    <n v="5621"/>
    <n v="528.35"/>
  </r>
  <r>
    <s v="E"/>
    <s v="R"/>
    <s v="MID"/>
    <d v="2019-02-01T00:00:00"/>
    <x v="5"/>
    <d v="2018-11-01T00:00:00"/>
    <n v="191.71"/>
    <n v="18.18"/>
  </r>
  <r>
    <s v="E"/>
    <s v="R"/>
    <s v="MID"/>
    <d v="2019-02-01T00:00:00"/>
    <x v="1"/>
    <d v="2018-11-01T00:00:00"/>
    <n v="5812.71"/>
    <n v="-302.35000000000002"/>
  </r>
  <r>
    <s v="E"/>
    <s v="R"/>
    <s v="MID"/>
    <d v="2019-02-01T00:00:00"/>
    <x v="0"/>
    <d v="2018-11-01T00:00:00"/>
    <n v="5812.71"/>
    <n v="302.35000000000002"/>
  </r>
  <r>
    <s v="E"/>
    <s v="C"/>
    <s v="ON"/>
    <d v="2019-02-01T00:00:00"/>
    <x v="1"/>
    <d v="2018-11-01T00:00:00"/>
    <n v="269.48"/>
    <n v="-19.14"/>
  </r>
  <r>
    <s v="E"/>
    <s v="C"/>
    <s v="ON"/>
    <d v="2019-02-01T00:00:00"/>
    <x v="0"/>
    <d v="2018-11-01T00:00:00"/>
    <n v="269.48"/>
    <n v="19.14"/>
  </r>
  <r>
    <s v="E"/>
    <s v="C"/>
    <s v="ON"/>
    <d v="2019-02-01T00:00:00"/>
    <x v="2"/>
    <d v="2018-11-01T00:00:00"/>
    <n v="257.85000000000002"/>
    <n v="34.04"/>
  </r>
  <r>
    <s v="E"/>
    <s v="C"/>
    <s v="ON"/>
    <d v="2019-02-01T00:00:00"/>
    <x v="3"/>
    <d v="2018-11-01T00:00:00"/>
    <n v="11.63"/>
    <n v="1.54"/>
  </r>
  <r>
    <s v="E"/>
    <s v="C"/>
    <s v="OFF"/>
    <d v="2019-02-01T00:00:00"/>
    <x v="0"/>
    <d v="2018-11-01T00:00:00"/>
    <n v="845.43"/>
    <n v="29.59"/>
  </r>
  <r>
    <s v="E"/>
    <s v="C"/>
    <s v="OFF"/>
    <d v="2019-02-01T00:00:00"/>
    <x v="6"/>
    <d v="2018-11-01T00:00:00"/>
    <n v="808.95"/>
    <n v="52.58"/>
  </r>
  <r>
    <s v="E"/>
    <s v="C"/>
    <s v="OFF"/>
    <d v="2019-02-01T00:00:00"/>
    <x v="7"/>
    <d v="2018-11-01T00:00:00"/>
    <n v="36.479999999999997"/>
    <n v="2.37"/>
  </r>
  <r>
    <s v="E"/>
    <s v="C"/>
    <s v="OFF"/>
    <d v="2019-02-01T00:00:00"/>
    <x v="1"/>
    <d v="2018-11-01T00:00:00"/>
    <n v="845.43"/>
    <n v="-29.59"/>
  </r>
  <r>
    <s v="E"/>
    <s v="C"/>
    <s v="MID"/>
    <d v="2019-02-01T00:00:00"/>
    <x v="1"/>
    <d v="2018-11-01T00:00:00"/>
    <n v="245.06"/>
    <n v="-12.74"/>
  </r>
  <r>
    <s v="E"/>
    <s v="C"/>
    <s v="MID"/>
    <d v="2019-02-01T00:00:00"/>
    <x v="4"/>
    <d v="2018-11-01T00:00:00"/>
    <n v="234.48"/>
    <n v="22.04"/>
  </r>
  <r>
    <s v="E"/>
    <s v="C"/>
    <s v="MID"/>
    <d v="2019-02-01T00:00:00"/>
    <x v="5"/>
    <d v="2018-11-01T00:00:00"/>
    <n v="10.58"/>
    <n v="0.99"/>
  </r>
  <r>
    <s v="E"/>
    <s v="C"/>
    <s v="MID"/>
    <d v="2019-02-01T00:00:00"/>
    <x v="0"/>
    <d v="2018-11-01T00:00:00"/>
    <n v="245.06"/>
    <n v="12.74"/>
  </r>
  <r>
    <s v="E"/>
    <s v="R"/>
    <s v="ON"/>
    <d v="2019-02-01T00:00:00"/>
    <x v="0"/>
    <d v="2018-11-01T00:00:00"/>
    <n v="36375.78"/>
    <n v="2583.13"/>
  </r>
  <r>
    <s v="E"/>
    <s v="R"/>
    <s v="ON"/>
    <d v="2019-02-01T00:00:00"/>
    <x v="2"/>
    <d v="2018-11-01T00:00:00"/>
    <n v="35077"/>
    <n v="4630.1499999999996"/>
  </r>
  <r>
    <s v="E"/>
    <s v="R"/>
    <s v="ON"/>
    <d v="2019-02-01T00:00:00"/>
    <x v="3"/>
    <d v="2018-11-01T00:00:00"/>
    <n v="1298.78"/>
    <n v="171.63"/>
  </r>
  <r>
    <s v="E"/>
    <s v="R"/>
    <s v="ON"/>
    <d v="2019-02-01T00:00:00"/>
    <x v="1"/>
    <d v="2018-11-01T00:00:00"/>
    <n v="36375.78"/>
    <n v="-2583.13"/>
  </r>
  <r>
    <s v="E"/>
    <s v="R"/>
    <s v="OFF"/>
    <d v="2019-02-01T00:00:00"/>
    <x v="6"/>
    <d v="2018-11-01T00:00:00"/>
    <n v="165634"/>
    <n v="10768.1"/>
  </r>
  <r>
    <s v="E"/>
    <s v="R"/>
    <s v="OFF"/>
    <d v="2019-02-01T00:00:00"/>
    <x v="7"/>
    <d v="2018-11-01T00:00:00"/>
    <n v="6132.2"/>
    <n v="398.69"/>
  </r>
  <r>
    <s v="E"/>
    <s v="R"/>
    <s v="OFF"/>
    <d v="2019-02-01T00:00:00"/>
    <x v="0"/>
    <d v="2018-11-01T00:00:00"/>
    <n v="171766.2"/>
    <n v="6013.67"/>
  </r>
  <r>
    <s v="E"/>
    <s v="R"/>
    <s v="OFF"/>
    <d v="2019-02-01T00:00:00"/>
    <x v="1"/>
    <d v="2018-11-01T00:00:00"/>
    <n v="171766.2"/>
    <n v="-6013.67"/>
  </r>
  <r>
    <s v="E"/>
    <s v="R"/>
    <s v="MID"/>
    <d v="2019-02-01T00:00:00"/>
    <x v="0"/>
    <d v="2018-11-01T00:00:00"/>
    <n v="33506.53"/>
    <n v="1742.32"/>
  </r>
  <r>
    <s v="E"/>
    <s v="R"/>
    <s v="MID"/>
    <d v="2019-02-01T00:00:00"/>
    <x v="4"/>
    <d v="2018-11-01T00:00:00"/>
    <n v="32310"/>
    <n v="3037.13"/>
  </r>
  <r>
    <s v="E"/>
    <s v="R"/>
    <s v="MID"/>
    <d v="2019-02-01T00:00:00"/>
    <x v="5"/>
    <d v="2018-11-01T00:00:00"/>
    <n v="1196.53"/>
    <n v="112.34"/>
  </r>
  <r>
    <s v="E"/>
    <s v="R"/>
    <s v="MID"/>
    <d v="2019-02-01T00:00:00"/>
    <x v="1"/>
    <d v="2018-11-01T00:00:00"/>
    <n v="33506.53"/>
    <n v="-1742.32"/>
  </r>
  <r>
    <s v="E"/>
    <s v="C"/>
    <s v="ON"/>
    <d v="2019-02-01T00:00:00"/>
    <x v="1"/>
    <d v="2018-11-01T00:00:00"/>
    <n v="8066.81"/>
    <n v="-572.76"/>
  </r>
  <r>
    <s v="E"/>
    <s v="C"/>
    <s v="ON"/>
    <d v="2019-02-01T00:00:00"/>
    <x v="0"/>
    <d v="2018-11-01T00:00:00"/>
    <n v="8066.81"/>
    <n v="572.76"/>
  </r>
  <r>
    <s v="E"/>
    <s v="C"/>
    <s v="ON"/>
    <d v="2019-02-01T00:00:00"/>
    <x v="2"/>
    <d v="2018-11-01T00:00:00"/>
    <n v="7779"/>
    <n v="1026.8399999999999"/>
  </r>
  <r>
    <s v="E"/>
    <s v="C"/>
    <s v="ON"/>
    <d v="2019-02-01T00:00:00"/>
    <x v="3"/>
    <d v="2018-11-01T00:00:00"/>
    <n v="287.81"/>
    <n v="37.96"/>
  </r>
  <r>
    <s v="E"/>
    <s v="C"/>
    <s v="OFF"/>
    <d v="2019-02-01T00:00:00"/>
    <x v="6"/>
    <d v="2018-11-01T00:00:00"/>
    <n v="31665"/>
    <n v="2058.36"/>
  </r>
  <r>
    <s v="E"/>
    <s v="C"/>
    <s v="OFF"/>
    <d v="2019-02-01T00:00:00"/>
    <x v="7"/>
    <d v="2018-11-01T00:00:00"/>
    <n v="1171.6199999999999"/>
    <n v="76.19"/>
  </r>
  <r>
    <s v="E"/>
    <s v="C"/>
    <s v="OFF"/>
    <d v="2019-02-01T00:00:00"/>
    <x v="1"/>
    <d v="2018-11-01T00:00:00"/>
    <n v="32836.620000000003"/>
    <n v="-1149.48"/>
  </r>
  <r>
    <s v="E"/>
    <s v="C"/>
    <s v="OFF"/>
    <d v="2019-02-01T00:00:00"/>
    <x v="0"/>
    <d v="2018-11-01T00:00:00"/>
    <n v="32836.620000000003"/>
    <n v="1149.48"/>
  </r>
  <r>
    <s v="E"/>
    <s v="C"/>
    <s v="MID"/>
    <d v="2019-02-01T00:00:00"/>
    <x v="0"/>
    <d v="2018-11-01T00:00:00"/>
    <n v="8400.7099999999991"/>
    <n v="436.79"/>
  </r>
  <r>
    <s v="E"/>
    <s v="C"/>
    <s v="MID"/>
    <d v="2019-02-01T00:00:00"/>
    <x v="4"/>
    <d v="2018-11-01T00:00:00"/>
    <n v="8101"/>
    <n v="761.47"/>
  </r>
  <r>
    <s v="E"/>
    <s v="C"/>
    <s v="MID"/>
    <d v="2019-02-01T00:00:00"/>
    <x v="5"/>
    <d v="2018-11-01T00:00:00"/>
    <n v="299.70999999999998"/>
    <n v="28.16"/>
  </r>
  <r>
    <s v="E"/>
    <s v="C"/>
    <s v="MID"/>
    <d v="2019-02-01T00:00:00"/>
    <x v="1"/>
    <d v="2018-11-01T00:00:00"/>
    <n v="8400.7099999999991"/>
    <n v="-436.79"/>
  </r>
  <r>
    <s v="E"/>
    <s v="R"/>
    <s v="ON"/>
    <d v="2019-02-01T00:00:00"/>
    <x v="0"/>
    <d v="2018-11-01T00:00:00"/>
    <n v="35.26"/>
    <n v="2.5"/>
  </r>
  <r>
    <s v="E"/>
    <s v="R"/>
    <s v="ON"/>
    <d v="2019-02-01T00:00:00"/>
    <x v="2"/>
    <d v="2018-11-01T00:00:00"/>
    <n v="34"/>
    <n v="4.49"/>
  </r>
  <r>
    <s v="E"/>
    <s v="R"/>
    <s v="ON"/>
    <d v="2019-02-01T00:00:00"/>
    <x v="3"/>
    <d v="2018-11-01T00:00:00"/>
    <n v="1.26"/>
    <n v="0.17"/>
  </r>
  <r>
    <s v="E"/>
    <s v="R"/>
    <s v="ON"/>
    <d v="2019-02-01T00:00:00"/>
    <x v="1"/>
    <d v="2018-11-01T00:00:00"/>
    <n v="35.26"/>
    <n v="-2.5"/>
  </r>
  <r>
    <s v="E"/>
    <s v="R"/>
    <s v="OFF"/>
    <d v="2019-02-01T00:00:00"/>
    <x v="6"/>
    <d v="2018-11-01T00:00:00"/>
    <n v="160"/>
    <n v="10.4"/>
  </r>
  <r>
    <s v="E"/>
    <s v="R"/>
    <s v="OFF"/>
    <d v="2019-02-01T00:00:00"/>
    <x v="7"/>
    <d v="2018-11-01T00:00:00"/>
    <n v="5.92"/>
    <n v="0.38"/>
  </r>
  <r>
    <s v="E"/>
    <s v="R"/>
    <s v="OFF"/>
    <d v="2019-02-01T00:00:00"/>
    <x v="1"/>
    <d v="2018-11-01T00:00:00"/>
    <n v="165.92"/>
    <n v="-5.81"/>
  </r>
  <r>
    <s v="E"/>
    <s v="R"/>
    <s v="OFF"/>
    <d v="2019-02-01T00:00:00"/>
    <x v="0"/>
    <d v="2018-11-01T00:00:00"/>
    <n v="165.92"/>
    <n v="5.81"/>
  </r>
  <r>
    <s v="E"/>
    <s v="R"/>
    <s v="MID"/>
    <d v="2019-02-01T00:00:00"/>
    <x v="0"/>
    <d v="2018-11-01T00:00:00"/>
    <n v="36.29"/>
    <n v="1.89"/>
  </r>
  <r>
    <s v="E"/>
    <s v="R"/>
    <s v="MID"/>
    <d v="2019-02-01T00:00:00"/>
    <x v="4"/>
    <d v="2018-11-01T00:00:00"/>
    <n v="35"/>
    <n v="3.29"/>
  </r>
  <r>
    <s v="E"/>
    <s v="R"/>
    <s v="MID"/>
    <d v="2019-02-01T00:00:00"/>
    <x v="5"/>
    <d v="2018-11-01T00:00:00"/>
    <n v="1.29"/>
    <n v="0.12"/>
  </r>
  <r>
    <s v="E"/>
    <s v="R"/>
    <s v="MID"/>
    <d v="2019-02-01T00:00:00"/>
    <x v="1"/>
    <d v="2018-11-01T00:00:00"/>
    <n v="36.29"/>
    <n v="-1.89"/>
  </r>
  <r>
    <s v="E"/>
    <s v="R"/>
    <s v="ON"/>
    <d v="2019-02-01T00:00:00"/>
    <x v="0"/>
    <d v="2018-11-01T00:00:00"/>
    <n v="29.04"/>
    <n v="2.06"/>
  </r>
  <r>
    <s v="E"/>
    <s v="R"/>
    <s v="ON"/>
    <d v="2019-02-01T00:00:00"/>
    <x v="2"/>
    <d v="2018-11-01T00:00:00"/>
    <n v="28"/>
    <n v="3.7"/>
  </r>
  <r>
    <s v="E"/>
    <s v="R"/>
    <s v="ON"/>
    <d v="2019-02-01T00:00:00"/>
    <x v="3"/>
    <d v="2018-11-01T00:00:00"/>
    <n v="1.04"/>
    <n v="0.14000000000000001"/>
  </r>
  <r>
    <s v="E"/>
    <s v="R"/>
    <s v="ON"/>
    <d v="2019-02-01T00:00:00"/>
    <x v="1"/>
    <d v="2018-11-01T00:00:00"/>
    <n v="29.04"/>
    <n v="-2.06"/>
  </r>
  <r>
    <s v="E"/>
    <s v="R"/>
    <s v="OFF"/>
    <d v="2019-02-01T00:00:00"/>
    <x v="6"/>
    <d v="2018-11-01T00:00:00"/>
    <n v="166"/>
    <n v="10.79"/>
  </r>
  <r>
    <s v="E"/>
    <s v="R"/>
    <s v="OFF"/>
    <d v="2019-02-01T00:00:00"/>
    <x v="7"/>
    <d v="2018-11-01T00:00:00"/>
    <n v="6.14"/>
    <n v="0.4"/>
  </r>
  <r>
    <s v="E"/>
    <s v="R"/>
    <s v="OFF"/>
    <d v="2019-02-01T00:00:00"/>
    <x v="1"/>
    <d v="2018-11-01T00:00:00"/>
    <n v="172.14"/>
    <n v="-6.02"/>
  </r>
  <r>
    <s v="E"/>
    <s v="C"/>
    <s v="OFF"/>
    <d v="2019-02-01T00:00:00"/>
    <x v="7"/>
    <d v="2018-11-01T00:00:00"/>
    <n v="21.85"/>
    <n v="1.42"/>
  </r>
  <r>
    <s v="E"/>
    <s v="C"/>
    <s v="OFF"/>
    <d v="2019-02-01T00:00:00"/>
    <x v="1"/>
    <d v="2018-11-01T00:00:00"/>
    <n v="570.85"/>
    <n v="-19.98"/>
  </r>
  <r>
    <s v="E"/>
    <s v="C"/>
    <s v="OFF"/>
    <d v="2019-02-01T00:00:00"/>
    <x v="0"/>
    <d v="2018-11-01T00:00:00"/>
    <n v="570.85"/>
    <n v="19.98"/>
  </r>
  <r>
    <s v="E"/>
    <s v="C"/>
    <s v="MID"/>
    <d v="2019-02-01T00:00:00"/>
    <x v="0"/>
    <d v="2018-11-01T00:00:00"/>
    <n v="125.81"/>
    <n v="6.53"/>
  </r>
  <r>
    <s v="E"/>
    <s v="C"/>
    <s v="MID"/>
    <d v="2019-02-01T00:00:00"/>
    <x v="4"/>
    <d v="2018-11-01T00:00:00"/>
    <n v="121"/>
    <n v="11.38"/>
  </r>
  <r>
    <s v="E"/>
    <s v="C"/>
    <s v="MID"/>
    <d v="2019-02-01T00:00:00"/>
    <x v="5"/>
    <d v="2018-11-01T00:00:00"/>
    <n v="4.8099999999999996"/>
    <n v="0.46"/>
  </r>
  <r>
    <s v="E"/>
    <s v="C"/>
    <s v="MID"/>
    <d v="2019-02-01T00:00:00"/>
    <x v="1"/>
    <d v="2018-11-01T00:00:00"/>
    <n v="125.81"/>
    <n v="-6.53"/>
  </r>
  <r>
    <s v="E"/>
    <s v="C"/>
    <s v="ON"/>
    <d v="2018-12-01T00:00:00"/>
    <x v="1"/>
    <d v="2018-11-01T00:00:00"/>
    <n v="15249.79"/>
    <n v="-1082.69"/>
  </r>
  <r>
    <s v="E"/>
    <s v="C"/>
    <s v="ON"/>
    <d v="2018-12-01T00:00:00"/>
    <x v="2"/>
    <d v="2018-11-01T00:00:00"/>
    <n v="14591.72"/>
    <n v="1926.1"/>
  </r>
  <r>
    <s v="E"/>
    <s v="C"/>
    <s v="ON"/>
    <d v="2018-12-01T00:00:00"/>
    <x v="3"/>
    <d v="2018-11-01T00:00:00"/>
    <n v="658.07"/>
    <n v="86.84"/>
  </r>
  <r>
    <s v="E"/>
    <s v="C"/>
    <s v="ON"/>
    <d v="2018-12-01T00:00:00"/>
    <x v="0"/>
    <d v="2018-11-01T00:00:00"/>
    <n v="15249.79"/>
    <n v="1082.69"/>
  </r>
  <r>
    <s v="E"/>
    <s v="C"/>
    <s v="OFF"/>
    <d v="2018-12-01T00:00:00"/>
    <x v="1"/>
    <d v="2018-11-01T00:00:00"/>
    <n v="38960.75"/>
    <n v="-1363.63"/>
  </r>
  <r>
    <s v="E"/>
    <s v="C"/>
    <s v="OFF"/>
    <d v="2018-12-01T00:00:00"/>
    <x v="6"/>
    <d v="2018-11-01T00:00:00"/>
    <n v="37279.480000000003"/>
    <n v="2423.14"/>
  </r>
  <r>
    <s v="E"/>
    <s v="C"/>
    <s v="OFF"/>
    <d v="2018-12-01T00:00:00"/>
    <x v="7"/>
    <d v="2018-11-01T00:00:00"/>
    <n v="1681.27"/>
    <n v="109.27"/>
  </r>
  <r>
    <s v="E"/>
    <s v="C"/>
    <s v="OFF"/>
    <d v="2018-12-01T00:00:00"/>
    <x v="0"/>
    <d v="2018-11-01T00:00:00"/>
    <n v="38960.75"/>
    <n v="1363.63"/>
  </r>
  <r>
    <s v="E"/>
    <s v="C"/>
    <s v="MID"/>
    <d v="2018-12-01T00:00:00"/>
    <x v="1"/>
    <d v="2018-11-01T00:00:00"/>
    <n v="18570.29"/>
    <n v="-965.7"/>
  </r>
  <r>
    <s v="E"/>
    <s v="C"/>
    <s v="MID"/>
    <d v="2018-12-01T00:00:00"/>
    <x v="4"/>
    <d v="2018-11-01T00:00:00"/>
    <n v="17768.93"/>
    <n v="1670.29"/>
  </r>
  <r>
    <s v="E"/>
    <s v="C"/>
    <s v="MID"/>
    <d v="2018-12-01T00:00:00"/>
    <x v="5"/>
    <d v="2018-11-01T00:00:00"/>
    <n v="801.36"/>
    <n v="75.34"/>
  </r>
  <r>
    <s v="E"/>
    <s v="C"/>
    <s v="MID"/>
    <d v="2018-12-01T00:00:00"/>
    <x v="0"/>
    <d v="2018-11-01T00:00:00"/>
    <n v="18570.29"/>
    <n v="965.7"/>
  </r>
  <r>
    <s v="E"/>
    <s v="C"/>
    <s v="ON"/>
    <d v="2018-12-01T00:00:00"/>
    <x v="1"/>
    <d v="2018-11-01T00:00:00"/>
    <n v="1481.71"/>
    <n v="-105.21"/>
  </r>
  <r>
    <s v="E"/>
    <s v="C"/>
    <s v="ON"/>
    <d v="2018-12-01T00:00:00"/>
    <x v="2"/>
    <d v="2018-11-01T00:00:00"/>
    <n v="1417.77"/>
    <n v="187.15"/>
  </r>
  <r>
    <s v="E"/>
    <s v="C"/>
    <s v="ON"/>
    <d v="2018-12-01T00:00:00"/>
    <x v="3"/>
    <d v="2018-11-01T00:00:00"/>
    <n v="63.94"/>
    <n v="8.44"/>
  </r>
  <r>
    <s v="E"/>
    <s v="C"/>
    <s v="ON"/>
    <d v="2018-12-01T00:00:00"/>
    <x v="0"/>
    <d v="2018-11-01T00:00:00"/>
    <n v="1481.71"/>
    <n v="105.21"/>
  </r>
  <r>
    <s v="E"/>
    <s v="C"/>
    <s v="OFF"/>
    <d v="2018-12-01T00:00:00"/>
    <x v="1"/>
    <d v="2018-11-01T00:00:00"/>
    <n v="4659.88"/>
    <n v="-163.07"/>
  </r>
  <r>
    <s v="E"/>
    <s v="C"/>
    <s v="OFF"/>
    <d v="2018-12-01T00:00:00"/>
    <x v="6"/>
    <d v="2018-11-01T00:00:00"/>
    <n v="4458.79"/>
    <n v="289.83"/>
  </r>
  <r>
    <s v="E"/>
    <s v="C"/>
    <s v="OFF"/>
    <d v="2018-12-01T00:00:00"/>
    <x v="7"/>
    <d v="2018-11-01T00:00:00"/>
    <n v="201.09"/>
    <n v="13.07"/>
  </r>
  <r>
    <s v="E"/>
    <s v="C"/>
    <s v="OFF"/>
    <d v="2018-12-01T00:00:00"/>
    <x v="0"/>
    <d v="2018-11-01T00:00:00"/>
    <n v="4659.88"/>
    <n v="163.07"/>
  </r>
  <r>
    <s v="E"/>
    <s v="C"/>
    <s v="MID"/>
    <d v="2018-12-01T00:00:00"/>
    <x v="1"/>
    <d v="2018-11-01T00:00:00"/>
    <n v="1525.32"/>
    <n v="-79.290000000000006"/>
  </r>
  <r>
    <s v="E"/>
    <s v="C"/>
    <s v="MID"/>
    <d v="2018-12-01T00:00:00"/>
    <x v="4"/>
    <d v="2018-11-01T00:00:00"/>
    <n v="1459.5"/>
    <n v="137.19"/>
  </r>
  <r>
    <s v="E"/>
    <s v="C"/>
    <s v="MID"/>
    <d v="2018-12-01T00:00:00"/>
    <x v="5"/>
    <d v="2018-11-01T00:00:00"/>
    <n v="65.819999999999993"/>
    <n v="6.19"/>
  </r>
  <r>
    <s v="E"/>
    <s v="C"/>
    <s v="MID"/>
    <d v="2018-12-01T00:00:00"/>
    <x v="0"/>
    <d v="2018-11-01T00:00:00"/>
    <n v="1525.32"/>
    <n v="79.290000000000006"/>
  </r>
  <r>
    <s v="E"/>
    <s v="C"/>
    <s v="ON"/>
    <d v="2018-12-01T00:00:00"/>
    <x v="1"/>
    <d v="2018-11-01T00:00:00"/>
    <n v="27754.19"/>
    <n v="-1970.51"/>
  </r>
  <r>
    <s v="E"/>
    <s v="C"/>
    <s v="ON"/>
    <d v="2018-12-01T00:00:00"/>
    <x v="2"/>
    <d v="2018-11-01T00:00:00"/>
    <n v="26556.47"/>
    <n v="3505.41"/>
  </r>
  <r>
    <s v="E"/>
    <s v="C"/>
    <s v="ON"/>
    <d v="2018-12-01T00:00:00"/>
    <x v="3"/>
    <d v="2018-11-01T00:00:00"/>
    <n v="1197.72"/>
    <n v="158.11000000000001"/>
  </r>
  <r>
    <s v="E"/>
    <s v="C"/>
    <s v="ON"/>
    <d v="2018-12-01T00:00:00"/>
    <x v="0"/>
    <d v="2018-11-01T00:00:00"/>
    <n v="27754.19"/>
    <n v="1970.51"/>
  </r>
  <r>
    <s v="E"/>
    <s v="C"/>
    <s v="OFF"/>
    <d v="2018-12-01T00:00:00"/>
    <x v="1"/>
    <d v="2018-11-01T00:00:00"/>
    <n v="77492.240000000005"/>
    <n v="-2712.25"/>
  </r>
  <r>
    <s v="E"/>
    <s v="C"/>
    <s v="OFF"/>
    <d v="2018-12-01T00:00:00"/>
    <x v="6"/>
    <d v="2018-11-01T00:00:00"/>
    <n v="74148.179999999993"/>
    <n v="4819.67"/>
  </r>
  <r>
    <s v="E"/>
    <s v="C"/>
    <s v="OFF"/>
    <d v="2018-12-01T00:00:00"/>
    <x v="7"/>
    <d v="2018-11-01T00:00:00"/>
    <n v="3344.06"/>
    <n v="217.35"/>
  </r>
  <r>
    <s v="E"/>
    <s v="C"/>
    <s v="OFF"/>
    <d v="2018-12-01T00:00:00"/>
    <x v="0"/>
    <d v="2018-11-01T00:00:00"/>
    <n v="77492.240000000005"/>
    <n v="2712.25"/>
  </r>
  <r>
    <s v="E"/>
    <s v="C"/>
    <s v="MID"/>
    <d v="2018-12-01T00:00:00"/>
    <x v="1"/>
    <d v="2018-11-01T00:00:00"/>
    <n v="32386.98"/>
    <n v="-1684.13"/>
  </r>
  <r>
    <s v="E"/>
    <s v="C"/>
    <s v="MID"/>
    <d v="2018-12-01T00:00:00"/>
    <x v="4"/>
    <d v="2018-11-01T00:00:00"/>
    <n v="30989.37"/>
    <n v="2913.05"/>
  </r>
  <r>
    <s v="E"/>
    <s v="C"/>
    <s v="MID"/>
    <d v="2018-12-01T00:00:00"/>
    <x v="5"/>
    <d v="2018-11-01T00:00:00"/>
    <n v="1397.61"/>
    <n v="131.38"/>
  </r>
  <r>
    <s v="E"/>
    <s v="C"/>
    <s v="MID"/>
    <d v="2018-12-01T00:00:00"/>
    <x v="0"/>
    <d v="2018-11-01T00:00:00"/>
    <n v="32386.98"/>
    <n v="1684.13"/>
  </r>
  <r>
    <s v="E"/>
    <s v="C"/>
    <s v="ON"/>
    <d v="2018-12-01T00:00:00"/>
    <x v="1"/>
    <d v="2018-11-01T00:00:00"/>
    <n v="122123.59"/>
    <n v="-8670.7999999999993"/>
  </r>
  <r>
    <s v="E"/>
    <s v="C"/>
    <s v="ON"/>
    <d v="2018-12-01T00:00:00"/>
    <x v="2"/>
    <d v="2018-11-01T00:00:00"/>
    <n v="116853.5"/>
    <n v="15424.66"/>
  </r>
  <r>
    <s v="E"/>
    <s v="C"/>
    <s v="ON"/>
    <d v="2018-12-01T00:00:00"/>
    <x v="3"/>
    <d v="2018-11-01T00:00:00"/>
    <n v="5270.09"/>
    <n v="695.62"/>
  </r>
  <r>
    <s v="E"/>
    <s v="C"/>
    <s v="ON"/>
    <d v="2018-12-01T00:00:00"/>
    <x v="0"/>
    <d v="2018-11-01T00:00:00"/>
    <n v="122123.59"/>
    <n v="8670.7999999999993"/>
  </r>
  <r>
    <s v="E"/>
    <s v="C"/>
    <s v="OFF"/>
    <d v="2018-12-01T00:00:00"/>
    <x v="1"/>
    <d v="2018-11-01T00:00:00"/>
    <n v="343233.62"/>
    <n v="-12013.19"/>
  </r>
  <r>
    <s v="E"/>
    <s v="C"/>
    <s v="OFF"/>
    <d v="2018-12-01T00:00:00"/>
    <x v="6"/>
    <d v="2018-11-01T00:00:00"/>
    <n v="328421.76000000001"/>
    <n v="21347.39"/>
  </r>
  <r>
    <s v="E"/>
    <s v="C"/>
    <s v="OFF"/>
    <d v="2018-12-01T00:00:00"/>
    <x v="7"/>
    <d v="2018-11-01T00:00:00"/>
    <n v="14811.86"/>
    <n v="962.81"/>
  </r>
  <r>
    <s v="E"/>
    <s v="C"/>
    <s v="OFF"/>
    <d v="2018-12-01T00:00:00"/>
    <x v="0"/>
    <d v="2018-11-01T00:00:00"/>
    <n v="343233.62"/>
    <n v="12013.19"/>
  </r>
  <r>
    <s v="E"/>
    <s v="C"/>
    <s v="MID"/>
    <d v="2018-12-01T00:00:00"/>
    <x v="1"/>
    <d v="2018-11-01T00:00:00"/>
    <n v="127544.73"/>
    <n v="-6632.26"/>
  </r>
  <r>
    <s v="E"/>
    <s v="C"/>
    <s v="MID"/>
    <d v="2018-12-01T00:00:00"/>
    <x v="4"/>
    <d v="2018-11-01T00:00:00"/>
    <n v="122040.7"/>
    <n v="11471.81"/>
  </r>
  <r>
    <s v="E"/>
    <s v="C"/>
    <s v="MID"/>
    <d v="2018-12-01T00:00:00"/>
    <x v="5"/>
    <d v="2018-11-01T00:00:00"/>
    <n v="5504.03"/>
    <n v="517.39"/>
  </r>
  <r>
    <s v="E"/>
    <s v="C"/>
    <s v="MID"/>
    <d v="2018-12-01T00:00:00"/>
    <x v="0"/>
    <d v="2018-11-01T00:00:00"/>
    <n v="127544.73"/>
    <n v="6632.26"/>
  </r>
  <r>
    <s v="E"/>
    <s v="C"/>
    <s v="ON"/>
    <d v="2018-12-01T00:00:00"/>
    <x v="1"/>
    <d v="2018-11-01T00:00:00"/>
    <n v="2941.16"/>
    <n v="-208.83"/>
  </r>
  <r>
    <s v="E"/>
    <s v="C"/>
    <s v="ON"/>
    <d v="2018-12-01T00:00:00"/>
    <x v="2"/>
    <d v="2018-11-01T00:00:00"/>
    <n v="2814.23"/>
    <n v="371.47"/>
  </r>
  <r>
    <s v="E"/>
    <s v="C"/>
    <s v="ON"/>
    <d v="2018-12-01T00:00:00"/>
    <x v="3"/>
    <d v="2018-11-01T00:00:00"/>
    <n v="126.93"/>
    <n v="16.73"/>
  </r>
  <r>
    <s v="E"/>
    <s v="C"/>
    <s v="ON"/>
    <d v="2018-12-01T00:00:00"/>
    <x v="0"/>
    <d v="2018-11-01T00:00:00"/>
    <n v="2941.16"/>
    <n v="208.83"/>
  </r>
  <r>
    <s v="E"/>
    <s v="C"/>
    <s v="OFF"/>
    <d v="2018-12-01T00:00:00"/>
    <x v="1"/>
    <d v="2018-11-01T00:00:00"/>
    <n v="9328.7999999999993"/>
    <n v="-326.48"/>
  </r>
  <r>
    <s v="E"/>
    <s v="C"/>
    <s v="OFF"/>
    <d v="2018-12-01T00:00:00"/>
    <x v="6"/>
    <d v="2018-11-01T00:00:00"/>
    <n v="8926.2099999999991"/>
    <n v="580.20000000000005"/>
  </r>
  <r>
    <s v="E"/>
    <s v="C"/>
    <s v="OFF"/>
    <d v="2018-12-01T00:00:00"/>
    <x v="7"/>
    <d v="2018-11-01T00:00:00"/>
    <n v="402.59"/>
    <n v="26.17"/>
  </r>
  <r>
    <s v="E"/>
    <s v="C"/>
    <s v="OFF"/>
    <d v="2018-12-01T00:00:00"/>
    <x v="0"/>
    <d v="2018-11-01T00:00:00"/>
    <n v="9328.7999999999993"/>
    <n v="326.48"/>
  </r>
  <r>
    <s v="E"/>
    <s v="C"/>
    <s v="MID"/>
    <d v="2018-12-01T00:00:00"/>
    <x v="1"/>
    <d v="2018-11-01T00:00:00"/>
    <n v="2983.15"/>
    <n v="-155.13999999999999"/>
  </r>
  <r>
    <s v="E"/>
    <s v="C"/>
    <s v="MID"/>
    <d v="2018-12-01T00:00:00"/>
    <x v="4"/>
    <d v="2018-11-01T00:00:00"/>
    <n v="2854.41"/>
    <n v="268.31"/>
  </r>
  <r>
    <s v="E"/>
    <s v="C"/>
    <s v="MID"/>
    <d v="2018-12-01T00:00:00"/>
    <x v="5"/>
    <d v="2018-11-01T00:00:00"/>
    <n v="128.74"/>
    <n v="12.09"/>
  </r>
  <r>
    <s v="E"/>
    <s v="C"/>
    <s v="MID"/>
    <d v="2018-12-01T00:00:00"/>
    <x v="0"/>
    <d v="2018-11-01T00:00:00"/>
    <n v="2983.15"/>
    <n v="155.13999999999999"/>
  </r>
  <r>
    <s v="E"/>
    <s v="R"/>
    <s v="ON"/>
    <d v="2019-02-01T00:00:00"/>
    <x v="0"/>
    <d v="2018-11-01T00:00:00"/>
    <n v="6627.99"/>
    <n v="470.88"/>
  </r>
  <r>
    <s v="E"/>
    <s v="R"/>
    <s v="ON"/>
    <d v="2019-02-01T00:00:00"/>
    <x v="2"/>
    <d v="2018-11-01T00:00:00"/>
    <n v="6412"/>
    <n v="846.5"/>
  </r>
  <r>
    <s v="E"/>
    <s v="R"/>
    <s v="ON"/>
    <d v="2019-02-01T00:00:00"/>
    <x v="3"/>
    <d v="2018-11-01T00:00:00"/>
    <n v="215.99"/>
    <n v="28.57"/>
  </r>
  <r>
    <s v="E"/>
    <s v="R"/>
    <s v="ON"/>
    <d v="2019-02-01T00:00:00"/>
    <x v="1"/>
    <d v="2018-11-01T00:00:00"/>
    <n v="6627.99"/>
    <n v="-470.88"/>
  </r>
  <r>
    <s v="E"/>
    <s v="R"/>
    <s v="OFF"/>
    <d v="2019-02-01T00:00:00"/>
    <x v="6"/>
    <d v="2018-11-01T00:00:00"/>
    <n v="25432"/>
    <n v="1654.38"/>
  </r>
  <r>
    <s v="E"/>
    <s v="R"/>
    <s v="OFF"/>
    <d v="2019-02-01T00:00:00"/>
    <x v="7"/>
    <d v="2018-11-01T00:00:00"/>
    <n v="857.17"/>
    <n v="55.77"/>
  </r>
  <r>
    <s v="E"/>
    <s v="R"/>
    <s v="OFF"/>
    <d v="2019-02-01T00:00:00"/>
    <x v="1"/>
    <d v="2018-11-01T00:00:00"/>
    <n v="26289.17"/>
    <n v="-921.46"/>
  </r>
  <r>
    <s v="E"/>
    <s v="R"/>
    <s v="OFF"/>
    <d v="2019-02-01T00:00:00"/>
    <x v="0"/>
    <d v="2018-11-01T00:00:00"/>
    <n v="26289.17"/>
    <n v="921.46"/>
  </r>
  <r>
    <s v="E"/>
    <s v="R"/>
    <s v="MID"/>
    <d v="2019-02-01T00:00:00"/>
    <x v="0"/>
    <d v="2018-11-01T00:00:00"/>
    <n v="6078.11"/>
    <n v="316.06"/>
  </r>
  <r>
    <s v="E"/>
    <s v="R"/>
    <s v="MID"/>
    <d v="2019-02-01T00:00:00"/>
    <x v="1"/>
    <d v="2018-11-01T00:00:00"/>
    <n v="6078.11"/>
    <n v="-316.06"/>
  </r>
  <r>
    <s v="E"/>
    <s v="R"/>
    <s v="MID"/>
    <d v="2019-02-01T00:00:00"/>
    <x v="4"/>
    <d v="2018-11-01T00:00:00"/>
    <n v="5880"/>
    <n v="552.73"/>
  </r>
  <r>
    <s v="E"/>
    <s v="R"/>
    <s v="MID"/>
    <d v="2019-02-01T00:00:00"/>
    <x v="5"/>
    <d v="2018-11-01T00:00:00"/>
    <n v="198.11"/>
    <n v="18.739999999999998"/>
  </r>
  <r>
    <s v="E"/>
    <s v="C"/>
    <s v="ON"/>
    <d v="2019-02-01T00:00:00"/>
    <x v="1"/>
    <d v="2018-11-01T00:00:00"/>
    <n v="2073.6"/>
    <n v="-147.22999999999999"/>
  </r>
  <r>
    <s v="E"/>
    <s v="C"/>
    <s v="ON"/>
    <d v="2019-02-01T00:00:00"/>
    <x v="0"/>
    <d v="2018-11-01T00:00:00"/>
    <n v="2073.6"/>
    <n v="147.22999999999999"/>
  </r>
  <r>
    <s v="E"/>
    <s v="C"/>
    <s v="ON"/>
    <d v="2019-02-01T00:00:00"/>
    <x v="2"/>
    <d v="2018-11-01T00:00:00"/>
    <n v="2006"/>
    <n v="264.77"/>
  </r>
  <r>
    <s v="E"/>
    <s v="C"/>
    <s v="ON"/>
    <d v="2019-02-01T00:00:00"/>
    <x v="3"/>
    <d v="2018-11-01T00:00:00"/>
    <n v="67.599999999999994"/>
    <n v="8.9"/>
  </r>
  <r>
    <s v="E"/>
    <s v="C"/>
    <s v="OFF"/>
    <d v="2019-02-01T00:00:00"/>
    <x v="0"/>
    <d v="2018-11-01T00:00:00"/>
    <n v="6310.76"/>
    <n v="221"/>
  </r>
  <r>
    <s v="E"/>
    <s v="C"/>
    <s v="OFF"/>
    <d v="2019-02-01T00:00:00"/>
    <x v="6"/>
    <d v="2018-11-01T00:00:00"/>
    <n v="6105"/>
    <n v="396.92"/>
  </r>
  <r>
    <s v="E"/>
    <s v="C"/>
    <s v="OFF"/>
    <d v="2019-02-01T00:00:00"/>
    <x v="7"/>
    <d v="2018-11-01T00:00:00"/>
    <n v="205.76"/>
    <n v="13.4"/>
  </r>
  <r>
    <s v="E"/>
    <s v="C"/>
    <s v="OFF"/>
    <d v="2019-02-01T00:00:00"/>
    <x v="1"/>
    <d v="2018-11-01T00:00:00"/>
    <n v="6310.76"/>
    <n v="-221"/>
  </r>
  <r>
    <s v="E"/>
    <s v="C"/>
    <s v="MID"/>
    <d v="2019-02-01T00:00:00"/>
    <x v="1"/>
    <d v="2018-11-01T00:00:00"/>
    <n v="2273.09"/>
    <n v="-118.16"/>
  </r>
  <r>
    <s v="E"/>
    <s v="R"/>
    <s v="OFF"/>
    <d v="2019-02-01T00:00:00"/>
    <x v="0"/>
    <d v="2018-11-01T00:00:00"/>
    <n v="172.14"/>
    <n v="6.02"/>
  </r>
  <r>
    <s v="E"/>
    <s v="R"/>
    <s v="MID"/>
    <d v="2019-02-01T00:00:00"/>
    <x v="0"/>
    <d v="2018-11-01T00:00:00"/>
    <n v="25.93"/>
    <n v="1.35"/>
  </r>
  <r>
    <s v="E"/>
    <s v="R"/>
    <s v="MID"/>
    <d v="2019-02-01T00:00:00"/>
    <x v="4"/>
    <d v="2018-11-01T00:00:00"/>
    <n v="25"/>
    <n v="2.35"/>
  </r>
  <r>
    <s v="E"/>
    <s v="R"/>
    <s v="MID"/>
    <d v="2019-02-01T00:00:00"/>
    <x v="5"/>
    <d v="2018-11-01T00:00:00"/>
    <n v="0.93"/>
    <n v="0.09"/>
  </r>
  <r>
    <s v="E"/>
    <s v="R"/>
    <s v="MID"/>
    <d v="2019-02-01T00:00:00"/>
    <x v="1"/>
    <d v="2018-11-01T00:00:00"/>
    <n v="25.93"/>
    <n v="-1.35"/>
  </r>
  <r>
    <s v="E"/>
    <s v="R"/>
    <s v="ON"/>
    <d v="2019-02-01T00:00:00"/>
    <x v="0"/>
    <d v="2018-11-01T00:00:00"/>
    <n v="18.670000000000002"/>
    <n v="1.33"/>
  </r>
  <r>
    <s v="E"/>
    <s v="R"/>
    <s v="ON"/>
    <d v="2019-02-01T00:00:00"/>
    <x v="2"/>
    <d v="2018-11-01T00:00:00"/>
    <n v="18"/>
    <n v="2.38"/>
  </r>
  <r>
    <s v="E"/>
    <s v="R"/>
    <s v="ON"/>
    <d v="2019-02-01T00:00:00"/>
    <x v="3"/>
    <d v="2018-11-01T00:00:00"/>
    <n v="0.67"/>
    <n v="0.09"/>
  </r>
  <r>
    <s v="E"/>
    <s v="R"/>
    <s v="ON"/>
    <d v="2019-02-01T00:00:00"/>
    <x v="1"/>
    <d v="2018-11-01T00:00:00"/>
    <n v="18.670000000000002"/>
    <n v="-1.33"/>
  </r>
  <r>
    <s v="E"/>
    <s v="R"/>
    <s v="OFF"/>
    <d v="2019-02-01T00:00:00"/>
    <x v="6"/>
    <d v="2018-11-01T00:00:00"/>
    <n v="116"/>
    <n v="7.54"/>
  </r>
  <r>
    <s v="E"/>
    <s v="R"/>
    <s v="OFF"/>
    <d v="2019-02-01T00:00:00"/>
    <x v="7"/>
    <d v="2018-11-01T00:00:00"/>
    <n v="4.29"/>
    <n v="0.28000000000000003"/>
  </r>
  <r>
    <s v="E"/>
    <s v="R"/>
    <s v="OFF"/>
    <d v="2019-02-01T00:00:00"/>
    <x v="1"/>
    <d v="2018-11-01T00:00:00"/>
    <n v="120.29"/>
    <n v="-4.21"/>
  </r>
  <r>
    <s v="E"/>
    <s v="R"/>
    <s v="OFF"/>
    <d v="2019-02-01T00:00:00"/>
    <x v="0"/>
    <d v="2018-11-01T00:00:00"/>
    <n v="120.29"/>
    <n v="4.21"/>
  </r>
  <r>
    <s v="E"/>
    <s v="R"/>
    <s v="MID"/>
    <d v="2019-02-01T00:00:00"/>
    <x v="0"/>
    <d v="2018-11-01T00:00:00"/>
    <n v="18.670000000000002"/>
    <n v="0.97"/>
  </r>
  <r>
    <s v="E"/>
    <s v="R"/>
    <s v="MID"/>
    <d v="2019-02-01T00:00:00"/>
    <x v="4"/>
    <d v="2018-11-01T00:00:00"/>
    <n v="18"/>
    <n v="1.69"/>
  </r>
  <r>
    <s v="E"/>
    <s v="R"/>
    <s v="MID"/>
    <d v="2019-02-01T00:00:00"/>
    <x v="5"/>
    <d v="2018-11-01T00:00:00"/>
    <n v="0.67"/>
    <n v="0.06"/>
  </r>
  <r>
    <s v="E"/>
    <s v="R"/>
    <s v="MID"/>
    <d v="2019-02-01T00:00:00"/>
    <x v="1"/>
    <d v="2018-11-01T00:00:00"/>
    <n v="18.670000000000002"/>
    <n v="-0.97"/>
  </r>
  <r>
    <s v="E"/>
    <s v="R"/>
    <s v="ON"/>
    <d v="2019-02-01T00:00:00"/>
    <x v="1"/>
    <d v="2018-11-01T00:00:00"/>
    <n v="142.31"/>
    <n v="-10.1"/>
  </r>
  <r>
    <s v="E"/>
    <s v="R"/>
    <s v="ON"/>
    <d v="2019-02-01T00:00:00"/>
    <x v="0"/>
    <d v="2018-11-01T00:00:00"/>
    <n v="142.31"/>
    <n v="10.1"/>
  </r>
  <r>
    <s v="E"/>
    <s v="R"/>
    <s v="ON"/>
    <d v="2019-02-01T00:00:00"/>
    <x v="2"/>
    <d v="2018-11-01T00:00:00"/>
    <n v="137"/>
    <n v="18.079999999999998"/>
  </r>
  <r>
    <s v="E"/>
    <s v="R"/>
    <s v="ON"/>
    <d v="2019-02-01T00:00:00"/>
    <x v="3"/>
    <d v="2018-11-01T00:00:00"/>
    <n v="5.31"/>
    <n v="0.7"/>
  </r>
  <r>
    <s v="E"/>
    <s v="R"/>
    <s v="OFF"/>
    <d v="2019-02-01T00:00:00"/>
    <x v="6"/>
    <d v="2018-11-01T00:00:00"/>
    <n v="545"/>
    <n v="35.43"/>
  </r>
  <r>
    <s v="E"/>
    <s v="R"/>
    <s v="OFF"/>
    <d v="2019-02-01T00:00:00"/>
    <x v="7"/>
    <d v="2018-11-01T00:00:00"/>
    <n v="21.11"/>
    <n v="1.37"/>
  </r>
  <r>
    <s v="E"/>
    <s v="R"/>
    <s v="OFF"/>
    <d v="2019-02-01T00:00:00"/>
    <x v="0"/>
    <d v="2018-11-01T00:00:00"/>
    <n v="566.11"/>
    <n v="19.82"/>
  </r>
  <r>
    <s v="E"/>
    <s v="R"/>
    <s v="OFF"/>
    <d v="2019-02-01T00:00:00"/>
    <x v="1"/>
    <d v="2018-11-01T00:00:00"/>
    <n v="566.11"/>
    <n v="-19.82"/>
  </r>
  <r>
    <s v="E"/>
    <s v="R"/>
    <s v="MID"/>
    <d v="2019-02-01T00:00:00"/>
    <x v="4"/>
    <d v="2018-11-01T00:00:00"/>
    <n v="125"/>
    <n v="11.75"/>
  </r>
  <r>
    <s v="E"/>
    <s v="R"/>
    <s v="MID"/>
    <d v="2019-02-01T00:00:00"/>
    <x v="5"/>
    <d v="2018-11-01T00:00:00"/>
    <n v="4.8499999999999996"/>
    <n v="0.46"/>
  </r>
  <r>
    <s v="E"/>
    <s v="R"/>
    <s v="MID"/>
    <d v="2019-02-01T00:00:00"/>
    <x v="1"/>
    <d v="2018-11-01T00:00:00"/>
    <n v="129.85"/>
    <n v="-6.75"/>
  </r>
  <r>
    <s v="E"/>
    <s v="R"/>
    <s v="MID"/>
    <d v="2019-02-01T00:00:00"/>
    <x v="0"/>
    <d v="2018-11-01T00:00:00"/>
    <n v="129.85"/>
    <n v="6.75"/>
  </r>
  <r>
    <s v="E"/>
    <s v="R"/>
    <s v="ON"/>
    <d v="2019-02-01T00:00:00"/>
    <x v="0"/>
    <d v="2018-11-01T00:00:00"/>
    <n v="72.75"/>
    <n v="5.18"/>
  </r>
  <r>
    <s v="E"/>
    <s v="R"/>
    <s v="ON"/>
    <d v="2019-02-01T00:00:00"/>
    <x v="2"/>
    <d v="2018-11-01T00:00:00"/>
    <n v="70"/>
    <n v="9.24"/>
  </r>
  <r>
    <s v="E"/>
    <s v="R"/>
    <s v="ON"/>
    <d v="2019-02-01T00:00:00"/>
    <x v="3"/>
    <d v="2018-11-01T00:00:00"/>
    <n v="2.75"/>
    <n v="0.36"/>
  </r>
  <r>
    <s v="E"/>
    <s v="R"/>
    <s v="ON"/>
    <d v="2019-02-01T00:00:00"/>
    <x v="1"/>
    <d v="2018-11-01T00:00:00"/>
    <n v="72.75"/>
    <n v="-5.18"/>
  </r>
  <r>
    <s v="E"/>
    <s v="R"/>
    <s v="OFF"/>
    <d v="2019-02-01T00:00:00"/>
    <x v="6"/>
    <d v="2018-11-01T00:00:00"/>
    <n v="266"/>
    <n v="17.3"/>
  </r>
  <r>
    <s v="E"/>
    <s v="R"/>
    <s v="OFF"/>
    <d v="2019-02-01T00:00:00"/>
    <x v="7"/>
    <d v="2018-11-01T00:00:00"/>
    <n v="10.44"/>
    <n v="0.68"/>
  </r>
  <r>
    <s v="E"/>
    <s v="R"/>
    <s v="OFF"/>
    <d v="2019-02-01T00:00:00"/>
    <x v="1"/>
    <d v="2018-11-01T00:00:00"/>
    <n v="276.44"/>
    <n v="-9.68"/>
  </r>
  <r>
    <s v="E"/>
    <s v="R"/>
    <s v="OFF"/>
    <d v="2019-02-01T00:00:00"/>
    <x v="0"/>
    <d v="2018-11-01T00:00:00"/>
    <n v="276.44"/>
    <n v="9.68"/>
  </r>
  <r>
    <s v="E"/>
    <s v="R"/>
    <s v="MID"/>
    <d v="2019-02-01T00:00:00"/>
    <x v="0"/>
    <d v="2018-11-01T00:00:00"/>
    <n v="74.83"/>
    <n v="3.89"/>
  </r>
  <r>
    <s v="E"/>
    <s v="R"/>
    <s v="MID"/>
    <d v="2019-02-01T00:00:00"/>
    <x v="4"/>
    <d v="2018-11-01T00:00:00"/>
    <n v="72"/>
    <n v="6.77"/>
  </r>
  <r>
    <s v="E"/>
    <s v="R"/>
    <s v="MID"/>
    <d v="2019-02-01T00:00:00"/>
    <x v="5"/>
    <d v="2018-11-01T00:00:00"/>
    <n v="2.83"/>
    <n v="0.27"/>
  </r>
  <r>
    <s v="E"/>
    <s v="R"/>
    <s v="MID"/>
    <d v="2019-02-01T00:00:00"/>
    <x v="1"/>
    <d v="2018-11-01T00:00:00"/>
    <n v="74.83"/>
    <n v="-3.89"/>
  </r>
  <r>
    <s v="E"/>
    <s v="R"/>
    <s v="ON"/>
    <d v="2019-02-01T00:00:00"/>
    <x v="1"/>
    <d v="2018-05-01T00:00:00"/>
    <n v="125.13"/>
    <n v="-8.8800000000000008"/>
  </r>
  <r>
    <s v="E"/>
    <s v="R"/>
    <s v="ON"/>
    <d v="2019-02-01T00:00:00"/>
    <x v="8"/>
    <d v="2018-05-01T00:00:00"/>
    <n v="119.73"/>
    <n v="15.8"/>
  </r>
  <r>
    <s v="E"/>
    <s v="R"/>
    <s v="ON"/>
    <d v="2019-02-01T00:00:00"/>
    <x v="9"/>
    <d v="2018-05-01T00:00:00"/>
    <n v="5.4"/>
    <n v="0.71"/>
  </r>
  <r>
    <s v="E"/>
    <s v="R"/>
    <s v="ON"/>
    <d v="2019-02-01T00:00:00"/>
    <x v="0"/>
    <d v="2018-05-01T00:00:00"/>
    <n v="125.13"/>
    <n v="8.8800000000000008"/>
  </r>
  <r>
    <s v="E"/>
    <s v="R"/>
    <s v="OFF"/>
    <d v="2019-02-01T00:00:00"/>
    <x v="1"/>
    <d v="2018-05-01T00:00:00"/>
    <n v="750.91"/>
    <n v="-26.28"/>
  </r>
  <r>
    <s v="E"/>
    <s v="R"/>
    <s v="OFF"/>
    <d v="2019-02-01T00:00:00"/>
    <x v="10"/>
    <d v="2018-05-01T00:00:00"/>
    <n v="718.51"/>
    <n v="46.7"/>
  </r>
  <r>
    <s v="E"/>
    <s v="R"/>
    <s v="OFF"/>
    <d v="2019-02-01T00:00:00"/>
    <x v="11"/>
    <d v="2018-05-01T00:00:00"/>
    <n v="32.4"/>
    <n v="2.11"/>
  </r>
  <r>
    <s v="E"/>
    <s v="R"/>
    <s v="OFF"/>
    <d v="2019-02-01T00:00:00"/>
    <x v="0"/>
    <d v="2018-05-01T00:00:00"/>
    <n v="750.91"/>
    <n v="26.28"/>
  </r>
  <r>
    <s v="E"/>
    <s v="R"/>
    <s v="MID"/>
    <d v="2019-02-01T00:00:00"/>
    <x v="1"/>
    <d v="2018-05-01T00:00:00"/>
    <n v="136.65"/>
    <n v="-7.11"/>
  </r>
  <r>
    <s v="E"/>
    <s v="R"/>
    <s v="MID"/>
    <d v="2019-02-01T00:00:00"/>
    <x v="12"/>
    <d v="2018-05-01T00:00:00"/>
    <n v="130.75"/>
    <n v="12.29"/>
  </r>
  <r>
    <s v="E"/>
    <s v="R"/>
    <s v="MID"/>
    <d v="2019-02-01T00:00:00"/>
    <x v="13"/>
    <d v="2018-05-01T00:00:00"/>
    <n v="5.9"/>
    <n v="0.55000000000000004"/>
  </r>
  <r>
    <s v="E"/>
    <s v="R"/>
    <s v="MID"/>
    <d v="2019-02-01T00:00:00"/>
    <x v="0"/>
    <d v="2018-05-01T00:00:00"/>
    <n v="136.65"/>
    <n v="7.11"/>
  </r>
  <r>
    <s v="E"/>
    <s v="R"/>
    <s v="ON"/>
    <d v="2019-02-01T00:00:00"/>
    <x v="1"/>
    <d v="2018-11-01T00:00:00"/>
    <n v="312.99"/>
    <n v="-22.21"/>
  </r>
  <r>
    <s v="E"/>
    <s v="R"/>
    <s v="ON"/>
    <d v="2019-02-01T00:00:00"/>
    <x v="2"/>
    <d v="2018-11-01T00:00:00"/>
    <n v="299.68"/>
    <n v="39.56"/>
  </r>
  <r>
    <s v="E"/>
    <s v="R"/>
    <s v="ON"/>
    <d v="2019-02-01T00:00:00"/>
    <x v="3"/>
    <d v="2018-11-01T00:00:00"/>
    <n v="13.31"/>
    <n v="1.75"/>
  </r>
  <r>
    <s v="E"/>
    <s v="R"/>
    <s v="ON"/>
    <d v="2019-02-01T00:00:00"/>
    <x v="0"/>
    <d v="2018-11-01T00:00:00"/>
    <n v="312.99"/>
    <n v="22.21"/>
  </r>
  <r>
    <s v="E"/>
    <s v="R"/>
    <s v="OFF"/>
    <d v="2019-02-01T00:00:00"/>
    <x v="1"/>
    <d v="2018-11-01T00:00:00"/>
    <n v="1606.58"/>
    <n v="-56.23"/>
  </r>
  <r>
    <s v="E"/>
    <s v="R"/>
    <s v="OFF"/>
    <d v="2019-02-01T00:00:00"/>
    <x v="6"/>
    <d v="2018-11-01T00:00:00"/>
    <n v="1537.97"/>
    <n v="99.98"/>
  </r>
  <r>
    <s v="E"/>
    <s v="R"/>
    <s v="OFF"/>
    <d v="2019-02-01T00:00:00"/>
    <x v="7"/>
    <d v="2018-11-01T00:00:00"/>
    <n v="68.61"/>
    <n v="4.47"/>
  </r>
  <r>
    <s v="E"/>
    <s v="R"/>
    <s v="OFF"/>
    <d v="2019-02-01T00:00:00"/>
    <x v="0"/>
    <d v="2018-11-01T00:00:00"/>
    <n v="1606.58"/>
    <n v="56.23"/>
  </r>
  <r>
    <s v="E"/>
    <s v="R"/>
    <s v="MID"/>
    <d v="2019-02-01T00:00:00"/>
    <x v="1"/>
    <d v="2018-11-01T00:00:00"/>
    <n v="300.73"/>
    <n v="-15.65"/>
  </r>
  <r>
    <s v="E"/>
    <s v="R"/>
    <s v="MID"/>
    <d v="2019-02-01T00:00:00"/>
    <x v="4"/>
    <d v="2018-11-01T00:00:00"/>
    <n v="287.95999999999998"/>
    <n v="27.06"/>
  </r>
  <r>
    <s v="E"/>
    <s v="R"/>
    <s v="MID"/>
    <d v="2019-02-01T00:00:00"/>
    <x v="5"/>
    <d v="2018-11-01T00:00:00"/>
    <n v="12.77"/>
    <n v="1.2"/>
  </r>
  <r>
    <s v="E"/>
    <s v="R"/>
    <s v="MID"/>
    <d v="2019-02-01T00:00:00"/>
    <x v="0"/>
    <d v="2018-11-01T00:00:00"/>
    <n v="300.73"/>
    <n v="15.65"/>
  </r>
  <r>
    <s v="E"/>
    <s v="C"/>
    <s v="MID"/>
    <d v="2018-10-01T00:00:00"/>
    <x v="1"/>
    <d v="2018-05-01T00:00:00"/>
    <n v="2170.02"/>
    <n v="-112.83"/>
  </r>
  <r>
    <s v="E"/>
    <s v="C"/>
    <s v="MID"/>
    <d v="2018-10-01T00:00:00"/>
    <x v="12"/>
    <d v="2018-05-01T00:00:00"/>
    <n v="2076.38"/>
    <n v="195.17"/>
  </r>
  <r>
    <s v="E"/>
    <s v="C"/>
    <s v="MID"/>
    <d v="2018-10-01T00:00:00"/>
    <x v="13"/>
    <d v="2018-05-01T00:00:00"/>
    <n v="93.64"/>
    <n v="8.81"/>
  </r>
  <r>
    <s v="E"/>
    <s v="C"/>
    <s v="MID"/>
    <d v="2018-10-01T00:00:00"/>
    <x v="0"/>
    <d v="2018-05-01T00:00:00"/>
    <n v="2170.02"/>
    <n v="112.83"/>
  </r>
  <r>
    <s v="E"/>
    <s v="R"/>
    <s v="ON"/>
    <d v="2018-10-01T00:00:00"/>
    <x v="9"/>
    <d v="2018-05-01T00:00:00"/>
    <n v="8.49"/>
    <n v="1.1200000000000001"/>
  </r>
  <r>
    <s v="E"/>
    <s v="R"/>
    <s v="ON"/>
    <d v="2018-10-01T00:00:00"/>
    <x v="0"/>
    <d v="2018-05-01T00:00:00"/>
    <n v="196.78"/>
    <n v="13.97"/>
  </r>
  <r>
    <s v="E"/>
    <s v="R"/>
    <s v="ON"/>
    <d v="2018-10-01T00:00:00"/>
    <x v="1"/>
    <d v="2018-05-01T00:00:00"/>
    <n v="196.78"/>
    <n v="-13.97"/>
  </r>
  <r>
    <s v="E"/>
    <s v="R"/>
    <s v="ON"/>
    <d v="2018-10-01T00:00:00"/>
    <x v="8"/>
    <d v="2018-05-01T00:00:00"/>
    <n v="188.29"/>
    <n v="24.85"/>
  </r>
  <r>
    <s v="E"/>
    <s v="R"/>
    <s v="OFF"/>
    <d v="2018-10-01T00:00:00"/>
    <x v="1"/>
    <d v="2018-05-01T00:00:00"/>
    <n v="778.8"/>
    <n v="-27.26"/>
  </r>
  <r>
    <s v="E"/>
    <s v="R"/>
    <s v="OFF"/>
    <d v="2018-10-01T00:00:00"/>
    <x v="10"/>
    <d v="2018-05-01T00:00:00"/>
    <n v="745.19"/>
    <n v="48.44"/>
  </r>
  <r>
    <s v="E"/>
    <s v="R"/>
    <s v="OFF"/>
    <d v="2018-10-01T00:00:00"/>
    <x v="11"/>
    <d v="2018-05-01T00:00:00"/>
    <n v="33.61"/>
    <n v="2.1800000000000002"/>
  </r>
  <r>
    <s v="E"/>
    <s v="R"/>
    <s v="OFF"/>
    <d v="2018-10-01T00:00:00"/>
    <x v="0"/>
    <d v="2018-05-01T00:00:00"/>
    <n v="778.8"/>
    <n v="27.26"/>
  </r>
  <r>
    <s v="E"/>
    <s v="R"/>
    <s v="MID"/>
    <d v="2018-10-01T00:00:00"/>
    <x v="1"/>
    <d v="2018-05-01T00:00:00"/>
    <n v="220.4"/>
    <n v="-11.46"/>
  </r>
  <r>
    <s v="E"/>
    <s v="R"/>
    <s v="MID"/>
    <d v="2018-10-01T00:00:00"/>
    <x v="12"/>
    <d v="2018-05-01T00:00:00"/>
    <n v="210.89"/>
    <n v="19.82"/>
  </r>
  <r>
    <s v="E"/>
    <s v="R"/>
    <s v="MID"/>
    <d v="2018-10-01T00:00:00"/>
    <x v="13"/>
    <d v="2018-05-01T00:00:00"/>
    <n v="9.51"/>
    <n v="0.89"/>
  </r>
  <r>
    <s v="E"/>
    <s v="R"/>
    <s v="MID"/>
    <d v="2018-10-01T00:00:00"/>
    <x v="0"/>
    <d v="2018-05-01T00:00:00"/>
    <n v="220.4"/>
    <n v="11.46"/>
  </r>
  <r>
    <s v="E"/>
    <s v="C"/>
    <s v="ON"/>
    <d v="2018-10-01T00:00:00"/>
    <x v="1"/>
    <d v="2018-05-01T00:00:00"/>
    <n v="23821.68"/>
    <n v="-1691.33"/>
  </r>
  <r>
    <s v="E"/>
    <s v="C"/>
    <s v="ON"/>
    <d v="2018-10-01T00:00:00"/>
    <x v="8"/>
    <d v="2018-05-01T00:00:00"/>
    <n v="22793.66"/>
    <n v="3008.74"/>
  </r>
  <r>
    <s v="E"/>
    <s v="C"/>
    <s v="ON"/>
    <d v="2018-10-01T00:00:00"/>
    <x v="9"/>
    <d v="2018-05-01T00:00:00"/>
    <n v="1028.02"/>
    <n v="135.69999999999999"/>
  </r>
  <r>
    <s v="E"/>
    <s v="C"/>
    <s v="ON"/>
    <d v="2018-10-01T00:00:00"/>
    <x v="0"/>
    <d v="2018-05-01T00:00:00"/>
    <n v="23821.68"/>
    <n v="1691.33"/>
  </r>
  <r>
    <s v="E"/>
    <s v="C"/>
    <s v="OFF"/>
    <d v="2018-10-01T00:00:00"/>
    <x v="1"/>
    <d v="2018-05-01T00:00:00"/>
    <n v="47301.48"/>
    <n v="-1655.57"/>
  </r>
  <r>
    <s v="E"/>
    <s v="C"/>
    <s v="OFF"/>
    <d v="2018-10-01T00:00:00"/>
    <x v="10"/>
    <d v="2018-05-01T00:00:00"/>
    <n v="45260.25"/>
    <n v="2941.94"/>
  </r>
  <r>
    <s v="E"/>
    <s v="C"/>
    <s v="OFF"/>
    <d v="2018-10-01T00:00:00"/>
    <x v="11"/>
    <d v="2018-05-01T00:00:00"/>
    <n v="2041.23"/>
    <n v="132.66999999999999"/>
  </r>
  <r>
    <s v="E"/>
    <s v="C"/>
    <s v="OFF"/>
    <d v="2018-10-01T00:00:00"/>
    <x v="0"/>
    <d v="2018-05-01T00:00:00"/>
    <n v="47301.48"/>
    <n v="1655.57"/>
  </r>
  <r>
    <s v="E"/>
    <s v="C"/>
    <s v="MID"/>
    <d v="2018-10-01T00:00:00"/>
    <x v="1"/>
    <d v="2018-05-01T00:00:00"/>
    <n v="19074.72"/>
    <n v="-991.88"/>
  </r>
  <r>
    <s v="E"/>
    <s v="C"/>
    <s v="MID"/>
    <d v="2018-10-01T00:00:00"/>
    <x v="12"/>
    <d v="2018-05-01T00:00:00"/>
    <n v="18251.560000000001"/>
    <n v="1715.62"/>
  </r>
  <r>
    <s v="E"/>
    <s v="C"/>
    <s v="MID"/>
    <d v="2018-10-01T00:00:00"/>
    <x v="13"/>
    <d v="2018-05-01T00:00:00"/>
    <n v="823.16"/>
    <n v="77.39"/>
  </r>
  <r>
    <s v="E"/>
    <s v="C"/>
    <s v="MID"/>
    <d v="2018-10-01T00:00:00"/>
    <x v="0"/>
    <d v="2018-05-01T00:00:00"/>
    <n v="19074.72"/>
    <n v="991.88"/>
  </r>
  <r>
    <s v="E"/>
    <s v="R"/>
    <s v="ON"/>
    <d v="2018-11-01T00:00:00"/>
    <x v="1"/>
    <d v="2018-05-01T00:00:00"/>
    <n v="206.88"/>
    <n v="-14.68"/>
  </r>
  <r>
    <s v="E"/>
    <s v="R"/>
    <s v="ON"/>
    <d v="2018-11-01T00:00:00"/>
    <x v="8"/>
    <d v="2018-05-01T00:00:00"/>
    <n v="197.95"/>
    <n v="26.13"/>
  </r>
  <r>
    <s v="E"/>
    <s v="R"/>
    <s v="ON"/>
    <d v="2018-11-01T00:00:00"/>
    <x v="9"/>
    <d v="2018-05-01T00:00:00"/>
    <n v="8.93"/>
    <n v="1.18"/>
  </r>
  <r>
    <s v="E"/>
    <s v="R"/>
    <s v="ON"/>
    <d v="2018-11-01T00:00:00"/>
    <x v="0"/>
    <d v="2018-05-01T00:00:00"/>
    <n v="206.88"/>
    <n v="14.68"/>
  </r>
  <r>
    <s v="E"/>
    <s v="R"/>
    <s v="OFF"/>
    <d v="2018-11-01T00:00:00"/>
    <x v="1"/>
    <d v="2018-05-01T00:00:00"/>
    <n v="765.87"/>
    <n v="-26.81"/>
  </r>
  <r>
    <s v="E"/>
    <s v="R"/>
    <s v="OFF"/>
    <d v="2018-11-01T00:00:00"/>
    <x v="10"/>
    <d v="2018-05-01T00:00:00"/>
    <n v="732.82"/>
    <n v="47.63"/>
  </r>
  <r>
    <s v="E"/>
    <s v="R"/>
    <s v="OFF"/>
    <d v="2018-11-01T00:00:00"/>
    <x v="11"/>
    <d v="2018-05-01T00:00:00"/>
    <n v="33.049999999999997"/>
    <n v="2.15"/>
  </r>
  <r>
    <s v="E"/>
    <s v="R"/>
    <s v="OFF"/>
    <d v="2018-11-01T00:00:00"/>
    <x v="0"/>
    <d v="2018-05-01T00:00:00"/>
    <n v="765.87"/>
    <n v="26.81"/>
  </r>
  <r>
    <s v="E"/>
    <s v="R"/>
    <s v="MID"/>
    <d v="2018-11-01T00:00:00"/>
    <x v="1"/>
    <d v="2018-05-01T00:00:00"/>
    <n v="238.14"/>
    <n v="-12.38"/>
  </r>
  <r>
    <s v="E"/>
    <s v="R"/>
    <s v="MID"/>
    <d v="2018-11-01T00:00:00"/>
    <x v="12"/>
    <d v="2018-05-01T00:00:00"/>
    <n v="227.86"/>
    <n v="21.42"/>
  </r>
  <r>
    <s v="E"/>
    <s v="R"/>
    <s v="MID"/>
    <d v="2018-11-01T00:00:00"/>
    <x v="13"/>
    <d v="2018-05-01T00:00:00"/>
    <n v="10.28"/>
    <n v="0.97"/>
  </r>
  <r>
    <s v="E"/>
    <s v="R"/>
    <s v="MID"/>
    <d v="2018-11-01T00:00:00"/>
    <x v="0"/>
    <d v="2018-05-01T00:00:00"/>
    <n v="238.14"/>
    <n v="12.38"/>
  </r>
  <r>
    <s v="E"/>
    <s v="C"/>
    <s v="MID"/>
    <d v="2018-11-01T00:00:00"/>
    <x v="0"/>
    <d v="2018-11-01T00:00:00"/>
    <n v="19.28"/>
    <n v="0.94"/>
  </r>
  <r>
    <s v="E"/>
    <s v="C"/>
    <s v="MID"/>
    <d v="2018-11-01T00:00:00"/>
    <x v="1"/>
    <d v="2018-11-01T00:00:00"/>
    <n v="19.28"/>
    <n v="-0.94"/>
  </r>
  <r>
    <s v="E"/>
    <s v="C"/>
    <s v="MID"/>
    <d v="2018-11-01T00:00:00"/>
    <x v="4"/>
    <d v="2018-11-01T00:00:00"/>
    <n v="18.440000000000001"/>
    <n v="1.72"/>
  </r>
  <r>
    <s v="E"/>
    <s v="C"/>
    <s v="MID"/>
    <d v="2018-11-01T00:00:00"/>
    <x v="5"/>
    <d v="2018-11-01T00:00:00"/>
    <n v="0.84"/>
    <n v="0"/>
  </r>
  <r>
    <s v="E"/>
    <s v="R"/>
    <s v="ON"/>
    <d v="2018-11-01T00:00:00"/>
    <x v="1"/>
    <d v="2018-11-01T00:00:00"/>
    <n v="269.81"/>
    <n v="-17.91"/>
  </r>
  <r>
    <s v="E"/>
    <s v="R"/>
    <s v="ON"/>
    <d v="2018-11-01T00:00:00"/>
    <x v="2"/>
    <d v="2018-11-01T00:00:00"/>
    <n v="258.18"/>
    <n v="33.99"/>
  </r>
  <r>
    <s v="E"/>
    <s v="R"/>
    <s v="ON"/>
    <d v="2018-11-01T00:00:00"/>
    <x v="3"/>
    <d v="2018-11-01T00:00:00"/>
    <n v="11.63"/>
    <n v="0.27"/>
  </r>
  <r>
    <s v="E"/>
    <s v="R"/>
    <s v="ON"/>
    <d v="2018-11-01T00:00:00"/>
    <x v="0"/>
    <d v="2018-11-01T00:00:00"/>
    <n v="269.81"/>
    <n v="17.91"/>
  </r>
  <r>
    <s v="E"/>
    <s v="R"/>
    <s v="MID"/>
    <d v="2018-11-01T00:00:00"/>
    <x v="0"/>
    <d v="2018-11-01T00:00:00"/>
    <n v="277.37"/>
    <n v="13.54"/>
  </r>
  <r>
    <s v="E"/>
    <s v="R"/>
    <s v="MID"/>
    <d v="2018-11-01T00:00:00"/>
    <x v="4"/>
    <d v="2018-11-01T00:00:00"/>
    <n v="265.60000000000002"/>
    <n v="24.98"/>
  </r>
  <r>
    <s v="E"/>
    <s v="R"/>
    <s v="MID"/>
    <d v="2018-11-01T00:00:00"/>
    <x v="5"/>
    <d v="2018-11-01T00:00:00"/>
    <n v="11.77"/>
    <n v="0.21"/>
  </r>
  <r>
    <s v="E"/>
    <s v="R"/>
    <s v="MID"/>
    <d v="2018-11-01T00:00:00"/>
    <x v="1"/>
    <d v="2018-11-01T00:00:00"/>
    <n v="277.37"/>
    <n v="-13.54"/>
  </r>
  <r>
    <s v="E"/>
    <s v="R"/>
    <s v="OFF"/>
    <d v="2018-11-01T00:00:00"/>
    <x v="0"/>
    <d v="2018-11-01T00:00:00"/>
    <n v="381.53"/>
    <n v="12.77"/>
  </r>
  <r>
    <s v="E"/>
    <s v="R"/>
    <s v="OFF"/>
    <d v="2018-11-01T00:00:00"/>
    <x v="1"/>
    <d v="2018-11-01T00:00:00"/>
    <n v="381.53"/>
    <n v="-12.77"/>
  </r>
  <r>
    <s v="E"/>
    <s v="R"/>
    <s v="OFF"/>
    <d v="2018-11-01T00:00:00"/>
    <x v="6"/>
    <d v="2018-11-01T00:00:00"/>
    <n v="365.21"/>
    <n v="23.53"/>
  </r>
  <r>
    <s v="E"/>
    <s v="R"/>
    <s v="OFF"/>
    <d v="2018-11-01T00:00:00"/>
    <x v="7"/>
    <d v="2018-11-01T00:00:00"/>
    <n v="16.32"/>
    <n v="0.43"/>
  </r>
  <r>
    <s v="E"/>
    <s v="R"/>
    <s v="ON"/>
    <d v="2018-11-01T00:00:00"/>
    <x v="1"/>
    <d v="2018-11-01T00:00:00"/>
    <n v="224.33"/>
    <n v="-15.01"/>
  </r>
  <r>
    <s v="E"/>
    <s v="R"/>
    <s v="ON"/>
    <d v="2018-11-01T00:00:00"/>
    <x v="2"/>
    <d v="2018-11-01T00:00:00"/>
    <n v="215.01"/>
    <n v="28.19"/>
  </r>
  <r>
    <s v="E"/>
    <s v="R"/>
    <s v="ON"/>
    <d v="2018-11-01T00:00:00"/>
    <x v="3"/>
    <d v="2018-11-01T00:00:00"/>
    <n v="9.32"/>
    <n v="0.28999999999999998"/>
  </r>
  <r>
    <s v="E"/>
    <s v="R"/>
    <s v="ON"/>
    <d v="2018-11-01T00:00:00"/>
    <x v="0"/>
    <d v="2018-11-01T00:00:00"/>
    <n v="224.33"/>
    <n v="15.01"/>
  </r>
  <r>
    <s v="E"/>
    <s v="R"/>
    <s v="MID"/>
    <d v="2018-11-01T00:00:00"/>
    <x v="4"/>
    <d v="2018-11-01T00:00:00"/>
    <n v="213.35"/>
    <n v="20.12"/>
  </r>
  <r>
    <s v="E"/>
    <s v="R"/>
    <s v="MID"/>
    <d v="2018-11-01T00:00:00"/>
    <x v="5"/>
    <d v="2018-11-01T00:00:00"/>
    <n v="9.4"/>
    <n v="0.22"/>
  </r>
  <r>
    <s v="E"/>
    <s v="R"/>
    <s v="MID"/>
    <d v="2018-11-01T00:00:00"/>
    <x v="1"/>
    <d v="2018-11-01T00:00:00"/>
    <n v="222.75"/>
    <n v="-11.01"/>
  </r>
  <r>
    <s v="E"/>
    <s v="R"/>
    <s v="MID"/>
    <d v="2018-11-01T00:00:00"/>
    <x v="0"/>
    <d v="2018-11-01T00:00:00"/>
    <n v="222.75"/>
    <n v="11.01"/>
  </r>
  <r>
    <s v="E"/>
    <s v="R"/>
    <s v="OFF"/>
    <d v="2018-11-01T00:00:00"/>
    <x v="0"/>
    <d v="2018-11-01T00:00:00"/>
    <n v="396.57"/>
    <n v="13.59"/>
  </r>
  <r>
    <s v="E"/>
    <s v="R"/>
    <s v="OFF"/>
    <d v="2018-11-01T00:00:00"/>
    <x v="1"/>
    <d v="2018-11-01T00:00:00"/>
    <n v="396.57"/>
    <n v="-13.59"/>
  </r>
  <r>
    <s v="E"/>
    <s v="R"/>
    <s v="OFF"/>
    <d v="2018-11-01T00:00:00"/>
    <x v="6"/>
    <d v="2018-11-01T00:00:00"/>
    <n v="379.55"/>
    <n v="24.55"/>
  </r>
  <r>
    <s v="E"/>
    <s v="R"/>
    <s v="OFF"/>
    <d v="2018-11-01T00:00:00"/>
    <x v="7"/>
    <d v="2018-11-01T00:00:00"/>
    <n v="17.02"/>
    <n v="0.65"/>
  </r>
  <r>
    <s v="E"/>
    <s v="C"/>
    <s v="ON"/>
    <d v="2018-11-01T00:00:00"/>
    <x v="0"/>
    <d v="2018-11-01T00:00:00"/>
    <n v="29.7"/>
    <n v="1.94"/>
  </r>
  <r>
    <s v="E"/>
    <s v="C"/>
    <s v="ON"/>
    <d v="2018-11-01T00:00:00"/>
    <x v="1"/>
    <d v="2018-11-01T00:00:00"/>
    <n v="29.7"/>
    <n v="-1.94"/>
  </r>
  <r>
    <s v="E"/>
    <s v="C"/>
    <s v="ON"/>
    <d v="2018-11-01T00:00:00"/>
    <x v="2"/>
    <d v="2018-11-01T00:00:00"/>
    <n v="28.45"/>
    <n v="3.74"/>
  </r>
  <r>
    <s v="E"/>
    <s v="C"/>
    <s v="ON"/>
    <d v="2018-11-01T00:00:00"/>
    <x v="3"/>
    <d v="2018-11-01T00:00:00"/>
    <n v="1.25"/>
    <n v="0.01"/>
  </r>
  <r>
    <s v="E"/>
    <s v="C"/>
    <s v="ON"/>
    <d v="2018-11-01T00:00:00"/>
    <x v="1"/>
    <d v="2018-05-01T00:00:00"/>
    <n v="2.0499999999999998"/>
    <n v="-0.15"/>
  </r>
  <r>
    <s v="E"/>
    <s v="C"/>
    <s v="ON"/>
    <d v="2018-11-01T00:00:00"/>
    <x v="8"/>
    <d v="2018-05-01T00:00:00"/>
    <n v="1.96"/>
    <n v="0.26"/>
  </r>
  <r>
    <s v="E"/>
    <s v="C"/>
    <s v="ON"/>
    <d v="2018-11-01T00:00:00"/>
    <x v="9"/>
    <d v="2018-05-01T00:00:00"/>
    <n v="0.09"/>
    <n v="0.01"/>
  </r>
  <r>
    <s v="E"/>
    <s v="C"/>
    <s v="ON"/>
    <d v="2018-11-01T00:00:00"/>
    <x v="0"/>
    <d v="2018-05-01T00:00:00"/>
    <n v="2.0499999999999998"/>
    <n v="0.15"/>
  </r>
  <r>
    <s v="E"/>
    <s v="C"/>
    <s v="OFF"/>
    <d v="2018-11-01T00:00:00"/>
    <x v="6"/>
    <d v="2018-11-01T00:00:00"/>
    <n v="0"/>
    <n v="0"/>
  </r>
  <r>
    <s v="E"/>
    <s v="C"/>
    <s v="OFF"/>
    <d v="2018-11-01T00:00:00"/>
    <x v="7"/>
    <d v="2018-11-01T00:00:00"/>
    <n v="0"/>
    <n v="0"/>
  </r>
  <r>
    <s v="E"/>
    <s v="C"/>
    <s v="OFF"/>
    <d v="2018-11-01T00:00:00"/>
    <x v="1"/>
    <d v="2018-11-01T00:00:00"/>
    <n v="0"/>
    <n v="0"/>
  </r>
  <r>
    <s v="E"/>
    <s v="C"/>
    <s v="OFF"/>
    <d v="2018-11-01T00:00:00"/>
    <x v="0"/>
    <d v="2018-11-01T00:00:00"/>
    <n v="0"/>
    <n v="0"/>
  </r>
  <r>
    <s v="E"/>
    <s v="C"/>
    <s v="OFF"/>
    <d v="2018-11-01T00:00:00"/>
    <x v="1"/>
    <d v="2018-05-01T00:00:00"/>
    <n v="1077.5"/>
    <n v="-37.72"/>
  </r>
  <r>
    <s v="E"/>
    <s v="C"/>
    <s v="OFF"/>
    <d v="2018-11-01T00:00:00"/>
    <x v="10"/>
    <d v="2018-05-01T00:00:00"/>
    <n v="1031"/>
    <n v="67.02"/>
  </r>
  <r>
    <s v="E"/>
    <s v="C"/>
    <s v="OFF"/>
    <d v="2018-11-01T00:00:00"/>
    <x v="11"/>
    <d v="2018-05-01T00:00:00"/>
    <n v="46.5"/>
    <n v="3.02"/>
  </r>
  <r>
    <s v="E"/>
    <s v="C"/>
    <s v="OFF"/>
    <d v="2018-11-01T00:00:00"/>
    <x v="0"/>
    <d v="2018-05-01T00:00:00"/>
    <n v="1077.5"/>
    <n v="37.72"/>
  </r>
  <r>
    <s v="E"/>
    <s v="C"/>
    <s v="MID"/>
    <d v="2018-11-01T00:00:00"/>
    <x v="0"/>
    <d v="2018-11-01T00:00:00"/>
    <n v="0.03"/>
    <n v="0"/>
  </r>
  <r>
    <s v="E"/>
    <s v="C"/>
    <s v="MID"/>
    <d v="2018-11-01T00:00:00"/>
    <x v="1"/>
    <d v="2018-11-01T00:00:00"/>
    <n v="0.03"/>
    <n v="0"/>
  </r>
  <r>
    <s v="E"/>
    <s v="C"/>
    <s v="MID"/>
    <d v="2018-11-01T00:00:00"/>
    <x v="4"/>
    <d v="2018-11-01T00:00:00"/>
    <n v="0.03"/>
    <n v="0"/>
  </r>
  <r>
    <s v="E"/>
    <s v="C"/>
    <s v="MID"/>
    <d v="2018-11-01T00:00:00"/>
    <x v="5"/>
    <d v="2018-11-01T00:00:00"/>
    <n v="0"/>
    <n v="0"/>
  </r>
  <r>
    <s v="E"/>
    <s v="C"/>
    <s v="MID"/>
    <d v="2018-11-01T00:00:00"/>
    <x v="0"/>
    <d v="2018-05-01T00:00:00"/>
    <n v="36.58"/>
    <n v="1.9"/>
  </r>
  <r>
    <s v="E"/>
    <s v="C"/>
    <s v="MID"/>
    <d v="2018-11-01T00:00:00"/>
    <x v="12"/>
    <d v="2018-05-01T00:00:00"/>
    <n v="35"/>
    <n v="3.29"/>
  </r>
  <r>
    <s v="E"/>
    <s v="C"/>
    <s v="MID"/>
    <d v="2018-11-01T00:00:00"/>
    <x v="13"/>
    <d v="2018-05-01T00:00:00"/>
    <n v="1.58"/>
    <n v="0.15"/>
  </r>
  <r>
    <s v="E"/>
    <s v="C"/>
    <s v="MID"/>
    <d v="2018-11-01T00:00:00"/>
    <x v="1"/>
    <d v="2018-05-01T00:00:00"/>
    <n v="36.58"/>
    <n v="-1.9"/>
  </r>
  <r>
    <s v="E"/>
    <s v="C"/>
    <s v="ON"/>
    <d v="2018-10-01T00:00:00"/>
    <x v="1"/>
    <d v="2018-05-01T00:00:00"/>
    <n v="4883.45"/>
    <n v="-346.71"/>
  </r>
  <r>
    <s v="E"/>
    <s v="C"/>
    <s v="ON"/>
    <d v="2018-10-01T00:00:00"/>
    <x v="8"/>
    <d v="2018-05-01T00:00:00"/>
    <n v="4672.71"/>
    <n v="616.79999999999995"/>
  </r>
  <r>
    <s v="E"/>
    <s v="C"/>
    <s v="ON"/>
    <d v="2018-10-01T00:00:00"/>
    <x v="9"/>
    <d v="2018-05-01T00:00:00"/>
    <n v="210.74"/>
    <n v="27.81"/>
  </r>
  <r>
    <s v="E"/>
    <s v="C"/>
    <s v="ON"/>
    <d v="2018-10-01T00:00:00"/>
    <x v="0"/>
    <d v="2018-05-01T00:00:00"/>
    <n v="4883.45"/>
    <n v="346.71"/>
  </r>
  <r>
    <s v="E"/>
    <s v="C"/>
    <s v="OFF"/>
    <d v="2018-10-01T00:00:00"/>
    <x v="1"/>
    <d v="2018-05-01T00:00:00"/>
    <n v="18339.32"/>
    <n v="-641.89"/>
  </r>
  <r>
    <s v="E"/>
    <s v="C"/>
    <s v="OFF"/>
    <d v="2018-10-01T00:00:00"/>
    <x v="10"/>
    <d v="2018-05-01T00:00:00"/>
    <n v="17547.93"/>
    <n v="1140.6199999999999"/>
  </r>
  <r>
    <s v="E"/>
    <s v="C"/>
    <s v="OFF"/>
    <d v="2018-10-01T00:00:00"/>
    <x v="11"/>
    <d v="2018-05-01T00:00:00"/>
    <n v="791.39"/>
    <n v="51.44"/>
  </r>
  <r>
    <s v="E"/>
    <s v="C"/>
    <s v="OFF"/>
    <d v="2018-10-01T00:00:00"/>
    <x v="0"/>
    <d v="2018-05-01T00:00:00"/>
    <n v="18339.32"/>
    <n v="641.89"/>
  </r>
  <r>
    <s v="E"/>
    <s v="C"/>
    <s v="MID"/>
    <d v="2018-10-01T00:00:00"/>
    <x v="1"/>
    <d v="2018-05-01T00:00:00"/>
    <n v="4483.83"/>
    <n v="-233.16"/>
  </r>
  <r>
    <s v="E"/>
    <s v="C"/>
    <s v="MID"/>
    <d v="2018-10-01T00:00:00"/>
    <x v="12"/>
    <d v="2018-05-01T00:00:00"/>
    <n v="4290.33"/>
    <n v="403.3"/>
  </r>
  <r>
    <s v="E"/>
    <s v="C"/>
    <s v="MID"/>
    <d v="2018-10-01T00:00:00"/>
    <x v="13"/>
    <d v="2018-05-01T00:00:00"/>
    <n v="193.5"/>
    <n v="18.18"/>
  </r>
  <r>
    <s v="E"/>
    <s v="C"/>
    <s v="MID"/>
    <d v="2018-10-01T00:00:00"/>
    <x v="0"/>
    <d v="2018-05-01T00:00:00"/>
    <n v="4483.83"/>
    <n v="233.16"/>
  </r>
  <r>
    <s v="E"/>
    <s v="C"/>
    <s v="ON"/>
    <d v="2018-10-01T00:00:00"/>
    <x v="1"/>
    <d v="2018-05-01T00:00:00"/>
    <n v="10231.01"/>
    <n v="-726.43"/>
  </r>
  <r>
    <s v="E"/>
    <s v="C"/>
    <s v="ON"/>
    <d v="2018-10-01T00:00:00"/>
    <x v="8"/>
    <d v="2018-05-01T00:00:00"/>
    <n v="9789.5"/>
    <n v="1292.2"/>
  </r>
  <r>
    <s v="E"/>
    <s v="C"/>
    <s v="ON"/>
    <d v="2018-10-01T00:00:00"/>
    <x v="9"/>
    <d v="2018-05-01T00:00:00"/>
    <n v="441.51"/>
    <n v="58.3"/>
  </r>
  <r>
    <s v="E"/>
    <s v="C"/>
    <s v="ON"/>
    <d v="2018-10-01T00:00:00"/>
    <x v="0"/>
    <d v="2018-05-01T00:00:00"/>
    <n v="10231.01"/>
    <n v="726.43"/>
  </r>
  <r>
    <s v="E"/>
    <s v="C"/>
    <s v="OFF"/>
    <d v="2018-10-01T00:00:00"/>
    <x v="1"/>
    <d v="2018-05-01T00:00:00"/>
    <n v="20388.57"/>
    <n v="-713.59"/>
  </r>
  <r>
    <s v="E"/>
    <s v="C"/>
    <s v="OFF"/>
    <d v="2018-10-01T00:00:00"/>
    <x v="10"/>
    <d v="2018-05-01T00:00:00"/>
    <n v="19508.72"/>
    <n v="1268.07"/>
  </r>
  <r>
    <s v="E"/>
    <s v="C"/>
    <s v="OFF"/>
    <d v="2018-10-01T00:00:00"/>
    <x v="11"/>
    <d v="2018-05-01T00:00:00"/>
    <n v="879.85"/>
    <n v="57.18"/>
  </r>
  <r>
    <s v="E"/>
    <s v="C"/>
    <s v="OFF"/>
    <d v="2018-10-01T00:00:00"/>
    <x v="0"/>
    <d v="2018-05-01T00:00:00"/>
    <n v="20388.57"/>
    <n v="713.59"/>
  </r>
  <r>
    <s v="E"/>
    <s v="C"/>
    <s v="MID"/>
    <d v="2018-10-01T00:00:00"/>
    <x v="1"/>
    <d v="2018-05-01T00:00:00"/>
    <n v="8435.42"/>
    <n v="-438.66"/>
  </r>
  <r>
    <s v="E"/>
    <s v="C"/>
    <s v="MID"/>
    <d v="2018-10-01T00:00:00"/>
    <x v="12"/>
    <d v="2018-05-01T00:00:00"/>
    <n v="8071.41"/>
    <n v="758.69"/>
  </r>
  <r>
    <s v="E"/>
    <s v="C"/>
    <s v="MID"/>
    <d v="2018-10-01T00:00:00"/>
    <x v="13"/>
    <d v="2018-05-01T00:00:00"/>
    <n v="364.01"/>
    <n v="34.229999999999997"/>
  </r>
  <r>
    <s v="E"/>
    <s v="C"/>
    <s v="MID"/>
    <d v="2018-10-01T00:00:00"/>
    <x v="0"/>
    <d v="2018-05-01T00:00:00"/>
    <n v="8435.42"/>
    <n v="438.66"/>
  </r>
  <r>
    <s v="E"/>
    <s v="C"/>
    <s v="ON"/>
    <d v="2018-09-01T00:00:00"/>
    <x v="1"/>
    <d v="2018-05-01T00:00:00"/>
    <n v="961.56"/>
    <n v="-68.260000000000005"/>
  </r>
  <r>
    <s v="E"/>
    <s v="C"/>
    <s v="ON"/>
    <d v="2018-09-01T00:00:00"/>
    <x v="8"/>
    <d v="2018-05-01T00:00:00"/>
    <n v="920.07"/>
    <n v="121.45"/>
  </r>
  <r>
    <s v="E"/>
    <s v="C"/>
    <s v="ON"/>
    <d v="2018-09-01T00:00:00"/>
    <x v="9"/>
    <d v="2018-05-01T00:00:00"/>
    <n v="41.49"/>
    <n v="5.47"/>
  </r>
  <r>
    <s v="E"/>
    <s v="C"/>
    <s v="ON"/>
    <d v="2018-09-01T00:00:00"/>
    <x v="0"/>
    <d v="2018-05-01T00:00:00"/>
    <n v="961.56"/>
    <n v="68.260000000000005"/>
  </r>
  <r>
    <s v="E"/>
    <s v="C"/>
    <s v="OFF"/>
    <d v="2018-09-01T00:00:00"/>
    <x v="1"/>
    <d v="2018-05-01T00:00:00"/>
    <n v="3257.73"/>
    <n v="-114.01"/>
  </r>
  <r>
    <s v="E"/>
    <s v="C"/>
    <s v="OFF"/>
    <d v="2018-09-01T00:00:00"/>
    <x v="10"/>
    <d v="2018-05-01T00:00:00"/>
    <n v="3117.14"/>
    <n v="202.61"/>
  </r>
  <r>
    <s v="E"/>
    <s v="C"/>
    <s v="OFF"/>
    <d v="2018-09-01T00:00:00"/>
    <x v="11"/>
    <d v="2018-05-01T00:00:00"/>
    <n v="140.59"/>
    <n v="9.14"/>
  </r>
  <r>
    <s v="E"/>
    <s v="C"/>
    <s v="OFF"/>
    <d v="2018-09-01T00:00:00"/>
    <x v="0"/>
    <d v="2018-05-01T00:00:00"/>
    <n v="3257.73"/>
    <n v="114.01"/>
  </r>
  <r>
    <s v="E"/>
    <s v="C"/>
    <s v="MID"/>
    <d v="2018-09-01T00:00:00"/>
    <x v="1"/>
    <d v="2018-05-01T00:00:00"/>
    <n v="985.92"/>
    <n v="-51.27"/>
  </r>
  <r>
    <s v="E"/>
    <s v="C"/>
    <s v="MID"/>
    <d v="2018-09-01T00:00:00"/>
    <x v="12"/>
    <d v="2018-05-01T00:00:00"/>
    <n v="943.38"/>
    <n v="88.68"/>
  </r>
  <r>
    <s v="E"/>
    <s v="C"/>
    <s v="MID"/>
    <d v="2018-09-01T00:00:00"/>
    <x v="13"/>
    <d v="2018-05-01T00:00:00"/>
    <n v="42.54"/>
    <n v="4"/>
  </r>
  <r>
    <s v="E"/>
    <s v="C"/>
    <s v="MID"/>
    <d v="2018-09-01T00:00:00"/>
    <x v="0"/>
    <d v="2018-05-01T00:00:00"/>
    <n v="985.92"/>
    <n v="51.27"/>
  </r>
  <r>
    <s v="E"/>
    <s v="C"/>
    <s v="ON"/>
    <d v="2018-09-01T00:00:00"/>
    <x v="1"/>
    <d v="2018-05-01T00:00:00"/>
    <n v="16025.58"/>
    <n v="-1137.83"/>
  </r>
  <r>
    <s v="E"/>
    <s v="C"/>
    <s v="ON"/>
    <d v="2018-09-01T00:00:00"/>
    <x v="8"/>
    <d v="2018-05-01T00:00:00"/>
    <n v="15334.02"/>
    <n v="2024.1"/>
  </r>
  <r>
    <s v="E"/>
    <s v="C"/>
    <s v="ON"/>
    <d v="2018-09-01T00:00:00"/>
    <x v="9"/>
    <d v="2018-05-01T00:00:00"/>
    <n v="691.56"/>
    <n v="91.29"/>
  </r>
  <r>
    <s v="E"/>
    <s v="C"/>
    <s v="ON"/>
    <d v="2018-09-01T00:00:00"/>
    <x v="0"/>
    <d v="2018-05-01T00:00:00"/>
    <n v="16025.58"/>
    <n v="1137.83"/>
  </r>
  <r>
    <s v="E"/>
    <s v="C"/>
    <s v="OFF"/>
    <d v="2018-09-01T00:00:00"/>
    <x v="1"/>
    <d v="2018-05-01T00:00:00"/>
    <n v="29229.54"/>
    <n v="-1023"/>
  </r>
  <r>
    <s v="E"/>
    <s v="C"/>
    <s v="OFF"/>
    <d v="2018-09-01T00:00:00"/>
    <x v="10"/>
    <d v="2018-05-01T00:00:00"/>
    <n v="27968.17"/>
    <n v="1817.99"/>
  </r>
  <r>
    <s v="E"/>
    <s v="C"/>
    <s v="OFF"/>
    <d v="2018-09-01T00:00:00"/>
    <x v="11"/>
    <d v="2018-05-01T00:00:00"/>
    <n v="1261.3699999999999"/>
    <n v="81.99"/>
  </r>
  <r>
    <s v="E"/>
    <s v="C"/>
    <s v="OFF"/>
    <d v="2018-09-01T00:00:00"/>
    <x v="0"/>
    <d v="2018-05-01T00:00:00"/>
    <n v="29229.54"/>
    <n v="1023"/>
  </r>
  <r>
    <s v="E"/>
    <s v="C"/>
    <s v="MID"/>
    <d v="2018-09-01T00:00:00"/>
    <x v="0"/>
    <d v="2018-05-01T00:00:00"/>
    <n v="11719.27"/>
    <n v="609.44000000000005"/>
  </r>
  <r>
    <s v="E"/>
    <s v="C"/>
    <s v="MID"/>
    <d v="2018-09-01T00:00:00"/>
    <x v="1"/>
    <d v="2018-05-01T00:00:00"/>
    <n v="11719.27"/>
    <n v="-609.44000000000005"/>
  </r>
  <r>
    <s v="E"/>
    <s v="C"/>
    <s v="MID"/>
    <d v="2018-09-01T00:00:00"/>
    <x v="12"/>
    <d v="2018-05-01T00:00:00"/>
    <n v="11213.54"/>
    <n v="1054.06"/>
  </r>
  <r>
    <s v="E"/>
    <s v="C"/>
    <s v="MID"/>
    <d v="2018-09-01T00:00:00"/>
    <x v="13"/>
    <d v="2018-05-01T00:00:00"/>
    <n v="505.73"/>
    <n v="47.54"/>
  </r>
  <r>
    <s v="E"/>
    <s v="C"/>
    <s v="ON"/>
    <d v="2018-08-01T00:00:00"/>
    <x v="1"/>
    <d v="2018-05-01T00:00:00"/>
    <n v="21892.94"/>
    <n v="-1554.45"/>
  </r>
  <r>
    <s v="E"/>
    <s v="C"/>
    <s v="ON"/>
    <d v="2018-08-01T00:00:00"/>
    <x v="8"/>
    <d v="2018-05-01T00:00:00"/>
    <n v="20948.16"/>
    <n v="2765.15"/>
  </r>
  <r>
    <s v="E"/>
    <s v="C"/>
    <s v="ON"/>
    <d v="2018-08-01T00:00:00"/>
    <x v="9"/>
    <d v="2018-05-01T00:00:00"/>
    <n v="944.78"/>
    <n v="124.7"/>
  </r>
  <r>
    <s v="E"/>
    <s v="C"/>
    <s v="ON"/>
    <d v="2018-08-01T00:00:00"/>
    <x v="0"/>
    <d v="2018-05-01T00:00:00"/>
    <n v="21892.94"/>
    <n v="1554.45"/>
  </r>
  <r>
    <s v="E"/>
    <s v="C"/>
    <s v="OFF"/>
    <d v="2018-08-01T00:00:00"/>
    <x v="1"/>
    <d v="2018-05-01T00:00:00"/>
    <n v="36623.019999999997"/>
    <n v="-1281.82"/>
  </r>
  <r>
    <s v="E"/>
    <s v="C"/>
    <s v="OFF"/>
    <d v="2018-08-01T00:00:00"/>
    <x v="10"/>
    <d v="2018-05-01T00:00:00"/>
    <n v="35042.61"/>
    <n v="2277.7800000000002"/>
  </r>
  <r>
    <s v="E"/>
    <s v="C"/>
    <s v="OFF"/>
    <d v="2018-08-01T00:00:00"/>
    <x v="11"/>
    <d v="2018-05-01T00:00:00"/>
    <n v="1580.41"/>
    <n v="102.7"/>
  </r>
  <r>
    <s v="E"/>
    <s v="C"/>
    <s v="OFF"/>
    <d v="2018-08-01T00:00:00"/>
    <x v="0"/>
    <d v="2018-05-01T00:00:00"/>
    <n v="36623.019999999997"/>
    <n v="1281.82"/>
  </r>
  <r>
    <s v="E"/>
    <s v="C"/>
    <s v="MID"/>
    <d v="2018-08-01T00:00:00"/>
    <x v="1"/>
    <d v="2018-05-01T00:00:00"/>
    <n v="15432.75"/>
    <n v="-802.46"/>
  </r>
  <r>
    <s v="E"/>
    <s v="C"/>
    <s v="MID"/>
    <d v="2018-08-01T00:00:00"/>
    <x v="12"/>
    <d v="2018-05-01T00:00:00"/>
    <n v="14766.78"/>
    <n v="1388.05"/>
  </r>
  <r>
    <s v="E"/>
    <s v="C"/>
    <s v="MID"/>
    <d v="2018-08-01T00:00:00"/>
    <x v="13"/>
    <d v="2018-05-01T00:00:00"/>
    <n v="665.97"/>
    <n v="62.63"/>
  </r>
  <r>
    <s v="E"/>
    <s v="C"/>
    <s v="MID"/>
    <d v="2018-08-01T00:00:00"/>
    <x v="0"/>
    <d v="2018-05-01T00:00:00"/>
    <n v="15432.75"/>
    <n v="802.46"/>
  </r>
  <r>
    <s v="E"/>
    <s v="R"/>
    <s v="OFF"/>
    <d v="2018-09-01T00:00:00"/>
    <x v="0"/>
    <d v="2018-05-01T00:00:00"/>
    <n v="876.14"/>
    <n v="30.66"/>
  </r>
  <r>
    <s v="E"/>
    <s v="R"/>
    <s v="MID"/>
    <d v="2018-09-01T00:00:00"/>
    <x v="1"/>
    <d v="2018-05-01T00:00:00"/>
    <n v="360.58"/>
    <n v="-18.75"/>
  </r>
  <r>
    <s v="E"/>
    <s v="R"/>
    <s v="MID"/>
    <d v="2018-09-01T00:00:00"/>
    <x v="12"/>
    <d v="2018-05-01T00:00:00"/>
    <n v="345.02"/>
    <n v="32.43"/>
  </r>
  <r>
    <s v="E"/>
    <s v="R"/>
    <s v="MID"/>
    <d v="2018-09-01T00:00:00"/>
    <x v="13"/>
    <d v="2018-05-01T00:00:00"/>
    <n v="15.56"/>
    <n v="1.46"/>
  </r>
  <r>
    <s v="E"/>
    <s v="R"/>
    <s v="MID"/>
    <d v="2018-09-01T00:00:00"/>
    <x v="0"/>
    <d v="2018-05-01T00:00:00"/>
    <n v="360.58"/>
    <n v="18.75"/>
  </r>
  <r>
    <s v="E"/>
    <s v="C"/>
    <s v="ON"/>
    <d v="2018-09-01T00:00:00"/>
    <x v="8"/>
    <d v="2018-05-01T00:00:00"/>
    <n v="6352.67"/>
    <n v="838.54"/>
  </r>
  <r>
    <s v="E"/>
    <s v="C"/>
    <s v="ON"/>
    <d v="2018-09-01T00:00:00"/>
    <x v="9"/>
    <d v="2018-05-01T00:00:00"/>
    <n v="286.5"/>
    <n v="37.82"/>
  </r>
  <r>
    <s v="E"/>
    <s v="C"/>
    <s v="ON"/>
    <d v="2018-09-01T00:00:00"/>
    <x v="0"/>
    <d v="2018-05-01T00:00:00"/>
    <n v="6639.17"/>
    <n v="471.37"/>
  </r>
  <r>
    <s v="E"/>
    <s v="C"/>
    <s v="OFF"/>
    <d v="2018-09-01T00:00:00"/>
    <x v="1"/>
    <d v="2018-05-01T00:00:00"/>
    <n v="20930.43"/>
    <n v="-732.54"/>
  </r>
  <r>
    <s v="E"/>
    <s v="C"/>
    <s v="OFF"/>
    <d v="2018-09-01T00:00:00"/>
    <x v="10"/>
    <d v="2018-05-01T00:00:00"/>
    <n v="20027.189999999999"/>
    <n v="1301.78"/>
  </r>
  <r>
    <s v="E"/>
    <s v="C"/>
    <s v="OFF"/>
    <d v="2018-09-01T00:00:00"/>
    <x v="11"/>
    <d v="2018-05-01T00:00:00"/>
    <n v="903.24"/>
    <n v="58.72"/>
  </r>
  <r>
    <s v="E"/>
    <s v="C"/>
    <s v="OFF"/>
    <d v="2018-09-01T00:00:00"/>
    <x v="0"/>
    <d v="2018-05-01T00:00:00"/>
    <n v="20930.43"/>
    <n v="732.54"/>
  </r>
  <r>
    <s v="E"/>
    <s v="C"/>
    <s v="MID"/>
    <d v="2018-09-01T00:00:00"/>
    <x v="1"/>
    <d v="2018-05-01T00:00:00"/>
    <n v="5969.62"/>
    <n v="-310.47000000000003"/>
  </r>
  <r>
    <s v="E"/>
    <s v="C"/>
    <s v="MID"/>
    <d v="2018-09-01T00:00:00"/>
    <x v="12"/>
    <d v="2018-05-01T00:00:00"/>
    <n v="5711.98"/>
    <n v="536.92999999999995"/>
  </r>
  <r>
    <s v="E"/>
    <s v="C"/>
    <s v="MID"/>
    <d v="2018-09-01T00:00:00"/>
    <x v="13"/>
    <d v="2018-05-01T00:00:00"/>
    <n v="257.64"/>
    <n v="24.2"/>
  </r>
  <r>
    <s v="E"/>
    <s v="C"/>
    <s v="MID"/>
    <d v="2018-09-01T00:00:00"/>
    <x v="0"/>
    <d v="2018-05-01T00:00:00"/>
    <n v="5969.62"/>
    <n v="310.47000000000003"/>
  </r>
  <r>
    <s v="E"/>
    <s v="R"/>
    <s v="ON"/>
    <d v="2018-08-01T00:00:00"/>
    <x v="1"/>
    <d v="2018-05-01T00:00:00"/>
    <n v="284475.06"/>
    <n v="-20197.54"/>
  </r>
  <r>
    <s v="E"/>
    <s v="R"/>
    <s v="ON"/>
    <d v="2018-08-01T00:00:00"/>
    <x v="8"/>
    <d v="2018-05-01T00:00:00"/>
    <n v="272199.02"/>
    <n v="35930.29"/>
  </r>
  <r>
    <s v="E"/>
    <s v="R"/>
    <s v="ON"/>
    <d v="2018-08-01T00:00:00"/>
    <x v="9"/>
    <d v="2018-05-01T00:00:00"/>
    <n v="12276.04"/>
    <n v="1620.31"/>
  </r>
  <r>
    <s v="E"/>
    <s v="R"/>
    <s v="ON"/>
    <d v="2018-08-01T00:00:00"/>
    <x v="0"/>
    <d v="2018-05-01T00:00:00"/>
    <n v="284475.06"/>
    <n v="20197.54"/>
  </r>
  <r>
    <s v="E"/>
    <s v="R"/>
    <s v="OFF"/>
    <d v="2018-08-01T00:00:00"/>
    <x v="1"/>
    <d v="2018-05-01T00:00:00"/>
    <n v="966272.67"/>
    <n v="-33819.56"/>
  </r>
  <r>
    <s v="E"/>
    <s v="R"/>
    <s v="OFF"/>
    <d v="2018-08-01T00:00:00"/>
    <x v="10"/>
    <d v="2018-05-01T00:00:00"/>
    <n v="924574.4"/>
    <n v="60097.29"/>
  </r>
  <r>
    <s v="E"/>
    <s v="R"/>
    <s v="ON"/>
    <d v="2018-08-01T00:00:00"/>
    <x v="1"/>
    <d v="2018-05-01T00:00:00"/>
    <n v="53092.7"/>
    <n v="-3769.53"/>
  </r>
  <r>
    <s v="E"/>
    <s v="R"/>
    <s v="ON"/>
    <d v="2018-08-01T00:00:00"/>
    <x v="8"/>
    <d v="2018-05-01T00:00:00"/>
    <n v="50801.61"/>
    <n v="6705.84"/>
  </r>
  <r>
    <s v="E"/>
    <s v="R"/>
    <s v="ON"/>
    <d v="2018-08-01T00:00:00"/>
    <x v="9"/>
    <d v="2018-05-01T00:00:00"/>
    <n v="2291.09"/>
    <n v="302.45"/>
  </r>
  <r>
    <s v="E"/>
    <s v="R"/>
    <s v="ON"/>
    <d v="2018-08-01T00:00:00"/>
    <x v="0"/>
    <d v="2018-05-01T00:00:00"/>
    <n v="53092.7"/>
    <n v="3769.53"/>
  </r>
  <r>
    <s v="E"/>
    <s v="R"/>
    <s v="OFF"/>
    <d v="2018-08-01T00:00:00"/>
    <x v="10"/>
    <d v="2018-05-01T00:00:00"/>
    <n v="169259.9"/>
    <n v="11001.87"/>
  </r>
  <r>
    <s v="E"/>
    <s v="R"/>
    <s v="OFF"/>
    <d v="2018-08-01T00:00:00"/>
    <x v="11"/>
    <d v="2018-05-01T00:00:00"/>
    <n v="7633.57"/>
    <n v="496.17"/>
  </r>
  <r>
    <s v="E"/>
    <s v="R"/>
    <s v="OFF"/>
    <d v="2018-08-01T00:00:00"/>
    <x v="0"/>
    <d v="2018-05-01T00:00:00"/>
    <n v="176893.47"/>
    <n v="6191.24"/>
  </r>
  <r>
    <s v="E"/>
    <s v="R"/>
    <s v="OFF"/>
    <d v="2018-08-01T00:00:00"/>
    <x v="1"/>
    <d v="2018-05-01T00:00:00"/>
    <n v="176893.47"/>
    <n v="-6191.24"/>
  </r>
  <r>
    <s v="E"/>
    <s v="R"/>
    <s v="MID"/>
    <d v="2018-08-01T00:00:00"/>
    <x v="13"/>
    <d v="2018-05-01T00:00:00"/>
    <n v="2120.54"/>
    <n v="199.3"/>
  </r>
  <r>
    <s v="E"/>
    <s v="R"/>
    <s v="MID"/>
    <d v="2018-08-01T00:00:00"/>
    <x v="0"/>
    <d v="2018-05-01T00:00:00"/>
    <n v="49139.37"/>
    <n v="2555.16"/>
  </r>
  <r>
    <s v="E"/>
    <s v="R"/>
    <s v="MID"/>
    <d v="2018-08-01T00:00:00"/>
    <x v="1"/>
    <d v="2018-05-01T00:00:00"/>
    <n v="49139.37"/>
    <n v="-2555.16"/>
  </r>
  <r>
    <s v="E"/>
    <s v="R"/>
    <s v="MID"/>
    <d v="2018-08-01T00:00:00"/>
    <x v="12"/>
    <d v="2018-05-01T00:00:00"/>
    <n v="47018.83"/>
    <n v="4419.7"/>
  </r>
  <r>
    <s v="E"/>
    <s v="R"/>
    <s v="OFF"/>
    <d v="2018-08-01T00:00:00"/>
    <x v="11"/>
    <d v="2018-05-01T00:00:00"/>
    <n v="41698.269999999997"/>
    <n v="2710.53"/>
  </r>
  <r>
    <s v="E"/>
    <s v="R"/>
    <s v="OFF"/>
    <d v="2018-08-01T00:00:00"/>
    <x v="0"/>
    <d v="2018-05-01T00:00:00"/>
    <n v="966272.67"/>
    <n v="33819.56"/>
  </r>
  <r>
    <s v="E"/>
    <s v="R"/>
    <s v="MID"/>
    <d v="2018-08-01T00:00:00"/>
    <x v="0"/>
    <d v="2018-05-01T00:00:00"/>
    <n v="266767.18"/>
    <n v="13872.06"/>
  </r>
  <r>
    <s v="E"/>
    <s v="R"/>
    <s v="MID"/>
    <d v="2018-08-01T00:00:00"/>
    <x v="1"/>
    <d v="2018-05-01T00:00:00"/>
    <n v="266767.18"/>
    <n v="-13872.06"/>
  </r>
  <r>
    <s v="E"/>
    <s v="R"/>
    <s v="MID"/>
    <d v="2018-08-01T00:00:00"/>
    <x v="12"/>
    <d v="2018-05-01T00:00:00"/>
    <n v="255255.28"/>
    <n v="23994"/>
  </r>
  <r>
    <s v="E"/>
    <s v="R"/>
    <s v="MID"/>
    <d v="2018-08-01T00:00:00"/>
    <x v="13"/>
    <d v="2018-05-01T00:00:00"/>
    <n v="11511.9"/>
    <n v="1081.94"/>
  </r>
  <r>
    <s v="E"/>
    <s v="R"/>
    <s v="ON"/>
    <d v="2018-08-01T00:00:00"/>
    <x v="1"/>
    <d v="2018-05-01T00:00:00"/>
    <n v="192386.75"/>
    <n v="-13659.43"/>
  </r>
  <r>
    <s v="E"/>
    <s v="R"/>
    <s v="ON"/>
    <d v="2018-08-01T00:00:00"/>
    <x v="8"/>
    <d v="2018-05-01T00:00:00"/>
    <n v="184084.64"/>
    <n v="24299.26"/>
  </r>
  <r>
    <s v="E"/>
    <s v="R"/>
    <s v="ON"/>
    <d v="2018-08-01T00:00:00"/>
    <x v="9"/>
    <d v="2018-05-01T00:00:00"/>
    <n v="8302.11"/>
    <n v="1096"/>
  </r>
  <r>
    <s v="E"/>
    <s v="R"/>
    <s v="ON"/>
    <d v="2018-08-01T00:00:00"/>
    <x v="0"/>
    <d v="2018-05-01T00:00:00"/>
    <n v="192386.75"/>
    <n v="13659.43"/>
  </r>
  <r>
    <s v="E"/>
    <s v="R"/>
    <s v="OFF"/>
    <d v="2018-08-01T00:00:00"/>
    <x v="1"/>
    <d v="2018-05-01T00:00:00"/>
    <n v="664504.19999999995"/>
    <n v="-23257.759999999998"/>
  </r>
  <r>
    <s v="E"/>
    <s v="R"/>
    <s v="OFF"/>
    <d v="2018-08-01T00:00:00"/>
    <x v="10"/>
    <d v="2018-05-01T00:00:00"/>
    <n v="635828.26"/>
    <n v="41329.050000000003"/>
  </r>
  <r>
    <s v="E"/>
    <s v="R"/>
    <s v="OFF"/>
    <d v="2018-08-01T00:00:00"/>
    <x v="11"/>
    <d v="2018-05-01T00:00:00"/>
    <n v="28675.94"/>
    <n v="1863.86"/>
  </r>
  <r>
    <s v="E"/>
    <s v="R"/>
    <s v="OFF"/>
    <d v="2018-08-01T00:00:00"/>
    <x v="0"/>
    <d v="2018-05-01T00:00:00"/>
    <n v="664504.19999999995"/>
    <n v="23257.759999999998"/>
  </r>
  <r>
    <s v="E"/>
    <s v="R"/>
    <s v="MID"/>
    <d v="2018-08-01T00:00:00"/>
    <x v="1"/>
    <d v="2018-05-01T00:00:00"/>
    <n v="181635.36"/>
    <n v="-9444.7999999999993"/>
  </r>
  <r>
    <s v="E"/>
    <s v="R"/>
    <s v="MID"/>
    <d v="2018-08-01T00:00:00"/>
    <x v="12"/>
    <d v="2018-05-01T00:00:00"/>
    <n v="173797.01"/>
    <n v="16336.89"/>
  </r>
  <r>
    <s v="E"/>
    <s v="R"/>
    <s v="MID"/>
    <d v="2018-08-01T00:00:00"/>
    <x v="13"/>
    <d v="2018-05-01T00:00:00"/>
    <n v="7838.35"/>
    <n v="736.86"/>
  </r>
  <r>
    <s v="E"/>
    <s v="R"/>
    <s v="MID"/>
    <d v="2018-08-01T00:00:00"/>
    <x v="0"/>
    <d v="2018-05-01T00:00:00"/>
    <n v="181635.36"/>
    <n v="9444.7999999999993"/>
  </r>
  <r>
    <s v="E"/>
    <s v="R"/>
    <s v="ON"/>
    <d v="2018-08-01T00:00:00"/>
    <x v="0"/>
    <d v="2018-05-01T00:00:00"/>
    <n v="33298.33"/>
    <n v="2364.23"/>
  </r>
  <r>
    <s v="E"/>
    <s v="R"/>
    <s v="OFF"/>
    <d v="2018-08-01T00:00:00"/>
    <x v="1"/>
    <d v="2018-05-01T00:00:00"/>
    <n v="97807.29"/>
    <n v="-3423.31"/>
  </r>
  <r>
    <s v="E"/>
    <s v="R"/>
    <s v="OFF"/>
    <d v="2018-08-01T00:00:00"/>
    <x v="10"/>
    <d v="2018-05-01T00:00:00"/>
    <n v="93586.54"/>
    <n v="6083.17"/>
  </r>
  <r>
    <s v="E"/>
    <s v="R"/>
    <s v="OFF"/>
    <d v="2018-08-01T00:00:00"/>
    <x v="11"/>
    <d v="2018-05-01T00:00:00"/>
    <n v="4220.75"/>
    <n v="274.35000000000002"/>
  </r>
  <r>
    <s v="E"/>
    <s v="R"/>
    <s v="OFF"/>
    <d v="2018-08-01T00:00:00"/>
    <x v="0"/>
    <d v="2018-05-01T00:00:00"/>
    <n v="97807.29"/>
    <n v="3423.31"/>
  </r>
  <r>
    <s v="E"/>
    <s v="R"/>
    <s v="MID"/>
    <d v="2018-08-01T00:00:00"/>
    <x v="1"/>
    <d v="2018-05-01T00:00:00"/>
    <n v="29802.14"/>
    <n v="-1549.71"/>
  </r>
  <r>
    <s v="E"/>
    <s v="R"/>
    <s v="MID"/>
    <d v="2018-08-01T00:00:00"/>
    <x v="12"/>
    <d v="2018-05-01T00:00:00"/>
    <n v="28516.02"/>
    <n v="2680.46"/>
  </r>
  <r>
    <s v="E"/>
    <s v="R"/>
    <s v="MID"/>
    <d v="2018-08-01T00:00:00"/>
    <x v="13"/>
    <d v="2018-05-01T00:00:00"/>
    <n v="1286.1199999999999"/>
    <n v="120.92"/>
  </r>
  <r>
    <s v="E"/>
    <s v="R"/>
    <s v="MID"/>
    <d v="2018-08-01T00:00:00"/>
    <x v="0"/>
    <d v="2018-05-01T00:00:00"/>
    <n v="29802.14"/>
    <n v="1549.71"/>
  </r>
  <r>
    <s v="E"/>
    <s v="C"/>
    <s v="ON"/>
    <d v="2018-08-01T00:00:00"/>
    <x v="9"/>
    <d v="2018-05-01T00:00:00"/>
    <n v="874.06"/>
    <n v="115.38"/>
  </r>
  <r>
    <s v="E"/>
    <s v="C"/>
    <s v="ON"/>
    <d v="2018-08-01T00:00:00"/>
    <x v="0"/>
    <d v="2018-05-01T00:00:00"/>
    <n v="20254"/>
    <n v="1437.99"/>
  </r>
  <r>
    <s v="E"/>
    <s v="C"/>
    <s v="ON"/>
    <d v="2018-08-01T00:00:00"/>
    <x v="1"/>
    <d v="2018-05-01T00:00:00"/>
    <n v="20254"/>
    <n v="-1437.99"/>
  </r>
  <r>
    <s v="E"/>
    <s v="C"/>
    <s v="ON"/>
    <d v="2018-08-01T00:00:00"/>
    <x v="8"/>
    <d v="2018-05-01T00:00:00"/>
    <n v="19379.939999999999"/>
    <n v="2558.12"/>
  </r>
  <r>
    <s v="E"/>
    <s v="C"/>
    <s v="OFF"/>
    <d v="2018-08-01T00:00:00"/>
    <x v="1"/>
    <d v="2018-05-01T00:00:00"/>
    <n v="37321.21"/>
    <n v="-1306.26"/>
  </r>
  <r>
    <s v="E"/>
    <s v="C"/>
    <s v="OFF"/>
    <d v="2018-08-01T00:00:00"/>
    <x v="10"/>
    <d v="2018-05-01T00:00:00"/>
    <n v="35710.660000000003"/>
    <n v="2321.1999999999998"/>
  </r>
  <r>
    <s v="E"/>
    <s v="C"/>
    <s v="OFF"/>
    <d v="2018-08-01T00:00:00"/>
    <x v="11"/>
    <d v="2018-05-01T00:00:00"/>
    <n v="1610.55"/>
    <n v="104.63"/>
  </r>
  <r>
    <s v="E"/>
    <s v="C"/>
    <s v="OFF"/>
    <d v="2018-08-01T00:00:00"/>
    <x v="0"/>
    <d v="2018-05-01T00:00:00"/>
    <n v="37321.21"/>
    <n v="1306.26"/>
  </r>
  <r>
    <s v="E"/>
    <s v="C"/>
    <s v="MID"/>
    <d v="2018-08-01T00:00:00"/>
    <x v="1"/>
    <d v="2018-05-01T00:00:00"/>
    <n v="15565.81"/>
    <n v="-809.43"/>
  </r>
  <r>
    <s v="E"/>
    <s v="C"/>
    <s v="MID"/>
    <d v="2018-08-01T00:00:00"/>
    <x v="12"/>
    <d v="2018-05-01T00:00:00"/>
    <n v="14894.09"/>
    <n v="1400.05"/>
  </r>
  <r>
    <s v="E"/>
    <s v="C"/>
    <s v="MID"/>
    <d v="2018-08-01T00:00:00"/>
    <x v="13"/>
    <d v="2018-05-01T00:00:00"/>
    <n v="671.72"/>
    <n v="63.11"/>
  </r>
  <r>
    <s v="E"/>
    <s v="C"/>
    <s v="MID"/>
    <d v="2018-08-01T00:00:00"/>
    <x v="0"/>
    <d v="2018-05-01T00:00:00"/>
    <n v="15565.81"/>
    <n v="809.43"/>
  </r>
  <r>
    <s v="E"/>
    <s v="R"/>
    <s v="ON"/>
    <d v="2018-08-01T00:00:00"/>
    <x v="1"/>
    <d v="2018-05-01T00:00:00"/>
    <n v="33298.33"/>
    <n v="-2364.23"/>
  </r>
  <r>
    <s v="E"/>
    <s v="R"/>
    <s v="ON"/>
    <d v="2018-08-01T00:00:00"/>
    <x v="8"/>
    <d v="2018-05-01T00:00:00"/>
    <n v="31861.32"/>
    <n v="4205.7299999999996"/>
  </r>
  <r>
    <s v="E"/>
    <s v="R"/>
    <s v="ON"/>
    <d v="2018-08-01T00:00:00"/>
    <x v="9"/>
    <d v="2018-05-01T00:00:00"/>
    <n v="1437.01"/>
    <n v="189.66"/>
  </r>
  <r>
    <s v="E"/>
    <s v="C"/>
    <s v="MID"/>
    <d v="2018-09-01T00:00:00"/>
    <x v="13"/>
    <d v="2018-05-01T00:00:00"/>
    <n v="669.39"/>
    <n v="62.92"/>
  </r>
  <r>
    <s v="E"/>
    <s v="C"/>
    <s v="MID"/>
    <d v="2018-09-01T00:00:00"/>
    <x v="0"/>
    <d v="2018-05-01T00:00:00"/>
    <n v="15512.1"/>
    <n v="806.65"/>
  </r>
  <r>
    <s v="E"/>
    <s v="R"/>
    <s v="ON"/>
    <d v="2018-08-01T00:00:00"/>
    <x v="1"/>
    <d v="2018-05-01T00:00:00"/>
    <n v="84519.02"/>
    <n v="-6000.88"/>
  </r>
  <r>
    <s v="E"/>
    <s v="R"/>
    <s v="ON"/>
    <d v="2018-08-01T00:00:00"/>
    <x v="8"/>
    <d v="2018-05-01T00:00:00"/>
    <n v="80871.850000000006"/>
    <n v="10675.21"/>
  </r>
  <r>
    <s v="E"/>
    <s v="R"/>
    <s v="ON"/>
    <d v="2018-08-01T00:00:00"/>
    <x v="9"/>
    <d v="2018-05-01T00:00:00"/>
    <n v="3647.17"/>
    <n v="481.35"/>
  </r>
  <r>
    <s v="E"/>
    <s v="R"/>
    <s v="ON"/>
    <d v="2018-08-01T00:00:00"/>
    <x v="0"/>
    <d v="2018-05-01T00:00:00"/>
    <n v="84519.02"/>
    <n v="6000.88"/>
  </r>
  <r>
    <s v="E"/>
    <s v="R"/>
    <s v="OFF"/>
    <d v="2018-08-01T00:00:00"/>
    <x v="1"/>
    <d v="2018-05-01T00:00:00"/>
    <n v="292271.38"/>
    <n v="-10229.68"/>
  </r>
  <r>
    <s v="E"/>
    <s v="R"/>
    <s v="OFF"/>
    <d v="2018-08-01T00:00:00"/>
    <x v="10"/>
    <d v="2018-05-01T00:00:00"/>
    <n v="279658.71000000002"/>
    <n v="18177.849999999999"/>
  </r>
  <r>
    <s v="E"/>
    <s v="R"/>
    <s v="OFF"/>
    <d v="2018-08-01T00:00:00"/>
    <x v="11"/>
    <d v="2018-05-01T00:00:00"/>
    <n v="12612.67"/>
    <n v="819.86"/>
  </r>
  <r>
    <s v="E"/>
    <s v="R"/>
    <s v="OFF"/>
    <d v="2018-08-01T00:00:00"/>
    <x v="0"/>
    <d v="2018-05-01T00:00:00"/>
    <n v="292271.38"/>
    <n v="10229.68"/>
  </r>
  <r>
    <s v="E"/>
    <s v="R"/>
    <s v="MID"/>
    <d v="2018-08-01T00:00:00"/>
    <x v="1"/>
    <d v="2018-05-01T00:00:00"/>
    <n v="75269.36"/>
    <n v="-3914.05"/>
  </r>
  <r>
    <s v="E"/>
    <s v="R"/>
    <s v="MID"/>
    <d v="2018-08-01T00:00:00"/>
    <x v="13"/>
    <d v="2018-05-01T00:00:00"/>
    <n v="3248.11"/>
    <n v="305.37"/>
  </r>
  <r>
    <s v="E"/>
    <s v="R"/>
    <s v="MID"/>
    <d v="2018-08-01T00:00:00"/>
    <x v="0"/>
    <d v="2018-05-01T00:00:00"/>
    <n v="75269.36"/>
    <n v="3914.05"/>
  </r>
  <r>
    <s v="E"/>
    <s v="R"/>
    <s v="MID"/>
    <d v="2018-08-01T00:00:00"/>
    <x v="12"/>
    <d v="2018-05-01T00:00:00"/>
    <n v="72021.25"/>
    <n v="6770"/>
  </r>
  <r>
    <s v="E"/>
    <s v="C"/>
    <s v="ON"/>
    <d v="2018-08-01T00:00:00"/>
    <x v="1"/>
    <d v="2018-05-01T00:00:00"/>
    <n v="20000.240000000002"/>
    <n v="-1419.98"/>
  </r>
  <r>
    <s v="E"/>
    <s v="C"/>
    <s v="ON"/>
    <d v="2018-08-01T00:00:00"/>
    <x v="8"/>
    <d v="2018-05-01T00:00:00"/>
    <n v="19137.13"/>
    <n v="2526.1"/>
  </r>
  <r>
    <s v="E"/>
    <s v="C"/>
    <s v="ON"/>
    <d v="2018-08-01T00:00:00"/>
    <x v="9"/>
    <d v="2018-05-01T00:00:00"/>
    <n v="863.11"/>
    <n v="113.92"/>
  </r>
  <r>
    <s v="E"/>
    <s v="C"/>
    <s v="ON"/>
    <d v="2018-08-01T00:00:00"/>
    <x v="0"/>
    <d v="2018-05-01T00:00:00"/>
    <n v="20000.240000000002"/>
    <n v="1419.98"/>
  </r>
  <r>
    <s v="E"/>
    <s v="C"/>
    <s v="OFF"/>
    <d v="2018-08-01T00:00:00"/>
    <x v="1"/>
    <d v="2018-05-01T00:00:00"/>
    <n v="51106.44"/>
    <n v="-1788.73"/>
  </r>
  <r>
    <s v="E"/>
    <s v="C"/>
    <s v="OFF"/>
    <d v="2018-08-01T00:00:00"/>
    <x v="10"/>
    <d v="2018-05-01T00:00:00"/>
    <n v="48901.02"/>
    <n v="3178.57"/>
  </r>
  <r>
    <s v="E"/>
    <s v="C"/>
    <s v="OFF"/>
    <d v="2018-08-01T00:00:00"/>
    <x v="11"/>
    <d v="2018-05-01T00:00:00"/>
    <n v="2205.42"/>
    <n v="143.34"/>
  </r>
  <r>
    <s v="E"/>
    <s v="C"/>
    <s v="OFF"/>
    <d v="2018-08-01T00:00:00"/>
    <x v="0"/>
    <d v="2018-05-01T00:00:00"/>
    <n v="51106.44"/>
    <n v="1788.73"/>
  </r>
  <r>
    <s v="E"/>
    <s v="C"/>
    <s v="MID"/>
    <d v="2018-08-01T00:00:00"/>
    <x v="1"/>
    <d v="2018-05-01T00:00:00"/>
    <n v="17256.21"/>
    <n v="-897.33"/>
  </r>
  <r>
    <s v="E"/>
    <s v="C"/>
    <s v="MID"/>
    <d v="2018-08-01T00:00:00"/>
    <x v="12"/>
    <d v="2018-05-01T00:00:00"/>
    <n v="16511.54"/>
    <n v="1552.09"/>
  </r>
  <r>
    <s v="E"/>
    <s v="C"/>
    <s v="MID"/>
    <d v="2018-08-01T00:00:00"/>
    <x v="13"/>
    <d v="2018-05-01T00:00:00"/>
    <n v="744.67"/>
    <n v="69.989999999999995"/>
  </r>
  <r>
    <s v="E"/>
    <s v="C"/>
    <s v="MID"/>
    <d v="2018-08-01T00:00:00"/>
    <x v="0"/>
    <d v="2018-05-01T00:00:00"/>
    <n v="17256.21"/>
    <n v="897.33"/>
  </r>
  <r>
    <s v="E"/>
    <s v="R"/>
    <s v="ON"/>
    <d v="2018-08-01T00:00:00"/>
    <x v="1"/>
    <d v="2018-05-01T00:00:00"/>
    <n v="77218.06"/>
    <n v="-5482.36"/>
  </r>
  <r>
    <s v="E"/>
    <s v="R"/>
    <s v="ON"/>
    <d v="2018-08-01T00:00:00"/>
    <x v="8"/>
    <d v="2018-05-01T00:00:00"/>
    <n v="73885.820000000007"/>
    <n v="9752.91"/>
  </r>
  <r>
    <s v="E"/>
    <s v="R"/>
    <s v="ON"/>
    <d v="2018-08-01T00:00:00"/>
    <x v="9"/>
    <d v="2018-05-01T00:00:00"/>
    <n v="3332.24"/>
    <n v="439.82"/>
  </r>
  <r>
    <s v="E"/>
    <s v="R"/>
    <s v="ON"/>
    <d v="2018-08-01T00:00:00"/>
    <x v="0"/>
    <d v="2018-05-01T00:00:00"/>
    <n v="77218.06"/>
    <n v="5482.36"/>
  </r>
  <r>
    <s v="E"/>
    <s v="R"/>
    <s v="OFF"/>
    <d v="2018-08-01T00:00:00"/>
    <x v="1"/>
    <d v="2018-05-01T00:00:00"/>
    <n v="233377.36"/>
    <n v="-8168.41"/>
  </r>
  <r>
    <s v="E"/>
    <s v="R"/>
    <s v="OFF"/>
    <d v="2018-08-01T00:00:00"/>
    <x v="10"/>
    <d v="2018-05-01T00:00:00"/>
    <n v="223306.33"/>
    <n v="14514.92"/>
  </r>
  <r>
    <s v="E"/>
    <s v="R"/>
    <s v="OFF"/>
    <d v="2018-08-01T00:00:00"/>
    <x v="11"/>
    <d v="2018-05-01T00:00:00"/>
    <n v="10071.030000000001"/>
    <n v="654.58000000000004"/>
  </r>
  <r>
    <s v="E"/>
    <s v="R"/>
    <s v="OFF"/>
    <d v="2018-08-01T00:00:00"/>
    <x v="0"/>
    <d v="2018-05-01T00:00:00"/>
    <n v="233377.36"/>
    <n v="8168.41"/>
  </r>
  <r>
    <s v="E"/>
    <s v="R"/>
    <s v="MID"/>
    <d v="2018-08-01T00:00:00"/>
    <x v="1"/>
    <d v="2018-05-01T00:00:00"/>
    <n v="68693.06"/>
    <n v="-3572.04"/>
  </r>
  <r>
    <s v="E"/>
    <s v="R"/>
    <s v="MID"/>
    <d v="2018-08-01T00:00:00"/>
    <x v="12"/>
    <d v="2018-05-01T00:00:00"/>
    <n v="65728.69"/>
    <n v="6178.49"/>
  </r>
  <r>
    <s v="E"/>
    <s v="R"/>
    <s v="MID"/>
    <d v="2018-08-01T00:00:00"/>
    <x v="13"/>
    <d v="2018-05-01T00:00:00"/>
    <n v="2964.37"/>
    <n v="278.58999999999997"/>
  </r>
  <r>
    <s v="E"/>
    <s v="R"/>
    <s v="MID"/>
    <d v="2018-08-01T00:00:00"/>
    <x v="0"/>
    <d v="2018-05-01T00:00:00"/>
    <n v="68693.06"/>
    <n v="3572.04"/>
  </r>
  <r>
    <s v="E"/>
    <s v="C"/>
    <s v="ON"/>
    <d v="2018-08-01T00:00:00"/>
    <x v="1"/>
    <d v="2018-05-01T00:00:00"/>
    <n v="16268.64"/>
    <n v="-1155.08"/>
  </r>
  <r>
    <s v="E"/>
    <s v="C"/>
    <s v="ON"/>
    <d v="2018-08-01T00:00:00"/>
    <x v="8"/>
    <d v="2018-05-01T00:00:00"/>
    <n v="15566.58"/>
    <n v="2054.81"/>
  </r>
  <r>
    <s v="E"/>
    <s v="C"/>
    <s v="ON"/>
    <d v="2018-08-01T00:00:00"/>
    <x v="9"/>
    <d v="2018-05-01T00:00:00"/>
    <n v="702.06"/>
    <n v="92.68"/>
  </r>
  <r>
    <s v="E"/>
    <s v="C"/>
    <s v="ON"/>
    <d v="2018-08-01T00:00:00"/>
    <x v="0"/>
    <d v="2018-05-01T00:00:00"/>
    <n v="16268.64"/>
    <n v="1155.08"/>
  </r>
  <r>
    <s v="E"/>
    <s v="C"/>
    <s v="OFF"/>
    <d v="2018-08-01T00:00:00"/>
    <x v="1"/>
    <d v="2018-05-01T00:00:00"/>
    <n v="33351.14"/>
    <n v="-1167.33"/>
  </r>
  <r>
    <s v="E"/>
    <s v="C"/>
    <s v="OFF"/>
    <d v="2018-08-01T00:00:00"/>
    <x v="10"/>
    <d v="2018-05-01T00:00:00"/>
    <n v="31911.91"/>
    <n v="2074.2600000000002"/>
  </r>
  <r>
    <s v="E"/>
    <s v="C"/>
    <s v="OFF"/>
    <d v="2018-08-01T00:00:00"/>
    <x v="11"/>
    <d v="2018-05-01T00:00:00"/>
    <n v="1439.23"/>
    <n v="93.56"/>
  </r>
  <r>
    <s v="E"/>
    <s v="C"/>
    <s v="OFF"/>
    <d v="2018-08-01T00:00:00"/>
    <x v="0"/>
    <d v="2018-05-01T00:00:00"/>
    <n v="33351.14"/>
    <n v="1167.33"/>
  </r>
  <r>
    <s v="E"/>
    <s v="C"/>
    <s v="MID"/>
    <d v="2018-08-01T00:00:00"/>
    <x v="1"/>
    <d v="2018-05-01T00:00:00"/>
    <n v="13099.34"/>
    <n v="-681.17"/>
  </r>
  <r>
    <s v="E"/>
    <s v="C"/>
    <s v="MID"/>
    <d v="2018-08-01T00:00:00"/>
    <x v="12"/>
    <d v="2018-05-01T00:00:00"/>
    <n v="12534.04"/>
    <n v="1178.2"/>
  </r>
  <r>
    <s v="E"/>
    <s v="C"/>
    <s v="MID"/>
    <d v="2018-08-01T00:00:00"/>
    <x v="13"/>
    <d v="2018-05-01T00:00:00"/>
    <n v="565.29999999999995"/>
    <n v="53.14"/>
  </r>
  <r>
    <s v="E"/>
    <s v="C"/>
    <s v="MID"/>
    <d v="2018-08-01T00:00:00"/>
    <x v="0"/>
    <d v="2018-05-01T00:00:00"/>
    <n v="13099.34"/>
    <n v="681.17"/>
  </r>
  <r>
    <s v="E"/>
    <s v="R"/>
    <s v="ON"/>
    <d v="2018-08-01T00:00:00"/>
    <x v="1"/>
    <d v="2018-05-01T00:00:00"/>
    <n v="124021.36"/>
    <n v="-8805.49"/>
  </r>
  <r>
    <s v="E"/>
    <s v="R"/>
    <s v="ON"/>
    <d v="2018-08-01T00:00:00"/>
    <x v="8"/>
    <d v="2018-05-01T00:00:00"/>
    <n v="118669.37"/>
    <n v="15664.4"/>
  </r>
  <r>
    <s v="E"/>
    <s v="R"/>
    <s v="ON"/>
    <d v="2018-08-01T00:00:00"/>
    <x v="9"/>
    <d v="2018-05-01T00:00:00"/>
    <n v="5351.99"/>
    <n v="706.49"/>
  </r>
  <r>
    <s v="E"/>
    <s v="R"/>
    <s v="ON"/>
    <d v="2018-08-01T00:00:00"/>
    <x v="0"/>
    <d v="2018-05-01T00:00:00"/>
    <n v="124021.36"/>
    <n v="8805.49"/>
  </r>
  <r>
    <s v="E"/>
    <s v="R"/>
    <s v="OFF"/>
    <d v="2018-08-01T00:00:00"/>
    <x v="1"/>
    <d v="2018-05-01T00:00:00"/>
    <n v="416519.14"/>
    <n v="-14578.2"/>
  </r>
  <r>
    <s v="E"/>
    <s v="R"/>
    <s v="OFF"/>
    <d v="2018-08-01T00:00:00"/>
    <x v="10"/>
    <d v="2018-05-01T00:00:00"/>
    <n v="398544.83"/>
    <n v="25905.51"/>
  </r>
  <r>
    <s v="E"/>
    <s v="R"/>
    <s v="OFF"/>
    <d v="2018-08-01T00:00:00"/>
    <x v="11"/>
    <d v="2018-05-01T00:00:00"/>
    <n v="17974.310000000001"/>
    <n v="1168.33"/>
  </r>
  <r>
    <s v="E"/>
    <s v="R"/>
    <s v="OFF"/>
    <d v="2018-08-01T00:00:00"/>
    <x v="0"/>
    <d v="2018-05-01T00:00:00"/>
    <n v="416519.14"/>
    <n v="14578.2"/>
  </r>
  <r>
    <s v="E"/>
    <s v="R"/>
    <s v="MID"/>
    <d v="2018-08-01T00:00:00"/>
    <x v="1"/>
    <d v="2018-05-01T00:00:00"/>
    <n v="113609.81"/>
    <n v="-5907.81"/>
  </r>
  <r>
    <s v="E"/>
    <s v="C"/>
    <s v="MID"/>
    <d v="2019-02-01T00:00:00"/>
    <x v="0"/>
    <d v="2018-11-01T00:00:00"/>
    <n v="2273.09"/>
    <n v="118.16"/>
  </r>
  <r>
    <s v="E"/>
    <s v="C"/>
    <s v="MID"/>
    <d v="2019-02-01T00:00:00"/>
    <x v="4"/>
    <d v="2018-11-01T00:00:00"/>
    <n v="2199"/>
    <n v="206.72"/>
  </r>
  <r>
    <s v="E"/>
    <s v="C"/>
    <s v="MID"/>
    <d v="2019-02-01T00:00:00"/>
    <x v="5"/>
    <d v="2018-11-01T00:00:00"/>
    <n v="74.09"/>
    <n v="6.98"/>
  </r>
  <r>
    <s v="E"/>
    <s v="C"/>
    <s v="ON"/>
    <d v="2019-04-01T00:00:00"/>
    <x v="1"/>
    <d v="2018-11-01T00:00:00"/>
    <n v="-1602.97"/>
    <n v="113.81"/>
  </r>
  <r>
    <s v="E"/>
    <s v="C"/>
    <s v="ON"/>
    <d v="2019-04-01T00:00:00"/>
    <x v="0"/>
    <d v="2018-11-01T00:00:00"/>
    <n v="-1602.97"/>
    <n v="-113.81"/>
  </r>
  <r>
    <s v="E"/>
    <s v="C"/>
    <s v="ON"/>
    <d v="2019-04-01T00:00:00"/>
    <x v="2"/>
    <d v="2018-11-01T00:00:00"/>
    <n v="-1535.71"/>
    <n v="-202.71"/>
  </r>
  <r>
    <s v="E"/>
    <s v="C"/>
    <s v="ON"/>
    <d v="2019-04-01T00:00:00"/>
    <x v="3"/>
    <d v="2018-11-01T00:00:00"/>
    <n v="-67.260000000000005"/>
    <n v="-8.8699999999999992"/>
  </r>
  <r>
    <s v="E"/>
    <s v="C"/>
    <s v="OFF"/>
    <d v="2019-04-01T00:00:00"/>
    <x v="1"/>
    <d v="2018-11-01T00:00:00"/>
    <n v="-4343.72"/>
    <n v="152.04"/>
  </r>
  <r>
    <s v="E"/>
    <s v="C"/>
    <s v="OFF"/>
    <d v="2019-04-01T00:00:00"/>
    <x v="0"/>
    <d v="2018-11-01T00:00:00"/>
    <n v="-4343.72"/>
    <n v="-152.04"/>
  </r>
  <r>
    <s v="E"/>
    <s v="C"/>
    <s v="OFF"/>
    <d v="2019-04-01T00:00:00"/>
    <x v="6"/>
    <d v="2018-11-01T00:00:00"/>
    <n v="-4161.75"/>
    <n v="-270.52999999999997"/>
  </r>
  <r>
    <s v="E"/>
    <s v="C"/>
    <s v="OFF"/>
    <d v="2019-04-01T00:00:00"/>
    <x v="7"/>
    <d v="2018-11-01T00:00:00"/>
    <n v="-181.97"/>
    <n v="-11.82"/>
  </r>
  <r>
    <s v="E"/>
    <s v="C"/>
    <s v="MID"/>
    <d v="2019-04-01T00:00:00"/>
    <x v="4"/>
    <d v="2018-11-01T00:00:00"/>
    <n v="-1595.56"/>
    <n v="-149.97999999999999"/>
  </r>
  <r>
    <s v="E"/>
    <s v="C"/>
    <s v="MID"/>
    <d v="2019-04-01T00:00:00"/>
    <x v="5"/>
    <d v="2018-11-01T00:00:00"/>
    <n v="-69.78"/>
    <n v="-6.56"/>
  </r>
  <r>
    <s v="E"/>
    <s v="C"/>
    <s v="MID"/>
    <d v="2019-04-01T00:00:00"/>
    <x v="1"/>
    <d v="2018-11-01T00:00:00"/>
    <n v="-1665.34"/>
    <n v="86.6"/>
  </r>
  <r>
    <s v="E"/>
    <s v="C"/>
    <s v="MID"/>
    <d v="2019-04-01T00:00:00"/>
    <x v="0"/>
    <d v="2018-11-01T00:00:00"/>
    <n v="-1665.34"/>
    <n v="-86.6"/>
  </r>
  <r>
    <s v="E"/>
    <s v="C"/>
    <s v="ON"/>
    <d v="2019-04-01T00:00:00"/>
    <x v="1"/>
    <d v="2018-05-01T00:00:00"/>
    <n v="-1353.2"/>
    <n v="96.06"/>
  </r>
  <r>
    <s v="E"/>
    <s v="C"/>
    <s v="ON"/>
    <d v="2019-04-01T00:00:00"/>
    <x v="0"/>
    <d v="2018-05-01T00:00:00"/>
    <n v="-1353.2"/>
    <n v="-96.06"/>
  </r>
  <r>
    <s v="E"/>
    <s v="C"/>
    <s v="ON"/>
    <d v="2019-04-01T00:00:00"/>
    <x v="8"/>
    <d v="2018-05-01T00:00:00"/>
    <n v="-1294.79"/>
    <n v="-170.92"/>
  </r>
  <r>
    <s v="E"/>
    <s v="C"/>
    <s v="ON"/>
    <d v="2019-04-01T00:00:00"/>
    <x v="9"/>
    <d v="2018-05-01T00:00:00"/>
    <n v="-58.41"/>
    <n v="-7.7"/>
  </r>
  <r>
    <s v="E"/>
    <s v="C"/>
    <s v="OFF"/>
    <d v="2019-04-01T00:00:00"/>
    <x v="10"/>
    <d v="2018-05-01T00:00:00"/>
    <n v="-3280.19"/>
    <n v="-213.23"/>
  </r>
  <r>
    <s v="E"/>
    <s v="C"/>
    <s v="OFF"/>
    <d v="2019-04-01T00:00:00"/>
    <x v="11"/>
    <d v="2018-05-01T00:00:00"/>
    <n v="-147.93"/>
    <n v="-9.6199999999999992"/>
  </r>
  <r>
    <s v="E"/>
    <s v="C"/>
    <s v="OFF"/>
    <d v="2019-04-01T00:00:00"/>
    <x v="1"/>
    <d v="2018-05-01T00:00:00"/>
    <n v="-3428.12"/>
    <n v="120"/>
  </r>
  <r>
    <s v="E"/>
    <s v="C"/>
    <s v="OFF"/>
    <d v="2019-04-01T00:00:00"/>
    <x v="0"/>
    <d v="2018-05-01T00:00:00"/>
    <n v="-3428.12"/>
    <n v="-120"/>
  </r>
  <r>
    <s v="E"/>
    <s v="C"/>
    <s v="MID"/>
    <d v="2019-04-01T00:00:00"/>
    <x v="0"/>
    <d v="2018-05-01T00:00:00"/>
    <n v="-1076.46"/>
    <n v="-55.98"/>
  </r>
  <r>
    <s v="E"/>
    <s v="C"/>
    <s v="MID"/>
    <d v="2019-04-01T00:00:00"/>
    <x v="1"/>
    <d v="2018-05-01T00:00:00"/>
    <n v="-1076.46"/>
    <n v="55.98"/>
  </r>
  <r>
    <s v="E"/>
    <s v="C"/>
    <s v="MID"/>
    <d v="2019-04-01T00:00:00"/>
    <x v="12"/>
    <d v="2018-05-01T00:00:00"/>
    <n v="-1030.01"/>
    <n v="-96.81"/>
  </r>
  <r>
    <s v="E"/>
    <s v="C"/>
    <s v="MID"/>
    <d v="2019-04-01T00:00:00"/>
    <x v="13"/>
    <d v="2018-05-01T00:00:00"/>
    <n v="-46.45"/>
    <n v="-4.3600000000000003"/>
  </r>
  <r>
    <s v="E"/>
    <s v="C"/>
    <s v="ON"/>
    <d v="2019-06-01T00:00:00"/>
    <x v="1"/>
    <d v="2018-11-01T00:00:00"/>
    <n v="-1204.8699999999999"/>
    <n v="85.55"/>
  </r>
  <r>
    <s v="E"/>
    <s v="C"/>
    <s v="ON"/>
    <d v="2019-06-01T00:00:00"/>
    <x v="2"/>
    <d v="2018-11-01T00:00:00"/>
    <n v="-1163"/>
    <n v="-153.52000000000001"/>
  </r>
  <r>
    <s v="E"/>
    <s v="C"/>
    <s v="ON"/>
    <d v="2019-06-01T00:00:00"/>
    <x v="3"/>
    <d v="2018-11-01T00:00:00"/>
    <n v="-41.87"/>
    <n v="-5.52"/>
  </r>
  <r>
    <s v="E"/>
    <s v="C"/>
    <s v="ON"/>
    <d v="2019-06-01T00:00:00"/>
    <x v="0"/>
    <d v="2018-11-01T00:00:00"/>
    <n v="-1204.8699999999999"/>
    <n v="-85.55"/>
  </r>
  <r>
    <s v="E"/>
    <s v="C"/>
    <s v="OFF"/>
    <d v="2019-06-01T00:00:00"/>
    <x v="0"/>
    <d v="2018-11-01T00:00:00"/>
    <n v="-3580.41"/>
    <n v="-125.32"/>
  </r>
  <r>
    <s v="E"/>
    <s v="C"/>
    <s v="OFF"/>
    <d v="2019-06-01T00:00:00"/>
    <x v="6"/>
    <d v="2018-11-01T00:00:00"/>
    <n v="-3456"/>
    <n v="-224.64"/>
  </r>
  <r>
    <s v="E"/>
    <s v="C"/>
    <s v="OFF"/>
    <d v="2019-06-01T00:00:00"/>
    <x v="7"/>
    <d v="2018-11-01T00:00:00"/>
    <n v="-124.41"/>
    <n v="-8.09"/>
  </r>
  <r>
    <s v="E"/>
    <s v="C"/>
    <s v="OFF"/>
    <d v="2019-06-01T00:00:00"/>
    <x v="1"/>
    <d v="2018-11-01T00:00:00"/>
    <n v="-3580.41"/>
    <n v="125.32"/>
  </r>
  <r>
    <s v="E"/>
    <s v="C"/>
    <s v="MID"/>
    <d v="2019-06-01T00:00:00"/>
    <x v="0"/>
    <d v="2018-11-01T00:00:00"/>
    <n v="-1178.96"/>
    <n v="-61.31"/>
  </r>
  <r>
    <s v="E"/>
    <s v="C"/>
    <s v="MID"/>
    <d v="2019-06-01T00:00:00"/>
    <x v="4"/>
    <d v="2018-11-01T00:00:00"/>
    <n v="-1138"/>
    <n v="-106.98"/>
  </r>
  <r>
    <s v="E"/>
    <s v="C"/>
    <s v="MID"/>
    <d v="2019-06-01T00:00:00"/>
    <x v="5"/>
    <d v="2018-11-01T00:00:00"/>
    <n v="-40.96"/>
    <n v="-3.85"/>
  </r>
  <r>
    <s v="E"/>
    <s v="C"/>
    <s v="MID"/>
    <d v="2019-06-01T00:00:00"/>
    <x v="1"/>
    <d v="2018-11-01T00:00:00"/>
    <n v="-1178.96"/>
    <n v="61.31"/>
  </r>
  <r>
    <s v="E"/>
    <s v="C"/>
    <s v="ON"/>
    <d v="2019-06-01T00:00:00"/>
    <x v="0"/>
    <d v="2018-05-01T00:00:00"/>
    <n v="604.63"/>
    <n v="42.92"/>
  </r>
  <r>
    <s v="E"/>
    <s v="C"/>
    <s v="ON"/>
    <d v="2019-06-01T00:00:00"/>
    <x v="1"/>
    <d v="2018-05-01T00:00:00"/>
    <n v="604.63"/>
    <n v="-42.92"/>
  </r>
  <r>
    <s v="E"/>
    <s v="C"/>
    <s v="ON"/>
    <d v="2019-06-01T00:00:00"/>
    <x v="8"/>
    <d v="2018-05-01T00:00:00"/>
    <n v="578.53"/>
    <n v="76.37"/>
  </r>
  <r>
    <s v="E"/>
    <s v="C"/>
    <s v="ON"/>
    <d v="2019-06-01T00:00:00"/>
    <x v="9"/>
    <d v="2018-05-01T00:00:00"/>
    <n v="26.1"/>
    <n v="3.44"/>
  </r>
  <r>
    <s v="E"/>
    <s v="C"/>
    <s v="OFF"/>
    <d v="2019-06-01T00:00:00"/>
    <x v="0"/>
    <d v="2018-05-01T00:00:00"/>
    <n v="1379.58"/>
    <n v="48.28"/>
  </r>
  <r>
    <s v="E"/>
    <s v="C"/>
    <s v="OFF"/>
    <d v="2019-06-01T00:00:00"/>
    <x v="10"/>
    <d v="2018-05-01T00:00:00"/>
    <n v="1320.05"/>
    <n v="85.81"/>
  </r>
  <r>
    <s v="E"/>
    <s v="C"/>
    <s v="OFF"/>
    <d v="2019-06-01T00:00:00"/>
    <x v="11"/>
    <d v="2018-05-01T00:00:00"/>
    <n v="59.53"/>
    <n v="3.87"/>
  </r>
  <r>
    <s v="E"/>
    <s v="C"/>
    <s v="OFF"/>
    <d v="2019-06-01T00:00:00"/>
    <x v="1"/>
    <d v="2018-05-01T00:00:00"/>
    <n v="1379.58"/>
    <n v="-48.28"/>
  </r>
  <r>
    <s v="E"/>
    <s v="C"/>
    <s v="MID"/>
    <d v="2019-06-01T00:00:00"/>
    <x v="12"/>
    <d v="2018-05-01T00:00:00"/>
    <n v="427.42"/>
    <n v="40.17"/>
  </r>
  <r>
    <s v="E"/>
    <s v="C"/>
    <s v="MID"/>
    <d v="2019-06-01T00:00:00"/>
    <x v="13"/>
    <d v="2018-05-01T00:00:00"/>
    <n v="19.27"/>
    <n v="1.81"/>
  </r>
  <r>
    <s v="E"/>
    <s v="C"/>
    <s v="MID"/>
    <d v="2019-06-01T00:00:00"/>
    <x v="1"/>
    <d v="2018-05-01T00:00:00"/>
    <n v="446.69"/>
    <n v="-23.23"/>
  </r>
  <r>
    <s v="E"/>
    <s v="C"/>
    <s v="MID"/>
    <d v="2019-06-01T00:00:00"/>
    <x v="0"/>
    <d v="2018-05-01T00:00:00"/>
    <n v="446.69"/>
    <n v="23.23"/>
  </r>
  <r>
    <s v="E"/>
    <s v="R"/>
    <s v="OFF"/>
    <d v="2018-11-01T00:00:00"/>
    <x v="6"/>
    <d v="2018-11-01T00:00:00"/>
    <n v="1925.27"/>
    <n v="125.14"/>
  </r>
  <r>
    <s v="E"/>
    <s v="R"/>
    <s v="OFF"/>
    <d v="2018-11-01T00:00:00"/>
    <x v="7"/>
    <d v="2018-11-01T00:00:00"/>
    <n v="86.83"/>
    <n v="5.63"/>
  </r>
  <r>
    <s v="E"/>
    <s v="R"/>
    <s v="OFF"/>
    <d v="2018-11-01T00:00:00"/>
    <x v="0"/>
    <d v="2018-11-01T00:00:00"/>
    <n v="2012.1"/>
    <n v="70.400000000000006"/>
  </r>
  <r>
    <s v="E"/>
    <s v="R"/>
    <s v="OFF"/>
    <d v="2018-11-01T00:00:00"/>
    <x v="1"/>
    <d v="2018-11-01T00:00:00"/>
    <n v="2012.1"/>
    <n v="-70.400000000000006"/>
  </r>
  <r>
    <s v="E"/>
    <s v="R"/>
    <s v="MID"/>
    <d v="2018-11-01T00:00:00"/>
    <x v="0"/>
    <d v="2018-11-01T00:00:00"/>
    <n v="526.99"/>
    <n v="27.4"/>
  </r>
  <r>
    <s v="E"/>
    <s v="R"/>
    <s v="MID"/>
    <d v="2018-11-01T00:00:00"/>
    <x v="1"/>
    <d v="2018-11-01T00:00:00"/>
    <n v="526.99"/>
    <n v="-27.4"/>
  </r>
  <r>
    <s v="E"/>
    <s v="R"/>
    <s v="MID"/>
    <d v="2018-11-01T00:00:00"/>
    <x v="4"/>
    <d v="2018-11-01T00:00:00"/>
    <n v="504.24"/>
    <n v="47.38"/>
  </r>
  <r>
    <s v="E"/>
    <s v="R"/>
    <s v="MID"/>
    <d v="2018-11-01T00:00:00"/>
    <x v="5"/>
    <d v="2018-11-01T00:00:00"/>
    <n v="22.75"/>
    <n v="2.14"/>
  </r>
  <r>
    <s v="E"/>
    <s v="R"/>
    <s v="MID"/>
    <d v="2018-11-01T00:00:00"/>
    <x v="0"/>
    <d v="2018-11-01T00:00:00"/>
    <n v="45.88"/>
    <n v="2.38"/>
  </r>
  <r>
    <s v="E"/>
    <s v="R"/>
    <s v="MID"/>
    <d v="2018-11-01T00:00:00"/>
    <x v="1"/>
    <d v="2018-11-01T00:00:00"/>
    <n v="45.88"/>
    <n v="-2.38"/>
  </r>
  <r>
    <s v="E"/>
    <s v="R"/>
    <s v="MID"/>
    <d v="2018-11-01T00:00:00"/>
    <x v="4"/>
    <d v="2018-11-01T00:00:00"/>
    <n v="43.9"/>
    <n v="4.13"/>
  </r>
  <r>
    <s v="E"/>
    <s v="R"/>
    <s v="MID"/>
    <d v="2018-11-01T00:00:00"/>
    <x v="5"/>
    <d v="2018-11-01T00:00:00"/>
    <n v="1.98"/>
    <n v="0.18"/>
  </r>
  <r>
    <s v="E"/>
    <s v="R"/>
    <s v="ON"/>
    <d v="2018-11-01T00:00:00"/>
    <x v="2"/>
    <d v="2018-11-01T00:00:00"/>
    <n v="437.68"/>
    <n v="57.77"/>
  </r>
  <r>
    <s v="E"/>
    <s v="R"/>
    <s v="ON"/>
    <d v="2018-11-01T00:00:00"/>
    <x v="3"/>
    <d v="2018-11-01T00:00:00"/>
    <n v="19.75"/>
    <n v="2.6"/>
  </r>
  <r>
    <s v="E"/>
    <s v="R"/>
    <s v="ON"/>
    <d v="2018-11-01T00:00:00"/>
    <x v="1"/>
    <d v="2018-11-01T00:00:00"/>
    <n v="457.43"/>
    <n v="-32.46"/>
  </r>
  <r>
    <s v="E"/>
    <s v="R"/>
    <s v="ON"/>
    <d v="2018-11-01T00:00:00"/>
    <x v="0"/>
    <d v="2018-11-01T00:00:00"/>
    <n v="457.43"/>
    <n v="32.46"/>
  </r>
  <r>
    <s v="E"/>
    <s v="R"/>
    <s v="ON"/>
    <d v="2018-11-01T00:00:00"/>
    <x v="1"/>
    <d v="2018-11-01T00:00:00"/>
    <n v="28202.76"/>
    <n v="-2002.34"/>
  </r>
  <r>
    <s v="E"/>
    <s v="R"/>
    <s v="ON"/>
    <d v="2018-11-01T00:00:00"/>
    <x v="2"/>
    <d v="2018-11-01T00:00:00"/>
    <n v="26985.73"/>
    <n v="3562.1"/>
  </r>
  <r>
    <s v="E"/>
    <s v="R"/>
    <s v="ON"/>
    <d v="2018-11-01T00:00:00"/>
    <x v="3"/>
    <d v="2018-11-01T00:00:00"/>
    <n v="1217.03"/>
    <n v="160.68"/>
  </r>
  <r>
    <s v="E"/>
    <s v="R"/>
    <s v="ON"/>
    <d v="2018-11-01T00:00:00"/>
    <x v="1"/>
    <d v="2018-05-01T00:00:00"/>
    <n v="84569.48"/>
    <n v="-6004.46"/>
  </r>
  <r>
    <s v="E"/>
    <s v="R"/>
    <s v="ON"/>
    <d v="2018-11-01T00:00:00"/>
    <x v="8"/>
    <d v="2018-05-01T00:00:00"/>
    <n v="80920.009999999995"/>
    <n v="10681.33"/>
  </r>
  <r>
    <s v="E"/>
    <s v="R"/>
    <s v="ON"/>
    <d v="2018-11-01T00:00:00"/>
    <x v="9"/>
    <d v="2018-05-01T00:00:00"/>
    <n v="3649.47"/>
    <n v="481.75"/>
  </r>
  <r>
    <s v="E"/>
    <s v="R"/>
    <s v="ON"/>
    <d v="2018-11-01T00:00:00"/>
    <x v="0"/>
    <d v="2018-05-01T00:00:00"/>
    <n v="84569.48"/>
    <n v="6004.46"/>
  </r>
  <r>
    <s v="E"/>
    <s v="R"/>
    <s v="OFF"/>
    <d v="2018-11-01T00:00:00"/>
    <x v="1"/>
    <d v="2018-05-01T00:00:00"/>
    <n v="350511.08"/>
    <n v="-12267.91"/>
  </r>
  <r>
    <s v="E"/>
    <s v="R"/>
    <s v="OFF"/>
    <d v="2018-11-01T00:00:00"/>
    <x v="10"/>
    <d v="2018-05-01T00:00:00"/>
    <n v="335385.28000000003"/>
    <n v="21800.07"/>
  </r>
  <r>
    <s v="E"/>
    <s v="R"/>
    <s v="OFF"/>
    <d v="2018-11-01T00:00:00"/>
    <x v="11"/>
    <d v="2018-05-01T00:00:00"/>
    <n v="15125.8"/>
    <n v="983.28"/>
  </r>
  <r>
    <s v="E"/>
    <s v="R"/>
    <s v="OFF"/>
    <d v="2018-11-01T00:00:00"/>
    <x v="0"/>
    <d v="2018-05-01T00:00:00"/>
    <n v="350511.08"/>
    <n v="12267.91"/>
  </r>
  <r>
    <s v="E"/>
    <s v="R"/>
    <s v="MID"/>
    <d v="2018-11-01T00:00:00"/>
    <x v="1"/>
    <d v="2018-05-01T00:00:00"/>
    <n v="92814.96"/>
    <n v="-4826.41"/>
  </r>
  <r>
    <s v="E"/>
    <s v="R"/>
    <s v="MID"/>
    <d v="2018-11-01T00:00:00"/>
    <x v="12"/>
    <d v="2018-05-01T00:00:00"/>
    <n v="88809.59"/>
    <n v="8348.1"/>
  </r>
  <r>
    <s v="E"/>
    <s v="R"/>
    <s v="MID"/>
    <d v="2018-11-01T00:00:00"/>
    <x v="13"/>
    <d v="2018-05-01T00:00:00"/>
    <n v="4005.37"/>
    <n v="376.53"/>
  </r>
  <r>
    <s v="E"/>
    <s v="R"/>
    <s v="MID"/>
    <d v="2018-11-01T00:00:00"/>
    <x v="0"/>
    <d v="2018-05-01T00:00:00"/>
    <n v="92814.96"/>
    <n v="4826.41"/>
  </r>
  <r>
    <s v="E"/>
    <s v="R"/>
    <s v="ON"/>
    <d v="2018-11-01T00:00:00"/>
    <x v="1"/>
    <d v="2018-05-01T00:00:00"/>
    <n v="73834"/>
    <n v="-5242.54"/>
  </r>
  <r>
    <s v="E"/>
    <s v="R"/>
    <s v="ON"/>
    <d v="2018-11-01T00:00:00"/>
    <x v="8"/>
    <d v="2018-05-01T00:00:00"/>
    <n v="70647.78"/>
    <n v="9325.5300000000007"/>
  </r>
  <r>
    <s v="E"/>
    <s v="R"/>
    <s v="ON"/>
    <d v="2018-11-01T00:00:00"/>
    <x v="9"/>
    <d v="2018-05-01T00:00:00"/>
    <n v="3186.22"/>
    <n v="420.58"/>
  </r>
  <r>
    <s v="E"/>
    <s v="R"/>
    <s v="MID"/>
    <d v="2018-11-01T00:00:00"/>
    <x v="12"/>
    <d v="2018-05-01T00:00:00"/>
    <n v="97.37"/>
    <n v="9.15"/>
  </r>
  <r>
    <s v="E"/>
    <s v="R"/>
    <s v="MID"/>
    <d v="2018-11-01T00:00:00"/>
    <x v="13"/>
    <d v="2018-05-01T00:00:00"/>
    <n v="4.3899999999999997"/>
    <n v="0.41"/>
  </r>
  <r>
    <s v="E"/>
    <s v="R"/>
    <s v="MID"/>
    <d v="2018-11-01T00:00:00"/>
    <x v="0"/>
    <d v="2018-05-01T00:00:00"/>
    <n v="101.76"/>
    <n v="5.29"/>
  </r>
  <r>
    <s v="E"/>
    <s v="R"/>
    <s v="ON"/>
    <d v="2019-01-01T00:00:00"/>
    <x v="3"/>
    <d v="2018-11-01T00:00:00"/>
    <n v="8.7899999999999991"/>
    <n v="1.1599999999999999"/>
  </r>
  <r>
    <s v="E"/>
    <s v="R"/>
    <s v="ON"/>
    <d v="2019-01-01T00:00:00"/>
    <x v="0"/>
    <d v="2018-11-01T00:00:00"/>
    <n v="203.78"/>
    <n v="14.46"/>
  </r>
  <r>
    <s v="E"/>
    <s v="R"/>
    <s v="OFF"/>
    <d v="2019-01-01T00:00:00"/>
    <x v="1"/>
    <d v="2018-11-01T00:00:00"/>
    <n v="915.25"/>
    <n v="-32.03"/>
  </r>
  <r>
    <s v="E"/>
    <s v="R"/>
    <s v="OFF"/>
    <d v="2019-01-01T00:00:00"/>
    <x v="6"/>
    <d v="2018-11-01T00:00:00"/>
    <n v="875.75"/>
    <n v="56.92"/>
  </r>
  <r>
    <s v="E"/>
    <s v="R"/>
    <s v="OFF"/>
    <d v="2019-01-01T00:00:00"/>
    <x v="7"/>
    <d v="2018-11-01T00:00:00"/>
    <n v="39.5"/>
    <n v="2.57"/>
  </r>
  <r>
    <s v="E"/>
    <s v="R"/>
    <s v="OFF"/>
    <d v="2019-01-01T00:00:00"/>
    <x v="0"/>
    <d v="2018-11-01T00:00:00"/>
    <n v="915.25"/>
    <n v="32.03"/>
  </r>
  <r>
    <s v="E"/>
    <s v="R"/>
    <s v="MID"/>
    <d v="2019-01-01T00:00:00"/>
    <x v="0"/>
    <d v="2018-11-01T00:00:00"/>
    <n v="214.25"/>
    <n v="11.14"/>
  </r>
  <r>
    <s v="E"/>
    <s v="R"/>
    <s v="MID"/>
    <d v="2019-01-01T00:00:00"/>
    <x v="4"/>
    <d v="2018-11-01T00:00:00"/>
    <n v="205"/>
    <n v="19.27"/>
  </r>
  <r>
    <s v="E"/>
    <s v="R"/>
    <s v="MID"/>
    <d v="2019-01-01T00:00:00"/>
    <x v="5"/>
    <d v="2018-11-01T00:00:00"/>
    <n v="9.25"/>
    <n v="0.87"/>
  </r>
  <r>
    <s v="E"/>
    <s v="R"/>
    <s v="MID"/>
    <d v="2019-01-01T00:00:00"/>
    <x v="1"/>
    <d v="2018-11-01T00:00:00"/>
    <n v="214.25"/>
    <n v="-11.14"/>
  </r>
  <r>
    <s v="E"/>
    <s v="C"/>
    <s v="ON"/>
    <d v="2019-06-01T00:00:00"/>
    <x v="1"/>
    <d v="2018-11-01T00:00:00"/>
    <n v="-256.39999999999998"/>
    <n v="18.2"/>
  </r>
  <r>
    <s v="E"/>
    <s v="C"/>
    <s v="ON"/>
    <d v="2019-06-01T00:00:00"/>
    <x v="2"/>
    <d v="2018-11-01T00:00:00"/>
    <n v="-245.34"/>
    <n v="-32.380000000000003"/>
  </r>
  <r>
    <s v="E"/>
    <s v="C"/>
    <s v="ON"/>
    <d v="2019-06-01T00:00:00"/>
    <x v="3"/>
    <d v="2018-11-01T00:00:00"/>
    <n v="-11.06"/>
    <n v="-1.46"/>
  </r>
  <r>
    <s v="E"/>
    <s v="C"/>
    <s v="ON"/>
    <d v="2019-06-01T00:00:00"/>
    <x v="0"/>
    <d v="2018-11-01T00:00:00"/>
    <n v="-256.39999999999998"/>
    <n v="-18.2"/>
  </r>
  <r>
    <s v="E"/>
    <s v="C"/>
    <s v="OFF"/>
    <d v="2019-06-01T00:00:00"/>
    <x v="1"/>
    <d v="2018-11-01T00:00:00"/>
    <n v="-1348"/>
    <n v="47.18"/>
  </r>
  <r>
    <s v="E"/>
    <s v="C"/>
    <s v="OFF"/>
    <d v="2019-06-01T00:00:00"/>
    <x v="6"/>
    <d v="2018-11-01T00:00:00"/>
    <n v="-1289.83"/>
    <n v="-83.84"/>
  </r>
  <r>
    <s v="E"/>
    <s v="C"/>
    <s v="OFF"/>
    <d v="2019-06-01T00:00:00"/>
    <x v="7"/>
    <d v="2018-11-01T00:00:00"/>
    <n v="-58.17"/>
    <n v="-3.78"/>
  </r>
  <r>
    <s v="E"/>
    <s v="C"/>
    <s v="OFF"/>
    <d v="2019-06-01T00:00:00"/>
    <x v="0"/>
    <d v="2018-11-01T00:00:00"/>
    <n v="-1348"/>
    <n v="-47.18"/>
  </r>
  <r>
    <s v="E"/>
    <s v="C"/>
    <s v="ON"/>
    <d v="2019-06-01T00:00:00"/>
    <x v="0"/>
    <d v="2018-05-01T00:00:00"/>
    <n v="-1680.69"/>
    <n v="-119.32"/>
  </r>
  <r>
    <s v="E"/>
    <s v="C"/>
    <s v="ON"/>
    <d v="2019-06-01T00:00:00"/>
    <x v="8"/>
    <d v="2018-05-01T00:00:00"/>
    <n v="-1608.16"/>
    <n v="-212.27"/>
  </r>
  <r>
    <s v="E"/>
    <s v="C"/>
    <s v="ON"/>
    <d v="2019-06-01T00:00:00"/>
    <x v="9"/>
    <d v="2018-05-01T00:00:00"/>
    <n v="-72.53"/>
    <n v="-9.58"/>
  </r>
  <r>
    <s v="E"/>
    <s v="C"/>
    <s v="ON"/>
    <d v="2019-06-01T00:00:00"/>
    <x v="1"/>
    <d v="2018-05-01T00:00:00"/>
    <n v="-1680.69"/>
    <n v="119.32"/>
  </r>
  <r>
    <s v="E"/>
    <s v="C"/>
    <s v="OFF"/>
    <d v="2019-06-01T00:00:00"/>
    <x v="1"/>
    <d v="2018-05-01T00:00:00"/>
    <n v="-8177.73"/>
    <n v="286.24"/>
  </r>
  <r>
    <s v="E"/>
    <s v="C"/>
    <s v="OFF"/>
    <d v="2019-06-01T00:00:00"/>
    <x v="10"/>
    <d v="2018-05-01T00:00:00"/>
    <n v="-7824.83"/>
    <n v="-508.62"/>
  </r>
  <r>
    <s v="E"/>
    <s v="C"/>
    <s v="OFF"/>
    <d v="2019-06-01T00:00:00"/>
    <x v="11"/>
    <d v="2018-05-01T00:00:00"/>
    <n v="-352.9"/>
    <n v="-22.95"/>
  </r>
  <r>
    <s v="E"/>
    <s v="C"/>
    <s v="OFF"/>
    <d v="2019-06-01T00:00:00"/>
    <x v="0"/>
    <d v="2018-05-01T00:00:00"/>
    <n v="-8177.73"/>
    <n v="-286.24"/>
  </r>
  <r>
    <s v="E"/>
    <s v="C"/>
    <s v="MID"/>
    <d v="2019-06-01T00:00:00"/>
    <x v="1"/>
    <d v="2018-05-01T00:00:00"/>
    <n v="-1867.53"/>
    <n v="97.11"/>
  </r>
  <r>
    <s v="E"/>
    <s v="C"/>
    <s v="MID"/>
    <d v="2019-06-01T00:00:00"/>
    <x v="12"/>
    <d v="2018-05-01T00:00:00"/>
    <n v="-1786.93"/>
    <n v="-167.98"/>
  </r>
  <r>
    <s v="E"/>
    <s v="C"/>
    <s v="MID"/>
    <d v="2019-06-01T00:00:00"/>
    <x v="13"/>
    <d v="2018-05-01T00:00:00"/>
    <n v="-80.599999999999994"/>
    <n v="-7.58"/>
  </r>
  <r>
    <s v="E"/>
    <s v="C"/>
    <s v="MID"/>
    <d v="2019-06-01T00:00:00"/>
    <x v="0"/>
    <d v="2018-05-01T00:00:00"/>
    <n v="-1867.53"/>
    <n v="-97.11"/>
  </r>
  <r>
    <s v="E"/>
    <s v="C"/>
    <s v="ON"/>
    <d v="2019-06-01T00:00:00"/>
    <x v="2"/>
    <d v="2018-01-01T00:00:00"/>
    <n v="-940.14"/>
    <n v="-124.1"/>
  </r>
  <r>
    <s v="E"/>
    <s v="C"/>
    <s v="ON"/>
    <d v="2019-06-01T00:00:00"/>
    <x v="1"/>
    <d v="2018-01-01T00:00:00"/>
    <n v="-982.55"/>
    <n v="52.07"/>
  </r>
  <r>
    <s v="E"/>
    <s v="C"/>
    <s v="ON"/>
    <d v="2019-06-01T00:00:00"/>
    <x v="0"/>
    <d v="2018-01-01T00:00:00"/>
    <n v="-982.55"/>
    <n v="-52.07"/>
  </r>
  <r>
    <s v="E"/>
    <s v="C"/>
    <s v="ON"/>
    <d v="2019-06-01T00:00:00"/>
    <x v="3"/>
    <d v="2018-01-01T00:00:00"/>
    <n v="-42.41"/>
    <n v="-5.59"/>
  </r>
  <r>
    <s v="E"/>
    <s v="C"/>
    <s v="OFF"/>
    <d v="2019-06-01T00:00:00"/>
    <x v="0"/>
    <d v="2018-01-01T00:00:00"/>
    <n v="-4489.57"/>
    <n v="-116.73"/>
  </r>
  <r>
    <s v="E"/>
    <s v="C"/>
    <s v="OFF"/>
    <d v="2019-06-01T00:00:00"/>
    <x v="6"/>
    <d v="2018-01-01T00:00:00"/>
    <n v="-4295.82"/>
    <n v="-279.23"/>
  </r>
  <r>
    <s v="E"/>
    <s v="C"/>
    <s v="OFF"/>
    <d v="2019-06-01T00:00:00"/>
    <x v="7"/>
    <d v="2018-01-01T00:00:00"/>
    <n v="-193.75"/>
    <n v="-12.59"/>
  </r>
  <r>
    <s v="E"/>
    <s v="C"/>
    <s v="OFF"/>
    <d v="2019-06-01T00:00:00"/>
    <x v="1"/>
    <d v="2018-01-01T00:00:00"/>
    <n v="-4489.57"/>
    <n v="116.73"/>
  </r>
  <r>
    <s v="E"/>
    <s v="C"/>
    <s v="MID"/>
    <d v="2019-06-01T00:00:00"/>
    <x v="1"/>
    <d v="2018-01-01T00:00:00"/>
    <n v="-799.26"/>
    <n v="30.36"/>
  </r>
  <r>
    <s v="E"/>
    <s v="C"/>
    <s v="MID"/>
    <d v="2019-06-01T00:00:00"/>
    <x v="4"/>
    <d v="2018-01-01T00:00:00"/>
    <n v="-764.77"/>
    <n v="-72.650000000000006"/>
  </r>
  <r>
    <s v="E"/>
    <s v="C"/>
    <s v="MID"/>
    <d v="2019-06-01T00:00:00"/>
    <x v="5"/>
    <d v="2018-01-01T00:00:00"/>
    <n v="-34.49"/>
    <n v="-3.27"/>
  </r>
  <r>
    <s v="E"/>
    <s v="C"/>
    <s v="MID"/>
    <d v="2019-06-01T00:00:00"/>
    <x v="0"/>
    <d v="2018-01-01T00:00:00"/>
    <n v="-799.26"/>
    <n v="-30.36"/>
  </r>
  <r>
    <s v="E"/>
    <s v="WR"/>
    <s v="ON"/>
    <d v="2018-07-01T00:00:00"/>
    <x v="1"/>
    <d v="2018-05-01T00:00:00"/>
    <n v="35.119999999999997"/>
    <n v="-2.5"/>
  </r>
  <r>
    <s v="E"/>
    <s v="WR"/>
    <s v="ON"/>
    <d v="2018-07-01T00:00:00"/>
    <x v="8"/>
    <d v="2018-05-01T00:00:00"/>
    <n v="33.6"/>
    <n v="4.4400000000000004"/>
  </r>
  <r>
    <s v="E"/>
    <s v="WR"/>
    <s v="ON"/>
    <d v="2018-07-01T00:00:00"/>
    <x v="9"/>
    <d v="2018-05-01T00:00:00"/>
    <n v="1.52"/>
    <n v="0.2"/>
  </r>
  <r>
    <s v="E"/>
    <s v="WR"/>
    <s v="ON"/>
    <d v="2018-07-01T00:00:00"/>
    <x v="0"/>
    <d v="2018-05-01T00:00:00"/>
    <n v="35.119999999999997"/>
    <n v="2.5"/>
  </r>
  <r>
    <s v="E"/>
    <s v="WR"/>
    <s v="OFF"/>
    <d v="2018-07-01T00:00:00"/>
    <x v="1"/>
    <d v="2018-05-01T00:00:00"/>
    <n v="23.1"/>
    <n v="-0.81"/>
  </r>
  <r>
    <s v="E"/>
    <s v="WR"/>
    <s v="OFF"/>
    <d v="2018-07-01T00:00:00"/>
    <x v="10"/>
    <d v="2018-05-01T00:00:00"/>
    <n v="22.1"/>
    <n v="1.44"/>
  </r>
  <r>
    <s v="E"/>
    <s v="WR"/>
    <s v="OFF"/>
    <d v="2018-07-01T00:00:00"/>
    <x v="11"/>
    <d v="2018-05-01T00:00:00"/>
    <n v="1"/>
    <n v="7.0000000000000007E-2"/>
  </r>
  <r>
    <s v="E"/>
    <s v="WR"/>
    <s v="OFF"/>
    <d v="2018-07-01T00:00:00"/>
    <x v="0"/>
    <d v="2018-05-01T00:00:00"/>
    <n v="23.1"/>
    <n v="0.81"/>
  </r>
  <r>
    <s v="E"/>
    <s v="WR"/>
    <s v="MID"/>
    <d v="2018-07-01T00:00:00"/>
    <x v="1"/>
    <d v="2018-05-01T00:00:00"/>
    <n v="22.26"/>
    <n v="-1.1599999999999999"/>
  </r>
  <r>
    <s v="E"/>
    <s v="WR"/>
    <s v="MID"/>
    <d v="2018-07-01T00:00:00"/>
    <x v="12"/>
    <d v="2018-05-01T00:00:00"/>
    <n v="21.3"/>
    <n v="2"/>
  </r>
  <r>
    <s v="E"/>
    <s v="WR"/>
    <s v="MID"/>
    <d v="2018-07-01T00:00:00"/>
    <x v="13"/>
    <d v="2018-05-01T00:00:00"/>
    <n v="0.96"/>
    <n v="0.09"/>
  </r>
  <r>
    <s v="E"/>
    <s v="WR"/>
    <s v="MID"/>
    <d v="2018-07-01T00:00:00"/>
    <x v="0"/>
    <d v="2018-05-01T00:00:00"/>
    <n v="22.26"/>
    <n v="1.1599999999999999"/>
  </r>
  <r>
    <s v="E"/>
    <s v="C"/>
    <s v="ON"/>
    <d v="2018-07-01T00:00:00"/>
    <x v="1"/>
    <d v="2018-05-01T00:00:00"/>
    <n v="5770.34"/>
    <n v="-409.69"/>
  </r>
  <r>
    <s v="E"/>
    <s v="C"/>
    <s v="ON"/>
    <d v="2018-07-01T00:00:00"/>
    <x v="8"/>
    <d v="2018-05-01T00:00:00"/>
    <n v="5521.33"/>
    <n v="728.81"/>
  </r>
  <r>
    <s v="E"/>
    <s v="C"/>
    <s v="ON"/>
    <d v="2018-07-01T00:00:00"/>
    <x v="9"/>
    <d v="2018-05-01T00:00:00"/>
    <n v="249.01"/>
    <n v="32.85"/>
  </r>
  <r>
    <s v="E"/>
    <s v="C"/>
    <s v="ON"/>
    <d v="2018-07-01T00:00:00"/>
    <x v="0"/>
    <d v="2018-05-01T00:00:00"/>
    <n v="5770.34"/>
    <n v="409.69"/>
  </r>
  <r>
    <s v="E"/>
    <s v="C"/>
    <s v="OFF"/>
    <d v="2018-07-01T00:00:00"/>
    <x v="1"/>
    <d v="2018-05-01T00:00:00"/>
    <n v="21232.14"/>
    <n v="-743.13"/>
  </r>
  <r>
    <s v="E"/>
    <s v="C"/>
    <s v="OFF"/>
    <d v="2018-07-01T00:00:00"/>
    <x v="10"/>
    <d v="2018-05-01T00:00:00"/>
    <n v="20315.900000000001"/>
    <n v="1320.56"/>
  </r>
  <r>
    <s v="E"/>
    <s v="C"/>
    <s v="OFF"/>
    <d v="2018-07-01T00:00:00"/>
    <x v="11"/>
    <d v="2018-05-01T00:00:00"/>
    <n v="916.24"/>
    <n v="59.54"/>
  </r>
  <r>
    <s v="E"/>
    <s v="C"/>
    <s v="OFF"/>
    <d v="2018-07-01T00:00:00"/>
    <x v="0"/>
    <d v="2018-05-01T00:00:00"/>
    <n v="21232.14"/>
    <n v="743.13"/>
  </r>
  <r>
    <s v="E"/>
    <s v="C"/>
    <s v="MID"/>
    <d v="2018-07-01T00:00:00"/>
    <x v="1"/>
    <d v="2018-05-01T00:00:00"/>
    <n v="5337.96"/>
    <n v="-277.58999999999997"/>
  </r>
  <r>
    <s v="E"/>
    <s v="C"/>
    <s v="MID"/>
    <d v="2018-07-01T00:00:00"/>
    <x v="12"/>
    <d v="2018-05-01T00:00:00"/>
    <n v="5107.6099999999997"/>
    <n v="480.12"/>
  </r>
  <r>
    <s v="E"/>
    <s v="C"/>
    <s v="MID"/>
    <d v="2018-07-01T00:00:00"/>
    <x v="13"/>
    <d v="2018-05-01T00:00:00"/>
    <n v="230.35"/>
    <n v="21.66"/>
  </r>
  <r>
    <s v="E"/>
    <s v="C"/>
    <s v="MID"/>
    <d v="2018-07-01T00:00:00"/>
    <x v="0"/>
    <d v="2018-05-01T00:00:00"/>
    <n v="5337.96"/>
    <n v="277.58999999999997"/>
  </r>
  <r>
    <s v="E"/>
    <s v="R"/>
    <s v="ON"/>
    <d v="2018-07-01T00:00:00"/>
    <x v="1"/>
    <d v="2018-01-01T00:00:00"/>
    <n v="0"/>
    <n v="0"/>
  </r>
  <r>
    <s v="E"/>
    <s v="R"/>
    <s v="ON"/>
    <d v="2018-07-01T00:00:00"/>
    <x v="2"/>
    <d v="2018-01-01T00:00:00"/>
    <n v="0"/>
    <n v="0"/>
  </r>
  <r>
    <s v="E"/>
    <s v="R"/>
    <s v="ON"/>
    <d v="2018-07-01T00:00:00"/>
    <x v="3"/>
    <d v="2018-01-01T00:00:00"/>
    <n v="0"/>
    <n v="0"/>
  </r>
  <r>
    <s v="E"/>
    <s v="R"/>
    <s v="ON"/>
    <d v="2018-07-01T00:00:00"/>
    <x v="0"/>
    <d v="2018-01-01T00:00:00"/>
    <n v="0"/>
    <n v="0"/>
  </r>
  <r>
    <s v="E"/>
    <s v="R"/>
    <s v="OFF"/>
    <d v="2018-07-01T00:00:00"/>
    <x v="1"/>
    <d v="2018-01-01T00:00:00"/>
    <n v="0"/>
    <n v="0"/>
  </r>
  <r>
    <s v="E"/>
    <s v="R"/>
    <s v="OFF"/>
    <d v="2018-07-01T00:00:00"/>
    <x v="6"/>
    <d v="2018-01-01T00:00:00"/>
    <n v="0"/>
    <n v="0"/>
  </r>
  <r>
    <s v="E"/>
    <s v="R"/>
    <s v="OFF"/>
    <d v="2018-07-01T00:00:00"/>
    <x v="7"/>
    <d v="2018-01-01T00:00:00"/>
    <n v="0"/>
    <n v="0"/>
  </r>
  <r>
    <s v="E"/>
    <s v="R"/>
    <s v="OFF"/>
    <d v="2018-07-01T00:00:00"/>
    <x v="0"/>
    <d v="2018-01-01T00:00:00"/>
    <n v="0"/>
    <n v="0"/>
  </r>
  <r>
    <s v="E"/>
    <s v="R"/>
    <s v="MID"/>
    <d v="2018-07-01T00:00:00"/>
    <x v="1"/>
    <d v="2018-01-01T00:00:00"/>
    <n v="0"/>
    <n v="0"/>
  </r>
  <r>
    <s v="E"/>
    <s v="R"/>
    <s v="MID"/>
    <d v="2018-07-01T00:00:00"/>
    <x v="4"/>
    <d v="2018-01-01T00:00:00"/>
    <n v="0"/>
    <n v="0"/>
  </r>
  <r>
    <s v="E"/>
    <s v="R"/>
    <s v="MID"/>
    <d v="2018-07-01T00:00:00"/>
    <x v="5"/>
    <d v="2018-01-01T00:00:00"/>
    <n v="0"/>
    <n v="0"/>
  </r>
  <r>
    <s v="E"/>
    <s v="R"/>
    <s v="MID"/>
    <d v="2018-07-01T00:00:00"/>
    <x v="0"/>
    <d v="2018-01-01T00:00:00"/>
    <n v="0"/>
    <n v="0"/>
  </r>
  <r>
    <s v="E"/>
    <s v="C"/>
    <s v="ON"/>
    <d v="2018-07-01T00:00:00"/>
    <x v="1"/>
    <d v="2018-05-01T00:00:00"/>
    <n v="11471.43"/>
    <n v="-814.5"/>
  </r>
  <r>
    <s v="E"/>
    <s v="C"/>
    <s v="ON"/>
    <d v="2018-07-01T00:00:00"/>
    <x v="8"/>
    <d v="2018-05-01T00:00:00"/>
    <n v="10976.42"/>
    <n v="1448.93"/>
  </r>
  <r>
    <s v="E"/>
    <s v="C"/>
    <s v="ON"/>
    <d v="2018-07-01T00:00:00"/>
    <x v="9"/>
    <d v="2018-05-01T00:00:00"/>
    <n v="495.01"/>
    <n v="65.34"/>
  </r>
  <r>
    <s v="E"/>
    <s v="C"/>
    <s v="ON"/>
    <d v="2018-07-01T00:00:00"/>
    <x v="0"/>
    <d v="2018-05-01T00:00:00"/>
    <n v="11471.43"/>
    <n v="814.5"/>
  </r>
  <r>
    <s v="E"/>
    <s v="C"/>
    <s v="OFF"/>
    <d v="2018-07-01T00:00:00"/>
    <x v="1"/>
    <d v="2018-05-01T00:00:00"/>
    <n v="28482.43"/>
    <n v="-996.89"/>
  </r>
  <r>
    <s v="E"/>
    <s v="C"/>
    <s v="OFF"/>
    <d v="2018-07-01T00:00:00"/>
    <x v="10"/>
    <d v="2018-05-01T00:00:00"/>
    <n v="27253.279999999999"/>
    <n v="1771.45"/>
  </r>
  <r>
    <s v="E"/>
    <s v="C"/>
    <s v="OFF"/>
    <d v="2018-07-01T00:00:00"/>
    <x v="11"/>
    <d v="2018-05-01T00:00:00"/>
    <n v="1229.1500000000001"/>
    <n v="79.91"/>
  </r>
  <r>
    <s v="E"/>
    <s v="C"/>
    <s v="OFF"/>
    <d v="2018-07-01T00:00:00"/>
    <x v="0"/>
    <d v="2018-05-01T00:00:00"/>
    <n v="28482.43"/>
    <n v="996.89"/>
  </r>
  <r>
    <s v="E"/>
    <s v="C"/>
    <s v="MID"/>
    <d v="2018-07-01T00:00:00"/>
    <x v="1"/>
    <d v="2018-05-01T00:00:00"/>
    <n v="9194.0400000000009"/>
    <n v="-478.08"/>
  </r>
  <r>
    <s v="E"/>
    <s v="C"/>
    <s v="MID"/>
    <d v="2018-07-01T00:00:00"/>
    <x v="12"/>
    <d v="2018-05-01T00:00:00"/>
    <n v="8797.2900000000009"/>
    <n v="826.94"/>
  </r>
  <r>
    <s v="E"/>
    <s v="R"/>
    <s v="ON"/>
    <d v="2018-11-01T00:00:00"/>
    <x v="1"/>
    <d v="2018-05-01T00:00:00"/>
    <n v="47.31"/>
    <n v="-3.35"/>
  </r>
  <r>
    <s v="E"/>
    <s v="R"/>
    <s v="ON"/>
    <d v="2018-11-01T00:00:00"/>
    <x v="8"/>
    <d v="2018-05-01T00:00:00"/>
    <n v="45.27"/>
    <n v="5.98"/>
  </r>
  <r>
    <s v="E"/>
    <s v="R"/>
    <s v="ON"/>
    <d v="2018-11-01T00:00:00"/>
    <x v="9"/>
    <d v="2018-05-01T00:00:00"/>
    <n v="2.04"/>
    <n v="0.27"/>
  </r>
  <r>
    <s v="E"/>
    <s v="R"/>
    <s v="ON"/>
    <d v="2018-11-01T00:00:00"/>
    <x v="0"/>
    <d v="2018-05-01T00:00:00"/>
    <n v="47.31"/>
    <n v="3.35"/>
  </r>
  <r>
    <s v="E"/>
    <s v="R"/>
    <s v="OFF"/>
    <d v="2018-11-01T00:00:00"/>
    <x v="1"/>
    <d v="2018-05-01T00:00:00"/>
    <n v="194.98"/>
    <n v="-6.82"/>
  </r>
  <r>
    <s v="E"/>
    <s v="R"/>
    <s v="OFF"/>
    <d v="2018-11-01T00:00:00"/>
    <x v="10"/>
    <d v="2018-05-01T00:00:00"/>
    <n v="186.57"/>
    <n v="12.13"/>
  </r>
  <r>
    <s v="E"/>
    <s v="R"/>
    <s v="OFF"/>
    <d v="2018-11-01T00:00:00"/>
    <x v="11"/>
    <d v="2018-05-01T00:00:00"/>
    <n v="8.41"/>
    <n v="0.55000000000000004"/>
  </r>
  <r>
    <s v="E"/>
    <s v="R"/>
    <s v="OFF"/>
    <d v="2018-11-01T00:00:00"/>
    <x v="0"/>
    <d v="2018-05-01T00:00:00"/>
    <n v="194.98"/>
    <n v="6.82"/>
  </r>
  <r>
    <s v="E"/>
    <s v="R"/>
    <s v="MID"/>
    <d v="2018-11-01T00:00:00"/>
    <x v="0"/>
    <d v="2018-05-01T00:00:00"/>
    <n v="44.05"/>
    <n v="2.29"/>
  </r>
  <r>
    <s v="E"/>
    <s v="R"/>
    <s v="MID"/>
    <d v="2018-11-01T00:00:00"/>
    <x v="13"/>
    <d v="2018-05-01T00:00:00"/>
    <n v="1.9"/>
    <n v="0.18"/>
  </r>
  <r>
    <s v="E"/>
    <s v="R"/>
    <s v="MID"/>
    <d v="2018-11-01T00:00:00"/>
    <x v="12"/>
    <d v="2018-05-01T00:00:00"/>
    <n v="42.15"/>
    <n v="3.96"/>
  </r>
  <r>
    <s v="E"/>
    <s v="R"/>
    <s v="MID"/>
    <d v="2018-11-01T00:00:00"/>
    <x v="1"/>
    <d v="2018-05-01T00:00:00"/>
    <n v="44.05"/>
    <n v="-2.29"/>
  </r>
  <r>
    <s v="E"/>
    <s v="R"/>
    <s v="ON"/>
    <d v="2018-11-01T00:00:00"/>
    <x v="0"/>
    <d v="2018-05-01T00:00:00"/>
    <n v="73834"/>
    <n v="5242.54"/>
  </r>
  <r>
    <s v="E"/>
    <s v="R"/>
    <s v="OFF"/>
    <d v="2018-11-01T00:00:00"/>
    <x v="1"/>
    <d v="2018-05-01T00:00:00"/>
    <n v="298249.37"/>
    <n v="-10441.370000000001"/>
  </r>
  <r>
    <s v="E"/>
    <s v="R"/>
    <s v="OFF"/>
    <d v="2018-11-01T00:00:00"/>
    <x v="10"/>
    <d v="2018-05-01T00:00:00"/>
    <n v="285378.78999999998"/>
    <n v="18552.27"/>
  </r>
  <r>
    <s v="E"/>
    <s v="R"/>
    <s v="OFF"/>
    <d v="2018-11-01T00:00:00"/>
    <x v="11"/>
    <d v="2018-05-01T00:00:00"/>
    <n v="12870.58"/>
    <n v="836.66"/>
  </r>
  <r>
    <s v="E"/>
    <s v="R"/>
    <s v="OFF"/>
    <d v="2018-11-01T00:00:00"/>
    <x v="0"/>
    <d v="2018-05-01T00:00:00"/>
    <n v="298249.37"/>
    <n v="10441.370000000001"/>
  </r>
  <r>
    <s v="E"/>
    <s v="R"/>
    <s v="MID"/>
    <d v="2018-11-01T00:00:00"/>
    <x v="1"/>
    <d v="2018-05-01T00:00:00"/>
    <n v="77258.289999999994"/>
    <n v="-4017.56"/>
  </r>
  <r>
    <s v="E"/>
    <s v="R"/>
    <s v="MID"/>
    <d v="2018-11-01T00:00:00"/>
    <x v="12"/>
    <d v="2018-05-01T00:00:00"/>
    <n v="73924.429999999993"/>
    <n v="6948.83"/>
  </r>
  <r>
    <s v="E"/>
    <s v="R"/>
    <s v="MID"/>
    <d v="2018-11-01T00:00:00"/>
    <x v="13"/>
    <d v="2018-05-01T00:00:00"/>
    <n v="3333.86"/>
    <n v="313.25"/>
  </r>
  <r>
    <s v="E"/>
    <s v="R"/>
    <s v="ON"/>
    <d v="2018-11-01T00:00:00"/>
    <x v="1"/>
    <d v="2018-05-01T00:00:00"/>
    <n v="141632.69"/>
    <n v="-10056.08"/>
  </r>
  <r>
    <s v="E"/>
    <s v="R"/>
    <s v="ON"/>
    <d v="2018-11-01T00:00:00"/>
    <x v="8"/>
    <d v="2018-05-01T00:00:00"/>
    <n v="135520.79"/>
    <n v="17888.72"/>
  </r>
  <r>
    <s v="E"/>
    <s v="R"/>
    <s v="ON"/>
    <d v="2018-11-01T00:00:00"/>
    <x v="9"/>
    <d v="2018-05-01T00:00:00"/>
    <n v="6111.9"/>
    <n v="806.85"/>
  </r>
  <r>
    <s v="E"/>
    <s v="R"/>
    <s v="ON"/>
    <d v="2018-11-01T00:00:00"/>
    <x v="0"/>
    <d v="2018-05-01T00:00:00"/>
    <n v="141632.69"/>
    <n v="10056.08"/>
  </r>
  <r>
    <s v="E"/>
    <s v="R"/>
    <s v="OFF"/>
    <d v="2018-11-01T00:00:00"/>
    <x v="1"/>
    <d v="2018-05-01T00:00:00"/>
    <n v="530638.48"/>
    <n v="-18574.07"/>
  </r>
  <r>
    <s v="E"/>
    <s v="R"/>
    <s v="OFF"/>
    <d v="2018-11-01T00:00:00"/>
    <x v="10"/>
    <d v="2018-05-01T00:00:00"/>
    <n v="507739.54"/>
    <n v="33004.69"/>
  </r>
  <r>
    <s v="E"/>
    <s v="R"/>
    <s v="OFF"/>
    <d v="2018-11-01T00:00:00"/>
    <x v="11"/>
    <d v="2018-05-01T00:00:00"/>
    <n v="22898.94"/>
    <n v="1488.53"/>
  </r>
  <r>
    <s v="E"/>
    <s v="R"/>
    <s v="OFF"/>
    <d v="2018-11-01T00:00:00"/>
    <x v="0"/>
    <d v="2018-05-01T00:00:00"/>
    <n v="530638.48"/>
    <n v="18574.07"/>
  </r>
  <r>
    <s v="E"/>
    <s v="R"/>
    <s v="MID"/>
    <d v="2018-11-01T00:00:00"/>
    <x v="1"/>
    <d v="2018-05-01T00:00:00"/>
    <n v="160998.94"/>
    <n v="-8372.23"/>
  </r>
  <r>
    <s v="E"/>
    <s v="R"/>
    <s v="MID"/>
    <d v="2018-11-01T00:00:00"/>
    <x v="12"/>
    <d v="2018-05-01T00:00:00"/>
    <n v="154051.41"/>
    <n v="14480.86"/>
  </r>
  <r>
    <s v="E"/>
    <s v="R"/>
    <s v="MID"/>
    <d v="2018-11-01T00:00:00"/>
    <x v="13"/>
    <d v="2018-05-01T00:00:00"/>
    <n v="6947.53"/>
    <n v="653.20000000000005"/>
  </r>
  <r>
    <s v="E"/>
    <s v="R"/>
    <s v="MID"/>
    <d v="2018-11-01T00:00:00"/>
    <x v="0"/>
    <d v="2018-05-01T00:00:00"/>
    <n v="160998.94"/>
    <n v="8372.23"/>
  </r>
  <r>
    <s v="E"/>
    <s v="R"/>
    <s v="ON"/>
    <d v="2018-11-01T00:00:00"/>
    <x v="1"/>
    <d v="2018-05-01T00:00:00"/>
    <n v="29807.46"/>
    <n v="-2116.4699999999998"/>
  </r>
  <r>
    <s v="E"/>
    <s v="R"/>
    <s v="ON"/>
    <d v="2018-11-01T00:00:00"/>
    <x v="8"/>
    <d v="2018-05-01T00:00:00"/>
    <n v="28521.21"/>
    <n v="3764.78"/>
  </r>
  <r>
    <s v="E"/>
    <s v="R"/>
    <s v="ON"/>
    <d v="2018-11-01T00:00:00"/>
    <x v="9"/>
    <d v="2018-05-01T00:00:00"/>
    <n v="1286.25"/>
    <n v="169.73"/>
  </r>
  <r>
    <s v="E"/>
    <s v="R"/>
    <s v="ON"/>
    <d v="2018-11-01T00:00:00"/>
    <x v="0"/>
    <d v="2018-05-01T00:00:00"/>
    <n v="29807.46"/>
    <n v="2116.4699999999998"/>
  </r>
  <r>
    <s v="E"/>
    <s v="R"/>
    <s v="OFF"/>
    <d v="2018-11-01T00:00:00"/>
    <x v="1"/>
    <d v="2018-05-01T00:00:00"/>
    <n v="98699.04"/>
    <n v="-3455.38"/>
  </r>
  <r>
    <s v="E"/>
    <s v="R"/>
    <s v="OFF"/>
    <d v="2018-11-01T00:00:00"/>
    <x v="10"/>
    <d v="2018-05-01T00:00:00"/>
    <n v="94439.86"/>
    <n v="6139.43"/>
  </r>
  <r>
    <s v="E"/>
    <s v="R"/>
    <s v="OFF"/>
    <d v="2018-11-01T00:00:00"/>
    <x v="11"/>
    <d v="2018-05-01T00:00:00"/>
    <n v="4259.18"/>
    <n v="276.83"/>
  </r>
  <r>
    <s v="E"/>
    <s v="R"/>
    <s v="OFF"/>
    <d v="2018-11-01T00:00:00"/>
    <x v="0"/>
    <d v="2018-05-01T00:00:00"/>
    <n v="98699.04"/>
    <n v="3455.38"/>
  </r>
  <r>
    <s v="E"/>
    <s v="R"/>
    <s v="MID"/>
    <d v="2018-11-01T00:00:00"/>
    <x v="1"/>
    <d v="2018-05-01T00:00:00"/>
    <n v="31054.21"/>
    <n v="-1614.85"/>
  </r>
  <r>
    <s v="E"/>
    <s v="R"/>
    <s v="MID"/>
    <d v="2018-11-01T00:00:00"/>
    <x v="12"/>
    <d v="2018-05-01T00:00:00"/>
    <n v="29714.11"/>
    <n v="2793.09"/>
  </r>
  <r>
    <s v="E"/>
    <s v="R"/>
    <s v="MID"/>
    <d v="2018-11-01T00:00:00"/>
    <x v="13"/>
    <d v="2018-05-01T00:00:00"/>
    <n v="1340.1"/>
    <n v="125.97"/>
  </r>
  <r>
    <s v="E"/>
    <s v="R"/>
    <s v="MID"/>
    <d v="2018-11-01T00:00:00"/>
    <x v="0"/>
    <d v="2018-05-01T00:00:00"/>
    <n v="31054.21"/>
    <n v="1614.85"/>
  </r>
  <r>
    <s v="E"/>
    <s v="C"/>
    <s v="ON"/>
    <d v="2018-10-01T00:00:00"/>
    <x v="1"/>
    <d v="2018-05-01T00:00:00"/>
    <n v="2897.26"/>
    <n v="-205.72"/>
  </r>
  <r>
    <s v="E"/>
    <s v="C"/>
    <s v="ON"/>
    <d v="2018-10-01T00:00:00"/>
    <x v="8"/>
    <d v="2018-05-01T00:00:00"/>
    <n v="2772.24"/>
    <n v="365.94"/>
  </r>
  <r>
    <s v="E"/>
    <s v="C"/>
    <s v="ON"/>
    <d v="2018-10-01T00:00:00"/>
    <x v="9"/>
    <d v="2018-05-01T00:00:00"/>
    <n v="125.02"/>
    <n v="16.5"/>
  </r>
  <r>
    <s v="E"/>
    <s v="C"/>
    <s v="ON"/>
    <d v="2018-10-01T00:00:00"/>
    <x v="0"/>
    <d v="2018-05-01T00:00:00"/>
    <n v="2897.26"/>
    <n v="205.72"/>
  </r>
  <r>
    <s v="E"/>
    <s v="C"/>
    <s v="OFF"/>
    <d v="2018-10-01T00:00:00"/>
    <x v="1"/>
    <d v="2018-05-01T00:00:00"/>
    <n v="3888.13"/>
    <n v="-136.08000000000001"/>
  </r>
  <r>
    <s v="E"/>
    <s v="C"/>
    <s v="OFF"/>
    <d v="2018-10-01T00:00:00"/>
    <x v="10"/>
    <d v="2018-05-01T00:00:00"/>
    <n v="3720.34"/>
    <n v="241.81"/>
  </r>
  <r>
    <s v="E"/>
    <s v="C"/>
    <s v="OFF"/>
    <d v="2018-10-01T00:00:00"/>
    <x v="11"/>
    <d v="2018-05-01T00:00:00"/>
    <n v="167.79"/>
    <n v="10.9"/>
  </r>
  <r>
    <s v="E"/>
    <s v="C"/>
    <s v="OFF"/>
    <d v="2018-10-01T00:00:00"/>
    <x v="0"/>
    <d v="2018-05-01T00:00:00"/>
    <n v="3888.13"/>
    <n v="136.08000000000001"/>
  </r>
  <r>
    <s v="E"/>
    <s v="R"/>
    <s v="MID"/>
    <d v="2018-10-01T00:00:00"/>
    <x v="12"/>
    <d v="2018-05-01T00:00:00"/>
    <n v="257.55"/>
    <n v="24.21"/>
  </r>
  <r>
    <s v="E"/>
    <s v="R"/>
    <s v="MID"/>
    <d v="2018-10-01T00:00:00"/>
    <x v="13"/>
    <d v="2018-05-01T00:00:00"/>
    <n v="11.62"/>
    <n v="1.0900000000000001"/>
  </r>
  <r>
    <s v="E"/>
    <s v="R"/>
    <s v="MID"/>
    <d v="2018-10-01T00:00:00"/>
    <x v="0"/>
    <d v="2018-05-01T00:00:00"/>
    <n v="269.17"/>
    <n v="13.99"/>
  </r>
  <r>
    <s v="E"/>
    <s v="R"/>
    <s v="ON"/>
    <d v="2018-10-01T00:00:00"/>
    <x v="1"/>
    <d v="2018-05-01T00:00:00"/>
    <n v="20029.580000000002"/>
    <n v="-1422.1"/>
  </r>
  <r>
    <s v="E"/>
    <s v="R"/>
    <s v="ON"/>
    <d v="2018-10-01T00:00:00"/>
    <x v="8"/>
    <d v="2018-05-01T00:00:00"/>
    <n v="19165.25"/>
    <n v="2529.75"/>
  </r>
  <r>
    <s v="E"/>
    <s v="R"/>
    <s v="ON"/>
    <d v="2018-10-01T00:00:00"/>
    <x v="9"/>
    <d v="2018-05-01T00:00:00"/>
    <n v="864.33"/>
    <n v="114.06"/>
  </r>
  <r>
    <s v="E"/>
    <s v="R"/>
    <s v="ON"/>
    <d v="2018-10-01T00:00:00"/>
    <x v="0"/>
    <d v="2018-05-01T00:00:00"/>
    <n v="20029.580000000002"/>
    <n v="1422.1"/>
  </r>
  <r>
    <s v="E"/>
    <s v="R"/>
    <s v="OFF"/>
    <d v="2018-10-01T00:00:00"/>
    <x v="1"/>
    <d v="2018-05-01T00:00:00"/>
    <n v="77804.179999999993"/>
    <n v="-2723.16"/>
  </r>
  <r>
    <s v="E"/>
    <s v="R"/>
    <s v="OFF"/>
    <d v="2018-10-01T00:00:00"/>
    <x v="10"/>
    <d v="2018-05-01T00:00:00"/>
    <n v="74446.66"/>
    <n v="4839.0200000000004"/>
  </r>
  <r>
    <s v="E"/>
    <s v="R"/>
    <s v="OFF"/>
    <d v="2018-10-01T00:00:00"/>
    <x v="11"/>
    <d v="2018-05-01T00:00:00"/>
    <n v="3357.52"/>
    <n v="218.28"/>
  </r>
  <r>
    <s v="E"/>
    <s v="R"/>
    <s v="OFF"/>
    <d v="2018-10-01T00:00:00"/>
    <x v="0"/>
    <d v="2018-05-01T00:00:00"/>
    <n v="77804.179999999993"/>
    <n v="2723.16"/>
  </r>
  <r>
    <s v="E"/>
    <s v="R"/>
    <s v="MID"/>
    <d v="2018-10-01T00:00:00"/>
    <x v="1"/>
    <d v="2018-05-01T00:00:00"/>
    <n v="20577.48"/>
    <n v="-1070.04"/>
  </r>
  <r>
    <s v="E"/>
    <s v="R"/>
    <s v="MID"/>
    <d v="2018-10-01T00:00:00"/>
    <x v="12"/>
    <d v="2018-05-01T00:00:00"/>
    <n v="19689.46"/>
    <n v="1850.88"/>
  </r>
  <r>
    <s v="E"/>
    <s v="R"/>
    <s v="MID"/>
    <d v="2018-10-01T00:00:00"/>
    <x v="13"/>
    <d v="2018-05-01T00:00:00"/>
    <n v="888.02"/>
    <n v="83.43"/>
  </r>
  <r>
    <s v="E"/>
    <s v="R"/>
    <s v="MID"/>
    <d v="2018-10-01T00:00:00"/>
    <x v="0"/>
    <d v="2018-05-01T00:00:00"/>
    <n v="20577.48"/>
    <n v="1070.04"/>
  </r>
  <r>
    <s v="E"/>
    <s v="C"/>
    <s v="ON"/>
    <d v="2018-10-01T00:00:00"/>
    <x v="1"/>
    <d v="2018-05-01T00:00:00"/>
    <n v="6401.01"/>
    <n v="-454.51"/>
  </r>
  <r>
    <s v="E"/>
    <s v="C"/>
    <s v="ON"/>
    <d v="2018-10-01T00:00:00"/>
    <x v="8"/>
    <d v="2018-05-01T00:00:00"/>
    <n v="6124.78"/>
    <n v="808.48"/>
  </r>
  <r>
    <s v="E"/>
    <s v="C"/>
    <s v="ON"/>
    <d v="2018-10-01T00:00:00"/>
    <x v="9"/>
    <d v="2018-05-01T00:00:00"/>
    <n v="276.23"/>
    <n v="36.46"/>
  </r>
  <r>
    <s v="E"/>
    <s v="C"/>
    <s v="ON"/>
    <d v="2018-10-01T00:00:00"/>
    <x v="0"/>
    <d v="2018-05-01T00:00:00"/>
    <n v="6401.01"/>
    <n v="454.51"/>
  </r>
  <r>
    <s v="E"/>
    <s v="C"/>
    <s v="OFF"/>
    <d v="2018-10-01T00:00:00"/>
    <x v="1"/>
    <d v="2018-05-01T00:00:00"/>
    <n v="22192.75"/>
    <n v="-776.76"/>
  </r>
  <r>
    <s v="E"/>
    <s v="C"/>
    <s v="OFF"/>
    <d v="2018-10-01T00:00:00"/>
    <x v="10"/>
    <d v="2018-05-01T00:00:00"/>
    <n v="21235.03"/>
    <n v="1380.27"/>
  </r>
  <r>
    <s v="E"/>
    <s v="C"/>
    <s v="OFF"/>
    <d v="2018-10-01T00:00:00"/>
    <x v="11"/>
    <d v="2018-05-01T00:00:00"/>
    <n v="957.72"/>
    <n v="62.26"/>
  </r>
  <r>
    <s v="E"/>
    <s v="C"/>
    <s v="OFF"/>
    <d v="2018-10-01T00:00:00"/>
    <x v="0"/>
    <d v="2018-05-01T00:00:00"/>
    <n v="22192.75"/>
    <n v="776.76"/>
  </r>
  <r>
    <s v="E"/>
    <s v="C"/>
    <s v="MID"/>
    <d v="2018-10-01T00:00:00"/>
    <x v="1"/>
    <d v="2018-05-01T00:00:00"/>
    <n v="6017.25"/>
    <n v="-312.91000000000003"/>
  </r>
  <r>
    <s v="E"/>
    <s v="C"/>
    <s v="MID"/>
    <d v="2018-10-01T00:00:00"/>
    <x v="12"/>
    <d v="2018-05-01T00:00:00"/>
    <n v="5757.6"/>
    <n v="541.23"/>
  </r>
  <r>
    <s v="E"/>
    <s v="C"/>
    <s v="MID"/>
    <d v="2018-10-01T00:00:00"/>
    <x v="13"/>
    <d v="2018-05-01T00:00:00"/>
    <n v="259.64999999999998"/>
    <n v="24.41"/>
  </r>
  <r>
    <s v="E"/>
    <s v="C"/>
    <s v="MID"/>
    <d v="2018-10-01T00:00:00"/>
    <x v="0"/>
    <d v="2018-05-01T00:00:00"/>
    <n v="6017.25"/>
    <n v="312.91000000000003"/>
  </r>
  <r>
    <s v="E"/>
    <s v="R"/>
    <s v="ON"/>
    <d v="2018-08-01T00:00:00"/>
    <x v="1"/>
    <d v="2018-05-01T00:00:00"/>
    <n v="112707.84"/>
    <n v="-8002.12"/>
  </r>
  <r>
    <s v="E"/>
    <s v="R"/>
    <s v="ON"/>
    <d v="2018-08-01T00:00:00"/>
    <x v="8"/>
    <d v="2018-05-01T00:00:00"/>
    <n v="107844.07"/>
    <n v="14235.41"/>
  </r>
  <r>
    <s v="E"/>
    <s v="R"/>
    <s v="ON"/>
    <d v="2018-08-01T00:00:00"/>
    <x v="9"/>
    <d v="2018-05-01T00:00:00"/>
    <n v="4863.7700000000004"/>
    <n v="641.98"/>
  </r>
  <r>
    <s v="E"/>
    <s v="R"/>
    <s v="ON"/>
    <d v="2018-08-01T00:00:00"/>
    <x v="0"/>
    <d v="2018-05-01T00:00:00"/>
    <n v="112707.84"/>
    <n v="8002.12"/>
  </r>
  <r>
    <s v="E"/>
    <s v="R"/>
    <s v="OFF"/>
    <d v="2018-08-01T00:00:00"/>
    <x v="1"/>
    <d v="2018-05-01T00:00:00"/>
    <n v="368765.95"/>
    <n v="-12906.85"/>
  </r>
  <r>
    <s v="E"/>
    <s v="R"/>
    <s v="OFF"/>
    <d v="2018-08-01T00:00:00"/>
    <x v="10"/>
    <d v="2018-05-01T00:00:00"/>
    <n v="352852.38"/>
    <n v="22935.52"/>
  </r>
  <r>
    <s v="E"/>
    <s v="R"/>
    <s v="OFF"/>
    <d v="2018-08-01T00:00:00"/>
    <x v="11"/>
    <d v="2018-05-01T00:00:00"/>
    <n v="15913.57"/>
    <n v="1034.32"/>
  </r>
  <r>
    <s v="E"/>
    <s v="R"/>
    <s v="OFF"/>
    <d v="2018-08-01T00:00:00"/>
    <x v="0"/>
    <d v="2018-05-01T00:00:00"/>
    <n v="368765.95"/>
    <n v="12906.85"/>
  </r>
  <r>
    <s v="E"/>
    <s v="R"/>
    <s v="MID"/>
    <d v="2018-08-01T00:00:00"/>
    <x v="1"/>
    <d v="2018-05-01T00:00:00"/>
    <n v="106143.31"/>
    <n v="-5519.35"/>
  </r>
  <r>
    <s v="E"/>
    <s v="C"/>
    <s v="MID"/>
    <d v="2018-12-01T00:00:00"/>
    <x v="0"/>
    <d v="2018-11-01T00:00:00"/>
    <n v="29885.119999999999"/>
    <n v="1554.04"/>
  </r>
  <r>
    <s v="E"/>
    <s v="C"/>
    <s v="ON"/>
    <d v="2018-12-01T00:00:00"/>
    <x v="1"/>
    <d v="2018-11-01T00:00:00"/>
    <n v="104.9"/>
    <n v="-7.45"/>
  </r>
  <r>
    <s v="E"/>
    <s v="C"/>
    <s v="ON"/>
    <d v="2018-12-01T00:00:00"/>
    <x v="2"/>
    <d v="2018-11-01T00:00:00"/>
    <n v="100.37"/>
    <n v="13.25"/>
  </r>
  <r>
    <s v="E"/>
    <s v="C"/>
    <s v="ON"/>
    <d v="2018-12-01T00:00:00"/>
    <x v="3"/>
    <d v="2018-11-01T00:00:00"/>
    <n v="4.53"/>
    <n v="0.6"/>
  </r>
  <r>
    <s v="E"/>
    <s v="C"/>
    <s v="ON"/>
    <d v="2018-12-01T00:00:00"/>
    <x v="0"/>
    <d v="2018-11-01T00:00:00"/>
    <n v="104.9"/>
    <n v="7.45"/>
  </r>
  <r>
    <s v="E"/>
    <s v="C"/>
    <s v="OFF"/>
    <d v="2018-12-01T00:00:00"/>
    <x v="7"/>
    <d v="2018-11-01T00:00:00"/>
    <n v="46.39"/>
    <n v="3.02"/>
  </r>
  <r>
    <s v="E"/>
    <s v="C"/>
    <s v="OFF"/>
    <d v="2018-12-01T00:00:00"/>
    <x v="0"/>
    <d v="2018-11-01T00:00:00"/>
    <n v="1075.05"/>
    <n v="37.619999999999997"/>
  </r>
  <r>
    <s v="E"/>
    <s v="C"/>
    <s v="OFF"/>
    <d v="2018-12-01T00:00:00"/>
    <x v="1"/>
    <d v="2018-11-01T00:00:00"/>
    <n v="1075.05"/>
    <n v="-37.619999999999997"/>
  </r>
  <r>
    <s v="E"/>
    <s v="C"/>
    <s v="OFF"/>
    <d v="2018-12-01T00:00:00"/>
    <x v="6"/>
    <d v="2018-11-01T00:00:00"/>
    <n v="1028.6600000000001"/>
    <n v="66.86"/>
  </r>
  <r>
    <s v="E"/>
    <s v="C"/>
    <s v="MID"/>
    <d v="2018-12-01T00:00:00"/>
    <x v="1"/>
    <d v="2018-11-01T00:00:00"/>
    <n v="2.06"/>
    <n v="-0.1"/>
  </r>
  <r>
    <s v="E"/>
    <s v="C"/>
    <s v="MID"/>
    <d v="2018-12-01T00:00:00"/>
    <x v="4"/>
    <d v="2018-11-01T00:00:00"/>
    <n v="1.97"/>
    <n v="0.19"/>
  </r>
  <r>
    <s v="E"/>
    <s v="C"/>
    <s v="MID"/>
    <d v="2018-12-01T00:00:00"/>
    <x v="5"/>
    <d v="2018-11-01T00:00:00"/>
    <n v="0.09"/>
    <n v="0.01"/>
  </r>
  <r>
    <s v="E"/>
    <s v="C"/>
    <s v="MID"/>
    <d v="2018-12-01T00:00:00"/>
    <x v="0"/>
    <d v="2018-11-01T00:00:00"/>
    <n v="2.06"/>
    <n v="0.1"/>
  </r>
  <r>
    <s v="E"/>
    <s v="R"/>
    <s v="ON"/>
    <d v="2018-12-01T00:00:00"/>
    <x v="1"/>
    <d v="2018-11-01T00:00:00"/>
    <n v="244.62"/>
    <n v="-17.37"/>
  </r>
  <r>
    <s v="E"/>
    <s v="R"/>
    <s v="ON"/>
    <d v="2018-12-01T00:00:00"/>
    <x v="2"/>
    <d v="2018-11-01T00:00:00"/>
    <n v="234.06"/>
    <n v="30.9"/>
  </r>
  <r>
    <s v="E"/>
    <s v="R"/>
    <s v="ON"/>
    <d v="2018-12-01T00:00:00"/>
    <x v="3"/>
    <d v="2018-11-01T00:00:00"/>
    <n v="10.56"/>
    <n v="1.39"/>
  </r>
  <r>
    <s v="E"/>
    <s v="R"/>
    <s v="ON"/>
    <d v="2018-12-01T00:00:00"/>
    <x v="0"/>
    <d v="2018-11-01T00:00:00"/>
    <n v="244.62"/>
    <n v="17.37"/>
  </r>
  <r>
    <s v="E"/>
    <s v="R"/>
    <s v="OFF"/>
    <d v="2018-12-01T00:00:00"/>
    <x v="1"/>
    <d v="2018-11-01T00:00:00"/>
    <n v="732.82"/>
    <n v="-25.65"/>
  </r>
  <r>
    <s v="E"/>
    <s v="R"/>
    <s v="OFF"/>
    <d v="2018-12-01T00:00:00"/>
    <x v="6"/>
    <d v="2018-11-01T00:00:00"/>
    <n v="701.2"/>
    <n v="45.58"/>
  </r>
  <r>
    <s v="E"/>
    <s v="R"/>
    <s v="OFF"/>
    <d v="2018-12-01T00:00:00"/>
    <x v="7"/>
    <d v="2018-11-01T00:00:00"/>
    <n v="31.62"/>
    <n v="2.06"/>
  </r>
  <r>
    <s v="E"/>
    <s v="R"/>
    <s v="OFF"/>
    <d v="2018-12-01T00:00:00"/>
    <x v="0"/>
    <d v="2018-11-01T00:00:00"/>
    <n v="732.82"/>
    <n v="25.65"/>
  </r>
  <r>
    <s v="E"/>
    <s v="R"/>
    <s v="MID"/>
    <d v="2018-12-01T00:00:00"/>
    <x v="1"/>
    <d v="2018-11-01T00:00:00"/>
    <n v="235.93"/>
    <n v="-12.27"/>
  </r>
  <r>
    <s v="E"/>
    <s v="R"/>
    <s v="MID"/>
    <d v="2018-12-01T00:00:00"/>
    <x v="4"/>
    <d v="2018-11-01T00:00:00"/>
    <n v="225.75"/>
    <n v="21.22"/>
  </r>
  <r>
    <s v="E"/>
    <s v="R"/>
    <s v="MID"/>
    <d v="2018-12-01T00:00:00"/>
    <x v="5"/>
    <d v="2018-11-01T00:00:00"/>
    <n v="10.18"/>
    <n v="0.96"/>
  </r>
  <r>
    <s v="E"/>
    <s v="R"/>
    <s v="MID"/>
    <d v="2018-12-01T00:00:00"/>
    <x v="0"/>
    <d v="2018-11-01T00:00:00"/>
    <n v="235.93"/>
    <n v="12.27"/>
  </r>
  <r>
    <s v="E"/>
    <s v="C"/>
    <s v="ON"/>
    <d v="2018-12-01T00:00:00"/>
    <x v="1"/>
    <d v="2018-11-01T00:00:00"/>
    <n v="6363.51"/>
    <n v="-451.82"/>
  </r>
  <r>
    <s v="E"/>
    <s v="C"/>
    <s v="ON"/>
    <d v="2018-12-01T00:00:00"/>
    <x v="2"/>
    <d v="2018-11-01T00:00:00"/>
    <n v="6088.9"/>
    <n v="803.74"/>
  </r>
  <r>
    <s v="E"/>
    <s v="C"/>
    <s v="ON"/>
    <d v="2018-12-01T00:00:00"/>
    <x v="3"/>
    <d v="2018-11-01T00:00:00"/>
    <n v="274.61"/>
    <n v="36.25"/>
  </r>
  <r>
    <s v="E"/>
    <s v="C"/>
    <s v="ON"/>
    <d v="2018-12-01T00:00:00"/>
    <x v="0"/>
    <d v="2018-11-01T00:00:00"/>
    <n v="6363.51"/>
    <n v="451.82"/>
  </r>
  <r>
    <s v="E"/>
    <s v="C"/>
    <s v="OFF"/>
    <d v="2018-12-01T00:00:00"/>
    <x v="1"/>
    <d v="2018-11-01T00:00:00"/>
    <n v="20147.759999999998"/>
    <n v="-705.17"/>
  </r>
  <r>
    <s v="E"/>
    <s v="C"/>
    <s v="OFF"/>
    <d v="2018-12-01T00:00:00"/>
    <x v="6"/>
    <d v="2018-11-01T00:00:00"/>
    <n v="19278.3"/>
    <n v="1253.0999999999999"/>
  </r>
  <r>
    <s v="E"/>
    <s v="C"/>
    <s v="OFF"/>
    <d v="2018-12-01T00:00:00"/>
    <x v="7"/>
    <d v="2018-11-01T00:00:00"/>
    <n v="869.46"/>
    <n v="56.49"/>
  </r>
  <r>
    <s v="E"/>
    <s v="C"/>
    <s v="OFF"/>
    <d v="2018-12-01T00:00:00"/>
    <x v="0"/>
    <d v="2018-11-01T00:00:00"/>
    <n v="20147.759999999998"/>
    <n v="705.17"/>
  </r>
  <r>
    <s v="E"/>
    <s v="C"/>
    <s v="MID"/>
    <d v="2018-12-01T00:00:00"/>
    <x v="1"/>
    <d v="2018-11-01T00:00:00"/>
    <n v="6272.01"/>
    <n v="-326.17"/>
  </r>
  <r>
    <s v="E"/>
    <s v="C"/>
    <s v="MID"/>
    <d v="2018-12-01T00:00:00"/>
    <x v="4"/>
    <d v="2018-11-01T00:00:00"/>
    <n v="6001.34"/>
    <n v="564.11"/>
  </r>
  <r>
    <s v="E"/>
    <s v="C"/>
    <s v="MID"/>
    <d v="2018-12-01T00:00:00"/>
    <x v="5"/>
    <d v="2018-11-01T00:00:00"/>
    <n v="270.67"/>
    <n v="25.43"/>
  </r>
  <r>
    <s v="E"/>
    <s v="C"/>
    <s v="MID"/>
    <d v="2018-12-01T00:00:00"/>
    <x v="0"/>
    <d v="2018-11-01T00:00:00"/>
    <n v="6272.01"/>
    <n v="326.17"/>
  </r>
  <r>
    <s v="E"/>
    <s v="R"/>
    <s v="ON"/>
    <d v="2018-12-01T00:00:00"/>
    <x v="1"/>
    <d v="2018-11-01T00:00:00"/>
    <n v="75.77"/>
    <n v="-5.38"/>
  </r>
  <r>
    <s v="E"/>
    <s v="R"/>
    <s v="ON"/>
    <d v="2018-12-01T00:00:00"/>
    <x v="2"/>
    <d v="2018-11-01T00:00:00"/>
    <n v="72.5"/>
    <n v="9.57"/>
  </r>
  <r>
    <s v="E"/>
    <s v="R"/>
    <s v="ON"/>
    <d v="2018-12-01T00:00:00"/>
    <x v="3"/>
    <d v="2018-11-01T00:00:00"/>
    <n v="3.27"/>
    <n v="0.43"/>
  </r>
  <r>
    <s v="E"/>
    <s v="R"/>
    <s v="ON"/>
    <d v="2018-12-01T00:00:00"/>
    <x v="0"/>
    <d v="2018-11-01T00:00:00"/>
    <n v="75.77"/>
    <n v="5.38"/>
  </r>
  <r>
    <s v="E"/>
    <s v="R"/>
    <s v="OFF"/>
    <d v="2018-12-01T00:00:00"/>
    <x v="1"/>
    <d v="2018-11-01T00:00:00"/>
    <n v="423.9"/>
    <n v="-14.84"/>
  </r>
  <r>
    <s v="E"/>
    <s v="R"/>
    <s v="OFF"/>
    <d v="2018-12-01T00:00:00"/>
    <x v="6"/>
    <d v="2018-11-01T00:00:00"/>
    <n v="405.61"/>
    <n v="26.36"/>
  </r>
  <r>
    <s v="E"/>
    <s v="R"/>
    <s v="OFF"/>
    <d v="2018-12-01T00:00:00"/>
    <x v="7"/>
    <d v="2018-11-01T00:00:00"/>
    <n v="18.29"/>
    <n v="1.19"/>
  </r>
  <r>
    <s v="E"/>
    <s v="R"/>
    <s v="OFF"/>
    <d v="2018-12-01T00:00:00"/>
    <x v="0"/>
    <d v="2018-11-01T00:00:00"/>
    <n v="423.9"/>
    <n v="14.84"/>
  </r>
  <r>
    <s v="E"/>
    <s v="R"/>
    <s v="MID"/>
    <d v="2018-12-01T00:00:00"/>
    <x v="1"/>
    <d v="2018-11-01T00:00:00"/>
    <n v="99.17"/>
    <n v="-5.15"/>
  </r>
  <r>
    <s v="E"/>
    <s v="R"/>
    <s v="MID"/>
    <d v="2018-12-01T00:00:00"/>
    <x v="4"/>
    <d v="2018-11-01T00:00:00"/>
    <n v="94.89"/>
    <n v="8.92"/>
  </r>
  <r>
    <s v="E"/>
    <s v="R"/>
    <s v="MID"/>
    <d v="2018-12-01T00:00:00"/>
    <x v="5"/>
    <d v="2018-11-01T00:00:00"/>
    <n v="4.28"/>
    <n v="0.4"/>
  </r>
  <r>
    <s v="E"/>
    <s v="R"/>
    <s v="MID"/>
    <d v="2018-12-01T00:00:00"/>
    <x v="0"/>
    <d v="2018-11-01T00:00:00"/>
    <n v="99.17"/>
    <n v="5.15"/>
  </r>
  <r>
    <s v="E"/>
    <s v="C"/>
    <s v="ON"/>
    <d v="2018-07-01T00:00:00"/>
    <x v="1"/>
    <d v="2018-05-01T00:00:00"/>
    <n v="43501.62"/>
    <n v="-3088.61"/>
  </r>
  <r>
    <s v="E"/>
    <s v="C"/>
    <s v="ON"/>
    <d v="2018-07-01T00:00:00"/>
    <x v="8"/>
    <d v="2018-05-01T00:00:00"/>
    <n v="41624.370000000003"/>
    <n v="5494.42"/>
  </r>
  <r>
    <s v="E"/>
    <s v="C"/>
    <s v="ON"/>
    <d v="2018-07-01T00:00:00"/>
    <x v="9"/>
    <d v="2018-05-01T00:00:00"/>
    <n v="1877.25"/>
    <n v="247.85"/>
  </r>
  <r>
    <s v="E"/>
    <s v="C"/>
    <s v="ON"/>
    <d v="2018-07-01T00:00:00"/>
    <x v="0"/>
    <d v="2018-05-01T00:00:00"/>
    <n v="43501.62"/>
    <n v="3088.61"/>
  </r>
  <r>
    <s v="E"/>
    <s v="C"/>
    <s v="OFF"/>
    <d v="2018-07-01T00:00:00"/>
    <x v="1"/>
    <d v="2018-05-01T00:00:00"/>
    <n v="86109.25"/>
    <n v="-3013.88"/>
  </r>
  <r>
    <s v="E"/>
    <s v="C"/>
    <s v="OFF"/>
    <d v="2018-07-01T00:00:00"/>
    <x v="10"/>
    <d v="2018-05-01T00:00:00"/>
    <n v="82393.34"/>
    <n v="5355.58"/>
  </r>
  <r>
    <s v="E"/>
    <s v="C"/>
    <s v="OFF"/>
    <d v="2018-07-01T00:00:00"/>
    <x v="11"/>
    <d v="2018-05-01T00:00:00"/>
    <n v="3715.91"/>
    <n v="241.54"/>
  </r>
  <r>
    <s v="E"/>
    <s v="C"/>
    <s v="OFF"/>
    <d v="2018-07-01T00:00:00"/>
    <x v="0"/>
    <d v="2018-05-01T00:00:00"/>
    <n v="86109.25"/>
    <n v="3013.88"/>
  </r>
  <r>
    <s v="E"/>
    <s v="C"/>
    <s v="MID"/>
    <d v="2018-07-01T00:00:00"/>
    <x v="1"/>
    <d v="2018-05-01T00:00:00"/>
    <n v="35960.620000000003"/>
    <n v="-1869.92"/>
  </r>
  <r>
    <s v="E"/>
    <s v="C"/>
    <s v="MID"/>
    <d v="2018-07-01T00:00:00"/>
    <x v="12"/>
    <d v="2018-05-01T00:00:00"/>
    <n v="34408.81"/>
    <n v="3234.43"/>
  </r>
  <r>
    <s v="E"/>
    <s v="C"/>
    <s v="MID"/>
    <d v="2018-07-01T00:00:00"/>
    <x v="13"/>
    <d v="2018-05-01T00:00:00"/>
    <n v="1551.81"/>
    <n v="145.88"/>
  </r>
  <r>
    <s v="E"/>
    <s v="C"/>
    <s v="MID"/>
    <d v="2018-07-01T00:00:00"/>
    <x v="0"/>
    <d v="2018-05-01T00:00:00"/>
    <n v="35960.620000000003"/>
    <n v="1869.92"/>
  </r>
  <r>
    <s v="E"/>
    <s v="C"/>
    <s v="ON"/>
    <d v="2018-06-01T00:00:00"/>
    <x v="1"/>
    <d v="2018-05-01T00:00:00"/>
    <n v="18565.330000000002"/>
    <n v="-1318.19"/>
  </r>
  <r>
    <s v="E"/>
    <s v="C"/>
    <s v="ON"/>
    <d v="2018-06-01T00:00:00"/>
    <x v="8"/>
    <d v="2018-05-01T00:00:00"/>
    <n v="17764.18"/>
    <n v="2344.86"/>
  </r>
  <r>
    <s v="E"/>
    <s v="C"/>
    <s v="ON"/>
    <d v="2018-06-01T00:00:00"/>
    <x v="9"/>
    <d v="2018-05-01T00:00:00"/>
    <n v="801.15"/>
    <n v="105.77"/>
  </r>
  <r>
    <s v="E"/>
    <s v="C"/>
    <s v="ON"/>
    <d v="2018-06-01T00:00:00"/>
    <x v="0"/>
    <d v="2018-05-01T00:00:00"/>
    <n v="18565.330000000002"/>
    <n v="1318.19"/>
  </r>
  <r>
    <s v="E"/>
    <s v="C"/>
    <s v="ON"/>
    <d v="2018-06-01T00:00:00"/>
    <x v="1"/>
    <d v="2018-01-01T00:00:00"/>
    <n v="875.23"/>
    <n v="-46.36"/>
  </r>
  <r>
    <s v="E"/>
    <s v="C"/>
    <s v="ON"/>
    <d v="2018-06-01T00:00:00"/>
    <x v="0"/>
    <d v="2018-01-01T00:00:00"/>
    <n v="875.23"/>
    <n v="46.36"/>
  </r>
  <r>
    <s v="E"/>
    <s v="C"/>
    <s v="ON"/>
    <d v="2018-06-01T00:00:00"/>
    <x v="2"/>
    <d v="2018-01-01T00:00:00"/>
    <n v="837.44"/>
    <n v="110.52"/>
  </r>
  <r>
    <s v="E"/>
    <s v="C"/>
    <s v="ON"/>
    <d v="2018-06-01T00:00:00"/>
    <x v="3"/>
    <d v="2018-01-01T00:00:00"/>
    <n v="37.79"/>
    <n v="5"/>
  </r>
  <r>
    <s v="E"/>
    <s v="C"/>
    <s v="OFF"/>
    <d v="2018-06-01T00:00:00"/>
    <x v="0"/>
    <d v="2018-05-01T00:00:00"/>
    <n v="40936.769999999997"/>
    <n v="1432.76"/>
  </r>
  <r>
    <s v="E"/>
    <s v="C"/>
    <s v="OFF"/>
    <d v="2018-06-01T00:00:00"/>
    <x v="1"/>
    <d v="2018-05-01T00:00:00"/>
    <n v="40936.769999999997"/>
    <n v="-1432.76"/>
  </r>
  <r>
    <s v="E"/>
    <s v="C"/>
    <s v="OFF"/>
    <d v="2018-06-01T00:00:00"/>
    <x v="10"/>
    <d v="2018-05-01T00:00:00"/>
    <n v="39170.18"/>
    <n v="2546.0300000000002"/>
  </r>
  <r>
    <s v="E"/>
    <s v="C"/>
    <s v="OFF"/>
    <d v="2018-06-01T00:00:00"/>
    <x v="11"/>
    <d v="2018-05-01T00:00:00"/>
    <n v="1766.59"/>
    <n v="114.85"/>
  </r>
  <r>
    <s v="E"/>
    <s v="C"/>
    <s v="OFF"/>
    <d v="2018-06-01T00:00:00"/>
    <x v="0"/>
    <d v="2018-01-01T00:00:00"/>
    <n v="3652.2"/>
    <n v="94.86"/>
  </r>
  <r>
    <s v="E"/>
    <s v="C"/>
    <s v="OFF"/>
    <d v="2018-06-01T00:00:00"/>
    <x v="6"/>
    <d v="2018-01-01T00:00:00"/>
    <n v="3494.62"/>
    <n v="227.15"/>
  </r>
  <r>
    <s v="E"/>
    <s v="C"/>
    <s v="OFF"/>
    <d v="2018-06-01T00:00:00"/>
    <x v="7"/>
    <d v="2018-01-01T00:00:00"/>
    <n v="157.58000000000001"/>
    <n v="10.26"/>
  </r>
  <r>
    <s v="E"/>
    <s v="C"/>
    <s v="OFF"/>
    <d v="2018-06-01T00:00:00"/>
    <x v="1"/>
    <d v="2018-01-01T00:00:00"/>
    <n v="3652.2"/>
    <n v="-94.86"/>
  </r>
  <r>
    <s v="E"/>
    <s v="C"/>
    <s v="MID"/>
    <d v="2018-06-01T00:00:00"/>
    <x v="12"/>
    <d v="2018-05-01T00:00:00"/>
    <n v="14599.77"/>
    <n v="1372.36"/>
  </r>
  <r>
    <s v="E"/>
    <s v="C"/>
    <s v="MID"/>
    <d v="2018-06-01T00:00:00"/>
    <x v="13"/>
    <d v="2018-05-01T00:00:00"/>
    <n v="658.46"/>
    <n v="61.9"/>
  </r>
  <r>
    <s v="E"/>
    <s v="C"/>
    <s v="MID"/>
    <d v="2018-06-01T00:00:00"/>
    <x v="0"/>
    <d v="2018-05-01T00:00:00"/>
    <n v="15258.23"/>
    <n v="793.45"/>
  </r>
  <r>
    <s v="E"/>
    <s v="C"/>
    <s v="MID"/>
    <d v="2018-06-01T00:00:00"/>
    <x v="1"/>
    <d v="2018-05-01T00:00:00"/>
    <n v="15258.23"/>
    <n v="-793.45"/>
  </r>
  <r>
    <s v="E"/>
    <s v="C"/>
    <s v="MID"/>
    <d v="2018-06-01T00:00:00"/>
    <x v="4"/>
    <d v="2018-01-01T00:00:00"/>
    <n v="929.97"/>
    <n v="88.37"/>
  </r>
  <r>
    <s v="E"/>
    <s v="C"/>
    <s v="MID"/>
    <d v="2018-06-01T00:00:00"/>
    <x v="5"/>
    <d v="2018-01-01T00:00:00"/>
    <n v="41.97"/>
    <n v="4.01"/>
  </r>
  <r>
    <s v="E"/>
    <s v="C"/>
    <s v="MID"/>
    <d v="2018-06-01T00:00:00"/>
    <x v="1"/>
    <d v="2018-01-01T00:00:00"/>
    <n v="971.94"/>
    <n v="-36.840000000000003"/>
  </r>
  <r>
    <s v="E"/>
    <s v="C"/>
    <s v="MID"/>
    <d v="2018-06-01T00:00:00"/>
    <x v="0"/>
    <d v="2018-01-01T00:00:00"/>
    <n v="971.94"/>
    <n v="36.840000000000003"/>
  </r>
  <r>
    <s v="E"/>
    <s v="R"/>
    <s v="ON"/>
    <d v="2018-06-01T00:00:00"/>
    <x v="0"/>
    <d v="2018-05-01T00:00:00"/>
    <n v="44359.63"/>
    <n v="3149.7"/>
  </r>
  <r>
    <s v="E"/>
    <s v="R"/>
    <s v="ON"/>
    <d v="2018-06-01T00:00:00"/>
    <x v="1"/>
    <d v="2018-05-01T00:00:00"/>
    <n v="44359.63"/>
    <n v="-3149.7"/>
  </r>
  <r>
    <s v="E"/>
    <s v="R"/>
    <s v="ON"/>
    <d v="2018-06-01T00:00:00"/>
    <x v="8"/>
    <d v="2018-05-01T00:00:00"/>
    <n v="42445.279999999999"/>
    <n v="5602.81"/>
  </r>
  <r>
    <s v="E"/>
    <s v="C"/>
    <s v="MID"/>
    <d v="2018-07-01T00:00:00"/>
    <x v="13"/>
    <d v="2018-05-01T00:00:00"/>
    <n v="396.75"/>
    <n v="37.29"/>
  </r>
  <r>
    <s v="E"/>
    <s v="R"/>
    <s v="ON"/>
    <d v="2018-07-01T00:00:00"/>
    <x v="1"/>
    <d v="2018-05-01T00:00:00"/>
    <n v="43874.61"/>
    <n v="-3115.05"/>
  </r>
  <r>
    <s v="E"/>
    <s v="R"/>
    <s v="ON"/>
    <d v="2018-07-01T00:00:00"/>
    <x v="8"/>
    <d v="2018-05-01T00:00:00"/>
    <n v="41981.24"/>
    <n v="5541.49"/>
  </r>
  <r>
    <s v="E"/>
    <s v="R"/>
    <s v="ON"/>
    <d v="2018-07-01T00:00:00"/>
    <x v="9"/>
    <d v="2018-05-01T00:00:00"/>
    <n v="1893.37"/>
    <n v="249.92"/>
  </r>
  <r>
    <s v="E"/>
    <s v="R"/>
    <s v="ON"/>
    <d v="2018-07-01T00:00:00"/>
    <x v="0"/>
    <d v="2018-05-01T00:00:00"/>
    <n v="43874.61"/>
    <n v="3115.05"/>
  </r>
  <r>
    <s v="E"/>
    <s v="R"/>
    <s v="OFF"/>
    <d v="2018-07-01T00:00:00"/>
    <x v="1"/>
    <d v="2018-05-01T00:00:00"/>
    <n v="143383.29"/>
    <n v="-5018.33"/>
  </r>
  <r>
    <s v="E"/>
    <s v="R"/>
    <s v="OFF"/>
    <d v="2018-07-01T00:00:00"/>
    <x v="10"/>
    <d v="2018-05-01T00:00:00"/>
    <n v="137195.79"/>
    <n v="8917.73"/>
  </r>
  <r>
    <s v="E"/>
    <s v="R"/>
    <s v="OFF"/>
    <d v="2018-07-01T00:00:00"/>
    <x v="11"/>
    <d v="2018-05-01T00:00:00"/>
    <n v="6187.5"/>
    <n v="402.2"/>
  </r>
  <r>
    <s v="E"/>
    <s v="R"/>
    <s v="OFF"/>
    <d v="2018-07-01T00:00:00"/>
    <x v="0"/>
    <d v="2018-05-01T00:00:00"/>
    <n v="143383.29"/>
    <n v="5018.33"/>
  </r>
  <r>
    <s v="E"/>
    <s v="R"/>
    <s v="MID"/>
    <d v="2018-07-01T00:00:00"/>
    <x v="1"/>
    <d v="2018-05-01T00:00:00"/>
    <n v="44906.15"/>
    <n v="-2335.1799999999998"/>
  </r>
  <r>
    <s v="E"/>
    <s v="R"/>
    <s v="MID"/>
    <d v="2018-07-01T00:00:00"/>
    <x v="12"/>
    <d v="2018-05-01T00:00:00"/>
    <n v="42968.35"/>
    <n v="4039.06"/>
  </r>
  <r>
    <s v="E"/>
    <s v="R"/>
    <s v="MID"/>
    <d v="2018-07-01T00:00:00"/>
    <x v="13"/>
    <d v="2018-05-01T00:00:00"/>
    <n v="1937.8"/>
    <n v="182.24"/>
  </r>
  <r>
    <s v="E"/>
    <s v="R"/>
    <s v="MID"/>
    <d v="2018-07-01T00:00:00"/>
    <x v="0"/>
    <d v="2018-05-01T00:00:00"/>
    <n v="44906.15"/>
    <n v="2335.1799999999998"/>
  </r>
  <r>
    <s v="E"/>
    <s v="R"/>
    <s v="ON"/>
    <d v="2018-07-01T00:00:00"/>
    <x v="1"/>
    <d v="2018-05-01T00:00:00"/>
    <n v="44698.46"/>
    <n v="-3173.53"/>
  </r>
  <r>
    <s v="E"/>
    <s v="R"/>
    <s v="ON"/>
    <d v="2018-07-01T00:00:00"/>
    <x v="8"/>
    <d v="2018-05-01T00:00:00"/>
    <n v="42769.59"/>
    <n v="5645.56"/>
  </r>
  <r>
    <s v="E"/>
    <s v="R"/>
    <s v="ON"/>
    <d v="2018-07-01T00:00:00"/>
    <x v="9"/>
    <d v="2018-05-01T00:00:00"/>
    <n v="1928.87"/>
    <n v="254.58"/>
  </r>
  <r>
    <s v="E"/>
    <s v="R"/>
    <s v="ON"/>
    <d v="2018-07-01T00:00:00"/>
    <x v="0"/>
    <d v="2018-05-01T00:00:00"/>
    <n v="44698.46"/>
    <n v="3173.53"/>
  </r>
  <r>
    <s v="E"/>
    <s v="R"/>
    <s v="OFF"/>
    <d v="2018-07-01T00:00:00"/>
    <x v="1"/>
    <d v="2018-05-01T00:00:00"/>
    <n v="173864.32000000001"/>
    <n v="-6085.24"/>
  </r>
  <r>
    <s v="E"/>
    <s v="R"/>
    <s v="OFF"/>
    <d v="2018-07-01T00:00:00"/>
    <x v="10"/>
    <d v="2018-05-01T00:00:00"/>
    <n v="166361.38"/>
    <n v="10813.52"/>
  </r>
  <r>
    <s v="E"/>
    <s v="R"/>
    <s v="OFF"/>
    <d v="2018-07-01T00:00:00"/>
    <x v="11"/>
    <d v="2018-05-01T00:00:00"/>
    <n v="7502.94"/>
    <n v="487.74"/>
  </r>
  <r>
    <s v="E"/>
    <s v="R"/>
    <s v="OFF"/>
    <d v="2018-07-01T00:00:00"/>
    <x v="0"/>
    <d v="2018-05-01T00:00:00"/>
    <n v="173864.32000000001"/>
    <n v="6085.24"/>
  </r>
  <r>
    <s v="E"/>
    <s v="R"/>
    <s v="MID"/>
    <d v="2018-07-01T00:00:00"/>
    <x v="1"/>
    <d v="2018-05-01T00:00:00"/>
    <n v="41990.15"/>
    <n v="-2183.61"/>
  </r>
  <r>
    <s v="E"/>
    <s v="R"/>
    <s v="MID"/>
    <d v="2018-07-01T00:00:00"/>
    <x v="12"/>
    <d v="2018-05-01T00:00:00"/>
    <n v="40178.120000000003"/>
    <n v="3776.8"/>
  </r>
  <r>
    <s v="E"/>
    <s v="R"/>
    <s v="MID"/>
    <d v="2018-07-01T00:00:00"/>
    <x v="13"/>
    <d v="2018-05-01T00:00:00"/>
    <n v="1812.03"/>
    <n v="170.3"/>
  </r>
  <r>
    <s v="E"/>
    <s v="R"/>
    <s v="MID"/>
    <d v="2018-07-01T00:00:00"/>
    <x v="0"/>
    <d v="2018-05-01T00:00:00"/>
    <n v="41990.15"/>
    <n v="2183.61"/>
  </r>
  <r>
    <s v="E"/>
    <s v="R"/>
    <s v="ON"/>
    <d v="2018-07-01T00:00:00"/>
    <x v="1"/>
    <d v="2018-05-01T00:00:00"/>
    <n v="120994.63"/>
    <n v="-8590.67"/>
  </r>
  <r>
    <s v="E"/>
    <s v="R"/>
    <s v="ON"/>
    <d v="2018-07-01T00:00:00"/>
    <x v="8"/>
    <d v="2018-05-01T00:00:00"/>
    <n v="115773.3"/>
    <n v="15282.1"/>
  </r>
  <r>
    <s v="E"/>
    <s v="R"/>
    <s v="ON"/>
    <d v="2018-07-01T00:00:00"/>
    <x v="9"/>
    <d v="2018-05-01T00:00:00"/>
    <n v="5221.33"/>
    <n v="689.27"/>
  </r>
  <r>
    <s v="E"/>
    <s v="R"/>
    <s v="ON"/>
    <d v="2018-07-01T00:00:00"/>
    <x v="0"/>
    <d v="2018-05-01T00:00:00"/>
    <n v="120994.63"/>
    <n v="8590.67"/>
  </r>
  <r>
    <s v="E"/>
    <s v="R"/>
    <s v="OFF"/>
    <d v="2018-07-01T00:00:00"/>
    <x v="1"/>
    <d v="2018-05-01T00:00:00"/>
    <n v="412439.66"/>
    <n v="-14435.6"/>
  </r>
  <r>
    <s v="E"/>
    <s v="R"/>
    <s v="OFF"/>
    <d v="2018-07-01T00:00:00"/>
    <x v="10"/>
    <d v="2018-05-01T00:00:00"/>
    <n v="394641.45"/>
    <n v="25651.74"/>
  </r>
  <r>
    <s v="E"/>
    <s v="R"/>
    <s v="OFF"/>
    <d v="2018-07-01T00:00:00"/>
    <x v="11"/>
    <d v="2018-05-01T00:00:00"/>
    <n v="17798.21"/>
    <n v="1156.8800000000001"/>
  </r>
  <r>
    <s v="E"/>
    <s v="R"/>
    <s v="OFF"/>
    <d v="2018-07-01T00:00:00"/>
    <x v="0"/>
    <d v="2018-05-01T00:00:00"/>
    <n v="412439.66"/>
    <n v="14435.6"/>
  </r>
  <r>
    <s v="E"/>
    <s v="R"/>
    <s v="MID"/>
    <d v="2018-07-01T00:00:00"/>
    <x v="1"/>
    <d v="2018-05-01T00:00:00"/>
    <n v="121024.4"/>
    <n v="-6293.42"/>
  </r>
  <r>
    <s v="E"/>
    <s v="R"/>
    <s v="MID"/>
    <d v="2018-07-01T00:00:00"/>
    <x v="12"/>
    <d v="2018-05-01T00:00:00"/>
    <n v="115801.82"/>
    <n v="10885.38"/>
  </r>
  <r>
    <s v="E"/>
    <s v="R"/>
    <s v="MID"/>
    <d v="2018-07-01T00:00:00"/>
    <x v="13"/>
    <d v="2018-05-01T00:00:00"/>
    <n v="5222.58"/>
    <n v="490.82"/>
  </r>
  <r>
    <s v="E"/>
    <s v="R"/>
    <s v="MID"/>
    <d v="2018-07-01T00:00:00"/>
    <x v="0"/>
    <d v="2018-05-01T00:00:00"/>
    <n v="121024.4"/>
    <n v="6293.42"/>
  </r>
  <r>
    <s v="E"/>
    <s v="R"/>
    <s v="ON"/>
    <d v="2018-07-01T00:00:00"/>
    <x v="1"/>
    <d v="2018-05-01T00:00:00"/>
    <n v="57376.23"/>
    <n v="-4073.66"/>
  </r>
  <r>
    <s v="E"/>
    <s v="R"/>
    <s v="ON"/>
    <d v="2018-07-01T00:00:00"/>
    <x v="8"/>
    <d v="2018-05-01T00:00:00"/>
    <n v="54900.28"/>
    <n v="7246.84"/>
  </r>
  <r>
    <s v="E"/>
    <s v="R"/>
    <s v="ON"/>
    <d v="2018-07-01T00:00:00"/>
    <x v="9"/>
    <d v="2018-05-01T00:00:00"/>
    <n v="2475.9499999999998"/>
    <n v="326.83"/>
  </r>
  <r>
    <s v="E"/>
    <s v="R"/>
    <s v="ON"/>
    <d v="2018-07-01T00:00:00"/>
    <x v="0"/>
    <d v="2018-05-01T00:00:00"/>
    <n v="57376.23"/>
    <n v="4073.66"/>
  </r>
  <r>
    <s v="E"/>
    <s v="R"/>
    <s v="OFF"/>
    <d v="2018-07-01T00:00:00"/>
    <x v="1"/>
    <d v="2018-05-01T00:00:00"/>
    <n v="224361.54"/>
    <n v="-7852.67"/>
  </r>
  <r>
    <s v="E"/>
    <s v="R"/>
    <s v="OFF"/>
    <d v="2018-07-01T00:00:00"/>
    <x v="10"/>
    <d v="2018-05-01T00:00:00"/>
    <n v="214679.46"/>
    <n v="13954.13"/>
  </r>
  <r>
    <s v="E"/>
    <s v="R"/>
    <s v="OFF"/>
    <d v="2018-07-01T00:00:00"/>
    <x v="11"/>
    <d v="2018-05-01T00:00:00"/>
    <n v="9682.08"/>
    <n v="629.33000000000004"/>
  </r>
  <r>
    <s v="E"/>
    <s v="R"/>
    <s v="OFF"/>
    <d v="2018-07-01T00:00:00"/>
    <x v="0"/>
    <d v="2018-05-01T00:00:00"/>
    <n v="224361.54"/>
    <n v="7852.67"/>
  </r>
  <r>
    <s v="E"/>
    <s v="R"/>
    <s v="MID"/>
    <d v="2018-07-01T00:00:00"/>
    <x v="1"/>
    <d v="2018-05-01T00:00:00"/>
    <n v="54232.39"/>
    <n v="-2820.1"/>
  </r>
  <r>
    <s v="E"/>
    <s v="R"/>
    <s v="MID"/>
    <d v="2018-07-01T00:00:00"/>
    <x v="12"/>
    <d v="2018-05-01T00:00:00"/>
    <n v="51892.08"/>
    <n v="4877.84"/>
  </r>
  <r>
    <s v="E"/>
    <s v="R"/>
    <s v="MID"/>
    <d v="2018-07-01T00:00:00"/>
    <x v="13"/>
    <d v="2018-05-01T00:00:00"/>
    <n v="2340.31"/>
    <n v="219.92"/>
  </r>
  <r>
    <s v="E"/>
    <s v="R"/>
    <s v="MID"/>
    <d v="2018-07-01T00:00:00"/>
    <x v="0"/>
    <d v="2018-05-01T00:00:00"/>
    <n v="54232.39"/>
    <n v="2820.1"/>
  </r>
  <r>
    <s v="E"/>
    <s v="R"/>
    <s v="ON"/>
    <d v="2018-07-01T00:00:00"/>
    <x v="0"/>
    <d v="2018-01-01T00:00:00"/>
    <n v="159.5"/>
    <n v="8.4499999999999993"/>
  </r>
  <r>
    <s v="E"/>
    <s v="R"/>
    <s v="ON"/>
    <d v="2018-07-01T00:00:00"/>
    <x v="2"/>
    <d v="2018-01-01T00:00:00"/>
    <n v="152.62"/>
    <n v="20.149999999999999"/>
  </r>
  <r>
    <s v="E"/>
    <s v="R"/>
    <s v="ON"/>
    <d v="2018-07-01T00:00:00"/>
    <x v="3"/>
    <d v="2018-01-01T00:00:00"/>
    <n v="6.88"/>
    <n v="0.91"/>
  </r>
  <r>
    <s v="E"/>
    <s v="R"/>
    <s v="ON"/>
    <d v="2018-07-01T00:00:00"/>
    <x v="1"/>
    <d v="2018-01-01T00:00:00"/>
    <n v="159.5"/>
    <n v="-8.4499999999999993"/>
  </r>
  <r>
    <s v="E"/>
    <s v="R"/>
    <s v="OFF"/>
    <d v="2018-07-01T00:00:00"/>
    <x v="6"/>
    <d v="2018-01-01T00:00:00"/>
    <n v="510.35"/>
    <n v="33.17"/>
  </r>
  <r>
    <s v="E"/>
    <s v="R"/>
    <s v="OFF"/>
    <d v="2018-07-01T00:00:00"/>
    <x v="7"/>
    <d v="2018-01-01T00:00:00"/>
    <n v="23.02"/>
    <n v="1.5"/>
  </r>
  <r>
    <s v="E"/>
    <s v="R"/>
    <s v="OFF"/>
    <d v="2018-07-01T00:00:00"/>
    <x v="1"/>
    <d v="2018-01-01T00:00:00"/>
    <n v="533.37"/>
    <n v="-13.87"/>
  </r>
  <r>
    <s v="E"/>
    <s v="R"/>
    <s v="OFF"/>
    <d v="2018-07-01T00:00:00"/>
    <x v="0"/>
    <d v="2018-01-01T00:00:00"/>
    <n v="533.37"/>
    <n v="13.87"/>
  </r>
  <r>
    <s v="E"/>
    <s v="R"/>
    <s v="MID"/>
    <d v="2018-07-01T00:00:00"/>
    <x v="0"/>
    <d v="2018-01-01T00:00:00"/>
    <n v="148.44"/>
    <n v="5.64"/>
  </r>
  <r>
    <s v="E"/>
    <s v="R"/>
    <s v="MID"/>
    <d v="2018-07-01T00:00:00"/>
    <x v="4"/>
    <d v="2018-01-01T00:00:00"/>
    <n v="142.03"/>
    <n v="13.49"/>
  </r>
  <r>
    <s v="E"/>
    <s v="R"/>
    <s v="MID"/>
    <d v="2018-07-01T00:00:00"/>
    <x v="5"/>
    <d v="2018-01-01T00:00:00"/>
    <n v="6.41"/>
    <n v="0.61"/>
  </r>
  <r>
    <s v="E"/>
    <s v="R"/>
    <s v="MID"/>
    <d v="2018-07-01T00:00:00"/>
    <x v="1"/>
    <d v="2018-01-01T00:00:00"/>
    <n v="148.44"/>
    <n v="-5.64"/>
  </r>
  <r>
    <s v="E"/>
    <s v="R"/>
    <s v="ON"/>
    <d v="2018-07-01T00:00:00"/>
    <x v="1"/>
    <d v="2018-05-01T00:00:00"/>
    <n v="149769.46"/>
    <n v="-10633.76"/>
  </r>
  <r>
    <s v="E"/>
    <s v="R"/>
    <s v="ON"/>
    <d v="2018-07-01T00:00:00"/>
    <x v="8"/>
    <d v="2018-05-01T00:00:00"/>
    <n v="143306.39000000001"/>
    <n v="18916.43"/>
  </r>
  <r>
    <s v="E"/>
    <s v="R"/>
    <s v="ON"/>
    <d v="2018-07-01T00:00:00"/>
    <x v="9"/>
    <d v="2018-05-01T00:00:00"/>
    <n v="6463.07"/>
    <n v="852.97"/>
  </r>
  <r>
    <s v="E"/>
    <s v="R"/>
    <s v="ON"/>
    <d v="2018-07-01T00:00:00"/>
    <x v="0"/>
    <d v="2018-05-01T00:00:00"/>
    <n v="149769.46"/>
    <n v="10633.76"/>
  </r>
  <r>
    <s v="E"/>
    <s v="R"/>
    <s v="OFF"/>
    <d v="2018-07-01T00:00:00"/>
    <x v="1"/>
    <d v="2018-05-01T00:00:00"/>
    <n v="471977.3"/>
    <n v="-16519.349999999999"/>
  </r>
  <r>
    <s v="E"/>
    <s v="R"/>
    <s v="OFF"/>
    <d v="2018-07-01T00:00:00"/>
    <x v="10"/>
    <d v="2018-05-01T00:00:00"/>
    <n v="451609.8"/>
    <n v="29354.73"/>
  </r>
  <r>
    <s v="E"/>
    <s v="R"/>
    <s v="OFF"/>
    <d v="2018-07-01T00:00:00"/>
    <x v="11"/>
    <d v="2018-05-01T00:00:00"/>
    <n v="20367.5"/>
    <n v="1323.82"/>
  </r>
  <r>
    <s v="E"/>
    <s v="R"/>
    <s v="OFF"/>
    <d v="2018-07-01T00:00:00"/>
    <x v="0"/>
    <d v="2018-05-01T00:00:00"/>
    <n v="471977.3"/>
    <n v="16519.349999999999"/>
  </r>
  <r>
    <s v="E"/>
    <s v="R"/>
    <s v="MID"/>
    <d v="2018-07-01T00:00:00"/>
    <x v="0"/>
    <d v="2018-05-01T00:00:00"/>
    <n v="153778.68"/>
    <n v="7996.84"/>
  </r>
  <r>
    <s v="E"/>
    <s v="R"/>
    <s v="MID"/>
    <d v="2018-07-01T00:00:00"/>
    <x v="1"/>
    <d v="2018-05-01T00:00:00"/>
    <n v="153778.68"/>
    <n v="-7996.84"/>
  </r>
  <r>
    <s v="E"/>
    <s v="R"/>
    <s v="MID"/>
    <d v="2018-07-01T00:00:00"/>
    <x v="12"/>
    <d v="2018-05-01T00:00:00"/>
    <n v="147142.51"/>
    <n v="13831.24"/>
  </r>
  <r>
    <s v="E"/>
    <s v="R"/>
    <s v="MID"/>
    <d v="2018-07-01T00:00:00"/>
    <x v="13"/>
    <d v="2018-05-01T00:00:00"/>
    <n v="6636.17"/>
    <n v="623.92999999999995"/>
  </r>
  <r>
    <s v="E"/>
    <s v="R"/>
    <s v="ON"/>
    <d v="2018-07-01T00:00:00"/>
    <x v="1"/>
    <d v="2018-05-01T00:00:00"/>
    <n v="116810.65"/>
    <n v="-8293.51"/>
  </r>
  <r>
    <s v="E"/>
    <s v="R"/>
    <s v="ON"/>
    <d v="2018-07-01T00:00:00"/>
    <x v="8"/>
    <d v="2018-05-01T00:00:00"/>
    <n v="111769.79"/>
    <n v="14753.56"/>
  </r>
  <r>
    <s v="E"/>
    <s v="R"/>
    <s v="ON"/>
    <d v="2018-07-01T00:00:00"/>
    <x v="9"/>
    <d v="2018-05-01T00:00:00"/>
    <n v="5040.8599999999997"/>
    <n v="665.41"/>
  </r>
  <r>
    <s v="E"/>
    <s v="R"/>
    <s v="ON"/>
    <d v="2018-07-01T00:00:00"/>
    <x v="0"/>
    <d v="2018-05-01T00:00:00"/>
    <n v="116810.65"/>
    <n v="8293.51"/>
  </r>
  <r>
    <s v="E"/>
    <s v="R"/>
    <s v="OFF"/>
    <d v="2018-07-01T00:00:00"/>
    <x v="1"/>
    <d v="2018-05-01T00:00:00"/>
    <n v="398433.77"/>
    <n v="-13945.18"/>
  </r>
  <r>
    <s v="E"/>
    <s v="R"/>
    <s v="OFF"/>
    <d v="2018-07-01T00:00:00"/>
    <x v="10"/>
    <d v="2018-05-01T00:00:00"/>
    <n v="381239.99"/>
    <n v="24780.62"/>
  </r>
  <r>
    <s v="E"/>
    <s v="R"/>
    <s v="OFF"/>
    <d v="2018-07-01T00:00:00"/>
    <x v="11"/>
    <d v="2018-05-01T00:00:00"/>
    <n v="17193.78"/>
    <n v="1117.55"/>
  </r>
  <r>
    <s v="E"/>
    <s v="R"/>
    <s v="OFF"/>
    <d v="2018-07-01T00:00:00"/>
    <x v="0"/>
    <d v="2018-05-01T00:00:00"/>
    <n v="398433.77"/>
    <n v="13945.18"/>
  </r>
  <r>
    <s v="E"/>
    <s v="R"/>
    <s v="MID"/>
    <d v="2018-07-01T00:00:00"/>
    <x v="1"/>
    <d v="2018-05-01T00:00:00"/>
    <n v="107021.75999999999"/>
    <n v="-5565.08"/>
  </r>
  <r>
    <s v="E"/>
    <s v="R"/>
    <s v="MID"/>
    <d v="2018-07-01T00:00:00"/>
    <x v="12"/>
    <d v="2018-05-01T00:00:00"/>
    <n v="102403.37"/>
    <n v="9625.92"/>
  </r>
  <r>
    <s v="E"/>
    <s v="R"/>
    <s v="MID"/>
    <d v="2018-07-01T00:00:00"/>
    <x v="13"/>
    <d v="2018-05-01T00:00:00"/>
    <n v="4618.3900000000003"/>
    <n v="434.02"/>
  </r>
  <r>
    <s v="E"/>
    <s v="R"/>
    <s v="MID"/>
    <d v="2018-07-01T00:00:00"/>
    <x v="0"/>
    <d v="2018-05-01T00:00:00"/>
    <n v="107021.75999999999"/>
    <n v="5565.08"/>
  </r>
  <r>
    <s v="E"/>
    <s v="R"/>
    <s v="ON"/>
    <d v="2018-07-01T00:00:00"/>
    <x v="1"/>
    <d v="2018-05-01T00:00:00"/>
    <n v="139649.35999999999"/>
    <n v="-9915.24"/>
  </r>
  <r>
    <s v="E"/>
    <s v="R"/>
    <s v="ON"/>
    <d v="2018-07-01T00:00:00"/>
    <x v="8"/>
    <d v="2018-05-01T00:00:00"/>
    <n v="133622.92000000001"/>
    <n v="17638.18"/>
  </r>
  <r>
    <s v="E"/>
    <s v="R"/>
    <s v="ON"/>
    <d v="2018-07-01T00:00:00"/>
    <x v="9"/>
    <d v="2018-05-01T00:00:00"/>
    <n v="6026.44"/>
    <n v="795.43"/>
  </r>
  <r>
    <s v="E"/>
    <s v="R"/>
    <s v="ON"/>
    <d v="2018-07-01T00:00:00"/>
    <x v="0"/>
    <d v="2018-05-01T00:00:00"/>
    <n v="139649.35999999999"/>
    <n v="9915.24"/>
  </r>
  <r>
    <s v="E"/>
    <s v="R"/>
    <s v="OFF"/>
    <d v="2018-07-01T00:00:00"/>
    <x v="1"/>
    <d v="2018-05-01T00:00:00"/>
    <n v="470524.29"/>
    <n v="-16468.21"/>
  </r>
  <r>
    <s v="E"/>
    <s v="R"/>
    <s v="OFF"/>
    <d v="2018-07-01T00:00:00"/>
    <x v="10"/>
    <d v="2018-05-01T00:00:00"/>
    <n v="450219.47"/>
    <n v="29264.38"/>
  </r>
  <r>
    <s v="E"/>
    <s v="R"/>
    <s v="OFF"/>
    <d v="2018-07-01T00:00:00"/>
    <x v="11"/>
    <d v="2018-05-01T00:00:00"/>
    <n v="20304.82"/>
    <n v="1319.92"/>
  </r>
  <r>
    <s v="E"/>
    <s v="R"/>
    <s v="OFF"/>
    <d v="2018-07-01T00:00:00"/>
    <x v="0"/>
    <d v="2018-05-01T00:00:00"/>
    <n v="470524.29"/>
    <n v="16468.21"/>
  </r>
  <r>
    <s v="E"/>
    <s v="R"/>
    <s v="MID"/>
    <d v="2018-07-01T00:00:00"/>
    <x v="0"/>
    <d v="2018-05-01T00:00:00"/>
    <n v="129841.56"/>
    <n v="6751.66"/>
  </r>
  <r>
    <s v="E"/>
    <s v="R"/>
    <s v="MID"/>
    <d v="2018-07-01T00:00:00"/>
    <x v="1"/>
    <d v="2018-05-01T00:00:00"/>
    <n v="129841.56"/>
    <n v="-6751.66"/>
  </r>
  <r>
    <s v="E"/>
    <s v="R"/>
    <s v="MID"/>
    <d v="2018-07-01T00:00:00"/>
    <x v="12"/>
    <d v="2018-05-01T00:00:00"/>
    <n v="124238.38"/>
    <n v="11678.45"/>
  </r>
  <r>
    <s v="E"/>
    <s v="R"/>
    <s v="MID"/>
    <d v="2018-07-01T00:00:00"/>
    <x v="13"/>
    <d v="2018-05-01T00:00:00"/>
    <n v="5603.18"/>
    <n v="526.54"/>
  </r>
  <r>
    <s v="E"/>
    <s v="R"/>
    <s v="ON"/>
    <d v="2018-07-01T00:00:00"/>
    <x v="1"/>
    <d v="2018-05-01T00:00:00"/>
    <n v="164575.18"/>
    <n v="-11684.78"/>
  </r>
  <r>
    <s v="E"/>
    <s v="R"/>
    <s v="ON"/>
    <d v="2018-07-01T00:00:00"/>
    <x v="1"/>
    <d v="2018-05-01T00:00:00"/>
    <n v="165714.23999999999"/>
    <n v="-11765.84"/>
  </r>
  <r>
    <s v="E"/>
    <s v="R"/>
    <s v="ON"/>
    <d v="2018-07-01T00:00:00"/>
    <x v="8"/>
    <d v="2018-05-01T00:00:00"/>
    <n v="158563.15"/>
    <n v="20930.34"/>
  </r>
  <r>
    <s v="E"/>
    <s v="R"/>
    <s v="ON"/>
    <d v="2018-07-01T00:00:00"/>
    <x v="9"/>
    <d v="2018-05-01T00:00:00"/>
    <n v="7151.09"/>
    <n v="944.11"/>
  </r>
  <r>
    <s v="E"/>
    <s v="R"/>
    <s v="ON"/>
    <d v="2018-07-01T00:00:00"/>
    <x v="0"/>
    <d v="2018-05-01T00:00:00"/>
    <n v="165714.23999999999"/>
    <n v="11765.84"/>
  </r>
  <r>
    <s v="E"/>
    <s v="R"/>
    <s v="OFF"/>
    <d v="2018-07-01T00:00:00"/>
    <x v="1"/>
    <d v="2018-05-01T00:00:00"/>
    <n v="549490.21"/>
    <n v="-19232.349999999999"/>
  </r>
  <r>
    <s v="E"/>
    <s v="R"/>
    <s v="OFF"/>
    <d v="2018-07-01T00:00:00"/>
    <x v="10"/>
    <d v="2018-05-01T00:00:00"/>
    <n v="525777.74"/>
    <n v="34175.589999999997"/>
  </r>
  <r>
    <s v="E"/>
    <s v="R"/>
    <s v="OFF"/>
    <d v="2018-07-01T00:00:00"/>
    <x v="11"/>
    <d v="2018-05-01T00:00:00"/>
    <n v="23712.47"/>
    <n v="1541.34"/>
  </r>
  <r>
    <s v="E"/>
    <s v="R"/>
    <s v="OFF"/>
    <d v="2018-07-01T00:00:00"/>
    <x v="0"/>
    <d v="2018-05-01T00:00:00"/>
    <n v="549490.21"/>
    <n v="19232.349999999999"/>
  </r>
  <r>
    <s v="E"/>
    <s v="R"/>
    <s v="MID"/>
    <d v="2018-07-01T00:00:00"/>
    <x v="1"/>
    <d v="2018-05-01T00:00:00"/>
    <n v="150577.76999999999"/>
    <n v="-7830.26"/>
  </r>
  <r>
    <s v="E"/>
    <s v="R"/>
    <s v="MID"/>
    <d v="2018-07-01T00:00:00"/>
    <x v="12"/>
    <d v="2018-05-01T00:00:00"/>
    <n v="144079.76999999999"/>
    <n v="13543.57"/>
  </r>
  <r>
    <s v="E"/>
    <s v="R"/>
    <s v="MID"/>
    <d v="2018-07-01T00:00:00"/>
    <x v="13"/>
    <d v="2018-05-01T00:00:00"/>
    <n v="6498"/>
    <n v="610.85"/>
  </r>
  <r>
    <s v="E"/>
    <s v="R"/>
    <s v="MID"/>
    <d v="2018-07-01T00:00:00"/>
    <x v="0"/>
    <d v="2018-05-01T00:00:00"/>
    <n v="150577.76999999999"/>
    <n v="7830.26"/>
  </r>
  <r>
    <s v="E"/>
    <s v="R"/>
    <s v="ON"/>
    <d v="2018-07-01T00:00:00"/>
    <x v="8"/>
    <d v="2018-05-01T00:00:00"/>
    <n v="157473.21"/>
    <n v="20786.490000000002"/>
  </r>
  <r>
    <s v="E"/>
    <s v="R"/>
    <s v="ON"/>
    <d v="2018-07-01T00:00:00"/>
    <x v="9"/>
    <d v="2018-05-01T00:00:00"/>
    <n v="7101.97"/>
    <n v="937.32"/>
  </r>
  <r>
    <s v="E"/>
    <s v="R"/>
    <s v="ON"/>
    <d v="2018-07-01T00:00:00"/>
    <x v="0"/>
    <d v="2018-05-01T00:00:00"/>
    <n v="164575.18"/>
    <n v="11684.78"/>
  </r>
  <r>
    <s v="E"/>
    <s v="R"/>
    <s v="OFF"/>
    <d v="2018-07-01T00:00:00"/>
    <x v="1"/>
    <d v="2018-05-01T00:00:00"/>
    <n v="560940.61"/>
    <n v="-19632.87"/>
  </r>
  <r>
    <s v="E"/>
    <s v="R"/>
    <s v="OFF"/>
    <d v="2018-07-01T00:00:00"/>
    <x v="10"/>
    <d v="2018-05-01T00:00:00"/>
    <n v="536733.82999999996"/>
    <n v="34887.75"/>
  </r>
  <r>
    <s v="E"/>
    <s v="R"/>
    <s v="OFF"/>
    <d v="2018-07-01T00:00:00"/>
    <x v="11"/>
    <d v="2018-05-01T00:00:00"/>
    <n v="24206.78"/>
    <n v="1573.46"/>
  </r>
  <r>
    <s v="E"/>
    <s v="R"/>
    <s v="OFF"/>
    <d v="2018-07-01T00:00:00"/>
    <x v="0"/>
    <d v="2018-05-01T00:00:00"/>
    <n v="560940.61"/>
    <n v="19632.87"/>
  </r>
  <r>
    <s v="E"/>
    <s v="R"/>
    <s v="MID"/>
    <d v="2018-07-01T00:00:00"/>
    <x v="0"/>
    <d v="2018-05-01T00:00:00"/>
    <n v="155475.04999999999"/>
    <n v="8084.93"/>
  </r>
  <r>
    <s v="E"/>
    <s v="R"/>
    <s v="MID"/>
    <d v="2018-07-01T00:00:00"/>
    <x v="1"/>
    <d v="2018-05-01T00:00:00"/>
    <n v="155475.04999999999"/>
    <n v="-8084.93"/>
  </r>
  <r>
    <s v="E"/>
    <s v="R"/>
    <s v="MID"/>
    <d v="2018-07-01T00:00:00"/>
    <x v="12"/>
    <d v="2018-05-01T00:00:00"/>
    <n v="148765.78"/>
    <n v="13983.9"/>
  </r>
  <r>
    <s v="E"/>
    <s v="R"/>
    <s v="MID"/>
    <d v="2018-07-01T00:00:00"/>
    <x v="13"/>
    <d v="2018-05-01T00:00:00"/>
    <n v="6709.27"/>
    <n v="630.72"/>
  </r>
  <r>
    <s v="E"/>
    <s v="R"/>
    <s v="ON"/>
    <d v="2018-07-01T00:00:00"/>
    <x v="0"/>
    <d v="2018-01-01T00:00:00"/>
    <n v="34.840000000000003"/>
    <n v="1.85"/>
  </r>
  <r>
    <s v="E"/>
    <s v="R"/>
    <s v="ON"/>
    <d v="2018-07-01T00:00:00"/>
    <x v="2"/>
    <d v="2018-01-01T00:00:00"/>
    <n v="33.340000000000003"/>
    <n v="4.4000000000000004"/>
  </r>
  <r>
    <s v="E"/>
    <s v="R"/>
    <s v="OFF"/>
    <d v="2018-07-01T00:00:00"/>
    <x v="7"/>
    <d v="2018-01-01T00:00:00"/>
    <n v="0"/>
    <n v="-0.01"/>
  </r>
  <r>
    <s v="E"/>
    <s v="R"/>
    <s v="OFF"/>
    <d v="2018-07-01T00:00:00"/>
    <x v="0"/>
    <d v="2018-01-01T00:00:00"/>
    <n v="-0.01"/>
    <n v="-0.01"/>
  </r>
  <r>
    <s v="E"/>
    <s v="R"/>
    <s v="MID"/>
    <d v="2018-07-01T00:00:00"/>
    <x v="1"/>
    <d v="2018-01-01T00:00:00"/>
    <n v="0.01"/>
    <n v="0"/>
  </r>
  <r>
    <s v="E"/>
    <s v="R"/>
    <s v="MID"/>
    <d v="2018-07-01T00:00:00"/>
    <x v="4"/>
    <d v="2018-01-01T00:00:00"/>
    <n v="0.01"/>
    <n v="0"/>
  </r>
  <r>
    <s v="E"/>
    <s v="R"/>
    <s v="MID"/>
    <d v="2018-07-01T00:00:00"/>
    <x v="5"/>
    <d v="2018-01-01T00:00:00"/>
    <n v="0"/>
    <n v="0"/>
  </r>
  <r>
    <s v="E"/>
    <s v="R"/>
    <s v="MID"/>
    <d v="2018-07-01T00:00:00"/>
    <x v="0"/>
    <d v="2018-01-01T00:00:00"/>
    <n v="0.01"/>
    <n v="0"/>
  </r>
  <r>
    <s v="E"/>
    <s v="R"/>
    <s v="ON"/>
    <d v="2018-07-01T00:00:00"/>
    <x v="3"/>
    <d v="2018-01-01T00:00:00"/>
    <n v="1.5"/>
    <n v="0.2"/>
  </r>
  <r>
    <s v="E"/>
    <s v="R"/>
    <s v="ON"/>
    <d v="2018-07-01T00:00:00"/>
    <x v="1"/>
    <d v="2018-01-01T00:00:00"/>
    <n v="34.840000000000003"/>
    <n v="-1.85"/>
  </r>
  <r>
    <s v="E"/>
    <s v="R"/>
    <s v="OFF"/>
    <d v="2018-07-01T00:00:00"/>
    <x v="6"/>
    <d v="2018-01-01T00:00:00"/>
    <n v="103.5"/>
    <n v="6.73"/>
  </r>
  <r>
    <s v="E"/>
    <s v="R"/>
    <s v="OFF"/>
    <d v="2018-07-01T00:00:00"/>
    <x v="7"/>
    <d v="2018-01-01T00:00:00"/>
    <n v="4.67"/>
    <n v="0.3"/>
  </r>
  <r>
    <s v="E"/>
    <s v="R"/>
    <s v="OFF"/>
    <d v="2018-07-01T00:00:00"/>
    <x v="1"/>
    <d v="2018-01-01T00:00:00"/>
    <n v="108.17"/>
    <n v="-2.81"/>
  </r>
  <r>
    <s v="E"/>
    <s v="R"/>
    <s v="OFF"/>
    <d v="2018-07-01T00:00:00"/>
    <x v="0"/>
    <d v="2018-01-01T00:00:00"/>
    <n v="108.17"/>
    <n v="2.81"/>
  </r>
  <r>
    <s v="E"/>
    <s v="R"/>
    <s v="MID"/>
    <d v="2018-07-01T00:00:00"/>
    <x v="0"/>
    <d v="2018-01-01T00:00:00"/>
    <n v="35.71"/>
    <n v="1.36"/>
  </r>
  <r>
    <s v="E"/>
    <s v="R"/>
    <s v="MID"/>
    <d v="2018-07-01T00:00:00"/>
    <x v="4"/>
    <d v="2018-01-01T00:00:00"/>
    <n v="34.17"/>
    <n v="3.25"/>
  </r>
  <r>
    <s v="E"/>
    <s v="R"/>
    <s v="MID"/>
    <d v="2018-07-01T00:00:00"/>
    <x v="5"/>
    <d v="2018-01-01T00:00:00"/>
    <n v="1.54"/>
    <n v="0.15"/>
  </r>
  <r>
    <s v="E"/>
    <s v="R"/>
    <s v="MID"/>
    <d v="2018-07-01T00:00:00"/>
    <x v="1"/>
    <d v="2018-01-01T00:00:00"/>
    <n v="35.71"/>
    <n v="-1.36"/>
  </r>
  <r>
    <s v="E"/>
    <s v="R"/>
    <s v="ON"/>
    <d v="2018-07-01T00:00:00"/>
    <x v="1"/>
    <d v="2018-05-01T00:00:00"/>
    <n v="24058.28"/>
    <n v="-1708.13"/>
  </r>
  <r>
    <s v="E"/>
    <s v="R"/>
    <s v="ON"/>
    <d v="2018-07-01T00:00:00"/>
    <x v="8"/>
    <d v="2018-05-01T00:00:00"/>
    <n v="23020.09"/>
    <n v="3038.63"/>
  </r>
  <r>
    <s v="E"/>
    <s v="R"/>
    <s v="ON"/>
    <d v="2018-07-01T00:00:00"/>
    <x v="9"/>
    <d v="2018-05-01T00:00:00"/>
    <n v="1038.19"/>
    <n v="137.11000000000001"/>
  </r>
  <r>
    <s v="E"/>
    <s v="R"/>
    <s v="ON"/>
    <d v="2018-07-01T00:00:00"/>
    <x v="0"/>
    <d v="2018-05-01T00:00:00"/>
    <n v="24058.28"/>
    <n v="1708.13"/>
  </r>
  <r>
    <s v="E"/>
    <s v="R"/>
    <s v="OFF"/>
    <d v="2018-07-01T00:00:00"/>
    <x v="1"/>
    <d v="2018-05-01T00:00:00"/>
    <n v="95275.59"/>
    <n v="-3334.7"/>
  </r>
  <r>
    <s v="E"/>
    <s v="R"/>
    <s v="OFF"/>
    <d v="2018-07-01T00:00:00"/>
    <x v="10"/>
    <d v="2018-05-01T00:00:00"/>
    <n v="91164.09"/>
    <n v="5925.67"/>
  </r>
  <r>
    <s v="E"/>
    <s v="R"/>
    <s v="OFF"/>
    <d v="2018-07-01T00:00:00"/>
    <x v="11"/>
    <d v="2018-05-01T00:00:00"/>
    <n v="4111.5"/>
    <n v="267.26"/>
  </r>
  <r>
    <s v="E"/>
    <s v="R"/>
    <s v="OFF"/>
    <d v="2018-07-01T00:00:00"/>
    <x v="0"/>
    <d v="2018-05-01T00:00:00"/>
    <n v="95275.59"/>
    <n v="3334.7"/>
  </r>
  <r>
    <s v="E"/>
    <s v="R"/>
    <s v="MID"/>
    <d v="2018-07-01T00:00:00"/>
    <x v="1"/>
    <d v="2018-05-01T00:00:00"/>
    <n v="23229.52"/>
    <n v="-1207.97"/>
  </r>
  <r>
    <s v="E"/>
    <s v="R"/>
    <s v="MID"/>
    <d v="2018-07-01T00:00:00"/>
    <x v="12"/>
    <d v="2018-05-01T00:00:00"/>
    <n v="22227.03"/>
    <n v="2089.35"/>
  </r>
  <r>
    <s v="E"/>
    <s v="R"/>
    <s v="MID"/>
    <d v="2018-07-01T00:00:00"/>
    <x v="13"/>
    <d v="2018-05-01T00:00:00"/>
    <n v="1002.49"/>
    <n v="94.25"/>
  </r>
  <r>
    <s v="E"/>
    <s v="R"/>
    <s v="MID"/>
    <d v="2018-07-01T00:00:00"/>
    <x v="0"/>
    <d v="2018-05-01T00:00:00"/>
    <n v="23229.52"/>
    <n v="1207.97"/>
  </r>
  <r>
    <s v="E"/>
    <s v="C"/>
    <s v="ON"/>
    <d v="2018-07-01T00:00:00"/>
    <x v="1"/>
    <d v="2018-05-01T00:00:00"/>
    <n v="25926.37"/>
    <n v="-1840.72"/>
  </r>
  <r>
    <s v="E"/>
    <s v="C"/>
    <s v="ON"/>
    <d v="2018-07-01T00:00:00"/>
    <x v="8"/>
    <d v="2018-05-01T00:00:00"/>
    <n v="24807.54"/>
    <n v="3274.59"/>
  </r>
  <r>
    <s v="E"/>
    <s v="C"/>
    <s v="ON"/>
    <d v="2018-07-01T00:00:00"/>
    <x v="9"/>
    <d v="2018-05-01T00:00:00"/>
    <n v="1118.83"/>
    <n v="147.66999999999999"/>
  </r>
  <r>
    <s v="E"/>
    <s v="C"/>
    <s v="ON"/>
    <d v="2018-07-01T00:00:00"/>
    <x v="0"/>
    <d v="2018-05-01T00:00:00"/>
    <n v="25926.37"/>
    <n v="1840.72"/>
  </r>
  <r>
    <s v="E"/>
    <s v="C"/>
    <s v="OFF"/>
    <d v="2018-07-01T00:00:00"/>
    <x v="1"/>
    <d v="2018-05-01T00:00:00"/>
    <n v="63013.33"/>
    <n v="-2205.44"/>
  </r>
  <r>
    <s v="E"/>
    <s v="C"/>
    <s v="OFF"/>
    <d v="2018-07-01T00:00:00"/>
    <x v="10"/>
    <d v="2018-05-01T00:00:00"/>
    <n v="60294.080000000002"/>
    <n v="3919.12"/>
  </r>
  <r>
    <s v="E"/>
    <s v="C"/>
    <s v="OFF"/>
    <d v="2018-07-01T00:00:00"/>
    <x v="11"/>
    <d v="2018-05-01T00:00:00"/>
    <n v="2719.25"/>
    <n v="176.74"/>
  </r>
  <r>
    <s v="E"/>
    <s v="C"/>
    <s v="OFF"/>
    <d v="2018-07-01T00:00:00"/>
    <x v="0"/>
    <d v="2018-05-01T00:00:00"/>
    <n v="63013.33"/>
    <n v="2205.44"/>
  </r>
  <r>
    <s v="E"/>
    <s v="C"/>
    <s v="MID"/>
    <d v="2018-07-01T00:00:00"/>
    <x v="1"/>
    <d v="2018-05-01T00:00:00"/>
    <n v="23000.82"/>
    <n v="-1196.0999999999999"/>
  </r>
  <r>
    <s v="E"/>
    <s v="C"/>
    <s v="MID"/>
    <d v="2018-07-01T00:00:00"/>
    <x v="12"/>
    <d v="2018-05-01T00:00:00"/>
    <n v="22008.26"/>
    <n v="2068.79"/>
  </r>
  <r>
    <s v="E"/>
    <s v="C"/>
    <s v="MID"/>
    <d v="2018-07-01T00:00:00"/>
    <x v="13"/>
    <d v="2018-05-01T00:00:00"/>
    <n v="992.56"/>
    <n v="93.33"/>
  </r>
  <r>
    <s v="E"/>
    <s v="C"/>
    <s v="MID"/>
    <d v="2018-07-01T00:00:00"/>
    <x v="0"/>
    <d v="2018-05-01T00:00:00"/>
    <n v="23000.82"/>
    <n v="1196.0999999999999"/>
  </r>
  <r>
    <s v="E"/>
    <s v="R"/>
    <s v="ON"/>
    <d v="2018-07-01T00:00:00"/>
    <x v="1"/>
    <d v="2018-05-01T00:00:00"/>
    <n v="115044.15"/>
    <n v="-8168.2"/>
  </r>
  <r>
    <s v="E"/>
    <s v="R"/>
    <s v="ON"/>
    <d v="2018-07-01T00:00:00"/>
    <x v="8"/>
    <d v="2018-05-01T00:00:00"/>
    <n v="110079.55"/>
    <n v="14530.4"/>
  </r>
  <r>
    <s v="E"/>
    <s v="R"/>
    <s v="ON"/>
    <d v="2018-07-01T00:00:00"/>
    <x v="9"/>
    <d v="2018-05-01T00:00:00"/>
    <n v="4964.6000000000004"/>
    <n v="655.32000000000005"/>
  </r>
  <r>
    <s v="E"/>
    <s v="R"/>
    <s v="ON"/>
    <d v="2018-07-01T00:00:00"/>
    <x v="0"/>
    <d v="2018-05-01T00:00:00"/>
    <n v="115044.15"/>
    <n v="8168.2"/>
  </r>
  <r>
    <s v="E"/>
    <s v="R"/>
    <s v="OFF"/>
    <d v="2018-07-01T00:00:00"/>
    <x v="1"/>
    <d v="2018-05-01T00:00:00"/>
    <n v="385232.45"/>
    <n v="-13483.18"/>
  </r>
  <r>
    <s v="E"/>
    <s v="R"/>
    <s v="OFF"/>
    <d v="2018-07-01T00:00:00"/>
    <x v="10"/>
    <d v="2018-05-01T00:00:00"/>
    <n v="368608.22"/>
    <n v="23959.69"/>
  </r>
  <r>
    <s v="E"/>
    <s v="R"/>
    <s v="ON"/>
    <d v="2018-07-01T00:00:00"/>
    <x v="1"/>
    <d v="2018-05-01T00:00:00"/>
    <n v="72731.89"/>
    <n v="-5164.12"/>
  </r>
  <r>
    <s v="E"/>
    <s v="R"/>
    <s v="ON"/>
    <d v="2018-07-01T00:00:00"/>
    <x v="8"/>
    <d v="2018-05-01T00:00:00"/>
    <n v="69593.31"/>
    <n v="9186.32"/>
  </r>
  <r>
    <s v="E"/>
    <s v="R"/>
    <s v="ON"/>
    <d v="2018-07-01T00:00:00"/>
    <x v="9"/>
    <d v="2018-05-01T00:00:00"/>
    <n v="3138.58"/>
    <n v="414.33"/>
  </r>
  <r>
    <s v="E"/>
    <s v="R"/>
    <s v="ON"/>
    <d v="2018-07-01T00:00:00"/>
    <x v="0"/>
    <d v="2018-05-01T00:00:00"/>
    <n v="72731.89"/>
    <n v="5164.12"/>
  </r>
  <r>
    <s v="E"/>
    <s v="R"/>
    <s v="OFF"/>
    <d v="2018-07-01T00:00:00"/>
    <x v="1"/>
    <d v="2018-05-01T00:00:00"/>
    <n v="230634.69"/>
    <n v="-8072.28"/>
  </r>
  <r>
    <s v="E"/>
    <s v="R"/>
    <s v="OFF"/>
    <d v="2018-07-01T00:00:00"/>
    <x v="10"/>
    <d v="2018-05-01T00:00:00"/>
    <n v="220681.91"/>
    <n v="14344.34"/>
  </r>
  <r>
    <s v="E"/>
    <s v="R"/>
    <s v="OFF"/>
    <d v="2018-07-01T00:00:00"/>
    <x v="11"/>
    <d v="2018-05-01T00:00:00"/>
    <n v="9952.7800000000007"/>
    <n v="646.94000000000005"/>
  </r>
  <r>
    <s v="E"/>
    <s v="R"/>
    <s v="ON"/>
    <d v="2018-06-01T00:00:00"/>
    <x v="9"/>
    <d v="2018-05-01T00:00:00"/>
    <n v="1914.35"/>
    <n v="252.72"/>
  </r>
  <r>
    <s v="E"/>
    <s v="R"/>
    <s v="OFF"/>
    <d v="2018-06-01T00:00:00"/>
    <x v="0"/>
    <d v="2018-05-01T00:00:00"/>
    <n v="185341.03"/>
    <n v="6487.05"/>
  </r>
  <r>
    <s v="E"/>
    <s v="R"/>
    <s v="OFF"/>
    <d v="2018-06-01T00:00:00"/>
    <x v="10"/>
    <d v="2018-05-01T00:00:00"/>
    <n v="177342.87"/>
    <n v="11527.37"/>
  </r>
  <r>
    <s v="E"/>
    <s v="R"/>
    <s v="OFF"/>
    <d v="2018-06-01T00:00:00"/>
    <x v="11"/>
    <d v="2018-05-01T00:00:00"/>
    <n v="7998.16"/>
    <n v="519.82000000000005"/>
  </r>
  <r>
    <s v="E"/>
    <s v="R"/>
    <s v="OFF"/>
    <d v="2018-06-01T00:00:00"/>
    <x v="1"/>
    <d v="2018-05-01T00:00:00"/>
    <n v="185341.03"/>
    <n v="-6487.05"/>
  </r>
  <r>
    <s v="E"/>
    <s v="R"/>
    <s v="MID"/>
    <d v="2018-06-01T00:00:00"/>
    <x v="0"/>
    <d v="2018-05-01T00:00:00"/>
    <n v="47714.85"/>
    <n v="2481.12"/>
  </r>
  <r>
    <s v="E"/>
    <s v="R"/>
    <s v="MID"/>
    <d v="2018-06-01T00:00:00"/>
    <x v="12"/>
    <d v="2018-05-01T00:00:00"/>
    <n v="45655.78"/>
    <n v="4291.6000000000004"/>
  </r>
  <r>
    <s v="E"/>
    <s v="R"/>
    <s v="MID"/>
    <d v="2018-06-01T00:00:00"/>
    <x v="13"/>
    <d v="2018-05-01T00:00:00"/>
    <n v="2059.0700000000002"/>
    <n v="193.63"/>
  </r>
  <r>
    <s v="E"/>
    <s v="R"/>
    <s v="MID"/>
    <d v="2018-06-01T00:00:00"/>
    <x v="1"/>
    <d v="2018-05-01T00:00:00"/>
    <n v="47714.85"/>
    <n v="-2481.12"/>
  </r>
  <r>
    <s v="E"/>
    <s v="C"/>
    <s v="ON"/>
    <d v="2018-06-01T00:00:00"/>
    <x v="1"/>
    <d v="2018-05-01T00:00:00"/>
    <n v="74800.83"/>
    <n v="-5310.93"/>
  </r>
  <r>
    <s v="E"/>
    <s v="C"/>
    <s v="ON"/>
    <d v="2018-06-01T00:00:00"/>
    <x v="8"/>
    <d v="2018-05-01T00:00:00"/>
    <n v="71572.91"/>
    <n v="9447.6"/>
  </r>
  <r>
    <s v="E"/>
    <s v="C"/>
    <s v="ON"/>
    <d v="2018-06-01T00:00:00"/>
    <x v="9"/>
    <d v="2018-05-01T00:00:00"/>
    <n v="3227.92"/>
    <n v="426.18"/>
  </r>
  <r>
    <s v="E"/>
    <s v="C"/>
    <s v="ON"/>
    <d v="2018-06-01T00:00:00"/>
    <x v="0"/>
    <d v="2018-05-01T00:00:00"/>
    <n v="74800.83"/>
    <n v="5310.93"/>
  </r>
  <r>
    <s v="E"/>
    <s v="C"/>
    <s v="OFF"/>
    <d v="2018-06-01T00:00:00"/>
    <x v="1"/>
    <d v="2018-05-01T00:00:00"/>
    <n v="147417.45000000001"/>
    <n v="-5159.57"/>
  </r>
  <r>
    <s v="E"/>
    <s v="C"/>
    <s v="OFF"/>
    <d v="2018-06-01T00:00:00"/>
    <x v="10"/>
    <d v="2018-05-01T00:00:00"/>
    <n v="141055.84"/>
    <n v="9168.6299999999992"/>
  </r>
  <r>
    <s v="E"/>
    <s v="C"/>
    <s v="OFF"/>
    <d v="2018-06-01T00:00:00"/>
    <x v="11"/>
    <d v="2018-05-01T00:00:00"/>
    <n v="6361.61"/>
    <n v="413.53"/>
  </r>
  <r>
    <s v="E"/>
    <s v="C"/>
    <s v="OFF"/>
    <d v="2018-06-01T00:00:00"/>
    <x v="0"/>
    <d v="2018-05-01T00:00:00"/>
    <n v="147417.45000000001"/>
    <n v="5159.57"/>
  </r>
  <r>
    <s v="E"/>
    <s v="C"/>
    <s v="MID"/>
    <d v="2018-06-01T00:00:00"/>
    <x v="1"/>
    <d v="2018-05-01T00:00:00"/>
    <n v="61126.34"/>
    <n v="-3178.57"/>
  </r>
  <r>
    <s v="E"/>
    <s v="C"/>
    <s v="MID"/>
    <d v="2018-06-01T00:00:00"/>
    <x v="12"/>
    <d v="2018-05-01T00:00:00"/>
    <n v="58488.49"/>
    <n v="5497.9"/>
  </r>
  <r>
    <s v="E"/>
    <s v="C"/>
    <s v="MID"/>
    <d v="2018-06-01T00:00:00"/>
    <x v="13"/>
    <d v="2018-05-01T00:00:00"/>
    <n v="2637.85"/>
    <n v="247.92"/>
  </r>
  <r>
    <s v="E"/>
    <s v="C"/>
    <s v="MID"/>
    <d v="2018-06-01T00:00:00"/>
    <x v="0"/>
    <d v="2018-05-01T00:00:00"/>
    <n v="61126.34"/>
    <n v="3178.57"/>
  </r>
  <r>
    <s v="E"/>
    <s v="C"/>
    <s v="MID"/>
    <d v="2018-06-01T00:00:00"/>
    <x v="1"/>
    <d v="2018-01-01T00:00:00"/>
    <n v="4001.58"/>
    <n v="-152.07"/>
  </r>
  <r>
    <s v="E"/>
    <s v="C"/>
    <s v="ON"/>
    <d v="2018-06-01T00:00:00"/>
    <x v="1"/>
    <d v="2018-05-01T00:00:00"/>
    <n v="147032.57"/>
    <n v="-10439.219999999999"/>
  </r>
  <r>
    <s v="E"/>
    <s v="C"/>
    <s v="ON"/>
    <d v="2018-06-01T00:00:00"/>
    <x v="8"/>
    <d v="2018-05-01T00:00:00"/>
    <n v="140687.57999999999"/>
    <n v="18570.759999999998"/>
  </r>
  <r>
    <s v="E"/>
    <s v="C"/>
    <s v="ON"/>
    <d v="2018-06-01T00:00:00"/>
    <x v="9"/>
    <d v="2018-05-01T00:00:00"/>
    <n v="6344.99"/>
    <n v="837.51"/>
  </r>
  <r>
    <s v="E"/>
    <s v="C"/>
    <s v="ON"/>
    <d v="2018-06-01T00:00:00"/>
    <x v="0"/>
    <d v="2018-05-01T00:00:00"/>
    <n v="147032.57"/>
    <n v="10439.219999999999"/>
  </r>
  <r>
    <s v="E"/>
    <s v="C"/>
    <s v="ON"/>
    <d v="2018-06-01T00:00:00"/>
    <x v="1"/>
    <d v="2018-01-01T00:00:00"/>
    <n v="3744.55"/>
    <n v="-198.46"/>
  </r>
  <r>
    <s v="E"/>
    <s v="C"/>
    <s v="ON"/>
    <d v="2018-06-01T00:00:00"/>
    <x v="0"/>
    <d v="2018-01-01T00:00:00"/>
    <n v="3744.55"/>
    <n v="198.46"/>
  </r>
  <r>
    <s v="E"/>
    <s v="C"/>
    <s v="ON"/>
    <d v="2018-06-01T00:00:00"/>
    <x v="2"/>
    <d v="2018-01-01T00:00:00"/>
    <n v="3582.96"/>
    <n v="472.95"/>
  </r>
  <r>
    <s v="E"/>
    <s v="C"/>
    <s v="ON"/>
    <d v="2018-06-01T00:00:00"/>
    <x v="3"/>
    <d v="2018-01-01T00:00:00"/>
    <n v="161.59"/>
    <n v="21.33"/>
  </r>
  <r>
    <s v="E"/>
    <s v="C"/>
    <s v="OFF"/>
    <d v="2018-06-01T00:00:00"/>
    <x v="1"/>
    <d v="2018-05-01T00:00:00"/>
    <n v="338396.02"/>
    <n v="-11843.86"/>
  </r>
  <r>
    <s v="E"/>
    <s v="C"/>
    <s v="OFF"/>
    <d v="2018-06-01T00:00:00"/>
    <x v="10"/>
    <d v="2018-05-01T00:00:00"/>
    <n v="323792.99"/>
    <n v="21046.63"/>
  </r>
  <r>
    <s v="E"/>
    <s v="C"/>
    <s v="OFF"/>
    <d v="2018-06-01T00:00:00"/>
    <x v="11"/>
    <d v="2018-05-01T00:00:00"/>
    <n v="14603.03"/>
    <n v="949.19"/>
  </r>
  <r>
    <s v="E"/>
    <s v="C"/>
    <s v="OFF"/>
    <d v="2018-06-01T00:00:00"/>
    <x v="0"/>
    <d v="2018-05-01T00:00:00"/>
    <n v="338396.02"/>
    <n v="11843.86"/>
  </r>
  <r>
    <s v="E"/>
    <s v="C"/>
    <s v="OFF"/>
    <d v="2018-06-01T00:00:00"/>
    <x v="1"/>
    <d v="2018-01-01T00:00:00"/>
    <n v="10044.35"/>
    <n v="-261.14999999999998"/>
  </r>
  <r>
    <s v="E"/>
    <s v="C"/>
    <s v="OFF"/>
    <d v="2018-06-01T00:00:00"/>
    <x v="0"/>
    <d v="2018-01-01T00:00:00"/>
    <n v="10044.35"/>
    <n v="261.14999999999998"/>
  </r>
  <r>
    <s v="E"/>
    <s v="C"/>
    <s v="OFF"/>
    <d v="2018-06-01T00:00:00"/>
    <x v="6"/>
    <d v="2018-01-01T00:00:00"/>
    <n v="9610.9"/>
    <n v="624.71"/>
  </r>
  <r>
    <s v="E"/>
    <s v="C"/>
    <s v="OFF"/>
    <d v="2018-06-01T00:00:00"/>
    <x v="7"/>
    <d v="2018-01-01T00:00:00"/>
    <n v="433.45"/>
    <n v="28.17"/>
  </r>
  <r>
    <s v="E"/>
    <s v="C"/>
    <s v="MID"/>
    <d v="2018-06-01T00:00:00"/>
    <x v="0"/>
    <d v="2018-05-01T00:00:00"/>
    <n v="120011.58"/>
    <n v="6240.61"/>
  </r>
  <r>
    <s v="E"/>
    <s v="C"/>
    <s v="MID"/>
    <d v="2018-06-01T00:00:00"/>
    <x v="1"/>
    <d v="2018-05-01T00:00:00"/>
    <n v="120011.58"/>
    <n v="-6240.61"/>
  </r>
  <r>
    <s v="E"/>
    <s v="C"/>
    <s v="MID"/>
    <d v="2018-06-01T00:00:00"/>
    <x v="12"/>
    <d v="2018-05-01T00:00:00"/>
    <n v="114832.71"/>
    <n v="10794.26"/>
  </r>
  <r>
    <s v="E"/>
    <s v="C"/>
    <s v="MID"/>
    <d v="2018-06-01T00:00:00"/>
    <x v="13"/>
    <d v="2018-05-01T00:00:00"/>
    <n v="5178.87"/>
    <n v="486.9"/>
  </r>
  <r>
    <s v="E"/>
    <s v="C"/>
    <s v="MID"/>
    <d v="2018-06-01T00:00:00"/>
    <x v="0"/>
    <d v="2018-01-01T00:00:00"/>
    <n v="4001.58"/>
    <n v="152.07"/>
  </r>
  <r>
    <s v="E"/>
    <s v="C"/>
    <s v="MID"/>
    <d v="2018-06-01T00:00:00"/>
    <x v="4"/>
    <d v="2018-01-01T00:00:00"/>
    <n v="3828.9"/>
    <n v="363.75"/>
  </r>
  <r>
    <s v="E"/>
    <s v="C"/>
    <s v="MID"/>
    <d v="2018-06-01T00:00:00"/>
    <x v="5"/>
    <d v="2018-01-01T00:00:00"/>
    <n v="172.68"/>
    <n v="16.399999999999999"/>
  </r>
  <r>
    <s v="E"/>
    <s v="R"/>
    <s v="ON"/>
    <d v="2018-06-01T00:00:00"/>
    <x v="0"/>
    <d v="2018-05-01T00:00:00"/>
    <n v="23674.41"/>
    <n v="1680.79"/>
  </r>
  <r>
    <s v="E"/>
    <s v="R"/>
    <s v="ON"/>
    <d v="2018-06-01T00:00:00"/>
    <x v="1"/>
    <d v="2018-05-01T00:00:00"/>
    <n v="23674.41"/>
    <n v="-1680.79"/>
  </r>
  <r>
    <s v="E"/>
    <s v="R"/>
    <s v="ON"/>
    <d v="2018-06-01T00:00:00"/>
    <x v="8"/>
    <d v="2018-05-01T00:00:00"/>
    <n v="22652.77"/>
    <n v="2990.11"/>
  </r>
  <r>
    <s v="E"/>
    <s v="R"/>
    <s v="ON"/>
    <d v="2018-06-01T00:00:00"/>
    <x v="9"/>
    <d v="2018-05-01T00:00:00"/>
    <n v="1021.64"/>
    <n v="134.88999999999999"/>
  </r>
  <r>
    <s v="E"/>
    <s v="R"/>
    <s v="ON"/>
    <d v="2018-06-01T00:00:00"/>
    <x v="0"/>
    <d v="2018-01-01T00:00:00"/>
    <n v="1683.06"/>
    <n v="89.18"/>
  </r>
  <r>
    <s v="E"/>
    <s v="R"/>
    <s v="ON"/>
    <d v="2018-06-01T00:00:00"/>
    <x v="2"/>
    <d v="2018-01-01T00:00:00"/>
    <n v="1610.47"/>
    <n v="212.62"/>
  </r>
  <r>
    <s v="E"/>
    <s v="R"/>
    <s v="ON"/>
    <d v="2018-06-01T00:00:00"/>
    <x v="3"/>
    <d v="2018-01-01T00:00:00"/>
    <n v="72.59"/>
    <n v="9.65"/>
  </r>
  <r>
    <s v="E"/>
    <s v="R"/>
    <s v="ON"/>
    <d v="2018-06-01T00:00:00"/>
    <x v="1"/>
    <d v="2018-01-01T00:00:00"/>
    <n v="1683.06"/>
    <n v="-89.18"/>
  </r>
  <r>
    <s v="E"/>
    <s v="R"/>
    <s v="OFF"/>
    <d v="2018-06-01T00:00:00"/>
    <x v="10"/>
    <d v="2018-05-01T00:00:00"/>
    <n v="105248.13"/>
    <n v="6841.16"/>
  </r>
  <r>
    <s v="E"/>
    <s v="R"/>
    <s v="OFF"/>
    <d v="2018-06-01T00:00:00"/>
    <x v="11"/>
    <d v="2018-05-01T00:00:00"/>
    <n v="4746.78"/>
    <n v="308.57"/>
  </r>
  <r>
    <s v="E"/>
    <s v="R"/>
    <s v="OFF"/>
    <d v="2018-06-01T00:00:00"/>
    <x v="0"/>
    <d v="2018-05-01T00:00:00"/>
    <n v="109994.91"/>
    <n v="3849.96"/>
  </r>
  <r>
    <s v="E"/>
    <s v="R"/>
    <s v="OFF"/>
    <d v="2018-06-01T00:00:00"/>
    <x v="1"/>
    <d v="2018-05-01T00:00:00"/>
    <n v="109994.91"/>
    <n v="-3849.96"/>
  </r>
  <r>
    <s v="E"/>
    <s v="R"/>
    <s v="OFF"/>
    <d v="2018-06-01T00:00:00"/>
    <x v="6"/>
    <d v="2018-01-01T00:00:00"/>
    <n v="17373.12"/>
    <n v="1129.28"/>
  </r>
  <r>
    <s v="E"/>
    <s v="R"/>
    <s v="OFF"/>
    <d v="2018-06-01T00:00:00"/>
    <x v="7"/>
    <d v="2018-01-01T00:00:00"/>
    <n v="783.53"/>
    <n v="50.93"/>
  </r>
  <r>
    <s v="E"/>
    <s v="R"/>
    <s v="OFF"/>
    <d v="2018-06-01T00:00:00"/>
    <x v="1"/>
    <d v="2018-01-01T00:00:00"/>
    <n v="18156.650000000001"/>
    <n v="-471.99"/>
  </r>
  <r>
    <s v="E"/>
    <s v="R"/>
    <s v="OFF"/>
    <d v="2018-06-01T00:00:00"/>
    <x v="0"/>
    <d v="2018-01-01T00:00:00"/>
    <n v="18156.650000000001"/>
    <n v="471.99"/>
  </r>
  <r>
    <s v="E"/>
    <s v="R"/>
    <s v="MID"/>
    <d v="2018-06-01T00:00:00"/>
    <x v="0"/>
    <d v="2018-05-01T00:00:00"/>
    <n v="27719.03"/>
    <n v="1441.4"/>
  </r>
  <r>
    <s v="E"/>
    <s v="R"/>
    <s v="MID"/>
    <d v="2018-06-01T00:00:00"/>
    <x v="1"/>
    <d v="2018-05-01T00:00:00"/>
    <n v="27719.03"/>
    <n v="-1441.4"/>
  </r>
  <r>
    <s v="E"/>
    <s v="R"/>
    <s v="MID"/>
    <d v="2018-06-01T00:00:00"/>
    <x v="12"/>
    <d v="2018-05-01T00:00:00"/>
    <n v="26522.85"/>
    <n v="2493.0700000000002"/>
  </r>
  <r>
    <s v="E"/>
    <s v="R"/>
    <s v="MID"/>
    <d v="2018-06-01T00:00:00"/>
    <x v="13"/>
    <d v="2018-05-01T00:00:00"/>
    <n v="1196.18"/>
    <n v="112.42"/>
  </r>
  <r>
    <s v="E"/>
    <s v="R"/>
    <s v="MID"/>
    <d v="2018-06-01T00:00:00"/>
    <x v="0"/>
    <d v="2018-01-01T00:00:00"/>
    <n v="1340.5"/>
    <n v="50.78"/>
  </r>
  <r>
    <s v="E"/>
    <s v="R"/>
    <s v="MID"/>
    <d v="2018-06-01T00:00:00"/>
    <x v="4"/>
    <d v="2018-01-01T00:00:00"/>
    <n v="1282.6199999999999"/>
    <n v="121.8"/>
  </r>
  <r>
    <s v="E"/>
    <s v="R"/>
    <s v="MID"/>
    <d v="2018-06-01T00:00:00"/>
    <x v="5"/>
    <d v="2018-01-01T00:00:00"/>
    <n v="57.88"/>
    <n v="5.5"/>
  </r>
  <r>
    <s v="E"/>
    <s v="R"/>
    <s v="MID"/>
    <d v="2018-06-01T00:00:00"/>
    <x v="1"/>
    <d v="2018-01-01T00:00:00"/>
    <n v="1340.5"/>
    <n v="-50.78"/>
  </r>
  <r>
    <s v="E"/>
    <s v="R"/>
    <s v="ON"/>
    <d v="2018-06-01T00:00:00"/>
    <x v="0"/>
    <d v="2018-01-01T00:00:00"/>
    <n v="18.579999999999998"/>
    <n v="0.98"/>
  </r>
  <r>
    <s v="E"/>
    <s v="R"/>
    <s v="ON"/>
    <d v="2018-06-01T00:00:00"/>
    <x v="2"/>
    <d v="2018-01-01T00:00:00"/>
    <n v="17.78"/>
    <n v="2.35"/>
  </r>
  <r>
    <s v="E"/>
    <s v="R"/>
    <s v="ON"/>
    <d v="2018-06-01T00:00:00"/>
    <x v="3"/>
    <d v="2018-01-01T00:00:00"/>
    <n v="0.8"/>
    <n v="0.1"/>
  </r>
  <r>
    <s v="E"/>
    <s v="R"/>
    <s v="ON"/>
    <d v="2018-06-01T00:00:00"/>
    <x v="1"/>
    <d v="2018-01-01T00:00:00"/>
    <n v="18.579999999999998"/>
    <n v="-0.98"/>
  </r>
  <r>
    <s v="E"/>
    <s v="R"/>
    <s v="OFF"/>
    <d v="2018-06-01T00:00:00"/>
    <x v="1"/>
    <d v="2018-01-01T00:00:00"/>
    <n v="61.17"/>
    <n v="-1.59"/>
  </r>
  <r>
    <s v="E"/>
    <s v="R"/>
    <s v="OFF"/>
    <d v="2018-06-01T00:00:00"/>
    <x v="0"/>
    <d v="2018-01-01T00:00:00"/>
    <n v="61.17"/>
    <n v="1.59"/>
  </r>
  <r>
    <s v="E"/>
    <s v="R"/>
    <s v="OFF"/>
    <d v="2018-06-01T00:00:00"/>
    <x v="6"/>
    <d v="2018-01-01T00:00:00"/>
    <n v="58.53"/>
    <n v="3.81"/>
  </r>
  <r>
    <s v="E"/>
    <s v="R"/>
    <s v="OFF"/>
    <d v="2018-06-01T00:00:00"/>
    <x v="7"/>
    <d v="2018-01-01T00:00:00"/>
    <n v="2.64"/>
    <n v="0.18"/>
  </r>
  <r>
    <s v="E"/>
    <s v="R"/>
    <s v="MID"/>
    <d v="2018-06-01T00:00:00"/>
    <x v="0"/>
    <d v="2018-01-01T00:00:00"/>
    <n v="14.32"/>
    <n v="0.54"/>
  </r>
  <r>
    <s v="E"/>
    <s v="R"/>
    <s v="MID"/>
    <d v="2018-06-01T00:00:00"/>
    <x v="4"/>
    <d v="2018-01-01T00:00:00"/>
    <n v="13.7"/>
    <n v="1.3"/>
  </r>
  <r>
    <s v="E"/>
    <s v="R"/>
    <s v="MID"/>
    <d v="2018-06-01T00:00:00"/>
    <x v="5"/>
    <d v="2018-01-01T00:00:00"/>
    <n v="0.62"/>
    <n v="0.06"/>
  </r>
  <r>
    <s v="E"/>
    <s v="R"/>
    <s v="MID"/>
    <d v="2018-06-01T00:00:00"/>
    <x v="1"/>
    <d v="2018-01-01T00:00:00"/>
    <n v="14.32"/>
    <n v="-0.54"/>
  </r>
  <r>
    <s v="E"/>
    <s v="C"/>
    <s v="ON"/>
    <d v="2018-06-01T00:00:00"/>
    <x v="1"/>
    <d v="2018-05-01T00:00:00"/>
    <n v="1.99"/>
    <n v="-0.14000000000000001"/>
  </r>
  <r>
    <s v="E"/>
    <s v="C"/>
    <s v="ON"/>
    <d v="2018-06-01T00:00:00"/>
    <x v="1"/>
    <d v="2018-05-01T00:00:00"/>
    <n v="117103.89"/>
    <n v="-8314.35"/>
  </r>
  <r>
    <s v="E"/>
    <s v="C"/>
    <s v="ON"/>
    <d v="2018-06-01T00:00:00"/>
    <x v="8"/>
    <d v="2018-05-01T00:00:00"/>
    <n v="112050.41"/>
    <n v="14790.73"/>
  </r>
  <r>
    <s v="E"/>
    <s v="C"/>
    <s v="ON"/>
    <d v="2018-06-01T00:00:00"/>
    <x v="9"/>
    <d v="2018-05-01T00:00:00"/>
    <n v="5053.4799999999996"/>
    <n v="667.08"/>
  </r>
  <r>
    <s v="E"/>
    <s v="C"/>
    <s v="ON"/>
    <d v="2018-06-01T00:00:00"/>
    <x v="0"/>
    <d v="2018-05-01T00:00:00"/>
    <n v="117103.89"/>
    <n v="8314.35"/>
  </r>
  <r>
    <s v="E"/>
    <s v="C"/>
    <s v="OFF"/>
    <d v="2018-06-01T00:00:00"/>
    <x v="1"/>
    <d v="2018-05-01T00:00:00"/>
    <n v="267838.78000000003"/>
    <n v="-9374.39"/>
  </r>
  <r>
    <s v="E"/>
    <s v="C"/>
    <s v="OFF"/>
    <d v="2018-06-01T00:00:00"/>
    <x v="10"/>
    <d v="2018-05-01T00:00:00"/>
    <n v="256280.47"/>
    <n v="16658.240000000002"/>
  </r>
  <r>
    <s v="E"/>
    <s v="R"/>
    <s v="OFF"/>
    <d v="2018-07-01T00:00:00"/>
    <x v="0"/>
    <d v="2018-05-01T00:00:00"/>
    <n v="230634.69"/>
    <n v="8072.28"/>
  </r>
  <r>
    <s v="E"/>
    <s v="R"/>
    <s v="MID"/>
    <d v="2018-07-01T00:00:00"/>
    <x v="1"/>
    <d v="2018-05-01T00:00:00"/>
    <n v="72654.67"/>
    <n v="-3777.89"/>
  </r>
  <r>
    <s v="E"/>
    <s v="R"/>
    <s v="MID"/>
    <d v="2018-07-01T00:00:00"/>
    <x v="12"/>
    <d v="2018-05-01T00:00:00"/>
    <n v="69519.37"/>
    <n v="6534.9"/>
  </r>
  <r>
    <s v="E"/>
    <s v="R"/>
    <s v="MID"/>
    <d v="2018-07-01T00:00:00"/>
    <x v="13"/>
    <d v="2018-05-01T00:00:00"/>
    <n v="3135.3"/>
    <n v="294.74"/>
  </r>
  <r>
    <s v="E"/>
    <s v="R"/>
    <s v="MID"/>
    <d v="2018-07-01T00:00:00"/>
    <x v="0"/>
    <d v="2018-05-01T00:00:00"/>
    <n v="72654.67"/>
    <n v="3777.89"/>
  </r>
  <r>
    <s v="E"/>
    <s v="R"/>
    <s v="OFF"/>
    <d v="2018-07-01T00:00:00"/>
    <x v="11"/>
    <d v="2018-05-01T00:00:00"/>
    <n v="16624.23"/>
    <n v="1080.56"/>
  </r>
  <r>
    <s v="E"/>
    <s v="R"/>
    <s v="OFF"/>
    <d v="2018-07-01T00:00:00"/>
    <x v="0"/>
    <d v="2018-05-01T00:00:00"/>
    <n v="385232.45"/>
    <n v="13483.18"/>
  </r>
  <r>
    <s v="E"/>
    <s v="R"/>
    <s v="MID"/>
    <d v="2018-07-01T00:00:00"/>
    <x v="1"/>
    <d v="2018-05-01T00:00:00"/>
    <n v="109593.15"/>
    <n v="-5698.91"/>
  </r>
  <r>
    <s v="E"/>
    <s v="R"/>
    <s v="MID"/>
    <d v="2018-07-01T00:00:00"/>
    <x v="12"/>
    <d v="2018-05-01T00:00:00"/>
    <n v="104863.73"/>
    <n v="9857.09"/>
  </r>
  <r>
    <s v="E"/>
    <s v="R"/>
    <s v="MID"/>
    <d v="2018-07-01T00:00:00"/>
    <x v="13"/>
    <d v="2018-05-01T00:00:00"/>
    <n v="4729.42"/>
    <n v="444.5"/>
  </r>
  <r>
    <s v="E"/>
    <s v="R"/>
    <s v="MID"/>
    <d v="2018-07-01T00:00:00"/>
    <x v="0"/>
    <d v="2018-05-01T00:00:00"/>
    <n v="109593.15"/>
    <n v="5698.91"/>
  </r>
  <r>
    <s v="E"/>
    <s v="R"/>
    <s v="ON"/>
    <d v="2018-07-01T00:00:00"/>
    <x v="1"/>
    <d v="2018-01-01T00:00:00"/>
    <n v="0.02"/>
    <n v="0"/>
  </r>
  <r>
    <s v="E"/>
    <s v="R"/>
    <s v="ON"/>
    <d v="2018-07-01T00:00:00"/>
    <x v="2"/>
    <d v="2018-01-01T00:00:00"/>
    <n v="0.01"/>
    <n v="0"/>
  </r>
  <r>
    <s v="E"/>
    <s v="R"/>
    <s v="ON"/>
    <d v="2018-07-01T00:00:00"/>
    <x v="3"/>
    <d v="2018-01-01T00:00:00"/>
    <n v="0.01"/>
    <n v="0"/>
  </r>
  <r>
    <s v="E"/>
    <s v="R"/>
    <s v="ON"/>
    <d v="2018-07-01T00:00:00"/>
    <x v="0"/>
    <d v="2018-01-01T00:00:00"/>
    <n v="0.02"/>
    <n v="0"/>
  </r>
  <r>
    <s v="E"/>
    <s v="R"/>
    <s v="OFF"/>
    <d v="2018-07-01T00:00:00"/>
    <x v="1"/>
    <d v="2018-01-01T00:00:00"/>
    <n v="-0.01"/>
    <n v="0.01"/>
  </r>
  <r>
    <s v="E"/>
    <s v="R"/>
    <s v="OFF"/>
    <d v="2018-07-01T00:00:00"/>
    <x v="6"/>
    <d v="2018-01-01T00:00:00"/>
    <n v="-0.01"/>
    <n v="0"/>
  </r>
  <r>
    <s v="E"/>
    <s v="C"/>
    <s v="ON"/>
    <d v="2018-07-01T00:00:00"/>
    <x v="1"/>
    <d v="2018-05-01T00:00:00"/>
    <n v="1121.77"/>
    <n v="-79.63"/>
  </r>
  <r>
    <s v="E"/>
    <s v="C"/>
    <s v="ON"/>
    <d v="2018-07-01T00:00:00"/>
    <x v="8"/>
    <d v="2018-05-01T00:00:00"/>
    <n v="1073.3599999999999"/>
    <n v="141.68"/>
  </r>
  <r>
    <s v="E"/>
    <s v="C"/>
    <s v="ON"/>
    <d v="2018-07-01T00:00:00"/>
    <x v="9"/>
    <d v="2018-05-01T00:00:00"/>
    <n v="48.41"/>
    <n v="6.37"/>
  </r>
  <r>
    <s v="E"/>
    <s v="C"/>
    <s v="ON"/>
    <d v="2018-07-01T00:00:00"/>
    <x v="0"/>
    <d v="2018-05-01T00:00:00"/>
    <n v="1121.77"/>
    <n v="79.63"/>
  </r>
  <r>
    <s v="E"/>
    <s v="C"/>
    <s v="OFF"/>
    <d v="2018-07-01T00:00:00"/>
    <x v="1"/>
    <d v="2018-05-01T00:00:00"/>
    <n v="4755.5"/>
    <n v="-166.43"/>
  </r>
  <r>
    <s v="E"/>
    <s v="C"/>
    <s v="OFF"/>
    <d v="2018-07-01T00:00:00"/>
    <x v="10"/>
    <d v="2018-05-01T00:00:00"/>
    <n v="4550.28"/>
    <n v="295.76"/>
  </r>
  <r>
    <s v="E"/>
    <s v="C"/>
    <s v="OFF"/>
    <d v="2018-07-01T00:00:00"/>
    <x v="11"/>
    <d v="2018-05-01T00:00:00"/>
    <n v="205.22"/>
    <n v="13.33"/>
  </r>
  <r>
    <s v="E"/>
    <s v="C"/>
    <s v="OFF"/>
    <d v="2018-07-01T00:00:00"/>
    <x v="0"/>
    <d v="2018-05-01T00:00:00"/>
    <n v="4755.5"/>
    <n v="166.43"/>
  </r>
  <r>
    <s v="E"/>
    <s v="C"/>
    <s v="MID"/>
    <d v="2018-07-01T00:00:00"/>
    <x v="1"/>
    <d v="2018-05-01T00:00:00"/>
    <n v="1206.1099999999999"/>
    <n v="-62.73"/>
  </r>
  <r>
    <s v="E"/>
    <s v="C"/>
    <s v="MID"/>
    <d v="2018-07-01T00:00:00"/>
    <x v="12"/>
    <d v="2018-05-01T00:00:00"/>
    <n v="1154.05"/>
    <n v="108.49"/>
  </r>
  <r>
    <s v="E"/>
    <s v="C"/>
    <s v="MID"/>
    <d v="2018-07-01T00:00:00"/>
    <x v="13"/>
    <d v="2018-05-01T00:00:00"/>
    <n v="52.06"/>
    <n v="4.8899999999999997"/>
  </r>
  <r>
    <s v="E"/>
    <s v="C"/>
    <s v="MID"/>
    <d v="2018-07-01T00:00:00"/>
    <x v="0"/>
    <d v="2018-05-01T00:00:00"/>
    <n v="1206.1099999999999"/>
    <n v="62.73"/>
  </r>
  <r>
    <s v="E"/>
    <s v="R"/>
    <s v="ON"/>
    <d v="2018-07-01T00:00:00"/>
    <x v="1"/>
    <d v="2018-05-01T00:00:00"/>
    <n v="111428.76"/>
    <n v="-7911.27"/>
  </r>
  <r>
    <s v="E"/>
    <s v="R"/>
    <s v="ON"/>
    <d v="2018-07-01T00:00:00"/>
    <x v="8"/>
    <d v="2018-05-01T00:00:00"/>
    <n v="106620.01"/>
    <n v="14073.9"/>
  </r>
  <r>
    <s v="E"/>
    <s v="R"/>
    <s v="ON"/>
    <d v="2018-07-01T00:00:00"/>
    <x v="9"/>
    <d v="2018-05-01T00:00:00"/>
    <n v="4808.75"/>
    <n v="634.69000000000005"/>
  </r>
  <r>
    <s v="E"/>
    <s v="R"/>
    <s v="ON"/>
    <d v="2018-07-01T00:00:00"/>
    <x v="0"/>
    <d v="2018-05-01T00:00:00"/>
    <n v="111428.76"/>
    <n v="7911.27"/>
  </r>
  <r>
    <s v="E"/>
    <s v="R"/>
    <s v="OFF"/>
    <d v="2018-07-01T00:00:00"/>
    <x v="1"/>
    <d v="2018-05-01T00:00:00"/>
    <n v="390848"/>
    <n v="-13679.65"/>
  </r>
  <r>
    <s v="E"/>
    <s v="R"/>
    <s v="OFF"/>
    <d v="2018-07-01T00:00:00"/>
    <x v="10"/>
    <d v="2018-05-01T00:00:00"/>
    <n v="373981.42"/>
    <n v="24308.720000000001"/>
  </r>
  <r>
    <s v="E"/>
    <s v="R"/>
    <s v="OFF"/>
    <d v="2018-07-01T00:00:00"/>
    <x v="11"/>
    <d v="2018-05-01T00:00:00"/>
    <n v="16866.580000000002"/>
    <n v="1096.56"/>
  </r>
  <r>
    <s v="E"/>
    <s v="R"/>
    <s v="OFF"/>
    <d v="2018-07-01T00:00:00"/>
    <x v="0"/>
    <d v="2018-05-01T00:00:00"/>
    <n v="390848"/>
    <n v="13679.65"/>
  </r>
  <r>
    <s v="E"/>
    <s v="R"/>
    <s v="ON"/>
    <d v="2018-07-01T00:00:00"/>
    <x v="0"/>
    <d v="2018-01-01T00:00:00"/>
    <n v="53.74"/>
    <n v="2.86"/>
  </r>
  <r>
    <s v="E"/>
    <s v="R"/>
    <s v="ON"/>
    <d v="2018-07-01T00:00:00"/>
    <x v="2"/>
    <d v="2018-01-01T00:00:00"/>
    <n v="51.42"/>
    <n v="6.79"/>
  </r>
  <r>
    <s v="E"/>
    <s v="R"/>
    <s v="ON"/>
    <d v="2018-07-01T00:00:00"/>
    <x v="3"/>
    <d v="2018-01-01T00:00:00"/>
    <n v="2.3199999999999998"/>
    <n v="0.3"/>
  </r>
  <r>
    <s v="E"/>
    <s v="R"/>
    <s v="ON"/>
    <d v="2018-07-01T00:00:00"/>
    <x v="1"/>
    <d v="2018-01-01T00:00:00"/>
    <n v="53.74"/>
    <n v="-2.86"/>
  </r>
  <r>
    <s v="E"/>
    <s v="R"/>
    <s v="OFF"/>
    <d v="2018-07-01T00:00:00"/>
    <x v="6"/>
    <d v="2018-01-01T00:00:00"/>
    <n v="227.59"/>
    <n v="14.79"/>
  </r>
  <r>
    <s v="E"/>
    <s v="R"/>
    <s v="OFF"/>
    <d v="2018-07-01T00:00:00"/>
    <x v="7"/>
    <d v="2018-01-01T00:00:00"/>
    <n v="10.27"/>
    <n v="0.67"/>
  </r>
  <r>
    <s v="E"/>
    <s v="R"/>
    <s v="OFF"/>
    <d v="2018-07-01T00:00:00"/>
    <x v="1"/>
    <d v="2018-01-01T00:00:00"/>
    <n v="237.86"/>
    <n v="-6.19"/>
  </r>
  <r>
    <s v="E"/>
    <s v="R"/>
    <s v="OFF"/>
    <d v="2018-07-01T00:00:00"/>
    <x v="0"/>
    <d v="2018-01-01T00:00:00"/>
    <n v="237.86"/>
    <n v="6.19"/>
  </r>
  <r>
    <s v="E"/>
    <s v="R"/>
    <s v="MID"/>
    <d v="2018-07-01T00:00:00"/>
    <x v="0"/>
    <d v="2018-01-01T00:00:00"/>
    <n v="54.79"/>
    <n v="2.08"/>
  </r>
  <r>
    <s v="E"/>
    <s v="R"/>
    <s v="MID"/>
    <d v="2018-07-01T00:00:00"/>
    <x v="4"/>
    <d v="2018-01-01T00:00:00"/>
    <n v="52.43"/>
    <n v="4.9800000000000004"/>
  </r>
  <r>
    <s v="E"/>
    <s v="R"/>
    <s v="MID"/>
    <d v="2018-07-01T00:00:00"/>
    <x v="5"/>
    <d v="2018-01-01T00:00:00"/>
    <n v="2.36"/>
    <n v="0.23"/>
  </r>
  <r>
    <s v="E"/>
    <s v="R"/>
    <s v="MID"/>
    <d v="2018-07-01T00:00:00"/>
    <x v="1"/>
    <d v="2018-01-01T00:00:00"/>
    <n v="54.79"/>
    <n v="-2.08"/>
  </r>
  <r>
    <s v="E"/>
    <s v="R"/>
    <s v="MID"/>
    <d v="2018-07-01T00:00:00"/>
    <x v="1"/>
    <d v="2018-05-01T00:00:00"/>
    <n v="103666.62"/>
    <n v="-5390.74"/>
  </r>
  <r>
    <s v="E"/>
    <s v="R"/>
    <s v="MID"/>
    <d v="2018-07-01T00:00:00"/>
    <x v="12"/>
    <d v="2018-05-01T00:00:00"/>
    <n v="99193.07"/>
    <n v="9324.1200000000008"/>
  </r>
  <r>
    <s v="E"/>
    <s v="R"/>
    <s v="MID"/>
    <d v="2018-07-01T00:00:00"/>
    <x v="13"/>
    <d v="2018-05-01T00:00:00"/>
    <n v="4473.55"/>
    <n v="420.48"/>
  </r>
  <r>
    <s v="E"/>
    <s v="R"/>
    <s v="MID"/>
    <d v="2018-07-01T00:00:00"/>
    <x v="0"/>
    <d v="2018-05-01T00:00:00"/>
    <n v="103666.62"/>
    <n v="5390.74"/>
  </r>
  <r>
    <s v="E"/>
    <s v="R"/>
    <s v="ON"/>
    <d v="2018-07-01T00:00:00"/>
    <x v="0"/>
    <d v="2018-01-01T00:00:00"/>
    <n v="43.32"/>
    <n v="2.2999999999999998"/>
  </r>
  <r>
    <s v="E"/>
    <s v="R"/>
    <s v="ON"/>
    <d v="2018-07-01T00:00:00"/>
    <x v="2"/>
    <d v="2018-01-01T00:00:00"/>
    <n v="41.45"/>
    <n v="5.47"/>
  </r>
  <r>
    <s v="E"/>
    <s v="R"/>
    <s v="ON"/>
    <d v="2018-07-01T00:00:00"/>
    <x v="3"/>
    <d v="2018-01-01T00:00:00"/>
    <n v="1.87"/>
    <n v="0.25"/>
  </r>
  <r>
    <s v="E"/>
    <s v="R"/>
    <s v="ON"/>
    <d v="2018-07-01T00:00:00"/>
    <x v="1"/>
    <d v="2018-01-01T00:00:00"/>
    <n v="43.32"/>
    <n v="-2.2999999999999998"/>
  </r>
  <r>
    <s v="E"/>
    <s v="R"/>
    <s v="OFF"/>
    <d v="2018-07-01T00:00:00"/>
    <x v="6"/>
    <d v="2018-01-01T00:00:00"/>
    <n v="175.13"/>
    <n v="11.38"/>
  </r>
  <r>
    <s v="E"/>
    <s v="R"/>
    <s v="OFF"/>
    <d v="2018-07-01T00:00:00"/>
    <x v="7"/>
    <d v="2018-01-01T00:00:00"/>
    <n v="7.9"/>
    <n v="0.51"/>
  </r>
  <r>
    <s v="E"/>
    <s v="R"/>
    <s v="OFF"/>
    <d v="2018-07-01T00:00:00"/>
    <x v="1"/>
    <d v="2018-01-01T00:00:00"/>
    <n v="183.03"/>
    <n v="-4.76"/>
  </r>
  <r>
    <s v="E"/>
    <s v="R"/>
    <s v="OFF"/>
    <d v="2018-07-01T00:00:00"/>
    <x v="0"/>
    <d v="2018-01-01T00:00:00"/>
    <n v="183.03"/>
    <n v="4.76"/>
  </r>
  <r>
    <s v="E"/>
    <s v="R"/>
    <s v="MID"/>
    <d v="2018-07-01T00:00:00"/>
    <x v="0"/>
    <d v="2018-01-01T00:00:00"/>
    <n v="43.54"/>
    <n v="1.65"/>
  </r>
  <r>
    <s v="E"/>
    <s v="R"/>
    <s v="MID"/>
    <d v="2018-07-01T00:00:00"/>
    <x v="4"/>
    <d v="2018-01-01T00:00:00"/>
    <n v="41.66"/>
    <n v="3.96"/>
  </r>
  <r>
    <s v="E"/>
    <s v="R"/>
    <s v="MID"/>
    <d v="2018-07-01T00:00:00"/>
    <x v="5"/>
    <d v="2018-01-01T00:00:00"/>
    <n v="1.88"/>
    <n v="0.18"/>
  </r>
  <r>
    <s v="E"/>
    <s v="R"/>
    <s v="MID"/>
    <d v="2018-07-01T00:00:00"/>
    <x v="1"/>
    <d v="2018-01-01T00:00:00"/>
    <n v="43.54"/>
    <n v="-1.65"/>
  </r>
  <r>
    <s v="E"/>
    <s v="R"/>
    <s v="ON"/>
    <d v="2018-07-01T00:00:00"/>
    <x v="1"/>
    <d v="2018-05-01T00:00:00"/>
    <n v="215829.38"/>
    <n v="-15323.87"/>
  </r>
  <r>
    <s v="E"/>
    <s v="R"/>
    <s v="ON"/>
    <d v="2018-07-01T00:00:00"/>
    <x v="8"/>
    <d v="2018-05-01T00:00:00"/>
    <n v="206515.43"/>
    <n v="27260.3"/>
  </r>
  <r>
    <s v="E"/>
    <s v="R"/>
    <s v="ON"/>
    <d v="2018-07-01T00:00:00"/>
    <x v="9"/>
    <d v="2018-05-01T00:00:00"/>
    <n v="9313.9500000000007"/>
    <n v="1229.48"/>
  </r>
  <r>
    <s v="E"/>
    <s v="R"/>
    <s v="ON"/>
    <d v="2018-07-01T00:00:00"/>
    <x v="0"/>
    <d v="2018-05-01T00:00:00"/>
    <n v="215829.38"/>
    <n v="15323.87"/>
  </r>
  <r>
    <s v="E"/>
    <s v="R"/>
    <s v="OFF"/>
    <d v="2018-07-01T00:00:00"/>
    <x v="1"/>
    <d v="2018-05-01T00:00:00"/>
    <n v="796128.1"/>
    <n v="-27864.44"/>
  </r>
  <r>
    <s v="E"/>
    <s v="R"/>
    <s v="OFF"/>
    <d v="2018-07-01T00:00:00"/>
    <x v="10"/>
    <d v="2018-05-01T00:00:00"/>
    <n v="761772.13"/>
    <n v="49515.03"/>
  </r>
  <r>
    <s v="E"/>
    <s v="R"/>
    <s v="OFF"/>
    <d v="2018-07-01T00:00:00"/>
    <x v="11"/>
    <d v="2018-05-01T00:00:00"/>
    <n v="34355.97"/>
    <n v="2233.13"/>
  </r>
  <r>
    <s v="E"/>
    <s v="R"/>
    <s v="OFF"/>
    <d v="2018-07-01T00:00:00"/>
    <x v="0"/>
    <d v="2018-05-01T00:00:00"/>
    <n v="796128.1"/>
    <n v="27864.44"/>
  </r>
  <r>
    <s v="E"/>
    <s v="R"/>
    <s v="MID"/>
    <d v="2018-07-01T00:00:00"/>
    <x v="13"/>
    <d v="2018-05-01T00:00:00"/>
    <n v="9717.1200000000008"/>
    <n v="913.62"/>
  </r>
  <r>
    <s v="E"/>
    <s v="R"/>
    <s v="MID"/>
    <d v="2018-07-01T00:00:00"/>
    <x v="0"/>
    <d v="2018-05-01T00:00:00"/>
    <n v="225173.24"/>
    <n v="11708.91"/>
  </r>
  <r>
    <s v="E"/>
    <s v="R"/>
    <s v="MID"/>
    <d v="2018-07-01T00:00:00"/>
    <x v="1"/>
    <d v="2018-05-01T00:00:00"/>
    <n v="225173.24"/>
    <n v="-11708.91"/>
  </r>
  <r>
    <s v="E"/>
    <s v="R"/>
    <s v="MID"/>
    <d v="2018-07-01T00:00:00"/>
    <x v="12"/>
    <d v="2018-05-01T00:00:00"/>
    <n v="215456.12"/>
    <n v="20253.18"/>
  </r>
  <r>
    <s v="E"/>
    <s v="R"/>
    <s v="ON"/>
    <d v="2018-07-01T00:00:00"/>
    <x v="1"/>
    <d v="2018-05-01T00:00:00"/>
    <n v="145657.84"/>
    <n v="-10341.719999999999"/>
  </r>
  <r>
    <s v="E"/>
    <s v="R"/>
    <s v="ON"/>
    <d v="2018-07-01T00:00:00"/>
    <x v="8"/>
    <d v="2018-05-01T00:00:00"/>
    <n v="139372.19"/>
    <n v="18397.18"/>
  </r>
  <r>
    <s v="E"/>
    <s v="R"/>
    <s v="ON"/>
    <d v="2018-07-01T00:00:00"/>
    <x v="9"/>
    <d v="2018-05-01T00:00:00"/>
    <n v="6285.65"/>
    <n v="829.75"/>
  </r>
  <r>
    <s v="E"/>
    <s v="R"/>
    <s v="ON"/>
    <d v="2018-07-01T00:00:00"/>
    <x v="0"/>
    <d v="2018-05-01T00:00:00"/>
    <n v="145657.84"/>
    <n v="10341.719999999999"/>
  </r>
  <r>
    <s v="E"/>
    <s v="R"/>
    <s v="OFF"/>
    <d v="2018-07-01T00:00:00"/>
    <x v="1"/>
    <d v="2018-05-01T00:00:00"/>
    <n v="536747.24"/>
    <n v="-18786.2"/>
  </r>
  <r>
    <s v="E"/>
    <s v="R"/>
    <s v="OFF"/>
    <d v="2018-07-01T00:00:00"/>
    <x v="10"/>
    <d v="2018-05-01T00:00:00"/>
    <n v="513584.56"/>
    <n v="33383.21"/>
  </r>
  <r>
    <s v="E"/>
    <s v="R"/>
    <s v="OFF"/>
    <d v="2018-07-01T00:00:00"/>
    <x v="11"/>
    <d v="2018-05-01T00:00:00"/>
    <n v="23162.68"/>
    <n v="1505.61"/>
  </r>
  <r>
    <s v="E"/>
    <s v="R"/>
    <s v="OFF"/>
    <d v="2018-07-01T00:00:00"/>
    <x v="0"/>
    <d v="2018-05-01T00:00:00"/>
    <n v="536747.24"/>
    <n v="18786.2"/>
  </r>
  <r>
    <s v="E"/>
    <s v="R"/>
    <s v="MID"/>
    <d v="2018-07-01T00:00:00"/>
    <x v="1"/>
    <d v="2018-05-01T00:00:00"/>
    <n v="152174.51"/>
    <n v="-7912.82"/>
  </r>
  <r>
    <s v="E"/>
    <s v="R"/>
    <s v="MID"/>
    <d v="2018-07-01T00:00:00"/>
    <x v="12"/>
    <d v="2018-05-01T00:00:00"/>
    <n v="145607.44"/>
    <n v="13687.07"/>
  </r>
  <r>
    <s v="E"/>
    <s v="R"/>
    <s v="MID"/>
    <d v="2018-07-01T00:00:00"/>
    <x v="13"/>
    <d v="2018-05-01T00:00:00"/>
    <n v="6567.07"/>
    <n v="617.35"/>
  </r>
  <r>
    <s v="E"/>
    <s v="C"/>
    <s v="OFF"/>
    <d v="2018-06-01T00:00:00"/>
    <x v="11"/>
    <d v="2018-05-01T00:00:00"/>
    <n v="11558.31"/>
    <n v="751.25"/>
  </r>
  <r>
    <s v="E"/>
    <s v="C"/>
    <s v="OFF"/>
    <d v="2018-06-01T00:00:00"/>
    <x v="0"/>
    <d v="2018-05-01T00:00:00"/>
    <n v="267838.78000000003"/>
    <n v="9374.39"/>
  </r>
  <r>
    <s v="E"/>
    <s v="C"/>
    <s v="MID"/>
    <d v="2018-06-01T00:00:00"/>
    <x v="1"/>
    <d v="2018-05-01T00:00:00"/>
    <n v="100303.84"/>
    <n v="-5215.68"/>
  </r>
  <r>
    <s v="E"/>
    <s v="C"/>
    <s v="MID"/>
    <d v="2018-06-01T00:00:00"/>
    <x v="12"/>
    <d v="2018-05-01T00:00:00"/>
    <n v="95975.42"/>
    <n v="9021.68"/>
  </r>
  <r>
    <s v="E"/>
    <s v="C"/>
    <s v="MID"/>
    <d v="2018-06-01T00:00:00"/>
    <x v="13"/>
    <d v="2018-05-01T00:00:00"/>
    <n v="4328.42"/>
    <n v="406.81"/>
  </r>
  <r>
    <s v="E"/>
    <s v="C"/>
    <s v="MID"/>
    <d v="2018-06-01T00:00:00"/>
    <x v="0"/>
    <d v="2018-05-01T00:00:00"/>
    <n v="100303.84"/>
    <n v="5215.68"/>
  </r>
  <r>
    <s v="E"/>
    <s v="C"/>
    <s v="ON"/>
    <d v="2018-06-01T00:00:00"/>
    <x v="8"/>
    <d v="2018-05-01T00:00:00"/>
    <n v="1.9"/>
    <n v="0.25"/>
  </r>
  <r>
    <s v="E"/>
    <s v="C"/>
    <s v="ON"/>
    <d v="2018-06-01T00:00:00"/>
    <x v="9"/>
    <d v="2018-05-01T00:00:00"/>
    <n v="0.09"/>
    <n v="0.01"/>
  </r>
  <r>
    <s v="E"/>
    <s v="C"/>
    <s v="ON"/>
    <d v="2018-06-01T00:00:00"/>
    <x v="0"/>
    <d v="2018-05-01T00:00:00"/>
    <n v="1.99"/>
    <n v="0.14000000000000001"/>
  </r>
  <r>
    <s v="E"/>
    <s v="C"/>
    <s v="OFF"/>
    <d v="2018-06-01T00:00:00"/>
    <x v="1"/>
    <d v="2018-05-01T00:00:00"/>
    <n v="717.95"/>
    <n v="-25.12"/>
  </r>
  <r>
    <s v="E"/>
    <s v="C"/>
    <s v="OFF"/>
    <d v="2018-06-01T00:00:00"/>
    <x v="10"/>
    <d v="2018-05-01T00:00:00"/>
    <n v="686.97"/>
    <n v="44.65"/>
  </r>
  <r>
    <s v="E"/>
    <s v="C"/>
    <s v="OFF"/>
    <d v="2018-06-01T00:00:00"/>
    <x v="11"/>
    <d v="2018-05-01T00:00:00"/>
    <n v="30.98"/>
    <n v="2.0099999999999998"/>
  </r>
  <r>
    <s v="E"/>
    <s v="C"/>
    <s v="OFF"/>
    <d v="2018-06-01T00:00:00"/>
    <x v="0"/>
    <d v="2018-05-01T00:00:00"/>
    <n v="717.95"/>
    <n v="25.12"/>
  </r>
  <r>
    <s v="E"/>
    <s v="C"/>
    <s v="MID"/>
    <d v="2018-06-01T00:00:00"/>
    <x v="1"/>
    <d v="2018-05-01T00:00:00"/>
    <n v="6.41"/>
    <n v="-0.33"/>
  </r>
  <r>
    <s v="E"/>
    <s v="C"/>
    <s v="MID"/>
    <d v="2018-06-01T00:00:00"/>
    <x v="12"/>
    <d v="2018-05-01T00:00:00"/>
    <n v="6.13"/>
    <n v="0.57999999999999996"/>
  </r>
  <r>
    <s v="E"/>
    <s v="C"/>
    <s v="MID"/>
    <d v="2018-06-01T00:00:00"/>
    <x v="13"/>
    <d v="2018-05-01T00:00:00"/>
    <n v="0.28000000000000003"/>
    <n v="0.03"/>
  </r>
  <r>
    <s v="E"/>
    <s v="C"/>
    <s v="MID"/>
    <d v="2018-06-01T00:00:00"/>
    <x v="0"/>
    <d v="2018-05-01T00:00:00"/>
    <n v="6.41"/>
    <n v="0.33"/>
  </r>
  <r>
    <s v="E"/>
    <s v="R"/>
    <s v="ON"/>
    <d v="2018-06-01T00:00:00"/>
    <x v="1"/>
    <d v="2018-05-01T00:00:00"/>
    <n v="134703.5"/>
    <n v="-9564.0400000000009"/>
  </r>
  <r>
    <s v="E"/>
    <s v="R"/>
    <s v="ON"/>
    <d v="2018-06-01T00:00:00"/>
    <x v="8"/>
    <d v="2018-05-01T00:00:00"/>
    <n v="128890.47"/>
    <n v="17013.62"/>
  </r>
  <r>
    <s v="E"/>
    <s v="R"/>
    <s v="ON"/>
    <d v="2018-06-01T00:00:00"/>
    <x v="9"/>
    <d v="2018-05-01T00:00:00"/>
    <n v="5813.03"/>
    <n v="767.36"/>
  </r>
  <r>
    <s v="E"/>
    <s v="R"/>
    <s v="ON"/>
    <d v="2018-06-01T00:00:00"/>
    <x v="0"/>
    <d v="2018-05-01T00:00:00"/>
    <n v="134703.5"/>
    <n v="9564.0400000000009"/>
  </r>
  <r>
    <s v="E"/>
    <s v="R"/>
    <s v="OFF"/>
    <d v="2018-06-01T00:00:00"/>
    <x v="1"/>
    <d v="2018-05-01T00:00:00"/>
    <n v="484037.81"/>
    <n v="-16941.240000000002"/>
  </r>
  <r>
    <s v="E"/>
    <s v="R"/>
    <s v="OFF"/>
    <d v="2018-06-01T00:00:00"/>
    <x v="10"/>
    <d v="2018-05-01T00:00:00"/>
    <n v="463149.67"/>
    <n v="30104.71"/>
  </r>
  <r>
    <s v="E"/>
    <s v="R"/>
    <s v="OFF"/>
    <d v="2018-06-01T00:00:00"/>
    <x v="11"/>
    <d v="2018-05-01T00:00:00"/>
    <n v="20888.14"/>
    <n v="1357.93"/>
  </r>
  <r>
    <s v="E"/>
    <s v="R"/>
    <s v="OFF"/>
    <d v="2018-06-01T00:00:00"/>
    <x v="0"/>
    <d v="2018-05-01T00:00:00"/>
    <n v="484037.81"/>
    <n v="16941.240000000002"/>
  </r>
  <r>
    <s v="E"/>
    <s v="R"/>
    <s v="MID"/>
    <d v="2018-06-01T00:00:00"/>
    <x v="1"/>
    <d v="2018-05-01T00:00:00"/>
    <n v="145950.89000000001"/>
    <n v="-7589.52"/>
  </r>
  <r>
    <s v="E"/>
    <s v="R"/>
    <s v="MID"/>
    <d v="2018-06-01T00:00:00"/>
    <x v="12"/>
    <d v="2018-05-01T00:00:00"/>
    <n v="139652.66"/>
    <n v="13127.28"/>
  </r>
  <r>
    <s v="E"/>
    <s v="R"/>
    <s v="MID"/>
    <d v="2018-06-01T00:00:00"/>
    <x v="13"/>
    <d v="2018-05-01T00:00:00"/>
    <n v="6298.23"/>
    <n v="592.1"/>
  </r>
  <r>
    <s v="E"/>
    <s v="R"/>
    <s v="MID"/>
    <d v="2018-06-01T00:00:00"/>
    <x v="0"/>
    <d v="2018-05-01T00:00:00"/>
    <n v="145950.89000000001"/>
    <n v="7589.52"/>
  </r>
  <r>
    <s v="E"/>
    <s v="R"/>
    <s v="ON"/>
    <d v="2018-06-01T00:00:00"/>
    <x v="0"/>
    <d v="2018-05-01T00:00:00"/>
    <n v="0"/>
    <n v="0"/>
  </r>
  <r>
    <s v="E"/>
    <s v="R"/>
    <s v="ON"/>
    <d v="2018-06-01T00:00:00"/>
    <x v="1"/>
    <d v="2018-05-01T00:00:00"/>
    <n v="0"/>
    <n v="0"/>
  </r>
  <r>
    <s v="E"/>
    <s v="R"/>
    <s v="ON"/>
    <d v="2018-06-01T00:00:00"/>
    <x v="8"/>
    <d v="2018-05-01T00:00:00"/>
    <n v="0"/>
    <n v="0"/>
  </r>
  <r>
    <s v="E"/>
    <s v="R"/>
    <s v="ON"/>
    <d v="2018-06-01T00:00:00"/>
    <x v="9"/>
    <d v="2018-05-01T00:00:00"/>
    <n v="0"/>
    <n v="0"/>
  </r>
  <r>
    <s v="E"/>
    <s v="R"/>
    <s v="ON"/>
    <d v="2018-06-01T00:00:00"/>
    <x v="0"/>
    <d v="2018-01-01T00:00:00"/>
    <n v="0"/>
    <n v="0"/>
  </r>
  <r>
    <s v="E"/>
    <s v="R"/>
    <s v="ON"/>
    <d v="2018-06-01T00:00:00"/>
    <x v="2"/>
    <d v="2018-01-01T00:00:00"/>
    <n v="0"/>
    <n v="0"/>
  </r>
  <r>
    <s v="E"/>
    <s v="R"/>
    <s v="ON"/>
    <d v="2018-06-01T00:00:00"/>
    <x v="3"/>
    <d v="2018-01-01T00:00:00"/>
    <n v="0"/>
    <n v="0"/>
  </r>
  <r>
    <s v="E"/>
    <s v="R"/>
    <s v="ON"/>
    <d v="2018-06-01T00:00:00"/>
    <x v="1"/>
    <d v="2018-01-01T00:00:00"/>
    <n v="0"/>
    <n v="0"/>
  </r>
  <r>
    <s v="E"/>
    <s v="R"/>
    <s v="OFF"/>
    <d v="2018-06-01T00:00:00"/>
    <x v="10"/>
    <d v="2018-05-01T00:00:00"/>
    <n v="0"/>
    <n v="0"/>
  </r>
  <r>
    <s v="E"/>
    <s v="R"/>
    <s v="OFF"/>
    <d v="2018-06-01T00:00:00"/>
    <x v="11"/>
    <d v="2018-05-01T00:00:00"/>
    <n v="0"/>
    <n v="0"/>
  </r>
  <r>
    <s v="E"/>
    <s v="R"/>
    <s v="OFF"/>
    <d v="2018-06-01T00:00:00"/>
    <x v="0"/>
    <d v="2018-05-01T00:00:00"/>
    <n v="0"/>
    <n v="0"/>
  </r>
  <r>
    <s v="E"/>
    <s v="R"/>
    <s v="OFF"/>
    <d v="2018-06-01T00:00:00"/>
    <x v="1"/>
    <d v="2018-05-01T00:00:00"/>
    <n v="0"/>
    <n v="0"/>
  </r>
  <r>
    <s v="E"/>
    <s v="R"/>
    <s v="OFF"/>
    <d v="2018-06-01T00:00:00"/>
    <x v="6"/>
    <d v="2018-01-01T00:00:00"/>
    <n v="0"/>
    <n v="0"/>
  </r>
  <r>
    <s v="E"/>
    <s v="R"/>
    <s v="OFF"/>
    <d v="2018-06-01T00:00:00"/>
    <x v="7"/>
    <d v="2018-01-01T00:00:00"/>
    <n v="0"/>
    <n v="0"/>
  </r>
  <r>
    <s v="E"/>
    <s v="R"/>
    <s v="OFF"/>
    <d v="2018-06-01T00:00:00"/>
    <x v="1"/>
    <d v="2018-01-01T00:00:00"/>
    <n v="0"/>
    <n v="0"/>
  </r>
  <r>
    <s v="E"/>
    <s v="R"/>
    <s v="OFF"/>
    <d v="2018-06-01T00:00:00"/>
    <x v="0"/>
    <d v="2018-01-01T00:00:00"/>
    <n v="0"/>
    <n v="0"/>
  </r>
  <r>
    <s v="E"/>
    <s v="R"/>
    <s v="MID"/>
    <d v="2018-06-01T00:00:00"/>
    <x v="0"/>
    <d v="2018-05-01T00:00:00"/>
    <n v="0"/>
    <n v="0"/>
  </r>
  <r>
    <s v="E"/>
    <s v="R"/>
    <s v="MID"/>
    <d v="2018-06-01T00:00:00"/>
    <x v="1"/>
    <d v="2018-05-01T00:00:00"/>
    <n v="0"/>
    <n v="0"/>
  </r>
  <r>
    <s v="E"/>
    <s v="R"/>
    <s v="MID"/>
    <d v="2018-06-01T00:00:00"/>
    <x v="12"/>
    <d v="2018-05-01T00:00:00"/>
    <n v="0"/>
    <n v="0"/>
  </r>
  <r>
    <s v="E"/>
    <s v="R"/>
    <s v="MID"/>
    <d v="2018-06-01T00:00:00"/>
    <x v="13"/>
    <d v="2018-05-01T00:00:00"/>
    <n v="0"/>
    <n v="0"/>
  </r>
  <r>
    <s v="E"/>
    <s v="R"/>
    <s v="MID"/>
    <d v="2018-06-01T00:00:00"/>
    <x v="0"/>
    <d v="2018-01-01T00:00:00"/>
    <n v="0"/>
    <n v="0"/>
  </r>
  <r>
    <s v="E"/>
    <s v="R"/>
    <s v="MID"/>
    <d v="2018-06-01T00:00:00"/>
    <x v="4"/>
    <d v="2018-01-01T00:00:00"/>
    <n v="0"/>
    <n v="0"/>
  </r>
  <r>
    <s v="E"/>
    <s v="R"/>
    <s v="MID"/>
    <d v="2018-06-01T00:00:00"/>
    <x v="5"/>
    <d v="2018-01-01T00:00:00"/>
    <n v="0"/>
    <n v="0"/>
  </r>
  <r>
    <s v="E"/>
    <s v="R"/>
    <s v="MID"/>
    <d v="2018-06-01T00:00:00"/>
    <x v="1"/>
    <d v="2018-01-01T00:00:00"/>
    <n v="0"/>
    <n v="0"/>
  </r>
  <r>
    <s v="E"/>
    <s v="R"/>
    <s v="ON"/>
    <d v="2018-06-01T00:00:00"/>
    <x v="0"/>
    <d v="2018-05-01T00:00:00"/>
    <n v="31.48"/>
    <n v="2.2400000000000002"/>
  </r>
  <r>
    <s v="E"/>
    <s v="R"/>
    <s v="ON"/>
    <d v="2018-06-01T00:00:00"/>
    <x v="1"/>
    <d v="2018-05-01T00:00:00"/>
    <n v="31.48"/>
    <n v="-2.2400000000000002"/>
  </r>
  <r>
    <s v="E"/>
    <s v="R"/>
    <s v="ON"/>
    <d v="2018-06-01T00:00:00"/>
    <x v="2"/>
    <d v="2018-01-01T00:00:00"/>
    <n v="13.73"/>
    <n v="1.81"/>
  </r>
  <r>
    <s v="E"/>
    <s v="R"/>
    <s v="ON"/>
    <d v="2018-06-01T00:00:00"/>
    <x v="3"/>
    <d v="2018-01-01T00:00:00"/>
    <n v="0.62"/>
    <n v="0.08"/>
  </r>
  <r>
    <s v="E"/>
    <s v="R"/>
    <s v="ON"/>
    <d v="2018-06-01T00:00:00"/>
    <x v="1"/>
    <d v="2018-01-01T00:00:00"/>
    <n v="14.35"/>
    <n v="-0.76"/>
  </r>
  <r>
    <s v="E"/>
    <s v="R"/>
    <s v="ON"/>
    <d v="2018-06-01T00:00:00"/>
    <x v="0"/>
    <d v="2018-01-01T00:00:00"/>
    <n v="14.35"/>
    <n v="0.76"/>
  </r>
  <r>
    <s v="E"/>
    <s v="R"/>
    <s v="OFF"/>
    <d v="2018-06-01T00:00:00"/>
    <x v="0"/>
    <d v="2018-05-01T00:00:00"/>
    <n v="141.38999999999999"/>
    <n v="4.95"/>
  </r>
  <r>
    <s v="E"/>
    <s v="R"/>
    <s v="OFF"/>
    <d v="2018-06-01T00:00:00"/>
    <x v="1"/>
    <d v="2018-05-01T00:00:00"/>
    <n v="141.38999999999999"/>
    <n v="-4.95"/>
  </r>
  <r>
    <s v="E"/>
    <s v="R"/>
    <s v="OFF"/>
    <d v="2018-06-01T00:00:00"/>
    <x v="10"/>
    <d v="2018-05-01T00:00:00"/>
    <n v="135.29"/>
    <n v="8.7899999999999991"/>
  </r>
  <r>
    <s v="E"/>
    <s v="R"/>
    <s v="OFF"/>
    <d v="2018-06-01T00:00:00"/>
    <x v="11"/>
    <d v="2018-05-01T00:00:00"/>
    <n v="6.1"/>
    <n v="0.4"/>
  </r>
  <r>
    <s v="E"/>
    <s v="R"/>
    <s v="OFF"/>
    <d v="2018-06-01T00:00:00"/>
    <x v="0"/>
    <d v="2018-01-01T00:00:00"/>
    <n v="69.7"/>
    <n v="1.81"/>
  </r>
  <r>
    <s v="E"/>
    <s v="R"/>
    <s v="OFF"/>
    <d v="2018-06-01T00:00:00"/>
    <x v="6"/>
    <d v="2018-01-01T00:00:00"/>
    <n v="66.69"/>
    <n v="4.33"/>
  </r>
  <r>
    <s v="E"/>
    <s v="R"/>
    <s v="OFF"/>
    <d v="2018-06-01T00:00:00"/>
    <x v="7"/>
    <d v="2018-01-01T00:00:00"/>
    <n v="3.01"/>
    <n v="0.2"/>
  </r>
  <r>
    <s v="E"/>
    <s v="R"/>
    <s v="OFF"/>
    <d v="2018-06-01T00:00:00"/>
    <x v="1"/>
    <d v="2018-01-01T00:00:00"/>
    <n v="69.7"/>
    <n v="-1.81"/>
  </r>
  <r>
    <s v="E"/>
    <s v="R"/>
    <s v="MID"/>
    <d v="2018-06-01T00:00:00"/>
    <x v="0"/>
    <d v="2018-05-01T00:00:00"/>
    <n v="35.1"/>
    <n v="1.83"/>
  </r>
  <r>
    <s v="E"/>
    <s v="R"/>
    <s v="MID"/>
    <d v="2018-06-01T00:00:00"/>
    <x v="12"/>
    <d v="2018-05-01T00:00:00"/>
    <n v="33.590000000000003"/>
    <n v="3.16"/>
  </r>
  <r>
    <s v="E"/>
    <s v="R"/>
    <s v="MID"/>
    <d v="2018-06-01T00:00:00"/>
    <x v="13"/>
    <d v="2018-05-01T00:00:00"/>
    <n v="1.51"/>
    <n v="0.14000000000000001"/>
  </r>
  <r>
    <s v="E"/>
    <s v="R"/>
    <s v="MID"/>
    <d v="2018-06-01T00:00:00"/>
    <x v="1"/>
    <d v="2018-05-01T00:00:00"/>
    <n v="35.1"/>
    <n v="-1.83"/>
  </r>
  <r>
    <s v="E"/>
    <s v="R"/>
    <s v="MID"/>
    <d v="2018-06-01T00:00:00"/>
    <x v="4"/>
    <d v="2018-01-01T00:00:00"/>
    <n v="15.58"/>
    <n v="1.48"/>
  </r>
  <r>
    <s v="E"/>
    <s v="R"/>
    <s v="MID"/>
    <d v="2018-06-01T00:00:00"/>
    <x v="5"/>
    <d v="2018-01-01T00:00:00"/>
    <n v="0.7"/>
    <n v="7.0000000000000007E-2"/>
  </r>
  <r>
    <s v="E"/>
    <s v="R"/>
    <s v="MID"/>
    <d v="2018-06-01T00:00:00"/>
    <x v="1"/>
    <d v="2018-01-01T00:00:00"/>
    <n v="16.28"/>
    <n v="-0.62"/>
  </r>
  <r>
    <s v="E"/>
    <s v="R"/>
    <s v="MID"/>
    <d v="2018-06-01T00:00:00"/>
    <x v="0"/>
    <d v="2018-01-01T00:00:00"/>
    <n v="16.28"/>
    <n v="0.62"/>
  </r>
  <r>
    <s v="E"/>
    <s v="R"/>
    <s v="ON"/>
    <d v="2018-06-01T00:00:00"/>
    <x v="8"/>
    <d v="2018-05-01T00:00:00"/>
    <n v="30.12"/>
    <n v="3.98"/>
  </r>
  <r>
    <s v="E"/>
    <s v="R"/>
    <s v="ON"/>
    <d v="2018-06-01T00:00:00"/>
    <x v="9"/>
    <d v="2018-05-01T00:00:00"/>
    <n v="1.36"/>
    <n v="0.18"/>
  </r>
  <r>
    <s v="E"/>
    <s v="R"/>
    <s v="ON"/>
    <d v="2018-06-01T00:00:00"/>
    <x v="1"/>
    <d v="2018-01-01T00:00:00"/>
    <n v="2720.27"/>
    <n v="-144.29"/>
  </r>
  <r>
    <s v="E"/>
    <s v="R"/>
    <s v="ON"/>
    <d v="2018-06-01T00:00:00"/>
    <x v="2"/>
    <d v="2018-01-01T00:00:00"/>
    <n v="2602.79"/>
    <n v="343.68"/>
  </r>
  <r>
    <s v="E"/>
    <s v="R"/>
    <s v="ON"/>
    <d v="2018-06-01T00:00:00"/>
    <x v="3"/>
    <d v="2018-01-01T00:00:00"/>
    <n v="117.48"/>
    <n v="15.53"/>
  </r>
  <r>
    <s v="E"/>
    <s v="R"/>
    <s v="ON"/>
    <d v="2018-06-01T00:00:00"/>
    <x v="0"/>
    <d v="2018-01-01T00:00:00"/>
    <n v="2720.27"/>
    <n v="144.29"/>
  </r>
  <r>
    <s v="E"/>
    <s v="R"/>
    <s v="OFF"/>
    <d v="2018-06-01T00:00:00"/>
    <x v="1"/>
    <d v="2018-01-01T00:00:00"/>
    <n v="17415.009999999998"/>
    <n v="-452.77"/>
  </r>
  <r>
    <s v="E"/>
    <s v="R"/>
    <s v="OFF"/>
    <d v="2018-06-01T00:00:00"/>
    <x v="6"/>
    <d v="2018-01-01T00:00:00"/>
    <n v="16663.52"/>
    <n v="1083.1600000000001"/>
  </r>
  <r>
    <s v="E"/>
    <s v="R"/>
    <s v="OFF"/>
    <d v="2018-06-01T00:00:00"/>
    <x v="7"/>
    <d v="2018-01-01T00:00:00"/>
    <n v="751.49"/>
    <n v="48.9"/>
  </r>
  <r>
    <s v="E"/>
    <s v="R"/>
    <s v="OFF"/>
    <d v="2018-06-01T00:00:00"/>
    <x v="0"/>
    <d v="2018-01-01T00:00:00"/>
    <n v="17415.009999999998"/>
    <n v="452.77"/>
  </r>
  <r>
    <s v="E"/>
    <s v="R"/>
    <s v="MID"/>
    <d v="2018-06-01T00:00:00"/>
    <x v="1"/>
    <d v="2018-01-01T00:00:00"/>
    <n v="2233.5500000000002"/>
    <n v="-84.65"/>
  </r>
  <r>
    <s v="E"/>
    <s v="R"/>
    <s v="MID"/>
    <d v="2018-06-01T00:00:00"/>
    <x v="4"/>
    <d v="2018-01-01T00:00:00"/>
    <n v="2137.2399999999998"/>
    <n v="203.04"/>
  </r>
  <r>
    <s v="E"/>
    <s v="R"/>
    <s v="MID"/>
    <d v="2018-06-01T00:00:00"/>
    <x v="5"/>
    <d v="2018-01-01T00:00:00"/>
    <n v="96.31"/>
    <n v="9.19"/>
  </r>
  <r>
    <s v="E"/>
    <s v="R"/>
    <s v="MID"/>
    <d v="2018-06-01T00:00:00"/>
    <x v="0"/>
    <d v="2018-01-01T00:00:00"/>
    <n v="2233.5500000000002"/>
    <n v="84.65"/>
  </r>
  <r>
    <s v="E"/>
    <s v="R"/>
    <s v="ON"/>
    <d v="2018-06-01T00:00:00"/>
    <x v="0"/>
    <d v="2018-05-01T00:00:00"/>
    <n v="83410.58"/>
    <n v="5921.95"/>
  </r>
  <r>
    <s v="E"/>
    <s v="R"/>
    <s v="ON"/>
    <d v="2018-06-01T00:00:00"/>
    <x v="1"/>
    <d v="2018-05-01T00:00:00"/>
    <n v="83410.58"/>
    <n v="-5921.95"/>
  </r>
  <r>
    <s v="E"/>
    <s v="R"/>
    <s v="ON"/>
    <d v="2018-06-01T00:00:00"/>
    <x v="8"/>
    <d v="2018-05-01T00:00:00"/>
    <n v="79811.19"/>
    <n v="10535.01"/>
  </r>
  <r>
    <s v="E"/>
    <s v="R"/>
    <s v="ON"/>
    <d v="2018-06-01T00:00:00"/>
    <x v="9"/>
    <d v="2018-05-01T00:00:00"/>
    <n v="3599.39"/>
    <n v="475.26"/>
  </r>
  <r>
    <s v="E"/>
    <s v="R"/>
    <s v="ON"/>
    <d v="2018-06-01T00:00:00"/>
    <x v="0"/>
    <d v="2018-01-01T00:00:00"/>
    <n v="7036.56"/>
    <n v="372.81"/>
  </r>
  <r>
    <s v="E"/>
    <s v="R"/>
    <s v="ON"/>
    <d v="2018-06-01T00:00:00"/>
    <x v="2"/>
    <d v="2018-01-01T00:00:00"/>
    <n v="6732.92"/>
    <n v="888.77"/>
  </r>
  <r>
    <s v="E"/>
    <s v="R"/>
    <s v="ON"/>
    <d v="2018-06-01T00:00:00"/>
    <x v="3"/>
    <d v="2018-01-01T00:00:00"/>
    <n v="303.64"/>
    <n v="40.229999999999997"/>
  </r>
  <r>
    <s v="E"/>
    <s v="R"/>
    <s v="ON"/>
    <d v="2018-06-01T00:00:00"/>
    <x v="0"/>
    <d v="2018-05-01T00:00:00"/>
    <n v="81296.3"/>
    <n v="5772.01"/>
  </r>
  <r>
    <s v="E"/>
    <s v="R"/>
    <s v="ON"/>
    <d v="2018-06-01T00:00:00"/>
    <x v="1"/>
    <d v="2018-05-01T00:00:00"/>
    <n v="81296.3"/>
    <n v="-5772.01"/>
  </r>
  <r>
    <s v="E"/>
    <s v="R"/>
    <s v="ON"/>
    <d v="2018-06-01T00:00:00"/>
    <x v="8"/>
    <d v="2018-05-01T00:00:00"/>
    <n v="77788.160000000003"/>
    <n v="10268.01"/>
  </r>
  <r>
    <s v="E"/>
    <s v="R"/>
    <s v="ON"/>
    <d v="2018-06-01T00:00:00"/>
    <x v="9"/>
    <d v="2018-05-01T00:00:00"/>
    <n v="3508.14"/>
    <n v="463.07"/>
  </r>
  <r>
    <s v="E"/>
    <s v="R"/>
    <s v="ON"/>
    <d v="2018-06-01T00:00:00"/>
    <x v="0"/>
    <d v="2018-01-01T00:00:00"/>
    <n v="250.29"/>
    <n v="13.28"/>
  </r>
  <r>
    <s v="E"/>
    <s v="R"/>
    <s v="ON"/>
    <d v="2018-06-01T00:00:00"/>
    <x v="2"/>
    <d v="2018-01-01T00:00:00"/>
    <n v="239.49"/>
    <n v="31.62"/>
  </r>
  <r>
    <s v="E"/>
    <s v="R"/>
    <s v="ON"/>
    <d v="2018-06-01T00:00:00"/>
    <x v="3"/>
    <d v="2018-01-01T00:00:00"/>
    <n v="10.8"/>
    <n v="1.44"/>
  </r>
  <r>
    <s v="E"/>
    <s v="R"/>
    <s v="ON"/>
    <d v="2018-06-01T00:00:00"/>
    <x v="1"/>
    <d v="2018-01-01T00:00:00"/>
    <n v="250.29"/>
    <n v="-13.28"/>
  </r>
  <r>
    <s v="E"/>
    <s v="R"/>
    <s v="OFF"/>
    <d v="2018-06-01T00:00:00"/>
    <x v="10"/>
    <d v="2018-05-01T00:00:00"/>
    <n v="307562.65000000002"/>
    <n v="19991.599999999999"/>
  </r>
  <r>
    <s v="E"/>
    <s v="R"/>
    <s v="OFF"/>
    <d v="2018-06-01T00:00:00"/>
    <x v="11"/>
    <d v="2018-05-01T00:00:00"/>
    <n v="13870.97"/>
    <n v="901.7"/>
  </r>
  <r>
    <s v="E"/>
    <s v="R"/>
    <s v="OFF"/>
    <d v="2018-06-01T00:00:00"/>
    <x v="0"/>
    <d v="2018-05-01T00:00:00"/>
    <n v="321433.62"/>
    <n v="11250.01"/>
  </r>
  <r>
    <s v="E"/>
    <s v="R"/>
    <s v="OFF"/>
    <d v="2018-06-01T00:00:00"/>
    <x v="1"/>
    <d v="2018-05-01T00:00:00"/>
    <n v="321433.62"/>
    <n v="-11250.01"/>
  </r>
  <r>
    <s v="E"/>
    <s v="R"/>
    <s v="OFF"/>
    <d v="2018-06-01T00:00:00"/>
    <x v="6"/>
    <d v="2018-01-01T00:00:00"/>
    <n v="965.88"/>
    <n v="62.79"/>
  </r>
  <r>
    <s v="E"/>
    <s v="R"/>
    <s v="OFF"/>
    <d v="2018-06-01T00:00:00"/>
    <x v="7"/>
    <d v="2018-01-01T00:00:00"/>
    <n v="43.56"/>
    <n v="2.83"/>
  </r>
  <r>
    <s v="E"/>
    <s v="R"/>
    <s v="OFF"/>
    <d v="2018-06-01T00:00:00"/>
    <x v="1"/>
    <d v="2018-01-01T00:00:00"/>
    <n v="1009.44"/>
    <n v="-26.25"/>
  </r>
  <r>
    <s v="E"/>
    <s v="R"/>
    <s v="OFF"/>
    <d v="2018-06-01T00:00:00"/>
    <x v="0"/>
    <d v="2018-01-01T00:00:00"/>
    <n v="1009.44"/>
    <n v="26.25"/>
  </r>
  <r>
    <s v="E"/>
    <s v="R"/>
    <s v="MID"/>
    <d v="2018-06-01T00:00:00"/>
    <x v="0"/>
    <d v="2018-05-01T00:00:00"/>
    <n v="81117.600000000006"/>
    <n v="4218.24"/>
  </r>
  <r>
    <s v="E"/>
    <s v="R"/>
    <s v="MID"/>
    <d v="2018-06-01T00:00:00"/>
    <x v="1"/>
    <d v="2018-05-01T00:00:00"/>
    <n v="81117.600000000006"/>
    <n v="-4218.24"/>
  </r>
  <r>
    <s v="E"/>
    <s v="R"/>
    <s v="MID"/>
    <d v="2018-06-01T00:00:00"/>
    <x v="12"/>
    <d v="2018-05-01T00:00:00"/>
    <n v="77617.11"/>
    <n v="7296.15"/>
  </r>
  <r>
    <s v="E"/>
    <s v="R"/>
    <s v="MID"/>
    <d v="2018-06-01T00:00:00"/>
    <x v="13"/>
    <d v="2018-05-01T00:00:00"/>
    <n v="3500.49"/>
    <n v="329.04"/>
  </r>
  <r>
    <s v="E"/>
    <s v="R"/>
    <s v="MID"/>
    <d v="2018-06-01T00:00:00"/>
    <x v="0"/>
    <d v="2018-01-01T00:00:00"/>
    <n v="244.2"/>
    <n v="9.27"/>
  </r>
  <r>
    <s v="E"/>
    <s v="R"/>
    <s v="MID"/>
    <d v="2018-06-01T00:00:00"/>
    <x v="4"/>
    <d v="2018-01-01T00:00:00"/>
    <n v="233.66"/>
    <n v="22.2"/>
  </r>
  <r>
    <s v="E"/>
    <s v="R"/>
    <s v="MID"/>
    <d v="2018-06-01T00:00:00"/>
    <x v="5"/>
    <d v="2018-01-01T00:00:00"/>
    <n v="10.54"/>
    <n v="1"/>
  </r>
  <r>
    <s v="E"/>
    <s v="R"/>
    <s v="MID"/>
    <d v="2018-06-01T00:00:00"/>
    <x v="1"/>
    <d v="2018-01-01T00:00:00"/>
    <n v="244.2"/>
    <n v="-9.27"/>
  </r>
  <r>
    <s v="E"/>
    <s v="R"/>
    <s v="ON"/>
    <d v="2018-06-01T00:00:00"/>
    <x v="1"/>
    <d v="2018-01-01T00:00:00"/>
    <n v="114.27"/>
    <n v="-6.05"/>
  </r>
  <r>
    <s v="E"/>
    <s v="R"/>
    <s v="ON"/>
    <d v="2018-06-01T00:00:00"/>
    <x v="2"/>
    <d v="2018-01-01T00:00:00"/>
    <n v="109.35"/>
    <n v="14.43"/>
  </r>
  <r>
    <s v="E"/>
    <s v="R"/>
    <s v="ON"/>
    <d v="2018-06-01T00:00:00"/>
    <x v="3"/>
    <d v="2018-01-01T00:00:00"/>
    <n v="4.92"/>
    <n v="0.65"/>
  </r>
  <r>
    <s v="E"/>
    <s v="R"/>
    <s v="ON"/>
    <d v="2018-06-01T00:00:00"/>
    <x v="0"/>
    <d v="2018-01-01T00:00:00"/>
    <n v="114.27"/>
    <n v="6.05"/>
  </r>
  <r>
    <s v="E"/>
    <s v="R"/>
    <s v="OFF"/>
    <d v="2018-06-01T00:00:00"/>
    <x v="1"/>
    <d v="2018-01-01T00:00:00"/>
    <n v="417.25"/>
    <n v="-10.87"/>
  </r>
  <r>
    <s v="E"/>
    <s v="R"/>
    <s v="OFF"/>
    <d v="2018-06-01T00:00:00"/>
    <x v="6"/>
    <d v="2018-01-01T00:00:00"/>
    <n v="399.24"/>
    <n v="25.95"/>
  </r>
  <r>
    <s v="E"/>
    <s v="R"/>
    <s v="OFF"/>
    <d v="2018-06-01T00:00:00"/>
    <x v="7"/>
    <d v="2018-01-01T00:00:00"/>
    <n v="18.010000000000002"/>
    <n v="1.18"/>
  </r>
  <r>
    <s v="E"/>
    <s v="R"/>
    <s v="OFF"/>
    <d v="2018-06-01T00:00:00"/>
    <x v="0"/>
    <d v="2018-01-01T00:00:00"/>
    <n v="417.25"/>
    <n v="10.87"/>
  </r>
  <r>
    <s v="E"/>
    <s v="R"/>
    <s v="MID"/>
    <d v="2018-06-01T00:00:00"/>
    <x v="1"/>
    <d v="2018-01-01T00:00:00"/>
    <n v="99.74"/>
    <n v="-3.78"/>
  </r>
  <r>
    <s v="E"/>
    <s v="R"/>
    <s v="MID"/>
    <d v="2018-06-01T00:00:00"/>
    <x v="4"/>
    <d v="2018-01-01T00:00:00"/>
    <n v="95.43"/>
    <n v="9.06"/>
  </r>
  <r>
    <s v="E"/>
    <s v="R"/>
    <s v="MID"/>
    <d v="2018-06-01T00:00:00"/>
    <x v="5"/>
    <d v="2018-01-01T00:00:00"/>
    <n v="4.3099999999999996"/>
    <n v="0.41"/>
  </r>
  <r>
    <s v="E"/>
    <s v="R"/>
    <s v="MID"/>
    <d v="2018-06-01T00:00:00"/>
    <x v="0"/>
    <d v="2018-01-01T00:00:00"/>
    <n v="99.74"/>
    <n v="3.78"/>
  </r>
  <r>
    <s v="E"/>
    <s v="R"/>
    <s v="ON"/>
    <d v="2018-06-01T00:00:00"/>
    <x v="1"/>
    <d v="2018-01-01T00:00:00"/>
    <n v="25350.36"/>
    <n v="-1343.56"/>
  </r>
  <r>
    <s v="E"/>
    <s v="R"/>
    <s v="ON"/>
    <d v="2018-06-01T00:00:00"/>
    <x v="2"/>
    <d v="2018-01-01T00:00:00"/>
    <n v="24256.34"/>
    <n v="3201.87"/>
  </r>
  <r>
    <s v="E"/>
    <s v="R"/>
    <s v="ON"/>
    <d v="2018-06-01T00:00:00"/>
    <x v="3"/>
    <d v="2018-01-01T00:00:00"/>
    <n v="1094.02"/>
    <n v="144.54"/>
  </r>
  <r>
    <s v="E"/>
    <s v="R"/>
    <s v="ON"/>
    <d v="2018-06-01T00:00:00"/>
    <x v="0"/>
    <d v="2018-01-01T00:00:00"/>
    <n v="25350.36"/>
    <n v="1343.56"/>
  </r>
  <r>
    <s v="E"/>
    <s v="R"/>
    <s v="OFF"/>
    <d v="2018-06-01T00:00:00"/>
    <x v="1"/>
    <d v="2018-01-01T00:00:00"/>
    <n v="125080.01"/>
    <n v="-3251.94"/>
  </r>
  <r>
    <s v="E"/>
    <s v="R"/>
    <s v="OFF"/>
    <d v="2018-06-01T00:00:00"/>
    <x v="6"/>
    <d v="2018-01-01T00:00:00"/>
    <n v="119682.24000000001"/>
    <n v="7779.35"/>
  </r>
  <r>
    <s v="E"/>
    <s v="R"/>
    <s v="OFF"/>
    <d v="2018-06-01T00:00:00"/>
    <x v="7"/>
    <d v="2018-01-01T00:00:00"/>
    <n v="5397.77"/>
    <n v="350.83"/>
  </r>
  <r>
    <s v="E"/>
    <s v="R"/>
    <s v="OFF"/>
    <d v="2018-06-01T00:00:00"/>
    <x v="0"/>
    <d v="2018-01-01T00:00:00"/>
    <n v="125080.01"/>
    <n v="3251.94"/>
  </r>
  <r>
    <s v="E"/>
    <s v="R"/>
    <s v="MID"/>
    <d v="2018-06-01T00:00:00"/>
    <x v="4"/>
    <d v="2018-01-01T00:00:00"/>
    <n v="20443.07"/>
    <n v="1941.97"/>
  </r>
  <r>
    <s v="E"/>
    <s v="R"/>
    <s v="MID"/>
    <d v="2018-06-01T00:00:00"/>
    <x v="5"/>
    <d v="2018-01-01T00:00:00"/>
    <n v="922.04"/>
    <n v="87.55"/>
  </r>
  <r>
    <s v="E"/>
    <s v="R"/>
    <s v="MID"/>
    <d v="2018-06-01T00:00:00"/>
    <x v="0"/>
    <d v="2018-01-01T00:00:00"/>
    <n v="21365.11"/>
    <n v="811.83"/>
  </r>
  <r>
    <s v="E"/>
    <s v="R"/>
    <s v="MID"/>
    <d v="2018-06-01T00:00:00"/>
    <x v="1"/>
    <d v="2018-01-01T00:00:00"/>
    <n v="21365.11"/>
    <n v="-811.83"/>
  </r>
  <r>
    <s v="E"/>
    <s v="C"/>
    <s v="ON"/>
    <d v="2018-06-01T00:00:00"/>
    <x v="8"/>
    <d v="2018-05-01T00:00:00"/>
    <n v="117992.57"/>
    <n v="15575.01"/>
  </r>
  <r>
    <s v="E"/>
    <s v="C"/>
    <s v="ON"/>
    <d v="2018-06-01T00:00:00"/>
    <x v="9"/>
    <d v="2018-05-01T00:00:00"/>
    <n v="5321.49"/>
    <n v="702.44"/>
  </r>
  <r>
    <s v="E"/>
    <s v="C"/>
    <s v="ON"/>
    <d v="2018-06-01T00:00:00"/>
    <x v="0"/>
    <d v="2018-05-01T00:00:00"/>
    <n v="123314.06"/>
    <n v="8755.34"/>
  </r>
  <r>
    <s v="E"/>
    <s v="C"/>
    <s v="ON"/>
    <d v="2018-06-01T00:00:00"/>
    <x v="1"/>
    <d v="2018-01-01T00:00:00"/>
    <n v="33.049999999999997"/>
    <n v="-1.76"/>
  </r>
  <r>
    <s v="E"/>
    <s v="C"/>
    <s v="ON"/>
    <d v="2018-06-01T00:00:00"/>
    <x v="0"/>
    <d v="2018-01-01T00:00:00"/>
    <n v="33.049999999999997"/>
    <n v="1.76"/>
  </r>
  <r>
    <s v="E"/>
    <s v="C"/>
    <s v="ON"/>
    <d v="2018-06-01T00:00:00"/>
    <x v="2"/>
    <d v="2018-01-01T00:00:00"/>
    <n v="31.62"/>
    <n v="4.17"/>
  </r>
  <r>
    <s v="E"/>
    <s v="C"/>
    <s v="ON"/>
    <d v="2018-06-01T00:00:00"/>
    <x v="3"/>
    <d v="2018-01-01T00:00:00"/>
    <n v="1.43"/>
    <n v="0.19"/>
  </r>
  <r>
    <s v="E"/>
    <s v="C"/>
    <s v="OFF"/>
    <d v="2018-06-01T00:00:00"/>
    <x v="10"/>
    <d v="2018-05-01T00:00:00"/>
    <n v="296166.73"/>
    <n v="19250.87"/>
  </r>
  <r>
    <s v="E"/>
    <s v="C"/>
    <s v="OFF"/>
    <d v="2018-06-01T00:00:00"/>
    <x v="11"/>
    <d v="2018-05-01T00:00:00"/>
    <n v="13357.06"/>
    <n v="868.27"/>
  </r>
  <r>
    <s v="E"/>
    <s v="C"/>
    <s v="OFF"/>
    <d v="2018-06-01T00:00:00"/>
    <x v="0"/>
    <d v="2018-05-01T00:00:00"/>
    <n v="309523.78999999998"/>
    <n v="10833.28"/>
  </r>
  <r>
    <s v="E"/>
    <s v="C"/>
    <s v="OFF"/>
    <d v="2018-06-01T00:00:00"/>
    <x v="1"/>
    <d v="2018-05-01T00:00:00"/>
    <n v="309523.78999999998"/>
    <n v="-10833.28"/>
  </r>
  <r>
    <s v="E"/>
    <s v="C"/>
    <s v="OFF"/>
    <d v="2018-06-01T00:00:00"/>
    <x v="6"/>
    <d v="2018-01-01T00:00:00"/>
    <n v="111.38"/>
    <n v="7.24"/>
  </r>
  <r>
    <s v="E"/>
    <s v="C"/>
    <s v="OFF"/>
    <d v="2018-06-01T00:00:00"/>
    <x v="7"/>
    <d v="2018-01-01T00:00:00"/>
    <n v="5.0199999999999996"/>
    <n v="0.33"/>
  </r>
  <r>
    <s v="E"/>
    <s v="C"/>
    <s v="OFF"/>
    <d v="2018-06-01T00:00:00"/>
    <x v="1"/>
    <d v="2018-01-01T00:00:00"/>
    <n v="116.4"/>
    <n v="-3.03"/>
  </r>
  <r>
    <s v="E"/>
    <s v="C"/>
    <s v="OFF"/>
    <d v="2018-06-01T00:00:00"/>
    <x v="0"/>
    <d v="2018-01-01T00:00:00"/>
    <n v="116.4"/>
    <n v="3.03"/>
  </r>
  <r>
    <s v="E"/>
    <s v="C"/>
    <s v="MID"/>
    <d v="2018-06-01T00:00:00"/>
    <x v="0"/>
    <d v="2018-05-01T00:00:00"/>
    <n v="104045.45"/>
    <n v="5410.38"/>
  </r>
  <r>
    <s v="E"/>
    <s v="C"/>
    <s v="MID"/>
    <d v="2018-06-01T00:00:00"/>
    <x v="1"/>
    <d v="2018-05-01T00:00:00"/>
    <n v="104045.45"/>
    <n v="-5410.38"/>
  </r>
  <r>
    <s v="E"/>
    <s v="C"/>
    <s v="MID"/>
    <d v="2018-06-01T00:00:00"/>
    <x v="12"/>
    <d v="2018-05-01T00:00:00"/>
    <n v="99555.55"/>
    <n v="9358.18"/>
  </r>
  <r>
    <s v="E"/>
    <s v="C"/>
    <s v="MID"/>
    <d v="2018-06-01T00:00:00"/>
    <x v="13"/>
    <d v="2018-05-01T00:00:00"/>
    <n v="4489.8999999999996"/>
    <n v="422.05"/>
  </r>
  <r>
    <s v="E"/>
    <s v="C"/>
    <s v="MID"/>
    <d v="2018-06-01T00:00:00"/>
    <x v="0"/>
    <d v="2018-01-01T00:00:00"/>
    <n v="19.84"/>
    <n v="0.75"/>
  </r>
  <r>
    <s v="E"/>
    <s v="C"/>
    <s v="MID"/>
    <d v="2018-06-01T00:00:00"/>
    <x v="4"/>
    <d v="2018-01-01T00:00:00"/>
    <n v="18.98"/>
    <n v="1.8"/>
  </r>
  <r>
    <s v="E"/>
    <s v="C"/>
    <s v="MID"/>
    <d v="2018-06-01T00:00:00"/>
    <x v="5"/>
    <d v="2018-01-01T00:00:00"/>
    <n v="0.86"/>
    <n v="0.08"/>
  </r>
  <r>
    <s v="E"/>
    <s v="C"/>
    <s v="MID"/>
    <d v="2018-06-01T00:00:00"/>
    <x v="1"/>
    <d v="2018-01-01T00:00:00"/>
    <n v="19.84"/>
    <n v="-0.75"/>
  </r>
  <r>
    <s v="E"/>
    <s v="C"/>
    <s v="MID"/>
    <d v="2018-06-01T00:00:00"/>
    <x v="1"/>
    <d v="2018-05-01T00:00:00"/>
    <n v="1841.26"/>
    <n v="-95.74"/>
  </r>
  <r>
    <s v="E"/>
    <s v="C"/>
    <s v="MID"/>
    <d v="2018-06-01T00:00:00"/>
    <x v="12"/>
    <d v="2018-05-01T00:00:00"/>
    <n v="1761.8"/>
    <n v="165.6"/>
  </r>
  <r>
    <s v="E"/>
    <s v="C"/>
    <s v="MID"/>
    <d v="2018-06-01T00:00:00"/>
    <x v="13"/>
    <d v="2018-05-01T00:00:00"/>
    <n v="79.459999999999994"/>
    <n v="7.47"/>
  </r>
  <r>
    <s v="E"/>
    <s v="C"/>
    <s v="MID"/>
    <d v="2018-06-01T00:00:00"/>
    <x v="0"/>
    <d v="2018-01-01T00:00:00"/>
    <n v="891.58"/>
    <n v="33.89"/>
  </r>
  <r>
    <s v="E"/>
    <s v="C"/>
    <s v="MID"/>
    <d v="2018-06-01T00:00:00"/>
    <x v="4"/>
    <d v="2018-01-01T00:00:00"/>
    <n v="853.11"/>
    <n v="81.040000000000006"/>
  </r>
  <r>
    <s v="E"/>
    <s v="C"/>
    <s v="MID"/>
    <d v="2018-06-01T00:00:00"/>
    <x v="5"/>
    <d v="2018-01-01T00:00:00"/>
    <n v="38.47"/>
    <n v="3.65"/>
  </r>
  <r>
    <s v="E"/>
    <s v="C"/>
    <s v="MID"/>
    <d v="2018-06-01T00:00:00"/>
    <x v="1"/>
    <d v="2018-01-01T00:00:00"/>
    <n v="891.58"/>
    <n v="-33.89"/>
  </r>
  <r>
    <s v="E"/>
    <s v="R"/>
    <s v="ON"/>
    <d v="2018-06-01T00:00:00"/>
    <x v="1"/>
    <d v="2018-05-01T00:00:00"/>
    <n v="21868.93"/>
    <n v="-1552.56"/>
  </r>
  <r>
    <s v="E"/>
    <s v="R"/>
    <s v="ON"/>
    <d v="2018-06-01T00:00:00"/>
    <x v="8"/>
    <d v="2018-05-01T00:00:00"/>
    <n v="20925.259999999998"/>
    <n v="2762.21"/>
  </r>
  <r>
    <s v="E"/>
    <s v="R"/>
    <s v="MID"/>
    <d v="2018-07-01T00:00:00"/>
    <x v="0"/>
    <d v="2018-05-01T00:00:00"/>
    <n v="152174.51"/>
    <n v="7912.82"/>
  </r>
  <r>
    <s v="E"/>
    <s v="C"/>
    <s v="ON"/>
    <d v="2018-09-01T00:00:00"/>
    <x v="1"/>
    <d v="2018-05-01T00:00:00"/>
    <n v="161.82"/>
    <n v="-11.49"/>
  </r>
  <r>
    <s v="E"/>
    <s v="C"/>
    <s v="ON"/>
    <d v="2018-09-01T00:00:00"/>
    <x v="8"/>
    <d v="2018-05-01T00:00:00"/>
    <n v="154.84"/>
    <n v="20.45"/>
  </r>
  <r>
    <s v="E"/>
    <s v="C"/>
    <s v="ON"/>
    <d v="2018-09-01T00:00:00"/>
    <x v="9"/>
    <d v="2018-05-01T00:00:00"/>
    <n v="6.98"/>
    <n v="0.93"/>
  </r>
  <r>
    <s v="E"/>
    <s v="C"/>
    <s v="ON"/>
    <d v="2018-09-01T00:00:00"/>
    <x v="0"/>
    <d v="2018-05-01T00:00:00"/>
    <n v="161.82"/>
    <n v="11.49"/>
  </r>
  <r>
    <s v="E"/>
    <s v="C"/>
    <s v="OFF"/>
    <d v="2018-09-01T00:00:00"/>
    <x v="0"/>
    <d v="2018-05-01T00:00:00"/>
    <n v="2285.35"/>
    <n v="79.98"/>
  </r>
  <r>
    <s v="E"/>
    <s v="C"/>
    <s v="OFF"/>
    <d v="2018-09-01T00:00:00"/>
    <x v="1"/>
    <d v="2018-05-01T00:00:00"/>
    <n v="2285.35"/>
    <n v="-79.98"/>
  </r>
  <r>
    <s v="E"/>
    <s v="C"/>
    <s v="OFF"/>
    <d v="2018-09-01T00:00:00"/>
    <x v="10"/>
    <d v="2018-05-01T00:00:00"/>
    <n v="2186.73"/>
    <n v="142.13999999999999"/>
  </r>
  <r>
    <s v="E"/>
    <s v="C"/>
    <s v="OFF"/>
    <d v="2018-09-01T00:00:00"/>
    <x v="11"/>
    <d v="2018-05-01T00:00:00"/>
    <n v="98.62"/>
    <n v="6.41"/>
  </r>
  <r>
    <s v="E"/>
    <s v="C"/>
    <s v="MID"/>
    <d v="2018-09-01T00:00:00"/>
    <x v="0"/>
    <d v="2018-05-01T00:00:00"/>
    <n v="144.65"/>
    <n v="7.52"/>
  </r>
  <r>
    <s v="E"/>
    <s v="C"/>
    <s v="MID"/>
    <d v="2018-09-01T00:00:00"/>
    <x v="1"/>
    <d v="2018-05-01T00:00:00"/>
    <n v="144.65"/>
    <n v="-7.52"/>
  </r>
  <r>
    <s v="E"/>
    <s v="C"/>
    <s v="MID"/>
    <d v="2018-09-01T00:00:00"/>
    <x v="12"/>
    <d v="2018-05-01T00:00:00"/>
    <n v="138.41"/>
    <n v="13.01"/>
  </r>
  <r>
    <s v="E"/>
    <s v="C"/>
    <s v="MID"/>
    <d v="2018-09-01T00:00:00"/>
    <x v="13"/>
    <d v="2018-05-01T00:00:00"/>
    <n v="6.24"/>
    <n v="0.59"/>
  </r>
  <r>
    <s v="E"/>
    <s v="R"/>
    <s v="ON"/>
    <d v="2018-09-01T00:00:00"/>
    <x v="1"/>
    <d v="2018-05-01T00:00:00"/>
    <n v="112285.52"/>
    <n v="-7972.33"/>
  </r>
  <r>
    <s v="E"/>
    <s v="R"/>
    <s v="ON"/>
    <d v="2018-09-01T00:00:00"/>
    <x v="8"/>
    <d v="2018-05-01T00:00:00"/>
    <n v="107440.01"/>
    <n v="14182.03"/>
  </r>
  <r>
    <s v="E"/>
    <s v="R"/>
    <s v="ON"/>
    <d v="2018-09-01T00:00:00"/>
    <x v="9"/>
    <d v="2018-05-01T00:00:00"/>
    <n v="4845.51"/>
    <n v="639.6"/>
  </r>
  <r>
    <s v="E"/>
    <s v="R"/>
    <s v="ON"/>
    <d v="2018-09-01T00:00:00"/>
    <x v="0"/>
    <d v="2018-05-01T00:00:00"/>
    <n v="112285.52"/>
    <n v="7972.33"/>
  </r>
  <r>
    <s v="E"/>
    <s v="R"/>
    <s v="OFF"/>
    <d v="2018-09-01T00:00:00"/>
    <x v="1"/>
    <d v="2018-05-01T00:00:00"/>
    <n v="405582.5"/>
    <n v="-14195.31"/>
  </r>
  <r>
    <s v="E"/>
    <s v="R"/>
    <s v="OFF"/>
    <d v="2018-09-01T00:00:00"/>
    <x v="10"/>
    <d v="2018-05-01T00:00:00"/>
    <n v="388080.06"/>
    <n v="25225.279999999999"/>
  </r>
  <r>
    <s v="E"/>
    <s v="R"/>
    <s v="OFF"/>
    <d v="2018-09-01T00:00:00"/>
    <x v="11"/>
    <d v="2018-05-01T00:00:00"/>
    <n v="17502.439999999999"/>
    <n v="1137.68"/>
  </r>
  <r>
    <s v="E"/>
    <s v="R"/>
    <s v="OFF"/>
    <d v="2018-09-01T00:00:00"/>
    <x v="0"/>
    <d v="2018-05-01T00:00:00"/>
    <n v="405582.5"/>
    <n v="14195.31"/>
  </r>
  <r>
    <s v="E"/>
    <s v="R"/>
    <s v="MID"/>
    <d v="2018-09-01T00:00:00"/>
    <x v="0"/>
    <d v="2018-05-01T00:00:00"/>
    <n v="103294.31"/>
    <n v="5371.27"/>
  </r>
  <r>
    <s v="E"/>
    <s v="R"/>
    <s v="MID"/>
    <d v="2018-09-01T00:00:00"/>
    <x v="1"/>
    <d v="2018-05-01T00:00:00"/>
    <n v="103294.31"/>
    <n v="-5371.27"/>
  </r>
  <r>
    <s v="E"/>
    <s v="R"/>
    <s v="MID"/>
    <d v="2018-09-01T00:00:00"/>
    <x v="12"/>
    <d v="2018-05-01T00:00:00"/>
    <n v="98836.76"/>
    <n v="9290.7099999999991"/>
  </r>
  <r>
    <s v="E"/>
    <s v="R"/>
    <s v="MID"/>
    <d v="2018-09-01T00:00:00"/>
    <x v="13"/>
    <d v="2018-05-01T00:00:00"/>
    <n v="4457.55"/>
    <n v="419.04"/>
  </r>
  <r>
    <s v="E"/>
    <s v="R"/>
    <s v="ON"/>
    <d v="2018-08-01T00:00:00"/>
    <x v="1"/>
    <d v="2018-05-01T00:00:00"/>
    <n v="0"/>
    <n v="0"/>
  </r>
  <r>
    <s v="E"/>
    <s v="R"/>
    <s v="ON"/>
    <d v="2018-08-01T00:00:00"/>
    <x v="8"/>
    <d v="2018-05-01T00:00:00"/>
    <n v="0"/>
    <n v="0"/>
  </r>
  <r>
    <s v="E"/>
    <s v="R"/>
    <s v="ON"/>
    <d v="2018-08-01T00:00:00"/>
    <x v="9"/>
    <d v="2018-05-01T00:00:00"/>
    <n v="0"/>
    <n v="0"/>
  </r>
  <r>
    <s v="E"/>
    <s v="R"/>
    <s v="ON"/>
    <d v="2018-08-01T00:00:00"/>
    <x v="0"/>
    <d v="2018-05-01T00:00:00"/>
    <n v="0"/>
    <n v="0"/>
  </r>
  <r>
    <s v="E"/>
    <s v="R"/>
    <s v="OFF"/>
    <d v="2018-08-01T00:00:00"/>
    <x v="1"/>
    <d v="2018-05-01T00:00:00"/>
    <n v="0"/>
    <n v="0"/>
  </r>
  <r>
    <s v="E"/>
    <s v="R"/>
    <s v="OFF"/>
    <d v="2018-08-01T00:00:00"/>
    <x v="10"/>
    <d v="2018-05-01T00:00:00"/>
    <n v="0"/>
    <n v="0"/>
  </r>
  <r>
    <s v="E"/>
    <s v="R"/>
    <s v="OFF"/>
    <d v="2018-08-01T00:00:00"/>
    <x v="11"/>
    <d v="2018-05-01T00:00:00"/>
    <n v="0"/>
    <n v="0"/>
  </r>
  <r>
    <s v="E"/>
    <s v="R"/>
    <s v="OFF"/>
    <d v="2018-08-01T00:00:00"/>
    <x v="0"/>
    <d v="2018-05-01T00:00:00"/>
    <n v="0"/>
    <n v="0"/>
  </r>
  <r>
    <s v="E"/>
    <s v="R"/>
    <s v="MID"/>
    <d v="2018-08-01T00:00:00"/>
    <x v="1"/>
    <d v="2018-05-01T00:00:00"/>
    <n v="0"/>
    <n v="0"/>
  </r>
  <r>
    <s v="E"/>
    <s v="R"/>
    <s v="MID"/>
    <d v="2018-08-01T00:00:00"/>
    <x v="12"/>
    <d v="2018-05-01T00:00:00"/>
    <n v="0"/>
    <n v="0"/>
  </r>
  <r>
    <s v="E"/>
    <s v="R"/>
    <s v="MID"/>
    <d v="2018-08-01T00:00:00"/>
    <x v="13"/>
    <d v="2018-05-01T00:00:00"/>
    <n v="0"/>
    <n v="0"/>
  </r>
  <r>
    <s v="E"/>
    <s v="R"/>
    <s v="MID"/>
    <d v="2018-08-01T00:00:00"/>
    <x v="0"/>
    <d v="2018-05-01T00:00:00"/>
    <n v="0"/>
    <n v="0"/>
  </r>
  <r>
    <s v="E"/>
    <s v="C"/>
    <s v="ON"/>
    <d v="2018-08-01T00:00:00"/>
    <x v="1"/>
    <d v="2018-05-01T00:00:00"/>
    <n v="62167.15"/>
    <n v="-4413.83"/>
  </r>
  <r>
    <s v="E"/>
    <s v="C"/>
    <s v="ON"/>
    <d v="2018-08-01T00:00:00"/>
    <x v="8"/>
    <d v="2018-05-01T00:00:00"/>
    <n v="59484.39"/>
    <n v="7851.89"/>
  </r>
  <r>
    <s v="E"/>
    <s v="C"/>
    <s v="ON"/>
    <d v="2018-08-01T00:00:00"/>
    <x v="9"/>
    <d v="2018-05-01T00:00:00"/>
    <n v="2682.76"/>
    <n v="354.13"/>
  </r>
  <r>
    <s v="E"/>
    <s v="C"/>
    <s v="ON"/>
    <d v="2018-08-01T00:00:00"/>
    <x v="0"/>
    <d v="2018-05-01T00:00:00"/>
    <n v="62167.15"/>
    <n v="4413.83"/>
  </r>
  <r>
    <s v="E"/>
    <s v="C"/>
    <s v="OFF"/>
    <d v="2018-08-01T00:00:00"/>
    <x v="1"/>
    <d v="2018-05-01T00:00:00"/>
    <n v="176001.42"/>
    <n v="-6160.08"/>
  </r>
  <r>
    <s v="E"/>
    <s v="C"/>
    <s v="OFF"/>
    <d v="2018-08-01T00:00:00"/>
    <x v="10"/>
    <d v="2018-05-01T00:00:00"/>
    <n v="168406.31"/>
    <n v="10946.41"/>
  </r>
  <r>
    <s v="E"/>
    <s v="C"/>
    <s v="OFF"/>
    <d v="2018-08-01T00:00:00"/>
    <x v="11"/>
    <d v="2018-05-01T00:00:00"/>
    <n v="7595.11"/>
    <n v="493.64"/>
  </r>
  <r>
    <s v="E"/>
    <s v="C"/>
    <s v="OFF"/>
    <d v="2018-08-01T00:00:00"/>
    <x v="0"/>
    <d v="2018-05-01T00:00:00"/>
    <n v="176001.42"/>
    <n v="6160.08"/>
  </r>
  <r>
    <s v="E"/>
    <s v="C"/>
    <s v="MID"/>
    <d v="2018-08-01T00:00:00"/>
    <x v="0"/>
    <d v="2018-05-01T00:00:00"/>
    <n v="47820.94"/>
    <n v="2486.61"/>
  </r>
  <r>
    <s v="E"/>
    <s v="C"/>
    <s v="MID"/>
    <d v="2018-08-01T00:00:00"/>
    <x v="1"/>
    <d v="2018-05-01T00:00:00"/>
    <n v="47820.94"/>
    <n v="-2486.61"/>
  </r>
  <r>
    <s v="E"/>
    <s v="C"/>
    <s v="MID"/>
    <d v="2018-08-01T00:00:00"/>
    <x v="12"/>
    <d v="2018-05-01T00:00:00"/>
    <n v="45757.29"/>
    <n v="4301.18"/>
  </r>
  <r>
    <s v="E"/>
    <s v="C"/>
    <s v="MID"/>
    <d v="2018-08-01T00:00:00"/>
    <x v="13"/>
    <d v="2018-05-01T00:00:00"/>
    <n v="2063.65"/>
    <n v="194.02"/>
  </r>
  <r>
    <s v="E"/>
    <s v="R"/>
    <s v="ON"/>
    <d v="2018-08-01T00:00:00"/>
    <x v="1"/>
    <d v="2018-05-01T00:00:00"/>
    <n v="113515.49"/>
    <n v="-8059.6"/>
  </r>
  <r>
    <s v="E"/>
    <s v="R"/>
    <s v="ON"/>
    <d v="2018-08-01T00:00:00"/>
    <x v="8"/>
    <d v="2018-05-01T00:00:00"/>
    <n v="108616.95"/>
    <n v="14337.39"/>
  </r>
  <r>
    <s v="E"/>
    <s v="R"/>
    <s v="ON"/>
    <d v="2018-08-01T00:00:00"/>
    <x v="9"/>
    <d v="2018-05-01T00:00:00"/>
    <n v="4898.54"/>
    <n v="646.73"/>
  </r>
  <r>
    <s v="E"/>
    <s v="R"/>
    <s v="ON"/>
    <d v="2018-08-01T00:00:00"/>
    <x v="0"/>
    <d v="2018-05-01T00:00:00"/>
    <n v="113515.49"/>
    <n v="8059.6"/>
  </r>
  <r>
    <s v="E"/>
    <s v="R"/>
    <s v="OFF"/>
    <d v="2018-08-01T00:00:00"/>
    <x v="1"/>
    <d v="2018-05-01T00:00:00"/>
    <n v="398441.61"/>
    <n v="-13945.46"/>
  </r>
  <r>
    <s v="E"/>
    <s v="R"/>
    <s v="OFF"/>
    <d v="2018-08-01T00:00:00"/>
    <x v="10"/>
    <d v="2018-05-01T00:00:00"/>
    <n v="381247.37"/>
    <n v="24781.15"/>
  </r>
  <r>
    <s v="E"/>
    <s v="R"/>
    <s v="OFF"/>
    <d v="2018-08-01T00:00:00"/>
    <x v="11"/>
    <d v="2018-05-01T00:00:00"/>
    <n v="17194.240000000002"/>
    <n v="1117.8399999999999"/>
  </r>
  <r>
    <s v="E"/>
    <s v="R"/>
    <s v="OFF"/>
    <d v="2018-08-01T00:00:00"/>
    <x v="0"/>
    <d v="2018-05-01T00:00:00"/>
    <n v="398441.61"/>
    <n v="13945.46"/>
  </r>
  <r>
    <s v="E"/>
    <s v="R"/>
    <s v="MID"/>
    <d v="2018-08-01T00:00:00"/>
    <x v="1"/>
    <d v="2018-05-01T00:00:00"/>
    <n v="101931.94"/>
    <n v="-5300.44"/>
  </r>
  <r>
    <s v="E"/>
    <s v="R"/>
    <s v="MID"/>
    <d v="2018-08-01T00:00:00"/>
    <x v="12"/>
    <d v="2018-05-01T00:00:00"/>
    <n v="97533.17"/>
    <n v="9168.2099999999991"/>
  </r>
  <r>
    <s v="E"/>
    <s v="R"/>
    <s v="MID"/>
    <d v="2018-08-01T00:00:00"/>
    <x v="13"/>
    <d v="2018-05-01T00:00:00"/>
    <n v="4398.7700000000004"/>
    <n v="413.47"/>
  </r>
  <r>
    <s v="E"/>
    <s v="R"/>
    <s v="MID"/>
    <d v="2018-08-01T00:00:00"/>
    <x v="0"/>
    <d v="2018-05-01T00:00:00"/>
    <n v="101931.94"/>
    <n v="5300.44"/>
  </r>
  <r>
    <s v="E"/>
    <s v="C"/>
    <s v="ON"/>
    <d v="2018-06-01T00:00:00"/>
    <x v="1"/>
    <d v="2018-01-01T00:00:00"/>
    <n v="0"/>
    <n v="0"/>
  </r>
  <r>
    <s v="E"/>
    <s v="C"/>
    <s v="ON"/>
    <d v="2018-06-01T00:00:00"/>
    <x v="0"/>
    <d v="2018-01-01T00:00:00"/>
    <n v="0"/>
    <n v="0"/>
  </r>
  <r>
    <s v="E"/>
    <s v="C"/>
    <s v="ON"/>
    <d v="2018-06-01T00:00:00"/>
    <x v="2"/>
    <d v="2018-01-01T00:00:00"/>
    <n v="0"/>
    <n v="0"/>
  </r>
  <r>
    <s v="E"/>
    <s v="C"/>
    <s v="ON"/>
    <d v="2018-06-01T00:00:00"/>
    <x v="3"/>
    <d v="2018-01-01T00:00:00"/>
    <n v="0"/>
    <n v="0"/>
  </r>
  <r>
    <s v="E"/>
    <s v="C"/>
    <s v="OFF"/>
    <d v="2018-06-01T00:00:00"/>
    <x v="6"/>
    <d v="2018-01-01T00:00:00"/>
    <n v="1.37"/>
    <n v="0.09"/>
  </r>
  <r>
    <s v="E"/>
    <s v="C"/>
    <s v="OFF"/>
    <d v="2018-06-01T00:00:00"/>
    <x v="7"/>
    <d v="2018-01-01T00:00:00"/>
    <n v="0.06"/>
    <n v="0"/>
  </r>
  <r>
    <s v="E"/>
    <s v="C"/>
    <s v="OFF"/>
    <d v="2018-06-01T00:00:00"/>
    <x v="1"/>
    <d v="2018-01-01T00:00:00"/>
    <n v="1.43"/>
    <n v="-0.04"/>
  </r>
  <r>
    <s v="E"/>
    <s v="C"/>
    <s v="OFF"/>
    <d v="2018-06-01T00:00:00"/>
    <x v="0"/>
    <d v="2018-01-01T00:00:00"/>
    <n v="1.43"/>
    <n v="0.04"/>
  </r>
  <r>
    <s v="E"/>
    <s v="C"/>
    <s v="MID"/>
    <d v="2018-06-01T00:00:00"/>
    <x v="0"/>
    <d v="2018-01-01T00:00:00"/>
    <n v="0.66"/>
    <n v="0.02"/>
  </r>
  <r>
    <s v="E"/>
    <s v="C"/>
    <s v="MID"/>
    <d v="2018-06-01T00:00:00"/>
    <x v="4"/>
    <d v="2018-01-01T00:00:00"/>
    <n v="0.63"/>
    <n v="0.06"/>
  </r>
  <r>
    <s v="E"/>
    <s v="C"/>
    <s v="MID"/>
    <d v="2018-06-01T00:00:00"/>
    <x v="5"/>
    <d v="2018-01-01T00:00:00"/>
    <n v="0.03"/>
    <n v="0"/>
  </r>
  <r>
    <s v="E"/>
    <s v="C"/>
    <s v="MID"/>
    <d v="2018-06-01T00:00:00"/>
    <x v="1"/>
    <d v="2018-01-01T00:00:00"/>
    <n v="0.66"/>
    <n v="-0.02"/>
  </r>
  <r>
    <s v="E"/>
    <s v="WR"/>
    <s v="ON"/>
    <d v="2018-06-01T00:00:00"/>
    <x v="1"/>
    <d v="2018-05-01T00:00:00"/>
    <n v="69.59"/>
    <n v="-4.9400000000000004"/>
  </r>
  <r>
    <s v="E"/>
    <s v="WR"/>
    <s v="ON"/>
    <d v="2018-06-01T00:00:00"/>
    <x v="8"/>
    <d v="2018-05-01T00:00:00"/>
    <n v="66.59"/>
    <n v="8.7899999999999991"/>
  </r>
  <r>
    <s v="E"/>
    <s v="WR"/>
    <s v="ON"/>
    <d v="2018-06-01T00:00:00"/>
    <x v="9"/>
    <d v="2018-05-01T00:00:00"/>
    <n v="3"/>
    <n v="0.4"/>
  </r>
  <r>
    <s v="E"/>
    <s v="WR"/>
    <s v="ON"/>
    <d v="2018-06-01T00:00:00"/>
    <x v="0"/>
    <d v="2018-05-01T00:00:00"/>
    <n v="69.59"/>
    <n v="4.9400000000000004"/>
  </r>
  <r>
    <s v="E"/>
    <s v="WR"/>
    <s v="OFF"/>
    <d v="2018-06-01T00:00:00"/>
    <x v="1"/>
    <d v="2018-05-01T00:00:00"/>
    <n v="387.83"/>
    <n v="-13.58"/>
  </r>
  <r>
    <s v="E"/>
    <s v="WR"/>
    <s v="OFF"/>
    <d v="2018-06-01T00:00:00"/>
    <x v="10"/>
    <d v="2018-05-01T00:00:00"/>
    <n v="371.09"/>
    <n v="24.12"/>
  </r>
  <r>
    <s v="E"/>
    <s v="WR"/>
    <s v="OFF"/>
    <d v="2018-06-01T00:00:00"/>
    <x v="11"/>
    <d v="2018-05-01T00:00:00"/>
    <n v="16.739999999999998"/>
    <n v="1.0900000000000001"/>
  </r>
  <r>
    <s v="E"/>
    <s v="WR"/>
    <s v="OFF"/>
    <d v="2018-06-01T00:00:00"/>
    <x v="0"/>
    <d v="2018-05-01T00:00:00"/>
    <n v="387.83"/>
    <n v="13.58"/>
  </r>
  <r>
    <s v="E"/>
    <s v="WR"/>
    <s v="MID"/>
    <d v="2018-06-01T00:00:00"/>
    <x v="1"/>
    <d v="2018-05-01T00:00:00"/>
    <n v="78.72"/>
    <n v="-4.0999999999999996"/>
  </r>
  <r>
    <s v="E"/>
    <s v="WR"/>
    <s v="MID"/>
    <d v="2018-06-01T00:00:00"/>
    <x v="12"/>
    <d v="2018-05-01T00:00:00"/>
    <n v="75.319999999999993"/>
    <n v="7.08"/>
  </r>
  <r>
    <s v="E"/>
    <s v="WR"/>
    <s v="MID"/>
    <d v="2018-06-01T00:00:00"/>
    <x v="13"/>
    <d v="2018-05-01T00:00:00"/>
    <n v="3.4"/>
    <n v="0.32"/>
  </r>
  <r>
    <s v="E"/>
    <s v="WR"/>
    <s v="MID"/>
    <d v="2018-06-01T00:00:00"/>
    <x v="0"/>
    <d v="2018-05-01T00:00:00"/>
    <n v="78.72"/>
    <n v="4.0999999999999996"/>
  </r>
  <r>
    <s v="E"/>
    <s v="R"/>
    <s v="ON"/>
    <d v="2018-05-01T00:00:00"/>
    <x v="0"/>
    <d v="2018-05-01T00:00:00"/>
    <n v="7936.63"/>
    <n v="563.54999999999995"/>
  </r>
  <r>
    <s v="E"/>
    <s v="R"/>
    <s v="ON"/>
    <d v="2018-05-01T00:00:00"/>
    <x v="1"/>
    <d v="2018-05-01T00:00:00"/>
    <n v="7936.63"/>
    <n v="-563.54999999999995"/>
  </r>
  <r>
    <s v="E"/>
    <s v="R"/>
    <s v="ON"/>
    <d v="2018-05-01T00:00:00"/>
    <x v="8"/>
    <d v="2018-05-01T00:00:00"/>
    <n v="7594.1"/>
    <n v="1002.42"/>
  </r>
  <r>
    <s v="E"/>
    <s v="R"/>
    <s v="ON"/>
    <d v="2018-06-01T00:00:00"/>
    <x v="9"/>
    <d v="2018-05-01T00:00:00"/>
    <n v="943.67"/>
    <n v="124.6"/>
  </r>
  <r>
    <s v="E"/>
    <s v="R"/>
    <s v="ON"/>
    <d v="2018-06-01T00:00:00"/>
    <x v="0"/>
    <d v="2018-05-01T00:00:00"/>
    <n v="21868.93"/>
    <n v="1552.56"/>
  </r>
  <r>
    <s v="E"/>
    <s v="R"/>
    <s v="ON"/>
    <d v="2018-06-01T00:00:00"/>
    <x v="1"/>
    <d v="2018-01-01T00:00:00"/>
    <n v="24006.2"/>
    <n v="-1272.28"/>
  </r>
  <r>
    <s v="E"/>
    <s v="R"/>
    <s v="ON"/>
    <d v="2018-06-01T00:00:00"/>
    <x v="0"/>
    <d v="2018-01-01T00:00:00"/>
    <n v="24006.2"/>
    <n v="1272.28"/>
  </r>
  <r>
    <s v="E"/>
    <s v="R"/>
    <s v="ON"/>
    <d v="2018-06-01T00:00:00"/>
    <x v="2"/>
    <d v="2018-01-01T00:00:00"/>
    <n v="22970.3"/>
    <n v="3032.09"/>
  </r>
  <r>
    <s v="E"/>
    <s v="R"/>
    <s v="ON"/>
    <d v="2018-06-01T00:00:00"/>
    <x v="3"/>
    <d v="2018-01-01T00:00:00"/>
    <n v="1035.9000000000001"/>
    <n v="136.71"/>
  </r>
  <r>
    <s v="E"/>
    <s v="R"/>
    <s v="OFF"/>
    <d v="2018-06-01T00:00:00"/>
    <x v="0"/>
    <d v="2018-05-01T00:00:00"/>
    <n v="77298.17"/>
    <n v="2705.44"/>
  </r>
  <r>
    <s v="E"/>
    <s v="R"/>
    <s v="OFF"/>
    <d v="2018-06-01T00:00:00"/>
    <x v="1"/>
    <d v="2018-05-01T00:00:00"/>
    <n v="77298.17"/>
    <n v="-2705.44"/>
  </r>
  <r>
    <s v="E"/>
    <s v="R"/>
    <s v="OFF"/>
    <d v="2018-06-01T00:00:00"/>
    <x v="10"/>
    <d v="2018-05-01T00:00:00"/>
    <n v="73962.44"/>
    <n v="4807.58"/>
  </r>
  <r>
    <s v="E"/>
    <s v="R"/>
    <s v="OFF"/>
    <d v="2018-06-01T00:00:00"/>
    <x v="11"/>
    <d v="2018-05-01T00:00:00"/>
    <n v="3335.73"/>
    <n v="216.84"/>
  </r>
  <r>
    <s v="E"/>
    <s v="R"/>
    <s v="OFF"/>
    <d v="2018-06-01T00:00:00"/>
    <x v="0"/>
    <d v="2018-01-01T00:00:00"/>
    <n v="82861.440000000002"/>
    <n v="2154.5500000000002"/>
  </r>
  <r>
    <s v="E"/>
    <s v="R"/>
    <s v="OFF"/>
    <d v="2018-06-01T00:00:00"/>
    <x v="6"/>
    <d v="2018-01-01T00:00:00"/>
    <n v="79285.570000000007"/>
    <n v="5153.62"/>
  </r>
  <r>
    <s v="E"/>
    <s v="R"/>
    <s v="OFF"/>
    <d v="2018-06-01T00:00:00"/>
    <x v="7"/>
    <d v="2018-01-01T00:00:00"/>
    <n v="3575.87"/>
    <n v="232.55"/>
  </r>
  <r>
    <s v="E"/>
    <s v="R"/>
    <s v="OFF"/>
    <d v="2018-06-01T00:00:00"/>
    <x v="1"/>
    <d v="2018-01-01T00:00:00"/>
    <n v="82861.440000000002"/>
    <n v="-2154.5500000000002"/>
  </r>
  <r>
    <s v="E"/>
    <s v="R"/>
    <s v="MID"/>
    <d v="2018-06-01T00:00:00"/>
    <x v="0"/>
    <d v="2018-05-01T00:00:00"/>
    <n v="24363.11"/>
    <n v="1266.8699999999999"/>
  </r>
  <r>
    <s v="E"/>
    <s v="R"/>
    <s v="MID"/>
    <d v="2018-06-01T00:00:00"/>
    <x v="1"/>
    <d v="2018-05-01T00:00:00"/>
    <n v="24363.11"/>
    <n v="-1266.8699999999999"/>
  </r>
  <r>
    <s v="E"/>
    <s v="R"/>
    <s v="MID"/>
    <d v="2018-06-01T00:00:00"/>
    <x v="12"/>
    <d v="2018-05-01T00:00:00"/>
    <n v="23311.77"/>
    <n v="2191.41"/>
  </r>
  <r>
    <s v="E"/>
    <s v="R"/>
    <s v="MID"/>
    <d v="2018-06-01T00:00:00"/>
    <x v="13"/>
    <d v="2018-05-01T00:00:00"/>
    <n v="1051.3399999999999"/>
    <n v="98.8"/>
  </r>
  <r>
    <s v="E"/>
    <s v="R"/>
    <s v="MID"/>
    <d v="2018-06-01T00:00:00"/>
    <x v="0"/>
    <d v="2018-01-01T00:00:00"/>
    <n v="21088.06"/>
    <n v="801.34"/>
  </r>
  <r>
    <s v="E"/>
    <s v="R"/>
    <s v="MID"/>
    <d v="2018-06-01T00:00:00"/>
    <x v="4"/>
    <d v="2018-01-01T00:00:00"/>
    <n v="20178"/>
    <n v="1917.02"/>
  </r>
  <r>
    <s v="E"/>
    <s v="R"/>
    <s v="MID"/>
    <d v="2018-06-01T00:00:00"/>
    <x v="1"/>
    <d v="2018-01-01T00:00:00"/>
    <n v="21088.06"/>
    <n v="-801.34"/>
  </r>
  <r>
    <s v="E"/>
    <s v="R"/>
    <s v="MID"/>
    <d v="2018-06-01T00:00:00"/>
    <x v="5"/>
    <d v="2018-01-01T00:00:00"/>
    <n v="910.06"/>
    <n v="86.33"/>
  </r>
  <r>
    <s v="E"/>
    <s v="C"/>
    <s v="ON"/>
    <d v="2018-06-01T00:00:00"/>
    <x v="1"/>
    <d v="2018-05-01T00:00:00"/>
    <n v="2555.86"/>
    <n v="-181.45"/>
  </r>
  <r>
    <s v="E"/>
    <s v="C"/>
    <s v="ON"/>
    <d v="2018-06-01T00:00:00"/>
    <x v="8"/>
    <d v="2018-05-01T00:00:00"/>
    <n v="2445.5700000000002"/>
    <n v="322.82"/>
  </r>
  <r>
    <s v="E"/>
    <s v="C"/>
    <s v="ON"/>
    <d v="2018-06-01T00:00:00"/>
    <x v="9"/>
    <d v="2018-05-01T00:00:00"/>
    <n v="110.29"/>
    <n v="14.56"/>
  </r>
  <r>
    <s v="E"/>
    <s v="C"/>
    <s v="ON"/>
    <d v="2018-06-01T00:00:00"/>
    <x v="0"/>
    <d v="2018-05-01T00:00:00"/>
    <n v="2555.86"/>
    <n v="181.45"/>
  </r>
  <r>
    <s v="E"/>
    <s v="C"/>
    <s v="ON"/>
    <d v="2018-06-01T00:00:00"/>
    <x v="0"/>
    <d v="2018-01-01T00:00:00"/>
    <n v="746.1"/>
    <n v="39.53"/>
  </r>
  <r>
    <s v="E"/>
    <s v="C"/>
    <s v="ON"/>
    <d v="2018-06-01T00:00:00"/>
    <x v="2"/>
    <d v="2018-01-01T00:00:00"/>
    <n v="713.91"/>
    <n v="94.25"/>
  </r>
  <r>
    <s v="E"/>
    <s v="C"/>
    <s v="ON"/>
    <d v="2018-06-01T00:00:00"/>
    <x v="3"/>
    <d v="2018-01-01T00:00:00"/>
    <n v="32.19"/>
    <n v="4.25"/>
  </r>
  <r>
    <s v="E"/>
    <s v="C"/>
    <s v="ON"/>
    <d v="2018-06-01T00:00:00"/>
    <x v="1"/>
    <d v="2018-01-01T00:00:00"/>
    <n v="746.1"/>
    <n v="-39.53"/>
  </r>
  <r>
    <s v="E"/>
    <s v="C"/>
    <s v="OFF"/>
    <d v="2018-06-01T00:00:00"/>
    <x v="0"/>
    <d v="2018-05-01T00:00:00"/>
    <n v="6543.16"/>
    <n v="229.01"/>
  </r>
  <r>
    <s v="E"/>
    <s v="C"/>
    <s v="OFF"/>
    <d v="2018-06-01T00:00:00"/>
    <x v="1"/>
    <d v="2018-05-01T00:00:00"/>
    <n v="6543.16"/>
    <n v="-229.01"/>
  </r>
  <r>
    <s v="E"/>
    <s v="C"/>
    <s v="OFF"/>
    <d v="2018-06-01T00:00:00"/>
    <x v="10"/>
    <d v="2018-05-01T00:00:00"/>
    <n v="6260.79"/>
    <n v="406.96"/>
  </r>
  <r>
    <s v="E"/>
    <s v="C"/>
    <s v="OFF"/>
    <d v="2018-06-01T00:00:00"/>
    <x v="11"/>
    <d v="2018-05-01T00:00:00"/>
    <n v="282.37"/>
    <n v="18.36"/>
  </r>
  <r>
    <s v="E"/>
    <s v="C"/>
    <s v="OFF"/>
    <d v="2018-06-01T00:00:00"/>
    <x v="0"/>
    <d v="2018-01-01T00:00:00"/>
    <n v="3444.18"/>
    <n v="89.57"/>
  </r>
  <r>
    <s v="E"/>
    <s v="C"/>
    <s v="OFF"/>
    <d v="2018-06-01T00:00:00"/>
    <x v="6"/>
    <d v="2018-01-01T00:00:00"/>
    <n v="3295.54"/>
    <n v="214.21"/>
  </r>
  <r>
    <s v="E"/>
    <s v="C"/>
    <s v="OFF"/>
    <d v="2018-06-01T00:00:00"/>
    <x v="7"/>
    <d v="2018-01-01T00:00:00"/>
    <n v="148.63999999999999"/>
    <n v="9.65"/>
  </r>
  <r>
    <s v="E"/>
    <s v="C"/>
    <s v="OFF"/>
    <d v="2018-06-01T00:00:00"/>
    <x v="1"/>
    <d v="2018-01-01T00:00:00"/>
    <n v="3444.18"/>
    <n v="-89.57"/>
  </r>
  <r>
    <s v="E"/>
    <s v="C"/>
    <s v="MID"/>
    <d v="2018-06-01T00:00:00"/>
    <x v="0"/>
    <d v="2018-05-01T00:00:00"/>
    <n v="1841.26"/>
    <n v="95.74"/>
  </r>
  <r>
    <s v="E"/>
    <s v="R"/>
    <s v="MID"/>
    <d v="2018-06-01T00:00:00"/>
    <x v="4"/>
    <d v="2018-01-01T00:00:00"/>
    <n v="257.22000000000003"/>
    <n v="24.43"/>
  </r>
  <r>
    <s v="E"/>
    <s v="R"/>
    <s v="MID"/>
    <d v="2018-06-01T00:00:00"/>
    <x v="5"/>
    <d v="2018-01-01T00:00:00"/>
    <n v="11.59"/>
    <n v="1.1000000000000001"/>
  </r>
  <r>
    <s v="E"/>
    <s v="R"/>
    <s v="MID"/>
    <d v="2018-06-01T00:00:00"/>
    <x v="1"/>
    <d v="2018-01-01T00:00:00"/>
    <n v="268.81"/>
    <n v="-10.220000000000001"/>
  </r>
  <r>
    <s v="E"/>
    <s v="C"/>
    <s v="MID"/>
    <d v="2018-06-01T00:00:00"/>
    <x v="1"/>
    <d v="2018-05-01T00:00:00"/>
    <n v="13246.81"/>
    <n v="-688.79"/>
  </r>
  <r>
    <s v="E"/>
    <s v="C"/>
    <s v="MID"/>
    <d v="2018-06-01T00:00:00"/>
    <x v="4"/>
    <d v="2018-01-01T00:00:00"/>
    <n v="5657.54"/>
    <n v="537.49"/>
  </r>
  <r>
    <s v="E"/>
    <s v="C"/>
    <s v="MID"/>
    <d v="2018-06-01T00:00:00"/>
    <x v="5"/>
    <d v="2018-01-01T00:00:00"/>
    <n v="255.12"/>
    <n v="24.25"/>
  </r>
  <r>
    <s v="E"/>
    <s v="C"/>
    <s v="MID"/>
    <d v="2018-06-01T00:00:00"/>
    <x v="1"/>
    <d v="2018-01-01T00:00:00"/>
    <n v="5912.66"/>
    <n v="-224.71"/>
  </r>
  <r>
    <s v="E"/>
    <s v="C"/>
    <s v="MID"/>
    <d v="2018-06-01T00:00:00"/>
    <x v="0"/>
    <d v="2018-01-01T00:00:00"/>
    <n v="5912.66"/>
    <n v="224.71"/>
  </r>
  <r>
    <s v="E"/>
    <s v="C"/>
    <s v="ON"/>
    <d v="2018-06-01T00:00:00"/>
    <x v="1"/>
    <d v="2018-05-01T00:00:00"/>
    <n v="14303"/>
    <n v="-1015.53"/>
  </r>
  <r>
    <s v="E"/>
    <s v="C"/>
    <s v="ON"/>
    <d v="2018-06-01T00:00:00"/>
    <x v="8"/>
    <d v="2018-05-01T00:00:00"/>
    <n v="13685.75"/>
    <n v="1806.58"/>
  </r>
  <r>
    <s v="E"/>
    <s v="C"/>
    <s v="ON"/>
    <d v="2018-06-01T00:00:00"/>
    <x v="9"/>
    <d v="2018-05-01T00:00:00"/>
    <n v="617.25"/>
    <n v="81.47"/>
  </r>
  <r>
    <s v="E"/>
    <s v="C"/>
    <s v="ON"/>
    <d v="2018-06-01T00:00:00"/>
    <x v="0"/>
    <d v="2018-05-01T00:00:00"/>
    <n v="14303"/>
    <n v="1015.53"/>
  </r>
  <r>
    <s v="E"/>
    <s v="C"/>
    <s v="ON"/>
    <d v="2018-06-01T00:00:00"/>
    <x v="0"/>
    <d v="2018-01-01T00:00:00"/>
    <n v="5784.31"/>
    <n v="306.57"/>
  </r>
  <r>
    <s v="E"/>
    <s v="C"/>
    <s v="ON"/>
    <d v="2018-06-01T00:00:00"/>
    <x v="2"/>
    <d v="2018-01-01T00:00:00"/>
    <n v="5534.68"/>
    <n v="730.6"/>
  </r>
  <r>
    <s v="E"/>
    <s v="C"/>
    <s v="ON"/>
    <d v="2018-06-01T00:00:00"/>
    <x v="3"/>
    <d v="2018-01-01T00:00:00"/>
    <n v="249.63"/>
    <n v="32.94"/>
  </r>
  <r>
    <s v="E"/>
    <s v="C"/>
    <s v="ON"/>
    <d v="2018-06-01T00:00:00"/>
    <x v="1"/>
    <d v="2018-01-01T00:00:00"/>
    <n v="5784.31"/>
    <n v="-306.57"/>
  </r>
  <r>
    <s v="E"/>
    <s v="C"/>
    <s v="OFF"/>
    <d v="2018-06-01T00:00:00"/>
    <x v="0"/>
    <d v="2018-05-01T00:00:00"/>
    <n v="42441.13"/>
    <n v="1485.44"/>
  </r>
  <r>
    <s v="E"/>
    <s v="C"/>
    <s v="OFF"/>
    <d v="2018-06-01T00:00:00"/>
    <x v="1"/>
    <d v="2018-05-01T00:00:00"/>
    <n v="42441.13"/>
    <n v="-1485.44"/>
  </r>
  <r>
    <s v="E"/>
    <s v="C"/>
    <s v="OFF"/>
    <d v="2018-06-01T00:00:00"/>
    <x v="10"/>
    <d v="2018-05-01T00:00:00"/>
    <n v="40609.64"/>
    <n v="2639.65"/>
  </r>
  <r>
    <s v="E"/>
    <s v="C"/>
    <s v="OFF"/>
    <d v="2018-06-01T00:00:00"/>
    <x v="11"/>
    <d v="2018-05-01T00:00:00"/>
    <n v="1831.49"/>
    <n v="119.05"/>
  </r>
  <r>
    <s v="E"/>
    <s v="C"/>
    <s v="OFF"/>
    <d v="2018-06-01T00:00:00"/>
    <x v="0"/>
    <d v="2018-01-01T00:00:00"/>
    <n v="22849.63"/>
    <n v="594.05999999999995"/>
  </r>
  <r>
    <s v="E"/>
    <s v="C"/>
    <s v="OFF"/>
    <d v="2018-06-01T00:00:00"/>
    <x v="6"/>
    <d v="2018-01-01T00:00:00"/>
    <n v="21863.56"/>
    <n v="1421.12"/>
  </r>
  <r>
    <s v="E"/>
    <s v="C"/>
    <s v="OFF"/>
    <d v="2018-06-01T00:00:00"/>
    <x v="7"/>
    <d v="2018-01-01T00:00:00"/>
    <n v="986.07"/>
    <n v="64.069999999999993"/>
  </r>
  <r>
    <s v="E"/>
    <s v="C"/>
    <s v="OFF"/>
    <d v="2018-06-01T00:00:00"/>
    <x v="1"/>
    <d v="2018-01-01T00:00:00"/>
    <n v="22849.63"/>
    <n v="-594.05999999999995"/>
  </r>
  <r>
    <s v="E"/>
    <s v="C"/>
    <s v="MID"/>
    <d v="2018-06-01T00:00:00"/>
    <x v="12"/>
    <d v="2018-05-01T00:00:00"/>
    <n v="12675.18"/>
    <n v="1191.46"/>
  </r>
  <r>
    <s v="E"/>
    <s v="C"/>
    <s v="MID"/>
    <d v="2018-06-01T00:00:00"/>
    <x v="13"/>
    <d v="2018-05-01T00:00:00"/>
    <n v="571.63"/>
    <n v="53.74"/>
  </r>
  <r>
    <s v="E"/>
    <s v="C"/>
    <s v="MID"/>
    <d v="2018-06-01T00:00:00"/>
    <x v="0"/>
    <d v="2018-05-01T00:00:00"/>
    <n v="13246.81"/>
    <n v="688.79"/>
  </r>
  <r>
    <s v="E"/>
    <s v="R"/>
    <s v="ON"/>
    <d v="2018-06-01T00:00:00"/>
    <x v="0"/>
    <d v="2018-05-01T00:00:00"/>
    <n v="118878.17"/>
    <n v="8440.4599999999991"/>
  </r>
  <r>
    <s v="E"/>
    <s v="R"/>
    <s v="ON"/>
    <d v="2018-06-01T00:00:00"/>
    <x v="1"/>
    <d v="2018-05-01T00:00:00"/>
    <n v="118878.17"/>
    <n v="-8440.4599999999991"/>
  </r>
  <r>
    <s v="E"/>
    <s v="R"/>
    <s v="ON"/>
    <d v="2018-06-01T00:00:00"/>
    <x v="8"/>
    <d v="2018-05-01T00:00:00"/>
    <n v="113748.09"/>
    <n v="15014.56"/>
  </r>
  <r>
    <s v="E"/>
    <s v="R"/>
    <s v="ON"/>
    <d v="2018-06-01T00:00:00"/>
    <x v="9"/>
    <d v="2018-05-01T00:00:00"/>
    <n v="5130.08"/>
    <n v="677.12"/>
  </r>
  <r>
    <s v="E"/>
    <s v="R"/>
    <s v="ON"/>
    <d v="2018-06-01T00:00:00"/>
    <x v="0"/>
    <d v="2018-01-01T00:00:00"/>
    <n v="293.41000000000003"/>
    <n v="15.56"/>
  </r>
  <r>
    <s v="E"/>
    <s v="R"/>
    <s v="ON"/>
    <d v="2018-06-01T00:00:00"/>
    <x v="2"/>
    <d v="2018-01-01T00:00:00"/>
    <n v="280.75"/>
    <n v="37.06"/>
  </r>
  <r>
    <s v="E"/>
    <s v="R"/>
    <s v="ON"/>
    <d v="2018-06-01T00:00:00"/>
    <x v="3"/>
    <d v="2018-01-01T00:00:00"/>
    <n v="12.66"/>
    <n v="1.68"/>
  </r>
  <r>
    <s v="E"/>
    <s v="R"/>
    <s v="ON"/>
    <d v="2018-06-01T00:00:00"/>
    <x v="1"/>
    <d v="2018-01-01T00:00:00"/>
    <n v="293.41000000000003"/>
    <n v="-15.56"/>
  </r>
  <r>
    <s v="E"/>
    <s v="R"/>
    <s v="OFF"/>
    <d v="2018-06-01T00:00:00"/>
    <x v="10"/>
    <d v="2018-05-01T00:00:00"/>
    <n v="409306.96"/>
    <n v="26605.040000000001"/>
  </r>
  <r>
    <s v="E"/>
    <s v="R"/>
    <s v="OFF"/>
    <d v="2018-06-01T00:00:00"/>
    <x v="11"/>
    <d v="2018-05-01T00:00:00"/>
    <n v="18459.84"/>
    <n v="1199.96"/>
  </r>
  <r>
    <s v="E"/>
    <s v="R"/>
    <s v="OFF"/>
    <d v="2018-06-01T00:00:00"/>
    <x v="0"/>
    <d v="2018-05-01T00:00:00"/>
    <n v="427766.8"/>
    <n v="14971.93"/>
  </r>
  <r>
    <s v="E"/>
    <s v="R"/>
    <s v="OFF"/>
    <d v="2018-06-01T00:00:00"/>
    <x v="1"/>
    <d v="2018-05-01T00:00:00"/>
    <n v="427766.8"/>
    <n v="-14971.93"/>
  </r>
  <r>
    <s v="E"/>
    <s v="R"/>
    <s v="OFF"/>
    <d v="2018-06-01T00:00:00"/>
    <x v="6"/>
    <d v="2018-01-01T00:00:00"/>
    <n v="1139.3599999999999"/>
    <n v="74.06"/>
  </r>
  <r>
    <s v="E"/>
    <s v="R"/>
    <s v="OFF"/>
    <d v="2018-06-01T00:00:00"/>
    <x v="7"/>
    <d v="2018-01-01T00:00:00"/>
    <n v="51.39"/>
    <n v="3.34"/>
  </r>
  <r>
    <s v="E"/>
    <s v="R"/>
    <s v="OFF"/>
    <d v="2018-06-01T00:00:00"/>
    <x v="1"/>
    <d v="2018-01-01T00:00:00"/>
    <n v="1190.75"/>
    <n v="-30.95"/>
  </r>
  <r>
    <s v="E"/>
    <s v="R"/>
    <s v="OFF"/>
    <d v="2018-06-01T00:00:00"/>
    <x v="0"/>
    <d v="2018-01-01T00:00:00"/>
    <n v="1190.75"/>
    <n v="30.95"/>
  </r>
  <r>
    <s v="E"/>
    <s v="R"/>
    <s v="MID"/>
    <d v="2018-06-01T00:00:00"/>
    <x v="0"/>
    <d v="2018-05-01T00:00:00"/>
    <n v="116926.83"/>
    <n v="6080.23"/>
  </r>
  <r>
    <s v="E"/>
    <s v="R"/>
    <s v="MID"/>
    <d v="2018-06-01T00:00:00"/>
    <x v="1"/>
    <d v="2018-05-01T00:00:00"/>
    <n v="116926.83"/>
    <n v="-6080.23"/>
  </r>
  <r>
    <s v="E"/>
    <s v="R"/>
    <s v="MID"/>
    <d v="2018-06-01T00:00:00"/>
    <x v="12"/>
    <d v="2018-05-01T00:00:00"/>
    <n v="111881.11"/>
    <n v="10516.94"/>
  </r>
  <r>
    <s v="E"/>
    <s v="R"/>
    <s v="MID"/>
    <d v="2018-06-01T00:00:00"/>
    <x v="13"/>
    <d v="2018-05-01T00:00:00"/>
    <n v="5045.72"/>
    <n v="474.12"/>
  </r>
  <r>
    <s v="E"/>
    <s v="R"/>
    <s v="MID"/>
    <d v="2018-06-01T00:00:00"/>
    <x v="0"/>
    <d v="2018-01-01T00:00:00"/>
    <n v="268.81"/>
    <n v="10.220000000000001"/>
  </r>
  <r>
    <s v="E"/>
    <s v="C"/>
    <s v="ON"/>
    <d v="2018-06-01T00:00:00"/>
    <x v="1"/>
    <d v="2018-05-01T00:00:00"/>
    <n v="29474.61"/>
    <n v="-2092.66"/>
  </r>
  <r>
    <s v="E"/>
    <s v="R"/>
    <s v="ON"/>
    <d v="2018-05-01T00:00:00"/>
    <x v="9"/>
    <d v="2018-05-01T00:00:00"/>
    <n v="342.53"/>
    <n v="45.22"/>
  </r>
  <r>
    <s v="E"/>
    <s v="R"/>
    <s v="OFF"/>
    <d v="2018-05-01T00:00:00"/>
    <x v="10"/>
    <d v="2018-05-01T00:00:00"/>
    <n v="29332.41"/>
    <n v="1906.69"/>
  </r>
  <r>
    <s v="E"/>
    <s v="R"/>
    <s v="OFF"/>
    <d v="2018-05-01T00:00:00"/>
    <x v="11"/>
    <d v="2018-05-01T00:00:00"/>
    <n v="1322.89"/>
    <n v="85.99"/>
  </r>
  <r>
    <s v="E"/>
    <s v="R"/>
    <s v="OFF"/>
    <d v="2018-05-01T00:00:00"/>
    <x v="0"/>
    <d v="2018-05-01T00:00:00"/>
    <n v="30655.3"/>
    <n v="1072.92"/>
  </r>
  <r>
    <s v="E"/>
    <s v="R"/>
    <s v="OFF"/>
    <d v="2018-05-01T00:00:00"/>
    <x v="1"/>
    <d v="2018-05-01T00:00:00"/>
    <n v="30655.3"/>
    <n v="-1072.92"/>
  </r>
  <r>
    <s v="E"/>
    <s v="R"/>
    <s v="MID"/>
    <d v="2018-05-01T00:00:00"/>
    <x v="0"/>
    <d v="2018-05-01T00:00:00"/>
    <n v="8708.86"/>
    <n v="452.9"/>
  </r>
  <r>
    <s v="E"/>
    <s v="R"/>
    <s v="MID"/>
    <d v="2018-05-01T00:00:00"/>
    <x v="1"/>
    <d v="2018-05-01T00:00:00"/>
    <n v="8708.86"/>
    <n v="-452.9"/>
  </r>
  <r>
    <s v="E"/>
    <s v="R"/>
    <s v="MID"/>
    <d v="2018-05-01T00:00:00"/>
    <x v="12"/>
    <d v="2018-05-01T00:00:00"/>
    <n v="8333.0400000000009"/>
    <n v="783.25"/>
  </r>
  <r>
    <s v="E"/>
    <s v="R"/>
    <s v="MID"/>
    <d v="2018-05-01T00:00:00"/>
    <x v="13"/>
    <d v="2018-05-01T00:00:00"/>
    <n v="375.82"/>
    <n v="35.36"/>
  </r>
  <r>
    <s v="E"/>
    <s v="C"/>
    <s v="ON"/>
    <d v="2018-05-01T00:00:00"/>
    <x v="1"/>
    <d v="2018-05-01T00:00:00"/>
    <n v="954.09"/>
    <n v="-67.709999999999994"/>
  </r>
  <r>
    <s v="E"/>
    <s v="C"/>
    <s v="ON"/>
    <d v="2018-05-01T00:00:00"/>
    <x v="8"/>
    <d v="2018-05-01T00:00:00"/>
    <n v="912.93"/>
    <n v="120.51"/>
  </r>
  <r>
    <s v="E"/>
    <s v="C"/>
    <s v="ON"/>
    <d v="2018-05-01T00:00:00"/>
    <x v="9"/>
    <d v="2018-05-01T00:00:00"/>
    <n v="41.16"/>
    <n v="5.42"/>
  </r>
  <r>
    <s v="E"/>
    <s v="C"/>
    <s v="ON"/>
    <d v="2018-05-01T00:00:00"/>
    <x v="0"/>
    <d v="2018-05-01T00:00:00"/>
    <n v="954.09"/>
    <n v="67.709999999999994"/>
  </r>
  <r>
    <s v="E"/>
    <s v="C"/>
    <s v="ON"/>
    <d v="2018-05-01T00:00:00"/>
    <x v="0"/>
    <d v="2018-01-01T00:00:00"/>
    <n v="4113.45"/>
    <n v="218.01"/>
  </r>
  <r>
    <s v="E"/>
    <s v="C"/>
    <s v="ON"/>
    <d v="2018-05-01T00:00:00"/>
    <x v="2"/>
    <d v="2018-01-01T00:00:00"/>
    <n v="3935.94"/>
    <n v="519.51"/>
  </r>
  <r>
    <s v="E"/>
    <s v="C"/>
    <s v="ON"/>
    <d v="2018-05-01T00:00:00"/>
    <x v="3"/>
    <d v="2018-01-01T00:00:00"/>
    <n v="177.51"/>
    <n v="23.42"/>
  </r>
  <r>
    <s v="E"/>
    <s v="C"/>
    <s v="ON"/>
    <d v="2018-05-01T00:00:00"/>
    <x v="1"/>
    <d v="2018-01-01T00:00:00"/>
    <n v="4113.45"/>
    <n v="-218.01"/>
  </r>
  <r>
    <s v="E"/>
    <s v="C"/>
    <s v="OFF"/>
    <d v="2018-05-01T00:00:00"/>
    <x v="0"/>
    <d v="2018-05-01T00:00:00"/>
    <n v="3693.8"/>
    <n v="129.28"/>
  </r>
  <r>
    <s v="E"/>
    <s v="C"/>
    <s v="OFF"/>
    <d v="2018-05-01T00:00:00"/>
    <x v="10"/>
    <d v="2018-05-01T00:00:00"/>
    <n v="3534.38"/>
    <n v="229.76"/>
  </r>
  <r>
    <s v="E"/>
    <s v="C"/>
    <s v="OFF"/>
    <d v="2018-05-01T00:00:00"/>
    <x v="11"/>
    <d v="2018-05-01T00:00:00"/>
    <n v="159.41999999999999"/>
    <n v="10.37"/>
  </r>
  <r>
    <s v="E"/>
    <s v="C"/>
    <s v="OFF"/>
    <d v="2018-05-01T00:00:00"/>
    <x v="1"/>
    <d v="2018-05-01T00:00:00"/>
    <n v="3693.8"/>
    <n v="-129.28"/>
  </r>
  <r>
    <s v="E"/>
    <s v="C"/>
    <s v="OFF"/>
    <d v="2018-05-01T00:00:00"/>
    <x v="6"/>
    <d v="2018-01-01T00:00:00"/>
    <n v="15420.39"/>
    <n v="1002.33"/>
  </r>
  <r>
    <s v="E"/>
    <s v="C"/>
    <s v="OFF"/>
    <d v="2018-05-01T00:00:00"/>
    <x v="7"/>
    <d v="2018-01-01T00:00:00"/>
    <n v="695.48"/>
    <n v="45.21"/>
  </r>
  <r>
    <s v="E"/>
    <s v="C"/>
    <s v="OFF"/>
    <d v="2018-05-01T00:00:00"/>
    <x v="1"/>
    <d v="2018-01-01T00:00:00"/>
    <n v="16115.87"/>
    <n v="-418.98"/>
  </r>
  <r>
    <s v="E"/>
    <s v="C"/>
    <s v="OFF"/>
    <d v="2018-05-01T00:00:00"/>
    <x v="0"/>
    <d v="2018-01-01T00:00:00"/>
    <n v="16115.87"/>
    <n v="418.98"/>
  </r>
  <r>
    <s v="E"/>
    <s v="C"/>
    <s v="MID"/>
    <d v="2018-05-01T00:00:00"/>
    <x v="0"/>
    <d v="2018-05-01T00:00:00"/>
    <n v="1001.1"/>
    <n v="52.06"/>
  </r>
  <r>
    <s v="E"/>
    <s v="C"/>
    <s v="MID"/>
    <d v="2018-05-01T00:00:00"/>
    <x v="1"/>
    <d v="2018-05-01T00:00:00"/>
    <n v="1001.1"/>
    <n v="-52.06"/>
  </r>
  <r>
    <s v="E"/>
    <s v="C"/>
    <s v="MID"/>
    <d v="2018-05-01T00:00:00"/>
    <x v="12"/>
    <d v="2018-05-01T00:00:00"/>
    <n v="957.9"/>
    <n v="90.02"/>
  </r>
  <r>
    <s v="E"/>
    <s v="C"/>
    <s v="MID"/>
    <d v="2018-05-01T00:00:00"/>
    <x v="13"/>
    <d v="2018-05-01T00:00:00"/>
    <n v="43.2"/>
    <n v="4.05"/>
  </r>
  <r>
    <s v="E"/>
    <s v="C"/>
    <s v="MID"/>
    <d v="2018-05-01T00:00:00"/>
    <x v="0"/>
    <d v="2018-01-01T00:00:00"/>
    <n v="4124.08"/>
    <n v="156.69999999999999"/>
  </r>
  <r>
    <s v="E"/>
    <s v="C"/>
    <s v="MID"/>
    <d v="2018-05-01T00:00:00"/>
    <x v="4"/>
    <d v="2018-01-01T00:00:00"/>
    <n v="3946.13"/>
    <n v="374.86"/>
  </r>
  <r>
    <s v="E"/>
    <s v="C"/>
    <s v="MID"/>
    <d v="2018-05-01T00:00:00"/>
    <x v="5"/>
    <d v="2018-01-01T00:00:00"/>
    <n v="177.95"/>
    <n v="16.899999999999999"/>
  </r>
  <r>
    <s v="E"/>
    <s v="C"/>
    <s v="MID"/>
    <d v="2018-05-01T00:00:00"/>
    <x v="1"/>
    <d v="2018-01-01T00:00:00"/>
    <n v="4124.08"/>
    <n v="-156.69999999999999"/>
  </r>
  <r>
    <s v="E"/>
    <s v="C"/>
    <s v="ON"/>
    <d v="2018-05-01T00:00:00"/>
    <x v="0"/>
    <d v="2018-01-01T00:00:00"/>
    <n v="1568.79"/>
    <n v="83.15"/>
  </r>
  <r>
    <s v="E"/>
    <s v="C"/>
    <s v="ON"/>
    <d v="2018-05-01T00:00:00"/>
    <x v="2"/>
    <d v="2018-01-01T00:00:00"/>
    <n v="1501.08"/>
    <n v="198.14"/>
  </r>
  <r>
    <s v="E"/>
    <s v="C"/>
    <s v="ON"/>
    <d v="2018-05-01T00:00:00"/>
    <x v="3"/>
    <d v="2018-01-01T00:00:00"/>
    <n v="67.709999999999994"/>
    <n v="8.94"/>
  </r>
  <r>
    <s v="E"/>
    <s v="C"/>
    <s v="OFF"/>
    <d v="2018-05-01T00:00:00"/>
    <x v="0"/>
    <d v="2018-05-01T00:00:00"/>
    <n v="776.21"/>
    <n v="27.16"/>
  </r>
  <r>
    <s v="E"/>
    <s v="C"/>
    <s v="OFF"/>
    <d v="2018-05-01T00:00:00"/>
    <x v="1"/>
    <d v="2018-05-01T00:00:00"/>
    <n v="776.21"/>
    <n v="-27.16"/>
  </r>
  <r>
    <s v="E"/>
    <s v="C"/>
    <s v="OFF"/>
    <d v="2018-05-01T00:00:00"/>
    <x v="10"/>
    <d v="2018-05-01T00:00:00"/>
    <n v="742.72"/>
    <n v="48.28"/>
  </r>
  <r>
    <s v="E"/>
    <s v="C"/>
    <s v="OFF"/>
    <d v="2018-05-01T00:00:00"/>
    <x v="11"/>
    <d v="2018-05-01T00:00:00"/>
    <n v="33.49"/>
    <n v="2.1800000000000002"/>
  </r>
  <r>
    <s v="E"/>
    <s v="C"/>
    <s v="OFF"/>
    <d v="2018-05-01T00:00:00"/>
    <x v="0"/>
    <d v="2018-01-01T00:00:00"/>
    <n v="2654.32"/>
    <n v="69"/>
  </r>
  <r>
    <s v="E"/>
    <s v="C"/>
    <s v="OFF"/>
    <d v="2018-05-01T00:00:00"/>
    <x v="6"/>
    <d v="2018-01-01T00:00:00"/>
    <n v="2539.7800000000002"/>
    <n v="165.09"/>
  </r>
  <r>
    <s v="E"/>
    <s v="C"/>
    <s v="OFF"/>
    <d v="2018-05-01T00:00:00"/>
    <x v="7"/>
    <d v="2018-01-01T00:00:00"/>
    <n v="114.54"/>
    <n v="7.44"/>
  </r>
  <r>
    <s v="E"/>
    <s v="C"/>
    <s v="OFF"/>
    <d v="2018-05-01T00:00:00"/>
    <x v="1"/>
    <d v="2018-01-01T00:00:00"/>
    <n v="2654.32"/>
    <n v="-69"/>
  </r>
  <r>
    <s v="E"/>
    <s v="C"/>
    <s v="MID"/>
    <d v="2018-05-01T00:00:00"/>
    <x v="12"/>
    <d v="2018-05-01T00:00:00"/>
    <n v="507.36"/>
    <n v="47.69"/>
  </r>
  <r>
    <s v="E"/>
    <s v="C"/>
    <s v="MID"/>
    <d v="2018-05-01T00:00:00"/>
    <x v="13"/>
    <d v="2018-05-01T00:00:00"/>
    <n v="22.88"/>
    <n v="2.15"/>
  </r>
  <r>
    <s v="E"/>
    <s v="C"/>
    <s v="MID"/>
    <d v="2018-05-01T00:00:00"/>
    <x v="0"/>
    <d v="2018-05-01T00:00:00"/>
    <n v="530.24"/>
    <n v="27.58"/>
  </r>
  <r>
    <s v="E"/>
    <s v="C"/>
    <s v="MID"/>
    <d v="2018-05-01T00:00:00"/>
    <x v="1"/>
    <d v="2018-05-01T00:00:00"/>
    <n v="530.24"/>
    <n v="-27.58"/>
  </r>
  <r>
    <s v="E"/>
    <s v="C"/>
    <s v="MID"/>
    <d v="2018-05-01T00:00:00"/>
    <x v="4"/>
    <d v="2018-01-01T00:00:00"/>
    <n v="1903.2"/>
    <n v="180.8"/>
  </r>
  <r>
    <s v="E"/>
    <s v="C"/>
    <s v="MID"/>
    <d v="2018-05-01T00:00:00"/>
    <x v="5"/>
    <d v="2018-01-01T00:00:00"/>
    <n v="85.84"/>
    <n v="8.16"/>
  </r>
  <r>
    <s v="E"/>
    <s v="C"/>
    <s v="MID"/>
    <d v="2018-05-01T00:00:00"/>
    <x v="1"/>
    <d v="2018-01-01T00:00:00"/>
    <n v="1989.04"/>
    <n v="-75.59"/>
  </r>
  <r>
    <s v="E"/>
    <s v="C"/>
    <s v="MID"/>
    <d v="2018-05-01T00:00:00"/>
    <x v="0"/>
    <d v="2018-01-01T00:00:00"/>
    <n v="1989.04"/>
    <n v="75.59"/>
  </r>
  <r>
    <s v="E"/>
    <s v="C"/>
    <s v="ON"/>
    <d v="2018-06-01T00:00:00"/>
    <x v="1"/>
    <d v="2018-05-01T00:00:00"/>
    <n v="16109.09"/>
    <n v="-1143.76"/>
  </r>
  <r>
    <s v="E"/>
    <s v="C"/>
    <s v="ON"/>
    <d v="2018-06-01T00:00:00"/>
    <x v="8"/>
    <d v="2018-05-01T00:00:00"/>
    <n v="15413.94"/>
    <n v="2034.66"/>
  </r>
  <r>
    <s v="E"/>
    <s v="C"/>
    <s v="ON"/>
    <d v="2018-06-01T00:00:00"/>
    <x v="9"/>
    <d v="2018-05-01T00:00:00"/>
    <n v="695.15"/>
    <n v="91.78"/>
  </r>
  <r>
    <s v="E"/>
    <s v="C"/>
    <s v="ON"/>
    <d v="2018-06-01T00:00:00"/>
    <x v="0"/>
    <d v="2018-05-01T00:00:00"/>
    <n v="16109.09"/>
    <n v="1143.76"/>
  </r>
  <r>
    <s v="E"/>
    <s v="C"/>
    <s v="OFF"/>
    <d v="2018-06-01T00:00:00"/>
    <x v="1"/>
    <d v="2018-05-01T00:00:00"/>
    <n v="27530.02"/>
    <n v="-963.51"/>
  </r>
  <r>
    <s v="E"/>
    <s v="C"/>
    <s v="OFF"/>
    <d v="2018-06-01T00:00:00"/>
    <x v="10"/>
    <d v="2018-05-01T00:00:00"/>
    <n v="26341.98"/>
    <n v="1712.26"/>
  </r>
  <r>
    <s v="E"/>
    <s v="C"/>
    <s v="OFF"/>
    <d v="2018-06-01T00:00:00"/>
    <x v="11"/>
    <d v="2018-05-01T00:00:00"/>
    <n v="1188.04"/>
    <n v="77.22"/>
  </r>
  <r>
    <s v="E"/>
    <s v="C"/>
    <s v="OFF"/>
    <d v="2018-06-01T00:00:00"/>
    <x v="0"/>
    <d v="2018-05-01T00:00:00"/>
    <n v="27530.02"/>
    <n v="963.51"/>
  </r>
  <r>
    <s v="E"/>
    <s v="C"/>
    <s v="MID"/>
    <d v="2018-06-01T00:00:00"/>
    <x v="1"/>
    <d v="2018-05-01T00:00:00"/>
    <n v="11559.19"/>
    <n v="-601.09"/>
  </r>
  <r>
    <s v="E"/>
    <s v="C"/>
    <s v="MID"/>
    <d v="2018-06-01T00:00:00"/>
    <x v="12"/>
    <d v="2018-05-01T00:00:00"/>
    <n v="11060.35"/>
    <n v="1039.68"/>
  </r>
  <r>
    <s v="E"/>
    <s v="C"/>
    <s v="MID"/>
    <d v="2018-06-01T00:00:00"/>
    <x v="13"/>
    <d v="2018-05-01T00:00:00"/>
    <n v="498.84"/>
    <n v="46.88"/>
  </r>
  <r>
    <s v="E"/>
    <s v="C"/>
    <s v="MID"/>
    <d v="2018-06-01T00:00:00"/>
    <x v="0"/>
    <d v="2018-05-01T00:00:00"/>
    <n v="11559.19"/>
    <n v="601.09"/>
  </r>
  <r>
    <s v="E"/>
    <s v="C"/>
    <s v="ON"/>
    <d v="2018-05-01T00:00:00"/>
    <x v="1"/>
    <d v="2018-05-01T00:00:00"/>
    <n v="3527.88"/>
    <n v="-250.46"/>
  </r>
  <r>
    <s v="E"/>
    <s v="C"/>
    <s v="ON"/>
    <d v="2018-05-01T00:00:00"/>
    <x v="8"/>
    <d v="2018-05-01T00:00:00"/>
    <n v="3375.65"/>
    <n v="445.59"/>
  </r>
  <r>
    <s v="E"/>
    <s v="C"/>
    <s v="ON"/>
    <d v="2018-05-01T00:00:00"/>
    <x v="9"/>
    <d v="2018-05-01T00:00:00"/>
    <n v="152.22999999999999"/>
    <n v="20.079999999999998"/>
  </r>
  <r>
    <s v="E"/>
    <s v="C"/>
    <s v="ON"/>
    <d v="2018-05-01T00:00:00"/>
    <x v="0"/>
    <d v="2018-05-01T00:00:00"/>
    <n v="3527.88"/>
    <n v="250.46"/>
  </r>
  <r>
    <s v="E"/>
    <s v="C"/>
    <s v="ON"/>
    <d v="2018-05-01T00:00:00"/>
    <x v="1"/>
    <d v="2018-01-01T00:00:00"/>
    <n v="4827.1099999999997"/>
    <n v="-255.83"/>
  </r>
  <r>
    <s v="E"/>
    <s v="C"/>
    <s v="ON"/>
    <d v="2018-05-01T00:00:00"/>
    <x v="0"/>
    <d v="2018-01-01T00:00:00"/>
    <n v="4827.1099999999997"/>
    <n v="255.83"/>
  </r>
  <r>
    <s v="E"/>
    <s v="C"/>
    <s v="ON"/>
    <d v="2018-05-01T00:00:00"/>
    <x v="2"/>
    <d v="2018-01-01T00:00:00"/>
    <n v="4618.8"/>
    <n v="609.69000000000005"/>
  </r>
  <r>
    <s v="E"/>
    <s v="C"/>
    <s v="ON"/>
    <d v="2018-05-01T00:00:00"/>
    <x v="3"/>
    <d v="2018-01-01T00:00:00"/>
    <n v="208.31"/>
    <n v="27.5"/>
  </r>
  <r>
    <s v="E"/>
    <s v="C"/>
    <s v="OFF"/>
    <d v="2018-05-01T00:00:00"/>
    <x v="0"/>
    <d v="2018-05-01T00:00:00"/>
    <n v="8671.43"/>
    <n v="303.47000000000003"/>
  </r>
  <r>
    <s v="E"/>
    <s v="C"/>
    <s v="OFF"/>
    <d v="2018-05-01T00:00:00"/>
    <x v="1"/>
    <d v="2018-05-01T00:00:00"/>
    <n v="8671.43"/>
    <n v="-303.47000000000003"/>
  </r>
  <r>
    <s v="E"/>
    <s v="C"/>
    <s v="OFF"/>
    <d v="2018-05-01T00:00:00"/>
    <x v="10"/>
    <d v="2018-05-01T00:00:00"/>
    <n v="8297.23"/>
    <n v="539.33000000000004"/>
  </r>
  <r>
    <s v="E"/>
    <s v="C"/>
    <s v="OFF"/>
    <d v="2018-05-01T00:00:00"/>
    <x v="11"/>
    <d v="2018-05-01T00:00:00"/>
    <n v="374.2"/>
    <n v="24.32"/>
  </r>
  <r>
    <s v="E"/>
    <s v="C"/>
    <s v="OFF"/>
    <d v="2018-05-01T00:00:00"/>
    <x v="0"/>
    <d v="2018-01-01T00:00:00"/>
    <n v="14409.72"/>
    <n v="374.64"/>
  </r>
  <r>
    <s v="E"/>
    <s v="C"/>
    <s v="OFF"/>
    <d v="2018-05-01T00:00:00"/>
    <x v="6"/>
    <d v="2018-01-01T00:00:00"/>
    <n v="13787.89"/>
    <n v="896.25"/>
  </r>
  <r>
    <s v="E"/>
    <s v="C"/>
    <s v="OFF"/>
    <d v="2018-05-01T00:00:00"/>
    <x v="7"/>
    <d v="2018-01-01T00:00:00"/>
    <n v="621.83000000000004"/>
    <n v="40.42"/>
  </r>
  <r>
    <s v="E"/>
    <s v="C"/>
    <s v="OFF"/>
    <d v="2018-05-01T00:00:00"/>
    <x v="1"/>
    <d v="2018-01-01T00:00:00"/>
    <n v="14409.72"/>
    <n v="-374.64"/>
  </r>
  <r>
    <s v="E"/>
    <s v="C"/>
    <s v="MID"/>
    <d v="2018-05-01T00:00:00"/>
    <x v="12"/>
    <d v="2018-05-01T00:00:00"/>
    <n v="3282.56"/>
    <n v="308.55"/>
  </r>
  <r>
    <s v="E"/>
    <s v="C"/>
    <s v="MID"/>
    <d v="2018-05-01T00:00:00"/>
    <x v="13"/>
    <d v="2018-05-01T00:00:00"/>
    <n v="148.02000000000001"/>
    <n v="13.94"/>
  </r>
  <r>
    <s v="E"/>
    <s v="C"/>
    <s v="MID"/>
    <d v="2018-05-01T00:00:00"/>
    <x v="0"/>
    <d v="2018-05-01T00:00:00"/>
    <n v="3430.58"/>
    <n v="178.39"/>
  </r>
  <r>
    <s v="E"/>
    <s v="C"/>
    <s v="MID"/>
    <d v="2018-05-01T00:00:00"/>
    <x v="1"/>
    <d v="2018-05-01T00:00:00"/>
    <n v="3430.58"/>
    <n v="-178.39"/>
  </r>
  <r>
    <s v="E"/>
    <s v="C"/>
    <s v="MID"/>
    <d v="2018-05-01T00:00:00"/>
    <x v="4"/>
    <d v="2018-01-01T00:00:00"/>
    <n v="4483.3900000000003"/>
    <n v="425.9"/>
  </r>
  <r>
    <s v="E"/>
    <s v="C"/>
    <s v="MID"/>
    <d v="2018-05-01T00:00:00"/>
    <x v="5"/>
    <d v="2018-01-01T00:00:00"/>
    <n v="202.21"/>
    <n v="19.21"/>
  </r>
  <r>
    <s v="E"/>
    <s v="C"/>
    <s v="MID"/>
    <d v="2018-05-01T00:00:00"/>
    <x v="1"/>
    <d v="2018-01-01T00:00:00"/>
    <n v="4685.6000000000004"/>
    <n v="-178.03"/>
  </r>
  <r>
    <s v="E"/>
    <s v="C"/>
    <s v="MID"/>
    <d v="2018-05-01T00:00:00"/>
    <x v="0"/>
    <d v="2018-01-01T00:00:00"/>
    <n v="4685.6000000000004"/>
    <n v="178.03"/>
  </r>
  <r>
    <s v="E"/>
    <s v="C"/>
    <s v="OFF"/>
    <d v="2018-05-01T00:00:00"/>
    <x v="1"/>
    <d v="2018-01-01T00:00:00"/>
    <n v="22571.83"/>
    <n v="-586.9"/>
  </r>
  <r>
    <s v="E"/>
    <s v="C"/>
    <s v="OFF"/>
    <d v="2018-05-01T00:00:00"/>
    <x v="6"/>
    <d v="2018-01-01T00:00:00"/>
    <n v="21597.77"/>
    <n v="1403.86"/>
  </r>
  <r>
    <s v="E"/>
    <s v="C"/>
    <s v="OFF"/>
    <d v="2018-05-01T00:00:00"/>
    <x v="7"/>
    <d v="2018-01-01T00:00:00"/>
    <n v="974.06"/>
    <n v="63.3"/>
  </r>
  <r>
    <s v="E"/>
    <s v="C"/>
    <s v="OFF"/>
    <d v="2018-05-01T00:00:00"/>
    <x v="0"/>
    <d v="2018-01-01T00:00:00"/>
    <n v="22571.83"/>
    <n v="586.9"/>
  </r>
  <r>
    <s v="E"/>
    <s v="C"/>
    <s v="MID"/>
    <d v="2018-05-01T00:00:00"/>
    <x v="1"/>
    <d v="2018-01-01T00:00:00"/>
    <n v="10852"/>
    <n v="-412.38"/>
  </r>
  <r>
    <s v="E"/>
    <s v="C"/>
    <s v="MID"/>
    <d v="2018-05-01T00:00:00"/>
    <x v="4"/>
    <d v="2018-01-01T00:00:00"/>
    <n v="10383.700000000001"/>
    <n v="986.47"/>
  </r>
  <r>
    <s v="E"/>
    <s v="C"/>
    <s v="MID"/>
    <d v="2018-05-01T00:00:00"/>
    <x v="5"/>
    <d v="2018-01-01T00:00:00"/>
    <n v="468.3"/>
    <n v="44.5"/>
  </r>
  <r>
    <s v="E"/>
    <s v="C"/>
    <s v="MID"/>
    <d v="2018-05-01T00:00:00"/>
    <x v="0"/>
    <d v="2018-01-01T00:00:00"/>
    <n v="10852"/>
    <n v="412.38"/>
  </r>
  <r>
    <s v="E"/>
    <s v="C"/>
    <s v="ON"/>
    <d v="2018-05-01T00:00:00"/>
    <x v="2"/>
    <d v="2018-01-01T00:00:00"/>
    <n v="8554.4699999999993"/>
    <n v="1129.18"/>
  </r>
  <r>
    <s v="E"/>
    <s v="C"/>
    <s v="ON"/>
    <d v="2018-05-01T00:00:00"/>
    <x v="3"/>
    <d v="2018-01-01T00:00:00"/>
    <n v="385.79"/>
    <n v="50.91"/>
  </r>
  <r>
    <s v="E"/>
    <s v="C"/>
    <s v="OFF"/>
    <d v="2018-05-01T00:00:00"/>
    <x v="1"/>
    <d v="2018-01-01T00:00:00"/>
    <n v="24188.95"/>
    <n v="-628.91"/>
  </r>
  <r>
    <s v="E"/>
    <s v="C"/>
    <s v="OFF"/>
    <d v="2018-05-01T00:00:00"/>
    <x v="6"/>
    <d v="2018-01-01T00:00:00"/>
    <n v="23145.1"/>
    <n v="1504.45"/>
  </r>
  <r>
    <s v="E"/>
    <s v="C"/>
    <s v="OFF"/>
    <d v="2018-05-01T00:00:00"/>
    <x v="7"/>
    <d v="2018-01-01T00:00:00"/>
    <n v="1043.8499999999999"/>
    <n v="67.849999999999994"/>
  </r>
  <r>
    <s v="E"/>
    <s v="C"/>
    <s v="OFF"/>
    <d v="2018-05-01T00:00:00"/>
    <x v="0"/>
    <d v="2018-01-01T00:00:00"/>
    <n v="24188.95"/>
    <n v="628.91"/>
  </r>
  <r>
    <s v="E"/>
    <s v="C"/>
    <s v="MID"/>
    <d v="2018-05-01T00:00:00"/>
    <x v="1"/>
    <d v="2018-01-01T00:00:00"/>
    <n v="11068.83"/>
    <n v="-420.64"/>
  </r>
  <r>
    <s v="E"/>
    <s v="C"/>
    <s v="MID"/>
    <d v="2018-05-01T00:00:00"/>
    <x v="4"/>
    <d v="2018-01-01T00:00:00"/>
    <n v="10591.12"/>
    <n v="1006.13"/>
  </r>
  <r>
    <s v="E"/>
    <s v="C"/>
    <s v="MID"/>
    <d v="2018-05-01T00:00:00"/>
    <x v="5"/>
    <d v="2018-01-01T00:00:00"/>
    <n v="477.71"/>
    <n v="45.39"/>
  </r>
  <r>
    <s v="E"/>
    <s v="C"/>
    <s v="MID"/>
    <d v="2018-05-01T00:00:00"/>
    <x v="0"/>
    <d v="2018-01-01T00:00:00"/>
    <n v="11068.83"/>
    <n v="420.64"/>
  </r>
  <r>
    <s v="E"/>
    <s v="R"/>
    <s v="ON"/>
    <d v="2018-05-01T00:00:00"/>
    <x v="1"/>
    <d v="2018-01-01T00:00:00"/>
    <n v="34138.74"/>
    <n v="-1809.58"/>
  </r>
  <r>
    <s v="E"/>
    <s v="R"/>
    <s v="ON"/>
    <d v="2018-05-01T00:00:00"/>
    <x v="2"/>
    <d v="2018-01-01T00:00:00"/>
    <n v="32665.48"/>
    <n v="4311.74"/>
  </r>
  <r>
    <s v="E"/>
    <s v="R"/>
    <s v="ON"/>
    <d v="2018-05-01T00:00:00"/>
    <x v="3"/>
    <d v="2018-01-01T00:00:00"/>
    <n v="1473.26"/>
    <n v="194.43"/>
  </r>
  <r>
    <s v="E"/>
    <s v="R"/>
    <s v="ON"/>
    <d v="2018-05-01T00:00:00"/>
    <x v="0"/>
    <d v="2018-01-01T00:00:00"/>
    <n v="34138.74"/>
    <n v="1809.58"/>
  </r>
  <r>
    <s v="E"/>
    <s v="R"/>
    <s v="OFF"/>
    <d v="2018-05-01T00:00:00"/>
    <x v="1"/>
    <d v="2018-01-01T00:00:00"/>
    <n v="107748.54"/>
    <n v="-2801.48"/>
  </r>
  <r>
    <s v="E"/>
    <s v="R"/>
    <s v="OFF"/>
    <d v="2018-05-01T00:00:00"/>
    <x v="6"/>
    <d v="2018-01-01T00:00:00"/>
    <n v="103098.75"/>
    <n v="6701.51"/>
  </r>
  <r>
    <s v="E"/>
    <s v="R"/>
    <s v="OFF"/>
    <d v="2018-05-01T00:00:00"/>
    <x v="7"/>
    <d v="2018-01-01T00:00:00"/>
    <n v="4649.79"/>
    <n v="302.23"/>
  </r>
  <r>
    <s v="E"/>
    <s v="R"/>
    <s v="OFF"/>
    <d v="2018-05-01T00:00:00"/>
    <x v="0"/>
    <d v="2018-01-01T00:00:00"/>
    <n v="107748.54"/>
    <n v="2801.48"/>
  </r>
  <r>
    <s v="E"/>
    <s v="R"/>
    <s v="MID"/>
    <d v="2018-05-01T00:00:00"/>
    <x v="1"/>
    <d v="2018-01-01T00:00:00"/>
    <n v="30120.32"/>
    <n v="-1144.5999999999999"/>
  </r>
  <r>
    <s v="E"/>
    <s v="R"/>
    <s v="MID"/>
    <d v="2018-05-01T00:00:00"/>
    <x v="4"/>
    <d v="2018-01-01T00:00:00"/>
    <n v="28820.52"/>
    <n v="2737.99"/>
  </r>
  <r>
    <s v="E"/>
    <s v="R"/>
    <s v="MID"/>
    <d v="2018-05-01T00:00:00"/>
    <x v="5"/>
    <d v="2018-01-01T00:00:00"/>
    <n v="1299.8"/>
    <n v="123.45"/>
  </r>
  <r>
    <s v="E"/>
    <s v="R"/>
    <s v="MID"/>
    <d v="2018-05-01T00:00:00"/>
    <x v="0"/>
    <d v="2018-01-01T00:00:00"/>
    <n v="30120.32"/>
    <n v="1144.5999999999999"/>
  </r>
  <r>
    <s v="E"/>
    <s v="C"/>
    <s v="ON"/>
    <d v="2018-05-01T00:00:00"/>
    <x v="1"/>
    <d v="2018-01-01T00:00:00"/>
    <n v="9401.61"/>
    <n v="-498.3"/>
  </r>
  <r>
    <s v="E"/>
    <s v="C"/>
    <s v="ON"/>
    <d v="2018-05-01T00:00:00"/>
    <x v="2"/>
    <d v="2018-01-01T00:00:00"/>
    <n v="8995.92"/>
    <n v="1187.44"/>
  </r>
  <r>
    <s v="E"/>
    <s v="C"/>
    <s v="ON"/>
    <d v="2018-05-01T00:00:00"/>
    <x v="3"/>
    <d v="2018-01-01T00:00:00"/>
    <n v="405.69"/>
    <n v="53.57"/>
  </r>
  <r>
    <s v="E"/>
    <s v="C"/>
    <s v="ON"/>
    <d v="2018-05-01T00:00:00"/>
    <x v="0"/>
    <d v="2018-01-01T00:00:00"/>
    <n v="9401.61"/>
    <n v="498.3"/>
  </r>
  <r>
    <s v="E"/>
    <s v="C"/>
    <s v="ON"/>
    <d v="2018-05-01T00:00:00"/>
    <x v="0"/>
    <d v="2018-01-01T00:00:00"/>
    <n v="8940.26"/>
    <n v="473.77"/>
  </r>
  <r>
    <s v="E"/>
    <s v="C"/>
    <s v="ON"/>
    <d v="2018-05-01T00:00:00"/>
    <x v="1"/>
    <d v="2018-01-01T00:00:00"/>
    <n v="8940.26"/>
    <n v="-473.77"/>
  </r>
  <r>
    <s v="E"/>
    <s v="WR"/>
    <s v="ON"/>
    <d v="2018-05-01T00:00:00"/>
    <x v="1"/>
    <d v="2018-01-01T00:00:00"/>
    <n v="263.07"/>
    <n v="-13.94"/>
  </r>
  <r>
    <s v="E"/>
    <s v="WR"/>
    <s v="ON"/>
    <d v="2018-05-01T00:00:00"/>
    <x v="2"/>
    <d v="2018-01-01T00:00:00"/>
    <n v="251.72"/>
    <n v="33.229999999999997"/>
  </r>
  <r>
    <s v="E"/>
    <s v="WR"/>
    <s v="ON"/>
    <d v="2018-05-01T00:00:00"/>
    <x v="3"/>
    <d v="2018-01-01T00:00:00"/>
    <n v="11.35"/>
    <n v="1.5"/>
  </r>
  <r>
    <s v="E"/>
    <s v="WR"/>
    <s v="ON"/>
    <d v="2018-05-01T00:00:00"/>
    <x v="0"/>
    <d v="2018-01-01T00:00:00"/>
    <n v="263.07"/>
    <n v="13.94"/>
  </r>
  <r>
    <s v="E"/>
    <s v="WR"/>
    <s v="OFF"/>
    <d v="2018-05-01T00:00:00"/>
    <x v="1"/>
    <d v="2018-01-01T00:00:00"/>
    <n v="977.76"/>
    <n v="-25.42"/>
  </r>
  <r>
    <s v="E"/>
    <s v="WR"/>
    <s v="OFF"/>
    <d v="2018-05-01T00:00:00"/>
    <x v="6"/>
    <d v="2018-01-01T00:00:00"/>
    <n v="935.57"/>
    <n v="60.81"/>
  </r>
  <r>
    <s v="E"/>
    <s v="WR"/>
    <s v="OFF"/>
    <d v="2018-05-01T00:00:00"/>
    <x v="7"/>
    <d v="2018-01-01T00:00:00"/>
    <n v="42.19"/>
    <n v="2.74"/>
  </r>
  <r>
    <s v="E"/>
    <s v="WR"/>
    <s v="OFF"/>
    <d v="2018-05-01T00:00:00"/>
    <x v="0"/>
    <d v="2018-01-01T00:00:00"/>
    <n v="977.76"/>
    <n v="25.42"/>
  </r>
  <r>
    <s v="E"/>
    <s v="WR"/>
    <s v="MID"/>
    <d v="2018-05-01T00:00:00"/>
    <x v="1"/>
    <d v="2018-01-01T00:00:00"/>
    <n v="287.10000000000002"/>
    <n v="-10.91"/>
  </r>
  <r>
    <s v="E"/>
    <s v="WR"/>
    <s v="MID"/>
    <d v="2018-05-01T00:00:00"/>
    <x v="4"/>
    <d v="2018-01-01T00:00:00"/>
    <n v="274.70999999999998"/>
    <n v="26.1"/>
  </r>
  <r>
    <s v="E"/>
    <s v="WR"/>
    <s v="MID"/>
    <d v="2018-05-01T00:00:00"/>
    <x v="5"/>
    <d v="2018-01-01T00:00:00"/>
    <n v="12.39"/>
    <n v="1.18"/>
  </r>
  <r>
    <s v="E"/>
    <s v="WR"/>
    <s v="MID"/>
    <d v="2018-05-01T00:00:00"/>
    <x v="0"/>
    <d v="2018-01-01T00:00:00"/>
    <n v="287.10000000000002"/>
    <n v="10.91"/>
  </r>
  <r>
    <s v="E"/>
    <s v="C"/>
    <s v="ON"/>
    <d v="2018-06-01T00:00:00"/>
    <x v="1"/>
    <d v="2018-05-01T00:00:00"/>
    <n v="16626.11"/>
    <n v="-1180.49"/>
  </r>
  <r>
    <s v="E"/>
    <s v="C"/>
    <s v="ON"/>
    <d v="2018-06-01T00:00:00"/>
    <x v="8"/>
    <d v="2018-05-01T00:00:00"/>
    <n v="15908.6"/>
    <n v="2099.9699999999998"/>
  </r>
  <r>
    <s v="E"/>
    <s v="C"/>
    <s v="ON"/>
    <d v="2018-06-01T00:00:00"/>
    <x v="9"/>
    <d v="2018-05-01T00:00:00"/>
    <n v="717.51"/>
    <n v="94.71"/>
  </r>
  <r>
    <s v="E"/>
    <s v="C"/>
    <s v="ON"/>
    <d v="2018-06-01T00:00:00"/>
    <x v="0"/>
    <d v="2018-05-01T00:00:00"/>
    <n v="16626.11"/>
    <n v="1180.49"/>
  </r>
  <r>
    <s v="E"/>
    <s v="C"/>
    <s v="OFF"/>
    <d v="2018-06-01T00:00:00"/>
    <x v="1"/>
    <d v="2018-05-01T00:00:00"/>
    <n v="30273.11"/>
    <n v="-1059.6099999999999"/>
  </r>
  <r>
    <s v="E"/>
    <s v="C"/>
    <s v="OFF"/>
    <d v="2018-06-01T00:00:00"/>
    <x v="10"/>
    <d v="2018-05-01T00:00:00"/>
    <n v="28966.71"/>
    <n v="1882.83"/>
  </r>
  <r>
    <s v="E"/>
    <s v="C"/>
    <s v="OFF"/>
    <d v="2018-06-01T00:00:00"/>
    <x v="11"/>
    <d v="2018-05-01T00:00:00"/>
    <n v="1306.4000000000001"/>
    <n v="84.89"/>
  </r>
  <r>
    <s v="E"/>
    <s v="C"/>
    <s v="OFF"/>
    <d v="2018-06-01T00:00:00"/>
    <x v="0"/>
    <d v="2018-05-01T00:00:00"/>
    <n v="30273.11"/>
    <n v="1059.6099999999999"/>
  </r>
  <r>
    <s v="E"/>
    <s v="C"/>
    <s v="MID"/>
    <d v="2018-06-01T00:00:00"/>
    <x v="1"/>
    <d v="2018-05-01T00:00:00"/>
    <n v="12619.52"/>
    <n v="-656.28"/>
  </r>
  <r>
    <s v="E"/>
    <s v="C"/>
    <s v="MID"/>
    <d v="2018-06-01T00:00:00"/>
    <x v="12"/>
    <d v="2018-05-01T00:00:00"/>
    <n v="12074.96"/>
    <n v="1135.06"/>
  </r>
  <r>
    <s v="E"/>
    <s v="C"/>
    <s v="MID"/>
    <d v="2018-06-01T00:00:00"/>
    <x v="13"/>
    <d v="2018-05-01T00:00:00"/>
    <n v="544.55999999999995"/>
    <n v="51.22"/>
  </r>
  <r>
    <s v="E"/>
    <s v="C"/>
    <s v="MID"/>
    <d v="2018-06-01T00:00:00"/>
    <x v="0"/>
    <d v="2018-05-01T00:00:00"/>
    <n v="12619.52"/>
    <n v="656.28"/>
  </r>
  <r>
    <s v="E"/>
    <s v="R"/>
    <s v="ON"/>
    <d v="2018-05-01T00:00:00"/>
    <x v="1"/>
    <d v="2018-01-01T00:00:00"/>
    <n v="59986.59"/>
    <n v="-3179.21"/>
  </r>
  <r>
    <s v="E"/>
    <s v="R"/>
    <s v="ON"/>
    <d v="2018-05-01T00:00:00"/>
    <x v="2"/>
    <d v="2018-01-01T00:00:00"/>
    <n v="57397.87"/>
    <n v="7576.54"/>
  </r>
  <r>
    <s v="E"/>
    <s v="R"/>
    <s v="ON"/>
    <d v="2018-05-01T00:00:00"/>
    <x v="3"/>
    <d v="2018-01-01T00:00:00"/>
    <n v="2588.7199999999998"/>
    <n v="341.77"/>
  </r>
  <r>
    <s v="E"/>
    <s v="R"/>
    <s v="ON"/>
    <d v="2018-05-01T00:00:00"/>
    <x v="0"/>
    <d v="2018-01-01T00:00:00"/>
    <n v="59986.59"/>
    <n v="3179.21"/>
  </r>
  <r>
    <s v="E"/>
    <s v="R"/>
    <s v="OFF"/>
    <d v="2018-05-01T00:00:00"/>
    <x v="1"/>
    <d v="2018-01-01T00:00:00"/>
    <n v="227319.01"/>
    <n v="-5910.26"/>
  </r>
  <r>
    <s v="E"/>
    <s v="R"/>
    <s v="OFF"/>
    <d v="2018-05-01T00:00:00"/>
    <x v="6"/>
    <d v="2018-01-01T00:00:00"/>
    <n v="217509.39"/>
    <n v="14138.19"/>
  </r>
  <r>
    <s v="E"/>
    <s v="R"/>
    <s v="OFF"/>
    <d v="2018-05-01T00:00:00"/>
    <x v="7"/>
    <d v="2018-01-01T00:00:00"/>
    <n v="9809.6200000000008"/>
    <n v="637.64"/>
  </r>
  <r>
    <s v="E"/>
    <s v="R"/>
    <s v="OFF"/>
    <d v="2018-05-01T00:00:00"/>
    <x v="0"/>
    <d v="2018-01-01T00:00:00"/>
    <n v="227319.01"/>
    <n v="5910.26"/>
  </r>
  <r>
    <s v="E"/>
    <s v="R"/>
    <s v="MID"/>
    <d v="2018-05-01T00:00:00"/>
    <x v="1"/>
    <d v="2018-01-01T00:00:00"/>
    <n v="54379.23"/>
    <n v="-2066.48"/>
  </r>
  <r>
    <s v="E"/>
    <s v="R"/>
    <s v="MID"/>
    <d v="2018-05-01T00:00:00"/>
    <x v="4"/>
    <d v="2018-01-01T00:00:00"/>
    <n v="52032.65"/>
    <n v="4943.01"/>
  </r>
  <r>
    <s v="E"/>
    <s v="R"/>
    <s v="MID"/>
    <d v="2018-05-01T00:00:00"/>
    <x v="5"/>
    <d v="2018-01-01T00:00:00"/>
    <n v="2346.58"/>
    <n v="222.86"/>
  </r>
  <r>
    <s v="E"/>
    <s v="R"/>
    <s v="MID"/>
    <d v="2018-05-01T00:00:00"/>
    <x v="0"/>
    <d v="2018-01-01T00:00:00"/>
    <n v="54379.23"/>
    <n v="2066.48"/>
  </r>
  <r>
    <s v="E"/>
    <s v="C"/>
    <s v="ON"/>
    <d v="2018-05-01T00:00:00"/>
    <x v="0"/>
    <d v="2018-01-01T00:00:00"/>
    <n v="18515.55"/>
    <n v="981.32"/>
  </r>
  <r>
    <s v="E"/>
    <s v="C"/>
    <s v="ON"/>
    <d v="2018-05-01T00:00:00"/>
    <x v="1"/>
    <d v="2018-01-01T00:00:00"/>
    <n v="18515.55"/>
    <n v="-981.32"/>
  </r>
  <r>
    <s v="E"/>
    <s v="C"/>
    <s v="ON"/>
    <d v="2018-05-01T00:00:00"/>
    <x v="2"/>
    <d v="2018-01-01T00:00:00"/>
    <n v="17716.53"/>
    <n v="2338.58"/>
  </r>
  <r>
    <s v="E"/>
    <s v="C"/>
    <s v="ON"/>
    <d v="2018-05-01T00:00:00"/>
    <x v="3"/>
    <d v="2018-01-01T00:00:00"/>
    <n v="799.02"/>
    <n v="105.48"/>
  </r>
  <r>
    <s v="E"/>
    <s v="C"/>
    <s v="OFF"/>
    <d v="2018-05-01T00:00:00"/>
    <x v="1"/>
    <d v="2018-01-01T00:00:00"/>
    <n v="50328.35"/>
    <n v="-1308.57"/>
  </r>
  <r>
    <s v="E"/>
    <s v="C"/>
    <s v="OFF"/>
    <d v="2018-05-01T00:00:00"/>
    <x v="6"/>
    <d v="2018-01-01T00:00:00"/>
    <n v="48156.47"/>
    <n v="3130.17"/>
  </r>
  <r>
    <s v="E"/>
    <s v="C"/>
    <s v="OFF"/>
    <d v="2018-05-01T00:00:00"/>
    <x v="7"/>
    <d v="2018-01-01T00:00:00"/>
    <n v="2171.88"/>
    <n v="141.21"/>
  </r>
  <r>
    <s v="E"/>
    <s v="C"/>
    <s v="OFF"/>
    <d v="2018-05-01T00:00:00"/>
    <x v="0"/>
    <d v="2018-01-01T00:00:00"/>
    <n v="50328.35"/>
    <n v="1308.57"/>
  </r>
  <r>
    <s v="E"/>
    <s v="C"/>
    <s v="MID"/>
    <d v="2018-05-01T00:00:00"/>
    <x v="1"/>
    <d v="2018-01-01T00:00:00"/>
    <n v="20662.55"/>
    <n v="-785.2"/>
  </r>
  <r>
    <s v="E"/>
    <s v="C"/>
    <s v="MID"/>
    <d v="2018-05-01T00:00:00"/>
    <x v="4"/>
    <d v="2018-01-01T00:00:00"/>
    <n v="19770.89"/>
    <n v="1878.23"/>
  </r>
  <r>
    <s v="E"/>
    <s v="C"/>
    <s v="MID"/>
    <d v="2018-05-01T00:00:00"/>
    <x v="5"/>
    <d v="2018-01-01T00:00:00"/>
    <n v="891.66"/>
    <n v="84.73"/>
  </r>
  <r>
    <s v="E"/>
    <s v="C"/>
    <s v="MID"/>
    <d v="2018-05-01T00:00:00"/>
    <x v="0"/>
    <d v="2018-01-01T00:00:00"/>
    <n v="20662.55"/>
    <n v="785.2"/>
  </r>
  <r>
    <s v="E"/>
    <s v="R"/>
    <s v="ON"/>
    <d v="2018-05-01T00:00:00"/>
    <x v="1"/>
    <d v="2018-01-01T00:00:00"/>
    <n v="41455.919999999998"/>
    <n v="-2197.27"/>
  </r>
  <r>
    <s v="E"/>
    <s v="R"/>
    <s v="ON"/>
    <d v="2018-05-01T00:00:00"/>
    <x v="2"/>
    <d v="2018-01-01T00:00:00"/>
    <n v="39667"/>
    <n v="5235.97"/>
  </r>
  <r>
    <s v="E"/>
    <s v="R"/>
    <s v="ON"/>
    <d v="2018-05-01T00:00:00"/>
    <x v="3"/>
    <d v="2018-01-01T00:00:00"/>
    <n v="1788.92"/>
    <n v="236.09"/>
  </r>
  <r>
    <s v="E"/>
    <s v="R"/>
    <s v="ON"/>
    <d v="2018-05-01T00:00:00"/>
    <x v="0"/>
    <d v="2018-01-01T00:00:00"/>
    <n v="41455.919999999998"/>
    <n v="2197.27"/>
  </r>
  <r>
    <s v="E"/>
    <s v="C"/>
    <s v="ON"/>
    <d v="2018-06-01T00:00:00"/>
    <x v="8"/>
    <d v="2018-05-01T00:00:00"/>
    <n v="28202.67"/>
    <n v="3722.78"/>
  </r>
  <r>
    <s v="E"/>
    <s v="C"/>
    <s v="ON"/>
    <d v="2018-06-01T00:00:00"/>
    <x v="9"/>
    <d v="2018-05-01T00:00:00"/>
    <n v="1271.94"/>
    <n v="167.95"/>
  </r>
  <r>
    <s v="E"/>
    <s v="C"/>
    <s v="ON"/>
    <d v="2018-06-01T00:00:00"/>
    <x v="0"/>
    <d v="2018-05-01T00:00:00"/>
    <n v="29474.61"/>
    <n v="2092.66"/>
  </r>
  <r>
    <s v="E"/>
    <s v="C"/>
    <s v="ON"/>
    <d v="2018-06-01T00:00:00"/>
    <x v="1"/>
    <d v="2018-01-01T00:00:00"/>
    <n v="1192.78"/>
    <n v="-63.17"/>
  </r>
  <r>
    <s v="E"/>
    <s v="C"/>
    <s v="ON"/>
    <d v="2018-06-01T00:00:00"/>
    <x v="0"/>
    <d v="2018-01-01T00:00:00"/>
    <n v="1192.78"/>
    <n v="63.17"/>
  </r>
  <r>
    <s v="E"/>
    <s v="C"/>
    <s v="ON"/>
    <d v="2018-06-01T00:00:00"/>
    <x v="2"/>
    <d v="2018-01-01T00:00:00"/>
    <n v="1141.31"/>
    <n v="150.62"/>
  </r>
  <r>
    <s v="E"/>
    <s v="C"/>
    <s v="ON"/>
    <d v="2018-06-01T00:00:00"/>
    <x v="3"/>
    <d v="2018-01-01T00:00:00"/>
    <n v="51.47"/>
    <n v="6.83"/>
  </r>
  <r>
    <s v="E"/>
    <s v="C"/>
    <s v="OFF"/>
    <d v="2018-06-01T00:00:00"/>
    <x v="0"/>
    <d v="2018-05-01T00:00:00"/>
    <n v="70986.44"/>
    <n v="2484.58"/>
  </r>
  <r>
    <s v="E"/>
    <s v="C"/>
    <s v="OFF"/>
    <d v="2018-06-01T00:00:00"/>
    <x v="1"/>
    <d v="2018-05-01T00:00:00"/>
    <n v="70986.44"/>
    <n v="-2484.58"/>
  </r>
  <r>
    <s v="E"/>
    <s v="C"/>
    <s v="OFF"/>
    <d v="2018-06-01T00:00:00"/>
    <x v="10"/>
    <d v="2018-05-01T00:00:00"/>
    <n v="67923.06"/>
    <n v="4414.99"/>
  </r>
  <r>
    <s v="E"/>
    <s v="C"/>
    <s v="OFF"/>
    <d v="2018-06-01T00:00:00"/>
    <x v="11"/>
    <d v="2018-05-01T00:00:00"/>
    <n v="3063.38"/>
    <n v="199.11"/>
  </r>
  <r>
    <s v="E"/>
    <s v="C"/>
    <s v="OFF"/>
    <d v="2018-06-01T00:00:00"/>
    <x v="1"/>
    <d v="2018-01-01T00:00:00"/>
    <n v="10177.18"/>
    <n v="-264.60000000000002"/>
  </r>
  <r>
    <s v="E"/>
    <s v="C"/>
    <s v="OFF"/>
    <d v="2018-06-01T00:00:00"/>
    <x v="6"/>
    <d v="2018-01-01T00:00:00"/>
    <n v="9738.02"/>
    <n v="633"/>
  </r>
  <r>
    <s v="E"/>
    <s v="C"/>
    <s v="OFF"/>
    <d v="2018-06-01T00:00:00"/>
    <x v="7"/>
    <d v="2018-01-01T00:00:00"/>
    <n v="439.16"/>
    <n v="28.55"/>
  </r>
  <r>
    <s v="E"/>
    <s v="C"/>
    <s v="OFF"/>
    <d v="2018-06-01T00:00:00"/>
    <x v="0"/>
    <d v="2018-01-01T00:00:00"/>
    <n v="10177.18"/>
    <n v="264.60000000000002"/>
  </r>
  <r>
    <s v="E"/>
    <s v="C"/>
    <s v="MID"/>
    <d v="2018-06-01T00:00:00"/>
    <x v="0"/>
    <d v="2018-05-01T00:00:00"/>
    <n v="24888.12"/>
    <n v="1294.21"/>
  </r>
  <r>
    <s v="E"/>
    <s v="C"/>
    <s v="MID"/>
    <d v="2018-06-01T00:00:00"/>
    <x v="1"/>
    <d v="2018-05-01T00:00:00"/>
    <n v="24888.12"/>
    <n v="-1294.21"/>
  </r>
  <r>
    <s v="E"/>
    <s v="C"/>
    <s v="MID"/>
    <d v="2018-06-01T00:00:00"/>
    <x v="12"/>
    <d v="2018-05-01T00:00:00"/>
    <n v="23814.07"/>
    <n v="2238.5100000000002"/>
  </r>
  <r>
    <s v="E"/>
    <s v="C"/>
    <s v="MID"/>
    <d v="2018-06-01T00:00:00"/>
    <x v="13"/>
    <d v="2018-05-01T00:00:00"/>
    <n v="1074.05"/>
    <n v="100.95"/>
  </r>
  <r>
    <s v="E"/>
    <s v="C"/>
    <s v="MID"/>
    <d v="2018-06-01T00:00:00"/>
    <x v="0"/>
    <d v="2018-01-01T00:00:00"/>
    <n v="1350.42"/>
    <n v="51.31"/>
  </r>
  <r>
    <s v="E"/>
    <s v="C"/>
    <s v="MID"/>
    <d v="2018-06-01T00:00:00"/>
    <x v="4"/>
    <d v="2018-01-01T00:00:00"/>
    <n v="1292.0999999999999"/>
    <n v="122.78"/>
  </r>
  <r>
    <s v="E"/>
    <s v="C"/>
    <s v="MID"/>
    <d v="2018-06-01T00:00:00"/>
    <x v="5"/>
    <d v="2018-01-01T00:00:00"/>
    <n v="58.32"/>
    <n v="5.53"/>
  </r>
  <r>
    <s v="E"/>
    <s v="C"/>
    <s v="MID"/>
    <d v="2018-06-01T00:00:00"/>
    <x v="1"/>
    <d v="2018-01-01T00:00:00"/>
    <n v="1350.42"/>
    <n v="-51.31"/>
  </r>
  <r>
    <s v="E"/>
    <s v="C"/>
    <s v="ON"/>
    <d v="2018-06-01T00:00:00"/>
    <x v="1"/>
    <d v="2018-05-01T00:00:00"/>
    <n v="32945.15"/>
    <n v="-2339.06"/>
  </r>
  <r>
    <s v="E"/>
    <s v="C"/>
    <s v="ON"/>
    <d v="2018-06-01T00:00:00"/>
    <x v="8"/>
    <d v="2018-05-01T00:00:00"/>
    <n v="31523.46"/>
    <n v="4161.12"/>
  </r>
  <r>
    <s v="E"/>
    <s v="C"/>
    <s v="ON"/>
    <d v="2018-06-01T00:00:00"/>
    <x v="9"/>
    <d v="2018-05-01T00:00:00"/>
    <n v="1421.69"/>
    <n v="187.66"/>
  </r>
  <r>
    <s v="E"/>
    <s v="C"/>
    <s v="ON"/>
    <d v="2018-06-01T00:00:00"/>
    <x v="0"/>
    <d v="2018-05-01T00:00:00"/>
    <n v="32945.15"/>
    <n v="2339.06"/>
  </r>
  <r>
    <s v="E"/>
    <s v="C"/>
    <s v="OFF"/>
    <d v="2018-06-01T00:00:00"/>
    <x v="1"/>
    <d v="2018-05-01T00:00:00"/>
    <n v="68488.41"/>
    <n v="-2397.0500000000002"/>
  </r>
  <r>
    <s v="E"/>
    <s v="C"/>
    <s v="OFF"/>
    <d v="2018-06-01T00:00:00"/>
    <x v="10"/>
    <d v="2018-05-01T00:00:00"/>
    <n v="65532.9"/>
    <n v="4259.59"/>
  </r>
  <r>
    <s v="E"/>
    <s v="C"/>
    <s v="OFF"/>
    <d v="2018-06-01T00:00:00"/>
    <x v="11"/>
    <d v="2018-05-01T00:00:00"/>
    <n v="2955.51"/>
    <n v="192.14"/>
  </r>
  <r>
    <s v="E"/>
    <s v="C"/>
    <s v="OFF"/>
    <d v="2018-06-01T00:00:00"/>
    <x v="0"/>
    <d v="2018-05-01T00:00:00"/>
    <n v="68488.41"/>
    <n v="2397.0500000000002"/>
  </r>
  <r>
    <s v="E"/>
    <s v="C"/>
    <s v="MID"/>
    <d v="2018-06-01T00:00:00"/>
    <x v="1"/>
    <d v="2018-05-01T00:00:00"/>
    <n v="27058.83"/>
    <n v="-1407.11"/>
  </r>
  <r>
    <s v="E"/>
    <s v="C"/>
    <s v="MID"/>
    <d v="2018-06-01T00:00:00"/>
    <x v="12"/>
    <d v="2018-05-01T00:00:00"/>
    <n v="25891.15"/>
    <n v="2433.7399999999998"/>
  </r>
  <r>
    <s v="E"/>
    <s v="C"/>
    <s v="MID"/>
    <d v="2018-06-01T00:00:00"/>
    <x v="13"/>
    <d v="2018-05-01T00:00:00"/>
    <n v="1167.68"/>
    <n v="109.76"/>
  </r>
  <r>
    <s v="E"/>
    <s v="C"/>
    <s v="MID"/>
    <d v="2018-06-01T00:00:00"/>
    <x v="0"/>
    <d v="2018-05-01T00:00:00"/>
    <n v="27058.83"/>
    <n v="1407.11"/>
  </r>
  <r>
    <s v="E"/>
    <s v="C"/>
    <s v="ON"/>
    <d v="2018-05-01T00:00:00"/>
    <x v="1"/>
    <d v="2018-05-01T00:00:00"/>
    <n v="48028.9"/>
    <n v="-3410.13"/>
  </r>
  <r>
    <s v="E"/>
    <s v="C"/>
    <s v="ON"/>
    <d v="2018-05-01T00:00:00"/>
    <x v="8"/>
    <d v="2018-05-01T00:00:00"/>
    <n v="45956.24"/>
    <n v="6066.12"/>
  </r>
  <r>
    <s v="E"/>
    <s v="C"/>
    <s v="ON"/>
    <d v="2018-05-01T00:00:00"/>
    <x v="9"/>
    <d v="2018-05-01T00:00:00"/>
    <n v="2072.66"/>
    <n v="273.57"/>
  </r>
  <r>
    <s v="E"/>
    <s v="C"/>
    <s v="ON"/>
    <d v="2018-05-01T00:00:00"/>
    <x v="0"/>
    <d v="2018-05-01T00:00:00"/>
    <n v="48028.9"/>
    <n v="3410.13"/>
  </r>
  <r>
    <s v="E"/>
    <s v="C"/>
    <s v="OFF"/>
    <d v="2018-05-01T00:00:00"/>
    <x v="0"/>
    <d v="2018-05-01T00:00:00"/>
    <n v="111376.22"/>
    <n v="3898.1"/>
  </r>
  <r>
    <s v="E"/>
    <s v="C"/>
    <s v="OFF"/>
    <d v="2018-05-01T00:00:00"/>
    <x v="1"/>
    <d v="2018-05-01T00:00:00"/>
    <n v="111376.22"/>
    <n v="-3898.1"/>
  </r>
  <r>
    <s v="E"/>
    <s v="C"/>
    <s v="OFF"/>
    <d v="2018-05-01T00:00:00"/>
    <x v="10"/>
    <d v="2018-05-01T00:00:00"/>
    <n v="106569.93"/>
    <n v="6927.06"/>
  </r>
  <r>
    <s v="E"/>
    <s v="C"/>
    <s v="OFF"/>
    <d v="2018-05-01T00:00:00"/>
    <x v="11"/>
    <d v="2018-05-01T00:00:00"/>
    <n v="4806.29"/>
    <n v="312.49"/>
  </r>
  <r>
    <s v="E"/>
    <s v="C"/>
    <s v="MID"/>
    <d v="2018-05-01T00:00:00"/>
    <x v="12"/>
    <d v="2018-05-01T00:00:00"/>
    <n v="39745.85"/>
    <n v="3736.11"/>
  </r>
  <r>
    <s v="E"/>
    <s v="C"/>
    <s v="MID"/>
    <d v="2018-05-01T00:00:00"/>
    <x v="13"/>
    <d v="2018-05-01T00:00:00"/>
    <n v="1792.51"/>
    <n v="168.48"/>
  </r>
  <r>
    <s v="E"/>
    <s v="C"/>
    <s v="MID"/>
    <d v="2018-05-01T00:00:00"/>
    <x v="0"/>
    <d v="2018-05-01T00:00:00"/>
    <n v="41538.36"/>
    <n v="2159.9899999999998"/>
  </r>
  <r>
    <s v="E"/>
    <s v="C"/>
    <s v="MID"/>
    <d v="2018-05-01T00:00:00"/>
    <x v="1"/>
    <d v="2018-05-01T00:00:00"/>
    <n v="41538.36"/>
    <n v="-2159.9899999999998"/>
  </r>
  <r>
    <s v="E"/>
    <s v="C"/>
    <s v="ON"/>
    <d v="2018-05-01T00:00:00"/>
    <x v="1"/>
    <d v="2018-05-01T00:00:00"/>
    <n v="6648.36"/>
    <n v="-472.04"/>
  </r>
  <r>
    <s v="E"/>
    <s v="C"/>
    <s v="ON"/>
    <d v="2018-05-01T00:00:00"/>
    <x v="8"/>
    <d v="2018-05-01T00:00:00"/>
    <n v="6361.46"/>
    <n v="839.68"/>
  </r>
  <r>
    <s v="E"/>
    <s v="C"/>
    <s v="ON"/>
    <d v="2018-05-01T00:00:00"/>
    <x v="9"/>
    <d v="2018-05-01T00:00:00"/>
    <n v="286.89999999999998"/>
    <n v="37.869999999999997"/>
  </r>
  <r>
    <s v="E"/>
    <s v="C"/>
    <s v="ON"/>
    <d v="2018-05-01T00:00:00"/>
    <x v="0"/>
    <d v="2018-05-01T00:00:00"/>
    <n v="6648.36"/>
    <n v="472.04"/>
  </r>
  <r>
    <s v="E"/>
    <s v="C"/>
    <s v="OFF"/>
    <d v="2018-05-01T00:00:00"/>
    <x v="1"/>
    <d v="2018-05-01T00:00:00"/>
    <n v="9048.44"/>
    <n v="-316.70999999999998"/>
  </r>
  <r>
    <s v="E"/>
    <s v="C"/>
    <s v="OFF"/>
    <d v="2018-05-01T00:00:00"/>
    <x v="10"/>
    <d v="2018-05-01T00:00:00"/>
    <n v="8657.9599999999991"/>
    <n v="562.78"/>
  </r>
  <r>
    <s v="E"/>
    <s v="C"/>
    <s v="OFF"/>
    <d v="2018-05-01T00:00:00"/>
    <x v="11"/>
    <d v="2018-05-01T00:00:00"/>
    <n v="390.48"/>
    <n v="25.39"/>
  </r>
  <r>
    <s v="E"/>
    <s v="C"/>
    <s v="OFF"/>
    <d v="2018-05-01T00:00:00"/>
    <x v="0"/>
    <d v="2018-05-01T00:00:00"/>
    <n v="9048.44"/>
    <n v="316.70999999999998"/>
  </r>
  <r>
    <s v="E"/>
    <s v="C"/>
    <s v="MID"/>
    <d v="2018-05-01T00:00:00"/>
    <x v="0"/>
    <d v="2018-05-01T00:00:00"/>
    <n v="5001.7299999999996"/>
    <n v="260.10000000000002"/>
  </r>
  <r>
    <s v="E"/>
    <s v="C"/>
    <s v="MID"/>
    <d v="2018-05-01T00:00:00"/>
    <x v="1"/>
    <d v="2018-05-01T00:00:00"/>
    <n v="5001.7299999999996"/>
    <n v="-260.10000000000002"/>
  </r>
  <r>
    <s v="E"/>
    <s v="C"/>
    <s v="MID"/>
    <d v="2018-05-01T00:00:00"/>
    <x v="12"/>
    <d v="2018-05-01T00:00:00"/>
    <n v="4785.88"/>
    <n v="449.86"/>
  </r>
  <r>
    <s v="E"/>
    <s v="C"/>
    <s v="MID"/>
    <d v="2018-05-01T00:00:00"/>
    <x v="13"/>
    <d v="2018-05-01T00:00:00"/>
    <n v="215.85"/>
    <n v="20.25"/>
  </r>
  <r>
    <s v="E"/>
    <s v="C"/>
    <s v="ON"/>
    <d v="2018-05-01T00:00:00"/>
    <x v="1"/>
    <d v="2018-05-01T00:00:00"/>
    <n v="6721.03"/>
    <n v="-477.16"/>
  </r>
  <r>
    <s v="E"/>
    <s v="C"/>
    <s v="ON"/>
    <d v="2018-05-01T00:00:00"/>
    <x v="8"/>
    <d v="2018-05-01T00:00:00"/>
    <n v="6430.98"/>
    <n v="848.89"/>
  </r>
  <r>
    <s v="E"/>
    <s v="C"/>
    <s v="ON"/>
    <d v="2018-05-01T00:00:00"/>
    <x v="9"/>
    <d v="2018-05-01T00:00:00"/>
    <n v="290.05"/>
    <n v="38.31"/>
  </r>
  <r>
    <s v="E"/>
    <s v="C"/>
    <s v="ON"/>
    <d v="2018-05-01T00:00:00"/>
    <x v="0"/>
    <d v="2018-05-01T00:00:00"/>
    <n v="6721.03"/>
    <n v="477.16"/>
  </r>
  <r>
    <s v="E"/>
    <s v="C"/>
    <s v="ON"/>
    <d v="2018-05-01T00:00:00"/>
    <x v="0"/>
    <d v="2018-01-01T00:00:00"/>
    <n v="8035.66"/>
    <n v="425.89"/>
  </r>
  <r>
    <s v="E"/>
    <s v="C"/>
    <s v="ON"/>
    <d v="2018-05-01T00:00:00"/>
    <x v="2"/>
    <d v="2018-01-01T00:00:00"/>
    <n v="7688.9"/>
    <n v="1014.95"/>
  </r>
  <r>
    <s v="E"/>
    <s v="C"/>
    <s v="ON"/>
    <d v="2018-05-01T00:00:00"/>
    <x v="3"/>
    <d v="2018-01-01T00:00:00"/>
    <n v="346.76"/>
    <n v="45.73"/>
  </r>
  <r>
    <s v="E"/>
    <s v="C"/>
    <s v="ON"/>
    <d v="2018-05-01T00:00:00"/>
    <x v="1"/>
    <d v="2018-01-01T00:00:00"/>
    <n v="8035.66"/>
    <n v="-425.89"/>
  </r>
  <r>
    <s v="E"/>
    <s v="C"/>
    <s v="OFF"/>
    <d v="2018-05-01T00:00:00"/>
    <x v="0"/>
    <d v="2018-05-01T00:00:00"/>
    <n v="8536.6200000000008"/>
    <n v="298.79000000000002"/>
  </r>
  <r>
    <s v="E"/>
    <s v="C"/>
    <s v="OFF"/>
    <d v="2018-05-01T00:00:00"/>
    <x v="10"/>
    <d v="2018-05-01T00:00:00"/>
    <n v="8168.23"/>
    <n v="530.91999999999996"/>
  </r>
  <r>
    <s v="E"/>
    <s v="C"/>
    <s v="OFF"/>
    <d v="2018-05-01T00:00:00"/>
    <x v="11"/>
    <d v="2018-05-01T00:00:00"/>
    <n v="368.39"/>
    <n v="23.92"/>
  </r>
  <r>
    <s v="E"/>
    <s v="C"/>
    <s v="OFF"/>
    <d v="2018-05-01T00:00:00"/>
    <x v="1"/>
    <d v="2018-05-01T00:00:00"/>
    <n v="8536.6200000000008"/>
    <n v="-298.79000000000002"/>
  </r>
  <r>
    <s v="E"/>
    <s v="C"/>
    <s v="OFF"/>
    <d v="2018-05-01T00:00:00"/>
    <x v="6"/>
    <d v="2018-01-01T00:00:00"/>
    <n v="19128.96"/>
    <n v="1243.3900000000001"/>
  </r>
  <r>
    <s v="E"/>
    <s v="C"/>
    <s v="OFF"/>
    <d v="2018-05-01T00:00:00"/>
    <x v="7"/>
    <d v="2018-01-01T00:00:00"/>
    <n v="862.71"/>
    <n v="56.08"/>
  </r>
  <r>
    <s v="E"/>
    <s v="C"/>
    <s v="OFF"/>
    <d v="2018-05-01T00:00:00"/>
    <x v="1"/>
    <d v="2018-01-01T00:00:00"/>
    <n v="19991.669999999998"/>
    <n v="-519.74"/>
  </r>
  <r>
    <s v="E"/>
    <s v="C"/>
    <s v="OFF"/>
    <d v="2018-05-01T00:00:00"/>
    <x v="0"/>
    <d v="2018-01-01T00:00:00"/>
    <n v="19991.669999999998"/>
    <n v="519.74"/>
  </r>
  <r>
    <s v="E"/>
    <s v="C"/>
    <s v="MID"/>
    <d v="2018-05-01T00:00:00"/>
    <x v="0"/>
    <d v="2018-05-01T00:00:00"/>
    <n v="5106.09"/>
    <n v="265.52999999999997"/>
  </r>
  <r>
    <s v="E"/>
    <s v="C"/>
    <s v="MID"/>
    <d v="2018-05-01T00:00:00"/>
    <x v="1"/>
    <d v="2018-05-01T00:00:00"/>
    <n v="5106.09"/>
    <n v="-265.52999999999997"/>
  </r>
  <r>
    <s v="E"/>
    <s v="C"/>
    <s v="MID"/>
    <d v="2018-05-01T00:00:00"/>
    <x v="12"/>
    <d v="2018-05-01T00:00:00"/>
    <n v="4885.75"/>
    <n v="459.25"/>
  </r>
  <r>
    <s v="E"/>
    <s v="C"/>
    <s v="MID"/>
    <d v="2018-05-01T00:00:00"/>
    <x v="13"/>
    <d v="2018-05-01T00:00:00"/>
    <n v="220.34"/>
    <n v="20.73"/>
  </r>
  <r>
    <s v="E"/>
    <s v="C"/>
    <s v="MID"/>
    <d v="2018-05-01T00:00:00"/>
    <x v="0"/>
    <d v="2018-01-01T00:00:00"/>
    <n v="9609.25"/>
    <n v="365.16"/>
  </r>
  <r>
    <s v="E"/>
    <s v="C"/>
    <s v="MID"/>
    <d v="2018-05-01T00:00:00"/>
    <x v="4"/>
    <d v="2018-01-01T00:00:00"/>
    <n v="9194.58"/>
    <n v="873.49"/>
  </r>
  <r>
    <s v="E"/>
    <s v="C"/>
    <s v="MID"/>
    <d v="2018-05-01T00:00:00"/>
    <x v="5"/>
    <d v="2018-01-01T00:00:00"/>
    <n v="414.67"/>
    <n v="39.369999999999997"/>
  </r>
  <r>
    <s v="E"/>
    <s v="C"/>
    <s v="MID"/>
    <d v="2018-05-01T00:00:00"/>
    <x v="1"/>
    <d v="2018-01-01T00:00:00"/>
    <n v="9609.25"/>
    <n v="-365.16"/>
  </r>
  <r>
    <s v="E"/>
    <s v="C"/>
    <s v="ON"/>
    <d v="2018-06-01T00:00:00"/>
    <x v="1"/>
    <d v="2018-05-01T00:00:00"/>
    <n v="2413.62"/>
    <n v="-171.35"/>
  </r>
  <r>
    <s v="E"/>
    <s v="C"/>
    <s v="ON"/>
    <d v="2018-06-01T00:00:00"/>
    <x v="8"/>
    <d v="2018-05-01T00:00:00"/>
    <n v="2309.4699999999998"/>
    <n v="304.85000000000002"/>
  </r>
  <r>
    <s v="E"/>
    <s v="C"/>
    <s v="ON"/>
    <d v="2018-06-01T00:00:00"/>
    <x v="9"/>
    <d v="2018-05-01T00:00:00"/>
    <n v="104.15"/>
    <n v="13.74"/>
  </r>
  <r>
    <s v="E"/>
    <s v="C"/>
    <s v="ON"/>
    <d v="2018-06-01T00:00:00"/>
    <x v="0"/>
    <d v="2018-05-01T00:00:00"/>
    <n v="2413.62"/>
    <n v="171.35"/>
  </r>
  <r>
    <s v="E"/>
    <s v="C"/>
    <s v="OFF"/>
    <d v="2018-06-01T00:00:00"/>
    <x v="1"/>
    <d v="2018-05-01T00:00:00"/>
    <n v="6129.32"/>
    <n v="-214.53"/>
  </r>
  <r>
    <s v="E"/>
    <s v="R"/>
    <s v="MID"/>
    <d v="2018-08-01T00:00:00"/>
    <x v="12"/>
    <d v="2018-05-01T00:00:00"/>
    <n v="101562.86"/>
    <n v="9546.9599999999991"/>
  </r>
  <r>
    <s v="E"/>
    <s v="R"/>
    <s v="MID"/>
    <d v="2018-08-01T00:00:00"/>
    <x v="13"/>
    <d v="2018-05-01T00:00:00"/>
    <n v="4580.45"/>
    <n v="430.52"/>
  </r>
  <r>
    <s v="E"/>
    <s v="R"/>
    <s v="MID"/>
    <d v="2018-08-01T00:00:00"/>
    <x v="0"/>
    <d v="2018-05-01T00:00:00"/>
    <n v="106143.31"/>
    <n v="5519.35"/>
  </r>
  <r>
    <s v="E"/>
    <s v="C"/>
    <s v="ON"/>
    <d v="2018-06-01T00:00:00"/>
    <x v="1"/>
    <d v="2018-05-01T00:00:00"/>
    <n v="6453.37"/>
    <n v="-458.19"/>
  </r>
  <r>
    <s v="E"/>
    <s v="C"/>
    <s v="ON"/>
    <d v="2018-06-01T00:00:00"/>
    <x v="8"/>
    <d v="2018-05-01T00:00:00"/>
    <n v="6174.88"/>
    <n v="815.08"/>
  </r>
  <r>
    <s v="E"/>
    <s v="C"/>
    <s v="ON"/>
    <d v="2018-06-01T00:00:00"/>
    <x v="9"/>
    <d v="2018-05-01T00:00:00"/>
    <n v="278.49"/>
    <n v="36.78"/>
  </r>
  <r>
    <s v="E"/>
    <s v="C"/>
    <s v="ON"/>
    <d v="2018-06-01T00:00:00"/>
    <x v="0"/>
    <d v="2018-05-01T00:00:00"/>
    <n v="6453.37"/>
    <n v="458.19"/>
  </r>
  <r>
    <s v="E"/>
    <s v="C"/>
    <s v="OFF"/>
    <d v="2018-06-01T00:00:00"/>
    <x v="1"/>
    <d v="2018-05-01T00:00:00"/>
    <n v="19963.46"/>
    <n v="-698.73"/>
  </r>
  <r>
    <s v="E"/>
    <s v="C"/>
    <s v="OFF"/>
    <d v="2018-06-01T00:00:00"/>
    <x v="10"/>
    <d v="2018-05-01T00:00:00"/>
    <n v="19101.96"/>
    <n v="1241.6199999999999"/>
  </r>
  <r>
    <s v="E"/>
    <s v="C"/>
    <s v="OFF"/>
    <d v="2018-06-01T00:00:00"/>
    <x v="11"/>
    <d v="2018-05-01T00:00:00"/>
    <n v="861.5"/>
    <n v="56"/>
  </r>
  <r>
    <s v="E"/>
    <s v="C"/>
    <s v="OFF"/>
    <d v="2018-06-01T00:00:00"/>
    <x v="0"/>
    <d v="2018-05-01T00:00:00"/>
    <n v="19963.46"/>
    <n v="698.73"/>
  </r>
  <r>
    <s v="E"/>
    <s v="C"/>
    <s v="MID"/>
    <d v="2018-06-01T00:00:00"/>
    <x v="1"/>
    <d v="2018-05-01T00:00:00"/>
    <n v="6111.82"/>
    <n v="-317.77999999999997"/>
  </r>
  <r>
    <s v="E"/>
    <s v="C"/>
    <s v="MID"/>
    <d v="2018-06-01T00:00:00"/>
    <x v="12"/>
    <d v="2018-05-01T00:00:00"/>
    <n v="5848.07"/>
    <n v="549.74"/>
  </r>
  <r>
    <s v="E"/>
    <s v="C"/>
    <s v="MID"/>
    <d v="2018-06-01T00:00:00"/>
    <x v="13"/>
    <d v="2018-05-01T00:00:00"/>
    <n v="263.75"/>
    <n v="24.79"/>
  </r>
  <r>
    <s v="E"/>
    <s v="C"/>
    <s v="MID"/>
    <d v="2018-06-01T00:00:00"/>
    <x v="0"/>
    <d v="2018-05-01T00:00:00"/>
    <n v="6111.82"/>
    <n v="317.77999999999997"/>
  </r>
  <r>
    <s v="E"/>
    <s v="C"/>
    <s v="ON"/>
    <d v="2018-06-01T00:00:00"/>
    <x v="1"/>
    <d v="2018-05-01T00:00:00"/>
    <n v="3208.49"/>
    <n v="-227.8"/>
  </r>
  <r>
    <s v="E"/>
    <s v="C"/>
    <s v="ON"/>
    <d v="2018-06-01T00:00:00"/>
    <x v="8"/>
    <d v="2018-05-01T00:00:00"/>
    <n v="3070.03"/>
    <n v="405.23"/>
  </r>
  <r>
    <s v="E"/>
    <s v="C"/>
    <s v="ON"/>
    <d v="2018-06-01T00:00:00"/>
    <x v="9"/>
    <d v="2018-05-01T00:00:00"/>
    <n v="138.46"/>
    <n v="18.28"/>
  </r>
  <r>
    <s v="E"/>
    <s v="C"/>
    <s v="ON"/>
    <d v="2018-06-01T00:00:00"/>
    <x v="0"/>
    <d v="2018-05-01T00:00:00"/>
    <n v="3208.49"/>
    <n v="227.8"/>
  </r>
  <r>
    <s v="E"/>
    <s v="C"/>
    <s v="OFF"/>
    <d v="2018-06-01T00:00:00"/>
    <x v="1"/>
    <d v="2018-05-01T00:00:00"/>
    <n v="3380.11"/>
    <n v="-118.31"/>
  </r>
  <r>
    <s v="E"/>
    <s v="C"/>
    <s v="OFF"/>
    <d v="2018-06-01T00:00:00"/>
    <x v="10"/>
    <d v="2018-05-01T00:00:00"/>
    <n v="3234.24"/>
    <n v="210.23"/>
  </r>
  <r>
    <s v="E"/>
    <s v="C"/>
    <s v="OFF"/>
    <d v="2018-06-01T00:00:00"/>
    <x v="11"/>
    <d v="2018-05-01T00:00:00"/>
    <n v="145.87"/>
    <n v="9.48"/>
  </r>
  <r>
    <s v="E"/>
    <s v="C"/>
    <s v="OFF"/>
    <d v="2018-06-01T00:00:00"/>
    <x v="0"/>
    <d v="2018-05-01T00:00:00"/>
    <n v="3380.11"/>
    <n v="118.31"/>
  </r>
  <r>
    <s v="E"/>
    <s v="C"/>
    <s v="MID"/>
    <d v="2018-06-01T00:00:00"/>
    <x v="1"/>
    <d v="2018-05-01T00:00:00"/>
    <n v="2222.6799999999998"/>
    <n v="-115.57"/>
  </r>
  <r>
    <s v="E"/>
    <s v="C"/>
    <s v="MID"/>
    <d v="2018-06-01T00:00:00"/>
    <x v="12"/>
    <d v="2018-05-01T00:00:00"/>
    <n v="2126.7600000000002"/>
    <n v="199.93"/>
  </r>
  <r>
    <s v="E"/>
    <s v="C"/>
    <s v="MID"/>
    <d v="2018-06-01T00:00:00"/>
    <x v="13"/>
    <d v="2018-05-01T00:00:00"/>
    <n v="95.92"/>
    <n v="9.01"/>
  </r>
  <r>
    <s v="E"/>
    <s v="C"/>
    <s v="MID"/>
    <d v="2018-06-01T00:00:00"/>
    <x v="0"/>
    <d v="2018-05-01T00:00:00"/>
    <n v="2222.6799999999998"/>
    <n v="115.57"/>
  </r>
  <r>
    <s v="E"/>
    <s v="C"/>
    <s v="ON"/>
    <d v="2018-07-01T00:00:00"/>
    <x v="1"/>
    <d v="2018-05-01T00:00:00"/>
    <n v="19033.259999999998"/>
    <n v="-1351.36"/>
  </r>
  <r>
    <s v="E"/>
    <s v="C"/>
    <s v="ON"/>
    <d v="2018-07-01T00:00:00"/>
    <x v="8"/>
    <d v="2018-05-01T00:00:00"/>
    <n v="18211.91"/>
    <n v="2403.96"/>
  </r>
  <r>
    <s v="E"/>
    <s v="C"/>
    <s v="ON"/>
    <d v="2018-07-01T00:00:00"/>
    <x v="9"/>
    <d v="2018-05-01T00:00:00"/>
    <n v="821.35"/>
    <n v="108.42"/>
  </r>
  <r>
    <s v="E"/>
    <s v="C"/>
    <s v="ON"/>
    <d v="2018-07-01T00:00:00"/>
    <x v="0"/>
    <d v="2018-05-01T00:00:00"/>
    <n v="19033.259999999998"/>
    <n v="1351.36"/>
  </r>
  <r>
    <s v="E"/>
    <s v="C"/>
    <s v="OFF"/>
    <d v="2018-07-01T00:00:00"/>
    <x v="1"/>
    <d v="2018-05-01T00:00:00"/>
    <n v="45158.01"/>
    <n v="-1580.52"/>
  </r>
  <r>
    <s v="E"/>
    <s v="C"/>
    <s v="OFF"/>
    <d v="2018-07-01T00:00:00"/>
    <x v="10"/>
    <d v="2018-05-01T00:00:00"/>
    <n v="43209.27"/>
    <n v="2808.62"/>
  </r>
  <r>
    <s v="E"/>
    <s v="C"/>
    <s v="OFF"/>
    <d v="2018-07-01T00:00:00"/>
    <x v="11"/>
    <d v="2018-05-01T00:00:00"/>
    <n v="1948.74"/>
    <n v="126.66"/>
  </r>
  <r>
    <s v="E"/>
    <s v="C"/>
    <s v="OFF"/>
    <d v="2018-07-01T00:00:00"/>
    <x v="0"/>
    <d v="2018-05-01T00:00:00"/>
    <n v="45158.01"/>
    <n v="1580.52"/>
  </r>
  <r>
    <s v="E"/>
    <s v="C"/>
    <s v="MID"/>
    <d v="2018-07-01T00:00:00"/>
    <x v="1"/>
    <d v="2018-05-01T00:00:00"/>
    <n v="16983.63"/>
    <n v="-883.15"/>
  </r>
  <r>
    <s v="E"/>
    <s v="C"/>
    <s v="MID"/>
    <d v="2018-07-01T00:00:00"/>
    <x v="12"/>
    <d v="2018-05-01T00:00:00"/>
    <n v="16250.71"/>
    <n v="1527.56"/>
  </r>
  <r>
    <s v="E"/>
    <s v="C"/>
    <s v="MID"/>
    <d v="2018-07-01T00:00:00"/>
    <x v="13"/>
    <d v="2018-05-01T00:00:00"/>
    <n v="732.92"/>
    <n v="68.900000000000006"/>
  </r>
  <r>
    <s v="E"/>
    <s v="C"/>
    <s v="MID"/>
    <d v="2018-07-01T00:00:00"/>
    <x v="0"/>
    <d v="2018-05-01T00:00:00"/>
    <n v="16983.63"/>
    <n v="883.15"/>
  </r>
  <r>
    <s v="E"/>
    <s v="R"/>
    <s v="ON"/>
    <d v="2018-07-01T00:00:00"/>
    <x v="1"/>
    <d v="2018-01-01T00:00:00"/>
    <n v="0"/>
    <n v="0"/>
  </r>
  <r>
    <s v="E"/>
    <s v="R"/>
    <s v="ON"/>
    <d v="2018-07-01T00:00:00"/>
    <x v="0"/>
    <d v="2018-01-01T00:00:00"/>
    <n v="0"/>
    <n v="0"/>
  </r>
  <r>
    <s v="E"/>
    <s v="R"/>
    <s v="ON"/>
    <d v="2018-07-01T00:00:00"/>
    <x v="2"/>
    <d v="2018-01-01T00:00:00"/>
    <n v="0"/>
    <n v="0"/>
  </r>
  <r>
    <s v="E"/>
    <s v="R"/>
    <s v="ON"/>
    <d v="2018-07-01T00:00:00"/>
    <x v="3"/>
    <d v="2018-01-01T00:00:00"/>
    <n v="0"/>
    <n v="0"/>
  </r>
  <r>
    <s v="E"/>
    <s v="R"/>
    <s v="OFF"/>
    <d v="2018-07-01T00:00:00"/>
    <x v="0"/>
    <d v="2018-01-01T00:00:00"/>
    <n v="0"/>
    <n v="0"/>
  </r>
  <r>
    <s v="E"/>
    <s v="R"/>
    <s v="OFF"/>
    <d v="2018-07-01T00:00:00"/>
    <x v="6"/>
    <d v="2018-01-01T00:00:00"/>
    <n v="0"/>
    <n v="0"/>
  </r>
  <r>
    <s v="E"/>
    <s v="R"/>
    <s v="OFF"/>
    <d v="2018-07-01T00:00:00"/>
    <x v="7"/>
    <d v="2018-01-01T00:00:00"/>
    <n v="0"/>
    <n v="0"/>
  </r>
  <r>
    <s v="E"/>
    <s v="R"/>
    <s v="OFF"/>
    <d v="2018-07-01T00:00:00"/>
    <x v="1"/>
    <d v="2018-01-01T00:00:00"/>
    <n v="0"/>
    <n v="0"/>
  </r>
  <r>
    <s v="E"/>
    <s v="R"/>
    <s v="MID"/>
    <d v="2018-07-01T00:00:00"/>
    <x v="4"/>
    <d v="2018-01-01T00:00:00"/>
    <n v="0"/>
    <n v="0"/>
  </r>
  <r>
    <s v="E"/>
    <s v="R"/>
    <s v="MID"/>
    <d v="2018-07-01T00:00:00"/>
    <x v="5"/>
    <d v="2018-01-01T00:00:00"/>
    <n v="0"/>
    <n v="0"/>
  </r>
  <r>
    <s v="E"/>
    <s v="R"/>
    <s v="MID"/>
    <d v="2018-07-01T00:00:00"/>
    <x v="1"/>
    <d v="2018-01-01T00:00:00"/>
    <n v="0"/>
    <n v="0"/>
  </r>
  <r>
    <s v="E"/>
    <s v="R"/>
    <s v="MID"/>
    <d v="2018-07-01T00:00:00"/>
    <x v="0"/>
    <d v="2018-01-01T00:00:00"/>
    <n v="0"/>
    <n v="0"/>
  </r>
  <r>
    <s v="E"/>
    <s v="R"/>
    <s v="ON"/>
    <d v="2018-06-01T00:00:00"/>
    <x v="1"/>
    <d v="2018-05-01T00:00:00"/>
    <n v="372.37"/>
    <n v="-26.44"/>
  </r>
  <r>
    <s v="E"/>
    <s v="R"/>
    <s v="ON"/>
    <d v="2018-06-01T00:00:00"/>
    <x v="8"/>
    <d v="2018-05-01T00:00:00"/>
    <n v="356.3"/>
    <n v="47.03"/>
  </r>
  <r>
    <s v="E"/>
    <s v="R"/>
    <s v="ON"/>
    <d v="2018-06-01T00:00:00"/>
    <x v="9"/>
    <d v="2018-05-01T00:00:00"/>
    <n v="16.07"/>
    <n v="2.12"/>
  </r>
  <r>
    <s v="E"/>
    <s v="R"/>
    <s v="ON"/>
    <d v="2018-06-01T00:00:00"/>
    <x v="0"/>
    <d v="2018-05-01T00:00:00"/>
    <n v="372.37"/>
    <n v="26.44"/>
  </r>
  <r>
    <s v="E"/>
    <s v="R"/>
    <s v="OFF"/>
    <d v="2018-06-01T00:00:00"/>
    <x v="1"/>
    <d v="2018-05-01T00:00:00"/>
    <n v="768.72"/>
    <n v="-26.9"/>
  </r>
  <r>
    <s v="E"/>
    <s v="R"/>
    <s v="OFF"/>
    <d v="2018-06-01T00:00:00"/>
    <x v="10"/>
    <d v="2018-05-01T00:00:00"/>
    <n v="735.55"/>
    <n v="47.81"/>
  </r>
  <r>
    <s v="E"/>
    <s v="R"/>
    <s v="OFF"/>
    <d v="2018-06-01T00:00:00"/>
    <x v="11"/>
    <d v="2018-05-01T00:00:00"/>
    <n v="33.17"/>
    <n v="2.16"/>
  </r>
  <r>
    <s v="E"/>
    <s v="R"/>
    <s v="OFF"/>
    <d v="2018-06-01T00:00:00"/>
    <x v="0"/>
    <d v="2018-05-01T00:00:00"/>
    <n v="768.72"/>
    <n v="26.9"/>
  </r>
  <r>
    <s v="E"/>
    <s v="R"/>
    <s v="MID"/>
    <d v="2018-06-01T00:00:00"/>
    <x v="1"/>
    <d v="2018-05-01T00:00:00"/>
    <n v="333.53"/>
    <n v="-17.350000000000001"/>
  </r>
  <r>
    <s v="E"/>
    <s v="R"/>
    <s v="MID"/>
    <d v="2018-06-01T00:00:00"/>
    <x v="12"/>
    <d v="2018-05-01T00:00:00"/>
    <n v="319.14"/>
    <n v="30"/>
  </r>
  <r>
    <s v="E"/>
    <s v="R"/>
    <s v="MID"/>
    <d v="2018-06-01T00:00:00"/>
    <x v="13"/>
    <d v="2018-05-01T00:00:00"/>
    <n v="14.39"/>
    <n v="1.35"/>
  </r>
  <r>
    <s v="E"/>
    <s v="R"/>
    <s v="MID"/>
    <d v="2018-06-01T00:00:00"/>
    <x v="0"/>
    <d v="2018-05-01T00:00:00"/>
    <n v="333.53"/>
    <n v="17.350000000000001"/>
  </r>
  <r>
    <s v="E"/>
    <s v="R"/>
    <s v="ON"/>
    <d v="2018-06-01T00:00:00"/>
    <x v="0"/>
    <d v="2018-01-01T00:00:00"/>
    <n v="152.44"/>
    <n v="8.08"/>
  </r>
  <r>
    <s v="E"/>
    <s v="R"/>
    <s v="ON"/>
    <d v="2018-06-01T00:00:00"/>
    <x v="2"/>
    <d v="2018-01-01T00:00:00"/>
    <n v="145.86000000000001"/>
    <n v="19.25"/>
  </r>
  <r>
    <s v="E"/>
    <s v="R"/>
    <s v="ON"/>
    <d v="2018-06-01T00:00:00"/>
    <x v="3"/>
    <d v="2018-01-01T00:00:00"/>
    <n v="6.58"/>
    <n v="0.87"/>
  </r>
  <r>
    <s v="E"/>
    <s v="R"/>
    <s v="ON"/>
    <d v="2018-06-01T00:00:00"/>
    <x v="1"/>
    <d v="2018-01-01T00:00:00"/>
    <n v="152.44"/>
    <n v="-8.08"/>
  </r>
  <r>
    <s v="E"/>
    <s v="R"/>
    <s v="OFF"/>
    <d v="2018-06-01T00:00:00"/>
    <x v="0"/>
    <d v="2018-01-01T00:00:00"/>
    <n v="419.8"/>
    <n v="10.91"/>
  </r>
  <r>
    <s v="E"/>
    <s v="R"/>
    <s v="OFF"/>
    <d v="2018-06-01T00:00:00"/>
    <x v="6"/>
    <d v="2018-01-01T00:00:00"/>
    <n v="401.68"/>
    <n v="26.11"/>
  </r>
  <r>
    <s v="E"/>
    <s v="R"/>
    <s v="OFF"/>
    <d v="2018-06-01T00:00:00"/>
    <x v="7"/>
    <d v="2018-01-01T00:00:00"/>
    <n v="18.12"/>
    <n v="1.18"/>
  </r>
  <r>
    <s v="E"/>
    <s v="R"/>
    <s v="OFF"/>
    <d v="2018-06-01T00:00:00"/>
    <x v="1"/>
    <d v="2018-01-01T00:00:00"/>
    <n v="419.8"/>
    <n v="-10.91"/>
  </r>
  <r>
    <s v="E"/>
    <s v="R"/>
    <s v="MID"/>
    <d v="2018-06-01T00:00:00"/>
    <x v="4"/>
    <d v="2018-01-01T00:00:00"/>
    <n v="156.12"/>
    <n v="14.83"/>
  </r>
  <r>
    <s v="E"/>
    <s v="R"/>
    <s v="MID"/>
    <d v="2018-06-01T00:00:00"/>
    <x v="5"/>
    <d v="2018-01-01T00:00:00"/>
    <n v="7.04"/>
    <n v="0.66"/>
  </r>
  <r>
    <s v="E"/>
    <s v="R"/>
    <s v="MID"/>
    <d v="2018-06-01T00:00:00"/>
    <x v="1"/>
    <d v="2018-01-01T00:00:00"/>
    <n v="163.16"/>
    <n v="-6.19"/>
  </r>
  <r>
    <s v="E"/>
    <s v="R"/>
    <s v="MID"/>
    <d v="2018-06-01T00:00:00"/>
    <x v="0"/>
    <d v="2018-01-01T00:00:00"/>
    <n v="163.16"/>
    <n v="6.19"/>
  </r>
  <r>
    <s v="E"/>
    <s v="R"/>
    <s v="MID"/>
    <d v="2018-07-01T00:00:00"/>
    <x v="5"/>
    <d v="2018-01-01T00:00:00"/>
    <n v="2.96"/>
    <n v="0.28000000000000003"/>
  </r>
  <r>
    <s v="E"/>
    <s v="R"/>
    <s v="ON"/>
    <d v="2018-06-01T00:00:00"/>
    <x v="2"/>
    <d v="2018-01-01T00:00:00"/>
    <n v="7.16"/>
    <n v="0.95"/>
  </r>
  <r>
    <s v="E"/>
    <s v="R"/>
    <s v="ON"/>
    <d v="2018-06-01T00:00:00"/>
    <x v="3"/>
    <d v="2018-01-01T00:00:00"/>
    <n v="0.32"/>
    <n v="0.04"/>
  </r>
  <r>
    <s v="E"/>
    <s v="R"/>
    <s v="ON"/>
    <d v="2018-06-01T00:00:00"/>
    <x v="1"/>
    <d v="2018-01-01T00:00:00"/>
    <n v="7.48"/>
    <n v="-0.4"/>
  </r>
  <r>
    <s v="E"/>
    <s v="R"/>
    <s v="ON"/>
    <d v="2018-06-01T00:00:00"/>
    <x v="0"/>
    <d v="2018-01-01T00:00:00"/>
    <n v="7.48"/>
    <n v="0.4"/>
  </r>
  <r>
    <s v="E"/>
    <s v="R"/>
    <s v="OFF"/>
    <d v="2018-06-01T00:00:00"/>
    <x v="0"/>
    <d v="2018-01-01T00:00:00"/>
    <n v="73.02"/>
    <n v="1.9"/>
  </r>
  <r>
    <s v="E"/>
    <s v="R"/>
    <s v="OFF"/>
    <d v="2018-06-01T00:00:00"/>
    <x v="6"/>
    <d v="2018-01-01T00:00:00"/>
    <n v="69.87"/>
    <n v="4.54"/>
  </r>
  <r>
    <s v="E"/>
    <s v="R"/>
    <s v="OFF"/>
    <d v="2018-06-01T00:00:00"/>
    <x v="7"/>
    <d v="2018-01-01T00:00:00"/>
    <n v="3.15"/>
    <n v="0.2"/>
  </r>
  <r>
    <s v="E"/>
    <s v="R"/>
    <s v="OFF"/>
    <d v="2018-06-01T00:00:00"/>
    <x v="1"/>
    <d v="2018-01-01T00:00:00"/>
    <n v="73.02"/>
    <n v="-1.9"/>
  </r>
  <r>
    <s v="E"/>
    <s v="R"/>
    <s v="MID"/>
    <d v="2018-06-01T00:00:00"/>
    <x v="4"/>
    <d v="2018-01-01T00:00:00"/>
    <n v="9.9700000000000006"/>
    <n v="0.95"/>
  </r>
  <r>
    <s v="E"/>
    <s v="R"/>
    <s v="MID"/>
    <d v="2018-06-01T00:00:00"/>
    <x v="5"/>
    <d v="2018-01-01T00:00:00"/>
    <n v="0.45"/>
    <n v="0.04"/>
  </r>
  <r>
    <s v="E"/>
    <s v="R"/>
    <s v="MID"/>
    <d v="2018-06-01T00:00:00"/>
    <x v="0"/>
    <d v="2018-01-01T00:00:00"/>
    <n v="10.42"/>
    <n v="0.4"/>
  </r>
  <r>
    <s v="E"/>
    <s v="R"/>
    <s v="MID"/>
    <d v="2018-06-01T00:00:00"/>
    <x v="1"/>
    <d v="2018-01-01T00:00:00"/>
    <n v="10.42"/>
    <n v="-0.4"/>
  </r>
  <r>
    <s v="E"/>
    <s v="R"/>
    <s v="MID"/>
    <d v="2018-08-01T00:00:00"/>
    <x v="12"/>
    <d v="2018-05-01T00:00:00"/>
    <n v="108707.12"/>
    <n v="10218.629999999999"/>
  </r>
  <r>
    <s v="E"/>
    <s v="R"/>
    <s v="MID"/>
    <d v="2018-08-01T00:00:00"/>
    <x v="13"/>
    <d v="2018-05-01T00:00:00"/>
    <n v="4902.6899999999996"/>
    <n v="460.68"/>
  </r>
  <r>
    <s v="E"/>
    <s v="R"/>
    <s v="MID"/>
    <d v="2018-08-01T00:00:00"/>
    <x v="0"/>
    <d v="2018-05-01T00:00:00"/>
    <n v="113609.81"/>
    <n v="5907.81"/>
  </r>
  <r>
    <s v="E"/>
    <s v="R"/>
    <s v="ON"/>
    <d v="2018-08-01T00:00:00"/>
    <x v="1"/>
    <d v="2018-05-01T00:00:00"/>
    <n v="42.68"/>
    <n v="-3.03"/>
  </r>
  <r>
    <s v="E"/>
    <s v="R"/>
    <s v="ON"/>
    <d v="2018-08-01T00:00:00"/>
    <x v="8"/>
    <d v="2018-05-01T00:00:00"/>
    <n v="40.840000000000003"/>
    <n v="5.39"/>
  </r>
  <r>
    <s v="E"/>
    <s v="R"/>
    <s v="ON"/>
    <d v="2018-08-01T00:00:00"/>
    <x v="9"/>
    <d v="2018-05-01T00:00:00"/>
    <n v="1.84"/>
    <n v="0.24"/>
  </r>
  <r>
    <s v="E"/>
    <s v="R"/>
    <s v="ON"/>
    <d v="2018-08-01T00:00:00"/>
    <x v="0"/>
    <d v="2018-05-01T00:00:00"/>
    <n v="42.68"/>
    <n v="3.03"/>
  </r>
  <r>
    <s v="E"/>
    <s v="R"/>
    <s v="OFF"/>
    <d v="2018-08-01T00:00:00"/>
    <x v="1"/>
    <d v="2018-05-01T00:00:00"/>
    <n v="150.53"/>
    <n v="-5.27"/>
  </r>
  <r>
    <s v="E"/>
    <s v="R"/>
    <s v="OFF"/>
    <d v="2018-08-01T00:00:00"/>
    <x v="10"/>
    <d v="2018-05-01T00:00:00"/>
    <n v="144.03"/>
    <n v="9.36"/>
  </r>
  <r>
    <s v="E"/>
    <s v="R"/>
    <s v="OFF"/>
    <d v="2018-08-01T00:00:00"/>
    <x v="11"/>
    <d v="2018-05-01T00:00:00"/>
    <n v="6.5"/>
    <n v="0.42"/>
  </r>
  <r>
    <s v="E"/>
    <s v="R"/>
    <s v="OFF"/>
    <d v="2018-08-01T00:00:00"/>
    <x v="0"/>
    <d v="2018-05-01T00:00:00"/>
    <n v="150.53"/>
    <n v="5.27"/>
  </r>
  <r>
    <s v="E"/>
    <s v="R"/>
    <s v="MID"/>
    <d v="2018-08-01T00:00:00"/>
    <x v="1"/>
    <d v="2018-05-01T00:00:00"/>
    <n v="52.4"/>
    <n v="-2.73"/>
  </r>
  <r>
    <s v="E"/>
    <s v="R"/>
    <s v="MID"/>
    <d v="2018-08-01T00:00:00"/>
    <x v="12"/>
    <d v="2018-05-01T00:00:00"/>
    <n v="50.14"/>
    <n v="4.71"/>
  </r>
  <r>
    <s v="E"/>
    <s v="R"/>
    <s v="MID"/>
    <d v="2018-08-01T00:00:00"/>
    <x v="13"/>
    <d v="2018-05-01T00:00:00"/>
    <n v="2.2599999999999998"/>
    <n v="0.21"/>
  </r>
  <r>
    <s v="E"/>
    <s v="R"/>
    <s v="MID"/>
    <d v="2018-08-01T00:00:00"/>
    <x v="0"/>
    <d v="2018-05-01T00:00:00"/>
    <n v="52.4"/>
    <n v="2.73"/>
  </r>
  <r>
    <s v="E"/>
    <s v="C"/>
    <s v="ON"/>
    <d v="2018-08-01T00:00:00"/>
    <x v="1"/>
    <d v="2018-05-01T00:00:00"/>
    <n v="130343.25"/>
    <n v="-9254.4699999999993"/>
  </r>
  <r>
    <s v="E"/>
    <s v="C"/>
    <s v="ON"/>
    <d v="2018-08-01T00:00:00"/>
    <x v="8"/>
    <d v="2018-05-01T00:00:00"/>
    <n v="124718.46"/>
    <n v="16462.8"/>
  </r>
  <r>
    <s v="E"/>
    <s v="C"/>
    <s v="ON"/>
    <d v="2018-08-01T00:00:00"/>
    <x v="9"/>
    <d v="2018-05-01T00:00:00"/>
    <n v="5624.79"/>
    <n v="742.45"/>
  </r>
  <r>
    <s v="E"/>
    <s v="C"/>
    <s v="ON"/>
    <d v="2018-08-01T00:00:00"/>
    <x v="0"/>
    <d v="2018-05-01T00:00:00"/>
    <n v="130343.25"/>
    <n v="9254.4699999999993"/>
  </r>
  <r>
    <s v="E"/>
    <s v="C"/>
    <s v="OFF"/>
    <d v="2018-08-01T00:00:00"/>
    <x v="1"/>
    <d v="2018-05-01T00:00:00"/>
    <n v="356270.22"/>
    <n v="-12469.4"/>
  </r>
  <r>
    <s v="E"/>
    <s v="C"/>
    <s v="OFF"/>
    <d v="2018-08-01T00:00:00"/>
    <x v="10"/>
    <d v="2018-05-01T00:00:00"/>
    <n v="340895.86"/>
    <n v="22158.25"/>
  </r>
  <r>
    <s v="E"/>
    <s v="C"/>
    <s v="OFF"/>
    <d v="2018-08-01T00:00:00"/>
    <x v="11"/>
    <d v="2018-05-01T00:00:00"/>
    <n v="15374.36"/>
    <n v="999.31"/>
  </r>
  <r>
    <s v="E"/>
    <s v="C"/>
    <s v="OFF"/>
    <d v="2018-08-01T00:00:00"/>
    <x v="0"/>
    <d v="2018-05-01T00:00:00"/>
    <n v="356270.22"/>
    <n v="12469.4"/>
  </r>
  <r>
    <s v="E"/>
    <s v="C"/>
    <s v="MID"/>
    <d v="2018-08-01T00:00:00"/>
    <x v="1"/>
    <d v="2018-05-01T00:00:00"/>
    <n v="108462.42"/>
    <n v="-5640.14"/>
  </r>
  <r>
    <s v="E"/>
    <s v="C"/>
    <s v="MID"/>
    <d v="2018-08-01T00:00:00"/>
    <x v="12"/>
    <d v="2018-05-01T00:00:00"/>
    <n v="103781.89"/>
    <n v="9755.5"/>
  </r>
  <r>
    <s v="E"/>
    <s v="C"/>
    <s v="MID"/>
    <d v="2018-08-01T00:00:00"/>
    <x v="13"/>
    <d v="2018-05-01T00:00:00"/>
    <n v="4680.53"/>
    <n v="439.96"/>
  </r>
  <r>
    <s v="E"/>
    <s v="C"/>
    <s v="MID"/>
    <d v="2018-08-01T00:00:00"/>
    <x v="0"/>
    <d v="2018-05-01T00:00:00"/>
    <n v="108462.42"/>
    <n v="5640.14"/>
  </r>
  <r>
    <s v="E"/>
    <s v="R"/>
    <s v="ON"/>
    <d v="2018-08-01T00:00:00"/>
    <x v="1"/>
    <d v="2018-05-01T00:00:00"/>
    <n v="204.54"/>
    <n v="-14.53"/>
  </r>
  <r>
    <s v="E"/>
    <s v="R"/>
    <s v="ON"/>
    <d v="2018-08-01T00:00:00"/>
    <x v="8"/>
    <d v="2018-05-01T00:00:00"/>
    <n v="195.71"/>
    <n v="25.83"/>
  </r>
  <r>
    <s v="E"/>
    <s v="R"/>
    <s v="ON"/>
    <d v="2018-08-01T00:00:00"/>
    <x v="9"/>
    <d v="2018-05-01T00:00:00"/>
    <n v="8.83"/>
    <n v="1.17"/>
  </r>
  <r>
    <s v="E"/>
    <s v="R"/>
    <s v="ON"/>
    <d v="2018-08-01T00:00:00"/>
    <x v="0"/>
    <d v="2018-05-01T00:00:00"/>
    <n v="204.54"/>
    <n v="14.53"/>
  </r>
  <r>
    <s v="E"/>
    <s v="R"/>
    <s v="OFF"/>
    <d v="2018-08-01T00:00:00"/>
    <x v="1"/>
    <d v="2018-05-01T00:00:00"/>
    <n v="623.57000000000005"/>
    <n v="-21.82"/>
  </r>
  <r>
    <s v="E"/>
    <s v="R"/>
    <s v="OFF"/>
    <d v="2018-08-01T00:00:00"/>
    <x v="10"/>
    <d v="2018-05-01T00:00:00"/>
    <n v="596.66"/>
    <n v="38.78"/>
  </r>
  <r>
    <s v="E"/>
    <s v="R"/>
    <s v="OFF"/>
    <d v="2018-08-01T00:00:00"/>
    <x v="11"/>
    <d v="2018-05-01T00:00:00"/>
    <n v="26.91"/>
    <n v="1.75"/>
  </r>
  <r>
    <s v="E"/>
    <s v="R"/>
    <s v="OFF"/>
    <d v="2018-08-01T00:00:00"/>
    <x v="0"/>
    <d v="2018-05-01T00:00:00"/>
    <n v="623.57000000000005"/>
    <n v="21.82"/>
  </r>
  <r>
    <s v="E"/>
    <s v="R"/>
    <s v="MID"/>
    <d v="2018-08-01T00:00:00"/>
    <x v="1"/>
    <d v="2018-05-01T00:00:00"/>
    <n v="197.13"/>
    <n v="-10.25"/>
  </r>
  <r>
    <s v="E"/>
    <s v="R"/>
    <s v="MID"/>
    <d v="2018-08-01T00:00:00"/>
    <x v="12"/>
    <d v="2018-05-01T00:00:00"/>
    <n v="188.62"/>
    <n v="17.73"/>
  </r>
  <r>
    <s v="E"/>
    <s v="R"/>
    <s v="MID"/>
    <d v="2018-08-01T00:00:00"/>
    <x v="13"/>
    <d v="2018-05-01T00:00:00"/>
    <n v="8.51"/>
    <n v="0.8"/>
  </r>
  <r>
    <s v="E"/>
    <s v="R"/>
    <s v="MID"/>
    <d v="2018-08-01T00:00:00"/>
    <x v="0"/>
    <d v="2018-05-01T00:00:00"/>
    <n v="197.13"/>
    <n v="10.25"/>
  </r>
  <r>
    <s v="E"/>
    <s v="R"/>
    <s v="ON"/>
    <d v="2018-08-01T00:00:00"/>
    <x v="1"/>
    <d v="2018-05-01T00:00:00"/>
    <n v="60067.47"/>
    <n v="-4264.84"/>
  </r>
  <r>
    <s v="E"/>
    <s v="R"/>
    <s v="ON"/>
    <d v="2018-08-01T00:00:00"/>
    <x v="8"/>
    <d v="2018-05-01T00:00:00"/>
    <n v="57475.24"/>
    <n v="7586.73"/>
  </r>
  <r>
    <s v="E"/>
    <s v="R"/>
    <s v="ON"/>
    <d v="2018-08-01T00:00:00"/>
    <x v="9"/>
    <d v="2018-05-01T00:00:00"/>
    <n v="2592.23"/>
    <n v="342.15"/>
  </r>
  <r>
    <s v="E"/>
    <s v="R"/>
    <s v="ON"/>
    <d v="2018-08-01T00:00:00"/>
    <x v="0"/>
    <d v="2018-05-01T00:00:00"/>
    <n v="60067.47"/>
    <n v="4264.84"/>
  </r>
  <r>
    <s v="E"/>
    <s v="R"/>
    <s v="OFF"/>
    <d v="2018-08-01T00:00:00"/>
    <x v="1"/>
    <d v="2018-05-01T00:00:00"/>
    <n v="204269.87"/>
    <n v="-7149.41"/>
  </r>
  <r>
    <s v="E"/>
    <s v="R"/>
    <s v="OFF"/>
    <d v="2018-08-01T00:00:00"/>
    <x v="10"/>
    <d v="2018-05-01T00:00:00"/>
    <n v="195454.83"/>
    <n v="12704.59"/>
  </r>
  <r>
    <s v="E"/>
    <s v="R"/>
    <s v="OFF"/>
    <d v="2018-08-01T00:00:00"/>
    <x v="11"/>
    <d v="2018-05-01T00:00:00"/>
    <n v="8815.0400000000009"/>
    <n v="573.09"/>
  </r>
  <r>
    <s v="E"/>
    <s v="R"/>
    <s v="OFF"/>
    <d v="2018-08-01T00:00:00"/>
    <x v="0"/>
    <d v="2018-05-01T00:00:00"/>
    <n v="204269.87"/>
    <n v="7149.41"/>
  </r>
  <r>
    <s v="E"/>
    <s v="R"/>
    <s v="MID"/>
    <d v="2018-08-01T00:00:00"/>
    <x v="1"/>
    <d v="2018-05-01T00:00:00"/>
    <n v="54169.34"/>
    <n v="-2816.64"/>
  </r>
  <r>
    <s v="E"/>
    <s v="R"/>
    <s v="MID"/>
    <d v="2018-08-01T00:00:00"/>
    <x v="12"/>
    <d v="2018-05-01T00:00:00"/>
    <n v="51831.68"/>
    <n v="4872.13"/>
  </r>
  <r>
    <s v="E"/>
    <s v="R"/>
    <s v="MID"/>
    <d v="2018-08-01T00:00:00"/>
    <x v="13"/>
    <d v="2018-05-01T00:00:00"/>
    <n v="2337.66"/>
    <n v="219.73"/>
  </r>
  <r>
    <s v="E"/>
    <s v="R"/>
    <s v="MID"/>
    <d v="2018-08-01T00:00:00"/>
    <x v="0"/>
    <d v="2018-05-01T00:00:00"/>
    <n v="54169.34"/>
    <n v="2816.64"/>
  </r>
  <r>
    <s v="E"/>
    <s v="C"/>
    <s v="ON"/>
    <d v="2018-08-01T00:00:00"/>
    <x v="1"/>
    <d v="2018-05-01T00:00:00"/>
    <n v="22596.18"/>
    <n v="-1604.35"/>
  </r>
  <r>
    <s v="E"/>
    <s v="C"/>
    <s v="ON"/>
    <d v="2018-08-01T00:00:00"/>
    <x v="8"/>
    <d v="2018-05-01T00:00:00"/>
    <n v="21621.08"/>
    <n v="2853.98"/>
  </r>
  <r>
    <s v="E"/>
    <s v="C"/>
    <s v="ON"/>
    <d v="2018-08-01T00:00:00"/>
    <x v="9"/>
    <d v="2018-05-01T00:00:00"/>
    <n v="975.1"/>
    <n v="128.76"/>
  </r>
  <r>
    <s v="E"/>
    <s v="C"/>
    <s v="ON"/>
    <d v="2018-08-01T00:00:00"/>
    <x v="0"/>
    <d v="2018-05-01T00:00:00"/>
    <n v="22596.18"/>
    <n v="1604.35"/>
  </r>
  <r>
    <s v="E"/>
    <s v="C"/>
    <s v="OFF"/>
    <d v="2018-08-01T00:00:00"/>
    <x v="1"/>
    <d v="2018-05-01T00:00:00"/>
    <n v="54353.62"/>
    <n v="-1902.37"/>
  </r>
  <r>
    <s v="E"/>
    <s v="C"/>
    <s v="OFF"/>
    <d v="2018-08-01T00:00:00"/>
    <x v="10"/>
    <d v="2018-05-01T00:00:00"/>
    <n v="52008.05"/>
    <n v="3380.5"/>
  </r>
  <r>
    <s v="E"/>
    <s v="C"/>
    <s v="OFF"/>
    <d v="2018-08-01T00:00:00"/>
    <x v="11"/>
    <d v="2018-05-01T00:00:00"/>
    <n v="2345.5700000000002"/>
    <n v="152.46"/>
  </r>
  <r>
    <s v="E"/>
    <s v="C"/>
    <s v="OFF"/>
    <d v="2018-08-01T00:00:00"/>
    <x v="0"/>
    <d v="2018-05-01T00:00:00"/>
    <n v="54353.62"/>
    <n v="1902.37"/>
  </r>
  <r>
    <s v="E"/>
    <s v="C"/>
    <s v="MID"/>
    <d v="2018-08-01T00:00:00"/>
    <x v="1"/>
    <d v="2018-05-01T00:00:00"/>
    <n v="18249.490000000002"/>
    <n v="-948.95"/>
  </r>
  <r>
    <s v="E"/>
    <s v="C"/>
    <s v="MID"/>
    <d v="2018-08-01T00:00:00"/>
    <x v="12"/>
    <d v="2018-05-01T00:00:00"/>
    <n v="17461.97"/>
    <n v="1641.43"/>
  </r>
  <r>
    <s v="E"/>
    <s v="C"/>
    <s v="MID"/>
    <d v="2018-08-01T00:00:00"/>
    <x v="13"/>
    <d v="2018-05-01T00:00:00"/>
    <n v="787.52"/>
    <n v="74.03"/>
  </r>
  <r>
    <s v="E"/>
    <s v="C"/>
    <s v="MID"/>
    <d v="2018-08-01T00:00:00"/>
    <x v="0"/>
    <d v="2018-05-01T00:00:00"/>
    <n v="18249.490000000002"/>
    <n v="948.95"/>
  </r>
  <r>
    <s v="E"/>
    <s v="R"/>
    <s v="ON"/>
    <d v="2018-08-01T00:00:00"/>
    <x v="1"/>
    <d v="2018-05-01T00:00:00"/>
    <n v="129868.31"/>
    <n v="-9220.67"/>
  </r>
  <r>
    <s v="E"/>
    <s v="R"/>
    <s v="ON"/>
    <d v="2018-08-01T00:00:00"/>
    <x v="8"/>
    <d v="2018-05-01T00:00:00"/>
    <n v="124263.88"/>
    <n v="16402.939999999999"/>
  </r>
  <r>
    <s v="E"/>
    <s v="R"/>
    <s v="ON"/>
    <d v="2018-08-01T00:00:00"/>
    <x v="9"/>
    <d v="2018-05-01T00:00:00"/>
    <n v="5604.43"/>
    <n v="739.88"/>
  </r>
  <r>
    <s v="E"/>
    <s v="R"/>
    <s v="ON"/>
    <d v="2018-08-01T00:00:00"/>
    <x v="0"/>
    <d v="2018-05-01T00:00:00"/>
    <n v="129868.31"/>
    <n v="9220.67"/>
  </r>
  <r>
    <s v="E"/>
    <s v="R"/>
    <s v="OFF"/>
    <d v="2018-08-01T00:00:00"/>
    <x v="1"/>
    <d v="2018-05-01T00:00:00"/>
    <n v="428931.35"/>
    <n v="-15012.58"/>
  </r>
  <r>
    <s v="E"/>
    <s v="R"/>
    <s v="OFF"/>
    <d v="2018-08-01T00:00:00"/>
    <x v="10"/>
    <d v="2018-05-01T00:00:00"/>
    <n v="410421.36"/>
    <n v="26677.37"/>
  </r>
  <r>
    <s v="E"/>
    <s v="R"/>
    <s v="OFF"/>
    <d v="2018-08-01T00:00:00"/>
    <x v="11"/>
    <d v="2018-05-01T00:00:00"/>
    <n v="18509.990000000002"/>
    <n v="1203.07"/>
  </r>
  <r>
    <s v="E"/>
    <s v="R"/>
    <s v="OFF"/>
    <d v="2018-08-01T00:00:00"/>
    <x v="0"/>
    <d v="2018-05-01T00:00:00"/>
    <n v="428931.35"/>
    <n v="15012.58"/>
  </r>
  <r>
    <s v="E"/>
    <s v="R"/>
    <s v="MID"/>
    <d v="2018-08-01T00:00:00"/>
    <x v="1"/>
    <d v="2018-05-01T00:00:00"/>
    <n v="113342.72"/>
    <n v="-5893.82"/>
  </r>
  <r>
    <s v="E"/>
    <s v="R"/>
    <s v="MID"/>
    <d v="2018-08-01T00:00:00"/>
    <x v="12"/>
    <d v="2018-05-01T00:00:00"/>
    <n v="108451.51"/>
    <n v="10194.43"/>
  </r>
  <r>
    <s v="E"/>
    <s v="R"/>
    <s v="MID"/>
    <d v="2018-08-01T00:00:00"/>
    <x v="13"/>
    <d v="2018-05-01T00:00:00"/>
    <n v="4891.21"/>
    <n v="459.63"/>
  </r>
  <r>
    <s v="E"/>
    <s v="R"/>
    <s v="MID"/>
    <d v="2018-08-01T00:00:00"/>
    <x v="0"/>
    <d v="2018-05-01T00:00:00"/>
    <n v="113342.72"/>
    <n v="5893.82"/>
  </r>
  <r>
    <s v="E"/>
    <s v="R"/>
    <s v="ON"/>
    <d v="2018-08-01T00:00:00"/>
    <x v="1"/>
    <d v="2018-05-01T00:00:00"/>
    <n v="183272.52"/>
    <n v="-13012.24"/>
  </r>
  <r>
    <s v="E"/>
    <s v="R"/>
    <s v="ON"/>
    <d v="2018-08-01T00:00:00"/>
    <x v="8"/>
    <d v="2018-05-01T00:00:00"/>
    <n v="175363.73"/>
    <n v="23148.22"/>
  </r>
  <r>
    <s v="E"/>
    <s v="R"/>
    <s v="ON"/>
    <d v="2018-08-01T00:00:00"/>
    <x v="9"/>
    <d v="2018-05-01T00:00:00"/>
    <n v="7908.79"/>
    <n v="1043.96"/>
  </r>
  <r>
    <s v="E"/>
    <s v="R"/>
    <s v="ON"/>
    <d v="2018-08-01T00:00:00"/>
    <x v="0"/>
    <d v="2018-05-01T00:00:00"/>
    <n v="183272.52"/>
    <n v="13012.24"/>
  </r>
  <r>
    <s v="E"/>
    <s v="R"/>
    <s v="OFF"/>
    <d v="2018-08-01T00:00:00"/>
    <x v="1"/>
    <d v="2018-05-01T00:00:00"/>
    <n v="595476.9"/>
    <n v="-20841.740000000002"/>
  </r>
  <r>
    <s v="E"/>
    <s v="R"/>
    <s v="OFF"/>
    <d v="2018-08-01T00:00:00"/>
    <x v="10"/>
    <d v="2018-05-01T00:00:00"/>
    <n v="569779.88"/>
    <n v="37035.78"/>
  </r>
  <r>
    <s v="E"/>
    <s v="R"/>
    <s v="OFF"/>
    <d v="2018-08-01T00:00:00"/>
    <x v="11"/>
    <d v="2018-05-01T00:00:00"/>
    <n v="25697.02"/>
    <n v="1670.25"/>
  </r>
  <r>
    <s v="E"/>
    <s v="R"/>
    <s v="OFF"/>
    <d v="2018-08-01T00:00:00"/>
    <x v="0"/>
    <d v="2018-05-01T00:00:00"/>
    <n v="595476.9"/>
    <n v="20841.740000000002"/>
  </r>
  <r>
    <s v="E"/>
    <s v="R"/>
    <s v="MID"/>
    <d v="2018-08-01T00:00:00"/>
    <x v="1"/>
    <d v="2018-05-01T00:00:00"/>
    <n v="162126.1"/>
    <n v="-8430.73"/>
  </r>
  <r>
    <s v="E"/>
    <s v="R"/>
    <s v="MID"/>
    <d v="2018-08-01T00:00:00"/>
    <x v="12"/>
    <d v="2018-05-01T00:00:00"/>
    <n v="155129.76999999999"/>
    <n v="14582.01"/>
  </r>
  <r>
    <s v="E"/>
    <s v="R"/>
    <s v="MID"/>
    <d v="2018-08-01T00:00:00"/>
    <x v="13"/>
    <d v="2018-05-01T00:00:00"/>
    <n v="6996.33"/>
    <n v="657.58"/>
  </r>
  <r>
    <s v="E"/>
    <s v="R"/>
    <s v="MID"/>
    <d v="2018-08-01T00:00:00"/>
    <x v="0"/>
    <d v="2018-05-01T00:00:00"/>
    <n v="162126.1"/>
    <n v="8430.73"/>
  </r>
  <r>
    <s v="E"/>
    <s v="R"/>
    <s v="ON"/>
    <d v="2018-08-01T00:00:00"/>
    <x v="1"/>
    <d v="2018-05-01T00:00:00"/>
    <n v="122484.15"/>
    <n v="-8696.4699999999993"/>
  </r>
  <r>
    <s v="E"/>
    <s v="R"/>
    <s v="ON"/>
    <d v="2018-07-01T00:00:00"/>
    <x v="0"/>
    <d v="2018-01-01T00:00:00"/>
    <n v="89.61"/>
    <n v="4.75"/>
  </r>
  <r>
    <s v="E"/>
    <s v="R"/>
    <s v="ON"/>
    <d v="2018-07-01T00:00:00"/>
    <x v="1"/>
    <d v="2018-01-01T00:00:00"/>
    <n v="89.61"/>
    <n v="-4.75"/>
  </r>
  <r>
    <s v="E"/>
    <s v="R"/>
    <s v="ON"/>
    <d v="2018-07-01T00:00:00"/>
    <x v="2"/>
    <d v="2018-01-01T00:00:00"/>
    <n v="85.74"/>
    <n v="11.32"/>
  </r>
  <r>
    <s v="E"/>
    <s v="R"/>
    <s v="ON"/>
    <d v="2018-07-01T00:00:00"/>
    <x v="3"/>
    <d v="2018-01-01T00:00:00"/>
    <n v="3.87"/>
    <n v="0.51"/>
  </r>
  <r>
    <s v="E"/>
    <s v="R"/>
    <s v="OFF"/>
    <d v="2018-07-01T00:00:00"/>
    <x v="6"/>
    <d v="2018-01-01T00:00:00"/>
    <n v="230.71"/>
    <n v="15"/>
  </r>
  <r>
    <s v="E"/>
    <s v="R"/>
    <s v="OFF"/>
    <d v="2018-07-01T00:00:00"/>
    <x v="7"/>
    <d v="2018-01-01T00:00:00"/>
    <n v="10.41"/>
    <n v="0.68"/>
  </r>
  <r>
    <s v="E"/>
    <s v="R"/>
    <s v="OFF"/>
    <d v="2018-07-01T00:00:00"/>
    <x v="0"/>
    <d v="2018-01-01T00:00:00"/>
    <n v="241.12"/>
    <n v="6.27"/>
  </r>
  <r>
    <s v="E"/>
    <s v="R"/>
    <s v="OFF"/>
    <d v="2018-07-01T00:00:00"/>
    <x v="1"/>
    <d v="2018-01-01T00:00:00"/>
    <n v="241.12"/>
    <n v="-6.27"/>
  </r>
  <r>
    <s v="E"/>
    <s v="R"/>
    <s v="MID"/>
    <d v="2018-07-01T00:00:00"/>
    <x v="0"/>
    <d v="2018-01-01T00:00:00"/>
    <n v="68.510000000000005"/>
    <n v="2.6"/>
  </r>
  <r>
    <s v="E"/>
    <s v="R"/>
    <s v="MID"/>
    <d v="2018-07-01T00:00:00"/>
    <x v="1"/>
    <d v="2018-01-01T00:00:00"/>
    <n v="68.510000000000005"/>
    <n v="-2.6"/>
  </r>
  <r>
    <s v="E"/>
    <s v="R"/>
    <s v="MID"/>
    <d v="2018-07-01T00:00:00"/>
    <x v="4"/>
    <d v="2018-01-01T00:00:00"/>
    <n v="65.55"/>
    <n v="6.23"/>
  </r>
  <r>
    <s v="E"/>
    <s v="R"/>
    <s v="ON"/>
    <d v="2018-07-01T00:00:00"/>
    <x v="0"/>
    <d v="2018-01-01T00:00:00"/>
    <n v="10.3"/>
    <n v="0.56000000000000005"/>
  </r>
  <r>
    <s v="E"/>
    <s v="R"/>
    <s v="ON"/>
    <d v="2018-07-01T00:00:00"/>
    <x v="2"/>
    <d v="2018-01-01T00:00:00"/>
    <n v="9.86"/>
    <n v="1.31"/>
  </r>
  <r>
    <s v="E"/>
    <s v="R"/>
    <s v="ON"/>
    <d v="2018-07-01T00:00:00"/>
    <x v="3"/>
    <d v="2018-01-01T00:00:00"/>
    <n v="0.44"/>
    <n v="0.06"/>
  </r>
  <r>
    <s v="E"/>
    <s v="R"/>
    <s v="ON"/>
    <d v="2018-07-01T00:00:00"/>
    <x v="1"/>
    <d v="2018-01-01T00:00:00"/>
    <n v="10.3"/>
    <n v="-0.56000000000000005"/>
  </r>
  <r>
    <s v="E"/>
    <s v="R"/>
    <s v="OFF"/>
    <d v="2018-07-01T00:00:00"/>
    <x v="6"/>
    <d v="2018-01-01T00:00:00"/>
    <n v="16.46"/>
    <n v="1.07"/>
  </r>
  <r>
    <s v="E"/>
    <s v="R"/>
    <s v="OFF"/>
    <d v="2018-07-01T00:00:00"/>
    <x v="7"/>
    <d v="2018-01-01T00:00:00"/>
    <n v="0.75"/>
    <n v="0.05"/>
  </r>
  <r>
    <s v="E"/>
    <s v="R"/>
    <s v="OFF"/>
    <d v="2018-07-01T00:00:00"/>
    <x v="1"/>
    <d v="2018-01-01T00:00:00"/>
    <n v="17.21"/>
    <n v="-0.45"/>
  </r>
  <r>
    <s v="E"/>
    <s v="R"/>
    <s v="OFF"/>
    <d v="2018-07-01T00:00:00"/>
    <x v="0"/>
    <d v="2018-01-01T00:00:00"/>
    <n v="17.21"/>
    <n v="0.45"/>
  </r>
  <r>
    <s v="E"/>
    <s v="R"/>
    <s v="MID"/>
    <d v="2018-07-01T00:00:00"/>
    <x v="0"/>
    <d v="2018-01-01T00:00:00"/>
    <n v="25.79"/>
    <n v="0.98"/>
  </r>
  <r>
    <s v="E"/>
    <s v="R"/>
    <s v="MID"/>
    <d v="2018-07-01T00:00:00"/>
    <x v="4"/>
    <d v="2018-01-01T00:00:00"/>
    <n v="24.68"/>
    <n v="2.35"/>
  </r>
  <r>
    <s v="E"/>
    <s v="R"/>
    <s v="MID"/>
    <d v="2018-07-01T00:00:00"/>
    <x v="5"/>
    <d v="2018-01-01T00:00:00"/>
    <n v="1.1100000000000001"/>
    <n v="0.11"/>
  </r>
  <r>
    <s v="E"/>
    <s v="R"/>
    <s v="MID"/>
    <d v="2018-07-01T00:00:00"/>
    <x v="1"/>
    <d v="2018-01-01T00:00:00"/>
    <n v="25.79"/>
    <n v="-0.98"/>
  </r>
  <r>
    <s v="E"/>
    <s v="C"/>
    <s v="ON"/>
    <d v="2018-07-01T00:00:00"/>
    <x v="0"/>
    <d v="2018-05-01T00:00:00"/>
    <n v="196.76"/>
    <n v="13.97"/>
  </r>
  <r>
    <s v="E"/>
    <s v="C"/>
    <s v="OFF"/>
    <d v="2018-07-01T00:00:00"/>
    <x v="1"/>
    <d v="2018-05-01T00:00:00"/>
    <n v="2031.43"/>
    <n v="-71.099999999999994"/>
  </r>
  <r>
    <s v="E"/>
    <s v="C"/>
    <s v="OFF"/>
    <d v="2018-07-01T00:00:00"/>
    <x v="10"/>
    <d v="2018-05-01T00:00:00"/>
    <n v="1943.76"/>
    <n v="126.35"/>
  </r>
  <r>
    <s v="E"/>
    <s v="C"/>
    <s v="OFF"/>
    <d v="2018-07-01T00:00:00"/>
    <x v="11"/>
    <d v="2018-05-01T00:00:00"/>
    <n v="87.67"/>
    <n v="5.7"/>
  </r>
  <r>
    <s v="E"/>
    <s v="C"/>
    <s v="OFF"/>
    <d v="2018-07-01T00:00:00"/>
    <x v="0"/>
    <d v="2018-05-01T00:00:00"/>
    <n v="2031.43"/>
    <n v="71.099999999999994"/>
  </r>
  <r>
    <s v="E"/>
    <s v="C"/>
    <s v="MID"/>
    <d v="2018-07-01T00:00:00"/>
    <x v="1"/>
    <d v="2018-05-01T00:00:00"/>
    <n v="117.05"/>
    <n v="-6.08"/>
  </r>
  <r>
    <s v="E"/>
    <s v="C"/>
    <s v="MID"/>
    <d v="2018-07-01T00:00:00"/>
    <x v="12"/>
    <d v="2018-05-01T00:00:00"/>
    <n v="112"/>
    <n v="10.53"/>
  </r>
  <r>
    <s v="E"/>
    <s v="C"/>
    <s v="MID"/>
    <d v="2018-07-01T00:00:00"/>
    <x v="13"/>
    <d v="2018-05-01T00:00:00"/>
    <n v="5.05"/>
    <n v="0.48"/>
  </r>
  <r>
    <s v="E"/>
    <s v="C"/>
    <s v="MID"/>
    <d v="2018-07-01T00:00:00"/>
    <x v="0"/>
    <d v="2018-05-01T00:00:00"/>
    <n v="117.05"/>
    <n v="6.08"/>
  </r>
  <r>
    <s v="E"/>
    <s v="R"/>
    <s v="ON"/>
    <d v="2018-07-01T00:00:00"/>
    <x v="1"/>
    <d v="2018-05-01T00:00:00"/>
    <n v="90756.42"/>
    <n v="-6443.56"/>
  </r>
  <r>
    <s v="E"/>
    <s v="R"/>
    <s v="ON"/>
    <d v="2018-07-01T00:00:00"/>
    <x v="8"/>
    <d v="2018-05-01T00:00:00"/>
    <n v="86839.9"/>
    <n v="11462.92"/>
  </r>
  <r>
    <s v="E"/>
    <s v="R"/>
    <s v="ON"/>
    <d v="2018-07-01T00:00:00"/>
    <x v="9"/>
    <d v="2018-05-01T00:00:00"/>
    <n v="3916.52"/>
    <n v="517.1"/>
  </r>
  <r>
    <s v="E"/>
    <s v="R"/>
    <s v="ON"/>
    <d v="2018-07-01T00:00:00"/>
    <x v="0"/>
    <d v="2018-05-01T00:00:00"/>
    <n v="90756.42"/>
    <n v="6443.56"/>
  </r>
  <r>
    <s v="E"/>
    <s v="R"/>
    <s v="OFF"/>
    <d v="2018-07-01T00:00:00"/>
    <x v="1"/>
    <d v="2018-05-01T00:00:00"/>
    <n v="299210.33"/>
    <n v="-10472.459999999999"/>
  </r>
  <r>
    <s v="E"/>
    <s v="R"/>
    <s v="OFF"/>
    <d v="2018-07-01T00:00:00"/>
    <x v="10"/>
    <d v="2018-05-01T00:00:00"/>
    <n v="286298.08"/>
    <n v="18609.43"/>
  </r>
  <r>
    <s v="E"/>
    <s v="R"/>
    <s v="OFF"/>
    <d v="2018-07-01T00:00:00"/>
    <x v="11"/>
    <d v="2018-05-01T00:00:00"/>
    <n v="12912.25"/>
    <n v="839.3"/>
  </r>
  <r>
    <s v="E"/>
    <s v="R"/>
    <s v="OFF"/>
    <d v="2018-07-01T00:00:00"/>
    <x v="0"/>
    <d v="2018-05-01T00:00:00"/>
    <n v="299210.33"/>
    <n v="10472.459999999999"/>
  </r>
  <r>
    <s v="E"/>
    <s v="R"/>
    <s v="MID"/>
    <d v="2018-07-01T00:00:00"/>
    <x v="1"/>
    <d v="2018-05-01T00:00:00"/>
    <n v="93350.75"/>
    <n v="-4854.3"/>
  </r>
  <r>
    <s v="E"/>
    <s v="R"/>
    <s v="MID"/>
    <d v="2018-07-01T00:00:00"/>
    <x v="12"/>
    <d v="2018-05-01T00:00:00"/>
    <n v="89322.38"/>
    <n v="8396.44"/>
  </r>
  <r>
    <s v="E"/>
    <s v="R"/>
    <s v="MID"/>
    <d v="2018-07-01T00:00:00"/>
    <x v="13"/>
    <d v="2018-05-01T00:00:00"/>
    <n v="4028.37"/>
    <n v="378.58"/>
  </r>
  <r>
    <s v="E"/>
    <s v="R"/>
    <s v="MID"/>
    <d v="2018-07-01T00:00:00"/>
    <x v="0"/>
    <d v="2018-05-01T00:00:00"/>
    <n v="93350.75"/>
    <n v="4854.3"/>
  </r>
  <r>
    <s v="E"/>
    <s v="C"/>
    <s v="ON"/>
    <d v="2018-07-01T00:00:00"/>
    <x v="1"/>
    <d v="2018-05-01T00:00:00"/>
    <n v="196.76"/>
    <n v="-13.97"/>
  </r>
  <r>
    <s v="E"/>
    <s v="C"/>
    <s v="ON"/>
    <d v="2018-07-01T00:00:00"/>
    <x v="8"/>
    <d v="2018-05-01T00:00:00"/>
    <n v="188.26"/>
    <n v="24.85"/>
  </r>
  <r>
    <s v="E"/>
    <s v="C"/>
    <s v="ON"/>
    <d v="2018-07-01T00:00:00"/>
    <x v="9"/>
    <d v="2018-05-01T00:00:00"/>
    <n v="8.5"/>
    <n v="1.1299999999999999"/>
  </r>
  <r>
    <s v="E"/>
    <s v="R"/>
    <s v="ON"/>
    <d v="2018-07-01T00:00:00"/>
    <x v="1"/>
    <d v="2018-05-01T00:00:00"/>
    <n v="149533.07"/>
    <n v="-10616.83"/>
  </r>
  <r>
    <s v="E"/>
    <s v="R"/>
    <s v="ON"/>
    <d v="2018-07-01T00:00:00"/>
    <x v="8"/>
    <d v="2018-05-01T00:00:00"/>
    <n v="143080.22"/>
    <n v="18886.490000000002"/>
  </r>
  <r>
    <s v="E"/>
    <s v="R"/>
    <s v="ON"/>
    <d v="2018-07-01T00:00:00"/>
    <x v="9"/>
    <d v="2018-05-01T00:00:00"/>
    <n v="6452.85"/>
    <n v="851.57"/>
  </r>
  <r>
    <s v="E"/>
    <s v="R"/>
    <s v="ON"/>
    <d v="2018-07-01T00:00:00"/>
    <x v="0"/>
    <d v="2018-05-01T00:00:00"/>
    <n v="149533.07"/>
    <n v="10616.83"/>
  </r>
  <r>
    <s v="E"/>
    <s v="R"/>
    <s v="OFF"/>
    <d v="2018-07-01T00:00:00"/>
    <x v="1"/>
    <d v="2018-05-01T00:00:00"/>
    <n v="492283.16"/>
    <n v="-17230.16"/>
  </r>
  <r>
    <s v="E"/>
    <s v="R"/>
    <s v="OFF"/>
    <d v="2018-07-01T00:00:00"/>
    <x v="10"/>
    <d v="2018-05-01T00:00:00"/>
    <n v="471039.37"/>
    <n v="30617.58"/>
  </r>
  <r>
    <s v="E"/>
    <s v="R"/>
    <s v="OFF"/>
    <d v="2018-07-01T00:00:00"/>
    <x v="11"/>
    <d v="2018-05-01T00:00:00"/>
    <n v="21243.79"/>
    <n v="1381.02"/>
  </r>
  <r>
    <s v="E"/>
    <s v="R"/>
    <s v="OFF"/>
    <d v="2018-07-01T00:00:00"/>
    <x v="0"/>
    <d v="2018-05-01T00:00:00"/>
    <n v="492283.16"/>
    <n v="17230.16"/>
  </r>
  <r>
    <s v="E"/>
    <s v="R"/>
    <s v="MID"/>
    <d v="2018-07-01T00:00:00"/>
    <x v="1"/>
    <d v="2018-05-01T00:00:00"/>
    <n v="153135.96"/>
    <n v="-7962.92"/>
  </r>
  <r>
    <s v="E"/>
    <s v="R"/>
    <s v="MID"/>
    <d v="2018-07-01T00:00:00"/>
    <x v="12"/>
    <d v="2018-05-01T00:00:00"/>
    <n v="146527.57999999999"/>
    <n v="13773.56"/>
  </r>
  <r>
    <s v="E"/>
    <s v="R"/>
    <s v="MID"/>
    <d v="2018-07-01T00:00:00"/>
    <x v="13"/>
    <d v="2018-05-01T00:00:00"/>
    <n v="6608.38"/>
    <n v="621.19000000000005"/>
  </r>
  <r>
    <s v="E"/>
    <s v="R"/>
    <s v="MID"/>
    <d v="2018-07-01T00:00:00"/>
    <x v="0"/>
    <d v="2018-05-01T00:00:00"/>
    <n v="153135.96"/>
    <n v="7962.92"/>
  </r>
  <r>
    <s v="E"/>
    <s v="R"/>
    <s v="ON"/>
    <d v="2018-07-01T00:00:00"/>
    <x v="0"/>
    <d v="2018-01-01T00:00:00"/>
    <n v="453.96"/>
    <n v="24.06"/>
  </r>
  <r>
    <s v="E"/>
    <s v="R"/>
    <s v="ON"/>
    <d v="2018-07-01T00:00:00"/>
    <x v="2"/>
    <d v="2018-01-01T00:00:00"/>
    <n v="434.37"/>
    <n v="57.34"/>
  </r>
  <r>
    <s v="E"/>
    <s v="R"/>
    <s v="ON"/>
    <d v="2018-07-01T00:00:00"/>
    <x v="3"/>
    <d v="2018-01-01T00:00:00"/>
    <n v="19.59"/>
    <n v="2.58"/>
  </r>
  <r>
    <s v="E"/>
    <s v="R"/>
    <s v="ON"/>
    <d v="2018-07-01T00:00:00"/>
    <x v="1"/>
    <d v="2018-01-01T00:00:00"/>
    <n v="453.96"/>
    <n v="-24.06"/>
  </r>
  <r>
    <s v="E"/>
    <s v="R"/>
    <s v="OFF"/>
    <d v="2018-07-01T00:00:00"/>
    <x v="6"/>
    <d v="2018-01-01T00:00:00"/>
    <n v="1507.58"/>
    <n v="97.99"/>
  </r>
  <r>
    <s v="E"/>
    <s v="R"/>
    <s v="OFF"/>
    <d v="2018-07-01T00:00:00"/>
    <x v="7"/>
    <d v="2018-01-01T00:00:00"/>
    <n v="67.989999999999995"/>
    <n v="4.42"/>
  </r>
  <r>
    <s v="E"/>
    <s v="R"/>
    <s v="OFF"/>
    <d v="2018-07-01T00:00:00"/>
    <x v="1"/>
    <d v="2018-01-01T00:00:00"/>
    <n v="1575.57"/>
    <n v="-40.96"/>
  </r>
  <r>
    <s v="E"/>
    <s v="R"/>
    <s v="OFF"/>
    <d v="2018-07-01T00:00:00"/>
    <x v="0"/>
    <d v="2018-01-01T00:00:00"/>
    <n v="1575.57"/>
    <n v="40.96"/>
  </r>
  <r>
    <s v="E"/>
    <s v="R"/>
    <s v="MID"/>
    <d v="2018-07-01T00:00:00"/>
    <x v="0"/>
    <d v="2018-01-01T00:00:00"/>
    <n v="470.58"/>
    <n v="17.88"/>
  </r>
  <r>
    <s v="E"/>
    <s v="R"/>
    <s v="MID"/>
    <d v="2018-07-01T00:00:00"/>
    <x v="4"/>
    <d v="2018-01-01T00:00:00"/>
    <n v="450.27"/>
    <n v="42.77"/>
  </r>
  <r>
    <s v="E"/>
    <s v="R"/>
    <s v="MID"/>
    <d v="2018-07-01T00:00:00"/>
    <x v="5"/>
    <d v="2018-01-01T00:00:00"/>
    <n v="20.309999999999999"/>
    <n v="1.92"/>
  </r>
  <r>
    <s v="E"/>
    <s v="R"/>
    <s v="MID"/>
    <d v="2018-07-01T00:00:00"/>
    <x v="1"/>
    <d v="2018-01-01T00:00:00"/>
    <n v="470.58"/>
    <n v="-17.88"/>
  </r>
  <r>
    <s v="E"/>
    <s v="R"/>
    <s v="ON"/>
    <d v="2018-07-01T00:00:00"/>
    <x v="1"/>
    <d v="2018-05-01T00:00:00"/>
    <n v="47197.09"/>
    <n v="-3351.1"/>
  </r>
  <r>
    <s v="E"/>
    <s v="R"/>
    <s v="ON"/>
    <d v="2018-07-01T00:00:00"/>
    <x v="8"/>
    <d v="2018-05-01T00:00:00"/>
    <n v="45160.35"/>
    <n v="5961.27"/>
  </r>
  <r>
    <s v="E"/>
    <s v="R"/>
    <s v="ON"/>
    <d v="2018-07-01T00:00:00"/>
    <x v="9"/>
    <d v="2018-05-01T00:00:00"/>
    <n v="2036.74"/>
    <n v="268.77"/>
  </r>
  <r>
    <s v="E"/>
    <s v="R"/>
    <s v="ON"/>
    <d v="2018-07-01T00:00:00"/>
    <x v="0"/>
    <d v="2018-05-01T00:00:00"/>
    <n v="47197.09"/>
    <n v="3351.1"/>
  </r>
  <r>
    <s v="E"/>
    <s v="R"/>
    <s v="OFF"/>
    <d v="2018-07-01T00:00:00"/>
    <x v="1"/>
    <d v="2018-05-01T00:00:00"/>
    <n v="174813.72"/>
    <n v="-6118.52"/>
  </r>
  <r>
    <s v="E"/>
    <s v="R"/>
    <s v="OFF"/>
    <d v="2018-07-01T00:00:00"/>
    <x v="10"/>
    <d v="2018-05-01T00:00:00"/>
    <n v="167269.9"/>
    <n v="10872.49"/>
  </r>
  <r>
    <s v="E"/>
    <s v="R"/>
    <s v="OFF"/>
    <d v="2018-07-01T00:00:00"/>
    <x v="11"/>
    <d v="2018-05-01T00:00:00"/>
    <n v="7543.82"/>
    <n v="490.48"/>
  </r>
  <r>
    <s v="E"/>
    <s v="R"/>
    <s v="OFF"/>
    <d v="2018-07-01T00:00:00"/>
    <x v="0"/>
    <d v="2018-05-01T00:00:00"/>
    <n v="174813.72"/>
    <n v="6118.52"/>
  </r>
  <r>
    <s v="E"/>
    <s v="R"/>
    <s v="MID"/>
    <d v="2018-07-01T00:00:00"/>
    <x v="1"/>
    <d v="2018-05-01T00:00:00"/>
    <n v="47955.96"/>
    <n v="-2493.7199999999998"/>
  </r>
  <r>
    <s v="E"/>
    <s v="R"/>
    <s v="MID"/>
    <d v="2018-07-01T00:00:00"/>
    <x v="12"/>
    <d v="2018-05-01T00:00:00"/>
    <n v="45886.52"/>
    <n v="4313.28"/>
  </r>
  <r>
    <s v="E"/>
    <s v="R"/>
    <s v="MID"/>
    <d v="2018-07-01T00:00:00"/>
    <x v="13"/>
    <d v="2018-05-01T00:00:00"/>
    <n v="2069.44"/>
    <n v="194.46"/>
  </r>
  <r>
    <s v="E"/>
    <s v="R"/>
    <s v="MID"/>
    <d v="2018-07-01T00:00:00"/>
    <x v="0"/>
    <d v="2018-05-01T00:00:00"/>
    <n v="47955.96"/>
    <n v="2493.7199999999998"/>
  </r>
  <r>
    <s v="E"/>
    <s v="C"/>
    <s v="ON"/>
    <d v="2018-07-01T00:00:00"/>
    <x v="1"/>
    <d v="2018-05-01T00:00:00"/>
    <n v="6033.87"/>
    <n v="-428.39"/>
  </r>
  <r>
    <s v="E"/>
    <s v="C"/>
    <s v="ON"/>
    <d v="2018-07-01T00:00:00"/>
    <x v="8"/>
    <d v="2018-05-01T00:00:00"/>
    <n v="5773.48"/>
    <n v="762.09"/>
  </r>
  <r>
    <s v="E"/>
    <s v="C"/>
    <s v="ON"/>
    <d v="2018-07-01T00:00:00"/>
    <x v="9"/>
    <d v="2018-05-01T00:00:00"/>
    <n v="260.39"/>
    <n v="34.380000000000003"/>
  </r>
  <r>
    <s v="E"/>
    <s v="C"/>
    <s v="ON"/>
    <d v="2018-07-01T00:00:00"/>
    <x v="0"/>
    <d v="2018-05-01T00:00:00"/>
    <n v="6033.87"/>
    <n v="428.39"/>
  </r>
  <r>
    <s v="E"/>
    <s v="C"/>
    <s v="OFF"/>
    <d v="2018-07-01T00:00:00"/>
    <x v="1"/>
    <d v="2018-05-01T00:00:00"/>
    <n v="18160.64"/>
    <n v="-635.6"/>
  </r>
  <r>
    <s v="E"/>
    <s v="C"/>
    <s v="OFF"/>
    <d v="2018-06-01T00:00:00"/>
    <x v="10"/>
    <d v="2018-05-01T00:00:00"/>
    <n v="5864.81"/>
    <n v="381.23"/>
  </r>
  <r>
    <s v="E"/>
    <s v="C"/>
    <s v="OFF"/>
    <d v="2018-06-01T00:00:00"/>
    <x v="11"/>
    <d v="2018-05-01T00:00:00"/>
    <n v="264.51"/>
    <n v="17.2"/>
  </r>
  <r>
    <s v="E"/>
    <s v="C"/>
    <s v="OFF"/>
    <d v="2018-06-01T00:00:00"/>
    <x v="0"/>
    <d v="2018-05-01T00:00:00"/>
    <n v="6129.32"/>
    <n v="214.53"/>
  </r>
  <r>
    <s v="E"/>
    <s v="C"/>
    <s v="MID"/>
    <d v="2018-06-01T00:00:00"/>
    <x v="0"/>
    <d v="2018-05-01T00:00:00"/>
    <n v="1912.73"/>
    <n v="99.44"/>
  </r>
  <r>
    <s v="E"/>
    <s v="C"/>
    <s v="MID"/>
    <d v="2018-06-01T00:00:00"/>
    <x v="1"/>
    <d v="2018-05-01T00:00:00"/>
    <n v="1912.73"/>
    <n v="-99.44"/>
  </r>
  <r>
    <s v="E"/>
    <s v="C"/>
    <s v="MID"/>
    <d v="2018-06-01T00:00:00"/>
    <x v="12"/>
    <d v="2018-05-01T00:00:00"/>
    <n v="1830.19"/>
    <n v="172.02"/>
  </r>
  <r>
    <s v="E"/>
    <s v="C"/>
    <s v="MID"/>
    <d v="2018-06-01T00:00:00"/>
    <x v="13"/>
    <d v="2018-05-01T00:00:00"/>
    <n v="82.54"/>
    <n v="7.75"/>
  </r>
  <r>
    <s v="E"/>
    <s v="C"/>
    <s v="ON"/>
    <d v="2018-05-01T00:00:00"/>
    <x v="1"/>
    <d v="2018-01-01T00:00:00"/>
    <n v="32838.300000000003"/>
    <n v="-1740.46"/>
  </r>
  <r>
    <s v="E"/>
    <s v="C"/>
    <s v="ON"/>
    <d v="2018-05-01T00:00:00"/>
    <x v="2"/>
    <d v="2018-01-01T00:00:00"/>
    <n v="31421.22"/>
    <n v="4147.62"/>
  </r>
  <r>
    <s v="E"/>
    <s v="C"/>
    <s v="ON"/>
    <d v="2018-05-01T00:00:00"/>
    <x v="3"/>
    <d v="2018-01-01T00:00:00"/>
    <n v="1417.08"/>
    <n v="187.09"/>
  </r>
  <r>
    <s v="E"/>
    <s v="C"/>
    <s v="ON"/>
    <d v="2018-05-01T00:00:00"/>
    <x v="0"/>
    <d v="2018-01-01T00:00:00"/>
    <n v="32838.300000000003"/>
    <n v="1740.46"/>
  </r>
  <r>
    <s v="E"/>
    <s v="C"/>
    <s v="OFF"/>
    <d v="2018-05-01T00:00:00"/>
    <x v="1"/>
    <d v="2018-01-01T00:00:00"/>
    <n v="88213.49"/>
    <n v="-2293.5500000000002"/>
  </r>
  <r>
    <s v="E"/>
    <s v="C"/>
    <s v="OFF"/>
    <d v="2018-05-01T00:00:00"/>
    <x v="6"/>
    <d v="2018-01-01T00:00:00"/>
    <n v="84406.74"/>
    <n v="5486.44"/>
  </r>
  <r>
    <s v="E"/>
    <s v="C"/>
    <s v="OFF"/>
    <d v="2018-05-01T00:00:00"/>
    <x v="7"/>
    <d v="2018-01-01T00:00:00"/>
    <n v="3806.75"/>
    <n v="247.43"/>
  </r>
  <r>
    <s v="E"/>
    <s v="C"/>
    <s v="OFF"/>
    <d v="2018-05-01T00:00:00"/>
    <x v="0"/>
    <d v="2018-01-01T00:00:00"/>
    <n v="88213.49"/>
    <n v="2293.5500000000002"/>
  </r>
  <r>
    <s v="E"/>
    <s v="C"/>
    <s v="MID"/>
    <d v="2018-05-01T00:00:00"/>
    <x v="1"/>
    <d v="2018-01-01T00:00:00"/>
    <n v="36083.11"/>
    <n v="-1371.17"/>
  </r>
  <r>
    <s v="E"/>
    <s v="C"/>
    <s v="MID"/>
    <d v="2018-05-01T00:00:00"/>
    <x v="4"/>
    <d v="2018-01-01T00:00:00"/>
    <n v="34525.949999999997"/>
    <n v="3279.94"/>
  </r>
  <r>
    <s v="E"/>
    <s v="C"/>
    <s v="MID"/>
    <d v="2018-05-01T00:00:00"/>
    <x v="5"/>
    <d v="2018-01-01T00:00:00"/>
    <n v="1557.16"/>
    <n v="147.9"/>
  </r>
  <r>
    <s v="E"/>
    <s v="C"/>
    <s v="MID"/>
    <d v="2018-05-01T00:00:00"/>
    <x v="0"/>
    <d v="2018-01-01T00:00:00"/>
    <n v="36083.11"/>
    <n v="1371.17"/>
  </r>
  <r>
    <s v="E"/>
    <s v="C"/>
    <s v="ON"/>
    <d v="2018-05-01T00:00:00"/>
    <x v="1"/>
    <d v="2018-01-01T00:00:00"/>
    <n v="16526.96"/>
    <n v="-875.88"/>
  </r>
  <r>
    <s v="E"/>
    <s v="C"/>
    <s v="ON"/>
    <d v="2018-05-01T00:00:00"/>
    <x v="2"/>
    <d v="2018-01-01T00:00:00"/>
    <n v="15813.77"/>
    <n v="2087.41"/>
  </r>
  <r>
    <s v="E"/>
    <s v="C"/>
    <s v="ON"/>
    <d v="2018-05-01T00:00:00"/>
    <x v="3"/>
    <d v="2018-01-01T00:00:00"/>
    <n v="713.19"/>
    <n v="94.14"/>
  </r>
  <r>
    <s v="E"/>
    <s v="C"/>
    <s v="ON"/>
    <d v="2018-05-01T00:00:00"/>
    <x v="0"/>
    <d v="2018-01-01T00:00:00"/>
    <n v="16526.96"/>
    <n v="875.88"/>
  </r>
  <r>
    <s v="E"/>
    <s v="C"/>
    <s v="OFF"/>
    <d v="2018-05-01T00:00:00"/>
    <x v="1"/>
    <d v="2018-01-01T00:00:00"/>
    <n v="49600.92"/>
    <n v="-1289.6099999999999"/>
  </r>
  <r>
    <s v="E"/>
    <s v="C"/>
    <s v="OFF"/>
    <d v="2018-05-01T00:00:00"/>
    <x v="6"/>
    <d v="2018-01-01T00:00:00"/>
    <n v="47460.45"/>
    <n v="3084.99"/>
  </r>
  <r>
    <s v="E"/>
    <s v="C"/>
    <s v="OFF"/>
    <d v="2018-05-01T00:00:00"/>
    <x v="7"/>
    <d v="2018-01-01T00:00:00"/>
    <n v="2140.4699999999998"/>
    <n v="139.16"/>
  </r>
  <r>
    <s v="E"/>
    <s v="C"/>
    <s v="OFF"/>
    <d v="2018-05-01T00:00:00"/>
    <x v="0"/>
    <d v="2018-01-01T00:00:00"/>
    <n v="49600.92"/>
    <n v="1289.6099999999999"/>
  </r>
  <r>
    <s v="E"/>
    <s v="C"/>
    <s v="MID"/>
    <d v="2018-05-01T00:00:00"/>
    <x v="1"/>
    <d v="2018-01-01T00:00:00"/>
    <n v="17078.88"/>
    <n v="-648.98"/>
  </r>
  <r>
    <s v="E"/>
    <s v="C"/>
    <s v="MID"/>
    <d v="2018-05-01T00:00:00"/>
    <x v="4"/>
    <d v="2018-01-01T00:00:00"/>
    <n v="16341.88"/>
    <n v="1552.5"/>
  </r>
  <r>
    <s v="E"/>
    <s v="C"/>
    <s v="MID"/>
    <d v="2018-05-01T00:00:00"/>
    <x v="5"/>
    <d v="2018-01-01T00:00:00"/>
    <n v="737"/>
    <n v="70.02"/>
  </r>
  <r>
    <s v="E"/>
    <s v="C"/>
    <s v="MID"/>
    <d v="2018-05-01T00:00:00"/>
    <x v="0"/>
    <d v="2018-01-01T00:00:00"/>
    <n v="17078.88"/>
    <n v="648.98"/>
  </r>
  <r>
    <s v="E"/>
    <s v="R"/>
    <s v="ON"/>
    <d v="2018-05-01T00:00:00"/>
    <x v="1"/>
    <d v="2018-01-01T00:00:00"/>
    <n v="25565.72"/>
    <n v="-1355.05"/>
  </r>
  <r>
    <s v="E"/>
    <s v="R"/>
    <s v="ON"/>
    <d v="2018-05-01T00:00:00"/>
    <x v="2"/>
    <d v="2018-01-01T00:00:00"/>
    <n v="24462.42"/>
    <n v="3229.03"/>
  </r>
  <r>
    <s v="E"/>
    <s v="R"/>
    <s v="ON"/>
    <d v="2018-05-01T00:00:00"/>
    <x v="3"/>
    <d v="2018-01-01T00:00:00"/>
    <n v="1103.3"/>
    <n v="145.68"/>
  </r>
  <r>
    <s v="E"/>
    <s v="R"/>
    <s v="ON"/>
    <d v="2018-05-01T00:00:00"/>
    <x v="0"/>
    <d v="2018-01-01T00:00:00"/>
    <n v="25565.72"/>
    <n v="1355.05"/>
  </r>
  <r>
    <s v="E"/>
    <s v="R"/>
    <s v="OFF"/>
    <d v="2018-05-01T00:00:00"/>
    <x v="1"/>
    <d v="2018-01-01T00:00:00"/>
    <n v="85694.28"/>
    <n v="-2228.0300000000002"/>
  </r>
  <r>
    <s v="E"/>
    <s v="R"/>
    <s v="OFF"/>
    <d v="2018-05-01T00:00:00"/>
    <x v="6"/>
    <d v="2018-01-01T00:00:00"/>
    <n v="81996.25"/>
    <n v="5329.8"/>
  </r>
  <r>
    <s v="E"/>
    <s v="R"/>
    <s v="OFF"/>
    <d v="2018-05-01T00:00:00"/>
    <x v="7"/>
    <d v="2018-01-01T00:00:00"/>
    <n v="3698.03"/>
    <n v="240.47"/>
  </r>
  <r>
    <s v="E"/>
    <s v="R"/>
    <s v="OFF"/>
    <d v="2018-05-01T00:00:00"/>
    <x v="0"/>
    <d v="2018-01-01T00:00:00"/>
    <n v="85694.28"/>
    <n v="2228.0300000000002"/>
  </r>
  <r>
    <s v="E"/>
    <s v="R"/>
    <s v="MID"/>
    <d v="2018-05-01T00:00:00"/>
    <x v="1"/>
    <d v="2018-01-01T00:00:00"/>
    <n v="22520.84"/>
    <n v="-855.72"/>
  </r>
  <r>
    <s v="E"/>
    <s v="R"/>
    <s v="MID"/>
    <d v="2018-05-01T00:00:00"/>
    <x v="4"/>
    <d v="2018-01-01T00:00:00"/>
    <n v="21548.959999999999"/>
    <n v="2047.21"/>
  </r>
  <r>
    <s v="E"/>
    <s v="R"/>
    <s v="MID"/>
    <d v="2018-05-01T00:00:00"/>
    <x v="5"/>
    <d v="2018-01-01T00:00:00"/>
    <n v="971.88"/>
    <n v="92.39"/>
  </r>
  <r>
    <s v="E"/>
    <s v="R"/>
    <s v="MID"/>
    <d v="2018-05-01T00:00:00"/>
    <x v="0"/>
    <d v="2018-01-01T00:00:00"/>
    <n v="22520.84"/>
    <n v="855.72"/>
  </r>
  <r>
    <s v="E"/>
    <s v="R"/>
    <s v="ON"/>
    <d v="2018-05-01T00:00:00"/>
    <x v="1"/>
    <d v="2018-01-01T00:00:00"/>
    <n v="0"/>
    <n v="0"/>
  </r>
  <r>
    <s v="E"/>
    <s v="R"/>
    <s v="ON"/>
    <d v="2018-05-01T00:00:00"/>
    <x v="2"/>
    <d v="2018-01-01T00:00:00"/>
    <n v="0"/>
    <n v="0"/>
  </r>
  <r>
    <s v="E"/>
    <s v="R"/>
    <s v="ON"/>
    <d v="2018-05-01T00:00:00"/>
    <x v="3"/>
    <d v="2018-01-01T00:00:00"/>
    <n v="0"/>
    <n v="0"/>
  </r>
  <r>
    <s v="E"/>
    <s v="R"/>
    <s v="ON"/>
    <d v="2018-05-01T00:00:00"/>
    <x v="0"/>
    <d v="2018-01-01T00:00:00"/>
    <n v="0"/>
    <n v="0"/>
  </r>
  <r>
    <s v="E"/>
    <s v="R"/>
    <s v="OFF"/>
    <d v="2018-05-01T00:00:00"/>
    <x v="1"/>
    <d v="2018-01-01T00:00:00"/>
    <n v="0"/>
    <n v="0"/>
  </r>
  <r>
    <s v="E"/>
    <s v="R"/>
    <s v="OFF"/>
    <d v="2018-05-01T00:00:00"/>
    <x v="6"/>
    <d v="2018-01-01T00:00:00"/>
    <n v="0"/>
    <n v="0"/>
  </r>
  <r>
    <s v="E"/>
    <s v="R"/>
    <s v="OFF"/>
    <d v="2018-05-01T00:00:00"/>
    <x v="7"/>
    <d v="2018-01-01T00:00:00"/>
    <n v="0"/>
    <n v="0"/>
  </r>
  <r>
    <s v="E"/>
    <s v="R"/>
    <s v="OFF"/>
    <d v="2018-05-01T00:00:00"/>
    <x v="0"/>
    <d v="2018-01-01T00:00:00"/>
    <n v="0"/>
    <n v="0"/>
  </r>
  <r>
    <s v="E"/>
    <s v="R"/>
    <s v="MID"/>
    <d v="2018-05-01T00:00:00"/>
    <x v="1"/>
    <d v="2018-01-01T00:00:00"/>
    <n v="0"/>
    <n v="0"/>
  </r>
  <r>
    <s v="E"/>
    <s v="R"/>
    <s v="MID"/>
    <d v="2018-05-01T00:00:00"/>
    <x v="4"/>
    <d v="2018-01-01T00:00:00"/>
    <n v="0"/>
    <n v="0"/>
  </r>
  <r>
    <s v="E"/>
    <s v="R"/>
    <s v="MID"/>
    <d v="2018-05-01T00:00:00"/>
    <x v="5"/>
    <d v="2018-01-01T00:00:00"/>
    <n v="0"/>
    <n v="0"/>
  </r>
  <r>
    <s v="E"/>
    <s v="R"/>
    <s v="MID"/>
    <d v="2018-05-01T00:00:00"/>
    <x v="0"/>
    <d v="2018-01-01T00:00:00"/>
    <n v="0"/>
    <n v="0"/>
  </r>
  <r>
    <s v="E"/>
    <s v="R"/>
    <s v="ON"/>
    <d v="2018-05-01T00:00:00"/>
    <x v="1"/>
    <d v="2018-01-01T00:00:00"/>
    <n v="60.69"/>
    <n v="-3.22"/>
  </r>
  <r>
    <s v="E"/>
    <s v="R"/>
    <s v="ON"/>
    <d v="2018-05-01T00:00:00"/>
    <x v="2"/>
    <d v="2018-01-01T00:00:00"/>
    <n v="58.07"/>
    <n v="7.67"/>
  </r>
  <r>
    <s v="E"/>
    <s v="R"/>
    <s v="ON"/>
    <d v="2018-05-01T00:00:00"/>
    <x v="3"/>
    <d v="2018-01-01T00:00:00"/>
    <n v="2.62"/>
    <n v="0.35"/>
  </r>
  <r>
    <s v="E"/>
    <s v="R"/>
    <s v="ON"/>
    <d v="2018-05-01T00:00:00"/>
    <x v="0"/>
    <d v="2018-01-01T00:00:00"/>
    <n v="60.69"/>
    <n v="3.22"/>
  </r>
  <r>
    <s v="E"/>
    <s v="R"/>
    <s v="OFF"/>
    <d v="2018-05-01T00:00:00"/>
    <x v="1"/>
    <d v="2018-01-01T00:00:00"/>
    <n v="201.43"/>
    <n v="-5.24"/>
  </r>
  <r>
    <s v="E"/>
    <s v="R"/>
    <s v="OFF"/>
    <d v="2018-05-01T00:00:00"/>
    <x v="6"/>
    <d v="2018-01-01T00:00:00"/>
    <n v="192.74"/>
    <n v="12.53"/>
  </r>
  <r>
    <s v="E"/>
    <s v="R"/>
    <s v="OFF"/>
    <d v="2018-05-01T00:00:00"/>
    <x v="7"/>
    <d v="2018-01-01T00:00:00"/>
    <n v="8.69"/>
    <n v="0.56000000000000005"/>
  </r>
  <r>
    <s v="E"/>
    <s v="R"/>
    <s v="OFF"/>
    <d v="2018-05-01T00:00:00"/>
    <x v="0"/>
    <d v="2018-01-01T00:00:00"/>
    <n v="201.43"/>
    <n v="5.24"/>
  </r>
  <r>
    <s v="E"/>
    <s v="R"/>
    <s v="MID"/>
    <d v="2018-05-01T00:00:00"/>
    <x v="1"/>
    <d v="2018-01-01T00:00:00"/>
    <n v="56.63"/>
    <n v="-2.15"/>
  </r>
  <r>
    <s v="E"/>
    <s v="R"/>
    <s v="ON"/>
    <d v="2018-05-01T00:00:00"/>
    <x v="1"/>
    <d v="2018-01-01T00:00:00"/>
    <n v="26.8"/>
    <n v="-1.42"/>
  </r>
  <r>
    <s v="E"/>
    <s v="R"/>
    <s v="ON"/>
    <d v="2018-05-01T00:00:00"/>
    <x v="2"/>
    <d v="2018-01-01T00:00:00"/>
    <n v="25.64"/>
    <n v="3.38"/>
  </r>
  <r>
    <s v="E"/>
    <s v="R"/>
    <s v="ON"/>
    <d v="2018-05-01T00:00:00"/>
    <x v="3"/>
    <d v="2018-01-01T00:00:00"/>
    <n v="1.1599999999999999"/>
    <n v="0.15"/>
  </r>
  <r>
    <s v="E"/>
    <s v="R"/>
    <s v="ON"/>
    <d v="2018-05-01T00:00:00"/>
    <x v="0"/>
    <d v="2018-01-01T00:00:00"/>
    <n v="26.8"/>
    <n v="1.42"/>
  </r>
  <r>
    <s v="E"/>
    <s v="R"/>
    <s v="OFF"/>
    <d v="2018-05-01T00:00:00"/>
    <x v="1"/>
    <d v="2018-01-01T00:00:00"/>
    <n v="93.46"/>
    <n v="-2.4300000000000002"/>
  </r>
  <r>
    <s v="E"/>
    <s v="R"/>
    <s v="OFF"/>
    <d v="2018-05-01T00:00:00"/>
    <x v="6"/>
    <d v="2018-01-01T00:00:00"/>
    <n v="89.43"/>
    <n v="5.81"/>
  </r>
  <r>
    <s v="E"/>
    <s v="R"/>
    <s v="OFF"/>
    <d v="2018-05-01T00:00:00"/>
    <x v="7"/>
    <d v="2018-01-01T00:00:00"/>
    <n v="4.03"/>
    <n v="0.26"/>
  </r>
  <r>
    <s v="E"/>
    <s v="R"/>
    <s v="OFF"/>
    <d v="2018-05-01T00:00:00"/>
    <x v="0"/>
    <d v="2018-01-01T00:00:00"/>
    <n v="93.46"/>
    <n v="2.4300000000000002"/>
  </r>
  <r>
    <s v="E"/>
    <s v="R"/>
    <s v="MID"/>
    <d v="2018-05-01T00:00:00"/>
    <x v="1"/>
    <d v="2018-01-01T00:00:00"/>
    <n v="26.04"/>
    <n v="-0.99"/>
  </r>
  <r>
    <s v="E"/>
    <s v="R"/>
    <s v="MID"/>
    <d v="2018-05-01T00:00:00"/>
    <x v="4"/>
    <d v="2018-01-01T00:00:00"/>
    <n v="24.92"/>
    <n v="2.37"/>
  </r>
  <r>
    <s v="E"/>
    <s v="R"/>
    <s v="MID"/>
    <d v="2018-05-01T00:00:00"/>
    <x v="5"/>
    <d v="2018-01-01T00:00:00"/>
    <n v="1.1200000000000001"/>
    <n v="0.11"/>
  </r>
  <r>
    <s v="E"/>
    <s v="R"/>
    <s v="MID"/>
    <d v="2018-05-01T00:00:00"/>
    <x v="0"/>
    <d v="2018-01-01T00:00:00"/>
    <n v="26.04"/>
    <n v="0.99"/>
  </r>
  <r>
    <s v="E"/>
    <s v="R"/>
    <s v="MID"/>
    <d v="2018-05-01T00:00:00"/>
    <x v="4"/>
    <d v="2018-01-01T00:00:00"/>
    <n v="54.19"/>
    <n v="5.15"/>
  </r>
  <r>
    <s v="E"/>
    <s v="R"/>
    <s v="MID"/>
    <d v="2018-05-01T00:00:00"/>
    <x v="5"/>
    <d v="2018-01-01T00:00:00"/>
    <n v="2.44"/>
    <n v="0.23"/>
  </r>
  <r>
    <s v="E"/>
    <s v="R"/>
    <s v="MID"/>
    <d v="2018-05-01T00:00:00"/>
    <x v="0"/>
    <d v="2018-01-01T00:00:00"/>
    <n v="56.63"/>
    <n v="2.15"/>
  </r>
  <r>
    <s v="E"/>
    <s v="R"/>
    <s v="ON"/>
    <d v="2018-05-01T00:00:00"/>
    <x v="2"/>
    <d v="2018-01-01T00:00:00"/>
    <n v="32268.37"/>
    <n v="4259.33"/>
  </r>
  <r>
    <s v="E"/>
    <s v="R"/>
    <s v="OFF"/>
    <d v="2018-05-01T00:00:00"/>
    <x v="1"/>
    <d v="2018-01-01T00:00:00"/>
    <n v="126567.69"/>
    <n v="-3290.69"/>
  </r>
  <r>
    <s v="E"/>
    <s v="R"/>
    <s v="OFF"/>
    <d v="2018-05-01T00:00:00"/>
    <x v="6"/>
    <d v="2018-01-01T00:00:00"/>
    <n v="121105.74"/>
    <n v="7871.83"/>
  </r>
  <r>
    <s v="E"/>
    <s v="R"/>
    <s v="OFF"/>
    <d v="2018-05-01T00:00:00"/>
    <x v="7"/>
    <d v="2018-01-01T00:00:00"/>
    <n v="5461.95"/>
    <n v="355.12"/>
  </r>
  <r>
    <s v="E"/>
    <s v="R"/>
    <s v="OFF"/>
    <d v="2018-05-01T00:00:00"/>
    <x v="0"/>
    <d v="2018-01-01T00:00:00"/>
    <n v="126567.69"/>
    <n v="3290.69"/>
  </r>
  <r>
    <s v="E"/>
    <s v="R"/>
    <s v="MID"/>
    <d v="2018-05-01T00:00:00"/>
    <x v="1"/>
    <d v="2018-01-01T00:00:00"/>
    <n v="30704.57"/>
    <n v="-1166.79"/>
  </r>
  <r>
    <s v="E"/>
    <s v="R"/>
    <s v="MID"/>
    <d v="2018-05-01T00:00:00"/>
    <x v="4"/>
    <d v="2018-01-01T00:00:00"/>
    <n v="29379.48"/>
    <n v="2791.09"/>
  </r>
  <r>
    <s v="E"/>
    <s v="R"/>
    <s v="MID"/>
    <d v="2018-05-01T00:00:00"/>
    <x v="5"/>
    <d v="2018-01-01T00:00:00"/>
    <n v="1325.09"/>
    <n v="125.96"/>
  </r>
  <r>
    <s v="E"/>
    <s v="R"/>
    <s v="MID"/>
    <d v="2018-05-01T00:00:00"/>
    <x v="0"/>
    <d v="2018-01-01T00:00:00"/>
    <n v="30704.57"/>
    <n v="1166.79"/>
  </r>
  <r>
    <s v="E"/>
    <s v="R"/>
    <s v="ON"/>
    <d v="2018-08-01T00:00:00"/>
    <x v="8"/>
    <d v="2018-05-01T00:00:00"/>
    <n v="117198.39"/>
    <n v="15470.27"/>
  </r>
  <r>
    <s v="E"/>
    <s v="R"/>
    <s v="ON"/>
    <d v="2018-08-01T00:00:00"/>
    <x v="9"/>
    <d v="2018-05-01T00:00:00"/>
    <n v="5285.76"/>
    <n v="697.78"/>
  </r>
  <r>
    <s v="E"/>
    <s v="R"/>
    <s v="ON"/>
    <d v="2018-08-01T00:00:00"/>
    <x v="0"/>
    <d v="2018-05-01T00:00:00"/>
    <n v="122484.15"/>
    <n v="8696.4699999999993"/>
  </r>
  <r>
    <s v="E"/>
    <s v="R"/>
    <s v="OFF"/>
    <d v="2018-08-01T00:00:00"/>
    <x v="1"/>
    <d v="2018-05-01T00:00:00"/>
    <n v="422048.07"/>
    <n v="-14771.67"/>
  </r>
  <r>
    <s v="E"/>
    <s v="R"/>
    <s v="OFF"/>
    <d v="2018-08-01T00:00:00"/>
    <x v="10"/>
    <d v="2018-05-01T00:00:00"/>
    <n v="403835.05"/>
    <n v="26249.25"/>
  </r>
  <r>
    <s v="E"/>
    <s v="R"/>
    <s v="OFF"/>
    <d v="2018-08-01T00:00:00"/>
    <x v="11"/>
    <d v="2018-05-01T00:00:00"/>
    <n v="18213.02"/>
    <n v="1183.8499999999999"/>
  </r>
  <r>
    <s v="E"/>
    <s v="R"/>
    <s v="OFF"/>
    <d v="2018-08-01T00:00:00"/>
    <x v="0"/>
    <d v="2018-05-01T00:00:00"/>
    <n v="422048.07"/>
    <n v="14771.67"/>
  </r>
  <r>
    <s v="E"/>
    <s v="R"/>
    <s v="MID"/>
    <d v="2018-08-01T00:00:00"/>
    <x v="1"/>
    <d v="2018-05-01T00:00:00"/>
    <n v="110127.39"/>
    <n v="-5726.74"/>
  </r>
  <r>
    <s v="E"/>
    <s v="R"/>
    <s v="MID"/>
    <d v="2018-08-01T00:00:00"/>
    <x v="12"/>
    <d v="2018-05-01T00:00:00"/>
    <n v="105374.95"/>
    <n v="9905.3799999999992"/>
  </r>
  <r>
    <s v="E"/>
    <s v="R"/>
    <s v="MID"/>
    <d v="2018-08-01T00:00:00"/>
    <x v="13"/>
    <d v="2018-05-01T00:00:00"/>
    <n v="4752.4399999999996"/>
    <n v="446.98"/>
  </r>
  <r>
    <s v="E"/>
    <s v="R"/>
    <s v="MID"/>
    <d v="2018-08-01T00:00:00"/>
    <x v="0"/>
    <d v="2018-05-01T00:00:00"/>
    <n v="110127.39"/>
    <n v="5726.74"/>
  </r>
  <r>
    <s v="E"/>
    <s v="R"/>
    <s v="ON"/>
    <d v="2018-08-01T00:00:00"/>
    <x v="1"/>
    <d v="2018-05-01T00:00:00"/>
    <n v="171961.3"/>
    <n v="-12209.44"/>
  </r>
  <r>
    <s v="E"/>
    <s v="R"/>
    <s v="ON"/>
    <d v="2018-08-01T00:00:00"/>
    <x v="8"/>
    <d v="2018-05-01T00:00:00"/>
    <n v="164540.60999999999"/>
    <n v="21719.43"/>
  </r>
  <r>
    <s v="E"/>
    <s v="R"/>
    <s v="ON"/>
    <d v="2018-08-01T00:00:00"/>
    <x v="9"/>
    <d v="2018-05-01T00:00:00"/>
    <n v="7420.69"/>
    <n v="979.62"/>
  </r>
  <r>
    <s v="E"/>
    <s v="R"/>
    <s v="ON"/>
    <d v="2018-08-01T00:00:00"/>
    <x v="0"/>
    <d v="2018-05-01T00:00:00"/>
    <n v="171961.3"/>
    <n v="12209.44"/>
  </r>
  <r>
    <s v="E"/>
    <s v="R"/>
    <s v="OFF"/>
    <d v="2018-08-01T00:00:00"/>
    <x v="1"/>
    <d v="2018-05-01T00:00:00"/>
    <n v="603707.71"/>
    <n v="-21129.77"/>
  </r>
  <r>
    <s v="E"/>
    <s v="R"/>
    <s v="OFF"/>
    <d v="2018-08-01T00:00:00"/>
    <x v="10"/>
    <d v="2018-05-01T00:00:00"/>
    <n v="577655.37"/>
    <n v="37547.54"/>
  </r>
  <r>
    <s v="E"/>
    <s v="R"/>
    <s v="OFF"/>
    <d v="2018-08-01T00:00:00"/>
    <x v="11"/>
    <d v="2018-05-01T00:00:00"/>
    <n v="26052.34"/>
    <n v="1693.57"/>
  </r>
  <r>
    <s v="E"/>
    <s v="R"/>
    <s v="OFF"/>
    <d v="2018-08-01T00:00:00"/>
    <x v="0"/>
    <d v="2018-05-01T00:00:00"/>
    <n v="603707.71"/>
    <n v="21129.77"/>
  </r>
  <r>
    <s v="E"/>
    <s v="R"/>
    <s v="MID"/>
    <d v="2018-08-01T00:00:00"/>
    <x v="1"/>
    <d v="2018-05-01T00:00:00"/>
    <n v="148796.82999999999"/>
    <n v="-7737.54"/>
  </r>
  <r>
    <s v="E"/>
    <s v="R"/>
    <s v="MID"/>
    <d v="2018-08-01T00:00:00"/>
    <x v="12"/>
    <d v="2018-05-01T00:00:00"/>
    <n v="142375.70000000001"/>
    <n v="13383.43"/>
  </r>
  <r>
    <s v="E"/>
    <s v="R"/>
    <s v="MID"/>
    <d v="2018-08-01T00:00:00"/>
    <x v="13"/>
    <d v="2018-05-01T00:00:00"/>
    <n v="6421.13"/>
    <n v="603.6"/>
  </r>
  <r>
    <s v="E"/>
    <s v="R"/>
    <s v="MID"/>
    <d v="2018-08-01T00:00:00"/>
    <x v="0"/>
    <d v="2018-05-01T00:00:00"/>
    <n v="148796.82999999999"/>
    <n v="7737.54"/>
  </r>
  <r>
    <s v="E"/>
    <s v="R"/>
    <s v="ON"/>
    <d v="2018-08-01T00:00:00"/>
    <x v="1"/>
    <d v="2018-05-01T00:00:00"/>
    <n v="138487.46"/>
    <n v="-9832.6"/>
  </r>
  <r>
    <s v="E"/>
    <s v="R"/>
    <s v="ON"/>
    <d v="2018-08-01T00:00:00"/>
    <x v="8"/>
    <d v="2018-05-01T00:00:00"/>
    <n v="132511.26"/>
    <n v="17491.490000000002"/>
  </r>
  <r>
    <s v="E"/>
    <s v="R"/>
    <s v="ON"/>
    <d v="2018-08-01T00:00:00"/>
    <x v="9"/>
    <d v="2018-05-01T00:00:00"/>
    <n v="5976.2"/>
    <n v="788.84"/>
  </r>
  <r>
    <s v="E"/>
    <s v="R"/>
    <s v="ON"/>
    <d v="2018-08-01T00:00:00"/>
    <x v="0"/>
    <d v="2018-05-01T00:00:00"/>
    <n v="138487.46"/>
    <n v="9832.6"/>
  </r>
  <r>
    <s v="E"/>
    <s v="R"/>
    <s v="OFF"/>
    <d v="2018-08-01T00:00:00"/>
    <x v="1"/>
    <d v="2018-05-01T00:00:00"/>
    <n v="409569.28000000003"/>
    <n v="-14334.96"/>
  </r>
  <r>
    <s v="E"/>
    <s v="R"/>
    <s v="OFF"/>
    <d v="2018-08-01T00:00:00"/>
    <x v="10"/>
    <d v="2018-05-01T00:00:00"/>
    <n v="391894.76"/>
    <n v="25473.11"/>
  </r>
  <r>
    <s v="E"/>
    <s v="R"/>
    <s v="OFF"/>
    <d v="2018-08-01T00:00:00"/>
    <x v="11"/>
    <d v="2018-05-01T00:00:00"/>
    <n v="17674.52"/>
    <n v="1148.93"/>
  </r>
  <r>
    <s v="E"/>
    <s v="R"/>
    <s v="OFF"/>
    <d v="2018-08-01T00:00:00"/>
    <x v="0"/>
    <d v="2018-05-01T00:00:00"/>
    <n v="409569.28000000003"/>
    <n v="14334.96"/>
  </r>
  <r>
    <s v="E"/>
    <s v="R"/>
    <s v="MID"/>
    <d v="2018-08-01T00:00:00"/>
    <x v="1"/>
    <d v="2018-05-01T00:00:00"/>
    <n v="121404.7"/>
    <n v="-6313.06"/>
  </r>
  <r>
    <s v="E"/>
    <s v="R"/>
    <s v="MID"/>
    <d v="2018-08-01T00:00:00"/>
    <x v="12"/>
    <d v="2018-05-01T00:00:00"/>
    <n v="116165.5"/>
    <n v="10919.55"/>
  </r>
  <r>
    <s v="E"/>
    <s v="R"/>
    <s v="MID"/>
    <d v="2018-08-01T00:00:00"/>
    <x v="13"/>
    <d v="2018-05-01T00:00:00"/>
    <n v="5239.2"/>
    <n v="492.54"/>
  </r>
  <r>
    <s v="E"/>
    <s v="R"/>
    <s v="MID"/>
    <d v="2018-08-01T00:00:00"/>
    <x v="0"/>
    <d v="2018-05-01T00:00:00"/>
    <n v="121404.7"/>
    <n v="6313.06"/>
  </r>
  <r>
    <s v="E"/>
    <s v="R"/>
    <s v="ON"/>
    <d v="2018-08-01T00:00:00"/>
    <x v="8"/>
    <d v="2018-05-01T00:00:00"/>
    <n v="188348.93"/>
    <n v="24862"/>
  </r>
  <r>
    <s v="E"/>
    <s v="R"/>
    <s v="ON"/>
    <d v="2018-08-01T00:00:00"/>
    <x v="9"/>
    <d v="2018-05-01T00:00:00"/>
    <n v="8494.5499999999993"/>
    <n v="1121.4000000000001"/>
  </r>
  <r>
    <s v="E"/>
    <s v="R"/>
    <s v="ON"/>
    <d v="2018-08-01T00:00:00"/>
    <x v="0"/>
    <d v="2018-05-01T00:00:00"/>
    <n v="196843.48"/>
    <n v="13975.77"/>
  </r>
  <r>
    <s v="E"/>
    <s v="R"/>
    <s v="ON"/>
    <d v="2018-08-01T00:00:00"/>
    <x v="1"/>
    <d v="2018-05-01T00:00:00"/>
    <n v="196843.48"/>
    <n v="-13975.77"/>
  </r>
  <r>
    <s v="E"/>
    <s v="R"/>
    <s v="OFF"/>
    <d v="2018-08-01T00:00:00"/>
    <x v="1"/>
    <d v="2018-05-01T00:00:00"/>
    <n v="627658.34"/>
    <n v="-21968.080000000002"/>
  </r>
  <r>
    <s v="E"/>
    <s v="R"/>
    <s v="OFF"/>
    <d v="2018-08-01T00:00:00"/>
    <x v="10"/>
    <d v="2018-05-01T00:00:00"/>
    <n v="600572.6"/>
    <n v="39037.160000000003"/>
  </r>
  <r>
    <s v="E"/>
    <s v="R"/>
    <s v="OFF"/>
    <d v="2018-08-01T00:00:00"/>
    <x v="11"/>
    <d v="2018-05-01T00:00:00"/>
    <n v="27085.74"/>
    <n v="1760.46"/>
  </r>
  <r>
    <s v="E"/>
    <s v="R"/>
    <s v="OFF"/>
    <d v="2018-08-01T00:00:00"/>
    <x v="0"/>
    <d v="2018-05-01T00:00:00"/>
    <n v="627658.34"/>
    <n v="21968.080000000002"/>
  </r>
  <r>
    <s v="E"/>
    <s v="R"/>
    <s v="MID"/>
    <d v="2018-08-01T00:00:00"/>
    <x v="1"/>
    <d v="2018-05-01T00:00:00"/>
    <n v="181443.35"/>
    <n v="-9434.94"/>
  </r>
  <r>
    <s v="E"/>
    <s v="R"/>
    <s v="MID"/>
    <d v="2018-08-01T00:00:00"/>
    <x v="12"/>
    <d v="2018-05-01T00:00:00"/>
    <n v="173613.47"/>
    <n v="16319.67"/>
  </r>
  <r>
    <s v="E"/>
    <s v="R"/>
    <s v="MID"/>
    <d v="2018-08-01T00:00:00"/>
    <x v="13"/>
    <d v="2018-05-01T00:00:00"/>
    <n v="7829.88"/>
    <n v="736.03"/>
  </r>
  <r>
    <s v="E"/>
    <s v="R"/>
    <s v="MID"/>
    <d v="2018-08-01T00:00:00"/>
    <x v="0"/>
    <d v="2018-05-01T00:00:00"/>
    <n v="181443.35"/>
    <n v="9434.94"/>
  </r>
  <r>
    <s v="E"/>
    <s v="C"/>
    <s v="ON"/>
    <d v="2018-07-01T00:00:00"/>
    <x v="1"/>
    <d v="2018-05-01T00:00:00"/>
    <n v="10611.93"/>
    <n v="-753.43"/>
  </r>
  <r>
    <s v="E"/>
    <s v="C"/>
    <s v="ON"/>
    <d v="2018-07-01T00:00:00"/>
    <x v="8"/>
    <d v="2018-05-01T00:00:00"/>
    <n v="10153.969999999999"/>
    <n v="1340.34"/>
  </r>
  <r>
    <s v="E"/>
    <s v="C"/>
    <s v="ON"/>
    <d v="2018-07-01T00:00:00"/>
    <x v="9"/>
    <d v="2018-05-01T00:00:00"/>
    <n v="457.96"/>
    <n v="60.46"/>
  </r>
  <r>
    <s v="E"/>
    <s v="C"/>
    <s v="ON"/>
    <d v="2018-07-01T00:00:00"/>
    <x v="0"/>
    <d v="2018-05-01T00:00:00"/>
    <n v="10611.93"/>
    <n v="753.43"/>
  </r>
  <r>
    <s v="E"/>
    <s v="C"/>
    <s v="OFF"/>
    <d v="2018-07-01T00:00:00"/>
    <x v="1"/>
    <d v="2018-05-01T00:00:00"/>
    <n v="28657.98"/>
    <n v="-1003.06"/>
  </r>
  <r>
    <s v="E"/>
    <s v="C"/>
    <s v="OFF"/>
    <d v="2018-07-01T00:00:00"/>
    <x v="10"/>
    <d v="2018-05-01T00:00:00"/>
    <n v="27421.25"/>
    <n v="1782.37"/>
  </r>
  <r>
    <s v="E"/>
    <s v="C"/>
    <s v="OFF"/>
    <d v="2018-07-01T00:00:00"/>
    <x v="11"/>
    <d v="2018-05-01T00:00:00"/>
    <n v="1236.73"/>
    <n v="80.39"/>
  </r>
  <r>
    <s v="E"/>
    <s v="C"/>
    <s v="OFF"/>
    <d v="2018-07-01T00:00:00"/>
    <x v="0"/>
    <d v="2018-05-01T00:00:00"/>
    <n v="28657.98"/>
    <n v="1003.06"/>
  </r>
  <r>
    <s v="E"/>
    <s v="C"/>
    <s v="MID"/>
    <d v="2018-07-01T00:00:00"/>
    <x v="1"/>
    <d v="2018-05-01T00:00:00"/>
    <n v="9111.59"/>
    <n v="-473.84"/>
  </r>
  <r>
    <s v="E"/>
    <s v="C"/>
    <s v="MID"/>
    <d v="2018-07-01T00:00:00"/>
    <x v="12"/>
    <d v="2018-05-01T00:00:00"/>
    <n v="8718.3799999999992"/>
    <n v="819.52"/>
  </r>
  <r>
    <s v="E"/>
    <s v="C"/>
    <s v="MID"/>
    <d v="2018-07-01T00:00:00"/>
    <x v="13"/>
    <d v="2018-05-01T00:00:00"/>
    <n v="393.21"/>
    <n v="36.950000000000003"/>
  </r>
  <r>
    <s v="E"/>
    <s v="C"/>
    <s v="MID"/>
    <d v="2018-07-01T00:00:00"/>
    <x v="0"/>
    <d v="2018-05-01T00:00:00"/>
    <n v="9111.59"/>
    <n v="473.84"/>
  </r>
  <r>
    <s v="E"/>
    <s v="C"/>
    <s v="ON"/>
    <d v="2018-08-01T00:00:00"/>
    <x v="8"/>
    <d v="2018-05-01T00:00:00"/>
    <n v="6322.27"/>
    <n v="834.54"/>
  </r>
  <r>
    <s v="E"/>
    <s v="R"/>
    <s v="ON"/>
    <d v="2018-04-01T00:00:00"/>
    <x v="1"/>
    <d v="2018-01-01T00:00:00"/>
    <n v="33061.18"/>
    <n v="-1752.38"/>
  </r>
  <r>
    <s v="E"/>
    <s v="R"/>
    <s v="ON"/>
    <d v="2018-04-01T00:00:00"/>
    <x v="2"/>
    <d v="2018-01-01T00:00:00"/>
    <n v="31634.44"/>
    <n v="4175.74"/>
  </r>
  <r>
    <s v="E"/>
    <s v="R"/>
    <s v="ON"/>
    <d v="2018-04-01T00:00:00"/>
    <x v="3"/>
    <d v="2018-01-01T00:00:00"/>
    <n v="1426.74"/>
    <n v="188.31"/>
  </r>
  <r>
    <s v="E"/>
    <s v="R"/>
    <s v="ON"/>
    <d v="2018-04-01T00:00:00"/>
    <x v="0"/>
    <d v="2018-01-01T00:00:00"/>
    <n v="33061.18"/>
    <n v="1752.38"/>
  </r>
  <r>
    <s v="E"/>
    <s v="R"/>
    <s v="OFF"/>
    <d v="2018-04-01T00:00:00"/>
    <x v="1"/>
    <d v="2018-01-01T00:00:00"/>
    <n v="133103.9"/>
    <n v="-3460.72"/>
  </r>
  <r>
    <s v="E"/>
    <s v="R"/>
    <s v="OFF"/>
    <d v="2018-04-01T00:00:00"/>
    <x v="6"/>
    <d v="2018-01-01T00:00:00"/>
    <n v="127360.06"/>
    <n v="8278.4699999999993"/>
  </r>
  <r>
    <s v="E"/>
    <s v="R"/>
    <s v="OFF"/>
    <d v="2018-04-01T00:00:00"/>
    <x v="7"/>
    <d v="2018-01-01T00:00:00"/>
    <n v="5743.84"/>
    <n v="373.36"/>
  </r>
  <r>
    <s v="E"/>
    <s v="R"/>
    <s v="OFF"/>
    <d v="2018-04-01T00:00:00"/>
    <x v="0"/>
    <d v="2018-01-01T00:00:00"/>
    <n v="133103.9"/>
    <n v="3460.72"/>
  </r>
  <r>
    <s v="E"/>
    <s v="R"/>
    <s v="MID"/>
    <d v="2018-04-01T00:00:00"/>
    <x v="1"/>
    <d v="2018-01-01T00:00:00"/>
    <n v="29407.22"/>
    <n v="-1117.3900000000001"/>
  </r>
  <r>
    <s v="E"/>
    <s v="R"/>
    <s v="MID"/>
    <d v="2018-04-01T00:00:00"/>
    <x v="4"/>
    <d v="2018-01-01T00:00:00"/>
    <n v="28138.17"/>
    <n v="2673.08"/>
  </r>
  <r>
    <s v="E"/>
    <s v="R"/>
    <s v="MID"/>
    <d v="2018-04-01T00:00:00"/>
    <x v="5"/>
    <d v="2018-01-01T00:00:00"/>
    <n v="1269.05"/>
    <n v="120.59"/>
  </r>
  <r>
    <s v="E"/>
    <s v="R"/>
    <s v="MID"/>
    <d v="2018-04-01T00:00:00"/>
    <x v="0"/>
    <d v="2018-01-01T00:00:00"/>
    <n v="29407.22"/>
    <n v="1117.3900000000001"/>
  </r>
  <r>
    <s v="E"/>
    <s v="R"/>
    <s v="ON"/>
    <d v="2018-06-01T00:00:00"/>
    <x v="0"/>
    <d v="2018-05-01T00:00:00"/>
    <n v="34154.61"/>
    <n v="2424.9699999999998"/>
  </r>
  <r>
    <s v="E"/>
    <s v="R"/>
    <s v="ON"/>
    <d v="2018-06-01T00:00:00"/>
    <x v="1"/>
    <d v="2018-05-01T00:00:00"/>
    <n v="34154.61"/>
    <n v="-2424.9699999999998"/>
  </r>
  <r>
    <s v="E"/>
    <s v="R"/>
    <s v="ON"/>
    <d v="2018-06-01T00:00:00"/>
    <x v="8"/>
    <d v="2018-05-01T00:00:00"/>
    <n v="32680.720000000001"/>
    <n v="4313.9399999999996"/>
  </r>
  <r>
    <s v="E"/>
    <s v="R"/>
    <s v="ON"/>
    <d v="2018-06-01T00:00:00"/>
    <x v="9"/>
    <d v="2018-05-01T00:00:00"/>
    <n v="1473.89"/>
    <n v="194.47"/>
  </r>
  <r>
    <s v="E"/>
    <s v="R"/>
    <s v="ON"/>
    <d v="2018-06-01T00:00:00"/>
    <x v="0"/>
    <d v="2018-01-01T00:00:00"/>
    <n v="35438.33"/>
    <n v="1878.08"/>
  </r>
  <r>
    <s v="E"/>
    <s v="R"/>
    <s v="ON"/>
    <d v="2018-06-01T00:00:00"/>
    <x v="2"/>
    <d v="2018-01-01T00:00:00"/>
    <n v="33908.99"/>
    <n v="4475.96"/>
  </r>
  <r>
    <s v="E"/>
    <s v="R"/>
    <s v="ON"/>
    <d v="2018-06-01T00:00:00"/>
    <x v="3"/>
    <d v="2018-01-01T00:00:00"/>
    <n v="1529.34"/>
    <n v="202"/>
  </r>
  <r>
    <s v="E"/>
    <s v="R"/>
    <s v="ON"/>
    <d v="2018-06-01T00:00:00"/>
    <x v="1"/>
    <d v="2018-01-01T00:00:00"/>
    <n v="35438.33"/>
    <n v="-1878.08"/>
  </r>
  <r>
    <s v="E"/>
    <s v="R"/>
    <s v="OFF"/>
    <d v="2018-06-01T00:00:00"/>
    <x v="0"/>
    <d v="2018-05-01T00:00:00"/>
    <n v="120640.92"/>
    <n v="4222.54"/>
  </r>
  <r>
    <s v="E"/>
    <s v="R"/>
    <s v="OFF"/>
    <d v="2018-06-01T00:00:00"/>
    <x v="10"/>
    <d v="2018-05-01T00:00:00"/>
    <n v="115434.85"/>
    <n v="7503.29"/>
  </r>
  <r>
    <s v="E"/>
    <s v="R"/>
    <s v="OFF"/>
    <d v="2018-06-01T00:00:00"/>
    <x v="11"/>
    <d v="2018-05-01T00:00:00"/>
    <n v="5206.07"/>
    <n v="338.41"/>
  </r>
  <r>
    <s v="E"/>
    <s v="R"/>
    <s v="OFF"/>
    <d v="2018-06-01T00:00:00"/>
    <x v="1"/>
    <d v="2018-05-01T00:00:00"/>
    <n v="120640.92"/>
    <n v="-4222.54"/>
  </r>
  <r>
    <s v="E"/>
    <s v="R"/>
    <s v="OFF"/>
    <d v="2018-06-01T00:00:00"/>
    <x v="6"/>
    <d v="2018-01-01T00:00:00"/>
    <n v="115011.16"/>
    <n v="7475.86"/>
  </r>
  <r>
    <s v="E"/>
    <s v="R"/>
    <s v="OFF"/>
    <d v="2018-06-01T00:00:00"/>
    <x v="7"/>
    <d v="2018-01-01T00:00:00"/>
    <n v="5187.08"/>
    <n v="337"/>
  </r>
  <r>
    <s v="E"/>
    <s v="R"/>
    <s v="OFF"/>
    <d v="2018-06-01T00:00:00"/>
    <x v="1"/>
    <d v="2018-01-01T00:00:00"/>
    <n v="120198.24"/>
    <n v="-3125.24"/>
  </r>
  <r>
    <s v="E"/>
    <s v="R"/>
    <s v="OFF"/>
    <d v="2018-06-01T00:00:00"/>
    <x v="0"/>
    <d v="2018-01-01T00:00:00"/>
    <n v="120198.24"/>
    <n v="3125.24"/>
  </r>
  <r>
    <s v="E"/>
    <s v="C"/>
    <s v="OFF"/>
    <d v="2018-07-01T00:00:00"/>
    <x v="10"/>
    <d v="2018-05-01T00:00:00"/>
    <n v="17376.93"/>
    <n v="1129.52"/>
  </r>
  <r>
    <s v="E"/>
    <s v="C"/>
    <s v="OFF"/>
    <d v="2018-07-01T00:00:00"/>
    <x v="11"/>
    <d v="2018-05-01T00:00:00"/>
    <n v="783.71"/>
    <n v="50.94"/>
  </r>
  <r>
    <s v="E"/>
    <s v="C"/>
    <s v="OFF"/>
    <d v="2018-07-01T00:00:00"/>
    <x v="0"/>
    <d v="2018-05-01T00:00:00"/>
    <n v="18160.64"/>
    <n v="635.6"/>
  </r>
  <r>
    <s v="E"/>
    <s v="C"/>
    <s v="MID"/>
    <d v="2018-07-01T00:00:00"/>
    <x v="1"/>
    <d v="2018-05-01T00:00:00"/>
    <n v="4554.97"/>
    <n v="-236.86"/>
  </r>
  <r>
    <s v="E"/>
    <s v="C"/>
    <s v="MID"/>
    <d v="2018-07-01T00:00:00"/>
    <x v="12"/>
    <d v="2018-05-01T00:00:00"/>
    <n v="4358.3999999999996"/>
    <n v="409.69"/>
  </r>
  <r>
    <s v="E"/>
    <s v="C"/>
    <s v="MID"/>
    <d v="2018-07-01T00:00:00"/>
    <x v="13"/>
    <d v="2018-05-01T00:00:00"/>
    <n v="196.57"/>
    <n v="18.47"/>
  </r>
  <r>
    <s v="E"/>
    <s v="C"/>
    <s v="MID"/>
    <d v="2018-07-01T00:00:00"/>
    <x v="0"/>
    <d v="2018-05-01T00:00:00"/>
    <n v="4554.97"/>
    <n v="236.86"/>
  </r>
  <r>
    <s v="E"/>
    <s v="C"/>
    <s v="ON"/>
    <d v="2018-07-01T00:00:00"/>
    <x v="1"/>
    <d v="2018-05-01T00:00:00"/>
    <n v="52652.57"/>
    <n v="-3738.34"/>
  </r>
  <r>
    <s v="E"/>
    <s v="C"/>
    <s v="ON"/>
    <d v="2018-07-01T00:00:00"/>
    <x v="8"/>
    <d v="2018-05-01T00:00:00"/>
    <n v="50380.43"/>
    <n v="6650.24"/>
  </r>
  <r>
    <s v="E"/>
    <s v="C"/>
    <s v="ON"/>
    <d v="2018-07-01T00:00:00"/>
    <x v="9"/>
    <d v="2018-05-01T00:00:00"/>
    <n v="2272.14"/>
    <n v="299.92"/>
  </r>
  <r>
    <s v="E"/>
    <s v="C"/>
    <s v="ON"/>
    <d v="2018-07-01T00:00:00"/>
    <x v="0"/>
    <d v="2018-05-01T00:00:00"/>
    <n v="52652.57"/>
    <n v="3738.34"/>
  </r>
  <r>
    <s v="E"/>
    <s v="C"/>
    <s v="OFF"/>
    <d v="2018-07-01T00:00:00"/>
    <x v="1"/>
    <d v="2018-05-01T00:00:00"/>
    <n v="140667.51999999999"/>
    <n v="-4923.32"/>
  </r>
  <r>
    <s v="E"/>
    <s v="C"/>
    <s v="OFF"/>
    <d v="2018-07-01T00:00:00"/>
    <x v="10"/>
    <d v="2018-05-01T00:00:00"/>
    <n v="134597.19"/>
    <n v="8748.7900000000009"/>
  </r>
  <r>
    <s v="E"/>
    <s v="C"/>
    <s v="OFF"/>
    <d v="2018-07-01T00:00:00"/>
    <x v="11"/>
    <d v="2018-05-01T00:00:00"/>
    <n v="6070.33"/>
    <n v="394.6"/>
  </r>
  <r>
    <s v="E"/>
    <s v="C"/>
    <s v="OFF"/>
    <d v="2018-07-01T00:00:00"/>
    <x v="0"/>
    <d v="2018-05-01T00:00:00"/>
    <n v="140667.51999999999"/>
    <n v="4923.32"/>
  </r>
  <r>
    <s v="E"/>
    <s v="C"/>
    <s v="MID"/>
    <d v="2018-07-01T00:00:00"/>
    <x v="1"/>
    <d v="2018-05-01T00:00:00"/>
    <n v="40804.480000000003"/>
    <n v="-2121.83"/>
  </r>
  <r>
    <s v="E"/>
    <s v="C"/>
    <s v="MID"/>
    <d v="2018-07-01T00:00:00"/>
    <x v="12"/>
    <d v="2018-05-01T00:00:00"/>
    <n v="39043.589999999997"/>
    <n v="3670.1"/>
  </r>
  <r>
    <s v="E"/>
    <s v="C"/>
    <s v="MID"/>
    <d v="2018-07-01T00:00:00"/>
    <x v="13"/>
    <d v="2018-05-01T00:00:00"/>
    <n v="1760.89"/>
    <n v="165.53"/>
  </r>
  <r>
    <s v="E"/>
    <s v="C"/>
    <s v="MID"/>
    <d v="2018-07-01T00:00:00"/>
    <x v="0"/>
    <d v="2018-05-01T00:00:00"/>
    <n v="40804.480000000003"/>
    <n v="2121.83"/>
  </r>
  <r>
    <s v="E"/>
    <s v="R"/>
    <s v="ON"/>
    <d v="2018-07-01T00:00:00"/>
    <x v="1"/>
    <d v="2018-05-01T00:00:00"/>
    <n v="78469.289999999994"/>
    <n v="-5571.45"/>
  </r>
  <r>
    <s v="E"/>
    <s v="R"/>
    <s v="ON"/>
    <d v="2018-07-01T00:00:00"/>
    <x v="8"/>
    <d v="2018-05-01T00:00:00"/>
    <n v="75082.95"/>
    <n v="9910.8799999999992"/>
  </r>
  <r>
    <s v="E"/>
    <s v="R"/>
    <s v="ON"/>
    <d v="2018-07-01T00:00:00"/>
    <x v="9"/>
    <d v="2018-05-01T00:00:00"/>
    <n v="3386.34"/>
    <n v="447.1"/>
  </r>
  <r>
    <s v="E"/>
    <s v="R"/>
    <s v="ON"/>
    <d v="2018-07-01T00:00:00"/>
    <x v="0"/>
    <d v="2018-05-01T00:00:00"/>
    <n v="78469.289999999994"/>
    <n v="5571.45"/>
  </r>
  <r>
    <s v="E"/>
    <s v="R"/>
    <s v="OFF"/>
    <d v="2018-07-01T00:00:00"/>
    <x v="1"/>
    <d v="2018-05-01T00:00:00"/>
    <n v="281261.21999999997"/>
    <n v="-9844.2099999999991"/>
  </r>
  <r>
    <s v="E"/>
    <s v="R"/>
    <s v="OFF"/>
    <d v="2018-07-01T00:00:00"/>
    <x v="10"/>
    <d v="2018-05-01T00:00:00"/>
    <n v="269123.75"/>
    <n v="17493.2"/>
  </r>
  <r>
    <s v="E"/>
    <s v="R"/>
    <s v="OFF"/>
    <d v="2018-07-01T00:00:00"/>
    <x v="11"/>
    <d v="2018-05-01T00:00:00"/>
    <n v="12137.47"/>
    <n v="788.96"/>
  </r>
  <r>
    <s v="E"/>
    <s v="R"/>
    <s v="OFF"/>
    <d v="2018-07-01T00:00:00"/>
    <x v="0"/>
    <d v="2018-05-01T00:00:00"/>
    <n v="281261.21999999997"/>
    <n v="9844.2099999999991"/>
  </r>
  <r>
    <s v="E"/>
    <s v="R"/>
    <s v="MID"/>
    <d v="2018-07-01T00:00:00"/>
    <x v="0"/>
    <d v="2018-05-01T00:00:00"/>
    <n v="79350.850000000006"/>
    <n v="4126.2700000000004"/>
  </r>
  <r>
    <s v="E"/>
    <s v="R"/>
    <s v="MID"/>
    <d v="2018-07-01T00:00:00"/>
    <x v="1"/>
    <d v="2018-05-01T00:00:00"/>
    <n v="79350.850000000006"/>
    <n v="-4126.2700000000004"/>
  </r>
  <r>
    <s v="E"/>
    <s v="R"/>
    <s v="MID"/>
    <d v="2018-07-01T00:00:00"/>
    <x v="12"/>
    <d v="2018-05-01T00:00:00"/>
    <n v="75926.61"/>
    <n v="7137.01"/>
  </r>
  <r>
    <s v="E"/>
    <s v="R"/>
    <s v="MID"/>
    <d v="2018-07-01T00:00:00"/>
    <x v="13"/>
    <d v="2018-05-01T00:00:00"/>
    <n v="3424.24"/>
    <n v="321.92"/>
  </r>
  <r>
    <s v="E"/>
    <s v="C"/>
    <s v="ON"/>
    <d v="2018-07-01T00:00:00"/>
    <x v="9"/>
    <d v="2018-05-01T00:00:00"/>
    <n v="0.26"/>
    <n v="0.03"/>
  </r>
  <r>
    <s v="E"/>
    <s v="C"/>
    <s v="ON"/>
    <d v="2018-07-01T00:00:00"/>
    <x v="0"/>
    <d v="2018-05-01T00:00:00"/>
    <n v="6.06"/>
    <n v="0.43"/>
  </r>
  <r>
    <s v="E"/>
    <s v="C"/>
    <s v="OFF"/>
    <d v="2018-07-01T00:00:00"/>
    <x v="1"/>
    <d v="2018-05-01T00:00:00"/>
    <n v="648.37"/>
    <n v="-22.69"/>
  </r>
  <r>
    <s v="E"/>
    <s v="C"/>
    <s v="OFF"/>
    <d v="2018-07-01T00:00:00"/>
    <x v="10"/>
    <d v="2018-05-01T00:00:00"/>
    <n v="620.39"/>
    <n v="40.33"/>
  </r>
  <r>
    <s v="E"/>
    <s v="C"/>
    <s v="OFF"/>
    <d v="2018-07-01T00:00:00"/>
    <x v="11"/>
    <d v="2018-05-01T00:00:00"/>
    <n v="27.98"/>
    <n v="1.82"/>
  </r>
  <r>
    <s v="E"/>
    <s v="C"/>
    <s v="OFF"/>
    <d v="2018-07-01T00:00:00"/>
    <x v="0"/>
    <d v="2018-05-01T00:00:00"/>
    <n v="648.37"/>
    <n v="22.69"/>
  </r>
  <r>
    <s v="E"/>
    <s v="C"/>
    <s v="MID"/>
    <d v="2018-07-01T00:00:00"/>
    <x v="1"/>
    <d v="2018-05-01T00:00:00"/>
    <n v="10.25"/>
    <n v="-0.53"/>
  </r>
  <r>
    <s v="E"/>
    <s v="C"/>
    <s v="MID"/>
    <d v="2018-07-01T00:00:00"/>
    <x v="12"/>
    <d v="2018-05-01T00:00:00"/>
    <n v="9.81"/>
    <n v="0.92"/>
  </r>
  <r>
    <s v="E"/>
    <s v="C"/>
    <s v="MID"/>
    <d v="2018-07-01T00:00:00"/>
    <x v="13"/>
    <d v="2018-05-01T00:00:00"/>
    <n v="0.44"/>
    <n v="0.04"/>
  </r>
  <r>
    <s v="E"/>
    <s v="C"/>
    <s v="MID"/>
    <d v="2018-07-01T00:00:00"/>
    <x v="0"/>
    <d v="2018-05-01T00:00:00"/>
    <n v="10.25"/>
    <n v="0.53"/>
  </r>
  <r>
    <s v="E"/>
    <s v="C"/>
    <s v="ON"/>
    <d v="2018-07-01T00:00:00"/>
    <x v="1"/>
    <d v="2018-05-01T00:00:00"/>
    <n v="6.06"/>
    <n v="-0.43"/>
  </r>
  <r>
    <s v="E"/>
    <s v="C"/>
    <s v="ON"/>
    <d v="2018-07-01T00:00:00"/>
    <x v="8"/>
    <d v="2018-05-01T00:00:00"/>
    <n v="5.8"/>
    <n v="0.77"/>
  </r>
  <r>
    <s v="E"/>
    <s v="C"/>
    <s v="ON"/>
    <d v="2018-07-01T00:00:00"/>
    <x v="1"/>
    <d v="2018-05-01T00:00:00"/>
    <n v="119882.16"/>
    <n v="-8511.69"/>
  </r>
  <r>
    <s v="E"/>
    <s v="C"/>
    <s v="ON"/>
    <d v="2018-07-01T00:00:00"/>
    <x v="8"/>
    <d v="2018-05-01T00:00:00"/>
    <n v="114708.76"/>
    <n v="15141.62"/>
  </r>
  <r>
    <s v="E"/>
    <s v="C"/>
    <s v="ON"/>
    <d v="2018-07-01T00:00:00"/>
    <x v="9"/>
    <d v="2018-05-01T00:00:00"/>
    <n v="5173.3999999999996"/>
    <n v="682.95"/>
  </r>
  <r>
    <s v="E"/>
    <s v="C"/>
    <s v="ON"/>
    <d v="2018-07-01T00:00:00"/>
    <x v="0"/>
    <d v="2018-05-01T00:00:00"/>
    <n v="119882.16"/>
    <n v="8511.69"/>
  </r>
  <r>
    <s v="E"/>
    <s v="C"/>
    <s v="OFF"/>
    <d v="2018-07-01T00:00:00"/>
    <x v="1"/>
    <d v="2018-05-01T00:00:00"/>
    <n v="283354.48"/>
    <n v="-9917.31"/>
  </r>
  <r>
    <s v="E"/>
    <s v="C"/>
    <s v="OFF"/>
    <d v="2018-07-01T00:00:00"/>
    <x v="10"/>
    <d v="2018-05-01T00:00:00"/>
    <n v="271126.71999999997"/>
    <n v="17623.25"/>
  </r>
  <r>
    <s v="E"/>
    <s v="C"/>
    <s v="OFF"/>
    <d v="2018-07-01T00:00:00"/>
    <x v="11"/>
    <d v="2018-05-01T00:00:00"/>
    <n v="12227.76"/>
    <n v="794.85"/>
  </r>
  <r>
    <s v="E"/>
    <s v="C"/>
    <s v="OFF"/>
    <d v="2018-07-01T00:00:00"/>
    <x v="0"/>
    <d v="2018-05-01T00:00:00"/>
    <n v="283354.48"/>
    <n v="9917.31"/>
  </r>
  <r>
    <s v="E"/>
    <s v="C"/>
    <s v="MID"/>
    <d v="2018-07-01T00:00:00"/>
    <x v="1"/>
    <d v="2018-05-01T00:00:00"/>
    <n v="101981.49"/>
    <n v="-5303.06"/>
  </r>
  <r>
    <s v="E"/>
    <s v="C"/>
    <s v="MID"/>
    <d v="2018-07-01T00:00:00"/>
    <x v="12"/>
    <d v="2018-05-01T00:00:00"/>
    <n v="97580.55"/>
    <n v="9172.5300000000007"/>
  </r>
  <r>
    <s v="E"/>
    <s v="C"/>
    <s v="MID"/>
    <d v="2018-07-01T00:00:00"/>
    <x v="13"/>
    <d v="2018-05-01T00:00:00"/>
    <n v="4400.9399999999996"/>
    <n v="413.61"/>
  </r>
  <r>
    <s v="E"/>
    <s v="C"/>
    <s v="MID"/>
    <d v="2018-07-01T00:00:00"/>
    <x v="0"/>
    <d v="2018-05-01T00:00:00"/>
    <n v="101981.49"/>
    <n v="5303.06"/>
  </r>
  <r>
    <s v="E"/>
    <s v="C"/>
    <s v="ON"/>
    <d v="2018-07-01T00:00:00"/>
    <x v="1"/>
    <d v="2018-05-01T00:00:00"/>
    <n v="75288.27"/>
    <n v="-5345.47"/>
  </r>
  <r>
    <s v="E"/>
    <s v="C"/>
    <s v="ON"/>
    <d v="2018-07-01T00:00:00"/>
    <x v="8"/>
    <d v="2018-05-01T00:00:00"/>
    <n v="72039.3"/>
    <n v="9509.25"/>
  </r>
  <r>
    <s v="E"/>
    <s v="C"/>
    <s v="ON"/>
    <d v="2018-07-01T00:00:00"/>
    <x v="9"/>
    <d v="2018-05-01T00:00:00"/>
    <n v="3248.97"/>
    <n v="428.83"/>
  </r>
  <r>
    <s v="E"/>
    <s v="C"/>
    <s v="ON"/>
    <d v="2018-07-01T00:00:00"/>
    <x v="0"/>
    <d v="2018-05-01T00:00:00"/>
    <n v="75288.27"/>
    <n v="5345.47"/>
  </r>
  <r>
    <s v="E"/>
    <s v="C"/>
    <s v="OFF"/>
    <d v="2018-07-01T00:00:00"/>
    <x v="1"/>
    <d v="2018-05-01T00:00:00"/>
    <n v="150765.29999999999"/>
    <n v="-5276.76"/>
  </r>
  <r>
    <s v="E"/>
    <s v="C"/>
    <s v="OFF"/>
    <d v="2018-07-01T00:00:00"/>
    <x v="10"/>
    <d v="2018-05-01T00:00:00"/>
    <n v="144259.23000000001"/>
    <n v="9376.85"/>
  </r>
  <r>
    <s v="E"/>
    <s v="C"/>
    <s v="OFF"/>
    <d v="2018-07-01T00:00:00"/>
    <x v="11"/>
    <d v="2018-05-01T00:00:00"/>
    <n v="6506.07"/>
    <n v="422.97"/>
  </r>
  <r>
    <s v="E"/>
    <s v="C"/>
    <s v="OFF"/>
    <d v="2018-07-01T00:00:00"/>
    <x v="0"/>
    <d v="2018-05-01T00:00:00"/>
    <n v="150765.29999999999"/>
    <n v="5276.76"/>
  </r>
  <r>
    <s v="E"/>
    <s v="C"/>
    <s v="MID"/>
    <d v="2018-07-01T00:00:00"/>
    <x v="1"/>
    <d v="2018-05-01T00:00:00"/>
    <n v="60658.37"/>
    <n v="-3154.26"/>
  </r>
  <r>
    <s v="E"/>
    <s v="C"/>
    <s v="MID"/>
    <d v="2018-07-01T00:00:00"/>
    <x v="12"/>
    <d v="2018-05-01T00:00:00"/>
    <n v="58040.7"/>
    <n v="5455.83"/>
  </r>
  <r>
    <s v="E"/>
    <s v="C"/>
    <s v="MID"/>
    <d v="2018-07-01T00:00:00"/>
    <x v="13"/>
    <d v="2018-05-01T00:00:00"/>
    <n v="2617.67"/>
    <n v="246.03"/>
  </r>
  <r>
    <s v="E"/>
    <s v="C"/>
    <s v="MID"/>
    <d v="2018-07-01T00:00:00"/>
    <x v="0"/>
    <d v="2018-05-01T00:00:00"/>
    <n v="60658.37"/>
    <n v="3154.26"/>
  </r>
  <r>
    <s v="E"/>
    <s v="C"/>
    <s v="ON"/>
    <d v="2018-05-01T00:00:00"/>
    <x v="1"/>
    <d v="2018-05-01T00:00:00"/>
    <n v="818.23"/>
    <n v="-58.08"/>
  </r>
  <r>
    <s v="E"/>
    <s v="C"/>
    <s v="ON"/>
    <d v="2018-05-01T00:00:00"/>
    <x v="8"/>
    <d v="2018-05-01T00:00:00"/>
    <n v="782.92"/>
    <n v="103.34"/>
  </r>
  <r>
    <s v="E"/>
    <s v="C"/>
    <s v="ON"/>
    <d v="2018-05-01T00:00:00"/>
    <x v="9"/>
    <d v="2018-05-01T00:00:00"/>
    <n v="35.31"/>
    <n v="4.6500000000000004"/>
  </r>
  <r>
    <s v="E"/>
    <s v="C"/>
    <s v="ON"/>
    <d v="2018-05-01T00:00:00"/>
    <x v="0"/>
    <d v="2018-05-01T00:00:00"/>
    <n v="818.23"/>
    <n v="58.08"/>
  </r>
  <r>
    <s v="E"/>
    <s v="C"/>
    <s v="ON"/>
    <d v="2018-05-01T00:00:00"/>
    <x v="1"/>
    <d v="2018-01-01T00:00:00"/>
    <n v="1568.79"/>
    <n v="-83.15"/>
  </r>
  <r>
    <s v="E"/>
    <s v="C"/>
    <s v="ON"/>
    <d v="2018-05-01T00:00:00"/>
    <x v="1"/>
    <d v="2018-05-01T00:00:00"/>
    <n v="7954.55"/>
    <n v="-564.73"/>
  </r>
  <r>
    <s v="E"/>
    <s v="C"/>
    <s v="ON"/>
    <d v="2018-05-01T00:00:00"/>
    <x v="8"/>
    <d v="2018-05-01T00:00:00"/>
    <n v="7611.29"/>
    <n v="1004.77"/>
  </r>
  <r>
    <s v="E"/>
    <s v="C"/>
    <s v="ON"/>
    <d v="2018-05-01T00:00:00"/>
    <x v="9"/>
    <d v="2018-05-01T00:00:00"/>
    <n v="343.26"/>
    <n v="45.26"/>
  </r>
  <r>
    <s v="E"/>
    <s v="C"/>
    <s v="ON"/>
    <d v="2018-05-01T00:00:00"/>
    <x v="0"/>
    <d v="2018-05-01T00:00:00"/>
    <n v="7954.55"/>
    <n v="564.73"/>
  </r>
  <r>
    <s v="E"/>
    <s v="C"/>
    <s v="ON"/>
    <d v="2018-05-01T00:00:00"/>
    <x v="1"/>
    <d v="2018-01-01T00:00:00"/>
    <n v="19926.400000000001"/>
    <n v="-1056.1199999999999"/>
  </r>
  <r>
    <s v="E"/>
    <s v="C"/>
    <s v="ON"/>
    <d v="2018-05-01T00:00:00"/>
    <x v="0"/>
    <d v="2018-01-01T00:00:00"/>
    <n v="19926.400000000001"/>
    <n v="1056.1199999999999"/>
  </r>
  <r>
    <s v="E"/>
    <s v="C"/>
    <s v="ON"/>
    <d v="2018-05-01T00:00:00"/>
    <x v="2"/>
    <d v="2018-01-01T00:00:00"/>
    <n v="19066.490000000002"/>
    <n v="2516.81"/>
  </r>
  <r>
    <s v="E"/>
    <s v="C"/>
    <s v="ON"/>
    <d v="2018-05-01T00:00:00"/>
    <x v="3"/>
    <d v="2018-01-01T00:00:00"/>
    <n v="859.91"/>
    <n v="113.5"/>
  </r>
  <r>
    <s v="E"/>
    <s v="C"/>
    <s v="OFF"/>
    <d v="2018-05-01T00:00:00"/>
    <x v="0"/>
    <d v="2018-05-01T00:00:00"/>
    <n v="14883.25"/>
    <n v="520.91999999999996"/>
  </r>
  <r>
    <s v="E"/>
    <s v="C"/>
    <s v="OFF"/>
    <d v="2018-05-01T00:00:00"/>
    <x v="1"/>
    <d v="2018-05-01T00:00:00"/>
    <n v="14883.25"/>
    <n v="-520.91999999999996"/>
  </r>
  <r>
    <s v="E"/>
    <s v="C"/>
    <s v="OFF"/>
    <d v="2018-05-01T00:00:00"/>
    <x v="10"/>
    <d v="2018-05-01T00:00:00"/>
    <n v="14240.98"/>
    <n v="925.68"/>
  </r>
  <r>
    <s v="E"/>
    <s v="C"/>
    <s v="OFF"/>
    <d v="2018-05-01T00:00:00"/>
    <x v="11"/>
    <d v="2018-05-01T00:00:00"/>
    <n v="642.27"/>
    <n v="41.75"/>
  </r>
  <r>
    <s v="E"/>
    <s v="C"/>
    <s v="OFF"/>
    <d v="2018-05-01T00:00:00"/>
    <x v="0"/>
    <d v="2018-01-01T00:00:00"/>
    <n v="52962.47"/>
    <n v="1377.04"/>
  </r>
  <r>
    <s v="E"/>
    <s v="C"/>
    <s v="OFF"/>
    <d v="2018-05-01T00:00:00"/>
    <x v="6"/>
    <d v="2018-01-01T00:00:00"/>
    <n v="50676.95"/>
    <n v="3293.97"/>
  </r>
  <r>
    <s v="E"/>
    <s v="C"/>
    <s v="OFF"/>
    <d v="2018-05-01T00:00:00"/>
    <x v="7"/>
    <d v="2018-01-01T00:00:00"/>
    <n v="2285.52"/>
    <n v="148.58000000000001"/>
  </r>
  <r>
    <s v="E"/>
    <s v="C"/>
    <s v="OFF"/>
    <d v="2018-05-01T00:00:00"/>
    <x v="1"/>
    <d v="2018-01-01T00:00:00"/>
    <n v="52962.47"/>
    <n v="-1377.04"/>
  </r>
  <r>
    <s v="E"/>
    <s v="R"/>
    <s v="ON"/>
    <d v="2018-05-01T00:00:00"/>
    <x v="1"/>
    <d v="2018-01-01T00:00:00"/>
    <n v="59862.93"/>
    <n v="-3172.87"/>
  </r>
  <r>
    <s v="E"/>
    <s v="R"/>
    <s v="ON"/>
    <d v="2018-05-01T00:00:00"/>
    <x v="2"/>
    <d v="2018-01-01T00:00:00"/>
    <n v="57279.72"/>
    <n v="7560.96"/>
  </r>
  <r>
    <s v="E"/>
    <s v="R"/>
    <s v="ON"/>
    <d v="2018-05-01T00:00:00"/>
    <x v="3"/>
    <d v="2018-01-01T00:00:00"/>
    <n v="2583.21"/>
    <n v="341.03"/>
  </r>
  <r>
    <s v="E"/>
    <s v="R"/>
    <s v="ON"/>
    <d v="2018-05-01T00:00:00"/>
    <x v="0"/>
    <d v="2018-01-01T00:00:00"/>
    <n v="59862.93"/>
    <n v="3172.87"/>
  </r>
  <r>
    <s v="E"/>
    <s v="R"/>
    <s v="OFF"/>
    <d v="2018-05-01T00:00:00"/>
    <x v="1"/>
    <d v="2018-01-01T00:00:00"/>
    <n v="200840.63"/>
    <n v="-5221.84"/>
  </r>
  <r>
    <s v="E"/>
    <s v="R"/>
    <s v="OFF"/>
    <d v="2018-05-01T00:00:00"/>
    <x v="6"/>
    <d v="2018-01-01T00:00:00"/>
    <n v="192173.56"/>
    <n v="12491.35"/>
  </r>
  <r>
    <s v="E"/>
    <s v="R"/>
    <s v="OFF"/>
    <d v="2018-05-01T00:00:00"/>
    <x v="7"/>
    <d v="2018-01-01T00:00:00"/>
    <n v="8667.07"/>
    <n v="563.37"/>
  </r>
  <r>
    <s v="E"/>
    <s v="R"/>
    <s v="OFF"/>
    <d v="2018-05-01T00:00:00"/>
    <x v="0"/>
    <d v="2018-01-01T00:00:00"/>
    <n v="200840.63"/>
    <n v="5221.84"/>
  </r>
  <r>
    <s v="E"/>
    <s v="R"/>
    <s v="MID"/>
    <d v="2018-05-01T00:00:00"/>
    <x v="1"/>
    <d v="2018-01-01T00:00:00"/>
    <n v="54766.75"/>
    <n v="-2081.23"/>
  </r>
  <r>
    <s v="E"/>
    <s v="R"/>
    <s v="MID"/>
    <d v="2018-05-01T00:00:00"/>
    <x v="4"/>
    <d v="2018-01-01T00:00:00"/>
    <n v="52403.22"/>
    <n v="4978.43"/>
  </r>
  <r>
    <s v="E"/>
    <s v="R"/>
    <s v="MID"/>
    <d v="2018-05-01T00:00:00"/>
    <x v="5"/>
    <d v="2018-01-01T00:00:00"/>
    <n v="2363.5300000000002"/>
    <n v="224.56"/>
  </r>
  <r>
    <s v="E"/>
    <s v="R"/>
    <s v="MID"/>
    <d v="2018-05-01T00:00:00"/>
    <x v="0"/>
    <d v="2018-01-01T00:00:00"/>
    <n v="54766.75"/>
    <n v="2081.23"/>
  </r>
  <r>
    <s v="E"/>
    <s v="R"/>
    <s v="ON"/>
    <d v="2018-05-01T00:00:00"/>
    <x v="3"/>
    <d v="2018-01-01T00:00:00"/>
    <n v="1455.33"/>
    <n v="192.14"/>
  </r>
  <r>
    <s v="E"/>
    <s v="R"/>
    <s v="ON"/>
    <d v="2018-05-01T00:00:00"/>
    <x v="0"/>
    <d v="2018-01-01T00:00:00"/>
    <n v="33723.699999999997"/>
    <n v="1787.38"/>
  </r>
  <r>
    <s v="E"/>
    <s v="R"/>
    <s v="ON"/>
    <d v="2018-05-01T00:00:00"/>
    <x v="1"/>
    <d v="2018-01-01T00:00:00"/>
    <n v="33723.699999999997"/>
    <n v="-1787.38"/>
  </r>
  <r>
    <s v="E"/>
    <s v="C"/>
    <s v="ON"/>
    <d v="2018-05-01T00:00:00"/>
    <x v="1"/>
    <d v="2018-01-01T00:00:00"/>
    <n v="23755.81"/>
    <n v="-1259.06"/>
  </r>
  <r>
    <s v="E"/>
    <s v="C"/>
    <s v="ON"/>
    <d v="2018-05-01T00:00:00"/>
    <x v="2"/>
    <d v="2018-01-01T00:00:00"/>
    <n v="22730.66"/>
    <n v="3000.47"/>
  </r>
  <r>
    <s v="E"/>
    <s v="C"/>
    <s v="ON"/>
    <d v="2018-05-01T00:00:00"/>
    <x v="3"/>
    <d v="2018-01-01T00:00:00"/>
    <n v="1025.1500000000001"/>
    <n v="135.33000000000001"/>
  </r>
  <r>
    <s v="E"/>
    <s v="C"/>
    <s v="ON"/>
    <d v="2018-05-01T00:00:00"/>
    <x v="0"/>
    <d v="2018-01-01T00:00:00"/>
    <n v="23755.81"/>
    <n v="1259.06"/>
  </r>
  <r>
    <s v="E"/>
    <s v="C"/>
    <s v="OFF"/>
    <d v="2018-05-01T00:00:00"/>
    <x v="1"/>
    <d v="2018-01-01T00:00:00"/>
    <n v="73688.429999999993"/>
    <n v="-1915.84"/>
  </r>
  <r>
    <s v="E"/>
    <s v="C"/>
    <s v="OFF"/>
    <d v="2018-05-01T00:00:00"/>
    <x v="6"/>
    <d v="2018-01-01T00:00:00"/>
    <n v="70508.509999999995"/>
    <n v="4583.05"/>
  </r>
  <r>
    <s v="E"/>
    <s v="C"/>
    <s v="OFF"/>
    <d v="2018-05-01T00:00:00"/>
    <x v="7"/>
    <d v="2018-01-01T00:00:00"/>
    <n v="3179.92"/>
    <n v="206.72"/>
  </r>
  <r>
    <s v="E"/>
    <s v="C"/>
    <s v="OFF"/>
    <d v="2018-05-01T00:00:00"/>
    <x v="0"/>
    <d v="2018-01-01T00:00:00"/>
    <n v="73688.429999999993"/>
    <n v="1915.84"/>
  </r>
  <r>
    <s v="E"/>
    <s v="C"/>
    <s v="MID"/>
    <d v="2018-05-01T00:00:00"/>
    <x v="1"/>
    <d v="2018-01-01T00:00:00"/>
    <n v="25219.95"/>
    <n v="-958.37"/>
  </r>
  <r>
    <s v="E"/>
    <s v="C"/>
    <s v="MID"/>
    <d v="2018-05-01T00:00:00"/>
    <x v="4"/>
    <d v="2018-01-01T00:00:00"/>
    <n v="24131.61"/>
    <n v="2292.5300000000002"/>
  </r>
  <r>
    <s v="E"/>
    <s v="C"/>
    <s v="MID"/>
    <d v="2018-05-01T00:00:00"/>
    <x v="5"/>
    <d v="2018-01-01T00:00:00"/>
    <n v="1088.3399999999999"/>
    <n v="103.4"/>
  </r>
  <r>
    <s v="E"/>
    <s v="C"/>
    <s v="MID"/>
    <d v="2018-05-01T00:00:00"/>
    <x v="0"/>
    <d v="2018-01-01T00:00:00"/>
    <n v="25219.95"/>
    <n v="958.37"/>
  </r>
  <r>
    <s v="E"/>
    <s v="C"/>
    <s v="ON"/>
    <d v="2018-05-01T00:00:00"/>
    <x v="2"/>
    <d v="2018-01-01T00:00:00"/>
    <n v="1042.6500000000001"/>
    <n v="137.62"/>
  </r>
  <r>
    <s v="E"/>
    <s v="C"/>
    <s v="ON"/>
    <d v="2018-05-01T00:00:00"/>
    <x v="3"/>
    <d v="2018-01-01T00:00:00"/>
    <n v="47.03"/>
    <n v="6.22"/>
  </r>
  <r>
    <s v="E"/>
    <s v="C"/>
    <s v="ON"/>
    <d v="2018-05-01T00:00:00"/>
    <x v="0"/>
    <d v="2018-01-01T00:00:00"/>
    <n v="1089.68"/>
    <n v="57.77"/>
  </r>
  <r>
    <s v="E"/>
    <s v="C"/>
    <s v="OFF"/>
    <d v="2018-05-01T00:00:00"/>
    <x v="1"/>
    <d v="2018-01-01T00:00:00"/>
    <n v="6485.74"/>
    <n v="-168.64"/>
  </r>
  <r>
    <s v="E"/>
    <s v="C"/>
    <s v="OFF"/>
    <d v="2018-05-01T00:00:00"/>
    <x v="6"/>
    <d v="2018-01-01T00:00:00"/>
    <n v="6205.85"/>
    <n v="403.39"/>
  </r>
  <r>
    <s v="E"/>
    <s v="C"/>
    <s v="OFF"/>
    <d v="2018-05-01T00:00:00"/>
    <x v="7"/>
    <d v="2018-01-01T00:00:00"/>
    <n v="279.89"/>
    <n v="18.18"/>
  </r>
  <r>
    <s v="E"/>
    <s v="C"/>
    <s v="OFF"/>
    <d v="2018-05-01T00:00:00"/>
    <x v="0"/>
    <d v="2018-01-01T00:00:00"/>
    <n v="6485.74"/>
    <n v="168.64"/>
  </r>
  <r>
    <s v="E"/>
    <s v="C"/>
    <s v="MID"/>
    <d v="2018-05-01T00:00:00"/>
    <x v="1"/>
    <d v="2018-01-01T00:00:00"/>
    <n v="1154.82"/>
    <n v="-43.89"/>
  </r>
  <r>
    <s v="E"/>
    <s v="C"/>
    <s v="MID"/>
    <d v="2018-05-01T00:00:00"/>
    <x v="4"/>
    <d v="2018-01-01T00:00:00"/>
    <n v="1104.99"/>
    <n v="104.97"/>
  </r>
  <r>
    <s v="E"/>
    <s v="C"/>
    <s v="MID"/>
    <d v="2018-05-01T00:00:00"/>
    <x v="5"/>
    <d v="2018-01-01T00:00:00"/>
    <n v="49.83"/>
    <n v="4.7300000000000004"/>
  </r>
  <r>
    <s v="E"/>
    <s v="C"/>
    <s v="MID"/>
    <d v="2018-05-01T00:00:00"/>
    <x v="0"/>
    <d v="2018-01-01T00:00:00"/>
    <n v="1154.82"/>
    <n v="43.89"/>
  </r>
  <r>
    <s v="E"/>
    <s v="C"/>
    <s v="ON"/>
    <d v="2018-05-01T00:00:00"/>
    <x v="1"/>
    <d v="2018-01-01T00:00:00"/>
    <n v="1089.68"/>
    <n v="-57.77"/>
  </r>
  <r>
    <s v="E"/>
    <s v="C"/>
    <s v="ON"/>
    <d v="2018-05-01T00:00:00"/>
    <x v="1"/>
    <d v="2018-01-01T00:00:00"/>
    <n v="33069.9"/>
    <n v="-1752.7"/>
  </r>
  <r>
    <s v="E"/>
    <s v="C"/>
    <s v="ON"/>
    <d v="2018-05-01T00:00:00"/>
    <x v="2"/>
    <d v="2018-01-01T00:00:00"/>
    <n v="31642.84"/>
    <n v="4176.83"/>
  </r>
  <r>
    <s v="E"/>
    <s v="C"/>
    <s v="ON"/>
    <d v="2018-05-01T00:00:00"/>
    <x v="3"/>
    <d v="2018-01-01T00:00:00"/>
    <n v="1427.06"/>
    <n v="188.32"/>
  </r>
  <r>
    <s v="E"/>
    <s v="C"/>
    <s v="ON"/>
    <d v="2018-05-01T00:00:00"/>
    <x v="0"/>
    <d v="2018-01-01T00:00:00"/>
    <n v="33069.9"/>
    <n v="1752.7"/>
  </r>
  <r>
    <s v="E"/>
    <s v="C"/>
    <s v="OFF"/>
    <d v="2018-05-01T00:00:00"/>
    <x v="1"/>
    <d v="2018-01-01T00:00:00"/>
    <n v="127224.24"/>
    <n v="-3307.88"/>
  </r>
  <r>
    <s v="E"/>
    <s v="C"/>
    <s v="OFF"/>
    <d v="2018-05-01T00:00:00"/>
    <x v="6"/>
    <d v="2018-01-01T00:00:00"/>
    <n v="121734.03"/>
    <n v="7912.71"/>
  </r>
  <r>
    <s v="E"/>
    <s v="C"/>
    <s v="OFF"/>
    <d v="2018-05-01T00:00:00"/>
    <x v="7"/>
    <d v="2018-01-01T00:00:00"/>
    <n v="5490.21"/>
    <n v="356.92"/>
  </r>
  <r>
    <s v="E"/>
    <s v="C"/>
    <s v="OFF"/>
    <d v="2018-05-01T00:00:00"/>
    <x v="0"/>
    <d v="2018-01-01T00:00:00"/>
    <n v="127224.24"/>
    <n v="3307.88"/>
  </r>
  <r>
    <s v="E"/>
    <s v="C"/>
    <s v="MID"/>
    <d v="2018-05-01T00:00:00"/>
    <x v="1"/>
    <d v="2018-01-01T00:00:00"/>
    <n v="36927.769999999997"/>
    <n v="-1403.24"/>
  </r>
  <r>
    <s v="E"/>
    <s v="C"/>
    <s v="MID"/>
    <d v="2018-05-01T00:00:00"/>
    <x v="4"/>
    <d v="2018-01-01T00:00:00"/>
    <n v="35334.25"/>
    <n v="3356.73"/>
  </r>
  <r>
    <s v="E"/>
    <s v="C"/>
    <s v="MID"/>
    <d v="2018-05-01T00:00:00"/>
    <x v="5"/>
    <d v="2018-01-01T00:00:00"/>
    <n v="1593.52"/>
    <n v="151.41999999999999"/>
  </r>
  <r>
    <s v="E"/>
    <s v="C"/>
    <s v="MID"/>
    <d v="2018-05-01T00:00:00"/>
    <x v="0"/>
    <d v="2018-01-01T00:00:00"/>
    <n v="36927.769999999997"/>
    <n v="1403.24"/>
  </r>
  <r>
    <s v="E"/>
    <s v="R"/>
    <s v="MID"/>
    <d v="2018-05-01T00:00:00"/>
    <x v="5"/>
    <d v="2018-01-01T00:00:00"/>
    <n v="2010.17"/>
    <n v="190.89"/>
  </r>
  <r>
    <s v="E"/>
    <s v="R"/>
    <s v="MID"/>
    <d v="2018-05-01T00:00:00"/>
    <x v="0"/>
    <d v="2018-01-01T00:00:00"/>
    <n v="46582.62"/>
    <n v="1770.33"/>
  </r>
  <r>
    <s v="E"/>
    <s v="R"/>
    <s v="ON"/>
    <d v="2018-05-01T00:00:00"/>
    <x v="1"/>
    <d v="2018-01-01T00:00:00"/>
    <n v="160766.22"/>
    <n v="-8521.01"/>
  </r>
  <r>
    <s v="E"/>
    <s v="R"/>
    <s v="ON"/>
    <d v="2018-05-01T00:00:00"/>
    <x v="2"/>
    <d v="2018-01-01T00:00:00"/>
    <n v="153828.57999999999"/>
    <n v="20305.28"/>
  </r>
  <r>
    <s v="E"/>
    <s v="R"/>
    <s v="ON"/>
    <d v="2018-05-01T00:00:00"/>
    <x v="3"/>
    <d v="2018-01-01T00:00:00"/>
    <n v="6937.64"/>
    <n v="915.88"/>
  </r>
  <r>
    <s v="E"/>
    <s v="R"/>
    <s v="ON"/>
    <d v="2018-05-01T00:00:00"/>
    <x v="0"/>
    <d v="2018-01-01T00:00:00"/>
    <n v="160766.22"/>
    <n v="8521.01"/>
  </r>
  <r>
    <s v="E"/>
    <s v="R"/>
    <s v="OFF"/>
    <d v="2018-05-01T00:00:00"/>
    <x v="7"/>
    <d v="2018-01-01T00:00:00"/>
    <n v="23885.99"/>
    <n v="1552.52"/>
  </r>
  <r>
    <s v="E"/>
    <s v="R"/>
    <s v="OFF"/>
    <d v="2018-05-01T00:00:00"/>
    <x v="6"/>
    <d v="2018-01-01T00:00:00"/>
    <n v="529623.52"/>
    <n v="34427.129999999997"/>
  </r>
  <r>
    <s v="E"/>
    <s v="R"/>
    <s v="OFF"/>
    <d v="2018-05-01T00:00:00"/>
    <x v="1"/>
    <d v="2018-01-01T00:00:00"/>
    <n v="553509.51"/>
    <n v="-14391.01"/>
  </r>
  <r>
    <s v="E"/>
    <s v="R"/>
    <s v="OFF"/>
    <d v="2018-05-01T00:00:00"/>
    <x v="0"/>
    <d v="2018-01-01T00:00:00"/>
    <n v="553509.51"/>
    <n v="14391.01"/>
  </r>
  <r>
    <s v="E"/>
    <s v="R"/>
    <s v="MID"/>
    <d v="2018-05-01T00:00:00"/>
    <x v="1"/>
    <d v="2018-01-01T00:00:00"/>
    <n v="141511.01999999999"/>
    <n v="-5377.59"/>
  </r>
  <r>
    <s v="E"/>
    <s v="R"/>
    <s v="MID"/>
    <d v="2018-05-01T00:00:00"/>
    <x v="4"/>
    <d v="2018-01-01T00:00:00"/>
    <n v="135404.29999999999"/>
    <n v="12864.99"/>
  </r>
  <r>
    <s v="E"/>
    <s v="R"/>
    <s v="MID"/>
    <d v="2018-05-01T00:00:00"/>
    <x v="5"/>
    <d v="2018-01-01T00:00:00"/>
    <n v="6106.72"/>
    <n v="580.24"/>
  </r>
  <r>
    <s v="E"/>
    <s v="R"/>
    <s v="MID"/>
    <d v="2018-05-01T00:00:00"/>
    <x v="0"/>
    <d v="2018-01-01T00:00:00"/>
    <n v="141511.01999999999"/>
    <n v="5377.59"/>
  </r>
  <r>
    <s v="E"/>
    <s v="R"/>
    <s v="ON"/>
    <d v="2018-05-01T00:00:00"/>
    <x v="1"/>
    <d v="2018-01-01T00:00:00"/>
    <n v="142921.44"/>
    <n v="-7574.89"/>
  </r>
  <r>
    <s v="E"/>
    <s v="R"/>
    <s v="ON"/>
    <d v="2018-05-01T00:00:00"/>
    <x v="2"/>
    <d v="2018-01-01T00:00:00"/>
    <n v="136753.76999999999"/>
    <n v="18051.48"/>
  </r>
  <r>
    <s v="E"/>
    <s v="R"/>
    <s v="ON"/>
    <d v="2018-05-01T00:00:00"/>
    <x v="3"/>
    <d v="2018-01-01T00:00:00"/>
    <n v="6167.67"/>
    <n v="814.06"/>
  </r>
  <r>
    <s v="E"/>
    <s v="R"/>
    <s v="ON"/>
    <d v="2018-05-01T00:00:00"/>
    <x v="0"/>
    <d v="2018-01-01T00:00:00"/>
    <n v="142921.44"/>
    <n v="7574.89"/>
  </r>
  <r>
    <s v="E"/>
    <s v="R"/>
    <s v="OFF"/>
    <d v="2018-05-01T00:00:00"/>
    <x v="1"/>
    <d v="2018-01-01T00:00:00"/>
    <n v="498587.27"/>
    <n v="-12963.53"/>
  </r>
  <r>
    <s v="E"/>
    <s v="R"/>
    <s v="OFF"/>
    <d v="2018-05-01T00:00:00"/>
    <x v="6"/>
    <d v="2018-01-01T00:00:00"/>
    <n v="477071.35999999999"/>
    <n v="31009.53"/>
  </r>
  <r>
    <s v="E"/>
    <s v="R"/>
    <s v="OFF"/>
    <d v="2018-05-01T00:00:00"/>
    <x v="7"/>
    <d v="2018-01-01T00:00:00"/>
    <n v="21515.91"/>
    <n v="1398.45"/>
  </r>
  <r>
    <s v="E"/>
    <s v="R"/>
    <s v="OFF"/>
    <d v="2018-05-01T00:00:00"/>
    <x v="0"/>
    <d v="2018-01-01T00:00:00"/>
    <n v="498587.27"/>
    <n v="12963.53"/>
  </r>
  <r>
    <s v="E"/>
    <s v="R"/>
    <s v="MID"/>
    <d v="2018-05-01T00:00:00"/>
    <x v="1"/>
    <d v="2018-01-01T00:00:00"/>
    <n v="125806.39"/>
    <n v="-4780.6099999999997"/>
  </r>
  <r>
    <s v="E"/>
    <s v="R"/>
    <s v="MID"/>
    <d v="2018-05-01T00:00:00"/>
    <x v="4"/>
    <d v="2018-01-01T00:00:00"/>
    <n v="120377.38"/>
    <n v="11435.91"/>
  </r>
  <r>
    <s v="E"/>
    <s v="R"/>
    <s v="MID"/>
    <d v="2018-05-01T00:00:00"/>
    <x v="5"/>
    <d v="2018-01-01T00:00:00"/>
    <n v="5429.01"/>
    <n v="515.57000000000005"/>
  </r>
  <r>
    <s v="E"/>
    <s v="R"/>
    <s v="MID"/>
    <d v="2018-05-01T00:00:00"/>
    <x v="0"/>
    <d v="2018-01-01T00:00:00"/>
    <n v="125806.39"/>
    <n v="4780.6099999999997"/>
  </r>
  <r>
    <s v="E"/>
    <s v="R"/>
    <s v="ON"/>
    <d v="2018-05-01T00:00:00"/>
    <x v="1"/>
    <d v="2018-01-01T00:00:00"/>
    <n v="50687.37"/>
    <n v="-2686.33"/>
  </r>
  <r>
    <s v="E"/>
    <s v="R"/>
    <s v="ON"/>
    <d v="2018-05-01T00:00:00"/>
    <x v="2"/>
    <d v="2018-01-01T00:00:00"/>
    <n v="48500.12"/>
    <n v="6402.05"/>
  </r>
  <r>
    <s v="E"/>
    <s v="R"/>
    <s v="ON"/>
    <d v="2018-05-01T00:00:00"/>
    <x v="3"/>
    <d v="2018-01-01T00:00:00"/>
    <n v="2187.25"/>
    <n v="288.60000000000002"/>
  </r>
  <r>
    <s v="E"/>
    <s v="R"/>
    <s v="ON"/>
    <d v="2018-05-01T00:00:00"/>
    <x v="0"/>
    <d v="2018-01-01T00:00:00"/>
    <n v="50687.37"/>
    <n v="2686.33"/>
  </r>
  <r>
    <s v="E"/>
    <s v="R"/>
    <s v="OFF"/>
    <d v="2018-05-01T00:00:00"/>
    <x v="1"/>
    <d v="2018-01-01T00:00:00"/>
    <n v="205408.25"/>
    <n v="-5340.44"/>
  </r>
  <r>
    <s v="E"/>
    <s v="R"/>
    <s v="OFF"/>
    <d v="2018-05-01T00:00:00"/>
    <x v="6"/>
    <d v="2018-01-01T00:00:00"/>
    <n v="196544"/>
    <n v="12775.44"/>
  </r>
  <r>
    <s v="E"/>
    <s v="R"/>
    <s v="OFF"/>
    <d v="2018-05-01T00:00:00"/>
    <x v="7"/>
    <d v="2018-01-01T00:00:00"/>
    <n v="8864.25"/>
    <n v="576.24"/>
  </r>
  <r>
    <s v="E"/>
    <s v="R"/>
    <s v="OFF"/>
    <d v="2018-05-01T00:00:00"/>
    <x v="0"/>
    <d v="2018-01-01T00:00:00"/>
    <n v="205408.25"/>
    <n v="5340.44"/>
  </r>
  <r>
    <s v="E"/>
    <s v="R"/>
    <s v="MID"/>
    <d v="2018-05-01T00:00:00"/>
    <x v="1"/>
    <d v="2018-01-01T00:00:00"/>
    <n v="46582.62"/>
    <n v="-1770.33"/>
  </r>
  <r>
    <s v="E"/>
    <s v="R"/>
    <s v="MID"/>
    <d v="2018-05-01T00:00:00"/>
    <x v="4"/>
    <d v="2018-01-01T00:00:00"/>
    <n v="44572.45"/>
    <n v="4234.37"/>
  </r>
  <r>
    <s v="E"/>
    <s v="R"/>
    <s v="MID"/>
    <d v="2018-05-01T00:00:00"/>
    <x v="1"/>
    <d v="2018-05-01T00:00:00"/>
    <n v="17076.34"/>
    <n v="-888.14"/>
  </r>
  <r>
    <s v="E"/>
    <s v="R"/>
    <s v="MID"/>
    <d v="2018-06-01T00:00:00"/>
    <x v="0"/>
    <d v="2018-05-01T00:00:00"/>
    <n v="38242.33"/>
    <n v="1988.63"/>
  </r>
  <r>
    <s v="E"/>
    <s v="R"/>
    <s v="MID"/>
    <d v="2018-06-01T00:00:00"/>
    <x v="12"/>
    <d v="2018-05-01T00:00:00"/>
    <n v="36592.01"/>
    <n v="3439.65"/>
  </r>
  <r>
    <s v="E"/>
    <s v="R"/>
    <s v="MID"/>
    <d v="2018-06-01T00:00:00"/>
    <x v="13"/>
    <d v="2018-05-01T00:00:00"/>
    <n v="1650.32"/>
    <n v="155.18"/>
  </r>
  <r>
    <s v="E"/>
    <s v="R"/>
    <s v="MID"/>
    <d v="2018-06-01T00:00:00"/>
    <x v="1"/>
    <d v="2018-05-01T00:00:00"/>
    <n v="38242.33"/>
    <n v="-1988.63"/>
  </r>
  <r>
    <s v="E"/>
    <s v="R"/>
    <s v="MID"/>
    <d v="2018-06-01T00:00:00"/>
    <x v="4"/>
    <d v="2018-01-01T00:00:00"/>
    <n v="30697.599999999999"/>
    <n v="2916.29"/>
  </r>
  <r>
    <s v="E"/>
    <s v="R"/>
    <s v="MID"/>
    <d v="2018-06-01T00:00:00"/>
    <x v="0"/>
    <d v="2018-01-01T00:00:00"/>
    <n v="32082.09"/>
    <n v="1219.1500000000001"/>
  </r>
  <r>
    <s v="E"/>
    <s v="R"/>
    <s v="MID"/>
    <d v="2018-06-01T00:00:00"/>
    <x v="5"/>
    <d v="2018-01-01T00:00:00"/>
    <n v="1384.49"/>
    <n v="131.5"/>
  </r>
  <r>
    <s v="E"/>
    <s v="R"/>
    <s v="MID"/>
    <d v="2018-06-01T00:00:00"/>
    <x v="1"/>
    <d v="2018-01-01T00:00:00"/>
    <n v="32082.09"/>
    <n v="-1219.1500000000001"/>
  </r>
  <r>
    <s v="E"/>
    <s v="C"/>
    <s v="ON"/>
    <d v="2018-04-01T00:00:00"/>
    <x v="1"/>
    <d v="2018-01-01T00:00:00"/>
    <n v="11014.28"/>
    <n v="-583.75"/>
  </r>
  <r>
    <s v="E"/>
    <s v="C"/>
    <s v="ON"/>
    <d v="2018-04-01T00:00:00"/>
    <x v="2"/>
    <d v="2018-01-01T00:00:00"/>
    <n v="10538.99"/>
    <n v="1391.14"/>
  </r>
  <r>
    <s v="E"/>
    <s v="C"/>
    <s v="ON"/>
    <d v="2018-04-01T00:00:00"/>
    <x v="3"/>
    <d v="2018-01-01T00:00:00"/>
    <n v="475.29"/>
    <n v="62.74"/>
  </r>
  <r>
    <s v="E"/>
    <s v="C"/>
    <s v="ON"/>
    <d v="2018-04-01T00:00:00"/>
    <x v="0"/>
    <d v="2018-01-01T00:00:00"/>
    <n v="11014.28"/>
    <n v="583.75"/>
  </r>
  <r>
    <s v="E"/>
    <s v="C"/>
    <s v="OFF"/>
    <d v="2018-04-01T00:00:00"/>
    <x v="1"/>
    <d v="2018-01-01T00:00:00"/>
    <n v="33020.660000000003"/>
    <n v="-858.5"/>
  </r>
  <r>
    <s v="E"/>
    <s v="C"/>
    <s v="OFF"/>
    <d v="2018-04-01T00:00:00"/>
    <x v="6"/>
    <d v="2018-01-01T00:00:00"/>
    <n v="31595.7"/>
    <n v="2053.73"/>
  </r>
  <r>
    <s v="E"/>
    <s v="C"/>
    <s v="OFF"/>
    <d v="2018-04-01T00:00:00"/>
    <x v="7"/>
    <d v="2018-01-01T00:00:00"/>
    <n v="1424.96"/>
    <n v="92.63"/>
  </r>
  <r>
    <s v="E"/>
    <s v="C"/>
    <s v="OFF"/>
    <d v="2018-04-01T00:00:00"/>
    <x v="0"/>
    <d v="2018-01-01T00:00:00"/>
    <n v="33020.660000000003"/>
    <n v="858.5"/>
  </r>
  <r>
    <s v="E"/>
    <s v="C"/>
    <s v="MID"/>
    <d v="2018-04-01T00:00:00"/>
    <x v="1"/>
    <d v="2018-01-01T00:00:00"/>
    <n v="12089.55"/>
    <n v="-459.37"/>
  </r>
  <r>
    <s v="E"/>
    <s v="C"/>
    <s v="MID"/>
    <d v="2018-04-01T00:00:00"/>
    <x v="4"/>
    <d v="2018-01-01T00:00:00"/>
    <n v="11567.85"/>
    <n v="1098.95"/>
  </r>
  <r>
    <s v="E"/>
    <s v="C"/>
    <s v="MID"/>
    <d v="2018-04-01T00:00:00"/>
    <x v="5"/>
    <d v="2018-01-01T00:00:00"/>
    <n v="521.70000000000005"/>
    <n v="49.56"/>
  </r>
  <r>
    <s v="E"/>
    <s v="C"/>
    <s v="MID"/>
    <d v="2018-04-01T00:00:00"/>
    <x v="0"/>
    <d v="2018-01-01T00:00:00"/>
    <n v="12089.55"/>
    <n v="459.37"/>
  </r>
  <r>
    <s v="E"/>
    <s v="C"/>
    <s v="ON"/>
    <d v="2018-04-01T00:00:00"/>
    <x v="1"/>
    <d v="2018-01-01T00:00:00"/>
    <n v="9349.81"/>
    <n v="-495.54"/>
  </r>
  <r>
    <s v="E"/>
    <s v="C"/>
    <s v="ON"/>
    <d v="2018-04-01T00:00:00"/>
    <x v="2"/>
    <d v="2018-01-01T00:00:00"/>
    <n v="8946.3799999999992"/>
    <n v="1180.92"/>
  </r>
  <r>
    <s v="E"/>
    <s v="C"/>
    <s v="ON"/>
    <d v="2018-04-01T00:00:00"/>
    <x v="3"/>
    <d v="2018-01-01T00:00:00"/>
    <n v="403.43"/>
    <n v="53.26"/>
  </r>
  <r>
    <s v="E"/>
    <s v="C"/>
    <s v="ON"/>
    <d v="2018-04-01T00:00:00"/>
    <x v="0"/>
    <d v="2018-01-01T00:00:00"/>
    <n v="9349.81"/>
    <n v="495.54"/>
  </r>
  <r>
    <s v="E"/>
    <s v="C"/>
    <s v="OFF"/>
    <d v="2018-04-01T00:00:00"/>
    <x v="1"/>
    <d v="2018-01-01T00:00:00"/>
    <n v="25937.65"/>
    <n v="-674.37"/>
  </r>
  <r>
    <s v="E"/>
    <s v="C"/>
    <s v="OFF"/>
    <d v="2018-04-01T00:00:00"/>
    <x v="6"/>
    <d v="2018-01-01T00:00:00"/>
    <n v="24818.34"/>
    <n v="1613.18"/>
  </r>
  <r>
    <s v="E"/>
    <s v="C"/>
    <s v="OFF"/>
    <d v="2018-04-01T00:00:00"/>
    <x v="7"/>
    <d v="2018-01-01T00:00:00"/>
    <n v="1119.31"/>
    <n v="72.75"/>
  </r>
  <r>
    <s v="E"/>
    <s v="C"/>
    <s v="OFF"/>
    <d v="2018-04-01T00:00:00"/>
    <x v="0"/>
    <d v="2018-01-01T00:00:00"/>
    <n v="25937.65"/>
    <n v="674.37"/>
  </r>
  <r>
    <s v="E"/>
    <s v="C"/>
    <s v="MID"/>
    <d v="2018-04-01T00:00:00"/>
    <x v="1"/>
    <d v="2018-01-01T00:00:00"/>
    <n v="9012.82"/>
    <n v="-342.47"/>
  </r>
  <r>
    <s v="E"/>
    <s v="C"/>
    <s v="MID"/>
    <d v="2018-04-01T00:00:00"/>
    <x v="4"/>
    <d v="2018-01-01T00:00:00"/>
    <n v="8623.89"/>
    <n v="819.26"/>
  </r>
  <r>
    <s v="E"/>
    <s v="C"/>
    <s v="MID"/>
    <d v="2018-04-01T00:00:00"/>
    <x v="5"/>
    <d v="2018-01-01T00:00:00"/>
    <n v="388.93"/>
    <n v="36.92"/>
  </r>
  <r>
    <s v="E"/>
    <s v="C"/>
    <s v="MID"/>
    <d v="2018-04-01T00:00:00"/>
    <x v="0"/>
    <d v="2018-01-01T00:00:00"/>
    <n v="9012.82"/>
    <n v="342.47"/>
  </r>
  <r>
    <s v="E"/>
    <s v="C"/>
    <s v="ON"/>
    <d v="2018-04-01T00:00:00"/>
    <x v="1"/>
    <d v="2018-01-01T00:00:00"/>
    <n v="2619.04"/>
    <n v="-138.82"/>
  </r>
  <r>
    <s v="E"/>
    <s v="C"/>
    <s v="ON"/>
    <d v="2018-04-01T00:00:00"/>
    <x v="2"/>
    <d v="2018-01-01T00:00:00"/>
    <n v="2506.02"/>
    <n v="330.8"/>
  </r>
  <r>
    <s v="E"/>
    <s v="C"/>
    <s v="ON"/>
    <d v="2018-04-01T00:00:00"/>
    <x v="3"/>
    <d v="2018-01-01T00:00:00"/>
    <n v="113.02"/>
    <n v="14.9"/>
  </r>
  <r>
    <s v="E"/>
    <s v="C"/>
    <s v="ON"/>
    <d v="2018-04-01T00:00:00"/>
    <x v="0"/>
    <d v="2018-01-01T00:00:00"/>
    <n v="2619.04"/>
    <n v="138.82"/>
  </r>
  <r>
    <s v="E"/>
    <s v="C"/>
    <s v="OFF"/>
    <d v="2018-04-01T00:00:00"/>
    <x v="1"/>
    <d v="2018-01-01T00:00:00"/>
    <n v="9045.99"/>
    <n v="-235.2"/>
  </r>
  <r>
    <s v="E"/>
    <s v="C"/>
    <s v="OFF"/>
    <d v="2018-04-01T00:00:00"/>
    <x v="6"/>
    <d v="2018-01-01T00:00:00"/>
    <n v="8655.6200000000008"/>
    <n v="562.61"/>
  </r>
  <r>
    <s v="E"/>
    <s v="C"/>
    <s v="OFF"/>
    <d v="2018-04-01T00:00:00"/>
    <x v="7"/>
    <d v="2018-01-01T00:00:00"/>
    <n v="390.37"/>
    <n v="25.38"/>
  </r>
  <r>
    <s v="E"/>
    <s v="C"/>
    <s v="OFF"/>
    <d v="2018-04-01T00:00:00"/>
    <x v="0"/>
    <d v="2018-01-01T00:00:00"/>
    <n v="9045.99"/>
    <n v="235.2"/>
  </r>
  <r>
    <s v="E"/>
    <s v="C"/>
    <s v="MID"/>
    <d v="2018-04-01T00:00:00"/>
    <x v="1"/>
    <d v="2018-01-01T00:00:00"/>
    <n v="2886.24"/>
    <n v="-109.69"/>
  </r>
  <r>
    <s v="E"/>
    <s v="C"/>
    <s v="MID"/>
    <d v="2018-04-01T00:00:00"/>
    <x v="4"/>
    <d v="2018-01-01T00:00:00"/>
    <n v="2761.69"/>
    <n v="262.36"/>
  </r>
  <r>
    <s v="E"/>
    <s v="C"/>
    <s v="MID"/>
    <d v="2018-04-01T00:00:00"/>
    <x v="5"/>
    <d v="2018-01-01T00:00:00"/>
    <n v="124.55"/>
    <n v="11.84"/>
  </r>
  <r>
    <s v="E"/>
    <s v="C"/>
    <s v="MID"/>
    <d v="2018-04-01T00:00:00"/>
    <x v="0"/>
    <d v="2018-01-01T00:00:00"/>
    <n v="2886.24"/>
    <n v="109.69"/>
  </r>
  <r>
    <s v="E"/>
    <s v="C"/>
    <s v="MID"/>
    <d v="2019-01-01T00:00:00"/>
    <x v="5"/>
    <d v="2018-11-01T00:00:00"/>
    <n v="697.01"/>
    <n v="65.55"/>
  </r>
  <r>
    <s v="E"/>
    <s v="C"/>
    <s v="MID"/>
    <d v="2019-01-01T00:00:00"/>
    <x v="0"/>
    <d v="2018-11-01T00:00:00"/>
    <n v="17864.759999999998"/>
    <n v="928.98"/>
  </r>
  <r>
    <s v="E"/>
    <s v="C"/>
    <s v="ON"/>
    <d v="2019-01-01T00:00:00"/>
    <x v="0"/>
    <d v="2018-11-01T00:00:00"/>
    <n v="8119.82"/>
    <n v="576.51"/>
  </r>
  <r>
    <s v="E"/>
    <s v="C"/>
    <s v="ON"/>
    <d v="2019-01-01T00:00:00"/>
    <x v="2"/>
    <d v="2018-11-01T00:00:00"/>
    <n v="7803"/>
    <n v="1029.98"/>
  </r>
  <r>
    <s v="E"/>
    <s v="C"/>
    <s v="ON"/>
    <d v="2019-01-01T00:00:00"/>
    <x v="3"/>
    <d v="2018-11-01T00:00:00"/>
    <n v="316.82"/>
    <n v="41.83"/>
  </r>
  <r>
    <s v="E"/>
    <s v="C"/>
    <s v="ON"/>
    <d v="2019-01-01T00:00:00"/>
    <x v="1"/>
    <d v="2018-11-01T00:00:00"/>
    <n v="8119.82"/>
    <n v="-576.51"/>
  </r>
  <r>
    <s v="E"/>
    <s v="C"/>
    <s v="OFF"/>
    <d v="2019-01-01T00:00:00"/>
    <x v="1"/>
    <d v="2018-11-01T00:00:00"/>
    <n v="22627.82"/>
    <n v="-792.11"/>
  </r>
  <r>
    <s v="E"/>
    <s v="C"/>
    <s v="OFF"/>
    <d v="2019-01-01T00:00:00"/>
    <x v="0"/>
    <d v="2018-11-01T00:00:00"/>
    <n v="22627.82"/>
    <n v="792.11"/>
  </r>
  <r>
    <s v="E"/>
    <s v="C"/>
    <s v="OFF"/>
    <d v="2019-01-01T00:00:00"/>
    <x v="6"/>
    <d v="2018-11-01T00:00:00"/>
    <n v="21745"/>
    <n v="1413.56"/>
  </r>
  <r>
    <s v="E"/>
    <s v="C"/>
    <s v="OFF"/>
    <d v="2019-01-01T00:00:00"/>
    <x v="7"/>
    <d v="2018-11-01T00:00:00"/>
    <n v="882.82"/>
    <n v="57.4"/>
  </r>
  <r>
    <s v="E"/>
    <s v="C"/>
    <s v="MID"/>
    <d v="2019-01-01T00:00:00"/>
    <x v="0"/>
    <d v="2018-11-01T00:00:00"/>
    <n v="9424.7099999999991"/>
    <n v="490.05"/>
  </r>
  <r>
    <s v="E"/>
    <s v="C"/>
    <s v="MID"/>
    <d v="2019-01-01T00:00:00"/>
    <x v="4"/>
    <d v="2018-11-01T00:00:00"/>
    <n v="9057"/>
    <n v="851.37"/>
  </r>
  <r>
    <s v="E"/>
    <s v="C"/>
    <s v="MID"/>
    <d v="2019-01-01T00:00:00"/>
    <x v="5"/>
    <d v="2018-11-01T00:00:00"/>
    <n v="367.71"/>
    <n v="34.58"/>
  </r>
  <r>
    <s v="E"/>
    <s v="C"/>
    <s v="MID"/>
    <d v="2019-01-01T00:00:00"/>
    <x v="1"/>
    <d v="2018-11-01T00:00:00"/>
    <n v="9424.7099999999991"/>
    <n v="-490.05"/>
  </r>
  <r>
    <s v="E"/>
    <s v="C"/>
    <s v="ON"/>
    <d v="2019-01-01T00:00:00"/>
    <x v="0"/>
    <d v="2018-11-01T00:00:00"/>
    <n v="15772.41"/>
    <n v="1119.96"/>
  </r>
  <r>
    <s v="E"/>
    <s v="C"/>
    <s v="ON"/>
    <d v="2019-01-01T00:00:00"/>
    <x v="2"/>
    <d v="2018-11-01T00:00:00"/>
    <n v="15157"/>
    <n v="2000.73"/>
  </r>
  <r>
    <s v="E"/>
    <s v="C"/>
    <s v="ON"/>
    <d v="2019-01-01T00:00:00"/>
    <x v="3"/>
    <d v="2018-11-01T00:00:00"/>
    <n v="615.41"/>
    <n v="81.22"/>
  </r>
  <r>
    <s v="E"/>
    <s v="C"/>
    <s v="ON"/>
    <d v="2019-01-01T00:00:00"/>
    <x v="1"/>
    <d v="2018-11-01T00:00:00"/>
    <n v="15772.41"/>
    <n v="-1119.96"/>
  </r>
  <r>
    <s v="E"/>
    <s v="C"/>
    <s v="OFF"/>
    <d v="2019-01-01T00:00:00"/>
    <x v="6"/>
    <d v="2018-11-01T00:00:00"/>
    <n v="52024"/>
    <n v="3381.79"/>
  </r>
  <r>
    <s v="E"/>
    <s v="C"/>
    <s v="OFF"/>
    <d v="2019-01-01T00:00:00"/>
    <x v="7"/>
    <d v="2018-11-01T00:00:00"/>
    <n v="2112.14"/>
    <n v="137.26"/>
  </r>
  <r>
    <s v="E"/>
    <s v="C"/>
    <s v="OFF"/>
    <d v="2019-01-01T00:00:00"/>
    <x v="1"/>
    <d v="2018-11-01T00:00:00"/>
    <n v="54136.14"/>
    <n v="-1894.97"/>
  </r>
  <r>
    <s v="E"/>
    <s v="C"/>
    <s v="OFF"/>
    <d v="2019-01-01T00:00:00"/>
    <x v="0"/>
    <d v="2018-11-01T00:00:00"/>
    <n v="54136.14"/>
    <n v="1894.97"/>
  </r>
  <r>
    <s v="E"/>
    <s v="C"/>
    <s v="MID"/>
    <d v="2019-01-01T00:00:00"/>
    <x v="1"/>
    <d v="2018-11-01T00:00:00"/>
    <n v="17864.759999999998"/>
    <n v="-928.98"/>
  </r>
  <r>
    <s v="E"/>
    <s v="C"/>
    <s v="MID"/>
    <d v="2019-01-01T00:00:00"/>
    <x v="4"/>
    <d v="2018-11-01T00:00:00"/>
    <n v="17167.75"/>
    <n v="1613.75"/>
  </r>
  <r>
    <s v="E"/>
    <s v="C"/>
    <s v="ON"/>
    <d v="2018-04-01T00:00:00"/>
    <x v="1"/>
    <d v="2018-01-01T00:00:00"/>
    <n v="1196.71"/>
    <n v="-63.42"/>
  </r>
  <r>
    <s v="E"/>
    <s v="C"/>
    <s v="ON"/>
    <d v="2018-04-01T00:00:00"/>
    <x v="2"/>
    <d v="2018-01-01T00:00:00"/>
    <n v="1145.07"/>
    <n v="151.16"/>
  </r>
  <r>
    <s v="E"/>
    <s v="C"/>
    <s v="ON"/>
    <d v="2018-04-01T00:00:00"/>
    <x v="3"/>
    <d v="2018-01-01T00:00:00"/>
    <n v="51.64"/>
    <n v="6.82"/>
  </r>
  <r>
    <s v="E"/>
    <s v="C"/>
    <s v="ON"/>
    <d v="2018-04-01T00:00:00"/>
    <x v="0"/>
    <d v="2018-01-01T00:00:00"/>
    <n v="1196.71"/>
    <n v="63.42"/>
  </r>
  <r>
    <s v="E"/>
    <s v="C"/>
    <s v="OFF"/>
    <d v="2018-04-01T00:00:00"/>
    <x v="1"/>
    <d v="2018-01-01T00:00:00"/>
    <n v="4000.24"/>
    <n v="-104"/>
  </r>
  <r>
    <s v="E"/>
    <s v="C"/>
    <s v="OFF"/>
    <d v="2018-04-01T00:00:00"/>
    <x v="6"/>
    <d v="2018-01-01T00:00:00"/>
    <n v="3827.62"/>
    <n v="248.79"/>
  </r>
  <r>
    <s v="E"/>
    <s v="C"/>
    <s v="OFF"/>
    <d v="2018-04-01T00:00:00"/>
    <x v="7"/>
    <d v="2018-01-01T00:00:00"/>
    <n v="172.62"/>
    <n v="11.23"/>
  </r>
  <r>
    <s v="E"/>
    <s v="C"/>
    <s v="OFF"/>
    <d v="2018-04-01T00:00:00"/>
    <x v="0"/>
    <d v="2018-01-01T00:00:00"/>
    <n v="4000.24"/>
    <n v="104"/>
  </r>
  <r>
    <s v="E"/>
    <s v="C"/>
    <s v="MID"/>
    <d v="2018-04-01T00:00:00"/>
    <x v="1"/>
    <d v="2018-01-01T00:00:00"/>
    <n v="1238.81"/>
    <n v="-47.08"/>
  </r>
  <r>
    <s v="E"/>
    <s v="C"/>
    <s v="MID"/>
    <d v="2018-04-01T00:00:00"/>
    <x v="4"/>
    <d v="2018-01-01T00:00:00"/>
    <n v="1185.3599999999999"/>
    <n v="112.6"/>
  </r>
  <r>
    <s v="E"/>
    <s v="C"/>
    <s v="MID"/>
    <d v="2018-04-01T00:00:00"/>
    <x v="5"/>
    <d v="2018-01-01T00:00:00"/>
    <n v="53.45"/>
    <n v="5.08"/>
  </r>
  <r>
    <s v="E"/>
    <s v="C"/>
    <s v="MID"/>
    <d v="2018-04-01T00:00:00"/>
    <x v="0"/>
    <d v="2018-01-01T00:00:00"/>
    <n v="1238.81"/>
    <n v="47.08"/>
  </r>
  <r>
    <s v="E"/>
    <s v="C"/>
    <s v="ON"/>
    <d v="2018-04-01T00:00:00"/>
    <x v="1"/>
    <d v="2018-01-01T00:00:00"/>
    <n v="152318.65"/>
    <n v="-8072.77"/>
  </r>
  <r>
    <s v="E"/>
    <s v="C"/>
    <s v="ON"/>
    <d v="2018-04-01T00:00:00"/>
    <x v="2"/>
    <d v="2018-01-01T00:00:00"/>
    <n v="145745.51"/>
    <n v="19238.419999999998"/>
  </r>
  <r>
    <s v="E"/>
    <s v="C"/>
    <s v="ON"/>
    <d v="2018-04-01T00:00:00"/>
    <x v="3"/>
    <d v="2018-01-01T00:00:00"/>
    <n v="6573.14"/>
    <n v="867.64"/>
  </r>
  <r>
    <s v="E"/>
    <s v="C"/>
    <s v="ON"/>
    <d v="2018-04-01T00:00:00"/>
    <x v="0"/>
    <d v="2018-01-01T00:00:00"/>
    <n v="152318.65"/>
    <n v="8072.77"/>
  </r>
  <r>
    <s v="E"/>
    <s v="C"/>
    <s v="OFF"/>
    <d v="2018-04-01T00:00:00"/>
    <x v="0"/>
    <d v="2018-01-01T00:00:00"/>
    <n v="457534.77"/>
    <n v="11895.86"/>
  </r>
  <r>
    <s v="E"/>
    <s v="R"/>
    <s v="ON"/>
    <d v="2018-04-01T00:00:00"/>
    <x v="1"/>
    <d v="2018-01-01T00:00:00"/>
    <n v="47440.77"/>
    <n v="-2514.31"/>
  </r>
  <r>
    <s v="E"/>
    <s v="R"/>
    <s v="ON"/>
    <d v="2018-04-01T00:00:00"/>
    <x v="2"/>
    <d v="2018-01-01T00:00:00"/>
    <n v="45393.56"/>
    <n v="5991.96"/>
  </r>
  <r>
    <s v="E"/>
    <s v="R"/>
    <s v="ON"/>
    <d v="2018-04-01T00:00:00"/>
    <x v="3"/>
    <d v="2018-01-01T00:00:00"/>
    <n v="2047.21"/>
    <n v="270.32"/>
  </r>
  <r>
    <s v="E"/>
    <s v="C"/>
    <s v="MID"/>
    <d v="2018-05-01T00:00:00"/>
    <x v="1"/>
    <d v="2018-05-01T00:00:00"/>
    <n v="6442.01"/>
    <n v="-335"/>
  </r>
  <r>
    <s v="E"/>
    <s v="C"/>
    <s v="MID"/>
    <d v="2018-05-01T00:00:00"/>
    <x v="12"/>
    <d v="2018-05-01T00:00:00"/>
    <n v="6164.03"/>
    <n v="579.44000000000005"/>
  </r>
  <r>
    <s v="E"/>
    <s v="C"/>
    <s v="MID"/>
    <d v="2018-05-01T00:00:00"/>
    <x v="13"/>
    <d v="2018-05-01T00:00:00"/>
    <n v="277.98"/>
    <n v="26.09"/>
  </r>
  <r>
    <s v="E"/>
    <s v="C"/>
    <s v="MID"/>
    <d v="2018-05-01T00:00:00"/>
    <x v="0"/>
    <d v="2018-05-01T00:00:00"/>
    <n v="6442.01"/>
    <n v="335"/>
  </r>
  <r>
    <s v="E"/>
    <s v="C"/>
    <s v="MID"/>
    <d v="2018-05-01T00:00:00"/>
    <x v="0"/>
    <d v="2018-01-01T00:00:00"/>
    <n v="22119.07"/>
    <n v="840.59"/>
  </r>
  <r>
    <s v="E"/>
    <s v="C"/>
    <s v="MID"/>
    <d v="2018-05-01T00:00:00"/>
    <x v="1"/>
    <d v="2018-01-01T00:00:00"/>
    <n v="22119.07"/>
    <n v="-840.59"/>
  </r>
  <r>
    <s v="E"/>
    <s v="C"/>
    <s v="MID"/>
    <d v="2018-05-01T00:00:00"/>
    <x v="4"/>
    <d v="2018-01-01T00:00:00"/>
    <n v="21164.59"/>
    <n v="2010.66"/>
  </r>
  <r>
    <s v="E"/>
    <s v="C"/>
    <s v="MID"/>
    <d v="2018-05-01T00:00:00"/>
    <x v="5"/>
    <d v="2018-01-01T00:00:00"/>
    <n v="954.48"/>
    <n v="90.72"/>
  </r>
  <r>
    <s v="E"/>
    <s v="R"/>
    <s v="ON"/>
    <d v="2018-05-01T00:00:00"/>
    <x v="0"/>
    <d v="2018-05-01T00:00:00"/>
    <n v="7379.1"/>
    <n v="524.04999999999995"/>
  </r>
  <r>
    <s v="E"/>
    <s v="R"/>
    <s v="ON"/>
    <d v="2018-05-01T00:00:00"/>
    <x v="1"/>
    <d v="2018-05-01T00:00:00"/>
    <n v="7379.1"/>
    <n v="-524.04999999999995"/>
  </r>
  <r>
    <s v="E"/>
    <s v="R"/>
    <s v="ON"/>
    <d v="2018-05-01T00:00:00"/>
    <x v="8"/>
    <d v="2018-05-01T00:00:00"/>
    <n v="7060.66"/>
    <n v="932.03"/>
  </r>
  <r>
    <s v="E"/>
    <s v="R"/>
    <s v="ON"/>
    <d v="2018-05-01T00:00:00"/>
    <x v="9"/>
    <d v="2018-05-01T00:00:00"/>
    <n v="318.44"/>
    <n v="41.94"/>
  </r>
  <r>
    <s v="E"/>
    <s v="R"/>
    <s v="OFF"/>
    <d v="2018-05-01T00:00:00"/>
    <x v="10"/>
    <d v="2018-05-01T00:00:00"/>
    <n v="24275.97"/>
    <n v="1577.95"/>
  </r>
  <r>
    <s v="E"/>
    <s v="R"/>
    <s v="OFF"/>
    <d v="2018-05-01T00:00:00"/>
    <x v="11"/>
    <d v="2018-05-01T00:00:00"/>
    <n v="1094.8599999999999"/>
    <n v="71.180000000000007"/>
  </r>
  <r>
    <s v="E"/>
    <s v="R"/>
    <s v="OFF"/>
    <d v="2018-05-01T00:00:00"/>
    <x v="0"/>
    <d v="2018-05-01T00:00:00"/>
    <n v="25370.83"/>
    <n v="888.02"/>
  </r>
  <r>
    <s v="E"/>
    <s v="R"/>
    <s v="OFF"/>
    <d v="2018-05-01T00:00:00"/>
    <x v="1"/>
    <d v="2018-05-01T00:00:00"/>
    <n v="25370.83"/>
    <n v="-888.02"/>
  </r>
  <r>
    <s v="E"/>
    <s v="R"/>
    <s v="MID"/>
    <d v="2018-05-01T00:00:00"/>
    <x v="0"/>
    <d v="2018-05-01T00:00:00"/>
    <n v="7799.71"/>
    <n v="405.66"/>
  </r>
  <r>
    <s v="E"/>
    <s v="R"/>
    <s v="MID"/>
    <d v="2018-05-01T00:00:00"/>
    <x v="1"/>
    <d v="2018-05-01T00:00:00"/>
    <n v="7799.71"/>
    <n v="-405.66"/>
  </r>
  <r>
    <s v="E"/>
    <s v="R"/>
    <s v="MID"/>
    <d v="2018-05-01T00:00:00"/>
    <x v="12"/>
    <d v="2018-05-01T00:00:00"/>
    <n v="7463.14"/>
    <n v="701.49"/>
  </r>
  <r>
    <s v="E"/>
    <s v="R"/>
    <s v="MID"/>
    <d v="2018-05-01T00:00:00"/>
    <x v="13"/>
    <d v="2018-05-01T00:00:00"/>
    <n v="336.57"/>
    <n v="31.66"/>
  </r>
  <r>
    <s v="E"/>
    <s v="C"/>
    <s v="OFF"/>
    <d v="2018-05-01T00:00:00"/>
    <x v="1"/>
    <d v="2018-05-01T00:00:00"/>
    <n v="5074.99"/>
    <n v="-177.64"/>
  </r>
  <r>
    <s v="E"/>
    <s v="C"/>
    <s v="OFF"/>
    <d v="2018-05-01T00:00:00"/>
    <x v="10"/>
    <d v="2018-05-01T00:00:00"/>
    <n v="4855.9799999999996"/>
    <n v="315.61"/>
  </r>
  <r>
    <s v="E"/>
    <s v="C"/>
    <s v="OFF"/>
    <d v="2018-05-01T00:00:00"/>
    <x v="11"/>
    <d v="2018-05-01T00:00:00"/>
    <n v="219.01"/>
    <n v="14.23"/>
  </r>
  <r>
    <s v="E"/>
    <s v="C"/>
    <s v="MID"/>
    <d v="2018-05-01T00:00:00"/>
    <x v="12"/>
    <d v="2018-05-01T00:00:00"/>
    <n v="2465.9699999999998"/>
    <n v="231.8"/>
  </r>
  <r>
    <s v="E"/>
    <s v="C"/>
    <s v="MID"/>
    <d v="2018-05-01T00:00:00"/>
    <x v="13"/>
    <d v="2018-05-01T00:00:00"/>
    <n v="111.26"/>
    <n v="10.47"/>
  </r>
  <r>
    <s v="E"/>
    <s v="C"/>
    <s v="MID"/>
    <d v="2018-05-01T00:00:00"/>
    <x v="0"/>
    <d v="2018-05-01T00:00:00"/>
    <n v="2577.23"/>
    <n v="134"/>
  </r>
  <r>
    <s v="E"/>
    <s v="C"/>
    <s v="MID"/>
    <d v="2018-05-01T00:00:00"/>
    <x v="1"/>
    <d v="2018-05-01T00:00:00"/>
    <n v="2577.23"/>
    <n v="-134"/>
  </r>
  <r>
    <s v="E"/>
    <s v="R"/>
    <s v="ON"/>
    <d v="2018-05-01T00:00:00"/>
    <x v="0"/>
    <d v="2018-05-01T00:00:00"/>
    <n v="8598.67"/>
    <n v="610.49"/>
  </r>
  <r>
    <s v="E"/>
    <s v="R"/>
    <s v="ON"/>
    <d v="2018-05-01T00:00:00"/>
    <x v="1"/>
    <d v="2018-05-01T00:00:00"/>
    <n v="8598.67"/>
    <n v="-610.49"/>
  </r>
  <r>
    <s v="E"/>
    <s v="R"/>
    <s v="ON"/>
    <d v="2018-05-01T00:00:00"/>
    <x v="8"/>
    <d v="2018-05-01T00:00:00"/>
    <n v="8227.66"/>
    <n v="1086.05"/>
  </r>
  <r>
    <s v="E"/>
    <s v="R"/>
    <s v="ON"/>
    <d v="2018-05-01T00:00:00"/>
    <x v="9"/>
    <d v="2018-05-01T00:00:00"/>
    <n v="371.01"/>
    <n v="48.95"/>
  </r>
  <r>
    <s v="E"/>
    <s v="R"/>
    <s v="OFF"/>
    <d v="2018-05-01T00:00:00"/>
    <x v="10"/>
    <d v="2018-05-01T00:00:00"/>
    <n v="30916.84"/>
    <n v="2009.58"/>
  </r>
  <r>
    <s v="E"/>
    <s v="R"/>
    <s v="OFF"/>
    <d v="2018-05-01T00:00:00"/>
    <x v="11"/>
    <d v="2018-05-01T00:00:00"/>
    <n v="1394.29"/>
    <n v="90.68"/>
  </r>
  <r>
    <s v="E"/>
    <s v="R"/>
    <s v="OFF"/>
    <d v="2018-05-01T00:00:00"/>
    <x v="0"/>
    <d v="2018-05-01T00:00:00"/>
    <n v="32311.13"/>
    <n v="1130.95"/>
  </r>
  <r>
    <s v="E"/>
    <s v="R"/>
    <s v="OFF"/>
    <d v="2018-05-01T00:00:00"/>
    <x v="1"/>
    <d v="2018-05-01T00:00:00"/>
    <n v="32311.13"/>
    <n v="-1130.95"/>
  </r>
  <r>
    <s v="E"/>
    <s v="R"/>
    <s v="MID"/>
    <d v="2018-05-01T00:00:00"/>
    <x v="0"/>
    <d v="2018-05-01T00:00:00"/>
    <n v="9821"/>
    <n v="510.73"/>
  </r>
  <r>
    <s v="E"/>
    <s v="R"/>
    <s v="MID"/>
    <d v="2018-05-01T00:00:00"/>
    <x v="1"/>
    <d v="2018-05-01T00:00:00"/>
    <n v="9821"/>
    <n v="-510.73"/>
  </r>
  <r>
    <s v="E"/>
    <s v="R"/>
    <s v="MID"/>
    <d v="2018-05-01T00:00:00"/>
    <x v="12"/>
    <d v="2018-05-01T00:00:00"/>
    <n v="9397.18"/>
    <n v="883.27"/>
  </r>
  <r>
    <s v="E"/>
    <s v="R"/>
    <s v="MID"/>
    <d v="2018-05-01T00:00:00"/>
    <x v="13"/>
    <d v="2018-05-01T00:00:00"/>
    <n v="423.82"/>
    <n v="39.840000000000003"/>
  </r>
  <r>
    <s v="E"/>
    <s v="R"/>
    <s v="OFF"/>
    <d v="2018-04-01T00:00:00"/>
    <x v="1"/>
    <d v="2018-01-01T00:00:00"/>
    <n v="669.83"/>
    <n v="-17.41"/>
  </r>
  <r>
    <s v="E"/>
    <s v="R"/>
    <s v="OFF"/>
    <d v="2018-04-01T00:00:00"/>
    <x v="6"/>
    <d v="2018-01-01T00:00:00"/>
    <n v="640.91999999999996"/>
    <n v="41.66"/>
  </r>
  <r>
    <s v="E"/>
    <s v="R"/>
    <s v="OFF"/>
    <d v="2018-04-01T00:00:00"/>
    <x v="7"/>
    <d v="2018-01-01T00:00:00"/>
    <n v="28.91"/>
    <n v="1.88"/>
  </r>
  <r>
    <s v="E"/>
    <s v="R"/>
    <s v="OFF"/>
    <d v="2018-04-01T00:00:00"/>
    <x v="0"/>
    <d v="2018-01-01T00:00:00"/>
    <n v="669.83"/>
    <n v="17.41"/>
  </r>
  <r>
    <s v="E"/>
    <s v="R"/>
    <s v="MID"/>
    <d v="2018-04-01T00:00:00"/>
    <x v="1"/>
    <d v="2018-01-01T00:00:00"/>
    <n v="280.31"/>
    <n v="-10.65"/>
  </r>
  <r>
    <s v="E"/>
    <s v="R"/>
    <s v="MID"/>
    <d v="2018-04-01T00:00:00"/>
    <x v="4"/>
    <d v="2018-01-01T00:00:00"/>
    <n v="268.20999999999998"/>
    <n v="25.48"/>
  </r>
  <r>
    <s v="E"/>
    <s v="R"/>
    <s v="MID"/>
    <d v="2018-04-01T00:00:00"/>
    <x v="5"/>
    <d v="2018-01-01T00:00:00"/>
    <n v="12.1"/>
    <n v="1.1499999999999999"/>
  </r>
  <r>
    <s v="E"/>
    <s v="R"/>
    <s v="MID"/>
    <d v="2018-04-01T00:00:00"/>
    <x v="0"/>
    <d v="2018-01-01T00:00:00"/>
    <n v="280.31"/>
    <n v="10.65"/>
  </r>
  <r>
    <s v="E"/>
    <s v="C"/>
    <s v="ON"/>
    <d v="2018-04-01T00:00:00"/>
    <x v="1"/>
    <d v="2018-01-01T00:00:00"/>
    <n v="22752.14"/>
    <n v="-1205.8800000000001"/>
  </r>
  <r>
    <s v="E"/>
    <s v="C"/>
    <s v="ON"/>
    <d v="2018-04-01T00:00:00"/>
    <x v="2"/>
    <d v="2018-01-01T00:00:00"/>
    <n v="21770.28"/>
    <n v="2873.67"/>
  </r>
  <r>
    <s v="E"/>
    <s v="C"/>
    <s v="ON"/>
    <d v="2018-04-01T00:00:00"/>
    <x v="3"/>
    <d v="2018-01-01T00:00:00"/>
    <n v="981.86"/>
    <n v="129.66999999999999"/>
  </r>
  <r>
    <s v="E"/>
    <s v="C"/>
    <s v="ON"/>
    <d v="2018-04-01T00:00:00"/>
    <x v="0"/>
    <d v="2018-01-01T00:00:00"/>
    <n v="22752.14"/>
    <n v="1205.8800000000001"/>
  </r>
  <r>
    <s v="E"/>
    <s v="C"/>
    <s v="OFF"/>
    <d v="2018-04-01T00:00:00"/>
    <x v="1"/>
    <d v="2018-01-01T00:00:00"/>
    <n v="67526.44"/>
    <n v="-1755.64"/>
  </r>
  <r>
    <s v="E"/>
    <s v="C"/>
    <s v="OFF"/>
    <d v="2018-04-01T00:00:00"/>
    <x v="6"/>
    <d v="2018-01-01T00:00:00"/>
    <n v="64612.41"/>
    <n v="4199.84"/>
  </r>
  <r>
    <s v="E"/>
    <s v="C"/>
    <s v="OFF"/>
    <d v="2018-04-01T00:00:00"/>
    <x v="7"/>
    <d v="2018-01-01T00:00:00"/>
    <n v="2914.03"/>
    <n v="189.42"/>
  </r>
  <r>
    <s v="E"/>
    <s v="C"/>
    <s v="OFF"/>
    <d v="2018-04-01T00:00:00"/>
    <x v="0"/>
    <d v="2018-01-01T00:00:00"/>
    <n v="67526.44"/>
    <n v="1755.64"/>
  </r>
  <r>
    <s v="E"/>
    <s v="C"/>
    <s v="MID"/>
    <d v="2018-04-01T00:00:00"/>
    <x v="1"/>
    <d v="2018-01-01T00:00:00"/>
    <n v="27229.63"/>
    <n v="-1034.76"/>
  </r>
  <r>
    <s v="E"/>
    <s v="C"/>
    <s v="MID"/>
    <d v="2018-04-01T00:00:00"/>
    <x v="4"/>
    <d v="2018-01-01T00:00:00"/>
    <n v="26054.58"/>
    <n v="2475.1799999999998"/>
  </r>
  <r>
    <s v="E"/>
    <s v="C"/>
    <s v="MID"/>
    <d v="2018-04-01T00:00:00"/>
    <x v="5"/>
    <d v="2018-01-01T00:00:00"/>
    <n v="1175.05"/>
    <n v="111.65"/>
  </r>
  <r>
    <s v="E"/>
    <s v="C"/>
    <s v="MID"/>
    <d v="2018-04-01T00:00:00"/>
    <x v="0"/>
    <d v="2018-01-01T00:00:00"/>
    <n v="27229.63"/>
    <n v="1034.76"/>
  </r>
  <r>
    <s v="E"/>
    <s v="R"/>
    <s v="ON"/>
    <d v="2018-04-01T00:00:00"/>
    <x v="1"/>
    <d v="2018-01-01T00:00:00"/>
    <n v="303.99"/>
    <n v="-16.12"/>
  </r>
  <r>
    <s v="E"/>
    <s v="R"/>
    <s v="ON"/>
    <d v="2018-04-01T00:00:00"/>
    <x v="2"/>
    <d v="2018-01-01T00:00:00"/>
    <n v="290.87"/>
    <n v="38.39"/>
  </r>
  <r>
    <s v="E"/>
    <s v="R"/>
    <s v="ON"/>
    <d v="2018-04-01T00:00:00"/>
    <x v="3"/>
    <d v="2018-01-01T00:00:00"/>
    <n v="13.12"/>
    <n v="1.73"/>
  </r>
  <r>
    <s v="E"/>
    <s v="R"/>
    <s v="ON"/>
    <d v="2018-04-01T00:00:00"/>
    <x v="0"/>
    <d v="2018-01-01T00:00:00"/>
    <n v="303.99"/>
    <n v="16.12"/>
  </r>
  <r>
    <s v="E"/>
    <s v="C"/>
    <s v="ON"/>
    <d v="2018-04-01T00:00:00"/>
    <x v="1"/>
    <d v="2018-01-01T00:00:00"/>
    <n v="6074.74"/>
    <n v="-321.92"/>
  </r>
  <r>
    <s v="E"/>
    <s v="C"/>
    <s v="ON"/>
    <d v="2018-04-01T00:00:00"/>
    <x v="2"/>
    <d v="2018-01-01T00:00:00"/>
    <n v="5812.56"/>
    <n v="767.28"/>
  </r>
  <r>
    <s v="E"/>
    <s v="C"/>
    <s v="ON"/>
    <d v="2018-04-01T00:00:00"/>
    <x v="3"/>
    <d v="2018-01-01T00:00:00"/>
    <n v="262.18"/>
    <n v="34.6"/>
  </r>
  <r>
    <s v="E"/>
    <s v="C"/>
    <s v="ON"/>
    <d v="2018-04-01T00:00:00"/>
    <x v="0"/>
    <d v="2018-01-01T00:00:00"/>
    <n v="6074.74"/>
    <n v="321.92"/>
  </r>
  <r>
    <s v="E"/>
    <s v="C"/>
    <s v="OFF"/>
    <d v="2018-04-01T00:00:00"/>
    <x v="1"/>
    <d v="2018-01-01T00:00:00"/>
    <n v="23506.62"/>
    <n v="-611.17999999999995"/>
  </r>
  <r>
    <s v="E"/>
    <s v="C"/>
    <s v="OFF"/>
    <d v="2018-04-01T00:00:00"/>
    <x v="6"/>
    <d v="2018-01-01T00:00:00"/>
    <n v="22492.21"/>
    <n v="1461.98"/>
  </r>
  <r>
    <s v="E"/>
    <s v="C"/>
    <s v="OFF"/>
    <d v="2018-04-01T00:00:00"/>
    <x v="7"/>
    <d v="2018-01-01T00:00:00"/>
    <n v="1014.41"/>
    <n v="65.95"/>
  </r>
  <r>
    <s v="E"/>
    <s v="C"/>
    <s v="OFF"/>
    <d v="2018-04-01T00:00:00"/>
    <x v="0"/>
    <d v="2018-01-01T00:00:00"/>
    <n v="23506.62"/>
    <n v="611.17999999999995"/>
  </r>
  <r>
    <s v="E"/>
    <s v="C"/>
    <s v="MID"/>
    <d v="2018-04-01T00:00:00"/>
    <x v="1"/>
    <d v="2018-01-01T00:00:00"/>
    <n v="6033.85"/>
    <n v="-229.27"/>
  </r>
  <r>
    <s v="E"/>
    <s v="C"/>
    <s v="MID"/>
    <d v="2018-04-01T00:00:00"/>
    <x v="4"/>
    <d v="2018-01-01T00:00:00"/>
    <n v="5773.46"/>
    <n v="548.47"/>
  </r>
  <r>
    <s v="E"/>
    <s v="C"/>
    <s v="MID"/>
    <d v="2018-04-01T00:00:00"/>
    <x v="5"/>
    <d v="2018-01-01T00:00:00"/>
    <n v="260.39"/>
    <n v="24.73"/>
  </r>
  <r>
    <s v="E"/>
    <s v="C"/>
    <s v="MID"/>
    <d v="2018-04-01T00:00:00"/>
    <x v="0"/>
    <d v="2018-01-01T00:00:00"/>
    <n v="6033.85"/>
    <n v="229.27"/>
  </r>
  <r>
    <s v="E"/>
    <s v="C"/>
    <s v="ON"/>
    <d v="2018-04-01T00:00:00"/>
    <x v="1"/>
    <d v="2018-01-01T00:00:00"/>
    <n v="2220.0500000000002"/>
    <n v="-117.65"/>
  </r>
  <r>
    <s v="E"/>
    <s v="C"/>
    <s v="ON"/>
    <d v="2018-04-01T00:00:00"/>
    <x v="2"/>
    <d v="2018-01-01T00:00:00"/>
    <n v="2124.2399999999998"/>
    <n v="280.39999999999998"/>
  </r>
  <r>
    <s v="E"/>
    <s v="C"/>
    <s v="ON"/>
    <d v="2018-04-01T00:00:00"/>
    <x v="3"/>
    <d v="2018-01-01T00:00:00"/>
    <n v="95.81"/>
    <n v="12.64"/>
  </r>
  <r>
    <s v="E"/>
    <s v="C"/>
    <s v="ON"/>
    <d v="2018-04-01T00:00:00"/>
    <x v="0"/>
    <d v="2018-01-01T00:00:00"/>
    <n v="2220.0500000000002"/>
    <n v="117.65"/>
  </r>
  <r>
    <s v="E"/>
    <s v="C"/>
    <s v="OFF"/>
    <d v="2018-04-01T00:00:00"/>
    <x v="1"/>
    <d v="2018-01-01T00:00:00"/>
    <n v="5427.94"/>
    <n v="-141.13"/>
  </r>
  <r>
    <s v="E"/>
    <s v="C"/>
    <s v="OFF"/>
    <d v="2018-04-01T00:00:00"/>
    <x v="6"/>
    <d v="2018-01-01T00:00:00"/>
    <n v="5193.71"/>
    <n v="337.59"/>
  </r>
  <r>
    <s v="E"/>
    <s v="C"/>
    <s v="OFF"/>
    <d v="2018-04-01T00:00:00"/>
    <x v="7"/>
    <d v="2018-01-01T00:00:00"/>
    <n v="234.23"/>
    <n v="15.23"/>
  </r>
  <r>
    <s v="E"/>
    <s v="C"/>
    <s v="OFF"/>
    <d v="2018-04-01T00:00:00"/>
    <x v="0"/>
    <d v="2018-01-01T00:00:00"/>
    <n v="5427.94"/>
    <n v="141.13"/>
  </r>
  <r>
    <s v="E"/>
    <s v="C"/>
    <s v="MID"/>
    <d v="2018-04-01T00:00:00"/>
    <x v="1"/>
    <d v="2018-01-01T00:00:00"/>
    <n v="2646.27"/>
    <n v="-100.56"/>
  </r>
  <r>
    <s v="E"/>
    <s v="C"/>
    <s v="MID"/>
    <d v="2018-04-01T00:00:00"/>
    <x v="4"/>
    <d v="2018-01-01T00:00:00"/>
    <n v="2532.0700000000002"/>
    <n v="240.54"/>
  </r>
  <r>
    <s v="E"/>
    <s v="C"/>
    <s v="MID"/>
    <d v="2018-04-01T00:00:00"/>
    <x v="5"/>
    <d v="2018-01-01T00:00:00"/>
    <n v="114.2"/>
    <n v="10.85"/>
  </r>
  <r>
    <s v="E"/>
    <s v="C"/>
    <s v="MID"/>
    <d v="2018-04-01T00:00:00"/>
    <x v="0"/>
    <d v="2018-01-01T00:00:00"/>
    <n v="2646.27"/>
    <n v="100.56"/>
  </r>
  <r>
    <s v="E"/>
    <s v="R"/>
    <s v="ON"/>
    <d v="2018-06-01T00:00:00"/>
    <x v="0"/>
    <d v="2018-05-01T00:00:00"/>
    <n v="119460.39"/>
    <n v="8481.73"/>
  </r>
  <r>
    <s v="E"/>
    <s v="R"/>
    <s v="ON"/>
    <d v="2018-04-01T00:00:00"/>
    <x v="0"/>
    <d v="2018-01-01T00:00:00"/>
    <n v="47440.77"/>
    <n v="2514.31"/>
  </r>
  <r>
    <s v="E"/>
    <s v="R"/>
    <s v="OFF"/>
    <d v="2018-04-01T00:00:00"/>
    <x v="1"/>
    <d v="2018-01-01T00:00:00"/>
    <n v="184217.89"/>
    <n v="-4789.71"/>
  </r>
  <r>
    <s v="E"/>
    <s v="R"/>
    <s v="OFF"/>
    <d v="2018-04-01T00:00:00"/>
    <x v="6"/>
    <d v="2018-01-01T00:00:00"/>
    <n v="176268.23"/>
    <n v="11457.43"/>
  </r>
  <r>
    <s v="E"/>
    <s v="R"/>
    <s v="OFF"/>
    <d v="2018-04-01T00:00:00"/>
    <x v="7"/>
    <d v="2018-01-01T00:00:00"/>
    <n v="7949.66"/>
    <n v="516.77"/>
  </r>
  <r>
    <s v="E"/>
    <s v="R"/>
    <s v="OFF"/>
    <d v="2018-04-01T00:00:00"/>
    <x v="0"/>
    <d v="2018-01-01T00:00:00"/>
    <n v="184217.89"/>
    <n v="4789.71"/>
  </r>
  <r>
    <s v="E"/>
    <s v="R"/>
    <s v="MID"/>
    <d v="2018-04-01T00:00:00"/>
    <x v="1"/>
    <d v="2018-01-01T00:00:00"/>
    <n v="44929.07"/>
    <n v="-1707.33"/>
  </r>
  <r>
    <s v="E"/>
    <s v="R"/>
    <s v="MID"/>
    <d v="2018-04-01T00:00:00"/>
    <x v="4"/>
    <d v="2018-01-01T00:00:00"/>
    <n v="42990.239999999998"/>
    <n v="4084.14"/>
  </r>
  <r>
    <s v="E"/>
    <s v="R"/>
    <s v="MID"/>
    <d v="2018-04-01T00:00:00"/>
    <x v="5"/>
    <d v="2018-01-01T00:00:00"/>
    <n v="1938.83"/>
    <n v="184.15"/>
  </r>
  <r>
    <s v="E"/>
    <s v="R"/>
    <s v="MID"/>
    <d v="2018-04-01T00:00:00"/>
    <x v="0"/>
    <d v="2018-01-01T00:00:00"/>
    <n v="44929.07"/>
    <n v="1707.33"/>
  </r>
  <r>
    <s v="E"/>
    <s v="R"/>
    <s v="ON"/>
    <d v="2018-04-01T00:00:00"/>
    <x v="1"/>
    <d v="2018-01-01T00:00:00"/>
    <n v="47720.3"/>
    <n v="-2529.19"/>
  </r>
  <r>
    <s v="E"/>
    <s v="R"/>
    <s v="ON"/>
    <d v="2018-04-01T00:00:00"/>
    <x v="2"/>
    <d v="2018-01-01T00:00:00"/>
    <n v="45660.99"/>
    <n v="6027.26"/>
  </r>
  <r>
    <s v="E"/>
    <s v="R"/>
    <s v="ON"/>
    <d v="2018-04-01T00:00:00"/>
    <x v="3"/>
    <d v="2018-01-01T00:00:00"/>
    <n v="2059.31"/>
    <n v="271.8"/>
  </r>
  <r>
    <s v="E"/>
    <s v="R"/>
    <s v="ON"/>
    <d v="2018-04-01T00:00:00"/>
    <x v="0"/>
    <d v="2018-01-01T00:00:00"/>
    <n v="47720.3"/>
    <n v="2529.19"/>
  </r>
  <r>
    <s v="E"/>
    <s v="R"/>
    <s v="OFF"/>
    <d v="2018-04-01T00:00:00"/>
    <x v="1"/>
    <d v="2018-01-01T00:00:00"/>
    <n v="188057.01"/>
    <n v="-4889.3900000000003"/>
  </r>
  <r>
    <s v="E"/>
    <s v="R"/>
    <s v="OFF"/>
    <d v="2018-04-01T00:00:00"/>
    <x v="6"/>
    <d v="2018-01-01T00:00:00"/>
    <n v="179941.69"/>
    <n v="11696.33"/>
  </r>
  <r>
    <s v="E"/>
    <s v="R"/>
    <s v="OFF"/>
    <d v="2018-04-01T00:00:00"/>
    <x v="7"/>
    <d v="2018-01-01T00:00:00"/>
    <n v="8115.32"/>
    <n v="527.53"/>
  </r>
  <r>
    <s v="E"/>
    <s v="R"/>
    <s v="OFF"/>
    <d v="2018-04-01T00:00:00"/>
    <x v="0"/>
    <d v="2018-01-01T00:00:00"/>
    <n v="188057.01"/>
    <n v="4889.3900000000003"/>
  </r>
  <r>
    <s v="E"/>
    <s v="R"/>
    <s v="MID"/>
    <d v="2018-04-01T00:00:00"/>
    <x v="1"/>
    <d v="2018-01-01T00:00:00"/>
    <n v="42720.19"/>
    <n v="-1623.29"/>
  </r>
  <r>
    <s v="E"/>
    <s v="R"/>
    <s v="MID"/>
    <d v="2018-04-01T00:00:00"/>
    <x v="4"/>
    <d v="2018-01-01T00:00:00"/>
    <n v="40876.67"/>
    <n v="3883.28"/>
  </r>
  <r>
    <s v="E"/>
    <s v="R"/>
    <s v="MID"/>
    <d v="2018-04-01T00:00:00"/>
    <x v="5"/>
    <d v="2018-01-01T00:00:00"/>
    <n v="1843.52"/>
    <n v="175.09"/>
  </r>
  <r>
    <s v="E"/>
    <s v="R"/>
    <s v="MID"/>
    <d v="2018-04-01T00:00:00"/>
    <x v="0"/>
    <d v="2018-01-01T00:00:00"/>
    <n v="42720.19"/>
    <n v="1623.29"/>
  </r>
  <r>
    <s v="E"/>
    <s v="C"/>
    <s v="OFF"/>
    <d v="2018-04-01T00:00:00"/>
    <x v="1"/>
    <d v="2018-01-01T00:00:00"/>
    <n v="457534.77"/>
    <n v="-11895.86"/>
  </r>
  <r>
    <s v="E"/>
    <s v="C"/>
    <s v="OFF"/>
    <d v="2018-04-01T00:00:00"/>
    <x v="6"/>
    <d v="2018-01-01T00:00:00"/>
    <n v="437790.37"/>
    <n v="28456.34"/>
  </r>
  <r>
    <s v="E"/>
    <s v="C"/>
    <s v="OFF"/>
    <d v="2018-04-01T00:00:00"/>
    <x v="7"/>
    <d v="2018-01-01T00:00:00"/>
    <n v="19744.400000000001"/>
    <n v="1283.42"/>
  </r>
  <r>
    <s v="E"/>
    <s v="C"/>
    <s v="MID"/>
    <d v="2018-04-01T00:00:00"/>
    <x v="1"/>
    <d v="2018-01-01T00:00:00"/>
    <n v="165742.12"/>
    <n v="-6298.24"/>
  </r>
  <r>
    <s v="E"/>
    <s v="C"/>
    <s v="MID"/>
    <d v="2018-04-01T00:00:00"/>
    <x v="4"/>
    <d v="2018-01-01T00:00:00"/>
    <n v="158589.72"/>
    <n v="15065.98"/>
  </r>
  <r>
    <s v="E"/>
    <s v="C"/>
    <s v="MID"/>
    <d v="2018-04-01T00:00:00"/>
    <x v="5"/>
    <d v="2018-01-01T00:00:00"/>
    <n v="7152.4"/>
    <n v="679.39"/>
  </r>
  <r>
    <s v="E"/>
    <s v="C"/>
    <s v="MID"/>
    <d v="2018-04-01T00:00:00"/>
    <x v="0"/>
    <d v="2018-01-01T00:00:00"/>
    <n v="165742.12"/>
    <n v="6298.24"/>
  </r>
  <r>
    <s v="E"/>
    <s v="C"/>
    <s v="ON"/>
    <d v="2018-05-01T00:00:00"/>
    <x v="1"/>
    <d v="2018-05-01T00:00:00"/>
    <n v="4.58"/>
    <n v="-0.32"/>
  </r>
  <r>
    <s v="E"/>
    <s v="C"/>
    <s v="ON"/>
    <d v="2018-05-01T00:00:00"/>
    <x v="8"/>
    <d v="2018-05-01T00:00:00"/>
    <n v="4.38"/>
    <n v="0.57999999999999996"/>
  </r>
  <r>
    <s v="E"/>
    <s v="C"/>
    <s v="ON"/>
    <d v="2018-05-01T00:00:00"/>
    <x v="9"/>
    <d v="2018-05-01T00:00:00"/>
    <n v="0.2"/>
    <n v="0.03"/>
  </r>
  <r>
    <s v="E"/>
    <s v="C"/>
    <s v="ON"/>
    <d v="2018-05-01T00:00:00"/>
    <x v="0"/>
    <d v="2018-05-01T00:00:00"/>
    <n v="4.58"/>
    <n v="0.32"/>
  </r>
  <r>
    <s v="E"/>
    <s v="C"/>
    <s v="OFF"/>
    <d v="2018-05-01T00:00:00"/>
    <x v="0"/>
    <d v="2018-05-01T00:00:00"/>
    <n v="5.17"/>
    <n v="0.18"/>
  </r>
  <r>
    <s v="E"/>
    <s v="C"/>
    <s v="OFF"/>
    <d v="2018-05-01T00:00:00"/>
    <x v="1"/>
    <d v="2018-05-01T00:00:00"/>
    <n v="5.17"/>
    <n v="-0.18"/>
  </r>
  <r>
    <s v="E"/>
    <s v="C"/>
    <s v="OFF"/>
    <d v="2018-05-01T00:00:00"/>
    <x v="10"/>
    <d v="2018-05-01T00:00:00"/>
    <n v="4.95"/>
    <n v="0.32"/>
  </r>
  <r>
    <s v="E"/>
    <s v="C"/>
    <s v="OFF"/>
    <d v="2018-05-01T00:00:00"/>
    <x v="11"/>
    <d v="2018-05-01T00:00:00"/>
    <n v="0.22"/>
    <n v="0.01"/>
  </r>
  <r>
    <s v="E"/>
    <s v="C"/>
    <s v="MID"/>
    <d v="2018-05-01T00:00:00"/>
    <x v="12"/>
    <d v="2018-05-01T00:00:00"/>
    <n v="1.67"/>
    <n v="0.16"/>
  </r>
  <r>
    <s v="E"/>
    <s v="C"/>
    <s v="MID"/>
    <d v="2018-05-01T00:00:00"/>
    <x v="13"/>
    <d v="2018-05-01T00:00:00"/>
    <n v="0.08"/>
    <n v="0.01"/>
  </r>
  <r>
    <s v="E"/>
    <s v="C"/>
    <s v="MID"/>
    <d v="2018-05-01T00:00:00"/>
    <x v="0"/>
    <d v="2018-05-01T00:00:00"/>
    <n v="1.75"/>
    <n v="0.09"/>
  </r>
  <r>
    <s v="E"/>
    <s v="C"/>
    <s v="MID"/>
    <d v="2018-05-01T00:00:00"/>
    <x v="1"/>
    <d v="2018-05-01T00:00:00"/>
    <n v="1.75"/>
    <n v="-0.09"/>
  </r>
  <r>
    <s v="E"/>
    <s v="R"/>
    <s v="OFF"/>
    <d v="2018-05-01T00:00:00"/>
    <x v="0"/>
    <d v="2018-01-01T00:00:00"/>
    <n v="351.15"/>
    <n v="9.1300000000000008"/>
  </r>
  <r>
    <s v="E"/>
    <s v="R"/>
    <s v="OFF"/>
    <d v="2018-05-01T00:00:00"/>
    <x v="7"/>
    <d v="2018-01-01T00:00:00"/>
    <n v="15.15"/>
    <n v="0.98"/>
  </r>
  <r>
    <s v="E"/>
    <s v="R"/>
    <s v="MID"/>
    <d v="2018-05-01T00:00:00"/>
    <x v="0"/>
    <d v="2018-05-01T00:00:00"/>
    <n v="106.83"/>
    <n v="5.56"/>
  </r>
  <r>
    <s v="E"/>
    <s v="R"/>
    <s v="MID"/>
    <d v="2018-05-01T00:00:00"/>
    <x v="1"/>
    <d v="2018-05-01T00:00:00"/>
    <n v="106.83"/>
    <n v="-5.56"/>
  </r>
  <r>
    <s v="E"/>
    <s v="R"/>
    <s v="MID"/>
    <d v="2018-05-01T00:00:00"/>
    <x v="12"/>
    <d v="2018-05-01T00:00:00"/>
    <n v="102.22"/>
    <n v="9.61"/>
  </r>
  <r>
    <s v="E"/>
    <s v="R"/>
    <s v="MID"/>
    <d v="2018-05-01T00:00:00"/>
    <x v="13"/>
    <d v="2018-05-01T00:00:00"/>
    <n v="4.6100000000000003"/>
    <n v="0.43"/>
  </r>
  <r>
    <s v="E"/>
    <s v="R"/>
    <s v="MID"/>
    <d v="2018-05-01T00:00:00"/>
    <x v="0"/>
    <d v="2018-01-01T00:00:00"/>
    <n v="152.69"/>
    <n v="5.8"/>
  </r>
  <r>
    <s v="E"/>
    <s v="R"/>
    <s v="MID"/>
    <d v="2018-05-01T00:00:00"/>
    <x v="4"/>
    <d v="2018-01-01T00:00:00"/>
    <n v="146.1"/>
    <n v="13.88"/>
  </r>
  <r>
    <s v="E"/>
    <s v="R"/>
    <s v="MID"/>
    <d v="2018-05-01T00:00:00"/>
    <x v="5"/>
    <d v="2018-01-01T00:00:00"/>
    <n v="6.59"/>
    <n v="0.63"/>
  </r>
  <r>
    <s v="E"/>
    <s v="R"/>
    <s v="MID"/>
    <d v="2018-05-01T00:00:00"/>
    <x v="1"/>
    <d v="2018-01-01T00:00:00"/>
    <n v="152.69"/>
    <n v="-5.8"/>
  </r>
  <r>
    <s v="E"/>
    <s v="R"/>
    <s v="ON"/>
    <d v="2018-05-01T00:00:00"/>
    <x v="0"/>
    <d v="2018-05-01T00:00:00"/>
    <n v="113.14"/>
    <n v="8.0399999999999991"/>
  </r>
  <r>
    <s v="E"/>
    <s v="R"/>
    <s v="ON"/>
    <d v="2018-05-01T00:00:00"/>
    <x v="1"/>
    <d v="2018-05-01T00:00:00"/>
    <n v="113.14"/>
    <n v="-8.0399999999999991"/>
  </r>
  <r>
    <s v="E"/>
    <s v="R"/>
    <s v="ON"/>
    <d v="2018-05-01T00:00:00"/>
    <x v="8"/>
    <d v="2018-05-01T00:00:00"/>
    <n v="108.26"/>
    <n v="14.29"/>
  </r>
  <r>
    <s v="E"/>
    <s v="R"/>
    <s v="ON"/>
    <d v="2018-05-01T00:00:00"/>
    <x v="9"/>
    <d v="2018-05-01T00:00:00"/>
    <n v="4.88"/>
    <n v="0.64"/>
  </r>
  <r>
    <s v="E"/>
    <s v="R"/>
    <s v="ON"/>
    <d v="2018-05-01T00:00:00"/>
    <x v="0"/>
    <d v="2018-01-01T00:00:00"/>
    <n v="163.98"/>
    <n v="8.6999999999999993"/>
  </r>
  <r>
    <s v="E"/>
    <s v="R"/>
    <s v="ON"/>
    <d v="2018-05-01T00:00:00"/>
    <x v="2"/>
    <d v="2018-01-01T00:00:00"/>
    <n v="156.9"/>
    <n v="20.71"/>
  </r>
  <r>
    <s v="E"/>
    <s v="R"/>
    <s v="ON"/>
    <d v="2018-05-01T00:00:00"/>
    <x v="3"/>
    <d v="2018-01-01T00:00:00"/>
    <n v="7.08"/>
    <n v="0.93"/>
  </r>
  <r>
    <s v="E"/>
    <s v="R"/>
    <s v="ON"/>
    <d v="2018-05-01T00:00:00"/>
    <x v="1"/>
    <d v="2018-01-01T00:00:00"/>
    <n v="163.98"/>
    <n v="-8.6999999999999993"/>
  </r>
  <r>
    <s v="E"/>
    <s v="R"/>
    <s v="OFF"/>
    <d v="2018-05-01T00:00:00"/>
    <x v="0"/>
    <d v="2018-05-01T00:00:00"/>
    <n v="192.84"/>
    <n v="6.75"/>
  </r>
  <r>
    <s v="E"/>
    <s v="R"/>
    <s v="OFF"/>
    <d v="2018-05-01T00:00:00"/>
    <x v="10"/>
    <d v="2018-05-01T00:00:00"/>
    <n v="184.52"/>
    <n v="11.99"/>
  </r>
  <r>
    <s v="E"/>
    <s v="R"/>
    <s v="OFF"/>
    <d v="2018-05-01T00:00:00"/>
    <x v="11"/>
    <d v="2018-05-01T00:00:00"/>
    <n v="8.32"/>
    <n v="0.54"/>
  </r>
  <r>
    <s v="E"/>
    <s v="R"/>
    <s v="OFF"/>
    <d v="2018-05-01T00:00:00"/>
    <x v="1"/>
    <d v="2018-05-01T00:00:00"/>
    <n v="192.84"/>
    <n v="-6.75"/>
  </r>
  <r>
    <s v="E"/>
    <s v="R"/>
    <s v="OFF"/>
    <d v="2018-05-01T00:00:00"/>
    <x v="6"/>
    <d v="2018-01-01T00:00:00"/>
    <n v="336"/>
    <n v="21.84"/>
  </r>
  <r>
    <s v="E"/>
    <s v="R"/>
    <s v="OFF"/>
    <d v="2018-05-01T00:00:00"/>
    <x v="1"/>
    <d v="2018-01-01T00:00:00"/>
    <n v="351.15"/>
    <n v="-9.1300000000000008"/>
  </r>
  <r>
    <s v="E"/>
    <s v="C"/>
    <s v="ON"/>
    <d v="2018-05-01T00:00:00"/>
    <x v="1"/>
    <d v="2018-05-01T00:00:00"/>
    <n v="53735.63"/>
    <n v="-3815.3"/>
  </r>
  <r>
    <s v="E"/>
    <s v="C"/>
    <s v="ON"/>
    <d v="2018-05-01T00:00:00"/>
    <x v="8"/>
    <d v="2018-05-01T00:00:00"/>
    <n v="51416.66"/>
    <n v="6787.03"/>
  </r>
  <r>
    <s v="E"/>
    <s v="C"/>
    <s v="ON"/>
    <d v="2018-05-01T00:00:00"/>
    <x v="9"/>
    <d v="2018-05-01T00:00:00"/>
    <n v="2318.9699999999998"/>
    <n v="306.08"/>
  </r>
  <r>
    <s v="E"/>
    <s v="C"/>
    <s v="ON"/>
    <d v="2018-05-01T00:00:00"/>
    <x v="0"/>
    <d v="2018-05-01T00:00:00"/>
    <n v="53735.63"/>
    <n v="3815.3"/>
  </r>
  <r>
    <s v="E"/>
    <s v="C"/>
    <s v="MID"/>
    <d v="2018-05-01T00:00:00"/>
    <x v="12"/>
    <d v="2018-05-01T00:00:00"/>
    <n v="43367.08"/>
    <n v="4076.54"/>
  </r>
  <r>
    <s v="E"/>
    <s v="C"/>
    <s v="MID"/>
    <d v="2018-05-01T00:00:00"/>
    <x v="13"/>
    <d v="2018-05-01T00:00:00"/>
    <n v="1955.81"/>
    <n v="183.89"/>
  </r>
  <r>
    <s v="E"/>
    <s v="C"/>
    <s v="MID"/>
    <d v="2018-05-01T00:00:00"/>
    <x v="0"/>
    <d v="2018-05-01T00:00:00"/>
    <n v="45322.89"/>
    <n v="2356.92"/>
  </r>
  <r>
    <s v="E"/>
    <s v="C"/>
    <s v="MID"/>
    <d v="2018-05-01T00:00:00"/>
    <x v="1"/>
    <d v="2018-05-01T00:00:00"/>
    <n v="45322.89"/>
    <n v="-2356.92"/>
  </r>
  <r>
    <s v="E"/>
    <s v="C"/>
    <s v="ON"/>
    <d v="2018-04-01T00:00:00"/>
    <x v="1"/>
    <d v="2018-01-01T00:00:00"/>
    <n v="17.239999999999998"/>
    <n v="-0.91"/>
  </r>
  <r>
    <s v="E"/>
    <s v="C"/>
    <s v="ON"/>
    <d v="2018-04-01T00:00:00"/>
    <x v="2"/>
    <d v="2018-01-01T00:00:00"/>
    <n v="16.5"/>
    <n v="2.1800000000000002"/>
  </r>
  <r>
    <s v="E"/>
    <s v="C"/>
    <s v="ON"/>
    <d v="2018-04-01T00:00:00"/>
    <x v="3"/>
    <d v="2018-01-01T00:00:00"/>
    <n v="0.74"/>
    <n v="0.1"/>
  </r>
  <r>
    <s v="E"/>
    <s v="C"/>
    <s v="ON"/>
    <d v="2018-04-01T00:00:00"/>
    <x v="0"/>
    <d v="2018-01-01T00:00:00"/>
    <n v="17.239999999999998"/>
    <n v="0.91"/>
  </r>
  <r>
    <s v="E"/>
    <s v="C"/>
    <s v="OFF"/>
    <d v="2018-04-01T00:00:00"/>
    <x v="1"/>
    <d v="2018-01-01T00:00:00"/>
    <n v="918.3"/>
    <n v="-23.88"/>
  </r>
  <r>
    <s v="E"/>
    <s v="C"/>
    <s v="OFF"/>
    <d v="2018-04-01T00:00:00"/>
    <x v="6"/>
    <d v="2018-01-01T00:00:00"/>
    <n v="878.67"/>
    <n v="57.11"/>
  </r>
  <r>
    <s v="E"/>
    <s v="C"/>
    <s v="OFF"/>
    <d v="2018-04-01T00:00:00"/>
    <x v="7"/>
    <d v="2018-01-01T00:00:00"/>
    <n v="39.630000000000003"/>
    <n v="2.58"/>
  </r>
  <r>
    <s v="E"/>
    <s v="C"/>
    <s v="OFF"/>
    <d v="2018-04-01T00:00:00"/>
    <x v="0"/>
    <d v="2018-01-01T00:00:00"/>
    <n v="918.3"/>
    <n v="23.88"/>
  </r>
  <r>
    <s v="E"/>
    <s v="C"/>
    <s v="MID"/>
    <d v="2018-04-01T00:00:00"/>
    <x v="1"/>
    <d v="2018-01-01T00:00:00"/>
    <n v="1.91"/>
    <n v="-7.0000000000000007E-2"/>
  </r>
  <r>
    <s v="E"/>
    <s v="C"/>
    <s v="MID"/>
    <d v="2018-04-01T00:00:00"/>
    <x v="4"/>
    <d v="2018-01-01T00:00:00"/>
    <n v="1.83"/>
    <n v="0.17"/>
  </r>
  <r>
    <s v="E"/>
    <s v="C"/>
    <s v="MID"/>
    <d v="2018-04-01T00:00:00"/>
    <x v="5"/>
    <d v="2018-01-01T00:00:00"/>
    <n v="0.08"/>
    <n v="0.01"/>
  </r>
  <r>
    <s v="E"/>
    <s v="C"/>
    <s v="MID"/>
    <d v="2018-04-01T00:00:00"/>
    <x v="0"/>
    <d v="2018-01-01T00:00:00"/>
    <n v="1.91"/>
    <n v="7.0000000000000007E-2"/>
  </r>
  <r>
    <s v="E"/>
    <s v="C"/>
    <s v="ON"/>
    <d v="2018-04-01T00:00:00"/>
    <x v="1"/>
    <d v="2018-01-01T00:00:00"/>
    <n v="67117.279999999999"/>
    <n v="-3557.17"/>
  </r>
  <r>
    <s v="E"/>
    <s v="C"/>
    <s v="ON"/>
    <d v="2018-04-01T00:00:00"/>
    <x v="2"/>
    <d v="2018-01-01T00:00:00"/>
    <n v="64220.88"/>
    <n v="8477.26"/>
  </r>
  <r>
    <s v="E"/>
    <s v="C"/>
    <s v="ON"/>
    <d v="2018-04-01T00:00:00"/>
    <x v="3"/>
    <d v="2018-01-01T00:00:00"/>
    <n v="2896.4"/>
    <n v="382.35"/>
  </r>
  <r>
    <s v="E"/>
    <s v="C"/>
    <s v="ON"/>
    <d v="2018-04-01T00:00:00"/>
    <x v="0"/>
    <d v="2018-01-01T00:00:00"/>
    <n v="67117.279999999999"/>
    <n v="3557.17"/>
  </r>
  <r>
    <s v="E"/>
    <s v="R"/>
    <s v="MID"/>
    <d v="2018-05-01T00:00:00"/>
    <x v="0"/>
    <d v="2018-05-01T00:00:00"/>
    <n v="17076.34"/>
    <n v="888.14"/>
  </r>
  <r>
    <s v="E"/>
    <s v="R"/>
    <s v="MID"/>
    <d v="2018-05-01T00:00:00"/>
    <x v="12"/>
    <d v="2018-05-01T00:00:00"/>
    <n v="16339.34"/>
    <n v="1535.9"/>
  </r>
  <r>
    <s v="E"/>
    <s v="R"/>
    <s v="MID"/>
    <d v="2018-05-01T00:00:00"/>
    <x v="13"/>
    <d v="2018-05-01T00:00:00"/>
    <n v="737"/>
    <n v="69.36"/>
  </r>
  <r>
    <s v="E"/>
    <s v="R"/>
    <s v="ON"/>
    <d v="2018-05-01T00:00:00"/>
    <x v="0"/>
    <d v="2018-05-01T00:00:00"/>
    <n v="16908.41"/>
    <n v="1200.57"/>
  </r>
  <r>
    <s v="E"/>
    <s v="R"/>
    <s v="ON"/>
    <d v="2018-05-01T00:00:00"/>
    <x v="1"/>
    <d v="2018-05-01T00:00:00"/>
    <n v="16908.41"/>
    <n v="-1200.57"/>
  </r>
  <r>
    <s v="E"/>
    <s v="R"/>
    <s v="ON"/>
    <d v="2018-05-01T00:00:00"/>
    <x v="8"/>
    <d v="2018-05-01T00:00:00"/>
    <n v="16178.81"/>
    <n v="2135.5"/>
  </r>
  <r>
    <s v="E"/>
    <s v="R"/>
    <s v="ON"/>
    <d v="2018-05-01T00:00:00"/>
    <x v="9"/>
    <d v="2018-05-01T00:00:00"/>
    <n v="729.6"/>
    <n v="96.3"/>
  </r>
  <r>
    <s v="E"/>
    <s v="R"/>
    <s v="OFF"/>
    <d v="2018-05-01T00:00:00"/>
    <x v="0"/>
    <d v="2018-05-01T00:00:00"/>
    <n v="55955.01"/>
    <n v="1958.43"/>
  </r>
  <r>
    <s v="E"/>
    <s v="R"/>
    <s v="OFF"/>
    <d v="2018-05-01T00:00:00"/>
    <x v="10"/>
    <d v="2018-05-01T00:00:00"/>
    <n v="53540.37"/>
    <n v="3480.2"/>
  </r>
  <r>
    <s v="E"/>
    <s v="R"/>
    <s v="OFF"/>
    <d v="2018-05-01T00:00:00"/>
    <x v="11"/>
    <d v="2018-05-01T00:00:00"/>
    <n v="2414.64"/>
    <n v="156.94"/>
  </r>
  <r>
    <s v="E"/>
    <s v="R"/>
    <s v="OFF"/>
    <d v="2018-05-01T00:00:00"/>
    <x v="1"/>
    <d v="2018-05-01T00:00:00"/>
    <n v="55955.01"/>
    <n v="-1958.43"/>
  </r>
  <r>
    <s v="E"/>
    <s v="C"/>
    <s v="ON"/>
    <d v="2018-05-01T00:00:00"/>
    <x v="1"/>
    <d v="2018-05-01T00:00:00"/>
    <n v="1624.29"/>
    <n v="-115.31"/>
  </r>
  <r>
    <s v="E"/>
    <s v="C"/>
    <s v="ON"/>
    <d v="2018-05-01T00:00:00"/>
    <x v="8"/>
    <d v="2018-05-01T00:00:00"/>
    <n v="1554.22"/>
    <n v="205.16"/>
  </r>
  <r>
    <s v="E"/>
    <s v="C"/>
    <s v="ON"/>
    <d v="2018-05-01T00:00:00"/>
    <x v="9"/>
    <d v="2018-05-01T00:00:00"/>
    <n v="70.069999999999993"/>
    <n v="9.26"/>
  </r>
  <r>
    <s v="E"/>
    <s v="C"/>
    <s v="ON"/>
    <d v="2018-05-01T00:00:00"/>
    <x v="0"/>
    <d v="2018-05-01T00:00:00"/>
    <n v="1624.29"/>
    <n v="115.31"/>
  </r>
  <r>
    <s v="E"/>
    <s v="C"/>
    <s v="ON"/>
    <d v="2018-05-01T00:00:00"/>
    <x v="0"/>
    <d v="2018-01-01T00:00:00"/>
    <n v="4619.8500000000004"/>
    <n v="244.85"/>
  </r>
  <r>
    <s v="E"/>
    <s v="C"/>
    <s v="ON"/>
    <d v="2018-05-01T00:00:00"/>
    <x v="2"/>
    <d v="2018-01-01T00:00:00"/>
    <n v="4420.46"/>
    <n v="583.49"/>
  </r>
  <r>
    <s v="E"/>
    <s v="C"/>
    <s v="ON"/>
    <d v="2018-05-01T00:00:00"/>
    <x v="3"/>
    <d v="2018-01-01T00:00:00"/>
    <n v="199.39"/>
    <n v="26.35"/>
  </r>
  <r>
    <s v="E"/>
    <s v="C"/>
    <s v="ON"/>
    <d v="2018-05-01T00:00:00"/>
    <x v="1"/>
    <d v="2018-01-01T00:00:00"/>
    <n v="4619.8500000000004"/>
    <n v="-244.85"/>
  </r>
  <r>
    <s v="E"/>
    <s v="C"/>
    <s v="OFF"/>
    <d v="2018-05-01T00:00:00"/>
    <x v="0"/>
    <d v="2018-05-01T00:00:00"/>
    <n v="4479.21"/>
    <n v="156.78"/>
  </r>
  <r>
    <s v="E"/>
    <s v="C"/>
    <s v="OFF"/>
    <d v="2018-05-01T00:00:00"/>
    <x v="1"/>
    <d v="2018-05-01T00:00:00"/>
    <n v="4479.21"/>
    <n v="-156.78"/>
  </r>
  <r>
    <s v="E"/>
    <s v="C"/>
    <s v="OFF"/>
    <d v="2018-05-01T00:00:00"/>
    <x v="10"/>
    <d v="2018-05-01T00:00:00"/>
    <n v="4285.93"/>
    <n v="278.56"/>
  </r>
  <r>
    <s v="E"/>
    <s v="C"/>
    <s v="OFF"/>
    <d v="2018-05-01T00:00:00"/>
    <x v="11"/>
    <d v="2018-05-01T00:00:00"/>
    <n v="193.28"/>
    <n v="12.57"/>
  </r>
  <r>
    <s v="E"/>
    <s v="C"/>
    <s v="OFF"/>
    <d v="2018-05-01T00:00:00"/>
    <x v="0"/>
    <d v="2018-01-01T00:00:00"/>
    <n v="14786.65"/>
    <n v="384.43"/>
  </r>
  <r>
    <s v="E"/>
    <s v="C"/>
    <s v="OFF"/>
    <d v="2018-05-01T00:00:00"/>
    <x v="6"/>
    <d v="2018-01-01T00:00:00"/>
    <n v="14148.54"/>
    <n v="919.65"/>
  </r>
  <r>
    <s v="E"/>
    <s v="C"/>
    <s v="OFF"/>
    <d v="2018-05-01T00:00:00"/>
    <x v="7"/>
    <d v="2018-01-01T00:00:00"/>
    <n v="638.11"/>
    <n v="41.46"/>
  </r>
  <r>
    <s v="E"/>
    <s v="C"/>
    <s v="OFF"/>
    <d v="2018-05-01T00:00:00"/>
    <x v="1"/>
    <d v="2018-01-01T00:00:00"/>
    <n v="14786.65"/>
    <n v="-384.43"/>
  </r>
  <r>
    <s v="E"/>
    <s v="C"/>
    <s v="MID"/>
    <d v="2018-05-01T00:00:00"/>
    <x v="0"/>
    <d v="2018-05-01T00:00:00"/>
    <n v="1481.13"/>
    <n v="77.05"/>
  </r>
  <r>
    <s v="E"/>
    <s v="C"/>
    <s v="MID"/>
    <d v="2018-05-01T00:00:00"/>
    <x v="12"/>
    <d v="2018-05-01T00:00:00"/>
    <n v="1417.22"/>
    <n v="133.22999999999999"/>
  </r>
  <r>
    <s v="E"/>
    <s v="C"/>
    <s v="MID"/>
    <d v="2018-05-01T00:00:00"/>
    <x v="13"/>
    <d v="2018-05-01T00:00:00"/>
    <n v="63.91"/>
    <n v="6.02"/>
  </r>
  <r>
    <s v="E"/>
    <s v="C"/>
    <s v="MID"/>
    <d v="2018-05-01T00:00:00"/>
    <x v="1"/>
    <d v="2018-05-01T00:00:00"/>
    <n v="1481.13"/>
    <n v="-77.05"/>
  </r>
  <r>
    <s v="E"/>
    <s v="C"/>
    <s v="MID"/>
    <d v="2018-05-01T00:00:00"/>
    <x v="4"/>
    <d v="2018-01-01T00:00:00"/>
    <n v="4500.79"/>
    <n v="427.59"/>
  </r>
  <r>
    <s v="E"/>
    <s v="C"/>
    <s v="MID"/>
    <d v="2018-05-01T00:00:00"/>
    <x v="5"/>
    <d v="2018-01-01T00:00:00"/>
    <n v="202.99"/>
    <n v="19.260000000000002"/>
  </r>
  <r>
    <s v="E"/>
    <s v="C"/>
    <s v="MID"/>
    <d v="2018-05-01T00:00:00"/>
    <x v="1"/>
    <d v="2018-01-01T00:00:00"/>
    <n v="4703.78"/>
    <n v="-178.73"/>
  </r>
  <r>
    <s v="E"/>
    <s v="C"/>
    <s v="MID"/>
    <d v="2018-05-01T00:00:00"/>
    <x v="0"/>
    <d v="2018-01-01T00:00:00"/>
    <n v="4703.78"/>
    <n v="178.73"/>
  </r>
  <r>
    <s v="E"/>
    <s v="R"/>
    <s v="MID"/>
    <d v="2018-05-01T00:00:00"/>
    <x v="0"/>
    <d v="2018-05-01T00:00:00"/>
    <n v="25.94"/>
    <n v="1.36"/>
  </r>
  <r>
    <s v="E"/>
    <s v="R"/>
    <s v="MID"/>
    <d v="2018-05-01T00:00:00"/>
    <x v="12"/>
    <d v="2018-05-01T00:00:00"/>
    <n v="24.83"/>
    <n v="2.33"/>
  </r>
  <r>
    <s v="E"/>
    <s v="R"/>
    <s v="MID"/>
    <d v="2018-05-01T00:00:00"/>
    <x v="13"/>
    <d v="2018-05-01T00:00:00"/>
    <n v="1.1100000000000001"/>
    <n v="0.12"/>
  </r>
  <r>
    <s v="E"/>
    <s v="R"/>
    <s v="MID"/>
    <d v="2018-05-01T00:00:00"/>
    <x v="1"/>
    <d v="2018-05-01T00:00:00"/>
    <n v="25.94"/>
    <n v="-1.36"/>
  </r>
  <r>
    <s v="E"/>
    <s v="R"/>
    <s v="ON"/>
    <d v="2018-05-01T00:00:00"/>
    <x v="0"/>
    <d v="2018-05-01T00:00:00"/>
    <n v="25.35"/>
    <n v="1.8"/>
  </r>
  <r>
    <s v="E"/>
    <s v="R"/>
    <s v="ON"/>
    <d v="2018-05-01T00:00:00"/>
    <x v="1"/>
    <d v="2018-05-01T00:00:00"/>
    <n v="25.35"/>
    <n v="-1.8"/>
  </r>
  <r>
    <s v="E"/>
    <s v="R"/>
    <s v="ON"/>
    <d v="2018-05-01T00:00:00"/>
    <x v="8"/>
    <d v="2018-05-01T00:00:00"/>
    <n v="24.25"/>
    <n v="3.2"/>
  </r>
  <r>
    <s v="E"/>
    <s v="R"/>
    <s v="ON"/>
    <d v="2018-05-01T00:00:00"/>
    <x v="9"/>
    <d v="2018-05-01T00:00:00"/>
    <n v="1.1000000000000001"/>
    <n v="0.14000000000000001"/>
  </r>
  <r>
    <s v="E"/>
    <s v="R"/>
    <s v="MID"/>
    <d v="2018-05-01T00:00:00"/>
    <x v="0"/>
    <d v="2018-05-01T00:00:00"/>
    <n v="35.06"/>
    <n v="1.82"/>
  </r>
  <r>
    <s v="E"/>
    <s v="R"/>
    <s v="MID"/>
    <d v="2018-05-01T00:00:00"/>
    <x v="1"/>
    <d v="2018-05-01T00:00:00"/>
    <n v="35.06"/>
    <n v="-1.82"/>
  </r>
  <r>
    <s v="E"/>
    <s v="R"/>
    <s v="MID"/>
    <d v="2018-05-01T00:00:00"/>
    <x v="12"/>
    <d v="2018-05-01T00:00:00"/>
    <n v="33.549999999999997"/>
    <n v="3.15"/>
  </r>
  <r>
    <s v="E"/>
    <s v="R"/>
    <s v="MID"/>
    <d v="2018-05-01T00:00:00"/>
    <x v="13"/>
    <d v="2018-05-01T00:00:00"/>
    <n v="1.51"/>
    <n v="0.14000000000000001"/>
  </r>
  <r>
    <s v="E"/>
    <s v="R"/>
    <s v="OFF"/>
    <d v="2018-05-01T00:00:00"/>
    <x v="1"/>
    <d v="2018-05-01T00:00:00"/>
    <n v="49.04"/>
    <n v="-1.71"/>
  </r>
  <r>
    <s v="E"/>
    <s v="R"/>
    <s v="OFF"/>
    <d v="2018-05-01T00:00:00"/>
    <x v="10"/>
    <d v="2018-05-01T00:00:00"/>
    <n v="46.93"/>
    <n v="3.05"/>
  </r>
  <r>
    <s v="E"/>
    <s v="R"/>
    <s v="OFF"/>
    <d v="2018-05-01T00:00:00"/>
    <x v="11"/>
    <d v="2018-05-01T00:00:00"/>
    <n v="2.11"/>
    <n v="0.14000000000000001"/>
  </r>
  <r>
    <s v="E"/>
    <s v="R"/>
    <s v="OFF"/>
    <d v="2018-05-01T00:00:00"/>
    <x v="0"/>
    <d v="2018-05-01T00:00:00"/>
    <n v="49.04"/>
    <n v="1.71"/>
  </r>
  <r>
    <s v="E"/>
    <s v="R"/>
    <s v="ON"/>
    <d v="2018-05-01T00:00:00"/>
    <x v="1"/>
    <d v="2018-05-01T00:00:00"/>
    <n v="47.35"/>
    <n v="-3.36"/>
  </r>
  <r>
    <s v="E"/>
    <s v="R"/>
    <s v="ON"/>
    <d v="2018-05-01T00:00:00"/>
    <x v="8"/>
    <d v="2018-05-01T00:00:00"/>
    <n v="45.31"/>
    <n v="5.98"/>
  </r>
  <r>
    <s v="E"/>
    <s v="R"/>
    <s v="ON"/>
    <d v="2018-05-01T00:00:00"/>
    <x v="9"/>
    <d v="2018-05-01T00:00:00"/>
    <n v="2.04"/>
    <n v="0.27"/>
  </r>
  <r>
    <s v="E"/>
    <s v="R"/>
    <s v="ON"/>
    <d v="2018-05-01T00:00:00"/>
    <x v="0"/>
    <d v="2018-05-01T00:00:00"/>
    <n v="30343.96"/>
    <n v="2154.39"/>
  </r>
  <r>
    <s v="E"/>
    <s v="R"/>
    <s v="ON"/>
    <d v="2018-05-01T00:00:00"/>
    <x v="1"/>
    <d v="2018-05-01T00:00:00"/>
    <n v="30343.96"/>
    <n v="-2154.39"/>
  </r>
  <r>
    <s v="E"/>
    <s v="R"/>
    <s v="ON"/>
    <d v="2018-05-01T00:00:00"/>
    <x v="8"/>
    <d v="2018-05-01T00:00:00"/>
    <n v="29034.44"/>
    <n v="3832.5"/>
  </r>
  <r>
    <s v="E"/>
    <s v="R"/>
    <s v="ON"/>
    <d v="2018-05-01T00:00:00"/>
    <x v="9"/>
    <d v="2018-05-01T00:00:00"/>
    <n v="1309.52"/>
    <n v="172.9"/>
  </r>
  <r>
    <s v="E"/>
    <s v="R"/>
    <s v="OFF"/>
    <d v="2018-05-01T00:00:00"/>
    <x v="0"/>
    <d v="2018-05-01T00:00:00"/>
    <n v="86799.28"/>
    <n v="3038"/>
  </r>
  <r>
    <s v="E"/>
    <s v="R"/>
    <s v="OFF"/>
    <d v="2018-05-01T00:00:00"/>
    <x v="10"/>
    <d v="2018-05-01T00:00:00"/>
    <n v="83053.509999999995"/>
    <n v="5398.57"/>
  </r>
  <r>
    <s v="E"/>
    <s v="R"/>
    <s v="OFF"/>
    <d v="2018-05-01T00:00:00"/>
    <x v="11"/>
    <d v="2018-05-01T00:00:00"/>
    <n v="3745.77"/>
    <n v="243.52"/>
  </r>
  <r>
    <s v="E"/>
    <s v="R"/>
    <s v="OFF"/>
    <d v="2018-05-01T00:00:00"/>
    <x v="1"/>
    <d v="2018-05-01T00:00:00"/>
    <n v="86799.28"/>
    <n v="-3038"/>
  </r>
  <r>
    <s v="E"/>
    <s v="R"/>
    <s v="MID"/>
    <d v="2018-05-01T00:00:00"/>
    <x v="0"/>
    <d v="2018-05-01T00:00:00"/>
    <n v="34343.019999999997"/>
    <n v="1785.89"/>
  </r>
  <r>
    <s v="E"/>
    <s v="R"/>
    <s v="MID"/>
    <d v="2018-05-01T00:00:00"/>
    <x v="12"/>
    <d v="2018-05-01T00:00:00"/>
    <n v="32861.01"/>
    <n v="3088.98"/>
  </r>
  <r>
    <s v="E"/>
    <s v="R"/>
    <s v="MID"/>
    <d v="2018-05-01T00:00:00"/>
    <x v="13"/>
    <d v="2018-05-01T00:00:00"/>
    <n v="1482.01"/>
    <n v="139.29"/>
  </r>
  <r>
    <s v="E"/>
    <s v="R"/>
    <s v="MID"/>
    <d v="2018-05-01T00:00:00"/>
    <x v="1"/>
    <d v="2018-05-01T00:00:00"/>
    <n v="34343.019999999997"/>
    <n v="-1785.89"/>
  </r>
  <r>
    <s v="E"/>
    <s v="R"/>
    <s v="ON"/>
    <d v="2018-05-01T00:00:00"/>
    <x v="0"/>
    <d v="2018-05-01T00:00:00"/>
    <n v="31559.19"/>
    <n v="2240.5500000000002"/>
  </r>
  <r>
    <s v="E"/>
    <s v="R"/>
    <s v="ON"/>
    <d v="2018-05-01T00:00:00"/>
    <x v="1"/>
    <d v="2018-05-01T00:00:00"/>
    <n v="31559.19"/>
    <n v="-2240.5500000000002"/>
  </r>
  <r>
    <s v="E"/>
    <s v="R"/>
    <s v="ON"/>
    <d v="2018-05-01T00:00:00"/>
    <x v="8"/>
    <d v="2018-05-01T00:00:00"/>
    <n v="30197.3"/>
    <n v="3986.15"/>
  </r>
  <r>
    <s v="E"/>
    <s v="R"/>
    <s v="ON"/>
    <d v="2018-05-01T00:00:00"/>
    <x v="9"/>
    <d v="2018-05-01T00:00:00"/>
    <n v="1361.89"/>
    <n v="179.79"/>
  </r>
  <r>
    <s v="E"/>
    <s v="R"/>
    <s v="MID"/>
    <d v="2018-05-01T00:00:00"/>
    <x v="0"/>
    <d v="2018-05-01T00:00:00"/>
    <n v="34570.89"/>
    <n v="1797.7"/>
  </r>
  <r>
    <s v="E"/>
    <s v="R"/>
    <s v="MID"/>
    <d v="2018-05-01T00:00:00"/>
    <x v="12"/>
    <d v="2018-05-01T00:00:00"/>
    <n v="33079.089999999997"/>
    <n v="3109.47"/>
  </r>
  <r>
    <s v="E"/>
    <s v="R"/>
    <s v="MID"/>
    <d v="2018-05-01T00:00:00"/>
    <x v="13"/>
    <d v="2018-05-01T00:00:00"/>
    <n v="1491.8"/>
    <n v="140.44999999999999"/>
  </r>
  <r>
    <s v="E"/>
    <s v="R"/>
    <s v="MID"/>
    <d v="2018-05-01T00:00:00"/>
    <x v="1"/>
    <d v="2018-05-01T00:00:00"/>
    <n v="34570.89"/>
    <n v="-1797.7"/>
  </r>
  <r>
    <s v="E"/>
    <s v="R"/>
    <s v="ON"/>
    <d v="2018-05-01T00:00:00"/>
    <x v="0"/>
    <d v="2018-05-01T00:00:00"/>
    <n v="36821.68"/>
    <n v="2614.25"/>
  </r>
  <r>
    <s v="E"/>
    <s v="R"/>
    <s v="ON"/>
    <d v="2018-05-01T00:00:00"/>
    <x v="1"/>
    <d v="2018-05-01T00:00:00"/>
    <n v="36821.68"/>
    <n v="-2614.25"/>
  </r>
  <r>
    <s v="E"/>
    <s v="R"/>
    <s v="ON"/>
    <d v="2018-05-01T00:00:00"/>
    <x v="8"/>
    <d v="2018-05-01T00:00:00"/>
    <n v="35232.61"/>
    <n v="4650.74"/>
  </r>
  <r>
    <s v="E"/>
    <s v="R"/>
    <s v="ON"/>
    <d v="2018-05-01T00:00:00"/>
    <x v="9"/>
    <d v="2018-05-01T00:00:00"/>
    <n v="1589.07"/>
    <n v="209.8"/>
  </r>
  <r>
    <s v="E"/>
    <s v="R"/>
    <s v="OFF"/>
    <d v="2018-05-01T00:00:00"/>
    <x v="1"/>
    <d v="2018-05-01T00:00:00"/>
    <n v="132814.15"/>
    <n v="-4648.25"/>
  </r>
  <r>
    <s v="E"/>
    <s v="R"/>
    <s v="OFF"/>
    <d v="2018-05-01T00:00:00"/>
    <x v="10"/>
    <d v="2018-05-01T00:00:00"/>
    <n v="127082.5"/>
    <n v="8260.4500000000007"/>
  </r>
  <r>
    <s v="E"/>
    <s v="R"/>
    <s v="OFF"/>
    <d v="2018-05-01T00:00:00"/>
    <x v="11"/>
    <d v="2018-05-01T00:00:00"/>
    <n v="5731.65"/>
    <n v="372.6"/>
  </r>
  <r>
    <s v="E"/>
    <s v="R"/>
    <s v="OFF"/>
    <d v="2018-05-01T00:00:00"/>
    <x v="0"/>
    <d v="2018-05-01T00:00:00"/>
    <n v="132814.15"/>
    <n v="4648.25"/>
  </r>
  <r>
    <s v="E"/>
    <s v="R"/>
    <s v="ON"/>
    <d v="2018-05-01T00:00:00"/>
    <x v="0"/>
    <d v="2018-05-01T00:00:00"/>
    <n v="38925.949999999997"/>
    <n v="2763.66"/>
  </r>
  <r>
    <s v="E"/>
    <s v="R"/>
    <s v="ON"/>
    <d v="2018-05-01T00:00:00"/>
    <x v="1"/>
    <d v="2018-05-01T00:00:00"/>
    <n v="38925.949999999997"/>
    <n v="-2763.66"/>
  </r>
  <r>
    <s v="E"/>
    <s v="R"/>
    <s v="ON"/>
    <d v="2018-05-01T00:00:00"/>
    <x v="8"/>
    <d v="2018-05-01T00:00:00"/>
    <n v="37246.17"/>
    <n v="4916.47"/>
  </r>
  <r>
    <s v="E"/>
    <s v="R"/>
    <s v="ON"/>
    <d v="2018-05-01T00:00:00"/>
    <x v="9"/>
    <d v="2018-05-01T00:00:00"/>
    <n v="1679.78"/>
    <n v="221.73"/>
  </r>
  <r>
    <s v="E"/>
    <s v="R"/>
    <s v="OFF"/>
    <d v="2018-05-01T00:00:00"/>
    <x v="10"/>
    <d v="2018-05-01T00:00:00"/>
    <n v="116031.37"/>
    <n v="7542.19"/>
  </r>
  <r>
    <s v="E"/>
    <s v="R"/>
    <s v="OFF"/>
    <d v="2018-05-01T00:00:00"/>
    <x v="11"/>
    <d v="2018-05-01T00:00:00"/>
    <n v="5232.8"/>
    <n v="340.07"/>
  </r>
  <r>
    <s v="E"/>
    <s v="R"/>
    <s v="ON"/>
    <d v="2018-06-01T00:00:00"/>
    <x v="1"/>
    <d v="2018-05-01T00:00:00"/>
    <n v="119460.39"/>
    <n v="-8481.73"/>
  </r>
  <r>
    <s v="E"/>
    <s v="R"/>
    <s v="ON"/>
    <d v="2018-06-01T00:00:00"/>
    <x v="8"/>
    <d v="2018-05-01T00:00:00"/>
    <n v="114305.21"/>
    <n v="15088.43"/>
  </r>
  <r>
    <s v="E"/>
    <s v="R"/>
    <s v="ON"/>
    <d v="2018-06-01T00:00:00"/>
    <x v="9"/>
    <d v="2018-05-01T00:00:00"/>
    <n v="5155.18"/>
    <n v="680.49"/>
  </r>
  <r>
    <s v="E"/>
    <s v="R"/>
    <s v="ON"/>
    <d v="2018-06-01T00:00:00"/>
    <x v="0"/>
    <d v="2018-01-01T00:00:00"/>
    <n v="154.16"/>
    <n v="8.17"/>
  </r>
  <r>
    <s v="E"/>
    <s v="R"/>
    <s v="ON"/>
    <d v="2018-06-01T00:00:00"/>
    <x v="2"/>
    <d v="2018-01-01T00:00:00"/>
    <n v="147.5"/>
    <n v="19.47"/>
  </r>
  <r>
    <s v="E"/>
    <s v="R"/>
    <s v="ON"/>
    <d v="2018-06-01T00:00:00"/>
    <x v="3"/>
    <d v="2018-01-01T00:00:00"/>
    <n v="6.66"/>
    <n v="0.88"/>
  </r>
  <r>
    <s v="E"/>
    <s v="R"/>
    <s v="ON"/>
    <d v="2018-06-01T00:00:00"/>
    <x v="1"/>
    <d v="2018-01-01T00:00:00"/>
    <n v="154.16"/>
    <n v="-8.17"/>
  </r>
  <r>
    <s v="E"/>
    <s v="R"/>
    <s v="OFF"/>
    <d v="2018-06-01T00:00:00"/>
    <x v="10"/>
    <d v="2018-05-01T00:00:00"/>
    <n v="445277.39"/>
    <n v="28943.01"/>
  </r>
  <r>
    <s v="E"/>
    <s v="R"/>
    <s v="OFF"/>
    <d v="2018-06-01T00:00:00"/>
    <x v="11"/>
    <d v="2018-05-01T00:00:00"/>
    <n v="20081.990000000002"/>
    <n v="1305.28"/>
  </r>
  <r>
    <s v="E"/>
    <s v="R"/>
    <s v="ON"/>
    <d v="2018-06-01T00:00:00"/>
    <x v="0"/>
    <d v="2018-05-01T00:00:00"/>
    <n v="84574.84"/>
    <n v="6004.62"/>
  </r>
  <r>
    <s v="E"/>
    <s v="R"/>
    <s v="ON"/>
    <d v="2018-06-01T00:00:00"/>
    <x v="1"/>
    <d v="2018-05-01T00:00:00"/>
    <n v="84574.84"/>
    <n v="-6004.62"/>
  </r>
  <r>
    <s v="E"/>
    <s v="R"/>
    <s v="ON"/>
    <d v="2018-06-01T00:00:00"/>
    <x v="8"/>
    <d v="2018-05-01T00:00:00"/>
    <n v="80925.210000000006"/>
    <n v="10682.22"/>
  </r>
  <r>
    <s v="E"/>
    <s v="R"/>
    <s v="ON"/>
    <d v="2018-06-01T00:00:00"/>
    <x v="9"/>
    <d v="2018-05-01T00:00:00"/>
    <n v="3649.63"/>
    <n v="481.72"/>
  </r>
  <r>
    <s v="E"/>
    <s v="R"/>
    <s v="OFF"/>
    <d v="2018-06-01T00:00:00"/>
    <x v="10"/>
    <d v="2018-05-01T00:00:00"/>
    <n v="318607.48"/>
    <n v="20709.52"/>
  </r>
  <r>
    <s v="E"/>
    <s v="R"/>
    <s v="OFF"/>
    <d v="2018-06-01T00:00:00"/>
    <x v="11"/>
    <d v="2018-05-01T00:00:00"/>
    <n v="14369.19"/>
    <n v="934.01"/>
  </r>
  <r>
    <s v="E"/>
    <s v="R"/>
    <s v="OFF"/>
    <d v="2018-06-01T00:00:00"/>
    <x v="0"/>
    <d v="2018-05-01T00:00:00"/>
    <n v="465359.38"/>
    <n v="16287.63"/>
  </r>
  <r>
    <s v="E"/>
    <s v="R"/>
    <s v="OFF"/>
    <d v="2018-06-01T00:00:00"/>
    <x v="1"/>
    <d v="2018-05-01T00:00:00"/>
    <n v="465359.38"/>
    <n v="-16287.63"/>
  </r>
  <r>
    <s v="E"/>
    <s v="R"/>
    <s v="OFF"/>
    <d v="2018-06-01T00:00:00"/>
    <x v="6"/>
    <d v="2018-01-01T00:00:00"/>
    <n v="494.78"/>
    <n v="32.17"/>
  </r>
  <r>
    <s v="E"/>
    <s v="R"/>
    <s v="OFF"/>
    <d v="2018-06-01T00:00:00"/>
    <x v="7"/>
    <d v="2018-01-01T00:00:00"/>
    <n v="22.31"/>
    <n v="1.45"/>
  </r>
  <r>
    <s v="E"/>
    <s v="R"/>
    <s v="OFF"/>
    <d v="2018-06-01T00:00:00"/>
    <x v="1"/>
    <d v="2018-01-01T00:00:00"/>
    <n v="517.09"/>
    <n v="-13.45"/>
  </r>
  <r>
    <s v="E"/>
    <s v="R"/>
    <s v="OFF"/>
    <d v="2018-06-01T00:00:00"/>
    <x v="0"/>
    <d v="2018-01-01T00:00:00"/>
    <n v="517.09"/>
    <n v="13.45"/>
  </r>
  <r>
    <s v="E"/>
    <s v="R"/>
    <s v="MID"/>
    <d v="2018-06-01T00:00:00"/>
    <x v="0"/>
    <d v="2018-05-01T00:00:00"/>
    <n v="120453.75999999999"/>
    <n v="6263.58"/>
  </r>
  <r>
    <s v="E"/>
    <s v="R"/>
    <s v="MID"/>
    <d v="2018-06-01T00:00:00"/>
    <x v="1"/>
    <d v="2018-05-01T00:00:00"/>
    <n v="120453.75999999999"/>
    <n v="-6263.58"/>
  </r>
  <r>
    <s v="E"/>
    <s v="R"/>
    <s v="MID"/>
    <d v="2018-06-01T00:00:00"/>
    <x v="12"/>
    <d v="2018-05-01T00:00:00"/>
    <n v="115255.79"/>
    <n v="10833.91"/>
  </r>
  <r>
    <s v="E"/>
    <s v="R"/>
    <s v="MID"/>
    <d v="2018-06-01T00:00:00"/>
    <x v="13"/>
    <d v="2018-05-01T00:00:00"/>
    <n v="5197.97"/>
    <n v="488.51"/>
  </r>
  <r>
    <s v="E"/>
    <s v="R"/>
    <s v="MID"/>
    <d v="2018-06-01T00:00:00"/>
    <x v="0"/>
    <d v="2018-01-01T00:00:00"/>
    <n v="150.75"/>
    <n v="5.73"/>
  </r>
  <r>
    <s v="E"/>
    <s v="R"/>
    <s v="MID"/>
    <d v="2018-06-01T00:00:00"/>
    <x v="4"/>
    <d v="2018-01-01T00:00:00"/>
    <n v="144.24"/>
    <n v="13.7"/>
  </r>
  <r>
    <s v="E"/>
    <s v="R"/>
    <s v="MID"/>
    <d v="2018-06-01T00:00:00"/>
    <x v="5"/>
    <d v="2018-01-01T00:00:00"/>
    <n v="6.51"/>
    <n v="0.61"/>
  </r>
  <r>
    <s v="E"/>
    <s v="R"/>
    <s v="MID"/>
    <d v="2018-06-01T00:00:00"/>
    <x v="1"/>
    <d v="2018-01-01T00:00:00"/>
    <n v="150.75"/>
    <n v="-5.73"/>
  </r>
  <r>
    <s v="E"/>
    <s v="C"/>
    <s v="ON"/>
    <d v="2018-06-01T00:00:00"/>
    <x v="1"/>
    <d v="2018-05-01T00:00:00"/>
    <n v="27798.6"/>
    <n v="-1973.71"/>
  </r>
  <r>
    <s v="E"/>
    <s v="C"/>
    <s v="ON"/>
    <d v="2018-06-01T00:00:00"/>
    <x v="8"/>
    <d v="2018-05-01T00:00:00"/>
    <n v="26599"/>
    <n v="3511.11"/>
  </r>
  <r>
    <s v="E"/>
    <s v="C"/>
    <s v="ON"/>
    <d v="2018-06-01T00:00:00"/>
    <x v="9"/>
    <d v="2018-05-01T00:00:00"/>
    <n v="1199.5999999999999"/>
    <n v="158.41"/>
  </r>
  <r>
    <s v="E"/>
    <s v="C"/>
    <s v="ON"/>
    <d v="2018-06-01T00:00:00"/>
    <x v="0"/>
    <d v="2018-05-01T00:00:00"/>
    <n v="27798.6"/>
    <n v="1973.71"/>
  </r>
  <r>
    <s v="E"/>
    <s v="C"/>
    <s v="ON"/>
    <d v="2018-06-01T00:00:00"/>
    <x v="1"/>
    <d v="2018-01-01T00:00:00"/>
    <n v="85.09"/>
    <n v="-4.51"/>
  </r>
  <r>
    <s v="E"/>
    <s v="C"/>
    <s v="ON"/>
    <d v="2018-06-01T00:00:00"/>
    <x v="0"/>
    <d v="2018-01-01T00:00:00"/>
    <n v="85.09"/>
    <n v="4.51"/>
  </r>
  <r>
    <s v="E"/>
    <s v="C"/>
    <s v="ON"/>
    <d v="2018-06-01T00:00:00"/>
    <x v="2"/>
    <d v="2018-01-01T00:00:00"/>
    <n v="81.41"/>
    <n v="10.75"/>
  </r>
  <r>
    <s v="E"/>
    <s v="C"/>
    <s v="ON"/>
    <d v="2018-06-01T00:00:00"/>
    <x v="3"/>
    <d v="2018-01-01T00:00:00"/>
    <n v="3.68"/>
    <n v="0.48"/>
  </r>
  <r>
    <s v="E"/>
    <s v="C"/>
    <s v="OFF"/>
    <d v="2018-06-01T00:00:00"/>
    <x v="10"/>
    <d v="2018-05-01T00:00:00"/>
    <n v="60098.82"/>
    <n v="3906.44"/>
  </r>
  <r>
    <s v="E"/>
    <s v="C"/>
    <s v="OFF"/>
    <d v="2018-06-01T00:00:00"/>
    <x v="11"/>
    <d v="2018-05-01T00:00:00"/>
    <n v="2710.47"/>
    <n v="176.16"/>
  </r>
  <r>
    <s v="E"/>
    <s v="C"/>
    <s v="OFF"/>
    <d v="2018-06-01T00:00:00"/>
    <x v="0"/>
    <d v="2018-05-01T00:00:00"/>
    <n v="62809.29"/>
    <n v="2198.33"/>
  </r>
  <r>
    <s v="E"/>
    <s v="C"/>
    <s v="OFF"/>
    <d v="2018-06-01T00:00:00"/>
    <x v="1"/>
    <d v="2018-05-01T00:00:00"/>
    <n v="62809.29"/>
    <n v="-2198.33"/>
  </r>
  <r>
    <s v="E"/>
    <s v="C"/>
    <s v="OFF"/>
    <d v="2018-06-01T00:00:00"/>
    <x v="6"/>
    <d v="2018-01-01T00:00:00"/>
    <n v="303.91000000000003"/>
    <n v="19.760000000000002"/>
  </r>
  <r>
    <s v="E"/>
    <s v="C"/>
    <s v="OFF"/>
    <d v="2018-06-01T00:00:00"/>
    <x v="7"/>
    <d v="2018-01-01T00:00:00"/>
    <n v="13.71"/>
    <n v="0.9"/>
  </r>
  <r>
    <s v="E"/>
    <s v="C"/>
    <s v="OFF"/>
    <d v="2018-06-01T00:00:00"/>
    <x v="1"/>
    <d v="2018-01-01T00:00:00"/>
    <n v="317.62"/>
    <n v="-8.25"/>
  </r>
  <r>
    <s v="E"/>
    <s v="C"/>
    <s v="OFF"/>
    <d v="2018-06-01T00:00:00"/>
    <x v="0"/>
    <d v="2018-01-01T00:00:00"/>
    <n v="317.62"/>
    <n v="8.25"/>
  </r>
  <r>
    <s v="E"/>
    <s v="C"/>
    <s v="MID"/>
    <d v="2018-06-01T00:00:00"/>
    <x v="0"/>
    <d v="2018-05-01T00:00:00"/>
    <n v="20563.46"/>
    <n v="1069.27"/>
  </r>
  <r>
    <s v="E"/>
    <s v="C"/>
    <s v="MID"/>
    <d v="2018-06-01T00:00:00"/>
    <x v="1"/>
    <d v="2018-05-01T00:00:00"/>
    <n v="20563.46"/>
    <n v="-1069.27"/>
  </r>
  <r>
    <s v="E"/>
    <s v="C"/>
    <s v="MID"/>
    <d v="2018-06-01T00:00:00"/>
    <x v="12"/>
    <d v="2018-05-01T00:00:00"/>
    <n v="19676.09"/>
    <n v="1849.55"/>
  </r>
  <r>
    <s v="E"/>
    <s v="C"/>
    <s v="MID"/>
    <d v="2018-06-01T00:00:00"/>
    <x v="13"/>
    <d v="2018-05-01T00:00:00"/>
    <n v="887.37"/>
    <n v="83.41"/>
  </r>
  <r>
    <s v="E"/>
    <s v="C"/>
    <s v="MID"/>
    <d v="2018-06-01T00:00:00"/>
    <x v="0"/>
    <d v="2018-01-01T00:00:00"/>
    <n v="66.56"/>
    <n v="2.5299999999999998"/>
  </r>
  <r>
    <s v="E"/>
    <s v="C"/>
    <s v="MID"/>
    <d v="2018-06-01T00:00:00"/>
    <x v="4"/>
    <d v="2018-01-01T00:00:00"/>
    <n v="63.69"/>
    <n v="6.05"/>
  </r>
  <r>
    <s v="E"/>
    <s v="C"/>
    <s v="MID"/>
    <d v="2018-06-01T00:00:00"/>
    <x v="5"/>
    <d v="2018-01-01T00:00:00"/>
    <n v="2.87"/>
    <n v="0.27"/>
  </r>
  <r>
    <s v="E"/>
    <s v="C"/>
    <s v="MID"/>
    <d v="2018-06-01T00:00:00"/>
    <x v="1"/>
    <d v="2018-01-01T00:00:00"/>
    <n v="66.56"/>
    <n v="-2.5299999999999998"/>
  </r>
  <r>
    <s v="E"/>
    <s v="R"/>
    <s v="ON"/>
    <d v="2018-06-01T00:00:00"/>
    <x v="0"/>
    <d v="2018-05-01T00:00:00"/>
    <n v="38650.269999999997"/>
    <n v="2744.12"/>
  </r>
  <r>
    <s v="E"/>
    <s v="R"/>
    <s v="ON"/>
    <d v="2018-06-01T00:00:00"/>
    <x v="1"/>
    <d v="2018-05-01T00:00:00"/>
    <n v="38650.269999999997"/>
    <n v="-2744.12"/>
  </r>
  <r>
    <s v="E"/>
    <s v="R"/>
    <s v="ON"/>
    <d v="2018-06-01T00:00:00"/>
    <x v="8"/>
    <d v="2018-05-01T00:00:00"/>
    <n v="36982.379999999997"/>
    <n v="4881.66"/>
  </r>
  <r>
    <s v="E"/>
    <s v="R"/>
    <s v="ON"/>
    <d v="2018-06-01T00:00:00"/>
    <x v="9"/>
    <d v="2018-05-01T00:00:00"/>
    <n v="1667.89"/>
    <n v="220.22"/>
  </r>
  <r>
    <s v="E"/>
    <s v="R"/>
    <s v="OFF"/>
    <d v="2018-06-01T00:00:00"/>
    <x v="10"/>
    <d v="2018-05-01T00:00:00"/>
    <n v="121902.69"/>
    <n v="7923.63"/>
  </r>
  <r>
    <s v="E"/>
    <s v="R"/>
    <s v="OFF"/>
    <d v="2018-06-01T00:00:00"/>
    <x v="11"/>
    <d v="2018-05-01T00:00:00"/>
    <n v="5497.81"/>
    <n v="357.34"/>
  </r>
  <r>
    <s v="E"/>
    <s v="R"/>
    <s v="OFF"/>
    <d v="2018-06-01T00:00:00"/>
    <x v="0"/>
    <d v="2018-05-01T00:00:00"/>
    <n v="127400.5"/>
    <n v="4458.91"/>
  </r>
  <r>
    <s v="E"/>
    <s v="R"/>
    <s v="OFF"/>
    <d v="2018-06-01T00:00:00"/>
    <x v="1"/>
    <d v="2018-05-01T00:00:00"/>
    <n v="127400.5"/>
    <n v="-4458.91"/>
  </r>
  <r>
    <s v="E"/>
    <s v="R"/>
    <s v="MID"/>
    <d v="2018-06-01T00:00:00"/>
    <x v="0"/>
    <d v="2018-05-01T00:00:00"/>
    <n v="38683.64"/>
    <n v="2011.56"/>
  </r>
  <r>
    <s v="E"/>
    <s v="R"/>
    <s v="MID"/>
    <d v="2018-06-01T00:00:00"/>
    <x v="1"/>
    <d v="2018-05-01T00:00:00"/>
    <n v="38683.64"/>
    <n v="-2011.56"/>
  </r>
  <r>
    <s v="E"/>
    <s v="R"/>
    <s v="MID"/>
    <d v="2018-06-01T00:00:00"/>
    <x v="12"/>
    <d v="2018-05-01T00:00:00"/>
    <n v="37014.25"/>
    <n v="3479.46"/>
  </r>
  <r>
    <s v="E"/>
    <s v="R"/>
    <s v="MID"/>
    <d v="2018-06-01T00:00:00"/>
    <x v="13"/>
    <d v="2018-05-01T00:00:00"/>
    <n v="1669.39"/>
    <n v="156.87"/>
  </r>
  <r>
    <s v="E"/>
    <s v="C"/>
    <s v="ON"/>
    <d v="2018-06-01T00:00:00"/>
    <x v="1"/>
    <d v="2018-05-01T00:00:00"/>
    <n v="761.18"/>
    <n v="-54.04"/>
  </r>
  <r>
    <s v="E"/>
    <s v="C"/>
    <s v="ON"/>
    <d v="2018-06-01T00:00:00"/>
    <x v="8"/>
    <d v="2018-05-01T00:00:00"/>
    <n v="728.33"/>
    <n v="96.14"/>
  </r>
  <r>
    <s v="E"/>
    <s v="C"/>
    <s v="ON"/>
    <d v="2018-06-01T00:00:00"/>
    <x v="9"/>
    <d v="2018-05-01T00:00:00"/>
    <n v="32.85"/>
    <n v="4.34"/>
  </r>
  <r>
    <s v="E"/>
    <s v="C"/>
    <s v="ON"/>
    <d v="2018-06-01T00:00:00"/>
    <x v="0"/>
    <d v="2018-05-01T00:00:00"/>
    <n v="761.18"/>
    <n v="54.04"/>
  </r>
  <r>
    <s v="E"/>
    <s v="C"/>
    <s v="ON"/>
    <d v="2018-06-01T00:00:00"/>
    <x v="0"/>
    <d v="2018-01-01T00:00:00"/>
    <n v="0.86"/>
    <n v="0.04"/>
  </r>
  <r>
    <s v="E"/>
    <s v="C"/>
    <s v="ON"/>
    <d v="2018-06-01T00:00:00"/>
    <x v="2"/>
    <d v="2018-01-01T00:00:00"/>
    <n v="0.82"/>
    <n v="0.11"/>
  </r>
  <r>
    <s v="E"/>
    <s v="C"/>
    <s v="ON"/>
    <d v="2018-06-01T00:00:00"/>
    <x v="3"/>
    <d v="2018-01-01T00:00:00"/>
    <n v="0.04"/>
    <n v="0.01"/>
  </r>
  <r>
    <s v="E"/>
    <s v="C"/>
    <s v="ON"/>
    <d v="2018-06-01T00:00:00"/>
    <x v="1"/>
    <d v="2018-01-01T00:00:00"/>
    <n v="0.86"/>
    <n v="-0.04"/>
  </r>
  <r>
    <s v="E"/>
    <s v="C"/>
    <s v="OFF"/>
    <d v="2018-06-01T00:00:00"/>
    <x v="0"/>
    <d v="2018-05-01T00:00:00"/>
    <n v="2881.08"/>
    <n v="100.83"/>
  </r>
  <r>
    <s v="E"/>
    <s v="C"/>
    <s v="OFF"/>
    <d v="2018-06-01T00:00:00"/>
    <x v="10"/>
    <d v="2018-05-01T00:00:00"/>
    <n v="2756.75"/>
    <n v="179.19"/>
  </r>
  <r>
    <s v="E"/>
    <s v="C"/>
    <s v="OFF"/>
    <d v="2018-06-01T00:00:00"/>
    <x v="11"/>
    <d v="2018-05-01T00:00:00"/>
    <n v="124.33"/>
    <n v="8.08"/>
  </r>
  <r>
    <s v="E"/>
    <s v="C"/>
    <s v="OFF"/>
    <d v="2018-06-01T00:00:00"/>
    <x v="1"/>
    <d v="2018-05-01T00:00:00"/>
    <n v="2881.08"/>
    <n v="-100.83"/>
  </r>
  <r>
    <s v="E"/>
    <s v="C"/>
    <s v="OFF"/>
    <d v="2018-06-01T00:00:00"/>
    <x v="6"/>
    <d v="2018-01-01T00:00:00"/>
    <n v="3"/>
    <n v="0.2"/>
  </r>
  <r>
    <s v="E"/>
    <s v="C"/>
    <s v="OFF"/>
    <d v="2018-06-01T00:00:00"/>
    <x v="7"/>
    <d v="2018-01-01T00:00:00"/>
    <n v="0.14000000000000001"/>
    <n v="0.01"/>
  </r>
  <r>
    <s v="E"/>
    <s v="C"/>
    <s v="OFF"/>
    <d v="2018-06-01T00:00:00"/>
    <x v="1"/>
    <d v="2018-01-01T00:00:00"/>
    <n v="3.14"/>
    <n v="-0.08"/>
  </r>
  <r>
    <s v="E"/>
    <s v="C"/>
    <s v="OFF"/>
    <d v="2018-06-01T00:00:00"/>
    <x v="0"/>
    <d v="2018-01-01T00:00:00"/>
    <n v="3.14"/>
    <n v="0.08"/>
  </r>
  <r>
    <s v="E"/>
    <s v="C"/>
    <s v="MID"/>
    <d v="2018-06-01T00:00:00"/>
    <x v="0"/>
    <d v="2018-05-01T00:00:00"/>
    <n v="853.62"/>
    <n v="44.4"/>
  </r>
  <r>
    <s v="E"/>
    <s v="C"/>
    <s v="MID"/>
    <d v="2018-06-01T00:00:00"/>
    <x v="1"/>
    <d v="2018-05-01T00:00:00"/>
    <n v="853.62"/>
    <n v="-44.4"/>
  </r>
  <r>
    <s v="E"/>
    <s v="C"/>
    <s v="MID"/>
    <d v="2018-06-01T00:00:00"/>
    <x v="12"/>
    <d v="2018-05-01T00:00:00"/>
    <n v="816.77"/>
    <n v="76.77"/>
  </r>
  <r>
    <s v="E"/>
    <s v="C"/>
    <s v="MID"/>
    <d v="2018-06-01T00:00:00"/>
    <x v="13"/>
    <d v="2018-05-01T00:00:00"/>
    <n v="36.85"/>
    <n v="3.47"/>
  </r>
  <r>
    <s v="E"/>
    <s v="C"/>
    <s v="MID"/>
    <d v="2018-06-01T00:00:00"/>
    <x v="0"/>
    <d v="2018-01-01T00:00:00"/>
    <n v="1.44"/>
    <n v="0.05"/>
  </r>
  <r>
    <s v="E"/>
    <s v="C"/>
    <s v="MID"/>
    <d v="2018-06-01T00:00:00"/>
    <x v="4"/>
    <d v="2018-01-01T00:00:00"/>
    <n v="1.38"/>
    <n v="0.13"/>
  </r>
  <r>
    <s v="E"/>
    <s v="C"/>
    <s v="MID"/>
    <d v="2018-06-01T00:00:00"/>
    <x v="5"/>
    <d v="2018-01-01T00:00:00"/>
    <n v="0.06"/>
    <n v="0.01"/>
  </r>
  <r>
    <s v="E"/>
    <s v="R"/>
    <s v="OFF"/>
    <d v="2018-05-01T00:00:00"/>
    <x v="0"/>
    <d v="2018-05-01T00:00:00"/>
    <n v="121264.17"/>
    <n v="4244.2299999999996"/>
  </r>
  <r>
    <s v="E"/>
    <s v="R"/>
    <s v="OFF"/>
    <d v="2018-05-01T00:00:00"/>
    <x v="1"/>
    <d v="2018-05-01T00:00:00"/>
    <n v="121264.17"/>
    <n v="-4244.2299999999996"/>
  </r>
  <r>
    <s v="E"/>
    <s v="R"/>
    <s v="MID"/>
    <d v="2018-05-01T00:00:00"/>
    <x v="0"/>
    <d v="2018-05-01T00:00:00"/>
    <n v="43563"/>
    <n v="2265.11"/>
  </r>
  <r>
    <s v="E"/>
    <s v="R"/>
    <s v="MID"/>
    <d v="2018-05-01T00:00:00"/>
    <x v="1"/>
    <d v="2018-05-01T00:00:00"/>
    <n v="43563"/>
    <n v="-2265.11"/>
  </r>
  <r>
    <s v="E"/>
    <s v="R"/>
    <s v="MID"/>
    <d v="2018-05-01T00:00:00"/>
    <x v="12"/>
    <d v="2018-05-01T00:00:00"/>
    <n v="41683.15"/>
    <n v="3918.23"/>
  </r>
  <r>
    <s v="E"/>
    <s v="R"/>
    <s v="MID"/>
    <d v="2018-05-01T00:00:00"/>
    <x v="13"/>
    <d v="2018-05-01T00:00:00"/>
    <n v="1879.85"/>
    <n v="176.75"/>
  </r>
  <r>
    <s v="E"/>
    <s v="R"/>
    <s v="ON"/>
    <d v="2018-05-01T00:00:00"/>
    <x v="0"/>
    <d v="2018-05-01T00:00:00"/>
    <n v="140.57"/>
    <n v="9.99"/>
  </r>
  <r>
    <s v="E"/>
    <s v="R"/>
    <s v="ON"/>
    <d v="2018-05-01T00:00:00"/>
    <x v="1"/>
    <d v="2018-05-01T00:00:00"/>
    <n v="140.57"/>
    <n v="-9.99"/>
  </r>
  <r>
    <s v="E"/>
    <s v="R"/>
    <s v="ON"/>
    <d v="2018-05-01T00:00:00"/>
    <x v="8"/>
    <d v="2018-05-01T00:00:00"/>
    <n v="134.51"/>
    <n v="17.760000000000002"/>
  </r>
  <r>
    <s v="E"/>
    <s v="R"/>
    <s v="ON"/>
    <d v="2018-05-01T00:00:00"/>
    <x v="9"/>
    <d v="2018-05-01T00:00:00"/>
    <n v="6.06"/>
    <n v="0.81"/>
  </r>
  <r>
    <s v="E"/>
    <s v="R"/>
    <s v="OFF"/>
    <d v="2018-05-01T00:00:00"/>
    <x v="10"/>
    <d v="2018-05-01T00:00:00"/>
    <n v="815.11"/>
    <n v="52.99"/>
  </r>
  <r>
    <s v="E"/>
    <s v="R"/>
    <s v="OFF"/>
    <d v="2018-05-01T00:00:00"/>
    <x v="11"/>
    <d v="2018-05-01T00:00:00"/>
    <n v="36.770000000000003"/>
    <n v="2.39"/>
  </r>
  <r>
    <s v="E"/>
    <s v="R"/>
    <s v="OFF"/>
    <d v="2018-05-01T00:00:00"/>
    <x v="0"/>
    <d v="2018-05-01T00:00:00"/>
    <n v="851.88"/>
    <n v="29.8"/>
  </r>
  <r>
    <s v="E"/>
    <s v="R"/>
    <s v="OFF"/>
    <d v="2018-05-01T00:00:00"/>
    <x v="1"/>
    <d v="2018-05-01T00:00:00"/>
    <n v="851.88"/>
    <n v="-29.8"/>
  </r>
  <r>
    <s v="E"/>
    <s v="R"/>
    <s v="MID"/>
    <d v="2018-05-01T00:00:00"/>
    <x v="0"/>
    <d v="2018-05-01T00:00:00"/>
    <n v="146.28"/>
    <n v="7.59"/>
  </r>
  <r>
    <s v="E"/>
    <s v="R"/>
    <s v="MID"/>
    <d v="2018-05-01T00:00:00"/>
    <x v="1"/>
    <d v="2018-05-01T00:00:00"/>
    <n v="146.28"/>
    <n v="-7.59"/>
  </r>
  <r>
    <s v="E"/>
    <s v="R"/>
    <s v="MID"/>
    <d v="2018-05-01T00:00:00"/>
    <x v="12"/>
    <d v="2018-05-01T00:00:00"/>
    <n v="139.96"/>
    <n v="13.15"/>
  </r>
  <r>
    <s v="E"/>
    <s v="R"/>
    <s v="MID"/>
    <d v="2018-05-01T00:00:00"/>
    <x v="13"/>
    <d v="2018-05-01T00:00:00"/>
    <n v="6.32"/>
    <n v="0.6"/>
  </r>
  <r>
    <s v="E"/>
    <s v="R"/>
    <s v="MID"/>
    <d v="2018-05-01T00:00:00"/>
    <x v="0"/>
    <d v="2018-05-01T00:00:00"/>
    <n v="29605.72"/>
    <n v="1539.45"/>
  </r>
  <r>
    <s v="E"/>
    <s v="R"/>
    <s v="MID"/>
    <d v="2018-05-01T00:00:00"/>
    <x v="1"/>
    <d v="2018-05-01T00:00:00"/>
    <n v="29605.72"/>
    <n v="-1539.45"/>
  </r>
  <r>
    <s v="E"/>
    <s v="R"/>
    <s v="MID"/>
    <d v="2018-05-01T00:00:00"/>
    <x v="12"/>
    <d v="2018-05-01T00:00:00"/>
    <n v="28328.19"/>
    <n v="2662.98"/>
  </r>
  <r>
    <s v="E"/>
    <s v="R"/>
    <s v="MID"/>
    <d v="2018-05-01T00:00:00"/>
    <x v="13"/>
    <d v="2018-05-01T00:00:00"/>
    <n v="1277.53"/>
    <n v="120.15"/>
  </r>
  <r>
    <s v="E"/>
    <s v="R"/>
    <s v="ON"/>
    <d v="2018-05-01T00:00:00"/>
    <x v="0"/>
    <d v="2018-05-01T00:00:00"/>
    <n v="28140.16"/>
    <n v="1997.88"/>
  </r>
  <r>
    <s v="E"/>
    <s v="R"/>
    <s v="ON"/>
    <d v="2018-05-01T00:00:00"/>
    <x v="1"/>
    <d v="2018-05-01T00:00:00"/>
    <n v="28140.16"/>
    <n v="-1997.88"/>
  </r>
  <r>
    <s v="E"/>
    <s v="R"/>
    <s v="ON"/>
    <d v="2018-05-01T00:00:00"/>
    <x v="8"/>
    <d v="2018-05-01T00:00:00"/>
    <n v="26925.87"/>
    <n v="3554.27"/>
  </r>
  <r>
    <s v="E"/>
    <s v="R"/>
    <s v="ON"/>
    <d v="2018-05-01T00:00:00"/>
    <x v="9"/>
    <d v="2018-05-01T00:00:00"/>
    <n v="1214.29"/>
    <n v="160.33000000000001"/>
  </r>
  <r>
    <s v="E"/>
    <s v="R"/>
    <s v="OFF"/>
    <d v="2018-05-01T00:00:00"/>
    <x v="10"/>
    <d v="2018-05-01T00:00:00"/>
    <n v="82747"/>
    <n v="5378.58"/>
  </r>
  <r>
    <s v="E"/>
    <s v="R"/>
    <s v="OFF"/>
    <d v="2018-05-01T00:00:00"/>
    <x v="11"/>
    <d v="2018-05-01T00:00:00"/>
    <n v="3732.02"/>
    <n v="242.57"/>
  </r>
  <r>
    <s v="E"/>
    <s v="R"/>
    <s v="OFF"/>
    <d v="2018-05-01T00:00:00"/>
    <x v="0"/>
    <d v="2018-05-01T00:00:00"/>
    <n v="86479.02"/>
    <n v="3026.76"/>
  </r>
  <r>
    <s v="E"/>
    <s v="R"/>
    <s v="OFF"/>
    <d v="2018-05-01T00:00:00"/>
    <x v="1"/>
    <d v="2018-05-01T00:00:00"/>
    <n v="86479.02"/>
    <n v="-3026.76"/>
  </r>
  <r>
    <s v="E"/>
    <s v="R"/>
    <s v="MID"/>
    <d v="2018-05-01T00:00:00"/>
    <x v="0"/>
    <d v="2018-05-01T00:00:00"/>
    <n v="30651.42"/>
    <n v="1594.1"/>
  </r>
  <r>
    <s v="E"/>
    <s v="R"/>
    <s v="MID"/>
    <d v="2018-05-01T00:00:00"/>
    <x v="12"/>
    <d v="2018-05-01T00:00:00"/>
    <n v="29328.75"/>
    <n v="2756.97"/>
  </r>
  <r>
    <s v="E"/>
    <s v="R"/>
    <s v="MID"/>
    <d v="2018-05-01T00:00:00"/>
    <x v="13"/>
    <d v="2018-05-01T00:00:00"/>
    <n v="1322.67"/>
    <n v="124.46"/>
  </r>
  <r>
    <s v="E"/>
    <s v="R"/>
    <s v="MID"/>
    <d v="2018-05-01T00:00:00"/>
    <x v="1"/>
    <d v="2018-05-01T00:00:00"/>
    <n v="30651.42"/>
    <n v="-1594.1"/>
  </r>
  <r>
    <s v="E"/>
    <s v="R"/>
    <s v="ON"/>
    <d v="2018-05-01T00:00:00"/>
    <x v="0"/>
    <d v="2018-05-01T00:00:00"/>
    <n v="47.35"/>
    <n v="3.36"/>
  </r>
  <r>
    <s v="E"/>
    <s v="R"/>
    <s v="MID"/>
    <d v="2018-05-01T00:00:00"/>
    <x v="0"/>
    <d v="2018-05-01T00:00:00"/>
    <n v="39913.120000000003"/>
    <n v="2075.5300000000002"/>
  </r>
  <r>
    <s v="E"/>
    <s v="R"/>
    <s v="MID"/>
    <d v="2018-05-01T00:00:00"/>
    <x v="1"/>
    <d v="2018-05-01T00:00:00"/>
    <n v="39913.120000000003"/>
    <n v="-2075.5300000000002"/>
  </r>
  <r>
    <s v="E"/>
    <s v="R"/>
    <s v="MID"/>
    <d v="2018-05-01T00:00:00"/>
    <x v="12"/>
    <d v="2018-05-01T00:00:00"/>
    <n v="38190.78"/>
    <n v="3589.88"/>
  </r>
  <r>
    <s v="E"/>
    <s v="R"/>
    <s v="MID"/>
    <d v="2018-05-01T00:00:00"/>
    <x v="13"/>
    <d v="2018-05-01T00:00:00"/>
    <n v="1722.34"/>
    <n v="161.75"/>
  </r>
  <r>
    <s v="E"/>
    <s v="R"/>
    <s v="ON"/>
    <d v="2018-05-01T00:00:00"/>
    <x v="0"/>
    <d v="2018-05-01T00:00:00"/>
    <n v="26669.3"/>
    <n v="1893.59"/>
  </r>
  <r>
    <s v="E"/>
    <s v="R"/>
    <s v="ON"/>
    <d v="2018-05-01T00:00:00"/>
    <x v="1"/>
    <d v="2018-05-01T00:00:00"/>
    <n v="26669.3"/>
    <n v="-1893.59"/>
  </r>
  <r>
    <s v="E"/>
    <s v="R"/>
    <s v="ON"/>
    <d v="2018-05-01T00:00:00"/>
    <x v="8"/>
    <d v="2018-05-01T00:00:00"/>
    <n v="25518.51"/>
    <n v="3368.44"/>
  </r>
  <r>
    <s v="E"/>
    <s v="R"/>
    <s v="ON"/>
    <d v="2018-05-01T00:00:00"/>
    <x v="9"/>
    <d v="2018-05-01T00:00:00"/>
    <n v="1150.79"/>
    <n v="151.99"/>
  </r>
  <r>
    <s v="E"/>
    <s v="R"/>
    <s v="OFF"/>
    <d v="2018-05-01T00:00:00"/>
    <x v="10"/>
    <d v="2018-05-01T00:00:00"/>
    <n v="79641.119999999995"/>
    <n v="5176.66"/>
  </r>
  <r>
    <s v="E"/>
    <s v="R"/>
    <s v="OFF"/>
    <d v="2018-05-01T00:00:00"/>
    <x v="11"/>
    <d v="2018-05-01T00:00:00"/>
    <n v="3591.75"/>
    <n v="233.64"/>
  </r>
  <r>
    <s v="E"/>
    <s v="R"/>
    <s v="OFF"/>
    <d v="2018-05-01T00:00:00"/>
    <x v="0"/>
    <d v="2018-05-01T00:00:00"/>
    <n v="83232.87"/>
    <n v="2913.19"/>
  </r>
  <r>
    <s v="E"/>
    <s v="R"/>
    <s v="OFF"/>
    <d v="2018-05-01T00:00:00"/>
    <x v="1"/>
    <d v="2018-05-01T00:00:00"/>
    <n v="83232.87"/>
    <n v="-2913.19"/>
  </r>
  <r>
    <s v="E"/>
    <s v="R"/>
    <s v="ON"/>
    <d v="2018-05-01T00:00:00"/>
    <x v="1"/>
    <d v="2018-01-01T00:00:00"/>
    <n v="59638.65"/>
    <n v="-3160.78"/>
  </r>
  <r>
    <s v="E"/>
    <s v="R"/>
    <s v="ON"/>
    <d v="2018-05-01T00:00:00"/>
    <x v="2"/>
    <d v="2018-01-01T00:00:00"/>
    <n v="57065.07"/>
    <n v="7532.7"/>
  </r>
  <r>
    <s v="E"/>
    <s v="R"/>
    <s v="ON"/>
    <d v="2018-05-01T00:00:00"/>
    <x v="3"/>
    <d v="2018-01-01T00:00:00"/>
    <n v="2573.58"/>
    <n v="339.74"/>
  </r>
  <r>
    <s v="E"/>
    <s v="R"/>
    <s v="ON"/>
    <d v="2018-05-01T00:00:00"/>
    <x v="0"/>
    <d v="2018-01-01T00:00:00"/>
    <n v="59638.65"/>
    <n v="3160.78"/>
  </r>
  <r>
    <s v="E"/>
    <s v="R"/>
    <s v="OFF"/>
    <d v="2018-05-01T00:00:00"/>
    <x v="1"/>
    <d v="2018-01-01T00:00:00"/>
    <n v="245655.74"/>
    <n v="-6387.11"/>
  </r>
  <r>
    <s v="E"/>
    <s v="R"/>
    <s v="OFF"/>
    <d v="2018-05-01T00:00:00"/>
    <x v="6"/>
    <d v="2018-01-01T00:00:00"/>
    <n v="235054.95"/>
    <n v="15278.55"/>
  </r>
  <r>
    <s v="E"/>
    <s v="R"/>
    <s v="OFF"/>
    <d v="2018-05-01T00:00:00"/>
    <x v="7"/>
    <d v="2018-01-01T00:00:00"/>
    <n v="10600.79"/>
    <n v="689.03"/>
  </r>
  <r>
    <s v="E"/>
    <s v="R"/>
    <s v="OFF"/>
    <d v="2018-05-01T00:00:00"/>
    <x v="0"/>
    <d v="2018-01-01T00:00:00"/>
    <n v="245655.74"/>
    <n v="6387.11"/>
  </r>
  <r>
    <s v="E"/>
    <s v="R"/>
    <s v="MID"/>
    <d v="2018-05-01T00:00:00"/>
    <x v="1"/>
    <d v="2018-01-01T00:00:00"/>
    <n v="54733.41"/>
    <n v="-2080.09"/>
  </r>
  <r>
    <s v="E"/>
    <s v="R"/>
    <s v="MID"/>
    <d v="2018-05-01T00:00:00"/>
    <x v="4"/>
    <d v="2018-01-01T00:00:00"/>
    <n v="52371.37"/>
    <n v="4975.2700000000004"/>
  </r>
  <r>
    <s v="E"/>
    <s v="R"/>
    <s v="MID"/>
    <d v="2018-05-01T00:00:00"/>
    <x v="5"/>
    <d v="2018-01-01T00:00:00"/>
    <n v="2362.04"/>
    <n v="224.39"/>
  </r>
  <r>
    <s v="E"/>
    <s v="R"/>
    <s v="MID"/>
    <d v="2018-05-01T00:00:00"/>
    <x v="0"/>
    <d v="2018-01-01T00:00:00"/>
    <n v="54733.41"/>
    <n v="2080.09"/>
  </r>
  <r>
    <s v="E"/>
    <s v="R"/>
    <s v="ON"/>
    <d v="2018-05-01T00:00:00"/>
    <x v="1"/>
    <d v="2018-01-01T00:00:00"/>
    <n v="110612.13"/>
    <n v="-5862.3"/>
  </r>
  <r>
    <s v="E"/>
    <s v="R"/>
    <s v="ON"/>
    <d v="2018-05-01T00:00:00"/>
    <x v="2"/>
    <d v="2018-01-01T00:00:00"/>
    <n v="105838.76"/>
    <n v="13970.87"/>
  </r>
  <r>
    <s v="E"/>
    <s v="R"/>
    <s v="ON"/>
    <d v="2018-05-01T00:00:00"/>
    <x v="3"/>
    <d v="2018-01-01T00:00:00"/>
    <n v="4773.37"/>
    <n v="630.14"/>
  </r>
  <r>
    <s v="E"/>
    <s v="R"/>
    <s v="ON"/>
    <d v="2018-05-01T00:00:00"/>
    <x v="0"/>
    <d v="2018-01-01T00:00:00"/>
    <n v="110612.13"/>
    <n v="5862.3"/>
  </r>
  <r>
    <s v="E"/>
    <s v="R"/>
    <s v="OFF"/>
    <d v="2018-05-01T00:00:00"/>
    <x v="1"/>
    <d v="2018-01-01T00:00:00"/>
    <n v="398554.53"/>
    <n v="-10362.33"/>
  </r>
  <r>
    <s v="E"/>
    <s v="R"/>
    <s v="OFF"/>
    <d v="2018-05-01T00:00:00"/>
    <x v="6"/>
    <d v="2018-01-01T00:00:00"/>
    <n v="381355.36"/>
    <n v="24788.09"/>
  </r>
  <r>
    <s v="E"/>
    <s v="R"/>
    <s v="OFF"/>
    <d v="2018-05-01T00:00:00"/>
    <x v="7"/>
    <d v="2018-01-01T00:00:00"/>
    <n v="17199.169999999998"/>
    <n v="1118.05"/>
  </r>
  <r>
    <s v="E"/>
    <s v="R"/>
    <s v="OFF"/>
    <d v="2018-05-01T00:00:00"/>
    <x v="0"/>
    <d v="2018-01-01T00:00:00"/>
    <n v="398554.53"/>
    <n v="10362.33"/>
  </r>
  <r>
    <s v="E"/>
    <s v="R"/>
    <s v="MID"/>
    <d v="2018-05-01T00:00:00"/>
    <x v="1"/>
    <d v="2018-01-01T00:00:00"/>
    <n v="99259.78"/>
    <n v="-3771.93"/>
  </r>
  <r>
    <s v="E"/>
    <s v="R"/>
    <s v="MID"/>
    <d v="2018-05-01T00:00:00"/>
    <x v="4"/>
    <d v="2018-01-01T00:00:00"/>
    <n v="94976.35"/>
    <n v="9022.9"/>
  </r>
  <r>
    <s v="E"/>
    <s v="R"/>
    <s v="MID"/>
    <d v="2018-05-01T00:00:00"/>
    <x v="5"/>
    <d v="2018-01-01T00:00:00"/>
    <n v="4283.43"/>
    <n v="406.93"/>
  </r>
  <r>
    <s v="E"/>
    <s v="R"/>
    <s v="MID"/>
    <d v="2018-05-01T00:00:00"/>
    <x v="0"/>
    <d v="2018-01-01T00:00:00"/>
    <n v="99259.78"/>
    <n v="3771.93"/>
  </r>
  <r>
    <s v="E"/>
    <s v="R"/>
    <s v="OFF"/>
    <d v="2018-05-01T00:00:00"/>
    <x v="1"/>
    <d v="2018-01-01T00:00:00"/>
    <n v="813060.76"/>
    <n v="-21139.57"/>
  </r>
  <r>
    <s v="E"/>
    <s v="R"/>
    <s v="OFF"/>
    <d v="2018-05-01T00:00:00"/>
    <x v="6"/>
    <d v="2018-01-01T00:00:00"/>
    <n v="777974.06"/>
    <n v="50570.559999999998"/>
  </r>
  <r>
    <s v="E"/>
    <s v="R"/>
    <s v="OFF"/>
    <d v="2018-05-01T00:00:00"/>
    <x v="7"/>
    <d v="2018-01-01T00:00:00"/>
    <n v="35086.699999999997"/>
    <n v="2280.6799999999998"/>
  </r>
  <r>
    <s v="E"/>
    <s v="R"/>
    <s v="OFF"/>
    <d v="2018-05-01T00:00:00"/>
    <x v="0"/>
    <d v="2018-01-01T00:00:00"/>
    <n v="813060.76"/>
    <n v="21139.57"/>
  </r>
  <r>
    <s v="E"/>
    <s v="R"/>
    <s v="MID"/>
    <d v="2018-05-01T00:00:00"/>
    <x v="1"/>
    <d v="2018-01-01T00:00:00"/>
    <n v="199367.41"/>
    <n v="-7575.94"/>
  </r>
  <r>
    <s v="E"/>
    <s v="R"/>
    <s v="MID"/>
    <d v="2018-05-01T00:00:00"/>
    <x v="4"/>
    <d v="2018-01-01T00:00:00"/>
    <n v="190764.15"/>
    <n v="18124.73"/>
  </r>
  <r>
    <s v="E"/>
    <s v="R"/>
    <s v="MID"/>
    <d v="2018-05-01T00:00:00"/>
    <x v="5"/>
    <d v="2018-01-01T00:00:00"/>
    <n v="8603.26"/>
    <n v="817.64"/>
  </r>
  <r>
    <s v="E"/>
    <s v="R"/>
    <s v="MID"/>
    <d v="2018-05-01T00:00:00"/>
    <x v="0"/>
    <d v="2018-01-01T00:00:00"/>
    <n v="199367.41"/>
    <n v="7575.94"/>
  </r>
  <r>
    <s v="E"/>
    <s v="C"/>
    <s v="ON"/>
    <d v="2018-05-01T00:00:00"/>
    <x v="1"/>
    <d v="2018-01-01T00:00:00"/>
    <n v="112226.88"/>
    <n v="-5948.03"/>
  </r>
  <r>
    <s v="E"/>
    <s v="C"/>
    <s v="ON"/>
    <d v="2018-05-01T00:00:00"/>
    <x v="2"/>
    <d v="2018-01-01T00:00:00"/>
    <n v="107383.87"/>
    <n v="14174.58"/>
  </r>
  <r>
    <s v="E"/>
    <s v="C"/>
    <s v="ON"/>
    <d v="2018-05-01T00:00:00"/>
    <x v="3"/>
    <d v="2018-01-01T00:00:00"/>
    <n v="4843.01"/>
    <n v="639.33000000000004"/>
  </r>
  <r>
    <s v="E"/>
    <s v="C"/>
    <s v="ON"/>
    <d v="2018-05-01T00:00:00"/>
    <x v="0"/>
    <d v="2018-01-01T00:00:00"/>
    <n v="112226.88"/>
    <n v="5948.03"/>
  </r>
  <r>
    <s v="E"/>
    <s v="C"/>
    <s v="OFF"/>
    <d v="2018-05-01T00:00:00"/>
    <x v="1"/>
    <d v="2018-01-01T00:00:00"/>
    <n v="316973.02"/>
    <n v="-8241.31"/>
  </r>
  <r>
    <s v="E"/>
    <s v="C"/>
    <s v="OFF"/>
    <d v="2018-05-01T00:00:00"/>
    <x v="6"/>
    <d v="2018-01-01T00:00:00"/>
    <n v="303294.43"/>
    <n v="19714.37"/>
  </r>
  <r>
    <s v="E"/>
    <s v="C"/>
    <s v="OFF"/>
    <d v="2018-05-01T00:00:00"/>
    <x v="7"/>
    <d v="2018-01-01T00:00:00"/>
    <n v="13678.59"/>
    <n v="889.09"/>
  </r>
  <r>
    <s v="E"/>
    <s v="C"/>
    <s v="OFF"/>
    <d v="2018-05-01T00:00:00"/>
    <x v="0"/>
    <d v="2018-01-01T00:00:00"/>
    <n v="316973.02"/>
    <n v="8241.31"/>
  </r>
  <r>
    <s v="E"/>
    <s v="C"/>
    <s v="MID"/>
    <d v="2018-05-01T00:00:00"/>
    <x v="1"/>
    <d v="2018-01-01T00:00:00"/>
    <n v="122210.83"/>
    <n v="-4644.01"/>
  </r>
  <r>
    <s v="E"/>
    <s v="C"/>
    <s v="OFF"/>
    <d v="2018-04-01T00:00:00"/>
    <x v="1"/>
    <d v="2018-01-01T00:00:00"/>
    <n v="189405.97"/>
    <n v="-4924.4799999999996"/>
  </r>
  <r>
    <s v="E"/>
    <s v="C"/>
    <s v="OFF"/>
    <d v="2018-04-01T00:00:00"/>
    <x v="6"/>
    <d v="2018-01-01T00:00:00"/>
    <n v="181232.41"/>
    <n v="11780.04"/>
  </r>
  <r>
    <s v="E"/>
    <s v="C"/>
    <s v="OFF"/>
    <d v="2018-04-01T00:00:00"/>
    <x v="7"/>
    <d v="2018-01-01T00:00:00"/>
    <n v="8173.56"/>
    <n v="531.20000000000005"/>
  </r>
  <r>
    <s v="E"/>
    <s v="C"/>
    <s v="OFF"/>
    <d v="2018-04-01T00:00:00"/>
    <x v="0"/>
    <d v="2018-01-01T00:00:00"/>
    <n v="189405.97"/>
    <n v="4924.4799999999996"/>
  </r>
  <r>
    <s v="E"/>
    <s v="C"/>
    <s v="MID"/>
    <d v="2018-04-01T00:00:00"/>
    <x v="1"/>
    <d v="2018-01-01T00:00:00"/>
    <n v="75694.720000000001"/>
    <n v="-2876.4"/>
  </r>
  <r>
    <s v="E"/>
    <s v="C"/>
    <s v="MID"/>
    <d v="2018-04-01T00:00:00"/>
    <x v="4"/>
    <d v="2018-01-01T00:00:00"/>
    <n v="72428.259999999995"/>
    <n v="6880.69"/>
  </r>
  <r>
    <s v="E"/>
    <s v="C"/>
    <s v="MID"/>
    <d v="2018-04-01T00:00:00"/>
    <x v="5"/>
    <d v="2018-01-01T00:00:00"/>
    <n v="3266.46"/>
    <n v="310.27999999999997"/>
  </r>
  <r>
    <s v="E"/>
    <s v="C"/>
    <s v="MID"/>
    <d v="2018-04-01T00:00:00"/>
    <x v="0"/>
    <d v="2018-01-01T00:00:00"/>
    <n v="75694.720000000001"/>
    <n v="2876.4"/>
  </r>
  <r>
    <s v="E"/>
    <s v="R"/>
    <s v="ON"/>
    <d v="2018-04-01T00:00:00"/>
    <x v="1"/>
    <d v="2018-01-01T00:00:00"/>
    <n v="136847.56"/>
    <n v="-7252.83"/>
  </r>
  <r>
    <s v="E"/>
    <s v="R"/>
    <s v="ON"/>
    <d v="2018-04-01T00:00:00"/>
    <x v="2"/>
    <d v="2018-01-01T00:00:00"/>
    <n v="130942.13"/>
    <n v="17284.27"/>
  </r>
  <r>
    <s v="E"/>
    <s v="R"/>
    <s v="ON"/>
    <d v="2018-04-01T00:00:00"/>
    <x v="3"/>
    <d v="2018-01-01T00:00:00"/>
    <n v="5905.43"/>
    <n v="779.57"/>
  </r>
  <r>
    <s v="E"/>
    <s v="R"/>
    <s v="ON"/>
    <d v="2018-04-01T00:00:00"/>
    <x v="0"/>
    <d v="2018-01-01T00:00:00"/>
    <n v="136847.56"/>
    <n v="7252.83"/>
  </r>
  <r>
    <s v="E"/>
    <s v="R"/>
    <s v="OFF"/>
    <d v="2018-04-01T00:00:00"/>
    <x v="1"/>
    <d v="2018-01-01T00:00:00"/>
    <n v="464713.44"/>
    <n v="-12082.61"/>
  </r>
  <r>
    <s v="E"/>
    <s v="R"/>
    <s v="OFF"/>
    <d v="2018-04-01T00:00:00"/>
    <x v="6"/>
    <d v="2018-01-01T00:00:00"/>
    <n v="444659.41"/>
    <n v="28902.85"/>
  </r>
  <r>
    <s v="E"/>
    <s v="R"/>
    <s v="OFF"/>
    <d v="2018-04-01T00:00:00"/>
    <x v="7"/>
    <d v="2018-01-01T00:00:00"/>
    <n v="20054.03"/>
    <n v="1303.46"/>
  </r>
  <r>
    <s v="E"/>
    <s v="R"/>
    <s v="OFF"/>
    <d v="2018-04-01T00:00:00"/>
    <x v="0"/>
    <d v="2018-01-01T00:00:00"/>
    <n v="464713.44"/>
    <n v="12082.61"/>
  </r>
  <r>
    <s v="E"/>
    <s v="R"/>
    <s v="MID"/>
    <d v="2018-04-01T00:00:00"/>
    <x v="1"/>
    <d v="2018-01-01T00:00:00"/>
    <n v="119850.25"/>
    <n v="-4554.3100000000004"/>
  </r>
  <r>
    <s v="E"/>
    <s v="R"/>
    <s v="MID"/>
    <d v="2018-04-01T00:00:00"/>
    <x v="4"/>
    <d v="2018-01-01T00:00:00"/>
    <n v="114678.29"/>
    <n v="10894.5"/>
  </r>
  <r>
    <s v="E"/>
    <s v="R"/>
    <s v="MID"/>
    <d v="2018-04-01T00:00:00"/>
    <x v="5"/>
    <d v="2018-01-01T00:00:00"/>
    <n v="5171.96"/>
    <n v="491.41"/>
  </r>
  <r>
    <s v="E"/>
    <s v="R"/>
    <s v="MID"/>
    <d v="2018-04-01T00:00:00"/>
    <x v="0"/>
    <d v="2018-01-01T00:00:00"/>
    <n v="119850.25"/>
    <n v="4554.3100000000004"/>
  </r>
  <r>
    <s v="E"/>
    <s v="R"/>
    <s v="ON"/>
    <d v="2018-04-01T00:00:00"/>
    <x v="1"/>
    <d v="2018-01-01T00:00:00"/>
    <n v="21902.76"/>
    <n v="-1160.83"/>
  </r>
  <r>
    <s v="E"/>
    <s v="R"/>
    <s v="ON"/>
    <d v="2018-04-01T00:00:00"/>
    <x v="2"/>
    <d v="2018-01-01T00:00:00"/>
    <n v="20957.54"/>
    <n v="2766.35"/>
  </r>
  <r>
    <s v="E"/>
    <s v="R"/>
    <s v="ON"/>
    <d v="2018-04-01T00:00:00"/>
    <x v="3"/>
    <d v="2018-01-01T00:00:00"/>
    <n v="945.22"/>
    <n v="124.73"/>
  </r>
  <r>
    <s v="E"/>
    <s v="R"/>
    <s v="ON"/>
    <d v="2018-04-01T00:00:00"/>
    <x v="0"/>
    <d v="2018-01-01T00:00:00"/>
    <n v="21902.76"/>
    <n v="1160.83"/>
  </r>
  <r>
    <s v="E"/>
    <s v="R"/>
    <s v="OFF"/>
    <d v="2018-04-01T00:00:00"/>
    <x v="1"/>
    <d v="2018-01-01T00:00:00"/>
    <n v="85443.08"/>
    <n v="-2221.56"/>
  </r>
  <r>
    <s v="E"/>
    <s v="R"/>
    <s v="OFF"/>
    <d v="2018-04-01T00:00:00"/>
    <x v="6"/>
    <d v="2018-01-01T00:00:00"/>
    <n v="81755.94"/>
    <n v="5314.16"/>
  </r>
  <r>
    <s v="E"/>
    <s v="R"/>
    <s v="OFF"/>
    <d v="2018-04-01T00:00:00"/>
    <x v="7"/>
    <d v="2018-01-01T00:00:00"/>
    <n v="3687.14"/>
    <n v="239.64"/>
  </r>
  <r>
    <s v="E"/>
    <s v="R"/>
    <s v="OFF"/>
    <d v="2018-04-01T00:00:00"/>
    <x v="0"/>
    <d v="2018-01-01T00:00:00"/>
    <n v="85443.08"/>
    <n v="2221.56"/>
  </r>
  <r>
    <s v="E"/>
    <s v="R"/>
    <s v="MID"/>
    <d v="2018-04-01T00:00:00"/>
    <x v="5"/>
    <d v="2018-01-01T00:00:00"/>
    <n v="875.78"/>
    <n v="83.2"/>
  </r>
  <r>
    <s v="E"/>
    <s v="R"/>
    <s v="MID"/>
    <d v="2018-04-01T00:00:00"/>
    <x v="0"/>
    <d v="2018-01-01T00:00:00"/>
    <n v="20293.560000000001"/>
    <n v="771.14"/>
  </r>
  <r>
    <s v="E"/>
    <s v="R"/>
    <s v="MID"/>
    <d v="2018-04-01T00:00:00"/>
    <x v="1"/>
    <d v="2018-01-01T00:00:00"/>
    <n v="20293.560000000001"/>
    <n v="-771.14"/>
  </r>
  <r>
    <s v="E"/>
    <s v="R"/>
    <s v="MID"/>
    <d v="2018-04-01T00:00:00"/>
    <x v="4"/>
    <d v="2018-01-01T00:00:00"/>
    <n v="19417.78"/>
    <n v="1844.72"/>
  </r>
  <r>
    <s v="E"/>
    <s v="R"/>
    <s v="ON"/>
    <d v="2018-04-01T00:00:00"/>
    <x v="1"/>
    <d v="2018-01-01T00:00:00"/>
    <n v="0"/>
    <n v="0"/>
  </r>
  <r>
    <s v="E"/>
    <s v="R"/>
    <s v="ON"/>
    <d v="2018-04-01T00:00:00"/>
    <x v="2"/>
    <d v="2018-01-01T00:00:00"/>
    <n v="0"/>
    <n v="0"/>
  </r>
  <r>
    <s v="E"/>
    <s v="R"/>
    <s v="ON"/>
    <d v="2018-04-01T00:00:00"/>
    <x v="3"/>
    <d v="2018-01-01T00:00:00"/>
    <n v="0"/>
    <n v="0"/>
  </r>
  <r>
    <s v="E"/>
    <s v="R"/>
    <s v="ON"/>
    <d v="2018-04-01T00:00:00"/>
    <x v="0"/>
    <d v="2018-01-01T00:00:00"/>
    <n v="0"/>
    <n v="0"/>
  </r>
  <r>
    <s v="E"/>
    <s v="R"/>
    <s v="OFF"/>
    <d v="2018-04-01T00:00:00"/>
    <x v="1"/>
    <d v="2018-01-01T00:00:00"/>
    <n v="0"/>
    <n v="0"/>
  </r>
  <r>
    <s v="E"/>
    <s v="R"/>
    <s v="OFF"/>
    <d v="2018-04-01T00:00:00"/>
    <x v="6"/>
    <d v="2018-01-01T00:00:00"/>
    <n v="0"/>
    <n v="0"/>
  </r>
  <r>
    <s v="E"/>
    <s v="R"/>
    <s v="OFF"/>
    <d v="2018-04-01T00:00:00"/>
    <x v="7"/>
    <d v="2018-01-01T00:00:00"/>
    <n v="0"/>
    <n v="0"/>
  </r>
  <r>
    <s v="E"/>
    <s v="R"/>
    <s v="OFF"/>
    <d v="2018-04-01T00:00:00"/>
    <x v="0"/>
    <d v="2018-01-01T00:00:00"/>
    <n v="0"/>
    <n v="0"/>
  </r>
  <r>
    <s v="E"/>
    <s v="R"/>
    <s v="MID"/>
    <d v="2018-04-01T00:00:00"/>
    <x v="1"/>
    <d v="2018-01-01T00:00:00"/>
    <n v="0"/>
    <n v="0"/>
  </r>
  <r>
    <s v="E"/>
    <s v="R"/>
    <s v="MID"/>
    <d v="2018-04-01T00:00:00"/>
    <x v="4"/>
    <d v="2018-01-01T00:00:00"/>
    <n v="0"/>
    <n v="0"/>
  </r>
  <r>
    <s v="E"/>
    <s v="R"/>
    <s v="MID"/>
    <d v="2018-04-01T00:00:00"/>
    <x v="5"/>
    <d v="2018-01-01T00:00:00"/>
    <n v="0"/>
    <n v="0"/>
  </r>
  <r>
    <s v="E"/>
    <s v="R"/>
    <s v="MID"/>
    <d v="2018-04-01T00:00:00"/>
    <x v="0"/>
    <d v="2018-01-01T00:00:00"/>
    <n v="0"/>
    <n v="0"/>
  </r>
  <r>
    <s v="E"/>
    <s v="R"/>
    <s v="ON"/>
    <d v="2018-04-01T00:00:00"/>
    <x v="1"/>
    <d v="2018-01-01T00:00:00"/>
    <n v="48.57"/>
    <n v="-2.57"/>
  </r>
  <r>
    <s v="E"/>
    <s v="R"/>
    <s v="ON"/>
    <d v="2018-04-01T00:00:00"/>
    <x v="2"/>
    <d v="2018-01-01T00:00:00"/>
    <n v="46.47"/>
    <n v="6.13"/>
  </r>
  <r>
    <s v="E"/>
    <s v="R"/>
    <s v="ON"/>
    <d v="2018-04-01T00:00:00"/>
    <x v="3"/>
    <d v="2018-01-01T00:00:00"/>
    <n v="2.1"/>
    <n v="0.28000000000000003"/>
  </r>
  <r>
    <s v="E"/>
    <s v="R"/>
    <s v="ON"/>
    <d v="2018-04-01T00:00:00"/>
    <x v="0"/>
    <d v="2018-01-01T00:00:00"/>
    <n v="48.57"/>
    <n v="2.57"/>
  </r>
  <r>
    <s v="E"/>
    <s v="R"/>
    <s v="OFF"/>
    <d v="2018-04-01T00:00:00"/>
    <x v="1"/>
    <d v="2018-01-01T00:00:00"/>
    <n v="174.92"/>
    <n v="-4.55"/>
  </r>
  <r>
    <s v="E"/>
    <s v="R"/>
    <s v="OFF"/>
    <d v="2018-04-01T00:00:00"/>
    <x v="6"/>
    <d v="2018-01-01T00:00:00"/>
    <n v="167.37"/>
    <n v="10.88"/>
  </r>
  <r>
    <s v="E"/>
    <s v="R"/>
    <s v="OFF"/>
    <d v="2018-04-01T00:00:00"/>
    <x v="7"/>
    <d v="2018-01-01T00:00:00"/>
    <n v="7.55"/>
    <n v="0.49"/>
  </r>
  <r>
    <s v="E"/>
    <s v="R"/>
    <s v="OFF"/>
    <d v="2018-04-01T00:00:00"/>
    <x v="0"/>
    <d v="2018-01-01T00:00:00"/>
    <n v="174.92"/>
    <n v="4.55"/>
  </r>
  <r>
    <s v="E"/>
    <s v="R"/>
    <s v="MID"/>
    <d v="2018-04-01T00:00:00"/>
    <x v="1"/>
    <d v="2018-01-01T00:00:00"/>
    <n v="48.24"/>
    <n v="-1.83"/>
  </r>
  <r>
    <s v="E"/>
    <s v="R"/>
    <s v="MID"/>
    <d v="2018-04-01T00:00:00"/>
    <x v="4"/>
    <d v="2018-01-01T00:00:00"/>
    <n v="46.16"/>
    <n v="4.3899999999999997"/>
  </r>
  <r>
    <s v="E"/>
    <s v="R"/>
    <s v="MID"/>
    <d v="2018-04-01T00:00:00"/>
    <x v="5"/>
    <d v="2018-01-01T00:00:00"/>
    <n v="2.08"/>
    <n v="0.2"/>
  </r>
  <r>
    <s v="E"/>
    <s v="R"/>
    <s v="MID"/>
    <d v="2018-04-01T00:00:00"/>
    <x v="0"/>
    <d v="2018-01-01T00:00:00"/>
    <n v="48.24"/>
    <n v="1.83"/>
  </r>
  <r>
    <s v="E"/>
    <s v="C"/>
    <s v="ON"/>
    <d v="2018-04-01T00:00:00"/>
    <x v="1"/>
    <d v="2018-01-01T00:00:00"/>
    <n v="29155.11"/>
    <n v="-1545.23"/>
  </r>
  <r>
    <s v="E"/>
    <s v="C"/>
    <s v="ON"/>
    <d v="2018-04-01T00:00:00"/>
    <x v="2"/>
    <d v="2018-01-01T00:00:00"/>
    <n v="27896.93"/>
    <n v="3682.38"/>
  </r>
  <r>
    <s v="E"/>
    <s v="C"/>
    <s v="ON"/>
    <d v="2018-04-01T00:00:00"/>
    <x v="3"/>
    <d v="2018-01-01T00:00:00"/>
    <n v="1258.18"/>
    <n v="166.11"/>
  </r>
  <r>
    <s v="E"/>
    <s v="C"/>
    <s v="ON"/>
    <d v="2018-04-01T00:00:00"/>
    <x v="0"/>
    <d v="2018-01-01T00:00:00"/>
    <n v="29155.11"/>
    <n v="1545.23"/>
  </r>
  <r>
    <s v="E"/>
    <s v="C"/>
    <s v="OFF"/>
    <d v="2018-04-01T00:00:00"/>
    <x v="1"/>
    <d v="2018-01-01T00:00:00"/>
    <n v="77640.7"/>
    <n v="-2018.6"/>
  </r>
  <r>
    <s v="E"/>
    <s v="C"/>
    <s v="OFF"/>
    <d v="2018-04-01T00:00:00"/>
    <x v="6"/>
    <d v="2018-01-01T00:00:00"/>
    <n v="74290.19"/>
    <n v="4828.91"/>
  </r>
  <r>
    <s v="E"/>
    <s v="C"/>
    <s v="OFF"/>
    <d v="2018-04-01T00:00:00"/>
    <x v="7"/>
    <d v="2018-01-01T00:00:00"/>
    <n v="3350.51"/>
    <n v="217.77"/>
  </r>
  <r>
    <s v="E"/>
    <s v="C"/>
    <s v="OFF"/>
    <d v="2018-04-01T00:00:00"/>
    <x v="0"/>
    <d v="2018-01-01T00:00:00"/>
    <n v="77640.7"/>
    <n v="2018.6"/>
  </r>
  <r>
    <s v="E"/>
    <s v="C"/>
    <s v="MID"/>
    <d v="2018-04-01T00:00:00"/>
    <x v="1"/>
    <d v="2018-01-01T00:00:00"/>
    <n v="31545.43"/>
    <n v="-1198.75"/>
  </r>
  <r>
    <s v="E"/>
    <s v="C"/>
    <s v="MID"/>
    <d v="2018-04-01T00:00:00"/>
    <x v="4"/>
    <d v="2018-01-01T00:00:00"/>
    <n v="30184.09"/>
    <n v="2867.48"/>
  </r>
  <r>
    <s v="E"/>
    <s v="C"/>
    <s v="MID"/>
    <d v="2018-04-01T00:00:00"/>
    <x v="5"/>
    <d v="2018-01-01T00:00:00"/>
    <n v="1361.34"/>
    <n v="129.33000000000001"/>
  </r>
  <r>
    <s v="E"/>
    <s v="C"/>
    <s v="MID"/>
    <d v="2018-04-01T00:00:00"/>
    <x v="0"/>
    <d v="2018-01-01T00:00:00"/>
    <n v="31545.43"/>
    <n v="1198.75"/>
  </r>
  <r>
    <s v="E"/>
    <s v="R"/>
    <s v="ON"/>
    <d v="2018-04-01T00:00:00"/>
    <x v="1"/>
    <d v="2018-01-01T00:00:00"/>
    <n v="104397.18"/>
    <n v="-5533.02"/>
  </r>
  <r>
    <s v="E"/>
    <s v="R"/>
    <s v="ON"/>
    <d v="2018-04-01T00:00:00"/>
    <x v="2"/>
    <d v="2018-01-01T00:00:00"/>
    <n v="99892.2"/>
    <n v="13185.86"/>
  </r>
  <r>
    <s v="E"/>
    <s v="R"/>
    <s v="ON"/>
    <d v="2018-04-01T00:00:00"/>
    <x v="3"/>
    <d v="2018-01-01T00:00:00"/>
    <n v="4504.9799999999996"/>
    <n v="594.58000000000004"/>
  </r>
  <r>
    <s v="E"/>
    <s v="R"/>
    <s v="ON"/>
    <d v="2018-04-01T00:00:00"/>
    <x v="0"/>
    <d v="2018-01-01T00:00:00"/>
    <n v="104397.18"/>
    <n v="5533.02"/>
  </r>
  <r>
    <s v="E"/>
    <s v="R"/>
    <s v="OFF"/>
    <d v="2018-04-01T00:00:00"/>
    <x v="1"/>
    <d v="2018-01-01T00:00:00"/>
    <n v="363460.37"/>
    <n v="-9450.16"/>
  </r>
  <r>
    <s v="E"/>
    <s v="R"/>
    <s v="OFF"/>
    <d v="2018-04-01T00:00:00"/>
    <x v="6"/>
    <d v="2018-01-01T00:00:00"/>
    <n v="347775.7"/>
    <n v="22605.48"/>
  </r>
  <r>
    <s v="E"/>
    <s v="R"/>
    <s v="OFF"/>
    <d v="2018-04-01T00:00:00"/>
    <x v="7"/>
    <d v="2018-01-01T00:00:00"/>
    <n v="15684.67"/>
    <n v="1019.5"/>
  </r>
  <r>
    <s v="E"/>
    <s v="R"/>
    <s v="OFF"/>
    <d v="2018-04-01T00:00:00"/>
    <x v="0"/>
    <d v="2018-01-01T00:00:00"/>
    <n v="363460.37"/>
    <n v="9450.16"/>
  </r>
  <r>
    <s v="E"/>
    <s v="R"/>
    <s v="MID"/>
    <d v="2018-04-01T00:00:00"/>
    <x v="1"/>
    <d v="2018-01-01T00:00:00"/>
    <n v="92769.45"/>
    <n v="-3525.25"/>
  </r>
  <r>
    <s v="E"/>
    <s v="R"/>
    <s v="MID"/>
    <d v="2018-04-01T00:00:00"/>
    <x v="4"/>
    <d v="2018-01-01T00:00:00"/>
    <n v="88766.21"/>
    <n v="8432.83"/>
  </r>
  <r>
    <s v="E"/>
    <s v="R"/>
    <s v="MID"/>
    <d v="2018-04-01T00:00:00"/>
    <x v="5"/>
    <d v="2018-01-01T00:00:00"/>
    <n v="4003.24"/>
    <n v="380.18"/>
  </r>
  <r>
    <s v="E"/>
    <s v="R"/>
    <s v="MID"/>
    <d v="2018-04-01T00:00:00"/>
    <x v="0"/>
    <d v="2018-01-01T00:00:00"/>
    <n v="92769.45"/>
    <n v="3525.25"/>
  </r>
  <r>
    <s v="E"/>
    <s v="R"/>
    <s v="ON"/>
    <d v="2018-04-01T00:00:00"/>
    <x v="1"/>
    <d v="2018-01-01T00:00:00"/>
    <n v="64692.73"/>
    <n v="-3428.74"/>
  </r>
  <r>
    <s v="E"/>
    <s v="R"/>
    <s v="ON"/>
    <d v="2018-04-01T00:00:00"/>
    <x v="2"/>
    <d v="2018-01-01T00:00:00"/>
    <n v="61901.02"/>
    <n v="8170.91"/>
  </r>
  <r>
    <s v="E"/>
    <s v="R"/>
    <s v="ON"/>
    <d v="2018-04-01T00:00:00"/>
    <x v="3"/>
    <d v="2018-01-01T00:00:00"/>
    <n v="2791.71"/>
    <n v="368.53"/>
  </r>
  <r>
    <s v="E"/>
    <s v="R"/>
    <s v="ON"/>
    <d v="2018-04-01T00:00:00"/>
    <x v="0"/>
    <d v="2018-01-01T00:00:00"/>
    <n v="64692.73"/>
    <n v="3428.74"/>
  </r>
  <r>
    <s v="E"/>
    <s v="R"/>
    <s v="OFF"/>
    <d v="2018-04-01T00:00:00"/>
    <x v="1"/>
    <d v="2018-01-01T00:00:00"/>
    <n v="216723.68"/>
    <n v="-5634.86"/>
  </r>
  <r>
    <s v="E"/>
    <s v="R"/>
    <s v="OFF"/>
    <d v="2018-04-01T00:00:00"/>
    <x v="6"/>
    <d v="2018-01-01T00:00:00"/>
    <n v="207371.34"/>
    <n v="13479.17"/>
  </r>
  <r>
    <s v="E"/>
    <s v="R"/>
    <s v="OFF"/>
    <d v="2018-04-01T00:00:00"/>
    <x v="7"/>
    <d v="2018-01-01T00:00:00"/>
    <n v="9352.34"/>
    <n v="607.91"/>
  </r>
  <r>
    <s v="E"/>
    <s v="R"/>
    <s v="OFF"/>
    <d v="2018-04-01T00:00:00"/>
    <x v="0"/>
    <d v="2018-01-01T00:00:00"/>
    <n v="216723.68"/>
    <n v="5634.86"/>
  </r>
  <r>
    <s v="E"/>
    <s v="R"/>
    <s v="MID"/>
    <d v="2018-04-01T00:00:00"/>
    <x v="1"/>
    <d v="2018-01-01T00:00:00"/>
    <n v="57400"/>
    <n v="-2181.2199999999998"/>
  </r>
  <r>
    <s v="E"/>
    <s v="R"/>
    <s v="MID"/>
    <d v="2018-04-01T00:00:00"/>
    <x v="4"/>
    <d v="2018-01-01T00:00:00"/>
    <n v="54923.03"/>
    <n v="5217.62"/>
  </r>
  <r>
    <s v="E"/>
    <s v="R"/>
    <s v="MID"/>
    <d v="2018-04-01T00:00:00"/>
    <x v="5"/>
    <d v="2018-01-01T00:00:00"/>
    <n v="2476.9699999999998"/>
    <n v="235.21"/>
  </r>
  <r>
    <s v="E"/>
    <s v="R"/>
    <s v="MID"/>
    <d v="2018-04-01T00:00:00"/>
    <x v="0"/>
    <d v="2018-01-01T00:00:00"/>
    <n v="57400"/>
    <n v="2181.2199999999998"/>
  </r>
  <r>
    <s v="E"/>
    <s v="R"/>
    <s v="ON"/>
    <d v="2018-04-01T00:00:00"/>
    <x v="1"/>
    <d v="2018-01-01T00:00:00"/>
    <n v="246458.02"/>
    <n v="-13062.46"/>
  </r>
  <r>
    <s v="E"/>
    <s v="R"/>
    <s v="ON"/>
    <d v="2018-04-01T00:00:00"/>
    <x v="2"/>
    <d v="2018-01-01T00:00:00"/>
    <n v="235822.41"/>
    <n v="31128.63"/>
  </r>
  <r>
    <s v="E"/>
    <s v="R"/>
    <s v="ON"/>
    <d v="2018-04-01T00:00:00"/>
    <x v="3"/>
    <d v="2018-01-01T00:00:00"/>
    <n v="10635.61"/>
    <n v="1403.9"/>
  </r>
  <r>
    <s v="E"/>
    <s v="R"/>
    <s v="ON"/>
    <d v="2018-04-01T00:00:00"/>
    <x v="0"/>
    <d v="2018-01-01T00:00:00"/>
    <n v="246458.02"/>
    <n v="13062.46"/>
  </r>
  <r>
    <s v="E"/>
    <s v="R"/>
    <s v="OFF"/>
    <d v="2018-04-01T00:00:00"/>
    <x v="7"/>
    <d v="2018-01-01T00:00:00"/>
    <n v="39361.93"/>
    <n v="2558.71"/>
  </r>
  <r>
    <s v="E"/>
    <s v="R"/>
    <s v="OFF"/>
    <d v="2018-04-01T00:00:00"/>
    <x v="0"/>
    <d v="2018-01-01T00:00:00"/>
    <n v="912128.1"/>
    <n v="23715.43"/>
  </r>
  <r>
    <s v="E"/>
    <s v="R"/>
    <s v="OFF"/>
    <d v="2018-04-01T00:00:00"/>
    <x v="1"/>
    <d v="2018-01-01T00:00:00"/>
    <n v="912128.1"/>
    <n v="-23715.43"/>
  </r>
  <r>
    <s v="E"/>
    <s v="R"/>
    <s v="OFF"/>
    <d v="2018-04-01T00:00:00"/>
    <x v="6"/>
    <d v="2018-01-01T00:00:00"/>
    <n v="872766.17"/>
    <n v="56729.919999999998"/>
  </r>
  <r>
    <s v="E"/>
    <s v="R"/>
    <s v="MID"/>
    <d v="2018-04-01T00:00:00"/>
    <x v="1"/>
    <d v="2018-01-01T00:00:00"/>
    <n v="215704.17"/>
    <n v="-8196.82"/>
  </r>
  <r>
    <s v="E"/>
    <s v="R"/>
    <s v="MID"/>
    <d v="2018-04-01T00:00:00"/>
    <x v="4"/>
    <d v="2018-01-01T00:00:00"/>
    <n v="206395.59"/>
    <n v="19607.55"/>
  </r>
  <r>
    <s v="E"/>
    <s v="R"/>
    <s v="MID"/>
    <d v="2018-04-01T00:00:00"/>
    <x v="5"/>
    <d v="2018-01-01T00:00:00"/>
    <n v="9308.58"/>
    <n v="884.57"/>
  </r>
  <r>
    <s v="E"/>
    <s v="R"/>
    <s v="MID"/>
    <d v="2018-04-01T00:00:00"/>
    <x v="0"/>
    <d v="2018-01-01T00:00:00"/>
    <n v="215704.17"/>
    <n v="8196.82"/>
  </r>
  <r>
    <s v="E"/>
    <s v="R"/>
    <s v="ON"/>
    <d v="2018-04-01T00:00:00"/>
    <x v="1"/>
    <d v="2018-01-01T00:00:00"/>
    <n v="101154.12"/>
    <n v="-5361.1"/>
  </r>
  <r>
    <s v="E"/>
    <s v="R"/>
    <s v="ON"/>
    <d v="2018-04-01T00:00:00"/>
    <x v="2"/>
    <d v="2018-01-01T00:00:00"/>
    <n v="96788.95"/>
    <n v="12776.29"/>
  </r>
  <r>
    <s v="E"/>
    <s v="R"/>
    <s v="ON"/>
    <d v="2018-04-01T00:00:00"/>
    <x v="3"/>
    <d v="2018-01-01T00:00:00"/>
    <n v="4365.17"/>
    <n v="576.23"/>
  </r>
  <r>
    <s v="E"/>
    <s v="R"/>
    <s v="ON"/>
    <d v="2018-04-01T00:00:00"/>
    <x v="0"/>
    <d v="2018-01-01T00:00:00"/>
    <n v="101154.12"/>
    <n v="5361.1"/>
  </r>
  <r>
    <s v="E"/>
    <s v="R"/>
    <s v="OFF"/>
    <d v="2018-04-01T00:00:00"/>
    <x v="1"/>
    <d v="2018-01-01T00:00:00"/>
    <n v="361490.3"/>
    <n v="-9398.73"/>
  </r>
  <r>
    <s v="E"/>
    <s v="R"/>
    <s v="OFF"/>
    <d v="2018-04-01T00:00:00"/>
    <x v="6"/>
    <d v="2018-01-01T00:00:00"/>
    <n v="345890.63"/>
    <n v="22482.959999999999"/>
  </r>
  <r>
    <s v="E"/>
    <s v="R"/>
    <s v="OFF"/>
    <d v="2018-04-01T00:00:00"/>
    <x v="7"/>
    <d v="2018-01-01T00:00:00"/>
    <n v="15599.67"/>
    <n v="1014.09"/>
  </r>
  <r>
    <s v="E"/>
    <s v="R"/>
    <s v="OFF"/>
    <d v="2018-04-01T00:00:00"/>
    <x v="0"/>
    <d v="2018-01-01T00:00:00"/>
    <n v="361490.3"/>
    <n v="9398.73"/>
  </r>
  <r>
    <s v="E"/>
    <s v="R"/>
    <s v="MID"/>
    <d v="2018-04-01T00:00:00"/>
    <x v="1"/>
    <d v="2018-01-01T00:00:00"/>
    <n v="93993.91"/>
    <n v="-3571.89"/>
  </r>
  <r>
    <s v="E"/>
    <s v="R"/>
    <s v="MID"/>
    <d v="2018-04-01T00:00:00"/>
    <x v="4"/>
    <d v="2018-01-01T00:00:00"/>
    <n v="89937.77"/>
    <n v="8544.15"/>
  </r>
  <r>
    <s v="E"/>
    <s v="R"/>
    <s v="MID"/>
    <d v="2018-04-01T00:00:00"/>
    <x v="5"/>
    <d v="2018-01-01T00:00:00"/>
    <n v="4056.14"/>
    <n v="385.42"/>
  </r>
  <r>
    <s v="E"/>
    <s v="R"/>
    <s v="MID"/>
    <d v="2018-04-01T00:00:00"/>
    <x v="0"/>
    <d v="2018-01-01T00:00:00"/>
    <n v="93993.91"/>
    <n v="3571.89"/>
  </r>
  <r>
    <s v="E"/>
    <s v="R"/>
    <s v="MID"/>
    <d v="2018-04-01T00:00:00"/>
    <x v="0"/>
    <d v="2018-01-01T00:00:00"/>
    <n v="83397.42"/>
    <n v="3169.13"/>
  </r>
  <r>
    <s v="E"/>
    <s v="C"/>
    <s v="ON"/>
    <d v="2018-04-01T00:00:00"/>
    <x v="1"/>
    <d v="2018-01-01T00:00:00"/>
    <n v="16898.259999999998"/>
    <n v="-895.59"/>
  </r>
  <r>
    <s v="E"/>
    <s v="C"/>
    <s v="ON"/>
    <d v="2018-04-01T00:00:00"/>
    <x v="2"/>
    <d v="2018-01-01T00:00:00"/>
    <n v="16169.03"/>
    <n v="2134.31"/>
  </r>
  <r>
    <s v="E"/>
    <s v="C"/>
    <s v="ON"/>
    <d v="2018-04-01T00:00:00"/>
    <x v="3"/>
    <d v="2018-01-01T00:00:00"/>
    <n v="729.23"/>
    <n v="96.25"/>
  </r>
  <r>
    <s v="E"/>
    <s v="C"/>
    <s v="ON"/>
    <d v="2018-04-01T00:00:00"/>
    <x v="0"/>
    <d v="2018-01-01T00:00:00"/>
    <n v="16898.259999999998"/>
    <n v="895.59"/>
  </r>
  <r>
    <s v="E"/>
    <s v="C"/>
    <s v="OFF"/>
    <d v="2018-04-01T00:00:00"/>
    <x v="1"/>
    <d v="2018-01-01T00:00:00"/>
    <n v="41928.76"/>
    <n v="-1090.0999999999999"/>
  </r>
  <r>
    <s v="E"/>
    <s v="C"/>
    <s v="OFF"/>
    <d v="2018-04-01T00:00:00"/>
    <x v="6"/>
    <d v="2018-01-01T00:00:00"/>
    <n v="40119.39"/>
    <n v="2607.75"/>
  </r>
  <r>
    <s v="E"/>
    <s v="C"/>
    <s v="OFF"/>
    <d v="2018-04-01T00:00:00"/>
    <x v="7"/>
    <d v="2018-01-01T00:00:00"/>
    <n v="1809.37"/>
    <n v="117.59"/>
  </r>
  <r>
    <s v="E"/>
    <s v="C"/>
    <s v="OFF"/>
    <d v="2018-04-01T00:00:00"/>
    <x v="0"/>
    <d v="2018-01-01T00:00:00"/>
    <n v="41928.76"/>
    <n v="1090.0999999999999"/>
  </r>
  <r>
    <s v="E"/>
    <s v="C"/>
    <s v="MID"/>
    <d v="2018-04-01T00:00:00"/>
    <x v="1"/>
    <d v="2018-01-01T00:00:00"/>
    <n v="20966.16"/>
    <n v="-796.7"/>
  </r>
  <r>
    <s v="E"/>
    <s v="C"/>
    <s v="MID"/>
    <d v="2018-04-01T00:00:00"/>
    <x v="4"/>
    <d v="2018-01-01T00:00:00"/>
    <n v="20061.38"/>
    <n v="1905.86"/>
  </r>
  <r>
    <s v="E"/>
    <s v="C"/>
    <s v="MID"/>
    <d v="2018-04-01T00:00:00"/>
    <x v="5"/>
    <d v="2018-01-01T00:00:00"/>
    <n v="904.78"/>
    <n v="85.96"/>
  </r>
  <r>
    <s v="E"/>
    <s v="C"/>
    <s v="MID"/>
    <d v="2018-04-01T00:00:00"/>
    <x v="0"/>
    <d v="2018-01-01T00:00:00"/>
    <n v="20966.16"/>
    <n v="796.7"/>
  </r>
  <r>
    <s v="E"/>
    <s v="R"/>
    <s v="ON"/>
    <d v="2018-04-01T00:00:00"/>
    <x v="1"/>
    <d v="2018-01-01T00:00:00"/>
    <n v="79560.179999999993"/>
    <n v="-4216.63"/>
  </r>
  <r>
    <s v="E"/>
    <s v="R"/>
    <s v="ON"/>
    <d v="2018-04-01T00:00:00"/>
    <x v="2"/>
    <d v="2018-01-01T00:00:00"/>
    <n v="76126.73"/>
    <n v="10048.67"/>
  </r>
  <r>
    <s v="E"/>
    <s v="R"/>
    <s v="ON"/>
    <d v="2018-04-01T00:00:00"/>
    <x v="3"/>
    <d v="2018-01-01T00:00:00"/>
    <n v="3433.45"/>
    <n v="453.24"/>
  </r>
  <r>
    <s v="E"/>
    <s v="R"/>
    <s v="ON"/>
    <d v="2018-04-01T00:00:00"/>
    <x v="0"/>
    <d v="2018-01-01T00:00:00"/>
    <n v="79560.179999999993"/>
    <n v="4216.63"/>
  </r>
  <r>
    <s v="E"/>
    <s v="R"/>
    <s v="OFF"/>
    <d v="2018-04-01T00:00:00"/>
    <x v="1"/>
    <d v="2018-01-01T00:00:00"/>
    <n v="323082.7"/>
    <n v="-8400.2199999999993"/>
  </r>
  <r>
    <s v="E"/>
    <s v="R"/>
    <s v="OFF"/>
    <d v="2018-04-01T00:00:00"/>
    <x v="6"/>
    <d v="2018-01-01T00:00:00"/>
    <n v="309140.5"/>
    <n v="20094.11"/>
  </r>
  <r>
    <s v="E"/>
    <s v="R"/>
    <s v="OFF"/>
    <d v="2018-04-01T00:00:00"/>
    <x v="7"/>
    <d v="2018-01-01T00:00:00"/>
    <n v="13942.2"/>
    <n v="906.33"/>
  </r>
  <r>
    <s v="E"/>
    <s v="R"/>
    <s v="OFF"/>
    <d v="2018-04-01T00:00:00"/>
    <x v="0"/>
    <d v="2018-01-01T00:00:00"/>
    <n v="323082.7"/>
    <n v="8400.2199999999993"/>
  </r>
  <r>
    <s v="E"/>
    <s v="R"/>
    <s v="MID"/>
    <d v="2018-04-01T00:00:00"/>
    <x v="1"/>
    <d v="2018-01-01T00:00:00"/>
    <n v="74183.91"/>
    <n v="-2818.99"/>
  </r>
  <r>
    <s v="E"/>
    <s v="R"/>
    <s v="MID"/>
    <d v="2018-04-01T00:00:00"/>
    <x v="4"/>
    <d v="2018-01-01T00:00:00"/>
    <n v="70982.63"/>
    <n v="6743.46"/>
  </r>
  <r>
    <s v="E"/>
    <s v="R"/>
    <s v="MID"/>
    <d v="2018-04-01T00:00:00"/>
    <x v="5"/>
    <d v="2018-01-01T00:00:00"/>
    <n v="3201.28"/>
    <n v="304.02999999999997"/>
  </r>
  <r>
    <s v="E"/>
    <s v="R"/>
    <s v="MID"/>
    <d v="2018-04-01T00:00:00"/>
    <x v="0"/>
    <d v="2018-01-01T00:00:00"/>
    <n v="74183.91"/>
    <n v="2818.99"/>
  </r>
  <r>
    <s v="E"/>
    <s v="R"/>
    <s v="ON"/>
    <d v="2018-04-01T00:00:00"/>
    <x v="1"/>
    <d v="2018-01-01T00:00:00"/>
    <n v="93121.11"/>
    <n v="-4935.45"/>
  </r>
  <r>
    <s v="E"/>
    <s v="R"/>
    <s v="ON"/>
    <d v="2018-04-01T00:00:00"/>
    <x v="2"/>
    <d v="2018-01-01T00:00:00"/>
    <n v="89102.61"/>
    <n v="11761.68"/>
  </r>
  <r>
    <s v="E"/>
    <s v="R"/>
    <s v="ON"/>
    <d v="2018-04-01T00:00:00"/>
    <x v="3"/>
    <d v="2018-01-01T00:00:00"/>
    <n v="4018.5"/>
    <n v="530.51"/>
  </r>
  <r>
    <s v="E"/>
    <s v="R"/>
    <s v="ON"/>
    <d v="2018-04-01T00:00:00"/>
    <x v="0"/>
    <d v="2018-01-01T00:00:00"/>
    <n v="93121.11"/>
    <n v="4935.45"/>
  </r>
  <r>
    <s v="E"/>
    <s v="R"/>
    <s v="OFF"/>
    <d v="2018-04-01T00:00:00"/>
    <x v="1"/>
    <d v="2018-01-01T00:00:00"/>
    <n v="333681.82"/>
    <n v="-8675.99"/>
  </r>
  <r>
    <s v="E"/>
    <s v="R"/>
    <s v="OFF"/>
    <d v="2018-04-01T00:00:00"/>
    <x v="6"/>
    <d v="2018-01-01T00:00:00"/>
    <n v="319282.02"/>
    <n v="20753.47"/>
  </r>
  <r>
    <s v="E"/>
    <s v="R"/>
    <s v="OFF"/>
    <d v="2018-04-01T00:00:00"/>
    <x v="7"/>
    <d v="2018-01-01T00:00:00"/>
    <n v="14399.8"/>
    <n v="935.88"/>
  </r>
  <r>
    <s v="E"/>
    <s v="R"/>
    <s v="OFF"/>
    <d v="2018-04-01T00:00:00"/>
    <x v="0"/>
    <d v="2018-01-01T00:00:00"/>
    <n v="333681.82"/>
    <n v="8675.99"/>
  </r>
  <r>
    <s v="E"/>
    <s v="R"/>
    <s v="MID"/>
    <d v="2018-04-01T00:00:00"/>
    <x v="1"/>
    <d v="2018-01-01T00:00:00"/>
    <n v="85972.82"/>
    <n v="-3267.02"/>
  </r>
  <r>
    <s v="E"/>
    <s v="R"/>
    <s v="MID"/>
    <d v="2018-04-01T00:00:00"/>
    <x v="4"/>
    <d v="2018-01-01T00:00:00"/>
    <n v="82262.679999999993"/>
    <n v="7815.03"/>
  </r>
  <r>
    <s v="E"/>
    <s v="R"/>
    <s v="MID"/>
    <d v="2018-04-01T00:00:00"/>
    <x v="5"/>
    <d v="2018-01-01T00:00:00"/>
    <n v="3710.14"/>
    <n v="352.52"/>
  </r>
  <r>
    <s v="E"/>
    <s v="R"/>
    <s v="MID"/>
    <d v="2018-04-01T00:00:00"/>
    <x v="0"/>
    <d v="2018-01-01T00:00:00"/>
    <n v="85972.82"/>
    <n v="3267.02"/>
  </r>
  <r>
    <s v="E"/>
    <s v="R"/>
    <s v="ON"/>
    <d v="2018-04-01T00:00:00"/>
    <x v="1"/>
    <d v="2018-01-01T00:00:00"/>
    <n v="89489.36"/>
    <n v="-4742.92"/>
  </r>
  <r>
    <s v="E"/>
    <s v="R"/>
    <s v="ON"/>
    <d v="2018-04-01T00:00:00"/>
    <x v="2"/>
    <d v="2018-01-01T00:00:00"/>
    <n v="85627.62"/>
    <n v="11302.79"/>
  </r>
  <r>
    <s v="E"/>
    <s v="R"/>
    <s v="ON"/>
    <d v="2018-04-01T00:00:00"/>
    <x v="3"/>
    <d v="2018-01-01T00:00:00"/>
    <n v="3861.74"/>
    <n v="509.73"/>
  </r>
  <r>
    <s v="E"/>
    <s v="R"/>
    <s v="ON"/>
    <d v="2018-04-01T00:00:00"/>
    <x v="0"/>
    <d v="2018-01-01T00:00:00"/>
    <n v="89489.36"/>
    <n v="4742.92"/>
  </r>
  <r>
    <s v="E"/>
    <s v="R"/>
    <s v="OFF"/>
    <d v="2018-04-01T00:00:00"/>
    <x v="0"/>
    <d v="2018-01-01T00:00:00"/>
    <n v="321488.68"/>
    <n v="8358.94"/>
  </r>
  <r>
    <s v="E"/>
    <s v="R"/>
    <s v="OFF"/>
    <d v="2018-04-01T00:00:00"/>
    <x v="7"/>
    <d v="2018-01-01T00:00:00"/>
    <n v="13873.61"/>
    <n v="902.07"/>
  </r>
  <r>
    <s v="E"/>
    <s v="R"/>
    <s v="OFF"/>
    <d v="2018-04-01T00:00:00"/>
    <x v="1"/>
    <d v="2018-01-01T00:00:00"/>
    <n v="321488.68"/>
    <n v="-8358.94"/>
  </r>
  <r>
    <s v="E"/>
    <s v="R"/>
    <s v="OFF"/>
    <d v="2018-04-01T00:00:00"/>
    <x v="6"/>
    <d v="2018-01-01T00:00:00"/>
    <n v="307615.07"/>
    <n v="19994.95"/>
  </r>
  <r>
    <s v="E"/>
    <s v="R"/>
    <s v="MID"/>
    <d v="2018-04-01T00:00:00"/>
    <x v="1"/>
    <d v="2018-01-01T00:00:00"/>
    <n v="83397.42"/>
    <n v="-3169.13"/>
  </r>
  <r>
    <s v="E"/>
    <s v="R"/>
    <s v="MID"/>
    <d v="2018-04-01T00:00:00"/>
    <x v="4"/>
    <d v="2018-01-01T00:00:00"/>
    <n v="79798.48"/>
    <n v="7580.92"/>
  </r>
  <r>
    <s v="E"/>
    <s v="R"/>
    <s v="MID"/>
    <d v="2018-04-01T00:00:00"/>
    <x v="5"/>
    <d v="2018-01-01T00:00:00"/>
    <n v="3598.94"/>
    <n v="341.81"/>
  </r>
  <r>
    <s v="E"/>
    <s v="C"/>
    <s v="ON"/>
    <d v="2018-04-01T00:00:00"/>
    <x v="3"/>
    <d v="2018-01-01T00:00:00"/>
    <n v="638.35"/>
    <n v="84.22"/>
  </r>
  <r>
    <s v="E"/>
    <s v="C"/>
    <s v="ON"/>
    <d v="2018-04-01T00:00:00"/>
    <x v="0"/>
    <d v="2018-01-01T00:00:00"/>
    <n v="14792.42"/>
    <n v="784.02"/>
  </r>
  <r>
    <s v="E"/>
    <s v="C"/>
    <s v="OFF"/>
    <d v="2018-04-01T00:00:00"/>
    <x v="1"/>
    <d v="2018-01-01T00:00:00"/>
    <n v="35329.42"/>
    <n v="-918.56"/>
  </r>
  <r>
    <s v="E"/>
    <s v="C"/>
    <s v="OFF"/>
    <d v="2018-04-01T00:00:00"/>
    <x v="6"/>
    <d v="2018-01-01T00:00:00"/>
    <n v="33804.83"/>
    <n v="2197.31"/>
  </r>
  <r>
    <s v="E"/>
    <s v="C"/>
    <s v="OFF"/>
    <d v="2018-04-01T00:00:00"/>
    <x v="7"/>
    <d v="2018-01-01T00:00:00"/>
    <n v="1524.59"/>
    <n v="99.14"/>
  </r>
  <r>
    <s v="E"/>
    <s v="C"/>
    <s v="OFF"/>
    <d v="2018-04-01T00:00:00"/>
    <x v="0"/>
    <d v="2018-01-01T00:00:00"/>
    <n v="35329.42"/>
    <n v="918.56"/>
  </r>
  <r>
    <s v="E"/>
    <s v="C"/>
    <s v="MID"/>
    <d v="2018-04-01T00:00:00"/>
    <x v="1"/>
    <d v="2018-01-01T00:00:00"/>
    <n v="17366.36"/>
    <n v="-659.88"/>
  </r>
  <r>
    <s v="E"/>
    <s v="C"/>
    <s v="MID"/>
    <d v="2018-04-01T00:00:00"/>
    <x v="4"/>
    <d v="2018-01-01T00:00:00"/>
    <n v="16616.91"/>
    <n v="1578.61"/>
  </r>
  <r>
    <s v="E"/>
    <s v="C"/>
    <s v="MID"/>
    <d v="2018-04-01T00:00:00"/>
    <x v="5"/>
    <d v="2018-01-01T00:00:00"/>
    <n v="749.45"/>
    <n v="71.19"/>
  </r>
  <r>
    <s v="E"/>
    <s v="C"/>
    <s v="MID"/>
    <d v="2018-04-01T00:00:00"/>
    <x v="0"/>
    <d v="2018-01-01T00:00:00"/>
    <n v="17366.36"/>
    <n v="659.88"/>
  </r>
  <r>
    <s v="E"/>
    <s v="R"/>
    <s v="ON"/>
    <d v="2018-04-01T00:00:00"/>
    <x v="1"/>
    <d v="2018-01-01T00:00:00"/>
    <n v="77986.600000000006"/>
    <n v="-4133.3500000000004"/>
  </r>
  <r>
    <s v="E"/>
    <s v="R"/>
    <s v="ON"/>
    <d v="2018-04-01T00:00:00"/>
    <x v="2"/>
    <d v="2018-01-01T00:00:00"/>
    <n v="74620.990000000005"/>
    <n v="9850.02"/>
  </r>
  <r>
    <s v="E"/>
    <s v="C"/>
    <s v="MID"/>
    <d v="2018-06-01T00:00:00"/>
    <x v="1"/>
    <d v="2018-01-01T00:00:00"/>
    <n v="1.44"/>
    <n v="-0.05"/>
  </r>
  <r>
    <s v="E"/>
    <s v="R"/>
    <s v="ON"/>
    <d v="2018-06-01T00:00:00"/>
    <x v="0"/>
    <d v="2018-05-01T00:00:00"/>
    <n v="21747.15"/>
    <n v="1544.06"/>
  </r>
  <r>
    <s v="E"/>
    <s v="R"/>
    <s v="ON"/>
    <d v="2018-06-01T00:00:00"/>
    <x v="1"/>
    <d v="2018-05-01T00:00:00"/>
    <n v="21747.15"/>
    <n v="-1544.06"/>
  </r>
  <r>
    <s v="E"/>
    <s v="R"/>
    <s v="ON"/>
    <d v="2018-06-01T00:00:00"/>
    <x v="8"/>
    <d v="2018-05-01T00:00:00"/>
    <n v="20808.7"/>
    <n v="2746.75"/>
  </r>
  <r>
    <s v="E"/>
    <s v="R"/>
    <s v="ON"/>
    <d v="2018-06-01T00:00:00"/>
    <x v="9"/>
    <d v="2018-05-01T00:00:00"/>
    <n v="938.45"/>
    <n v="123.85"/>
  </r>
  <r>
    <s v="E"/>
    <s v="R"/>
    <s v="ON"/>
    <d v="2018-06-01T00:00:00"/>
    <x v="0"/>
    <d v="2018-01-01T00:00:00"/>
    <n v="71.25"/>
    <n v="3.77"/>
  </r>
  <r>
    <s v="E"/>
    <s v="R"/>
    <s v="ON"/>
    <d v="2018-06-01T00:00:00"/>
    <x v="2"/>
    <d v="2018-01-01T00:00:00"/>
    <n v="68.180000000000007"/>
    <n v="9"/>
  </r>
  <r>
    <s v="E"/>
    <s v="R"/>
    <s v="ON"/>
    <d v="2018-06-01T00:00:00"/>
    <x v="3"/>
    <d v="2018-01-01T00:00:00"/>
    <n v="3.07"/>
    <n v="0.41"/>
  </r>
  <r>
    <s v="E"/>
    <s v="R"/>
    <s v="ON"/>
    <d v="2018-06-01T00:00:00"/>
    <x v="1"/>
    <d v="2018-01-01T00:00:00"/>
    <n v="71.25"/>
    <n v="-3.77"/>
  </r>
  <r>
    <s v="E"/>
    <s v="R"/>
    <s v="OFF"/>
    <d v="2018-06-01T00:00:00"/>
    <x v="10"/>
    <d v="2018-05-01T00:00:00"/>
    <n v="71585.84"/>
    <n v="4653.03"/>
  </r>
  <r>
    <s v="E"/>
    <s v="R"/>
    <s v="OFF"/>
    <d v="2018-06-01T00:00:00"/>
    <x v="11"/>
    <d v="2018-05-01T00:00:00"/>
    <n v="3228.46"/>
    <n v="209.84"/>
  </r>
  <r>
    <s v="E"/>
    <s v="R"/>
    <s v="OFF"/>
    <d v="2018-06-01T00:00:00"/>
    <x v="0"/>
    <d v="2018-05-01T00:00:00"/>
    <n v="74814.3"/>
    <n v="2618.5"/>
  </r>
  <r>
    <s v="E"/>
    <s v="R"/>
    <s v="OFF"/>
    <d v="2018-06-01T00:00:00"/>
    <x v="1"/>
    <d v="2018-05-01T00:00:00"/>
    <n v="74814.3"/>
    <n v="-2618.5"/>
  </r>
  <r>
    <s v="E"/>
    <s v="R"/>
    <s v="OFF"/>
    <d v="2018-06-01T00:00:00"/>
    <x v="6"/>
    <d v="2018-01-01T00:00:00"/>
    <n v="207.41"/>
    <n v="13.48"/>
  </r>
  <r>
    <s v="E"/>
    <s v="R"/>
    <s v="OFF"/>
    <d v="2018-06-01T00:00:00"/>
    <x v="7"/>
    <d v="2018-01-01T00:00:00"/>
    <n v="9.35"/>
    <n v="0.61"/>
  </r>
  <r>
    <s v="E"/>
    <s v="R"/>
    <s v="OFF"/>
    <d v="2018-06-01T00:00:00"/>
    <x v="1"/>
    <d v="2018-01-01T00:00:00"/>
    <n v="216.76"/>
    <n v="-5.63"/>
  </r>
  <r>
    <s v="E"/>
    <s v="R"/>
    <s v="OFF"/>
    <d v="2018-06-01T00:00:00"/>
    <x v="0"/>
    <d v="2018-01-01T00:00:00"/>
    <n v="216.76"/>
    <n v="5.63"/>
  </r>
  <r>
    <s v="E"/>
    <s v="R"/>
    <s v="MID"/>
    <d v="2018-06-01T00:00:00"/>
    <x v="0"/>
    <d v="2018-05-01T00:00:00"/>
    <n v="22722.37"/>
    <n v="1181.5899999999999"/>
  </r>
  <r>
    <s v="E"/>
    <s v="R"/>
    <s v="MID"/>
    <d v="2018-06-01T00:00:00"/>
    <x v="1"/>
    <d v="2018-05-01T00:00:00"/>
    <n v="22722.37"/>
    <n v="-1181.5899999999999"/>
  </r>
  <r>
    <s v="E"/>
    <s v="R"/>
    <s v="MID"/>
    <d v="2018-06-01T00:00:00"/>
    <x v="12"/>
    <d v="2018-05-01T00:00:00"/>
    <n v="21741.81"/>
    <n v="2043.77"/>
  </r>
  <r>
    <s v="E"/>
    <s v="R"/>
    <s v="MID"/>
    <d v="2018-06-01T00:00:00"/>
    <x v="13"/>
    <d v="2018-05-01T00:00:00"/>
    <n v="980.56"/>
    <n v="92.23"/>
  </r>
  <r>
    <s v="E"/>
    <s v="R"/>
    <s v="MID"/>
    <d v="2018-06-01T00:00:00"/>
    <x v="0"/>
    <d v="2018-01-01T00:00:00"/>
    <n v="66.75"/>
    <n v="2.54"/>
  </r>
  <r>
    <s v="E"/>
    <s v="R"/>
    <s v="MID"/>
    <d v="2018-06-01T00:00:00"/>
    <x v="4"/>
    <d v="2018-01-01T00:00:00"/>
    <n v="63.87"/>
    <n v="6.07"/>
  </r>
  <r>
    <s v="E"/>
    <s v="R"/>
    <s v="MID"/>
    <d v="2018-06-01T00:00:00"/>
    <x v="5"/>
    <d v="2018-01-01T00:00:00"/>
    <n v="2.88"/>
    <n v="0.27"/>
  </r>
  <r>
    <s v="E"/>
    <s v="R"/>
    <s v="MID"/>
    <d v="2018-06-01T00:00:00"/>
    <x v="1"/>
    <d v="2018-01-01T00:00:00"/>
    <n v="66.75"/>
    <n v="-2.54"/>
  </r>
  <r>
    <s v="E"/>
    <s v="C"/>
    <s v="ON"/>
    <d v="2018-04-01T00:00:00"/>
    <x v="1"/>
    <d v="2018-01-01T00:00:00"/>
    <n v="28347.32"/>
    <n v="-1502.39"/>
  </r>
  <r>
    <s v="E"/>
    <s v="C"/>
    <s v="ON"/>
    <d v="2018-04-01T00:00:00"/>
    <x v="2"/>
    <d v="2018-01-01T00:00:00"/>
    <n v="27124.04"/>
    <n v="3580.38"/>
  </r>
  <r>
    <s v="E"/>
    <s v="C"/>
    <s v="ON"/>
    <d v="2018-04-01T00:00:00"/>
    <x v="3"/>
    <d v="2018-01-01T00:00:00"/>
    <n v="1223.28"/>
    <n v="161.49"/>
  </r>
  <r>
    <s v="E"/>
    <s v="C"/>
    <s v="ON"/>
    <d v="2018-04-01T00:00:00"/>
    <x v="0"/>
    <d v="2018-01-01T00:00:00"/>
    <n v="28347.32"/>
    <n v="1502.39"/>
  </r>
  <r>
    <s v="E"/>
    <s v="C"/>
    <s v="OFF"/>
    <d v="2018-04-01T00:00:00"/>
    <x v="1"/>
    <d v="2018-01-01T00:00:00"/>
    <n v="92125.1"/>
    <n v="-2395.29"/>
  </r>
  <r>
    <s v="E"/>
    <s v="C"/>
    <s v="OFF"/>
    <d v="2018-04-01T00:00:00"/>
    <x v="6"/>
    <d v="2018-01-01T00:00:00"/>
    <n v="88149.56"/>
    <n v="5729.72"/>
  </r>
  <r>
    <s v="E"/>
    <s v="C"/>
    <s v="OFF"/>
    <d v="2018-04-01T00:00:00"/>
    <x v="7"/>
    <d v="2018-01-01T00:00:00"/>
    <n v="3975.54"/>
    <n v="258.37"/>
  </r>
  <r>
    <s v="E"/>
    <s v="C"/>
    <s v="OFF"/>
    <d v="2018-04-01T00:00:00"/>
    <x v="0"/>
    <d v="2018-01-01T00:00:00"/>
    <n v="92125.1"/>
    <n v="2395.29"/>
  </r>
  <r>
    <s v="E"/>
    <s v="C"/>
    <s v="MID"/>
    <d v="2018-04-01T00:00:00"/>
    <x v="1"/>
    <d v="2018-01-01T00:00:00"/>
    <n v="30944.01"/>
    <n v="-1175.8800000000001"/>
  </r>
  <r>
    <s v="E"/>
    <s v="C"/>
    <s v="MID"/>
    <d v="2018-04-01T00:00:00"/>
    <x v="4"/>
    <d v="2018-01-01T00:00:00"/>
    <n v="29608.7"/>
    <n v="2812.86"/>
  </r>
  <r>
    <s v="E"/>
    <s v="C"/>
    <s v="MID"/>
    <d v="2018-04-01T00:00:00"/>
    <x v="5"/>
    <d v="2018-01-01T00:00:00"/>
    <n v="1335.31"/>
    <n v="126.82"/>
  </r>
  <r>
    <s v="E"/>
    <s v="C"/>
    <s v="MID"/>
    <d v="2018-04-01T00:00:00"/>
    <x v="0"/>
    <d v="2018-01-01T00:00:00"/>
    <n v="30944.01"/>
    <n v="1175.8800000000001"/>
  </r>
  <r>
    <s v="E"/>
    <s v="C"/>
    <s v="MID"/>
    <d v="2018-06-01T00:00:00"/>
    <x v="13"/>
    <d v="2018-05-01T00:00:00"/>
    <n v="797.03"/>
    <n v="74.900000000000006"/>
  </r>
  <r>
    <s v="E"/>
    <s v="C"/>
    <s v="MID"/>
    <d v="2018-06-01T00:00:00"/>
    <x v="1"/>
    <d v="2018-05-01T00:00:00"/>
    <n v="54.14"/>
    <n v="-2.82"/>
  </r>
  <r>
    <s v="E"/>
    <s v="C"/>
    <s v="MID"/>
    <d v="2018-06-01T00:00:00"/>
    <x v="12"/>
    <d v="2018-05-01T00:00:00"/>
    <n v="51.8"/>
    <n v="4.87"/>
  </r>
  <r>
    <s v="E"/>
    <s v="C"/>
    <s v="MID"/>
    <d v="2018-06-01T00:00:00"/>
    <x v="13"/>
    <d v="2018-05-01T00:00:00"/>
    <n v="2.34"/>
    <n v="0.22"/>
  </r>
  <r>
    <s v="E"/>
    <s v="C"/>
    <s v="MID"/>
    <d v="2018-06-01T00:00:00"/>
    <x v="0"/>
    <d v="2018-05-01T00:00:00"/>
    <n v="54.14"/>
    <n v="2.82"/>
  </r>
  <r>
    <s v="E"/>
    <s v="R"/>
    <s v="ON"/>
    <d v="2018-06-01T00:00:00"/>
    <x v="1"/>
    <d v="2018-01-01T00:00:00"/>
    <n v="48569.8"/>
    <n v="-2574.2600000000002"/>
  </r>
  <r>
    <s v="E"/>
    <s v="R"/>
    <s v="ON"/>
    <d v="2018-06-01T00:00:00"/>
    <x v="0"/>
    <d v="2018-01-01T00:00:00"/>
    <n v="48569.8"/>
    <n v="2574.2600000000002"/>
  </r>
  <r>
    <s v="E"/>
    <s v="C"/>
    <s v="MID"/>
    <d v="2018-06-01T00:00:00"/>
    <x v="1"/>
    <d v="2018-01-01T00:00:00"/>
    <n v="68.87"/>
    <n v="-2.61"/>
  </r>
  <r>
    <s v="E"/>
    <s v="C"/>
    <s v="MID"/>
    <d v="2018-06-01T00:00:00"/>
    <x v="0"/>
    <d v="2018-01-01T00:00:00"/>
    <n v="68.87"/>
    <n v="2.61"/>
  </r>
  <r>
    <s v="E"/>
    <s v="C"/>
    <s v="MID"/>
    <d v="2018-06-01T00:00:00"/>
    <x v="4"/>
    <d v="2018-01-01T00:00:00"/>
    <n v="65.900000000000006"/>
    <n v="6.26"/>
  </r>
  <r>
    <s v="E"/>
    <s v="C"/>
    <s v="MID"/>
    <d v="2018-06-01T00:00:00"/>
    <x v="5"/>
    <d v="2018-01-01T00:00:00"/>
    <n v="2.97"/>
    <n v="0.28000000000000003"/>
  </r>
  <r>
    <s v="E"/>
    <s v="R"/>
    <s v="OFF"/>
    <d v="2018-06-01T00:00:00"/>
    <x v="0"/>
    <d v="2018-05-01T00:00:00"/>
    <n v="115108.36"/>
    <n v="4028.82"/>
  </r>
  <r>
    <s v="E"/>
    <s v="R"/>
    <s v="OFF"/>
    <d v="2018-06-01T00:00:00"/>
    <x v="1"/>
    <d v="2018-05-01T00:00:00"/>
    <n v="115108.36"/>
    <n v="-4028.82"/>
  </r>
  <r>
    <s v="E"/>
    <s v="R"/>
    <s v="OFF"/>
    <d v="2018-06-01T00:00:00"/>
    <x v="10"/>
    <d v="2018-05-01T00:00:00"/>
    <n v="110140.97"/>
    <n v="7159.07"/>
  </r>
  <r>
    <s v="E"/>
    <s v="R"/>
    <s v="OFF"/>
    <d v="2018-06-01T00:00:00"/>
    <x v="11"/>
    <d v="2018-05-01T00:00:00"/>
    <n v="4967.3900000000003"/>
    <n v="323.02999999999997"/>
  </r>
  <r>
    <s v="E"/>
    <s v="R"/>
    <s v="OFF"/>
    <d v="2018-06-01T00:00:00"/>
    <x v="0"/>
    <d v="2018-01-01T00:00:00"/>
    <n v="190067.44"/>
    <n v="4941.8100000000004"/>
  </r>
  <r>
    <s v="E"/>
    <s v="R"/>
    <s v="OFF"/>
    <d v="2018-06-01T00:00:00"/>
    <x v="6"/>
    <d v="2018-01-01T00:00:00"/>
    <n v="181865.15"/>
    <n v="11821.22"/>
  </r>
  <r>
    <s v="E"/>
    <s v="R"/>
    <s v="OFF"/>
    <d v="2018-06-01T00:00:00"/>
    <x v="7"/>
    <d v="2018-01-01T00:00:00"/>
    <n v="8202.2900000000009"/>
    <n v="533.05999999999995"/>
  </r>
  <r>
    <s v="E"/>
    <s v="R"/>
    <s v="OFF"/>
    <d v="2018-06-01T00:00:00"/>
    <x v="1"/>
    <d v="2018-01-01T00:00:00"/>
    <n v="190067.44"/>
    <n v="-4941.8100000000004"/>
  </r>
  <r>
    <s v="E"/>
    <s v="R"/>
    <s v="MID"/>
    <d v="2018-06-01T00:00:00"/>
    <x v="0"/>
    <d v="2018-05-01T00:00:00"/>
    <n v="33288.629999999997"/>
    <n v="1731.09"/>
  </r>
  <r>
    <s v="E"/>
    <s v="R"/>
    <s v="MID"/>
    <d v="2018-06-01T00:00:00"/>
    <x v="12"/>
    <d v="2018-05-01T00:00:00"/>
    <n v="31852.17"/>
    <n v="2994.16"/>
  </r>
  <r>
    <s v="E"/>
    <s v="R"/>
    <s v="MID"/>
    <d v="2018-06-01T00:00:00"/>
    <x v="13"/>
    <d v="2018-05-01T00:00:00"/>
    <n v="1436.46"/>
    <n v="135.11000000000001"/>
  </r>
  <r>
    <s v="E"/>
    <s v="R"/>
    <s v="MID"/>
    <d v="2018-06-01T00:00:00"/>
    <x v="1"/>
    <d v="2018-05-01T00:00:00"/>
    <n v="33288.629999999997"/>
    <n v="-1731.09"/>
  </r>
  <r>
    <s v="E"/>
    <s v="R"/>
    <s v="MID"/>
    <d v="2018-06-01T00:00:00"/>
    <x v="4"/>
    <d v="2018-01-01T00:00:00"/>
    <n v="41567.199999999997"/>
    <n v="3948.88"/>
  </r>
  <r>
    <s v="E"/>
    <s v="R"/>
    <s v="MID"/>
    <d v="2018-06-01T00:00:00"/>
    <x v="5"/>
    <d v="2018-01-01T00:00:00"/>
    <n v="1874.72"/>
    <n v="178.08"/>
  </r>
  <r>
    <s v="E"/>
    <s v="R"/>
    <s v="MID"/>
    <d v="2018-06-01T00:00:00"/>
    <x v="1"/>
    <d v="2018-01-01T00:00:00"/>
    <n v="43441.919999999998"/>
    <n v="-1650.72"/>
  </r>
  <r>
    <s v="E"/>
    <s v="R"/>
    <s v="MID"/>
    <d v="2018-06-01T00:00:00"/>
    <x v="0"/>
    <d v="2018-01-01T00:00:00"/>
    <n v="43441.919999999998"/>
    <n v="1650.72"/>
  </r>
  <r>
    <s v="E"/>
    <s v="C"/>
    <s v="ON"/>
    <d v="2018-06-01T00:00:00"/>
    <x v="1"/>
    <d v="2018-05-01T00:00:00"/>
    <n v="56.87"/>
    <n v="-4.04"/>
  </r>
  <r>
    <s v="E"/>
    <s v="C"/>
    <s v="ON"/>
    <d v="2018-06-01T00:00:00"/>
    <x v="8"/>
    <d v="2018-05-01T00:00:00"/>
    <n v="54.41"/>
    <n v="7.18"/>
  </r>
  <r>
    <s v="E"/>
    <s v="C"/>
    <s v="ON"/>
    <d v="2018-06-01T00:00:00"/>
    <x v="9"/>
    <d v="2018-05-01T00:00:00"/>
    <n v="2.46"/>
    <n v="0.32"/>
  </r>
  <r>
    <s v="E"/>
    <s v="C"/>
    <s v="ON"/>
    <d v="2018-06-01T00:00:00"/>
    <x v="0"/>
    <d v="2018-05-01T00:00:00"/>
    <n v="56.87"/>
    <n v="4.04"/>
  </r>
  <r>
    <s v="E"/>
    <s v="C"/>
    <s v="ON"/>
    <d v="2018-06-01T00:00:00"/>
    <x v="1"/>
    <d v="2018-01-01T00:00:00"/>
    <n v="67.84"/>
    <n v="-3.59"/>
  </r>
  <r>
    <s v="E"/>
    <s v="C"/>
    <s v="ON"/>
    <d v="2018-06-01T00:00:00"/>
    <x v="0"/>
    <d v="2018-01-01T00:00:00"/>
    <n v="67.84"/>
    <n v="3.59"/>
  </r>
  <r>
    <s v="E"/>
    <s v="C"/>
    <s v="ON"/>
    <d v="2018-06-01T00:00:00"/>
    <x v="2"/>
    <d v="2018-01-01T00:00:00"/>
    <n v="64.91"/>
    <n v="8.56"/>
  </r>
  <r>
    <s v="E"/>
    <s v="C"/>
    <s v="ON"/>
    <d v="2018-06-01T00:00:00"/>
    <x v="3"/>
    <d v="2018-01-01T00:00:00"/>
    <n v="2.93"/>
    <n v="0.39"/>
  </r>
  <r>
    <s v="E"/>
    <s v="C"/>
    <s v="OFF"/>
    <d v="2018-06-01T00:00:00"/>
    <x v="0"/>
    <d v="2018-05-01T00:00:00"/>
    <n v="473.21"/>
    <n v="16.55"/>
  </r>
  <r>
    <s v="E"/>
    <s v="C"/>
    <s v="OFF"/>
    <d v="2018-06-01T00:00:00"/>
    <x v="1"/>
    <d v="2018-05-01T00:00:00"/>
    <n v="473.21"/>
    <n v="-16.55"/>
  </r>
  <r>
    <s v="E"/>
    <s v="C"/>
    <s v="OFF"/>
    <d v="2018-06-01T00:00:00"/>
    <x v="10"/>
    <d v="2018-05-01T00:00:00"/>
    <n v="452.79"/>
    <n v="29.43"/>
  </r>
  <r>
    <s v="E"/>
    <s v="C"/>
    <s v="OFF"/>
    <d v="2018-06-01T00:00:00"/>
    <x v="11"/>
    <d v="2018-05-01T00:00:00"/>
    <n v="20.420000000000002"/>
    <n v="1.33"/>
  </r>
  <r>
    <s v="E"/>
    <s v="C"/>
    <s v="OFF"/>
    <d v="2018-06-01T00:00:00"/>
    <x v="0"/>
    <d v="2018-01-01T00:00:00"/>
    <n v="291.77999999999997"/>
    <n v="7.6"/>
  </r>
  <r>
    <s v="E"/>
    <s v="C"/>
    <s v="OFF"/>
    <d v="2018-06-01T00:00:00"/>
    <x v="6"/>
    <d v="2018-01-01T00:00:00"/>
    <n v="279.18"/>
    <n v="18.14"/>
  </r>
  <r>
    <s v="E"/>
    <s v="C"/>
    <s v="OFF"/>
    <d v="2018-06-01T00:00:00"/>
    <x v="7"/>
    <d v="2018-01-01T00:00:00"/>
    <n v="12.6"/>
    <n v="0.81"/>
  </r>
  <r>
    <s v="E"/>
    <s v="C"/>
    <s v="OFF"/>
    <d v="2018-06-01T00:00:00"/>
    <x v="1"/>
    <d v="2018-01-01T00:00:00"/>
    <n v="291.77999999999997"/>
    <n v="-7.6"/>
  </r>
  <r>
    <s v="E"/>
    <s v="R"/>
    <s v="MID"/>
    <d v="2018-06-01T00:00:00"/>
    <x v="13"/>
    <d v="2018-05-01T00:00:00"/>
    <n v="2258.27"/>
    <n v="212.33"/>
  </r>
  <r>
    <s v="E"/>
    <s v="R"/>
    <s v="MID"/>
    <d v="2018-06-01T00:00:00"/>
    <x v="0"/>
    <d v="2018-01-01T00:00:00"/>
    <n v="65973.66"/>
    <n v="2507.04"/>
  </r>
  <r>
    <s v="E"/>
    <s v="R"/>
    <s v="MID"/>
    <d v="2018-06-01T00:00:00"/>
    <x v="4"/>
    <d v="2018-01-01T00:00:00"/>
    <n v="63126.66"/>
    <n v="5997.07"/>
  </r>
  <r>
    <s v="E"/>
    <s v="R"/>
    <s v="MID"/>
    <d v="2018-06-01T00:00:00"/>
    <x v="5"/>
    <d v="2018-01-01T00:00:00"/>
    <n v="2847"/>
    <n v="270.52999999999997"/>
  </r>
  <r>
    <s v="E"/>
    <s v="R"/>
    <s v="MID"/>
    <d v="2018-06-01T00:00:00"/>
    <x v="1"/>
    <d v="2018-01-01T00:00:00"/>
    <n v="65973.66"/>
    <n v="-2507.04"/>
  </r>
  <r>
    <s v="E"/>
    <s v="R"/>
    <s v="ON"/>
    <d v="2018-06-01T00:00:00"/>
    <x v="0"/>
    <d v="2018-05-01T00:00:00"/>
    <n v="29765.54"/>
    <n v="2113.3000000000002"/>
  </r>
  <r>
    <s v="E"/>
    <s v="R"/>
    <s v="ON"/>
    <d v="2018-06-01T00:00:00"/>
    <x v="8"/>
    <d v="2018-05-01T00:00:00"/>
    <n v="28481.07"/>
    <n v="3759.61"/>
  </r>
  <r>
    <s v="E"/>
    <s v="R"/>
    <s v="ON"/>
    <d v="2018-06-01T00:00:00"/>
    <x v="9"/>
    <d v="2018-05-01T00:00:00"/>
    <n v="1284.47"/>
    <n v="169.34"/>
  </r>
  <r>
    <s v="E"/>
    <s v="C"/>
    <s v="MID"/>
    <d v="2018-05-01T00:00:00"/>
    <x v="4"/>
    <d v="2018-01-01T00:00:00"/>
    <n v="116936.97"/>
    <n v="11109.25"/>
  </r>
  <r>
    <s v="E"/>
    <s v="C"/>
    <s v="MID"/>
    <d v="2018-05-01T00:00:00"/>
    <x v="5"/>
    <d v="2018-01-01T00:00:00"/>
    <n v="5273.86"/>
    <n v="500.98"/>
  </r>
  <r>
    <s v="E"/>
    <s v="C"/>
    <s v="MID"/>
    <d v="2018-05-01T00:00:00"/>
    <x v="0"/>
    <d v="2018-01-01T00:00:00"/>
    <n v="122210.83"/>
    <n v="4644.01"/>
  </r>
  <r>
    <s v="E"/>
    <s v="R"/>
    <s v="ON"/>
    <d v="2018-05-01T00:00:00"/>
    <x v="1"/>
    <d v="2018-01-01T00:00:00"/>
    <n v="51285.29"/>
    <n v="-2718.13"/>
  </r>
  <r>
    <s v="E"/>
    <s v="R"/>
    <s v="ON"/>
    <d v="2018-05-01T00:00:00"/>
    <x v="2"/>
    <d v="2018-01-01T00:00:00"/>
    <n v="49072.24"/>
    <n v="6477.41"/>
  </r>
  <r>
    <s v="E"/>
    <s v="R"/>
    <s v="ON"/>
    <d v="2018-05-01T00:00:00"/>
    <x v="3"/>
    <d v="2018-01-01T00:00:00"/>
    <n v="2213.0500000000002"/>
    <n v="292.17"/>
  </r>
  <r>
    <s v="E"/>
    <s v="R"/>
    <s v="ON"/>
    <d v="2018-05-01T00:00:00"/>
    <x v="0"/>
    <d v="2018-01-01T00:00:00"/>
    <n v="51285.29"/>
    <n v="2718.13"/>
  </r>
  <r>
    <s v="E"/>
    <s v="R"/>
    <s v="OFF"/>
    <d v="2018-05-01T00:00:00"/>
    <x v="1"/>
    <d v="2018-01-01T00:00:00"/>
    <n v="204987"/>
    <n v="-5329.73"/>
  </r>
  <r>
    <s v="E"/>
    <s v="R"/>
    <s v="OFF"/>
    <d v="2018-05-01T00:00:00"/>
    <x v="6"/>
    <d v="2018-01-01T00:00:00"/>
    <n v="196141.19"/>
    <n v="12749.21"/>
  </r>
  <r>
    <s v="E"/>
    <s v="R"/>
    <s v="OFF"/>
    <d v="2018-05-01T00:00:00"/>
    <x v="7"/>
    <d v="2018-01-01T00:00:00"/>
    <n v="8845.81"/>
    <n v="574.95000000000005"/>
  </r>
  <r>
    <s v="E"/>
    <s v="R"/>
    <s v="OFF"/>
    <d v="2018-05-01T00:00:00"/>
    <x v="0"/>
    <d v="2018-01-01T00:00:00"/>
    <n v="204987"/>
    <n v="5329.73"/>
  </r>
  <r>
    <s v="E"/>
    <s v="R"/>
    <s v="MID"/>
    <d v="2018-05-01T00:00:00"/>
    <x v="1"/>
    <d v="2018-01-01T00:00:00"/>
    <n v="46066.85"/>
    <n v="-1750.56"/>
  </r>
  <r>
    <s v="E"/>
    <s v="R"/>
    <s v="MID"/>
    <d v="2018-05-01T00:00:00"/>
    <x v="4"/>
    <d v="2018-01-01T00:00:00"/>
    <n v="44078.82"/>
    <n v="4187.46"/>
  </r>
  <r>
    <s v="E"/>
    <s v="R"/>
    <s v="MID"/>
    <d v="2018-05-01T00:00:00"/>
    <x v="5"/>
    <d v="2018-01-01T00:00:00"/>
    <n v="1988.03"/>
    <n v="189.02"/>
  </r>
  <r>
    <s v="E"/>
    <s v="R"/>
    <s v="MID"/>
    <d v="2018-05-01T00:00:00"/>
    <x v="0"/>
    <d v="2018-01-01T00:00:00"/>
    <n v="46066.85"/>
    <n v="1750.56"/>
  </r>
  <r>
    <s v="E"/>
    <s v="R"/>
    <s v="ON"/>
    <d v="2018-05-01T00:00:00"/>
    <x v="1"/>
    <d v="2018-01-01T00:00:00"/>
    <n v="75694.600000000006"/>
    <n v="-4011.82"/>
  </r>
  <r>
    <s v="E"/>
    <s v="R"/>
    <s v="ON"/>
    <d v="2018-05-01T00:00:00"/>
    <x v="2"/>
    <d v="2018-01-01T00:00:00"/>
    <n v="72428.08"/>
    <n v="9560.5"/>
  </r>
  <r>
    <s v="E"/>
    <s v="R"/>
    <s v="ON"/>
    <d v="2018-05-01T00:00:00"/>
    <x v="3"/>
    <d v="2018-01-01T00:00:00"/>
    <n v="3266.52"/>
    <n v="431.21"/>
  </r>
  <r>
    <s v="E"/>
    <s v="R"/>
    <s v="ON"/>
    <d v="2018-05-01T00:00:00"/>
    <x v="0"/>
    <d v="2018-01-01T00:00:00"/>
    <n v="75694.600000000006"/>
    <n v="4011.82"/>
  </r>
  <r>
    <s v="E"/>
    <s v="R"/>
    <s v="OFF"/>
    <d v="2018-05-01T00:00:00"/>
    <x v="1"/>
    <d v="2018-01-01T00:00:00"/>
    <n v="300559.98"/>
    <n v="-7814.56"/>
  </r>
  <r>
    <s v="E"/>
    <s v="R"/>
    <s v="OFF"/>
    <d v="2018-05-01T00:00:00"/>
    <x v="6"/>
    <d v="2018-01-01T00:00:00"/>
    <n v="287589.62"/>
    <n v="18693.439999999999"/>
  </r>
  <r>
    <s v="E"/>
    <s v="R"/>
    <s v="OFF"/>
    <d v="2018-05-01T00:00:00"/>
    <x v="7"/>
    <d v="2018-01-01T00:00:00"/>
    <n v="12970.36"/>
    <n v="842.98"/>
  </r>
  <r>
    <s v="E"/>
    <s v="R"/>
    <s v="OFF"/>
    <d v="2018-05-01T00:00:00"/>
    <x v="0"/>
    <d v="2018-01-01T00:00:00"/>
    <n v="300559.98"/>
    <n v="7814.56"/>
  </r>
  <r>
    <s v="E"/>
    <s v="R"/>
    <s v="MID"/>
    <d v="2018-05-01T00:00:00"/>
    <x v="1"/>
    <d v="2018-01-01T00:00:00"/>
    <n v="68981.69"/>
    <n v="-2621.3200000000002"/>
  </r>
  <r>
    <s v="E"/>
    <s v="R"/>
    <s v="MID"/>
    <d v="2018-05-01T00:00:00"/>
    <x v="4"/>
    <d v="2018-01-01T00:00:00"/>
    <n v="66004.86"/>
    <n v="6270.64"/>
  </r>
  <r>
    <s v="E"/>
    <s v="R"/>
    <s v="MID"/>
    <d v="2018-05-01T00:00:00"/>
    <x v="5"/>
    <d v="2018-01-01T00:00:00"/>
    <n v="2976.83"/>
    <n v="282.76"/>
  </r>
  <r>
    <s v="E"/>
    <s v="R"/>
    <s v="MID"/>
    <d v="2018-05-01T00:00:00"/>
    <x v="0"/>
    <d v="2018-01-01T00:00:00"/>
    <n v="68981.69"/>
    <n v="2621.3200000000002"/>
  </r>
  <r>
    <s v="E"/>
    <s v="R"/>
    <s v="ON"/>
    <d v="2018-05-01T00:00:00"/>
    <x v="1"/>
    <d v="2018-01-01T00:00:00"/>
    <n v="228107.75"/>
    <n v="-12090.12"/>
  </r>
  <r>
    <s v="E"/>
    <s v="R"/>
    <s v="ON"/>
    <d v="2018-05-01T00:00:00"/>
    <x v="2"/>
    <d v="2018-01-01T00:00:00"/>
    <n v="218264.04"/>
    <n v="28811.14"/>
  </r>
  <r>
    <s v="E"/>
    <s v="R"/>
    <s v="ON"/>
    <d v="2018-05-01T00:00:00"/>
    <x v="3"/>
    <d v="2018-01-01T00:00:00"/>
    <n v="9843.7099999999991"/>
    <n v="1299.56"/>
  </r>
  <r>
    <s v="E"/>
    <s v="R"/>
    <s v="ON"/>
    <d v="2018-05-01T00:00:00"/>
    <x v="0"/>
    <d v="2018-01-01T00:00:00"/>
    <n v="228107.75"/>
    <n v="12090.12"/>
  </r>
  <r>
    <s v="E"/>
    <s v="C"/>
    <s v="ON"/>
    <d v="2018-05-01T00:00:00"/>
    <x v="1"/>
    <d v="2018-01-01T00:00:00"/>
    <n v="62607.76"/>
    <n v="-3318.26"/>
  </r>
  <r>
    <s v="E"/>
    <s v="C"/>
    <s v="ON"/>
    <d v="2018-05-01T00:00:00"/>
    <x v="2"/>
    <d v="2018-01-01T00:00:00"/>
    <n v="59906.01"/>
    <n v="7907.59"/>
  </r>
  <r>
    <s v="E"/>
    <s v="C"/>
    <s v="ON"/>
    <d v="2018-05-01T00:00:00"/>
    <x v="3"/>
    <d v="2018-01-01T00:00:00"/>
    <n v="2701.75"/>
    <n v="356.69"/>
  </r>
  <r>
    <s v="E"/>
    <s v="C"/>
    <s v="ON"/>
    <d v="2018-05-01T00:00:00"/>
    <x v="0"/>
    <d v="2018-01-01T00:00:00"/>
    <n v="62607.76"/>
    <n v="3318.26"/>
  </r>
  <r>
    <s v="E"/>
    <s v="C"/>
    <s v="OFF"/>
    <d v="2018-05-01T00:00:00"/>
    <x v="1"/>
    <d v="2018-01-01T00:00:00"/>
    <n v="208857.46"/>
    <n v="-5430.31"/>
  </r>
  <r>
    <s v="E"/>
    <s v="C"/>
    <s v="OFF"/>
    <d v="2018-05-01T00:00:00"/>
    <x v="6"/>
    <d v="2018-01-01T00:00:00"/>
    <n v="199844.44"/>
    <n v="12989.88"/>
  </r>
  <r>
    <s v="E"/>
    <s v="C"/>
    <s v="OFF"/>
    <d v="2018-05-01T00:00:00"/>
    <x v="7"/>
    <d v="2018-01-01T00:00:00"/>
    <n v="9013.02"/>
    <n v="585.82000000000005"/>
  </r>
  <r>
    <s v="E"/>
    <s v="C"/>
    <s v="OFF"/>
    <d v="2018-05-01T00:00:00"/>
    <x v="0"/>
    <d v="2018-01-01T00:00:00"/>
    <n v="208857.46"/>
    <n v="5430.31"/>
  </r>
  <r>
    <s v="E"/>
    <s v="C"/>
    <s v="MID"/>
    <d v="2018-05-01T00:00:00"/>
    <x v="1"/>
    <d v="2018-01-01T00:00:00"/>
    <n v="68000.02"/>
    <n v="-2583.9899999999998"/>
  </r>
  <r>
    <s v="E"/>
    <s v="C"/>
    <s v="MID"/>
    <d v="2018-05-01T00:00:00"/>
    <x v="4"/>
    <d v="2018-01-01T00:00:00"/>
    <n v="65065.57"/>
    <n v="6181.24"/>
  </r>
  <r>
    <s v="E"/>
    <s v="C"/>
    <s v="MID"/>
    <d v="2018-05-01T00:00:00"/>
    <x v="5"/>
    <d v="2018-01-01T00:00:00"/>
    <n v="2934.45"/>
    <n v="278.76"/>
  </r>
  <r>
    <s v="E"/>
    <s v="C"/>
    <s v="MID"/>
    <d v="2018-05-01T00:00:00"/>
    <x v="0"/>
    <d v="2018-01-01T00:00:00"/>
    <n v="68000.02"/>
    <n v="2583.9899999999998"/>
  </r>
  <r>
    <s v="E"/>
    <s v="R"/>
    <s v="ON"/>
    <d v="2018-05-01T00:00:00"/>
    <x v="1"/>
    <d v="2018-01-01T00:00:00"/>
    <n v="50461.41"/>
    <n v="-2674.43"/>
  </r>
  <r>
    <s v="E"/>
    <s v="R"/>
    <s v="ON"/>
    <d v="2018-05-01T00:00:00"/>
    <x v="2"/>
    <d v="2018-01-01T00:00:00"/>
    <n v="48283.82"/>
    <n v="6373.45"/>
  </r>
  <r>
    <s v="E"/>
    <s v="R"/>
    <s v="ON"/>
    <d v="2018-05-01T00:00:00"/>
    <x v="3"/>
    <d v="2018-01-01T00:00:00"/>
    <n v="2177.59"/>
    <n v="287.36"/>
  </r>
  <r>
    <s v="E"/>
    <s v="R"/>
    <s v="ON"/>
    <d v="2018-05-01T00:00:00"/>
    <x v="0"/>
    <d v="2018-01-01T00:00:00"/>
    <n v="50461.41"/>
    <n v="2674.43"/>
  </r>
  <r>
    <s v="E"/>
    <s v="R"/>
    <s v="OFF"/>
    <d v="2018-05-01T00:00:00"/>
    <x v="1"/>
    <d v="2018-01-01T00:00:00"/>
    <n v="196294.86"/>
    <n v="-5103.41"/>
  </r>
  <r>
    <s v="E"/>
    <s v="R"/>
    <s v="OFF"/>
    <d v="2018-05-01T00:00:00"/>
    <x v="6"/>
    <d v="2018-01-01T00:00:00"/>
    <n v="187824"/>
    <n v="12208.67"/>
  </r>
  <r>
    <s v="E"/>
    <s v="R"/>
    <s v="OFF"/>
    <d v="2018-05-01T00:00:00"/>
    <x v="7"/>
    <d v="2018-01-01T00:00:00"/>
    <n v="8470.86"/>
    <n v="550.71"/>
  </r>
  <r>
    <s v="E"/>
    <s v="R"/>
    <s v="OFF"/>
    <d v="2018-05-01T00:00:00"/>
    <x v="0"/>
    <d v="2018-01-01T00:00:00"/>
    <n v="196294.86"/>
    <n v="5103.41"/>
  </r>
  <r>
    <s v="E"/>
    <s v="R"/>
    <s v="MID"/>
    <d v="2018-05-01T00:00:00"/>
    <x v="1"/>
    <d v="2018-01-01T00:00:00"/>
    <n v="46487.31"/>
    <n v="-1766.83"/>
  </r>
  <r>
    <s v="E"/>
    <s v="R"/>
    <s v="MID"/>
    <d v="2018-05-01T00:00:00"/>
    <x v="4"/>
    <d v="2018-01-01T00:00:00"/>
    <n v="44481.23"/>
    <n v="4225.82"/>
  </r>
  <r>
    <s v="E"/>
    <s v="R"/>
    <s v="MID"/>
    <d v="2018-05-01T00:00:00"/>
    <x v="5"/>
    <d v="2018-01-01T00:00:00"/>
    <n v="2006.08"/>
    <n v="190.57"/>
  </r>
  <r>
    <s v="E"/>
    <s v="R"/>
    <s v="MID"/>
    <d v="2018-05-01T00:00:00"/>
    <x v="0"/>
    <d v="2018-01-01T00:00:00"/>
    <n v="46487.31"/>
    <n v="1766.83"/>
  </r>
  <r>
    <s v="E"/>
    <s v="R"/>
    <s v="ON"/>
    <d v="2018-05-01T00:00:00"/>
    <x v="1"/>
    <d v="2018-01-01T00:00:00"/>
    <n v="73418.86"/>
    <n v="-3891.36"/>
  </r>
  <r>
    <s v="E"/>
    <s v="R"/>
    <s v="ON"/>
    <d v="2018-05-01T00:00:00"/>
    <x v="2"/>
    <d v="2018-01-01T00:00:00"/>
    <n v="70250.570000000007"/>
    <n v="9273.1299999999992"/>
  </r>
  <r>
    <s v="E"/>
    <s v="R"/>
    <s v="ON"/>
    <d v="2018-05-01T00:00:00"/>
    <x v="3"/>
    <d v="2018-01-01T00:00:00"/>
    <n v="3168.29"/>
    <n v="418.17"/>
  </r>
  <r>
    <s v="E"/>
    <s v="R"/>
    <s v="ON"/>
    <d v="2018-05-01T00:00:00"/>
    <x v="0"/>
    <d v="2018-01-01T00:00:00"/>
    <n v="73418.86"/>
    <n v="3891.36"/>
  </r>
  <r>
    <s v="E"/>
    <s v="R"/>
    <s v="OFF"/>
    <d v="2018-05-01T00:00:00"/>
    <x v="1"/>
    <d v="2018-01-01T00:00:00"/>
    <n v="279854.45"/>
    <n v="-7276.14"/>
  </r>
  <r>
    <s v="E"/>
    <s v="R"/>
    <s v="OFF"/>
    <d v="2018-05-01T00:00:00"/>
    <x v="6"/>
    <d v="2018-01-01T00:00:00"/>
    <n v="267777.59000000003"/>
    <n v="17405.38"/>
  </r>
  <r>
    <s v="E"/>
    <s v="R"/>
    <s v="OFF"/>
    <d v="2018-05-01T00:00:00"/>
    <x v="7"/>
    <d v="2018-01-01T00:00:00"/>
    <n v="12076.86"/>
    <n v="785.03"/>
  </r>
  <r>
    <s v="E"/>
    <s v="R"/>
    <s v="OFF"/>
    <d v="2018-05-01T00:00:00"/>
    <x v="0"/>
    <d v="2018-01-01T00:00:00"/>
    <n v="279854.45"/>
    <n v="7276.14"/>
  </r>
  <r>
    <s v="E"/>
    <s v="R"/>
    <s v="MID"/>
    <d v="2018-05-01T00:00:00"/>
    <x v="1"/>
    <d v="2018-01-01T00:00:00"/>
    <n v="66089.679999999993"/>
    <n v="-2511.21"/>
  </r>
  <r>
    <s v="E"/>
    <s v="R"/>
    <s v="MID"/>
    <d v="2018-05-01T00:00:00"/>
    <x v="4"/>
    <d v="2018-01-01T00:00:00"/>
    <n v="63237.71"/>
    <n v="6007.66"/>
  </r>
  <r>
    <s v="E"/>
    <s v="R"/>
    <s v="MID"/>
    <d v="2018-05-01T00:00:00"/>
    <x v="5"/>
    <d v="2018-01-01T00:00:00"/>
    <n v="2851.97"/>
    <n v="270.95999999999998"/>
  </r>
  <r>
    <s v="E"/>
    <s v="R"/>
    <s v="MID"/>
    <d v="2018-05-01T00:00:00"/>
    <x v="0"/>
    <d v="2018-01-01T00:00:00"/>
    <n v="66089.679999999993"/>
    <n v="2511.21"/>
  </r>
  <r>
    <s v="E"/>
    <s v="R"/>
    <s v="ON"/>
    <d v="2018-05-01T00:00:00"/>
    <x v="1"/>
    <d v="2018-01-01T00:00:00"/>
    <n v="50791.4"/>
    <n v="-2692.1"/>
  </r>
  <r>
    <s v="E"/>
    <s v="R"/>
    <s v="ON"/>
    <d v="2018-05-01T00:00:00"/>
    <x v="2"/>
    <d v="2018-01-01T00:00:00"/>
    <n v="48599.55"/>
    <n v="6415.12"/>
  </r>
  <r>
    <s v="E"/>
    <s v="R"/>
    <s v="ON"/>
    <d v="2018-05-01T00:00:00"/>
    <x v="3"/>
    <d v="2018-01-01T00:00:00"/>
    <n v="2191.85"/>
    <n v="289.33"/>
  </r>
  <r>
    <s v="E"/>
    <s v="R"/>
    <s v="ON"/>
    <d v="2018-05-01T00:00:00"/>
    <x v="0"/>
    <d v="2018-01-01T00:00:00"/>
    <n v="50791.4"/>
    <n v="2692.1"/>
  </r>
  <r>
    <s v="E"/>
    <s v="R"/>
    <s v="OFF"/>
    <d v="2018-05-01T00:00:00"/>
    <x v="1"/>
    <d v="2018-01-01T00:00:00"/>
    <n v="196541.81"/>
    <n v="-5110.33"/>
  </r>
  <r>
    <s v="E"/>
    <s v="R"/>
    <s v="OFF"/>
    <d v="2018-05-01T00:00:00"/>
    <x v="6"/>
    <d v="2018-01-01T00:00:00"/>
    <n v="188060.29"/>
    <n v="12223.96"/>
  </r>
  <r>
    <s v="E"/>
    <s v="R"/>
    <s v="OFF"/>
    <d v="2018-05-01T00:00:00"/>
    <x v="7"/>
    <d v="2018-01-01T00:00:00"/>
    <n v="8481.52"/>
    <n v="551.26"/>
  </r>
  <r>
    <s v="E"/>
    <s v="R"/>
    <s v="OFF"/>
    <d v="2018-05-01T00:00:00"/>
    <x v="0"/>
    <d v="2018-01-01T00:00:00"/>
    <n v="196541.81"/>
    <n v="5110.33"/>
  </r>
  <r>
    <s v="E"/>
    <s v="R"/>
    <s v="MID"/>
    <d v="2018-05-01T00:00:00"/>
    <x v="1"/>
    <d v="2018-01-01T00:00:00"/>
    <n v="45625.89"/>
    <n v="-1733.92"/>
  </r>
  <r>
    <s v="E"/>
    <s v="R"/>
    <s v="MID"/>
    <d v="2018-05-01T00:00:00"/>
    <x v="4"/>
    <d v="2018-01-01T00:00:00"/>
    <n v="43656.92"/>
    <n v="4147.38"/>
  </r>
  <r>
    <s v="E"/>
    <s v="R"/>
    <s v="MID"/>
    <d v="2018-05-01T00:00:00"/>
    <x v="5"/>
    <d v="2018-01-01T00:00:00"/>
    <n v="1968.97"/>
    <n v="187.2"/>
  </r>
  <r>
    <s v="E"/>
    <s v="R"/>
    <s v="MID"/>
    <d v="2018-05-01T00:00:00"/>
    <x v="0"/>
    <d v="2018-01-01T00:00:00"/>
    <n v="45625.89"/>
    <n v="1733.92"/>
  </r>
  <r>
    <s v="E"/>
    <s v="R"/>
    <s v="ON"/>
    <d v="2018-05-01T00:00:00"/>
    <x v="1"/>
    <d v="2018-01-01T00:00:00"/>
    <n v="167918.43"/>
    <n v="-8899.66"/>
  </r>
  <r>
    <s v="E"/>
    <s v="R"/>
    <s v="ON"/>
    <d v="2018-05-01T00:00:00"/>
    <x v="2"/>
    <d v="2018-01-01T00:00:00"/>
    <n v="160672.15"/>
    <n v="21208.83"/>
  </r>
  <r>
    <s v="E"/>
    <s v="R"/>
    <s v="ON"/>
    <d v="2018-05-01T00:00:00"/>
    <x v="3"/>
    <d v="2018-01-01T00:00:00"/>
    <n v="7246.28"/>
    <n v="956.5"/>
  </r>
  <r>
    <s v="E"/>
    <s v="R"/>
    <s v="ON"/>
    <d v="2018-05-01T00:00:00"/>
    <x v="0"/>
    <d v="2018-01-01T00:00:00"/>
    <n v="167918.43"/>
    <n v="8899.66"/>
  </r>
  <r>
    <s v="E"/>
    <s v="R"/>
    <s v="OFF"/>
    <d v="2018-05-01T00:00:00"/>
    <x v="1"/>
    <d v="2018-01-01T00:00:00"/>
    <n v="573314.89"/>
    <n v="-14906.34"/>
  </r>
  <r>
    <s v="E"/>
    <s v="R"/>
    <s v="OFF"/>
    <d v="2018-05-01T00:00:00"/>
    <x v="6"/>
    <d v="2018-01-01T00:00:00"/>
    <n v="548574.21"/>
    <n v="35657.29"/>
  </r>
  <r>
    <s v="E"/>
    <s v="R"/>
    <s v="OFF"/>
    <d v="2018-05-01T00:00:00"/>
    <x v="7"/>
    <d v="2018-01-01T00:00:00"/>
    <n v="24740.68"/>
    <n v="1608.17"/>
  </r>
  <r>
    <s v="E"/>
    <s v="R"/>
    <s v="OFF"/>
    <d v="2018-05-01T00:00:00"/>
    <x v="0"/>
    <d v="2018-01-01T00:00:00"/>
    <n v="573314.89"/>
    <n v="14906.34"/>
  </r>
  <r>
    <s v="E"/>
    <s v="R"/>
    <s v="MID"/>
    <d v="2018-05-01T00:00:00"/>
    <x v="1"/>
    <d v="2018-01-01T00:00:00"/>
    <n v="149604.51999999999"/>
    <n v="-5684.76"/>
  </r>
  <r>
    <s v="E"/>
    <s v="R"/>
    <s v="ON"/>
    <d v="2018-04-01T00:00:00"/>
    <x v="3"/>
    <d v="2018-01-01T00:00:00"/>
    <n v="3365.61"/>
    <n v="444.19"/>
  </r>
  <r>
    <s v="E"/>
    <s v="R"/>
    <s v="ON"/>
    <d v="2018-04-01T00:00:00"/>
    <x v="0"/>
    <d v="2018-01-01T00:00:00"/>
    <n v="77986.600000000006"/>
    <n v="4133.3500000000004"/>
  </r>
  <r>
    <s v="E"/>
    <s v="R"/>
    <s v="OFF"/>
    <d v="2018-04-01T00:00:00"/>
    <x v="1"/>
    <d v="2018-01-01T00:00:00"/>
    <n v="284109.49"/>
    <n v="-7386.83"/>
  </r>
  <r>
    <s v="E"/>
    <s v="R"/>
    <s v="OFF"/>
    <d v="2018-04-01T00:00:00"/>
    <x v="6"/>
    <d v="2018-01-01T00:00:00"/>
    <n v="271849.06"/>
    <n v="17670.11"/>
  </r>
  <r>
    <s v="E"/>
    <s v="R"/>
    <s v="OFF"/>
    <d v="2018-04-01T00:00:00"/>
    <x v="7"/>
    <d v="2018-01-01T00:00:00"/>
    <n v="12260.43"/>
    <n v="796.97"/>
  </r>
  <r>
    <s v="E"/>
    <s v="R"/>
    <s v="OFF"/>
    <d v="2018-04-01T00:00:00"/>
    <x v="0"/>
    <d v="2018-01-01T00:00:00"/>
    <n v="284109.49"/>
    <n v="7386.83"/>
  </r>
  <r>
    <s v="E"/>
    <s v="R"/>
    <s v="MID"/>
    <d v="2018-04-01T00:00:00"/>
    <x v="1"/>
    <d v="2018-01-01T00:00:00"/>
    <n v="71602.009999999995"/>
    <n v="-2720.81"/>
  </r>
  <r>
    <s v="E"/>
    <s v="R"/>
    <s v="MID"/>
    <d v="2018-04-01T00:00:00"/>
    <x v="4"/>
    <d v="2018-01-01T00:00:00"/>
    <n v="68512.11"/>
    <n v="6508.69"/>
  </r>
  <r>
    <s v="E"/>
    <s v="C"/>
    <s v="ON"/>
    <d v="2018-04-01T00:00:00"/>
    <x v="1"/>
    <d v="2018-01-01T00:00:00"/>
    <n v="33425.71"/>
    <n v="-1771.58"/>
  </r>
  <r>
    <s v="E"/>
    <s v="C"/>
    <s v="ON"/>
    <d v="2018-04-01T00:00:00"/>
    <x v="2"/>
    <d v="2018-01-01T00:00:00"/>
    <n v="31983.3"/>
    <n v="4221.8100000000004"/>
  </r>
  <r>
    <s v="E"/>
    <s v="C"/>
    <s v="ON"/>
    <d v="2018-04-01T00:00:00"/>
    <x v="3"/>
    <d v="2018-01-01T00:00:00"/>
    <n v="1442.41"/>
    <n v="190.42"/>
  </r>
  <r>
    <s v="E"/>
    <s v="C"/>
    <s v="ON"/>
    <d v="2018-04-01T00:00:00"/>
    <x v="0"/>
    <d v="2018-01-01T00:00:00"/>
    <n v="33425.71"/>
    <n v="1771.58"/>
  </r>
  <r>
    <s v="E"/>
    <s v="C"/>
    <s v="OFF"/>
    <d v="2018-04-01T00:00:00"/>
    <x v="1"/>
    <d v="2018-01-01T00:00:00"/>
    <n v="117811.04"/>
    <n v="-3063.09"/>
  </r>
  <r>
    <s v="E"/>
    <s v="C"/>
    <s v="OFF"/>
    <d v="2018-04-01T00:00:00"/>
    <x v="6"/>
    <d v="2018-01-01T00:00:00"/>
    <n v="112727.01"/>
    <n v="7327.25"/>
  </r>
  <r>
    <s v="E"/>
    <s v="C"/>
    <s v="OFF"/>
    <d v="2018-04-01T00:00:00"/>
    <x v="7"/>
    <d v="2018-01-01T00:00:00"/>
    <n v="5084.03"/>
    <n v="330.43"/>
  </r>
  <r>
    <s v="E"/>
    <s v="C"/>
    <s v="OFF"/>
    <d v="2018-04-01T00:00:00"/>
    <x v="0"/>
    <d v="2018-01-01T00:00:00"/>
    <n v="117811.04"/>
    <n v="3063.09"/>
  </r>
  <r>
    <s v="E"/>
    <s v="C"/>
    <s v="MID"/>
    <d v="2018-04-01T00:00:00"/>
    <x v="1"/>
    <d v="2018-01-01T00:00:00"/>
    <n v="36271.370000000003"/>
    <n v="-1378.33"/>
  </r>
  <r>
    <s v="E"/>
    <s v="C"/>
    <s v="MID"/>
    <d v="2018-04-01T00:00:00"/>
    <x v="4"/>
    <d v="2018-01-01T00:00:00"/>
    <n v="34706.120000000003"/>
    <n v="3297.07"/>
  </r>
  <r>
    <s v="E"/>
    <s v="C"/>
    <s v="MID"/>
    <d v="2018-04-01T00:00:00"/>
    <x v="5"/>
    <d v="2018-01-01T00:00:00"/>
    <n v="1565.25"/>
    <n v="148.75"/>
  </r>
  <r>
    <s v="E"/>
    <s v="C"/>
    <s v="MID"/>
    <d v="2018-04-01T00:00:00"/>
    <x v="0"/>
    <d v="2018-01-01T00:00:00"/>
    <n v="36271.370000000003"/>
    <n v="1378.33"/>
  </r>
  <r>
    <s v="E"/>
    <s v="R"/>
    <s v="ON"/>
    <d v="2018-04-01T00:00:00"/>
    <x v="1"/>
    <d v="2018-01-01T00:00:00"/>
    <n v="117563.29"/>
    <n v="-6230.96"/>
  </r>
  <r>
    <s v="E"/>
    <s v="R"/>
    <s v="ON"/>
    <d v="2018-04-01T00:00:00"/>
    <x v="2"/>
    <d v="2018-01-01T00:00:00"/>
    <n v="112489.87"/>
    <n v="14848.67"/>
  </r>
  <r>
    <s v="E"/>
    <s v="R"/>
    <s v="ON"/>
    <d v="2018-04-01T00:00:00"/>
    <x v="3"/>
    <d v="2018-01-01T00:00:00"/>
    <n v="5073.42"/>
    <n v="669.71"/>
  </r>
  <r>
    <s v="E"/>
    <s v="R"/>
    <s v="ON"/>
    <d v="2018-04-01T00:00:00"/>
    <x v="0"/>
    <d v="2018-01-01T00:00:00"/>
    <n v="117563.29"/>
    <n v="6230.96"/>
  </r>
  <r>
    <s v="E"/>
    <s v="R"/>
    <s v="OFF"/>
    <d v="2018-04-01T00:00:00"/>
    <x v="1"/>
    <d v="2018-01-01T00:00:00"/>
    <n v="427130.49"/>
    <n v="-11105.46"/>
  </r>
  <r>
    <s v="E"/>
    <s v="R"/>
    <s v="OFF"/>
    <d v="2018-04-01T00:00:00"/>
    <x v="6"/>
    <d v="2018-01-01T00:00:00"/>
    <n v="408698.06"/>
    <n v="26565.45"/>
  </r>
  <r>
    <s v="E"/>
    <s v="R"/>
    <s v="OFF"/>
    <d v="2018-04-01T00:00:00"/>
    <x v="7"/>
    <d v="2018-01-01T00:00:00"/>
    <n v="18432.43"/>
    <n v="1198.1600000000001"/>
  </r>
  <r>
    <s v="E"/>
    <s v="R"/>
    <s v="OFF"/>
    <d v="2018-04-01T00:00:00"/>
    <x v="0"/>
    <d v="2018-01-01T00:00:00"/>
    <n v="427130.49"/>
    <n v="11105.46"/>
  </r>
  <r>
    <s v="E"/>
    <s v="R"/>
    <s v="MID"/>
    <d v="2018-04-01T00:00:00"/>
    <x v="1"/>
    <d v="2018-01-01T00:00:00"/>
    <n v="109508.06"/>
    <n v="-4161.1099999999997"/>
  </r>
  <r>
    <s v="E"/>
    <s v="R"/>
    <s v="MID"/>
    <d v="2018-04-01T00:00:00"/>
    <x v="4"/>
    <d v="2018-01-01T00:00:00"/>
    <n v="104782.43"/>
    <n v="9954.41"/>
  </r>
  <r>
    <s v="E"/>
    <s v="R"/>
    <s v="MID"/>
    <d v="2018-04-01T00:00:00"/>
    <x v="5"/>
    <d v="2018-01-01T00:00:00"/>
    <n v="4725.63"/>
    <n v="448.87"/>
  </r>
  <r>
    <s v="E"/>
    <s v="R"/>
    <s v="MID"/>
    <d v="2018-04-01T00:00:00"/>
    <x v="0"/>
    <d v="2018-01-01T00:00:00"/>
    <n v="109508.06"/>
    <n v="4161.1099999999997"/>
  </r>
  <r>
    <s v="E"/>
    <s v="C"/>
    <s v="ON"/>
    <d v="2018-04-01T00:00:00"/>
    <x v="1"/>
    <d v="2018-01-01T00:00:00"/>
    <n v="14792.42"/>
    <n v="-784.02"/>
  </r>
  <r>
    <s v="E"/>
    <s v="C"/>
    <s v="ON"/>
    <d v="2018-04-01T00:00:00"/>
    <x v="2"/>
    <d v="2018-01-01T00:00:00"/>
    <n v="14154.07"/>
    <n v="1868.33"/>
  </r>
  <r>
    <s v="E"/>
    <s v="R"/>
    <s v="ON"/>
    <d v="2018-04-01T00:00:00"/>
    <x v="1"/>
    <d v="2018-01-01T00:00:00"/>
    <n v="133080.57"/>
    <n v="-7053.21"/>
  </r>
  <r>
    <s v="E"/>
    <s v="R"/>
    <s v="ON"/>
    <d v="2018-04-01T00:00:00"/>
    <x v="2"/>
    <d v="2018-01-01T00:00:00"/>
    <n v="127337.66"/>
    <n v="16808.45"/>
  </r>
  <r>
    <s v="E"/>
    <s v="R"/>
    <s v="ON"/>
    <d v="2018-04-01T00:00:00"/>
    <x v="3"/>
    <d v="2018-01-01T00:00:00"/>
    <n v="5742.91"/>
    <n v="758.04"/>
  </r>
  <r>
    <s v="E"/>
    <s v="R"/>
    <s v="ON"/>
    <d v="2018-04-01T00:00:00"/>
    <x v="0"/>
    <d v="2018-01-01T00:00:00"/>
    <n v="133080.57"/>
    <n v="7053.21"/>
  </r>
  <r>
    <s v="E"/>
    <s v="R"/>
    <s v="OFF"/>
    <d v="2018-04-01T00:00:00"/>
    <x v="1"/>
    <d v="2018-01-01T00:00:00"/>
    <n v="470904.44"/>
    <n v="-12243.46"/>
  </r>
  <r>
    <s v="E"/>
    <s v="R"/>
    <s v="OFF"/>
    <d v="2018-04-01T00:00:00"/>
    <x v="6"/>
    <d v="2018-01-01T00:00:00"/>
    <n v="450583.19"/>
    <n v="29288.02"/>
  </r>
  <r>
    <s v="E"/>
    <s v="R"/>
    <s v="OFF"/>
    <d v="2018-04-01T00:00:00"/>
    <x v="7"/>
    <d v="2018-01-01T00:00:00"/>
    <n v="20321.25"/>
    <n v="1320.97"/>
  </r>
  <r>
    <s v="E"/>
    <s v="R"/>
    <s v="OFF"/>
    <d v="2018-04-01T00:00:00"/>
    <x v="0"/>
    <d v="2018-01-01T00:00:00"/>
    <n v="470904.44"/>
    <n v="12243.46"/>
  </r>
  <r>
    <s v="E"/>
    <s v="R"/>
    <s v="MID"/>
    <d v="2018-04-01T00:00:00"/>
    <x v="1"/>
    <d v="2018-01-01T00:00:00"/>
    <n v="122605.94"/>
    <n v="-4659.24"/>
  </r>
  <r>
    <s v="E"/>
    <s v="R"/>
    <s v="MID"/>
    <d v="2018-04-01T00:00:00"/>
    <x v="4"/>
    <d v="2018-01-01T00:00:00"/>
    <n v="117315.06"/>
    <n v="11144.99"/>
  </r>
  <r>
    <s v="E"/>
    <s v="R"/>
    <s v="MID"/>
    <d v="2018-04-01T00:00:00"/>
    <x v="5"/>
    <d v="2018-01-01T00:00:00"/>
    <n v="5290.88"/>
    <n v="502.47"/>
  </r>
  <r>
    <s v="E"/>
    <s v="R"/>
    <s v="MID"/>
    <d v="2018-04-01T00:00:00"/>
    <x v="0"/>
    <d v="2018-01-01T00:00:00"/>
    <n v="122605.94"/>
    <n v="4659.24"/>
  </r>
  <r>
    <s v="E"/>
    <s v="R"/>
    <s v="ON"/>
    <d v="2018-04-01T00:00:00"/>
    <x v="1"/>
    <d v="2018-01-01T00:00:00"/>
    <n v="120938.27"/>
    <n v="-6409.68"/>
  </r>
  <r>
    <s v="E"/>
    <s v="R"/>
    <s v="ON"/>
    <d v="2018-04-01T00:00:00"/>
    <x v="2"/>
    <d v="2018-01-01T00:00:00"/>
    <n v="115719.25"/>
    <n v="15275.01"/>
  </r>
  <r>
    <s v="E"/>
    <s v="R"/>
    <s v="ON"/>
    <d v="2018-04-01T00:00:00"/>
    <x v="3"/>
    <d v="2018-01-01T00:00:00"/>
    <n v="5219.0200000000004"/>
    <n v="688.95"/>
  </r>
  <r>
    <s v="E"/>
    <s v="R"/>
    <s v="ON"/>
    <d v="2018-04-01T00:00:00"/>
    <x v="0"/>
    <d v="2018-01-01T00:00:00"/>
    <n v="120938.27"/>
    <n v="6409.68"/>
  </r>
  <r>
    <s v="E"/>
    <s v="R"/>
    <s v="OFF"/>
    <d v="2018-04-01T00:00:00"/>
    <x v="1"/>
    <d v="2018-01-01T00:00:00"/>
    <n v="406128.92"/>
    <n v="-10559.28"/>
  </r>
  <r>
    <s v="E"/>
    <s v="R"/>
    <s v="OFF"/>
    <d v="2018-04-01T00:00:00"/>
    <x v="6"/>
    <d v="2018-01-01T00:00:00"/>
    <n v="388602.86"/>
    <n v="25259.21"/>
  </r>
  <r>
    <s v="E"/>
    <s v="R"/>
    <s v="OFF"/>
    <d v="2018-04-01T00:00:00"/>
    <x v="7"/>
    <d v="2018-01-01T00:00:00"/>
    <n v="17526.060000000001"/>
    <n v="1139.2"/>
  </r>
  <r>
    <s v="E"/>
    <s v="R"/>
    <s v="OFF"/>
    <d v="2018-04-01T00:00:00"/>
    <x v="0"/>
    <d v="2018-01-01T00:00:00"/>
    <n v="406128.92"/>
    <n v="10559.28"/>
  </r>
  <r>
    <s v="E"/>
    <s v="R"/>
    <s v="MID"/>
    <d v="2018-04-01T00:00:00"/>
    <x v="1"/>
    <d v="2018-01-01T00:00:00"/>
    <n v="111090.74"/>
    <n v="-4221.38"/>
  </r>
  <r>
    <s v="E"/>
    <s v="R"/>
    <s v="MID"/>
    <d v="2018-04-01T00:00:00"/>
    <x v="4"/>
    <d v="2018-01-01T00:00:00"/>
    <n v="106296.72"/>
    <n v="10098.18"/>
  </r>
  <r>
    <s v="E"/>
    <s v="R"/>
    <s v="MID"/>
    <d v="2018-04-01T00:00:00"/>
    <x v="5"/>
    <d v="2018-01-01T00:00:00"/>
    <n v="4794.0200000000004"/>
    <n v="455.32"/>
  </r>
  <r>
    <s v="E"/>
    <s v="R"/>
    <s v="MID"/>
    <d v="2018-04-01T00:00:00"/>
    <x v="0"/>
    <d v="2018-01-01T00:00:00"/>
    <n v="111090.74"/>
    <n v="4221.38"/>
  </r>
  <r>
    <s v="E"/>
    <s v="C"/>
    <s v="ON"/>
    <d v="2019-02-01T00:00:00"/>
    <x v="1"/>
    <d v="2018-11-01T00:00:00"/>
    <n v="16890.98"/>
    <n v="-1199.29"/>
  </r>
  <r>
    <s v="E"/>
    <s v="C"/>
    <s v="ON"/>
    <d v="2019-02-01T00:00:00"/>
    <x v="0"/>
    <d v="2018-11-01T00:00:00"/>
    <n v="16890.98"/>
    <n v="1199.29"/>
  </r>
  <r>
    <s v="E"/>
    <s v="C"/>
    <s v="ON"/>
    <d v="2019-02-01T00:00:00"/>
    <x v="2"/>
    <d v="2018-11-01T00:00:00"/>
    <n v="16262.42"/>
    <n v="2146.65"/>
  </r>
  <r>
    <s v="E"/>
    <s v="C"/>
    <s v="ON"/>
    <d v="2019-02-01T00:00:00"/>
    <x v="3"/>
    <d v="2018-11-01T00:00:00"/>
    <n v="628.55999999999995"/>
    <n v="83.03"/>
  </r>
  <r>
    <s v="E"/>
    <s v="R"/>
    <s v="ON"/>
    <d v="2019-01-01T00:00:00"/>
    <x v="1"/>
    <d v="2018-05-01T00:00:00"/>
    <n v="39.65"/>
    <n v="-2.82"/>
  </r>
  <r>
    <s v="E"/>
    <s v="R"/>
    <s v="ON"/>
    <d v="2019-01-01T00:00:00"/>
    <x v="8"/>
    <d v="2018-05-01T00:00:00"/>
    <n v="38"/>
    <n v="5.0199999999999996"/>
  </r>
  <r>
    <s v="E"/>
    <s v="R"/>
    <s v="ON"/>
    <d v="2019-01-01T00:00:00"/>
    <x v="9"/>
    <d v="2018-05-01T00:00:00"/>
    <n v="1.65"/>
    <n v="0.22"/>
  </r>
  <r>
    <s v="E"/>
    <s v="R"/>
    <s v="ON"/>
    <d v="2019-01-01T00:00:00"/>
    <x v="0"/>
    <d v="2018-05-01T00:00:00"/>
    <n v="39.65"/>
    <n v="2.82"/>
  </r>
  <r>
    <s v="E"/>
    <s v="R"/>
    <s v="OFF"/>
    <d v="2019-01-01T00:00:00"/>
    <x v="10"/>
    <d v="2018-05-01T00:00:00"/>
    <n v="205"/>
    <n v="13.33"/>
  </r>
  <r>
    <s v="E"/>
    <s v="R"/>
    <s v="OFF"/>
    <d v="2019-01-01T00:00:00"/>
    <x v="11"/>
    <d v="2018-05-01T00:00:00"/>
    <n v="8.8800000000000008"/>
    <n v="0.57999999999999996"/>
  </r>
  <r>
    <s v="E"/>
    <s v="R"/>
    <s v="OFF"/>
    <d v="2019-01-01T00:00:00"/>
    <x v="0"/>
    <d v="2018-05-01T00:00:00"/>
    <n v="213.88"/>
    <n v="7.49"/>
  </r>
  <r>
    <s v="E"/>
    <s v="R"/>
    <s v="OFF"/>
    <d v="2019-01-01T00:00:00"/>
    <x v="1"/>
    <d v="2018-05-01T00:00:00"/>
    <n v="213.88"/>
    <n v="-7.49"/>
  </r>
  <r>
    <s v="E"/>
    <s v="R"/>
    <s v="MID"/>
    <d v="2019-01-01T00:00:00"/>
    <x v="1"/>
    <d v="2018-05-01T00:00:00"/>
    <n v="40.69"/>
    <n v="-2.12"/>
  </r>
  <r>
    <s v="E"/>
    <s v="R"/>
    <s v="MID"/>
    <d v="2019-01-01T00:00:00"/>
    <x v="0"/>
    <d v="2018-05-01T00:00:00"/>
    <n v="40.69"/>
    <n v="2.12"/>
  </r>
  <r>
    <s v="E"/>
    <s v="R"/>
    <s v="MID"/>
    <d v="2019-01-01T00:00:00"/>
    <x v="12"/>
    <d v="2018-05-01T00:00:00"/>
    <n v="39"/>
    <n v="3.67"/>
  </r>
  <r>
    <s v="E"/>
    <s v="R"/>
    <s v="MID"/>
    <d v="2019-01-01T00:00:00"/>
    <x v="13"/>
    <d v="2018-05-01T00:00:00"/>
    <n v="1.69"/>
    <n v="0.16"/>
  </r>
  <r>
    <s v="E"/>
    <s v="C"/>
    <s v="ON"/>
    <d v="2019-03-01T00:00:00"/>
    <x v="1"/>
    <d v="2018-11-01T00:00:00"/>
    <n v="0"/>
    <n v="0"/>
  </r>
  <r>
    <s v="E"/>
    <s v="C"/>
    <s v="ON"/>
    <d v="2019-03-01T00:00:00"/>
    <x v="2"/>
    <d v="2018-11-01T00:00:00"/>
    <n v="0"/>
    <n v="0"/>
  </r>
  <r>
    <s v="E"/>
    <s v="C"/>
    <s v="ON"/>
    <d v="2019-03-01T00:00:00"/>
    <x v="3"/>
    <d v="2018-11-01T00:00:00"/>
    <n v="0"/>
    <n v="0"/>
  </r>
  <r>
    <s v="E"/>
    <s v="C"/>
    <s v="ON"/>
    <d v="2019-03-01T00:00:00"/>
    <x v="0"/>
    <d v="2018-11-01T00:00:00"/>
    <n v="0"/>
    <n v="0"/>
  </r>
  <r>
    <s v="E"/>
    <s v="C"/>
    <s v="OFF"/>
    <d v="2019-03-01T00:00:00"/>
    <x v="1"/>
    <d v="2018-11-01T00:00:00"/>
    <n v="0"/>
    <n v="0"/>
  </r>
  <r>
    <s v="E"/>
    <s v="C"/>
    <s v="OFF"/>
    <d v="2019-03-01T00:00:00"/>
    <x v="6"/>
    <d v="2018-11-01T00:00:00"/>
    <n v="0"/>
    <n v="0"/>
  </r>
  <r>
    <s v="E"/>
    <s v="C"/>
    <s v="OFF"/>
    <d v="2019-03-01T00:00:00"/>
    <x v="7"/>
    <d v="2018-11-01T00:00:00"/>
    <n v="0"/>
    <n v="0"/>
  </r>
  <r>
    <s v="E"/>
    <s v="C"/>
    <s v="OFF"/>
    <d v="2019-03-01T00:00:00"/>
    <x v="0"/>
    <d v="2018-11-01T00:00:00"/>
    <n v="0"/>
    <n v="0"/>
  </r>
  <r>
    <s v="E"/>
    <s v="C"/>
    <s v="MID"/>
    <d v="2019-03-01T00:00:00"/>
    <x v="1"/>
    <d v="2018-11-01T00:00:00"/>
    <n v="0"/>
    <n v="0"/>
  </r>
  <r>
    <s v="E"/>
    <s v="C"/>
    <s v="MID"/>
    <d v="2019-03-01T00:00:00"/>
    <x v="4"/>
    <d v="2018-11-01T00:00:00"/>
    <n v="0"/>
    <n v="0"/>
  </r>
  <r>
    <s v="E"/>
    <s v="C"/>
    <s v="MID"/>
    <d v="2019-03-01T00:00:00"/>
    <x v="5"/>
    <d v="2018-11-01T00:00:00"/>
    <n v="0"/>
    <n v="0"/>
  </r>
  <r>
    <s v="E"/>
    <s v="C"/>
    <s v="MID"/>
    <d v="2019-03-01T00:00:00"/>
    <x v="0"/>
    <d v="2018-11-01T00:00:00"/>
    <n v="0"/>
    <n v="0"/>
  </r>
  <r>
    <s v="E"/>
    <s v="C"/>
    <s v="ON"/>
    <d v="2018-04-01T00:00:00"/>
    <x v="0"/>
    <d v="2018-01-01T00:00:00"/>
    <n v="154.97"/>
    <n v="8.2200000000000006"/>
  </r>
  <r>
    <s v="E"/>
    <s v="C"/>
    <s v="ON"/>
    <d v="2018-04-01T00:00:00"/>
    <x v="1"/>
    <d v="2018-01-01T00:00:00"/>
    <n v="154.97"/>
    <n v="-8.2200000000000006"/>
  </r>
  <r>
    <s v="E"/>
    <s v="R"/>
    <s v="ON"/>
    <d v="2018-06-01T00:00:00"/>
    <x v="1"/>
    <d v="2018-05-01T00:00:00"/>
    <n v="29765.54"/>
    <n v="-2113.3000000000002"/>
  </r>
  <r>
    <s v="E"/>
    <s v="R"/>
    <s v="ON"/>
    <d v="2018-06-01T00:00:00"/>
    <x v="0"/>
    <d v="2018-05-01T00:00:00"/>
    <n v="45486.68"/>
    <n v="3229.72"/>
  </r>
  <r>
    <s v="E"/>
    <s v="R"/>
    <s v="ON"/>
    <d v="2018-06-01T00:00:00"/>
    <x v="1"/>
    <d v="2018-05-01T00:00:00"/>
    <n v="45486.68"/>
    <n v="-3229.72"/>
  </r>
  <r>
    <s v="E"/>
    <s v="R"/>
    <s v="ON"/>
    <d v="2018-06-01T00:00:00"/>
    <x v="8"/>
    <d v="2018-05-01T00:00:00"/>
    <n v="43523.61"/>
    <n v="5745.3"/>
  </r>
  <r>
    <s v="E"/>
    <s v="R"/>
    <s v="ON"/>
    <d v="2018-06-01T00:00:00"/>
    <x v="9"/>
    <d v="2018-05-01T00:00:00"/>
    <n v="1963.07"/>
    <n v="259.24"/>
  </r>
  <r>
    <s v="E"/>
    <s v="R"/>
    <s v="ON"/>
    <d v="2018-06-01T00:00:00"/>
    <x v="0"/>
    <d v="2018-01-01T00:00:00"/>
    <n v="75823.100000000006"/>
    <n v="4018.57"/>
  </r>
  <r>
    <s v="E"/>
    <s v="R"/>
    <s v="ON"/>
    <d v="2018-06-01T00:00:00"/>
    <x v="2"/>
    <d v="2018-01-01T00:00:00"/>
    <n v="72551.13"/>
    <n v="9576.7800000000007"/>
  </r>
  <r>
    <s v="E"/>
    <s v="R"/>
    <s v="ON"/>
    <d v="2018-06-01T00:00:00"/>
    <x v="3"/>
    <d v="2018-01-01T00:00:00"/>
    <n v="3271.97"/>
    <n v="431.78"/>
  </r>
  <r>
    <s v="E"/>
    <s v="R"/>
    <s v="ON"/>
    <d v="2018-06-01T00:00:00"/>
    <x v="1"/>
    <d v="2018-01-01T00:00:00"/>
    <n v="75823.100000000006"/>
    <n v="-4018.57"/>
  </r>
  <r>
    <s v="E"/>
    <s v="R"/>
    <s v="OFF"/>
    <d v="2018-06-01T00:00:00"/>
    <x v="10"/>
    <d v="2018-05-01T00:00:00"/>
    <n v="174934.23"/>
    <n v="11370.84"/>
  </r>
  <r>
    <s v="E"/>
    <s v="R"/>
    <s v="OFF"/>
    <d v="2018-06-01T00:00:00"/>
    <x v="11"/>
    <d v="2018-05-01T00:00:00"/>
    <n v="7889.62"/>
    <n v="512.65"/>
  </r>
  <r>
    <s v="E"/>
    <s v="R"/>
    <s v="OFF"/>
    <d v="2018-06-01T00:00:00"/>
    <x v="0"/>
    <d v="2018-05-01T00:00:00"/>
    <n v="182823.85"/>
    <n v="6398.63"/>
  </r>
  <r>
    <s v="E"/>
    <s v="R"/>
    <s v="OFF"/>
    <d v="2018-06-01T00:00:00"/>
    <x v="1"/>
    <d v="2018-05-01T00:00:00"/>
    <n v="182823.85"/>
    <n v="-6398.63"/>
  </r>
  <r>
    <s v="E"/>
    <s v="R"/>
    <s v="OFF"/>
    <d v="2018-06-01T00:00:00"/>
    <x v="6"/>
    <d v="2018-01-01T00:00:00"/>
    <n v="283522.3"/>
    <n v="18429.080000000002"/>
  </r>
  <r>
    <s v="E"/>
    <s v="R"/>
    <s v="OFF"/>
    <d v="2018-06-01T00:00:00"/>
    <x v="7"/>
    <d v="2018-01-01T00:00:00"/>
    <n v="12786.98"/>
    <n v="831.1"/>
  </r>
  <r>
    <s v="E"/>
    <s v="R"/>
    <s v="OFF"/>
    <d v="2018-06-01T00:00:00"/>
    <x v="1"/>
    <d v="2018-01-01T00:00:00"/>
    <n v="296309.28000000003"/>
    <n v="-7703.88"/>
  </r>
  <r>
    <s v="E"/>
    <s v="R"/>
    <s v="ON"/>
    <d v="2018-06-01T00:00:00"/>
    <x v="2"/>
    <d v="2018-01-01T00:00:00"/>
    <n v="46473.84"/>
    <n v="6134.65"/>
  </r>
  <r>
    <s v="E"/>
    <s v="R"/>
    <s v="ON"/>
    <d v="2018-06-01T00:00:00"/>
    <x v="3"/>
    <d v="2018-01-01T00:00:00"/>
    <n v="2095.96"/>
    <n v="276.61"/>
  </r>
  <r>
    <s v="E"/>
    <s v="R"/>
    <s v="OFF"/>
    <d v="2018-06-01T00:00:00"/>
    <x v="0"/>
    <d v="2018-01-01T00:00:00"/>
    <n v="296309.28000000003"/>
    <n v="7703.88"/>
  </r>
  <r>
    <s v="E"/>
    <s v="R"/>
    <s v="MID"/>
    <d v="2018-06-01T00:00:00"/>
    <x v="0"/>
    <d v="2018-05-01T00:00:00"/>
    <n v="52331.57"/>
    <n v="2721.56"/>
  </r>
  <r>
    <s v="E"/>
    <s v="R"/>
    <s v="MID"/>
    <d v="2018-06-01T00:00:00"/>
    <x v="1"/>
    <d v="2018-05-01T00:00:00"/>
    <n v="52331.57"/>
    <n v="-2721.56"/>
  </r>
  <r>
    <s v="E"/>
    <s v="R"/>
    <s v="MID"/>
    <d v="2018-06-01T00:00:00"/>
    <x v="12"/>
    <d v="2018-05-01T00:00:00"/>
    <n v="50073.3"/>
    <n v="4706.97"/>
  </r>
  <r>
    <s v="E"/>
    <s v="C"/>
    <s v="ON"/>
    <d v="2018-06-01T00:00:00"/>
    <x v="1"/>
    <d v="2018-05-01T00:00:00"/>
    <n v="12113.23"/>
    <n v="-860.04"/>
  </r>
  <r>
    <s v="E"/>
    <s v="C"/>
    <s v="ON"/>
    <d v="2018-06-01T00:00:00"/>
    <x v="8"/>
    <d v="2018-05-01T00:00:00"/>
    <n v="11590.52"/>
    <n v="1529.95"/>
  </r>
  <r>
    <s v="E"/>
    <s v="C"/>
    <s v="ON"/>
    <d v="2018-06-01T00:00:00"/>
    <x v="9"/>
    <d v="2018-05-01T00:00:00"/>
    <n v="522.71"/>
    <n v="69.02"/>
  </r>
  <r>
    <s v="E"/>
    <s v="C"/>
    <s v="ON"/>
    <d v="2018-06-01T00:00:00"/>
    <x v="0"/>
    <d v="2018-05-01T00:00:00"/>
    <n v="12113.23"/>
    <n v="860.04"/>
  </r>
  <r>
    <s v="E"/>
    <s v="C"/>
    <s v="OFF"/>
    <d v="2018-06-01T00:00:00"/>
    <x v="1"/>
    <d v="2018-05-01T00:00:00"/>
    <n v="20750.82"/>
    <n v="-726.26"/>
  </r>
  <r>
    <s v="E"/>
    <s v="C"/>
    <s v="OFF"/>
    <d v="2018-06-01T00:00:00"/>
    <x v="10"/>
    <d v="2018-05-01T00:00:00"/>
    <n v="19855.34"/>
    <n v="1290.58"/>
  </r>
  <r>
    <s v="E"/>
    <s v="C"/>
    <s v="OFF"/>
    <d v="2018-06-01T00:00:00"/>
    <x v="11"/>
    <d v="2018-05-01T00:00:00"/>
    <n v="895.48"/>
    <n v="58.22"/>
  </r>
  <r>
    <s v="E"/>
    <s v="C"/>
    <s v="OFF"/>
    <d v="2018-06-01T00:00:00"/>
    <x v="0"/>
    <d v="2018-05-01T00:00:00"/>
    <n v="20750.82"/>
    <n v="726.26"/>
  </r>
  <r>
    <s v="E"/>
    <s v="C"/>
    <s v="MID"/>
    <d v="2018-06-01T00:00:00"/>
    <x v="1"/>
    <d v="2018-05-01T00:00:00"/>
    <n v="9760.41"/>
    <n v="-507.55"/>
  </r>
  <r>
    <s v="E"/>
    <s v="C"/>
    <s v="MID"/>
    <d v="2018-06-01T00:00:00"/>
    <x v="12"/>
    <d v="2018-05-01T00:00:00"/>
    <n v="9339.18"/>
    <n v="877.85"/>
  </r>
  <r>
    <s v="E"/>
    <s v="C"/>
    <s v="MID"/>
    <d v="2018-06-01T00:00:00"/>
    <x v="13"/>
    <d v="2018-05-01T00:00:00"/>
    <n v="421.23"/>
    <n v="39.61"/>
  </r>
  <r>
    <s v="E"/>
    <s v="C"/>
    <s v="MID"/>
    <d v="2018-06-01T00:00:00"/>
    <x v="0"/>
    <d v="2018-05-01T00:00:00"/>
    <n v="9760.41"/>
    <n v="507.55"/>
  </r>
  <r>
    <s v="E"/>
    <s v="R"/>
    <s v="ON"/>
    <d v="2018-06-01T00:00:00"/>
    <x v="1"/>
    <d v="2018-05-01T00:00:00"/>
    <n v="44590.76"/>
    <n v="-3166.05"/>
  </r>
  <r>
    <s v="E"/>
    <s v="R"/>
    <s v="ON"/>
    <d v="2018-06-01T00:00:00"/>
    <x v="8"/>
    <d v="2018-05-01T00:00:00"/>
    <n v="42666.42"/>
    <n v="5632.03"/>
  </r>
  <r>
    <s v="E"/>
    <s v="R"/>
    <s v="ON"/>
    <d v="2018-06-01T00:00:00"/>
    <x v="9"/>
    <d v="2018-05-01T00:00:00"/>
    <n v="1924.34"/>
    <n v="254.11"/>
  </r>
  <r>
    <s v="E"/>
    <s v="R"/>
    <s v="ON"/>
    <d v="2018-06-01T00:00:00"/>
    <x v="0"/>
    <d v="2018-05-01T00:00:00"/>
    <n v="44590.76"/>
    <n v="3166.05"/>
  </r>
  <r>
    <s v="E"/>
    <s v="R"/>
    <s v="OFF"/>
    <d v="2018-06-01T00:00:00"/>
    <x v="1"/>
    <d v="2018-05-01T00:00:00"/>
    <n v="153802.07999999999"/>
    <n v="-5383.04"/>
  </r>
  <r>
    <s v="E"/>
    <s v="R"/>
    <s v="OFF"/>
    <d v="2018-06-01T00:00:00"/>
    <x v="10"/>
    <d v="2018-05-01T00:00:00"/>
    <n v="147164.92000000001"/>
    <n v="9565.65"/>
  </r>
  <r>
    <s v="E"/>
    <s v="R"/>
    <s v="OFF"/>
    <d v="2018-06-01T00:00:00"/>
    <x v="11"/>
    <d v="2018-05-01T00:00:00"/>
    <n v="6637.16"/>
    <n v="431.42"/>
  </r>
  <r>
    <s v="E"/>
    <s v="R"/>
    <s v="OFF"/>
    <d v="2018-06-01T00:00:00"/>
    <x v="0"/>
    <d v="2018-05-01T00:00:00"/>
    <n v="153802.07999999999"/>
    <n v="5383.04"/>
  </r>
  <r>
    <s v="E"/>
    <s v="R"/>
    <s v="MID"/>
    <d v="2018-06-01T00:00:00"/>
    <x v="1"/>
    <d v="2018-05-01T00:00:00"/>
    <n v="45249.79"/>
    <n v="-2352.96"/>
  </r>
  <r>
    <s v="E"/>
    <s v="R"/>
    <s v="MID"/>
    <d v="2018-06-01T00:00:00"/>
    <x v="12"/>
    <d v="2018-05-01T00:00:00"/>
    <n v="43297.02"/>
    <n v="4069.94"/>
  </r>
  <r>
    <s v="E"/>
    <s v="R"/>
    <s v="MID"/>
    <d v="2018-06-01T00:00:00"/>
    <x v="13"/>
    <d v="2018-05-01T00:00:00"/>
    <n v="1952.77"/>
    <n v="183.51"/>
  </r>
  <r>
    <s v="E"/>
    <s v="R"/>
    <s v="MID"/>
    <d v="2018-06-01T00:00:00"/>
    <x v="0"/>
    <d v="2018-05-01T00:00:00"/>
    <n v="45249.79"/>
    <n v="2352.96"/>
  </r>
  <r>
    <s v="E"/>
    <s v="C"/>
    <s v="ON"/>
    <d v="2018-06-01T00:00:00"/>
    <x v="1"/>
    <d v="2018-05-01T00:00:00"/>
    <n v="4958.4799999999996"/>
    <n v="-352.05"/>
  </r>
  <r>
    <s v="E"/>
    <s v="C"/>
    <s v="ON"/>
    <d v="2018-06-01T00:00:00"/>
    <x v="8"/>
    <d v="2018-05-01T00:00:00"/>
    <n v="4744.49"/>
    <n v="626.26"/>
  </r>
  <r>
    <s v="E"/>
    <s v="C"/>
    <s v="ON"/>
    <d v="2018-06-01T00:00:00"/>
    <x v="9"/>
    <d v="2018-05-01T00:00:00"/>
    <n v="213.99"/>
    <n v="28.25"/>
  </r>
  <r>
    <s v="E"/>
    <s v="C"/>
    <s v="ON"/>
    <d v="2018-06-01T00:00:00"/>
    <x v="0"/>
    <d v="2018-05-01T00:00:00"/>
    <n v="4958.4799999999996"/>
    <n v="352.05"/>
  </r>
  <r>
    <s v="E"/>
    <s v="C"/>
    <s v="OFF"/>
    <d v="2018-06-01T00:00:00"/>
    <x v="1"/>
    <d v="2018-05-01T00:00:00"/>
    <n v="17198.72"/>
    <n v="-601.97"/>
  </r>
  <r>
    <s v="E"/>
    <s v="C"/>
    <s v="OFF"/>
    <d v="2018-06-01T00:00:00"/>
    <x v="10"/>
    <d v="2018-05-01T00:00:00"/>
    <n v="16456.560000000001"/>
    <n v="1069.69"/>
  </r>
  <r>
    <s v="E"/>
    <s v="C"/>
    <s v="OFF"/>
    <d v="2018-06-01T00:00:00"/>
    <x v="11"/>
    <d v="2018-05-01T00:00:00"/>
    <n v="742.16"/>
    <n v="48.24"/>
  </r>
  <r>
    <s v="E"/>
    <s v="C"/>
    <s v="OFF"/>
    <d v="2018-06-01T00:00:00"/>
    <x v="0"/>
    <d v="2018-05-01T00:00:00"/>
    <n v="17198.72"/>
    <n v="601.97"/>
  </r>
  <r>
    <s v="E"/>
    <s v="C"/>
    <s v="MID"/>
    <d v="2018-06-01T00:00:00"/>
    <x v="1"/>
    <d v="2018-05-01T00:00:00"/>
    <n v="4743.01"/>
    <n v="-246.63"/>
  </r>
  <r>
    <s v="E"/>
    <s v="C"/>
    <s v="MID"/>
    <d v="2018-06-01T00:00:00"/>
    <x v="12"/>
    <d v="2018-05-01T00:00:00"/>
    <n v="4538.32"/>
    <n v="426.61"/>
  </r>
  <r>
    <s v="E"/>
    <s v="C"/>
    <s v="MID"/>
    <d v="2018-06-01T00:00:00"/>
    <x v="13"/>
    <d v="2018-05-01T00:00:00"/>
    <n v="204.69"/>
    <n v="19.23"/>
  </r>
  <r>
    <s v="E"/>
    <s v="C"/>
    <s v="MID"/>
    <d v="2018-06-01T00:00:00"/>
    <x v="0"/>
    <d v="2018-05-01T00:00:00"/>
    <n v="4743.01"/>
    <n v="246.63"/>
  </r>
  <r>
    <s v="E"/>
    <s v="R"/>
    <s v="ON"/>
    <d v="2018-06-01T00:00:00"/>
    <x v="1"/>
    <d v="2018-05-01T00:00:00"/>
    <n v="48994.89"/>
    <n v="-3478.45"/>
  </r>
  <r>
    <s v="E"/>
    <s v="R"/>
    <s v="ON"/>
    <d v="2018-06-01T00:00:00"/>
    <x v="8"/>
    <d v="2018-05-01T00:00:00"/>
    <n v="46880.61"/>
    <n v="6188.24"/>
  </r>
  <r>
    <s v="E"/>
    <s v="R"/>
    <s v="ON"/>
    <d v="2018-06-01T00:00:00"/>
    <x v="9"/>
    <d v="2018-05-01T00:00:00"/>
    <n v="2114.2800000000002"/>
    <n v="279.16000000000003"/>
  </r>
  <r>
    <s v="E"/>
    <s v="R"/>
    <s v="ON"/>
    <d v="2018-06-01T00:00:00"/>
    <x v="0"/>
    <d v="2018-05-01T00:00:00"/>
    <n v="48994.89"/>
    <n v="3478.45"/>
  </r>
  <r>
    <s v="E"/>
    <s v="R"/>
    <s v="OFF"/>
    <d v="2018-06-01T00:00:00"/>
    <x v="1"/>
    <d v="2018-05-01T00:00:00"/>
    <n v="164713.89000000001"/>
    <n v="-5764.9"/>
  </r>
  <r>
    <s v="E"/>
    <s v="R"/>
    <s v="OFF"/>
    <d v="2018-06-01T00:00:00"/>
    <x v="10"/>
    <d v="2018-05-01T00:00:00"/>
    <n v="157605.85"/>
    <n v="10244.379999999999"/>
  </r>
  <r>
    <s v="E"/>
    <s v="R"/>
    <s v="OFF"/>
    <d v="2018-06-01T00:00:00"/>
    <x v="11"/>
    <d v="2018-05-01T00:00:00"/>
    <n v="7108.04"/>
    <n v="462.01"/>
  </r>
  <r>
    <s v="E"/>
    <s v="R"/>
    <s v="OFF"/>
    <d v="2018-06-01T00:00:00"/>
    <x v="0"/>
    <d v="2018-05-01T00:00:00"/>
    <n v="164713.89000000001"/>
    <n v="5764.9"/>
  </r>
  <r>
    <s v="E"/>
    <s v="R"/>
    <s v="MID"/>
    <d v="2018-06-01T00:00:00"/>
    <x v="1"/>
    <d v="2018-05-01T00:00:00"/>
    <n v="49435.74"/>
    <n v="-2570.77"/>
  </r>
  <r>
    <s v="E"/>
    <s v="R"/>
    <s v="MID"/>
    <d v="2018-06-01T00:00:00"/>
    <x v="12"/>
    <d v="2018-05-01T00:00:00"/>
    <n v="47302.46"/>
    <n v="4446.46"/>
  </r>
  <r>
    <s v="E"/>
    <s v="R"/>
    <s v="MID"/>
    <d v="2018-06-01T00:00:00"/>
    <x v="13"/>
    <d v="2018-05-01T00:00:00"/>
    <n v="2133.2800000000002"/>
    <n v="200.47"/>
  </r>
  <r>
    <s v="E"/>
    <s v="R"/>
    <s v="MID"/>
    <d v="2018-06-01T00:00:00"/>
    <x v="0"/>
    <d v="2018-05-01T00:00:00"/>
    <n v="49435.74"/>
    <n v="2570.77"/>
  </r>
  <r>
    <s v="E"/>
    <s v="C"/>
    <s v="MID"/>
    <d v="2018-03-01T00:00:00"/>
    <x v="4"/>
    <d v="2018-01-01T00:00:00"/>
    <n v="15862.84"/>
    <n v="1506.99"/>
  </r>
  <r>
    <s v="E"/>
    <s v="C"/>
    <s v="MID"/>
    <d v="2018-03-01T00:00:00"/>
    <x v="5"/>
    <d v="2018-01-01T00:00:00"/>
    <n v="715.38"/>
    <n v="67.95"/>
  </r>
  <r>
    <s v="E"/>
    <s v="C"/>
    <s v="MID"/>
    <d v="2018-03-01T00:00:00"/>
    <x v="0"/>
    <d v="2018-01-01T00:00:00"/>
    <n v="16578.22"/>
    <n v="629.92999999999995"/>
  </r>
  <r>
    <s v="E"/>
    <s v="C"/>
    <s v="ON"/>
    <d v="2018-03-01T00:00:00"/>
    <x v="1"/>
    <d v="2018-01-01T00:00:00"/>
    <n v="13778.86"/>
    <n v="-730.3"/>
  </r>
  <r>
    <s v="E"/>
    <s v="C"/>
    <s v="ON"/>
    <d v="2018-03-01T00:00:00"/>
    <x v="2"/>
    <d v="2018-01-01T00:00:00"/>
    <n v="13184.23"/>
    <n v="1740.32"/>
  </r>
  <r>
    <s v="E"/>
    <s v="C"/>
    <s v="ON"/>
    <d v="2018-03-01T00:00:00"/>
    <x v="3"/>
    <d v="2018-01-01T00:00:00"/>
    <n v="594.63"/>
    <n v="78.47"/>
  </r>
  <r>
    <s v="E"/>
    <s v="C"/>
    <s v="ON"/>
    <d v="2018-03-01T00:00:00"/>
    <x v="0"/>
    <d v="2018-01-01T00:00:00"/>
    <n v="13778.86"/>
    <n v="730.3"/>
  </r>
  <r>
    <s v="E"/>
    <s v="C"/>
    <s v="OFF"/>
    <d v="2018-03-01T00:00:00"/>
    <x v="1"/>
    <d v="2018-01-01T00:00:00"/>
    <n v="37647.39"/>
    <n v="-978.87"/>
  </r>
  <r>
    <s v="E"/>
    <s v="C"/>
    <s v="OFF"/>
    <d v="2018-03-01T00:00:00"/>
    <x v="6"/>
    <d v="2018-01-01T00:00:00"/>
    <n v="36022.769999999997"/>
    <n v="2341.46"/>
  </r>
  <r>
    <s v="E"/>
    <s v="C"/>
    <s v="OFF"/>
    <d v="2018-03-01T00:00:00"/>
    <x v="7"/>
    <d v="2018-01-01T00:00:00"/>
    <n v="1624.62"/>
    <n v="105.57"/>
  </r>
  <r>
    <s v="E"/>
    <s v="C"/>
    <s v="OFF"/>
    <d v="2018-03-01T00:00:00"/>
    <x v="0"/>
    <d v="2018-01-01T00:00:00"/>
    <n v="37647.39"/>
    <n v="978.87"/>
  </r>
  <r>
    <s v="E"/>
    <s v="C"/>
    <s v="MID"/>
    <d v="2018-03-01T00:00:00"/>
    <x v="1"/>
    <d v="2018-01-01T00:00:00"/>
    <n v="16578.22"/>
    <n v="-629.92999999999995"/>
  </r>
  <r>
    <s v="E"/>
    <s v="C"/>
    <s v="ON"/>
    <d v="2018-04-01T00:00:00"/>
    <x v="1"/>
    <d v="2018-01-01T00:00:00"/>
    <n v="962.13"/>
    <n v="-50.98"/>
  </r>
  <r>
    <s v="E"/>
    <s v="C"/>
    <s v="ON"/>
    <d v="2018-04-01T00:00:00"/>
    <x v="2"/>
    <d v="2018-01-01T00:00:00"/>
    <n v="920.6"/>
    <n v="121.54"/>
  </r>
  <r>
    <s v="E"/>
    <s v="C"/>
    <s v="ON"/>
    <d v="2018-04-01T00:00:00"/>
    <x v="3"/>
    <d v="2018-01-01T00:00:00"/>
    <n v="41.53"/>
    <n v="5.48"/>
  </r>
  <r>
    <s v="E"/>
    <s v="C"/>
    <s v="ON"/>
    <d v="2018-04-01T00:00:00"/>
    <x v="0"/>
    <d v="2018-01-01T00:00:00"/>
    <n v="962.13"/>
    <n v="50.98"/>
  </r>
  <r>
    <s v="E"/>
    <s v="C"/>
    <s v="OFF"/>
    <d v="2018-04-01T00:00:00"/>
    <x v="1"/>
    <d v="2018-01-01T00:00:00"/>
    <n v="5888.56"/>
    <n v="-153.13999999999999"/>
  </r>
  <r>
    <s v="E"/>
    <s v="C"/>
    <s v="OFF"/>
    <d v="2018-04-01T00:00:00"/>
    <x v="6"/>
    <d v="2018-01-01T00:00:00"/>
    <n v="5634.44"/>
    <n v="366.24"/>
  </r>
  <r>
    <s v="E"/>
    <s v="C"/>
    <s v="ON"/>
    <d v="2018-04-01T00:00:00"/>
    <x v="2"/>
    <d v="2018-01-01T00:00:00"/>
    <n v="148.28"/>
    <n v="19.579999999999998"/>
  </r>
  <r>
    <s v="E"/>
    <s v="C"/>
    <s v="ON"/>
    <d v="2018-04-01T00:00:00"/>
    <x v="3"/>
    <d v="2018-01-01T00:00:00"/>
    <n v="6.69"/>
    <n v="0.88"/>
  </r>
  <r>
    <s v="E"/>
    <s v="C"/>
    <s v="OFF"/>
    <d v="2018-04-01T00:00:00"/>
    <x v="1"/>
    <d v="2018-01-01T00:00:00"/>
    <n v="524.82000000000005"/>
    <n v="-13.63"/>
  </r>
  <r>
    <s v="E"/>
    <s v="C"/>
    <s v="OFF"/>
    <d v="2018-04-01T00:00:00"/>
    <x v="6"/>
    <d v="2018-01-01T00:00:00"/>
    <n v="502.17"/>
    <n v="32.64"/>
  </r>
  <r>
    <s v="E"/>
    <s v="C"/>
    <s v="OFF"/>
    <d v="2018-04-01T00:00:00"/>
    <x v="7"/>
    <d v="2018-01-01T00:00:00"/>
    <n v="22.65"/>
    <n v="1.47"/>
  </r>
  <r>
    <s v="E"/>
    <s v="C"/>
    <s v="OFF"/>
    <d v="2018-04-01T00:00:00"/>
    <x v="0"/>
    <d v="2018-01-01T00:00:00"/>
    <n v="524.82000000000005"/>
    <n v="13.63"/>
  </r>
  <r>
    <s v="E"/>
    <s v="C"/>
    <s v="MID"/>
    <d v="2018-04-01T00:00:00"/>
    <x v="1"/>
    <d v="2018-01-01T00:00:00"/>
    <n v="154.21"/>
    <n v="-5.85"/>
  </r>
  <r>
    <s v="E"/>
    <s v="C"/>
    <s v="MID"/>
    <d v="2018-04-01T00:00:00"/>
    <x v="4"/>
    <d v="2018-01-01T00:00:00"/>
    <n v="147.56"/>
    <n v="14.02"/>
  </r>
  <r>
    <s v="E"/>
    <s v="C"/>
    <s v="MID"/>
    <d v="2018-04-01T00:00:00"/>
    <x v="5"/>
    <d v="2018-01-01T00:00:00"/>
    <n v="6.65"/>
    <n v="0.63"/>
  </r>
  <r>
    <s v="E"/>
    <s v="C"/>
    <s v="MID"/>
    <d v="2018-04-01T00:00:00"/>
    <x v="0"/>
    <d v="2018-01-01T00:00:00"/>
    <n v="154.21"/>
    <n v="5.85"/>
  </r>
  <r>
    <s v="E"/>
    <s v="R"/>
    <s v="ON"/>
    <d v="2018-04-01T00:00:00"/>
    <x v="1"/>
    <d v="2018-01-01T00:00:00"/>
    <n v="95535.57"/>
    <n v="-5063.55"/>
  </r>
  <r>
    <s v="E"/>
    <s v="R"/>
    <s v="ON"/>
    <d v="2018-04-01T00:00:00"/>
    <x v="2"/>
    <d v="2018-01-01T00:00:00"/>
    <n v="91412.82"/>
    <n v="12066.52"/>
  </r>
  <r>
    <s v="E"/>
    <s v="R"/>
    <s v="ON"/>
    <d v="2018-04-01T00:00:00"/>
    <x v="3"/>
    <d v="2018-01-01T00:00:00"/>
    <n v="4122.75"/>
    <n v="544.22"/>
  </r>
  <r>
    <s v="E"/>
    <s v="R"/>
    <s v="ON"/>
    <d v="2018-04-01T00:00:00"/>
    <x v="0"/>
    <d v="2018-01-01T00:00:00"/>
    <n v="95535.57"/>
    <n v="5063.55"/>
  </r>
  <r>
    <s v="E"/>
    <s v="R"/>
    <s v="OFF"/>
    <d v="2018-04-01T00:00:00"/>
    <x v="1"/>
    <d v="2018-01-01T00:00:00"/>
    <n v="347161.27"/>
    <n v="-9026.11"/>
  </r>
  <r>
    <s v="E"/>
    <s v="R"/>
    <s v="OFF"/>
    <d v="2018-04-01T00:00:00"/>
    <x v="6"/>
    <d v="2018-01-01T00:00:00"/>
    <n v="332179.94"/>
    <n v="21591.89"/>
  </r>
  <r>
    <s v="E"/>
    <s v="R"/>
    <s v="OFF"/>
    <d v="2018-04-01T00:00:00"/>
    <x v="7"/>
    <d v="2018-01-01T00:00:00"/>
    <n v="14981.33"/>
    <n v="973.71"/>
  </r>
  <r>
    <s v="E"/>
    <s v="R"/>
    <s v="OFF"/>
    <d v="2018-04-01T00:00:00"/>
    <x v="0"/>
    <d v="2018-01-01T00:00:00"/>
    <n v="347161.27"/>
    <n v="9026.11"/>
  </r>
  <r>
    <s v="E"/>
    <s v="R"/>
    <s v="MID"/>
    <d v="2018-04-01T00:00:00"/>
    <x v="1"/>
    <d v="2018-01-01T00:00:00"/>
    <n v="86404.86"/>
    <n v="-3283.48"/>
  </r>
  <r>
    <s v="E"/>
    <s v="R"/>
    <s v="MID"/>
    <d v="2018-04-01T00:00:00"/>
    <x v="4"/>
    <d v="2018-01-01T00:00:00"/>
    <n v="82676.179999999993"/>
    <n v="7854.37"/>
  </r>
  <r>
    <s v="E"/>
    <s v="R"/>
    <s v="MID"/>
    <d v="2018-04-01T00:00:00"/>
    <x v="5"/>
    <d v="2018-01-01T00:00:00"/>
    <n v="3728.68"/>
    <n v="354.24"/>
  </r>
  <r>
    <s v="E"/>
    <s v="R"/>
    <s v="MID"/>
    <d v="2018-04-01T00:00:00"/>
    <x v="0"/>
    <d v="2018-01-01T00:00:00"/>
    <n v="86404.86"/>
    <n v="3283.48"/>
  </r>
  <r>
    <s v="E"/>
    <s v="R"/>
    <s v="ON"/>
    <d v="2018-04-01T00:00:00"/>
    <x v="1"/>
    <d v="2018-01-01T00:00:00"/>
    <n v="151508.89000000001"/>
    <n v="-8029.98"/>
  </r>
  <r>
    <s v="E"/>
    <s v="R"/>
    <s v="ON"/>
    <d v="2018-04-01T00:00:00"/>
    <x v="2"/>
    <d v="2018-01-01T00:00:00"/>
    <n v="144970.74"/>
    <n v="19136.22"/>
  </r>
  <r>
    <s v="E"/>
    <s v="R"/>
    <s v="ON"/>
    <d v="2018-04-01T00:00:00"/>
    <x v="3"/>
    <d v="2018-01-01T00:00:00"/>
    <n v="6538.15"/>
    <n v="863.17"/>
  </r>
  <r>
    <s v="E"/>
    <s v="R"/>
    <s v="ON"/>
    <d v="2018-04-01T00:00:00"/>
    <x v="0"/>
    <d v="2018-01-01T00:00:00"/>
    <n v="151508.89000000001"/>
    <n v="8029.98"/>
  </r>
  <r>
    <s v="E"/>
    <s v="R"/>
    <s v="OFF"/>
    <d v="2018-04-01T00:00:00"/>
    <x v="1"/>
    <d v="2018-01-01T00:00:00"/>
    <n v="555044.23"/>
    <n v="-14431.09"/>
  </r>
  <r>
    <s v="E"/>
    <s v="R"/>
    <s v="OFF"/>
    <d v="2018-04-01T00:00:00"/>
    <x v="6"/>
    <d v="2018-01-01T00:00:00"/>
    <n v="531092.04"/>
    <n v="34521.089999999997"/>
  </r>
  <r>
    <s v="E"/>
    <s v="R"/>
    <s v="OFF"/>
    <d v="2018-04-01T00:00:00"/>
    <x v="7"/>
    <d v="2018-01-01T00:00:00"/>
    <n v="23952.19"/>
    <n v="1556.94"/>
  </r>
  <r>
    <s v="E"/>
    <s v="R"/>
    <s v="OFF"/>
    <d v="2018-04-01T00:00:00"/>
    <x v="0"/>
    <d v="2018-01-01T00:00:00"/>
    <n v="555044.23"/>
    <n v="14431.09"/>
  </r>
  <r>
    <s v="E"/>
    <s v="R"/>
    <s v="MID"/>
    <d v="2018-04-01T00:00:00"/>
    <x v="1"/>
    <d v="2018-01-01T00:00:00"/>
    <n v="133745.42000000001"/>
    <n v="-5082.2700000000004"/>
  </r>
  <r>
    <s v="E"/>
    <s v="R"/>
    <s v="MID"/>
    <d v="2018-04-01T00:00:00"/>
    <x v="4"/>
    <d v="2018-01-01T00:00:00"/>
    <n v="127973.86"/>
    <n v="12157.49"/>
  </r>
  <r>
    <s v="E"/>
    <s v="R"/>
    <s v="MID"/>
    <d v="2018-04-01T00:00:00"/>
    <x v="5"/>
    <d v="2018-01-01T00:00:00"/>
    <n v="5771.56"/>
    <n v="548.35"/>
  </r>
  <r>
    <s v="E"/>
    <s v="R"/>
    <s v="MID"/>
    <d v="2018-04-01T00:00:00"/>
    <x v="0"/>
    <d v="2018-01-01T00:00:00"/>
    <n v="133745.42000000001"/>
    <n v="5082.2700000000004"/>
  </r>
  <r>
    <s v="E"/>
    <s v="C"/>
    <s v="ON"/>
    <d v="2018-03-01T00:00:00"/>
    <x v="1"/>
    <d v="2018-01-01T00:00:00"/>
    <n v="8229.09"/>
    <n v="-436.15"/>
  </r>
  <r>
    <s v="E"/>
    <s v="C"/>
    <s v="ON"/>
    <d v="2018-03-01T00:00:00"/>
    <x v="2"/>
    <d v="2018-01-01T00:00:00"/>
    <n v="7874"/>
    <n v="1039.3800000000001"/>
  </r>
  <r>
    <s v="E"/>
    <s v="C"/>
    <s v="ON"/>
    <d v="2018-03-01T00:00:00"/>
    <x v="3"/>
    <d v="2018-01-01T00:00:00"/>
    <n v="355.09"/>
    <n v="46.87"/>
  </r>
  <r>
    <s v="E"/>
    <s v="C"/>
    <s v="ON"/>
    <d v="2018-03-01T00:00:00"/>
    <x v="0"/>
    <d v="2018-01-01T00:00:00"/>
    <n v="8229.09"/>
    <n v="436.15"/>
  </r>
  <r>
    <s v="E"/>
    <s v="C"/>
    <s v="OFF"/>
    <d v="2018-03-01T00:00:00"/>
    <x v="1"/>
    <d v="2018-01-01T00:00:00"/>
    <n v="25099.47"/>
    <n v="-652.59"/>
  </r>
  <r>
    <s v="E"/>
    <s v="C"/>
    <s v="OFF"/>
    <d v="2018-03-01T00:00:00"/>
    <x v="6"/>
    <d v="2018-01-01T00:00:00"/>
    <n v="24016.33"/>
    <n v="1561.06"/>
  </r>
  <r>
    <s v="E"/>
    <s v="C"/>
    <s v="OFF"/>
    <d v="2018-03-01T00:00:00"/>
    <x v="7"/>
    <d v="2018-01-01T00:00:00"/>
    <n v="1083.1400000000001"/>
    <n v="70.400000000000006"/>
  </r>
  <r>
    <s v="E"/>
    <s v="C"/>
    <s v="OFF"/>
    <d v="2018-03-01T00:00:00"/>
    <x v="0"/>
    <d v="2018-01-01T00:00:00"/>
    <n v="25099.47"/>
    <n v="652.59"/>
  </r>
  <r>
    <s v="E"/>
    <s v="C"/>
    <s v="MID"/>
    <d v="2018-03-01T00:00:00"/>
    <x v="1"/>
    <d v="2018-01-01T00:00:00"/>
    <n v="7889.67"/>
    <n v="-299.8"/>
  </r>
  <r>
    <s v="E"/>
    <s v="C"/>
    <s v="MID"/>
    <d v="2018-03-01T00:00:00"/>
    <x v="4"/>
    <d v="2018-01-01T00:00:00"/>
    <n v="7549.19"/>
    <n v="717.18"/>
  </r>
  <r>
    <s v="E"/>
    <s v="C"/>
    <s v="MID"/>
    <d v="2018-03-01T00:00:00"/>
    <x v="5"/>
    <d v="2018-01-01T00:00:00"/>
    <n v="340.48"/>
    <n v="32.32"/>
  </r>
  <r>
    <s v="E"/>
    <s v="C"/>
    <s v="MID"/>
    <d v="2018-03-01T00:00:00"/>
    <x v="0"/>
    <d v="2018-01-01T00:00:00"/>
    <n v="7889.67"/>
    <n v="299.8"/>
  </r>
  <r>
    <s v="E"/>
    <s v="C"/>
    <s v="ON"/>
    <d v="2018-03-01T00:00:00"/>
    <x v="1"/>
    <d v="2018-01-01T00:00:00"/>
    <n v="2370.94"/>
    <n v="-125.67"/>
  </r>
  <r>
    <s v="E"/>
    <s v="C"/>
    <s v="ON"/>
    <d v="2018-03-01T00:00:00"/>
    <x v="2"/>
    <d v="2018-01-01T00:00:00"/>
    <n v="2268.63"/>
    <n v="299.45"/>
  </r>
  <r>
    <s v="E"/>
    <s v="C"/>
    <s v="ON"/>
    <d v="2018-03-01T00:00:00"/>
    <x v="3"/>
    <d v="2018-01-01T00:00:00"/>
    <n v="102.31"/>
    <n v="13.51"/>
  </r>
  <r>
    <s v="E"/>
    <s v="C"/>
    <s v="ON"/>
    <d v="2018-03-01T00:00:00"/>
    <x v="0"/>
    <d v="2018-01-01T00:00:00"/>
    <n v="2370.94"/>
    <n v="125.67"/>
  </r>
  <r>
    <s v="E"/>
    <s v="C"/>
    <s v="OFF"/>
    <d v="2018-03-01T00:00:00"/>
    <x v="1"/>
    <d v="2018-01-01T00:00:00"/>
    <n v="8594.48"/>
    <n v="-223.45"/>
  </r>
  <r>
    <s v="E"/>
    <s v="C"/>
    <s v="OFF"/>
    <d v="2018-03-01T00:00:00"/>
    <x v="6"/>
    <d v="2018-01-01T00:00:00"/>
    <n v="8223.59"/>
    <n v="534.54"/>
  </r>
  <r>
    <s v="E"/>
    <s v="C"/>
    <s v="OFF"/>
    <d v="2018-03-01T00:00:00"/>
    <x v="7"/>
    <d v="2018-01-01T00:00:00"/>
    <n v="370.89"/>
    <n v="24.11"/>
  </r>
  <r>
    <s v="E"/>
    <s v="C"/>
    <s v="OFF"/>
    <d v="2018-03-01T00:00:00"/>
    <x v="0"/>
    <d v="2018-01-01T00:00:00"/>
    <n v="8594.48"/>
    <n v="223.45"/>
  </r>
  <r>
    <s v="E"/>
    <s v="C"/>
    <s v="MID"/>
    <d v="2018-03-01T00:00:00"/>
    <x v="1"/>
    <d v="2018-01-01T00:00:00"/>
    <n v="2497.88"/>
    <n v="-94.93"/>
  </r>
  <r>
    <s v="E"/>
    <s v="C"/>
    <s v="MID"/>
    <d v="2018-03-01T00:00:00"/>
    <x v="4"/>
    <d v="2018-01-01T00:00:00"/>
    <n v="2390.08"/>
    <n v="227.04"/>
  </r>
  <r>
    <s v="E"/>
    <s v="C"/>
    <s v="MID"/>
    <d v="2018-03-01T00:00:00"/>
    <x v="5"/>
    <d v="2018-01-01T00:00:00"/>
    <n v="107.8"/>
    <n v="10.25"/>
  </r>
  <r>
    <s v="E"/>
    <s v="C"/>
    <s v="MID"/>
    <d v="2018-03-01T00:00:00"/>
    <x v="0"/>
    <d v="2018-01-01T00:00:00"/>
    <n v="2497.88"/>
    <n v="94.93"/>
  </r>
  <r>
    <s v="E"/>
    <s v="R"/>
    <s v="OFF"/>
    <d v="2018-03-01T00:00:00"/>
    <x v="6"/>
    <d v="2018-01-01T00:00:00"/>
    <n v="402664.82"/>
    <n v="26173.11"/>
  </r>
  <r>
    <s v="E"/>
    <s v="R"/>
    <s v="OFF"/>
    <d v="2018-03-01T00:00:00"/>
    <x v="7"/>
    <d v="2018-01-01T00:00:00"/>
    <n v="18160.349999999999"/>
    <n v="1180.51"/>
  </r>
  <r>
    <s v="E"/>
    <s v="R"/>
    <s v="OFF"/>
    <d v="2018-03-01T00:00:00"/>
    <x v="0"/>
    <d v="2018-01-01T00:00:00"/>
    <n v="420825.17"/>
    <n v="10941.55"/>
  </r>
  <r>
    <s v="E"/>
    <s v="R"/>
    <s v="MID"/>
    <d v="2018-03-01T00:00:00"/>
    <x v="1"/>
    <d v="2018-01-01T00:00:00"/>
    <n v="114623.16"/>
    <n v="-4355.62"/>
  </r>
  <r>
    <s v="E"/>
    <s v="R"/>
    <s v="MID"/>
    <d v="2018-03-01T00:00:00"/>
    <x v="4"/>
    <d v="2018-01-01T00:00:00"/>
    <n v="109676.8"/>
    <n v="10419.49"/>
  </r>
  <r>
    <s v="E"/>
    <s v="R"/>
    <s v="MID"/>
    <d v="2018-03-01T00:00:00"/>
    <x v="5"/>
    <d v="2018-01-01T00:00:00"/>
    <n v="4946.3599999999997"/>
    <n v="469.9"/>
  </r>
  <r>
    <s v="E"/>
    <s v="R"/>
    <s v="MID"/>
    <d v="2018-03-01T00:00:00"/>
    <x v="0"/>
    <d v="2018-01-01T00:00:00"/>
    <n v="114623.16"/>
    <n v="4355.62"/>
  </r>
  <r>
    <s v="E"/>
    <s v="R"/>
    <s v="ON"/>
    <d v="2018-03-01T00:00:00"/>
    <x v="1"/>
    <d v="2018-01-01T00:00:00"/>
    <n v="203765.42"/>
    <n v="-10799.34"/>
  </r>
  <r>
    <s v="E"/>
    <s v="R"/>
    <s v="ON"/>
    <d v="2018-03-01T00:00:00"/>
    <x v="2"/>
    <d v="2018-01-01T00:00:00"/>
    <n v="194972.18"/>
    <n v="25736.38"/>
  </r>
  <r>
    <s v="E"/>
    <s v="R"/>
    <s v="ON"/>
    <d v="2018-03-01T00:00:00"/>
    <x v="3"/>
    <d v="2018-01-01T00:00:00"/>
    <n v="8793.24"/>
    <n v="1160.77"/>
  </r>
  <r>
    <s v="E"/>
    <s v="R"/>
    <s v="ON"/>
    <d v="2018-03-01T00:00:00"/>
    <x v="0"/>
    <d v="2018-01-01T00:00:00"/>
    <n v="203765.42"/>
    <n v="10799.34"/>
  </r>
  <r>
    <s v="E"/>
    <s v="R"/>
    <s v="OFF"/>
    <d v="2018-03-01T00:00:00"/>
    <x v="1"/>
    <d v="2018-01-01T00:00:00"/>
    <n v="665804.01"/>
    <n v="-17310.71"/>
  </r>
  <r>
    <s v="E"/>
    <s v="R"/>
    <s v="OFF"/>
    <d v="2018-03-01T00:00:00"/>
    <x v="6"/>
    <d v="2018-01-01T00:00:00"/>
    <n v="637072.1"/>
    <n v="41409.69"/>
  </r>
  <r>
    <s v="E"/>
    <s v="R"/>
    <s v="OFF"/>
    <d v="2018-03-01T00:00:00"/>
    <x v="7"/>
    <d v="2018-01-01T00:00:00"/>
    <n v="28731.91"/>
    <n v="1867.57"/>
  </r>
  <r>
    <s v="E"/>
    <s v="R"/>
    <s v="OFF"/>
    <d v="2018-03-01T00:00:00"/>
    <x v="0"/>
    <d v="2018-01-01T00:00:00"/>
    <n v="665804.01"/>
    <n v="17310.71"/>
  </r>
  <r>
    <s v="E"/>
    <s v="R"/>
    <s v="MID"/>
    <d v="2018-03-01T00:00:00"/>
    <x v="1"/>
    <d v="2018-01-01T00:00:00"/>
    <n v="177640.57"/>
    <n v="-6750.31"/>
  </r>
  <r>
    <s v="E"/>
    <s v="R"/>
    <s v="MID"/>
    <d v="2018-03-01T00:00:00"/>
    <x v="4"/>
    <d v="2018-01-01T00:00:00"/>
    <n v="169974.72"/>
    <n v="16147.74"/>
  </r>
  <r>
    <s v="E"/>
    <s v="R"/>
    <s v="MID"/>
    <d v="2018-03-01T00:00:00"/>
    <x v="5"/>
    <d v="2018-01-01T00:00:00"/>
    <n v="7665.85"/>
    <n v="728.38"/>
  </r>
  <r>
    <s v="E"/>
    <s v="R"/>
    <s v="MID"/>
    <d v="2018-03-01T00:00:00"/>
    <x v="0"/>
    <d v="2018-01-01T00:00:00"/>
    <n v="177640.57"/>
    <n v="6750.31"/>
  </r>
  <r>
    <s v="E"/>
    <s v="C"/>
    <s v="ON"/>
    <d v="2018-03-01T00:00:00"/>
    <x v="1"/>
    <d v="2018-01-01T00:00:00"/>
    <n v="184.81"/>
    <n v="-9.7899999999999991"/>
  </r>
  <r>
    <s v="E"/>
    <s v="C"/>
    <s v="ON"/>
    <d v="2018-03-01T00:00:00"/>
    <x v="2"/>
    <d v="2018-01-01T00:00:00"/>
    <n v="176.84"/>
    <n v="23.34"/>
  </r>
  <r>
    <s v="E"/>
    <s v="C"/>
    <s v="ON"/>
    <d v="2018-03-01T00:00:00"/>
    <x v="3"/>
    <d v="2018-01-01T00:00:00"/>
    <n v="7.97"/>
    <n v="1.06"/>
  </r>
  <r>
    <s v="E"/>
    <s v="C"/>
    <s v="ON"/>
    <d v="2018-03-01T00:00:00"/>
    <x v="0"/>
    <d v="2018-01-01T00:00:00"/>
    <n v="184.81"/>
    <n v="9.7899999999999991"/>
  </r>
  <r>
    <s v="E"/>
    <s v="C"/>
    <s v="OFF"/>
    <d v="2018-03-01T00:00:00"/>
    <x v="1"/>
    <d v="2018-01-01T00:00:00"/>
    <n v="588"/>
    <n v="-15.3"/>
  </r>
  <r>
    <s v="E"/>
    <s v="C"/>
    <s v="OFF"/>
    <d v="2018-03-01T00:00:00"/>
    <x v="6"/>
    <d v="2018-01-01T00:00:00"/>
    <n v="562.62"/>
    <n v="36.57"/>
  </r>
  <r>
    <s v="E"/>
    <s v="C"/>
    <s v="OFF"/>
    <d v="2018-03-01T00:00:00"/>
    <x v="7"/>
    <d v="2018-01-01T00:00:00"/>
    <n v="25.38"/>
    <n v="1.65"/>
  </r>
  <r>
    <s v="E"/>
    <s v="C"/>
    <s v="OFF"/>
    <d v="2018-03-01T00:00:00"/>
    <x v="0"/>
    <d v="2018-01-01T00:00:00"/>
    <n v="588"/>
    <n v="15.3"/>
  </r>
  <r>
    <s v="E"/>
    <s v="C"/>
    <s v="MID"/>
    <d v="2018-03-01T00:00:00"/>
    <x v="1"/>
    <d v="2018-01-01T00:00:00"/>
    <n v="196"/>
    <n v="-7.44"/>
  </r>
  <r>
    <s v="E"/>
    <s v="C"/>
    <s v="MID"/>
    <d v="2018-03-01T00:00:00"/>
    <x v="4"/>
    <d v="2018-01-01T00:00:00"/>
    <n v="187.54"/>
    <n v="17.809999999999999"/>
  </r>
  <r>
    <s v="E"/>
    <s v="C"/>
    <s v="MID"/>
    <d v="2018-03-01T00:00:00"/>
    <x v="5"/>
    <d v="2018-01-01T00:00:00"/>
    <n v="8.4600000000000009"/>
    <n v="0.8"/>
  </r>
  <r>
    <s v="E"/>
    <s v="R"/>
    <s v="MID"/>
    <d v="2018-05-01T00:00:00"/>
    <x v="4"/>
    <d v="2018-01-01T00:00:00"/>
    <n v="143148.66"/>
    <n v="13599.29"/>
  </r>
  <r>
    <s v="E"/>
    <s v="R"/>
    <s v="MID"/>
    <d v="2018-05-01T00:00:00"/>
    <x v="5"/>
    <d v="2018-01-01T00:00:00"/>
    <n v="6455.86"/>
    <n v="613.23"/>
  </r>
  <r>
    <s v="E"/>
    <s v="R"/>
    <s v="MID"/>
    <d v="2018-05-01T00:00:00"/>
    <x v="0"/>
    <d v="2018-01-01T00:00:00"/>
    <n v="149604.51999999999"/>
    <n v="5684.76"/>
  </r>
  <r>
    <s v="E"/>
    <s v="C"/>
    <s v="ON"/>
    <d v="2018-05-01T00:00:00"/>
    <x v="0"/>
    <d v="2018-01-01T00:00:00"/>
    <n v="173.69"/>
    <n v="9.2100000000000009"/>
  </r>
  <r>
    <s v="E"/>
    <s v="C"/>
    <s v="ON"/>
    <d v="2018-05-01T00:00:00"/>
    <x v="1"/>
    <d v="2018-01-01T00:00:00"/>
    <n v="173.69"/>
    <n v="-9.2100000000000009"/>
  </r>
  <r>
    <s v="E"/>
    <s v="C"/>
    <s v="ON"/>
    <d v="2018-05-01T00:00:00"/>
    <x v="2"/>
    <d v="2018-01-01T00:00:00"/>
    <n v="166.19"/>
    <n v="21.94"/>
  </r>
  <r>
    <s v="E"/>
    <s v="C"/>
    <s v="ON"/>
    <d v="2018-05-01T00:00:00"/>
    <x v="3"/>
    <d v="2018-01-01T00:00:00"/>
    <n v="7.5"/>
    <n v="0.99"/>
  </r>
  <r>
    <s v="E"/>
    <s v="C"/>
    <s v="OFF"/>
    <d v="2018-05-01T00:00:00"/>
    <x v="1"/>
    <d v="2018-01-01T00:00:00"/>
    <n v="544.64"/>
    <n v="-14.16"/>
  </r>
  <r>
    <s v="E"/>
    <s v="C"/>
    <s v="OFF"/>
    <d v="2018-05-01T00:00:00"/>
    <x v="6"/>
    <d v="2018-01-01T00:00:00"/>
    <n v="521.14"/>
    <n v="33.869999999999997"/>
  </r>
  <r>
    <s v="E"/>
    <s v="C"/>
    <s v="OFF"/>
    <d v="2018-05-01T00:00:00"/>
    <x v="7"/>
    <d v="2018-01-01T00:00:00"/>
    <n v="23.5"/>
    <n v="1.53"/>
  </r>
  <r>
    <s v="E"/>
    <s v="C"/>
    <s v="OFF"/>
    <d v="2018-05-01T00:00:00"/>
    <x v="0"/>
    <d v="2018-01-01T00:00:00"/>
    <n v="544.64"/>
    <n v="14.16"/>
  </r>
  <r>
    <s v="E"/>
    <s v="C"/>
    <s v="MID"/>
    <d v="2018-05-01T00:00:00"/>
    <x v="0"/>
    <d v="2018-01-01T00:00:00"/>
    <n v="190.9"/>
    <n v="7.25"/>
  </r>
  <r>
    <s v="E"/>
    <s v="C"/>
    <s v="MID"/>
    <d v="2018-05-01T00:00:00"/>
    <x v="1"/>
    <d v="2018-01-01T00:00:00"/>
    <n v="190.9"/>
    <n v="-7.25"/>
  </r>
  <r>
    <s v="E"/>
    <s v="C"/>
    <s v="MID"/>
    <d v="2018-05-01T00:00:00"/>
    <x v="4"/>
    <d v="2018-01-01T00:00:00"/>
    <n v="182.66"/>
    <n v="17.350000000000001"/>
  </r>
  <r>
    <s v="E"/>
    <s v="C"/>
    <s v="MID"/>
    <d v="2018-05-01T00:00:00"/>
    <x v="5"/>
    <d v="2018-01-01T00:00:00"/>
    <n v="8.24"/>
    <n v="0.78"/>
  </r>
  <r>
    <s v="E"/>
    <s v="R"/>
    <s v="ON"/>
    <d v="2018-05-01T00:00:00"/>
    <x v="1"/>
    <d v="2018-01-01T00:00:00"/>
    <n v="107592.06"/>
    <n v="-5702.39"/>
  </r>
  <r>
    <s v="E"/>
    <s v="R"/>
    <s v="ON"/>
    <d v="2018-05-01T00:00:00"/>
    <x v="2"/>
    <d v="2018-01-01T00:00:00"/>
    <n v="102949.07"/>
    <n v="13589.36"/>
  </r>
  <r>
    <s v="E"/>
    <s v="R"/>
    <s v="ON"/>
    <d v="2018-05-01T00:00:00"/>
    <x v="3"/>
    <d v="2018-01-01T00:00:00"/>
    <n v="4642.99"/>
    <n v="613.01"/>
  </r>
  <r>
    <s v="E"/>
    <s v="R"/>
    <s v="ON"/>
    <d v="2018-05-01T00:00:00"/>
    <x v="0"/>
    <d v="2018-01-01T00:00:00"/>
    <n v="107592.06"/>
    <n v="5702.39"/>
  </r>
  <r>
    <s v="E"/>
    <s v="R"/>
    <s v="OFF"/>
    <d v="2018-05-01T00:00:00"/>
    <x v="1"/>
    <d v="2018-01-01T00:00:00"/>
    <n v="364057.95"/>
    <n v="-9465.44"/>
  </r>
  <r>
    <s v="E"/>
    <s v="R"/>
    <s v="OFF"/>
    <d v="2018-05-01T00:00:00"/>
    <x v="6"/>
    <d v="2018-01-01T00:00:00"/>
    <n v="348347.6"/>
    <n v="22642.560000000001"/>
  </r>
  <r>
    <s v="E"/>
    <s v="R"/>
    <s v="OFF"/>
    <d v="2018-05-01T00:00:00"/>
    <x v="7"/>
    <d v="2018-01-01T00:00:00"/>
    <n v="15710.35"/>
    <n v="1021.12"/>
  </r>
  <r>
    <s v="E"/>
    <s v="R"/>
    <s v="OFF"/>
    <d v="2018-05-01T00:00:00"/>
    <x v="0"/>
    <d v="2018-01-01T00:00:00"/>
    <n v="364057.95"/>
    <n v="9465.44"/>
  </r>
  <r>
    <s v="E"/>
    <s v="R"/>
    <s v="MID"/>
    <d v="2018-05-01T00:00:00"/>
    <x v="1"/>
    <d v="2018-01-01T00:00:00"/>
    <n v="98246.18"/>
    <n v="-3733.35"/>
  </r>
  <r>
    <s v="E"/>
    <s v="R"/>
    <s v="MID"/>
    <d v="2018-05-01T00:00:00"/>
    <x v="4"/>
    <d v="2018-01-01T00:00:00"/>
    <n v="94006.49"/>
    <n v="8930.73"/>
  </r>
  <r>
    <s v="E"/>
    <s v="R"/>
    <s v="MID"/>
    <d v="2018-05-01T00:00:00"/>
    <x v="5"/>
    <d v="2018-01-01T00:00:00"/>
    <n v="4239.6899999999996"/>
    <n v="402.7"/>
  </r>
  <r>
    <s v="E"/>
    <s v="R"/>
    <s v="MID"/>
    <d v="2018-05-01T00:00:00"/>
    <x v="0"/>
    <d v="2018-01-01T00:00:00"/>
    <n v="98246.18"/>
    <n v="3733.35"/>
  </r>
  <r>
    <s v="E"/>
    <s v="R"/>
    <s v="ON"/>
    <d v="2018-05-01T00:00:00"/>
    <x v="1"/>
    <d v="2018-01-01T00:00:00"/>
    <n v="63074.86"/>
    <n v="-3343.06"/>
  </r>
  <r>
    <s v="E"/>
    <s v="R"/>
    <s v="ON"/>
    <d v="2018-05-01T00:00:00"/>
    <x v="2"/>
    <d v="2018-01-01T00:00:00"/>
    <n v="60352.97"/>
    <n v="7966.61"/>
  </r>
  <r>
    <s v="E"/>
    <s v="R"/>
    <s v="ON"/>
    <d v="2018-05-01T00:00:00"/>
    <x v="3"/>
    <d v="2018-01-01T00:00:00"/>
    <n v="2721.89"/>
    <n v="359.43"/>
  </r>
  <r>
    <s v="E"/>
    <s v="R"/>
    <s v="ON"/>
    <d v="2018-05-01T00:00:00"/>
    <x v="0"/>
    <d v="2018-01-01T00:00:00"/>
    <n v="63074.86"/>
    <n v="3343.06"/>
  </r>
  <r>
    <s v="E"/>
    <s v="R"/>
    <s v="OFF"/>
    <d v="2018-05-01T00:00:00"/>
    <x v="1"/>
    <d v="2018-01-01T00:00:00"/>
    <n v="223949.15"/>
    <n v="-5822.48"/>
  </r>
  <r>
    <s v="E"/>
    <s v="R"/>
    <s v="OFF"/>
    <d v="2018-05-01T00:00:00"/>
    <x v="6"/>
    <d v="2018-01-01T00:00:00"/>
    <n v="214284.85"/>
    <n v="13928.53"/>
  </r>
  <r>
    <s v="E"/>
    <s v="R"/>
    <s v="OFF"/>
    <d v="2018-05-01T00:00:00"/>
    <x v="7"/>
    <d v="2018-01-01T00:00:00"/>
    <n v="9664.2999999999993"/>
    <n v="628.17999999999995"/>
  </r>
  <r>
    <s v="E"/>
    <s v="R"/>
    <s v="OFF"/>
    <d v="2018-05-01T00:00:00"/>
    <x v="0"/>
    <d v="2018-01-01T00:00:00"/>
    <n v="223949.15"/>
    <n v="5822.48"/>
  </r>
  <r>
    <s v="E"/>
    <s v="R"/>
    <s v="MID"/>
    <d v="2018-05-01T00:00:00"/>
    <x v="1"/>
    <d v="2018-01-01T00:00:00"/>
    <n v="56217.26"/>
    <n v="-2136.21"/>
  </r>
  <r>
    <s v="E"/>
    <s v="R"/>
    <s v="MID"/>
    <d v="2018-05-01T00:00:00"/>
    <x v="4"/>
    <d v="2018-01-01T00:00:00"/>
    <n v="53791.34"/>
    <n v="5110.24"/>
  </r>
  <r>
    <s v="E"/>
    <s v="R"/>
    <s v="MID"/>
    <d v="2018-05-01T00:00:00"/>
    <x v="5"/>
    <d v="2018-01-01T00:00:00"/>
    <n v="2425.92"/>
    <n v="230.52"/>
  </r>
  <r>
    <s v="E"/>
    <s v="R"/>
    <s v="MID"/>
    <d v="2018-05-01T00:00:00"/>
    <x v="0"/>
    <d v="2018-01-01T00:00:00"/>
    <n v="56217.26"/>
    <n v="2136.21"/>
  </r>
  <r>
    <s v="E"/>
    <s v="C"/>
    <s v="ON"/>
    <d v="2018-05-01T00:00:00"/>
    <x v="0"/>
    <d v="2018-05-01T00:00:00"/>
    <n v="925.66"/>
    <n v="65.72"/>
  </r>
  <r>
    <s v="E"/>
    <s v="C"/>
    <s v="ON"/>
    <d v="2018-05-01T00:00:00"/>
    <x v="1"/>
    <d v="2018-05-01T00:00:00"/>
    <n v="925.66"/>
    <n v="-65.72"/>
  </r>
  <r>
    <s v="E"/>
    <s v="C"/>
    <s v="ON"/>
    <d v="2018-05-01T00:00:00"/>
    <x v="8"/>
    <d v="2018-05-01T00:00:00"/>
    <n v="885.7"/>
    <n v="116.92"/>
  </r>
  <r>
    <s v="E"/>
    <s v="C"/>
    <s v="ON"/>
    <d v="2018-05-01T00:00:00"/>
    <x v="9"/>
    <d v="2018-05-01T00:00:00"/>
    <n v="39.96"/>
    <n v="5.28"/>
  </r>
  <r>
    <s v="E"/>
    <s v="C"/>
    <s v="ON"/>
    <d v="2018-05-01T00:00:00"/>
    <x v="0"/>
    <d v="2018-01-01T00:00:00"/>
    <n v="1233.95"/>
    <n v="65.38"/>
  </r>
  <r>
    <s v="E"/>
    <s v="C"/>
    <s v="ON"/>
    <d v="2018-05-01T00:00:00"/>
    <x v="2"/>
    <d v="2018-01-01T00:00:00"/>
    <n v="1180.71"/>
    <n v="155.85"/>
  </r>
  <r>
    <s v="E"/>
    <s v="C"/>
    <s v="ON"/>
    <d v="2018-05-01T00:00:00"/>
    <x v="3"/>
    <d v="2018-01-01T00:00:00"/>
    <n v="53.24"/>
    <n v="7.03"/>
  </r>
  <r>
    <s v="E"/>
    <s v="C"/>
    <s v="ON"/>
    <d v="2018-05-01T00:00:00"/>
    <x v="1"/>
    <d v="2018-01-01T00:00:00"/>
    <n v="1233.95"/>
    <n v="-65.38"/>
  </r>
  <r>
    <s v="E"/>
    <s v="C"/>
    <s v="OFF"/>
    <d v="2018-05-01T00:00:00"/>
    <x v="0"/>
    <d v="2018-05-01T00:00:00"/>
    <n v="2430.62"/>
    <n v="85.06"/>
  </r>
  <r>
    <s v="E"/>
    <s v="C"/>
    <s v="OFF"/>
    <d v="2018-05-01T00:00:00"/>
    <x v="10"/>
    <d v="2018-05-01T00:00:00"/>
    <n v="2325.7399999999998"/>
    <n v="151.16999999999999"/>
  </r>
  <r>
    <s v="E"/>
    <s v="C"/>
    <s v="OFF"/>
    <d v="2018-05-01T00:00:00"/>
    <x v="11"/>
    <d v="2018-05-01T00:00:00"/>
    <n v="104.88"/>
    <n v="6.81"/>
  </r>
  <r>
    <s v="E"/>
    <s v="C"/>
    <s v="OFF"/>
    <d v="2018-05-01T00:00:00"/>
    <x v="1"/>
    <d v="2018-05-01T00:00:00"/>
    <n v="2430.62"/>
    <n v="-85.06"/>
  </r>
  <r>
    <s v="E"/>
    <s v="C"/>
    <s v="OFF"/>
    <d v="2018-05-01T00:00:00"/>
    <x v="6"/>
    <d v="2018-01-01T00:00:00"/>
    <n v="4810.7700000000004"/>
    <n v="312.7"/>
  </r>
  <r>
    <s v="E"/>
    <s v="C"/>
    <s v="OFF"/>
    <d v="2018-05-01T00:00:00"/>
    <x v="7"/>
    <d v="2018-01-01T00:00:00"/>
    <n v="216.96"/>
    <n v="14.1"/>
  </r>
  <r>
    <s v="E"/>
    <s v="C"/>
    <s v="OFF"/>
    <d v="2018-05-01T00:00:00"/>
    <x v="1"/>
    <d v="2018-01-01T00:00:00"/>
    <n v="5027.7299999999996"/>
    <n v="-130.75"/>
  </r>
  <r>
    <s v="E"/>
    <s v="C"/>
    <s v="OFF"/>
    <d v="2018-05-01T00:00:00"/>
    <x v="0"/>
    <d v="2018-01-01T00:00:00"/>
    <n v="5027.7299999999996"/>
    <n v="130.75"/>
  </r>
  <r>
    <s v="E"/>
    <s v="C"/>
    <s v="MID"/>
    <d v="2018-05-01T00:00:00"/>
    <x v="0"/>
    <d v="2018-05-01T00:00:00"/>
    <n v="757.77"/>
    <n v="39.4"/>
  </r>
  <r>
    <s v="E"/>
    <s v="C"/>
    <s v="MID"/>
    <d v="2018-05-01T00:00:00"/>
    <x v="1"/>
    <d v="2018-05-01T00:00:00"/>
    <n v="757.77"/>
    <n v="-39.4"/>
  </r>
  <r>
    <s v="E"/>
    <s v="C"/>
    <s v="MID"/>
    <d v="2018-05-01T00:00:00"/>
    <x v="12"/>
    <d v="2018-05-01T00:00:00"/>
    <n v="725.06"/>
    <n v="68.17"/>
  </r>
  <r>
    <s v="E"/>
    <s v="C"/>
    <s v="MID"/>
    <d v="2018-05-01T00:00:00"/>
    <x v="13"/>
    <d v="2018-05-01T00:00:00"/>
    <n v="32.71"/>
    <n v="3.08"/>
  </r>
  <r>
    <s v="E"/>
    <s v="C"/>
    <s v="MID"/>
    <d v="2018-05-01T00:00:00"/>
    <x v="0"/>
    <d v="2018-01-01T00:00:00"/>
    <n v="1444.2"/>
    <n v="54.86"/>
  </r>
  <r>
    <s v="E"/>
    <s v="C"/>
    <s v="MID"/>
    <d v="2018-05-01T00:00:00"/>
    <x v="4"/>
    <d v="2018-01-01T00:00:00"/>
    <n v="1381.87"/>
    <n v="131.28"/>
  </r>
  <r>
    <s v="E"/>
    <s v="C"/>
    <s v="MID"/>
    <d v="2018-05-01T00:00:00"/>
    <x v="5"/>
    <d v="2018-01-01T00:00:00"/>
    <n v="62.33"/>
    <n v="5.93"/>
  </r>
  <r>
    <s v="E"/>
    <s v="C"/>
    <s v="MID"/>
    <d v="2018-05-01T00:00:00"/>
    <x v="1"/>
    <d v="2018-01-01T00:00:00"/>
    <n v="1444.2"/>
    <n v="-54.86"/>
  </r>
  <r>
    <s v="E"/>
    <s v="C"/>
    <s v="ON"/>
    <d v="2018-05-01T00:00:00"/>
    <x v="1"/>
    <d v="2018-05-01T00:00:00"/>
    <n v="393.98"/>
    <n v="-28"/>
  </r>
  <r>
    <s v="E"/>
    <s v="C"/>
    <s v="ON"/>
    <d v="2018-05-01T00:00:00"/>
    <x v="8"/>
    <d v="2018-05-01T00:00:00"/>
    <n v="376.98"/>
    <n v="49.76"/>
  </r>
  <r>
    <s v="E"/>
    <s v="C"/>
    <s v="ON"/>
    <d v="2018-05-01T00:00:00"/>
    <x v="9"/>
    <d v="2018-05-01T00:00:00"/>
    <n v="17"/>
    <n v="2.2400000000000002"/>
  </r>
  <r>
    <s v="E"/>
    <s v="C"/>
    <s v="ON"/>
    <d v="2018-05-01T00:00:00"/>
    <x v="0"/>
    <d v="2018-05-01T00:00:00"/>
    <n v="393.98"/>
    <n v="28"/>
  </r>
  <r>
    <s v="E"/>
    <s v="C"/>
    <s v="ON"/>
    <d v="2018-05-01T00:00:00"/>
    <x v="1"/>
    <d v="2018-01-01T00:00:00"/>
    <n v="650.76"/>
    <n v="-34.51"/>
  </r>
  <r>
    <s v="E"/>
    <s v="C"/>
    <s v="ON"/>
    <d v="2018-05-01T00:00:00"/>
    <x v="0"/>
    <d v="2018-01-01T00:00:00"/>
    <n v="650.76"/>
    <n v="34.51"/>
  </r>
  <r>
    <s v="E"/>
    <s v="C"/>
    <s v="ON"/>
    <d v="2018-05-01T00:00:00"/>
    <x v="2"/>
    <d v="2018-01-01T00:00:00"/>
    <n v="622.66999999999996"/>
    <n v="82.19"/>
  </r>
  <r>
    <s v="E"/>
    <s v="C"/>
    <s v="ON"/>
    <d v="2018-05-01T00:00:00"/>
    <x v="3"/>
    <d v="2018-01-01T00:00:00"/>
    <n v="28.09"/>
    <n v="3.71"/>
  </r>
  <r>
    <s v="E"/>
    <s v="C"/>
    <s v="OFF"/>
    <d v="2018-05-01T00:00:00"/>
    <x v="10"/>
    <d v="2018-05-01T00:00:00"/>
    <n v="1390.92"/>
    <n v="90.41"/>
  </r>
  <r>
    <s v="E"/>
    <s v="C"/>
    <s v="OFF"/>
    <d v="2018-05-01T00:00:00"/>
    <x v="11"/>
    <d v="2018-05-01T00:00:00"/>
    <n v="62.73"/>
    <n v="4.08"/>
  </r>
  <r>
    <s v="E"/>
    <s v="C"/>
    <s v="OFF"/>
    <d v="2018-05-01T00:00:00"/>
    <x v="0"/>
    <d v="2018-05-01T00:00:00"/>
    <n v="1453.65"/>
    <n v="50.88"/>
  </r>
  <r>
    <s v="E"/>
    <s v="C"/>
    <s v="OFF"/>
    <d v="2018-05-01T00:00:00"/>
    <x v="1"/>
    <d v="2018-05-01T00:00:00"/>
    <n v="1453.65"/>
    <n v="-50.88"/>
  </r>
  <r>
    <s v="E"/>
    <s v="C"/>
    <s v="OFF"/>
    <d v="2018-05-01T00:00:00"/>
    <x v="6"/>
    <d v="2018-01-01T00:00:00"/>
    <n v="2383.2399999999998"/>
    <n v="154.91999999999999"/>
  </r>
  <r>
    <s v="E"/>
    <s v="C"/>
    <s v="OFF"/>
    <d v="2018-05-01T00:00:00"/>
    <x v="7"/>
    <d v="2018-01-01T00:00:00"/>
    <n v="107.48"/>
    <n v="6.98"/>
  </r>
  <r>
    <s v="E"/>
    <s v="C"/>
    <s v="OFF"/>
    <d v="2018-05-01T00:00:00"/>
    <x v="1"/>
    <d v="2018-01-01T00:00:00"/>
    <n v="2490.7199999999998"/>
    <n v="-64.739999999999995"/>
  </r>
  <r>
    <s v="E"/>
    <s v="C"/>
    <s v="OFF"/>
    <d v="2018-05-01T00:00:00"/>
    <x v="0"/>
    <d v="2018-01-01T00:00:00"/>
    <n v="2490.7199999999998"/>
    <n v="64.739999999999995"/>
  </r>
  <r>
    <s v="E"/>
    <s v="C"/>
    <s v="MID"/>
    <d v="2018-05-01T00:00:00"/>
    <x v="0"/>
    <d v="2018-05-01T00:00:00"/>
    <n v="468.32"/>
    <n v="24.35"/>
  </r>
  <r>
    <s v="E"/>
    <s v="C"/>
    <s v="MID"/>
    <d v="2018-05-01T00:00:00"/>
    <x v="1"/>
    <d v="2018-05-01T00:00:00"/>
    <n v="468.32"/>
    <n v="-24.35"/>
  </r>
  <r>
    <s v="E"/>
    <s v="C"/>
    <s v="MID"/>
    <d v="2018-05-01T00:00:00"/>
    <x v="12"/>
    <d v="2018-05-01T00:00:00"/>
    <n v="448.12"/>
    <n v="42.13"/>
  </r>
  <r>
    <s v="E"/>
    <s v="C"/>
    <s v="MID"/>
    <d v="2018-05-01T00:00:00"/>
    <x v="13"/>
    <d v="2018-05-01T00:00:00"/>
    <n v="20.2"/>
    <n v="1.89"/>
  </r>
  <r>
    <s v="E"/>
    <s v="C"/>
    <s v="MID"/>
    <d v="2018-05-01T00:00:00"/>
    <x v="0"/>
    <d v="2018-01-01T00:00:00"/>
    <n v="612.66999999999996"/>
    <n v="23.27"/>
  </r>
  <r>
    <s v="E"/>
    <s v="C"/>
    <s v="MID"/>
    <d v="2018-05-01T00:00:00"/>
    <x v="4"/>
    <d v="2018-01-01T00:00:00"/>
    <n v="586.23"/>
    <n v="55.7"/>
  </r>
  <r>
    <s v="E"/>
    <s v="C"/>
    <s v="MID"/>
    <d v="2018-05-01T00:00:00"/>
    <x v="5"/>
    <d v="2018-01-01T00:00:00"/>
    <n v="26.44"/>
    <n v="2.52"/>
  </r>
  <r>
    <s v="E"/>
    <s v="C"/>
    <s v="MID"/>
    <d v="2018-05-01T00:00:00"/>
    <x v="1"/>
    <d v="2018-01-01T00:00:00"/>
    <n v="612.66999999999996"/>
    <n v="-23.27"/>
  </r>
  <r>
    <s v="E"/>
    <s v="C"/>
    <s v="ON"/>
    <d v="2018-04-01T00:00:00"/>
    <x v="1"/>
    <d v="2018-01-01T00:00:00"/>
    <n v="32170.34"/>
    <n v="-1704.96"/>
  </r>
  <r>
    <s v="E"/>
    <s v="C"/>
    <s v="OFF"/>
    <d v="2018-04-01T00:00:00"/>
    <x v="7"/>
    <d v="2018-01-01T00:00:00"/>
    <n v="254.12"/>
    <n v="16.52"/>
  </r>
  <r>
    <s v="E"/>
    <s v="C"/>
    <s v="OFF"/>
    <d v="2018-04-01T00:00:00"/>
    <x v="0"/>
    <d v="2018-01-01T00:00:00"/>
    <n v="5888.56"/>
    <n v="153.13999999999999"/>
  </r>
  <r>
    <s v="E"/>
    <s v="C"/>
    <s v="MID"/>
    <d v="2018-04-01T00:00:00"/>
    <x v="1"/>
    <d v="2018-01-01T00:00:00"/>
    <n v="870.37"/>
    <n v="-33.07"/>
  </r>
  <r>
    <s v="E"/>
    <s v="C"/>
    <s v="MID"/>
    <d v="2018-04-01T00:00:00"/>
    <x v="4"/>
    <d v="2018-01-01T00:00:00"/>
    <n v="832.81"/>
    <n v="79.12"/>
  </r>
  <r>
    <s v="E"/>
    <s v="C"/>
    <s v="MID"/>
    <d v="2018-04-01T00:00:00"/>
    <x v="5"/>
    <d v="2018-01-01T00:00:00"/>
    <n v="37.56"/>
    <n v="3.57"/>
  </r>
  <r>
    <s v="E"/>
    <s v="C"/>
    <s v="MID"/>
    <d v="2018-04-01T00:00:00"/>
    <x v="0"/>
    <d v="2018-01-01T00:00:00"/>
    <n v="870.37"/>
    <n v="33.07"/>
  </r>
  <r>
    <s v="E"/>
    <s v="R"/>
    <s v="MID"/>
    <d v="2018-04-01T00:00:00"/>
    <x v="5"/>
    <d v="2018-01-01T00:00:00"/>
    <n v="3089.9"/>
    <n v="293.64999999999998"/>
  </r>
  <r>
    <s v="E"/>
    <s v="R"/>
    <s v="MID"/>
    <d v="2018-04-01T00:00:00"/>
    <x v="0"/>
    <d v="2018-01-01T00:00:00"/>
    <n v="71602.009999999995"/>
    <n v="2720.81"/>
  </r>
  <r>
    <s v="E"/>
    <s v="R"/>
    <s v="ON"/>
    <d v="2018-04-01T00:00:00"/>
    <x v="1"/>
    <d v="2018-01-01T00:00:00"/>
    <n v="50958.97"/>
    <n v="-2700.73"/>
  </r>
  <r>
    <s v="E"/>
    <s v="R"/>
    <s v="ON"/>
    <d v="2018-04-01T00:00:00"/>
    <x v="2"/>
    <d v="2018-01-01T00:00:00"/>
    <n v="48759.85"/>
    <n v="6436.32"/>
  </r>
  <r>
    <s v="E"/>
    <s v="R"/>
    <s v="ON"/>
    <d v="2018-04-01T00:00:00"/>
    <x v="3"/>
    <d v="2018-01-01T00:00:00"/>
    <n v="2199.12"/>
    <n v="290.29000000000002"/>
  </r>
  <r>
    <s v="E"/>
    <s v="R"/>
    <s v="ON"/>
    <d v="2018-04-01T00:00:00"/>
    <x v="0"/>
    <d v="2018-01-01T00:00:00"/>
    <n v="50958.97"/>
    <n v="2700.73"/>
  </r>
  <r>
    <s v="E"/>
    <s v="R"/>
    <s v="OFF"/>
    <d v="2018-04-01T00:00:00"/>
    <x v="1"/>
    <d v="2018-01-01T00:00:00"/>
    <n v="190438.46"/>
    <n v="-4951.45"/>
  </r>
  <r>
    <s v="E"/>
    <s v="R"/>
    <s v="OFF"/>
    <d v="2018-04-01T00:00:00"/>
    <x v="6"/>
    <d v="2018-01-01T00:00:00"/>
    <n v="182220.3"/>
    <n v="11844.29"/>
  </r>
  <r>
    <s v="E"/>
    <s v="R"/>
    <s v="OFF"/>
    <d v="2018-04-01T00:00:00"/>
    <x v="7"/>
    <d v="2018-01-01T00:00:00"/>
    <n v="8218.16"/>
    <n v="534.16999999999996"/>
  </r>
  <r>
    <s v="E"/>
    <s v="R"/>
    <s v="OFF"/>
    <d v="2018-04-01T00:00:00"/>
    <x v="0"/>
    <d v="2018-01-01T00:00:00"/>
    <n v="190438.46"/>
    <n v="4951.45"/>
  </r>
  <r>
    <s v="E"/>
    <s v="R"/>
    <s v="MID"/>
    <d v="2018-04-01T00:00:00"/>
    <x v="1"/>
    <d v="2018-01-01T00:00:00"/>
    <n v="46090.84"/>
    <n v="-1751.47"/>
  </r>
  <r>
    <s v="E"/>
    <s v="R"/>
    <s v="MID"/>
    <d v="2018-04-01T00:00:00"/>
    <x v="4"/>
    <d v="2018-01-01T00:00:00"/>
    <n v="44101.86"/>
    <n v="4189.6000000000004"/>
  </r>
  <r>
    <s v="E"/>
    <s v="R"/>
    <s v="MID"/>
    <d v="2018-04-01T00:00:00"/>
    <x v="5"/>
    <d v="2018-01-01T00:00:00"/>
    <n v="1988.98"/>
    <n v="188.96"/>
  </r>
  <r>
    <s v="E"/>
    <s v="R"/>
    <s v="MID"/>
    <d v="2018-04-01T00:00:00"/>
    <x v="0"/>
    <d v="2018-01-01T00:00:00"/>
    <n v="46090.84"/>
    <n v="1751.47"/>
  </r>
  <r>
    <s v="E"/>
    <s v="C"/>
    <s v="ON"/>
    <d v="2018-04-01T00:00:00"/>
    <x v="1"/>
    <d v="2018-01-01T00:00:00"/>
    <n v="118746.16"/>
    <n v="-6293.55"/>
  </r>
  <r>
    <s v="E"/>
    <s v="C"/>
    <s v="ON"/>
    <d v="2018-04-01T00:00:00"/>
    <x v="2"/>
    <d v="2018-01-01T00:00:00"/>
    <n v="113621.79"/>
    <n v="14998.1"/>
  </r>
  <r>
    <s v="E"/>
    <s v="C"/>
    <s v="ON"/>
    <d v="2018-04-01T00:00:00"/>
    <x v="3"/>
    <d v="2018-01-01T00:00:00"/>
    <n v="5124.37"/>
    <n v="676.43"/>
  </r>
  <r>
    <s v="E"/>
    <s v="C"/>
    <s v="ON"/>
    <d v="2018-04-01T00:00:00"/>
    <x v="0"/>
    <d v="2018-01-01T00:00:00"/>
    <n v="118746.16"/>
    <n v="6293.55"/>
  </r>
  <r>
    <s v="E"/>
    <s v="C"/>
    <s v="OFF"/>
    <d v="2018-04-01T00:00:00"/>
    <x v="1"/>
    <d v="2018-01-01T00:00:00"/>
    <n v="371130.81"/>
    <n v="-9649.3700000000008"/>
  </r>
  <r>
    <s v="E"/>
    <s v="C"/>
    <s v="OFF"/>
    <d v="2018-04-01T00:00:00"/>
    <x v="6"/>
    <d v="2018-01-01T00:00:00"/>
    <n v="355115.07"/>
    <n v="23082.49"/>
  </r>
  <r>
    <s v="E"/>
    <s v="C"/>
    <s v="OFF"/>
    <d v="2018-04-01T00:00:00"/>
    <x v="7"/>
    <d v="2018-01-01T00:00:00"/>
    <n v="16015.74"/>
    <n v="1041.03"/>
  </r>
  <r>
    <s v="E"/>
    <s v="C"/>
    <s v="OFF"/>
    <d v="2018-04-01T00:00:00"/>
    <x v="0"/>
    <d v="2018-01-01T00:00:00"/>
    <n v="371130.81"/>
    <n v="9649.3700000000008"/>
  </r>
  <r>
    <s v="E"/>
    <s v="C"/>
    <s v="MID"/>
    <d v="2018-04-01T00:00:00"/>
    <x v="1"/>
    <d v="2018-01-01T00:00:00"/>
    <n v="128048.08"/>
    <n v="-4865.83"/>
  </r>
  <r>
    <s v="E"/>
    <s v="C"/>
    <s v="MID"/>
    <d v="2018-04-01T00:00:00"/>
    <x v="4"/>
    <d v="2018-01-01T00:00:00"/>
    <n v="122522.28"/>
    <n v="11639.6"/>
  </r>
  <r>
    <s v="E"/>
    <s v="C"/>
    <s v="MID"/>
    <d v="2018-04-01T00:00:00"/>
    <x v="5"/>
    <d v="2018-01-01T00:00:00"/>
    <n v="5525.8"/>
    <n v="524.96"/>
  </r>
  <r>
    <s v="E"/>
    <s v="C"/>
    <s v="MID"/>
    <d v="2018-04-01T00:00:00"/>
    <x v="0"/>
    <d v="2018-01-01T00:00:00"/>
    <n v="128048.08"/>
    <n v="4865.83"/>
  </r>
  <r>
    <s v="E"/>
    <s v="C"/>
    <s v="OFF"/>
    <d v="2018-03-01T00:00:00"/>
    <x v="1"/>
    <d v="2018-01-01T00:00:00"/>
    <n v="33592.480000000003"/>
    <n v="-873.44"/>
  </r>
  <r>
    <s v="E"/>
    <s v="C"/>
    <s v="OFF"/>
    <d v="2018-03-01T00:00:00"/>
    <x v="6"/>
    <d v="2018-01-01T00:00:00"/>
    <n v="32142.86"/>
    <n v="2089.27"/>
  </r>
  <r>
    <s v="E"/>
    <s v="C"/>
    <s v="OFF"/>
    <d v="2018-03-01T00:00:00"/>
    <x v="7"/>
    <d v="2018-01-01T00:00:00"/>
    <n v="1449.62"/>
    <n v="94.25"/>
  </r>
  <r>
    <s v="E"/>
    <s v="C"/>
    <s v="OFF"/>
    <d v="2018-03-01T00:00:00"/>
    <x v="0"/>
    <d v="2018-01-01T00:00:00"/>
    <n v="33592.480000000003"/>
    <n v="873.44"/>
  </r>
  <r>
    <s v="E"/>
    <s v="C"/>
    <s v="MID"/>
    <d v="2018-03-01T00:00:00"/>
    <x v="1"/>
    <d v="2018-01-01T00:00:00"/>
    <n v="14837.23"/>
    <n v="-563.83000000000004"/>
  </r>
  <r>
    <s v="E"/>
    <s v="C"/>
    <s v="MID"/>
    <d v="2018-03-01T00:00:00"/>
    <x v="4"/>
    <d v="2018-01-01T00:00:00"/>
    <n v="14196.96"/>
    <n v="1348.68"/>
  </r>
  <r>
    <s v="E"/>
    <s v="C"/>
    <s v="MID"/>
    <d v="2018-03-01T00:00:00"/>
    <x v="5"/>
    <d v="2018-01-01T00:00:00"/>
    <n v="640.27"/>
    <n v="60.8"/>
  </r>
  <r>
    <s v="E"/>
    <s v="C"/>
    <s v="MID"/>
    <d v="2018-03-01T00:00:00"/>
    <x v="0"/>
    <d v="2018-01-01T00:00:00"/>
    <n v="14837.23"/>
    <n v="563.83000000000004"/>
  </r>
  <r>
    <s v="E"/>
    <s v="C"/>
    <s v="ON"/>
    <d v="2018-03-01T00:00:00"/>
    <x v="1"/>
    <d v="2018-01-01T00:00:00"/>
    <n v="12984.86"/>
    <n v="-688.21"/>
  </r>
  <r>
    <s v="E"/>
    <s v="C"/>
    <s v="ON"/>
    <d v="2018-03-01T00:00:00"/>
    <x v="2"/>
    <d v="2018-01-01T00:00:00"/>
    <n v="12424.52"/>
    <n v="1640.01"/>
  </r>
  <r>
    <s v="E"/>
    <s v="C"/>
    <s v="ON"/>
    <d v="2018-03-01T00:00:00"/>
    <x v="3"/>
    <d v="2018-01-01T00:00:00"/>
    <n v="560.34"/>
    <n v="73.959999999999994"/>
  </r>
  <r>
    <s v="E"/>
    <s v="C"/>
    <s v="ON"/>
    <d v="2018-03-01T00:00:00"/>
    <x v="0"/>
    <d v="2018-01-01T00:00:00"/>
    <n v="12984.86"/>
    <n v="688.21"/>
  </r>
  <r>
    <s v="E"/>
    <s v="R"/>
    <s v="ON"/>
    <d v="2018-03-01T00:00:00"/>
    <x v="1"/>
    <d v="2018-01-01T00:00:00"/>
    <n v="259.12"/>
    <n v="-13.73"/>
  </r>
  <r>
    <s v="E"/>
    <s v="R"/>
    <s v="ON"/>
    <d v="2018-03-01T00:00:00"/>
    <x v="2"/>
    <d v="2018-01-01T00:00:00"/>
    <n v="247.94"/>
    <n v="32.729999999999997"/>
  </r>
  <r>
    <s v="E"/>
    <s v="R"/>
    <s v="ON"/>
    <d v="2018-03-01T00:00:00"/>
    <x v="3"/>
    <d v="2018-01-01T00:00:00"/>
    <n v="11.18"/>
    <n v="1.48"/>
  </r>
  <r>
    <s v="E"/>
    <s v="R"/>
    <s v="ON"/>
    <d v="2018-03-01T00:00:00"/>
    <x v="0"/>
    <d v="2018-01-01T00:00:00"/>
    <n v="259.12"/>
    <n v="13.73"/>
  </r>
  <r>
    <s v="E"/>
    <s v="R"/>
    <s v="OFF"/>
    <d v="2018-03-01T00:00:00"/>
    <x v="1"/>
    <d v="2018-01-01T00:00:00"/>
    <n v="655.08000000000004"/>
    <n v="-17.04"/>
  </r>
  <r>
    <s v="E"/>
    <s v="R"/>
    <s v="OFF"/>
    <d v="2018-03-01T00:00:00"/>
    <x v="6"/>
    <d v="2018-01-01T00:00:00"/>
    <n v="626.80999999999995"/>
    <n v="40.74"/>
  </r>
  <r>
    <s v="E"/>
    <s v="R"/>
    <s v="OFF"/>
    <d v="2018-03-01T00:00:00"/>
    <x v="7"/>
    <d v="2018-01-01T00:00:00"/>
    <n v="28.27"/>
    <n v="1.84"/>
  </r>
  <r>
    <s v="E"/>
    <s v="R"/>
    <s v="OFF"/>
    <d v="2018-03-01T00:00:00"/>
    <x v="0"/>
    <d v="2018-01-01T00:00:00"/>
    <n v="655.08000000000004"/>
    <n v="17.04"/>
  </r>
  <r>
    <s v="E"/>
    <s v="R"/>
    <s v="MID"/>
    <d v="2018-03-01T00:00:00"/>
    <x v="1"/>
    <d v="2018-01-01T00:00:00"/>
    <n v="232.27"/>
    <n v="-8.83"/>
  </r>
  <r>
    <s v="E"/>
    <s v="R"/>
    <s v="MID"/>
    <d v="2018-03-01T00:00:00"/>
    <x v="4"/>
    <d v="2018-01-01T00:00:00"/>
    <n v="222.25"/>
    <n v="21.11"/>
  </r>
  <r>
    <s v="E"/>
    <s v="R"/>
    <s v="MID"/>
    <d v="2018-03-01T00:00:00"/>
    <x v="5"/>
    <d v="2018-01-01T00:00:00"/>
    <n v="10.02"/>
    <n v="0.95"/>
  </r>
  <r>
    <s v="E"/>
    <s v="R"/>
    <s v="MID"/>
    <d v="2018-03-01T00:00:00"/>
    <x v="0"/>
    <d v="2018-01-01T00:00:00"/>
    <n v="232.27"/>
    <n v="8.83"/>
  </r>
  <r>
    <s v="E"/>
    <s v="C"/>
    <s v="ON"/>
    <d v="2018-06-01T00:00:00"/>
    <x v="1"/>
    <d v="2018-05-01T00:00:00"/>
    <n v="22453.16"/>
    <n v="-1594.18"/>
  </r>
  <r>
    <s v="E"/>
    <s v="C"/>
    <s v="ON"/>
    <d v="2018-06-01T00:00:00"/>
    <x v="8"/>
    <d v="2018-05-01T00:00:00"/>
    <n v="21484.22"/>
    <n v="2835.94"/>
  </r>
  <r>
    <s v="E"/>
    <s v="C"/>
    <s v="ON"/>
    <d v="2018-06-01T00:00:00"/>
    <x v="9"/>
    <d v="2018-05-01T00:00:00"/>
    <n v="968.94"/>
    <n v="127.87"/>
  </r>
  <r>
    <s v="E"/>
    <s v="C"/>
    <s v="ON"/>
    <d v="2018-06-01T00:00:00"/>
    <x v="0"/>
    <d v="2018-05-01T00:00:00"/>
    <n v="22453.16"/>
    <n v="1594.18"/>
  </r>
  <r>
    <s v="E"/>
    <s v="C"/>
    <s v="ON"/>
    <d v="2018-06-01T00:00:00"/>
    <x v="1"/>
    <d v="2018-01-01T00:00:00"/>
    <n v="16231.95"/>
    <n v="-860.27"/>
  </r>
  <r>
    <s v="E"/>
    <s v="C"/>
    <s v="ON"/>
    <d v="2018-06-01T00:00:00"/>
    <x v="0"/>
    <d v="2018-01-01T00:00:00"/>
    <n v="16231.95"/>
    <n v="860.27"/>
  </r>
  <r>
    <s v="E"/>
    <s v="C"/>
    <s v="ON"/>
    <d v="2018-06-01T00:00:00"/>
    <x v="2"/>
    <d v="2018-01-01T00:00:00"/>
    <n v="15531.47"/>
    <n v="2050.15"/>
  </r>
  <r>
    <s v="E"/>
    <s v="C"/>
    <s v="ON"/>
    <d v="2018-06-01T00:00:00"/>
    <x v="3"/>
    <d v="2018-01-01T00:00:00"/>
    <n v="700.48"/>
    <n v="92.47"/>
  </r>
  <r>
    <s v="E"/>
    <s v="C"/>
    <s v="OFF"/>
    <d v="2018-06-01T00:00:00"/>
    <x v="10"/>
    <d v="2018-05-01T00:00:00"/>
    <n v="52941.18"/>
    <n v="3441.16"/>
  </r>
  <r>
    <s v="E"/>
    <s v="C"/>
    <s v="OFF"/>
    <d v="2018-06-01T00:00:00"/>
    <x v="11"/>
    <d v="2018-05-01T00:00:00"/>
    <n v="2387.69"/>
    <n v="155.19"/>
  </r>
  <r>
    <s v="E"/>
    <s v="C"/>
    <s v="OFF"/>
    <d v="2018-06-01T00:00:00"/>
    <x v="1"/>
    <d v="2018-05-01T00:00:00"/>
    <n v="55328.87"/>
    <n v="-1936.49"/>
  </r>
  <r>
    <s v="E"/>
    <s v="C"/>
    <s v="OFF"/>
    <d v="2018-06-01T00:00:00"/>
    <x v="0"/>
    <d v="2018-05-01T00:00:00"/>
    <n v="55328.87"/>
    <n v="1936.49"/>
  </r>
  <r>
    <s v="E"/>
    <s v="C"/>
    <s v="OFF"/>
    <d v="2018-06-01T00:00:00"/>
    <x v="6"/>
    <d v="2018-01-01T00:00:00"/>
    <n v="50862.07"/>
    <n v="3306.07"/>
  </r>
  <r>
    <s v="E"/>
    <s v="C"/>
    <s v="OFF"/>
    <d v="2018-06-01T00:00:00"/>
    <x v="7"/>
    <d v="2018-01-01T00:00:00"/>
    <n v="2293.89"/>
    <n v="149.12"/>
  </r>
  <r>
    <s v="E"/>
    <s v="C"/>
    <s v="OFF"/>
    <d v="2018-06-01T00:00:00"/>
    <x v="0"/>
    <d v="2018-01-01T00:00:00"/>
    <n v="53155.96"/>
    <n v="1381.95"/>
  </r>
  <r>
    <s v="E"/>
    <s v="C"/>
    <s v="OFF"/>
    <d v="2018-06-01T00:00:00"/>
    <x v="1"/>
    <d v="2018-01-01T00:00:00"/>
    <n v="53155.96"/>
    <n v="-1381.95"/>
  </r>
  <r>
    <s v="E"/>
    <s v="C"/>
    <s v="MID"/>
    <d v="2018-06-01T00:00:00"/>
    <x v="1"/>
    <d v="2018-05-01T00:00:00"/>
    <n v="18468.78"/>
    <n v="-960.37"/>
  </r>
  <r>
    <s v="E"/>
    <s v="C"/>
    <s v="MID"/>
    <d v="2018-06-01T00:00:00"/>
    <x v="12"/>
    <d v="2018-05-01T00:00:00"/>
    <n v="17671.75"/>
    <n v="1661.16"/>
  </r>
  <r>
    <s v="E"/>
    <s v="C"/>
    <s v="MID"/>
    <d v="2018-06-01T00:00:00"/>
    <x v="0"/>
    <d v="2018-05-01T00:00:00"/>
    <n v="18468.78"/>
    <n v="960.37"/>
  </r>
  <r>
    <s v="E"/>
    <s v="C"/>
    <s v="MID"/>
    <d v="2018-06-01T00:00:00"/>
    <x v="1"/>
    <d v="2018-01-01T00:00:00"/>
    <n v="18848.61"/>
    <n v="-716.22"/>
  </r>
  <r>
    <s v="E"/>
    <s v="C"/>
    <s v="MID"/>
    <d v="2018-06-01T00:00:00"/>
    <x v="0"/>
    <d v="2018-01-01T00:00:00"/>
    <n v="18848.61"/>
    <n v="716.22"/>
  </r>
  <r>
    <s v="E"/>
    <s v="C"/>
    <s v="MID"/>
    <d v="2018-06-01T00:00:00"/>
    <x v="4"/>
    <d v="2018-01-01T00:00:00"/>
    <n v="18035.25"/>
    <n v="1713.33"/>
  </r>
  <r>
    <s v="E"/>
    <s v="C"/>
    <s v="MID"/>
    <d v="2018-06-01T00:00:00"/>
    <x v="5"/>
    <d v="2018-01-01T00:00:00"/>
    <n v="813.36"/>
    <n v="77.209999999999994"/>
  </r>
  <r>
    <s v="E"/>
    <s v="C"/>
    <s v="OFF"/>
    <d v="2018-02-01T00:00:00"/>
    <x v="0"/>
    <d v="2018-01-01T00:00:00"/>
    <n v="50089.09"/>
    <n v="1302.3"/>
  </r>
  <r>
    <s v="E"/>
    <s v="C"/>
    <s v="MID"/>
    <d v="2018-02-01T00:00:00"/>
    <x v="1"/>
    <d v="2018-01-01T00:00:00"/>
    <n v="21275.09"/>
    <n v="-808.43"/>
  </r>
  <r>
    <s v="E"/>
    <s v="C"/>
    <s v="MID"/>
    <d v="2018-02-01T00:00:00"/>
    <x v="4"/>
    <d v="2018-01-01T00:00:00"/>
    <n v="20356.990000000002"/>
    <n v="1933.92"/>
  </r>
  <r>
    <s v="E"/>
    <s v="C"/>
    <s v="MID"/>
    <d v="2018-02-01T00:00:00"/>
    <x v="5"/>
    <d v="2018-01-01T00:00:00"/>
    <n v="918.1"/>
    <n v="87.22"/>
  </r>
  <r>
    <s v="E"/>
    <s v="C"/>
    <s v="MID"/>
    <d v="2018-02-01T00:00:00"/>
    <x v="0"/>
    <d v="2018-01-01T00:00:00"/>
    <n v="21275.09"/>
    <n v="808.43"/>
  </r>
  <r>
    <s v="E"/>
    <s v="C"/>
    <s v="ON"/>
    <d v="2018-02-01T00:00:00"/>
    <x v="1"/>
    <d v="2018-01-01T00:00:00"/>
    <n v="17821.04"/>
    <n v="-944.5"/>
  </r>
  <r>
    <s v="E"/>
    <s v="C"/>
    <s v="ON"/>
    <d v="2018-02-01T00:00:00"/>
    <x v="2"/>
    <d v="2018-01-01T00:00:00"/>
    <n v="17052"/>
    <n v="2250.87"/>
  </r>
  <r>
    <s v="E"/>
    <s v="C"/>
    <s v="ON"/>
    <d v="2018-02-01T00:00:00"/>
    <x v="3"/>
    <d v="2018-01-01T00:00:00"/>
    <n v="769.04"/>
    <n v="101.56"/>
  </r>
  <r>
    <s v="E"/>
    <s v="C"/>
    <s v="ON"/>
    <d v="2018-02-01T00:00:00"/>
    <x v="0"/>
    <d v="2018-01-01T00:00:00"/>
    <n v="17821.04"/>
    <n v="944.5"/>
  </r>
  <r>
    <s v="E"/>
    <s v="C"/>
    <s v="MID"/>
    <d v="2018-03-01T00:00:00"/>
    <x v="0"/>
    <d v="2018-01-01T00:00:00"/>
    <n v="196"/>
    <n v="7.44"/>
  </r>
  <r>
    <s v="E"/>
    <s v="R"/>
    <s v="ON"/>
    <d v="2018-03-01T00:00:00"/>
    <x v="1"/>
    <d v="2018-01-01T00:00:00"/>
    <n v="127362.04"/>
    <n v="-6750.16"/>
  </r>
  <r>
    <s v="E"/>
    <s v="R"/>
    <s v="ON"/>
    <d v="2018-03-01T00:00:00"/>
    <x v="2"/>
    <d v="2018-01-01T00:00:00"/>
    <n v="121865.99"/>
    <n v="16086.38"/>
  </r>
  <r>
    <s v="E"/>
    <s v="R"/>
    <s v="ON"/>
    <d v="2018-03-01T00:00:00"/>
    <x v="3"/>
    <d v="2018-01-01T00:00:00"/>
    <n v="5496.05"/>
    <n v="725.42"/>
  </r>
  <r>
    <s v="E"/>
    <s v="R"/>
    <s v="ON"/>
    <d v="2018-03-01T00:00:00"/>
    <x v="0"/>
    <d v="2018-01-01T00:00:00"/>
    <n v="127362.04"/>
    <n v="6750.16"/>
  </r>
  <r>
    <s v="E"/>
    <s v="R"/>
    <s v="OFF"/>
    <d v="2018-03-01T00:00:00"/>
    <x v="1"/>
    <d v="2018-01-01T00:00:00"/>
    <n v="420825.17"/>
    <n v="-10941.55"/>
  </r>
  <r>
    <s v="E"/>
    <s v="C"/>
    <s v="ON"/>
    <d v="2018-02-01T00:00:00"/>
    <x v="1"/>
    <d v="2018-01-01T00:00:00"/>
    <n v="9535.33"/>
    <n v="-505.36"/>
  </r>
  <r>
    <s v="E"/>
    <s v="C"/>
    <s v="ON"/>
    <d v="2018-02-01T00:00:00"/>
    <x v="2"/>
    <d v="2018-01-01T00:00:00"/>
    <n v="9123.85"/>
    <n v="1204.3599999999999"/>
  </r>
  <r>
    <s v="E"/>
    <s v="C"/>
    <s v="ON"/>
    <d v="2018-02-01T00:00:00"/>
    <x v="3"/>
    <d v="2018-01-01T00:00:00"/>
    <n v="411.48"/>
    <n v="54.32"/>
  </r>
  <r>
    <s v="E"/>
    <s v="C"/>
    <s v="ON"/>
    <d v="2018-02-01T00:00:00"/>
    <x v="0"/>
    <d v="2018-01-01T00:00:00"/>
    <n v="9535.33"/>
    <n v="505.36"/>
  </r>
  <r>
    <s v="E"/>
    <s v="C"/>
    <s v="OFF"/>
    <d v="2018-02-01T00:00:00"/>
    <x v="1"/>
    <d v="2018-01-01T00:00:00"/>
    <n v="31233.72"/>
    <n v="-812.07"/>
  </r>
  <r>
    <s v="E"/>
    <s v="C"/>
    <s v="OFF"/>
    <d v="2018-02-01T00:00:00"/>
    <x v="6"/>
    <d v="2018-01-01T00:00:00"/>
    <n v="29885.86"/>
    <n v="1942.59"/>
  </r>
  <r>
    <s v="E"/>
    <s v="C"/>
    <s v="OFF"/>
    <d v="2018-02-01T00:00:00"/>
    <x v="7"/>
    <d v="2018-01-01T00:00:00"/>
    <n v="1347.86"/>
    <n v="87.64"/>
  </r>
  <r>
    <s v="E"/>
    <s v="C"/>
    <s v="OFF"/>
    <d v="2018-02-01T00:00:00"/>
    <x v="0"/>
    <d v="2018-01-01T00:00:00"/>
    <n v="31233.72"/>
    <n v="812.07"/>
  </r>
  <r>
    <s v="E"/>
    <s v="C"/>
    <s v="MID"/>
    <d v="2018-02-01T00:00:00"/>
    <x v="1"/>
    <d v="2018-01-01T00:00:00"/>
    <n v="9041.14"/>
    <n v="-343.54"/>
  </r>
  <r>
    <s v="E"/>
    <s v="C"/>
    <s v="MID"/>
    <d v="2018-02-01T00:00:00"/>
    <x v="4"/>
    <d v="2018-01-01T00:00:00"/>
    <n v="8650.98"/>
    <n v="821.86"/>
  </r>
  <r>
    <s v="E"/>
    <s v="C"/>
    <s v="MID"/>
    <d v="2018-02-01T00:00:00"/>
    <x v="5"/>
    <d v="2018-01-01T00:00:00"/>
    <n v="390.16"/>
    <n v="37.07"/>
  </r>
  <r>
    <s v="E"/>
    <s v="C"/>
    <s v="MID"/>
    <d v="2018-02-01T00:00:00"/>
    <x v="0"/>
    <d v="2018-01-01T00:00:00"/>
    <n v="9041.14"/>
    <n v="343.54"/>
  </r>
  <r>
    <s v="E"/>
    <s v="C"/>
    <s v="ON"/>
    <d v="2018-02-01T00:00:00"/>
    <x v="1"/>
    <d v="2018-01-01T00:00:00"/>
    <n v="2893.08"/>
    <n v="-153.35"/>
  </r>
  <r>
    <s v="E"/>
    <s v="C"/>
    <s v="ON"/>
    <d v="2018-02-01T00:00:00"/>
    <x v="2"/>
    <d v="2018-01-01T00:00:00"/>
    <n v="2768.24"/>
    <n v="365.4"/>
  </r>
  <r>
    <s v="E"/>
    <s v="C"/>
    <s v="ON"/>
    <d v="2018-02-01T00:00:00"/>
    <x v="3"/>
    <d v="2018-01-01T00:00:00"/>
    <n v="124.84"/>
    <n v="16.47"/>
  </r>
  <r>
    <s v="E"/>
    <s v="C"/>
    <s v="ON"/>
    <d v="2018-02-01T00:00:00"/>
    <x v="0"/>
    <d v="2018-01-01T00:00:00"/>
    <n v="2893.08"/>
    <n v="153.35"/>
  </r>
  <r>
    <s v="E"/>
    <s v="C"/>
    <s v="OFF"/>
    <d v="2018-02-01T00:00:00"/>
    <x v="1"/>
    <d v="2018-01-01T00:00:00"/>
    <n v="10361.32"/>
    <n v="-269.41000000000003"/>
  </r>
  <r>
    <s v="E"/>
    <s v="C"/>
    <s v="OFF"/>
    <d v="2018-02-01T00:00:00"/>
    <x v="6"/>
    <d v="2018-01-01T00:00:00"/>
    <n v="9914.19"/>
    <n v="644.41"/>
  </r>
  <r>
    <s v="E"/>
    <s v="C"/>
    <s v="OFF"/>
    <d v="2018-02-01T00:00:00"/>
    <x v="7"/>
    <d v="2018-01-01T00:00:00"/>
    <n v="447.13"/>
    <n v="29.06"/>
  </r>
  <r>
    <s v="E"/>
    <s v="C"/>
    <s v="OFF"/>
    <d v="2018-02-01T00:00:00"/>
    <x v="0"/>
    <d v="2018-01-01T00:00:00"/>
    <n v="10361.32"/>
    <n v="269.41000000000003"/>
  </r>
  <r>
    <s v="E"/>
    <s v="C"/>
    <s v="MID"/>
    <d v="2018-02-01T00:00:00"/>
    <x v="1"/>
    <d v="2018-01-01T00:00:00"/>
    <n v="2933.28"/>
    <n v="-111.43"/>
  </r>
  <r>
    <s v="E"/>
    <s v="C"/>
    <s v="MID"/>
    <d v="2018-02-01T00:00:00"/>
    <x v="4"/>
    <d v="2018-01-01T00:00:00"/>
    <n v="2806.68"/>
    <n v="266.63"/>
  </r>
  <r>
    <s v="E"/>
    <s v="C"/>
    <s v="MID"/>
    <d v="2018-02-01T00:00:00"/>
    <x v="5"/>
    <d v="2018-01-01T00:00:00"/>
    <n v="126.6"/>
    <n v="12.03"/>
  </r>
  <r>
    <s v="E"/>
    <s v="C"/>
    <s v="MID"/>
    <d v="2018-02-01T00:00:00"/>
    <x v="0"/>
    <d v="2018-01-01T00:00:00"/>
    <n v="2933.28"/>
    <n v="111.43"/>
  </r>
  <r>
    <s v="E"/>
    <s v="R"/>
    <s v="ON"/>
    <d v="2018-02-01T00:00:00"/>
    <x v="1"/>
    <d v="2018-01-01T00:00:00"/>
    <n v="373.02"/>
    <n v="-19.77"/>
  </r>
  <r>
    <s v="E"/>
    <s v="R"/>
    <s v="ON"/>
    <d v="2018-02-01T00:00:00"/>
    <x v="2"/>
    <d v="2018-01-01T00:00:00"/>
    <n v="356.92"/>
    <n v="47.11"/>
  </r>
  <r>
    <s v="E"/>
    <s v="R"/>
    <s v="ON"/>
    <d v="2018-02-01T00:00:00"/>
    <x v="3"/>
    <d v="2018-01-01T00:00:00"/>
    <n v="16.100000000000001"/>
    <n v="2.13"/>
  </r>
  <r>
    <s v="E"/>
    <s v="R"/>
    <s v="ON"/>
    <d v="2018-02-01T00:00:00"/>
    <x v="0"/>
    <d v="2018-01-01T00:00:00"/>
    <n v="373.02"/>
    <n v="19.77"/>
  </r>
  <r>
    <s v="E"/>
    <s v="R"/>
    <s v="OFF"/>
    <d v="2018-02-01T00:00:00"/>
    <x v="1"/>
    <d v="2018-01-01T00:00:00"/>
    <n v="864.34"/>
    <n v="-22.47"/>
  </r>
  <r>
    <s v="E"/>
    <s v="R"/>
    <s v="OFF"/>
    <d v="2018-02-01T00:00:00"/>
    <x v="6"/>
    <d v="2018-01-01T00:00:00"/>
    <n v="827.04"/>
    <n v="53.76"/>
  </r>
  <r>
    <s v="E"/>
    <s v="R"/>
    <s v="OFF"/>
    <d v="2018-02-01T00:00:00"/>
    <x v="7"/>
    <d v="2018-01-01T00:00:00"/>
    <n v="37.299999999999997"/>
    <n v="2.42"/>
  </r>
  <r>
    <s v="E"/>
    <s v="R"/>
    <s v="OFF"/>
    <d v="2018-02-01T00:00:00"/>
    <x v="0"/>
    <d v="2018-01-01T00:00:00"/>
    <n v="864.34"/>
    <n v="22.47"/>
  </r>
  <r>
    <s v="E"/>
    <s v="R"/>
    <s v="MID"/>
    <d v="2018-02-01T00:00:00"/>
    <x v="1"/>
    <d v="2018-01-01T00:00:00"/>
    <n v="337.6"/>
    <n v="-12.83"/>
  </r>
  <r>
    <s v="E"/>
    <s v="R"/>
    <s v="MID"/>
    <d v="2018-02-01T00:00:00"/>
    <x v="4"/>
    <d v="2018-01-01T00:00:00"/>
    <n v="323.02999999999997"/>
    <n v="30.69"/>
  </r>
  <r>
    <s v="E"/>
    <s v="R"/>
    <s v="MID"/>
    <d v="2018-02-01T00:00:00"/>
    <x v="5"/>
    <d v="2018-01-01T00:00:00"/>
    <n v="14.57"/>
    <n v="1.38"/>
  </r>
  <r>
    <s v="E"/>
    <s v="R"/>
    <s v="MID"/>
    <d v="2018-02-01T00:00:00"/>
    <x v="0"/>
    <d v="2018-01-01T00:00:00"/>
    <n v="337.6"/>
    <n v="12.83"/>
  </r>
  <r>
    <s v="E"/>
    <s v="C"/>
    <s v="ON"/>
    <d v="2018-03-01T00:00:00"/>
    <x v="1"/>
    <d v="2018-01-01T00:00:00"/>
    <n v="41278.620000000003"/>
    <n v="-2187.7399999999998"/>
  </r>
  <r>
    <s v="E"/>
    <s v="C"/>
    <s v="ON"/>
    <d v="2018-03-01T00:00:00"/>
    <x v="2"/>
    <d v="2018-01-01T00:00:00"/>
    <n v="39497.300000000003"/>
    <n v="5213.6499999999996"/>
  </r>
  <r>
    <s v="E"/>
    <s v="C"/>
    <s v="ON"/>
    <d v="2018-03-01T00:00:00"/>
    <x v="3"/>
    <d v="2018-01-01T00:00:00"/>
    <n v="1781.32"/>
    <n v="235.07"/>
  </r>
  <r>
    <s v="E"/>
    <s v="C"/>
    <s v="ON"/>
    <d v="2018-03-01T00:00:00"/>
    <x v="0"/>
    <d v="2018-01-01T00:00:00"/>
    <n v="41278.620000000003"/>
    <n v="2187.7399999999998"/>
  </r>
  <r>
    <s v="E"/>
    <s v="C"/>
    <s v="OFF"/>
    <d v="2018-03-01T00:00:00"/>
    <x v="1"/>
    <d v="2018-01-01T00:00:00"/>
    <n v="127635.39"/>
    <n v="-3318.55"/>
  </r>
  <r>
    <s v="E"/>
    <s v="C"/>
    <s v="OFF"/>
    <d v="2018-03-01T00:00:00"/>
    <x v="6"/>
    <d v="2018-01-01T00:00:00"/>
    <n v="122127.41"/>
    <n v="7938.35"/>
  </r>
  <r>
    <s v="E"/>
    <s v="C"/>
    <s v="OFF"/>
    <d v="2018-03-01T00:00:00"/>
    <x v="7"/>
    <d v="2018-01-01T00:00:00"/>
    <n v="5507.98"/>
    <n v="358"/>
  </r>
  <r>
    <s v="E"/>
    <s v="C"/>
    <s v="OFF"/>
    <d v="2018-03-01T00:00:00"/>
    <x v="0"/>
    <d v="2018-01-01T00:00:00"/>
    <n v="127635.39"/>
    <n v="3318.55"/>
  </r>
  <r>
    <s v="E"/>
    <s v="C"/>
    <s v="MID"/>
    <d v="2018-03-01T00:00:00"/>
    <x v="1"/>
    <d v="2018-01-01T00:00:00"/>
    <n v="42975.13"/>
    <n v="-1633.02"/>
  </r>
  <r>
    <s v="E"/>
    <s v="C"/>
    <s v="MID"/>
    <d v="2018-03-01T00:00:00"/>
    <x v="4"/>
    <d v="2018-01-01T00:00:00"/>
    <n v="41120.57"/>
    <n v="3906.41"/>
  </r>
  <r>
    <s v="E"/>
    <s v="C"/>
    <s v="MID"/>
    <d v="2018-03-01T00:00:00"/>
    <x v="5"/>
    <d v="2018-01-01T00:00:00"/>
    <n v="1854.56"/>
    <n v="176.17"/>
  </r>
  <r>
    <s v="E"/>
    <s v="C"/>
    <s v="MID"/>
    <d v="2018-03-01T00:00:00"/>
    <x v="0"/>
    <d v="2018-01-01T00:00:00"/>
    <n v="42975.13"/>
    <n v="1633.02"/>
  </r>
  <r>
    <s v="E"/>
    <s v="C"/>
    <s v="ON"/>
    <d v="2018-03-01T00:00:00"/>
    <x v="1"/>
    <d v="2018-01-01T00:00:00"/>
    <n v="27464.25"/>
    <n v="-1455.57"/>
  </r>
  <r>
    <s v="E"/>
    <s v="C"/>
    <s v="ON"/>
    <d v="2018-03-01T00:00:00"/>
    <x v="2"/>
    <d v="2018-01-01T00:00:00"/>
    <n v="26279.05"/>
    <n v="3468.83"/>
  </r>
  <r>
    <s v="E"/>
    <s v="C"/>
    <s v="ON"/>
    <d v="2018-03-01T00:00:00"/>
    <x v="3"/>
    <d v="2018-01-01T00:00:00"/>
    <n v="1185.2"/>
    <n v="156.44"/>
  </r>
  <r>
    <s v="E"/>
    <s v="C"/>
    <s v="ON"/>
    <d v="2018-03-01T00:00:00"/>
    <x v="0"/>
    <d v="2018-01-01T00:00:00"/>
    <n v="27464.25"/>
    <n v="1455.57"/>
  </r>
  <r>
    <s v="E"/>
    <s v="C"/>
    <s v="OFF"/>
    <d v="2018-03-01T00:00:00"/>
    <x v="1"/>
    <d v="2018-01-01T00:00:00"/>
    <n v="85938.78"/>
    <n v="-2234.42"/>
  </r>
  <r>
    <s v="E"/>
    <s v="C"/>
    <s v="OFF"/>
    <d v="2018-03-01T00:00:00"/>
    <x v="6"/>
    <d v="2018-01-01T00:00:00"/>
    <n v="82230.22"/>
    <n v="5345.01"/>
  </r>
  <r>
    <s v="E"/>
    <s v="C"/>
    <s v="OFF"/>
    <d v="2018-03-01T00:00:00"/>
    <x v="7"/>
    <d v="2018-01-01T00:00:00"/>
    <n v="3708.56"/>
    <n v="241.05"/>
  </r>
  <r>
    <s v="E"/>
    <s v="C"/>
    <s v="OFF"/>
    <d v="2018-03-01T00:00:00"/>
    <x v="0"/>
    <d v="2018-01-01T00:00:00"/>
    <n v="85938.78"/>
    <n v="2234.42"/>
  </r>
  <r>
    <s v="E"/>
    <s v="C"/>
    <s v="MID"/>
    <d v="2018-03-01T00:00:00"/>
    <x v="1"/>
    <d v="2018-01-01T00:00:00"/>
    <n v="30338.28"/>
    <n v="-1152.8"/>
  </r>
  <r>
    <s v="E"/>
    <s v="C"/>
    <s v="MID"/>
    <d v="2018-03-01T00:00:00"/>
    <x v="4"/>
    <d v="2018-01-01T00:00:00"/>
    <n v="29029.11"/>
    <n v="2757.75"/>
  </r>
  <r>
    <s v="E"/>
    <s v="C"/>
    <s v="MID"/>
    <d v="2018-03-01T00:00:00"/>
    <x v="5"/>
    <d v="2018-01-01T00:00:00"/>
    <n v="1309.17"/>
    <n v="124.34"/>
  </r>
  <r>
    <s v="E"/>
    <s v="C"/>
    <s v="MID"/>
    <d v="2018-03-01T00:00:00"/>
    <x v="0"/>
    <d v="2018-01-01T00:00:00"/>
    <n v="30338.28"/>
    <n v="1152.8"/>
  </r>
  <r>
    <s v="E"/>
    <s v="R"/>
    <s v="OFF"/>
    <d v="2018-03-01T00:00:00"/>
    <x v="0"/>
    <d v="2018-01-01T00:00:00"/>
    <n v="186599.02"/>
    <n v="4851.53"/>
  </r>
  <r>
    <s v="E"/>
    <s v="R"/>
    <s v="MID"/>
    <d v="2018-03-01T00:00:00"/>
    <x v="1"/>
    <d v="2018-01-01T00:00:00"/>
    <n v="43961.57"/>
    <n v="-1670.62"/>
  </r>
  <r>
    <s v="E"/>
    <s v="R"/>
    <s v="MID"/>
    <d v="2018-03-01T00:00:00"/>
    <x v="4"/>
    <d v="2018-01-01T00:00:00"/>
    <n v="42064.480000000003"/>
    <n v="3996.14"/>
  </r>
  <r>
    <s v="E"/>
    <s v="R"/>
    <s v="MID"/>
    <d v="2018-03-01T00:00:00"/>
    <x v="5"/>
    <d v="2018-01-01T00:00:00"/>
    <n v="1897.09"/>
    <n v="180.23"/>
  </r>
  <r>
    <s v="E"/>
    <s v="R"/>
    <s v="MID"/>
    <d v="2018-03-01T00:00:00"/>
    <x v="0"/>
    <d v="2018-01-01T00:00:00"/>
    <n v="43961.57"/>
    <n v="1670.62"/>
  </r>
  <r>
    <s v="E"/>
    <s v="C"/>
    <s v="ON"/>
    <d v="2018-03-01T00:00:00"/>
    <x v="1"/>
    <d v="2018-01-01T00:00:00"/>
    <n v="117225.02"/>
    <n v="-6212.93"/>
  </r>
  <r>
    <s v="E"/>
    <s v="C"/>
    <s v="ON"/>
    <d v="2018-03-01T00:00:00"/>
    <x v="2"/>
    <d v="2018-01-01T00:00:00"/>
    <n v="112166.32"/>
    <n v="14805.93"/>
  </r>
  <r>
    <s v="E"/>
    <s v="C"/>
    <s v="ON"/>
    <d v="2018-03-01T00:00:00"/>
    <x v="3"/>
    <d v="2018-01-01T00:00:00"/>
    <n v="5058.7"/>
    <n v="667.75"/>
  </r>
  <r>
    <s v="E"/>
    <s v="C"/>
    <s v="ON"/>
    <d v="2018-03-01T00:00:00"/>
    <x v="0"/>
    <d v="2018-01-01T00:00:00"/>
    <n v="117225.02"/>
    <n v="6212.93"/>
  </r>
  <r>
    <s v="E"/>
    <s v="C"/>
    <s v="OFF"/>
    <d v="2018-03-01T00:00:00"/>
    <x v="1"/>
    <d v="2018-01-01T00:00:00"/>
    <n v="356720.11"/>
    <n v="-9274.7199999999993"/>
  </r>
  <r>
    <s v="E"/>
    <s v="C"/>
    <s v="OFF"/>
    <d v="2018-03-01T00:00:00"/>
    <x v="6"/>
    <d v="2018-01-01T00:00:00"/>
    <n v="341326.27"/>
    <n v="22186.22"/>
  </r>
  <r>
    <s v="E"/>
    <s v="C"/>
    <s v="OFF"/>
    <d v="2018-03-01T00:00:00"/>
    <x v="7"/>
    <d v="2018-01-01T00:00:00"/>
    <n v="15393.84"/>
    <n v="1000.55"/>
  </r>
  <r>
    <s v="E"/>
    <s v="C"/>
    <s v="OFF"/>
    <d v="2018-03-01T00:00:00"/>
    <x v="0"/>
    <d v="2018-01-01T00:00:00"/>
    <n v="356720.11"/>
    <n v="9274.7199999999993"/>
  </r>
  <r>
    <s v="E"/>
    <s v="C"/>
    <s v="MID"/>
    <d v="2018-03-01T00:00:00"/>
    <x v="1"/>
    <d v="2018-01-01T00:00:00"/>
    <n v="124506.09"/>
    <n v="-4731.26"/>
  </r>
  <r>
    <s v="E"/>
    <s v="C"/>
    <s v="MID"/>
    <d v="2018-03-01T00:00:00"/>
    <x v="4"/>
    <d v="2018-01-01T00:00:00"/>
    <n v="119133.19"/>
    <n v="11317.67"/>
  </r>
  <r>
    <s v="E"/>
    <s v="C"/>
    <s v="MID"/>
    <d v="2018-03-01T00:00:00"/>
    <x v="5"/>
    <d v="2018-01-01T00:00:00"/>
    <n v="5372.9"/>
    <n v="510.48"/>
  </r>
  <r>
    <s v="E"/>
    <s v="C"/>
    <s v="MID"/>
    <d v="2018-03-01T00:00:00"/>
    <x v="0"/>
    <d v="2018-01-01T00:00:00"/>
    <n v="124506.09"/>
    <n v="4731.26"/>
  </r>
  <r>
    <s v="E"/>
    <s v="R"/>
    <s v="ON"/>
    <d v="2018-03-01T00:00:00"/>
    <x v="1"/>
    <d v="2018-01-01T00:00:00"/>
    <n v="70400.929999999993"/>
    <n v="-3731.28"/>
  </r>
  <r>
    <s v="E"/>
    <s v="R"/>
    <s v="ON"/>
    <d v="2018-03-01T00:00:00"/>
    <x v="2"/>
    <d v="2018-01-01T00:00:00"/>
    <n v="67362.98"/>
    <n v="8891.99"/>
  </r>
  <r>
    <s v="E"/>
    <s v="R"/>
    <s v="ON"/>
    <d v="2018-03-01T00:00:00"/>
    <x v="3"/>
    <d v="2018-01-01T00:00:00"/>
    <n v="3037.95"/>
    <n v="401.04"/>
  </r>
  <r>
    <s v="E"/>
    <s v="R"/>
    <s v="ON"/>
    <d v="2018-03-01T00:00:00"/>
    <x v="0"/>
    <d v="2018-01-01T00:00:00"/>
    <n v="70400.929999999993"/>
    <n v="3731.28"/>
  </r>
  <r>
    <s v="E"/>
    <s v="R"/>
    <s v="OFF"/>
    <d v="2018-03-01T00:00:00"/>
    <x v="1"/>
    <d v="2018-01-01T00:00:00"/>
    <n v="247921.96"/>
    <n v="-6445.87"/>
  </r>
  <r>
    <s v="E"/>
    <s v="C"/>
    <s v="ON"/>
    <d v="2018-04-01T00:00:00"/>
    <x v="2"/>
    <d v="2018-01-01T00:00:00"/>
    <n v="30782.07"/>
    <n v="4063.24"/>
  </r>
  <r>
    <s v="E"/>
    <s v="C"/>
    <s v="ON"/>
    <d v="2018-04-01T00:00:00"/>
    <x v="3"/>
    <d v="2018-01-01T00:00:00"/>
    <n v="1388.27"/>
    <n v="183.26"/>
  </r>
  <r>
    <s v="E"/>
    <s v="C"/>
    <s v="ON"/>
    <d v="2018-04-01T00:00:00"/>
    <x v="0"/>
    <d v="2018-01-01T00:00:00"/>
    <n v="32170.34"/>
    <n v="1704.96"/>
  </r>
  <r>
    <s v="E"/>
    <s v="C"/>
    <s v="OFF"/>
    <d v="2018-04-01T00:00:00"/>
    <x v="1"/>
    <d v="2018-01-01T00:00:00"/>
    <n v="88574.83"/>
    <n v="-2302.9499999999998"/>
  </r>
  <r>
    <s v="E"/>
    <s v="C"/>
    <s v="OFF"/>
    <d v="2018-04-01T00:00:00"/>
    <x v="6"/>
    <d v="2018-01-01T00:00:00"/>
    <n v="84752.49"/>
    <n v="5508.9"/>
  </r>
  <r>
    <s v="E"/>
    <s v="C"/>
    <s v="OFF"/>
    <d v="2018-04-01T00:00:00"/>
    <x v="7"/>
    <d v="2018-01-01T00:00:00"/>
    <n v="3822.34"/>
    <n v="248.47"/>
  </r>
  <r>
    <s v="E"/>
    <s v="C"/>
    <s v="OFF"/>
    <d v="2018-04-01T00:00:00"/>
    <x v="0"/>
    <d v="2018-01-01T00:00:00"/>
    <n v="88574.83"/>
    <n v="2302.9499999999998"/>
  </r>
  <r>
    <s v="E"/>
    <s v="C"/>
    <s v="MID"/>
    <d v="2018-04-01T00:00:00"/>
    <x v="1"/>
    <d v="2018-01-01T00:00:00"/>
    <n v="34744.199999999997"/>
    <n v="-1320.29"/>
  </r>
  <r>
    <s v="E"/>
    <s v="C"/>
    <s v="MID"/>
    <d v="2018-04-01T00:00:00"/>
    <x v="4"/>
    <d v="2018-01-01T00:00:00"/>
    <n v="33244.85"/>
    <n v="3158.26"/>
  </r>
  <r>
    <s v="E"/>
    <s v="C"/>
    <s v="MID"/>
    <d v="2018-04-01T00:00:00"/>
    <x v="5"/>
    <d v="2018-01-01T00:00:00"/>
    <n v="1499.35"/>
    <n v="142.46"/>
  </r>
  <r>
    <s v="E"/>
    <s v="C"/>
    <s v="MID"/>
    <d v="2018-04-01T00:00:00"/>
    <x v="0"/>
    <d v="2018-01-01T00:00:00"/>
    <n v="34744.199999999997"/>
    <n v="1320.29"/>
  </r>
  <r>
    <s v="E"/>
    <s v="C"/>
    <s v="ON"/>
    <d v="2018-04-01T00:00:00"/>
    <x v="1"/>
    <d v="2018-01-01T00:00:00"/>
    <n v="19006.32"/>
    <n v="-1007.34"/>
  </r>
  <r>
    <s v="E"/>
    <s v="C"/>
    <s v="ON"/>
    <d v="2018-04-01T00:00:00"/>
    <x v="1"/>
    <d v="2018-01-01T00:00:00"/>
    <n v="17020.54"/>
    <n v="-902.07"/>
  </r>
  <r>
    <s v="E"/>
    <s v="C"/>
    <s v="ON"/>
    <d v="2018-04-01T00:00:00"/>
    <x v="2"/>
    <d v="2018-01-01T00:00:00"/>
    <n v="16286.03"/>
    <n v="2149.73"/>
  </r>
  <r>
    <s v="E"/>
    <s v="C"/>
    <s v="ON"/>
    <d v="2018-04-01T00:00:00"/>
    <x v="3"/>
    <d v="2018-01-01T00:00:00"/>
    <n v="734.51"/>
    <n v="96.96"/>
  </r>
  <r>
    <s v="E"/>
    <s v="C"/>
    <s v="ON"/>
    <d v="2018-04-01T00:00:00"/>
    <x v="0"/>
    <d v="2018-01-01T00:00:00"/>
    <n v="17020.54"/>
    <n v="902.07"/>
  </r>
  <r>
    <s v="E"/>
    <s v="C"/>
    <s v="OFF"/>
    <d v="2018-04-01T00:00:00"/>
    <x v="1"/>
    <d v="2018-01-01T00:00:00"/>
    <n v="50990.15"/>
    <n v="-1325.77"/>
  </r>
  <r>
    <s v="E"/>
    <s v="C"/>
    <s v="OFF"/>
    <d v="2018-04-01T00:00:00"/>
    <x v="6"/>
    <d v="2018-01-01T00:00:00"/>
    <n v="48789.74"/>
    <n v="3171.3"/>
  </r>
  <r>
    <s v="E"/>
    <s v="C"/>
    <s v="OFF"/>
    <d v="2018-04-01T00:00:00"/>
    <x v="7"/>
    <d v="2018-01-01T00:00:00"/>
    <n v="2200.41"/>
    <n v="143.05000000000001"/>
  </r>
  <r>
    <s v="E"/>
    <s v="C"/>
    <s v="OFF"/>
    <d v="2018-04-01T00:00:00"/>
    <x v="0"/>
    <d v="2018-01-01T00:00:00"/>
    <n v="50990.15"/>
    <n v="1325.77"/>
  </r>
  <r>
    <s v="E"/>
    <s v="C"/>
    <s v="MID"/>
    <d v="2018-04-01T00:00:00"/>
    <x v="1"/>
    <d v="2018-01-01T00:00:00"/>
    <n v="17177.66"/>
    <n v="-652.79999999999995"/>
  </r>
  <r>
    <s v="E"/>
    <s v="C"/>
    <s v="MID"/>
    <d v="2018-04-01T00:00:00"/>
    <x v="4"/>
    <d v="2018-01-01T00:00:00"/>
    <n v="16436.38"/>
    <n v="1561.45"/>
  </r>
  <r>
    <s v="E"/>
    <s v="C"/>
    <s v="MID"/>
    <d v="2018-04-01T00:00:00"/>
    <x v="5"/>
    <d v="2018-01-01T00:00:00"/>
    <n v="741.28"/>
    <n v="70.400000000000006"/>
  </r>
  <r>
    <s v="E"/>
    <s v="C"/>
    <s v="MID"/>
    <d v="2018-04-01T00:00:00"/>
    <x v="0"/>
    <d v="2018-01-01T00:00:00"/>
    <n v="17177.66"/>
    <n v="652.79999999999995"/>
  </r>
  <r>
    <s v="E"/>
    <s v="R"/>
    <s v="ON"/>
    <d v="2018-04-01T00:00:00"/>
    <x v="0"/>
    <d v="2018-01-01T00:00:00"/>
    <n v="43480.62"/>
    <n v="2304.52"/>
  </r>
  <r>
    <s v="E"/>
    <s v="R"/>
    <s v="OFF"/>
    <d v="2018-04-01T00:00:00"/>
    <x v="1"/>
    <d v="2018-01-01T00:00:00"/>
    <n v="153959.03"/>
    <n v="-4003.14"/>
  </r>
  <r>
    <s v="E"/>
    <s v="R"/>
    <s v="OFF"/>
    <d v="2018-04-01T00:00:00"/>
    <x v="6"/>
    <d v="2018-01-01T00:00:00"/>
    <n v="147315.14000000001"/>
    <n v="9575.5"/>
  </r>
  <r>
    <s v="E"/>
    <s v="R"/>
    <s v="OFF"/>
    <d v="2018-04-01T00:00:00"/>
    <x v="7"/>
    <d v="2018-01-01T00:00:00"/>
    <n v="6643.89"/>
    <n v="431.82"/>
  </r>
  <r>
    <s v="E"/>
    <s v="R"/>
    <s v="OFF"/>
    <d v="2018-04-01T00:00:00"/>
    <x v="0"/>
    <d v="2018-01-01T00:00:00"/>
    <n v="153959.03"/>
    <n v="4003.14"/>
  </r>
  <r>
    <s v="E"/>
    <s v="R"/>
    <s v="MID"/>
    <d v="2018-04-01T00:00:00"/>
    <x v="1"/>
    <d v="2018-01-01T00:00:00"/>
    <n v="37642.269999999997"/>
    <n v="-1430.44"/>
  </r>
  <r>
    <s v="E"/>
    <s v="R"/>
    <s v="MID"/>
    <d v="2018-04-01T00:00:00"/>
    <x v="4"/>
    <d v="2018-01-01T00:00:00"/>
    <n v="36017.85"/>
    <n v="3421.66"/>
  </r>
  <r>
    <s v="E"/>
    <s v="R"/>
    <s v="MID"/>
    <d v="2018-04-01T00:00:00"/>
    <x v="5"/>
    <d v="2018-01-01T00:00:00"/>
    <n v="1624.42"/>
    <n v="154.27000000000001"/>
  </r>
  <r>
    <s v="E"/>
    <s v="R"/>
    <s v="MID"/>
    <d v="2018-04-01T00:00:00"/>
    <x v="0"/>
    <d v="2018-01-01T00:00:00"/>
    <n v="37642.269999999997"/>
    <n v="1430.44"/>
  </r>
  <r>
    <s v="E"/>
    <s v="R"/>
    <s v="ON"/>
    <d v="2018-04-01T00:00:00"/>
    <x v="1"/>
    <d v="2018-01-01T00:00:00"/>
    <n v="171571.98"/>
    <n v="-9093.27"/>
  </r>
  <r>
    <s v="E"/>
    <s v="R"/>
    <s v="ON"/>
    <d v="2018-04-01T00:00:00"/>
    <x v="2"/>
    <d v="2018-01-01T00:00:00"/>
    <n v="164168.03"/>
    <n v="21670.21"/>
  </r>
  <r>
    <s v="E"/>
    <s v="R"/>
    <s v="ON"/>
    <d v="2018-04-01T00:00:00"/>
    <x v="3"/>
    <d v="2018-01-01T00:00:00"/>
    <n v="7403.95"/>
    <n v="977.26"/>
  </r>
  <r>
    <s v="E"/>
    <s v="R"/>
    <s v="ON"/>
    <d v="2018-04-01T00:00:00"/>
    <x v="0"/>
    <d v="2018-01-01T00:00:00"/>
    <n v="171571.98"/>
    <n v="9093.27"/>
  </r>
  <r>
    <s v="E"/>
    <s v="R"/>
    <s v="OFF"/>
    <d v="2018-04-01T00:00:00"/>
    <x v="1"/>
    <d v="2018-01-01T00:00:00"/>
    <n v="616370.6"/>
    <n v="-16025.77"/>
  </r>
  <r>
    <s v="E"/>
    <s v="R"/>
    <s v="OFF"/>
    <d v="2018-04-01T00:00:00"/>
    <x v="6"/>
    <d v="2018-01-01T00:00:00"/>
    <n v="589771.92000000004"/>
    <n v="38334.97"/>
  </r>
  <r>
    <s v="E"/>
    <s v="R"/>
    <s v="OFF"/>
    <d v="2018-04-01T00:00:00"/>
    <x v="7"/>
    <d v="2018-01-01T00:00:00"/>
    <n v="26598.68"/>
    <n v="1728.97"/>
  </r>
  <r>
    <s v="E"/>
    <s v="R"/>
    <s v="OFF"/>
    <d v="2018-04-01T00:00:00"/>
    <x v="0"/>
    <d v="2018-01-01T00:00:00"/>
    <n v="616370.6"/>
    <n v="16025.77"/>
  </r>
  <r>
    <s v="E"/>
    <s v="R"/>
    <s v="MID"/>
    <d v="2018-04-01T00:00:00"/>
    <x v="1"/>
    <d v="2018-01-01T00:00:00"/>
    <n v="151468.68"/>
    <n v="-5755.84"/>
  </r>
  <r>
    <s v="E"/>
    <s v="R"/>
    <s v="MID"/>
    <d v="2018-04-01T00:00:00"/>
    <x v="4"/>
    <d v="2018-01-01T00:00:00"/>
    <n v="144932.20000000001"/>
    <n v="13768.46"/>
  </r>
  <r>
    <s v="E"/>
    <s v="R"/>
    <s v="MID"/>
    <d v="2018-04-01T00:00:00"/>
    <x v="5"/>
    <d v="2018-01-01T00:00:00"/>
    <n v="6536.48"/>
    <n v="620.67999999999995"/>
  </r>
  <r>
    <s v="E"/>
    <s v="R"/>
    <s v="MID"/>
    <d v="2018-04-01T00:00:00"/>
    <x v="0"/>
    <d v="2018-01-01T00:00:00"/>
    <n v="151468.68"/>
    <n v="5755.84"/>
  </r>
  <r>
    <s v="E"/>
    <s v="R"/>
    <s v="ON"/>
    <d v="2018-04-01T00:00:00"/>
    <x v="1"/>
    <d v="2018-01-01T00:00:00"/>
    <n v="507.91"/>
    <n v="-26.92"/>
  </r>
  <r>
    <s v="E"/>
    <s v="R"/>
    <s v="ON"/>
    <d v="2018-04-01T00:00:00"/>
    <x v="2"/>
    <d v="2018-01-01T00:00:00"/>
    <n v="485.99"/>
    <n v="64.150000000000006"/>
  </r>
  <r>
    <s v="E"/>
    <s v="R"/>
    <s v="ON"/>
    <d v="2018-04-01T00:00:00"/>
    <x v="3"/>
    <d v="2018-01-01T00:00:00"/>
    <n v="21.92"/>
    <n v="2.89"/>
  </r>
  <r>
    <s v="E"/>
    <s v="R"/>
    <s v="ON"/>
    <d v="2018-04-01T00:00:00"/>
    <x v="0"/>
    <d v="2018-01-01T00:00:00"/>
    <n v="507.91"/>
    <n v="26.92"/>
  </r>
  <r>
    <s v="E"/>
    <s v="R"/>
    <s v="OFF"/>
    <d v="2018-04-01T00:00:00"/>
    <x v="1"/>
    <d v="2018-01-01T00:00:00"/>
    <n v="1568.43"/>
    <n v="-40.78"/>
  </r>
  <r>
    <s v="E"/>
    <s v="R"/>
    <s v="OFF"/>
    <d v="2018-04-01T00:00:00"/>
    <x v="6"/>
    <d v="2018-01-01T00:00:00"/>
    <n v="1500.75"/>
    <n v="97.55"/>
  </r>
  <r>
    <s v="E"/>
    <s v="R"/>
    <s v="OFF"/>
    <d v="2018-04-01T00:00:00"/>
    <x v="7"/>
    <d v="2018-01-01T00:00:00"/>
    <n v="67.680000000000007"/>
    <n v="4.4000000000000004"/>
  </r>
  <r>
    <s v="E"/>
    <s v="R"/>
    <s v="OFF"/>
    <d v="2018-04-01T00:00:00"/>
    <x v="0"/>
    <d v="2018-01-01T00:00:00"/>
    <n v="1568.43"/>
    <n v="40.78"/>
  </r>
  <r>
    <s v="E"/>
    <s v="R"/>
    <s v="MID"/>
    <d v="2018-04-01T00:00:00"/>
    <x v="1"/>
    <d v="2018-01-01T00:00:00"/>
    <n v="515.5"/>
    <n v="-19.59"/>
  </r>
  <r>
    <s v="E"/>
    <s v="R"/>
    <s v="MID"/>
    <d v="2018-04-01T00:00:00"/>
    <x v="4"/>
    <d v="2018-01-01T00:00:00"/>
    <n v="493.25"/>
    <n v="46.86"/>
  </r>
  <r>
    <s v="E"/>
    <s v="R"/>
    <s v="MID"/>
    <d v="2018-04-01T00:00:00"/>
    <x v="5"/>
    <d v="2018-01-01T00:00:00"/>
    <n v="22.25"/>
    <n v="2.11"/>
  </r>
  <r>
    <s v="E"/>
    <s v="R"/>
    <s v="MID"/>
    <d v="2018-04-01T00:00:00"/>
    <x v="0"/>
    <d v="2018-01-01T00:00:00"/>
    <n v="515.5"/>
    <n v="19.59"/>
  </r>
  <r>
    <s v="E"/>
    <s v="C"/>
    <s v="ON"/>
    <d v="2018-04-01T00:00:00"/>
    <x v="1"/>
    <d v="2018-01-01T00:00:00"/>
    <n v="123235.5"/>
    <n v="-6531.46"/>
  </r>
  <r>
    <s v="E"/>
    <s v="C"/>
    <s v="ON"/>
    <d v="2018-04-01T00:00:00"/>
    <x v="2"/>
    <d v="2018-01-01T00:00:00"/>
    <n v="117917.41"/>
    <n v="15565.05"/>
  </r>
  <r>
    <s v="E"/>
    <s v="C"/>
    <s v="ON"/>
    <d v="2018-04-01T00:00:00"/>
    <x v="3"/>
    <d v="2018-01-01T00:00:00"/>
    <n v="5318.09"/>
    <n v="701.99"/>
  </r>
  <r>
    <s v="E"/>
    <s v="C"/>
    <s v="ON"/>
    <d v="2018-04-01T00:00:00"/>
    <x v="0"/>
    <d v="2018-01-01T00:00:00"/>
    <n v="123235.5"/>
    <n v="6531.46"/>
  </r>
  <r>
    <s v="E"/>
    <s v="C"/>
    <s v="OFF"/>
    <d v="2018-04-01T00:00:00"/>
    <x v="1"/>
    <d v="2018-01-01T00:00:00"/>
    <n v="367814.05"/>
    <n v="-9563.23"/>
  </r>
  <r>
    <s v="E"/>
    <s v="C"/>
    <s v="OFF"/>
    <d v="2018-04-01T00:00:00"/>
    <x v="6"/>
    <d v="2018-01-01T00:00:00"/>
    <n v="351941.47"/>
    <n v="22876.18"/>
  </r>
  <r>
    <s v="E"/>
    <s v="C"/>
    <s v="OFF"/>
    <d v="2018-04-01T00:00:00"/>
    <x v="7"/>
    <d v="2018-01-01T00:00:00"/>
    <n v="15872.58"/>
    <n v="1031.7"/>
  </r>
  <r>
    <s v="E"/>
    <s v="C"/>
    <s v="OFF"/>
    <d v="2018-04-01T00:00:00"/>
    <x v="0"/>
    <d v="2018-01-01T00:00:00"/>
    <n v="367814.05"/>
    <n v="9563.23"/>
  </r>
  <r>
    <s v="E"/>
    <s v="C"/>
    <s v="MID"/>
    <d v="2018-04-01T00:00:00"/>
    <x v="1"/>
    <d v="2018-01-01T00:00:00"/>
    <n v="132756.5"/>
    <n v="-5044.72"/>
  </r>
  <r>
    <s v="E"/>
    <s v="C"/>
    <s v="MID"/>
    <d v="2018-04-01T00:00:00"/>
    <x v="4"/>
    <d v="2018-01-01T00:00:00"/>
    <n v="127027.52"/>
    <n v="12067.58"/>
  </r>
  <r>
    <s v="E"/>
    <s v="C"/>
    <s v="MID"/>
    <d v="2018-04-01T00:00:00"/>
    <x v="5"/>
    <d v="2018-01-01T00:00:00"/>
    <n v="5728.98"/>
    <n v="544.23"/>
  </r>
  <r>
    <s v="E"/>
    <s v="R"/>
    <s v="ON"/>
    <d v="2018-04-01T00:00:00"/>
    <x v="1"/>
    <d v="2018-01-01T00:00:00"/>
    <n v="43480.62"/>
    <n v="-2304.52"/>
  </r>
  <r>
    <s v="E"/>
    <s v="R"/>
    <s v="ON"/>
    <d v="2018-04-01T00:00:00"/>
    <x v="2"/>
    <d v="2018-01-01T00:00:00"/>
    <n v="41604.31"/>
    <n v="5491.77"/>
  </r>
  <r>
    <s v="E"/>
    <s v="R"/>
    <s v="ON"/>
    <d v="2018-04-01T00:00:00"/>
    <x v="3"/>
    <d v="2018-01-01T00:00:00"/>
    <n v="1876.31"/>
    <n v="247.64"/>
  </r>
  <r>
    <s v="E"/>
    <s v="C"/>
    <s v="MID"/>
    <d v="2018-04-01T00:00:00"/>
    <x v="0"/>
    <d v="2018-01-01T00:00:00"/>
    <n v="132756.5"/>
    <n v="5044.72"/>
  </r>
  <r>
    <s v="E"/>
    <s v="C"/>
    <s v="ON"/>
    <d v="2018-03-01T00:00:00"/>
    <x v="1"/>
    <d v="2018-01-01T00:00:00"/>
    <n v="10415.700000000001"/>
    <n v="-552.07000000000005"/>
  </r>
  <r>
    <s v="E"/>
    <s v="C"/>
    <s v="ON"/>
    <d v="2018-03-01T00:00:00"/>
    <x v="2"/>
    <d v="2018-01-01T00:00:00"/>
    <n v="9966.2099999999991"/>
    <n v="1315.51"/>
  </r>
  <r>
    <s v="E"/>
    <s v="C"/>
    <s v="ON"/>
    <d v="2018-03-01T00:00:00"/>
    <x v="3"/>
    <d v="2018-01-01T00:00:00"/>
    <n v="449.49"/>
    <n v="59.32"/>
  </r>
  <r>
    <s v="E"/>
    <s v="C"/>
    <s v="ON"/>
    <d v="2018-03-01T00:00:00"/>
    <x v="0"/>
    <d v="2018-01-01T00:00:00"/>
    <n v="10415.700000000001"/>
    <n v="552.07000000000005"/>
  </r>
  <r>
    <s v="E"/>
    <s v="C"/>
    <s v="OFF"/>
    <d v="2018-03-01T00:00:00"/>
    <x v="1"/>
    <d v="2018-01-01T00:00:00"/>
    <n v="29901.78"/>
    <n v="-777.49"/>
  </r>
  <r>
    <s v="E"/>
    <s v="C"/>
    <s v="OFF"/>
    <d v="2018-03-01T00:00:00"/>
    <x v="6"/>
    <d v="2018-01-01T00:00:00"/>
    <n v="28611.4"/>
    <n v="1859.76"/>
  </r>
  <r>
    <s v="E"/>
    <s v="C"/>
    <s v="OFF"/>
    <d v="2018-03-01T00:00:00"/>
    <x v="7"/>
    <d v="2018-01-01T00:00:00"/>
    <n v="1290.3800000000001"/>
    <n v="83.87"/>
  </r>
  <r>
    <s v="E"/>
    <s v="C"/>
    <s v="OFF"/>
    <d v="2018-03-01T00:00:00"/>
    <x v="0"/>
    <d v="2018-01-01T00:00:00"/>
    <n v="29901.78"/>
    <n v="777.49"/>
  </r>
  <r>
    <s v="E"/>
    <s v="C"/>
    <s v="MID"/>
    <d v="2018-03-01T00:00:00"/>
    <x v="1"/>
    <d v="2018-01-01T00:00:00"/>
    <n v="11434.76"/>
    <n v="-434.55"/>
  </r>
  <r>
    <s v="E"/>
    <s v="C"/>
    <s v="MID"/>
    <d v="2018-03-01T00:00:00"/>
    <x v="4"/>
    <d v="2018-01-01T00:00:00"/>
    <n v="10941.34"/>
    <n v="1039.42"/>
  </r>
  <r>
    <s v="E"/>
    <s v="C"/>
    <s v="MID"/>
    <d v="2018-03-01T00:00:00"/>
    <x v="5"/>
    <d v="2018-01-01T00:00:00"/>
    <n v="493.42"/>
    <n v="46.86"/>
  </r>
  <r>
    <s v="E"/>
    <s v="C"/>
    <s v="MID"/>
    <d v="2018-03-01T00:00:00"/>
    <x v="0"/>
    <d v="2018-01-01T00:00:00"/>
    <n v="11434.76"/>
    <n v="434.55"/>
  </r>
  <r>
    <s v="E"/>
    <s v="C"/>
    <s v="ON"/>
    <d v="2018-03-01T00:00:00"/>
    <x v="1"/>
    <d v="2018-01-01T00:00:00"/>
    <n v="1475.58"/>
    <n v="-78.22"/>
  </r>
  <r>
    <s v="E"/>
    <s v="C"/>
    <s v="ON"/>
    <d v="2018-03-01T00:00:00"/>
    <x v="2"/>
    <d v="2018-01-01T00:00:00"/>
    <n v="1411.9"/>
    <n v="186.36"/>
  </r>
  <r>
    <s v="E"/>
    <s v="C"/>
    <s v="ON"/>
    <d v="2018-03-01T00:00:00"/>
    <x v="3"/>
    <d v="2018-01-01T00:00:00"/>
    <n v="63.68"/>
    <n v="8.41"/>
  </r>
  <r>
    <s v="E"/>
    <s v="C"/>
    <s v="ON"/>
    <d v="2018-03-01T00:00:00"/>
    <x v="0"/>
    <d v="2018-01-01T00:00:00"/>
    <n v="1475.58"/>
    <n v="78.22"/>
  </r>
  <r>
    <s v="E"/>
    <s v="C"/>
    <s v="OFF"/>
    <d v="2018-02-01T00:00:00"/>
    <x v="1"/>
    <d v="2018-01-01T00:00:00"/>
    <n v="50089.09"/>
    <n v="-1302.3"/>
  </r>
  <r>
    <s v="E"/>
    <s v="C"/>
    <s v="OFF"/>
    <d v="2018-02-01T00:00:00"/>
    <x v="6"/>
    <d v="2018-01-01T00:00:00"/>
    <n v="47927.55"/>
    <n v="3115.3"/>
  </r>
  <r>
    <s v="E"/>
    <s v="C"/>
    <s v="OFF"/>
    <d v="2018-02-01T00:00:00"/>
    <x v="7"/>
    <d v="2018-01-01T00:00:00"/>
    <n v="2161.54"/>
    <n v="140.5"/>
  </r>
  <r>
    <s v="E"/>
    <s v="R"/>
    <s v="ON"/>
    <d v="2018-03-01T00:00:00"/>
    <x v="1"/>
    <d v="2018-01-01T00:00:00"/>
    <n v="69020.539999999994"/>
    <n v="-3658.04"/>
  </r>
  <r>
    <s v="E"/>
    <s v="R"/>
    <s v="ON"/>
    <d v="2018-03-01T00:00:00"/>
    <x v="2"/>
    <d v="2018-01-01T00:00:00"/>
    <n v="66042.16"/>
    <n v="8717.4699999999993"/>
  </r>
  <r>
    <s v="E"/>
    <s v="R"/>
    <s v="ON"/>
    <d v="2018-03-01T00:00:00"/>
    <x v="3"/>
    <d v="2018-01-01T00:00:00"/>
    <n v="2978.38"/>
    <n v="393.21"/>
  </r>
  <r>
    <s v="E"/>
    <s v="R"/>
    <s v="ON"/>
    <d v="2018-03-01T00:00:00"/>
    <x v="0"/>
    <d v="2018-01-01T00:00:00"/>
    <n v="69020.539999999994"/>
    <n v="3658.04"/>
  </r>
  <r>
    <s v="E"/>
    <s v="R"/>
    <s v="OFF"/>
    <d v="2018-03-01T00:00:00"/>
    <x v="1"/>
    <d v="2018-01-01T00:00:00"/>
    <n v="216986.7"/>
    <n v="-5641.62"/>
  </r>
  <r>
    <s v="E"/>
    <s v="R"/>
    <s v="OFF"/>
    <d v="2018-03-01T00:00:00"/>
    <x v="6"/>
    <d v="2018-01-01T00:00:00"/>
    <n v="207622.88"/>
    <n v="13495.5"/>
  </r>
  <r>
    <s v="E"/>
    <s v="R"/>
    <s v="OFF"/>
    <d v="2018-03-01T00:00:00"/>
    <x v="7"/>
    <d v="2018-01-01T00:00:00"/>
    <n v="9363.82"/>
    <n v="608.66999999999996"/>
  </r>
  <r>
    <s v="E"/>
    <s v="R"/>
    <s v="OFF"/>
    <d v="2018-03-01T00:00:00"/>
    <x v="0"/>
    <d v="2018-01-01T00:00:00"/>
    <n v="216986.7"/>
    <n v="5641.62"/>
  </r>
  <r>
    <s v="E"/>
    <s v="R"/>
    <s v="MID"/>
    <d v="2018-03-01T00:00:00"/>
    <x v="1"/>
    <d v="2018-01-01T00:00:00"/>
    <n v="61118.02"/>
    <n v="-2322.5300000000002"/>
  </r>
  <r>
    <s v="E"/>
    <s v="R"/>
    <s v="MID"/>
    <d v="2018-03-01T00:00:00"/>
    <x v="4"/>
    <d v="2018-01-01T00:00:00"/>
    <n v="58480.53"/>
    <n v="5555.69"/>
  </r>
  <r>
    <s v="E"/>
    <s v="R"/>
    <s v="MID"/>
    <d v="2018-03-01T00:00:00"/>
    <x v="5"/>
    <d v="2018-01-01T00:00:00"/>
    <n v="2637.49"/>
    <n v="250.5"/>
  </r>
  <r>
    <s v="E"/>
    <s v="R"/>
    <s v="MID"/>
    <d v="2018-03-01T00:00:00"/>
    <x v="0"/>
    <d v="2018-01-01T00:00:00"/>
    <n v="61118.02"/>
    <n v="2322.5300000000002"/>
  </r>
  <r>
    <s v="E"/>
    <s v="R"/>
    <s v="ON"/>
    <d v="2018-03-01T00:00:00"/>
    <x v="1"/>
    <d v="2018-01-01T00:00:00"/>
    <n v="49505.49"/>
    <n v="-2623.87"/>
  </r>
  <r>
    <s v="E"/>
    <s v="R"/>
    <s v="ON"/>
    <d v="2018-03-01T00:00:00"/>
    <x v="2"/>
    <d v="2018-01-01T00:00:00"/>
    <n v="47369.1"/>
    <n v="6252.64"/>
  </r>
  <r>
    <s v="E"/>
    <s v="R"/>
    <s v="ON"/>
    <d v="2018-03-01T00:00:00"/>
    <x v="3"/>
    <d v="2018-01-01T00:00:00"/>
    <n v="2136.39"/>
    <n v="282"/>
  </r>
  <r>
    <s v="E"/>
    <s v="R"/>
    <s v="ON"/>
    <d v="2018-03-01T00:00:00"/>
    <x v="0"/>
    <d v="2018-01-01T00:00:00"/>
    <n v="49505.49"/>
    <n v="2623.87"/>
  </r>
  <r>
    <s v="E"/>
    <s v="R"/>
    <s v="OFF"/>
    <d v="2018-03-01T00:00:00"/>
    <x v="1"/>
    <d v="2018-01-01T00:00:00"/>
    <n v="186599.02"/>
    <n v="-4851.53"/>
  </r>
  <r>
    <s v="E"/>
    <s v="R"/>
    <s v="OFF"/>
    <d v="2018-03-01T00:00:00"/>
    <x v="6"/>
    <d v="2018-01-01T00:00:00"/>
    <n v="178546.58"/>
    <n v="11605.45"/>
  </r>
  <r>
    <s v="E"/>
    <s v="R"/>
    <s v="OFF"/>
    <d v="2018-03-01T00:00:00"/>
    <x v="7"/>
    <d v="2018-01-01T00:00:00"/>
    <n v="8052.44"/>
    <n v="523.53"/>
  </r>
  <r>
    <s v="E"/>
    <s v="R"/>
    <s v="ON"/>
    <d v="2018-03-01T00:00:00"/>
    <x v="0"/>
    <d v="2018-01-01T00:00:00"/>
    <n v="47613.65"/>
    <n v="2523.4899999999998"/>
  </r>
  <r>
    <s v="E"/>
    <s v="R"/>
    <s v="ON"/>
    <d v="2018-03-01T00:00:00"/>
    <x v="1"/>
    <d v="2018-01-01T00:00:00"/>
    <n v="47613.65"/>
    <n v="-2523.4899999999998"/>
  </r>
  <r>
    <s v="E"/>
    <s v="R"/>
    <s v="ON"/>
    <d v="2018-03-01T00:00:00"/>
    <x v="2"/>
    <d v="2018-01-01T00:00:00"/>
    <n v="45558.86"/>
    <n v="6013.7"/>
  </r>
  <r>
    <s v="E"/>
    <s v="R"/>
    <s v="ON"/>
    <d v="2018-03-01T00:00:00"/>
    <x v="3"/>
    <d v="2018-01-01T00:00:00"/>
    <n v="2054.79"/>
    <n v="271.20999999999998"/>
  </r>
  <r>
    <s v="E"/>
    <s v="R"/>
    <s v="OFF"/>
    <d v="2018-03-01T00:00:00"/>
    <x v="1"/>
    <d v="2018-01-01T00:00:00"/>
    <n v="172879.22"/>
    <n v="-4494.96"/>
  </r>
  <r>
    <s v="E"/>
    <s v="R"/>
    <s v="OFF"/>
    <d v="2018-03-01T00:00:00"/>
    <x v="6"/>
    <d v="2018-01-01T00:00:00"/>
    <n v="165418.84"/>
    <n v="10752.25"/>
  </r>
  <r>
    <s v="E"/>
    <s v="R"/>
    <s v="OFF"/>
    <d v="2018-03-01T00:00:00"/>
    <x v="7"/>
    <d v="2018-01-01T00:00:00"/>
    <n v="7460.38"/>
    <n v="484.93"/>
  </r>
  <r>
    <s v="E"/>
    <s v="R"/>
    <s v="OFF"/>
    <d v="2018-03-01T00:00:00"/>
    <x v="0"/>
    <d v="2018-01-01T00:00:00"/>
    <n v="172879.22"/>
    <n v="4494.96"/>
  </r>
  <r>
    <s v="E"/>
    <s v="R"/>
    <s v="MID"/>
    <d v="2018-03-01T00:00:00"/>
    <x v="0"/>
    <d v="2018-01-01T00:00:00"/>
    <n v="42153.93"/>
    <n v="1601.88"/>
  </r>
  <r>
    <s v="E"/>
    <s v="R"/>
    <s v="MID"/>
    <d v="2018-03-01T00:00:00"/>
    <x v="1"/>
    <d v="2018-01-01T00:00:00"/>
    <n v="42153.93"/>
    <n v="-1601.88"/>
  </r>
  <r>
    <s v="E"/>
    <s v="R"/>
    <s v="MID"/>
    <d v="2018-03-01T00:00:00"/>
    <x v="4"/>
    <d v="2018-01-01T00:00:00"/>
    <n v="40334.82"/>
    <n v="3831.89"/>
  </r>
  <r>
    <s v="E"/>
    <s v="R"/>
    <s v="MID"/>
    <d v="2018-03-01T00:00:00"/>
    <x v="5"/>
    <d v="2018-01-01T00:00:00"/>
    <n v="1819.11"/>
    <n v="172.86"/>
  </r>
  <r>
    <s v="E"/>
    <s v="R"/>
    <s v="ON"/>
    <d v="2018-03-01T00:00:00"/>
    <x v="1"/>
    <d v="2018-01-01T00:00:00"/>
    <n v="242591.59"/>
    <n v="-12857.27"/>
  </r>
  <r>
    <s v="E"/>
    <s v="R"/>
    <s v="ON"/>
    <d v="2018-03-01T00:00:00"/>
    <x v="2"/>
    <d v="2018-01-01T00:00:00"/>
    <n v="232122.71"/>
    <n v="30639.9"/>
  </r>
  <r>
    <s v="E"/>
    <s v="R"/>
    <s v="ON"/>
    <d v="2018-03-01T00:00:00"/>
    <x v="3"/>
    <d v="2018-01-01T00:00:00"/>
    <n v="10468.879999999999"/>
    <n v="1382.02"/>
  </r>
  <r>
    <s v="E"/>
    <s v="R"/>
    <s v="ON"/>
    <d v="2018-03-01T00:00:00"/>
    <x v="0"/>
    <d v="2018-01-01T00:00:00"/>
    <n v="242591.59"/>
    <n v="12857.27"/>
  </r>
  <r>
    <s v="E"/>
    <s v="R"/>
    <s v="OFF"/>
    <d v="2018-03-01T00:00:00"/>
    <x v="1"/>
    <d v="2018-01-01T00:00:00"/>
    <n v="885862.56"/>
    <n v="-23032.31"/>
  </r>
  <r>
    <s v="E"/>
    <s v="R"/>
    <s v="OFF"/>
    <d v="2018-03-01T00:00:00"/>
    <x v="6"/>
    <d v="2018-01-01T00:00:00"/>
    <n v="847634.01"/>
    <n v="55096.12"/>
  </r>
  <r>
    <s v="E"/>
    <s v="R"/>
    <s v="OFF"/>
    <d v="2018-03-01T00:00:00"/>
    <x v="7"/>
    <d v="2018-01-01T00:00:00"/>
    <n v="38228.550000000003"/>
    <n v="2484.9"/>
  </r>
  <r>
    <s v="E"/>
    <s v="R"/>
    <s v="OFF"/>
    <d v="2018-03-01T00:00:00"/>
    <x v="0"/>
    <d v="2018-01-01T00:00:00"/>
    <n v="885862.56"/>
    <n v="23032.31"/>
  </r>
  <r>
    <s v="E"/>
    <s v="R"/>
    <s v="MID"/>
    <d v="2018-03-01T00:00:00"/>
    <x v="1"/>
    <d v="2018-01-01T00:00:00"/>
    <n v="208435.98"/>
    <n v="-7920.53"/>
  </r>
  <r>
    <s v="E"/>
    <s v="R"/>
    <s v="MID"/>
    <d v="2018-03-01T00:00:00"/>
    <x v="4"/>
    <d v="2018-01-01T00:00:00"/>
    <n v="199441.27"/>
    <n v="18947.169999999998"/>
  </r>
  <r>
    <s v="E"/>
    <s v="R"/>
    <s v="MID"/>
    <d v="2018-03-01T00:00:00"/>
    <x v="5"/>
    <d v="2018-01-01T00:00:00"/>
    <n v="8994.7099999999991"/>
    <n v="854.71"/>
  </r>
  <r>
    <s v="E"/>
    <s v="R"/>
    <s v="MID"/>
    <d v="2018-03-01T00:00:00"/>
    <x v="0"/>
    <d v="2018-01-01T00:00:00"/>
    <n v="208435.98"/>
    <n v="7920.53"/>
  </r>
  <r>
    <s v="E"/>
    <s v="R"/>
    <s v="ON"/>
    <d v="2018-03-01T00:00:00"/>
    <x v="0"/>
    <d v="2018-01-01T00:00:00"/>
    <n v="157123.48000000001"/>
    <n v="8327.5499999999993"/>
  </r>
  <r>
    <s v="E"/>
    <s v="R"/>
    <s v="ON"/>
    <d v="2018-03-01T00:00:00"/>
    <x v="1"/>
    <d v="2018-01-01T00:00:00"/>
    <n v="157123.48000000001"/>
    <n v="-8327.5499999999993"/>
  </r>
  <r>
    <s v="E"/>
    <s v="R"/>
    <s v="ON"/>
    <d v="2018-03-01T00:00:00"/>
    <x v="2"/>
    <d v="2018-01-01T00:00:00"/>
    <n v="150343"/>
    <n v="19845.23"/>
  </r>
  <r>
    <s v="E"/>
    <s v="R"/>
    <s v="ON"/>
    <d v="2018-03-01T00:00:00"/>
    <x v="3"/>
    <d v="2018-01-01T00:00:00"/>
    <n v="6780.48"/>
    <n v="894.94"/>
  </r>
  <r>
    <s v="E"/>
    <s v="R"/>
    <s v="OFF"/>
    <d v="2018-03-01T00:00:00"/>
    <x v="6"/>
    <d v="2018-01-01T00:00:00"/>
    <n v="546995.86"/>
    <n v="35554.86"/>
  </r>
  <r>
    <s v="E"/>
    <s v="R"/>
    <s v="OFF"/>
    <d v="2018-03-01T00:00:00"/>
    <x v="7"/>
    <d v="2018-01-01T00:00:00"/>
    <n v="24669.52"/>
    <n v="1603.48"/>
  </r>
  <r>
    <s v="E"/>
    <s v="R"/>
    <s v="OFF"/>
    <d v="2018-03-01T00:00:00"/>
    <x v="0"/>
    <d v="2018-01-01T00:00:00"/>
    <n v="571665.38"/>
    <n v="14863.46"/>
  </r>
  <r>
    <s v="E"/>
    <s v="R"/>
    <s v="OFF"/>
    <d v="2018-03-01T00:00:00"/>
    <x v="1"/>
    <d v="2018-01-01T00:00:00"/>
    <n v="571665.38"/>
    <n v="-14863.46"/>
  </r>
  <r>
    <s v="E"/>
    <s v="R"/>
    <s v="MID"/>
    <d v="2018-03-01T00:00:00"/>
    <x v="0"/>
    <d v="2018-01-01T00:00:00"/>
    <n v="136244.72"/>
    <n v="5176.99"/>
  </r>
  <r>
    <s v="E"/>
    <s v="R"/>
    <s v="MID"/>
    <d v="2018-03-01T00:00:00"/>
    <x v="1"/>
    <d v="2018-01-01T00:00:00"/>
    <n v="136244.72"/>
    <n v="-5176.99"/>
  </r>
  <r>
    <s v="E"/>
    <s v="R"/>
    <s v="MID"/>
    <d v="2018-03-01T00:00:00"/>
    <x v="4"/>
    <d v="2018-01-01T00:00:00"/>
    <n v="130365.27"/>
    <n v="12384.75"/>
  </r>
  <r>
    <s v="E"/>
    <s v="R"/>
    <s v="MID"/>
    <d v="2018-03-01T00:00:00"/>
    <x v="5"/>
    <d v="2018-01-01T00:00:00"/>
    <n v="5879.45"/>
    <n v="558.70000000000005"/>
  </r>
  <r>
    <s v="E"/>
    <s v="R"/>
    <s v="ON"/>
    <d v="2018-03-01T00:00:00"/>
    <x v="1"/>
    <d v="2018-01-01T00:00:00"/>
    <n v="23902.78"/>
    <n v="-1266.8499999999999"/>
  </r>
  <r>
    <s v="E"/>
    <s v="R"/>
    <s v="ON"/>
    <d v="2018-03-01T00:00:00"/>
    <x v="2"/>
    <d v="2018-01-01T00:00:00"/>
    <n v="22871.34"/>
    <n v="3019.07"/>
  </r>
  <r>
    <s v="E"/>
    <s v="R"/>
    <s v="ON"/>
    <d v="2018-03-01T00:00:00"/>
    <x v="3"/>
    <d v="2018-01-01T00:00:00"/>
    <n v="1031.44"/>
    <n v="136.18"/>
  </r>
  <r>
    <s v="E"/>
    <s v="R"/>
    <s v="ON"/>
    <d v="2018-03-01T00:00:00"/>
    <x v="0"/>
    <d v="2018-01-01T00:00:00"/>
    <n v="23902.78"/>
    <n v="1266.8499999999999"/>
  </r>
  <r>
    <s v="E"/>
    <s v="R"/>
    <s v="OFF"/>
    <d v="2018-03-01T00:00:00"/>
    <x v="1"/>
    <d v="2018-01-01T00:00:00"/>
    <n v="87962.1"/>
    <n v="-2286.98"/>
  </r>
  <r>
    <s v="E"/>
    <s v="R"/>
    <s v="OFF"/>
    <d v="2018-03-01T00:00:00"/>
    <x v="6"/>
    <d v="2018-01-01T00:00:00"/>
    <n v="84166.18"/>
    <n v="5470.88"/>
  </r>
  <r>
    <s v="E"/>
    <s v="R"/>
    <s v="OFF"/>
    <d v="2018-03-01T00:00:00"/>
    <x v="7"/>
    <d v="2018-01-01T00:00:00"/>
    <n v="3795.92"/>
    <n v="246.73"/>
  </r>
  <r>
    <s v="E"/>
    <s v="R"/>
    <s v="OFF"/>
    <d v="2018-03-01T00:00:00"/>
    <x v="0"/>
    <d v="2018-01-01T00:00:00"/>
    <n v="87962.1"/>
    <n v="2286.98"/>
  </r>
  <r>
    <s v="E"/>
    <s v="R"/>
    <s v="MID"/>
    <d v="2018-03-01T00:00:00"/>
    <x v="1"/>
    <d v="2018-01-01T00:00:00"/>
    <n v="21662.57"/>
    <n v="-823.12"/>
  </r>
  <r>
    <s v="E"/>
    <s v="R"/>
    <s v="MID"/>
    <d v="2018-03-01T00:00:00"/>
    <x v="4"/>
    <d v="2018-01-01T00:00:00"/>
    <n v="20727.75"/>
    <n v="1969.17"/>
  </r>
  <r>
    <s v="E"/>
    <s v="R"/>
    <s v="MID"/>
    <d v="2018-03-01T00:00:00"/>
    <x v="5"/>
    <d v="2018-01-01T00:00:00"/>
    <n v="934.82"/>
    <n v="88.79"/>
  </r>
  <r>
    <s v="E"/>
    <s v="R"/>
    <s v="MID"/>
    <d v="2018-03-01T00:00:00"/>
    <x v="0"/>
    <d v="2018-01-01T00:00:00"/>
    <n v="21662.57"/>
    <n v="823.12"/>
  </r>
  <r>
    <s v="E"/>
    <s v="R"/>
    <s v="ON"/>
    <d v="2018-03-01T00:00:00"/>
    <x v="1"/>
    <d v="2018-01-01T00:00:00"/>
    <n v="34275.589999999997"/>
    <n v="-1816.61"/>
  </r>
  <r>
    <s v="E"/>
    <s v="R"/>
    <s v="ON"/>
    <d v="2018-03-01T00:00:00"/>
    <x v="2"/>
    <d v="2018-01-01T00:00:00"/>
    <n v="32796.54"/>
    <n v="4329.1400000000003"/>
  </r>
  <r>
    <s v="E"/>
    <s v="R"/>
    <s v="ON"/>
    <d v="2018-03-01T00:00:00"/>
    <x v="3"/>
    <d v="2018-01-01T00:00:00"/>
    <n v="1479.05"/>
    <n v="195.34"/>
  </r>
  <r>
    <s v="E"/>
    <s v="R"/>
    <s v="ON"/>
    <d v="2018-03-01T00:00:00"/>
    <x v="0"/>
    <d v="2018-01-01T00:00:00"/>
    <n v="34275.589999999997"/>
    <n v="1816.61"/>
  </r>
  <r>
    <s v="E"/>
    <s v="R"/>
    <s v="OFF"/>
    <d v="2018-03-01T00:00:00"/>
    <x v="1"/>
    <d v="2018-01-01T00:00:00"/>
    <n v="127028.96"/>
    <n v="-3302.76"/>
  </r>
  <r>
    <s v="E"/>
    <s v="R"/>
    <s v="OFF"/>
    <d v="2018-03-01T00:00:00"/>
    <x v="6"/>
    <d v="2018-01-01T00:00:00"/>
    <n v="121547.15"/>
    <n v="7900.53"/>
  </r>
  <r>
    <s v="E"/>
    <s v="R"/>
    <s v="OFF"/>
    <d v="2018-03-01T00:00:00"/>
    <x v="7"/>
    <d v="2018-01-01T00:00:00"/>
    <n v="5481.81"/>
    <n v="356.3"/>
  </r>
  <r>
    <s v="E"/>
    <s v="R"/>
    <s v="OFF"/>
    <d v="2018-03-01T00:00:00"/>
    <x v="0"/>
    <d v="2018-01-01T00:00:00"/>
    <n v="127028.96"/>
    <n v="3302.76"/>
  </r>
  <r>
    <s v="E"/>
    <s v="R"/>
    <s v="MID"/>
    <d v="2018-03-01T00:00:00"/>
    <x v="1"/>
    <d v="2018-01-01T00:00:00"/>
    <n v="29569.83"/>
    <n v="-1123.68"/>
  </r>
  <r>
    <s v="E"/>
    <s v="R"/>
    <s v="MID"/>
    <d v="2018-03-01T00:00:00"/>
    <x v="4"/>
    <d v="2018-01-01T00:00:00"/>
    <n v="28293.73"/>
    <n v="2687.88"/>
  </r>
  <r>
    <s v="E"/>
    <s v="R"/>
    <s v="MID"/>
    <d v="2018-03-01T00:00:00"/>
    <x v="5"/>
    <d v="2018-01-01T00:00:00"/>
    <n v="1276.0999999999999"/>
    <n v="121.21"/>
  </r>
  <r>
    <s v="E"/>
    <s v="R"/>
    <s v="MID"/>
    <d v="2018-03-01T00:00:00"/>
    <x v="0"/>
    <d v="2018-01-01T00:00:00"/>
    <n v="29569.83"/>
    <n v="1123.68"/>
  </r>
  <r>
    <s v="E"/>
    <s v="C"/>
    <s v="ON"/>
    <d v="2018-03-01T00:00:00"/>
    <x v="1"/>
    <d v="2018-01-01T00:00:00"/>
    <n v="19958.22"/>
    <n v="-1057.8"/>
  </r>
  <r>
    <s v="E"/>
    <s v="C"/>
    <s v="ON"/>
    <d v="2018-03-01T00:00:00"/>
    <x v="2"/>
    <d v="2018-01-01T00:00:00"/>
    <n v="19096.98"/>
    <n v="2520.79"/>
  </r>
  <r>
    <s v="E"/>
    <s v="C"/>
    <s v="ON"/>
    <d v="2018-03-01T00:00:00"/>
    <x v="3"/>
    <d v="2018-01-01T00:00:00"/>
    <n v="861.24"/>
    <n v="113.69"/>
  </r>
  <r>
    <s v="E"/>
    <s v="C"/>
    <s v="ON"/>
    <d v="2018-03-01T00:00:00"/>
    <x v="0"/>
    <d v="2018-01-01T00:00:00"/>
    <n v="19958.22"/>
    <n v="1057.8"/>
  </r>
  <r>
    <s v="E"/>
    <s v="C"/>
    <s v="OFF"/>
    <d v="2018-03-01T00:00:00"/>
    <x v="1"/>
    <d v="2018-01-01T00:00:00"/>
    <n v="63436.02"/>
    <n v="-1649.34"/>
  </r>
  <r>
    <s v="E"/>
    <s v="C"/>
    <s v="OFF"/>
    <d v="2018-03-01T00:00:00"/>
    <x v="6"/>
    <d v="2018-01-01T00:00:00"/>
    <n v="60698.51"/>
    <n v="3945.44"/>
  </r>
  <r>
    <s v="E"/>
    <s v="R"/>
    <s v="OFF"/>
    <d v="2018-03-01T00:00:00"/>
    <x v="6"/>
    <d v="2018-01-01T00:00:00"/>
    <n v="237223.24"/>
    <n v="15419.5"/>
  </r>
  <r>
    <s v="E"/>
    <s v="R"/>
    <s v="OFF"/>
    <d v="2018-03-01T00:00:00"/>
    <x v="7"/>
    <d v="2018-01-01T00:00:00"/>
    <n v="10698.72"/>
    <n v="695.33"/>
  </r>
  <r>
    <s v="E"/>
    <s v="R"/>
    <s v="OFF"/>
    <d v="2018-03-01T00:00:00"/>
    <x v="0"/>
    <d v="2018-01-01T00:00:00"/>
    <n v="247921.96"/>
    <n v="6445.87"/>
  </r>
  <r>
    <s v="E"/>
    <s v="R"/>
    <s v="MID"/>
    <d v="2018-03-01T00:00:00"/>
    <x v="1"/>
    <d v="2018-01-01T00:00:00"/>
    <n v="61722.57"/>
    <n v="-2345.5"/>
  </r>
  <r>
    <s v="E"/>
    <s v="R"/>
    <s v="MID"/>
    <d v="2018-03-01T00:00:00"/>
    <x v="4"/>
    <d v="2018-01-01T00:00:00"/>
    <n v="59059.05"/>
    <n v="5610.64"/>
  </r>
  <r>
    <s v="E"/>
    <s v="R"/>
    <s v="MID"/>
    <d v="2018-03-01T00:00:00"/>
    <x v="5"/>
    <d v="2018-01-01T00:00:00"/>
    <n v="2663.52"/>
    <n v="253.03"/>
  </r>
  <r>
    <s v="E"/>
    <s v="R"/>
    <s v="MID"/>
    <d v="2018-03-01T00:00:00"/>
    <x v="0"/>
    <d v="2018-01-01T00:00:00"/>
    <n v="61722.57"/>
    <n v="2345.5"/>
  </r>
  <r>
    <s v="E"/>
    <s v="C"/>
    <s v="ON"/>
    <d v="2018-04-01T00:00:00"/>
    <x v="2"/>
    <d v="2018-01-01T00:00:00"/>
    <n v="18186.13"/>
    <n v="2400.58"/>
  </r>
  <r>
    <s v="E"/>
    <s v="C"/>
    <s v="ON"/>
    <d v="2018-04-01T00:00:00"/>
    <x v="3"/>
    <d v="2018-01-01T00:00:00"/>
    <n v="820.19"/>
    <n v="108.23"/>
  </r>
  <r>
    <s v="E"/>
    <s v="C"/>
    <s v="ON"/>
    <d v="2018-04-01T00:00:00"/>
    <x v="0"/>
    <d v="2018-01-01T00:00:00"/>
    <n v="19006.32"/>
    <n v="1007.34"/>
  </r>
  <r>
    <s v="E"/>
    <s v="C"/>
    <s v="OFF"/>
    <d v="2018-04-01T00:00:00"/>
    <x v="1"/>
    <d v="2018-01-01T00:00:00"/>
    <n v="47295.22"/>
    <n v="-1229.68"/>
  </r>
  <r>
    <s v="E"/>
    <s v="C"/>
    <s v="OFF"/>
    <d v="2018-04-01T00:00:00"/>
    <x v="6"/>
    <d v="2018-01-01T00:00:00"/>
    <n v="45254.23"/>
    <n v="2941.49"/>
  </r>
  <r>
    <s v="E"/>
    <s v="C"/>
    <s v="OFF"/>
    <d v="2018-04-01T00:00:00"/>
    <x v="7"/>
    <d v="2018-01-01T00:00:00"/>
    <n v="2040.99"/>
    <n v="132.66999999999999"/>
  </r>
  <r>
    <s v="E"/>
    <s v="C"/>
    <s v="OFF"/>
    <d v="2018-04-01T00:00:00"/>
    <x v="0"/>
    <d v="2018-01-01T00:00:00"/>
    <n v="47295.22"/>
    <n v="1229.68"/>
  </r>
  <r>
    <s v="E"/>
    <s v="C"/>
    <s v="MID"/>
    <d v="2018-04-01T00:00:00"/>
    <x v="1"/>
    <d v="2018-01-01T00:00:00"/>
    <n v="20593.68"/>
    <n v="-782.62"/>
  </r>
  <r>
    <s v="E"/>
    <s v="C"/>
    <s v="MID"/>
    <d v="2018-04-01T00:00:00"/>
    <x v="4"/>
    <d v="2018-01-01T00:00:00"/>
    <n v="19705"/>
    <n v="1871.97"/>
  </r>
  <r>
    <s v="E"/>
    <s v="C"/>
    <s v="MID"/>
    <d v="2018-04-01T00:00:00"/>
    <x v="5"/>
    <d v="2018-01-01T00:00:00"/>
    <n v="888.68"/>
    <n v="84.42"/>
  </r>
  <r>
    <s v="E"/>
    <s v="C"/>
    <s v="MID"/>
    <d v="2018-04-01T00:00:00"/>
    <x v="0"/>
    <d v="2018-01-01T00:00:00"/>
    <n v="20593.68"/>
    <n v="782.62"/>
  </r>
  <r>
    <s v="E"/>
    <s v="R"/>
    <s v="ON"/>
    <d v="2018-02-01T00:00:00"/>
    <x v="0"/>
    <d v="2018-01-01T00:00:00"/>
    <n v="0"/>
    <n v="0"/>
  </r>
  <r>
    <s v="E"/>
    <s v="R"/>
    <s v="ON"/>
    <d v="2018-02-01T00:00:00"/>
    <x v="2"/>
    <d v="2018-01-01T00:00:00"/>
    <n v="0"/>
    <n v="0"/>
  </r>
  <r>
    <s v="E"/>
    <s v="R"/>
    <s v="ON"/>
    <d v="2018-02-01T00:00:00"/>
    <x v="3"/>
    <d v="2018-01-01T00:00:00"/>
    <n v="0"/>
    <n v="0"/>
  </r>
  <r>
    <s v="E"/>
    <s v="R"/>
    <s v="ON"/>
    <d v="2018-02-01T00:00:00"/>
    <x v="1"/>
    <d v="2018-01-01T00:00:00"/>
    <n v="0"/>
    <n v="0"/>
  </r>
  <r>
    <s v="E"/>
    <s v="R"/>
    <s v="OFF"/>
    <d v="2018-02-01T00:00:00"/>
    <x v="0"/>
    <d v="2018-01-01T00:00:00"/>
    <n v="0"/>
    <n v="0"/>
  </r>
  <r>
    <s v="E"/>
    <s v="R"/>
    <s v="OFF"/>
    <d v="2018-02-01T00:00:00"/>
    <x v="1"/>
    <d v="2018-01-01T00:00:00"/>
    <n v="0"/>
    <n v="0"/>
  </r>
  <r>
    <s v="E"/>
    <s v="R"/>
    <s v="OFF"/>
    <d v="2018-02-01T00:00:00"/>
    <x v="6"/>
    <d v="2018-01-01T00:00:00"/>
    <n v="0"/>
    <n v="0"/>
  </r>
  <r>
    <s v="E"/>
    <s v="R"/>
    <s v="OFF"/>
    <d v="2018-02-01T00:00:00"/>
    <x v="7"/>
    <d v="2018-01-01T00:00:00"/>
    <n v="0"/>
    <n v="0"/>
  </r>
  <r>
    <s v="E"/>
    <s v="R"/>
    <s v="MID"/>
    <d v="2018-02-01T00:00:00"/>
    <x v="0"/>
    <d v="2018-01-01T00:00:00"/>
    <n v="0"/>
    <n v="0"/>
  </r>
  <r>
    <s v="E"/>
    <s v="R"/>
    <s v="MID"/>
    <d v="2018-02-01T00:00:00"/>
    <x v="4"/>
    <d v="2018-01-01T00:00:00"/>
    <n v="0"/>
    <n v="0"/>
  </r>
  <r>
    <s v="E"/>
    <s v="R"/>
    <s v="MID"/>
    <d v="2018-02-01T00:00:00"/>
    <x v="5"/>
    <d v="2018-01-01T00:00:00"/>
    <n v="0"/>
    <n v="0"/>
  </r>
  <r>
    <s v="E"/>
    <s v="R"/>
    <s v="MID"/>
    <d v="2018-02-01T00:00:00"/>
    <x v="1"/>
    <d v="2018-01-01T00:00:00"/>
    <n v="0"/>
    <n v="0"/>
  </r>
  <r>
    <s v="E"/>
    <s v="R"/>
    <s v="ON"/>
    <d v="2018-02-01T00:00:00"/>
    <x v="1"/>
    <d v="2018-01-01T00:00:00"/>
    <n v="290.69"/>
    <n v="-15.4"/>
  </r>
  <r>
    <s v="E"/>
    <s v="R"/>
    <s v="ON"/>
    <d v="2018-02-01T00:00:00"/>
    <x v="2"/>
    <d v="2018-01-01T00:00:00"/>
    <n v="278.14999999999998"/>
    <n v="36.72"/>
  </r>
  <r>
    <s v="E"/>
    <s v="R"/>
    <s v="ON"/>
    <d v="2018-02-01T00:00:00"/>
    <x v="3"/>
    <d v="2018-01-01T00:00:00"/>
    <n v="12.54"/>
    <n v="1.66"/>
  </r>
  <r>
    <s v="E"/>
    <s v="R"/>
    <s v="ON"/>
    <d v="2018-02-01T00:00:00"/>
    <x v="0"/>
    <d v="2018-01-01T00:00:00"/>
    <n v="290.69"/>
    <n v="15.4"/>
  </r>
  <r>
    <s v="E"/>
    <s v="R"/>
    <s v="OFF"/>
    <d v="2018-02-01T00:00:00"/>
    <x v="1"/>
    <d v="2018-01-01T00:00:00"/>
    <n v="985.81"/>
    <n v="-25.64"/>
  </r>
  <r>
    <s v="E"/>
    <s v="R"/>
    <s v="OFF"/>
    <d v="2018-02-01T00:00:00"/>
    <x v="6"/>
    <d v="2018-01-01T00:00:00"/>
    <n v="943.27"/>
    <n v="61.31"/>
  </r>
  <r>
    <s v="E"/>
    <s v="R"/>
    <s v="OFF"/>
    <d v="2018-02-01T00:00:00"/>
    <x v="7"/>
    <d v="2018-01-01T00:00:00"/>
    <n v="42.54"/>
    <n v="2.77"/>
  </r>
  <r>
    <s v="E"/>
    <s v="R"/>
    <s v="OFF"/>
    <d v="2018-02-01T00:00:00"/>
    <x v="0"/>
    <d v="2018-01-01T00:00:00"/>
    <n v="985.81"/>
    <n v="25.64"/>
  </r>
  <r>
    <s v="E"/>
    <s v="R"/>
    <s v="MID"/>
    <d v="2018-02-01T00:00:00"/>
    <x v="1"/>
    <d v="2018-01-01T00:00:00"/>
    <n v="300.55"/>
    <n v="-11.42"/>
  </r>
  <r>
    <s v="E"/>
    <s v="R"/>
    <s v="MID"/>
    <d v="2018-02-01T00:00:00"/>
    <x v="4"/>
    <d v="2018-01-01T00:00:00"/>
    <n v="287.58"/>
    <n v="27.32"/>
  </r>
  <r>
    <s v="E"/>
    <s v="R"/>
    <s v="MID"/>
    <d v="2018-02-01T00:00:00"/>
    <x v="5"/>
    <d v="2018-01-01T00:00:00"/>
    <n v="12.97"/>
    <n v="1.23"/>
  </r>
  <r>
    <s v="E"/>
    <s v="R"/>
    <s v="MID"/>
    <d v="2018-02-01T00:00:00"/>
    <x v="0"/>
    <d v="2018-01-01T00:00:00"/>
    <n v="300.55"/>
    <n v="11.42"/>
  </r>
  <r>
    <s v="E"/>
    <s v="R"/>
    <s v="ON"/>
    <d v="2018-02-01T00:00:00"/>
    <x v="0"/>
    <d v="2018-01-01T00:00:00"/>
    <n v="41.22"/>
    <n v="2.1800000000000002"/>
  </r>
  <r>
    <s v="E"/>
    <s v="R"/>
    <s v="ON"/>
    <d v="2018-02-01T00:00:00"/>
    <x v="1"/>
    <d v="2018-01-01T00:00:00"/>
    <n v="41.22"/>
    <n v="-2.1800000000000002"/>
  </r>
  <r>
    <s v="E"/>
    <s v="R"/>
    <s v="ON"/>
    <d v="2018-02-01T00:00:00"/>
    <x v="2"/>
    <d v="2018-01-01T00:00:00"/>
    <n v="39.44"/>
    <n v="5.21"/>
  </r>
  <r>
    <s v="E"/>
    <s v="R"/>
    <s v="ON"/>
    <d v="2018-02-01T00:00:00"/>
    <x v="3"/>
    <d v="2018-01-01T00:00:00"/>
    <n v="1.78"/>
    <n v="0.23"/>
  </r>
  <r>
    <s v="E"/>
    <s v="R"/>
    <s v="OFF"/>
    <d v="2018-02-01T00:00:00"/>
    <x v="1"/>
    <d v="2018-01-01T00:00:00"/>
    <n v="177.69"/>
    <n v="-4.62"/>
  </r>
  <r>
    <s v="E"/>
    <s v="R"/>
    <s v="OFF"/>
    <d v="2018-02-01T00:00:00"/>
    <x v="6"/>
    <d v="2018-01-01T00:00:00"/>
    <n v="170.02"/>
    <n v="11.05"/>
  </r>
  <r>
    <s v="E"/>
    <s v="R"/>
    <s v="OFF"/>
    <d v="2018-02-01T00:00:00"/>
    <x v="7"/>
    <d v="2018-01-01T00:00:00"/>
    <n v="7.67"/>
    <n v="0.5"/>
  </r>
  <r>
    <s v="E"/>
    <s v="R"/>
    <s v="OFF"/>
    <d v="2018-02-01T00:00:00"/>
    <x v="0"/>
    <d v="2018-01-01T00:00:00"/>
    <n v="177.69"/>
    <n v="4.62"/>
  </r>
  <r>
    <s v="E"/>
    <s v="R"/>
    <s v="MID"/>
    <d v="2018-02-01T00:00:00"/>
    <x v="0"/>
    <d v="2018-01-01T00:00:00"/>
    <n v="41.32"/>
    <n v="1.57"/>
  </r>
  <r>
    <s v="E"/>
    <s v="R"/>
    <s v="MID"/>
    <d v="2018-02-01T00:00:00"/>
    <x v="1"/>
    <d v="2018-01-01T00:00:00"/>
    <n v="41.32"/>
    <n v="-1.57"/>
  </r>
  <r>
    <s v="E"/>
    <s v="R"/>
    <s v="MID"/>
    <d v="2018-02-01T00:00:00"/>
    <x v="4"/>
    <d v="2018-01-01T00:00:00"/>
    <n v="39.54"/>
    <n v="3.76"/>
  </r>
  <r>
    <s v="E"/>
    <s v="R"/>
    <s v="MID"/>
    <d v="2018-02-01T00:00:00"/>
    <x v="5"/>
    <d v="2018-01-01T00:00:00"/>
    <n v="1.78"/>
    <n v="0.17"/>
  </r>
  <r>
    <s v="E"/>
    <s v="C"/>
    <s v="ON"/>
    <d v="2018-02-01T00:00:00"/>
    <x v="1"/>
    <d v="2018-01-01T00:00:00"/>
    <n v="714.96"/>
    <n v="-37.89"/>
  </r>
  <r>
    <s v="E"/>
    <s v="C"/>
    <s v="ON"/>
    <d v="2018-02-01T00:00:00"/>
    <x v="2"/>
    <d v="2018-01-01T00:00:00"/>
    <n v="684.11"/>
    <n v="90.3"/>
  </r>
  <r>
    <s v="E"/>
    <s v="C"/>
    <s v="ON"/>
    <d v="2018-02-01T00:00:00"/>
    <x v="3"/>
    <d v="2018-01-01T00:00:00"/>
    <n v="30.85"/>
    <n v="4.07"/>
  </r>
  <r>
    <s v="E"/>
    <s v="C"/>
    <s v="ON"/>
    <d v="2018-02-01T00:00:00"/>
    <x v="0"/>
    <d v="2018-01-01T00:00:00"/>
    <n v="714.96"/>
    <n v="37.89"/>
  </r>
  <r>
    <s v="E"/>
    <s v="C"/>
    <s v="OFF"/>
    <d v="2018-02-01T00:00:00"/>
    <x v="0"/>
    <d v="2018-01-01T00:00:00"/>
    <n v="3883.73"/>
    <n v="100.99"/>
  </r>
  <r>
    <s v="E"/>
    <s v="C"/>
    <s v="OFF"/>
    <d v="2018-02-01T00:00:00"/>
    <x v="1"/>
    <d v="2018-01-01T00:00:00"/>
    <n v="3883.73"/>
    <n v="-100.99"/>
  </r>
  <r>
    <s v="E"/>
    <s v="C"/>
    <s v="OFF"/>
    <d v="2018-02-01T00:00:00"/>
    <x v="6"/>
    <d v="2018-01-01T00:00:00"/>
    <n v="3716.13"/>
    <n v="241.57"/>
  </r>
  <r>
    <s v="E"/>
    <s v="C"/>
    <s v="OFF"/>
    <d v="2018-02-01T00:00:00"/>
    <x v="7"/>
    <d v="2018-01-01T00:00:00"/>
    <n v="167.6"/>
    <n v="10.89"/>
  </r>
  <r>
    <s v="E"/>
    <s v="C"/>
    <s v="MID"/>
    <d v="2018-02-01T00:00:00"/>
    <x v="0"/>
    <d v="2018-01-01T00:00:00"/>
    <n v="539.58000000000004"/>
    <n v="20.5"/>
  </r>
  <r>
    <s v="E"/>
    <s v="C"/>
    <s v="MID"/>
    <d v="2018-02-01T00:00:00"/>
    <x v="4"/>
    <d v="2018-01-01T00:00:00"/>
    <n v="516.29999999999995"/>
    <n v="49.05"/>
  </r>
  <r>
    <s v="E"/>
    <s v="C"/>
    <s v="MID"/>
    <d v="2018-02-01T00:00:00"/>
    <x v="5"/>
    <d v="2018-01-01T00:00:00"/>
    <n v="23.28"/>
    <n v="2.2200000000000002"/>
  </r>
  <r>
    <s v="E"/>
    <s v="C"/>
    <s v="MID"/>
    <d v="2018-02-01T00:00:00"/>
    <x v="1"/>
    <d v="2018-01-01T00:00:00"/>
    <n v="539.58000000000004"/>
    <n v="-20.5"/>
  </r>
  <r>
    <s v="E"/>
    <s v="C"/>
    <s v="ON"/>
    <d v="2018-02-01T00:00:00"/>
    <x v="1"/>
    <d v="2018-01-01T00:00:00"/>
    <n v="144588.09"/>
    <n v="-7663.27"/>
  </r>
  <r>
    <s v="E"/>
    <s v="C"/>
    <s v="ON"/>
    <d v="2018-02-01T00:00:00"/>
    <x v="2"/>
    <d v="2018-01-01T00:00:00"/>
    <n v="138348.54999999999"/>
    <n v="18261.96"/>
  </r>
  <r>
    <s v="E"/>
    <s v="C"/>
    <s v="ON"/>
    <d v="2018-02-01T00:00:00"/>
    <x v="3"/>
    <d v="2018-01-01T00:00:00"/>
    <n v="6239.54"/>
    <n v="823.68"/>
  </r>
  <r>
    <s v="E"/>
    <s v="C"/>
    <s v="ON"/>
    <d v="2018-02-01T00:00:00"/>
    <x v="0"/>
    <d v="2018-01-01T00:00:00"/>
    <n v="144588.09"/>
    <n v="7663.27"/>
  </r>
  <r>
    <s v="E"/>
    <s v="C"/>
    <s v="OFF"/>
    <d v="2018-02-01T00:00:00"/>
    <x v="0"/>
    <d v="2018-01-01T00:00:00"/>
    <n v="417271.24"/>
    <n v="10849"/>
  </r>
  <r>
    <s v="E"/>
    <s v="C"/>
    <s v="OFF"/>
    <d v="2018-02-01T00:00:00"/>
    <x v="1"/>
    <d v="2018-01-01T00:00:00"/>
    <n v="417271.24"/>
    <n v="-10849"/>
  </r>
  <r>
    <s v="E"/>
    <s v="C"/>
    <s v="OFF"/>
    <d v="2018-02-01T00:00:00"/>
    <x v="6"/>
    <d v="2018-01-01T00:00:00"/>
    <n v="399264.36"/>
    <n v="25952.14"/>
  </r>
  <r>
    <s v="E"/>
    <s v="C"/>
    <s v="OFF"/>
    <d v="2018-02-01T00:00:00"/>
    <x v="7"/>
    <d v="2018-01-01T00:00:00"/>
    <n v="18006.88"/>
    <n v="1170.47"/>
  </r>
  <r>
    <s v="E"/>
    <s v="C"/>
    <s v="MID"/>
    <d v="2018-02-01T00:00:00"/>
    <x v="0"/>
    <d v="2018-01-01T00:00:00"/>
    <n v="154230.88"/>
    <n v="5860.79"/>
  </r>
  <r>
    <s v="E"/>
    <s v="C"/>
    <s v="MID"/>
    <d v="2018-02-01T00:00:00"/>
    <x v="4"/>
    <d v="2018-01-01T00:00:00"/>
    <n v="147575.26999999999"/>
    <n v="14019.63"/>
  </r>
  <r>
    <s v="E"/>
    <s v="C"/>
    <s v="MID"/>
    <d v="2018-02-01T00:00:00"/>
    <x v="5"/>
    <d v="2018-01-01T00:00:00"/>
    <n v="6655.61"/>
    <n v="632.24"/>
  </r>
  <r>
    <s v="E"/>
    <s v="C"/>
    <s v="MID"/>
    <d v="2018-02-01T00:00:00"/>
    <x v="1"/>
    <d v="2018-01-01T00:00:00"/>
    <n v="154230.88"/>
    <n v="-5860.79"/>
  </r>
  <r>
    <s v="E"/>
    <s v="R"/>
    <s v="ON"/>
    <d v="2018-02-01T00:00:00"/>
    <x v="0"/>
    <d v="2018-01-01T00:00:00"/>
    <n v="297067.86"/>
    <n v="15744.69"/>
  </r>
  <r>
    <s v="E"/>
    <s v="R"/>
    <s v="ON"/>
    <d v="2018-02-01T00:00:00"/>
    <x v="1"/>
    <d v="2018-01-01T00:00:00"/>
    <n v="297067.86"/>
    <n v="-15744.69"/>
  </r>
  <r>
    <s v="E"/>
    <s v="R"/>
    <s v="ON"/>
    <d v="2018-02-01T00:00:00"/>
    <x v="2"/>
    <d v="2018-01-01T00:00:00"/>
    <n v="284248.28999999998"/>
    <n v="37520.86"/>
  </r>
  <r>
    <s v="E"/>
    <s v="R"/>
    <s v="ON"/>
    <d v="2018-02-01T00:00:00"/>
    <x v="3"/>
    <d v="2018-01-01T00:00:00"/>
    <n v="12819.57"/>
    <n v="1692.02"/>
  </r>
  <r>
    <s v="E"/>
    <s v="R"/>
    <s v="OFF"/>
    <d v="2018-02-01T00:00:00"/>
    <x v="6"/>
    <d v="2018-01-01T00:00:00"/>
    <n v="960928.28"/>
    <n v="62460.38"/>
  </r>
  <r>
    <s v="E"/>
    <s v="R"/>
    <s v="OFF"/>
    <d v="2018-02-01T00:00:00"/>
    <x v="7"/>
    <d v="2018-01-01T00:00:00"/>
    <n v="43337.86"/>
    <n v="2816.82"/>
  </r>
  <r>
    <s v="E"/>
    <s v="R"/>
    <s v="OFF"/>
    <d v="2018-02-01T00:00:00"/>
    <x v="0"/>
    <d v="2018-01-01T00:00:00"/>
    <n v="1004266.14"/>
    <n v="26110.81"/>
  </r>
  <r>
    <s v="E"/>
    <s v="R"/>
    <s v="OFF"/>
    <d v="2018-02-01T00:00:00"/>
    <x v="1"/>
    <d v="2018-01-01T00:00:00"/>
    <n v="1004266.14"/>
    <n v="-26110.81"/>
  </r>
  <r>
    <s v="E"/>
    <s v="R"/>
    <s v="MID"/>
    <d v="2018-02-01T00:00:00"/>
    <x v="0"/>
    <d v="2018-01-01T00:00:00"/>
    <n v="260601.29"/>
    <n v="9902.93"/>
  </r>
  <r>
    <s v="E"/>
    <s v="R"/>
    <s v="MID"/>
    <d v="2018-02-01T00:00:00"/>
    <x v="1"/>
    <d v="2018-01-01T00:00:00"/>
    <n v="260601.29"/>
    <n v="-9902.93"/>
  </r>
  <r>
    <s v="E"/>
    <s v="C"/>
    <s v="OFF"/>
    <d v="2018-03-01T00:00:00"/>
    <x v="1"/>
    <d v="2018-01-01T00:00:00"/>
    <n v="5496.89"/>
    <n v="-142.9"/>
  </r>
  <r>
    <s v="E"/>
    <s v="C"/>
    <s v="OFF"/>
    <d v="2018-03-01T00:00:00"/>
    <x v="6"/>
    <d v="2018-01-01T00:00:00"/>
    <n v="5259.69"/>
    <n v="341.89"/>
  </r>
  <r>
    <s v="E"/>
    <s v="C"/>
    <s v="OFF"/>
    <d v="2018-03-01T00:00:00"/>
    <x v="7"/>
    <d v="2018-01-01T00:00:00"/>
    <n v="237.2"/>
    <n v="15.41"/>
  </r>
  <r>
    <s v="E"/>
    <s v="C"/>
    <s v="OFF"/>
    <d v="2018-03-01T00:00:00"/>
    <x v="0"/>
    <d v="2018-01-01T00:00:00"/>
    <n v="5496.89"/>
    <n v="142.9"/>
  </r>
  <r>
    <s v="E"/>
    <s v="C"/>
    <s v="MID"/>
    <d v="2018-03-01T00:00:00"/>
    <x v="1"/>
    <d v="2018-01-01T00:00:00"/>
    <n v="1443.69"/>
    <n v="-54.85"/>
  </r>
  <r>
    <s v="E"/>
    <s v="C"/>
    <s v="MID"/>
    <d v="2018-03-01T00:00:00"/>
    <x v="4"/>
    <d v="2018-01-01T00:00:00"/>
    <n v="1381.39"/>
    <n v="131.22999999999999"/>
  </r>
  <r>
    <s v="E"/>
    <s v="C"/>
    <s v="MID"/>
    <d v="2018-03-01T00:00:00"/>
    <x v="5"/>
    <d v="2018-01-01T00:00:00"/>
    <n v="62.3"/>
    <n v="5.92"/>
  </r>
  <r>
    <s v="E"/>
    <s v="C"/>
    <s v="MID"/>
    <d v="2018-03-01T00:00:00"/>
    <x v="0"/>
    <d v="2018-01-01T00:00:00"/>
    <n v="1443.69"/>
    <n v="54.85"/>
  </r>
  <r>
    <s v="E"/>
    <s v="C"/>
    <s v="ON"/>
    <d v="2018-03-01T00:00:00"/>
    <x v="1"/>
    <d v="2018-01-01T00:00:00"/>
    <n v="20643.82"/>
    <n v="-1094.1099999999999"/>
  </r>
  <r>
    <s v="E"/>
    <s v="C"/>
    <s v="ON"/>
    <d v="2018-03-01T00:00:00"/>
    <x v="2"/>
    <d v="2018-01-01T00:00:00"/>
    <n v="19752.97"/>
    <n v="2607.39"/>
  </r>
  <r>
    <s v="E"/>
    <s v="C"/>
    <s v="ON"/>
    <d v="2018-03-01T00:00:00"/>
    <x v="3"/>
    <d v="2018-01-01T00:00:00"/>
    <n v="890.85"/>
    <n v="117.63"/>
  </r>
  <r>
    <s v="E"/>
    <s v="C"/>
    <s v="ON"/>
    <d v="2018-03-01T00:00:00"/>
    <x v="0"/>
    <d v="2018-01-01T00:00:00"/>
    <n v="20643.82"/>
    <n v="1094.1099999999999"/>
  </r>
  <r>
    <s v="E"/>
    <s v="C"/>
    <s v="OFF"/>
    <d v="2018-03-01T00:00:00"/>
    <x v="1"/>
    <d v="2018-01-01T00:00:00"/>
    <n v="52809.919999999998"/>
    <n v="-1373.05"/>
  </r>
  <r>
    <s v="E"/>
    <s v="C"/>
    <s v="OFF"/>
    <d v="2018-03-01T00:00:00"/>
    <x v="6"/>
    <d v="2018-01-01T00:00:00"/>
    <n v="50530.98"/>
    <n v="3284.5"/>
  </r>
  <r>
    <s v="E"/>
    <s v="C"/>
    <s v="OFF"/>
    <d v="2018-03-01T00:00:00"/>
    <x v="7"/>
    <d v="2018-01-01T00:00:00"/>
    <n v="2278.94"/>
    <n v="148.13999999999999"/>
  </r>
  <r>
    <s v="E"/>
    <s v="C"/>
    <s v="OFF"/>
    <d v="2018-03-01T00:00:00"/>
    <x v="0"/>
    <d v="2018-01-01T00:00:00"/>
    <n v="52809.919999999998"/>
    <n v="1373.05"/>
  </r>
  <r>
    <s v="E"/>
    <s v="C"/>
    <s v="MID"/>
    <d v="2018-03-01T00:00:00"/>
    <x v="1"/>
    <d v="2018-01-01T00:00:00"/>
    <n v="22403.85"/>
    <n v="-851.36"/>
  </r>
  <r>
    <s v="E"/>
    <s v="C"/>
    <s v="MID"/>
    <d v="2018-03-01T00:00:00"/>
    <x v="4"/>
    <d v="2018-01-01T00:00:00"/>
    <n v="21437.05"/>
    <n v="2036.51"/>
  </r>
  <r>
    <s v="E"/>
    <s v="C"/>
    <s v="MID"/>
    <d v="2018-03-01T00:00:00"/>
    <x v="5"/>
    <d v="2018-01-01T00:00:00"/>
    <n v="966.8"/>
    <n v="91.84"/>
  </r>
  <r>
    <s v="E"/>
    <s v="C"/>
    <s v="MID"/>
    <d v="2018-03-01T00:00:00"/>
    <x v="0"/>
    <d v="2018-01-01T00:00:00"/>
    <n v="22403.85"/>
    <n v="851.36"/>
  </r>
  <r>
    <s v="E"/>
    <s v="C"/>
    <s v="ON"/>
    <d v="2018-03-01T00:00:00"/>
    <x v="1"/>
    <d v="2018-01-01T00:00:00"/>
    <n v="15646.36"/>
    <n v="-829.25"/>
  </r>
  <r>
    <s v="E"/>
    <s v="C"/>
    <s v="ON"/>
    <d v="2018-03-01T00:00:00"/>
    <x v="2"/>
    <d v="2018-01-01T00:00:00"/>
    <n v="14971.18"/>
    <n v="1976.2"/>
  </r>
  <r>
    <s v="E"/>
    <s v="C"/>
    <s v="ON"/>
    <d v="2018-03-01T00:00:00"/>
    <x v="3"/>
    <d v="2018-01-01T00:00:00"/>
    <n v="675.18"/>
    <n v="89.12"/>
  </r>
  <r>
    <s v="E"/>
    <s v="C"/>
    <s v="ON"/>
    <d v="2018-03-01T00:00:00"/>
    <x v="0"/>
    <d v="2018-01-01T00:00:00"/>
    <n v="15646.36"/>
    <n v="829.25"/>
  </r>
  <r>
    <s v="E"/>
    <s v="C"/>
    <s v="OFF"/>
    <d v="2018-03-01T00:00:00"/>
    <x v="1"/>
    <d v="2018-01-01T00:00:00"/>
    <n v="51084.53"/>
    <n v="-1328.15"/>
  </r>
  <r>
    <s v="E"/>
    <s v="C"/>
    <s v="OFF"/>
    <d v="2018-03-01T00:00:00"/>
    <x v="6"/>
    <d v="2018-01-01T00:00:00"/>
    <n v="48880.05"/>
    <n v="3177.22"/>
  </r>
  <r>
    <s v="E"/>
    <s v="C"/>
    <s v="OFF"/>
    <d v="2018-03-01T00:00:00"/>
    <x v="7"/>
    <d v="2018-01-01T00:00:00"/>
    <n v="2204.48"/>
    <n v="143.27000000000001"/>
  </r>
  <r>
    <s v="E"/>
    <s v="C"/>
    <s v="OFF"/>
    <d v="2018-03-01T00:00:00"/>
    <x v="0"/>
    <d v="2018-01-01T00:00:00"/>
    <n v="51084.53"/>
    <n v="1328.15"/>
  </r>
  <r>
    <s v="E"/>
    <s v="C"/>
    <s v="MID"/>
    <d v="2018-03-01T00:00:00"/>
    <x v="1"/>
    <d v="2018-01-01T00:00:00"/>
    <n v="16635.16"/>
    <n v="-632.15"/>
  </r>
  <r>
    <s v="E"/>
    <s v="C"/>
    <s v="MID"/>
    <d v="2018-03-01T00:00:00"/>
    <x v="4"/>
    <d v="2018-01-01T00:00:00"/>
    <n v="15917.31"/>
    <n v="1512.13"/>
  </r>
  <r>
    <s v="E"/>
    <s v="C"/>
    <s v="MID"/>
    <d v="2018-03-01T00:00:00"/>
    <x v="5"/>
    <d v="2018-01-01T00:00:00"/>
    <n v="717.85"/>
    <n v="68.239999999999995"/>
  </r>
  <r>
    <s v="E"/>
    <s v="C"/>
    <s v="MID"/>
    <d v="2018-03-01T00:00:00"/>
    <x v="0"/>
    <d v="2018-01-01T00:00:00"/>
    <n v="16635.16"/>
    <n v="632.15"/>
  </r>
  <r>
    <s v="E"/>
    <s v="R"/>
    <s v="ON"/>
    <d v="2018-02-01T00:00:00"/>
    <x v="1"/>
    <d v="2018-01-01T00:00:00"/>
    <n v="30711.21"/>
    <n v="-1627.76"/>
  </r>
  <r>
    <s v="E"/>
    <s v="R"/>
    <s v="ON"/>
    <d v="2018-02-01T00:00:00"/>
    <x v="2"/>
    <d v="2018-01-01T00:00:00"/>
    <n v="29385.87"/>
    <n v="3878.93"/>
  </r>
  <r>
    <s v="E"/>
    <s v="R"/>
    <s v="ON"/>
    <d v="2018-02-01T00:00:00"/>
    <x v="3"/>
    <d v="2018-01-01T00:00:00"/>
    <n v="1325.34"/>
    <n v="174.92"/>
  </r>
  <r>
    <s v="E"/>
    <s v="R"/>
    <s v="ON"/>
    <d v="2018-02-01T00:00:00"/>
    <x v="0"/>
    <d v="2018-01-01T00:00:00"/>
    <n v="30711.21"/>
    <n v="1627.76"/>
  </r>
  <r>
    <s v="E"/>
    <s v="R"/>
    <s v="OFF"/>
    <d v="2018-02-01T00:00:00"/>
    <x v="1"/>
    <d v="2018-01-01T00:00:00"/>
    <n v="92806.94"/>
    <n v="-2413"/>
  </r>
  <r>
    <s v="E"/>
    <s v="R"/>
    <s v="OFF"/>
    <d v="2018-02-01T00:00:00"/>
    <x v="6"/>
    <d v="2018-01-01T00:00:00"/>
    <n v="88802.02"/>
    <n v="5772.13"/>
  </r>
  <r>
    <s v="E"/>
    <s v="R"/>
    <s v="OFF"/>
    <d v="2018-02-01T00:00:00"/>
    <x v="7"/>
    <d v="2018-01-01T00:00:00"/>
    <n v="4004.92"/>
    <n v="260.36"/>
  </r>
  <r>
    <s v="E"/>
    <s v="R"/>
    <s v="OFF"/>
    <d v="2018-02-01T00:00:00"/>
    <x v="0"/>
    <d v="2018-01-01T00:00:00"/>
    <n v="92806.94"/>
    <n v="2413"/>
  </r>
  <r>
    <s v="E"/>
    <s v="R"/>
    <s v="MID"/>
    <d v="2018-02-01T00:00:00"/>
    <x v="1"/>
    <d v="2018-01-01T00:00:00"/>
    <n v="27486.22"/>
    <n v="-1044.52"/>
  </r>
  <r>
    <s v="E"/>
    <s v="R"/>
    <s v="MID"/>
    <d v="2018-02-01T00:00:00"/>
    <x v="4"/>
    <d v="2018-01-01T00:00:00"/>
    <n v="26300.09"/>
    <n v="2498.48"/>
  </r>
  <r>
    <s v="E"/>
    <s v="R"/>
    <s v="MID"/>
    <d v="2018-02-01T00:00:00"/>
    <x v="5"/>
    <d v="2018-01-01T00:00:00"/>
    <n v="1186.1300000000001"/>
    <n v="112.7"/>
  </r>
  <r>
    <s v="E"/>
    <s v="R"/>
    <s v="MID"/>
    <d v="2018-02-01T00:00:00"/>
    <x v="0"/>
    <d v="2018-01-01T00:00:00"/>
    <n v="27486.22"/>
    <n v="1044.52"/>
  </r>
  <r>
    <s v="E"/>
    <s v="C"/>
    <s v="ON"/>
    <d v="2018-02-01T00:00:00"/>
    <x v="1"/>
    <d v="2018-01-01T00:00:00"/>
    <n v="34117"/>
    <n v="-1808.2"/>
  </r>
  <r>
    <s v="E"/>
    <s v="C"/>
    <s v="ON"/>
    <d v="2018-02-01T00:00:00"/>
    <x v="2"/>
    <d v="2018-01-01T00:00:00"/>
    <n v="32644.720000000001"/>
    <n v="4309.1400000000003"/>
  </r>
  <r>
    <s v="E"/>
    <s v="C"/>
    <s v="ON"/>
    <d v="2018-02-01T00:00:00"/>
    <x v="3"/>
    <d v="2018-01-01T00:00:00"/>
    <n v="1472.28"/>
    <n v="194.3"/>
  </r>
  <r>
    <s v="E"/>
    <s v="C"/>
    <s v="ON"/>
    <d v="2018-02-01T00:00:00"/>
    <x v="0"/>
    <d v="2018-01-01T00:00:00"/>
    <n v="34117"/>
    <n v="1808.2"/>
  </r>
  <r>
    <s v="E"/>
    <s v="C"/>
    <s v="OFF"/>
    <d v="2018-02-01T00:00:00"/>
    <x v="1"/>
    <d v="2018-01-01T00:00:00"/>
    <n v="106984.45"/>
    <n v="-2781.61"/>
  </r>
  <r>
    <s v="E"/>
    <s v="C"/>
    <s v="OFF"/>
    <d v="2018-02-01T00:00:00"/>
    <x v="6"/>
    <d v="2018-01-01T00:00:00"/>
    <n v="102367.62"/>
    <n v="6653.88"/>
  </r>
  <r>
    <s v="E"/>
    <s v="C"/>
    <s v="OFF"/>
    <d v="2018-02-01T00:00:00"/>
    <x v="7"/>
    <d v="2018-01-01T00:00:00"/>
    <n v="4616.83"/>
    <n v="300.12"/>
  </r>
  <r>
    <s v="E"/>
    <s v="C"/>
    <s v="OFF"/>
    <d v="2018-02-01T00:00:00"/>
    <x v="0"/>
    <d v="2018-01-01T00:00:00"/>
    <n v="106984.45"/>
    <n v="2781.61"/>
  </r>
  <r>
    <s v="E"/>
    <s v="C"/>
    <s v="MID"/>
    <d v="2018-02-01T00:00:00"/>
    <x v="0"/>
    <d v="2018-01-01T00:00:00"/>
    <n v="36647"/>
    <n v="1392.64"/>
  </r>
  <r>
    <s v="E"/>
    <s v="C"/>
    <s v="MID"/>
    <d v="2018-02-01T00:00:00"/>
    <x v="1"/>
    <d v="2018-01-01T00:00:00"/>
    <n v="36647"/>
    <n v="-1392.64"/>
  </r>
  <r>
    <s v="E"/>
    <s v="C"/>
    <s v="MID"/>
    <d v="2018-02-01T00:00:00"/>
    <x v="4"/>
    <d v="2018-01-01T00:00:00"/>
    <n v="35065.51"/>
    <n v="3331.22"/>
  </r>
  <r>
    <s v="E"/>
    <s v="C"/>
    <s v="MID"/>
    <d v="2018-02-01T00:00:00"/>
    <x v="5"/>
    <d v="2018-01-01T00:00:00"/>
    <n v="1581.49"/>
    <n v="150.22"/>
  </r>
  <r>
    <s v="E"/>
    <s v="R"/>
    <s v="MID"/>
    <d v="2018-02-01T00:00:00"/>
    <x v="4"/>
    <d v="2018-01-01T00:00:00"/>
    <n v="38170.54"/>
    <n v="3626.15"/>
  </r>
  <r>
    <s v="E"/>
    <s v="R"/>
    <s v="MID"/>
    <d v="2018-02-01T00:00:00"/>
    <x v="5"/>
    <d v="2018-01-01T00:00:00"/>
    <n v="1721.47"/>
    <n v="163.62"/>
  </r>
  <r>
    <s v="E"/>
    <s v="R"/>
    <s v="MID"/>
    <d v="2018-02-01T00:00:00"/>
    <x v="0"/>
    <d v="2018-01-01T00:00:00"/>
    <n v="39892.01"/>
    <n v="1515.83"/>
  </r>
  <r>
    <s v="E"/>
    <s v="R"/>
    <s v="ON"/>
    <d v="2018-02-01T00:00:00"/>
    <x v="1"/>
    <d v="2018-01-01T00:00:00"/>
    <n v="45606.35"/>
    <n v="-2417.09"/>
  </r>
  <r>
    <s v="E"/>
    <s v="R"/>
    <s v="ON"/>
    <d v="2018-02-01T00:00:00"/>
    <x v="2"/>
    <d v="2018-01-01T00:00:00"/>
    <n v="43638.239999999998"/>
    <n v="5760.34"/>
  </r>
  <r>
    <s v="E"/>
    <s v="R"/>
    <s v="ON"/>
    <d v="2018-02-01T00:00:00"/>
    <x v="3"/>
    <d v="2018-01-01T00:00:00"/>
    <n v="1968.11"/>
    <n v="259.83"/>
  </r>
  <r>
    <s v="E"/>
    <s v="R"/>
    <s v="ON"/>
    <d v="2018-02-01T00:00:00"/>
    <x v="0"/>
    <d v="2018-01-01T00:00:00"/>
    <n v="45606.35"/>
    <n v="2417.09"/>
  </r>
  <r>
    <s v="E"/>
    <s v="R"/>
    <s v="OFF"/>
    <d v="2018-02-01T00:00:00"/>
    <x v="1"/>
    <d v="2018-01-01T00:00:00"/>
    <n v="141868.67000000001"/>
    <n v="-3688.69"/>
  </r>
  <r>
    <s v="E"/>
    <s v="R"/>
    <s v="OFF"/>
    <d v="2018-02-01T00:00:00"/>
    <x v="6"/>
    <d v="2018-01-01T00:00:00"/>
    <n v="135746.57999999999"/>
    <n v="8823.48"/>
  </r>
  <r>
    <s v="E"/>
    <s v="R"/>
    <s v="OFF"/>
    <d v="2018-02-01T00:00:00"/>
    <x v="7"/>
    <d v="2018-01-01T00:00:00"/>
    <n v="6122.09"/>
    <n v="397.98"/>
  </r>
  <r>
    <s v="E"/>
    <s v="R"/>
    <s v="OFF"/>
    <d v="2018-02-01T00:00:00"/>
    <x v="0"/>
    <d v="2018-01-01T00:00:00"/>
    <n v="141868.67000000001"/>
    <n v="3688.69"/>
  </r>
  <r>
    <s v="E"/>
    <s v="R"/>
    <s v="MID"/>
    <d v="2018-02-01T00:00:00"/>
    <x v="1"/>
    <d v="2018-01-01T00:00:00"/>
    <n v="39892.01"/>
    <n v="-1515.83"/>
  </r>
  <r>
    <s v="E"/>
    <s v="C"/>
    <s v="ON"/>
    <d v="2018-02-01T00:00:00"/>
    <x v="1"/>
    <d v="2018-01-01T00:00:00"/>
    <n v="182316.06"/>
    <n v="-9662.7199999999993"/>
  </r>
  <r>
    <s v="E"/>
    <s v="C"/>
    <s v="ON"/>
    <d v="2018-02-01T00:00:00"/>
    <x v="2"/>
    <d v="2018-01-01T00:00:00"/>
    <n v="174448.5"/>
    <n v="23027.21"/>
  </r>
  <r>
    <s v="E"/>
    <s v="C"/>
    <s v="ON"/>
    <d v="2018-02-01T00:00:00"/>
    <x v="3"/>
    <d v="2018-01-01T00:00:00"/>
    <n v="7867.56"/>
    <n v="1038.46"/>
  </r>
  <r>
    <s v="E"/>
    <s v="C"/>
    <s v="ON"/>
    <d v="2018-02-01T00:00:00"/>
    <x v="0"/>
    <d v="2018-01-01T00:00:00"/>
    <n v="182316.06"/>
    <n v="9662.7199999999993"/>
  </r>
  <r>
    <s v="E"/>
    <s v="C"/>
    <s v="OFF"/>
    <d v="2018-02-01T00:00:00"/>
    <x v="1"/>
    <d v="2018-01-01T00:00:00"/>
    <n v="517491.98"/>
    <n v="-13454.83"/>
  </r>
  <r>
    <s v="E"/>
    <s v="C"/>
    <s v="OFF"/>
    <d v="2018-02-01T00:00:00"/>
    <x v="6"/>
    <d v="2018-01-01T00:00:00"/>
    <n v="495160.25"/>
    <n v="32185.47"/>
  </r>
  <r>
    <s v="E"/>
    <s v="C"/>
    <s v="OFF"/>
    <d v="2018-02-01T00:00:00"/>
    <x v="7"/>
    <d v="2018-01-01T00:00:00"/>
    <n v="22331.73"/>
    <n v="1451.52"/>
  </r>
  <r>
    <s v="E"/>
    <s v="C"/>
    <s v="OFF"/>
    <d v="2018-02-01T00:00:00"/>
    <x v="0"/>
    <d v="2018-01-01T00:00:00"/>
    <n v="517491.98"/>
    <n v="13454.83"/>
  </r>
  <r>
    <s v="E"/>
    <s v="C"/>
    <s v="MID"/>
    <d v="2018-02-01T00:00:00"/>
    <x v="0"/>
    <d v="2018-01-01T00:00:00"/>
    <n v="192967.86"/>
    <n v="7332.84"/>
  </r>
  <r>
    <s v="E"/>
    <s v="C"/>
    <s v="MID"/>
    <d v="2018-02-01T00:00:00"/>
    <x v="1"/>
    <d v="2018-01-01T00:00:00"/>
    <n v="192967.86"/>
    <n v="-7332.84"/>
  </r>
  <r>
    <s v="E"/>
    <s v="C"/>
    <s v="MID"/>
    <d v="2018-02-01T00:00:00"/>
    <x v="4"/>
    <d v="2018-01-01T00:00:00"/>
    <n v="184640.63"/>
    <n v="17540.919999999998"/>
  </r>
  <r>
    <s v="E"/>
    <s v="C"/>
    <s v="MID"/>
    <d v="2018-02-01T00:00:00"/>
    <x v="5"/>
    <d v="2018-01-01T00:00:00"/>
    <n v="8327.23"/>
    <n v="791.09"/>
  </r>
  <r>
    <s v="E"/>
    <s v="C"/>
    <s v="ON"/>
    <d v="2019-01-01T00:00:00"/>
    <x v="1"/>
    <d v="2018-11-01T00:00:00"/>
    <n v="1499.96"/>
    <n v="-106.49"/>
  </r>
  <r>
    <s v="E"/>
    <s v="C"/>
    <s v="OFF"/>
    <d v="2019-01-01T00:00:00"/>
    <x v="6"/>
    <d v="2018-11-01T00:00:00"/>
    <n v="5980"/>
    <n v="388.73"/>
  </r>
  <r>
    <s v="E"/>
    <s v="C"/>
    <s v="OFF"/>
    <d v="2019-01-01T00:00:00"/>
    <x v="7"/>
    <d v="2018-11-01T00:00:00"/>
    <n v="240.41"/>
    <n v="15.62"/>
  </r>
  <r>
    <s v="E"/>
    <s v="C"/>
    <s v="OFF"/>
    <d v="2019-01-01T00:00:00"/>
    <x v="0"/>
    <d v="2018-11-01T00:00:00"/>
    <n v="6220.41"/>
    <n v="217.74"/>
  </r>
  <r>
    <s v="E"/>
    <s v="C"/>
    <s v="OFF"/>
    <d v="2019-01-01T00:00:00"/>
    <x v="1"/>
    <d v="2018-11-01T00:00:00"/>
    <n v="6220.41"/>
    <n v="-217.74"/>
  </r>
  <r>
    <s v="E"/>
    <s v="C"/>
    <s v="MID"/>
    <d v="2019-01-01T00:00:00"/>
    <x v="4"/>
    <d v="2018-11-01T00:00:00"/>
    <n v="1447"/>
    <n v="136.02000000000001"/>
  </r>
  <r>
    <s v="E"/>
    <s v="C"/>
    <s v="MID"/>
    <d v="2019-01-01T00:00:00"/>
    <x v="5"/>
    <d v="2018-11-01T00:00:00"/>
    <n v="58.17"/>
    <n v="5.47"/>
  </r>
  <r>
    <s v="E"/>
    <s v="C"/>
    <s v="MID"/>
    <d v="2019-01-01T00:00:00"/>
    <x v="1"/>
    <d v="2018-11-01T00:00:00"/>
    <n v="1505.17"/>
    <n v="-78.27"/>
  </r>
  <r>
    <s v="E"/>
    <s v="C"/>
    <s v="OFF"/>
    <d v="2018-03-01T00:00:00"/>
    <x v="7"/>
    <d v="2018-01-01T00:00:00"/>
    <n v="2737.51"/>
    <n v="177.93"/>
  </r>
  <r>
    <s v="E"/>
    <s v="C"/>
    <s v="OFF"/>
    <d v="2018-03-01T00:00:00"/>
    <x v="0"/>
    <d v="2018-01-01T00:00:00"/>
    <n v="63436.02"/>
    <n v="1649.34"/>
  </r>
  <r>
    <s v="E"/>
    <s v="C"/>
    <s v="MID"/>
    <d v="2018-03-01T00:00:00"/>
    <x v="1"/>
    <d v="2018-01-01T00:00:00"/>
    <n v="23615.32"/>
    <n v="-897.41"/>
  </r>
  <r>
    <s v="E"/>
    <s v="C"/>
    <s v="MID"/>
    <d v="2018-03-01T00:00:00"/>
    <x v="4"/>
    <d v="2018-01-01T00:00:00"/>
    <n v="22596.25"/>
    <n v="2146.63"/>
  </r>
  <r>
    <s v="E"/>
    <s v="C"/>
    <s v="MID"/>
    <d v="2018-03-01T00:00:00"/>
    <x v="5"/>
    <d v="2018-01-01T00:00:00"/>
    <n v="1019.07"/>
    <n v="96.81"/>
  </r>
  <r>
    <s v="E"/>
    <s v="C"/>
    <s v="MID"/>
    <d v="2018-03-01T00:00:00"/>
    <x v="0"/>
    <d v="2018-01-01T00:00:00"/>
    <n v="23615.32"/>
    <n v="897.41"/>
  </r>
  <r>
    <s v="E"/>
    <s v="R"/>
    <s v="ON"/>
    <d v="2018-03-01T00:00:00"/>
    <x v="1"/>
    <d v="2018-01-01T00:00:00"/>
    <n v="80309.78"/>
    <n v="-4256.3599999999997"/>
  </r>
  <r>
    <s v="E"/>
    <s v="R"/>
    <s v="ON"/>
    <d v="2018-03-01T00:00:00"/>
    <x v="2"/>
    <d v="2018-01-01T00:00:00"/>
    <n v="76844.12"/>
    <n v="10143.370000000001"/>
  </r>
  <r>
    <s v="E"/>
    <s v="R"/>
    <s v="ON"/>
    <d v="2018-03-01T00:00:00"/>
    <x v="3"/>
    <d v="2018-01-01T00:00:00"/>
    <n v="3465.66"/>
    <n v="457.57"/>
  </r>
  <r>
    <s v="E"/>
    <s v="R"/>
    <s v="ON"/>
    <d v="2018-03-01T00:00:00"/>
    <x v="0"/>
    <d v="2018-01-01T00:00:00"/>
    <n v="80309.78"/>
    <n v="4256.3599999999997"/>
  </r>
  <r>
    <s v="E"/>
    <s v="R"/>
    <s v="OFF"/>
    <d v="2018-03-01T00:00:00"/>
    <x v="1"/>
    <d v="2018-01-01T00:00:00"/>
    <n v="298019.71999999997"/>
    <n v="-7748.54"/>
  </r>
  <r>
    <s v="E"/>
    <s v="R"/>
    <s v="OFF"/>
    <d v="2018-03-01T00:00:00"/>
    <x v="6"/>
    <d v="2018-01-01T00:00:00"/>
    <n v="285159"/>
    <n v="18535.349999999999"/>
  </r>
  <r>
    <s v="E"/>
    <s v="R"/>
    <s v="OFF"/>
    <d v="2018-03-01T00:00:00"/>
    <x v="7"/>
    <d v="2018-01-01T00:00:00"/>
    <n v="12860.72"/>
    <n v="835.91"/>
  </r>
  <r>
    <s v="E"/>
    <s v="R"/>
    <s v="OFF"/>
    <d v="2018-03-01T00:00:00"/>
    <x v="0"/>
    <d v="2018-01-01T00:00:00"/>
    <n v="298019.71999999997"/>
    <n v="7748.54"/>
  </r>
  <r>
    <s v="E"/>
    <s v="R"/>
    <s v="MID"/>
    <d v="2018-03-01T00:00:00"/>
    <x v="1"/>
    <d v="2018-01-01T00:00:00"/>
    <n v="73394.84"/>
    <n v="-2788.93"/>
  </r>
  <r>
    <s v="E"/>
    <s v="R"/>
    <s v="MID"/>
    <d v="2018-03-01T00:00:00"/>
    <x v="4"/>
    <d v="2018-01-01T00:00:00"/>
    <n v="70227.59"/>
    <n v="6671.67"/>
  </r>
  <r>
    <s v="E"/>
    <s v="R"/>
    <s v="MID"/>
    <d v="2018-03-01T00:00:00"/>
    <x v="5"/>
    <d v="2018-01-01T00:00:00"/>
    <n v="3167.25"/>
    <n v="301"/>
  </r>
  <r>
    <s v="E"/>
    <s v="R"/>
    <s v="MID"/>
    <d v="2018-03-01T00:00:00"/>
    <x v="0"/>
    <d v="2018-01-01T00:00:00"/>
    <n v="73394.84"/>
    <n v="2788.93"/>
  </r>
  <r>
    <s v="E"/>
    <s v="R"/>
    <s v="ON"/>
    <d v="2018-03-01T00:00:00"/>
    <x v="0"/>
    <d v="2018-01-01T00:00:00"/>
    <n v="102458.87"/>
    <n v="5430.13"/>
  </r>
  <r>
    <s v="E"/>
    <s v="R"/>
    <s v="ON"/>
    <d v="2018-03-01T00:00:00"/>
    <x v="1"/>
    <d v="2018-01-01T00:00:00"/>
    <n v="102458.87"/>
    <n v="-5430.13"/>
  </r>
  <r>
    <s v="E"/>
    <s v="R"/>
    <s v="ON"/>
    <d v="2018-03-01T00:00:00"/>
    <x v="2"/>
    <d v="2018-01-01T00:00:00"/>
    <n v="98037.39"/>
    <n v="12940.92"/>
  </r>
  <r>
    <s v="E"/>
    <s v="R"/>
    <s v="ON"/>
    <d v="2018-03-01T00:00:00"/>
    <x v="3"/>
    <d v="2018-01-01T00:00:00"/>
    <n v="4421.4799999999996"/>
    <n v="583.61"/>
  </r>
  <r>
    <s v="E"/>
    <s v="R"/>
    <s v="OFF"/>
    <d v="2018-03-01T00:00:00"/>
    <x v="6"/>
    <d v="2018-01-01T00:00:00"/>
    <n v="303996.75"/>
    <n v="19759.82"/>
  </r>
  <r>
    <s v="E"/>
    <s v="R"/>
    <s v="OFF"/>
    <d v="2018-03-01T00:00:00"/>
    <x v="7"/>
    <d v="2018-01-01T00:00:00"/>
    <n v="13710.18"/>
    <n v="891.13"/>
  </r>
  <r>
    <s v="E"/>
    <s v="R"/>
    <s v="OFF"/>
    <d v="2018-03-01T00:00:00"/>
    <x v="0"/>
    <d v="2018-01-01T00:00:00"/>
    <n v="317706.93"/>
    <n v="8260.49"/>
  </r>
  <r>
    <s v="E"/>
    <s v="R"/>
    <s v="OFF"/>
    <d v="2018-03-01T00:00:00"/>
    <x v="1"/>
    <d v="2018-01-01T00:00:00"/>
    <n v="317706.93"/>
    <n v="-8260.49"/>
  </r>
  <r>
    <s v="E"/>
    <s v="R"/>
    <s v="MID"/>
    <d v="2018-03-01T00:00:00"/>
    <x v="0"/>
    <d v="2018-01-01T00:00:00"/>
    <n v="91916.01"/>
    <n v="3492.82"/>
  </r>
  <r>
    <s v="E"/>
    <s v="R"/>
    <s v="MID"/>
    <d v="2018-03-01T00:00:00"/>
    <x v="1"/>
    <d v="2018-01-01T00:00:00"/>
    <n v="91916.01"/>
    <n v="-3492.82"/>
  </r>
  <r>
    <s v="E"/>
    <s v="R"/>
    <s v="MID"/>
    <d v="2018-03-01T00:00:00"/>
    <x v="4"/>
    <d v="2018-01-01T00:00:00"/>
    <n v="87949.45"/>
    <n v="8355.1200000000008"/>
  </r>
  <r>
    <s v="E"/>
    <s v="R"/>
    <s v="ON"/>
    <d v="2018-03-01T00:00:00"/>
    <x v="1"/>
    <d v="2018-01-01T00:00:00"/>
    <n v="45522.99"/>
    <n v="-2412.81"/>
  </r>
  <r>
    <s v="E"/>
    <s v="R"/>
    <s v="ON"/>
    <d v="2018-03-01T00:00:00"/>
    <x v="2"/>
    <d v="2018-01-01T00:00:00"/>
    <n v="43558.39"/>
    <n v="5749.84"/>
  </r>
  <r>
    <s v="E"/>
    <s v="R"/>
    <s v="ON"/>
    <d v="2018-03-01T00:00:00"/>
    <x v="3"/>
    <d v="2018-01-01T00:00:00"/>
    <n v="1964.6"/>
    <n v="259.33"/>
  </r>
  <r>
    <s v="E"/>
    <s v="R"/>
    <s v="ON"/>
    <d v="2018-03-01T00:00:00"/>
    <x v="0"/>
    <d v="2018-01-01T00:00:00"/>
    <n v="45522.99"/>
    <n v="2412.81"/>
  </r>
  <r>
    <s v="E"/>
    <s v="R"/>
    <s v="OFF"/>
    <d v="2018-03-01T00:00:00"/>
    <x v="1"/>
    <d v="2018-01-01T00:00:00"/>
    <n v="172419.31"/>
    <n v="-4482.84"/>
  </r>
  <r>
    <s v="E"/>
    <s v="R"/>
    <s v="OFF"/>
    <d v="2018-03-01T00:00:00"/>
    <x v="6"/>
    <d v="2018-01-01T00:00:00"/>
    <n v="164978.76999999999"/>
    <n v="10723.64"/>
  </r>
  <r>
    <s v="E"/>
    <s v="R"/>
    <s v="OFF"/>
    <d v="2018-03-01T00:00:00"/>
    <x v="7"/>
    <d v="2018-01-01T00:00:00"/>
    <n v="7440.54"/>
    <n v="483.64"/>
  </r>
  <r>
    <s v="E"/>
    <s v="R"/>
    <s v="OFF"/>
    <d v="2018-03-01T00:00:00"/>
    <x v="0"/>
    <d v="2018-01-01T00:00:00"/>
    <n v="172419.31"/>
    <n v="4482.84"/>
  </r>
  <r>
    <s v="E"/>
    <s v="R"/>
    <s v="MID"/>
    <d v="2018-03-01T00:00:00"/>
    <x v="1"/>
    <d v="2018-01-01T00:00:00"/>
    <n v="41241.35"/>
    <n v="-1567.12"/>
  </r>
  <r>
    <s v="E"/>
    <s v="R"/>
    <s v="MID"/>
    <d v="2018-03-01T00:00:00"/>
    <x v="4"/>
    <d v="2018-01-01T00:00:00"/>
    <n v="39461.699999999997"/>
    <n v="3748.89"/>
  </r>
  <r>
    <s v="E"/>
    <s v="R"/>
    <s v="MID"/>
    <d v="2018-03-01T00:00:00"/>
    <x v="5"/>
    <d v="2018-01-01T00:00:00"/>
    <n v="1779.65"/>
    <n v="169.22"/>
  </r>
  <r>
    <s v="E"/>
    <s v="R"/>
    <s v="MID"/>
    <d v="2018-03-01T00:00:00"/>
    <x v="0"/>
    <d v="2018-01-01T00:00:00"/>
    <n v="41241.35"/>
    <n v="1567.12"/>
  </r>
  <r>
    <s v="E"/>
    <s v="C"/>
    <s v="ON"/>
    <d v="2018-03-01T00:00:00"/>
    <x v="1"/>
    <d v="2018-01-01T00:00:00"/>
    <n v="5902.32"/>
    <n v="-312.85000000000002"/>
  </r>
  <r>
    <s v="E"/>
    <s v="C"/>
    <s v="ON"/>
    <d v="2018-03-01T00:00:00"/>
    <x v="2"/>
    <d v="2018-01-01T00:00:00"/>
    <n v="5647.62"/>
    <n v="745.52"/>
  </r>
  <r>
    <s v="E"/>
    <s v="C"/>
    <s v="ON"/>
    <d v="2018-03-01T00:00:00"/>
    <x v="3"/>
    <d v="2018-01-01T00:00:00"/>
    <n v="254.7"/>
    <n v="33.619999999999997"/>
  </r>
  <r>
    <s v="E"/>
    <s v="C"/>
    <s v="ON"/>
    <d v="2018-03-01T00:00:00"/>
    <x v="0"/>
    <d v="2018-01-01T00:00:00"/>
    <n v="5902.32"/>
    <n v="312.85000000000002"/>
  </r>
  <r>
    <s v="E"/>
    <s v="C"/>
    <s v="OFF"/>
    <d v="2018-03-01T00:00:00"/>
    <x v="1"/>
    <d v="2018-01-01T00:00:00"/>
    <n v="23358.04"/>
    <n v="-607.32000000000005"/>
  </r>
  <r>
    <s v="E"/>
    <s v="C"/>
    <s v="OFF"/>
    <d v="2018-03-01T00:00:00"/>
    <x v="6"/>
    <d v="2018-01-01T00:00:00"/>
    <n v="22350.04"/>
    <n v="1452.78"/>
  </r>
  <r>
    <s v="E"/>
    <s v="C"/>
    <s v="OFF"/>
    <d v="2018-03-01T00:00:00"/>
    <x v="7"/>
    <d v="2018-01-01T00:00:00"/>
    <n v="1008"/>
    <n v="65.540000000000006"/>
  </r>
  <r>
    <s v="E"/>
    <s v="C"/>
    <s v="OFF"/>
    <d v="2018-03-01T00:00:00"/>
    <x v="0"/>
    <d v="2018-01-01T00:00:00"/>
    <n v="23358.04"/>
    <n v="607.32000000000005"/>
  </r>
  <r>
    <s v="E"/>
    <s v="C"/>
    <s v="MID"/>
    <d v="2018-03-01T00:00:00"/>
    <x v="1"/>
    <d v="2018-01-01T00:00:00"/>
    <n v="5482.73"/>
    <n v="-208.35"/>
  </r>
  <r>
    <s v="E"/>
    <s v="C"/>
    <s v="MID"/>
    <d v="2018-03-01T00:00:00"/>
    <x v="4"/>
    <d v="2018-01-01T00:00:00"/>
    <n v="5246.12"/>
    <n v="498.39"/>
  </r>
  <r>
    <s v="E"/>
    <s v="C"/>
    <s v="MID"/>
    <d v="2018-03-01T00:00:00"/>
    <x v="5"/>
    <d v="2018-01-01T00:00:00"/>
    <n v="236.61"/>
    <n v="22.48"/>
  </r>
  <r>
    <s v="E"/>
    <s v="C"/>
    <s v="MID"/>
    <d v="2018-03-01T00:00:00"/>
    <x v="0"/>
    <d v="2018-01-01T00:00:00"/>
    <n v="5482.73"/>
    <n v="208.35"/>
  </r>
  <r>
    <s v="E"/>
    <s v="R"/>
    <s v="MID"/>
    <d v="2018-03-01T00:00:00"/>
    <x v="5"/>
    <d v="2018-01-01T00:00:00"/>
    <n v="3966.56"/>
    <n v="376.75"/>
  </r>
  <r>
    <s v="E"/>
    <s v="C"/>
    <s v="ON"/>
    <d v="2018-03-01T00:00:00"/>
    <x v="1"/>
    <d v="2018-01-01T00:00:00"/>
    <n v="139544.29"/>
    <n v="-7395.8"/>
  </r>
  <r>
    <s v="E"/>
    <s v="C"/>
    <s v="ON"/>
    <d v="2018-03-01T00:00:00"/>
    <x v="2"/>
    <d v="2018-01-01T00:00:00"/>
    <n v="133522.45000000001"/>
    <n v="17624.990000000002"/>
  </r>
  <r>
    <s v="E"/>
    <s v="C"/>
    <s v="ON"/>
    <d v="2018-03-01T00:00:00"/>
    <x v="3"/>
    <d v="2018-01-01T00:00:00"/>
    <n v="6021.84"/>
    <n v="794.9"/>
  </r>
  <r>
    <s v="E"/>
    <s v="C"/>
    <s v="ON"/>
    <d v="2018-03-01T00:00:00"/>
    <x v="0"/>
    <d v="2018-01-01T00:00:00"/>
    <n v="139544.29"/>
    <n v="7395.8"/>
  </r>
  <r>
    <s v="E"/>
    <s v="C"/>
    <s v="OFF"/>
    <d v="2018-03-01T00:00:00"/>
    <x v="1"/>
    <d v="2018-01-01T00:00:00"/>
    <n v="422796.38"/>
    <n v="-10992.69"/>
  </r>
  <r>
    <s v="E"/>
    <s v="C"/>
    <s v="OFF"/>
    <d v="2018-03-01T00:00:00"/>
    <x v="6"/>
    <d v="2018-01-01T00:00:00"/>
    <n v="404551.14"/>
    <n v="26295.85"/>
  </r>
  <r>
    <s v="E"/>
    <s v="C"/>
    <s v="OFF"/>
    <d v="2018-03-01T00:00:00"/>
    <x v="7"/>
    <d v="2018-01-01T00:00:00"/>
    <n v="18245.240000000002"/>
    <n v="1185.94"/>
  </r>
  <r>
    <s v="E"/>
    <s v="C"/>
    <s v="OFF"/>
    <d v="2018-03-01T00:00:00"/>
    <x v="0"/>
    <d v="2018-01-01T00:00:00"/>
    <n v="422796.38"/>
    <n v="10992.69"/>
  </r>
  <r>
    <s v="E"/>
    <s v="C"/>
    <s v="MID"/>
    <d v="2018-03-01T00:00:00"/>
    <x v="1"/>
    <d v="2018-01-01T00:00:00"/>
    <n v="150154.28"/>
    <n v="-5705.88"/>
  </r>
  <r>
    <s v="E"/>
    <s v="C"/>
    <s v="MID"/>
    <d v="2018-03-01T00:00:00"/>
    <x v="4"/>
    <d v="2018-01-01T00:00:00"/>
    <n v="143674.54"/>
    <n v="13649.08"/>
  </r>
  <r>
    <s v="E"/>
    <s v="C"/>
    <s v="MID"/>
    <d v="2018-03-01T00:00:00"/>
    <x v="5"/>
    <d v="2018-01-01T00:00:00"/>
    <n v="6479.74"/>
    <n v="615.54"/>
  </r>
  <r>
    <s v="E"/>
    <s v="C"/>
    <s v="MID"/>
    <d v="2018-03-01T00:00:00"/>
    <x v="0"/>
    <d v="2018-01-01T00:00:00"/>
    <n v="150154.28"/>
    <n v="5705.88"/>
  </r>
  <r>
    <s v="E"/>
    <s v="C"/>
    <s v="ON"/>
    <d v="2018-03-01T00:00:00"/>
    <x v="1"/>
    <d v="2018-01-01T00:00:00"/>
    <n v="104885"/>
    <n v="-5558.92"/>
  </r>
  <r>
    <s v="E"/>
    <s v="C"/>
    <s v="ON"/>
    <d v="2018-03-01T00:00:00"/>
    <x v="2"/>
    <d v="2018-01-01T00:00:00"/>
    <n v="100358.87"/>
    <n v="13247.4"/>
  </r>
  <r>
    <s v="E"/>
    <s v="C"/>
    <s v="ON"/>
    <d v="2018-03-01T00:00:00"/>
    <x v="3"/>
    <d v="2018-01-01T00:00:00"/>
    <n v="4526.13"/>
    <n v="597.44000000000005"/>
  </r>
  <r>
    <s v="E"/>
    <s v="C"/>
    <s v="ON"/>
    <d v="2018-03-01T00:00:00"/>
    <x v="0"/>
    <d v="2018-01-01T00:00:00"/>
    <n v="104885"/>
    <n v="5558.92"/>
  </r>
  <r>
    <s v="E"/>
    <s v="C"/>
    <s v="OFF"/>
    <d v="2018-03-01T00:00:00"/>
    <x v="1"/>
    <d v="2018-01-01T00:00:00"/>
    <n v="349516.46"/>
    <n v="-9087.42"/>
  </r>
  <r>
    <s v="E"/>
    <s v="C"/>
    <s v="OFF"/>
    <d v="2018-03-01T00:00:00"/>
    <x v="6"/>
    <d v="2018-01-01T00:00:00"/>
    <n v="334433.5"/>
    <n v="21738.19"/>
  </r>
  <r>
    <s v="E"/>
    <s v="C"/>
    <s v="OFF"/>
    <d v="2018-03-01T00:00:00"/>
    <x v="7"/>
    <d v="2018-01-01T00:00:00"/>
    <n v="15082.96"/>
    <n v="980.41"/>
  </r>
  <r>
    <s v="E"/>
    <s v="C"/>
    <s v="OFF"/>
    <d v="2018-03-01T00:00:00"/>
    <x v="0"/>
    <d v="2018-01-01T00:00:00"/>
    <n v="349516.46"/>
    <n v="9087.42"/>
  </r>
  <r>
    <s v="E"/>
    <s v="C"/>
    <s v="MID"/>
    <d v="2018-03-01T00:00:00"/>
    <x v="1"/>
    <d v="2018-01-01T00:00:00"/>
    <n v="111378.6"/>
    <n v="-4232.38"/>
  </r>
  <r>
    <s v="E"/>
    <s v="C"/>
    <s v="MID"/>
    <d v="2018-03-01T00:00:00"/>
    <x v="4"/>
    <d v="2018-01-01T00:00:00"/>
    <n v="106572.22"/>
    <n v="10124.370000000001"/>
  </r>
  <r>
    <s v="E"/>
    <s v="C"/>
    <s v="MID"/>
    <d v="2018-03-01T00:00:00"/>
    <x v="5"/>
    <d v="2018-01-01T00:00:00"/>
    <n v="4806.38"/>
    <n v="456.57"/>
  </r>
  <r>
    <s v="E"/>
    <s v="C"/>
    <s v="MID"/>
    <d v="2018-03-01T00:00:00"/>
    <x v="0"/>
    <d v="2018-01-01T00:00:00"/>
    <n v="111378.6"/>
    <n v="4232.38"/>
  </r>
  <r>
    <s v="E"/>
    <s v="R"/>
    <s v="ON"/>
    <d v="2018-03-01T00:00:00"/>
    <x v="1"/>
    <d v="2018-01-01T00:00:00"/>
    <n v="95166.25"/>
    <n v="-5043.9799999999996"/>
  </r>
  <r>
    <s v="E"/>
    <s v="R"/>
    <s v="ON"/>
    <d v="2018-03-01T00:00:00"/>
    <x v="2"/>
    <d v="2018-01-01T00:00:00"/>
    <n v="91059.32"/>
    <n v="12019.7"/>
  </r>
  <r>
    <s v="E"/>
    <s v="R"/>
    <s v="ON"/>
    <d v="2018-03-01T00:00:00"/>
    <x v="3"/>
    <d v="2018-01-01T00:00:00"/>
    <n v="4106.93"/>
    <n v="542.26"/>
  </r>
  <r>
    <s v="E"/>
    <s v="R"/>
    <s v="ON"/>
    <d v="2018-03-01T00:00:00"/>
    <x v="0"/>
    <d v="2018-01-01T00:00:00"/>
    <n v="95166.25"/>
    <n v="5043.9799999999996"/>
  </r>
  <r>
    <s v="E"/>
    <s v="R"/>
    <s v="OFF"/>
    <d v="2018-03-01T00:00:00"/>
    <x v="1"/>
    <d v="2018-01-01T00:00:00"/>
    <n v="361951.46"/>
    <n v="-9410.59"/>
  </r>
  <r>
    <s v="E"/>
    <s v="R"/>
    <s v="OFF"/>
    <d v="2018-03-01T00:00:00"/>
    <x v="6"/>
    <d v="2018-01-01T00:00:00"/>
    <n v="346331.79"/>
    <n v="22511.42"/>
  </r>
  <r>
    <s v="E"/>
    <s v="R"/>
    <s v="OFF"/>
    <d v="2018-03-01T00:00:00"/>
    <x v="7"/>
    <d v="2018-01-01T00:00:00"/>
    <n v="15619.67"/>
    <n v="1015.42"/>
  </r>
  <r>
    <s v="E"/>
    <s v="R"/>
    <s v="OFF"/>
    <d v="2018-03-01T00:00:00"/>
    <x v="0"/>
    <d v="2018-01-01T00:00:00"/>
    <n v="361951.46"/>
    <n v="9410.59"/>
  </r>
  <r>
    <s v="E"/>
    <s v="R"/>
    <s v="MID"/>
    <d v="2018-03-01T00:00:00"/>
    <x v="1"/>
    <d v="2018-01-01T00:00:00"/>
    <n v="86796.43"/>
    <n v="-3298.11"/>
  </r>
  <r>
    <s v="E"/>
    <s v="R"/>
    <s v="MID"/>
    <d v="2018-03-01T00:00:00"/>
    <x v="4"/>
    <d v="2018-01-01T00:00:00"/>
    <n v="83050.789999999994"/>
    <n v="7889.78"/>
  </r>
  <r>
    <s v="E"/>
    <s v="R"/>
    <s v="MID"/>
    <d v="2018-02-01T00:00:00"/>
    <x v="4"/>
    <d v="2018-01-01T00:00:00"/>
    <n v="249355.33"/>
    <n v="23688.66"/>
  </r>
  <r>
    <s v="E"/>
    <s v="R"/>
    <s v="MID"/>
    <d v="2018-02-01T00:00:00"/>
    <x v="5"/>
    <d v="2018-01-01T00:00:00"/>
    <n v="11245.96"/>
    <n v="1068.3699999999999"/>
  </r>
  <r>
    <s v="E"/>
    <s v="R"/>
    <s v="ON"/>
    <d v="2018-02-01T00:00:00"/>
    <x v="1"/>
    <d v="2018-01-01T00:00:00"/>
    <n v="211629.16"/>
    <n v="-11216.26"/>
  </r>
  <r>
    <s v="E"/>
    <s v="R"/>
    <s v="ON"/>
    <d v="2018-02-01T00:00:00"/>
    <x v="2"/>
    <d v="2018-01-01T00:00:00"/>
    <n v="202496.53"/>
    <n v="26729.65"/>
  </r>
  <r>
    <s v="E"/>
    <s v="R"/>
    <s v="ON"/>
    <d v="2018-02-01T00:00:00"/>
    <x v="3"/>
    <d v="2018-01-01T00:00:00"/>
    <n v="9132.6299999999992"/>
    <n v="1205.4000000000001"/>
  </r>
  <r>
    <s v="E"/>
    <s v="R"/>
    <s v="ON"/>
    <d v="2018-02-01T00:00:00"/>
    <x v="0"/>
    <d v="2018-01-01T00:00:00"/>
    <n v="211629.16"/>
    <n v="11216.26"/>
  </r>
  <r>
    <s v="E"/>
    <s v="R"/>
    <s v="OFF"/>
    <d v="2018-02-01T00:00:00"/>
    <x v="0"/>
    <d v="2018-01-01T00:00:00"/>
    <n v="699074.14"/>
    <n v="18176.21"/>
  </r>
  <r>
    <s v="E"/>
    <s v="R"/>
    <s v="OFF"/>
    <d v="2018-02-01T00:00:00"/>
    <x v="1"/>
    <d v="2018-01-01T00:00:00"/>
    <n v="699074.14"/>
    <n v="-18176.21"/>
  </r>
  <r>
    <s v="E"/>
    <s v="R"/>
    <s v="OFF"/>
    <d v="2018-02-01T00:00:00"/>
    <x v="6"/>
    <d v="2018-01-01T00:00:00"/>
    <n v="668906.6"/>
    <n v="43478.92"/>
  </r>
  <r>
    <s v="E"/>
    <s v="R"/>
    <s v="OFF"/>
    <d v="2018-02-01T00:00:00"/>
    <x v="7"/>
    <d v="2018-01-01T00:00:00"/>
    <n v="30167.54"/>
    <n v="1961.03"/>
  </r>
  <r>
    <s v="E"/>
    <s v="R"/>
    <s v="MID"/>
    <d v="2018-02-01T00:00:00"/>
    <x v="0"/>
    <d v="2018-01-01T00:00:00"/>
    <n v="188872.54"/>
    <n v="7177.2"/>
  </r>
  <r>
    <s v="E"/>
    <s v="R"/>
    <s v="MID"/>
    <d v="2018-02-01T00:00:00"/>
    <x v="4"/>
    <d v="2018-01-01T00:00:00"/>
    <n v="180721.82"/>
    <n v="17168.79"/>
  </r>
  <r>
    <s v="E"/>
    <s v="R"/>
    <s v="MID"/>
    <d v="2018-02-01T00:00:00"/>
    <x v="5"/>
    <d v="2018-01-01T00:00:00"/>
    <n v="8150.72"/>
    <n v="774.36"/>
  </r>
  <r>
    <s v="E"/>
    <s v="R"/>
    <s v="MID"/>
    <d v="2018-02-01T00:00:00"/>
    <x v="1"/>
    <d v="2018-01-01T00:00:00"/>
    <n v="188872.54"/>
    <n v="-7177.2"/>
  </r>
  <r>
    <s v="E"/>
    <s v="R"/>
    <s v="ON"/>
    <d v="2018-02-01T00:00:00"/>
    <x v="0"/>
    <d v="2018-01-01T00:00:00"/>
    <n v="46188.43"/>
    <n v="2447.8000000000002"/>
  </r>
  <r>
    <s v="E"/>
    <s v="R"/>
    <s v="ON"/>
    <d v="2018-02-01T00:00:00"/>
    <x v="1"/>
    <d v="2018-01-01T00:00:00"/>
    <n v="46188.43"/>
    <n v="-2447.8000000000002"/>
  </r>
  <r>
    <s v="E"/>
    <s v="R"/>
    <s v="ON"/>
    <d v="2018-02-01T00:00:00"/>
    <x v="2"/>
    <d v="2018-01-01T00:00:00"/>
    <n v="44195.199999999997"/>
    <n v="5833.74"/>
  </r>
  <r>
    <s v="E"/>
    <s v="R"/>
    <s v="ON"/>
    <d v="2018-02-01T00:00:00"/>
    <x v="3"/>
    <d v="2018-01-01T00:00:00"/>
    <n v="1993.23"/>
    <n v="263.16000000000003"/>
  </r>
  <r>
    <s v="E"/>
    <s v="R"/>
    <s v="OFF"/>
    <d v="2018-02-01T00:00:00"/>
    <x v="6"/>
    <d v="2018-01-01T00:00:00"/>
    <n v="167853.34"/>
    <n v="10910.46"/>
  </r>
  <r>
    <s v="E"/>
    <s v="R"/>
    <s v="OFF"/>
    <d v="2018-02-01T00:00:00"/>
    <x v="7"/>
    <d v="2018-01-01T00:00:00"/>
    <n v="7570.17"/>
    <n v="492.1"/>
  </r>
  <r>
    <s v="E"/>
    <s v="R"/>
    <s v="OFF"/>
    <d v="2018-02-01T00:00:00"/>
    <x v="0"/>
    <d v="2018-01-01T00:00:00"/>
    <n v="175423.51"/>
    <n v="4560.88"/>
  </r>
  <r>
    <s v="E"/>
    <s v="R"/>
    <s v="OFF"/>
    <d v="2018-02-01T00:00:00"/>
    <x v="1"/>
    <d v="2018-01-01T00:00:00"/>
    <n v="175423.51"/>
    <n v="-4560.88"/>
  </r>
  <r>
    <s v="E"/>
    <s v="R"/>
    <s v="MID"/>
    <d v="2018-02-01T00:00:00"/>
    <x v="0"/>
    <d v="2018-01-01T00:00:00"/>
    <n v="41170.639999999999"/>
    <n v="1564.4"/>
  </r>
  <r>
    <s v="E"/>
    <s v="R"/>
    <s v="MID"/>
    <d v="2018-02-01T00:00:00"/>
    <x v="1"/>
    <d v="2018-01-01T00:00:00"/>
    <n v="41170.639999999999"/>
    <n v="-1564.4"/>
  </r>
  <r>
    <s v="E"/>
    <s v="R"/>
    <s v="MID"/>
    <d v="2018-02-01T00:00:00"/>
    <x v="4"/>
    <d v="2018-01-01T00:00:00"/>
    <n v="39393.93"/>
    <n v="3742.34"/>
  </r>
  <r>
    <s v="E"/>
    <s v="R"/>
    <s v="MID"/>
    <d v="2018-02-01T00:00:00"/>
    <x v="5"/>
    <d v="2018-01-01T00:00:00"/>
    <n v="1776.71"/>
    <n v="168.81"/>
  </r>
  <r>
    <s v="E"/>
    <s v="C"/>
    <s v="ON"/>
    <d v="2018-02-01T00:00:00"/>
    <x v="1"/>
    <d v="2018-01-01T00:00:00"/>
    <n v="17995.96"/>
    <n v="-953.79"/>
  </r>
  <r>
    <s v="E"/>
    <s v="C"/>
    <s v="ON"/>
    <d v="2018-02-01T00:00:00"/>
    <x v="2"/>
    <d v="2018-01-01T00:00:00"/>
    <n v="17219.36"/>
    <n v="2272.96"/>
  </r>
  <r>
    <s v="E"/>
    <s v="C"/>
    <s v="ON"/>
    <d v="2018-02-01T00:00:00"/>
    <x v="3"/>
    <d v="2018-01-01T00:00:00"/>
    <n v="776.6"/>
    <n v="102.55"/>
  </r>
  <r>
    <s v="E"/>
    <s v="C"/>
    <s v="ON"/>
    <d v="2018-02-01T00:00:00"/>
    <x v="0"/>
    <d v="2018-01-01T00:00:00"/>
    <n v="17995.96"/>
    <n v="953.79"/>
  </r>
  <r>
    <s v="E"/>
    <s v="C"/>
    <s v="OFF"/>
    <d v="2018-02-01T00:00:00"/>
    <x v="1"/>
    <d v="2018-01-01T00:00:00"/>
    <n v="65062.25"/>
    <n v="-1691.6"/>
  </r>
  <r>
    <s v="E"/>
    <s v="C"/>
    <s v="OFF"/>
    <d v="2018-02-01T00:00:00"/>
    <x v="6"/>
    <d v="2018-01-01T00:00:00"/>
    <n v="62254.559999999998"/>
    <n v="4046.58"/>
  </r>
  <r>
    <s v="E"/>
    <s v="C"/>
    <s v="OFF"/>
    <d v="2018-02-01T00:00:00"/>
    <x v="7"/>
    <d v="2018-01-01T00:00:00"/>
    <n v="2807.69"/>
    <n v="182.5"/>
  </r>
  <r>
    <s v="E"/>
    <s v="C"/>
    <s v="OFF"/>
    <d v="2018-02-01T00:00:00"/>
    <x v="0"/>
    <d v="2018-01-01T00:00:00"/>
    <n v="65062.25"/>
    <n v="1691.6"/>
  </r>
  <r>
    <s v="E"/>
    <s v="C"/>
    <s v="MID"/>
    <d v="2018-02-01T00:00:00"/>
    <x v="0"/>
    <d v="2018-01-01T00:00:00"/>
    <n v="19800.66"/>
    <n v="752.39"/>
  </r>
  <r>
    <s v="E"/>
    <s v="C"/>
    <s v="MID"/>
    <d v="2018-02-01T00:00:00"/>
    <x v="1"/>
    <d v="2018-01-01T00:00:00"/>
    <n v="19800.66"/>
    <n v="-752.39"/>
  </r>
  <r>
    <s v="E"/>
    <s v="C"/>
    <s v="MID"/>
    <d v="2018-02-01T00:00:00"/>
    <x v="4"/>
    <d v="2018-01-01T00:00:00"/>
    <n v="18946.18"/>
    <n v="1799.89"/>
  </r>
  <r>
    <s v="E"/>
    <s v="C"/>
    <s v="MID"/>
    <d v="2018-02-01T00:00:00"/>
    <x v="5"/>
    <d v="2018-01-01T00:00:00"/>
    <n v="854.48"/>
    <n v="81.150000000000006"/>
  </r>
  <r>
    <s v="E"/>
    <s v="R"/>
    <s v="ON"/>
    <d v="2018-02-01T00:00:00"/>
    <x v="0"/>
    <d v="2018-01-01T00:00:00"/>
    <n v="61876.86"/>
    <n v="3279.57"/>
  </r>
  <r>
    <s v="E"/>
    <s v="R"/>
    <s v="ON"/>
    <d v="2018-02-01T00:00:00"/>
    <x v="1"/>
    <d v="2018-01-01T00:00:00"/>
    <n v="61876.86"/>
    <n v="-3279.57"/>
  </r>
  <r>
    <s v="E"/>
    <s v="R"/>
    <s v="ON"/>
    <d v="2018-02-01T00:00:00"/>
    <x v="2"/>
    <d v="2018-01-01T00:00:00"/>
    <n v="59206.66"/>
    <n v="7815.3"/>
  </r>
  <r>
    <s v="E"/>
    <s v="R"/>
    <s v="ON"/>
    <d v="2018-02-01T00:00:00"/>
    <x v="3"/>
    <d v="2018-01-01T00:00:00"/>
    <n v="2670.2"/>
    <n v="352.41"/>
  </r>
  <r>
    <s v="E"/>
    <s v="R"/>
    <s v="ON"/>
    <d v="2018-02-01T00:00:00"/>
    <x v="0"/>
    <d v="2018-01-01T00:00:00"/>
    <n v="64083.65"/>
    <n v="3396.49"/>
  </r>
  <r>
    <s v="E"/>
    <s v="R"/>
    <s v="ON"/>
    <d v="2018-02-01T00:00:00"/>
    <x v="1"/>
    <d v="2018-01-01T00:00:00"/>
    <n v="64083.65"/>
    <n v="-3396.49"/>
  </r>
  <r>
    <s v="E"/>
    <s v="R"/>
    <s v="ON"/>
    <d v="2018-02-01T00:00:00"/>
    <x v="2"/>
    <d v="2018-01-01T00:00:00"/>
    <n v="61318.23"/>
    <n v="8093.95"/>
  </r>
  <r>
    <s v="E"/>
    <s v="R"/>
    <s v="ON"/>
    <d v="2018-02-01T00:00:00"/>
    <x v="3"/>
    <d v="2018-01-01T00:00:00"/>
    <n v="2765.42"/>
    <n v="364.92"/>
  </r>
  <r>
    <s v="E"/>
    <s v="R"/>
    <s v="OFF"/>
    <d v="2018-02-01T00:00:00"/>
    <x v="6"/>
    <d v="2018-01-01T00:00:00"/>
    <n v="247498.55"/>
    <n v="16087.41"/>
  </r>
  <r>
    <s v="E"/>
    <s v="R"/>
    <s v="OFF"/>
    <d v="2018-02-01T00:00:00"/>
    <x v="7"/>
    <d v="2018-01-01T00:00:00"/>
    <n v="11162.28"/>
    <n v="725.51"/>
  </r>
  <r>
    <s v="E"/>
    <s v="R"/>
    <s v="OFF"/>
    <d v="2018-02-01T00:00:00"/>
    <x v="0"/>
    <d v="2018-01-01T00:00:00"/>
    <n v="258660.83"/>
    <n v="6725.19"/>
  </r>
  <r>
    <s v="E"/>
    <s v="R"/>
    <s v="OFF"/>
    <d v="2018-02-01T00:00:00"/>
    <x v="1"/>
    <d v="2018-01-01T00:00:00"/>
    <n v="258660.83"/>
    <n v="-6725.19"/>
  </r>
  <r>
    <s v="E"/>
    <s v="R"/>
    <s v="MID"/>
    <d v="2018-02-01T00:00:00"/>
    <x v="0"/>
    <d v="2018-01-01T00:00:00"/>
    <n v="57397.73"/>
    <n v="2180.9699999999998"/>
  </r>
  <r>
    <s v="E"/>
    <s v="R"/>
    <s v="MID"/>
    <d v="2018-02-01T00:00:00"/>
    <x v="1"/>
    <d v="2018-01-01T00:00:00"/>
    <n v="57397.73"/>
    <n v="-2180.9699999999998"/>
  </r>
  <r>
    <s v="E"/>
    <s v="R"/>
    <s v="MID"/>
    <d v="2018-02-01T00:00:00"/>
    <x v="4"/>
    <d v="2018-01-01T00:00:00"/>
    <n v="54920.91"/>
    <n v="5217.3999999999996"/>
  </r>
  <r>
    <s v="E"/>
    <s v="R"/>
    <s v="MID"/>
    <d v="2018-02-01T00:00:00"/>
    <x v="5"/>
    <d v="2018-01-01T00:00:00"/>
    <n v="2476.8200000000002"/>
    <n v="235.32"/>
  </r>
  <r>
    <s v="E"/>
    <s v="R"/>
    <s v="ON"/>
    <d v="2018-02-01T00:00:00"/>
    <x v="1"/>
    <d v="2018-01-01T00:00:00"/>
    <n v="76559.289999999994"/>
    <n v="-4057.8"/>
  </r>
  <r>
    <s v="E"/>
    <s v="R"/>
    <s v="ON"/>
    <d v="2018-02-01T00:00:00"/>
    <x v="2"/>
    <d v="2018-01-01T00:00:00"/>
    <n v="73255.520000000004"/>
    <n v="9669.8700000000008"/>
  </r>
  <r>
    <s v="E"/>
    <s v="R"/>
    <s v="ON"/>
    <d v="2018-02-01T00:00:00"/>
    <x v="3"/>
    <d v="2018-01-01T00:00:00"/>
    <n v="3303.77"/>
    <n v="436.16"/>
  </r>
  <r>
    <s v="E"/>
    <s v="R"/>
    <s v="ON"/>
    <d v="2018-02-01T00:00:00"/>
    <x v="0"/>
    <d v="2018-01-01T00:00:00"/>
    <n v="76559.289999999994"/>
    <n v="4057.8"/>
  </r>
  <r>
    <s v="E"/>
    <s v="R"/>
    <s v="OFF"/>
    <d v="2018-02-01T00:00:00"/>
    <x v="0"/>
    <d v="2018-01-01T00:00:00"/>
    <n v="335751.75"/>
    <n v="8729.39"/>
  </r>
  <r>
    <s v="E"/>
    <s v="R"/>
    <s v="OFF"/>
    <d v="2018-02-01T00:00:00"/>
    <x v="1"/>
    <d v="2018-01-01T00:00:00"/>
    <n v="335751.75"/>
    <n v="-8729.39"/>
  </r>
  <r>
    <s v="E"/>
    <s v="R"/>
    <s v="OFF"/>
    <d v="2018-02-01T00:00:00"/>
    <x v="6"/>
    <d v="2018-01-01T00:00:00"/>
    <n v="321262.94"/>
    <n v="20882.07"/>
  </r>
  <r>
    <s v="E"/>
    <s v="R"/>
    <s v="OFF"/>
    <d v="2018-02-01T00:00:00"/>
    <x v="7"/>
    <d v="2018-01-01T00:00:00"/>
    <n v="14488.81"/>
    <n v="941.7"/>
  </r>
  <r>
    <s v="E"/>
    <s v="R"/>
    <s v="OFF"/>
    <d v="2018-02-01T00:00:00"/>
    <x v="6"/>
    <d v="2018-01-01T00:00:00"/>
    <n v="182882.05"/>
    <n v="11887.32"/>
  </r>
  <r>
    <s v="E"/>
    <s v="R"/>
    <s v="OFF"/>
    <d v="2018-02-01T00:00:00"/>
    <x v="7"/>
    <d v="2018-01-01T00:00:00"/>
    <n v="8248.07"/>
    <n v="536.15"/>
  </r>
  <r>
    <s v="E"/>
    <s v="R"/>
    <s v="OFF"/>
    <d v="2018-02-01T00:00:00"/>
    <x v="0"/>
    <d v="2018-01-01T00:00:00"/>
    <n v="191130.12"/>
    <n v="4969.46"/>
  </r>
  <r>
    <s v="E"/>
    <s v="R"/>
    <s v="OFF"/>
    <d v="2018-02-01T00:00:00"/>
    <x v="1"/>
    <d v="2018-01-01T00:00:00"/>
    <n v="191130.12"/>
    <n v="-4969.46"/>
  </r>
  <r>
    <s v="E"/>
    <s v="R"/>
    <s v="MID"/>
    <d v="2018-02-01T00:00:00"/>
    <x v="0"/>
    <d v="2018-01-01T00:00:00"/>
    <n v="54290.34"/>
    <n v="2063.09"/>
  </r>
  <r>
    <s v="E"/>
    <s v="R"/>
    <s v="MID"/>
    <d v="2018-02-01T00:00:00"/>
    <x v="1"/>
    <d v="2018-01-01T00:00:00"/>
    <n v="54290.34"/>
    <n v="-2063.09"/>
  </r>
  <r>
    <s v="E"/>
    <s v="R"/>
    <s v="MID"/>
    <d v="2018-02-01T00:00:00"/>
    <x v="4"/>
    <d v="2018-01-01T00:00:00"/>
    <n v="51947.45"/>
    <n v="4935.08"/>
  </r>
  <r>
    <s v="E"/>
    <s v="R"/>
    <s v="MID"/>
    <d v="2018-02-01T00:00:00"/>
    <x v="5"/>
    <d v="2018-01-01T00:00:00"/>
    <n v="2342.89"/>
    <n v="222.56"/>
  </r>
  <r>
    <s v="E"/>
    <s v="R"/>
    <s v="ON"/>
    <d v="2018-02-01T00:00:00"/>
    <x v="2"/>
    <d v="2018-01-01T00:00:00"/>
    <n v="30293.49"/>
    <n v="3998.64"/>
  </r>
  <r>
    <s v="E"/>
    <s v="R"/>
    <s v="ON"/>
    <d v="2018-02-01T00:00:00"/>
    <x v="3"/>
    <d v="2018-01-01T00:00:00"/>
    <n v="1366.27"/>
    <n v="180.3"/>
  </r>
  <r>
    <s v="E"/>
    <s v="R"/>
    <s v="ON"/>
    <d v="2018-02-01T00:00:00"/>
    <x v="0"/>
    <d v="2018-01-01T00:00:00"/>
    <n v="31659.759999999998"/>
    <n v="1677.93"/>
  </r>
  <r>
    <s v="E"/>
    <s v="R"/>
    <s v="ON"/>
    <d v="2018-02-01T00:00:00"/>
    <x v="1"/>
    <d v="2018-01-01T00:00:00"/>
    <n v="31659.759999999998"/>
    <n v="-1677.93"/>
  </r>
  <r>
    <s v="E"/>
    <s v="R"/>
    <s v="OFF"/>
    <d v="2018-02-01T00:00:00"/>
    <x v="0"/>
    <d v="2018-01-01T00:00:00"/>
    <n v="139134.82999999999"/>
    <n v="3617.49"/>
  </r>
  <r>
    <s v="E"/>
    <s v="R"/>
    <s v="OFF"/>
    <d v="2018-02-01T00:00:00"/>
    <x v="1"/>
    <d v="2018-01-01T00:00:00"/>
    <n v="139134.82999999999"/>
    <n v="-3617.49"/>
  </r>
  <r>
    <s v="E"/>
    <s v="R"/>
    <s v="OFF"/>
    <d v="2018-02-01T00:00:00"/>
    <x v="6"/>
    <d v="2018-01-01T00:00:00"/>
    <n v="133130.70000000001"/>
    <n v="8653.5499999999993"/>
  </r>
  <r>
    <s v="E"/>
    <s v="R"/>
    <s v="OFF"/>
    <d v="2018-02-01T00:00:00"/>
    <x v="7"/>
    <d v="2018-01-01T00:00:00"/>
    <n v="6004.13"/>
    <n v="390.15"/>
  </r>
  <r>
    <s v="E"/>
    <s v="R"/>
    <s v="MID"/>
    <d v="2018-02-01T00:00:00"/>
    <x v="0"/>
    <d v="2018-01-01T00:00:00"/>
    <n v="28750.03"/>
    <n v="1092.56"/>
  </r>
  <r>
    <s v="E"/>
    <s v="R"/>
    <s v="MID"/>
    <d v="2018-02-01T00:00:00"/>
    <x v="4"/>
    <d v="2018-01-01T00:00:00"/>
    <n v="27509.360000000001"/>
    <n v="2613.35"/>
  </r>
  <r>
    <s v="E"/>
    <s v="R"/>
    <s v="MID"/>
    <d v="2018-02-01T00:00:00"/>
    <x v="5"/>
    <d v="2018-01-01T00:00:00"/>
    <n v="1240.67"/>
    <n v="117.82"/>
  </r>
  <r>
    <s v="E"/>
    <s v="R"/>
    <s v="MID"/>
    <d v="2018-02-01T00:00:00"/>
    <x v="1"/>
    <d v="2018-01-01T00:00:00"/>
    <n v="28750.03"/>
    <n v="-1092.56"/>
  </r>
  <r>
    <s v="E"/>
    <s v="R"/>
    <s v="MID"/>
    <d v="2018-02-01T00:00:00"/>
    <x v="1"/>
    <d v="2018-01-01T00:00:00"/>
    <n v="68494.850000000006"/>
    <n v="-2602.81"/>
  </r>
  <r>
    <s v="E"/>
    <s v="R"/>
    <s v="MID"/>
    <d v="2018-02-01T00:00:00"/>
    <x v="5"/>
    <d v="2018-01-01T00:00:00"/>
    <n v="2955.75"/>
    <n v="280.82"/>
  </r>
  <r>
    <s v="E"/>
    <s v="R"/>
    <s v="MID"/>
    <d v="2018-02-01T00:00:00"/>
    <x v="0"/>
    <d v="2018-01-01T00:00:00"/>
    <n v="68494.850000000006"/>
    <n v="2602.81"/>
  </r>
  <r>
    <s v="E"/>
    <s v="R"/>
    <s v="MID"/>
    <d v="2018-02-01T00:00:00"/>
    <x v="4"/>
    <d v="2018-01-01T00:00:00"/>
    <n v="65539.100000000006"/>
    <n v="6226.35"/>
  </r>
  <r>
    <s v="E"/>
    <s v="R"/>
    <s v="OFF"/>
    <d v="2018-02-01T00:00:00"/>
    <x v="6"/>
    <d v="2018-01-01T00:00:00"/>
    <n v="195568.84"/>
    <n v="12712.17"/>
  </r>
  <r>
    <s v="E"/>
    <s v="R"/>
    <s v="OFF"/>
    <d v="2018-02-01T00:00:00"/>
    <x v="7"/>
    <d v="2018-01-01T00:00:00"/>
    <n v="8820.16"/>
    <n v="573.34"/>
  </r>
  <r>
    <s v="E"/>
    <s v="R"/>
    <s v="MID"/>
    <d v="2018-03-01T00:00:00"/>
    <x v="5"/>
    <d v="2018-01-01T00:00:00"/>
    <n v="3745.64"/>
    <n v="355.86"/>
  </r>
  <r>
    <s v="E"/>
    <s v="R"/>
    <s v="MID"/>
    <d v="2018-03-01T00:00:00"/>
    <x v="0"/>
    <d v="2018-01-01T00:00:00"/>
    <n v="86796.43"/>
    <n v="3298.11"/>
  </r>
  <r>
    <s v="E"/>
    <s v="R"/>
    <s v="ON"/>
    <d v="2018-03-01T00:00:00"/>
    <x v="1"/>
    <d v="2018-01-01T00:00:00"/>
    <n v="103902.93"/>
    <n v="-5506.85"/>
  </r>
  <r>
    <s v="E"/>
    <s v="R"/>
    <s v="ON"/>
    <d v="2018-03-01T00:00:00"/>
    <x v="2"/>
    <d v="2018-01-01T00:00:00"/>
    <n v="99419.09"/>
    <n v="13123.3"/>
  </r>
  <r>
    <s v="E"/>
    <s v="R"/>
    <s v="ON"/>
    <d v="2018-03-01T00:00:00"/>
    <x v="3"/>
    <d v="2018-01-01T00:00:00"/>
    <n v="4483.84"/>
    <n v="591.78"/>
  </r>
  <r>
    <s v="E"/>
    <s v="R"/>
    <s v="ON"/>
    <d v="2018-03-01T00:00:00"/>
    <x v="0"/>
    <d v="2018-01-01T00:00:00"/>
    <n v="103902.93"/>
    <n v="5506.85"/>
  </r>
  <r>
    <s v="E"/>
    <s v="R"/>
    <s v="OFF"/>
    <d v="2018-03-01T00:00:00"/>
    <x v="1"/>
    <d v="2018-01-01T00:00:00"/>
    <n v="400917.33"/>
    <n v="-10423.99"/>
  </r>
  <r>
    <s v="E"/>
    <s v="R"/>
    <s v="OFF"/>
    <d v="2018-03-01T00:00:00"/>
    <x v="6"/>
    <d v="2018-01-01T00:00:00"/>
    <n v="383616.16"/>
    <n v="24935.21"/>
  </r>
  <r>
    <s v="E"/>
    <s v="R"/>
    <s v="OFF"/>
    <d v="2018-03-01T00:00:00"/>
    <x v="7"/>
    <d v="2018-01-01T00:00:00"/>
    <n v="17301.169999999998"/>
    <n v="1124.48"/>
  </r>
  <r>
    <s v="E"/>
    <s v="R"/>
    <s v="OFF"/>
    <d v="2018-03-01T00:00:00"/>
    <x v="0"/>
    <d v="2018-01-01T00:00:00"/>
    <n v="400917.33"/>
    <n v="10423.99"/>
  </r>
  <r>
    <s v="E"/>
    <s v="R"/>
    <s v="MID"/>
    <d v="2018-03-01T00:00:00"/>
    <x v="1"/>
    <d v="2018-01-01T00:00:00"/>
    <n v="94029.82"/>
    <n v="-3573.23"/>
  </r>
  <r>
    <s v="E"/>
    <s v="R"/>
    <s v="MID"/>
    <d v="2018-03-01T00:00:00"/>
    <x v="4"/>
    <d v="2018-01-01T00:00:00"/>
    <n v="89971.9"/>
    <n v="8547.43"/>
  </r>
  <r>
    <s v="E"/>
    <s v="R"/>
    <s v="MID"/>
    <d v="2018-03-01T00:00:00"/>
    <x v="5"/>
    <d v="2018-01-01T00:00:00"/>
    <n v="4057.92"/>
    <n v="385.31"/>
  </r>
  <r>
    <s v="E"/>
    <s v="R"/>
    <s v="MID"/>
    <d v="2018-03-01T00:00:00"/>
    <x v="0"/>
    <d v="2018-01-01T00:00:00"/>
    <n v="94029.82"/>
    <n v="3573.23"/>
  </r>
  <r>
    <s v="E"/>
    <s v="R"/>
    <s v="ON"/>
    <d v="2018-03-01T00:00:00"/>
    <x v="1"/>
    <d v="2018-01-01T00:00:00"/>
    <n v="80602.53"/>
    <n v="-4271.8500000000004"/>
  </r>
  <r>
    <s v="E"/>
    <s v="R"/>
    <s v="ON"/>
    <d v="2018-03-01T00:00:00"/>
    <x v="2"/>
    <d v="2018-01-01T00:00:00"/>
    <n v="77124.240000000005"/>
    <n v="10180.43"/>
  </r>
  <r>
    <s v="E"/>
    <s v="R"/>
    <s v="ON"/>
    <d v="2018-03-01T00:00:00"/>
    <x v="3"/>
    <d v="2018-01-01T00:00:00"/>
    <n v="3478.29"/>
    <n v="459.03"/>
  </r>
  <r>
    <s v="E"/>
    <s v="R"/>
    <s v="ON"/>
    <d v="2018-03-01T00:00:00"/>
    <x v="0"/>
    <d v="2018-01-01T00:00:00"/>
    <n v="80602.53"/>
    <n v="4271.8500000000004"/>
  </r>
  <r>
    <s v="E"/>
    <s v="R"/>
    <s v="OFF"/>
    <d v="2018-03-01T00:00:00"/>
    <x v="1"/>
    <d v="2018-01-01T00:00:00"/>
    <n v="308029.57"/>
    <n v="-8008.73"/>
  </r>
  <r>
    <s v="E"/>
    <s v="R"/>
    <s v="OFF"/>
    <d v="2018-03-01T00:00:00"/>
    <x v="6"/>
    <d v="2018-01-01T00:00:00"/>
    <n v="294736.92"/>
    <n v="19157.93"/>
  </r>
  <r>
    <s v="E"/>
    <s v="R"/>
    <s v="OFF"/>
    <d v="2018-03-01T00:00:00"/>
    <x v="7"/>
    <d v="2018-01-01T00:00:00"/>
    <n v="13292.65"/>
    <n v="864.1"/>
  </r>
  <r>
    <s v="E"/>
    <s v="R"/>
    <s v="OFF"/>
    <d v="2018-03-01T00:00:00"/>
    <x v="0"/>
    <d v="2018-01-01T00:00:00"/>
    <n v="308029.57"/>
    <n v="8008.73"/>
  </r>
  <r>
    <s v="E"/>
    <s v="R"/>
    <s v="MID"/>
    <d v="2018-03-01T00:00:00"/>
    <x v="1"/>
    <d v="2018-01-01T00:00:00"/>
    <n v="73215.839999999997"/>
    <n v="-2782.23"/>
  </r>
  <r>
    <s v="E"/>
    <s v="R"/>
    <s v="MID"/>
    <d v="2018-03-01T00:00:00"/>
    <x v="4"/>
    <d v="2018-01-01T00:00:00"/>
    <n v="70056.36"/>
    <n v="6655.39"/>
  </r>
  <r>
    <s v="E"/>
    <s v="R"/>
    <s v="MID"/>
    <d v="2018-03-01T00:00:00"/>
    <x v="5"/>
    <d v="2018-01-01T00:00:00"/>
    <n v="3159.48"/>
    <n v="300.29000000000002"/>
  </r>
  <r>
    <s v="E"/>
    <s v="R"/>
    <s v="MID"/>
    <d v="2018-03-01T00:00:00"/>
    <x v="0"/>
    <d v="2018-01-01T00:00:00"/>
    <n v="73215.839999999997"/>
    <n v="2782.23"/>
  </r>
  <r>
    <s v="E"/>
    <s v="C"/>
    <s v="ON"/>
    <d v="2018-03-01T00:00:00"/>
    <x v="1"/>
    <d v="2018-01-01T00:00:00"/>
    <n v="31405.09"/>
    <n v="-1664.44"/>
  </r>
  <r>
    <s v="E"/>
    <s v="C"/>
    <s v="ON"/>
    <d v="2018-03-01T00:00:00"/>
    <x v="2"/>
    <d v="2018-01-01T00:00:00"/>
    <n v="30049.87"/>
    <n v="3966.55"/>
  </r>
  <r>
    <s v="E"/>
    <s v="C"/>
    <s v="ON"/>
    <d v="2018-03-01T00:00:00"/>
    <x v="3"/>
    <d v="2018-01-01T00:00:00"/>
    <n v="1355.22"/>
    <n v="178.9"/>
  </r>
  <r>
    <s v="E"/>
    <s v="C"/>
    <s v="ON"/>
    <d v="2018-03-01T00:00:00"/>
    <x v="0"/>
    <d v="2018-01-01T00:00:00"/>
    <n v="31405.09"/>
    <n v="1664.44"/>
  </r>
  <r>
    <s v="E"/>
    <s v="C"/>
    <s v="OFF"/>
    <d v="2018-03-01T00:00:00"/>
    <x v="1"/>
    <d v="2018-01-01T00:00:00"/>
    <n v="85942.05"/>
    <n v="-2234.5100000000002"/>
  </r>
  <r>
    <s v="E"/>
    <s v="C"/>
    <s v="OFF"/>
    <d v="2018-03-01T00:00:00"/>
    <x v="6"/>
    <d v="2018-01-01T00:00:00"/>
    <n v="82233.38"/>
    <n v="5345.19"/>
  </r>
  <r>
    <s v="E"/>
    <s v="C"/>
    <s v="OFF"/>
    <d v="2018-03-01T00:00:00"/>
    <x v="7"/>
    <d v="2018-01-01T00:00:00"/>
    <n v="3708.67"/>
    <n v="241.04"/>
  </r>
  <r>
    <s v="E"/>
    <s v="C"/>
    <s v="OFF"/>
    <d v="2018-03-01T00:00:00"/>
    <x v="0"/>
    <d v="2018-01-01T00:00:00"/>
    <n v="85942.05"/>
    <n v="2234.5100000000002"/>
  </r>
  <r>
    <s v="E"/>
    <s v="C"/>
    <s v="MID"/>
    <d v="2018-03-01T00:00:00"/>
    <x v="1"/>
    <d v="2018-01-01T00:00:00"/>
    <n v="33854.26"/>
    <n v="-1286.47"/>
  </r>
  <r>
    <s v="E"/>
    <s v="C"/>
    <s v="MID"/>
    <d v="2018-03-01T00:00:00"/>
    <x v="4"/>
    <d v="2018-01-01T00:00:00"/>
    <n v="32393.29"/>
    <n v="3077.38"/>
  </r>
  <r>
    <s v="E"/>
    <s v="C"/>
    <s v="MID"/>
    <d v="2018-03-01T00:00:00"/>
    <x v="5"/>
    <d v="2018-01-01T00:00:00"/>
    <n v="1460.97"/>
    <n v="138.80000000000001"/>
  </r>
  <r>
    <s v="E"/>
    <s v="C"/>
    <s v="MID"/>
    <d v="2018-03-01T00:00:00"/>
    <x v="0"/>
    <d v="2018-01-01T00:00:00"/>
    <n v="33854.26"/>
    <n v="1286.47"/>
  </r>
  <r>
    <s v="E"/>
    <s v="R"/>
    <s v="ON"/>
    <d v="2018-03-01T00:00:00"/>
    <x v="1"/>
    <d v="2018-01-01T00:00:00"/>
    <n v="119978.36"/>
    <n v="-6358.93"/>
  </r>
  <r>
    <s v="E"/>
    <s v="R"/>
    <s v="ON"/>
    <d v="2018-03-01T00:00:00"/>
    <x v="2"/>
    <d v="2018-01-01T00:00:00"/>
    <n v="114800.71"/>
    <n v="15153.7"/>
  </r>
  <r>
    <s v="E"/>
    <s v="R"/>
    <s v="ON"/>
    <d v="2018-03-01T00:00:00"/>
    <x v="3"/>
    <d v="2018-01-01T00:00:00"/>
    <n v="5177.6499999999996"/>
    <n v="683.41"/>
  </r>
  <r>
    <s v="E"/>
    <s v="R"/>
    <s v="ON"/>
    <d v="2018-03-01T00:00:00"/>
    <x v="0"/>
    <d v="2018-01-01T00:00:00"/>
    <n v="119978.36"/>
    <n v="6358.93"/>
  </r>
  <r>
    <s v="E"/>
    <s v="R"/>
    <s v="OFF"/>
    <d v="2018-03-01T00:00:00"/>
    <x v="1"/>
    <d v="2018-01-01T00:00:00"/>
    <n v="444162.42"/>
    <n v="-11548.22"/>
  </r>
  <r>
    <s v="E"/>
    <s v="R"/>
    <s v="OFF"/>
    <d v="2018-03-01T00:00:00"/>
    <x v="6"/>
    <d v="2018-01-01T00:00:00"/>
    <n v="424995.19"/>
    <n v="27624.75"/>
  </r>
  <r>
    <s v="E"/>
    <s v="R"/>
    <s v="OFF"/>
    <d v="2018-03-01T00:00:00"/>
    <x v="7"/>
    <d v="2018-01-01T00:00:00"/>
    <n v="19167.23"/>
    <n v="1245.8699999999999"/>
  </r>
  <r>
    <s v="E"/>
    <s v="R"/>
    <s v="OFF"/>
    <d v="2018-03-01T00:00:00"/>
    <x v="0"/>
    <d v="2018-01-01T00:00:00"/>
    <n v="444162.42"/>
    <n v="11548.22"/>
  </r>
  <r>
    <s v="E"/>
    <s v="R"/>
    <s v="MID"/>
    <d v="2018-03-01T00:00:00"/>
    <x v="1"/>
    <d v="2018-01-01T00:00:00"/>
    <n v="104963.37"/>
    <n v="-3988.57"/>
  </r>
  <r>
    <s v="E"/>
    <s v="R"/>
    <s v="MID"/>
    <d v="2018-03-01T00:00:00"/>
    <x v="4"/>
    <d v="2018-01-01T00:00:00"/>
    <n v="100433.94"/>
    <n v="9541.34"/>
  </r>
  <r>
    <s v="E"/>
    <s v="R"/>
    <s v="MID"/>
    <d v="2018-03-01T00:00:00"/>
    <x v="5"/>
    <d v="2018-01-01T00:00:00"/>
    <n v="4529.43"/>
    <n v="430.32"/>
  </r>
  <r>
    <s v="E"/>
    <s v="R"/>
    <s v="MID"/>
    <d v="2018-03-01T00:00:00"/>
    <x v="0"/>
    <d v="2018-01-01T00:00:00"/>
    <n v="104963.37"/>
    <n v="3988.57"/>
  </r>
  <r>
    <s v="E"/>
    <s v="C"/>
    <s v="ON"/>
    <d v="2018-03-01T00:00:00"/>
    <x v="1"/>
    <d v="2018-01-01T00:00:00"/>
    <n v="1734.62"/>
    <n v="-91.92"/>
  </r>
  <r>
    <s v="E"/>
    <s v="C"/>
    <s v="ON"/>
    <d v="2018-03-01T00:00:00"/>
    <x v="2"/>
    <d v="2018-01-01T00:00:00"/>
    <n v="1659.76"/>
    <n v="219.09"/>
  </r>
  <r>
    <s v="E"/>
    <s v="C"/>
    <s v="ON"/>
    <d v="2018-03-01T00:00:00"/>
    <x v="3"/>
    <d v="2018-01-01T00:00:00"/>
    <n v="74.86"/>
    <n v="9.8699999999999992"/>
  </r>
  <r>
    <s v="E"/>
    <s v="C"/>
    <s v="ON"/>
    <d v="2018-03-01T00:00:00"/>
    <x v="0"/>
    <d v="2018-01-01T00:00:00"/>
    <n v="1734.62"/>
    <n v="91.92"/>
  </r>
  <r>
    <s v="E"/>
    <s v="C"/>
    <s v="OFF"/>
    <d v="2018-03-01T00:00:00"/>
    <x v="1"/>
    <d v="2018-01-01T00:00:00"/>
    <n v="7314.73"/>
    <n v="-190.16"/>
  </r>
  <r>
    <s v="E"/>
    <s v="C"/>
    <s v="OFF"/>
    <d v="2018-03-01T00:00:00"/>
    <x v="6"/>
    <d v="2018-01-01T00:00:00"/>
    <n v="6999.07"/>
    <n v="454.95"/>
  </r>
  <r>
    <s v="E"/>
    <s v="C"/>
    <s v="OFF"/>
    <d v="2018-03-01T00:00:00"/>
    <x v="7"/>
    <d v="2018-01-01T00:00:00"/>
    <n v="315.66000000000003"/>
    <n v="20.5"/>
  </r>
  <r>
    <s v="E"/>
    <s v="C"/>
    <s v="OFF"/>
    <d v="2018-03-01T00:00:00"/>
    <x v="0"/>
    <d v="2018-01-01T00:00:00"/>
    <n v="7314.73"/>
    <n v="190.16"/>
  </r>
  <r>
    <s v="E"/>
    <s v="C"/>
    <s v="MID"/>
    <d v="2018-03-01T00:00:00"/>
    <x v="1"/>
    <d v="2018-01-01T00:00:00"/>
    <n v="1542.34"/>
    <n v="-58.59"/>
  </r>
  <r>
    <s v="E"/>
    <s v="C"/>
    <s v="MID"/>
    <d v="2018-03-01T00:00:00"/>
    <x v="4"/>
    <d v="2018-01-01T00:00:00"/>
    <n v="1475.78"/>
    <n v="140.19999999999999"/>
  </r>
  <r>
    <s v="E"/>
    <s v="C"/>
    <s v="MID"/>
    <d v="2018-03-01T00:00:00"/>
    <x v="5"/>
    <d v="2018-01-01T00:00:00"/>
    <n v="66.56"/>
    <n v="6.31"/>
  </r>
  <r>
    <s v="E"/>
    <s v="C"/>
    <s v="MID"/>
    <d v="2018-03-01T00:00:00"/>
    <x v="0"/>
    <d v="2018-01-01T00:00:00"/>
    <n v="1542.34"/>
    <n v="58.59"/>
  </r>
  <r>
    <s v="E"/>
    <s v="R"/>
    <s v="ON"/>
    <d v="2018-03-01T00:00:00"/>
    <x v="1"/>
    <d v="2018-01-01T00:00:00"/>
    <n v="107860.39"/>
    <n v="-5716.48"/>
  </r>
  <r>
    <s v="E"/>
    <s v="R"/>
    <s v="ON"/>
    <d v="2018-03-01T00:00:00"/>
    <x v="2"/>
    <d v="2018-01-01T00:00:00"/>
    <n v="103205.85"/>
    <n v="13623.22"/>
  </r>
  <r>
    <s v="E"/>
    <s v="R"/>
    <s v="ON"/>
    <d v="2018-03-01T00:00:00"/>
    <x v="3"/>
    <d v="2018-01-01T00:00:00"/>
    <n v="4654.54"/>
    <n v="614.34"/>
  </r>
  <r>
    <s v="E"/>
    <s v="R"/>
    <s v="ON"/>
    <d v="2018-03-01T00:00:00"/>
    <x v="0"/>
    <d v="2018-01-01T00:00:00"/>
    <n v="107860.39"/>
    <n v="5716.48"/>
  </r>
  <r>
    <s v="E"/>
    <s v="R"/>
    <s v="OFF"/>
    <d v="2018-03-01T00:00:00"/>
    <x v="1"/>
    <d v="2018-01-01T00:00:00"/>
    <n v="389143.77"/>
    <n v="-10117.9"/>
  </r>
  <r>
    <s v="E"/>
    <s v="R"/>
    <s v="OFF"/>
    <d v="2018-03-01T00:00:00"/>
    <x v="6"/>
    <d v="2018-01-01T00:00:00"/>
    <n v="372350.77"/>
    <n v="24202.75"/>
  </r>
  <r>
    <s v="E"/>
    <s v="R"/>
    <s v="OFF"/>
    <d v="2018-03-01T00:00:00"/>
    <x v="7"/>
    <d v="2018-01-01T00:00:00"/>
    <n v="16793"/>
    <n v="1091.6099999999999"/>
  </r>
  <r>
    <s v="E"/>
    <s v="R"/>
    <s v="OFF"/>
    <d v="2018-03-01T00:00:00"/>
    <x v="0"/>
    <d v="2018-01-01T00:00:00"/>
    <n v="389143.77"/>
    <n v="10117.9"/>
  </r>
  <r>
    <s v="E"/>
    <s v="R"/>
    <s v="MID"/>
    <d v="2018-03-01T00:00:00"/>
    <x v="1"/>
    <d v="2018-01-01T00:00:00"/>
    <n v="96542.25"/>
    <n v="-3668.68"/>
  </r>
  <r>
    <s v="E"/>
    <s v="R"/>
    <s v="MID"/>
    <d v="2018-03-01T00:00:00"/>
    <x v="4"/>
    <d v="2018-01-01T00:00:00"/>
    <n v="92376.16"/>
    <n v="8775.85"/>
  </r>
  <r>
    <s v="E"/>
    <s v="R"/>
    <s v="MID"/>
    <d v="2018-03-01T00:00:00"/>
    <x v="5"/>
    <d v="2018-01-01T00:00:00"/>
    <n v="4166.09"/>
    <n v="395.86"/>
  </r>
  <r>
    <s v="E"/>
    <s v="R"/>
    <s v="MID"/>
    <d v="2018-03-01T00:00:00"/>
    <x v="0"/>
    <d v="2018-01-01T00:00:00"/>
    <n v="96542.25"/>
    <n v="3668.68"/>
  </r>
  <r>
    <s v="E"/>
    <s v="R"/>
    <s v="ON"/>
    <d v="2018-03-01T00:00:00"/>
    <x v="1"/>
    <d v="2018-01-01T00:00:00"/>
    <n v="0"/>
    <n v="0"/>
  </r>
  <r>
    <s v="E"/>
    <s v="R"/>
    <s v="ON"/>
    <d v="2018-03-01T00:00:00"/>
    <x v="2"/>
    <d v="2018-01-01T00:00:00"/>
    <n v="0"/>
    <n v="0"/>
  </r>
  <r>
    <s v="E"/>
    <s v="R"/>
    <s v="ON"/>
    <d v="2018-03-01T00:00:00"/>
    <x v="3"/>
    <d v="2018-01-01T00:00:00"/>
    <n v="0"/>
    <n v="0"/>
  </r>
  <r>
    <s v="E"/>
    <s v="R"/>
    <s v="ON"/>
    <d v="2018-03-01T00:00:00"/>
    <x v="0"/>
    <d v="2018-01-01T00:00:00"/>
    <n v="0"/>
    <n v="0"/>
  </r>
  <r>
    <s v="E"/>
    <s v="R"/>
    <s v="OFF"/>
    <d v="2018-03-01T00:00:00"/>
    <x v="1"/>
    <d v="2018-01-01T00:00:00"/>
    <n v="0"/>
    <n v="0"/>
  </r>
  <r>
    <s v="E"/>
    <s v="R"/>
    <s v="OFF"/>
    <d v="2018-03-01T00:00:00"/>
    <x v="6"/>
    <d v="2018-01-01T00:00:00"/>
    <n v="0"/>
    <n v="0"/>
  </r>
  <r>
    <s v="E"/>
    <s v="R"/>
    <s v="OFF"/>
    <d v="2018-03-01T00:00:00"/>
    <x v="7"/>
    <d v="2018-01-01T00:00:00"/>
    <n v="0"/>
    <n v="0"/>
  </r>
  <r>
    <s v="E"/>
    <s v="R"/>
    <s v="OFF"/>
    <d v="2018-03-01T00:00:00"/>
    <x v="0"/>
    <d v="2018-01-01T00:00:00"/>
    <n v="0"/>
    <n v="0"/>
  </r>
  <r>
    <s v="E"/>
    <s v="R"/>
    <s v="MID"/>
    <d v="2018-03-01T00:00:00"/>
    <x v="1"/>
    <d v="2018-01-01T00:00:00"/>
    <n v="0"/>
    <n v="0"/>
  </r>
  <r>
    <s v="E"/>
    <s v="R"/>
    <s v="MID"/>
    <d v="2018-03-01T00:00:00"/>
    <x v="4"/>
    <d v="2018-01-01T00:00:00"/>
    <n v="0"/>
    <n v="0"/>
  </r>
  <r>
    <s v="E"/>
    <s v="R"/>
    <s v="MID"/>
    <d v="2018-03-01T00:00:00"/>
    <x v="5"/>
    <d v="2018-01-01T00:00:00"/>
    <n v="0"/>
    <n v="0"/>
  </r>
  <r>
    <s v="E"/>
    <s v="R"/>
    <s v="MID"/>
    <d v="2018-03-01T00:00:00"/>
    <x v="0"/>
    <d v="2018-01-01T00:00:00"/>
    <n v="0"/>
    <n v="0"/>
  </r>
  <r>
    <s v="E"/>
    <s v="R"/>
    <s v="ON"/>
    <d v="2018-03-01T00:00:00"/>
    <x v="1"/>
    <d v="2018-01-01T00:00:00"/>
    <n v="60.12"/>
    <n v="-3.19"/>
  </r>
  <r>
    <s v="E"/>
    <s v="R"/>
    <s v="ON"/>
    <d v="2018-03-01T00:00:00"/>
    <x v="2"/>
    <d v="2018-01-01T00:00:00"/>
    <n v="57.53"/>
    <n v="7.59"/>
  </r>
  <r>
    <s v="E"/>
    <s v="R"/>
    <s v="OFF"/>
    <d v="2018-02-01T00:00:00"/>
    <x v="0"/>
    <d v="2018-01-01T00:00:00"/>
    <n v="204389"/>
    <n v="5314.1"/>
  </r>
  <r>
    <s v="E"/>
    <s v="R"/>
    <s v="OFF"/>
    <d v="2018-02-01T00:00:00"/>
    <x v="1"/>
    <d v="2018-01-01T00:00:00"/>
    <n v="204389"/>
    <n v="-5314.1"/>
  </r>
  <r>
    <s v="E"/>
    <s v="R"/>
    <s v="MID"/>
    <d v="2018-02-01T00:00:00"/>
    <x v="0"/>
    <d v="2018-01-01T00:00:00"/>
    <n v="42996.41"/>
    <n v="1633.81"/>
  </r>
  <r>
    <s v="E"/>
    <s v="R"/>
    <s v="MID"/>
    <d v="2018-02-01T00:00:00"/>
    <x v="1"/>
    <d v="2018-01-01T00:00:00"/>
    <n v="42996.41"/>
    <n v="-1633.81"/>
  </r>
  <r>
    <s v="E"/>
    <s v="R"/>
    <s v="MID"/>
    <d v="2018-02-01T00:00:00"/>
    <x v="4"/>
    <d v="2018-01-01T00:00:00"/>
    <n v="41140.93"/>
    <n v="3908.38"/>
  </r>
  <r>
    <s v="E"/>
    <s v="R"/>
    <s v="MID"/>
    <d v="2018-02-01T00:00:00"/>
    <x v="5"/>
    <d v="2018-01-01T00:00:00"/>
    <n v="1855.48"/>
    <n v="176.32"/>
  </r>
  <r>
    <s v="E"/>
    <s v="C"/>
    <s v="ON"/>
    <d v="2018-02-01T00:00:00"/>
    <x v="1"/>
    <d v="2018-01-01T00:00:00"/>
    <n v="18688.28"/>
    <n v="-990.49"/>
  </r>
  <r>
    <s v="E"/>
    <s v="C"/>
    <s v="ON"/>
    <d v="2018-02-01T00:00:00"/>
    <x v="2"/>
    <d v="2018-01-01T00:00:00"/>
    <n v="17881.77"/>
    <n v="2360.42"/>
  </r>
  <r>
    <s v="E"/>
    <s v="C"/>
    <s v="ON"/>
    <d v="2018-02-01T00:00:00"/>
    <x v="3"/>
    <d v="2018-01-01T00:00:00"/>
    <n v="806.51"/>
    <n v="106.5"/>
  </r>
  <r>
    <s v="E"/>
    <s v="C"/>
    <s v="ON"/>
    <d v="2018-02-01T00:00:00"/>
    <x v="0"/>
    <d v="2018-01-01T00:00:00"/>
    <n v="18688.28"/>
    <n v="990.49"/>
  </r>
  <r>
    <s v="E"/>
    <s v="R"/>
    <s v="MID"/>
    <d v="2018-02-01T00:00:00"/>
    <x v="0"/>
    <d v="2018-01-01T00:00:00"/>
    <n v="55665.81"/>
    <n v="2115.29"/>
  </r>
  <r>
    <s v="E"/>
    <s v="R"/>
    <s v="MID"/>
    <d v="2018-02-01T00:00:00"/>
    <x v="4"/>
    <d v="2018-01-01T00:00:00"/>
    <n v="53263.63"/>
    <n v="5060.01"/>
  </r>
  <r>
    <s v="E"/>
    <s v="R"/>
    <s v="MID"/>
    <d v="2018-02-01T00:00:00"/>
    <x v="5"/>
    <d v="2018-01-01T00:00:00"/>
    <n v="2402.1799999999998"/>
    <n v="228.16"/>
  </r>
  <r>
    <s v="E"/>
    <s v="R"/>
    <s v="MID"/>
    <d v="2018-02-01T00:00:00"/>
    <x v="1"/>
    <d v="2018-01-01T00:00:00"/>
    <n v="55665.81"/>
    <n v="-2115.29"/>
  </r>
  <r>
    <s v="E"/>
    <s v="C"/>
    <s v="OFF"/>
    <d v="2018-02-01T00:00:00"/>
    <x v="0"/>
    <d v="2018-01-01T00:00:00"/>
    <n v="78447.02"/>
    <n v="2039.59"/>
  </r>
  <r>
    <s v="E"/>
    <s v="C"/>
    <s v="OFF"/>
    <d v="2018-02-01T00:00:00"/>
    <x v="1"/>
    <d v="2018-01-01T00:00:00"/>
    <n v="78447.02"/>
    <n v="-2039.59"/>
  </r>
  <r>
    <s v="E"/>
    <s v="C"/>
    <s v="OFF"/>
    <d v="2018-02-01T00:00:00"/>
    <x v="6"/>
    <d v="2018-01-01T00:00:00"/>
    <n v="75061.740000000005"/>
    <n v="4878.99"/>
  </r>
  <r>
    <s v="E"/>
    <s v="C"/>
    <s v="OFF"/>
    <d v="2018-02-01T00:00:00"/>
    <x v="7"/>
    <d v="2018-01-01T00:00:00"/>
    <n v="3385.28"/>
    <n v="220.05"/>
  </r>
  <r>
    <s v="E"/>
    <s v="C"/>
    <s v="MID"/>
    <d v="2018-02-01T00:00:00"/>
    <x v="1"/>
    <d v="2018-01-01T00:00:00"/>
    <n v="20424.57"/>
    <n v="-776.16"/>
  </r>
  <r>
    <s v="E"/>
    <s v="C"/>
    <s v="MID"/>
    <d v="2018-02-01T00:00:00"/>
    <x v="4"/>
    <d v="2018-01-01T00:00:00"/>
    <n v="19543.16"/>
    <n v="1856.58"/>
  </r>
  <r>
    <s v="E"/>
    <s v="C"/>
    <s v="MID"/>
    <d v="2018-02-01T00:00:00"/>
    <x v="5"/>
    <d v="2018-01-01T00:00:00"/>
    <n v="881.41"/>
    <n v="83.74"/>
  </r>
  <r>
    <s v="E"/>
    <s v="C"/>
    <s v="MID"/>
    <d v="2018-02-01T00:00:00"/>
    <x v="0"/>
    <d v="2018-01-01T00:00:00"/>
    <n v="20424.57"/>
    <n v="776.16"/>
  </r>
  <r>
    <s v="E"/>
    <s v="R"/>
    <s v="ON"/>
    <d v="2018-02-01T00:00:00"/>
    <x v="0"/>
    <d v="2018-01-01T00:00:00"/>
    <n v="47251.18"/>
    <n v="2504.41"/>
  </r>
  <r>
    <s v="E"/>
    <s v="R"/>
    <s v="ON"/>
    <d v="2018-02-01T00:00:00"/>
    <x v="1"/>
    <d v="2018-01-01T00:00:00"/>
    <n v="47251.18"/>
    <n v="-2504.41"/>
  </r>
  <r>
    <s v="E"/>
    <s v="R"/>
    <s v="ON"/>
    <d v="2018-02-01T00:00:00"/>
    <x v="2"/>
    <d v="2018-01-01T00:00:00"/>
    <n v="45212.05"/>
    <n v="5968.09"/>
  </r>
  <r>
    <s v="E"/>
    <s v="R"/>
    <s v="ON"/>
    <d v="2018-02-01T00:00:00"/>
    <x v="3"/>
    <d v="2018-01-01T00:00:00"/>
    <n v="2039.13"/>
    <n v="269.04000000000002"/>
  </r>
  <r>
    <s v="E"/>
    <s v="R"/>
    <s v="ON"/>
    <d v="2018-02-01T00:00:00"/>
    <x v="0"/>
    <d v="2018-01-01T00:00:00"/>
    <n v="135980.4"/>
    <n v="7206.94"/>
  </r>
  <r>
    <s v="E"/>
    <s v="R"/>
    <s v="ON"/>
    <d v="2018-02-01T00:00:00"/>
    <x v="1"/>
    <d v="2018-01-01T00:00:00"/>
    <n v="135980.4"/>
    <n v="-7206.94"/>
  </r>
  <r>
    <s v="E"/>
    <s v="R"/>
    <s v="ON"/>
    <d v="2018-02-01T00:00:00"/>
    <x v="2"/>
    <d v="2018-01-01T00:00:00"/>
    <n v="130112.34"/>
    <n v="17174.87"/>
  </r>
  <r>
    <s v="E"/>
    <s v="R"/>
    <s v="ON"/>
    <d v="2018-02-01T00:00:00"/>
    <x v="3"/>
    <d v="2018-01-01T00:00:00"/>
    <n v="5868.06"/>
    <n v="774.59"/>
  </r>
  <r>
    <s v="E"/>
    <s v="R"/>
    <s v="ON"/>
    <d v="2018-02-01T00:00:00"/>
    <x v="0"/>
    <d v="2018-01-01T00:00:00"/>
    <n v="148853.81"/>
    <n v="7889.32"/>
  </r>
  <r>
    <s v="E"/>
    <s v="R"/>
    <s v="ON"/>
    <d v="2018-02-01T00:00:00"/>
    <x v="1"/>
    <d v="2018-01-01T00:00:00"/>
    <n v="148853.81"/>
    <n v="-7889.32"/>
  </r>
  <r>
    <s v="E"/>
    <s v="R"/>
    <s v="ON"/>
    <d v="2018-02-01T00:00:00"/>
    <x v="2"/>
    <d v="2018-01-01T00:00:00"/>
    <n v="142430.29999999999"/>
    <n v="18800.8"/>
  </r>
  <r>
    <s v="E"/>
    <s v="R"/>
    <s v="ON"/>
    <d v="2018-02-01T00:00:00"/>
    <x v="3"/>
    <d v="2018-01-01T00:00:00"/>
    <n v="6423.51"/>
    <n v="847.7"/>
  </r>
  <r>
    <s v="E"/>
    <s v="R"/>
    <s v="OFF"/>
    <d v="2018-02-01T00:00:00"/>
    <x v="6"/>
    <d v="2018-01-01T00:00:00"/>
    <n v="520286.12"/>
    <n v="33818.6"/>
  </r>
  <r>
    <s v="E"/>
    <s v="R"/>
    <s v="OFF"/>
    <d v="2018-02-01T00:00:00"/>
    <x v="7"/>
    <d v="2018-01-01T00:00:00"/>
    <n v="23464.97"/>
    <n v="1525.38"/>
  </r>
  <r>
    <s v="E"/>
    <s v="R"/>
    <s v="OFF"/>
    <d v="2018-02-01T00:00:00"/>
    <x v="0"/>
    <d v="2018-01-01T00:00:00"/>
    <n v="543751.09"/>
    <n v="14137.46"/>
  </r>
  <r>
    <s v="E"/>
    <s v="R"/>
    <s v="OFF"/>
    <d v="2018-02-01T00:00:00"/>
    <x v="1"/>
    <d v="2018-01-01T00:00:00"/>
    <n v="543751.09"/>
    <n v="-14137.46"/>
  </r>
  <r>
    <s v="E"/>
    <s v="R"/>
    <s v="MID"/>
    <d v="2018-02-01T00:00:00"/>
    <x v="0"/>
    <d v="2018-01-01T00:00:00"/>
    <n v="131478.23000000001"/>
    <n v="4996.16"/>
  </r>
  <r>
    <s v="E"/>
    <s v="R"/>
    <s v="MID"/>
    <d v="2018-02-01T00:00:00"/>
    <x v="1"/>
    <d v="2018-01-01T00:00:00"/>
    <n v="131478.23000000001"/>
    <n v="-4996.16"/>
  </r>
  <r>
    <s v="E"/>
    <s v="R"/>
    <s v="MID"/>
    <d v="2018-02-01T00:00:00"/>
    <x v="4"/>
    <d v="2018-01-01T00:00:00"/>
    <n v="125804.4"/>
    <n v="11951.43"/>
  </r>
  <r>
    <s v="E"/>
    <s v="R"/>
    <s v="MID"/>
    <d v="2018-02-01T00:00:00"/>
    <x v="5"/>
    <d v="2018-01-01T00:00:00"/>
    <n v="5673.83"/>
    <n v="539.14"/>
  </r>
  <r>
    <s v="E"/>
    <s v="R"/>
    <s v="ON"/>
    <d v="2018-02-01T00:00:00"/>
    <x v="2"/>
    <d v="2018-01-01T00:00:00"/>
    <n v="57940.5"/>
    <n v="7648.16"/>
  </r>
  <r>
    <s v="E"/>
    <s v="R"/>
    <s v="ON"/>
    <d v="2018-02-01T00:00:00"/>
    <x v="3"/>
    <d v="2018-01-01T00:00:00"/>
    <n v="2613.08"/>
    <n v="344.94"/>
  </r>
  <r>
    <s v="E"/>
    <s v="R"/>
    <s v="ON"/>
    <d v="2018-02-01T00:00:00"/>
    <x v="0"/>
    <d v="2018-01-01T00:00:00"/>
    <n v="60553.58"/>
    <n v="3209.42"/>
  </r>
  <r>
    <s v="E"/>
    <s v="R"/>
    <s v="ON"/>
    <d v="2018-02-01T00:00:00"/>
    <x v="1"/>
    <d v="2018-01-01T00:00:00"/>
    <n v="60553.58"/>
    <n v="-3209.42"/>
  </r>
  <r>
    <s v="E"/>
    <s v="R"/>
    <s v="OFF"/>
    <d v="2018-02-01T00:00:00"/>
    <x v="0"/>
    <d v="2018-01-01T00:00:00"/>
    <n v="197643.85"/>
    <n v="5138.78"/>
  </r>
  <r>
    <s v="E"/>
    <s v="R"/>
    <s v="OFF"/>
    <d v="2018-02-01T00:00:00"/>
    <x v="1"/>
    <d v="2018-01-01T00:00:00"/>
    <n v="197643.85"/>
    <n v="-5138.78"/>
  </r>
  <r>
    <s v="E"/>
    <s v="R"/>
    <s v="OFF"/>
    <d v="2018-02-01T00:00:00"/>
    <x v="6"/>
    <d v="2018-01-01T00:00:00"/>
    <n v="189114.82"/>
    <n v="12292.46"/>
  </r>
  <r>
    <s v="E"/>
    <s v="R"/>
    <s v="OFF"/>
    <d v="2018-02-01T00:00:00"/>
    <x v="7"/>
    <d v="2018-01-01T00:00:00"/>
    <n v="8529.0300000000007"/>
    <n v="554.42999999999995"/>
  </r>
  <r>
    <s v="E"/>
    <s v="R"/>
    <s v="OFF"/>
    <d v="2018-02-01T00:00:00"/>
    <x v="6"/>
    <d v="2018-01-01T00:00:00"/>
    <n v="463180.04"/>
    <n v="30106.59"/>
  </r>
  <r>
    <s v="E"/>
    <s v="R"/>
    <s v="OFF"/>
    <d v="2018-02-01T00:00:00"/>
    <x v="7"/>
    <d v="2018-01-01T00:00:00"/>
    <n v="20889.39"/>
    <n v="1357.97"/>
  </r>
  <r>
    <s v="E"/>
    <s v="R"/>
    <s v="OFF"/>
    <d v="2018-02-01T00:00:00"/>
    <x v="0"/>
    <d v="2018-01-01T00:00:00"/>
    <n v="484069.43"/>
    <n v="12585.74"/>
  </r>
  <r>
    <s v="E"/>
    <s v="R"/>
    <s v="OFF"/>
    <d v="2018-02-01T00:00:00"/>
    <x v="1"/>
    <d v="2018-01-01T00:00:00"/>
    <n v="484069.43"/>
    <n v="-12585.74"/>
  </r>
  <r>
    <s v="E"/>
    <s v="R"/>
    <s v="MID"/>
    <d v="2018-02-01T00:00:00"/>
    <x v="0"/>
    <d v="2018-01-01T00:00:00"/>
    <n v="123703.52"/>
    <n v="4700.7700000000004"/>
  </r>
  <r>
    <s v="E"/>
    <s v="R"/>
    <s v="MID"/>
    <d v="2018-02-01T00:00:00"/>
    <x v="1"/>
    <d v="2018-01-01T00:00:00"/>
    <n v="123703.52"/>
    <n v="-4700.7700000000004"/>
  </r>
  <r>
    <s v="E"/>
    <s v="R"/>
    <s v="MID"/>
    <d v="2018-02-01T00:00:00"/>
    <x v="4"/>
    <d v="2018-01-01T00:00:00"/>
    <n v="118365.14"/>
    <n v="11244.74"/>
  </r>
  <r>
    <s v="E"/>
    <s v="R"/>
    <s v="MID"/>
    <d v="2018-02-01T00:00:00"/>
    <x v="5"/>
    <d v="2018-01-01T00:00:00"/>
    <n v="5338.38"/>
    <n v="507.2"/>
  </r>
  <r>
    <s v="E"/>
    <s v="C"/>
    <s v="ON"/>
    <d v="2018-02-01T00:00:00"/>
    <x v="1"/>
    <d v="2018-01-01T00:00:00"/>
    <n v="131023.89"/>
    <n v="-6944.26"/>
  </r>
  <r>
    <s v="E"/>
    <s v="C"/>
    <s v="ON"/>
    <d v="2018-02-01T00:00:00"/>
    <x v="2"/>
    <d v="2018-01-01T00:00:00"/>
    <n v="125369.77"/>
    <n v="16548.88"/>
  </r>
  <r>
    <s v="E"/>
    <s v="C"/>
    <s v="ON"/>
    <d v="2018-02-01T00:00:00"/>
    <x v="3"/>
    <d v="2018-01-01T00:00:00"/>
    <n v="5654.12"/>
    <n v="746.36"/>
  </r>
  <r>
    <s v="E"/>
    <s v="C"/>
    <s v="ON"/>
    <d v="2018-02-01T00:00:00"/>
    <x v="0"/>
    <d v="2018-01-01T00:00:00"/>
    <n v="131023.89"/>
    <n v="6944.26"/>
  </r>
  <r>
    <s v="E"/>
    <s v="C"/>
    <s v="OFF"/>
    <d v="2018-02-01T00:00:00"/>
    <x v="0"/>
    <d v="2018-01-01T00:00:00"/>
    <n v="431654.07"/>
    <n v="11223.01"/>
  </r>
  <r>
    <s v="E"/>
    <s v="C"/>
    <s v="OFF"/>
    <d v="2018-02-01T00:00:00"/>
    <x v="1"/>
    <d v="2018-01-01T00:00:00"/>
    <n v="431654.07"/>
    <n v="-11223.01"/>
  </r>
  <r>
    <s v="E"/>
    <s v="C"/>
    <s v="OFF"/>
    <d v="2018-02-01T00:00:00"/>
    <x v="6"/>
    <d v="2018-01-01T00:00:00"/>
    <n v="413026.52"/>
    <n v="26846.71"/>
  </r>
  <r>
    <s v="E"/>
    <s v="C"/>
    <s v="OFF"/>
    <d v="2018-02-01T00:00:00"/>
    <x v="7"/>
    <d v="2018-01-01T00:00:00"/>
    <n v="18627.55"/>
    <n v="1210.83"/>
  </r>
  <r>
    <s v="E"/>
    <s v="C"/>
    <s v="MID"/>
    <d v="2018-02-01T00:00:00"/>
    <x v="0"/>
    <d v="2018-01-01T00:00:00"/>
    <n v="136612.60999999999"/>
    <n v="5191.3"/>
  </r>
  <r>
    <s v="E"/>
    <s v="C"/>
    <s v="MID"/>
    <d v="2018-02-01T00:00:00"/>
    <x v="4"/>
    <d v="2018-01-01T00:00:00"/>
    <n v="130717.24"/>
    <n v="12418.18"/>
  </r>
  <r>
    <s v="E"/>
    <s v="C"/>
    <s v="MID"/>
    <d v="2018-02-01T00:00:00"/>
    <x v="5"/>
    <d v="2018-01-01T00:00:00"/>
    <n v="5895.37"/>
    <n v="560.05999999999995"/>
  </r>
  <r>
    <s v="E"/>
    <s v="C"/>
    <s v="MID"/>
    <d v="2018-02-01T00:00:00"/>
    <x v="1"/>
    <d v="2018-01-01T00:00:00"/>
    <n v="136612.60999999999"/>
    <n v="-5191.3"/>
  </r>
  <r>
    <s v="E"/>
    <s v="R"/>
    <s v="ON"/>
    <d v="2018-02-01T00:00:00"/>
    <x v="0"/>
    <d v="2018-01-01T00:00:00"/>
    <n v="104417.73"/>
    <n v="5534.16"/>
  </r>
  <r>
    <s v="E"/>
    <s v="R"/>
    <s v="ON"/>
    <d v="2018-02-01T00:00:00"/>
    <x v="1"/>
    <d v="2018-01-01T00:00:00"/>
    <n v="104417.73"/>
    <n v="-5534.16"/>
  </r>
  <r>
    <s v="E"/>
    <s v="R"/>
    <s v="ON"/>
    <d v="2018-02-01T00:00:00"/>
    <x v="2"/>
    <d v="2018-01-01T00:00:00"/>
    <n v="99911.62"/>
    <n v="13188.38"/>
  </r>
  <r>
    <s v="E"/>
    <s v="R"/>
    <s v="ON"/>
    <d v="2018-02-01T00:00:00"/>
    <x v="3"/>
    <d v="2018-01-01T00:00:00"/>
    <n v="4506.1099999999997"/>
    <n v="594.91999999999996"/>
  </r>
  <r>
    <s v="E"/>
    <s v="R"/>
    <s v="OFF"/>
    <d v="2018-02-01T00:00:00"/>
    <x v="6"/>
    <d v="2018-01-01T00:00:00"/>
    <n v="373040.03"/>
    <n v="24247.66"/>
  </r>
  <r>
    <s v="E"/>
    <s v="R"/>
    <s v="OFF"/>
    <d v="2018-02-01T00:00:00"/>
    <x v="7"/>
    <d v="2018-01-01T00:00:00"/>
    <n v="16824.04"/>
    <n v="1093.51"/>
  </r>
  <r>
    <s v="E"/>
    <s v="R"/>
    <s v="OFF"/>
    <d v="2018-02-01T00:00:00"/>
    <x v="0"/>
    <d v="2018-01-01T00:00:00"/>
    <n v="389864.07"/>
    <n v="10136.459999999999"/>
  </r>
  <r>
    <s v="E"/>
    <s v="R"/>
    <s v="OFF"/>
    <d v="2018-02-01T00:00:00"/>
    <x v="1"/>
    <d v="2018-01-01T00:00:00"/>
    <n v="389864.07"/>
    <n v="-10136.459999999999"/>
  </r>
  <r>
    <s v="E"/>
    <s v="R"/>
    <s v="MID"/>
    <d v="2018-02-01T00:00:00"/>
    <x v="0"/>
    <d v="2018-01-01T00:00:00"/>
    <n v="95968"/>
    <n v="3646.96"/>
  </r>
  <r>
    <s v="E"/>
    <s v="R"/>
    <s v="MID"/>
    <d v="2018-02-01T00:00:00"/>
    <x v="1"/>
    <d v="2018-01-01T00:00:00"/>
    <n v="95968"/>
    <n v="-3646.96"/>
  </r>
  <r>
    <s v="E"/>
    <s v="R"/>
    <s v="MID"/>
    <d v="2018-02-01T00:00:00"/>
    <x v="4"/>
    <d v="2018-01-01T00:00:00"/>
    <n v="91826.64"/>
    <n v="8723.51"/>
  </r>
  <r>
    <s v="E"/>
    <s v="R"/>
    <s v="MID"/>
    <d v="2018-02-01T00:00:00"/>
    <x v="5"/>
    <d v="2018-01-01T00:00:00"/>
    <n v="4141.3599999999997"/>
    <n v="393.54"/>
  </r>
  <r>
    <s v="E"/>
    <s v="C"/>
    <s v="ON"/>
    <d v="2018-02-01T00:00:00"/>
    <x v="1"/>
    <d v="2018-01-01T00:00:00"/>
    <n v="15573.15"/>
    <n v="-825.33"/>
  </r>
  <r>
    <s v="E"/>
    <s v="C"/>
    <s v="ON"/>
    <d v="2018-02-01T00:00:00"/>
    <x v="2"/>
    <d v="2018-01-01T00:00:00"/>
    <n v="14901.08"/>
    <n v="1966.91"/>
  </r>
  <r>
    <s v="E"/>
    <s v="C"/>
    <s v="ON"/>
    <d v="2018-02-01T00:00:00"/>
    <x v="3"/>
    <d v="2018-01-01T00:00:00"/>
    <n v="672.07"/>
    <n v="88.72"/>
  </r>
  <r>
    <s v="E"/>
    <s v="C"/>
    <s v="ON"/>
    <d v="2018-02-01T00:00:00"/>
    <x v="0"/>
    <d v="2018-01-01T00:00:00"/>
    <n v="15573.15"/>
    <n v="825.33"/>
  </r>
  <r>
    <s v="E"/>
    <s v="C"/>
    <s v="OFF"/>
    <d v="2018-02-01T00:00:00"/>
    <x v="0"/>
    <d v="2018-01-01T00:00:00"/>
    <n v="41192.93"/>
    <n v="1071.06"/>
  </r>
  <r>
    <s v="E"/>
    <s v="C"/>
    <s v="OFF"/>
    <d v="2018-02-01T00:00:00"/>
    <x v="1"/>
    <d v="2018-01-01T00:00:00"/>
    <n v="41192.93"/>
    <n v="-1071.06"/>
  </r>
  <r>
    <s v="E"/>
    <s v="R"/>
    <s v="ON"/>
    <d v="2018-03-01T00:00:00"/>
    <x v="3"/>
    <d v="2018-01-01T00:00:00"/>
    <n v="2.59"/>
    <n v="0.34"/>
  </r>
  <r>
    <s v="E"/>
    <s v="R"/>
    <s v="ON"/>
    <d v="2018-03-01T00:00:00"/>
    <x v="0"/>
    <d v="2018-01-01T00:00:00"/>
    <n v="60.12"/>
    <n v="3.19"/>
  </r>
  <r>
    <s v="E"/>
    <s v="R"/>
    <s v="OFF"/>
    <d v="2018-03-01T00:00:00"/>
    <x v="1"/>
    <d v="2018-01-01T00:00:00"/>
    <n v="216.3"/>
    <n v="-5.62"/>
  </r>
  <r>
    <s v="E"/>
    <s v="R"/>
    <s v="ON"/>
    <d v="2018-03-01T00:00:00"/>
    <x v="1"/>
    <d v="2018-01-01T00:00:00"/>
    <n v="990.79"/>
    <n v="-52.52"/>
  </r>
  <r>
    <s v="E"/>
    <s v="R"/>
    <s v="ON"/>
    <d v="2018-03-01T00:00:00"/>
    <x v="2"/>
    <d v="2018-01-01T00:00:00"/>
    <n v="948.03"/>
    <n v="125.14"/>
  </r>
  <r>
    <s v="E"/>
    <s v="R"/>
    <s v="ON"/>
    <d v="2018-03-01T00:00:00"/>
    <x v="3"/>
    <d v="2018-01-01T00:00:00"/>
    <n v="42.76"/>
    <n v="5.64"/>
  </r>
  <r>
    <s v="E"/>
    <s v="R"/>
    <s v="ON"/>
    <d v="2018-03-01T00:00:00"/>
    <x v="0"/>
    <d v="2018-01-01T00:00:00"/>
    <n v="990.79"/>
    <n v="52.52"/>
  </r>
  <r>
    <s v="E"/>
    <s v="R"/>
    <s v="OFF"/>
    <d v="2018-03-01T00:00:00"/>
    <x v="1"/>
    <d v="2018-01-01T00:00:00"/>
    <n v="3543.29"/>
    <n v="-92.13"/>
  </r>
  <r>
    <s v="E"/>
    <s v="R"/>
    <s v="OFF"/>
    <d v="2018-03-01T00:00:00"/>
    <x v="6"/>
    <d v="2018-01-01T00:00:00"/>
    <n v="3390.38"/>
    <n v="220.37"/>
  </r>
  <r>
    <s v="E"/>
    <s v="R"/>
    <s v="OFF"/>
    <d v="2018-03-01T00:00:00"/>
    <x v="7"/>
    <d v="2018-01-01T00:00:00"/>
    <n v="152.91"/>
    <n v="9.94"/>
  </r>
  <r>
    <s v="E"/>
    <s v="R"/>
    <s v="OFF"/>
    <d v="2018-03-01T00:00:00"/>
    <x v="0"/>
    <d v="2018-01-01T00:00:00"/>
    <n v="3543.29"/>
    <n v="92.13"/>
  </r>
  <r>
    <s v="E"/>
    <s v="R"/>
    <s v="MID"/>
    <d v="2018-03-01T00:00:00"/>
    <x v="1"/>
    <d v="2018-01-01T00:00:00"/>
    <n v="956.88"/>
    <n v="-36.36"/>
  </r>
  <r>
    <s v="E"/>
    <s v="R"/>
    <s v="MID"/>
    <d v="2018-03-01T00:00:00"/>
    <x v="4"/>
    <d v="2018-01-01T00:00:00"/>
    <n v="915.59"/>
    <n v="86.98"/>
  </r>
  <r>
    <s v="E"/>
    <s v="R"/>
    <s v="MID"/>
    <d v="2018-03-01T00:00:00"/>
    <x v="5"/>
    <d v="2018-01-01T00:00:00"/>
    <n v="41.29"/>
    <n v="3.92"/>
  </r>
  <r>
    <s v="E"/>
    <s v="R"/>
    <s v="MID"/>
    <d v="2018-03-01T00:00:00"/>
    <x v="0"/>
    <d v="2018-01-01T00:00:00"/>
    <n v="956.88"/>
    <n v="36.36"/>
  </r>
  <r>
    <s v="E"/>
    <s v="R"/>
    <s v="OFF"/>
    <d v="2018-03-01T00:00:00"/>
    <x v="6"/>
    <d v="2018-01-01T00:00:00"/>
    <n v="206.97"/>
    <n v="13.45"/>
  </r>
  <r>
    <s v="E"/>
    <s v="R"/>
    <s v="OFF"/>
    <d v="2018-03-01T00:00:00"/>
    <x v="7"/>
    <d v="2018-01-01T00:00:00"/>
    <n v="9.33"/>
    <n v="0.61"/>
  </r>
  <r>
    <s v="E"/>
    <s v="R"/>
    <s v="OFF"/>
    <d v="2018-03-01T00:00:00"/>
    <x v="0"/>
    <d v="2018-01-01T00:00:00"/>
    <n v="216.3"/>
    <n v="5.62"/>
  </r>
  <r>
    <s v="E"/>
    <s v="R"/>
    <s v="MID"/>
    <d v="2018-03-01T00:00:00"/>
    <x v="1"/>
    <d v="2018-01-01T00:00:00"/>
    <n v="59.04"/>
    <n v="-2.25"/>
  </r>
  <r>
    <s v="E"/>
    <s v="R"/>
    <s v="MID"/>
    <d v="2018-03-01T00:00:00"/>
    <x v="4"/>
    <d v="2018-01-01T00:00:00"/>
    <n v="56.49"/>
    <n v="5.37"/>
  </r>
  <r>
    <s v="E"/>
    <s v="R"/>
    <s v="MID"/>
    <d v="2018-03-01T00:00:00"/>
    <x v="5"/>
    <d v="2018-01-01T00:00:00"/>
    <n v="2.5499999999999998"/>
    <n v="0.24"/>
  </r>
  <r>
    <s v="E"/>
    <s v="R"/>
    <s v="MID"/>
    <d v="2018-03-01T00:00:00"/>
    <x v="0"/>
    <d v="2018-01-01T00:00:00"/>
    <n v="59.04"/>
    <n v="2.25"/>
  </r>
  <r>
    <s v="E"/>
    <s v="C"/>
    <s v="MID"/>
    <d v="2018-02-01T00:00:00"/>
    <x v="4"/>
    <d v="2018-01-01T00:00:00"/>
    <n v="18971.97"/>
    <n v="1802.35"/>
  </r>
  <r>
    <s v="E"/>
    <s v="C"/>
    <s v="MID"/>
    <d v="2018-02-01T00:00:00"/>
    <x v="5"/>
    <d v="2018-01-01T00:00:00"/>
    <n v="855.62"/>
    <n v="81.27"/>
  </r>
  <r>
    <s v="E"/>
    <s v="C"/>
    <s v="ON"/>
    <d v="2018-02-01T00:00:00"/>
    <x v="1"/>
    <d v="2018-01-01T00:00:00"/>
    <n v="18230.830000000002"/>
    <n v="-966.27"/>
  </r>
  <r>
    <s v="E"/>
    <s v="C"/>
    <s v="ON"/>
    <d v="2018-02-01T00:00:00"/>
    <x v="2"/>
    <d v="2018-01-01T00:00:00"/>
    <n v="17444.11"/>
    <n v="2302.61"/>
  </r>
  <r>
    <s v="E"/>
    <s v="C"/>
    <s v="ON"/>
    <d v="2018-02-01T00:00:00"/>
    <x v="3"/>
    <d v="2018-01-01T00:00:00"/>
    <n v="786.72"/>
    <n v="103.83"/>
  </r>
  <r>
    <s v="E"/>
    <s v="C"/>
    <s v="ON"/>
    <d v="2018-02-01T00:00:00"/>
    <x v="0"/>
    <d v="2018-01-01T00:00:00"/>
    <n v="18230.830000000002"/>
    <n v="966.27"/>
  </r>
  <r>
    <s v="E"/>
    <s v="C"/>
    <s v="OFF"/>
    <d v="2018-02-01T00:00:00"/>
    <x v="1"/>
    <d v="2018-01-01T00:00:00"/>
    <n v="53554.14"/>
    <n v="-1392.36"/>
  </r>
  <r>
    <s v="E"/>
    <s v="C"/>
    <s v="OFF"/>
    <d v="2018-02-01T00:00:00"/>
    <x v="6"/>
    <d v="2018-01-01T00:00:00"/>
    <n v="51243.08"/>
    <n v="3330.8"/>
  </r>
  <r>
    <s v="E"/>
    <s v="C"/>
    <s v="OFF"/>
    <d v="2018-02-01T00:00:00"/>
    <x v="7"/>
    <d v="2018-01-01T00:00:00"/>
    <n v="2311.06"/>
    <n v="150.22"/>
  </r>
  <r>
    <s v="E"/>
    <s v="C"/>
    <s v="OFF"/>
    <d v="2018-02-01T00:00:00"/>
    <x v="0"/>
    <d v="2018-01-01T00:00:00"/>
    <n v="53554.14"/>
    <n v="1392.36"/>
  </r>
  <r>
    <s v="E"/>
    <s v="C"/>
    <s v="MID"/>
    <d v="2018-02-01T00:00:00"/>
    <x v="0"/>
    <d v="2018-01-01T00:00:00"/>
    <n v="19827.59"/>
    <n v="753.44"/>
  </r>
  <r>
    <s v="E"/>
    <s v="C"/>
    <s v="MID"/>
    <d v="2018-02-01T00:00:00"/>
    <x v="1"/>
    <d v="2018-01-01T00:00:00"/>
    <n v="19827.59"/>
    <n v="-753.44"/>
  </r>
  <r>
    <s v="E"/>
    <s v="C"/>
    <s v="ON"/>
    <d v="2018-02-01T00:00:00"/>
    <x v="1"/>
    <d v="2018-01-01T00:00:00"/>
    <n v="14634.41"/>
    <n v="-775.62"/>
  </r>
  <r>
    <s v="E"/>
    <s v="C"/>
    <s v="ON"/>
    <d v="2018-02-01T00:00:00"/>
    <x v="2"/>
    <d v="2018-01-01T00:00:00"/>
    <n v="14002.88"/>
    <n v="1848.4"/>
  </r>
  <r>
    <s v="E"/>
    <s v="C"/>
    <s v="ON"/>
    <d v="2018-02-01T00:00:00"/>
    <x v="3"/>
    <d v="2018-01-01T00:00:00"/>
    <n v="631.53"/>
    <n v="83.36"/>
  </r>
  <r>
    <s v="E"/>
    <s v="C"/>
    <s v="ON"/>
    <d v="2018-02-01T00:00:00"/>
    <x v="0"/>
    <d v="2018-01-01T00:00:00"/>
    <n v="14634.41"/>
    <n v="775.62"/>
  </r>
  <r>
    <s v="E"/>
    <s v="C"/>
    <s v="OFF"/>
    <d v="2018-02-01T00:00:00"/>
    <x v="0"/>
    <d v="2018-01-01T00:00:00"/>
    <n v="47390.18"/>
    <n v="1232.1600000000001"/>
  </r>
  <r>
    <s v="E"/>
    <s v="C"/>
    <s v="OFF"/>
    <d v="2018-02-01T00:00:00"/>
    <x v="1"/>
    <d v="2018-01-01T00:00:00"/>
    <n v="47390.18"/>
    <n v="-1232.1600000000001"/>
  </r>
  <r>
    <s v="E"/>
    <s v="C"/>
    <s v="OFF"/>
    <d v="2018-02-01T00:00:00"/>
    <x v="6"/>
    <d v="2018-01-01T00:00:00"/>
    <n v="45345.1"/>
    <n v="2947.43"/>
  </r>
  <r>
    <s v="E"/>
    <s v="C"/>
    <s v="OFF"/>
    <d v="2018-02-01T00:00:00"/>
    <x v="7"/>
    <d v="2018-01-01T00:00:00"/>
    <n v="2045.08"/>
    <n v="132.93"/>
  </r>
  <r>
    <s v="E"/>
    <s v="C"/>
    <s v="MID"/>
    <d v="2018-02-01T00:00:00"/>
    <x v="0"/>
    <d v="2018-01-01T00:00:00"/>
    <n v="15877.81"/>
    <n v="603.34"/>
  </r>
  <r>
    <s v="E"/>
    <s v="C"/>
    <s v="MID"/>
    <d v="2018-02-01T00:00:00"/>
    <x v="4"/>
    <d v="2018-01-01T00:00:00"/>
    <n v="15192.64"/>
    <n v="1443.31"/>
  </r>
  <r>
    <s v="E"/>
    <s v="C"/>
    <s v="MID"/>
    <d v="2018-02-01T00:00:00"/>
    <x v="5"/>
    <d v="2018-01-01T00:00:00"/>
    <n v="685.17"/>
    <n v="65.08"/>
  </r>
  <r>
    <s v="E"/>
    <s v="C"/>
    <s v="MID"/>
    <d v="2018-02-01T00:00:00"/>
    <x v="1"/>
    <d v="2018-01-01T00:00:00"/>
    <n v="15877.81"/>
    <n v="-603.34"/>
  </r>
  <r>
    <s v="E"/>
    <s v="R"/>
    <s v="ON"/>
    <d v="2019-01-01T00:00:00"/>
    <x v="0"/>
    <d v="2018-05-01T00:00:00"/>
    <n v="0"/>
    <n v="0"/>
  </r>
  <r>
    <s v="E"/>
    <s v="R"/>
    <s v="ON"/>
    <d v="2019-01-01T00:00:00"/>
    <x v="8"/>
    <d v="2018-05-01T00:00:00"/>
    <n v="0"/>
    <n v="0"/>
  </r>
  <r>
    <s v="E"/>
    <s v="R"/>
    <s v="ON"/>
    <d v="2019-01-01T00:00:00"/>
    <x v="9"/>
    <d v="2018-05-01T00:00:00"/>
    <n v="0"/>
    <n v="0"/>
  </r>
  <r>
    <s v="E"/>
    <s v="R"/>
    <s v="ON"/>
    <d v="2019-01-01T00:00:00"/>
    <x v="1"/>
    <d v="2018-05-01T00:00:00"/>
    <n v="0"/>
    <n v="0"/>
  </r>
  <r>
    <s v="E"/>
    <s v="R"/>
    <s v="OFF"/>
    <d v="2019-01-01T00:00:00"/>
    <x v="10"/>
    <d v="2018-05-01T00:00:00"/>
    <n v="0"/>
    <n v="0"/>
  </r>
  <r>
    <s v="E"/>
    <s v="R"/>
    <s v="OFF"/>
    <d v="2019-01-01T00:00:00"/>
    <x v="11"/>
    <d v="2018-05-01T00:00:00"/>
    <n v="0"/>
    <n v="0"/>
  </r>
  <r>
    <s v="E"/>
    <s v="R"/>
    <s v="OFF"/>
    <d v="2019-01-01T00:00:00"/>
    <x v="1"/>
    <d v="2018-05-01T00:00:00"/>
    <n v="0"/>
    <n v="0"/>
  </r>
  <r>
    <s v="E"/>
    <s v="R"/>
    <s v="OFF"/>
    <d v="2019-01-01T00:00:00"/>
    <x v="0"/>
    <d v="2018-05-01T00:00:00"/>
    <n v="0"/>
    <n v="0"/>
  </r>
  <r>
    <s v="E"/>
    <s v="R"/>
    <s v="MID"/>
    <d v="2019-01-01T00:00:00"/>
    <x v="0"/>
    <d v="2018-05-01T00:00:00"/>
    <n v="0"/>
    <n v="0"/>
  </r>
  <r>
    <s v="E"/>
    <s v="R"/>
    <s v="MID"/>
    <d v="2019-01-01T00:00:00"/>
    <x v="12"/>
    <d v="2018-05-01T00:00:00"/>
    <n v="0"/>
    <n v="0"/>
  </r>
  <r>
    <s v="E"/>
    <s v="R"/>
    <s v="MID"/>
    <d v="2019-01-01T00:00:00"/>
    <x v="13"/>
    <d v="2018-05-01T00:00:00"/>
    <n v="0"/>
    <n v="0"/>
  </r>
  <r>
    <s v="E"/>
    <s v="R"/>
    <s v="MID"/>
    <d v="2019-01-01T00:00:00"/>
    <x v="1"/>
    <d v="2018-05-01T00:00:00"/>
    <n v="0"/>
    <n v="0"/>
  </r>
  <r>
    <s v="E"/>
    <s v="R"/>
    <s v="ON"/>
    <d v="2019-02-01T00:00:00"/>
    <x v="1"/>
    <d v="2018-11-01T00:00:00"/>
    <n v="149.63999999999999"/>
    <n v="-10.63"/>
  </r>
  <r>
    <s v="E"/>
    <s v="R"/>
    <s v="ON"/>
    <d v="2019-02-01T00:00:00"/>
    <x v="0"/>
    <d v="2018-11-01T00:00:00"/>
    <n v="149.63999999999999"/>
    <n v="10.63"/>
  </r>
  <r>
    <s v="E"/>
    <s v="R"/>
    <s v="ON"/>
    <d v="2019-02-01T00:00:00"/>
    <x v="2"/>
    <d v="2018-11-01T00:00:00"/>
    <n v="144"/>
    <n v="19"/>
  </r>
  <r>
    <s v="E"/>
    <s v="R"/>
    <s v="ON"/>
    <d v="2019-02-01T00:00:00"/>
    <x v="3"/>
    <d v="2018-11-01T00:00:00"/>
    <n v="5.64"/>
    <n v="0.75"/>
  </r>
  <r>
    <s v="E"/>
    <s v="R"/>
    <s v="OFF"/>
    <d v="2019-02-01T00:00:00"/>
    <x v="0"/>
    <d v="2018-11-01T00:00:00"/>
    <n v="692.01"/>
    <n v="24.23"/>
  </r>
  <r>
    <s v="E"/>
    <s v="R"/>
    <s v="OFF"/>
    <d v="2019-02-01T00:00:00"/>
    <x v="6"/>
    <d v="2018-11-01T00:00:00"/>
    <n v="666"/>
    <n v="43.3"/>
  </r>
  <r>
    <s v="E"/>
    <s v="R"/>
    <s v="OFF"/>
    <d v="2019-02-01T00:00:00"/>
    <x v="7"/>
    <d v="2018-11-01T00:00:00"/>
    <n v="26.01"/>
    <n v="1.69"/>
  </r>
  <r>
    <s v="E"/>
    <s v="R"/>
    <s v="OFF"/>
    <d v="2019-02-01T00:00:00"/>
    <x v="1"/>
    <d v="2018-11-01T00:00:00"/>
    <n v="692.01"/>
    <n v="-24.23"/>
  </r>
  <r>
    <s v="E"/>
    <s v="R"/>
    <s v="MID"/>
    <d v="2019-02-01T00:00:00"/>
    <x v="4"/>
    <d v="2018-11-01T00:00:00"/>
    <n v="136"/>
    <n v="12.79"/>
  </r>
  <r>
    <s v="E"/>
    <s v="R"/>
    <s v="MID"/>
    <d v="2019-02-01T00:00:00"/>
    <x v="5"/>
    <d v="2018-11-01T00:00:00"/>
    <n v="5.33"/>
    <n v="0.5"/>
  </r>
  <r>
    <s v="E"/>
    <s v="R"/>
    <s v="MID"/>
    <d v="2019-02-01T00:00:00"/>
    <x v="1"/>
    <d v="2018-11-01T00:00:00"/>
    <n v="141.33000000000001"/>
    <n v="-7.35"/>
  </r>
  <r>
    <s v="E"/>
    <s v="R"/>
    <s v="MID"/>
    <d v="2019-02-01T00:00:00"/>
    <x v="0"/>
    <d v="2018-11-01T00:00:00"/>
    <n v="141.33000000000001"/>
    <n v="7.35"/>
  </r>
  <r>
    <s v="E"/>
    <s v="C"/>
    <s v="ON"/>
    <d v="2019-02-01T00:00:00"/>
    <x v="1"/>
    <d v="2018-05-01T00:00:00"/>
    <n v="-0.56999999999999995"/>
    <n v="0.05"/>
  </r>
  <r>
    <s v="E"/>
    <s v="C"/>
    <s v="ON"/>
    <d v="2019-02-01T00:00:00"/>
    <x v="8"/>
    <d v="2018-05-01T00:00:00"/>
    <n v="-0.54"/>
    <n v="-7.0000000000000007E-2"/>
  </r>
  <r>
    <s v="E"/>
    <s v="C"/>
    <s v="ON"/>
    <d v="2019-02-01T00:00:00"/>
    <x v="9"/>
    <d v="2018-05-01T00:00:00"/>
    <n v="-0.03"/>
    <n v="-0.01"/>
  </r>
  <r>
    <s v="E"/>
    <s v="C"/>
    <s v="ON"/>
    <d v="2019-02-01T00:00:00"/>
    <x v="0"/>
    <d v="2018-05-01T00:00:00"/>
    <n v="-0.56999999999999995"/>
    <n v="-0.05"/>
  </r>
  <r>
    <s v="E"/>
    <s v="C"/>
    <s v="OFF"/>
    <d v="2019-02-01T00:00:00"/>
    <x v="1"/>
    <d v="2018-05-01T00:00:00"/>
    <n v="-0.85"/>
    <n v="0.03"/>
  </r>
  <r>
    <s v="E"/>
    <s v="C"/>
    <s v="OFF"/>
    <d v="2019-02-01T00:00:00"/>
    <x v="10"/>
    <d v="2018-05-01T00:00:00"/>
    <n v="-0.81"/>
    <n v="-0.06"/>
  </r>
  <r>
    <s v="E"/>
    <s v="C"/>
    <s v="OFF"/>
    <d v="2019-02-01T00:00:00"/>
    <x v="11"/>
    <d v="2018-05-01T00:00:00"/>
    <n v="-0.04"/>
    <n v="-0.01"/>
  </r>
  <r>
    <s v="E"/>
    <s v="C"/>
    <s v="OFF"/>
    <d v="2019-02-01T00:00:00"/>
    <x v="0"/>
    <d v="2018-05-01T00:00:00"/>
    <n v="-0.85"/>
    <n v="-0.03"/>
  </r>
  <r>
    <s v="E"/>
    <s v="C"/>
    <s v="MID"/>
    <d v="2019-02-01T00:00:00"/>
    <x v="1"/>
    <d v="2018-11-01T00:00:00"/>
    <n v="-0.41"/>
    <n v="0.02"/>
  </r>
  <r>
    <s v="E"/>
    <s v="C"/>
    <s v="MID"/>
    <d v="2019-02-01T00:00:00"/>
    <x v="4"/>
    <d v="2018-11-01T00:00:00"/>
    <n v="-0.39"/>
    <n v="-0.04"/>
  </r>
  <r>
    <s v="E"/>
    <s v="C"/>
    <s v="MID"/>
    <d v="2019-02-01T00:00:00"/>
    <x v="5"/>
    <d v="2018-11-01T00:00:00"/>
    <n v="-0.02"/>
    <n v="0"/>
  </r>
  <r>
    <s v="E"/>
    <s v="C"/>
    <s v="MID"/>
    <d v="2019-02-01T00:00:00"/>
    <x v="0"/>
    <d v="2018-11-01T00:00:00"/>
    <n v="-0.41"/>
    <n v="-0.02"/>
  </r>
  <r>
    <s v="E"/>
    <s v="C"/>
    <s v="MID"/>
    <d v="2019-02-01T00:00:00"/>
    <x v="1"/>
    <d v="2018-05-01T00:00:00"/>
    <n v="-0.28000000000000003"/>
    <n v="0.02"/>
  </r>
  <r>
    <s v="E"/>
    <s v="C"/>
    <s v="MID"/>
    <d v="2019-02-01T00:00:00"/>
    <x v="0"/>
    <d v="2018-05-01T00:00:00"/>
    <n v="-0.28000000000000003"/>
    <n v="-0.02"/>
  </r>
  <r>
    <s v="E"/>
    <s v="C"/>
    <s v="MID"/>
    <d v="2019-02-01T00:00:00"/>
    <x v="12"/>
    <d v="2018-05-01T00:00:00"/>
    <n v="-0.26"/>
    <n v="-0.03"/>
  </r>
  <r>
    <s v="E"/>
    <s v="C"/>
    <s v="MID"/>
    <d v="2019-02-01T00:00:00"/>
    <x v="13"/>
    <d v="2018-05-01T00:00:00"/>
    <n v="-0.02"/>
    <n v="0"/>
  </r>
  <r>
    <s v="E"/>
    <s v="R"/>
    <s v="ON"/>
    <d v="2019-02-01T00:00:00"/>
    <x v="0"/>
    <d v="2018-11-01T00:00:00"/>
    <n v="308.83"/>
    <n v="21.93"/>
  </r>
  <r>
    <s v="E"/>
    <s v="R"/>
    <s v="ON"/>
    <d v="2019-02-01T00:00:00"/>
    <x v="2"/>
    <d v="2018-11-01T00:00:00"/>
    <n v="297"/>
    <n v="39.21"/>
  </r>
  <r>
    <s v="E"/>
    <s v="C"/>
    <s v="OFF"/>
    <d v="2018-02-01T00:00:00"/>
    <x v="6"/>
    <d v="2018-01-01T00:00:00"/>
    <n v="39415.29"/>
    <n v="2561.94"/>
  </r>
  <r>
    <s v="E"/>
    <s v="C"/>
    <s v="OFF"/>
    <d v="2018-02-01T00:00:00"/>
    <x v="7"/>
    <d v="2018-01-01T00:00:00"/>
    <n v="1777.64"/>
    <n v="115.54"/>
  </r>
  <r>
    <s v="E"/>
    <s v="C"/>
    <s v="MID"/>
    <d v="2018-02-01T00:00:00"/>
    <x v="0"/>
    <d v="2018-01-01T00:00:00"/>
    <n v="18096.689999999999"/>
    <n v="687.66"/>
  </r>
  <r>
    <s v="E"/>
    <s v="C"/>
    <s v="MID"/>
    <d v="2018-02-01T00:00:00"/>
    <x v="4"/>
    <d v="2018-01-01T00:00:00"/>
    <n v="17315.740000000002"/>
    <n v="1645.03"/>
  </r>
  <r>
    <s v="E"/>
    <s v="C"/>
    <s v="MID"/>
    <d v="2018-02-01T00:00:00"/>
    <x v="5"/>
    <d v="2018-01-01T00:00:00"/>
    <n v="780.95"/>
    <n v="74.19"/>
  </r>
  <r>
    <s v="E"/>
    <s v="C"/>
    <s v="MID"/>
    <d v="2018-02-01T00:00:00"/>
    <x v="1"/>
    <d v="2018-01-01T00:00:00"/>
    <n v="18096.689999999999"/>
    <n v="-687.66"/>
  </r>
  <r>
    <s v="E"/>
    <s v="R"/>
    <s v="OFF"/>
    <d v="2018-02-01T00:00:00"/>
    <x v="6"/>
    <d v="2018-01-01T00:00:00"/>
    <n v="468462.6"/>
    <n v="30449.96"/>
  </r>
  <r>
    <s v="E"/>
    <s v="R"/>
    <s v="OFF"/>
    <d v="2018-02-01T00:00:00"/>
    <x v="7"/>
    <d v="2018-01-01T00:00:00"/>
    <n v="21127.72"/>
    <n v="1373.16"/>
  </r>
  <r>
    <s v="E"/>
    <s v="R"/>
    <s v="OFF"/>
    <d v="2018-02-01T00:00:00"/>
    <x v="0"/>
    <d v="2018-01-01T00:00:00"/>
    <n v="489590.32"/>
    <n v="12729.38"/>
  </r>
  <r>
    <s v="E"/>
    <s v="R"/>
    <s v="OFF"/>
    <d v="2018-02-01T00:00:00"/>
    <x v="1"/>
    <d v="2018-01-01T00:00:00"/>
    <n v="489590.32"/>
    <n v="-12729.38"/>
  </r>
  <r>
    <s v="E"/>
    <s v="R"/>
    <s v="MID"/>
    <d v="2018-02-01T00:00:00"/>
    <x v="0"/>
    <d v="2018-01-01T00:00:00"/>
    <n v="117714.85"/>
    <n v="4473.3999999999996"/>
  </r>
  <r>
    <s v="E"/>
    <s v="R"/>
    <s v="MID"/>
    <d v="2018-02-01T00:00:00"/>
    <x v="1"/>
    <d v="2018-01-01T00:00:00"/>
    <n v="117714.85"/>
    <n v="-4473.3999999999996"/>
  </r>
  <r>
    <s v="E"/>
    <s v="R"/>
    <s v="MID"/>
    <d v="2018-02-01T00:00:00"/>
    <x v="4"/>
    <d v="2018-01-01T00:00:00"/>
    <n v="112635.17"/>
    <n v="10700.37"/>
  </r>
  <r>
    <s v="E"/>
    <s v="R"/>
    <s v="MID"/>
    <d v="2018-02-01T00:00:00"/>
    <x v="5"/>
    <d v="2018-01-01T00:00:00"/>
    <n v="5079.68"/>
    <n v="482.54"/>
  </r>
  <r>
    <s v="E"/>
    <s v="R"/>
    <s v="ON"/>
    <d v="2018-02-01T00:00:00"/>
    <x v="0"/>
    <d v="2018-01-01T00:00:00"/>
    <n v="130386.26"/>
    <n v="6910.54"/>
  </r>
  <r>
    <s v="E"/>
    <s v="R"/>
    <s v="ON"/>
    <d v="2018-02-01T00:00:00"/>
    <x v="1"/>
    <d v="2018-01-01T00:00:00"/>
    <n v="130386.26"/>
    <n v="-6910.54"/>
  </r>
  <r>
    <s v="E"/>
    <s v="R"/>
    <s v="ON"/>
    <d v="2018-02-01T00:00:00"/>
    <x v="2"/>
    <d v="2018-01-01T00:00:00"/>
    <n v="124759.72"/>
    <n v="16468.189999999999"/>
  </r>
  <r>
    <s v="E"/>
    <s v="R"/>
    <s v="ON"/>
    <d v="2018-02-01T00:00:00"/>
    <x v="3"/>
    <d v="2018-01-01T00:00:00"/>
    <n v="5626.54"/>
    <n v="742.79"/>
  </r>
  <r>
    <s v="E"/>
    <s v="R"/>
    <s v="ON"/>
    <d v="2018-02-01T00:00:00"/>
    <x v="0"/>
    <d v="2018-01-01T00:00:00"/>
    <n v="106247.33"/>
    <n v="5631.17"/>
  </r>
  <r>
    <s v="E"/>
    <s v="R"/>
    <s v="ON"/>
    <d v="2018-02-01T00:00:00"/>
    <x v="2"/>
    <d v="2018-01-01T00:00:00"/>
    <n v="101662.39"/>
    <n v="13419.49"/>
  </r>
  <r>
    <s v="E"/>
    <s v="R"/>
    <s v="ON"/>
    <d v="2018-02-01T00:00:00"/>
    <x v="3"/>
    <d v="2018-01-01T00:00:00"/>
    <n v="4584.9399999999996"/>
    <n v="605.16999999999996"/>
  </r>
  <r>
    <s v="E"/>
    <s v="R"/>
    <s v="ON"/>
    <d v="2018-02-01T00:00:00"/>
    <x v="1"/>
    <d v="2018-01-01T00:00:00"/>
    <n v="106247.33"/>
    <n v="-5631.17"/>
  </r>
  <r>
    <s v="E"/>
    <s v="R"/>
    <s v="OFF"/>
    <d v="2018-02-01T00:00:00"/>
    <x v="0"/>
    <d v="2018-01-01T00:00:00"/>
    <n v="334756.03999999998"/>
    <n v="8703.65"/>
  </r>
  <r>
    <s v="E"/>
    <s v="R"/>
    <s v="OFF"/>
    <d v="2018-02-01T00:00:00"/>
    <x v="1"/>
    <d v="2018-01-01T00:00:00"/>
    <n v="334756.03999999998"/>
    <n v="-8703.65"/>
  </r>
  <r>
    <s v="E"/>
    <s v="R"/>
    <s v="OFF"/>
    <d v="2018-02-01T00:00:00"/>
    <x v="6"/>
    <d v="2018-01-01T00:00:00"/>
    <n v="320310.11"/>
    <n v="20820.169999999998"/>
  </r>
  <r>
    <s v="E"/>
    <s v="R"/>
    <s v="OFF"/>
    <d v="2018-02-01T00:00:00"/>
    <x v="7"/>
    <d v="2018-01-01T00:00:00"/>
    <n v="14445.93"/>
    <n v="939.06"/>
  </r>
  <r>
    <s v="E"/>
    <s v="R"/>
    <s v="MID"/>
    <d v="2018-02-01T00:00:00"/>
    <x v="0"/>
    <d v="2018-01-01T00:00:00"/>
    <n v="96656.8"/>
    <n v="3672.84"/>
  </r>
  <r>
    <s v="E"/>
    <s v="R"/>
    <s v="MID"/>
    <d v="2018-02-01T00:00:00"/>
    <x v="4"/>
    <d v="2018-01-01T00:00:00"/>
    <n v="92485.78"/>
    <n v="8786.19"/>
  </r>
  <r>
    <s v="E"/>
    <s v="R"/>
    <s v="MID"/>
    <d v="2018-02-01T00:00:00"/>
    <x v="5"/>
    <d v="2018-01-01T00:00:00"/>
    <n v="4171.0200000000004"/>
    <n v="396.49"/>
  </r>
  <r>
    <s v="E"/>
    <s v="R"/>
    <s v="MID"/>
    <d v="2018-02-01T00:00:00"/>
    <x v="1"/>
    <d v="2018-01-01T00:00:00"/>
    <n v="96656.8"/>
    <n v="-3672.84"/>
  </r>
  <r>
    <s v="E"/>
    <s v="R"/>
    <s v="ON"/>
    <d v="2018-02-01T00:00:00"/>
    <x v="0"/>
    <d v="2018-01-01T00:00:00"/>
    <n v="114813.17"/>
    <n v="6085.28"/>
  </r>
  <r>
    <s v="E"/>
    <s v="R"/>
    <s v="ON"/>
    <d v="2018-02-01T00:00:00"/>
    <x v="1"/>
    <d v="2018-01-01T00:00:00"/>
    <n v="114813.17"/>
    <n v="-6085.28"/>
  </r>
  <r>
    <s v="E"/>
    <s v="R"/>
    <s v="ON"/>
    <d v="2018-02-01T00:00:00"/>
    <x v="2"/>
    <d v="2018-01-01T00:00:00"/>
    <n v="109858.51"/>
    <n v="14501.39"/>
  </r>
  <r>
    <s v="E"/>
    <s v="R"/>
    <s v="ON"/>
    <d v="2018-02-01T00:00:00"/>
    <x v="3"/>
    <d v="2018-01-01T00:00:00"/>
    <n v="4954.66"/>
    <n v="654.04999999999995"/>
  </r>
  <r>
    <s v="E"/>
    <s v="R"/>
    <s v="OFF"/>
    <d v="2018-02-01T00:00:00"/>
    <x v="6"/>
    <d v="2018-01-01T00:00:00"/>
    <n v="409972.1"/>
    <n v="26648.23"/>
  </r>
  <r>
    <s v="E"/>
    <s v="R"/>
    <s v="OFF"/>
    <d v="2018-02-01T00:00:00"/>
    <x v="7"/>
    <d v="2018-01-01T00:00:00"/>
    <n v="18489.82"/>
    <n v="1201.9100000000001"/>
  </r>
  <r>
    <s v="E"/>
    <s v="R"/>
    <s v="OFF"/>
    <d v="2018-02-01T00:00:00"/>
    <x v="0"/>
    <d v="2018-01-01T00:00:00"/>
    <n v="428461.92"/>
    <n v="11139.96"/>
  </r>
  <r>
    <s v="E"/>
    <s v="R"/>
    <s v="OFF"/>
    <d v="2018-02-01T00:00:00"/>
    <x v="1"/>
    <d v="2018-01-01T00:00:00"/>
    <n v="428461.92"/>
    <n v="-11139.96"/>
  </r>
  <r>
    <s v="E"/>
    <s v="R"/>
    <s v="MID"/>
    <d v="2018-02-01T00:00:00"/>
    <x v="0"/>
    <d v="2018-01-01T00:00:00"/>
    <n v="104999.19"/>
    <n v="3990.03"/>
  </r>
  <r>
    <s v="E"/>
    <s v="R"/>
    <s v="MID"/>
    <d v="2018-02-01T00:00:00"/>
    <x v="1"/>
    <d v="2018-01-01T00:00:00"/>
    <n v="104999.19"/>
    <n v="-3990.03"/>
  </r>
  <r>
    <s v="E"/>
    <s v="R"/>
    <s v="MID"/>
    <d v="2018-02-01T00:00:00"/>
    <x v="4"/>
    <d v="2018-01-01T00:00:00"/>
    <n v="100468.16"/>
    <n v="9544.5400000000009"/>
  </r>
  <r>
    <s v="E"/>
    <s v="R"/>
    <s v="MID"/>
    <d v="2018-02-01T00:00:00"/>
    <x v="5"/>
    <d v="2018-01-01T00:00:00"/>
    <n v="4531.03"/>
    <n v="430.54"/>
  </r>
  <r>
    <s v="E"/>
    <s v="R"/>
    <s v="ON"/>
    <d v="2018-02-01T00:00:00"/>
    <x v="0"/>
    <d v="2018-01-01T00:00:00"/>
    <n v="149311.06"/>
    <n v="7913.43"/>
  </r>
  <r>
    <s v="E"/>
    <s v="R"/>
    <s v="ON"/>
    <d v="2018-02-01T00:00:00"/>
    <x v="1"/>
    <d v="2018-01-01T00:00:00"/>
    <n v="149311.06"/>
    <n v="-7913.43"/>
  </r>
  <r>
    <s v="E"/>
    <s v="R"/>
    <s v="ON"/>
    <d v="2018-02-01T00:00:00"/>
    <x v="2"/>
    <d v="2018-01-01T00:00:00"/>
    <n v="142867.79999999999"/>
    <n v="18858.580000000002"/>
  </r>
  <r>
    <s v="E"/>
    <s v="R"/>
    <s v="ON"/>
    <d v="2018-02-01T00:00:00"/>
    <x v="3"/>
    <d v="2018-01-01T00:00:00"/>
    <n v="6443.26"/>
    <n v="850.52"/>
  </r>
  <r>
    <s v="E"/>
    <s v="R"/>
    <s v="OFF"/>
    <d v="2018-02-01T00:00:00"/>
    <x v="6"/>
    <d v="2018-01-01T00:00:00"/>
    <n v="523207.07"/>
    <n v="34008.57"/>
  </r>
  <r>
    <s v="E"/>
    <s v="R"/>
    <s v="OFF"/>
    <d v="2018-02-01T00:00:00"/>
    <x v="7"/>
    <d v="2018-01-01T00:00:00"/>
    <n v="23596.66"/>
    <n v="1533.89"/>
  </r>
  <r>
    <s v="E"/>
    <s v="R"/>
    <s v="OFF"/>
    <d v="2018-02-01T00:00:00"/>
    <x v="0"/>
    <d v="2018-01-01T00:00:00"/>
    <n v="546803.73"/>
    <n v="14217.04"/>
  </r>
  <r>
    <s v="E"/>
    <s v="R"/>
    <s v="OFF"/>
    <d v="2018-02-01T00:00:00"/>
    <x v="1"/>
    <d v="2018-01-01T00:00:00"/>
    <n v="546803.73"/>
    <n v="-14217.04"/>
  </r>
  <r>
    <s v="E"/>
    <s v="R"/>
    <s v="MID"/>
    <d v="2018-02-01T00:00:00"/>
    <x v="0"/>
    <d v="2018-01-01T00:00:00"/>
    <n v="134980.1"/>
    <n v="5129.16"/>
  </r>
  <r>
    <s v="E"/>
    <s v="R"/>
    <s v="MID"/>
    <d v="2018-02-01T00:00:00"/>
    <x v="1"/>
    <d v="2018-01-01T00:00:00"/>
    <n v="134980.1"/>
    <n v="-5129.16"/>
  </r>
  <r>
    <s v="E"/>
    <s v="R"/>
    <s v="MID"/>
    <d v="2018-02-01T00:00:00"/>
    <x v="4"/>
    <d v="2018-01-01T00:00:00"/>
    <n v="129155.3"/>
    <n v="12269.71"/>
  </r>
  <r>
    <s v="E"/>
    <s v="R"/>
    <s v="MID"/>
    <d v="2018-02-01T00:00:00"/>
    <x v="5"/>
    <d v="2018-01-01T00:00:00"/>
    <n v="5824.8"/>
    <n v="553.42999999999995"/>
  </r>
  <r>
    <s v="E"/>
    <s v="R"/>
    <s v="ON"/>
    <d v="2018-02-01T00:00:00"/>
    <x v="0"/>
    <d v="2018-01-01T00:00:00"/>
    <n v="96226.82"/>
    <n v="5100.17"/>
  </r>
  <r>
    <s v="E"/>
    <s v="R"/>
    <s v="ON"/>
    <d v="2018-02-01T00:00:00"/>
    <x v="1"/>
    <d v="2018-01-01T00:00:00"/>
    <n v="96226.82"/>
    <n v="-5100.17"/>
  </r>
  <r>
    <s v="E"/>
    <s v="R"/>
    <s v="ON"/>
    <d v="2018-02-01T00:00:00"/>
    <x v="2"/>
    <d v="2018-01-01T00:00:00"/>
    <n v="92074.32"/>
    <n v="12153.66"/>
  </r>
  <r>
    <s v="E"/>
    <s v="R"/>
    <s v="ON"/>
    <d v="2018-02-01T00:00:00"/>
    <x v="3"/>
    <d v="2018-01-01T00:00:00"/>
    <n v="4152.5"/>
    <n v="548.04"/>
  </r>
  <r>
    <s v="E"/>
    <s v="R"/>
    <s v="OFF"/>
    <d v="2018-02-01T00:00:00"/>
    <x v="6"/>
    <d v="2018-01-01T00:00:00"/>
    <n v="342673.04"/>
    <n v="22273.94"/>
  </r>
  <r>
    <s v="E"/>
    <s v="R"/>
    <s v="OFF"/>
    <d v="2018-02-01T00:00:00"/>
    <x v="7"/>
    <d v="2018-01-01T00:00:00"/>
    <n v="15454.52"/>
    <n v="1004.65"/>
  </r>
  <r>
    <s v="E"/>
    <s v="R"/>
    <s v="OFF"/>
    <d v="2018-02-01T00:00:00"/>
    <x v="0"/>
    <d v="2018-01-01T00:00:00"/>
    <n v="358127.56"/>
    <n v="9311.1299999999992"/>
  </r>
  <r>
    <s v="E"/>
    <s v="R"/>
    <s v="OFF"/>
    <d v="2018-02-01T00:00:00"/>
    <x v="1"/>
    <d v="2018-01-01T00:00:00"/>
    <n v="358127.56"/>
    <n v="-9311.1299999999992"/>
  </r>
  <r>
    <s v="E"/>
    <s v="R"/>
    <s v="MID"/>
    <d v="2018-02-01T00:00:00"/>
    <x v="0"/>
    <d v="2018-01-01T00:00:00"/>
    <n v="87574.81"/>
    <n v="3327.86"/>
  </r>
  <r>
    <s v="E"/>
    <s v="R"/>
    <s v="MID"/>
    <d v="2018-02-01T00:00:00"/>
    <x v="1"/>
    <d v="2018-01-01T00:00:00"/>
    <n v="87574.81"/>
    <n v="-3327.86"/>
  </r>
  <r>
    <s v="E"/>
    <s v="R"/>
    <s v="MID"/>
    <d v="2018-02-01T00:00:00"/>
    <x v="4"/>
    <d v="2018-01-01T00:00:00"/>
    <n v="83795.759999999995"/>
    <n v="7960.57"/>
  </r>
  <r>
    <s v="E"/>
    <s v="R"/>
    <s v="MID"/>
    <d v="2018-02-01T00:00:00"/>
    <x v="5"/>
    <d v="2018-01-01T00:00:00"/>
    <n v="3779.05"/>
    <n v="358.96"/>
  </r>
  <r>
    <s v="E"/>
    <s v="C"/>
    <s v="ON"/>
    <d v="2018-01-01T00:00:00"/>
    <x v="1"/>
    <d v="2018-01-01T00:00:00"/>
    <n v="1664.01"/>
    <n v="-88.17"/>
  </r>
  <r>
    <s v="E"/>
    <s v="C"/>
    <s v="ON"/>
    <d v="2018-01-01T00:00:00"/>
    <x v="2"/>
    <d v="2018-01-01T00:00:00"/>
    <n v="1592.2"/>
    <n v="210.17"/>
  </r>
  <r>
    <s v="E"/>
    <s v="C"/>
    <s v="ON"/>
    <d v="2018-01-01T00:00:00"/>
    <x v="3"/>
    <d v="2018-01-01T00:00:00"/>
    <n v="71.81"/>
    <n v="9.48"/>
  </r>
  <r>
    <s v="E"/>
    <s v="C"/>
    <s v="ON"/>
    <d v="2018-01-01T00:00:00"/>
    <x v="0"/>
    <d v="2018-01-01T00:00:00"/>
    <n v="1664.01"/>
    <n v="88.17"/>
  </r>
  <r>
    <s v="E"/>
    <s v="C"/>
    <s v="OFF"/>
    <d v="2018-01-01T00:00:00"/>
    <x v="0"/>
    <d v="2018-01-01T00:00:00"/>
    <n v="6948.58"/>
    <n v="180.65"/>
  </r>
  <r>
    <s v="E"/>
    <s v="C"/>
    <s v="OFF"/>
    <d v="2018-01-01T00:00:00"/>
    <x v="1"/>
    <d v="2018-01-01T00:00:00"/>
    <n v="6948.58"/>
    <n v="-180.65"/>
  </r>
  <r>
    <s v="E"/>
    <s v="C"/>
    <s v="OFF"/>
    <d v="2018-01-01T00:00:00"/>
    <x v="6"/>
    <d v="2018-01-01T00:00:00"/>
    <n v="6648.72"/>
    <n v="432.2"/>
  </r>
  <r>
    <s v="E"/>
    <s v="C"/>
    <s v="OFF"/>
    <d v="2018-01-01T00:00:00"/>
    <x v="7"/>
    <d v="2018-01-01T00:00:00"/>
    <n v="299.86"/>
    <n v="19.489999999999998"/>
  </r>
  <r>
    <s v="E"/>
    <s v="C"/>
    <s v="MID"/>
    <d v="2018-01-01T00:00:00"/>
    <x v="4"/>
    <d v="2018-01-01T00:00:00"/>
    <n v="1569.97"/>
    <n v="149.15"/>
  </r>
  <r>
    <s v="E"/>
    <s v="C"/>
    <s v="MID"/>
    <d v="2018-01-01T00:00:00"/>
    <x v="5"/>
    <d v="2018-01-01T00:00:00"/>
    <n v="70.8"/>
    <n v="6.74"/>
  </r>
  <r>
    <s v="E"/>
    <s v="C"/>
    <s v="MID"/>
    <d v="2018-01-01T00:00:00"/>
    <x v="0"/>
    <d v="2018-01-01T00:00:00"/>
    <n v="1640.77"/>
    <n v="62.35"/>
  </r>
  <r>
    <s v="E"/>
    <s v="C"/>
    <s v="MID"/>
    <d v="2018-01-01T00:00:00"/>
    <x v="1"/>
    <d v="2018-01-01T00:00:00"/>
    <n v="1640.77"/>
    <n v="-62.35"/>
  </r>
  <r>
    <s v="E"/>
    <s v="R"/>
    <s v="ON"/>
    <d v="2018-01-01T00:00:00"/>
    <x v="0"/>
    <d v="2018-01-01T00:00:00"/>
    <n v="6665.33"/>
    <n v="353.28"/>
  </r>
  <r>
    <s v="E"/>
    <s v="R"/>
    <s v="ON"/>
    <d v="2018-01-01T00:00:00"/>
    <x v="1"/>
    <d v="2018-01-01T00:00:00"/>
    <n v="6665.33"/>
    <n v="-353.28"/>
  </r>
  <r>
    <s v="E"/>
    <s v="R"/>
    <s v="ON"/>
    <d v="2018-01-01T00:00:00"/>
    <x v="2"/>
    <d v="2018-01-01T00:00:00"/>
    <n v="6377.66"/>
    <n v="841.88"/>
  </r>
  <r>
    <s v="E"/>
    <s v="R"/>
    <s v="ON"/>
    <d v="2018-01-01T00:00:00"/>
    <x v="3"/>
    <d v="2018-01-01T00:00:00"/>
    <n v="287.67"/>
    <n v="37.99"/>
  </r>
  <r>
    <s v="E"/>
    <s v="R"/>
    <s v="OFF"/>
    <d v="2018-01-01T00:00:00"/>
    <x v="0"/>
    <d v="2018-01-01T00:00:00"/>
    <n v="28770.42"/>
    <n v="748.08"/>
  </r>
  <r>
    <s v="E"/>
    <s v="R"/>
    <s v="OFF"/>
    <d v="2018-01-01T00:00:00"/>
    <x v="6"/>
    <d v="2018-01-01T00:00:00"/>
    <n v="27528.85"/>
    <n v="1789.35"/>
  </r>
  <r>
    <s v="E"/>
    <s v="R"/>
    <s v="OFF"/>
    <d v="2018-01-01T00:00:00"/>
    <x v="7"/>
    <d v="2018-01-01T00:00:00"/>
    <n v="1241.57"/>
    <n v="80.73"/>
  </r>
  <r>
    <s v="E"/>
    <s v="R"/>
    <s v="OFF"/>
    <d v="2018-01-01T00:00:00"/>
    <x v="1"/>
    <d v="2018-01-01T00:00:00"/>
    <n v="28770.42"/>
    <n v="-748.08"/>
  </r>
  <r>
    <s v="E"/>
    <s v="R"/>
    <s v="MID"/>
    <d v="2018-01-01T00:00:00"/>
    <x v="0"/>
    <d v="2018-01-01T00:00:00"/>
    <n v="5967.31"/>
    <n v="226.75"/>
  </r>
  <r>
    <s v="E"/>
    <s v="R"/>
    <s v="MID"/>
    <d v="2018-01-01T00:00:00"/>
    <x v="1"/>
    <d v="2018-01-01T00:00:00"/>
    <n v="5967.31"/>
    <n v="-226.75"/>
  </r>
  <r>
    <s v="E"/>
    <s v="R"/>
    <s v="ON"/>
    <d v="2019-02-01T00:00:00"/>
    <x v="3"/>
    <d v="2018-11-01T00:00:00"/>
    <n v="11.83"/>
    <n v="1.56"/>
  </r>
  <r>
    <s v="E"/>
    <s v="R"/>
    <s v="ON"/>
    <d v="2019-02-01T00:00:00"/>
    <x v="1"/>
    <d v="2018-11-01T00:00:00"/>
    <n v="308.83"/>
    <n v="-21.93"/>
  </r>
  <r>
    <s v="E"/>
    <s v="R"/>
    <s v="OFF"/>
    <d v="2019-02-01T00:00:00"/>
    <x v="6"/>
    <d v="2018-11-01T00:00:00"/>
    <n v="883"/>
    <n v="57.41"/>
  </r>
  <r>
    <s v="E"/>
    <s v="R"/>
    <s v="OFF"/>
    <d v="2019-02-01T00:00:00"/>
    <x v="7"/>
    <d v="2018-11-01T00:00:00"/>
    <n v="35.159999999999997"/>
    <n v="2.29"/>
  </r>
  <r>
    <s v="E"/>
    <s v="R"/>
    <s v="OFF"/>
    <d v="2019-02-01T00:00:00"/>
    <x v="1"/>
    <d v="2018-11-01T00:00:00"/>
    <n v="918.16"/>
    <n v="-32.15"/>
  </r>
  <r>
    <s v="E"/>
    <s v="R"/>
    <s v="OFF"/>
    <d v="2019-02-01T00:00:00"/>
    <x v="0"/>
    <d v="2018-11-01T00:00:00"/>
    <n v="918.16"/>
    <n v="32.15"/>
  </r>
  <r>
    <s v="E"/>
    <s v="R"/>
    <s v="MID"/>
    <d v="2019-02-01T00:00:00"/>
    <x v="4"/>
    <d v="2018-11-01T00:00:00"/>
    <n v="272"/>
    <n v="25.57"/>
  </r>
  <r>
    <s v="E"/>
    <s v="R"/>
    <s v="MID"/>
    <d v="2019-02-01T00:00:00"/>
    <x v="5"/>
    <d v="2018-11-01T00:00:00"/>
    <n v="10.84"/>
    <n v="1.01"/>
  </r>
  <r>
    <s v="E"/>
    <s v="R"/>
    <s v="MID"/>
    <d v="2019-02-01T00:00:00"/>
    <x v="1"/>
    <d v="2018-11-01T00:00:00"/>
    <n v="282.83999999999997"/>
    <n v="-14.71"/>
  </r>
  <r>
    <s v="E"/>
    <s v="R"/>
    <s v="MID"/>
    <d v="2019-02-01T00:00:00"/>
    <x v="0"/>
    <d v="2018-11-01T00:00:00"/>
    <n v="282.83999999999997"/>
    <n v="14.71"/>
  </r>
  <r>
    <s v="E"/>
    <s v="R"/>
    <s v="ON"/>
    <d v="2019-02-01T00:00:00"/>
    <x v="0"/>
    <d v="2018-11-01T00:00:00"/>
    <n v="285.85000000000002"/>
    <n v="20.3"/>
  </r>
  <r>
    <s v="E"/>
    <s v="R"/>
    <s v="ON"/>
    <d v="2019-02-01T00:00:00"/>
    <x v="2"/>
    <d v="2018-11-01T00:00:00"/>
    <n v="274"/>
    <n v="36.159999999999997"/>
  </r>
  <r>
    <s v="E"/>
    <s v="R"/>
    <s v="ON"/>
    <d v="2019-02-01T00:00:00"/>
    <x v="3"/>
    <d v="2018-11-01T00:00:00"/>
    <n v="11.85"/>
    <n v="1.57"/>
  </r>
  <r>
    <s v="E"/>
    <s v="R"/>
    <s v="ON"/>
    <d v="2019-02-01T00:00:00"/>
    <x v="1"/>
    <d v="2018-11-01T00:00:00"/>
    <n v="285.85000000000002"/>
    <n v="-20.3"/>
  </r>
  <r>
    <s v="E"/>
    <s v="R"/>
    <s v="OFF"/>
    <d v="2019-02-01T00:00:00"/>
    <x v="1"/>
    <d v="2018-11-01T00:00:00"/>
    <n v="1184.93"/>
    <n v="-41.47"/>
  </r>
  <r>
    <s v="E"/>
    <s v="R"/>
    <s v="OFF"/>
    <d v="2019-02-01T00:00:00"/>
    <x v="6"/>
    <d v="2018-11-01T00:00:00"/>
    <n v="1135.74"/>
    <n v="73.83"/>
  </r>
  <r>
    <s v="E"/>
    <s v="R"/>
    <s v="OFF"/>
    <d v="2019-02-01T00:00:00"/>
    <x v="7"/>
    <d v="2018-11-01T00:00:00"/>
    <n v="49.19"/>
    <n v="3.19"/>
  </r>
  <r>
    <s v="E"/>
    <s v="R"/>
    <s v="OFF"/>
    <d v="2019-02-01T00:00:00"/>
    <x v="0"/>
    <d v="2018-11-01T00:00:00"/>
    <n v="1184.93"/>
    <n v="41.47"/>
  </r>
  <r>
    <s v="E"/>
    <s v="R"/>
    <s v="MID"/>
    <d v="2019-02-01T00:00:00"/>
    <x v="0"/>
    <d v="2018-11-01T00:00:00"/>
    <n v="262.85000000000002"/>
    <n v="13.67"/>
  </r>
  <r>
    <s v="E"/>
    <s v="R"/>
    <s v="MID"/>
    <d v="2019-02-01T00:00:00"/>
    <x v="4"/>
    <d v="2018-11-01T00:00:00"/>
    <n v="252"/>
    <n v="23.68"/>
  </r>
  <r>
    <s v="E"/>
    <s v="R"/>
    <s v="MID"/>
    <d v="2019-02-01T00:00:00"/>
    <x v="5"/>
    <d v="2018-11-01T00:00:00"/>
    <n v="10.85"/>
    <n v="1.02"/>
  </r>
  <r>
    <s v="E"/>
    <s v="R"/>
    <s v="MID"/>
    <d v="2019-02-01T00:00:00"/>
    <x v="1"/>
    <d v="2018-11-01T00:00:00"/>
    <n v="262.85000000000002"/>
    <n v="-13.67"/>
  </r>
  <r>
    <s v="E"/>
    <s v="R"/>
    <s v="ON"/>
    <d v="2019-02-01T00:00:00"/>
    <x v="0"/>
    <d v="2018-11-01T00:00:00"/>
    <n v="289.87"/>
    <n v="20.59"/>
  </r>
  <r>
    <s v="E"/>
    <s v="R"/>
    <s v="ON"/>
    <d v="2019-02-01T00:00:00"/>
    <x v="2"/>
    <d v="2018-11-01T00:00:00"/>
    <n v="279"/>
    <n v="36.83"/>
  </r>
  <r>
    <s v="E"/>
    <s v="R"/>
    <s v="ON"/>
    <d v="2019-02-01T00:00:00"/>
    <x v="3"/>
    <d v="2018-11-01T00:00:00"/>
    <n v="10.87"/>
    <n v="1.44"/>
  </r>
  <r>
    <s v="E"/>
    <s v="R"/>
    <s v="ON"/>
    <d v="2019-02-01T00:00:00"/>
    <x v="1"/>
    <d v="2018-11-01T00:00:00"/>
    <n v="289.87"/>
    <n v="-20.59"/>
  </r>
  <r>
    <s v="E"/>
    <s v="R"/>
    <s v="OFF"/>
    <d v="2019-02-01T00:00:00"/>
    <x v="0"/>
    <d v="2018-11-01T00:00:00"/>
    <n v="1155.29"/>
    <n v="40.44"/>
  </r>
  <r>
    <s v="E"/>
    <s v="R"/>
    <s v="OFF"/>
    <d v="2019-02-01T00:00:00"/>
    <x v="6"/>
    <d v="2018-11-01T00:00:00"/>
    <n v="1112"/>
    <n v="72.290000000000006"/>
  </r>
  <r>
    <s v="E"/>
    <s v="R"/>
    <s v="OFF"/>
    <d v="2019-02-01T00:00:00"/>
    <x v="7"/>
    <d v="2018-11-01T00:00:00"/>
    <n v="43.29"/>
    <n v="2.82"/>
  </r>
  <r>
    <s v="E"/>
    <s v="R"/>
    <s v="OFF"/>
    <d v="2019-02-01T00:00:00"/>
    <x v="1"/>
    <d v="2018-11-01T00:00:00"/>
    <n v="1155.29"/>
    <n v="-40.44"/>
  </r>
  <r>
    <s v="E"/>
    <s v="R"/>
    <s v="MID"/>
    <d v="2019-02-01T00:00:00"/>
    <x v="0"/>
    <d v="2018-11-01T00:00:00"/>
    <n v="252.46"/>
    <n v="13.11"/>
  </r>
  <r>
    <s v="E"/>
    <s v="R"/>
    <s v="MID"/>
    <d v="2019-02-01T00:00:00"/>
    <x v="4"/>
    <d v="2018-11-01T00:00:00"/>
    <n v="243"/>
    <n v="22.85"/>
  </r>
  <r>
    <s v="E"/>
    <s v="R"/>
    <s v="MID"/>
    <d v="2019-02-01T00:00:00"/>
    <x v="5"/>
    <d v="2018-11-01T00:00:00"/>
    <n v="9.4600000000000009"/>
    <n v="0.88"/>
  </r>
  <r>
    <s v="E"/>
    <s v="R"/>
    <s v="MID"/>
    <d v="2019-02-01T00:00:00"/>
    <x v="1"/>
    <d v="2018-11-01T00:00:00"/>
    <n v="252.46"/>
    <n v="-13.11"/>
  </r>
  <r>
    <s v="E"/>
    <s v="R"/>
    <s v="ON"/>
    <d v="2019-02-01T00:00:00"/>
    <x v="0"/>
    <d v="2018-11-01T00:00:00"/>
    <n v="170.24"/>
    <n v="12.09"/>
  </r>
  <r>
    <s v="E"/>
    <s v="R"/>
    <s v="ON"/>
    <d v="2019-02-01T00:00:00"/>
    <x v="2"/>
    <d v="2018-11-01T00:00:00"/>
    <n v="164"/>
    <n v="21.64"/>
  </r>
  <r>
    <s v="E"/>
    <s v="R"/>
    <s v="ON"/>
    <d v="2019-02-01T00:00:00"/>
    <x v="3"/>
    <d v="2018-11-01T00:00:00"/>
    <n v="6.24"/>
    <n v="0.82"/>
  </r>
  <r>
    <s v="E"/>
    <s v="R"/>
    <s v="ON"/>
    <d v="2019-02-01T00:00:00"/>
    <x v="1"/>
    <d v="2018-11-01T00:00:00"/>
    <n v="170.24"/>
    <n v="-12.09"/>
  </r>
  <r>
    <s v="E"/>
    <s v="R"/>
    <s v="OFF"/>
    <d v="2019-02-01T00:00:00"/>
    <x v="6"/>
    <d v="2018-11-01T00:00:00"/>
    <n v="730"/>
    <n v="47.46"/>
  </r>
  <r>
    <s v="E"/>
    <s v="R"/>
    <s v="OFF"/>
    <d v="2019-02-01T00:00:00"/>
    <x v="7"/>
    <d v="2018-11-01T00:00:00"/>
    <n v="27.79"/>
    <n v="1.81"/>
  </r>
  <r>
    <s v="E"/>
    <s v="R"/>
    <s v="OFF"/>
    <d v="2019-02-01T00:00:00"/>
    <x v="1"/>
    <d v="2018-11-01T00:00:00"/>
    <n v="757.79"/>
    <n v="-26.53"/>
  </r>
  <r>
    <s v="E"/>
    <s v="R"/>
    <s v="OFF"/>
    <d v="2019-02-01T00:00:00"/>
    <x v="0"/>
    <d v="2018-11-01T00:00:00"/>
    <n v="757.79"/>
    <n v="26.53"/>
  </r>
  <r>
    <s v="E"/>
    <s v="R"/>
    <s v="MID"/>
    <d v="2019-02-01T00:00:00"/>
    <x v="0"/>
    <d v="2018-11-01T00:00:00"/>
    <n v="159.86000000000001"/>
    <n v="8.3000000000000007"/>
  </r>
  <r>
    <s v="E"/>
    <s v="R"/>
    <s v="MID"/>
    <d v="2019-02-01T00:00:00"/>
    <x v="4"/>
    <d v="2018-11-01T00:00:00"/>
    <n v="154"/>
    <n v="14.47"/>
  </r>
  <r>
    <s v="E"/>
    <s v="R"/>
    <s v="MID"/>
    <d v="2019-02-01T00:00:00"/>
    <x v="5"/>
    <d v="2018-11-01T00:00:00"/>
    <n v="5.86"/>
    <n v="0.54"/>
  </r>
  <r>
    <s v="E"/>
    <s v="R"/>
    <s v="MID"/>
    <d v="2019-02-01T00:00:00"/>
    <x v="1"/>
    <d v="2018-11-01T00:00:00"/>
    <n v="159.86000000000001"/>
    <n v="-8.3000000000000007"/>
  </r>
  <r>
    <s v="E"/>
    <s v="C"/>
    <s v="ON"/>
    <d v="2018-01-01T00:00:00"/>
    <x v="1"/>
    <d v="2018-01-01T00:00:00"/>
    <n v="3440.05"/>
    <n v="-182.34"/>
  </r>
  <r>
    <s v="E"/>
    <s v="C"/>
    <s v="ON"/>
    <d v="2018-01-01T00:00:00"/>
    <x v="2"/>
    <d v="2018-01-01T00:00:00"/>
    <n v="3291.61"/>
    <n v="434.48"/>
  </r>
  <r>
    <s v="E"/>
    <s v="C"/>
    <s v="ON"/>
    <d v="2018-01-01T00:00:00"/>
    <x v="3"/>
    <d v="2018-01-01T00:00:00"/>
    <n v="148.44"/>
    <n v="19.63"/>
  </r>
  <r>
    <s v="E"/>
    <s v="C"/>
    <s v="ON"/>
    <d v="2018-01-01T00:00:00"/>
    <x v="0"/>
    <d v="2018-01-01T00:00:00"/>
    <n v="3440.05"/>
    <n v="182.34"/>
  </r>
  <r>
    <s v="E"/>
    <s v="C"/>
    <s v="ON"/>
    <d v="2018-01-01T00:00:00"/>
    <x v="1"/>
    <d v="2018-01-01T00:00:00"/>
    <n v="48012.63"/>
    <n v="-2544.69"/>
  </r>
  <r>
    <s v="E"/>
    <s v="C"/>
    <s v="ON"/>
    <d v="2018-01-01T00:00:00"/>
    <x v="2"/>
    <d v="2018-01-01T00:00:00"/>
    <n v="45940.69"/>
    <n v="6064.2"/>
  </r>
  <r>
    <s v="E"/>
    <s v="C"/>
    <s v="ON"/>
    <d v="2018-01-01T00:00:00"/>
    <x v="3"/>
    <d v="2018-01-01T00:00:00"/>
    <n v="2071.94"/>
    <n v="273.51"/>
  </r>
  <r>
    <s v="E"/>
    <s v="C"/>
    <s v="ON"/>
    <d v="2018-01-01T00:00:00"/>
    <x v="0"/>
    <d v="2018-01-01T00:00:00"/>
    <n v="48012.63"/>
    <n v="2544.69"/>
  </r>
  <r>
    <s v="E"/>
    <s v="C"/>
    <s v="OFF"/>
    <d v="2018-01-01T00:00:00"/>
    <x v="1"/>
    <d v="2018-01-01T00:00:00"/>
    <n v="167469.78"/>
    <n v="-4354.17"/>
  </r>
  <r>
    <s v="E"/>
    <s v="C"/>
    <s v="OFF"/>
    <d v="2018-01-01T00:00:00"/>
    <x v="6"/>
    <d v="2018-01-01T00:00:00"/>
    <n v="160242.81"/>
    <n v="10415.82"/>
  </r>
  <r>
    <s v="E"/>
    <s v="C"/>
    <s v="OFF"/>
    <d v="2018-01-01T00:00:00"/>
    <x v="7"/>
    <d v="2018-01-01T00:00:00"/>
    <n v="7226.97"/>
    <n v="469.75"/>
  </r>
  <r>
    <s v="E"/>
    <s v="C"/>
    <s v="OFF"/>
    <d v="2018-01-01T00:00:00"/>
    <x v="0"/>
    <d v="2018-01-01T00:00:00"/>
    <n v="167469.78"/>
    <n v="4354.17"/>
  </r>
  <r>
    <s v="E"/>
    <s v="C"/>
    <s v="MID"/>
    <d v="2018-01-01T00:00:00"/>
    <x v="0"/>
    <d v="2018-01-01T00:00:00"/>
    <n v="49960.3"/>
    <n v="1898.48"/>
  </r>
  <r>
    <s v="E"/>
    <s v="C"/>
    <s v="MID"/>
    <d v="2018-01-01T00:00:00"/>
    <x v="1"/>
    <d v="2018-01-01T00:00:00"/>
    <n v="49960.3"/>
    <n v="-1898.48"/>
  </r>
  <r>
    <s v="E"/>
    <s v="C"/>
    <s v="MID"/>
    <d v="2018-01-01T00:00:00"/>
    <x v="4"/>
    <d v="2018-01-01T00:00:00"/>
    <n v="47804.33"/>
    <n v="4541.37"/>
  </r>
  <r>
    <s v="E"/>
    <s v="C"/>
    <s v="MID"/>
    <d v="2018-01-01T00:00:00"/>
    <x v="5"/>
    <d v="2018-01-01T00:00:00"/>
    <n v="2155.9699999999998"/>
    <n v="204.81"/>
  </r>
  <r>
    <s v="E"/>
    <s v="C"/>
    <s v="OFF"/>
    <d v="2018-01-01T00:00:00"/>
    <x v="0"/>
    <d v="2018-01-01T00:00:00"/>
    <n v="12067.19"/>
    <n v="313.73"/>
  </r>
  <r>
    <s v="E"/>
    <s v="C"/>
    <s v="OFF"/>
    <d v="2018-01-01T00:00:00"/>
    <x v="1"/>
    <d v="2018-01-01T00:00:00"/>
    <n v="12067.19"/>
    <n v="-313.73"/>
  </r>
  <r>
    <s v="E"/>
    <s v="C"/>
    <s v="OFF"/>
    <d v="2018-01-01T00:00:00"/>
    <x v="6"/>
    <d v="2018-01-01T00:00:00"/>
    <n v="11546.47"/>
    <n v="750.51"/>
  </r>
  <r>
    <s v="E"/>
    <s v="C"/>
    <s v="OFF"/>
    <d v="2018-01-01T00:00:00"/>
    <x v="7"/>
    <d v="2018-01-01T00:00:00"/>
    <n v="520.72"/>
    <n v="33.85"/>
  </r>
  <r>
    <s v="E"/>
    <s v="C"/>
    <s v="MID"/>
    <d v="2018-01-01T00:00:00"/>
    <x v="1"/>
    <d v="2018-01-01T00:00:00"/>
    <n v="3259.96"/>
    <n v="-123.88"/>
  </r>
  <r>
    <s v="E"/>
    <s v="C"/>
    <s v="MID"/>
    <d v="2018-01-01T00:00:00"/>
    <x v="4"/>
    <d v="2018-01-01T00:00:00"/>
    <n v="3119.29"/>
    <n v="296.3"/>
  </r>
  <r>
    <s v="E"/>
    <s v="C"/>
    <s v="MID"/>
    <d v="2018-01-01T00:00:00"/>
    <x v="5"/>
    <d v="2018-01-01T00:00:00"/>
    <n v="140.66999999999999"/>
    <n v="13.35"/>
  </r>
  <r>
    <s v="E"/>
    <s v="C"/>
    <s v="MID"/>
    <d v="2018-01-01T00:00:00"/>
    <x v="0"/>
    <d v="2018-01-01T00:00:00"/>
    <n v="3259.96"/>
    <n v="123.88"/>
  </r>
  <r>
    <s v="E"/>
    <s v="C"/>
    <s v="ON"/>
    <d v="2018-01-01T00:00:00"/>
    <x v="0"/>
    <d v="2018-01-01T00:00:00"/>
    <n v="1137.72"/>
    <n v="60.3"/>
  </r>
  <r>
    <s v="E"/>
    <s v="C"/>
    <s v="ON"/>
    <d v="2018-01-01T00:00:00"/>
    <x v="1"/>
    <d v="2018-01-01T00:00:00"/>
    <n v="1137.72"/>
    <n v="-60.3"/>
  </r>
  <r>
    <s v="E"/>
    <s v="C"/>
    <s v="ON"/>
    <d v="2018-01-01T00:00:00"/>
    <x v="2"/>
    <d v="2018-01-01T00:00:00"/>
    <n v="1088.6199999999999"/>
    <n v="143.71"/>
  </r>
  <r>
    <s v="E"/>
    <s v="C"/>
    <s v="ON"/>
    <d v="2018-01-01T00:00:00"/>
    <x v="3"/>
    <d v="2018-01-01T00:00:00"/>
    <n v="49.1"/>
    <n v="6.48"/>
  </r>
  <r>
    <s v="E"/>
    <s v="C"/>
    <s v="OFF"/>
    <d v="2018-01-01T00:00:00"/>
    <x v="1"/>
    <d v="2018-01-01T00:00:00"/>
    <n v="4227.3"/>
    <n v="-109.92"/>
  </r>
  <r>
    <s v="E"/>
    <s v="C"/>
    <s v="OFF"/>
    <d v="2018-01-01T00:00:00"/>
    <x v="6"/>
    <d v="2018-01-01T00:00:00"/>
    <n v="4044.88"/>
    <n v="262.91000000000003"/>
  </r>
  <r>
    <s v="E"/>
    <s v="C"/>
    <s v="OFF"/>
    <d v="2018-01-01T00:00:00"/>
    <x v="7"/>
    <d v="2018-01-01T00:00:00"/>
    <n v="182.42"/>
    <n v="11.86"/>
  </r>
  <r>
    <s v="E"/>
    <s v="C"/>
    <s v="OFF"/>
    <d v="2018-01-01T00:00:00"/>
    <x v="0"/>
    <d v="2018-01-01T00:00:00"/>
    <n v="4227.3"/>
    <n v="109.92"/>
  </r>
  <r>
    <s v="E"/>
    <s v="C"/>
    <s v="MID"/>
    <d v="2018-01-01T00:00:00"/>
    <x v="0"/>
    <d v="2018-01-01T00:00:00"/>
    <n v="1140.98"/>
    <n v="43.34"/>
  </r>
  <r>
    <s v="E"/>
    <s v="C"/>
    <s v="MID"/>
    <d v="2018-01-01T00:00:00"/>
    <x v="1"/>
    <d v="2018-01-01T00:00:00"/>
    <n v="1140.98"/>
    <n v="-43.34"/>
  </r>
  <r>
    <s v="E"/>
    <s v="C"/>
    <s v="MID"/>
    <d v="2018-01-01T00:00:00"/>
    <x v="4"/>
    <d v="2018-01-01T00:00:00"/>
    <n v="1091.73"/>
    <n v="103.71"/>
  </r>
  <r>
    <s v="E"/>
    <s v="C"/>
    <s v="MID"/>
    <d v="2018-01-01T00:00:00"/>
    <x v="5"/>
    <d v="2018-01-01T00:00:00"/>
    <n v="49.25"/>
    <n v="4.68"/>
  </r>
  <r>
    <s v="E"/>
    <s v="R"/>
    <s v="ON"/>
    <d v="2018-01-01T00:00:00"/>
    <x v="0"/>
    <d v="2018-01-01T00:00:00"/>
    <n v="43447.54"/>
    <n v="2302.75"/>
  </r>
  <r>
    <s v="E"/>
    <s v="R"/>
    <s v="ON"/>
    <d v="2018-01-01T00:00:00"/>
    <x v="1"/>
    <d v="2018-01-01T00:00:00"/>
    <n v="43447.54"/>
    <n v="-2302.75"/>
  </r>
  <r>
    <s v="E"/>
    <s v="R"/>
    <s v="ON"/>
    <d v="2018-01-01T00:00:00"/>
    <x v="2"/>
    <d v="2018-01-01T00:00:00"/>
    <n v="41572.74"/>
    <n v="5487.77"/>
  </r>
  <r>
    <s v="E"/>
    <s v="R"/>
    <s v="ON"/>
    <d v="2018-01-01T00:00:00"/>
    <x v="3"/>
    <d v="2018-01-01T00:00:00"/>
    <n v="1874.8"/>
    <n v="247.56"/>
  </r>
  <r>
    <s v="E"/>
    <s v="R"/>
    <s v="OFF"/>
    <d v="2018-01-01T00:00:00"/>
    <x v="6"/>
    <d v="2018-01-01T00:00:00"/>
    <n v="166857"/>
    <n v="10845.68"/>
  </r>
  <r>
    <s v="E"/>
    <s v="R"/>
    <s v="OFF"/>
    <d v="2018-01-01T00:00:00"/>
    <x v="7"/>
    <d v="2018-01-01T00:00:00"/>
    <n v="7525.26"/>
    <n v="489.16"/>
  </r>
  <r>
    <s v="E"/>
    <s v="C"/>
    <s v="MID"/>
    <d v="2019-01-01T00:00:00"/>
    <x v="0"/>
    <d v="2018-11-01T00:00:00"/>
    <n v="1505.17"/>
    <n v="78.27"/>
  </r>
  <r>
    <s v="E"/>
    <s v="C"/>
    <s v="ON"/>
    <d v="2019-01-01T00:00:00"/>
    <x v="1"/>
    <d v="2018-11-01T00:00:00"/>
    <n v="4622.66"/>
    <n v="-328.22"/>
  </r>
  <r>
    <s v="E"/>
    <s v="C"/>
    <s v="ON"/>
    <d v="2019-01-01T00:00:00"/>
    <x v="0"/>
    <d v="2018-11-01T00:00:00"/>
    <n v="4622.66"/>
    <n v="328.22"/>
  </r>
  <r>
    <s v="E"/>
    <s v="C"/>
    <s v="ON"/>
    <d v="2019-01-01T00:00:00"/>
    <x v="2"/>
    <d v="2018-11-01T00:00:00"/>
    <n v="4444"/>
    <n v="586.62"/>
  </r>
  <r>
    <s v="E"/>
    <s v="C"/>
    <s v="ON"/>
    <d v="2019-01-01T00:00:00"/>
    <x v="3"/>
    <d v="2018-11-01T00:00:00"/>
    <n v="178.66"/>
    <n v="23.59"/>
  </r>
  <r>
    <s v="E"/>
    <s v="C"/>
    <s v="OFF"/>
    <d v="2019-01-01T00:00:00"/>
    <x v="0"/>
    <d v="2018-11-01T00:00:00"/>
    <n v="16627.580000000002"/>
    <n v="582.03"/>
  </r>
  <r>
    <s v="E"/>
    <s v="C"/>
    <s v="OFF"/>
    <d v="2019-01-01T00:00:00"/>
    <x v="6"/>
    <d v="2018-11-01T00:00:00"/>
    <n v="15985"/>
    <n v="1039.0999999999999"/>
  </r>
  <r>
    <s v="E"/>
    <s v="C"/>
    <s v="OFF"/>
    <d v="2019-01-01T00:00:00"/>
    <x v="7"/>
    <d v="2018-11-01T00:00:00"/>
    <n v="642.58000000000004"/>
    <n v="41.76"/>
  </r>
  <r>
    <s v="E"/>
    <s v="C"/>
    <s v="OFF"/>
    <d v="2019-01-01T00:00:00"/>
    <x v="1"/>
    <d v="2018-11-01T00:00:00"/>
    <n v="16627.580000000002"/>
    <n v="-582.03"/>
  </r>
  <r>
    <s v="E"/>
    <s v="C"/>
    <s v="MID"/>
    <d v="2019-01-01T00:00:00"/>
    <x v="1"/>
    <d v="2018-11-01T00:00:00"/>
    <n v="4517.54"/>
    <n v="-234.91"/>
  </r>
  <r>
    <s v="E"/>
    <s v="C"/>
    <s v="MID"/>
    <d v="2019-01-01T00:00:00"/>
    <x v="0"/>
    <d v="2018-11-01T00:00:00"/>
    <n v="4517.54"/>
    <n v="234.91"/>
  </r>
  <r>
    <s v="E"/>
    <s v="C"/>
    <s v="MID"/>
    <d v="2019-01-01T00:00:00"/>
    <x v="4"/>
    <d v="2018-11-01T00:00:00"/>
    <n v="4342.92"/>
    <n v="408.21"/>
  </r>
  <r>
    <s v="E"/>
    <s v="C"/>
    <s v="MID"/>
    <d v="2019-01-01T00:00:00"/>
    <x v="5"/>
    <d v="2018-11-01T00:00:00"/>
    <n v="174.62"/>
    <n v="16.43"/>
  </r>
  <r>
    <s v="E"/>
    <s v="C"/>
    <s v="ON"/>
    <d v="2019-01-01T00:00:00"/>
    <x v="0"/>
    <d v="2018-11-01T00:00:00"/>
    <n v="1499.96"/>
    <n v="106.49"/>
  </r>
  <r>
    <s v="E"/>
    <s v="C"/>
    <s v="ON"/>
    <d v="2019-01-01T00:00:00"/>
    <x v="2"/>
    <d v="2018-11-01T00:00:00"/>
    <n v="1442"/>
    <n v="190.34"/>
  </r>
  <r>
    <s v="E"/>
    <s v="C"/>
    <s v="ON"/>
    <d v="2019-01-01T00:00:00"/>
    <x v="3"/>
    <d v="2018-11-01T00:00:00"/>
    <n v="57.96"/>
    <n v="7.65"/>
  </r>
  <r>
    <s v="E"/>
    <s v="C"/>
    <s v="ON"/>
    <d v="2018-02-01T00:00:00"/>
    <x v="1"/>
    <d v="2018-01-01T00:00:00"/>
    <n v="35009.71"/>
    <n v="-1855.57"/>
  </r>
  <r>
    <s v="E"/>
    <s v="C"/>
    <s v="ON"/>
    <d v="2018-02-01T00:00:00"/>
    <x v="2"/>
    <d v="2018-01-01T00:00:00"/>
    <n v="33498.910000000003"/>
    <n v="4421.83"/>
  </r>
  <r>
    <s v="E"/>
    <s v="C"/>
    <s v="ON"/>
    <d v="2018-02-01T00:00:00"/>
    <x v="3"/>
    <d v="2018-01-01T00:00:00"/>
    <n v="1510.8"/>
    <n v="199.44"/>
  </r>
  <r>
    <s v="E"/>
    <s v="C"/>
    <s v="ON"/>
    <d v="2018-02-01T00:00:00"/>
    <x v="0"/>
    <d v="2018-01-01T00:00:00"/>
    <n v="35009.71"/>
    <n v="1855.57"/>
  </r>
  <r>
    <s v="E"/>
    <s v="C"/>
    <s v="OFF"/>
    <d v="2018-02-01T00:00:00"/>
    <x v="7"/>
    <d v="2018-01-01T00:00:00"/>
    <n v="4065.1"/>
    <n v="264.22000000000003"/>
  </r>
  <r>
    <s v="E"/>
    <s v="C"/>
    <s v="OFF"/>
    <d v="2018-02-01T00:00:00"/>
    <x v="0"/>
    <d v="2018-01-01T00:00:00"/>
    <n v="94199.6"/>
    <n v="2449.1999999999998"/>
  </r>
  <r>
    <s v="E"/>
    <s v="C"/>
    <s v="OFF"/>
    <d v="2018-02-01T00:00:00"/>
    <x v="1"/>
    <d v="2018-01-01T00:00:00"/>
    <n v="94199.6"/>
    <n v="-2449.1999999999998"/>
  </r>
  <r>
    <s v="E"/>
    <s v="C"/>
    <s v="OFF"/>
    <d v="2018-02-01T00:00:00"/>
    <x v="6"/>
    <d v="2018-01-01T00:00:00"/>
    <n v="90134.5"/>
    <n v="5858.69"/>
  </r>
  <r>
    <s v="E"/>
    <s v="C"/>
    <s v="MID"/>
    <d v="2018-02-01T00:00:00"/>
    <x v="1"/>
    <d v="2018-01-01T00:00:00"/>
    <n v="38158.71"/>
    <n v="-1449.99"/>
  </r>
  <r>
    <s v="E"/>
    <s v="C"/>
    <s v="MID"/>
    <d v="2018-02-01T00:00:00"/>
    <x v="4"/>
    <d v="2018-01-01T00:00:00"/>
    <n v="36512.07"/>
    <n v="3468.64"/>
  </r>
  <r>
    <s v="E"/>
    <s v="C"/>
    <s v="MID"/>
    <d v="2018-02-01T00:00:00"/>
    <x v="5"/>
    <d v="2018-01-01T00:00:00"/>
    <n v="1646.64"/>
    <n v="156.4"/>
  </r>
  <r>
    <s v="E"/>
    <s v="C"/>
    <s v="MID"/>
    <d v="2018-02-01T00:00:00"/>
    <x v="0"/>
    <d v="2018-01-01T00:00:00"/>
    <n v="38158.71"/>
    <n v="1449.99"/>
  </r>
  <r>
    <s v="E"/>
    <s v="C"/>
    <s v="ON"/>
    <d v="2018-02-01T00:00:00"/>
    <x v="1"/>
    <d v="2018-01-01T00:00:00"/>
    <n v="24664.47"/>
    <n v="-1307.2"/>
  </r>
  <r>
    <s v="E"/>
    <s v="C"/>
    <s v="ON"/>
    <d v="2018-02-01T00:00:00"/>
    <x v="2"/>
    <d v="2018-01-01T00:00:00"/>
    <n v="23600.11"/>
    <n v="3115.23"/>
  </r>
  <r>
    <s v="E"/>
    <s v="C"/>
    <s v="ON"/>
    <d v="2018-02-01T00:00:00"/>
    <x v="3"/>
    <d v="2018-01-01T00:00:00"/>
    <n v="1064.3599999999999"/>
    <n v="140.47"/>
  </r>
  <r>
    <s v="E"/>
    <s v="C"/>
    <s v="ON"/>
    <d v="2018-02-01T00:00:00"/>
    <x v="0"/>
    <d v="2018-01-01T00:00:00"/>
    <n v="24664.47"/>
    <n v="1307.2"/>
  </r>
  <r>
    <s v="E"/>
    <s v="C"/>
    <s v="OFF"/>
    <d v="2018-02-01T00:00:00"/>
    <x v="1"/>
    <d v="2018-01-01T00:00:00"/>
    <n v="77692.56"/>
    <n v="-2020.03"/>
  </r>
  <r>
    <s v="E"/>
    <s v="C"/>
    <s v="OFF"/>
    <d v="2018-02-01T00:00:00"/>
    <x v="6"/>
    <d v="2018-01-01T00:00:00"/>
    <n v="74339.86"/>
    <n v="4832.1000000000004"/>
  </r>
  <r>
    <s v="E"/>
    <s v="C"/>
    <s v="OFF"/>
    <d v="2018-02-01T00:00:00"/>
    <x v="7"/>
    <d v="2018-01-01T00:00:00"/>
    <n v="3352.7"/>
    <n v="217.97"/>
  </r>
  <r>
    <s v="E"/>
    <s v="C"/>
    <s v="OFF"/>
    <d v="2018-02-01T00:00:00"/>
    <x v="0"/>
    <d v="2018-01-01T00:00:00"/>
    <n v="77692.56"/>
    <n v="2020.03"/>
  </r>
  <r>
    <s v="E"/>
    <s v="C"/>
    <s v="MID"/>
    <d v="2018-02-01T00:00:00"/>
    <x v="1"/>
    <d v="2018-01-01T00:00:00"/>
    <n v="28457.79"/>
    <n v="-1081.3800000000001"/>
  </r>
  <r>
    <s v="E"/>
    <s v="C"/>
    <s v="MID"/>
    <d v="2018-02-01T00:00:00"/>
    <x v="4"/>
    <d v="2018-01-01T00:00:00"/>
    <n v="27229.78"/>
    <n v="2586.8000000000002"/>
  </r>
  <r>
    <s v="E"/>
    <s v="C"/>
    <s v="MID"/>
    <d v="2018-02-01T00:00:00"/>
    <x v="5"/>
    <d v="2018-01-01T00:00:00"/>
    <n v="1228.01"/>
    <n v="116.64"/>
  </r>
  <r>
    <s v="E"/>
    <s v="C"/>
    <s v="MID"/>
    <d v="2018-02-01T00:00:00"/>
    <x v="0"/>
    <d v="2018-01-01T00:00:00"/>
    <n v="28457.79"/>
    <n v="1081.3800000000001"/>
  </r>
  <r>
    <s v="E"/>
    <s v="C"/>
    <s v="ON"/>
    <d v="2019-02-01T00:00:00"/>
    <x v="1"/>
    <d v="2018-11-01T00:00:00"/>
    <n v="4809.57"/>
    <n v="-341.5"/>
  </r>
  <r>
    <s v="E"/>
    <s v="C"/>
    <s v="ON"/>
    <d v="2019-02-01T00:00:00"/>
    <x v="2"/>
    <d v="2018-11-01T00:00:00"/>
    <n v="4648.95"/>
    <n v="613.66"/>
  </r>
  <r>
    <s v="E"/>
    <s v="C"/>
    <s v="ON"/>
    <d v="2019-02-01T00:00:00"/>
    <x v="3"/>
    <d v="2018-11-01T00:00:00"/>
    <n v="160.62"/>
    <n v="21.2"/>
  </r>
  <r>
    <s v="E"/>
    <s v="C"/>
    <s v="ON"/>
    <d v="2019-02-01T00:00:00"/>
    <x v="0"/>
    <d v="2018-11-01T00:00:00"/>
    <n v="4809.57"/>
    <n v="341.5"/>
  </r>
  <r>
    <s v="E"/>
    <s v="C"/>
    <s v="OFF"/>
    <d v="2019-02-01T00:00:00"/>
    <x v="1"/>
    <d v="2018-11-01T00:00:00"/>
    <n v="16024.87"/>
    <n v="-561.1"/>
  </r>
  <r>
    <s v="E"/>
    <s v="C"/>
    <s v="OFF"/>
    <d v="2019-02-01T00:00:00"/>
    <x v="6"/>
    <d v="2018-11-01T00:00:00"/>
    <n v="15489.77"/>
    <n v="1007.03"/>
  </r>
  <r>
    <s v="E"/>
    <s v="C"/>
    <s v="OFF"/>
    <d v="2019-02-01T00:00:00"/>
    <x v="7"/>
    <d v="2018-11-01T00:00:00"/>
    <n v="535.1"/>
    <n v="34.79"/>
  </r>
  <r>
    <s v="E"/>
    <s v="C"/>
    <s v="OFF"/>
    <d v="2019-02-01T00:00:00"/>
    <x v="0"/>
    <d v="2018-11-01T00:00:00"/>
    <n v="16024.87"/>
    <n v="561.1"/>
  </r>
  <r>
    <s v="E"/>
    <s v="C"/>
    <s v="MID"/>
    <d v="2019-02-01T00:00:00"/>
    <x v="1"/>
    <d v="2018-11-01T00:00:00"/>
    <n v="5292.33"/>
    <n v="-275.19"/>
  </r>
  <r>
    <s v="E"/>
    <s v="C"/>
    <s v="MID"/>
    <d v="2019-02-01T00:00:00"/>
    <x v="4"/>
    <d v="2018-11-01T00:00:00"/>
    <n v="5115.2700000000004"/>
    <n v="480.77"/>
  </r>
  <r>
    <s v="E"/>
    <s v="C"/>
    <s v="MID"/>
    <d v="2019-02-01T00:00:00"/>
    <x v="5"/>
    <d v="2018-11-01T00:00:00"/>
    <n v="177.06"/>
    <n v="16.72"/>
  </r>
  <r>
    <s v="E"/>
    <s v="C"/>
    <s v="MID"/>
    <d v="2019-02-01T00:00:00"/>
    <x v="0"/>
    <d v="2018-11-01T00:00:00"/>
    <n v="5292.33"/>
    <n v="275.19"/>
  </r>
  <r>
    <s v="E"/>
    <s v="C"/>
    <s v="ON"/>
    <d v="2019-02-01T00:00:00"/>
    <x v="1"/>
    <d v="2018-11-01T00:00:00"/>
    <n v="335.08"/>
    <n v="-23.8"/>
  </r>
  <r>
    <s v="E"/>
    <s v="C"/>
    <s v="ON"/>
    <d v="2019-02-01T00:00:00"/>
    <x v="2"/>
    <d v="2018-11-01T00:00:00"/>
    <n v="321.61"/>
    <n v="42.45"/>
  </r>
  <r>
    <s v="E"/>
    <s v="C"/>
    <s v="ON"/>
    <d v="2019-02-01T00:00:00"/>
    <x v="3"/>
    <d v="2018-11-01T00:00:00"/>
    <n v="13.47"/>
    <n v="1.78"/>
  </r>
  <r>
    <s v="E"/>
    <s v="C"/>
    <s v="ON"/>
    <d v="2019-02-01T00:00:00"/>
    <x v="0"/>
    <d v="2018-11-01T00:00:00"/>
    <n v="335.08"/>
    <n v="23.8"/>
  </r>
  <r>
    <s v="E"/>
    <s v="C"/>
    <s v="OFF"/>
    <d v="2019-02-01T00:00:00"/>
    <x v="1"/>
    <d v="2018-11-01T00:00:00"/>
    <n v="1150.05"/>
    <n v="-40.26"/>
  </r>
  <r>
    <s v="E"/>
    <s v="C"/>
    <s v="OFF"/>
    <d v="2019-02-01T00:00:00"/>
    <x v="6"/>
    <d v="2018-11-01T00:00:00"/>
    <n v="1104.25"/>
    <n v="71.78"/>
  </r>
  <r>
    <s v="E"/>
    <s v="C"/>
    <s v="OFF"/>
    <d v="2019-02-01T00:00:00"/>
    <x v="7"/>
    <d v="2018-11-01T00:00:00"/>
    <n v="45.8"/>
    <n v="2.98"/>
  </r>
  <r>
    <s v="E"/>
    <s v="C"/>
    <s v="OFF"/>
    <d v="2019-02-01T00:00:00"/>
    <x v="0"/>
    <d v="2018-11-01T00:00:00"/>
    <n v="1150.05"/>
    <n v="40.26"/>
  </r>
  <r>
    <s v="E"/>
    <s v="C"/>
    <s v="MID"/>
    <d v="2019-02-01T00:00:00"/>
    <x v="1"/>
    <d v="2018-11-01T00:00:00"/>
    <n v="296.98"/>
    <n v="-15.44"/>
  </r>
  <r>
    <s v="E"/>
    <s v="C"/>
    <s v="MID"/>
    <d v="2019-02-01T00:00:00"/>
    <x v="4"/>
    <d v="2018-11-01T00:00:00"/>
    <n v="285.08999999999997"/>
    <n v="26.8"/>
  </r>
  <r>
    <s v="E"/>
    <s v="C"/>
    <s v="MID"/>
    <d v="2019-02-01T00:00:00"/>
    <x v="5"/>
    <d v="2018-11-01T00:00:00"/>
    <n v="11.89"/>
    <n v="1.1100000000000001"/>
  </r>
  <r>
    <s v="E"/>
    <s v="C"/>
    <s v="MID"/>
    <d v="2019-02-01T00:00:00"/>
    <x v="0"/>
    <d v="2018-11-01T00:00:00"/>
    <n v="296.98"/>
    <n v="15.44"/>
  </r>
  <r>
    <s v="E"/>
    <s v="R"/>
    <s v="ON"/>
    <d v="2019-02-01T00:00:00"/>
    <x v="1"/>
    <d v="2018-11-01T00:00:00"/>
    <n v="20344.53"/>
    <n v="-1444.93"/>
  </r>
  <r>
    <s v="E"/>
    <s v="R"/>
    <s v="ON"/>
    <d v="2019-02-01T00:00:00"/>
    <x v="2"/>
    <d v="2018-11-01T00:00:00"/>
    <n v="19673.43"/>
    <n v="2596.91"/>
  </r>
  <r>
    <s v="E"/>
    <s v="R"/>
    <s v="ON"/>
    <d v="2019-02-01T00:00:00"/>
    <x v="3"/>
    <d v="2018-11-01T00:00:00"/>
    <n v="671.1"/>
    <n v="88.63"/>
  </r>
  <r>
    <s v="E"/>
    <s v="R"/>
    <s v="ON"/>
    <d v="2019-02-01T00:00:00"/>
    <x v="0"/>
    <d v="2018-11-01T00:00:00"/>
    <n v="20344.53"/>
    <n v="1444.93"/>
  </r>
  <r>
    <s v="E"/>
    <s v="R"/>
    <s v="OFF"/>
    <d v="2019-02-01T00:00:00"/>
    <x v="1"/>
    <d v="2018-11-01T00:00:00"/>
    <n v="79063.039999999994"/>
    <n v="-2770"/>
  </r>
  <r>
    <s v="E"/>
    <s v="R"/>
    <s v="OFF"/>
    <d v="2019-02-01T00:00:00"/>
    <x v="6"/>
    <d v="2018-11-01T00:00:00"/>
    <n v="76455.649999999994"/>
    <n v="4972.45"/>
  </r>
  <r>
    <s v="E"/>
    <s v="R"/>
    <s v="OFF"/>
    <d v="2019-02-01T00:00:00"/>
    <x v="7"/>
    <d v="2018-11-01T00:00:00"/>
    <n v="2607.39"/>
    <n v="169.56"/>
  </r>
  <r>
    <s v="E"/>
    <s v="R"/>
    <s v="OFF"/>
    <d v="2019-02-01T00:00:00"/>
    <x v="0"/>
    <d v="2018-11-01T00:00:00"/>
    <n v="79063.039999999994"/>
    <n v="2770"/>
  </r>
  <r>
    <s v="E"/>
    <s v="R"/>
    <s v="MID"/>
    <d v="2019-02-01T00:00:00"/>
    <x v="1"/>
    <d v="2018-11-01T00:00:00"/>
    <n v="18369.87"/>
    <n v="-955.13"/>
  </r>
  <r>
    <s v="E"/>
    <s v="R"/>
    <s v="MID"/>
    <d v="2019-02-01T00:00:00"/>
    <x v="4"/>
    <d v="2018-11-01T00:00:00"/>
    <n v="17763.919999999998"/>
    <n v="1669.76"/>
  </r>
  <r>
    <s v="E"/>
    <s v="R"/>
    <s v="MID"/>
    <d v="2019-02-01T00:00:00"/>
    <x v="5"/>
    <d v="2018-11-01T00:00:00"/>
    <n v="605.95000000000005"/>
    <n v="57.68"/>
  </r>
  <r>
    <s v="E"/>
    <s v="R"/>
    <s v="MID"/>
    <d v="2019-02-01T00:00:00"/>
    <x v="0"/>
    <d v="2018-11-01T00:00:00"/>
    <n v="18369.87"/>
    <n v="955.13"/>
  </r>
  <r>
    <s v="E"/>
    <s v="C"/>
    <s v="MID"/>
    <d v="2019-02-01T00:00:00"/>
    <x v="4"/>
    <d v="2018-11-01T00:00:00"/>
    <n v="569"/>
    <n v="53.49"/>
  </r>
  <r>
    <s v="E"/>
    <s v="C"/>
    <s v="MID"/>
    <d v="2019-02-01T00:00:00"/>
    <x v="5"/>
    <d v="2018-11-01T00:00:00"/>
    <n v="22.48"/>
    <n v="2.11"/>
  </r>
  <r>
    <s v="E"/>
    <s v="C"/>
    <s v="MID"/>
    <d v="2019-02-01T00:00:00"/>
    <x v="1"/>
    <d v="2018-11-01T00:00:00"/>
    <n v="591.48"/>
    <n v="-30.76"/>
  </r>
  <r>
    <s v="E"/>
    <s v="C"/>
    <s v="MID"/>
    <d v="2019-02-01T00:00:00"/>
    <x v="0"/>
    <d v="2018-11-01T00:00:00"/>
    <n v="591.48"/>
    <n v="30.76"/>
  </r>
  <r>
    <s v="E"/>
    <s v="C"/>
    <s v="ON"/>
    <d v="2019-02-01T00:00:00"/>
    <x v="0"/>
    <d v="2018-11-01T00:00:00"/>
    <n v="380.46"/>
    <n v="27.02"/>
  </r>
  <r>
    <s v="E"/>
    <s v="C"/>
    <s v="ON"/>
    <d v="2019-02-01T00:00:00"/>
    <x v="2"/>
    <d v="2018-11-01T00:00:00"/>
    <n v="366"/>
    <n v="48.31"/>
  </r>
  <r>
    <s v="E"/>
    <s v="C"/>
    <s v="ON"/>
    <d v="2019-02-01T00:00:00"/>
    <x v="3"/>
    <d v="2018-11-01T00:00:00"/>
    <n v="14.46"/>
    <n v="1.91"/>
  </r>
  <r>
    <s v="E"/>
    <s v="C"/>
    <s v="ON"/>
    <d v="2019-02-01T00:00:00"/>
    <x v="1"/>
    <d v="2018-11-01T00:00:00"/>
    <n v="380.46"/>
    <n v="-27.02"/>
  </r>
  <r>
    <s v="E"/>
    <s v="C"/>
    <s v="OFF"/>
    <d v="2019-02-01T00:00:00"/>
    <x v="1"/>
    <d v="2018-11-01T00:00:00"/>
    <n v="481.29"/>
    <n v="-16.850000000000001"/>
  </r>
  <r>
    <s v="E"/>
    <s v="C"/>
    <s v="OFF"/>
    <d v="2019-02-01T00:00:00"/>
    <x v="0"/>
    <d v="2018-11-01T00:00:00"/>
    <n v="481.29"/>
    <n v="16.850000000000001"/>
  </r>
  <r>
    <s v="E"/>
    <s v="C"/>
    <s v="OFF"/>
    <d v="2019-02-01T00:00:00"/>
    <x v="6"/>
    <d v="2018-11-01T00:00:00"/>
    <n v="463"/>
    <n v="30.1"/>
  </r>
  <r>
    <s v="E"/>
    <s v="C"/>
    <s v="OFF"/>
    <d v="2019-02-01T00:00:00"/>
    <x v="7"/>
    <d v="2018-11-01T00:00:00"/>
    <n v="18.29"/>
    <n v="1.19"/>
  </r>
  <r>
    <s v="E"/>
    <s v="R"/>
    <s v="MID"/>
    <d v="2018-01-01T00:00:00"/>
    <x v="4"/>
    <d v="2018-01-01T00:00:00"/>
    <n v="5709.78"/>
    <n v="542.41"/>
  </r>
  <r>
    <s v="E"/>
    <s v="R"/>
    <s v="MID"/>
    <d v="2018-01-01T00:00:00"/>
    <x v="5"/>
    <d v="2018-01-01T00:00:00"/>
    <n v="257.52999999999997"/>
    <n v="24.51"/>
  </r>
  <r>
    <s v="E"/>
    <s v="C"/>
    <s v="ON"/>
    <d v="2018-01-01T00:00:00"/>
    <x v="1"/>
    <d v="2018-01-01T00:00:00"/>
    <n v="564.19000000000005"/>
    <n v="-29.91"/>
  </r>
  <r>
    <s v="E"/>
    <s v="C"/>
    <s v="ON"/>
    <d v="2018-01-01T00:00:00"/>
    <x v="2"/>
    <d v="2018-01-01T00:00:00"/>
    <n v="539.84"/>
    <n v="71.260000000000005"/>
  </r>
  <r>
    <s v="E"/>
    <s v="C"/>
    <s v="ON"/>
    <d v="2018-01-01T00:00:00"/>
    <x v="3"/>
    <d v="2018-01-01T00:00:00"/>
    <n v="24.35"/>
    <n v="3.21"/>
  </r>
  <r>
    <s v="E"/>
    <s v="C"/>
    <s v="ON"/>
    <d v="2018-01-01T00:00:00"/>
    <x v="0"/>
    <d v="2018-01-01T00:00:00"/>
    <n v="564.19000000000005"/>
    <n v="29.91"/>
  </r>
  <r>
    <s v="E"/>
    <s v="C"/>
    <s v="OFF"/>
    <d v="2018-01-01T00:00:00"/>
    <x v="0"/>
    <d v="2018-01-01T00:00:00"/>
    <n v="1656.58"/>
    <n v="43.07"/>
  </r>
  <r>
    <s v="E"/>
    <s v="C"/>
    <s v="OFF"/>
    <d v="2018-01-01T00:00:00"/>
    <x v="1"/>
    <d v="2018-01-01T00:00:00"/>
    <n v="1656.58"/>
    <n v="-43.07"/>
  </r>
  <r>
    <s v="E"/>
    <s v="C"/>
    <s v="OFF"/>
    <d v="2018-01-01T00:00:00"/>
    <x v="6"/>
    <d v="2018-01-01T00:00:00"/>
    <n v="1585.09"/>
    <n v="103.03"/>
  </r>
  <r>
    <s v="E"/>
    <s v="C"/>
    <s v="OFF"/>
    <d v="2018-01-01T00:00:00"/>
    <x v="7"/>
    <d v="2018-01-01T00:00:00"/>
    <n v="71.489999999999995"/>
    <n v="4.6500000000000004"/>
  </r>
  <r>
    <s v="E"/>
    <s v="C"/>
    <s v="MID"/>
    <d v="2018-01-01T00:00:00"/>
    <x v="0"/>
    <d v="2018-01-01T00:00:00"/>
    <n v="658.59"/>
    <n v="25.05"/>
  </r>
  <r>
    <s v="E"/>
    <s v="C"/>
    <s v="MID"/>
    <d v="2018-01-01T00:00:00"/>
    <x v="4"/>
    <d v="2018-01-01T00:00:00"/>
    <n v="630.16999999999996"/>
    <n v="59.87"/>
  </r>
  <r>
    <s v="E"/>
    <s v="C"/>
    <s v="MID"/>
    <d v="2018-01-01T00:00:00"/>
    <x v="5"/>
    <d v="2018-01-01T00:00:00"/>
    <n v="28.42"/>
    <n v="2.71"/>
  </r>
  <r>
    <s v="E"/>
    <s v="C"/>
    <s v="MID"/>
    <d v="2018-01-01T00:00:00"/>
    <x v="1"/>
    <d v="2018-01-01T00:00:00"/>
    <n v="658.59"/>
    <n v="-25.05"/>
  </r>
  <r>
    <s v="E"/>
    <s v="C"/>
    <s v="ON"/>
    <d v="2018-01-01T00:00:00"/>
    <x v="1"/>
    <d v="2018-01-01T00:00:00"/>
    <n v="7446.66"/>
    <n v="-394.7"/>
  </r>
  <r>
    <s v="E"/>
    <s v="C"/>
    <s v="ON"/>
    <d v="2018-01-01T00:00:00"/>
    <x v="2"/>
    <d v="2018-01-01T00:00:00"/>
    <n v="7125.25"/>
    <n v="940.56"/>
  </r>
  <r>
    <s v="E"/>
    <s v="C"/>
    <s v="ON"/>
    <d v="2018-01-01T00:00:00"/>
    <x v="3"/>
    <d v="2018-01-01T00:00:00"/>
    <n v="321.41000000000003"/>
    <n v="42.4"/>
  </r>
  <r>
    <s v="E"/>
    <s v="C"/>
    <s v="ON"/>
    <d v="2018-01-01T00:00:00"/>
    <x v="0"/>
    <d v="2018-01-01T00:00:00"/>
    <n v="7446.66"/>
    <n v="394.7"/>
  </r>
  <r>
    <s v="E"/>
    <s v="C"/>
    <s v="OFF"/>
    <d v="2018-01-01T00:00:00"/>
    <x v="1"/>
    <d v="2018-01-01T00:00:00"/>
    <n v="28390.720000000001"/>
    <n v="-738.11"/>
  </r>
  <r>
    <s v="E"/>
    <s v="C"/>
    <s v="OFF"/>
    <d v="2018-01-01T00:00:00"/>
    <x v="6"/>
    <d v="2018-01-01T00:00:00"/>
    <n v="27165.54"/>
    <n v="1765.78"/>
  </r>
  <r>
    <s v="E"/>
    <s v="C"/>
    <s v="OFF"/>
    <d v="2018-01-01T00:00:00"/>
    <x v="7"/>
    <d v="2018-01-01T00:00:00"/>
    <n v="1225.18"/>
    <n v="79.62"/>
  </r>
  <r>
    <s v="E"/>
    <s v="C"/>
    <s v="OFF"/>
    <d v="2018-01-01T00:00:00"/>
    <x v="0"/>
    <d v="2018-01-01T00:00:00"/>
    <n v="28390.720000000001"/>
    <n v="738.11"/>
  </r>
  <r>
    <s v="E"/>
    <s v="C"/>
    <s v="MID"/>
    <d v="2018-01-01T00:00:00"/>
    <x v="0"/>
    <d v="2018-01-01T00:00:00"/>
    <n v="8151.23"/>
    <n v="309.77"/>
  </r>
  <r>
    <s v="E"/>
    <s v="C"/>
    <s v="MID"/>
    <d v="2018-01-01T00:00:00"/>
    <x v="1"/>
    <d v="2018-01-01T00:00:00"/>
    <n v="8151.23"/>
    <n v="-309.77"/>
  </r>
  <r>
    <s v="E"/>
    <s v="C"/>
    <s v="MID"/>
    <d v="2018-01-01T00:00:00"/>
    <x v="4"/>
    <d v="2018-01-01T00:00:00"/>
    <n v="7799.44"/>
    <n v="740.97"/>
  </r>
  <r>
    <s v="E"/>
    <s v="C"/>
    <s v="MID"/>
    <d v="2018-01-01T00:00:00"/>
    <x v="5"/>
    <d v="2018-01-01T00:00:00"/>
    <n v="351.79"/>
    <n v="33.39"/>
  </r>
  <r>
    <s v="E"/>
    <s v="R"/>
    <s v="ON"/>
    <d v="2018-01-01T00:00:00"/>
    <x v="0"/>
    <d v="2018-01-01T00:00:00"/>
    <n v="10317.25"/>
    <n v="546.82000000000005"/>
  </r>
  <r>
    <s v="E"/>
    <s v="R"/>
    <s v="ON"/>
    <d v="2018-01-01T00:00:00"/>
    <x v="1"/>
    <d v="2018-01-01T00:00:00"/>
    <n v="10317.25"/>
    <n v="-546.82000000000005"/>
  </r>
  <r>
    <s v="E"/>
    <s v="R"/>
    <s v="ON"/>
    <d v="2018-01-01T00:00:00"/>
    <x v="2"/>
    <d v="2018-01-01T00:00:00"/>
    <n v="9872.1200000000008"/>
    <n v="1303.1300000000001"/>
  </r>
  <r>
    <s v="E"/>
    <s v="R"/>
    <s v="ON"/>
    <d v="2018-01-01T00:00:00"/>
    <x v="3"/>
    <d v="2018-01-01T00:00:00"/>
    <n v="445.13"/>
    <n v="58.69"/>
  </r>
  <r>
    <s v="E"/>
    <s v="R"/>
    <s v="OFF"/>
    <d v="2018-01-01T00:00:00"/>
    <x v="6"/>
    <d v="2018-01-01T00:00:00"/>
    <n v="42935.78"/>
    <n v="2790.83"/>
  </r>
  <r>
    <s v="E"/>
    <s v="R"/>
    <s v="OFF"/>
    <d v="2018-01-01T00:00:00"/>
    <x v="7"/>
    <d v="2018-01-01T00:00:00"/>
    <n v="1936.45"/>
    <n v="125.9"/>
  </r>
  <r>
    <s v="E"/>
    <s v="R"/>
    <s v="OFF"/>
    <d v="2018-01-01T00:00:00"/>
    <x v="0"/>
    <d v="2018-01-01T00:00:00"/>
    <n v="44872.23"/>
    <n v="1166.69"/>
  </r>
  <r>
    <s v="E"/>
    <s v="R"/>
    <s v="OFF"/>
    <d v="2018-01-01T00:00:00"/>
    <x v="1"/>
    <d v="2018-01-01T00:00:00"/>
    <n v="44872.23"/>
    <n v="-1166.69"/>
  </r>
  <r>
    <s v="E"/>
    <s v="R"/>
    <s v="MID"/>
    <d v="2018-01-01T00:00:00"/>
    <x v="0"/>
    <d v="2018-01-01T00:00:00"/>
    <n v="9145.42"/>
    <n v="347.49"/>
  </r>
  <r>
    <s v="E"/>
    <s v="R"/>
    <s v="MID"/>
    <d v="2018-01-01T00:00:00"/>
    <x v="1"/>
    <d v="2018-01-01T00:00:00"/>
    <n v="9145.42"/>
    <n v="-347.49"/>
  </r>
  <r>
    <s v="E"/>
    <s v="R"/>
    <s v="MID"/>
    <d v="2018-01-01T00:00:00"/>
    <x v="4"/>
    <d v="2018-01-01T00:00:00"/>
    <n v="8750.81"/>
    <n v="831.29"/>
  </r>
  <r>
    <s v="E"/>
    <s v="R"/>
    <s v="MID"/>
    <d v="2018-01-01T00:00:00"/>
    <x v="5"/>
    <d v="2018-01-01T00:00:00"/>
    <n v="394.61"/>
    <n v="37.450000000000003"/>
  </r>
  <r>
    <s v="E"/>
    <s v="R"/>
    <s v="ON"/>
    <d v="2018-01-01T00:00:00"/>
    <x v="0"/>
    <d v="2018-01-01T00:00:00"/>
    <n v="22732.62"/>
    <n v="1204.97"/>
  </r>
  <r>
    <s v="E"/>
    <s v="R"/>
    <s v="ON"/>
    <d v="2018-01-01T00:00:00"/>
    <x v="1"/>
    <d v="2018-01-01T00:00:00"/>
    <n v="22732.62"/>
    <n v="-1204.97"/>
  </r>
  <r>
    <s v="E"/>
    <s v="R"/>
    <s v="ON"/>
    <d v="2018-01-01T00:00:00"/>
    <x v="2"/>
    <d v="2018-01-01T00:00:00"/>
    <n v="21751.62"/>
    <n v="2871.3"/>
  </r>
  <r>
    <s v="E"/>
    <s v="R"/>
    <s v="ON"/>
    <d v="2018-01-01T00:00:00"/>
    <x v="3"/>
    <d v="2018-01-01T00:00:00"/>
    <n v="981"/>
    <n v="129.51"/>
  </r>
  <r>
    <s v="E"/>
    <s v="R"/>
    <s v="OFF"/>
    <d v="2018-01-01T00:00:00"/>
    <x v="0"/>
    <d v="2018-01-01T00:00:00"/>
    <n v="101250.69"/>
    <n v="2632.57"/>
  </r>
  <r>
    <s v="E"/>
    <s v="R"/>
    <s v="OFF"/>
    <d v="2018-01-01T00:00:00"/>
    <x v="6"/>
    <d v="2018-01-01T00:00:00"/>
    <n v="96881.31"/>
    <n v="6297.3"/>
  </r>
  <r>
    <s v="E"/>
    <s v="C"/>
    <s v="ON"/>
    <d v="2018-01-01T00:00:00"/>
    <x v="1"/>
    <d v="2018-01-01T00:00:00"/>
    <n v="3035.59"/>
    <n v="-160.86000000000001"/>
  </r>
  <r>
    <s v="E"/>
    <s v="C"/>
    <s v="ON"/>
    <d v="2018-01-01T00:00:00"/>
    <x v="2"/>
    <d v="2018-01-01T00:00:00"/>
    <n v="2904.61"/>
    <n v="383.42"/>
  </r>
  <r>
    <s v="E"/>
    <s v="C"/>
    <s v="ON"/>
    <d v="2018-01-01T00:00:00"/>
    <x v="3"/>
    <d v="2018-01-01T00:00:00"/>
    <n v="130.97999999999999"/>
    <n v="17.28"/>
  </r>
  <r>
    <s v="E"/>
    <s v="C"/>
    <s v="ON"/>
    <d v="2018-01-01T00:00:00"/>
    <x v="0"/>
    <d v="2018-01-01T00:00:00"/>
    <n v="3035.59"/>
    <n v="160.86000000000001"/>
  </r>
  <r>
    <s v="E"/>
    <s v="C"/>
    <s v="OFF"/>
    <d v="2018-01-01T00:00:00"/>
    <x v="0"/>
    <d v="2018-01-01T00:00:00"/>
    <n v="10511.71"/>
    <n v="273.32"/>
  </r>
  <r>
    <s v="E"/>
    <s v="C"/>
    <s v="OFF"/>
    <d v="2018-01-01T00:00:00"/>
    <x v="1"/>
    <d v="2018-01-01T00:00:00"/>
    <n v="10511.71"/>
    <n v="-273.32"/>
  </r>
  <r>
    <s v="E"/>
    <s v="C"/>
    <s v="OFF"/>
    <d v="2018-01-01T00:00:00"/>
    <x v="6"/>
    <d v="2018-01-01T00:00:00"/>
    <n v="10058.09"/>
    <n v="653.76"/>
  </r>
  <r>
    <s v="E"/>
    <s v="C"/>
    <s v="OFF"/>
    <d v="2018-01-01T00:00:00"/>
    <x v="7"/>
    <d v="2018-01-01T00:00:00"/>
    <n v="453.62"/>
    <n v="29.5"/>
  </r>
  <r>
    <s v="E"/>
    <s v="C"/>
    <s v="MID"/>
    <d v="2018-01-01T00:00:00"/>
    <x v="0"/>
    <d v="2018-01-01T00:00:00"/>
    <n v="3310.76"/>
    <n v="125.8"/>
  </r>
  <r>
    <s v="E"/>
    <s v="C"/>
    <s v="MID"/>
    <d v="2018-01-01T00:00:00"/>
    <x v="4"/>
    <d v="2018-01-01T00:00:00"/>
    <n v="3167.9"/>
    <n v="300.95999999999998"/>
  </r>
  <r>
    <s v="E"/>
    <s v="C"/>
    <s v="MID"/>
    <d v="2018-01-01T00:00:00"/>
    <x v="5"/>
    <d v="2018-01-01T00:00:00"/>
    <n v="142.86000000000001"/>
    <n v="13.59"/>
  </r>
  <r>
    <s v="E"/>
    <s v="C"/>
    <s v="MID"/>
    <d v="2018-01-01T00:00:00"/>
    <x v="1"/>
    <d v="2018-01-01T00:00:00"/>
    <n v="3310.76"/>
    <n v="-125.8"/>
  </r>
  <r>
    <s v="E"/>
    <s v="R"/>
    <s v="OFF"/>
    <d v="2018-01-01T00:00:00"/>
    <x v="7"/>
    <d v="2018-01-01T00:00:00"/>
    <n v="4369.38"/>
    <n v="283.88"/>
  </r>
  <r>
    <s v="E"/>
    <s v="R"/>
    <s v="OFF"/>
    <d v="2018-01-01T00:00:00"/>
    <x v="1"/>
    <d v="2018-01-01T00:00:00"/>
    <n v="101250.69"/>
    <n v="-2632.57"/>
  </r>
  <r>
    <s v="E"/>
    <s v="R"/>
    <s v="MID"/>
    <d v="2018-01-01T00:00:00"/>
    <x v="0"/>
    <d v="2018-01-01T00:00:00"/>
    <n v="20900.650000000001"/>
    <n v="794.24"/>
  </r>
  <r>
    <s v="E"/>
    <s v="R"/>
    <s v="MID"/>
    <d v="2018-01-01T00:00:00"/>
    <x v="1"/>
    <d v="2018-01-01T00:00:00"/>
    <n v="20900.650000000001"/>
    <n v="-794.24"/>
  </r>
  <r>
    <s v="E"/>
    <s v="R"/>
    <s v="MID"/>
    <d v="2018-01-01T00:00:00"/>
    <x v="4"/>
    <d v="2018-01-01T00:00:00"/>
    <n v="19998.72"/>
    <n v="1900.02"/>
  </r>
  <r>
    <s v="E"/>
    <s v="R"/>
    <s v="MID"/>
    <d v="2018-01-01T00:00:00"/>
    <x v="5"/>
    <d v="2018-01-01T00:00:00"/>
    <n v="901.93"/>
    <n v="85.74"/>
  </r>
  <r>
    <s v="E"/>
    <s v="C"/>
    <s v="ON"/>
    <d v="2018-03-01T00:00:00"/>
    <x v="1"/>
    <d v="2018-01-01T00:00:00"/>
    <n v="5911.42"/>
    <n v="-313.33"/>
  </r>
  <r>
    <s v="E"/>
    <s v="C"/>
    <s v="ON"/>
    <d v="2018-03-01T00:00:00"/>
    <x v="2"/>
    <d v="2018-01-01T00:00:00"/>
    <n v="5656.3"/>
    <n v="746.65"/>
  </r>
  <r>
    <s v="E"/>
    <s v="C"/>
    <s v="ON"/>
    <d v="2018-03-01T00:00:00"/>
    <x v="3"/>
    <d v="2018-01-01T00:00:00"/>
    <n v="255.12"/>
    <n v="33.67"/>
  </r>
  <r>
    <s v="E"/>
    <s v="C"/>
    <s v="ON"/>
    <d v="2018-03-01T00:00:00"/>
    <x v="0"/>
    <d v="2018-01-01T00:00:00"/>
    <n v="5911.42"/>
    <n v="313.33"/>
  </r>
  <r>
    <s v="E"/>
    <s v="C"/>
    <s v="OFF"/>
    <d v="2018-03-01T00:00:00"/>
    <x v="1"/>
    <d v="2018-01-01T00:00:00"/>
    <n v="21128.48"/>
    <n v="-549.34"/>
  </r>
  <r>
    <s v="E"/>
    <s v="C"/>
    <s v="OFF"/>
    <d v="2018-03-01T00:00:00"/>
    <x v="6"/>
    <d v="2018-01-01T00:00:00"/>
    <n v="20216.7"/>
    <n v="1314.09"/>
  </r>
  <r>
    <s v="E"/>
    <s v="C"/>
    <s v="OFF"/>
    <d v="2018-03-01T00:00:00"/>
    <x v="7"/>
    <d v="2018-01-01T00:00:00"/>
    <n v="911.78"/>
    <n v="59.26"/>
  </r>
  <r>
    <s v="E"/>
    <s v="C"/>
    <s v="OFF"/>
    <d v="2018-03-01T00:00:00"/>
    <x v="0"/>
    <d v="2018-01-01T00:00:00"/>
    <n v="21128.48"/>
    <n v="549.34"/>
  </r>
  <r>
    <s v="E"/>
    <s v="C"/>
    <s v="MID"/>
    <d v="2018-03-01T00:00:00"/>
    <x v="1"/>
    <d v="2018-01-01T00:00:00"/>
    <n v="5744.49"/>
    <n v="-218.31"/>
  </r>
  <r>
    <s v="E"/>
    <s v="C"/>
    <s v="MID"/>
    <d v="2018-03-01T00:00:00"/>
    <x v="4"/>
    <d v="2018-01-01T00:00:00"/>
    <n v="5496.59"/>
    <n v="522.17999999999995"/>
  </r>
  <r>
    <s v="E"/>
    <s v="C"/>
    <s v="MID"/>
    <d v="2018-03-01T00:00:00"/>
    <x v="5"/>
    <d v="2018-01-01T00:00:00"/>
    <n v="247.9"/>
    <n v="23.57"/>
  </r>
  <r>
    <s v="E"/>
    <s v="C"/>
    <s v="MID"/>
    <d v="2018-03-01T00:00:00"/>
    <x v="0"/>
    <d v="2018-01-01T00:00:00"/>
    <n v="5744.49"/>
    <n v="218.31"/>
  </r>
  <r>
    <s v="E"/>
    <s v="C"/>
    <s v="ON"/>
    <d v="2018-03-01T00:00:00"/>
    <x v="0"/>
    <d v="2018-01-01T00:00:00"/>
    <n v="2344.9899999999998"/>
    <n v="124.29"/>
  </r>
  <r>
    <s v="E"/>
    <s v="C"/>
    <s v="OFF"/>
    <d v="2018-03-01T00:00:00"/>
    <x v="1"/>
    <d v="2018-01-01T00:00:00"/>
    <n v="5702.92"/>
    <n v="-148.26"/>
  </r>
  <r>
    <s v="E"/>
    <s v="C"/>
    <s v="OFF"/>
    <d v="2018-03-01T00:00:00"/>
    <x v="6"/>
    <d v="2018-01-01T00:00:00"/>
    <n v="5456.82"/>
    <n v="354.69"/>
  </r>
  <r>
    <s v="E"/>
    <s v="C"/>
    <s v="OFF"/>
    <d v="2018-03-01T00:00:00"/>
    <x v="7"/>
    <d v="2018-01-01T00:00:00"/>
    <n v="246.1"/>
    <n v="16"/>
  </r>
  <r>
    <s v="E"/>
    <s v="C"/>
    <s v="OFF"/>
    <d v="2018-03-01T00:00:00"/>
    <x v="0"/>
    <d v="2018-01-01T00:00:00"/>
    <n v="5702.92"/>
    <n v="148.26"/>
  </r>
  <r>
    <s v="E"/>
    <s v="C"/>
    <s v="MID"/>
    <d v="2018-03-01T00:00:00"/>
    <x v="1"/>
    <d v="2018-01-01T00:00:00"/>
    <n v="2740.66"/>
    <n v="-104.15"/>
  </r>
  <r>
    <s v="E"/>
    <s v="C"/>
    <s v="MID"/>
    <d v="2018-03-01T00:00:00"/>
    <x v="4"/>
    <d v="2018-01-01T00:00:00"/>
    <n v="2622.39"/>
    <n v="249.11"/>
  </r>
  <r>
    <s v="E"/>
    <s v="C"/>
    <s v="MID"/>
    <d v="2018-03-01T00:00:00"/>
    <x v="5"/>
    <d v="2018-01-01T00:00:00"/>
    <n v="118.27"/>
    <n v="11.24"/>
  </r>
  <r>
    <s v="E"/>
    <s v="C"/>
    <s v="MID"/>
    <d v="2018-03-01T00:00:00"/>
    <x v="0"/>
    <d v="2018-01-01T00:00:00"/>
    <n v="2740.66"/>
    <n v="104.15"/>
  </r>
  <r>
    <s v="E"/>
    <s v="C"/>
    <s v="ON"/>
    <d v="2018-03-01T00:00:00"/>
    <x v="1"/>
    <d v="2018-01-01T00:00:00"/>
    <n v="2344.9899999999998"/>
    <n v="-124.29"/>
  </r>
  <r>
    <s v="E"/>
    <s v="C"/>
    <s v="ON"/>
    <d v="2018-03-01T00:00:00"/>
    <x v="2"/>
    <d v="2018-01-01T00:00:00"/>
    <n v="2243.79"/>
    <n v="296.18"/>
  </r>
  <r>
    <s v="E"/>
    <s v="C"/>
    <s v="ON"/>
    <d v="2018-03-01T00:00:00"/>
    <x v="3"/>
    <d v="2018-01-01T00:00:00"/>
    <n v="101.2"/>
    <n v="13.35"/>
  </r>
  <r>
    <s v="E"/>
    <s v="C"/>
    <s v="ON"/>
    <d v="2018-02-01T00:00:00"/>
    <x v="1"/>
    <d v="2018-01-01T00:00:00"/>
    <n v="98.65"/>
    <n v="-5.23"/>
  </r>
  <r>
    <s v="E"/>
    <s v="C"/>
    <s v="ON"/>
    <d v="2018-02-01T00:00:00"/>
    <x v="2"/>
    <d v="2018-01-01T00:00:00"/>
    <n v="94.39"/>
    <n v="12.47"/>
  </r>
  <r>
    <s v="E"/>
    <s v="R"/>
    <s v="OFF"/>
    <d v="2018-01-01T00:00:00"/>
    <x v="0"/>
    <d v="2018-01-01T00:00:00"/>
    <n v="174382.26"/>
    <n v="4533.8900000000003"/>
  </r>
  <r>
    <s v="E"/>
    <s v="R"/>
    <s v="OFF"/>
    <d v="2018-01-01T00:00:00"/>
    <x v="1"/>
    <d v="2018-01-01T00:00:00"/>
    <n v="174382.26"/>
    <n v="-4533.8900000000003"/>
  </r>
  <r>
    <s v="E"/>
    <s v="R"/>
    <s v="MID"/>
    <d v="2018-01-01T00:00:00"/>
    <x v="0"/>
    <d v="2018-01-01T00:00:00"/>
    <n v="40131.83"/>
    <n v="1524.95"/>
  </r>
  <r>
    <s v="E"/>
    <s v="R"/>
    <s v="MID"/>
    <d v="2018-01-01T00:00:00"/>
    <x v="1"/>
    <d v="2018-01-01T00:00:00"/>
    <n v="40131.83"/>
    <n v="-1524.95"/>
  </r>
  <r>
    <s v="E"/>
    <s v="R"/>
    <s v="MID"/>
    <d v="2018-01-01T00:00:00"/>
    <x v="4"/>
    <d v="2018-01-01T00:00:00"/>
    <n v="38400.04"/>
    <n v="3648.11"/>
  </r>
  <r>
    <s v="E"/>
    <s v="R"/>
    <s v="MID"/>
    <d v="2018-01-01T00:00:00"/>
    <x v="5"/>
    <d v="2018-01-01T00:00:00"/>
    <n v="1731.79"/>
    <n v="164.56"/>
  </r>
  <r>
    <s v="E"/>
    <s v="R"/>
    <s v="ON"/>
    <d v="2018-01-01T00:00:00"/>
    <x v="0"/>
    <d v="2018-01-01T00:00:00"/>
    <n v="49998.15"/>
    <n v="2649.96"/>
  </r>
  <r>
    <s v="E"/>
    <s v="R"/>
    <s v="ON"/>
    <d v="2018-01-01T00:00:00"/>
    <x v="2"/>
    <d v="2018-01-01T00:00:00"/>
    <n v="47840.46"/>
    <n v="6314.9"/>
  </r>
  <r>
    <s v="E"/>
    <s v="R"/>
    <s v="ON"/>
    <d v="2018-01-01T00:00:00"/>
    <x v="3"/>
    <d v="2018-01-01T00:00:00"/>
    <n v="2157.69"/>
    <n v="284.82"/>
  </r>
  <r>
    <s v="E"/>
    <s v="R"/>
    <s v="ON"/>
    <d v="2018-01-01T00:00:00"/>
    <x v="1"/>
    <d v="2018-01-01T00:00:00"/>
    <n v="49998.15"/>
    <n v="-2649.96"/>
  </r>
  <r>
    <s v="E"/>
    <s v="R"/>
    <s v="OFF"/>
    <d v="2018-01-01T00:00:00"/>
    <x v="0"/>
    <d v="2018-01-01T00:00:00"/>
    <n v="203191.42"/>
    <n v="5282.65"/>
  </r>
  <r>
    <s v="E"/>
    <s v="R"/>
    <s v="OFF"/>
    <d v="2018-01-01T00:00:00"/>
    <x v="1"/>
    <d v="2018-01-01T00:00:00"/>
    <n v="203191.42"/>
    <n v="-5282.65"/>
  </r>
  <r>
    <s v="E"/>
    <s v="R"/>
    <s v="OFF"/>
    <d v="2018-01-01T00:00:00"/>
    <x v="6"/>
    <d v="2018-01-01T00:00:00"/>
    <n v="194422.96"/>
    <n v="12637.66"/>
  </r>
  <r>
    <s v="E"/>
    <s v="R"/>
    <s v="OFF"/>
    <d v="2018-01-01T00:00:00"/>
    <x v="7"/>
    <d v="2018-01-01T00:00:00"/>
    <n v="8768.4599999999991"/>
    <n v="570.14"/>
  </r>
  <r>
    <s v="E"/>
    <s v="R"/>
    <s v="MID"/>
    <d v="2018-01-01T00:00:00"/>
    <x v="0"/>
    <d v="2018-01-01T00:00:00"/>
    <n v="46542.27"/>
    <n v="1768.56"/>
  </r>
  <r>
    <s v="E"/>
    <s v="R"/>
    <s v="MID"/>
    <d v="2018-01-01T00:00:00"/>
    <x v="4"/>
    <d v="2018-01-01T00:00:00"/>
    <n v="44533.66"/>
    <n v="4230.78"/>
  </r>
  <r>
    <s v="E"/>
    <s v="R"/>
    <s v="MID"/>
    <d v="2018-01-01T00:00:00"/>
    <x v="5"/>
    <d v="2018-01-01T00:00:00"/>
    <n v="2008.61"/>
    <n v="191.02"/>
  </r>
  <r>
    <s v="E"/>
    <s v="R"/>
    <s v="MID"/>
    <d v="2018-01-01T00:00:00"/>
    <x v="1"/>
    <d v="2018-01-01T00:00:00"/>
    <n v="46542.27"/>
    <n v="-1768.56"/>
  </r>
  <r>
    <s v="E"/>
    <s v="C"/>
    <s v="ON"/>
    <d v="2018-01-01T00:00:00"/>
    <x v="1"/>
    <d v="2018-01-01T00:00:00"/>
    <n v="6219.87"/>
    <n v="-329.67"/>
  </r>
  <r>
    <s v="E"/>
    <s v="C"/>
    <s v="ON"/>
    <d v="2018-01-01T00:00:00"/>
    <x v="2"/>
    <d v="2018-01-01T00:00:00"/>
    <n v="5951.46"/>
    <n v="785.57"/>
  </r>
  <r>
    <s v="E"/>
    <s v="C"/>
    <s v="ON"/>
    <d v="2018-01-01T00:00:00"/>
    <x v="3"/>
    <d v="2018-01-01T00:00:00"/>
    <n v="268.41000000000003"/>
    <n v="35.46"/>
  </r>
  <r>
    <s v="E"/>
    <s v="C"/>
    <s v="ON"/>
    <d v="2018-01-01T00:00:00"/>
    <x v="0"/>
    <d v="2018-01-01T00:00:00"/>
    <n v="6219.87"/>
    <n v="329.67"/>
  </r>
  <r>
    <s v="E"/>
    <s v="C"/>
    <s v="OFF"/>
    <d v="2018-01-01T00:00:00"/>
    <x v="0"/>
    <d v="2018-01-01T00:00:00"/>
    <n v="18958.05"/>
    <n v="492.93"/>
  </r>
  <r>
    <s v="E"/>
    <s v="C"/>
    <s v="OFF"/>
    <d v="2018-01-01T00:00:00"/>
    <x v="1"/>
    <d v="2018-01-01T00:00:00"/>
    <n v="18958.05"/>
    <n v="-492.93"/>
  </r>
  <r>
    <s v="E"/>
    <s v="C"/>
    <s v="OFF"/>
    <d v="2018-01-01T00:00:00"/>
    <x v="6"/>
    <d v="2018-01-01T00:00:00"/>
    <n v="18139.93"/>
    <n v="1179.0999999999999"/>
  </r>
  <r>
    <s v="E"/>
    <s v="C"/>
    <s v="OFF"/>
    <d v="2018-01-01T00:00:00"/>
    <x v="7"/>
    <d v="2018-01-01T00:00:00"/>
    <n v="818.12"/>
    <n v="53.16"/>
  </r>
  <r>
    <s v="E"/>
    <s v="C"/>
    <s v="MID"/>
    <d v="2018-01-01T00:00:00"/>
    <x v="0"/>
    <d v="2018-01-01T00:00:00"/>
    <n v="7393.86"/>
    <n v="281.04000000000002"/>
  </r>
  <r>
    <s v="E"/>
    <s v="C"/>
    <s v="MID"/>
    <d v="2018-01-01T00:00:00"/>
    <x v="4"/>
    <d v="2018-01-01T00:00:00"/>
    <n v="7074.79"/>
    <n v="672.12"/>
  </r>
  <r>
    <s v="E"/>
    <s v="C"/>
    <s v="MID"/>
    <d v="2018-01-01T00:00:00"/>
    <x v="5"/>
    <d v="2018-01-01T00:00:00"/>
    <n v="319.07"/>
    <n v="30.32"/>
  </r>
  <r>
    <s v="E"/>
    <s v="C"/>
    <s v="MID"/>
    <d v="2018-01-01T00:00:00"/>
    <x v="1"/>
    <d v="2018-01-01T00:00:00"/>
    <n v="7393.86"/>
    <n v="-281.04000000000002"/>
  </r>
  <r>
    <s v="E"/>
    <s v="C"/>
    <s v="ON"/>
    <d v="2018-02-01T00:00:00"/>
    <x v="1"/>
    <d v="2018-01-01T00:00:00"/>
    <n v="109.97"/>
    <n v="-5.83"/>
  </r>
  <r>
    <s v="E"/>
    <s v="C"/>
    <s v="ON"/>
    <d v="2018-02-01T00:00:00"/>
    <x v="2"/>
    <d v="2018-01-01T00:00:00"/>
    <n v="105.22"/>
    <n v="13.89"/>
  </r>
  <r>
    <s v="E"/>
    <s v="C"/>
    <s v="ON"/>
    <d v="2018-02-01T00:00:00"/>
    <x v="3"/>
    <d v="2018-01-01T00:00:00"/>
    <n v="4.75"/>
    <n v="0.63"/>
  </r>
  <r>
    <s v="E"/>
    <s v="C"/>
    <s v="ON"/>
    <d v="2018-02-01T00:00:00"/>
    <x v="0"/>
    <d v="2018-01-01T00:00:00"/>
    <n v="109.97"/>
    <n v="5.83"/>
  </r>
  <r>
    <s v="E"/>
    <s v="C"/>
    <s v="OFF"/>
    <d v="2018-02-01T00:00:00"/>
    <x v="1"/>
    <d v="2018-01-01T00:00:00"/>
    <n v="1024.06"/>
    <n v="-26.63"/>
  </r>
  <r>
    <s v="E"/>
    <s v="C"/>
    <s v="OFF"/>
    <d v="2018-02-01T00:00:00"/>
    <x v="6"/>
    <d v="2018-01-01T00:00:00"/>
    <n v="979.87"/>
    <n v="63.69"/>
  </r>
  <r>
    <s v="E"/>
    <s v="C"/>
    <s v="OFF"/>
    <d v="2018-02-01T00:00:00"/>
    <x v="7"/>
    <d v="2018-01-01T00:00:00"/>
    <n v="44.19"/>
    <n v="2.87"/>
  </r>
  <r>
    <s v="E"/>
    <s v="C"/>
    <s v="OFF"/>
    <d v="2018-02-01T00:00:00"/>
    <x v="0"/>
    <d v="2018-01-01T00:00:00"/>
    <n v="1024.06"/>
    <n v="26.63"/>
  </r>
  <r>
    <s v="E"/>
    <s v="C"/>
    <s v="MID"/>
    <d v="2018-02-01T00:00:00"/>
    <x v="1"/>
    <d v="2018-01-01T00:00:00"/>
    <n v="2"/>
    <n v="-7.0000000000000007E-2"/>
  </r>
  <r>
    <s v="E"/>
    <s v="C"/>
    <s v="MID"/>
    <d v="2018-02-01T00:00:00"/>
    <x v="4"/>
    <d v="2018-01-01T00:00:00"/>
    <n v="1.91"/>
    <n v="0.18"/>
  </r>
  <r>
    <s v="E"/>
    <s v="C"/>
    <s v="MID"/>
    <d v="2018-02-01T00:00:00"/>
    <x v="5"/>
    <d v="2018-01-01T00:00:00"/>
    <n v="0.09"/>
    <n v="0.01"/>
  </r>
  <r>
    <s v="E"/>
    <s v="C"/>
    <s v="MID"/>
    <d v="2018-02-01T00:00:00"/>
    <x v="0"/>
    <d v="2018-01-01T00:00:00"/>
    <n v="2"/>
    <n v="7.0000000000000007E-2"/>
  </r>
  <r>
    <s v="E"/>
    <s v="C"/>
    <s v="ON"/>
    <d v="2018-02-01T00:00:00"/>
    <x v="1"/>
    <d v="2018-01-01T00:00:00"/>
    <n v="78570.37"/>
    <n v="-4164.12"/>
  </r>
  <r>
    <s v="E"/>
    <s v="C"/>
    <s v="ON"/>
    <d v="2018-02-01T00:00:00"/>
    <x v="2"/>
    <d v="2018-01-01T00:00:00"/>
    <n v="75179.75"/>
    <n v="9923.66"/>
  </r>
  <r>
    <s v="E"/>
    <s v="C"/>
    <s v="ON"/>
    <d v="2018-02-01T00:00:00"/>
    <x v="3"/>
    <d v="2018-01-01T00:00:00"/>
    <n v="3390.62"/>
    <n v="447.62"/>
  </r>
  <r>
    <s v="E"/>
    <s v="C"/>
    <s v="ON"/>
    <d v="2018-02-01T00:00:00"/>
    <x v="0"/>
    <d v="2018-01-01T00:00:00"/>
    <n v="78570.37"/>
    <n v="4164.12"/>
  </r>
  <r>
    <s v="E"/>
    <s v="C"/>
    <s v="OFF"/>
    <d v="2018-02-01T00:00:00"/>
    <x v="1"/>
    <d v="2018-01-01T00:00:00"/>
    <n v="212641.98"/>
    <n v="-5528.72"/>
  </r>
  <r>
    <s v="E"/>
    <s v="C"/>
    <s v="OFF"/>
    <d v="2018-02-01T00:00:00"/>
    <x v="6"/>
    <d v="2018-01-01T00:00:00"/>
    <n v="203465.66"/>
    <n v="13225.24"/>
  </r>
  <r>
    <s v="E"/>
    <s v="C"/>
    <s v="OFF"/>
    <d v="2018-02-01T00:00:00"/>
    <x v="7"/>
    <d v="2018-01-01T00:00:00"/>
    <n v="9176.32"/>
    <n v="596.41999999999996"/>
  </r>
  <r>
    <s v="E"/>
    <s v="C"/>
    <s v="OFF"/>
    <d v="2018-02-01T00:00:00"/>
    <x v="0"/>
    <d v="2018-01-01T00:00:00"/>
    <n v="212641.98"/>
    <n v="5528.72"/>
  </r>
  <r>
    <s v="E"/>
    <s v="C"/>
    <s v="MID"/>
    <d v="2018-02-01T00:00:00"/>
    <x v="1"/>
    <d v="2018-01-01T00:00:00"/>
    <n v="86492.17"/>
    <n v="-3286.81"/>
  </r>
  <r>
    <s v="E"/>
    <s v="C"/>
    <s v="MID"/>
    <d v="2018-02-01T00:00:00"/>
    <x v="4"/>
    <d v="2018-01-01T00:00:00"/>
    <n v="82759.710000000006"/>
    <n v="7862.14"/>
  </r>
  <r>
    <s v="E"/>
    <s v="C"/>
    <s v="MID"/>
    <d v="2018-02-01T00:00:00"/>
    <x v="5"/>
    <d v="2018-01-01T00:00:00"/>
    <n v="3732.46"/>
    <n v="354.64"/>
  </r>
  <r>
    <s v="E"/>
    <s v="C"/>
    <s v="MID"/>
    <d v="2018-02-01T00:00:00"/>
    <x v="0"/>
    <d v="2018-01-01T00:00:00"/>
    <n v="86492.17"/>
    <n v="3286.81"/>
  </r>
  <r>
    <s v="E"/>
    <s v="C"/>
    <s v="ON"/>
    <d v="2018-02-01T00:00:00"/>
    <x v="1"/>
    <d v="2018-01-01T00:00:00"/>
    <n v="1495.62"/>
    <n v="-79.27"/>
  </r>
  <r>
    <s v="E"/>
    <s v="C"/>
    <s v="ON"/>
    <d v="2018-02-01T00:00:00"/>
    <x v="2"/>
    <d v="2018-01-01T00:00:00"/>
    <n v="1431.07"/>
    <n v="188.9"/>
  </r>
  <r>
    <s v="E"/>
    <s v="C"/>
    <s v="ON"/>
    <d v="2018-02-01T00:00:00"/>
    <x v="3"/>
    <d v="2018-01-01T00:00:00"/>
    <n v="64.55"/>
    <n v="8.5299999999999994"/>
  </r>
  <r>
    <s v="E"/>
    <s v="C"/>
    <s v="ON"/>
    <d v="2018-02-01T00:00:00"/>
    <x v="0"/>
    <d v="2018-01-01T00:00:00"/>
    <n v="1495.62"/>
    <n v="79.27"/>
  </r>
  <r>
    <s v="E"/>
    <s v="C"/>
    <s v="OFF"/>
    <d v="2018-02-01T00:00:00"/>
    <x v="1"/>
    <d v="2018-01-01T00:00:00"/>
    <n v="5275.59"/>
    <n v="-137.18"/>
  </r>
  <r>
    <s v="E"/>
    <s v="C"/>
    <s v="OFF"/>
    <d v="2018-02-01T00:00:00"/>
    <x v="6"/>
    <d v="2018-01-01T00:00:00"/>
    <n v="5047.93"/>
    <n v="328.12"/>
  </r>
  <r>
    <s v="E"/>
    <s v="C"/>
    <s v="OFF"/>
    <d v="2018-02-01T00:00:00"/>
    <x v="7"/>
    <d v="2018-01-01T00:00:00"/>
    <n v="227.66"/>
    <n v="14.8"/>
  </r>
  <r>
    <s v="E"/>
    <s v="C"/>
    <s v="OFF"/>
    <d v="2018-02-01T00:00:00"/>
    <x v="0"/>
    <d v="2018-01-01T00:00:00"/>
    <n v="5275.59"/>
    <n v="137.18"/>
  </r>
  <r>
    <s v="E"/>
    <s v="C"/>
    <s v="MID"/>
    <d v="2018-02-01T00:00:00"/>
    <x v="1"/>
    <d v="2018-01-01T00:00:00"/>
    <n v="1609.44"/>
    <n v="-61.16"/>
  </r>
  <r>
    <s v="E"/>
    <s v="C"/>
    <s v="MID"/>
    <d v="2018-02-01T00:00:00"/>
    <x v="4"/>
    <d v="2018-01-01T00:00:00"/>
    <n v="1539.98"/>
    <n v="146.29"/>
  </r>
  <r>
    <s v="E"/>
    <s v="C"/>
    <s v="MID"/>
    <d v="2018-02-01T00:00:00"/>
    <x v="5"/>
    <d v="2018-01-01T00:00:00"/>
    <n v="69.459999999999994"/>
    <n v="6.6"/>
  </r>
  <r>
    <s v="E"/>
    <s v="C"/>
    <s v="MID"/>
    <d v="2018-02-01T00:00:00"/>
    <x v="0"/>
    <d v="2018-01-01T00:00:00"/>
    <n v="1609.44"/>
    <n v="61.16"/>
  </r>
  <r>
    <s v="E"/>
    <s v="C"/>
    <s v="ON"/>
    <d v="2018-02-01T00:00:00"/>
    <x v="1"/>
    <d v="2018-01-01T00:00:00"/>
    <n v="8008.03"/>
    <n v="-424.43"/>
  </r>
  <r>
    <s v="E"/>
    <s v="C"/>
    <s v="ON"/>
    <d v="2018-02-01T00:00:00"/>
    <x v="2"/>
    <d v="2018-01-01T00:00:00"/>
    <n v="7662.45"/>
    <n v="1011.45"/>
  </r>
  <r>
    <s v="E"/>
    <s v="C"/>
    <s v="ON"/>
    <d v="2018-02-01T00:00:00"/>
    <x v="3"/>
    <d v="2018-01-01T00:00:00"/>
    <n v="345.58"/>
    <n v="45.61"/>
  </r>
  <r>
    <s v="E"/>
    <s v="C"/>
    <s v="ON"/>
    <d v="2018-02-01T00:00:00"/>
    <x v="0"/>
    <d v="2018-01-01T00:00:00"/>
    <n v="8008.03"/>
    <n v="424.43"/>
  </r>
  <r>
    <s v="E"/>
    <s v="C"/>
    <s v="OFF"/>
    <d v="2018-02-01T00:00:00"/>
    <x v="1"/>
    <d v="2018-01-01T00:00:00"/>
    <n v="23714.63"/>
    <n v="-616.61"/>
  </r>
  <r>
    <s v="E"/>
    <s v="C"/>
    <s v="OFF"/>
    <d v="2018-02-01T00:00:00"/>
    <x v="6"/>
    <d v="2018-01-01T00:00:00"/>
    <n v="22691.26"/>
    <n v="1474.92"/>
  </r>
  <r>
    <s v="E"/>
    <s v="C"/>
    <s v="OFF"/>
    <d v="2018-02-01T00:00:00"/>
    <x v="7"/>
    <d v="2018-01-01T00:00:00"/>
    <n v="1023.37"/>
    <n v="66.52"/>
  </r>
  <r>
    <s v="E"/>
    <s v="C"/>
    <s v="OFF"/>
    <d v="2018-02-01T00:00:00"/>
    <x v="0"/>
    <d v="2018-01-01T00:00:00"/>
    <n v="23714.63"/>
    <n v="616.61"/>
  </r>
  <r>
    <s v="E"/>
    <s v="C"/>
    <s v="MID"/>
    <d v="2018-02-01T00:00:00"/>
    <x v="1"/>
    <d v="2018-01-01T00:00:00"/>
    <n v="7651.93"/>
    <n v="-290.79000000000002"/>
  </r>
  <r>
    <s v="E"/>
    <s v="C"/>
    <s v="MID"/>
    <d v="2018-02-01T00:00:00"/>
    <x v="4"/>
    <d v="2018-01-01T00:00:00"/>
    <n v="7321.72"/>
    <n v="695.55"/>
  </r>
  <r>
    <s v="E"/>
    <s v="C"/>
    <s v="MID"/>
    <d v="2018-02-01T00:00:00"/>
    <x v="5"/>
    <d v="2018-01-01T00:00:00"/>
    <n v="330.21"/>
    <n v="31.38"/>
  </r>
  <r>
    <s v="E"/>
    <s v="C"/>
    <s v="MID"/>
    <d v="2018-02-01T00:00:00"/>
    <x v="0"/>
    <d v="2018-01-01T00:00:00"/>
    <n v="7651.93"/>
    <n v="290.79000000000002"/>
  </r>
  <r>
    <s v="E"/>
    <s v="C"/>
    <s v="ON"/>
    <d v="2018-02-01T00:00:00"/>
    <x v="1"/>
    <d v="2018-01-01T00:00:00"/>
    <n v="3015.24"/>
    <n v="-159.81"/>
  </r>
  <r>
    <s v="E"/>
    <s v="C"/>
    <s v="ON"/>
    <d v="2018-02-01T00:00:00"/>
    <x v="2"/>
    <d v="2018-01-01T00:00:00"/>
    <n v="2885.12"/>
    <n v="380.83"/>
  </r>
  <r>
    <s v="E"/>
    <s v="C"/>
    <s v="ON"/>
    <d v="2018-02-01T00:00:00"/>
    <x v="3"/>
    <d v="2018-01-01T00:00:00"/>
    <n v="130.12"/>
    <n v="17.18"/>
  </r>
  <r>
    <s v="E"/>
    <s v="C"/>
    <s v="ON"/>
    <d v="2018-02-01T00:00:00"/>
    <x v="0"/>
    <d v="2018-01-01T00:00:00"/>
    <n v="3015.24"/>
    <n v="159.81"/>
  </r>
  <r>
    <s v="E"/>
    <s v="C"/>
    <s v="OFF"/>
    <d v="2018-02-01T00:00:00"/>
    <x v="1"/>
    <d v="2018-01-01T00:00:00"/>
    <n v="6536.87"/>
    <n v="-169.96"/>
  </r>
  <r>
    <s v="E"/>
    <s v="C"/>
    <s v="OFF"/>
    <d v="2018-02-01T00:00:00"/>
    <x v="6"/>
    <d v="2018-01-01T00:00:00"/>
    <n v="6254.77"/>
    <n v="406.56"/>
  </r>
  <r>
    <s v="E"/>
    <s v="C"/>
    <s v="OFF"/>
    <d v="2018-02-01T00:00:00"/>
    <x v="7"/>
    <d v="2018-01-01T00:00:00"/>
    <n v="282.10000000000002"/>
    <n v="18.34"/>
  </r>
  <r>
    <s v="E"/>
    <s v="C"/>
    <s v="OFF"/>
    <d v="2018-02-01T00:00:00"/>
    <x v="0"/>
    <d v="2018-01-01T00:00:00"/>
    <n v="6536.87"/>
    <n v="169.96"/>
  </r>
  <r>
    <s v="E"/>
    <s v="C"/>
    <s v="MID"/>
    <d v="2018-02-01T00:00:00"/>
    <x v="1"/>
    <d v="2018-01-01T00:00:00"/>
    <n v="3528.43"/>
    <n v="-134.07"/>
  </r>
  <r>
    <s v="E"/>
    <s v="C"/>
    <s v="MID"/>
    <d v="2018-02-01T00:00:00"/>
    <x v="4"/>
    <d v="2018-01-01T00:00:00"/>
    <n v="3376.16"/>
    <n v="320.73"/>
  </r>
  <r>
    <s v="E"/>
    <s v="C"/>
    <s v="ON"/>
    <d v="2018-02-01T00:00:00"/>
    <x v="3"/>
    <d v="2018-01-01T00:00:00"/>
    <n v="4.26"/>
    <n v="0.56000000000000005"/>
  </r>
  <r>
    <s v="E"/>
    <s v="C"/>
    <s v="ON"/>
    <d v="2018-02-01T00:00:00"/>
    <x v="0"/>
    <d v="2018-01-01T00:00:00"/>
    <n v="98.65"/>
    <n v="5.23"/>
  </r>
  <r>
    <s v="E"/>
    <s v="C"/>
    <s v="OFF"/>
    <d v="2018-02-01T00:00:00"/>
    <x v="0"/>
    <d v="2018-01-01T00:00:00"/>
    <n v="389.56"/>
    <n v="10.119999999999999"/>
  </r>
  <r>
    <s v="E"/>
    <s v="C"/>
    <s v="OFF"/>
    <d v="2018-02-01T00:00:00"/>
    <x v="1"/>
    <d v="2018-01-01T00:00:00"/>
    <n v="389.56"/>
    <n v="-10.119999999999999"/>
  </r>
  <r>
    <s v="E"/>
    <s v="C"/>
    <s v="OFF"/>
    <d v="2018-02-01T00:00:00"/>
    <x v="6"/>
    <d v="2018-01-01T00:00:00"/>
    <n v="372.75"/>
    <n v="24.23"/>
  </r>
  <r>
    <s v="E"/>
    <s v="C"/>
    <s v="OFF"/>
    <d v="2018-02-01T00:00:00"/>
    <x v="7"/>
    <d v="2018-01-01T00:00:00"/>
    <n v="16.809999999999999"/>
    <n v="1.0900000000000001"/>
  </r>
  <r>
    <s v="E"/>
    <s v="C"/>
    <s v="MID"/>
    <d v="2018-02-01T00:00:00"/>
    <x v="0"/>
    <d v="2018-01-01T00:00:00"/>
    <n v="105.41"/>
    <n v="4.01"/>
  </r>
  <r>
    <s v="E"/>
    <s v="C"/>
    <s v="MID"/>
    <d v="2018-02-01T00:00:00"/>
    <x v="4"/>
    <d v="2018-01-01T00:00:00"/>
    <n v="100.86"/>
    <n v="9.58"/>
  </r>
  <r>
    <s v="E"/>
    <s v="C"/>
    <s v="MID"/>
    <d v="2018-02-01T00:00:00"/>
    <x v="5"/>
    <d v="2018-01-01T00:00:00"/>
    <n v="4.55"/>
    <n v="0.43"/>
  </r>
  <r>
    <s v="E"/>
    <s v="C"/>
    <s v="MID"/>
    <d v="2018-02-01T00:00:00"/>
    <x v="1"/>
    <d v="2018-01-01T00:00:00"/>
    <n v="105.41"/>
    <n v="-4.01"/>
  </r>
  <r>
    <s v="E"/>
    <s v="R"/>
    <s v="ON"/>
    <d v="2018-02-01T00:00:00"/>
    <x v="0"/>
    <d v="2018-01-01T00:00:00"/>
    <n v="46959.1"/>
    <n v="2488.7800000000002"/>
  </r>
  <r>
    <s v="E"/>
    <s v="R"/>
    <s v="ON"/>
    <d v="2018-02-01T00:00:00"/>
    <x v="1"/>
    <d v="2018-01-01T00:00:00"/>
    <n v="46959.1"/>
    <n v="-2488.7800000000002"/>
  </r>
  <r>
    <s v="E"/>
    <s v="R"/>
    <s v="ON"/>
    <d v="2018-02-01T00:00:00"/>
    <x v="2"/>
    <d v="2018-01-01T00:00:00"/>
    <n v="44932.5"/>
    <n v="5931.18"/>
  </r>
  <r>
    <s v="E"/>
    <s v="R"/>
    <s v="ON"/>
    <d v="2018-02-01T00:00:00"/>
    <x v="3"/>
    <d v="2018-01-01T00:00:00"/>
    <n v="2026.6"/>
    <n v="267.60000000000002"/>
  </r>
  <r>
    <s v="E"/>
    <s v="R"/>
    <s v="OFF"/>
    <d v="2018-02-01T00:00:00"/>
    <x v="6"/>
    <d v="2018-01-01T00:00:00"/>
    <n v="194569.03"/>
    <n v="12647.06"/>
  </r>
  <r>
    <s v="E"/>
    <s v="R"/>
    <s v="OFF"/>
    <d v="2018-02-01T00:00:00"/>
    <x v="7"/>
    <d v="2018-01-01T00:00:00"/>
    <n v="8775.14"/>
    <n v="570.35"/>
  </r>
  <r>
    <s v="E"/>
    <s v="R"/>
    <s v="OFF"/>
    <d v="2018-02-01T00:00:00"/>
    <x v="0"/>
    <d v="2018-01-01T00:00:00"/>
    <n v="203344.17"/>
    <n v="5287.22"/>
  </r>
  <r>
    <s v="E"/>
    <s v="R"/>
    <s v="OFF"/>
    <d v="2018-02-01T00:00:00"/>
    <x v="1"/>
    <d v="2018-01-01T00:00:00"/>
    <n v="203344.17"/>
    <n v="-5287.22"/>
  </r>
  <r>
    <s v="E"/>
    <s v="R"/>
    <s v="MID"/>
    <d v="2018-02-01T00:00:00"/>
    <x v="0"/>
    <d v="2018-01-01T00:00:00"/>
    <n v="43909.16"/>
    <n v="1668.49"/>
  </r>
  <r>
    <s v="E"/>
    <s v="R"/>
    <s v="MID"/>
    <d v="2018-02-01T00:00:00"/>
    <x v="1"/>
    <d v="2018-01-01T00:00:00"/>
    <n v="43909.16"/>
    <n v="-1668.49"/>
  </r>
  <r>
    <s v="E"/>
    <s v="R"/>
    <s v="MID"/>
    <d v="2018-02-01T00:00:00"/>
    <x v="4"/>
    <d v="2018-01-01T00:00:00"/>
    <n v="42014.34"/>
    <n v="3991.41"/>
  </r>
  <r>
    <s v="E"/>
    <s v="R"/>
    <s v="MID"/>
    <d v="2018-02-01T00:00:00"/>
    <x v="5"/>
    <d v="2018-01-01T00:00:00"/>
    <n v="1894.82"/>
    <n v="180.01"/>
  </r>
  <r>
    <s v="E"/>
    <s v="R"/>
    <s v="ON"/>
    <d v="2018-02-01T00:00:00"/>
    <x v="2"/>
    <d v="2018-01-01T00:00:00"/>
    <n v="72004.73"/>
    <n v="9504.7800000000007"/>
  </r>
  <r>
    <s v="E"/>
    <s v="R"/>
    <s v="ON"/>
    <d v="2018-02-01T00:00:00"/>
    <x v="3"/>
    <d v="2018-01-01T00:00:00"/>
    <n v="3247.42"/>
    <n v="428.76"/>
  </r>
  <r>
    <s v="E"/>
    <s v="R"/>
    <s v="ON"/>
    <d v="2018-02-01T00:00:00"/>
    <x v="0"/>
    <d v="2018-01-01T00:00:00"/>
    <n v="75252.149999999994"/>
    <n v="3988.1"/>
  </r>
  <r>
    <s v="E"/>
    <s v="R"/>
    <s v="ON"/>
    <d v="2018-02-01T00:00:00"/>
    <x v="1"/>
    <d v="2018-01-01T00:00:00"/>
    <n v="75252.149999999994"/>
    <n v="-3988.1"/>
  </r>
  <r>
    <s v="E"/>
    <s v="R"/>
    <s v="OFF"/>
    <d v="2018-02-01T00:00:00"/>
    <x v="0"/>
    <d v="2018-01-01T00:00:00"/>
    <n v="325196.46999999997"/>
    <n v="8454.75"/>
  </r>
  <r>
    <s v="E"/>
    <s v="R"/>
    <s v="OFF"/>
    <d v="2018-02-01T00:00:00"/>
    <x v="1"/>
    <d v="2018-01-01T00:00:00"/>
    <n v="325196.46999999997"/>
    <n v="-8454.75"/>
  </r>
  <r>
    <s v="E"/>
    <s v="R"/>
    <s v="OFF"/>
    <d v="2018-02-01T00:00:00"/>
    <x v="6"/>
    <d v="2018-01-01T00:00:00"/>
    <n v="311162.96000000002"/>
    <n v="20225.650000000001"/>
  </r>
  <r>
    <s v="E"/>
    <s v="R"/>
    <s v="OFF"/>
    <d v="2018-02-01T00:00:00"/>
    <x v="7"/>
    <d v="2018-01-01T00:00:00"/>
    <n v="14033.51"/>
    <n v="912.18"/>
  </r>
  <r>
    <s v="E"/>
    <s v="R"/>
    <s v="MID"/>
    <d v="2018-02-01T00:00:00"/>
    <x v="0"/>
    <d v="2018-01-01T00:00:00"/>
    <n v="68696.61"/>
    <n v="2610.17"/>
  </r>
  <r>
    <s v="E"/>
    <s v="R"/>
    <s v="MID"/>
    <d v="2018-02-01T00:00:00"/>
    <x v="4"/>
    <d v="2018-01-01T00:00:00"/>
    <n v="65732.09"/>
    <n v="6244.6"/>
  </r>
  <r>
    <s v="E"/>
    <s v="R"/>
    <s v="MID"/>
    <d v="2018-02-01T00:00:00"/>
    <x v="5"/>
    <d v="2018-01-01T00:00:00"/>
    <n v="2964.52"/>
    <n v="281.64"/>
  </r>
  <r>
    <s v="E"/>
    <s v="R"/>
    <s v="MID"/>
    <d v="2018-02-01T00:00:00"/>
    <x v="1"/>
    <d v="2018-01-01T00:00:00"/>
    <n v="68696.61"/>
    <n v="-2610.17"/>
  </r>
  <r>
    <s v="E"/>
    <s v="R"/>
    <s v="ON"/>
    <d v="2018-01-01T00:00:00"/>
    <x v="0"/>
    <d v="2018-01-01T00:00:00"/>
    <n v="120.05"/>
    <n v="6.36"/>
  </r>
  <r>
    <s v="E"/>
    <s v="R"/>
    <s v="ON"/>
    <d v="2018-01-01T00:00:00"/>
    <x v="1"/>
    <d v="2018-01-01T00:00:00"/>
    <n v="120.05"/>
    <n v="-6.36"/>
  </r>
  <r>
    <s v="E"/>
    <s v="R"/>
    <s v="ON"/>
    <d v="2018-01-01T00:00:00"/>
    <x v="2"/>
    <d v="2018-01-01T00:00:00"/>
    <n v="114.87"/>
    <n v="15.16"/>
  </r>
  <r>
    <s v="E"/>
    <s v="R"/>
    <s v="ON"/>
    <d v="2018-01-01T00:00:00"/>
    <x v="3"/>
    <d v="2018-01-01T00:00:00"/>
    <n v="5.18"/>
    <n v="0.68"/>
  </r>
  <r>
    <s v="E"/>
    <s v="R"/>
    <s v="OFF"/>
    <d v="2018-01-01T00:00:00"/>
    <x v="6"/>
    <d v="2018-01-01T00:00:00"/>
    <n v="299"/>
    <n v="19.440000000000001"/>
  </r>
  <r>
    <s v="E"/>
    <s v="R"/>
    <s v="OFF"/>
    <d v="2018-01-01T00:00:00"/>
    <x v="7"/>
    <d v="2018-01-01T00:00:00"/>
    <n v="13.48"/>
    <n v="0.88"/>
  </r>
  <r>
    <s v="E"/>
    <s v="R"/>
    <s v="OFF"/>
    <d v="2018-01-01T00:00:00"/>
    <x v="0"/>
    <d v="2018-01-01T00:00:00"/>
    <n v="312.48"/>
    <n v="8.1199999999999992"/>
  </r>
  <r>
    <s v="E"/>
    <s v="R"/>
    <s v="OFF"/>
    <d v="2018-01-01T00:00:00"/>
    <x v="1"/>
    <d v="2018-01-01T00:00:00"/>
    <n v="312.48"/>
    <n v="-8.1199999999999992"/>
  </r>
  <r>
    <s v="E"/>
    <s v="R"/>
    <s v="MID"/>
    <d v="2018-01-01T00:00:00"/>
    <x v="0"/>
    <d v="2018-01-01T00:00:00"/>
    <n v="109.87"/>
    <n v="4.17"/>
  </r>
  <r>
    <s v="E"/>
    <s v="R"/>
    <s v="MID"/>
    <d v="2018-01-01T00:00:00"/>
    <x v="1"/>
    <d v="2018-01-01T00:00:00"/>
    <n v="109.87"/>
    <n v="-4.17"/>
  </r>
  <r>
    <s v="E"/>
    <s v="R"/>
    <s v="MID"/>
    <d v="2018-01-01T00:00:00"/>
    <x v="4"/>
    <d v="2018-01-01T00:00:00"/>
    <n v="105.13"/>
    <n v="9.99"/>
  </r>
  <r>
    <s v="E"/>
    <s v="R"/>
    <s v="MID"/>
    <d v="2018-01-01T00:00:00"/>
    <x v="5"/>
    <d v="2018-01-01T00:00:00"/>
    <n v="4.74"/>
    <n v="0.45"/>
  </r>
  <r>
    <s v="E"/>
    <s v="C"/>
    <s v="ON"/>
    <d v="2018-03-01T00:00:00"/>
    <x v="1"/>
    <d v="2018-01-01T00:00:00"/>
    <n v="45.52"/>
    <n v="-2.41"/>
  </r>
  <r>
    <s v="E"/>
    <s v="C"/>
    <s v="ON"/>
    <d v="2018-03-01T00:00:00"/>
    <x v="2"/>
    <d v="2018-01-01T00:00:00"/>
    <n v="43.56"/>
    <n v="5.75"/>
  </r>
  <r>
    <s v="E"/>
    <s v="C"/>
    <s v="ON"/>
    <d v="2018-03-01T00:00:00"/>
    <x v="3"/>
    <d v="2018-01-01T00:00:00"/>
    <n v="1.96"/>
    <n v="0.26"/>
  </r>
  <r>
    <s v="E"/>
    <s v="C"/>
    <s v="ON"/>
    <d v="2018-03-01T00:00:00"/>
    <x v="0"/>
    <d v="2018-01-01T00:00:00"/>
    <n v="45.52"/>
    <n v="2.41"/>
  </r>
  <r>
    <s v="E"/>
    <s v="C"/>
    <s v="OFF"/>
    <d v="2018-03-01T00:00:00"/>
    <x v="1"/>
    <d v="2018-01-01T00:00:00"/>
    <n v="891.18"/>
    <n v="-23.17"/>
  </r>
  <r>
    <s v="E"/>
    <s v="C"/>
    <s v="OFF"/>
    <d v="2018-03-01T00:00:00"/>
    <x v="6"/>
    <d v="2018-01-01T00:00:00"/>
    <n v="852.72"/>
    <n v="55.43"/>
  </r>
  <r>
    <s v="E"/>
    <s v="C"/>
    <s v="OFF"/>
    <d v="2018-03-01T00:00:00"/>
    <x v="7"/>
    <d v="2018-01-01T00:00:00"/>
    <n v="38.46"/>
    <n v="2.5"/>
  </r>
  <r>
    <s v="E"/>
    <s v="C"/>
    <s v="OFF"/>
    <d v="2018-03-01T00:00:00"/>
    <x v="0"/>
    <d v="2018-01-01T00:00:00"/>
    <n v="891.18"/>
    <n v="23.17"/>
  </r>
  <r>
    <s v="E"/>
    <s v="C"/>
    <s v="MID"/>
    <d v="2018-03-01T00:00:00"/>
    <x v="1"/>
    <d v="2018-01-01T00:00:00"/>
    <n v="1.8"/>
    <n v="-7.0000000000000007E-2"/>
  </r>
  <r>
    <s v="E"/>
    <s v="C"/>
    <s v="MID"/>
    <d v="2018-03-01T00:00:00"/>
    <x v="4"/>
    <d v="2018-01-01T00:00:00"/>
    <n v="1.72"/>
    <n v="0.16"/>
  </r>
  <r>
    <s v="E"/>
    <s v="C"/>
    <s v="MID"/>
    <d v="2018-03-01T00:00:00"/>
    <x v="5"/>
    <d v="2018-01-01T00:00:00"/>
    <n v="0.08"/>
    <n v="0.01"/>
  </r>
  <r>
    <s v="E"/>
    <s v="C"/>
    <s v="MID"/>
    <d v="2018-03-01T00:00:00"/>
    <x v="0"/>
    <d v="2018-01-01T00:00:00"/>
    <n v="1.8"/>
    <n v="7.0000000000000007E-2"/>
  </r>
  <r>
    <s v="E"/>
    <s v="R"/>
    <s v="ON"/>
    <d v="2018-03-01T00:00:00"/>
    <x v="1"/>
    <d v="2018-01-01T00:00:00"/>
    <n v="168119.39"/>
    <n v="-8910.3799999999992"/>
  </r>
  <r>
    <s v="E"/>
    <s v="R"/>
    <s v="ON"/>
    <d v="2018-03-01T00:00:00"/>
    <x v="2"/>
    <d v="2018-01-01T00:00:00"/>
    <n v="160864.26999999999"/>
    <n v="21234.27"/>
  </r>
  <r>
    <s v="E"/>
    <s v="R"/>
    <s v="ON"/>
    <d v="2018-03-01T00:00:00"/>
    <x v="3"/>
    <d v="2018-01-01T00:00:00"/>
    <n v="7255.12"/>
    <n v="957.7"/>
  </r>
  <r>
    <s v="E"/>
    <s v="R"/>
    <s v="ON"/>
    <d v="2018-03-01T00:00:00"/>
    <x v="0"/>
    <d v="2018-01-01T00:00:00"/>
    <n v="168119.39"/>
    <n v="8910.3799999999992"/>
  </r>
  <r>
    <s v="E"/>
    <s v="R"/>
    <s v="OFF"/>
    <d v="2018-03-01T00:00:00"/>
    <x v="1"/>
    <d v="2018-01-01T00:00:00"/>
    <n v="600232.89"/>
    <n v="-15606.11"/>
  </r>
  <r>
    <s v="E"/>
    <s v="R"/>
    <s v="OFF"/>
    <d v="2018-03-01T00:00:00"/>
    <x v="6"/>
    <d v="2018-01-01T00:00:00"/>
    <n v="574330.39"/>
    <n v="37331.660000000003"/>
  </r>
  <r>
    <s v="E"/>
    <s v="R"/>
    <s v="OFF"/>
    <d v="2018-03-01T00:00:00"/>
    <x v="7"/>
    <d v="2018-01-01T00:00:00"/>
    <n v="25902.5"/>
    <n v="1683.72"/>
  </r>
  <r>
    <s v="E"/>
    <s v="R"/>
    <s v="OFF"/>
    <d v="2018-03-01T00:00:00"/>
    <x v="0"/>
    <d v="2018-01-01T00:00:00"/>
    <n v="600232.89"/>
    <n v="15606.11"/>
  </r>
  <r>
    <s v="E"/>
    <s v="R"/>
    <s v="MID"/>
    <d v="2018-03-01T00:00:00"/>
    <x v="1"/>
    <d v="2018-01-01T00:00:00"/>
    <n v="147873.04999999999"/>
    <n v="-5619.14"/>
  </r>
  <r>
    <s v="E"/>
    <s v="R"/>
    <s v="MID"/>
    <d v="2018-03-01T00:00:00"/>
    <x v="4"/>
    <d v="2018-01-01T00:00:00"/>
    <n v="141491.76999999999"/>
    <n v="13441.74"/>
  </r>
  <r>
    <s v="E"/>
    <s v="R"/>
    <s v="MID"/>
    <d v="2018-03-01T00:00:00"/>
    <x v="5"/>
    <d v="2018-01-01T00:00:00"/>
    <n v="6381.28"/>
    <n v="606.14"/>
  </r>
  <r>
    <s v="E"/>
    <s v="R"/>
    <s v="MID"/>
    <d v="2018-03-01T00:00:00"/>
    <x v="0"/>
    <d v="2018-01-01T00:00:00"/>
    <n v="147873.04999999999"/>
    <n v="5619.14"/>
  </r>
  <r>
    <s v="E"/>
    <s v="C"/>
    <s v="ON"/>
    <d v="2018-03-01T00:00:00"/>
    <x v="1"/>
    <d v="2018-01-01T00:00:00"/>
    <n v="63964.27"/>
    <n v="-3390.08"/>
  </r>
  <r>
    <s v="E"/>
    <s v="C"/>
    <s v="ON"/>
    <d v="2018-03-01T00:00:00"/>
    <x v="2"/>
    <d v="2018-01-01T00:00:00"/>
    <n v="61203.99"/>
    <n v="8078.93"/>
  </r>
  <r>
    <s v="E"/>
    <s v="C"/>
    <s v="ON"/>
    <d v="2018-03-01T00:00:00"/>
    <x v="3"/>
    <d v="2018-01-01T00:00:00"/>
    <n v="2760.28"/>
    <n v="364.33"/>
  </r>
  <r>
    <s v="E"/>
    <s v="C"/>
    <s v="ON"/>
    <d v="2018-03-01T00:00:00"/>
    <x v="0"/>
    <d v="2018-01-01T00:00:00"/>
    <n v="63964.27"/>
    <n v="3390.08"/>
  </r>
  <r>
    <s v="E"/>
    <s v="C"/>
    <s v="OFF"/>
    <d v="2018-03-01T00:00:00"/>
    <x v="1"/>
    <d v="2018-01-01T00:00:00"/>
    <n v="181776.48"/>
    <n v="-4726.21"/>
  </r>
  <r>
    <s v="E"/>
    <s v="C"/>
    <s v="OFF"/>
    <d v="2018-03-01T00:00:00"/>
    <x v="6"/>
    <d v="2018-01-01T00:00:00"/>
    <n v="173932.18"/>
    <n v="11305.6"/>
  </r>
  <r>
    <s v="E"/>
    <s v="C"/>
    <s v="OFF"/>
    <d v="2018-03-01T00:00:00"/>
    <x v="7"/>
    <d v="2018-01-01T00:00:00"/>
    <n v="7844.3"/>
    <n v="509.88"/>
  </r>
  <r>
    <s v="E"/>
    <s v="C"/>
    <s v="OFF"/>
    <d v="2018-03-01T00:00:00"/>
    <x v="0"/>
    <d v="2018-01-01T00:00:00"/>
    <n v="181776.48"/>
    <n v="4726.21"/>
  </r>
  <r>
    <s v="E"/>
    <s v="C"/>
    <s v="MID"/>
    <d v="2018-03-01T00:00:00"/>
    <x v="1"/>
    <d v="2018-01-01T00:00:00"/>
    <n v="70965.98"/>
    <n v="-2696.69"/>
  </r>
  <r>
    <s v="E"/>
    <s v="C"/>
    <s v="MID"/>
    <d v="2018-03-01T00:00:00"/>
    <x v="4"/>
    <d v="2018-01-01T00:00:00"/>
    <n v="67903.5"/>
    <n v="6450.87"/>
  </r>
  <r>
    <s v="E"/>
    <s v="C"/>
    <s v="MID"/>
    <d v="2018-03-01T00:00:00"/>
    <x v="5"/>
    <d v="2018-01-01T00:00:00"/>
    <n v="3062.48"/>
    <n v="290.94"/>
  </r>
  <r>
    <s v="E"/>
    <s v="C"/>
    <s v="MID"/>
    <d v="2018-03-01T00:00:00"/>
    <x v="0"/>
    <d v="2018-01-01T00:00:00"/>
    <n v="70965.98"/>
    <n v="2696.69"/>
  </r>
  <r>
    <s v="E"/>
    <s v="C"/>
    <s v="ON"/>
    <d v="2018-01-01T00:00:00"/>
    <x v="1"/>
    <d v="2018-01-01T00:00:00"/>
    <n v="1483.27"/>
    <n v="-78.599999999999994"/>
  </r>
  <r>
    <s v="E"/>
    <s v="C"/>
    <s v="ON"/>
    <d v="2018-01-01T00:00:00"/>
    <x v="2"/>
    <d v="2018-01-01T00:00:00"/>
    <n v="1419.26"/>
    <n v="187.37"/>
  </r>
  <r>
    <s v="E"/>
    <s v="C"/>
    <s v="ON"/>
    <d v="2018-01-01T00:00:00"/>
    <x v="3"/>
    <d v="2018-01-01T00:00:00"/>
    <n v="64.010000000000005"/>
    <n v="8.4700000000000006"/>
  </r>
  <r>
    <s v="E"/>
    <s v="C"/>
    <s v="ON"/>
    <d v="2018-01-01T00:00:00"/>
    <x v="0"/>
    <d v="2018-01-01T00:00:00"/>
    <n v="1483.27"/>
    <n v="78.599999999999994"/>
  </r>
  <r>
    <s v="E"/>
    <s v="C"/>
    <s v="OFF"/>
    <d v="2018-01-01T00:00:00"/>
    <x v="0"/>
    <d v="2018-01-01T00:00:00"/>
    <n v="7379.71"/>
    <n v="191.87"/>
  </r>
  <r>
    <s v="E"/>
    <s v="C"/>
    <s v="OFF"/>
    <d v="2018-01-01T00:00:00"/>
    <x v="1"/>
    <d v="2018-01-01T00:00:00"/>
    <n v="7379.71"/>
    <n v="-191.87"/>
  </r>
  <r>
    <s v="E"/>
    <s v="R"/>
    <s v="ON"/>
    <d v="2019-02-01T00:00:00"/>
    <x v="1"/>
    <d v="2018-11-01T00:00:00"/>
    <n v="304.56"/>
    <n v="-21.63"/>
  </r>
  <r>
    <s v="E"/>
    <s v="R"/>
    <s v="ON"/>
    <d v="2019-02-01T00:00:00"/>
    <x v="2"/>
    <d v="2018-11-01T00:00:00"/>
    <n v="292"/>
    <n v="38.549999999999997"/>
  </r>
  <r>
    <s v="E"/>
    <s v="R"/>
    <s v="ON"/>
    <d v="2019-02-01T00:00:00"/>
    <x v="3"/>
    <d v="2018-11-01T00:00:00"/>
    <n v="12.56"/>
    <n v="1.66"/>
  </r>
  <r>
    <s v="E"/>
    <s v="R"/>
    <s v="ON"/>
    <d v="2019-02-01T00:00:00"/>
    <x v="0"/>
    <d v="2018-11-01T00:00:00"/>
    <n v="304.56"/>
    <n v="21.63"/>
  </r>
  <r>
    <s v="E"/>
    <s v="R"/>
    <s v="ON"/>
    <d v="2019-02-01T00:00:00"/>
    <x v="1"/>
    <d v="2018-05-01T00:00:00"/>
    <n v="481.42"/>
    <n v="-34.18"/>
  </r>
  <r>
    <s v="E"/>
    <s v="R"/>
    <s v="ON"/>
    <d v="2019-02-01T00:00:00"/>
    <x v="0"/>
    <d v="2018-05-01T00:00:00"/>
    <n v="481.42"/>
    <n v="34.18"/>
  </r>
  <r>
    <s v="E"/>
    <s v="R"/>
    <s v="ON"/>
    <d v="2019-02-01T00:00:00"/>
    <x v="8"/>
    <d v="2018-05-01T00:00:00"/>
    <n v="461"/>
    <n v="60.85"/>
  </r>
  <r>
    <s v="E"/>
    <s v="R"/>
    <s v="ON"/>
    <d v="2019-02-01T00:00:00"/>
    <x v="9"/>
    <d v="2018-05-01T00:00:00"/>
    <n v="20.420000000000002"/>
    <n v="2.7"/>
  </r>
  <r>
    <s v="E"/>
    <s v="R"/>
    <s v="OFF"/>
    <d v="2019-02-01T00:00:00"/>
    <x v="1"/>
    <d v="2018-11-01T00:00:00"/>
    <n v="1068.97"/>
    <n v="-37.43"/>
  </r>
  <r>
    <s v="E"/>
    <s v="R"/>
    <s v="OFF"/>
    <d v="2019-02-01T00:00:00"/>
    <x v="6"/>
    <d v="2018-11-01T00:00:00"/>
    <n v="1025"/>
    <n v="66.64"/>
  </r>
  <r>
    <s v="E"/>
    <s v="R"/>
    <s v="OFF"/>
    <d v="2019-02-01T00:00:00"/>
    <x v="7"/>
    <d v="2018-11-01T00:00:00"/>
    <n v="43.97"/>
    <n v="2.87"/>
  </r>
  <r>
    <s v="E"/>
    <s v="R"/>
    <s v="OFF"/>
    <d v="2019-02-01T00:00:00"/>
    <x v="0"/>
    <d v="2018-11-01T00:00:00"/>
    <n v="1068.97"/>
    <n v="37.43"/>
  </r>
  <r>
    <s v="E"/>
    <s v="R"/>
    <s v="OFF"/>
    <d v="2019-02-01T00:00:00"/>
    <x v="0"/>
    <d v="2018-05-01T00:00:00"/>
    <n v="1654.17"/>
    <n v="57.9"/>
  </r>
  <r>
    <s v="E"/>
    <s v="R"/>
    <s v="OFF"/>
    <d v="2019-02-01T00:00:00"/>
    <x v="10"/>
    <d v="2018-05-01T00:00:00"/>
    <n v="1584"/>
    <n v="102.96"/>
  </r>
  <r>
    <s v="E"/>
    <s v="R"/>
    <s v="OFF"/>
    <d v="2019-02-01T00:00:00"/>
    <x v="11"/>
    <d v="2018-05-01T00:00:00"/>
    <n v="70.17"/>
    <n v="4.5599999999999996"/>
  </r>
  <r>
    <s v="E"/>
    <s v="R"/>
    <s v="OFF"/>
    <d v="2019-02-01T00:00:00"/>
    <x v="1"/>
    <d v="2018-05-01T00:00:00"/>
    <n v="1654.17"/>
    <n v="-57.9"/>
  </r>
  <r>
    <s v="E"/>
    <s v="R"/>
    <s v="MID"/>
    <d v="2019-02-01T00:00:00"/>
    <x v="4"/>
    <d v="2018-11-01T00:00:00"/>
    <n v="261"/>
    <n v="24.54"/>
  </r>
  <r>
    <s v="E"/>
    <s v="R"/>
    <s v="MID"/>
    <d v="2019-02-01T00:00:00"/>
    <x v="5"/>
    <d v="2018-11-01T00:00:00"/>
    <n v="11.26"/>
    <n v="1.06"/>
  </r>
  <r>
    <s v="E"/>
    <s v="R"/>
    <s v="MID"/>
    <d v="2019-02-01T00:00:00"/>
    <x v="0"/>
    <d v="2018-11-01T00:00:00"/>
    <n v="272.26"/>
    <n v="14.16"/>
  </r>
  <r>
    <s v="E"/>
    <s v="R"/>
    <s v="MID"/>
    <d v="2019-02-01T00:00:00"/>
    <x v="1"/>
    <d v="2018-11-01T00:00:00"/>
    <n v="272.26"/>
    <n v="-14.16"/>
  </r>
  <r>
    <s v="E"/>
    <s v="R"/>
    <s v="MID"/>
    <d v="2019-02-01T00:00:00"/>
    <x v="1"/>
    <d v="2018-05-01T00:00:00"/>
    <n v="448"/>
    <n v="-23.3"/>
  </r>
  <r>
    <s v="E"/>
    <s v="R"/>
    <s v="MID"/>
    <d v="2019-02-01T00:00:00"/>
    <x v="12"/>
    <d v="2018-05-01T00:00:00"/>
    <n v="429"/>
    <n v="40.33"/>
  </r>
  <r>
    <s v="E"/>
    <s v="R"/>
    <s v="MID"/>
    <d v="2019-02-01T00:00:00"/>
    <x v="13"/>
    <d v="2018-05-01T00:00:00"/>
    <n v="19"/>
    <n v="1.79"/>
  </r>
  <r>
    <s v="E"/>
    <s v="R"/>
    <s v="MID"/>
    <d v="2019-02-01T00:00:00"/>
    <x v="0"/>
    <d v="2018-05-01T00:00:00"/>
    <n v="448"/>
    <n v="23.3"/>
  </r>
  <r>
    <s v="E"/>
    <s v="C"/>
    <s v="ON"/>
    <d v="2018-02-01T00:00:00"/>
    <x v="1"/>
    <d v="2018-01-01T00:00:00"/>
    <n v="7870.42"/>
    <n v="-417.12"/>
  </r>
  <r>
    <s v="E"/>
    <s v="C"/>
    <s v="ON"/>
    <d v="2018-02-01T00:00:00"/>
    <x v="2"/>
    <d v="2018-01-01T00:00:00"/>
    <n v="7530.79"/>
    <n v="994.04"/>
  </r>
  <r>
    <s v="E"/>
    <s v="C"/>
    <s v="ON"/>
    <d v="2018-02-01T00:00:00"/>
    <x v="3"/>
    <d v="2018-01-01T00:00:00"/>
    <n v="339.63"/>
    <n v="44.83"/>
  </r>
  <r>
    <s v="E"/>
    <s v="C"/>
    <s v="ON"/>
    <d v="2018-02-01T00:00:00"/>
    <x v="0"/>
    <d v="2018-01-01T00:00:00"/>
    <n v="7870.42"/>
    <n v="417.12"/>
  </r>
  <r>
    <s v="E"/>
    <s v="C"/>
    <s v="OFF"/>
    <d v="2018-02-01T00:00:00"/>
    <x v="1"/>
    <d v="2018-01-01T00:00:00"/>
    <n v="26763.35"/>
    <n v="-695.84"/>
  </r>
  <r>
    <s v="E"/>
    <s v="C"/>
    <s v="OFF"/>
    <d v="2018-02-01T00:00:00"/>
    <x v="6"/>
    <d v="2018-01-01T00:00:00"/>
    <n v="25608.44"/>
    <n v="1664.53"/>
  </r>
  <r>
    <s v="E"/>
    <s v="C"/>
    <s v="OFF"/>
    <d v="2018-02-01T00:00:00"/>
    <x v="7"/>
    <d v="2018-01-01T00:00:00"/>
    <n v="1154.9100000000001"/>
    <n v="75.08"/>
  </r>
  <r>
    <s v="E"/>
    <s v="C"/>
    <s v="OFF"/>
    <d v="2018-02-01T00:00:00"/>
    <x v="0"/>
    <d v="2018-01-01T00:00:00"/>
    <n v="26763.35"/>
    <n v="695.84"/>
  </r>
  <r>
    <s v="E"/>
    <s v="C"/>
    <s v="MID"/>
    <d v="2018-02-01T00:00:00"/>
    <x v="1"/>
    <d v="2018-01-01T00:00:00"/>
    <n v="7324.43"/>
    <n v="-278.32"/>
  </r>
  <r>
    <s v="E"/>
    <s v="C"/>
    <s v="MID"/>
    <d v="2018-02-01T00:00:00"/>
    <x v="4"/>
    <d v="2018-01-01T00:00:00"/>
    <n v="7008.33"/>
    <n v="665.78"/>
  </r>
  <r>
    <s v="E"/>
    <s v="C"/>
    <s v="MID"/>
    <d v="2018-02-01T00:00:00"/>
    <x v="5"/>
    <d v="2018-01-01T00:00:00"/>
    <n v="316.10000000000002"/>
    <n v="30.03"/>
  </r>
  <r>
    <s v="E"/>
    <s v="C"/>
    <s v="MID"/>
    <d v="2018-02-01T00:00:00"/>
    <x v="0"/>
    <d v="2018-01-01T00:00:00"/>
    <n v="7324.43"/>
    <n v="278.32"/>
  </r>
  <r>
    <s v="E"/>
    <s v="C"/>
    <s v="ON"/>
    <d v="2018-01-01T00:00:00"/>
    <x v="1"/>
    <d v="2018-01-01T00:00:00"/>
    <n v="8873.1200000000008"/>
    <n v="-470.27"/>
  </r>
  <r>
    <s v="E"/>
    <s v="C"/>
    <s v="ON"/>
    <d v="2018-01-01T00:00:00"/>
    <x v="2"/>
    <d v="2018-01-01T00:00:00"/>
    <n v="8490.18"/>
    <n v="1120.73"/>
  </r>
  <r>
    <s v="E"/>
    <s v="C"/>
    <s v="ON"/>
    <d v="2018-01-01T00:00:00"/>
    <x v="3"/>
    <d v="2018-01-01T00:00:00"/>
    <n v="382.94"/>
    <n v="50.51"/>
  </r>
  <r>
    <s v="E"/>
    <s v="C"/>
    <s v="ON"/>
    <d v="2018-01-01T00:00:00"/>
    <x v="0"/>
    <d v="2018-01-01T00:00:00"/>
    <n v="8873.1200000000008"/>
    <n v="470.27"/>
  </r>
  <r>
    <s v="E"/>
    <s v="C"/>
    <s v="OFF"/>
    <d v="2018-01-01T00:00:00"/>
    <x v="7"/>
    <d v="2018-01-01T00:00:00"/>
    <n v="1345.71"/>
    <n v="87.5"/>
  </r>
  <r>
    <s v="E"/>
    <s v="C"/>
    <s v="OFF"/>
    <d v="2018-01-01T00:00:00"/>
    <x v="1"/>
    <d v="2018-01-01T00:00:00"/>
    <n v="31183.200000000001"/>
    <n v="-810.73"/>
  </r>
  <r>
    <s v="E"/>
    <s v="C"/>
    <s v="OFF"/>
    <d v="2018-01-01T00:00:00"/>
    <x v="6"/>
    <d v="2018-01-01T00:00:00"/>
    <n v="29837.49"/>
    <n v="1939.43"/>
  </r>
  <r>
    <s v="E"/>
    <s v="C"/>
    <s v="OFF"/>
    <d v="2018-01-01T00:00:00"/>
    <x v="0"/>
    <d v="2018-01-01T00:00:00"/>
    <n v="31183.200000000001"/>
    <n v="810.73"/>
  </r>
  <r>
    <s v="E"/>
    <s v="C"/>
    <s v="MID"/>
    <d v="2018-01-01T00:00:00"/>
    <x v="0"/>
    <d v="2018-01-01T00:00:00"/>
    <n v="10026.1"/>
    <n v="381.01"/>
  </r>
  <r>
    <s v="E"/>
    <s v="C"/>
    <s v="MID"/>
    <d v="2018-01-01T00:00:00"/>
    <x v="4"/>
    <d v="2018-01-01T00:00:00"/>
    <n v="9593.4699999999993"/>
    <n v="911.38"/>
  </r>
  <r>
    <s v="E"/>
    <s v="C"/>
    <s v="MID"/>
    <d v="2018-01-01T00:00:00"/>
    <x v="5"/>
    <d v="2018-01-01T00:00:00"/>
    <n v="432.63"/>
    <n v="41.09"/>
  </r>
  <r>
    <s v="E"/>
    <s v="C"/>
    <s v="MID"/>
    <d v="2018-01-01T00:00:00"/>
    <x v="1"/>
    <d v="2018-01-01T00:00:00"/>
    <n v="10026.1"/>
    <n v="-381.01"/>
  </r>
  <r>
    <s v="E"/>
    <s v="C"/>
    <s v="ON"/>
    <d v="2018-01-01T00:00:00"/>
    <x v="1"/>
    <d v="2018-01-01T00:00:00"/>
    <n v="4985.9799999999996"/>
    <n v="-264.27999999999997"/>
  </r>
  <r>
    <s v="E"/>
    <s v="C"/>
    <s v="ON"/>
    <d v="2018-01-01T00:00:00"/>
    <x v="2"/>
    <d v="2018-01-01T00:00:00"/>
    <n v="4770.82"/>
    <n v="629.74"/>
  </r>
  <r>
    <s v="E"/>
    <s v="C"/>
    <s v="ON"/>
    <d v="2018-01-01T00:00:00"/>
    <x v="3"/>
    <d v="2018-01-01T00:00:00"/>
    <n v="215.16"/>
    <n v="28.39"/>
  </r>
  <r>
    <s v="E"/>
    <s v="C"/>
    <s v="ON"/>
    <d v="2018-01-01T00:00:00"/>
    <x v="0"/>
    <d v="2018-01-01T00:00:00"/>
    <n v="4985.9799999999996"/>
    <n v="264.27999999999997"/>
  </r>
  <r>
    <s v="E"/>
    <s v="C"/>
    <s v="OFF"/>
    <d v="2018-01-01T00:00:00"/>
    <x v="0"/>
    <d v="2018-01-01T00:00:00"/>
    <n v="13683.5"/>
    <n v="355.79"/>
  </r>
  <r>
    <s v="E"/>
    <s v="C"/>
    <s v="OFF"/>
    <d v="2018-01-01T00:00:00"/>
    <x v="1"/>
    <d v="2018-01-01T00:00:00"/>
    <n v="13683.5"/>
    <n v="-355.79"/>
  </r>
  <r>
    <s v="E"/>
    <s v="C"/>
    <s v="OFF"/>
    <d v="2018-01-01T00:00:00"/>
    <x v="6"/>
    <d v="2018-01-01T00:00:00"/>
    <n v="13093"/>
    <n v="851.05"/>
  </r>
  <r>
    <s v="E"/>
    <s v="C"/>
    <s v="OFF"/>
    <d v="2018-01-01T00:00:00"/>
    <x v="7"/>
    <d v="2018-01-01T00:00:00"/>
    <n v="590.5"/>
    <n v="38.4"/>
  </r>
  <r>
    <s v="E"/>
    <s v="C"/>
    <s v="MID"/>
    <d v="2018-01-01T00:00:00"/>
    <x v="0"/>
    <d v="2018-01-01T00:00:00"/>
    <n v="5806.33"/>
    <n v="220.7"/>
  </r>
  <r>
    <s v="E"/>
    <s v="C"/>
    <s v="MID"/>
    <d v="2018-01-01T00:00:00"/>
    <x v="4"/>
    <d v="2018-01-01T00:00:00"/>
    <n v="5555.75"/>
    <n v="527.77"/>
  </r>
  <r>
    <s v="E"/>
    <s v="C"/>
    <s v="MID"/>
    <d v="2018-01-01T00:00:00"/>
    <x v="5"/>
    <d v="2018-01-01T00:00:00"/>
    <n v="250.58"/>
    <n v="23.78"/>
  </r>
  <r>
    <s v="E"/>
    <s v="C"/>
    <s v="MID"/>
    <d v="2018-01-01T00:00:00"/>
    <x v="1"/>
    <d v="2018-01-01T00:00:00"/>
    <n v="5806.33"/>
    <n v="-220.7"/>
  </r>
  <r>
    <s v="E"/>
    <s v="C"/>
    <s v="ON"/>
    <d v="2018-01-01T00:00:00"/>
    <x v="1"/>
    <d v="2018-01-01T00:00:00"/>
    <n v="217.63"/>
    <n v="-11.52"/>
  </r>
  <r>
    <s v="E"/>
    <s v="C"/>
    <s v="ON"/>
    <d v="2018-01-01T00:00:00"/>
    <x v="2"/>
    <d v="2018-01-01T00:00:00"/>
    <n v="208.24"/>
    <n v="27.48"/>
  </r>
  <r>
    <s v="E"/>
    <s v="C"/>
    <s v="ON"/>
    <d v="2018-01-01T00:00:00"/>
    <x v="3"/>
    <d v="2018-01-01T00:00:00"/>
    <n v="9.39"/>
    <n v="1.24"/>
  </r>
  <r>
    <s v="E"/>
    <s v="C"/>
    <s v="ON"/>
    <d v="2018-01-01T00:00:00"/>
    <x v="0"/>
    <d v="2018-01-01T00:00:00"/>
    <n v="217.63"/>
    <n v="11.52"/>
  </r>
  <r>
    <s v="E"/>
    <s v="C"/>
    <s v="OFF"/>
    <d v="2018-01-01T00:00:00"/>
    <x v="0"/>
    <d v="2018-01-01T00:00:00"/>
    <n v="818.89"/>
    <n v="21.28"/>
  </r>
  <r>
    <s v="E"/>
    <s v="C"/>
    <s v="OFF"/>
    <d v="2018-01-01T00:00:00"/>
    <x v="6"/>
    <d v="2018-01-01T00:00:00"/>
    <n v="783.55"/>
    <n v="50.94"/>
  </r>
  <r>
    <s v="E"/>
    <s v="C"/>
    <s v="OFF"/>
    <d v="2018-01-01T00:00:00"/>
    <x v="7"/>
    <d v="2018-01-01T00:00:00"/>
    <n v="35.340000000000003"/>
    <n v="2.2999999999999998"/>
  </r>
  <r>
    <s v="E"/>
    <s v="C"/>
    <s v="OFF"/>
    <d v="2018-01-01T00:00:00"/>
    <x v="1"/>
    <d v="2018-01-01T00:00:00"/>
    <n v="818.89"/>
    <n v="-21.28"/>
  </r>
  <r>
    <s v="E"/>
    <s v="C"/>
    <s v="MID"/>
    <d v="2018-01-01T00:00:00"/>
    <x v="0"/>
    <d v="2018-01-01T00:00:00"/>
    <n v="234.34"/>
    <n v="8.9"/>
  </r>
  <r>
    <s v="E"/>
    <s v="C"/>
    <s v="MID"/>
    <d v="2018-01-01T00:00:00"/>
    <x v="1"/>
    <d v="2018-01-01T00:00:00"/>
    <n v="234.34"/>
    <n v="-8.9"/>
  </r>
  <r>
    <s v="E"/>
    <s v="C"/>
    <s v="MID"/>
    <d v="2018-01-01T00:00:00"/>
    <x v="4"/>
    <d v="2018-01-01T00:00:00"/>
    <n v="224.22"/>
    <n v="21.3"/>
  </r>
  <r>
    <s v="E"/>
    <s v="C"/>
    <s v="MID"/>
    <d v="2018-01-01T00:00:00"/>
    <x v="5"/>
    <d v="2018-01-01T00:00:00"/>
    <n v="10.119999999999999"/>
    <n v="0.96"/>
  </r>
  <r>
    <s v="E"/>
    <s v="R"/>
    <s v="ON"/>
    <d v="2018-01-01T00:00:00"/>
    <x v="0"/>
    <d v="2018-01-01T00:00:00"/>
    <n v="36568.32"/>
    <n v="1938.24"/>
  </r>
  <r>
    <s v="E"/>
    <s v="R"/>
    <s v="ON"/>
    <d v="2018-01-01T00:00:00"/>
    <x v="1"/>
    <d v="2018-01-01T00:00:00"/>
    <n v="36568.32"/>
    <n v="-1938.24"/>
  </r>
  <r>
    <s v="E"/>
    <s v="R"/>
    <s v="ON"/>
    <d v="2018-01-01T00:00:00"/>
    <x v="2"/>
    <d v="2018-01-01T00:00:00"/>
    <n v="34990.120000000003"/>
    <n v="4618.7299999999996"/>
  </r>
  <r>
    <s v="E"/>
    <s v="R"/>
    <s v="ON"/>
    <d v="2018-01-01T00:00:00"/>
    <x v="3"/>
    <d v="2018-01-01T00:00:00"/>
    <n v="1578.2"/>
    <n v="208.28"/>
  </r>
  <r>
    <s v="E"/>
    <s v="R"/>
    <s v="OFF"/>
    <d v="2018-01-01T00:00:00"/>
    <x v="6"/>
    <d v="2018-01-01T00:00:00"/>
    <n v="144479.13"/>
    <n v="9391.0400000000009"/>
  </r>
  <r>
    <s v="E"/>
    <s v="R"/>
    <s v="OFF"/>
    <d v="2018-01-01T00:00:00"/>
    <x v="7"/>
    <d v="2018-01-01T00:00:00"/>
    <n v="6516.08"/>
    <n v="423.57"/>
  </r>
  <r>
    <s v="E"/>
    <s v="R"/>
    <s v="OFF"/>
    <d v="2018-01-01T00:00:00"/>
    <x v="0"/>
    <d v="2018-01-01T00:00:00"/>
    <n v="150995.21"/>
    <n v="3926.04"/>
  </r>
  <r>
    <s v="E"/>
    <s v="R"/>
    <s v="OFF"/>
    <d v="2018-01-01T00:00:00"/>
    <x v="1"/>
    <d v="2018-01-01T00:00:00"/>
    <n v="150995.21"/>
    <n v="-3926.04"/>
  </r>
  <r>
    <s v="E"/>
    <s v="R"/>
    <s v="MID"/>
    <d v="2018-01-01T00:00:00"/>
    <x v="0"/>
    <d v="2018-01-01T00:00:00"/>
    <n v="33741.08"/>
    <n v="1282.02"/>
  </r>
  <r>
    <s v="E"/>
    <s v="R"/>
    <s v="MID"/>
    <d v="2018-01-01T00:00:00"/>
    <x v="1"/>
    <d v="2018-01-01T00:00:00"/>
    <n v="33741.08"/>
    <n v="-1282.02"/>
  </r>
  <r>
    <s v="E"/>
    <s v="R"/>
    <s v="MID"/>
    <d v="2018-01-01T00:00:00"/>
    <x v="4"/>
    <d v="2018-01-01T00:00:00"/>
    <n v="32285.08"/>
    <n v="3067.16"/>
  </r>
  <r>
    <s v="E"/>
    <s v="R"/>
    <s v="MID"/>
    <d v="2018-01-01T00:00:00"/>
    <x v="5"/>
    <d v="2018-01-01T00:00:00"/>
    <n v="1456"/>
    <n v="138.31"/>
  </r>
  <r>
    <s v="E"/>
    <s v="R"/>
    <s v="ON"/>
    <d v="2018-01-01T00:00:00"/>
    <x v="0"/>
    <d v="2018-01-01T00:00:00"/>
    <n v="46453.69"/>
    <n v="2461.89"/>
  </r>
  <r>
    <s v="E"/>
    <s v="R"/>
    <s v="ON"/>
    <d v="2018-01-01T00:00:00"/>
    <x v="1"/>
    <d v="2018-01-01T00:00:00"/>
    <n v="46453.69"/>
    <n v="-2461.89"/>
  </r>
  <r>
    <s v="E"/>
    <s v="R"/>
    <s v="ON"/>
    <d v="2018-01-01T00:00:00"/>
    <x v="2"/>
    <d v="2018-01-01T00:00:00"/>
    <n v="44448.94"/>
    <n v="5867.44"/>
  </r>
  <r>
    <s v="E"/>
    <s v="R"/>
    <s v="ON"/>
    <d v="2018-01-01T00:00:00"/>
    <x v="3"/>
    <d v="2018-01-01T00:00:00"/>
    <n v="2004.75"/>
    <n v="264.56"/>
  </r>
  <r>
    <s v="E"/>
    <s v="C"/>
    <s v="OFF"/>
    <d v="2018-01-01T00:00:00"/>
    <x v="6"/>
    <d v="2018-01-01T00:00:00"/>
    <n v="7061.24"/>
    <n v="458.98"/>
  </r>
  <r>
    <s v="E"/>
    <s v="C"/>
    <s v="OFF"/>
    <d v="2018-01-01T00:00:00"/>
    <x v="7"/>
    <d v="2018-01-01T00:00:00"/>
    <n v="318.47000000000003"/>
    <n v="20.71"/>
  </r>
  <r>
    <s v="E"/>
    <s v="C"/>
    <s v="MID"/>
    <d v="2018-01-01T00:00:00"/>
    <x v="0"/>
    <d v="2018-01-01T00:00:00"/>
    <n v="1402.73"/>
    <n v="53.32"/>
  </r>
  <r>
    <s v="E"/>
    <s v="C"/>
    <s v="MID"/>
    <d v="2018-01-01T00:00:00"/>
    <x v="4"/>
    <d v="2018-01-01T00:00:00"/>
    <n v="1342.18"/>
    <n v="127.51"/>
  </r>
  <r>
    <s v="E"/>
    <s v="C"/>
    <s v="MID"/>
    <d v="2018-01-01T00:00:00"/>
    <x v="5"/>
    <d v="2018-01-01T00:00:00"/>
    <n v="60.55"/>
    <n v="5.74"/>
  </r>
  <r>
    <s v="E"/>
    <s v="C"/>
    <s v="MID"/>
    <d v="2018-01-01T00:00:00"/>
    <x v="1"/>
    <d v="2018-01-01T00:00:00"/>
    <n v="1402.73"/>
    <n v="-53.32"/>
  </r>
  <r>
    <s v="E"/>
    <s v="R"/>
    <s v="ON"/>
    <d v="2018-01-01T00:00:00"/>
    <x v="0"/>
    <d v="2018-01-01T00:00:00"/>
    <n v="11013.44"/>
    <n v="583.54999999999995"/>
  </r>
  <r>
    <s v="E"/>
    <s v="R"/>
    <s v="ON"/>
    <d v="2018-01-01T00:00:00"/>
    <x v="1"/>
    <d v="2018-01-01T00:00:00"/>
    <n v="11013.44"/>
    <n v="-583.54999999999995"/>
  </r>
  <r>
    <s v="E"/>
    <s v="R"/>
    <s v="ON"/>
    <d v="2018-01-01T00:00:00"/>
    <x v="2"/>
    <d v="2018-01-01T00:00:00"/>
    <n v="10538.2"/>
    <n v="1391.01"/>
  </r>
  <r>
    <s v="E"/>
    <s v="R"/>
    <s v="ON"/>
    <d v="2018-01-01T00:00:00"/>
    <x v="3"/>
    <d v="2018-01-01T00:00:00"/>
    <n v="475.24"/>
    <n v="62.74"/>
  </r>
  <r>
    <s v="E"/>
    <s v="R"/>
    <s v="OFF"/>
    <d v="2018-01-01T00:00:00"/>
    <x v="6"/>
    <d v="2018-01-01T00:00:00"/>
    <n v="50568.39"/>
    <n v="3286.93"/>
  </r>
  <r>
    <s v="E"/>
    <s v="R"/>
    <s v="OFF"/>
    <d v="2018-01-01T00:00:00"/>
    <x v="7"/>
    <d v="2018-01-01T00:00:00"/>
    <n v="2280.58"/>
    <n v="148.28"/>
  </r>
  <r>
    <s v="E"/>
    <s v="R"/>
    <s v="OFF"/>
    <d v="2018-01-01T00:00:00"/>
    <x v="0"/>
    <d v="2018-01-01T00:00:00"/>
    <n v="52848.97"/>
    <n v="1373.93"/>
  </r>
  <r>
    <s v="E"/>
    <s v="R"/>
    <s v="OFF"/>
    <d v="2018-01-01T00:00:00"/>
    <x v="1"/>
    <d v="2018-01-01T00:00:00"/>
    <n v="52848.97"/>
    <n v="-1373.93"/>
  </r>
  <r>
    <s v="E"/>
    <s v="R"/>
    <s v="MID"/>
    <d v="2018-01-01T00:00:00"/>
    <x v="0"/>
    <d v="2018-01-01T00:00:00"/>
    <n v="10142.700000000001"/>
    <n v="385.47"/>
  </r>
  <r>
    <s v="E"/>
    <s v="R"/>
    <s v="MID"/>
    <d v="2018-01-01T00:00:00"/>
    <x v="1"/>
    <d v="2018-01-01T00:00:00"/>
    <n v="10142.700000000001"/>
    <n v="-385.47"/>
  </r>
  <r>
    <s v="E"/>
    <s v="R"/>
    <s v="MID"/>
    <d v="2018-01-01T00:00:00"/>
    <x v="4"/>
    <d v="2018-01-01T00:00:00"/>
    <n v="9705.0300000000007"/>
    <n v="921.99"/>
  </r>
  <r>
    <s v="E"/>
    <s v="R"/>
    <s v="MID"/>
    <d v="2018-01-01T00:00:00"/>
    <x v="5"/>
    <d v="2018-01-01T00:00:00"/>
    <n v="437.67"/>
    <n v="41.62"/>
  </r>
  <r>
    <s v="E"/>
    <s v="R"/>
    <s v="ON"/>
    <d v="2018-01-01T00:00:00"/>
    <x v="0"/>
    <d v="2018-01-01T00:00:00"/>
    <n v="13840.24"/>
    <n v="733.49"/>
  </r>
  <r>
    <s v="E"/>
    <s v="R"/>
    <s v="ON"/>
    <d v="2018-01-01T00:00:00"/>
    <x v="1"/>
    <d v="2018-01-01T00:00:00"/>
    <n v="13840.24"/>
    <n v="-733.49"/>
  </r>
  <r>
    <s v="E"/>
    <s v="R"/>
    <s v="ON"/>
    <d v="2018-01-01T00:00:00"/>
    <x v="2"/>
    <d v="2018-01-01T00:00:00"/>
    <n v="13243.03"/>
    <n v="1748.17"/>
  </r>
  <r>
    <s v="E"/>
    <s v="R"/>
    <s v="ON"/>
    <d v="2018-01-01T00:00:00"/>
    <x v="3"/>
    <d v="2018-01-01T00:00:00"/>
    <n v="597.21"/>
    <n v="78.89"/>
  </r>
  <r>
    <s v="E"/>
    <s v="R"/>
    <s v="OFF"/>
    <d v="2018-01-01T00:00:00"/>
    <x v="6"/>
    <d v="2018-01-01T00:00:00"/>
    <n v="58786.41"/>
    <n v="3821.13"/>
  </r>
  <r>
    <s v="E"/>
    <s v="R"/>
    <s v="OFF"/>
    <d v="2018-01-01T00:00:00"/>
    <x v="7"/>
    <d v="2018-01-01T00:00:00"/>
    <n v="2651.29"/>
    <n v="172.35"/>
  </r>
  <r>
    <s v="E"/>
    <s v="R"/>
    <s v="OFF"/>
    <d v="2018-01-01T00:00:00"/>
    <x v="0"/>
    <d v="2018-01-01T00:00:00"/>
    <n v="61437.7"/>
    <n v="1597.49"/>
  </r>
  <r>
    <s v="E"/>
    <s v="R"/>
    <s v="OFF"/>
    <d v="2018-01-01T00:00:00"/>
    <x v="1"/>
    <d v="2018-01-01T00:00:00"/>
    <n v="61437.7"/>
    <n v="-1597.49"/>
  </r>
  <r>
    <s v="E"/>
    <s v="R"/>
    <s v="MID"/>
    <d v="2018-01-01T00:00:00"/>
    <x v="0"/>
    <d v="2018-01-01T00:00:00"/>
    <n v="12384.67"/>
    <n v="470.67"/>
  </r>
  <r>
    <s v="E"/>
    <s v="R"/>
    <s v="MID"/>
    <d v="2018-01-01T00:00:00"/>
    <x v="1"/>
    <d v="2018-01-01T00:00:00"/>
    <n v="12384.67"/>
    <n v="-470.67"/>
  </r>
  <r>
    <s v="E"/>
    <s v="R"/>
    <s v="MID"/>
    <d v="2018-01-01T00:00:00"/>
    <x v="4"/>
    <d v="2018-01-01T00:00:00"/>
    <n v="11850.21"/>
    <n v="1125.83"/>
  </r>
  <r>
    <s v="E"/>
    <s v="R"/>
    <s v="MID"/>
    <d v="2018-01-01T00:00:00"/>
    <x v="5"/>
    <d v="2018-01-01T00:00:00"/>
    <n v="534.46"/>
    <n v="50.77"/>
  </r>
  <r>
    <s v="E"/>
    <s v="C"/>
    <s v="ON"/>
    <d v="2019-01-01T00:00:00"/>
    <x v="1"/>
    <d v="2018-11-01T00:00:00"/>
    <n v="12699.99"/>
    <n v="-901.74"/>
  </r>
  <r>
    <s v="E"/>
    <s v="C"/>
    <s v="ON"/>
    <d v="2019-01-01T00:00:00"/>
    <x v="2"/>
    <d v="2018-11-01T00:00:00"/>
    <n v="12151.91"/>
    <n v="1604.06"/>
  </r>
  <r>
    <s v="E"/>
    <s v="C"/>
    <s v="ON"/>
    <d v="2019-01-01T00:00:00"/>
    <x v="3"/>
    <d v="2018-11-01T00:00:00"/>
    <n v="548.08000000000004"/>
    <n v="72.349999999999994"/>
  </r>
  <r>
    <s v="E"/>
    <s v="C"/>
    <s v="ON"/>
    <d v="2019-01-01T00:00:00"/>
    <x v="0"/>
    <d v="2018-11-01T00:00:00"/>
    <n v="12699.99"/>
    <n v="901.74"/>
  </r>
  <r>
    <s v="E"/>
    <s v="C"/>
    <s v="OFF"/>
    <d v="2019-01-01T00:00:00"/>
    <x v="1"/>
    <d v="2018-11-01T00:00:00"/>
    <n v="41243.480000000003"/>
    <n v="-1443.54"/>
  </r>
  <r>
    <s v="E"/>
    <s v="C"/>
    <s v="OFF"/>
    <d v="2019-01-01T00:00:00"/>
    <x v="6"/>
    <d v="2018-11-01T00:00:00"/>
    <n v="39463.67"/>
    <n v="2565.14"/>
  </r>
  <r>
    <s v="E"/>
    <s v="C"/>
    <s v="OFF"/>
    <d v="2019-01-01T00:00:00"/>
    <x v="7"/>
    <d v="2018-11-01T00:00:00"/>
    <n v="1779.81"/>
    <n v="115.71"/>
  </r>
  <r>
    <s v="E"/>
    <s v="C"/>
    <s v="OFF"/>
    <d v="2019-01-01T00:00:00"/>
    <x v="0"/>
    <d v="2018-11-01T00:00:00"/>
    <n v="41243.480000000003"/>
    <n v="1443.54"/>
  </r>
  <r>
    <s v="E"/>
    <s v="C"/>
    <s v="MID"/>
    <d v="2019-01-01T00:00:00"/>
    <x v="1"/>
    <d v="2018-11-01T00:00:00"/>
    <n v="12923.87"/>
    <n v="-671.98"/>
  </r>
  <r>
    <s v="E"/>
    <s v="C"/>
    <s v="MID"/>
    <d v="2019-01-01T00:00:00"/>
    <x v="4"/>
    <d v="2018-11-01T00:00:00"/>
    <n v="12366.14"/>
    <n v="1162.4100000000001"/>
  </r>
  <r>
    <s v="E"/>
    <s v="C"/>
    <s v="MID"/>
    <d v="2019-01-01T00:00:00"/>
    <x v="5"/>
    <d v="2018-11-01T00:00:00"/>
    <n v="557.73"/>
    <n v="52.48"/>
  </r>
  <r>
    <s v="E"/>
    <s v="C"/>
    <s v="MID"/>
    <d v="2019-01-01T00:00:00"/>
    <x v="0"/>
    <d v="2018-11-01T00:00:00"/>
    <n v="12923.87"/>
    <n v="671.98"/>
  </r>
  <r>
    <s v="E"/>
    <s v="C"/>
    <s v="OFF"/>
    <d v="2019-01-01T00:00:00"/>
    <x v="0"/>
    <d v="2018-11-01T00:00:00"/>
    <n v="106397.57"/>
    <n v="3723.97"/>
  </r>
  <r>
    <s v="E"/>
    <s v="C"/>
    <s v="MID"/>
    <d v="2019-01-01T00:00:00"/>
    <x v="1"/>
    <d v="2018-11-01T00:00:00"/>
    <n v="36991.449999999997"/>
    <n v="-1923.56"/>
  </r>
  <r>
    <s v="E"/>
    <s v="C"/>
    <s v="MID"/>
    <d v="2019-01-01T00:00:00"/>
    <x v="4"/>
    <d v="2018-11-01T00:00:00"/>
    <n v="35395.14"/>
    <n v="3327.13"/>
  </r>
  <r>
    <s v="E"/>
    <s v="C"/>
    <s v="MID"/>
    <d v="2019-01-01T00:00:00"/>
    <x v="5"/>
    <d v="2018-11-01T00:00:00"/>
    <n v="1596.31"/>
    <n v="150.06"/>
  </r>
  <r>
    <s v="E"/>
    <s v="C"/>
    <s v="MID"/>
    <d v="2019-01-01T00:00:00"/>
    <x v="0"/>
    <d v="2018-11-01T00:00:00"/>
    <n v="36991.449999999997"/>
    <n v="1923.56"/>
  </r>
  <r>
    <s v="E"/>
    <s v="R"/>
    <s v="ON"/>
    <d v="2019-01-01T00:00:00"/>
    <x v="1"/>
    <d v="2018-11-01T00:00:00"/>
    <n v="90.62"/>
    <n v="-6.44"/>
  </r>
  <r>
    <s v="E"/>
    <s v="R"/>
    <s v="ON"/>
    <d v="2019-01-01T00:00:00"/>
    <x v="2"/>
    <d v="2018-11-01T00:00:00"/>
    <n v="86.71"/>
    <n v="11.45"/>
  </r>
  <r>
    <s v="E"/>
    <s v="R"/>
    <s v="ON"/>
    <d v="2019-01-01T00:00:00"/>
    <x v="3"/>
    <d v="2018-11-01T00:00:00"/>
    <n v="3.91"/>
    <n v="0.52"/>
  </r>
  <r>
    <s v="E"/>
    <s v="R"/>
    <s v="ON"/>
    <d v="2019-01-01T00:00:00"/>
    <x v="0"/>
    <d v="2018-11-01T00:00:00"/>
    <n v="90.62"/>
    <n v="6.44"/>
  </r>
  <r>
    <s v="E"/>
    <s v="R"/>
    <s v="OFF"/>
    <d v="2019-01-01T00:00:00"/>
    <x v="1"/>
    <d v="2018-11-01T00:00:00"/>
    <n v="382.65"/>
    <n v="-13.39"/>
  </r>
  <r>
    <s v="E"/>
    <s v="R"/>
    <s v="OFF"/>
    <d v="2019-01-01T00:00:00"/>
    <x v="6"/>
    <d v="2018-11-01T00:00:00"/>
    <n v="366.14"/>
    <n v="23.8"/>
  </r>
  <r>
    <s v="E"/>
    <s v="R"/>
    <s v="OFF"/>
    <d v="2019-01-01T00:00:00"/>
    <x v="7"/>
    <d v="2018-11-01T00:00:00"/>
    <n v="16.510000000000002"/>
    <n v="1.07"/>
  </r>
  <r>
    <s v="E"/>
    <s v="R"/>
    <s v="OFF"/>
    <d v="2019-01-01T00:00:00"/>
    <x v="0"/>
    <d v="2018-11-01T00:00:00"/>
    <n v="382.65"/>
    <n v="13.39"/>
  </r>
  <r>
    <s v="E"/>
    <s v="R"/>
    <s v="MID"/>
    <d v="2019-01-01T00:00:00"/>
    <x v="1"/>
    <d v="2018-11-01T00:00:00"/>
    <n v="76.45"/>
    <n v="-3.97"/>
  </r>
  <r>
    <s v="E"/>
    <s v="R"/>
    <s v="MID"/>
    <d v="2019-01-01T00:00:00"/>
    <x v="4"/>
    <d v="2018-11-01T00:00:00"/>
    <n v="73.150000000000006"/>
    <n v="6.88"/>
  </r>
  <r>
    <s v="E"/>
    <s v="R"/>
    <s v="MID"/>
    <d v="2019-01-01T00:00:00"/>
    <x v="5"/>
    <d v="2018-11-01T00:00:00"/>
    <n v="3.3"/>
    <n v="0.31"/>
  </r>
  <r>
    <s v="E"/>
    <s v="R"/>
    <s v="MID"/>
    <d v="2019-01-01T00:00:00"/>
    <x v="0"/>
    <d v="2018-11-01T00:00:00"/>
    <n v="76.45"/>
    <n v="3.97"/>
  </r>
  <r>
    <s v="E"/>
    <s v="R"/>
    <s v="ON"/>
    <d v="2019-01-01T00:00:00"/>
    <x v="1"/>
    <d v="2018-11-01T00:00:00"/>
    <n v="54.04"/>
    <n v="-3.84"/>
  </r>
  <r>
    <s v="E"/>
    <s v="R"/>
    <s v="ON"/>
    <d v="2019-01-01T00:00:00"/>
    <x v="2"/>
    <d v="2018-11-01T00:00:00"/>
    <n v="51.71"/>
    <n v="6.83"/>
  </r>
  <r>
    <s v="E"/>
    <s v="R"/>
    <s v="ON"/>
    <d v="2019-01-01T00:00:00"/>
    <x v="3"/>
    <d v="2018-11-01T00:00:00"/>
    <n v="2.33"/>
    <n v="0.31"/>
  </r>
  <r>
    <s v="E"/>
    <s v="R"/>
    <s v="ON"/>
    <d v="2019-01-01T00:00:00"/>
    <x v="0"/>
    <d v="2018-11-01T00:00:00"/>
    <n v="54.04"/>
    <n v="3.84"/>
  </r>
  <r>
    <s v="E"/>
    <s v="R"/>
    <s v="OFF"/>
    <d v="2019-01-01T00:00:00"/>
    <x v="1"/>
    <d v="2018-11-01T00:00:00"/>
    <n v="215.42"/>
    <n v="-7.54"/>
  </r>
  <r>
    <s v="E"/>
    <s v="R"/>
    <s v="OFF"/>
    <d v="2019-01-01T00:00:00"/>
    <x v="6"/>
    <d v="2018-11-01T00:00:00"/>
    <n v="206.12"/>
    <n v="13.4"/>
  </r>
  <r>
    <s v="E"/>
    <s v="R"/>
    <s v="OFF"/>
    <d v="2019-01-01T00:00:00"/>
    <x v="7"/>
    <d v="2018-11-01T00:00:00"/>
    <n v="9.3000000000000007"/>
    <n v="0.6"/>
  </r>
  <r>
    <s v="E"/>
    <s v="R"/>
    <s v="OFF"/>
    <d v="2019-01-01T00:00:00"/>
    <x v="0"/>
    <d v="2018-11-01T00:00:00"/>
    <n v="215.42"/>
    <n v="7.54"/>
  </r>
  <r>
    <s v="E"/>
    <s v="R"/>
    <s v="MID"/>
    <d v="2019-01-01T00:00:00"/>
    <x v="1"/>
    <d v="2018-11-01T00:00:00"/>
    <n v="49.3"/>
    <n v="-2.56"/>
  </r>
  <r>
    <s v="E"/>
    <s v="R"/>
    <s v="MID"/>
    <d v="2019-01-01T00:00:00"/>
    <x v="4"/>
    <d v="2018-11-01T00:00:00"/>
    <n v="47.17"/>
    <n v="4.43"/>
  </r>
  <r>
    <s v="E"/>
    <s v="R"/>
    <s v="MID"/>
    <d v="2019-01-01T00:00:00"/>
    <x v="5"/>
    <d v="2018-11-01T00:00:00"/>
    <n v="2.13"/>
    <n v="0.2"/>
  </r>
  <r>
    <s v="E"/>
    <s v="R"/>
    <s v="MID"/>
    <d v="2019-01-01T00:00:00"/>
    <x v="0"/>
    <d v="2018-11-01T00:00:00"/>
    <n v="49.3"/>
    <n v="2.56"/>
  </r>
  <r>
    <s v="E"/>
    <s v="C"/>
    <s v="OFF"/>
    <d v="2018-01-01T00:00:00"/>
    <x v="6"/>
    <d v="2018-01-01T00:00:00"/>
    <n v="0.12"/>
    <n v="0.01"/>
  </r>
  <r>
    <s v="E"/>
    <s v="C"/>
    <s v="OFF"/>
    <d v="2018-01-01T00:00:00"/>
    <x v="7"/>
    <d v="2018-01-01T00:00:00"/>
    <n v="0.01"/>
    <n v="0"/>
  </r>
  <r>
    <s v="E"/>
    <s v="C"/>
    <s v="OFF"/>
    <d v="2018-01-01T00:00:00"/>
    <x v="0"/>
    <d v="2018-01-01T00:00:00"/>
    <n v="0.13"/>
    <n v="0"/>
  </r>
  <r>
    <s v="E"/>
    <s v="C"/>
    <s v="OFF"/>
    <d v="2018-01-01T00:00:00"/>
    <x v="1"/>
    <d v="2018-01-01T00:00:00"/>
    <n v="0.13"/>
    <n v="0"/>
  </r>
  <r>
    <s v="E"/>
    <s v="C"/>
    <s v="MID"/>
    <d v="2018-01-01T00:00:00"/>
    <x v="0"/>
    <d v="2018-01-01T00:00:00"/>
    <n v="0.32"/>
    <n v="0.01"/>
  </r>
  <r>
    <s v="E"/>
    <s v="C"/>
    <s v="MID"/>
    <d v="2018-01-01T00:00:00"/>
    <x v="1"/>
    <d v="2018-01-01T00:00:00"/>
    <n v="0.32"/>
    <n v="-0.01"/>
  </r>
  <r>
    <s v="E"/>
    <s v="C"/>
    <s v="MID"/>
    <d v="2018-01-01T00:00:00"/>
    <x v="4"/>
    <d v="2018-01-01T00:00:00"/>
    <n v="0.31"/>
    <n v="0.03"/>
  </r>
  <r>
    <s v="E"/>
    <s v="C"/>
    <s v="MID"/>
    <d v="2018-01-01T00:00:00"/>
    <x v="5"/>
    <d v="2018-01-01T00:00:00"/>
    <n v="0.01"/>
    <n v="0"/>
  </r>
  <r>
    <s v="E"/>
    <s v="C"/>
    <s v="MID"/>
    <d v="2018-01-01T00:00:00"/>
    <x v="0"/>
    <d v="2018-01-01T00:00:00"/>
    <n v="28.03"/>
    <n v="0.98"/>
  </r>
  <r>
    <s v="E"/>
    <s v="C"/>
    <s v="MID"/>
    <d v="2018-01-01T00:00:00"/>
    <x v="1"/>
    <d v="2018-01-01T00:00:00"/>
    <n v="28.03"/>
    <n v="-0.98"/>
  </r>
  <r>
    <s v="E"/>
    <s v="C"/>
    <s v="MID"/>
    <d v="2018-01-01T00:00:00"/>
    <x v="4"/>
    <d v="2018-01-01T00:00:00"/>
    <n v="26.85"/>
    <n v="2.58"/>
  </r>
  <r>
    <s v="E"/>
    <s v="C"/>
    <s v="MID"/>
    <d v="2018-01-01T00:00:00"/>
    <x v="5"/>
    <d v="2018-01-01T00:00:00"/>
    <n v="1.18"/>
    <n v="0"/>
  </r>
  <r>
    <s v="E"/>
    <s v="C"/>
    <s v="OFF"/>
    <d v="2018-01-01T00:00:00"/>
    <x v="1"/>
    <d v="2018-01-01T00:00:00"/>
    <n v="27.54"/>
    <n v="-0.64"/>
  </r>
  <r>
    <s v="E"/>
    <s v="C"/>
    <s v="OFF"/>
    <d v="2018-01-01T00:00:00"/>
    <x v="6"/>
    <d v="2018-01-01T00:00:00"/>
    <n v="26.42"/>
    <n v="1.73"/>
  </r>
  <r>
    <s v="E"/>
    <s v="C"/>
    <s v="OFF"/>
    <d v="2018-01-01T00:00:00"/>
    <x v="7"/>
    <d v="2018-01-01T00:00:00"/>
    <n v="1.1200000000000001"/>
    <n v="0"/>
  </r>
  <r>
    <s v="E"/>
    <s v="C"/>
    <s v="OFF"/>
    <d v="2018-01-01T00:00:00"/>
    <x v="0"/>
    <d v="2018-01-01T00:00:00"/>
    <n v="27.54"/>
    <n v="0.64"/>
  </r>
  <r>
    <s v="E"/>
    <s v="C"/>
    <s v="MID"/>
    <d v="2018-01-01T00:00:00"/>
    <x v="4"/>
    <d v="2018-01-01T00:00:00"/>
    <n v="17.16"/>
    <n v="1.58"/>
  </r>
  <r>
    <s v="E"/>
    <s v="C"/>
    <s v="MID"/>
    <d v="2018-02-01T00:00:00"/>
    <x v="5"/>
    <d v="2018-01-01T00:00:00"/>
    <n v="152.27000000000001"/>
    <n v="14.47"/>
  </r>
  <r>
    <s v="E"/>
    <s v="C"/>
    <s v="MID"/>
    <d v="2018-02-01T00:00:00"/>
    <x v="0"/>
    <d v="2018-01-01T00:00:00"/>
    <n v="3528.43"/>
    <n v="134.07"/>
  </r>
  <r>
    <s v="E"/>
    <s v="C"/>
    <s v="ON"/>
    <d v="2018-02-01T00:00:00"/>
    <x v="1"/>
    <d v="2018-01-01T00:00:00"/>
    <n v="14192.31"/>
    <n v="-752.2"/>
  </r>
  <r>
    <s v="E"/>
    <s v="C"/>
    <s v="ON"/>
    <d v="2018-02-01T00:00:00"/>
    <x v="2"/>
    <d v="2018-01-01T00:00:00"/>
    <n v="13579.85"/>
    <n v="1792.53"/>
  </r>
  <r>
    <s v="E"/>
    <s v="C"/>
    <s v="ON"/>
    <d v="2018-02-01T00:00:00"/>
    <x v="3"/>
    <d v="2018-01-01T00:00:00"/>
    <n v="612.46"/>
    <n v="80.84"/>
  </r>
  <r>
    <s v="E"/>
    <s v="C"/>
    <s v="ON"/>
    <d v="2018-02-01T00:00:00"/>
    <x v="0"/>
    <d v="2018-01-01T00:00:00"/>
    <n v="14192.31"/>
    <n v="752.2"/>
  </r>
  <r>
    <s v="E"/>
    <s v="C"/>
    <s v="OFF"/>
    <d v="2018-02-01T00:00:00"/>
    <x v="1"/>
    <d v="2018-01-01T00:00:00"/>
    <n v="35558.370000000003"/>
    <n v="-924.49"/>
  </r>
  <r>
    <s v="E"/>
    <s v="C"/>
    <s v="OFF"/>
    <d v="2018-02-01T00:00:00"/>
    <x v="6"/>
    <d v="2018-01-01T00:00:00"/>
    <n v="34023.910000000003"/>
    <n v="2211.56"/>
  </r>
  <r>
    <s v="E"/>
    <s v="C"/>
    <s v="OFF"/>
    <d v="2018-02-01T00:00:00"/>
    <x v="7"/>
    <d v="2018-01-01T00:00:00"/>
    <n v="1534.46"/>
    <n v="99.73"/>
  </r>
  <r>
    <s v="E"/>
    <s v="C"/>
    <s v="OFF"/>
    <d v="2018-02-01T00:00:00"/>
    <x v="0"/>
    <d v="2018-01-01T00:00:00"/>
    <n v="35558.370000000003"/>
    <n v="924.49"/>
  </r>
  <r>
    <s v="E"/>
    <s v="C"/>
    <s v="MID"/>
    <d v="2018-02-01T00:00:00"/>
    <x v="1"/>
    <d v="2018-01-01T00:00:00"/>
    <n v="15404.99"/>
    <n v="-585.41999999999996"/>
  </r>
  <r>
    <s v="E"/>
    <s v="C"/>
    <s v="MID"/>
    <d v="2018-02-01T00:00:00"/>
    <x v="4"/>
    <d v="2018-01-01T00:00:00"/>
    <n v="14740.22"/>
    <n v="1400.36"/>
  </r>
  <r>
    <s v="E"/>
    <s v="C"/>
    <s v="MID"/>
    <d v="2018-02-01T00:00:00"/>
    <x v="5"/>
    <d v="2018-01-01T00:00:00"/>
    <n v="664.77"/>
    <n v="63.18"/>
  </r>
  <r>
    <s v="E"/>
    <s v="C"/>
    <s v="MID"/>
    <d v="2018-02-01T00:00:00"/>
    <x v="0"/>
    <d v="2018-01-01T00:00:00"/>
    <n v="15404.99"/>
    <n v="585.41999999999996"/>
  </r>
  <r>
    <s v="E"/>
    <s v="C"/>
    <s v="ON"/>
    <d v="2018-01-01T00:00:00"/>
    <x v="1"/>
    <d v="2018-01-01T00:00:00"/>
    <n v="51651.86"/>
    <n v="-2737.48"/>
  </r>
  <r>
    <s v="E"/>
    <s v="C"/>
    <s v="ON"/>
    <d v="2018-01-01T00:00:00"/>
    <x v="2"/>
    <d v="2018-01-01T00:00:00"/>
    <n v="49422.85"/>
    <n v="6523.77"/>
  </r>
  <r>
    <s v="E"/>
    <s v="C"/>
    <s v="ON"/>
    <d v="2018-01-01T00:00:00"/>
    <x v="3"/>
    <d v="2018-01-01T00:00:00"/>
    <n v="2229.0100000000002"/>
    <n v="294.18"/>
  </r>
  <r>
    <s v="E"/>
    <s v="C"/>
    <s v="ON"/>
    <d v="2018-01-01T00:00:00"/>
    <x v="0"/>
    <d v="2018-01-01T00:00:00"/>
    <n v="51651.86"/>
    <n v="2737.48"/>
  </r>
  <r>
    <s v="E"/>
    <s v="C"/>
    <s v="OFF"/>
    <d v="2018-01-01T00:00:00"/>
    <x v="1"/>
    <d v="2018-01-01T00:00:00"/>
    <n v="174977.74"/>
    <n v="-4549.38"/>
  </r>
  <r>
    <s v="E"/>
    <s v="C"/>
    <s v="OFF"/>
    <d v="2018-01-01T00:00:00"/>
    <x v="6"/>
    <d v="2018-01-01T00:00:00"/>
    <n v="167426.81"/>
    <n v="10882.82"/>
  </r>
  <r>
    <s v="E"/>
    <s v="C"/>
    <s v="OFF"/>
    <d v="2018-01-01T00:00:00"/>
    <x v="7"/>
    <d v="2018-01-01T00:00:00"/>
    <n v="7550.93"/>
    <n v="490.74"/>
  </r>
  <r>
    <s v="E"/>
    <s v="C"/>
    <s v="OFF"/>
    <d v="2018-01-01T00:00:00"/>
    <x v="0"/>
    <d v="2018-01-01T00:00:00"/>
    <n v="174977.74"/>
    <n v="4549.38"/>
  </r>
  <r>
    <s v="E"/>
    <s v="C"/>
    <s v="MID"/>
    <d v="2018-01-01T00:00:00"/>
    <x v="0"/>
    <d v="2018-01-01T00:00:00"/>
    <n v="54396.53"/>
    <n v="2067.09"/>
  </r>
  <r>
    <s v="E"/>
    <s v="C"/>
    <s v="MID"/>
    <d v="2018-01-01T00:00:00"/>
    <x v="1"/>
    <d v="2018-01-01T00:00:00"/>
    <n v="54396.53"/>
    <n v="-2067.09"/>
  </r>
  <r>
    <s v="E"/>
    <s v="C"/>
    <s v="MID"/>
    <d v="2018-01-01T00:00:00"/>
    <x v="4"/>
    <d v="2018-01-01T00:00:00"/>
    <n v="52049.17"/>
    <n v="4944.63"/>
  </r>
  <r>
    <s v="E"/>
    <s v="C"/>
    <s v="MID"/>
    <d v="2018-01-01T00:00:00"/>
    <x v="5"/>
    <d v="2018-01-01T00:00:00"/>
    <n v="2347.36"/>
    <n v="223.04"/>
  </r>
  <r>
    <s v="E"/>
    <s v="R"/>
    <s v="ON"/>
    <d v="2019-02-01T00:00:00"/>
    <x v="1"/>
    <d v="2018-05-01T00:00:00"/>
    <n v="14.03"/>
    <n v="-0.99"/>
  </r>
  <r>
    <s v="E"/>
    <s v="R"/>
    <s v="ON"/>
    <d v="2019-02-01T00:00:00"/>
    <x v="8"/>
    <d v="2018-05-01T00:00:00"/>
    <n v="13.42"/>
    <n v="1.77"/>
  </r>
  <r>
    <s v="E"/>
    <s v="R"/>
    <s v="ON"/>
    <d v="2019-02-01T00:00:00"/>
    <x v="9"/>
    <d v="2018-05-01T00:00:00"/>
    <n v="0.61"/>
    <n v="0.08"/>
  </r>
  <r>
    <s v="E"/>
    <s v="R"/>
    <s v="ON"/>
    <d v="2019-02-01T00:00:00"/>
    <x v="0"/>
    <d v="2018-05-01T00:00:00"/>
    <n v="14.03"/>
    <n v="0.99"/>
  </r>
  <r>
    <s v="E"/>
    <s v="R"/>
    <s v="OFF"/>
    <d v="2019-02-01T00:00:00"/>
    <x v="1"/>
    <d v="2018-05-01T00:00:00"/>
    <n v="38.72"/>
    <n v="-1.36"/>
  </r>
  <r>
    <s v="E"/>
    <s v="R"/>
    <s v="OFF"/>
    <d v="2019-02-01T00:00:00"/>
    <x v="10"/>
    <d v="2018-05-01T00:00:00"/>
    <n v="37.049999999999997"/>
    <n v="2.41"/>
  </r>
  <r>
    <s v="E"/>
    <s v="R"/>
    <s v="OFF"/>
    <d v="2019-02-01T00:00:00"/>
    <x v="11"/>
    <d v="2018-05-01T00:00:00"/>
    <n v="1.67"/>
    <n v="0.11"/>
  </r>
  <r>
    <s v="E"/>
    <s v="R"/>
    <s v="OFF"/>
    <d v="2019-02-01T00:00:00"/>
    <x v="0"/>
    <d v="2018-05-01T00:00:00"/>
    <n v="38.72"/>
    <n v="1.36"/>
  </r>
  <r>
    <s v="E"/>
    <s v="R"/>
    <s v="MID"/>
    <d v="2019-02-01T00:00:00"/>
    <x v="1"/>
    <d v="2018-05-01T00:00:00"/>
    <n v="19.37"/>
    <n v="-1"/>
  </r>
  <r>
    <s v="E"/>
    <s v="R"/>
    <s v="MID"/>
    <d v="2019-02-01T00:00:00"/>
    <x v="12"/>
    <d v="2018-05-01T00:00:00"/>
    <n v="18.53"/>
    <n v="1.74"/>
  </r>
  <r>
    <s v="E"/>
    <s v="R"/>
    <s v="MID"/>
    <d v="2019-02-01T00:00:00"/>
    <x v="13"/>
    <d v="2018-05-01T00:00:00"/>
    <n v="0.84"/>
    <n v="0.08"/>
  </r>
  <r>
    <s v="E"/>
    <s v="R"/>
    <s v="MID"/>
    <d v="2019-02-01T00:00:00"/>
    <x v="0"/>
    <d v="2018-05-01T00:00:00"/>
    <n v="19.37"/>
    <n v="1"/>
  </r>
  <r>
    <s v="E"/>
    <s v="R"/>
    <s v="ON"/>
    <d v="2019-01-01T00:00:00"/>
    <x v="1"/>
    <d v="2018-11-01T00:00:00"/>
    <n v="72.95"/>
    <n v="-5.18"/>
  </r>
  <r>
    <s v="E"/>
    <s v="R"/>
    <s v="ON"/>
    <d v="2019-01-01T00:00:00"/>
    <x v="2"/>
    <d v="2018-11-01T00:00:00"/>
    <n v="69.8"/>
    <n v="9.2100000000000009"/>
  </r>
  <r>
    <s v="E"/>
    <s v="R"/>
    <s v="ON"/>
    <d v="2019-01-01T00:00:00"/>
    <x v="3"/>
    <d v="2018-11-01T00:00:00"/>
    <n v="3.15"/>
    <n v="0.42"/>
  </r>
  <r>
    <s v="E"/>
    <s v="R"/>
    <s v="ON"/>
    <d v="2019-01-01T00:00:00"/>
    <x v="0"/>
    <d v="2018-11-01T00:00:00"/>
    <n v="72.95"/>
    <n v="5.18"/>
  </r>
  <r>
    <s v="E"/>
    <s v="R"/>
    <s v="OFF"/>
    <d v="2019-01-01T00:00:00"/>
    <x v="1"/>
    <d v="2018-11-01T00:00:00"/>
    <n v="268.83"/>
    <n v="-9.41"/>
  </r>
  <r>
    <s v="E"/>
    <s v="R"/>
    <s v="OFF"/>
    <d v="2019-01-01T00:00:00"/>
    <x v="6"/>
    <d v="2018-11-01T00:00:00"/>
    <n v="257.23"/>
    <n v="16.72"/>
  </r>
  <r>
    <s v="E"/>
    <s v="R"/>
    <s v="OFF"/>
    <d v="2019-01-01T00:00:00"/>
    <x v="7"/>
    <d v="2018-11-01T00:00:00"/>
    <n v="11.6"/>
    <n v="0.75"/>
  </r>
  <r>
    <s v="E"/>
    <s v="R"/>
    <s v="OFF"/>
    <d v="2019-01-01T00:00:00"/>
    <x v="0"/>
    <d v="2018-11-01T00:00:00"/>
    <n v="268.83"/>
    <n v="9.41"/>
  </r>
  <r>
    <s v="E"/>
    <s v="R"/>
    <s v="MID"/>
    <d v="2019-01-01T00:00:00"/>
    <x v="1"/>
    <d v="2018-11-01T00:00:00"/>
    <n v="73.13"/>
    <n v="-3.8"/>
  </r>
  <r>
    <s v="E"/>
    <s v="R"/>
    <s v="MID"/>
    <d v="2019-01-01T00:00:00"/>
    <x v="4"/>
    <d v="2018-11-01T00:00:00"/>
    <n v="69.97"/>
    <n v="6.58"/>
  </r>
  <r>
    <s v="E"/>
    <s v="R"/>
    <s v="MID"/>
    <d v="2019-01-01T00:00:00"/>
    <x v="5"/>
    <d v="2018-11-01T00:00:00"/>
    <n v="3.16"/>
    <n v="0.3"/>
  </r>
  <r>
    <s v="E"/>
    <s v="R"/>
    <s v="MID"/>
    <d v="2019-01-01T00:00:00"/>
    <x v="0"/>
    <d v="2018-11-01T00:00:00"/>
    <n v="73.13"/>
    <n v="3.8"/>
  </r>
  <r>
    <s v="E"/>
    <s v="C"/>
    <s v="ON"/>
    <d v="2019-01-01T00:00:00"/>
    <x v="1"/>
    <d v="2018-11-01T00:00:00"/>
    <n v="27798.99"/>
    <n v="-1973.71"/>
  </r>
  <r>
    <s v="E"/>
    <s v="C"/>
    <s v="ON"/>
    <d v="2019-01-01T00:00:00"/>
    <x v="2"/>
    <d v="2018-11-01T00:00:00"/>
    <n v="26599.55"/>
    <n v="3511.13"/>
  </r>
  <r>
    <s v="E"/>
    <s v="C"/>
    <s v="ON"/>
    <d v="2019-01-01T00:00:00"/>
    <x v="3"/>
    <d v="2018-11-01T00:00:00"/>
    <n v="1199.44"/>
    <n v="158.34"/>
  </r>
  <r>
    <s v="E"/>
    <s v="C"/>
    <s v="ON"/>
    <d v="2019-01-01T00:00:00"/>
    <x v="0"/>
    <d v="2018-11-01T00:00:00"/>
    <n v="27798.99"/>
    <n v="1973.71"/>
  </r>
  <r>
    <s v="E"/>
    <s v="C"/>
    <s v="OFF"/>
    <d v="2019-01-01T00:00:00"/>
    <x v="1"/>
    <d v="2018-11-01T00:00:00"/>
    <n v="76913.72"/>
    <n v="-2691.93"/>
  </r>
  <r>
    <s v="E"/>
    <s v="C"/>
    <s v="OFF"/>
    <d v="2019-01-01T00:00:00"/>
    <x v="6"/>
    <d v="2018-11-01T00:00:00"/>
    <n v="73595.37"/>
    <n v="4783.72"/>
  </r>
  <r>
    <s v="E"/>
    <s v="C"/>
    <s v="OFF"/>
    <d v="2019-01-01T00:00:00"/>
    <x v="7"/>
    <d v="2018-11-01T00:00:00"/>
    <n v="3318.35"/>
    <n v="215.71"/>
  </r>
  <r>
    <s v="E"/>
    <s v="C"/>
    <s v="OFF"/>
    <d v="2019-01-01T00:00:00"/>
    <x v="0"/>
    <d v="2018-11-01T00:00:00"/>
    <n v="76913.72"/>
    <n v="2691.93"/>
  </r>
  <r>
    <s v="E"/>
    <s v="C"/>
    <s v="MID"/>
    <d v="2019-01-01T00:00:00"/>
    <x v="1"/>
    <d v="2018-11-01T00:00:00"/>
    <n v="29324.58"/>
    <n v="-1524.85"/>
  </r>
  <r>
    <s v="E"/>
    <s v="C"/>
    <s v="MID"/>
    <d v="2019-01-01T00:00:00"/>
    <x v="4"/>
    <d v="2018-11-01T00:00:00"/>
    <n v="28059.35"/>
    <n v="2637.61"/>
  </r>
  <r>
    <s v="E"/>
    <s v="C"/>
    <s v="MID"/>
    <d v="2019-01-01T00:00:00"/>
    <x v="5"/>
    <d v="2018-11-01T00:00:00"/>
    <n v="1265.23"/>
    <n v="118.92"/>
  </r>
  <r>
    <s v="E"/>
    <s v="C"/>
    <s v="MID"/>
    <d v="2019-01-01T00:00:00"/>
    <x v="0"/>
    <d v="2018-11-01T00:00:00"/>
    <n v="29324.58"/>
    <n v="1524.85"/>
  </r>
  <r>
    <s v="E"/>
    <s v="R"/>
    <s v="ON"/>
    <d v="2019-01-01T00:00:00"/>
    <x v="0"/>
    <d v="2018-05-01T00:00:00"/>
    <n v="8.36"/>
    <n v="0.6"/>
  </r>
  <r>
    <s v="E"/>
    <s v="R"/>
    <s v="ON"/>
    <d v="2019-01-01T00:00:00"/>
    <x v="8"/>
    <d v="2018-05-01T00:00:00"/>
    <n v="8"/>
    <n v="1.06"/>
  </r>
  <r>
    <s v="E"/>
    <s v="R"/>
    <s v="ON"/>
    <d v="2019-01-01T00:00:00"/>
    <x v="1"/>
    <d v="2018-11-01T00:00:00"/>
    <n v="155162.46"/>
    <n v="-11016.52"/>
  </r>
  <r>
    <s v="E"/>
    <s v="R"/>
    <s v="ON"/>
    <d v="2019-01-01T00:00:00"/>
    <x v="2"/>
    <d v="2018-11-01T00:00:00"/>
    <n v="148466.87"/>
    <n v="19597.650000000001"/>
  </r>
  <r>
    <s v="E"/>
    <s v="R"/>
    <s v="ON"/>
    <d v="2019-01-01T00:00:00"/>
    <x v="3"/>
    <d v="2018-11-01T00:00:00"/>
    <n v="6695.59"/>
    <n v="883.9"/>
  </r>
  <r>
    <s v="E"/>
    <s v="R"/>
    <s v="ON"/>
    <d v="2019-01-01T00:00:00"/>
    <x v="0"/>
    <d v="2018-11-01T00:00:00"/>
    <n v="155162.46"/>
    <n v="11016.52"/>
  </r>
  <r>
    <s v="E"/>
    <s v="R"/>
    <s v="OFF"/>
    <d v="2019-01-01T00:00:00"/>
    <x v="1"/>
    <d v="2018-11-01T00:00:00"/>
    <n v="573454.4"/>
    <n v="-20071.05"/>
  </r>
  <r>
    <s v="E"/>
    <s v="R"/>
    <s v="OFF"/>
    <d v="2019-01-01T00:00:00"/>
    <x v="6"/>
    <d v="2018-11-01T00:00:00"/>
    <n v="548708.04"/>
    <n v="35666.080000000002"/>
  </r>
  <r>
    <s v="E"/>
    <s v="R"/>
    <s v="OFF"/>
    <d v="2019-01-01T00:00:00"/>
    <x v="7"/>
    <d v="2018-11-01T00:00:00"/>
    <n v="24746.36"/>
    <n v="1608.51"/>
  </r>
  <r>
    <s v="E"/>
    <s v="R"/>
    <s v="OFF"/>
    <d v="2019-01-01T00:00:00"/>
    <x v="0"/>
    <d v="2018-11-01T00:00:00"/>
    <n v="573454.4"/>
    <n v="20071.05"/>
  </r>
  <r>
    <s v="E"/>
    <s v="R"/>
    <s v="MID"/>
    <d v="2019-01-01T00:00:00"/>
    <x v="1"/>
    <d v="2018-11-01T00:00:00"/>
    <n v="136550.92000000001"/>
    <n v="-7100.92"/>
  </r>
  <r>
    <s v="E"/>
    <s v="R"/>
    <s v="MID"/>
    <d v="2019-01-01T00:00:00"/>
    <x v="4"/>
    <d v="2018-11-01T00:00:00"/>
    <n v="130658.44"/>
    <n v="12281.84"/>
  </r>
  <r>
    <s v="E"/>
    <s v="R"/>
    <s v="MID"/>
    <d v="2019-01-01T00:00:00"/>
    <x v="5"/>
    <d v="2018-11-01T00:00:00"/>
    <n v="5892.48"/>
    <n v="553.85"/>
  </r>
  <r>
    <s v="E"/>
    <s v="R"/>
    <s v="MID"/>
    <d v="2019-01-01T00:00:00"/>
    <x v="0"/>
    <d v="2018-11-01T00:00:00"/>
    <n v="136550.92000000001"/>
    <n v="7100.92"/>
  </r>
  <r>
    <s v="E"/>
    <s v="C"/>
    <s v="ON"/>
    <d v="2019-01-01T00:00:00"/>
    <x v="1"/>
    <d v="2018-11-01T00:00:00"/>
    <n v="34476.379999999997"/>
    <n v="-2447.7399999999998"/>
  </r>
  <r>
    <s v="E"/>
    <s v="C"/>
    <s v="ON"/>
    <d v="2019-01-01T00:00:00"/>
    <x v="2"/>
    <d v="2018-11-01T00:00:00"/>
    <n v="32988.6"/>
    <n v="4354.49"/>
  </r>
  <r>
    <s v="E"/>
    <s v="C"/>
    <s v="ON"/>
    <d v="2019-01-01T00:00:00"/>
    <x v="3"/>
    <d v="2018-11-01T00:00:00"/>
    <n v="1487.78"/>
    <n v="196.4"/>
  </r>
  <r>
    <s v="E"/>
    <s v="C"/>
    <s v="ON"/>
    <d v="2019-01-01T00:00:00"/>
    <x v="0"/>
    <d v="2018-11-01T00:00:00"/>
    <n v="34476.379999999997"/>
    <n v="2447.7399999999998"/>
  </r>
  <r>
    <s v="E"/>
    <s v="C"/>
    <s v="OFF"/>
    <d v="2019-01-01T00:00:00"/>
    <x v="1"/>
    <d v="2018-11-01T00:00:00"/>
    <n v="106397.57"/>
    <n v="-3723.97"/>
  </r>
  <r>
    <s v="E"/>
    <s v="C"/>
    <s v="OFF"/>
    <d v="2019-01-01T00:00:00"/>
    <x v="6"/>
    <d v="2018-11-01T00:00:00"/>
    <n v="101806.1"/>
    <n v="6617.4"/>
  </r>
  <r>
    <s v="E"/>
    <s v="C"/>
    <s v="OFF"/>
    <d v="2019-01-01T00:00:00"/>
    <x v="7"/>
    <d v="2018-11-01T00:00:00"/>
    <n v="4591.47"/>
    <n v="298.45"/>
  </r>
  <r>
    <s v="E"/>
    <s v="R"/>
    <s v="ON"/>
    <d v="2019-01-01T00:00:00"/>
    <x v="1"/>
    <d v="2018-11-01T00:00:00"/>
    <n v="251829.7"/>
    <n v="-17880.61"/>
  </r>
  <r>
    <s v="E"/>
    <s v="R"/>
    <s v="ON"/>
    <d v="2019-01-01T00:00:00"/>
    <x v="2"/>
    <d v="2018-11-01T00:00:00"/>
    <n v="240963.55"/>
    <n v="31807.02"/>
  </r>
  <r>
    <s v="E"/>
    <s v="R"/>
    <s v="ON"/>
    <d v="2019-01-01T00:00:00"/>
    <x v="3"/>
    <d v="2018-11-01T00:00:00"/>
    <n v="10866.15"/>
    <n v="1434.42"/>
  </r>
  <r>
    <s v="E"/>
    <s v="R"/>
    <s v="ON"/>
    <d v="2019-01-01T00:00:00"/>
    <x v="0"/>
    <d v="2018-11-01T00:00:00"/>
    <n v="251829.7"/>
    <n v="17880.61"/>
  </r>
  <r>
    <s v="E"/>
    <s v="R"/>
    <s v="OFF"/>
    <d v="2019-01-01T00:00:00"/>
    <x v="1"/>
    <d v="2018-11-01T00:00:00"/>
    <n v="1047791.2"/>
    <n v="-36674.769999999997"/>
  </r>
  <r>
    <s v="E"/>
    <s v="C"/>
    <s v="MID"/>
    <d v="2018-01-01T00:00:00"/>
    <x v="5"/>
    <d v="2018-01-01T00:00:00"/>
    <n v="0.69"/>
    <n v="0"/>
  </r>
  <r>
    <s v="E"/>
    <s v="C"/>
    <s v="MID"/>
    <d v="2018-01-01T00:00:00"/>
    <x v="1"/>
    <d v="2018-01-01T00:00:00"/>
    <n v="17.850000000000001"/>
    <n v="-0.62"/>
  </r>
  <r>
    <s v="E"/>
    <s v="C"/>
    <s v="MID"/>
    <d v="2018-01-01T00:00:00"/>
    <x v="0"/>
    <d v="2018-01-01T00:00:00"/>
    <n v="17.850000000000001"/>
    <n v="0.62"/>
  </r>
  <r>
    <s v="E"/>
    <s v="C"/>
    <s v="ON"/>
    <d v="2018-01-01T00:00:00"/>
    <x v="1"/>
    <d v="2018-01-01T00:00:00"/>
    <n v="24.8"/>
    <n v="-1.23"/>
  </r>
  <r>
    <s v="E"/>
    <s v="C"/>
    <s v="ON"/>
    <d v="2018-01-01T00:00:00"/>
    <x v="2"/>
    <d v="2018-01-01T00:00:00"/>
    <n v="23.72"/>
    <n v="3.16"/>
  </r>
  <r>
    <s v="E"/>
    <s v="C"/>
    <s v="ON"/>
    <d v="2018-01-01T00:00:00"/>
    <x v="3"/>
    <d v="2018-01-01T00:00:00"/>
    <n v="1.08"/>
    <n v="0"/>
  </r>
  <r>
    <s v="E"/>
    <s v="C"/>
    <s v="ON"/>
    <d v="2018-01-01T00:00:00"/>
    <x v="0"/>
    <d v="2018-01-01T00:00:00"/>
    <n v="24.8"/>
    <n v="1.23"/>
  </r>
  <r>
    <s v="E"/>
    <s v="C"/>
    <s v="ON"/>
    <d v="2018-01-01T00:00:00"/>
    <x v="1"/>
    <d v="2018-01-01T00:00:00"/>
    <n v="21.05"/>
    <n v="-1.03"/>
  </r>
  <r>
    <s v="E"/>
    <s v="C"/>
    <s v="ON"/>
    <d v="2018-01-01T00:00:00"/>
    <x v="0"/>
    <d v="2018-01-01T00:00:00"/>
    <n v="21.05"/>
    <n v="1.03"/>
  </r>
  <r>
    <s v="E"/>
    <s v="C"/>
    <s v="ON"/>
    <d v="2018-01-01T00:00:00"/>
    <x v="2"/>
    <d v="2018-01-01T00:00:00"/>
    <n v="20.190000000000001"/>
    <n v="2.66"/>
  </r>
  <r>
    <s v="E"/>
    <s v="C"/>
    <s v="ON"/>
    <d v="2018-01-01T00:00:00"/>
    <x v="3"/>
    <d v="2018-01-01T00:00:00"/>
    <n v="0.86"/>
    <n v="0"/>
  </r>
  <r>
    <s v="E"/>
    <s v="C"/>
    <s v="OFF"/>
    <d v="2018-01-01T00:00:00"/>
    <x v="0"/>
    <d v="2018-01-01T00:00:00"/>
    <n v="22.35"/>
    <n v="0.5"/>
  </r>
  <r>
    <s v="E"/>
    <s v="C"/>
    <s v="OFF"/>
    <d v="2018-01-01T00:00:00"/>
    <x v="1"/>
    <d v="2018-01-01T00:00:00"/>
    <n v="22.35"/>
    <n v="-0.5"/>
  </r>
  <r>
    <s v="E"/>
    <s v="C"/>
    <s v="OFF"/>
    <d v="2018-01-01T00:00:00"/>
    <x v="6"/>
    <d v="2018-01-01T00:00:00"/>
    <n v="21.38"/>
    <n v="1.37"/>
  </r>
  <r>
    <s v="E"/>
    <s v="C"/>
    <s v="OFF"/>
    <d v="2018-01-01T00:00:00"/>
    <x v="7"/>
    <d v="2018-01-01T00:00:00"/>
    <n v="0.97"/>
    <n v="0"/>
  </r>
  <r>
    <s v="E"/>
    <s v="R"/>
    <s v="MID"/>
    <d v="2018-01-01T00:00:00"/>
    <x v="0"/>
    <d v="2018-01-01T00:00:00"/>
    <n v="230.83"/>
    <n v="8.16"/>
  </r>
  <r>
    <s v="E"/>
    <s v="R"/>
    <s v="MID"/>
    <d v="2018-01-01T00:00:00"/>
    <x v="4"/>
    <d v="2018-01-01T00:00:00"/>
    <n v="220.97"/>
    <n v="20.9"/>
  </r>
  <r>
    <s v="E"/>
    <s v="R"/>
    <s v="MID"/>
    <d v="2018-01-01T00:00:00"/>
    <x v="5"/>
    <d v="2018-01-01T00:00:00"/>
    <n v="9.86"/>
    <n v="0"/>
  </r>
  <r>
    <s v="E"/>
    <s v="R"/>
    <s v="MID"/>
    <d v="2018-01-01T00:00:00"/>
    <x v="1"/>
    <d v="2018-01-01T00:00:00"/>
    <n v="230.83"/>
    <n v="-8.16"/>
  </r>
  <r>
    <s v="E"/>
    <s v="R"/>
    <s v="ON"/>
    <d v="2018-01-01T00:00:00"/>
    <x v="1"/>
    <d v="2018-01-01T00:00:00"/>
    <n v="171.97"/>
    <n v="-8.36"/>
  </r>
  <r>
    <s v="E"/>
    <s v="R"/>
    <s v="ON"/>
    <d v="2018-01-01T00:00:00"/>
    <x v="2"/>
    <d v="2018-01-01T00:00:00"/>
    <n v="164.76"/>
    <n v="21.68"/>
  </r>
  <r>
    <s v="E"/>
    <s v="R"/>
    <s v="ON"/>
    <d v="2018-01-01T00:00:00"/>
    <x v="3"/>
    <d v="2018-01-01T00:00:00"/>
    <n v="7.21"/>
    <n v="0"/>
  </r>
  <r>
    <s v="E"/>
    <s v="R"/>
    <s v="ON"/>
    <d v="2018-01-01T00:00:00"/>
    <x v="0"/>
    <d v="2018-01-01T00:00:00"/>
    <n v="171.97"/>
    <n v="8.36"/>
  </r>
  <r>
    <s v="E"/>
    <s v="R"/>
    <s v="OFF"/>
    <d v="2018-01-01T00:00:00"/>
    <x v="0"/>
    <d v="2018-01-01T00:00:00"/>
    <n v="165.62"/>
    <n v="3.96"/>
  </r>
  <r>
    <s v="E"/>
    <s v="R"/>
    <s v="OFF"/>
    <d v="2018-01-01T00:00:00"/>
    <x v="1"/>
    <d v="2018-01-01T00:00:00"/>
    <n v="165.62"/>
    <n v="-3.96"/>
  </r>
  <r>
    <s v="E"/>
    <s v="R"/>
    <s v="OFF"/>
    <d v="2018-01-01T00:00:00"/>
    <x v="6"/>
    <d v="2018-01-01T00:00:00"/>
    <n v="158.69"/>
    <n v="10.29"/>
  </r>
  <r>
    <s v="E"/>
    <s v="R"/>
    <s v="OFF"/>
    <d v="2018-01-01T00:00:00"/>
    <x v="7"/>
    <d v="2018-01-01T00:00:00"/>
    <n v="6.93"/>
    <n v="0"/>
  </r>
  <r>
    <s v="E"/>
    <s v="R"/>
    <s v="MID"/>
    <d v="2018-01-01T00:00:00"/>
    <x v="4"/>
    <d v="2018-01-01T00:00:00"/>
    <n v="162.96"/>
    <n v="15.47"/>
  </r>
  <r>
    <s v="E"/>
    <s v="R"/>
    <s v="MID"/>
    <d v="2018-01-01T00:00:00"/>
    <x v="5"/>
    <d v="2018-01-01T00:00:00"/>
    <n v="7.23"/>
    <n v="0"/>
  </r>
  <r>
    <s v="E"/>
    <s v="R"/>
    <s v="MID"/>
    <d v="2018-01-01T00:00:00"/>
    <x v="0"/>
    <d v="2018-01-01T00:00:00"/>
    <n v="170.19"/>
    <n v="6.24"/>
  </r>
  <r>
    <s v="E"/>
    <s v="R"/>
    <s v="MID"/>
    <d v="2018-01-01T00:00:00"/>
    <x v="1"/>
    <d v="2018-01-01T00:00:00"/>
    <n v="170.19"/>
    <n v="-6.24"/>
  </r>
  <r>
    <s v="E"/>
    <s v="R"/>
    <s v="ON"/>
    <d v="2018-01-01T00:00:00"/>
    <x v="0"/>
    <d v="2018-01-01T00:00:00"/>
    <n v="222.29"/>
    <n v="11.06"/>
  </r>
  <r>
    <s v="E"/>
    <s v="R"/>
    <s v="ON"/>
    <d v="2018-01-01T00:00:00"/>
    <x v="1"/>
    <d v="2018-01-01T00:00:00"/>
    <n v="222.29"/>
    <n v="-11.06"/>
  </r>
  <r>
    <s v="E"/>
    <s v="R"/>
    <s v="ON"/>
    <d v="2018-01-01T00:00:00"/>
    <x v="2"/>
    <d v="2018-01-01T00:00:00"/>
    <n v="212.83"/>
    <n v="27.9"/>
  </r>
  <r>
    <s v="E"/>
    <s v="R"/>
    <s v="ON"/>
    <d v="2018-01-01T00:00:00"/>
    <x v="3"/>
    <d v="2018-01-01T00:00:00"/>
    <n v="9.4600000000000009"/>
    <n v="0"/>
  </r>
  <r>
    <s v="E"/>
    <s v="R"/>
    <s v="OFF"/>
    <d v="2018-01-01T00:00:00"/>
    <x v="0"/>
    <d v="2018-01-01T00:00:00"/>
    <n v="221.09"/>
    <n v="5.22"/>
  </r>
  <r>
    <s v="E"/>
    <s v="R"/>
    <s v="OFF"/>
    <d v="2018-01-01T00:00:00"/>
    <x v="1"/>
    <d v="2018-01-01T00:00:00"/>
    <n v="221.09"/>
    <n v="-5.22"/>
  </r>
  <r>
    <s v="E"/>
    <s v="R"/>
    <s v="OFF"/>
    <d v="2018-01-01T00:00:00"/>
    <x v="6"/>
    <d v="2018-01-01T00:00:00"/>
    <n v="211.77"/>
    <n v="13.65"/>
  </r>
  <r>
    <s v="E"/>
    <s v="R"/>
    <s v="OFF"/>
    <d v="2018-01-01T00:00:00"/>
    <x v="7"/>
    <d v="2018-01-01T00:00:00"/>
    <n v="9.32"/>
    <n v="0"/>
  </r>
  <r>
    <s v="E"/>
    <s v="R"/>
    <s v="MID"/>
    <d v="2018-03-01T00:00:00"/>
    <x v="1"/>
    <d v="2018-01-01T00:00:00"/>
    <n v="107351.31"/>
    <n v="-4079.43"/>
  </r>
  <r>
    <s v="E"/>
    <s v="R"/>
    <s v="MID"/>
    <d v="2018-03-01T00:00:00"/>
    <x v="0"/>
    <d v="2018-01-01T00:00:00"/>
    <n v="107351.31"/>
    <n v="4079.43"/>
  </r>
  <r>
    <s v="E"/>
    <s v="R"/>
    <s v="MID"/>
    <d v="2018-03-01T00:00:00"/>
    <x v="4"/>
    <d v="2018-01-01T00:00:00"/>
    <n v="102718.99"/>
    <n v="9758.4500000000007"/>
  </r>
  <r>
    <s v="E"/>
    <s v="R"/>
    <s v="MID"/>
    <d v="2018-03-01T00:00:00"/>
    <x v="5"/>
    <d v="2018-01-01T00:00:00"/>
    <n v="4632.32"/>
    <n v="440.1"/>
  </r>
  <r>
    <s v="E"/>
    <s v="R"/>
    <s v="ON"/>
    <d v="2018-03-01T00:00:00"/>
    <x v="2"/>
    <d v="2018-01-01T00:00:00"/>
    <n v="115432"/>
    <n v="15237.21"/>
  </r>
  <r>
    <s v="E"/>
    <s v="R"/>
    <s v="ON"/>
    <d v="2018-03-01T00:00:00"/>
    <x v="3"/>
    <d v="2018-01-01T00:00:00"/>
    <n v="5205.99"/>
    <n v="687.22"/>
  </r>
  <r>
    <s v="E"/>
    <s v="R"/>
    <s v="ON"/>
    <d v="2018-03-01T00:00:00"/>
    <x v="0"/>
    <d v="2018-01-01T00:00:00"/>
    <n v="120637.99"/>
    <n v="6393.91"/>
  </r>
  <r>
    <s v="E"/>
    <s v="R"/>
    <s v="ON"/>
    <d v="2018-03-01T00:00:00"/>
    <x v="1"/>
    <d v="2018-01-01T00:00:00"/>
    <n v="120637.99"/>
    <n v="-6393.91"/>
  </r>
  <r>
    <s v="E"/>
    <s v="R"/>
    <s v="OFF"/>
    <d v="2018-03-01T00:00:00"/>
    <x v="0"/>
    <d v="2018-01-01T00:00:00"/>
    <n v="451069.73"/>
    <n v="11727.93"/>
  </r>
  <r>
    <s v="E"/>
    <s v="R"/>
    <s v="OFF"/>
    <d v="2018-03-01T00:00:00"/>
    <x v="1"/>
    <d v="2018-01-01T00:00:00"/>
    <n v="451069.73"/>
    <n v="-11727.93"/>
  </r>
  <r>
    <s v="E"/>
    <s v="R"/>
    <s v="OFF"/>
    <d v="2018-03-01T00:00:00"/>
    <x v="6"/>
    <d v="2018-01-01T00:00:00"/>
    <n v="431604.17"/>
    <n v="28054.240000000002"/>
  </r>
  <r>
    <s v="E"/>
    <s v="R"/>
    <s v="OFF"/>
    <d v="2018-03-01T00:00:00"/>
    <x v="7"/>
    <d v="2018-01-01T00:00:00"/>
    <n v="19465.560000000001"/>
    <n v="1265.3699999999999"/>
  </r>
  <r>
    <s v="E"/>
    <s v="C"/>
    <s v="ON"/>
    <d v="2018-03-01T00:00:00"/>
    <x v="1"/>
    <d v="2018-01-01T00:00:00"/>
    <n v="36752.57"/>
    <n v="-1947.91"/>
  </r>
  <r>
    <s v="E"/>
    <s v="C"/>
    <s v="ON"/>
    <d v="2018-03-01T00:00:00"/>
    <x v="2"/>
    <d v="2018-01-01T00:00:00"/>
    <n v="35166.57"/>
    <n v="4641.99"/>
  </r>
  <r>
    <s v="E"/>
    <s v="C"/>
    <s v="ON"/>
    <d v="2018-03-01T00:00:00"/>
    <x v="3"/>
    <d v="2018-01-01T00:00:00"/>
    <n v="1586"/>
    <n v="209.34"/>
  </r>
  <r>
    <s v="E"/>
    <s v="C"/>
    <s v="ON"/>
    <d v="2018-03-01T00:00:00"/>
    <x v="0"/>
    <d v="2018-01-01T00:00:00"/>
    <n v="36752.57"/>
    <n v="1947.91"/>
  </r>
  <r>
    <s v="E"/>
    <s v="C"/>
    <s v="OFF"/>
    <d v="2018-03-01T00:00:00"/>
    <x v="1"/>
    <d v="2018-01-01T00:00:00"/>
    <n v="110004.02"/>
    <n v="-2860.12"/>
  </r>
  <r>
    <s v="E"/>
    <s v="C"/>
    <s v="OFF"/>
    <d v="2018-03-01T00:00:00"/>
    <x v="6"/>
    <d v="2018-01-01T00:00:00"/>
    <n v="105256.92"/>
    <n v="6841.7"/>
  </r>
  <r>
    <s v="E"/>
    <s v="C"/>
    <s v="OFF"/>
    <d v="2018-03-01T00:00:00"/>
    <x v="7"/>
    <d v="2018-01-01T00:00:00"/>
    <n v="4747.1000000000004"/>
    <n v="308.51"/>
  </r>
  <r>
    <s v="E"/>
    <s v="C"/>
    <s v="OFF"/>
    <d v="2018-03-01T00:00:00"/>
    <x v="0"/>
    <d v="2018-01-01T00:00:00"/>
    <n v="110004.02"/>
    <n v="2860.12"/>
  </r>
  <r>
    <s v="E"/>
    <s v="C"/>
    <s v="MID"/>
    <d v="2018-03-01T00:00:00"/>
    <x v="1"/>
    <d v="2018-01-01T00:00:00"/>
    <n v="39505.78"/>
    <n v="-1501.23"/>
  </r>
  <r>
    <s v="E"/>
    <s v="C"/>
    <s v="MID"/>
    <d v="2018-03-01T00:00:00"/>
    <x v="4"/>
    <d v="2018-01-01T00:00:00"/>
    <n v="37800.959999999999"/>
    <n v="3591.09"/>
  </r>
  <r>
    <s v="E"/>
    <s v="C"/>
    <s v="MID"/>
    <d v="2018-03-01T00:00:00"/>
    <x v="5"/>
    <d v="2018-01-01T00:00:00"/>
    <n v="1704.82"/>
    <n v="161.94999999999999"/>
  </r>
  <r>
    <s v="E"/>
    <s v="C"/>
    <s v="MID"/>
    <d v="2018-03-01T00:00:00"/>
    <x v="0"/>
    <d v="2018-01-01T00:00:00"/>
    <n v="39505.78"/>
    <n v="1501.23"/>
  </r>
  <r>
    <s v="E"/>
    <s v="R"/>
    <s v="ON"/>
    <d v="2018-03-01T00:00:00"/>
    <x v="1"/>
    <d v="2018-01-01T00:00:00"/>
    <n v="83365.06"/>
    <n v="-4418.51"/>
  </r>
  <r>
    <s v="E"/>
    <s v="R"/>
    <s v="ON"/>
    <d v="2018-03-01T00:00:00"/>
    <x v="2"/>
    <d v="2018-01-01T00:00:00"/>
    <n v="79767.59"/>
    <n v="10529.31"/>
  </r>
  <r>
    <s v="E"/>
    <s v="R"/>
    <s v="ON"/>
    <d v="2018-03-01T00:00:00"/>
    <x v="3"/>
    <d v="2018-01-01T00:00:00"/>
    <n v="3597.47"/>
    <n v="474.94"/>
  </r>
  <r>
    <s v="E"/>
    <s v="R"/>
    <s v="ON"/>
    <d v="2018-03-01T00:00:00"/>
    <x v="0"/>
    <d v="2018-01-01T00:00:00"/>
    <n v="83365.06"/>
    <n v="4418.51"/>
  </r>
  <r>
    <s v="E"/>
    <s v="R"/>
    <s v="OFF"/>
    <d v="2018-03-01T00:00:00"/>
    <x v="1"/>
    <d v="2018-01-01T00:00:00"/>
    <n v="318168.48"/>
    <n v="-8272.3700000000008"/>
  </r>
  <r>
    <s v="E"/>
    <s v="R"/>
    <s v="OFF"/>
    <d v="2018-03-01T00:00:00"/>
    <x v="6"/>
    <d v="2018-01-01T00:00:00"/>
    <n v="304438.31"/>
    <n v="19788.61"/>
  </r>
  <r>
    <s v="E"/>
    <s v="R"/>
    <s v="OFF"/>
    <d v="2018-03-01T00:00:00"/>
    <x v="7"/>
    <d v="2018-01-01T00:00:00"/>
    <n v="13730.17"/>
    <n v="892.62"/>
  </r>
  <r>
    <s v="E"/>
    <s v="R"/>
    <s v="OFF"/>
    <d v="2018-03-01T00:00:00"/>
    <x v="0"/>
    <d v="2018-01-01T00:00:00"/>
    <n v="318168.48"/>
    <n v="8272.3700000000008"/>
  </r>
  <r>
    <s v="E"/>
    <s v="R"/>
    <s v="MID"/>
    <d v="2018-03-01T00:00:00"/>
    <x v="1"/>
    <d v="2018-01-01T00:00:00"/>
    <n v="75304.740000000005"/>
    <n v="-2861.84"/>
  </r>
  <r>
    <s v="E"/>
    <s v="R"/>
    <s v="MID"/>
    <d v="2018-03-01T00:00:00"/>
    <x v="4"/>
    <d v="2018-01-01T00:00:00"/>
    <n v="72055.03"/>
    <n v="6845.41"/>
  </r>
  <r>
    <s v="E"/>
    <s v="R"/>
    <s v="MID"/>
    <d v="2018-03-01T00:00:00"/>
    <x v="5"/>
    <d v="2018-01-01T00:00:00"/>
    <n v="3249.71"/>
    <n v="308.77999999999997"/>
  </r>
  <r>
    <s v="E"/>
    <s v="R"/>
    <s v="MID"/>
    <d v="2018-03-01T00:00:00"/>
    <x v="0"/>
    <d v="2018-01-01T00:00:00"/>
    <n v="75304.740000000005"/>
    <n v="2861.84"/>
  </r>
  <r>
    <s v="E"/>
    <s v="C"/>
    <s v="ON"/>
    <d v="2019-02-01T00:00:00"/>
    <x v="0"/>
    <d v="2018-05-01T00:00:00"/>
    <n v="19.86"/>
    <n v="1.41"/>
  </r>
  <r>
    <s v="E"/>
    <s v="C"/>
    <s v="ON"/>
    <d v="2019-02-01T00:00:00"/>
    <x v="8"/>
    <d v="2018-05-01T00:00:00"/>
    <n v="19"/>
    <n v="2.5099999999999998"/>
  </r>
  <r>
    <s v="E"/>
    <s v="C"/>
    <s v="ON"/>
    <d v="2019-02-01T00:00:00"/>
    <x v="9"/>
    <d v="2018-05-01T00:00:00"/>
    <n v="0.86"/>
    <n v="0.11"/>
  </r>
  <r>
    <s v="E"/>
    <s v="C"/>
    <s v="ON"/>
    <d v="2019-02-01T00:00:00"/>
    <x v="1"/>
    <d v="2018-05-01T00:00:00"/>
    <n v="19.86"/>
    <n v="-1.41"/>
  </r>
  <r>
    <s v="E"/>
    <s v="C"/>
    <s v="OFF"/>
    <d v="2019-02-01T00:00:00"/>
    <x v="10"/>
    <d v="2018-05-01T00:00:00"/>
    <n v="90"/>
    <n v="5.85"/>
  </r>
  <r>
    <s v="E"/>
    <s v="C"/>
    <s v="OFF"/>
    <d v="2019-02-01T00:00:00"/>
    <x v="11"/>
    <d v="2018-05-01T00:00:00"/>
    <n v="4.0599999999999996"/>
    <n v="0.26"/>
  </r>
  <r>
    <s v="E"/>
    <s v="C"/>
    <s v="OFF"/>
    <d v="2019-02-01T00:00:00"/>
    <x v="1"/>
    <d v="2018-05-01T00:00:00"/>
    <n v="94.06"/>
    <n v="-3.29"/>
  </r>
  <r>
    <s v="E"/>
    <s v="C"/>
    <s v="OFF"/>
    <d v="2019-02-01T00:00:00"/>
    <x v="0"/>
    <d v="2018-05-01T00:00:00"/>
    <n v="94.06"/>
    <n v="3.29"/>
  </r>
  <r>
    <s v="E"/>
    <s v="C"/>
    <s v="MID"/>
    <d v="2019-02-01T00:00:00"/>
    <x v="0"/>
    <d v="2018-05-01T00:00:00"/>
    <n v="24.04"/>
    <n v="1.25"/>
  </r>
  <r>
    <s v="E"/>
    <s v="C"/>
    <s v="MID"/>
    <d v="2019-02-01T00:00:00"/>
    <x v="12"/>
    <d v="2018-05-01T00:00:00"/>
    <n v="23"/>
    <n v="2.16"/>
  </r>
  <r>
    <s v="E"/>
    <s v="C"/>
    <s v="MID"/>
    <d v="2019-02-01T00:00:00"/>
    <x v="13"/>
    <d v="2018-05-01T00:00:00"/>
    <n v="1.04"/>
    <n v="0.1"/>
  </r>
  <r>
    <s v="E"/>
    <s v="C"/>
    <s v="MID"/>
    <d v="2019-02-01T00:00:00"/>
    <x v="1"/>
    <d v="2018-05-01T00:00:00"/>
    <n v="24.04"/>
    <n v="-1.25"/>
  </r>
  <r>
    <s v="E"/>
    <s v="R"/>
    <s v="OFF"/>
    <d v="2018-01-01T00:00:00"/>
    <x v="6"/>
    <d v="2018-01-01T00:00:00"/>
    <n v="176218.95"/>
    <n v="11454.31"/>
  </r>
  <r>
    <s v="E"/>
    <s v="R"/>
    <s v="OFF"/>
    <d v="2018-01-01T00:00:00"/>
    <x v="7"/>
    <d v="2018-01-01T00:00:00"/>
    <n v="7947.38"/>
    <n v="516.38"/>
  </r>
  <r>
    <s v="E"/>
    <s v="R"/>
    <s v="OFF"/>
    <d v="2018-01-01T00:00:00"/>
    <x v="0"/>
    <d v="2018-01-01T00:00:00"/>
    <n v="184166.33"/>
    <n v="4788.3599999999997"/>
  </r>
  <r>
    <s v="E"/>
    <s v="R"/>
    <s v="OFF"/>
    <d v="2018-01-01T00:00:00"/>
    <x v="1"/>
    <d v="2018-01-01T00:00:00"/>
    <n v="184166.33"/>
    <n v="-4788.3599999999997"/>
  </r>
  <r>
    <s v="E"/>
    <s v="R"/>
    <s v="MID"/>
    <d v="2018-01-01T00:00:00"/>
    <x v="0"/>
    <d v="2018-01-01T00:00:00"/>
    <n v="42897.24"/>
    <n v="1630"/>
  </r>
  <r>
    <s v="E"/>
    <s v="R"/>
    <s v="MID"/>
    <d v="2018-01-01T00:00:00"/>
    <x v="1"/>
    <d v="2018-01-01T00:00:00"/>
    <n v="42897.24"/>
    <n v="-1630"/>
  </r>
  <r>
    <s v="E"/>
    <s v="R"/>
    <s v="MID"/>
    <d v="2018-01-01T00:00:00"/>
    <x v="4"/>
    <d v="2018-01-01T00:00:00"/>
    <n v="41046.050000000003"/>
    <n v="3899.32"/>
  </r>
  <r>
    <s v="E"/>
    <s v="R"/>
    <s v="MID"/>
    <d v="2018-01-01T00:00:00"/>
    <x v="5"/>
    <d v="2018-01-01T00:00:00"/>
    <n v="1851.19"/>
    <n v="175.96"/>
  </r>
  <r>
    <s v="E"/>
    <s v="R"/>
    <s v="ON"/>
    <d v="2018-01-01T00:00:00"/>
    <x v="0"/>
    <d v="2018-01-01T00:00:00"/>
    <n v="34226.629999999997"/>
    <n v="1814.15"/>
  </r>
  <r>
    <s v="E"/>
    <s v="R"/>
    <s v="ON"/>
    <d v="2018-01-01T00:00:00"/>
    <x v="1"/>
    <d v="2018-01-01T00:00:00"/>
    <n v="34226.629999999997"/>
    <n v="-1814.15"/>
  </r>
  <r>
    <s v="E"/>
    <s v="R"/>
    <s v="ON"/>
    <d v="2018-01-01T00:00:00"/>
    <x v="2"/>
    <d v="2018-01-01T00:00:00"/>
    <n v="32749.59"/>
    <n v="4322.87"/>
  </r>
  <r>
    <s v="E"/>
    <s v="R"/>
    <s v="ON"/>
    <d v="2018-01-01T00:00:00"/>
    <x v="3"/>
    <d v="2018-01-01T00:00:00"/>
    <n v="1477.04"/>
    <n v="194.98"/>
  </r>
  <r>
    <s v="E"/>
    <s v="R"/>
    <s v="OFF"/>
    <d v="2018-01-01T00:00:00"/>
    <x v="1"/>
    <d v="2018-01-01T00:00:00"/>
    <n v="140759.82"/>
    <n v="-3659.9"/>
  </r>
  <r>
    <s v="E"/>
    <s v="R"/>
    <s v="OFF"/>
    <d v="2018-01-01T00:00:00"/>
    <x v="6"/>
    <d v="2018-01-01T00:00:00"/>
    <n v="134685.49"/>
    <n v="8754.48"/>
  </r>
  <r>
    <s v="E"/>
    <s v="R"/>
    <s v="OFF"/>
    <d v="2018-01-01T00:00:00"/>
    <x v="7"/>
    <d v="2018-01-01T00:00:00"/>
    <n v="6074.33"/>
    <n v="394.93"/>
  </r>
  <r>
    <s v="E"/>
    <s v="R"/>
    <s v="OFF"/>
    <d v="2018-01-01T00:00:00"/>
    <x v="0"/>
    <d v="2018-01-01T00:00:00"/>
    <n v="140759.82"/>
    <n v="3659.9"/>
  </r>
  <r>
    <s v="E"/>
    <s v="R"/>
    <s v="MID"/>
    <d v="2018-01-01T00:00:00"/>
    <x v="0"/>
    <d v="2018-01-01T00:00:00"/>
    <n v="31644.29"/>
    <n v="1202.49"/>
  </r>
  <r>
    <s v="E"/>
    <s v="R"/>
    <s v="MID"/>
    <d v="2018-01-01T00:00:00"/>
    <x v="1"/>
    <d v="2018-01-01T00:00:00"/>
    <n v="31644.29"/>
    <n v="-1202.49"/>
  </r>
  <r>
    <s v="E"/>
    <s v="R"/>
    <s v="MID"/>
    <d v="2018-01-01T00:00:00"/>
    <x v="4"/>
    <d v="2018-01-01T00:00:00"/>
    <n v="30278.59"/>
    <n v="2876.39"/>
  </r>
  <r>
    <s v="E"/>
    <s v="R"/>
    <s v="MID"/>
    <d v="2018-01-01T00:00:00"/>
    <x v="5"/>
    <d v="2018-01-01T00:00:00"/>
    <n v="1365.7"/>
    <n v="129.85"/>
  </r>
  <r>
    <s v="E"/>
    <s v="R"/>
    <s v="ON"/>
    <d v="2018-01-01T00:00:00"/>
    <x v="0"/>
    <d v="2018-01-01T00:00:00"/>
    <n v="52831.77"/>
    <n v="2800.13"/>
  </r>
  <r>
    <s v="E"/>
    <s v="R"/>
    <s v="ON"/>
    <d v="2018-01-01T00:00:00"/>
    <x v="1"/>
    <d v="2018-01-01T00:00:00"/>
    <n v="52831.77"/>
    <n v="-2800.13"/>
  </r>
  <r>
    <s v="E"/>
    <s v="R"/>
    <s v="ON"/>
    <d v="2018-01-01T00:00:00"/>
    <x v="2"/>
    <d v="2018-01-01T00:00:00"/>
    <n v="50551.94"/>
    <n v="6672.89"/>
  </r>
  <r>
    <s v="E"/>
    <s v="R"/>
    <s v="ON"/>
    <d v="2018-01-01T00:00:00"/>
    <x v="3"/>
    <d v="2018-01-01T00:00:00"/>
    <n v="2279.83"/>
    <n v="301.10000000000002"/>
  </r>
  <r>
    <s v="E"/>
    <s v="R"/>
    <s v="OFF"/>
    <d v="2018-01-01T00:00:00"/>
    <x v="6"/>
    <d v="2018-01-01T00:00:00"/>
    <n v="203790.11"/>
    <n v="13246.23"/>
  </r>
  <r>
    <s v="E"/>
    <s v="R"/>
    <s v="OFF"/>
    <d v="2018-01-01T00:00:00"/>
    <x v="7"/>
    <d v="2018-01-01T00:00:00"/>
    <n v="9190.76"/>
    <n v="597.41999999999996"/>
  </r>
  <r>
    <s v="E"/>
    <s v="R"/>
    <s v="OFF"/>
    <d v="2018-01-01T00:00:00"/>
    <x v="0"/>
    <d v="2018-01-01T00:00:00"/>
    <n v="212980.87"/>
    <n v="5537.48"/>
  </r>
  <r>
    <s v="E"/>
    <s v="R"/>
    <s v="OFF"/>
    <d v="2018-01-01T00:00:00"/>
    <x v="1"/>
    <d v="2018-01-01T00:00:00"/>
    <n v="212980.87"/>
    <n v="-5537.48"/>
  </r>
  <r>
    <s v="E"/>
    <s v="R"/>
    <s v="MID"/>
    <d v="2018-01-01T00:00:00"/>
    <x v="0"/>
    <d v="2018-01-01T00:00:00"/>
    <n v="48353.8"/>
    <n v="1837.53"/>
  </r>
  <r>
    <s v="E"/>
    <s v="R"/>
    <s v="MID"/>
    <d v="2018-01-01T00:00:00"/>
    <x v="1"/>
    <d v="2018-01-01T00:00:00"/>
    <n v="48353.8"/>
    <n v="-1837.53"/>
  </r>
  <r>
    <s v="E"/>
    <s v="R"/>
    <s v="MID"/>
    <d v="2018-01-01T00:00:00"/>
    <x v="4"/>
    <d v="2018-01-01T00:00:00"/>
    <n v="46267.14"/>
    <n v="4395.4399999999996"/>
  </r>
  <r>
    <s v="E"/>
    <s v="R"/>
    <s v="MID"/>
    <d v="2018-01-01T00:00:00"/>
    <x v="5"/>
    <d v="2018-01-01T00:00:00"/>
    <n v="2086.66"/>
    <n v="198.28"/>
  </r>
  <r>
    <s v="E"/>
    <s v="R"/>
    <s v="OFF"/>
    <d v="2019-01-01T00:00:00"/>
    <x v="6"/>
    <d v="2018-11-01T00:00:00"/>
    <n v="1002580.45"/>
    <n v="65169.91"/>
  </r>
  <r>
    <s v="E"/>
    <s v="R"/>
    <s v="OFF"/>
    <d v="2019-01-01T00:00:00"/>
    <x v="7"/>
    <d v="2018-11-01T00:00:00"/>
    <n v="45210.75"/>
    <n v="2938.76"/>
  </r>
  <r>
    <s v="E"/>
    <s v="R"/>
    <s v="OFF"/>
    <d v="2019-01-01T00:00:00"/>
    <x v="0"/>
    <d v="2018-11-01T00:00:00"/>
    <n v="1047791.2"/>
    <n v="36674.769999999997"/>
  </r>
  <r>
    <s v="E"/>
    <s v="R"/>
    <s v="MID"/>
    <d v="2019-01-01T00:00:00"/>
    <x v="1"/>
    <d v="2018-11-01T00:00:00"/>
    <n v="224207.79"/>
    <n v="-11658.93"/>
  </r>
  <r>
    <s v="E"/>
    <s v="R"/>
    <s v="ON"/>
    <d v="2019-01-01T00:00:00"/>
    <x v="9"/>
    <d v="2018-05-01T00:00:00"/>
    <n v="0.36"/>
    <n v="0.05"/>
  </r>
  <r>
    <s v="E"/>
    <s v="R"/>
    <s v="ON"/>
    <d v="2019-01-01T00:00:00"/>
    <x v="1"/>
    <d v="2018-05-01T00:00:00"/>
    <n v="8.36"/>
    <n v="-0.6"/>
  </r>
  <r>
    <s v="E"/>
    <s v="R"/>
    <s v="OFF"/>
    <d v="2019-01-01T00:00:00"/>
    <x v="10"/>
    <d v="2018-05-01T00:00:00"/>
    <n v="29"/>
    <n v="1.89"/>
  </r>
  <r>
    <s v="E"/>
    <s v="R"/>
    <s v="OFF"/>
    <d v="2019-01-01T00:00:00"/>
    <x v="11"/>
    <d v="2018-05-01T00:00:00"/>
    <n v="1.31"/>
    <n v="0.09"/>
  </r>
  <r>
    <s v="E"/>
    <s v="R"/>
    <s v="OFF"/>
    <d v="2019-01-01T00:00:00"/>
    <x v="1"/>
    <d v="2018-05-01T00:00:00"/>
    <n v="30.31"/>
    <n v="-1.07"/>
  </r>
  <r>
    <s v="E"/>
    <s v="R"/>
    <s v="OFF"/>
    <d v="2019-01-01T00:00:00"/>
    <x v="0"/>
    <d v="2018-05-01T00:00:00"/>
    <n v="30.31"/>
    <n v="1.07"/>
  </r>
  <r>
    <s v="E"/>
    <s v="R"/>
    <s v="MID"/>
    <d v="2019-01-01T00:00:00"/>
    <x v="0"/>
    <d v="2018-05-01T00:00:00"/>
    <n v="7.32"/>
    <n v="0.38"/>
  </r>
  <r>
    <s v="E"/>
    <s v="R"/>
    <s v="MID"/>
    <d v="2019-01-01T00:00:00"/>
    <x v="12"/>
    <d v="2018-05-01T00:00:00"/>
    <n v="7"/>
    <n v="0.66"/>
  </r>
  <r>
    <s v="E"/>
    <s v="R"/>
    <s v="MID"/>
    <d v="2019-01-01T00:00:00"/>
    <x v="13"/>
    <d v="2018-05-01T00:00:00"/>
    <n v="0.32"/>
    <n v="0.03"/>
  </r>
  <r>
    <s v="E"/>
    <s v="R"/>
    <s v="MID"/>
    <d v="2019-01-01T00:00:00"/>
    <x v="1"/>
    <d v="2018-05-01T00:00:00"/>
    <n v="7.32"/>
    <n v="-0.38"/>
  </r>
  <r>
    <s v="E"/>
    <s v="R"/>
    <s v="ON"/>
    <d v="2019-01-01T00:00:00"/>
    <x v="1"/>
    <d v="2018-11-01T00:00:00"/>
    <n v="127.57"/>
    <n v="-9.06"/>
  </r>
  <r>
    <s v="E"/>
    <s v="R"/>
    <s v="ON"/>
    <d v="2019-01-01T00:00:00"/>
    <x v="2"/>
    <d v="2018-11-01T00:00:00"/>
    <n v="122.22"/>
    <n v="16.13"/>
  </r>
  <r>
    <s v="E"/>
    <s v="R"/>
    <s v="ON"/>
    <d v="2019-01-01T00:00:00"/>
    <x v="3"/>
    <d v="2018-11-01T00:00:00"/>
    <n v="5.35"/>
    <n v="0.7"/>
  </r>
  <r>
    <s v="E"/>
    <s v="R"/>
    <s v="ON"/>
    <d v="2019-01-01T00:00:00"/>
    <x v="0"/>
    <d v="2018-11-01T00:00:00"/>
    <n v="127.57"/>
    <n v="9.06"/>
  </r>
  <r>
    <s v="E"/>
    <s v="R"/>
    <s v="OFF"/>
    <d v="2019-01-01T00:00:00"/>
    <x v="1"/>
    <d v="2018-11-01T00:00:00"/>
    <n v="629.72"/>
    <n v="-22.04"/>
  </r>
  <r>
    <s v="E"/>
    <s v="R"/>
    <s v="OFF"/>
    <d v="2019-01-01T00:00:00"/>
    <x v="6"/>
    <d v="2018-11-01T00:00:00"/>
    <n v="603.36"/>
    <n v="39.22"/>
  </r>
  <r>
    <s v="E"/>
    <s v="R"/>
    <s v="OFF"/>
    <d v="2019-01-01T00:00:00"/>
    <x v="7"/>
    <d v="2018-11-01T00:00:00"/>
    <n v="26.36"/>
    <n v="1.72"/>
  </r>
  <r>
    <s v="E"/>
    <s v="R"/>
    <s v="OFF"/>
    <d v="2019-01-01T00:00:00"/>
    <x v="0"/>
    <d v="2018-11-01T00:00:00"/>
    <n v="629.72"/>
    <n v="22.04"/>
  </r>
  <r>
    <s v="E"/>
    <s v="R"/>
    <s v="MID"/>
    <d v="2019-01-01T00:00:00"/>
    <x v="1"/>
    <d v="2018-11-01T00:00:00"/>
    <n v="128.83000000000001"/>
    <n v="-6.7"/>
  </r>
  <r>
    <s v="E"/>
    <s v="R"/>
    <s v="MID"/>
    <d v="2019-01-01T00:00:00"/>
    <x v="4"/>
    <d v="2018-11-01T00:00:00"/>
    <n v="123.42"/>
    <n v="11.6"/>
  </r>
  <r>
    <s v="E"/>
    <s v="R"/>
    <s v="MID"/>
    <d v="2019-01-01T00:00:00"/>
    <x v="5"/>
    <d v="2018-11-01T00:00:00"/>
    <n v="5.41"/>
    <n v="0.51"/>
  </r>
  <r>
    <s v="E"/>
    <s v="R"/>
    <s v="MID"/>
    <d v="2019-01-01T00:00:00"/>
    <x v="0"/>
    <d v="2018-11-01T00:00:00"/>
    <n v="128.83000000000001"/>
    <n v="6.7"/>
  </r>
  <r>
    <s v="E"/>
    <s v="R"/>
    <s v="MID"/>
    <d v="2019-01-01T00:00:00"/>
    <x v="4"/>
    <d v="2018-11-01T00:00:00"/>
    <n v="214533.39"/>
    <n v="20166.18"/>
  </r>
  <r>
    <s v="E"/>
    <s v="R"/>
    <s v="MID"/>
    <d v="2019-01-01T00:00:00"/>
    <x v="5"/>
    <d v="2018-11-01T00:00:00"/>
    <n v="9674.4"/>
    <n v="909.45"/>
  </r>
  <r>
    <s v="E"/>
    <s v="R"/>
    <s v="MID"/>
    <d v="2019-01-01T00:00:00"/>
    <x v="0"/>
    <d v="2018-11-01T00:00:00"/>
    <n v="224207.79"/>
    <n v="11658.93"/>
  </r>
  <r>
    <s v="E"/>
    <s v="R"/>
    <s v="ON"/>
    <d v="2019-01-01T00:00:00"/>
    <x v="1"/>
    <d v="2018-11-01T00:00:00"/>
    <n v="42319.79"/>
    <n v="-3004.89"/>
  </r>
  <r>
    <s v="E"/>
    <s v="R"/>
    <s v="ON"/>
    <d v="2019-01-01T00:00:00"/>
    <x v="2"/>
    <d v="2018-11-01T00:00:00"/>
    <n v="40594.379999999997"/>
    <n v="5358.49"/>
  </r>
  <r>
    <s v="E"/>
    <s v="R"/>
    <s v="ON"/>
    <d v="2019-01-01T00:00:00"/>
    <x v="3"/>
    <d v="2018-11-01T00:00:00"/>
    <n v="1725.41"/>
    <n v="227.73"/>
  </r>
  <r>
    <s v="E"/>
    <s v="R"/>
    <s v="ON"/>
    <d v="2019-01-01T00:00:00"/>
    <x v="0"/>
    <d v="2018-11-01T00:00:00"/>
    <n v="42319.79"/>
    <n v="3004.89"/>
  </r>
  <r>
    <s v="E"/>
    <s v="R"/>
    <s v="OFF"/>
    <d v="2019-01-01T00:00:00"/>
    <x v="1"/>
    <d v="2018-11-01T00:00:00"/>
    <n v="181823.54"/>
    <n v="-6364.67"/>
  </r>
  <r>
    <s v="E"/>
    <s v="R"/>
    <s v="OFF"/>
    <d v="2019-01-01T00:00:00"/>
    <x v="6"/>
    <d v="2018-11-01T00:00:00"/>
    <n v="174410.97"/>
    <n v="11337.59"/>
  </r>
  <r>
    <s v="E"/>
    <s v="R"/>
    <s v="OFF"/>
    <d v="2019-01-01T00:00:00"/>
    <x v="7"/>
    <d v="2018-11-01T00:00:00"/>
    <n v="7412.57"/>
    <n v="481.74"/>
  </r>
  <r>
    <s v="E"/>
    <s v="R"/>
    <s v="OFF"/>
    <d v="2019-01-01T00:00:00"/>
    <x v="0"/>
    <d v="2018-11-01T00:00:00"/>
    <n v="181823.54"/>
    <n v="6364.67"/>
  </r>
  <r>
    <s v="E"/>
    <s v="R"/>
    <s v="MID"/>
    <d v="2019-01-01T00:00:00"/>
    <x v="1"/>
    <d v="2018-11-01T00:00:00"/>
    <n v="39922.370000000003"/>
    <n v="-2075.96"/>
  </r>
  <r>
    <s v="E"/>
    <s v="R"/>
    <s v="MID"/>
    <d v="2019-01-01T00:00:00"/>
    <x v="4"/>
    <d v="2018-11-01T00:00:00"/>
    <n v="38294.629999999997"/>
    <n v="3599.74"/>
  </r>
  <r>
    <s v="E"/>
    <s v="R"/>
    <s v="MID"/>
    <d v="2019-01-01T00:00:00"/>
    <x v="5"/>
    <d v="2018-11-01T00:00:00"/>
    <n v="1627.74"/>
    <n v="153.12"/>
  </r>
  <r>
    <s v="E"/>
    <s v="R"/>
    <s v="MID"/>
    <d v="2019-01-01T00:00:00"/>
    <x v="0"/>
    <d v="2018-11-01T00:00:00"/>
    <n v="39922.370000000003"/>
    <n v="2075.96"/>
  </r>
  <r>
    <s v="E"/>
    <s v="R"/>
    <s v="ON"/>
    <d v="2019-01-01T00:00:00"/>
    <x v="1"/>
    <d v="2018-11-01T00:00:00"/>
    <n v="48734.77"/>
    <n v="-3460.22"/>
  </r>
  <r>
    <s v="E"/>
    <s v="R"/>
    <s v="ON"/>
    <d v="2019-01-01T00:00:00"/>
    <x v="2"/>
    <d v="2018-11-01T00:00:00"/>
    <n v="46631.71"/>
    <n v="6155.4"/>
  </r>
  <r>
    <s v="E"/>
    <s v="R"/>
    <s v="ON"/>
    <d v="2019-01-01T00:00:00"/>
    <x v="3"/>
    <d v="2018-11-01T00:00:00"/>
    <n v="2103.06"/>
    <n v="277.68"/>
  </r>
  <r>
    <s v="E"/>
    <s v="R"/>
    <s v="ON"/>
    <d v="2019-01-01T00:00:00"/>
    <x v="0"/>
    <d v="2018-11-01T00:00:00"/>
    <n v="48734.77"/>
    <n v="3460.22"/>
  </r>
  <r>
    <s v="E"/>
    <s v="R"/>
    <s v="OFF"/>
    <d v="2019-01-01T00:00:00"/>
    <x v="1"/>
    <d v="2018-11-01T00:00:00"/>
    <n v="185376.61"/>
    <n v="-6488.09"/>
  </r>
  <r>
    <s v="E"/>
    <s v="R"/>
    <s v="OFF"/>
    <d v="2019-01-01T00:00:00"/>
    <x v="6"/>
    <d v="2018-11-01T00:00:00"/>
    <n v="177376.95"/>
    <n v="11529.52"/>
  </r>
  <r>
    <s v="E"/>
    <s v="R"/>
    <s v="OFF"/>
    <d v="2019-01-01T00:00:00"/>
    <x v="7"/>
    <d v="2018-11-01T00:00:00"/>
    <n v="7999.66"/>
    <n v="519.88"/>
  </r>
  <r>
    <s v="E"/>
    <s v="R"/>
    <s v="OFF"/>
    <d v="2019-01-01T00:00:00"/>
    <x v="0"/>
    <d v="2018-11-01T00:00:00"/>
    <n v="185376.61"/>
    <n v="6488.09"/>
  </r>
  <r>
    <s v="E"/>
    <s v="R"/>
    <s v="MID"/>
    <d v="2019-01-01T00:00:00"/>
    <x v="1"/>
    <d v="2018-11-01T00:00:00"/>
    <n v="42282.7"/>
    <n v="-2198.66"/>
  </r>
  <r>
    <s v="E"/>
    <s v="R"/>
    <s v="MID"/>
    <d v="2019-01-01T00:00:00"/>
    <x v="4"/>
    <d v="2018-11-01T00:00:00"/>
    <n v="40458.1"/>
    <n v="3802.99"/>
  </r>
  <r>
    <s v="E"/>
    <s v="R"/>
    <s v="MID"/>
    <d v="2019-01-01T00:00:00"/>
    <x v="5"/>
    <d v="2018-11-01T00:00:00"/>
    <n v="1824.6"/>
    <n v="171.46"/>
  </r>
  <r>
    <s v="E"/>
    <s v="R"/>
    <s v="MID"/>
    <d v="2019-01-01T00:00:00"/>
    <x v="0"/>
    <d v="2018-11-01T00:00:00"/>
    <n v="42282.7"/>
    <n v="2198.66"/>
  </r>
  <r>
    <s v="E"/>
    <s v="R"/>
    <s v="ON"/>
    <d v="2019-01-01T00:00:00"/>
    <x v="1"/>
    <d v="2018-11-01T00:00:00"/>
    <n v="123734.26"/>
    <n v="-8785.17"/>
  </r>
  <r>
    <s v="E"/>
    <s v="R"/>
    <s v="ON"/>
    <d v="2019-01-01T00:00:00"/>
    <x v="2"/>
    <d v="2018-11-01T00:00:00"/>
    <n v="118394.8"/>
    <n v="15628.23"/>
  </r>
  <r>
    <s v="E"/>
    <s v="R"/>
    <s v="ON"/>
    <d v="2019-01-01T00:00:00"/>
    <x v="3"/>
    <d v="2018-11-01T00:00:00"/>
    <n v="5339.46"/>
    <n v="704.8"/>
  </r>
  <r>
    <s v="E"/>
    <s v="R"/>
    <s v="ON"/>
    <d v="2019-01-01T00:00:00"/>
    <x v="0"/>
    <d v="2018-11-01T00:00:00"/>
    <n v="123734.26"/>
    <n v="8785.17"/>
  </r>
  <r>
    <s v="E"/>
    <s v="R"/>
    <s v="OFF"/>
    <d v="2019-01-01T00:00:00"/>
    <x v="1"/>
    <d v="2018-11-01T00:00:00"/>
    <n v="402697.16"/>
    <n v="-14094.21"/>
  </r>
  <r>
    <s v="E"/>
    <s v="R"/>
    <s v="OFF"/>
    <d v="2019-01-01T00:00:00"/>
    <x v="6"/>
    <d v="2018-11-01T00:00:00"/>
    <n v="385319.56"/>
    <n v="25045.91"/>
  </r>
  <r>
    <s v="E"/>
    <s v="R"/>
    <s v="OFF"/>
    <d v="2019-01-01T00:00:00"/>
    <x v="7"/>
    <d v="2018-11-01T00:00:00"/>
    <n v="17377.599999999999"/>
    <n v="1129.58"/>
  </r>
  <r>
    <s v="E"/>
    <s v="R"/>
    <s v="OFF"/>
    <d v="2019-01-01T00:00:00"/>
    <x v="0"/>
    <d v="2018-11-01T00:00:00"/>
    <n v="402697.16"/>
    <n v="14094.21"/>
  </r>
  <r>
    <s v="E"/>
    <s v="R"/>
    <s v="MID"/>
    <d v="2019-01-01T00:00:00"/>
    <x v="1"/>
    <d v="2018-11-01T00:00:00"/>
    <n v="105073.34"/>
    <n v="-5463.79"/>
  </r>
  <r>
    <s v="E"/>
    <s v="R"/>
    <s v="MID"/>
    <d v="2019-01-01T00:00:00"/>
    <x v="4"/>
    <d v="2018-11-01T00:00:00"/>
    <n v="100539.11"/>
    <n v="9450.73"/>
  </r>
  <r>
    <s v="E"/>
    <s v="R"/>
    <s v="MID"/>
    <d v="2019-01-01T00:00:00"/>
    <x v="5"/>
    <d v="2018-11-01T00:00:00"/>
    <n v="4534.2299999999996"/>
    <n v="426.1"/>
  </r>
  <r>
    <s v="E"/>
    <s v="R"/>
    <s v="MID"/>
    <d v="2019-01-01T00:00:00"/>
    <x v="0"/>
    <d v="2018-11-01T00:00:00"/>
    <n v="105073.34"/>
    <n v="5463.79"/>
  </r>
  <r>
    <s v="E"/>
    <s v="R"/>
    <s v="OFF"/>
    <d v="2018-05-01T00:00:00"/>
    <x v="1"/>
    <d v="2018-01-01T00:00:00"/>
    <n v="147174.26999999999"/>
    <n v="-3826.45"/>
  </r>
  <r>
    <s v="E"/>
    <s v="R"/>
    <s v="OFF"/>
    <d v="2018-05-01T00:00:00"/>
    <x v="6"/>
    <d v="2018-01-01T00:00:00"/>
    <n v="140823.10999999999"/>
    <n v="9153.56"/>
  </r>
  <r>
    <s v="E"/>
    <s v="R"/>
    <s v="OFF"/>
    <d v="2018-05-01T00:00:00"/>
    <x v="7"/>
    <d v="2018-01-01T00:00:00"/>
    <n v="6351.16"/>
    <n v="412.81"/>
  </r>
  <r>
    <s v="E"/>
    <s v="R"/>
    <s v="OFF"/>
    <d v="2018-05-01T00:00:00"/>
    <x v="0"/>
    <d v="2018-01-01T00:00:00"/>
    <n v="147174.26999999999"/>
    <n v="3826.45"/>
  </r>
  <r>
    <s v="E"/>
    <s v="R"/>
    <s v="MID"/>
    <d v="2018-05-01T00:00:00"/>
    <x v="1"/>
    <d v="2018-01-01T00:00:00"/>
    <n v="35439.589999999997"/>
    <n v="-1346.79"/>
  </r>
  <r>
    <s v="E"/>
    <s v="R"/>
    <s v="MID"/>
    <d v="2018-05-01T00:00:00"/>
    <x v="4"/>
    <d v="2018-01-01T00:00:00"/>
    <n v="33910.22"/>
    <n v="3221.53"/>
  </r>
  <r>
    <s v="E"/>
    <s v="R"/>
    <s v="MID"/>
    <d v="2018-05-01T00:00:00"/>
    <x v="5"/>
    <d v="2018-01-01T00:00:00"/>
    <n v="1529.37"/>
    <n v="145.26"/>
  </r>
  <r>
    <s v="E"/>
    <s v="R"/>
    <s v="MID"/>
    <d v="2018-05-01T00:00:00"/>
    <x v="0"/>
    <d v="2018-01-01T00:00:00"/>
    <n v="35439.589999999997"/>
    <n v="1346.79"/>
  </r>
  <r>
    <s v="E"/>
    <s v="C"/>
    <s v="ON"/>
    <d v="2018-05-01T00:00:00"/>
    <x v="1"/>
    <d v="2018-01-01T00:00:00"/>
    <n v="3.83"/>
    <n v="-0.2"/>
  </r>
  <r>
    <s v="E"/>
    <s v="C"/>
    <s v="ON"/>
    <d v="2018-05-01T00:00:00"/>
    <x v="2"/>
    <d v="2018-01-01T00:00:00"/>
    <n v="3.66"/>
    <n v="0.48"/>
  </r>
  <r>
    <s v="E"/>
    <s v="C"/>
    <s v="ON"/>
    <d v="2018-05-01T00:00:00"/>
    <x v="3"/>
    <d v="2018-01-01T00:00:00"/>
    <n v="0.17"/>
    <n v="0.02"/>
  </r>
  <r>
    <s v="E"/>
    <s v="C"/>
    <s v="ON"/>
    <d v="2018-05-01T00:00:00"/>
    <x v="0"/>
    <d v="2018-01-01T00:00:00"/>
    <n v="3.83"/>
    <n v="0.2"/>
  </r>
  <r>
    <s v="E"/>
    <s v="C"/>
    <s v="OFF"/>
    <d v="2018-05-01T00:00:00"/>
    <x v="0"/>
    <d v="2018-05-01T00:00:00"/>
    <n v="0.46"/>
    <n v="0.02"/>
  </r>
  <r>
    <s v="E"/>
    <s v="C"/>
    <s v="OFF"/>
    <d v="2018-05-01T00:00:00"/>
    <x v="1"/>
    <d v="2018-05-01T00:00:00"/>
    <n v="0.46"/>
    <n v="-0.02"/>
  </r>
  <r>
    <s v="E"/>
    <s v="C"/>
    <s v="OFF"/>
    <d v="2018-05-01T00:00:00"/>
    <x v="10"/>
    <d v="2018-05-01T00:00:00"/>
    <n v="0.44"/>
    <n v="0.03"/>
  </r>
  <r>
    <s v="E"/>
    <s v="C"/>
    <s v="OFF"/>
    <d v="2018-05-01T00:00:00"/>
    <x v="11"/>
    <d v="2018-05-01T00:00:00"/>
    <n v="0.02"/>
    <n v="0"/>
  </r>
  <r>
    <s v="E"/>
    <s v="C"/>
    <s v="OFF"/>
    <d v="2018-05-01T00:00:00"/>
    <x v="0"/>
    <d v="2018-01-01T00:00:00"/>
    <n v="801.59"/>
    <n v="20.84"/>
  </r>
  <r>
    <s v="E"/>
    <s v="C"/>
    <s v="OFF"/>
    <d v="2018-05-01T00:00:00"/>
    <x v="6"/>
    <d v="2018-01-01T00:00:00"/>
    <n v="767"/>
    <n v="49.86"/>
  </r>
  <r>
    <s v="E"/>
    <s v="C"/>
    <s v="OFF"/>
    <d v="2018-05-01T00:00:00"/>
    <x v="7"/>
    <d v="2018-01-01T00:00:00"/>
    <n v="34.590000000000003"/>
    <n v="2.25"/>
  </r>
  <r>
    <s v="E"/>
    <s v="C"/>
    <s v="OFF"/>
    <d v="2018-05-01T00:00:00"/>
    <x v="1"/>
    <d v="2018-01-01T00:00:00"/>
    <n v="801.59"/>
    <n v="-20.84"/>
  </r>
  <r>
    <s v="E"/>
    <s v="C"/>
    <s v="MID"/>
    <d v="2018-05-01T00:00:00"/>
    <x v="1"/>
    <d v="2018-01-01T00:00:00"/>
    <n v="1.99"/>
    <n v="-7.0000000000000007E-2"/>
  </r>
  <r>
    <s v="E"/>
    <s v="C"/>
    <s v="MID"/>
    <d v="2018-05-01T00:00:00"/>
    <x v="4"/>
    <d v="2018-01-01T00:00:00"/>
    <n v="1.9"/>
    <n v="0.18"/>
  </r>
  <r>
    <s v="E"/>
    <s v="C"/>
    <s v="MID"/>
    <d v="2018-05-01T00:00:00"/>
    <x v="5"/>
    <d v="2018-01-01T00:00:00"/>
    <n v="0.09"/>
    <n v="0.01"/>
  </r>
  <r>
    <s v="E"/>
    <s v="C"/>
    <s v="MID"/>
    <d v="2018-05-01T00:00:00"/>
    <x v="0"/>
    <d v="2018-01-01T00:00:00"/>
    <n v="1.99"/>
    <n v="7.0000000000000007E-2"/>
  </r>
  <r>
    <s v="E"/>
    <s v="C"/>
    <s v="MID"/>
    <d v="2018-05-01T00:00:00"/>
    <x v="0"/>
    <d v="2018-05-01T00:00:00"/>
    <n v="84.57"/>
    <n v="4.3099999999999996"/>
  </r>
  <r>
    <s v="E"/>
    <s v="C"/>
    <s v="MID"/>
    <d v="2018-05-01T00:00:00"/>
    <x v="1"/>
    <d v="2018-05-01T00:00:00"/>
    <n v="84.57"/>
    <n v="-4.3099999999999996"/>
  </r>
  <r>
    <s v="E"/>
    <s v="C"/>
    <s v="MID"/>
    <d v="2018-05-01T00:00:00"/>
    <x v="12"/>
    <d v="2018-05-01T00:00:00"/>
    <n v="80.930000000000007"/>
    <n v="7.64"/>
  </r>
  <r>
    <s v="E"/>
    <s v="C"/>
    <s v="MID"/>
    <d v="2018-05-01T00:00:00"/>
    <x v="13"/>
    <d v="2018-05-01T00:00:00"/>
    <n v="3.64"/>
    <n v="0.24"/>
  </r>
  <r>
    <s v="E"/>
    <s v="C"/>
    <s v="ON"/>
    <d v="2018-05-01T00:00:00"/>
    <x v="1"/>
    <d v="2018-05-01T00:00:00"/>
    <n v="83.85"/>
    <n v="-5.83"/>
  </r>
  <r>
    <s v="E"/>
    <s v="C"/>
    <s v="ON"/>
    <d v="2018-05-01T00:00:00"/>
    <x v="1"/>
    <d v="2018-05-01T00:00:00"/>
    <n v="79.819999999999993"/>
    <n v="-5.52"/>
  </r>
  <r>
    <s v="E"/>
    <s v="C"/>
    <s v="ON"/>
    <d v="2018-05-01T00:00:00"/>
    <x v="8"/>
    <d v="2018-05-01T00:00:00"/>
    <n v="76.41"/>
    <n v="10.06"/>
  </r>
  <r>
    <s v="E"/>
    <s v="C"/>
    <s v="ON"/>
    <d v="2018-05-01T00:00:00"/>
    <x v="9"/>
    <d v="2018-05-01T00:00:00"/>
    <n v="3.41"/>
    <n v="0.31"/>
  </r>
  <r>
    <s v="E"/>
    <s v="C"/>
    <s v="ON"/>
    <d v="2018-05-01T00:00:00"/>
    <x v="0"/>
    <d v="2018-05-01T00:00:00"/>
    <n v="79.819999999999993"/>
    <n v="5.52"/>
  </r>
  <r>
    <s v="E"/>
    <s v="C"/>
    <s v="OFF"/>
    <d v="2018-05-01T00:00:00"/>
    <x v="0"/>
    <d v="2018-05-01T00:00:00"/>
    <n v="320.82"/>
    <n v="11.16"/>
  </r>
  <r>
    <s v="E"/>
    <s v="C"/>
    <s v="OFF"/>
    <d v="2018-05-01T00:00:00"/>
    <x v="1"/>
    <d v="2018-05-01T00:00:00"/>
    <n v="320.82"/>
    <n v="-11.16"/>
  </r>
  <r>
    <s v="E"/>
    <s v="C"/>
    <s v="OFF"/>
    <d v="2018-05-01T00:00:00"/>
    <x v="10"/>
    <d v="2018-05-01T00:00:00"/>
    <n v="307"/>
    <n v="19.96"/>
  </r>
  <r>
    <s v="E"/>
    <s v="C"/>
    <s v="OFF"/>
    <d v="2018-05-01T00:00:00"/>
    <x v="11"/>
    <d v="2018-05-01T00:00:00"/>
    <n v="13.82"/>
    <n v="0.84"/>
  </r>
  <r>
    <s v="E"/>
    <s v="C"/>
    <s v="ON"/>
    <d v="2018-05-01T00:00:00"/>
    <x v="1"/>
    <d v="2018-01-01T00:00:00"/>
    <n v="64125.57"/>
    <n v="-3398.7"/>
  </r>
  <r>
    <s v="E"/>
    <s v="C"/>
    <s v="ON"/>
    <d v="2018-05-01T00:00:00"/>
    <x v="2"/>
    <d v="2018-01-01T00:00:00"/>
    <n v="61358.27"/>
    <n v="8099.28"/>
  </r>
  <r>
    <s v="E"/>
    <s v="C"/>
    <s v="ON"/>
    <d v="2018-05-01T00:00:00"/>
    <x v="3"/>
    <d v="2018-01-01T00:00:00"/>
    <n v="2767.3"/>
    <n v="365.29"/>
  </r>
  <r>
    <s v="E"/>
    <s v="C"/>
    <s v="ON"/>
    <d v="2018-05-01T00:00:00"/>
    <x v="0"/>
    <d v="2018-01-01T00:00:00"/>
    <n v="64125.57"/>
    <n v="3398.7"/>
  </r>
  <r>
    <s v="E"/>
    <s v="C"/>
    <s v="ON"/>
    <d v="2018-05-01T00:00:00"/>
    <x v="8"/>
    <d v="2018-05-01T00:00:00"/>
    <n v="80.28"/>
    <n v="10.55"/>
  </r>
  <r>
    <s v="E"/>
    <s v="C"/>
    <s v="ON"/>
    <d v="2018-05-01T00:00:00"/>
    <x v="9"/>
    <d v="2018-05-01T00:00:00"/>
    <n v="3.57"/>
    <n v="0.35"/>
  </r>
  <r>
    <s v="E"/>
    <s v="C"/>
    <s v="ON"/>
    <d v="2018-05-01T00:00:00"/>
    <x v="0"/>
    <d v="2018-05-01T00:00:00"/>
    <n v="83.85"/>
    <n v="5.83"/>
  </r>
  <r>
    <s v="E"/>
    <s v="C"/>
    <s v="OFF"/>
    <d v="2018-05-01T00:00:00"/>
    <x v="0"/>
    <d v="2018-05-01T00:00:00"/>
    <n v="116.46"/>
    <n v="4.04"/>
  </r>
  <r>
    <s v="E"/>
    <s v="C"/>
    <s v="OFF"/>
    <d v="2018-05-01T00:00:00"/>
    <x v="1"/>
    <d v="2018-05-01T00:00:00"/>
    <n v="116.46"/>
    <n v="-4.04"/>
  </r>
  <r>
    <s v="E"/>
    <s v="C"/>
    <s v="OFF"/>
    <d v="2018-05-01T00:00:00"/>
    <x v="10"/>
    <d v="2018-05-01T00:00:00"/>
    <n v="111.5"/>
    <n v="7.21"/>
  </r>
  <r>
    <s v="E"/>
    <s v="C"/>
    <s v="OFF"/>
    <d v="2018-05-01T00:00:00"/>
    <x v="11"/>
    <d v="2018-05-01T00:00:00"/>
    <n v="4.96"/>
    <n v="0.27"/>
  </r>
  <r>
    <s v="E"/>
    <s v="C"/>
    <s v="OFF"/>
    <d v="2018-05-01T00:00:00"/>
    <x v="0"/>
    <d v="2018-01-01T00:00:00"/>
    <n v="167450.48000000001"/>
    <n v="4353.68"/>
  </r>
  <r>
    <s v="E"/>
    <s v="C"/>
    <s v="OFF"/>
    <d v="2018-05-01T00:00:00"/>
    <x v="6"/>
    <d v="2018-01-01T00:00:00"/>
    <n v="160224.35999999999"/>
    <n v="10414.77"/>
  </r>
  <r>
    <s v="E"/>
    <s v="C"/>
    <s v="OFF"/>
    <d v="2018-05-01T00:00:00"/>
    <x v="7"/>
    <d v="2018-01-01T00:00:00"/>
    <n v="7226.12"/>
    <n v="469.71"/>
  </r>
  <r>
    <s v="E"/>
    <s v="C"/>
    <s v="OFF"/>
    <d v="2018-05-01T00:00:00"/>
    <x v="1"/>
    <d v="2018-01-01T00:00:00"/>
    <n v="167450.48000000001"/>
    <n v="-4353.68"/>
  </r>
  <r>
    <s v="E"/>
    <s v="C"/>
    <s v="MID"/>
    <d v="2018-05-01T00:00:00"/>
    <x v="0"/>
    <d v="2018-05-01T00:00:00"/>
    <n v="75.66"/>
    <n v="3.84"/>
  </r>
  <r>
    <s v="E"/>
    <s v="C"/>
    <s v="MID"/>
    <d v="2018-05-01T00:00:00"/>
    <x v="1"/>
    <d v="2018-05-01T00:00:00"/>
    <n v="75.66"/>
    <n v="-3.84"/>
  </r>
  <r>
    <s v="E"/>
    <s v="C"/>
    <s v="MID"/>
    <d v="2018-05-01T00:00:00"/>
    <x v="12"/>
    <d v="2018-05-01T00:00:00"/>
    <n v="72.430000000000007"/>
    <n v="6.81"/>
  </r>
  <r>
    <s v="E"/>
    <s v="C"/>
    <s v="MID"/>
    <d v="2018-05-01T00:00:00"/>
    <x v="13"/>
    <d v="2018-05-01T00:00:00"/>
    <n v="3.23"/>
    <n v="0.23"/>
  </r>
  <r>
    <s v="E"/>
    <s v="C"/>
    <s v="MID"/>
    <d v="2018-05-01T00:00:00"/>
    <x v="0"/>
    <d v="2018-01-01T00:00:00"/>
    <n v="73359.17"/>
    <n v="2787.64"/>
  </r>
  <r>
    <s v="E"/>
    <s v="C"/>
    <s v="MID"/>
    <d v="2018-05-01T00:00:00"/>
    <x v="4"/>
    <d v="2018-01-01T00:00:00"/>
    <n v="70193.41"/>
    <n v="6668.6"/>
  </r>
  <r>
    <s v="E"/>
    <s v="C"/>
    <s v="MID"/>
    <d v="2018-05-01T00:00:00"/>
    <x v="5"/>
    <d v="2018-01-01T00:00:00"/>
    <n v="3165.76"/>
    <n v="300.76"/>
  </r>
  <r>
    <s v="E"/>
    <s v="C"/>
    <s v="MID"/>
    <d v="2018-05-01T00:00:00"/>
    <x v="1"/>
    <d v="2018-01-01T00:00:00"/>
    <n v="73359.17"/>
    <n v="-2787.64"/>
  </r>
  <r>
    <s v="E"/>
    <s v="R"/>
    <s v="MID"/>
    <d v="2018-05-01T00:00:00"/>
    <x v="0"/>
    <d v="2018-05-01T00:00:00"/>
    <n v="360.53"/>
    <n v="17.75"/>
  </r>
  <r>
    <s v="E"/>
    <s v="R"/>
    <s v="MID"/>
    <d v="2018-05-01T00:00:00"/>
    <x v="1"/>
    <d v="2018-05-01T00:00:00"/>
    <n v="360.53"/>
    <n v="-17.75"/>
  </r>
  <r>
    <s v="E"/>
    <s v="R"/>
    <s v="MID"/>
    <d v="2018-05-01T00:00:00"/>
    <x v="12"/>
    <d v="2018-05-01T00:00:00"/>
    <n v="345.3"/>
    <n v="32.43"/>
  </r>
  <r>
    <s v="E"/>
    <s v="R"/>
    <s v="MID"/>
    <d v="2018-05-01T00:00:00"/>
    <x v="13"/>
    <d v="2018-05-01T00:00:00"/>
    <n v="15.23"/>
    <n v="0.54"/>
  </r>
  <r>
    <s v="E"/>
    <s v="R"/>
    <s v="OFF"/>
    <d v="2018-05-01T00:00:00"/>
    <x v="1"/>
    <d v="2018-05-01T00:00:00"/>
    <n v="592.08000000000004"/>
    <n v="-20.260000000000002"/>
  </r>
  <r>
    <s v="E"/>
    <s v="R"/>
    <s v="OFF"/>
    <d v="2018-05-01T00:00:00"/>
    <x v="10"/>
    <d v="2018-05-01T00:00:00"/>
    <n v="566.66"/>
    <n v="36.57"/>
  </r>
  <r>
    <s v="E"/>
    <s v="R"/>
    <s v="OFF"/>
    <d v="2018-05-01T00:00:00"/>
    <x v="11"/>
    <d v="2018-05-01T00:00:00"/>
    <n v="25.42"/>
    <n v="1.05"/>
  </r>
  <r>
    <s v="E"/>
    <s v="R"/>
    <s v="OFF"/>
    <d v="2018-05-01T00:00:00"/>
    <x v="0"/>
    <d v="2018-05-01T00:00:00"/>
    <n v="592.08000000000004"/>
    <n v="20.260000000000002"/>
  </r>
  <r>
    <s v="E"/>
    <s v="R"/>
    <s v="ON"/>
    <d v="2018-05-01T00:00:00"/>
    <x v="0"/>
    <d v="2018-05-01T00:00:00"/>
    <n v="373.19"/>
    <n v="25.44"/>
  </r>
  <r>
    <s v="E"/>
    <s v="R"/>
    <s v="ON"/>
    <d v="2018-05-01T00:00:00"/>
    <x v="1"/>
    <d v="2018-05-01T00:00:00"/>
    <n v="373.19"/>
    <n v="-25.44"/>
  </r>
  <r>
    <s v="E"/>
    <s v="R"/>
    <s v="ON"/>
    <d v="2018-05-01T00:00:00"/>
    <x v="8"/>
    <d v="2018-05-01T00:00:00"/>
    <n v="357.19"/>
    <n v="47.08"/>
  </r>
  <r>
    <s v="E"/>
    <s v="R"/>
    <s v="ON"/>
    <d v="2018-05-01T00:00:00"/>
    <x v="9"/>
    <d v="2018-05-01T00:00:00"/>
    <n v="16"/>
    <n v="0.8"/>
  </r>
  <r>
    <s v="E"/>
    <s v="R"/>
    <s v="OFF"/>
    <d v="2018-05-01T00:00:00"/>
    <x v="1"/>
    <d v="2018-05-01T00:00:00"/>
    <n v="555.37"/>
    <n v="-19.05"/>
  </r>
  <r>
    <s v="E"/>
    <s v="R"/>
    <s v="OFF"/>
    <d v="2018-05-01T00:00:00"/>
    <x v="10"/>
    <d v="2018-05-01T00:00:00"/>
    <n v="531.51"/>
    <n v="34.479999999999997"/>
  </r>
  <r>
    <s v="E"/>
    <s v="R"/>
    <s v="OFF"/>
    <d v="2018-05-01T00:00:00"/>
    <x v="11"/>
    <d v="2018-05-01T00:00:00"/>
    <n v="23.86"/>
    <n v="1.0900000000000001"/>
  </r>
  <r>
    <s v="E"/>
    <s v="R"/>
    <s v="OFF"/>
    <d v="2018-05-01T00:00:00"/>
    <x v="0"/>
    <d v="2018-05-01T00:00:00"/>
    <n v="555.37"/>
    <n v="19.05"/>
  </r>
  <r>
    <s v="E"/>
    <s v="R"/>
    <s v="MID"/>
    <d v="2018-05-01T00:00:00"/>
    <x v="0"/>
    <d v="2018-05-01T00:00:00"/>
    <n v="281.26"/>
    <n v="13.97"/>
  </r>
  <r>
    <s v="E"/>
    <s v="R"/>
    <s v="MID"/>
    <d v="2018-05-01T00:00:00"/>
    <x v="12"/>
    <d v="2018-05-01T00:00:00"/>
    <n v="269.41000000000003"/>
    <n v="25.28"/>
  </r>
  <r>
    <s v="E"/>
    <s v="R"/>
    <s v="MID"/>
    <d v="2018-05-01T00:00:00"/>
    <x v="13"/>
    <d v="2018-05-01T00:00:00"/>
    <n v="11.85"/>
    <n v="0.47"/>
  </r>
  <r>
    <s v="E"/>
    <s v="R"/>
    <s v="MID"/>
    <d v="2018-05-01T00:00:00"/>
    <x v="1"/>
    <d v="2018-05-01T00:00:00"/>
    <n v="281.26"/>
    <n v="-13.97"/>
  </r>
  <r>
    <s v="E"/>
    <s v="R"/>
    <s v="ON"/>
    <d v="2018-05-01T00:00:00"/>
    <x v="1"/>
    <d v="2018-05-01T00:00:00"/>
    <n v="261.7"/>
    <n v="-17.72"/>
  </r>
  <r>
    <s v="E"/>
    <s v="R"/>
    <s v="ON"/>
    <d v="2018-05-01T00:00:00"/>
    <x v="8"/>
    <d v="2018-05-01T00:00:00"/>
    <n v="250.69"/>
    <n v="33.1"/>
  </r>
  <r>
    <s v="E"/>
    <s v="R"/>
    <s v="ON"/>
    <d v="2018-05-01T00:00:00"/>
    <x v="9"/>
    <d v="2018-05-01T00:00:00"/>
    <n v="11.01"/>
    <n v="0.57999999999999996"/>
  </r>
  <r>
    <s v="E"/>
    <s v="R"/>
    <s v="ON"/>
    <d v="2018-05-01T00:00:00"/>
    <x v="0"/>
    <d v="2018-05-01T00:00:00"/>
    <n v="261.7"/>
    <n v="17.72"/>
  </r>
  <r>
    <s v="E"/>
    <s v="C"/>
    <s v="OFF"/>
    <d v="2018-05-01T00:00:00"/>
    <x v="1"/>
    <d v="2018-05-01T00:00:00"/>
    <n v="291.99"/>
    <n v="-10.220000000000001"/>
  </r>
  <r>
    <s v="E"/>
    <s v="C"/>
    <s v="OFF"/>
    <d v="2018-05-01T00:00:00"/>
    <x v="10"/>
    <d v="2018-05-01T00:00:00"/>
    <n v="279.39"/>
    <n v="18.16"/>
  </r>
  <r>
    <s v="E"/>
    <s v="C"/>
    <s v="OFF"/>
    <d v="2018-05-01T00:00:00"/>
    <x v="11"/>
    <d v="2018-05-01T00:00:00"/>
    <n v="12.6"/>
    <n v="0.82"/>
  </r>
  <r>
    <s v="E"/>
    <s v="C"/>
    <s v="MID"/>
    <d v="2018-05-01T00:00:00"/>
    <x v="12"/>
    <d v="2018-05-01T00:00:00"/>
    <n v="82.67"/>
    <n v="7.77"/>
  </r>
  <r>
    <s v="E"/>
    <s v="C"/>
    <s v="MID"/>
    <d v="2018-05-01T00:00:00"/>
    <x v="13"/>
    <d v="2018-05-01T00:00:00"/>
    <n v="3.73"/>
    <n v="0.35"/>
  </r>
  <r>
    <s v="E"/>
    <s v="C"/>
    <s v="MID"/>
    <d v="2018-05-01T00:00:00"/>
    <x v="0"/>
    <d v="2018-05-01T00:00:00"/>
    <n v="86.4"/>
    <n v="4.49"/>
  </r>
  <r>
    <s v="E"/>
    <s v="C"/>
    <s v="MID"/>
    <d v="2018-05-01T00:00:00"/>
    <x v="1"/>
    <d v="2018-05-01T00:00:00"/>
    <n v="86.4"/>
    <n v="-4.49"/>
  </r>
  <r>
    <s v="E"/>
    <s v="C"/>
    <s v="ON"/>
    <d v="2018-05-01T00:00:00"/>
    <x v="1"/>
    <d v="2018-05-01T00:00:00"/>
    <n v="10308.540000000001"/>
    <n v="-731.94"/>
  </r>
  <r>
    <s v="E"/>
    <s v="C"/>
    <s v="ON"/>
    <d v="2018-05-01T00:00:00"/>
    <x v="8"/>
    <d v="2018-05-01T00:00:00"/>
    <n v="9863.73"/>
    <n v="1302.01"/>
  </r>
  <r>
    <s v="E"/>
    <s v="C"/>
    <s v="ON"/>
    <d v="2018-05-01T00:00:00"/>
    <x v="9"/>
    <d v="2018-05-01T00:00:00"/>
    <n v="444.81"/>
    <n v="58.72"/>
  </r>
  <r>
    <s v="E"/>
    <s v="C"/>
    <s v="ON"/>
    <d v="2018-05-01T00:00:00"/>
    <x v="0"/>
    <d v="2018-05-01T00:00:00"/>
    <n v="10308.540000000001"/>
    <n v="731.94"/>
  </r>
  <r>
    <s v="E"/>
    <s v="C"/>
    <s v="ON"/>
    <d v="2018-05-01T00:00:00"/>
    <x v="0"/>
    <d v="2018-01-01T00:00:00"/>
    <n v="12328.3"/>
    <n v="653.39"/>
  </r>
  <r>
    <s v="E"/>
    <s v="C"/>
    <s v="ON"/>
    <d v="2018-05-01T00:00:00"/>
    <x v="2"/>
    <d v="2018-01-01T00:00:00"/>
    <n v="11796.28"/>
    <n v="1557.12"/>
  </r>
  <r>
    <s v="E"/>
    <s v="C"/>
    <s v="ON"/>
    <d v="2018-05-01T00:00:00"/>
    <x v="3"/>
    <d v="2018-01-01T00:00:00"/>
    <n v="532.02"/>
    <n v="70.27"/>
  </r>
  <r>
    <s v="E"/>
    <s v="C"/>
    <s v="ON"/>
    <d v="2018-05-01T00:00:00"/>
    <x v="1"/>
    <d v="2018-01-01T00:00:00"/>
    <n v="12328.3"/>
    <n v="-653.39"/>
  </r>
  <r>
    <s v="E"/>
    <s v="C"/>
    <s v="OFF"/>
    <d v="2018-05-01T00:00:00"/>
    <x v="0"/>
    <d v="2018-05-01T00:00:00"/>
    <n v="17282.62"/>
    <n v="604.95000000000005"/>
  </r>
  <r>
    <s v="E"/>
    <s v="C"/>
    <s v="OFF"/>
    <d v="2018-05-01T00:00:00"/>
    <x v="1"/>
    <d v="2018-05-01T00:00:00"/>
    <n v="17282.62"/>
    <n v="-604.95000000000005"/>
  </r>
  <r>
    <s v="E"/>
    <s v="C"/>
    <s v="OFF"/>
    <d v="2018-05-01T00:00:00"/>
    <x v="10"/>
    <d v="2018-05-01T00:00:00"/>
    <n v="16536.82"/>
    <n v="1074.9000000000001"/>
  </r>
  <r>
    <s v="E"/>
    <s v="C"/>
    <s v="OFF"/>
    <d v="2018-05-01T00:00:00"/>
    <x v="11"/>
    <d v="2018-05-01T00:00:00"/>
    <n v="745.8"/>
    <n v="48.52"/>
  </r>
  <r>
    <s v="E"/>
    <s v="C"/>
    <s v="OFF"/>
    <d v="2018-05-01T00:00:00"/>
    <x v="0"/>
    <d v="2018-01-01T00:00:00"/>
    <n v="37802.120000000003"/>
    <n v="982.82"/>
  </r>
  <r>
    <s v="E"/>
    <s v="C"/>
    <s v="OFF"/>
    <d v="2018-05-01T00:00:00"/>
    <x v="6"/>
    <d v="2018-01-01T00:00:00"/>
    <n v="36170.83"/>
    <n v="2351.1"/>
  </r>
  <r>
    <s v="E"/>
    <s v="C"/>
    <s v="OFF"/>
    <d v="2018-05-01T00:00:00"/>
    <x v="7"/>
    <d v="2018-01-01T00:00:00"/>
    <n v="1631.29"/>
    <n v="106.05"/>
  </r>
  <r>
    <s v="E"/>
    <s v="C"/>
    <s v="OFF"/>
    <d v="2018-05-01T00:00:00"/>
    <x v="1"/>
    <d v="2018-01-01T00:00:00"/>
    <n v="37802.120000000003"/>
    <n v="-982.82"/>
  </r>
  <r>
    <s v="E"/>
    <s v="C"/>
    <s v="MID"/>
    <d v="2018-05-01T00:00:00"/>
    <x v="12"/>
    <d v="2018-05-01T00:00:00"/>
    <n v="7538.34"/>
    <n v="708.59"/>
  </r>
  <r>
    <s v="E"/>
    <s v="C"/>
    <s v="MID"/>
    <d v="2018-05-01T00:00:00"/>
    <x v="13"/>
    <d v="2018-05-01T00:00:00"/>
    <n v="339.96"/>
    <n v="31.96"/>
  </r>
  <r>
    <s v="E"/>
    <s v="C"/>
    <s v="MID"/>
    <d v="2018-05-01T00:00:00"/>
    <x v="0"/>
    <d v="2018-05-01T00:00:00"/>
    <n v="7878.3"/>
    <n v="409.69"/>
  </r>
  <r>
    <s v="E"/>
    <s v="C"/>
    <s v="MID"/>
    <d v="2018-05-01T00:00:00"/>
    <x v="1"/>
    <d v="2018-05-01T00:00:00"/>
    <n v="7878.3"/>
    <n v="-409.69"/>
  </r>
  <r>
    <s v="E"/>
    <s v="C"/>
    <s v="MID"/>
    <d v="2018-05-01T00:00:00"/>
    <x v="4"/>
    <d v="2018-01-01T00:00:00"/>
    <n v="14418.54"/>
    <n v="1369.75"/>
  </r>
  <r>
    <s v="E"/>
    <s v="C"/>
    <s v="MID"/>
    <d v="2018-05-01T00:00:00"/>
    <x v="5"/>
    <d v="2018-01-01T00:00:00"/>
    <n v="650.25"/>
    <n v="61.77"/>
  </r>
  <r>
    <s v="E"/>
    <s v="C"/>
    <s v="MID"/>
    <d v="2018-05-01T00:00:00"/>
    <x v="1"/>
    <d v="2018-01-01T00:00:00"/>
    <n v="15068.79"/>
    <n v="-572.61"/>
  </r>
  <r>
    <s v="E"/>
    <s v="C"/>
    <s v="MID"/>
    <d v="2018-05-01T00:00:00"/>
    <x v="0"/>
    <d v="2018-01-01T00:00:00"/>
    <n v="15068.79"/>
    <n v="572.61"/>
  </r>
  <r>
    <s v="E"/>
    <s v="R"/>
    <s v="ON"/>
    <d v="2018-05-01T00:00:00"/>
    <x v="0"/>
    <d v="2018-05-01T00:00:00"/>
    <n v="4736.8599999999997"/>
    <n v="336.34"/>
  </r>
  <r>
    <s v="E"/>
    <s v="R"/>
    <s v="ON"/>
    <d v="2018-05-01T00:00:00"/>
    <x v="1"/>
    <d v="2018-05-01T00:00:00"/>
    <n v="4736.8599999999997"/>
    <n v="-336.34"/>
  </r>
  <r>
    <s v="E"/>
    <s v="R"/>
    <s v="ON"/>
    <d v="2018-05-01T00:00:00"/>
    <x v="8"/>
    <d v="2018-05-01T00:00:00"/>
    <n v="4532.4399999999996"/>
    <n v="598.27"/>
  </r>
  <r>
    <s v="E"/>
    <s v="R"/>
    <s v="ON"/>
    <d v="2018-05-01T00:00:00"/>
    <x v="9"/>
    <d v="2018-05-01T00:00:00"/>
    <n v="204.42"/>
    <n v="27.01"/>
  </r>
  <r>
    <s v="E"/>
    <s v="R"/>
    <s v="ON"/>
    <d v="2018-05-01T00:00:00"/>
    <x v="0"/>
    <d v="2018-01-01T00:00:00"/>
    <n v="16241.28"/>
    <n v="860.74"/>
  </r>
  <r>
    <s v="E"/>
    <s v="R"/>
    <s v="ON"/>
    <d v="2018-05-01T00:00:00"/>
    <x v="2"/>
    <d v="2018-01-01T00:00:00"/>
    <n v="15540.39"/>
    <n v="2051.34"/>
  </r>
  <r>
    <s v="E"/>
    <s v="R"/>
    <s v="ON"/>
    <d v="2018-05-01T00:00:00"/>
    <x v="3"/>
    <d v="2018-01-01T00:00:00"/>
    <n v="700.89"/>
    <n v="92.58"/>
  </r>
  <r>
    <s v="E"/>
    <s v="R"/>
    <s v="ON"/>
    <d v="2018-05-01T00:00:00"/>
    <x v="1"/>
    <d v="2018-01-01T00:00:00"/>
    <n v="16241.28"/>
    <n v="-860.74"/>
  </r>
  <r>
    <s v="E"/>
    <s v="R"/>
    <s v="OFF"/>
    <d v="2018-05-01T00:00:00"/>
    <x v="10"/>
    <d v="2018-05-01T00:00:00"/>
    <n v="15328.24"/>
    <n v="996.37"/>
  </r>
  <r>
    <s v="E"/>
    <s v="R"/>
    <s v="OFF"/>
    <d v="2018-05-01T00:00:00"/>
    <x v="11"/>
    <d v="2018-05-01T00:00:00"/>
    <n v="691.3"/>
    <n v="44.95"/>
  </r>
  <r>
    <s v="E"/>
    <s v="R"/>
    <s v="OFF"/>
    <d v="2018-05-01T00:00:00"/>
    <x v="0"/>
    <d v="2018-05-01T00:00:00"/>
    <n v="16019.54"/>
    <n v="560.71"/>
  </r>
  <r>
    <s v="E"/>
    <s v="R"/>
    <s v="OFF"/>
    <d v="2018-05-01T00:00:00"/>
    <x v="1"/>
    <d v="2018-05-01T00:00:00"/>
    <n v="16019.54"/>
    <n v="-560.71"/>
  </r>
  <r>
    <s v="E"/>
    <s v="R"/>
    <s v="OFF"/>
    <d v="2018-05-01T00:00:00"/>
    <x v="6"/>
    <d v="2018-01-01T00:00:00"/>
    <n v="51069.62"/>
    <n v="3319.52"/>
  </r>
  <r>
    <s v="E"/>
    <s v="R"/>
    <s v="OFF"/>
    <d v="2018-05-01T00:00:00"/>
    <x v="7"/>
    <d v="2018-01-01T00:00:00"/>
    <n v="2303.31"/>
    <n v="149.74"/>
  </r>
  <r>
    <s v="E"/>
    <s v="R"/>
    <s v="OFF"/>
    <d v="2018-05-01T00:00:00"/>
    <x v="1"/>
    <d v="2018-01-01T00:00:00"/>
    <n v="53372.93"/>
    <n v="-1387.71"/>
  </r>
  <r>
    <s v="E"/>
    <s v="R"/>
    <s v="OFF"/>
    <d v="2018-05-01T00:00:00"/>
    <x v="0"/>
    <d v="2018-01-01T00:00:00"/>
    <n v="53372.93"/>
    <n v="1387.71"/>
  </r>
  <r>
    <s v="E"/>
    <s v="R"/>
    <s v="MID"/>
    <d v="2018-05-01T00:00:00"/>
    <x v="0"/>
    <d v="2018-05-01T00:00:00"/>
    <n v="4995.43"/>
    <n v="259.72000000000003"/>
  </r>
  <r>
    <s v="E"/>
    <s v="R"/>
    <s v="MID"/>
    <d v="2018-05-01T00:00:00"/>
    <x v="1"/>
    <d v="2018-05-01T00:00:00"/>
    <n v="4995.43"/>
    <n v="-259.72000000000003"/>
  </r>
  <r>
    <s v="E"/>
    <s v="R"/>
    <s v="MID"/>
    <d v="2018-05-01T00:00:00"/>
    <x v="12"/>
    <d v="2018-05-01T00:00:00"/>
    <n v="4779.8100000000004"/>
    <n v="449.22"/>
  </r>
  <r>
    <s v="E"/>
    <s v="R"/>
    <s v="MID"/>
    <d v="2018-05-01T00:00:00"/>
    <x v="13"/>
    <d v="2018-05-01T00:00:00"/>
    <n v="215.62"/>
    <n v="20.29"/>
  </r>
  <r>
    <s v="E"/>
    <s v="R"/>
    <s v="MID"/>
    <d v="2018-05-01T00:00:00"/>
    <x v="0"/>
    <d v="2018-01-01T00:00:00"/>
    <n v="14520.88"/>
    <n v="551.79"/>
  </r>
  <r>
    <s v="E"/>
    <s v="R"/>
    <s v="MID"/>
    <d v="2018-05-01T00:00:00"/>
    <x v="4"/>
    <d v="2018-01-01T00:00:00"/>
    <n v="13894.23"/>
    <n v="1319.95"/>
  </r>
  <r>
    <s v="E"/>
    <s v="R"/>
    <s v="OFF"/>
    <d v="2018-05-01T00:00:00"/>
    <x v="0"/>
    <d v="2018-05-01T00:00:00"/>
    <n v="121.09"/>
    <n v="4.24"/>
  </r>
  <r>
    <s v="E"/>
    <s v="R"/>
    <s v="OFF"/>
    <d v="2018-05-01T00:00:00"/>
    <x v="10"/>
    <d v="2018-05-01T00:00:00"/>
    <n v="115.87"/>
    <n v="7.53"/>
  </r>
  <r>
    <s v="E"/>
    <s v="R"/>
    <s v="OFF"/>
    <d v="2018-05-01T00:00:00"/>
    <x v="11"/>
    <d v="2018-05-01T00:00:00"/>
    <n v="5.22"/>
    <n v="0.34"/>
  </r>
  <r>
    <s v="E"/>
    <s v="R"/>
    <s v="OFF"/>
    <d v="2018-05-01T00:00:00"/>
    <x v="1"/>
    <d v="2018-05-01T00:00:00"/>
    <n v="121.09"/>
    <n v="-4.24"/>
  </r>
  <r>
    <s v="E"/>
    <s v="R"/>
    <s v="MID"/>
    <d v="2018-05-01T00:00:00"/>
    <x v="0"/>
    <d v="2018-05-01T00:00:00"/>
    <n v="36.89"/>
    <n v="1.93"/>
  </r>
  <r>
    <s v="E"/>
    <s v="R"/>
    <s v="MID"/>
    <d v="2018-05-01T00:00:00"/>
    <x v="12"/>
    <d v="2018-05-01T00:00:00"/>
    <n v="35.299999999999997"/>
    <n v="3.32"/>
  </r>
  <r>
    <s v="E"/>
    <s v="R"/>
    <s v="MID"/>
    <d v="2018-05-01T00:00:00"/>
    <x v="13"/>
    <d v="2018-05-01T00:00:00"/>
    <n v="1.59"/>
    <n v="0.14000000000000001"/>
  </r>
  <r>
    <s v="E"/>
    <s v="R"/>
    <s v="MID"/>
    <d v="2018-05-01T00:00:00"/>
    <x v="1"/>
    <d v="2018-05-01T00:00:00"/>
    <n v="36.89"/>
    <n v="-1.93"/>
  </r>
  <r>
    <s v="E"/>
    <s v="R"/>
    <s v="ON"/>
    <d v="2018-05-01T00:00:00"/>
    <x v="0"/>
    <d v="2018-05-01T00:00:00"/>
    <n v="26.19"/>
    <n v="1.86"/>
  </r>
  <r>
    <s v="E"/>
    <s v="R"/>
    <s v="ON"/>
    <d v="2018-05-01T00:00:00"/>
    <x v="1"/>
    <d v="2018-05-01T00:00:00"/>
    <n v="26.19"/>
    <n v="-1.86"/>
  </r>
  <r>
    <s v="E"/>
    <s v="R"/>
    <s v="ON"/>
    <d v="2018-05-01T00:00:00"/>
    <x v="8"/>
    <d v="2018-05-01T00:00:00"/>
    <n v="25.07"/>
    <n v="3.3"/>
  </r>
  <r>
    <s v="E"/>
    <s v="R"/>
    <s v="ON"/>
    <d v="2018-05-01T00:00:00"/>
    <x v="9"/>
    <d v="2018-05-01T00:00:00"/>
    <n v="1.1200000000000001"/>
    <n v="0.14000000000000001"/>
  </r>
  <r>
    <s v="E"/>
    <s v="R"/>
    <s v="OFF"/>
    <d v="2018-05-01T00:00:00"/>
    <x v="10"/>
    <d v="2018-05-01T00:00:00"/>
    <n v="79.459999999999994"/>
    <n v="5.16"/>
  </r>
  <r>
    <s v="E"/>
    <s v="R"/>
    <s v="OFF"/>
    <d v="2018-05-01T00:00:00"/>
    <x v="11"/>
    <d v="2018-05-01T00:00:00"/>
    <n v="3.59"/>
    <n v="0.24"/>
  </r>
  <r>
    <s v="E"/>
    <s v="R"/>
    <s v="OFF"/>
    <d v="2018-05-01T00:00:00"/>
    <x v="0"/>
    <d v="2018-05-01T00:00:00"/>
    <n v="83.05"/>
    <n v="2.91"/>
  </r>
  <r>
    <s v="E"/>
    <s v="R"/>
    <s v="OFF"/>
    <d v="2018-05-01T00:00:00"/>
    <x v="1"/>
    <d v="2018-05-01T00:00:00"/>
    <n v="83.05"/>
    <n v="-2.91"/>
  </r>
  <r>
    <s v="E"/>
    <s v="R"/>
    <s v="ON"/>
    <d v="2018-05-01T00:00:00"/>
    <x v="0"/>
    <d v="2018-05-01T00:00:00"/>
    <n v="127.72"/>
    <n v="9.06"/>
  </r>
  <r>
    <s v="E"/>
    <s v="R"/>
    <s v="ON"/>
    <d v="2018-05-01T00:00:00"/>
    <x v="1"/>
    <d v="2018-05-01T00:00:00"/>
    <n v="127.72"/>
    <n v="-9.06"/>
  </r>
  <r>
    <s v="E"/>
    <s v="R"/>
    <s v="ON"/>
    <d v="2018-05-01T00:00:00"/>
    <x v="8"/>
    <d v="2018-05-01T00:00:00"/>
    <n v="122.21"/>
    <n v="16.13"/>
  </r>
  <r>
    <s v="E"/>
    <s v="R"/>
    <s v="ON"/>
    <d v="2018-05-01T00:00:00"/>
    <x v="9"/>
    <d v="2018-05-01T00:00:00"/>
    <n v="5.51"/>
    <n v="0.73"/>
  </r>
  <r>
    <s v="E"/>
    <s v="R"/>
    <s v="OFF"/>
    <d v="2018-05-01T00:00:00"/>
    <x v="10"/>
    <d v="2018-05-01T00:00:00"/>
    <n v="457.19"/>
    <n v="29.72"/>
  </r>
  <r>
    <s v="E"/>
    <s v="R"/>
    <s v="OFF"/>
    <d v="2018-05-01T00:00:00"/>
    <x v="11"/>
    <d v="2018-05-01T00:00:00"/>
    <n v="20.61"/>
    <n v="1.34"/>
  </r>
  <r>
    <s v="E"/>
    <s v="R"/>
    <s v="OFF"/>
    <d v="2018-05-01T00:00:00"/>
    <x v="0"/>
    <d v="2018-05-01T00:00:00"/>
    <n v="477.8"/>
    <n v="16.73"/>
  </r>
  <r>
    <s v="E"/>
    <s v="R"/>
    <s v="OFF"/>
    <d v="2018-05-01T00:00:00"/>
    <x v="1"/>
    <d v="2018-05-01T00:00:00"/>
    <n v="477.8"/>
    <n v="-16.73"/>
  </r>
  <r>
    <s v="E"/>
    <s v="R"/>
    <s v="MID"/>
    <d v="2018-05-01T00:00:00"/>
    <x v="0"/>
    <d v="2018-05-01T00:00:00"/>
    <n v="135.56"/>
    <n v="7.05"/>
  </r>
  <r>
    <s v="E"/>
    <s v="R"/>
    <s v="MID"/>
    <d v="2018-05-01T00:00:00"/>
    <x v="1"/>
    <d v="2018-05-01T00:00:00"/>
    <n v="135.56"/>
    <n v="-7.05"/>
  </r>
  <r>
    <s v="E"/>
    <s v="R"/>
    <s v="MID"/>
    <d v="2018-05-01T00:00:00"/>
    <x v="12"/>
    <d v="2018-05-01T00:00:00"/>
    <n v="129.69999999999999"/>
    <n v="12.19"/>
  </r>
  <r>
    <s v="E"/>
    <s v="R"/>
    <s v="MID"/>
    <d v="2018-05-01T00:00:00"/>
    <x v="13"/>
    <d v="2018-05-01T00:00:00"/>
    <n v="5.86"/>
    <n v="0.56000000000000005"/>
  </r>
  <r>
    <s v="E"/>
    <s v="R"/>
    <s v="MID"/>
    <d v="2018-05-01T00:00:00"/>
    <x v="5"/>
    <d v="2018-01-01T00:00:00"/>
    <n v="626.65"/>
    <n v="59.51"/>
  </r>
  <r>
    <s v="E"/>
    <s v="R"/>
    <s v="MID"/>
    <d v="2018-05-01T00:00:00"/>
    <x v="1"/>
    <d v="2018-01-01T00:00:00"/>
    <n v="14520.88"/>
    <n v="-551.79"/>
  </r>
  <r>
    <s v="E"/>
    <s v="C"/>
    <s v="ON"/>
    <d v="2018-05-01T00:00:00"/>
    <x v="0"/>
    <d v="2018-05-01T00:00:00"/>
    <n v="74.14"/>
    <n v="5.27"/>
  </r>
  <r>
    <s v="E"/>
    <s v="C"/>
    <s v="ON"/>
    <d v="2018-05-01T00:00:00"/>
    <x v="1"/>
    <d v="2018-05-01T00:00:00"/>
    <n v="74.14"/>
    <n v="-5.27"/>
  </r>
  <r>
    <s v="E"/>
    <s v="C"/>
    <s v="ON"/>
    <d v="2018-05-01T00:00:00"/>
    <x v="8"/>
    <d v="2018-05-01T00:00:00"/>
    <n v="70.94"/>
    <n v="9.36"/>
  </r>
  <r>
    <s v="E"/>
    <s v="C"/>
    <s v="ON"/>
    <d v="2018-05-01T00:00:00"/>
    <x v="9"/>
    <d v="2018-05-01T00:00:00"/>
    <n v="3.2"/>
    <n v="0.42"/>
  </r>
  <r>
    <s v="E"/>
    <s v="C"/>
    <s v="OFF"/>
    <d v="2018-05-01T00:00:00"/>
    <x v="0"/>
    <d v="2018-05-01T00:00:00"/>
    <n v="291.99"/>
    <n v="10.220000000000001"/>
  </r>
  <r>
    <s v="E"/>
    <s v="R"/>
    <s v="MID"/>
    <d v="2018-05-01T00:00:00"/>
    <x v="13"/>
    <d v="2018-05-01T00:00:00"/>
    <n v="3.02"/>
    <n v="0.28999999999999998"/>
  </r>
  <r>
    <s v="E"/>
    <s v="C"/>
    <s v="ON"/>
    <d v="2018-05-01T00:00:00"/>
    <x v="8"/>
    <d v="2018-05-01T00:00:00"/>
    <n v="0.08"/>
    <n v="0.01"/>
  </r>
  <r>
    <s v="E"/>
    <s v="C"/>
    <s v="ON"/>
    <d v="2018-05-01T00:00:00"/>
    <x v="9"/>
    <d v="2018-05-01T00:00:00"/>
    <n v="0"/>
    <n v="0"/>
  </r>
  <r>
    <s v="E"/>
    <s v="C"/>
    <s v="ON"/>
    <d v="2018-05-01T00:00:00"/>
    <x v="0"/>
    <d v="2018-05-01T00:00:00"/>
    <n v="0.08"/>
    <n v="0.01"/>
  </r>
  <r>
    <s v="E"/>
    <s v="C"/>
    <s v="ON"/>
    <d v="2018-05-01T00:00:00"/>
    <x v="1"/>
    <d v="2018-05-01T00:00:00"/>
    <n v="0.08"/>
    <n v="-0.01"/>
  </r>
  <r>
    <s v="E"/>
    <s v="C"/>
    <s v="MID"/>
    <d v="2018-05-01T00:00:00"/>
    <x v="0"/>
    <d v="2018-05-01T00:00:00"/>
    <n v="0.01"/>
    <n v="0"/>
  </r>
  <r>
    <s v="E"/>
    <s v="C"/>
    <s v="MID"/>
    <d v="2018-05-01T00:00:00"/>
    <x v="1"/>
    <d v="2018-05-01T00:00:00"/>
    <n v="0.01"/>
    <n v="0"/>
  </r>
  <r>
    <s v="E"/>
    <s v="C"/>
    <s v="MID"/>
    <d v="2018-05-01T00:00:00"/>
    <x v="12"/>
    <d v="2018-05-01T00:00:00"/>
    <n v="0.01"/>
    <n v="0"/>
  </r>
  <r>
    <s v="E"/>
    <s v="C"/>
    <s v="MID"/>
    <d v="2018-05-01T00:00:00"/>
    <x v="13"/>
    <d v="2018-05-01T00:00:00"/>
    <n v="0"/>
    <n v="0"/>
  </r>
  <r>
    <s v="E"/>
    <s v="R"/>
    <s v="OFF"/>
    <d v="2018-05-01T00:00:00"/>
    <x v="10"/>
    <d v="2018-05-01T00:00:00"/>
    <n v="108148.05"/>
    <n v="7029.72"/>
  </r>
  <r>
    <s v="E"/>
    <s v="R"/>
    <s v="OFF"/>
    <d v="2018-05-01T00:00:00"/>
    <x v="11"/>
    <d v="2018-05-01T00:00:00"/>
    <n v="4877.45"/>
    <n v="317.14"/>
  </r>
  <r>
    <s v="E"/>
    <s v="R"/>
    <s v="OFF"/>
    <d v="2018-05-01T00:00:00"/>
    <x v="0"/>
    <d v="2018-05-01T00:00:00"/>
    <n v="113025.5"/>
    <n v="3955.87"/>
  </r>
  <r>
    <s v="E"/>
    <s v="R"/>
    <s v="OFF"/>
    <d v="2018-05-01T00:00:00"/>
    <x v="1"/>
    <d v="2018-05-01T00:00:00"/>
    <n v="113025.5"/>
    <n v="-3955.87"/>
  </r>
  <r>
    <s v="E"/>
    <s v="R"/>
    <s v="OFF"/>
    <d v="2018-05-01T00:00:00"/>
    <x v="0"/>
    <d v="2018-05-01T00:00:00"/>
    <n v="252.55"/>
    <n v="8.83"/>
  </r>
  <r>
    <s v="E"/>
    <s v="R"/>
    <s v="OFF"/>
    <d v="2018-05-01T00:00:00"/>
    <x v="1"/>
    <d v="2018-05-01T00:00:00"/>
    <n v="252.55"/>
    <n v="-8.83"/>
  </r>
  <r>
    <s v="E"/>
    <s v="R"/>
    <s v="OFF"/>
    <d v="2018-05-01T00:00:00"/>
    <x v="10"/>
    <d v="2018-05-01T00:00:00"/>
    <n v="241.65"/>
    <n v="15.71"/>
  </r>
  <r>
    <s v="E"/>
    <s v="R"/>
    <s v="OFF"/>
    <d v="2018-05-01T00:00:00"/>
    <x v="11"/>
    <d v="2018-05-01T00:00:00"/>
    <n v="10.9"/>
    <n v="0.71"/>
  </r>
  <r>
    <s v="E"/>
    <s v="C"/>
    <s v="ON"/>
    <d v="2018-05-01T00:00:00"/>
    <x v="1"/>
    <d v="2018-01-01T00:00:00"/>
    <n v="90756.08"/>
    <n v="-4810.07"/>
  </r>
  <r>
    <s v="E"/>
    <s v="C"/>
    <s v="ON"/>
    <d v="2018-05-01T00:00:00"/>
    <x v="2"/>
    <d v="2018-01-01T00:00:00"/>
    <n v="86839.64"/>
    <n v="11462.89"/>
  </r>
  <r>
    <s v="E"/>
    <s v="C"/>
    <s v="ON"/>
    <d v="2018-05-01T00:00:00"/>
    <x v="3"/>
    <d v="2018-01-01T00:00:00"/>
    <n v="3916.44"/>
    <n v="516.95000000000005"/>
  </r>
  <r>
    <s v="E"/>
    <s v="C"/>
    <s v="ON"/>
    <d v="2018-05-01T00:00:00"/>
    <x v="0"/>
    <d v="2018-01-01T00:00:00"/>
    <n v="90756.08"/>
    <n v="4810.07"/>
  </r>
  <r>
    <s v="E"/>
    <s v="C"/>
    <s v="OFF"/>
    <d v="2018-05-01T00:00:00"/>
    <x v="1"/>
    <d v="2018-05-01T00:00:00"/>
    <n v="93336.59"/>
    <n v="-3266.85"/>
  </r>
  <r>
    <s v="E"/>
    <s v="C"/>
    <s v="OFF"/>
    <d v="2018-05-01T00:00:00"/>
    <x v="10"/>
    <d v="2018-05-01T00:00:00"/>
    <n v="89308.77"/>
    <n v="5805.09"/>
  </r>
  <r>
    <s v="E"/>
    <s v="C"/>
    <s v="OFF"/>
    <d v="2018-05-01T00:00:00"/>
    <x v="11"/>
    <d v="2018-05-01T00:00:00"/>
    <n v="4027.82"/>
    <n v="261.86"/>
  </r>
  <r>
    <s v="E"/>
    <s v="C"/>
    <s v="OFF"/>
    <d v="2018-05-01T00:00:00"/>
    <x v="0"/>
    <d v="2018-05-01T00:00:00"/>
    <n v="93336.59"/>
    <n v="3266.85"/>
  </r>
  <r>
    <s v="E"/>
    <s v="C"/>
    <s v="OFF"/>
    <d v="2018-05-01T00:00:00"/>
    <x v="1"/>
    <d v="2018-01-01T00:00:00"/>
    <n v="247885.52"/>
    <n v="-6445.03"/>
  </r>
  <r>
    <s v="E"/>
    <s v="C"/>
    <s v="OFF"/>
    <d v="2018-05-01T00:00:00"/>
    <x v="0"/>
    <d v="2018-01-01T00:00:00"/>
    <n v="247885.52"/>
    <n v="6445.03"/>
  </r>
  <r>
    <s v="E"/>
    <s v="C"/>
    <s v="OFF"/>
    <d v="2018-05-01T00:00:00"/>
    <x v="6"/>
    <d v="2018-01-01T00:00:00"/>
    <n v="237188.33"/>
    <n v="15417.28"/>
  </r>
  <r>
    <s v="E"/>
    <s v="C"/>
    <s v="OFF"/>
    <d v="2018-05-01T00:00:00"/>
    <x v="7"/>
    <d v="2018-01-01T00:00:00"/>
    <n v="10697.19"/>
    <n v="695.31"/>
  </r>
  <r>
    <s v="E"/>
    <s v="C"/>
    <s v="MID"/>
    <d v="2018-05-01T00:00:00"/>
    <x v="1"/>
    <d v="2018-01-01T00:00:00"/>
    <n v="100969.87"/>
    <n v="-3836.89"/>
  </r>
  <r>
    <s v="E"/>
    <s v="C"/>
    <s v="MID"/>
    <d v="2018-05-01T00:00:00"/>
    <x v="4"/>
    <d v="2018-01-01T00:00:00"/>
    <n v="96612.59"/>
    <n v="9178.16"/>
  </r>
  <r>
    <s v="E"/>
    <s v="C"/>
    <s v="MID"/>
    <d v="2018-05-01T00:00:00"/>
    <x v="5"/>
    <d v="2018-01-01T00:00:00"/>
    <n v="4357.28"/>
    <n v="413.92"/>
  </r>
  <r>
    <s v="E"/>
    <s v="C"/>
    <s v="MID"/>
    <d v="2018-05-01T00:00:00"/>
    <x v="0"/>
    <d v="2018-01-01T00:00:00"/>
    <n v="100969.87"/>
    <n v="3836.89"/>
  </r>
  <r>
    <s v="E"/>
    <s v="R"/>
    <s v="ON"/>
    <d v="2018-05-01T00:00:00"/>
    <x v="0"/>
    <d v="2018-05-01T00:00:00"/>
    <n v="43.8"/>
    <n v="3.11"/>
  </r>
  <r>
    <s v="E"/>
    <s v="R"/>
    <s v="ON"/>
    <d v="2018-05-01T00:00:00"/>
    <x v="1"/>
    <d v="2018-05-01T00:00:00"/>
    <n v="43.8"/>
    <n v="-3.11"/>
  </r>
  <r>
    <s v="E"/>
    <s v="R"/>
    <s v="ON"/>
    <d v="2018-05-01T00:00:00"/>
    <x v="8"/>
    <d v="2018-05-01T00:00:00"/>
    <n v="41.91"/>
    <n v="5.53"/>
  </r>
  <r>
    <s v="E"/>
    <s v="R"/>
    <s v="ON"/>
    <d v="2018-05-01T00:00:00"/>
    <x v="9"/>
    <d v="2018-05-01T00:00:00"/>
    <n v="1.89"/>
    <n v="0.24"/>
  </r>
  <r>
    <s v="E"/>
    <s v="R"/>
    <s v="MID"/>
    <d v="2018-05-01T00:00:00"/>
    <x v="0"/>
    <d v="2018-05-01T00:00:00"/>
    <n v="70.069999999999993"/>
    <n v="3.65"/>
  </r>
  <r>
    <s v="E"/>
    <s v="R"/>
    <s v="MID"/>
    <d v="2018-05-01T00:00:00"/>
    <x v="1"/>
    <d v="2018-05-01T00:00:00"/>
    <n v="70.069999999999993"/>
    <n v="-3.65"/>
  </r>
  <r>
    <s v="E"/>
    <s v="R"/>
    <s v="MID"/>
    <d v="2018-05-01T00:00:00"/>
    <x v="12"/>
    <d v="2018-05-01T00:00:00"/>
    <n v="67.05"/>
    <n v="6.31"/>
  </r>
  <r>
    <s v="E"/>
    <s v="C"/>
    <s v="ON"/>
    <d v="2018-06-01T00:00:00"/>
    <x v="1"/>
    <d v="2018-05-01T00:00:00"/>
    <n v="8753.93"/>
    <n v="-621.53"/>
  </r>
  <r>
    <s v="E"/>
    <s v="C"/>
    <s v="ON"/>
    <d v="2018-06-01T00:00:00"/>
    <x v="8"/>
    <d v="2018-05-01T00:00:00"/>
    <n v="8376.19"/>
    <n v="1105.6600000000001"/>
  </r>
  <r>
    <s v="E"/>
    <s v="C"/>
    <s v="ON"/>
    <d v="2018-06-01T00:00:00"/>
    <x v="9"/>
    <d v="2018-05-01T00:00:00"/>
    <n v="377.74"/>
    <n v="49.86"/>
  </r>
  <r>
    <s v="E"/>
    <s v="C"/>
    <s v="ON"/>
    <d v="2018-06-01T00:00:00"/>
    <x v="0"/>
    <d v="2018-05-01T00:00:00"/>
    <n v="8753.93"/>
    <n v="621.53"/>
  </r>
  <r>
    <s v="E"/>
    <s v="C"/>
    <s v="OFF"/>
    <d v="2018-06-01T00:00:00"/>
    <x v="1"/>
    <d v="2018-05-01T00:00:00"/>
    <n v="24462.85"/>
    <n v="-856.19"/>
  </r>
  <r>
    <s v="E"/>
    <s v="C"/>
    <s v="OFF"/>
    <d v="2018-06-01T00:00:00"/>
    <x v="10"/>
    <d v="2018-05-01T00:00:00"/>
    <n v="23407.200000000001"/>
    <n v="1521.45"/>
  </r>
  <r>
    <s v="E"/>
    <s v="C"/>
    <s v="OFF"/>
    <d v="2018-06-01T00:00:00"/>
    <x v="11"/>
    <d v="2018-05-01T00:00:00"/>
    <n v="1055.6500000000001"/>
    <n v="68.64"/>
  </r>
  <r>
    <s v="E"/>
    <s v="C"/>
    <s v="OFF"/>
    <d v="2018-06-01T00:00:00"/>
    <x v="0"/>
    <d v="2018-05-01T00:00:00"/>
    <n v="24462.85"/>
    <n v="856.19"/>
  </r>
  <r>
    <s v="E"/>
    <s v="C"/>
    <s v="MID"/>
    <d v="2018-06-01T00:00:00"/>
    <x v="1"/>
    <d v="2018-05-01T00:00:00"/>
    <n v="8177.76"/>
    <n v="-425.27"/>
  </r>
  <r>
    <s v="E"/>
    <s v="C"/>
    <s v="MID"/>
    <d v="2018-06-01T00:00:00"/>
    <x v="12"/>
    <d v="2018-05-01T00:00:00"/>
    <n v="7824.87"/>
    <n v="735.52"/>
  </r>
  <r>
    <s v="E"/>
    <s v="C"/>
    <s v="MID"/>
    <d v="2018-06-01T00:00:00"/>
    <x v="13"/>
    <d v="2018-05-01T00:00:00"/>
    <n v="352.89"/>
    <n v="33.17"/>
  </r>
  <r>
    <s v="E"/>
    <s v="C"/>
    <s v="MID"/>
    <d v="2018-06-01T00:00:00"/>
    <x v="0"/>
    <d v="2018-05-01T00:00:00"/>
    <n v="8177.76"/>
    <n v="425.27"/>
  </r>
  <r>
    <m/>
    <m/>
    <m/>
    <m/>
    <x v="14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pivotTable1.xml><?xml version="1.0" encoding="utf-8"?>
<pivotTableDefinition xmlns="http://schemas.openxmlformats.org/spreadsheetml/2006/main" name="PivotTable5" cacheId="6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7" firstHeaderRow="0" firstDataRow="1" firstDataCol="1"/>
  <pivotFields count="8">
    <pivotField showAll="0"/>
    <pivotField showAll="0"/>
    <pivotField showAll="0"/>
    <pivotField showAll="0"/>
    <pivotField axis="axisRow" showAll="0">
      <items count="7">
        <item h="1" x="5"/>
        <item x="0"/>
        <item x="1"/>
        <item x="2"/>
        <item x="3"/>
        <item x="4"/>
        <item t="default"/>
      </items>
    </pivotField>
    <pivotField showAll="0"/>
    <pivotField dataField="1" showAll="0"/>
    <pivotField dataField="1" showAll="0"/>
  </pivotFields>
  <rowFields count="1">
    <field x="4"/>
  </rowFields>
  <rowItems count="6"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2">
    <format dxfId="24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3">
      <pivotArea field="4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5" cacheId="7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3" indent="0" compact="0" compactData="0" gridDropZones="1">
  <location ref="T4:V18" firstHeaderRow="1" firstDataRow="2" firstDataCol="1" rowPageCount="2" colPageCount="1"/>
  <pivotFields count="6">
    <pivotField compact="0" outline="0" showAll="0" defaultSubtotal="0"/>
    <pivotField axis="axisRow" compact="0" outline="0" subtotalTop="0" showAll="0" includeNewItemsInFilter="1" sortType="ascending">
      <items count="87">
        <item m="1" x="59"/>
        <item m="1" x="47"/>
        <item m="1" x="41"/>
        <item m="1" x="35"/>
        <item m="1" x="29"/>
        <item m="1" x="23"/>
        <item m="1" x="17"/>
        <item m="1" x="84"/>
        <item m="1" x="78"/>
        <item m="1" x="71"/>
        <item m="1" x="60"/>
        <item m="1" x="48"/>
        <item m="1" x="61"/>
        <item m="1" x="74"/>
        <item m="1" x="49"/>
        <item m="1" x="42"/>
        <item m="1" x="36"/>
        <item m="1" x="30"/>
        <item m="1" x="24"/>
        <item m="1" x="18"/>
        <item m="1" x="85"/>
        <item m="1" x="79"/>
        <item m="1" x="72"/>
        <item m="1" x="62"/>
        <item m="1" x="50"/>
        <item m="1" x="63"/>
        <item m="1" x="51"/>
        <item m="1" x="43"/>
        <item m="1" x="37"/>
        <item m="1" x="31"/>
        <item m="1" x="25"/>
        <item m="1" x="19"/>
        <item m="1" x="13"/>
        <item m="1" x="80"/>
        <item m="1" x="73"/>
        <item m="1" x="64"/>
        <item m="1" x="52"/>
        <item m="1" x="65"/>
        <item m="1" x="53"/>
        <item m="1" x="44"/>
        <item m="1" x="38"/>
        <item m="1" x="32"/>
        <item m="1" x="26"/>
        <item m="1" x="20"/>
        <item m="1" x="14"/>
        <item m="1" x="81"/>
        <item m="1" x="75"/>
        <item m="1" x="66"/>
        <item m="1" x="54"/>
        <item m="1" x="67"/>
        <item m="1" x="55"/>
        <item m="1" x="45"/>
        <item m="1" x="39"/>
        <item m="1" x="33"/>
        <item m="1" x="27"/>
        <item m="1" x="21"/>
        <item m="1" x="15"/>
        <item m="1" x="82"/>
        <item m="1" x="76"/>
        <item m="1" x="68"/>
        <item m="1" x="56"/>
        <item m="1" x="69"/>
        <item m="1" x="57"/>
        <item m="1" x="46"/>
        <item m="1" x="40"/>
        <item m="1" x="34"/>
        <item m="1" x="28"/>
        <item m="1" x="22"/>
        <item m="1" x="16"/>
        <item m="1" x="83"/>
        <item m="1" x="77"/>
        <item m="1" x="70"/>
        <item m="1" x="58"/>
        <item x="8"/>
        <item x="11"/>
        <item x="10"/>
        <item x="9"/>
        <item x="2"/>
        <item x="7"/>
        <item x="4"/>
        <item x="3"/>
        <item x="6"/>
        <item x="5"/>
        <item x="1"/>
        <item x="0"/>
        <item x="12"/>
        <item t="default"/>
      </items>
    </pivotField>
    <pivotField axis="axisPage" compact="0" outline="0" subtotalTop="0" multipleItemSelectionAllowed="1" showAll="0" includeNewItemsInFilter="1">
      <items count="20">
        <item x="0"/>
        <item x="1"/>
        <item x="5"/>
        <item x="4"/>
        <item h="1" x="10"/>
        <item h="1" m="1" x="11"/>
        <item h="1" m="1" x="12"/>
        <item h="1" m="1" x="18"/>
        <item m="1" x="16"/>
        <item m="1" x="15"/>
        <item h="1" m="1" x="17"/>
        <item h="1" x="6"/>
        <item m="1" x="13"/>
        <item m="1" x="14"/>
        <item h="1" x="2"/>
        <item h="1" x="3"/>
        <item h="1" x="8"/>
        <item h="1" x="9"/>
        <item x="7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axis="axisPage" compact="0" outline="0" multipleItemSelectionAllowed="1" showAll="0" defaultSubtotal="0">
      <items count="31">
        <item x="26"/>
        <item h="1" x="27"/>
        <item h="1" x="21"/>
        <item h="1" x="29"/>
        <item h="1" x="9"/>
        <item x="16"/>
        <item h="1" x="25"/>
        <item x="1"/>
        <item h="1" x="14"/>
        <item h="1" x="13"/>
        <item h="1" x="7"/>
        <item h="1" x="0"/>
        <item h="1" x="4"/>
        <item h="1" x="15"/>
        <item h="1" x="5"/>
        <item h="1" x="6"/>
        <item x="2"/>
        <item h="1" x="3"/>
        <item h="1" x="12"/>
        <item x="18"/>
        <item h="1" x="22"/>
        <item h="1" x="23"/>
        <item h="1" x="24"/>
        <item h="1" x="20"/>
        <item x="10"/>
        <item h="1" x="11"/>
        <item h="1" x="30"/>
        <item h="1" x="19"/>
        <item h="1" x="28"/>
        <item h="1" x="8"/>
        <item h="1" x="17"/>
      </items>
    </pivotField>
  </pivotFields>
  <rowFields count="1">
    <field x="1"/>
  </rowFields>
  <rowItems count="13"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5" hier="-1"/>
  </pageFields>
  <dataFields count="2">
    <dataField name="Sum of billed_amt" fld="3" baseField="0" baseItem="0"/>
    <dataField name="Sum of billed_consum" fld="4" baseField="0" baseItem="0"/>
  </dataFields>
  <pivotTableStyleInfo showRowHeaders="1" showColHeaders="1" showRowStripes="0" showColStripes="0" showLastColumn="1"/>
</pivotTableDefinition>
</file>

<file path=xl/pivotTables/pivotTable11.xml><?xml version="1.0" encoding="utf-8"?>
<pivotTableDefinition xmlns="http://schemas.openxmlformats.org/spreadsheetml/2006/main" name="PivotTable16" cacheId="2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G1:H3" firstHeaderRow="1" firstDataRow="1" firstDataCol="1"/>
  <pivotFields count="4">
    <pivotField axis="axisRow" showAll="0" sortType="ascending">
      <items count="69">
        <item m="1" x="45"/>
        <item m="1" x="34"/>
        <item m="1" x="28"/>
        <item m="1" x="22"/>
        <item m="1" x="16"/>
        <item m="1" x="10"/>
        <item m="1" x="4"/>
        <item m="1" x="66"/>
        <item m="1" x="61"/>
        <item m="1" x="56"/>
        <item m="1" x="46"/>
        <item m="1" x="35"/>
        <item m="1" x="47"/>
        <item m="1" x="36"/>
        <item m="1" x="29"/>
        <item m="1" x="23"/>
        <item m="1" x="17"/>
        <item m="1" x="11"/>
        <item m="1" x="5"/>
        <item m="1" x="67"/>
        <item m="1" x="62"/>
        <item m="1" x="57"/>
        <item m="1" x="48"/>
        <item m="1" x="37"/>
        <item m="1" x="49"/>
        <item m="1" x="38"/>
        <item m="1" x="30"/>
        <item m="1" x="24"/>
        <item m="1" x="18"/>
        <item m="1" x="12"/>
        <item m="1" x="6"/>
        <item m="1" x="1"/>
        <item m="1" x="63"/>
        <item m="1" x="58"/>
        <item m="1" x="50"/>
        <item m="1" x="39"/>
        <item m="1" x="51"/>
        <item m="1" x="40"/>
        <item m="1" x="31"/>
        <item m="1" x="25"/>
        <item m="1" x="19"/>
        <item m="1" x="13"/>
        <item m="1" x="7"/>
        <item m="1" x="2"/>
        <item m="1" x="64"/>
        <item m="1" x="59"/>
        <item m="1" x="52"/>
        <item m="1" x="41"/>
        <item m="1" x="53"/>
        <item m="1" x="42"/>
        <item m="1" x="32"/>
        <item m="1" x="26"/>
        <item m="1" x="20"/>
        <item m="1" x="14"/>
        <item m="1" x="8"/>
        <item m="1" x="3"/>
        <item m="1" x="65"/>
        <item m="1" x="60"/>
        <item m="1" x="54"/>
        <item m="1" x="43"/>
        <item m="1" x="55"/>
        <item m="1" x="44"/>
        <item m="1" x="33"/>
        <item m="1" x="27"/>
        <item m="1" x="21"/>
        <item m="1" x="15"/>
        <item m="1" x="9"/>
        <item x="0"/>
        <item t="default"/>
      </items>
    </pivotField>
    <pivotField showAll="0"/>
    <pivotField showAll="0"/>
    <pivotField dataField="1" showAll="0"/>
  </pivotFields>
  <rowFields count="1">
    <field x="0"/>
  </rowFields>
  <rowItems count="2">
    <i>
      <x v="67"/>
    </i>
    <i t="grand">
      <x/>
    </i>
  </rowItems>
  <colItems count="1">
    <i/>
  </colItems>
  <dataFields count="1">
    <dataField name="Sum of billed_am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3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P3:R5" firstHeaderRow="0" firstDataRow="1" firstDataCol="1" rowPageCount="1" colPageCount="1"/>
  <pivotFields count="8">
    <pivotField showAll="0"/>
    <pivotField axis="axisRow" showAll="0">
      <items count="7">
        <item m="1" x="3"/>
        <item x="1"/>
        <item m="1" x="5"/>
        <item x="2"/>
        <item h="1" x="0"/>
        <item h="1" m="1" x="4"/>
        <item t="default"/>
      </items>
    </pivotField>
    <pivotField showAll="0"/>
    <pivotField showAll="0"/>
    <pivotField axis="axisPage" multipleItemSelectionAllowed="1" showAll="0">
      <items count="8">
        <item h="1" x="5"/>
        <item h="1" x="0"/>
        <item h="1" x="1"/>
        <item h="1" x="2"/>
        <item h="1" x="3"/>
        <item x="4"/>
        <item h="1" m="1" x="6"/>
        <item t="default"/>
      </items>
    </pivotField>
    <pivotField showAll="0"/>
    <pivotField dataField="1" showAll="0"/>
    <pivotField dataField="1" showAll="0"/>
  </pivotFields>
  <rowFields count="1">
    <field x="1"/>
  </rowFields>
  <rowItems count="2"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PivotTable12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6" firstHeaderRow="0" firstDataRow="1" firstDataCol="1"/>
  <pivotFields count="8">
    <pivotField showAll="0"/>
    <pivotField axis="axisRow" showAll="0">
      <items count="7">
        <item m="1" x="3"/>
        <item x="1"/>
        <item m="1" x="5"/>
        <item x="2"/>
        <item h="1" x="0"/>
        <item h="1" m="1" x="4"/>
        <item t="default"/>
      </items>
    </pivotField>
    <pivotField showAll="0"/>
    <pivotField showAll="0"/>
    <pivotField axis="axisRow" showAll="0">
      <items count="8">
        <item h="1" x="5"/>
        <item h="1" x="0"/>
        <item x="1"/>
        <item x="2"/>
        <item h="1" x="3"/>
        <item h="1" x="4"/>
        <item h="1" m="1" x="6"/>
        <item t="default"/>
      </items>
    </pivotField>
    <pivotField showAll="0"/>
    <pivotField dataField="1" showAll="0"/>
    <pivotField dataField="1" showAll="0"/>
  </pivotFields>
  <rowFields count="2">
    <field x="4"/>
    <field x="1"/>
  </rowFields>
  <rowItems count="5">
    <i>
      <x v="2"/>
    </i>
    <i r="1">
      <x v="1"/>
    </i>
    <i>
      <x v="3"/>
    </i>
    <i r="1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PivotTable14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T3:V5" firstHeaderRow="0" firstDataRow="1" firstDataCol="1" rowPageCount="1" colPageCount="1"/>
  <pivotFields count="8">
    <pivotField showAll="0"/>
    <pivotField axis="axisRow" showAll="0">
      <items count="7">
        <item m="1" x="3"/>
        <item x="1"/>
        <item m="1" x="5"/>
        <item x="2"/>
        <item h="1" x="0"/>
        <item h="1" m="1" x="4"/>
        <item t="default"/>
      </items>
    </pivotField>
    <pivotField showAll="0"/>
    <pivotField showAll="0"/>
    <pivotField axis="axisPage" multipleItemSelectionAllowed="1" showAll="0">
      <items count="8">
        <item h="1" x="5"/>
        <item h="1" x="0"/>
        <item h="1" x="1"/>
        <item h="1" x="2"/>
        <item x="3"/>
        <item h="1" x="4"/>
        <item h="1" m="1" x="6"/>
        <item t="default"/>
      </items>
    </pivotField>
    <pivotField showAll="0"/>
    <pivotField dataField="1" showAll="0"/>
    <pivotField dataField="1" showAll="0"/>
  </pivotFields>
  <rowFields count="1">
    <field x="1"/>
  </rowFields>
  <rowItems count="2">
    <i>
      <x v="1"/>
    </i>
    <i t="grand">
      <x/>
    </i>
  </rowItems>
  <colFields count="1">
    <field x="-2"/>
  </colFields>
  <colItems count="2">
    <i>
      <x/>
    </i>
    <i i="1">
      <x v="1"/>
    </i>
  </colItems>
  <pageFields count="1">
    <pageField fld="4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PivotTable6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4:C6" firstHeaderRow="0" firstDataRow="1" firstDataCol="1" rowPageCount="1" colPageCount="1"/>
  <pivotFields count="8">
    <pivotField showAll="0"/>
    <pivotField axis="axisPage" showAll="0">
      <items count="7">
        <item m="1" x="3"/>
        <item x="0"/>
        <item x="1"/>
        <item m="1" x="4"/>
        <item m="1" x="5"/>
        <item x="2"/>
        <item t="default"/>
      </items>
    </pivotField>
    <pivotField showAll="0"/>
    <pivotField showAll="0"/>
    <pivotField axis="axisRow" showAll="0">
      <items count="8">
        <item h="1" m="1" x="6"/>
        <item h="1" x="0"/>
        <item x="1"/>
        <item h="1" x="2"/>
        <item h="1" x="3"/>
        <item h="1" x="4"/>
        <item h="1" x="5"/>
        <item t="default"/>
      </items>
    </pivotField>
    <pivotField showAll="0"/>
    <pivotField dataField="1" showAll="0"/>
    <pivotField dataField="1" showAll="0"/>
  </pivotFields>
  <rowFields count="1">
    <field x="4"/>
  </rowFields>
  <rowItems count="2">
    <i>
      <x v="2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1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6.xml><?xml version="1.0" encoding="utf-8"?>
<pivotTableDefinition xmlns="http://schemas.openxmlformats.org/spreadsheetml/2006/main" name="PivotTable5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F5:G6" firstHeaderRow="0" firstDataRow="1" firstDataCol="0" rowPageCount="2" colPageCount="1"/>
  <pivotFields count="8">
    <pivotField showAll="0"/>
    <pivotField axis="axisPage" showAll="0">
      <items count="7">
        <item m="1" x="3"/>
        <item x="0"/>
        <item x="1"/>
        <item m="1" x="4"/>
        <item m="1" x="5"/>
        <item x="2"/>
        <item t="default"/>
      </items>
    </pivotField>
    <pivotField showAll="0"/>
    <pivotField showAll="0"/>
    <pivotField axis="axisPage" multipleItemSelectionAllowed="1" showAll="0">
      <items count="8">
        <item h="1" m="1" x="6"/>
        <item h="1" x="0"/>
        <item h="1" x="1"/>
        <item h="1" x="2"/>
        <item h="1" x="3"/>
        <item x="4"/>
        <item h="1" x="5"/>
        <item t="default"/>
      </items>
    </pivotField>
    <pivotField showAll="0"/>
    <pivotField dataField="1" showAll="0"/>
    <pivotField dataField="1" showAll="0"/>
  </pivotFields>
  <rowItems count="1">
    <i/>
  </rowItems>
  <colFields count="1">
    <field x="-2"/>
  </colFields>
  <colItems count="2">
    <i>
      <x/>
    </i>
    <i i="1">
      <x v="1"/>
    </i>
  </colItems>
  <pageFields count="2">
    <pageField fld="1" item="1" hier="-1"/>
    <pageField fld="4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7.xml><?xml version="1.0" encoding="utf-8"?>
<pivotTableDefinition xmlns="http://schemas.openxmlformats.org/spreadsheetml/2006/main" name="PivotTable4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5:L6" firstHeaderRow="0" firstDataRow="1" firstDataCol="0" rowPageCount="2" colPageCount="1"/>
  <pivotFields count="8">
    <pivotField showAll="0"/>
    <pivotField axis="axisPage" showAll="0">
      <items count="7">
        <item m="1" x="3"/>
        <item x="0"/>
        <item x="1"/>
        <item m="1" x="4"/>
        <item m="1" x="5"/>
        <item x="2"/>
        <item t="default"/>
      </items>
    </pivotField>
    <pivotField showAll="0"/>
    <pivotField showAll="0"/>
    <pivotField axis="axisPage" multipleItemSelectionAllowed="1" showAll="0">
      <items count="8">
        <item h="1" m="1" x="6"/>
        <item h="1" x="0"/>
        <item h="1" x="1"/>
        <item h="1" x="2"/>
        <item x="3"/>
        <item h="1" x="4"/>
        <item h="1" x="5"/>
        <item t="default"/>
      </items>
    </pivotField>
    <pivotField showAll="0"/>
    <pivotField dataField="1" showAll="0"/>
    <pivotField dataField="1" showAll="0"/>
  </pivotFields>
  <rowItems count="1">
    <i/>
  </rowItems>
  <colFields count="1">
    <field x="-2"/>
  </colFields>
  <colItems count="2">
    <i>
      <x/>
    </i>
    <i i="1">
      <x v="1"/>
    </i>
  </colItems>
  <pageFields count="2">
    <pageField fld="1" item="1" hier="-1"/>
    <pageField fld="4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8.xml><?xml version="1.0" encoding="utf-8"?>
<pivotTableDefinition xmlns="http://schemas.openxmlformats.org/spreadsheetml/2006/main" name="PivotTable8" cacheId="3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A13:C15" firstHeaderRow="0" firstDataRow="1" firstDataCol="1" rowPageCount="1" colPageCount="1"/>
  <pivotFields count="8">
    <pivotField showAll="0"/>
    <pivotField axis="axisPage" showAll="0">
      <items count="7">
        <item m="1" x="3"/>
        <item x="0"/>
        <item x="1"/>
        <item m="1" x="4"/>
        <item m="1" x="5"/>
        <item x="2"/>
        <item t="default"/>
      </items>
    </pivotField>
    <pivotField showAll="0"/>
    <pivotField showAll="0"/>
    <pivotField axis="axisRow" showAll="0">
      <items count="8">
        <item h="1" m="1" x="6"/>
        <item h="1" x="0"/>
        <item h="1" x="1"/>
        <item x="2"/>
        <item h="1" x="3"/>
        <item h="1" x="4"/>
        <item h="1" x="5"/>
        <item t="default"/>
      </items>
    </pivotField>
    <pivotField showAll="0"/>
    <pivotField dataField="1" showAll="0"/>
    <pivotField dataField="1" showAll="0"/>
  </pivotFields>
  <rowFields count="1">
    <field x="4"/>
  </rowFields>
  <rowItems count="2">
    <i>
      <x v="3"/>
    </i>
    <i t="grand">
      <x/>
    </i>
  </rowItems>
  <colFields count="1">
    <field x="-2"/>
  </colFields>
  <colItems count="2">
    <i>
      <x/>
    </i>
    <i i="1">
      <x v="1"/>
    </i>
  </colItems>
  <pageFields count="1">
    <pageField fld="1" item="1" hier="-1"/>
  </pageField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9.xml><?xml version="1.0" encoding="utf-8"?>
<pivotTableDefinition xmlns="http://schemas.openxmlformats.org/spreadsheetml/2006/main" name="PivotTable11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O10:P11" firstHeaderRow="0" firstDataRow="1" firstDataCol="0" rowPageCount="1" colPageCount="1"/>
  <pivotFields count="8">
    <pivotField showAll="0"/>
    <pivotField showAll="0"/>
    <pivotField showAll="0"/>
    <pivotField showAll="0"/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showAll="0"/>
    <pivotField dataField="1" showAll="0"/>
    <pivotField dataField="1" showAll="0"/>
  </pivotFields>
  <rowItems count="1">
    <i/>
  </rowItems>
  <colFields count="1">
    <field x="-2"/>
  </colFields>
  <colItems count="2">
    <i>
      <x/>
    </i>
    <i i="1">
      <x v="1"/>
    </i>
  </colItems>
  <pageFields count="1">
    <pageField fld="4" item="3" hier="-1"/>
  </pageFields>
  <dataFields count="2">
    <dataField name="Sum of billed_consum" fld="6" baseField="0" baseItem="1"/>
    <dataField name="Sum of billed_amt" fld="7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6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12" firstHeaderRow="0" firstDataRow="1" firstDataCol="1"/>
  <pivotFields count="8">
    <pivotField showAll="0"/>
    <pivotField showAll="0"/>
    <pivotField showAll="0"/>
    <pivotField showAll="0"/>
    <pivotField axis="axisRow" showAll="0" sortType="ascending">
      <items count="55">
        <item h="1" m="1" x="41"/>
        <item h="1" m="1" x="27"/>
        <item h="1" m="1" x="44"/>
        <item h="1" m="1" x="31"/>
        <item x="4"/>
        <item x="5"/>
        <item h="1" x="15"/>
        <item h="1" x="16"/>
        <item x="9"/>
        <item x="10"/>
        <item h="1" x="13"/>
        <item h="1" x="14"/>
        <item h="1" m="1" x="25"/>
        <item m="1" x="46"/>
        <item m="1" x="21"/>
        <item h="1" m="1" x="40"/>
        <item h="1" m="1" x="48"/>
        <item m="1" x="49"/>
        <item m="1" x="26"/>
        <item h="1" m="1" x="43"/>
        <item h="1" m="1" x="53"/>
        <item x="2"/>
        <item x="3"/>
        <item x="18"/>
        <item h="1" x="0"/>
        <item h="1" x="1"/>
        <item h="1" m="1" x="24"/>
        <item x="11"/>
        <item x="12"/>
        <item x="8"/>
        <item h="1" x="6"/>
        <item h="1" x="7"/>
        <item h="1" x="17"/>
        <item m="1" x="45"/>
        <item m="1" x="22"/>
        <item h="1" m="1" x="42"/>
        <item h="1" m="1" x="52"/>
        <item h="1" m="1" x="30"/>
        <item h="1" m="1" x="37"/>
        <item m="1" x="50"/>
        <item m="1" x="28"/>
        <item m="1" x="36"/>
        <item h="1" m="1" x="47"/>
        <item h="1" m="1" x="23"/>
        <item h="1" m="1" x="34"/>
        <item m="1" x="20"/>
        <item m="1" x="33"/>
        <item h="1" m="1" x="51"/>
        <item h="1" m="1" x="29"/>
        <item m="1" x="35"/>
        <item m="1" x="39"/>
        <item h="1" m="1" x="32"/>
        <item h="1" m="1" x="38"/>
        <item h="1" x="19"/>
        <item t="default"/>
      </items>
    </pivotField>
    <pivotField showAll="0"/>
    <pivotField dataField="1" showAll="0"/>
    <pivotField dataField="1" showAll="0"/>
  </pivotFields>
  <rowFields count="1">
    <field x="4"/>
  </rowFields>
  <rowItems count="11">
    <i>
      <x v="4"/>
    </i>
    <i>
      <x v="5"/>
    </i>
    <i>
      <x v="8"/>
    </i>
    <i>
      <x v="9"/>
    </i>
    <i>
      <x v="21"/>
    </i>
    <i>
      <x v="22"/>
    </i>
    <i>
      <x v="23"/>
    </i>
    <i>
      <x v="27"/>
    </i>
    <i>
      <x v="28"/>
    </i>
    <i>
      <x v="29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0.xml><?xml version="1.0" encoding="utf-8"?>
<pivotTableDefinition xmlns="http://schemas.openxmlformats.org/spreadsheetml/2006/main" name="PivotTable9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3:M6" firstHeaderRow="0" firstDataRow="1" firstDataCol="1"/>
  <pivotFields count="8">
    <pivotField showAll="0"/>
    <pivotField showAll="0"/>
    <pivotField showAll="0"/>
    <pivotField showAll="0"/>
    <pivotField axis="axisRow" multipleItemSelectionAllowed="1" showAll="0">
      <items count="7">
        <item h="1" x="0"/>
        <item x="1"/>
        <item x="2"/>
        <item h="1" x="3"/>
        <item h="1" x="4"/>
        <item h="1" x="5"/>
        <item t="default"/>
      </items>
    </pivotField>
    <pivotField showAll="0"/>
    <pivotField dataField="1" showAll="0"/>
    <pivotField dataField="1" showAll="0"/>
  </pivotFields>
  <rowFields count="1">
    <field x="4"/>
  </rowFields>
  <rowItems count="3">
    <i>
      <x v="1"/>
    </i>
    <i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0" baseItem="1"/>
    <dataField name="Sum of billed_amt" fld="7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1.xml><?xml version="1.0" encoding="utf-8"?>
<pivotTableDefinition xmlns="http://schemas.openxmlformats.org/spreadsheetml/2006/main" name="PivotTable12" cacheId="4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O3:P4" firstHeaderRow="0" firstDataRow="1" firstDataCol="0" rowPageCount="1" colPageCount="1"/>
  <pivotFields count="8">
    <pivotField showAll="0"/>
    <pivotField showAll="0"/>
    <pivotField showAll="0"/>
    <pivotField showAll="0"/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showAll="0"/>
    <pivotField dataField="1" showAll="0"/>
    <pivotField dataField="1" showAll="0"/>
  </pivotFields>
  <rowItems count="1">
    <i/>
  </rowItems>
  <colFields count="1">
    <field x="-2"/>
  </colFields>
  <colItems count="2">
    <i>
      <x/>
    </i>
    <i i="1">
      <x v="1"/>
    </i>
  </colItems>
  <pageFields count="1">
    <pageField fld="4" item="4" hier="-1"/>
  </pageFields>
  <dataFields count="2">
    <dataField name="Sum of billed_consum" fld="6" baseField="0" baseItem="1"/>
    <dataField name="Sum of billed_amt" fld="7" baseField="0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8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S1:U21" firstHeaderRow="0" firstDataRow="1" firstDataCol="1"/>
  <pivotFields count="8">
    <pivotField showAll="0"/>
    <pivotField showAll="0"/>
    <pivotField showAll="0"/>
    <pivotField showAll="0"/>
    <pivotField axis="axisRow" showAll="0">
      <items count="55">
        <item m="1" x="46"/>
        <item m="1" x="21"/>
        <item m="1" x="49"/>
        <item m="1" x="26"/>
        <item m="1" x="43"/>
        <item m="1" x="53"/>
        <item m="1" x="45"/>
        <item m="1" x="22"/>
        <item m="1" x="42"/>
        <item m="1" x="52"/>
        <item h="1" m="1" x="30"/>
        <item h="1" m="1" x="37"/>
        <item m="1" x="50"/>
        <item m="1" x="28"/>
        <item m="1" x="47"/>
        <item m="1" x="23"/>
        <item m="1" x="20"/>
        <item m="1" x="33"/>
        <item m="1" x="51"/>
        <item m="1" x="29"/>
        <item h="1" x="19"/>
        <item m="1" x="35"/>
        <item m="1" x="39"/>
        <item m="1" x="32"/>
        <item m="1" x="38"/>
        <item h="1" m="1" x="27"/>
        <item h="1" m="1" x="31"/>
        <item m="1" x="40"/>
        <item m="1" x="48"/>
        <item h="1" m="1" x="44"/>
        <item h="1" m="1" x="25"/>
        <item h="1" m="1" x="41"/>
        <item x="2"/>
        <item x="3"/>
        <item x="4"/>
        <item x="5"/>
        <item x="0"/>
        <item x="1"/>
        <item x="18"/>
        <item m="1" x="24"/>
        <item m="1" x="34"/>
        <item m="1" x="36"/>
        <item x="16"/>
        <item x="15"/>
        <item x="11"/>
        <item x="12"/>
        <item x="7"/>
        <item x="6"/>
        <item x="8"/>
        <item x="17"/>
        <item x="9"/>
        <item x="10"/>
        <item x="13"/>
        <item x="14"/>
        <item t="default"/>
      </items>
    </pivotField>
    <pivotField showAll="0"/>
    <pivotField dataField="1" showAll="0"/>
    <pivotField dataField="1" showAll="0"/>
  </pivotFields>
  <rowFields count="1">
    <field x="4"/>
  </rowFields>
  <rowItems count="20">
    <i>
      <x v="32"/>
    </i>
    <i>
      <x v="33"/>
    </i>
    <i>
      <x v="34"/>
    </i>
    <i>
      <x v="35"/>
    </i>
    <i>
      <x v="36"/>
    </i>
    <i>
      <x v="37"/>
    </i>
    <i>
      <x v="38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3">
    <format dxfId="20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9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8">
      <pivotArea field="4" grandRow="1" outline="0" collapsedLevelsAreSubtotals="1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7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O1:Q11" firstHeaderRow="0" firstDataRow="1" firstDataCol="1"/>
  <pivotFields count="8">
    <pivotField showAll="0"/>
    <pivotField showAll="0"/>
    <pivotField showAll="0"/>
    <pivotField showAll="0"/>
    <pivotField axis="axisRow" showAll="0" sortType="ascending">
      <items count="55">
        <item h="1" m="1" x="41"/>
        <item h="1" m="1" x="27"/>
        <item h="1" m="1" x="44"/>
        <item h="1" m="1" x="31"/>
        <item h="1" x="4"/>
        <item h="1" x="5"/>
        <item x="15"/>
        <item x="16"/>
        <item h="1" x="9"/>
        <item h="1" x="10"/>
        <item x="13"/>
        <item x="14"/>
        <item h="1" m="1" x="25"/>
        <item h="1" m="1" x="46"/>
        <item h="1" m="1" x="21"/>
        <item m="1" x="40"/>
        <item m="1" x="48"/>
        <item h="1" m="1" x="49"/>
        <item h="1" m="1" x="26"/>
        <item m="1" x="43"/>
        <item m="1" x="53"/>
        <item h="1" x="2"/>
        <item h="1" x="3"/>
        <item h="1" x="18"/>
        <item x="0"/>
        <item x="1"/>
        <item m="1" x="24"/>
        <item h="1" x="11"/>
        <item h="1" x="12"/>
        <item h="1" x="8"/>
        <item x="6"/>
        <item x="7"/>
        <item x="17"/>
        <item h="1" m="1" x="45"/>
        <item h="1" m="1" x="22"/>
        <item m="1" x="42"/>
        <item m="1" x="52"/>
        <item h="1" m="1" x="30"/>
        <item h="1" m="1" x="37"/>
        <item h="1" m="1" x="50"/>
        <item h="1" m="1" x="28"/>
        <item h="1" m="1" x="36"/>
        <item m="1" x="47"/>
        <item m="1" x="23"/>
        <item m="1" x="34"/>
        <item h="1" m="1" x="20"/>
        <item h="1" m="1" x="33"/>
        <item m="1" x="51"/>
        <item m="1" x="29"/>
        <item h="1" m="1" x="35"/>
        <item h="1" m="1" x="39"/>
        <item m="1" x="32"/>
        <item m="1" x="38"/>
        <item h="1" x="19"/>
        <item t="default"/>
      </items>
    </pivotField>
    <pivotField showAll="0"/>
    <pivotField dataField="1" showAll="0"/>
    <pivotField dataField="1" showAll="0"/>
  </pivotFields>
  <rowFields count="1">
    <field x="4"/>
  </rowFields>
  <rowItems count="10">
    <i>
      <x v="6"/>
    </i>
    <i>
      <x v="7"/>
    </i>
    <i>
      <x v="10"/>
    </i>
    <i>
      <x v="11"/>
    </i>
    <i>
      <x v="24"/>
    </i>
    <i>
      <x v="25"/>
    </i>
    <i>
      <x v="30"/>
    </i>
    <i>
      <x v="31"/>
    </i>
    <i>
      <x v="3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4" firstHeaderRow="0" firstDataRow="1" firstDataCol="1"/>
  <pivotFields count="8">
    <pivotField showAll="0"/>
    <pivotField showAll="0"/>
    <pivotField showAll="0"/>
    <pivotField showAll="0"/>
    <pivotField axis="axisRow" showAll="0">
      <items count="4">
        <item x="0"/>
        <item x="1"/>
        <item h="1" x="2"/>
        <item t="default"/>
      </items>
    </pivotField>
    <pivotField showAll="0"/>
    <pivotField dataField="1" showAll="0"/>
    <pivotField dataField="1" showAll="0"/>
  </pivotFields>
  <rowFields count="1">
    <field x="4"/>
  </rowFields>
  <rowItems count="3">
    <i>
      <x/>
    </i>
    <i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1">
    <format dxfId="15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4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S1:U6" firstHeaderRow="0" firstDataRow="1" firstDataCol="1"/>
  <pivotFields count="8">
    <pivotField showAll="0"/>
    <pivotField showAll="0"/>
    <pivotField showAll="0"/>
    <pivotField showAll="0"/>
    <pivotField axis="axisRow" showAll="0">
      <items count="28">
        <item h="1" m="1" x="21"/>
        <item h="1" m="1" x="16"/>
        <item h="1" m="1" x="18"/>
        <item h="1" m="1" x="22"/>
        <item m="1" x="24"/>
        <item m="1" x="19"/>
        <item m="1" x="23"/>
        <item m="1" x="26"/>
        <item h="1" m="1" x="15"/>
        <item h="1" m="1" x="17"/>
        <item h="1" m="1" x="20"/>
        <item h="1" m="1" x="25"/>
        <item h="1" x="14"/>
        <item h="1" x="3"/>
        <item h="1" x="2"/>
        <item x="7"/>
        <item x="6"/>
        <item h="1" x="5"/>
        <item h="1" x="4"/>
        <item h="1" x="1"/>
        <item h="1" x="0"/>
        <item h="1" x="8"/>
        <item h="1" x="9"/>
        <item x="10"/>
        <item x="11"/>
        <item h="1" x="12"/>
        <item h="1" x="13"/>
        <item t="default"/>
      </items>
    </pivotField>
    <pivotField showAll="0"/>
    <pivotField dataField="1" showAll="0"/>
    <pivotField dataField="1" showAll="0"/>
  </pivotFields>
  <rowFields count="1">
    <field x="4"/>
  </rowFields>
  <rowItems count="5">
    <i>
      <x v="15"/>
    </i>
    <i>
      <x v="16"/>
    </i>
    <i>
      <x v="23"/>
    </i>
    <i>
      <x v="24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3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O1:Q6" firstHeaderRow="0" firstDataRow="1" firstDataCol="1"/>
  <pivotFields count="8">
    <pivotField showAll="0"/>
    <pivotField showAll="0"/>
    <pivotField showAll="0"/>
    <pivotField showAll="0"/>
    <pivotField axis="axisRow" showAll="0">
      <items count="28">
        <item m="1" x="21"/>
        <item m="1" x="16"/>
        <item m="1" x="18"/>
        <item m="1" x="22"/>
        <item h="1" m="1" x="24"/>
        <item h="1" m="1" x="19"/>
        <item h="1" m="1" x="23"/>
        <item h="1" m="1" x="26"/>
        <item h="1" m="1" x="15"/>
        <item h="1" m="1" x="17"/>
        <item h="1" m="1" x="20"/>
        <item h="1" m="1" x="25"/>
        <item h="1" x="14"/>
        <item h="1" x="3"/>
        <item h="1" x="2"/>
        <item h="1" x="7"/>
        <item h="1" x="6"/>
        <item x="5"/>
        <item x="4"/>
        <item h="1" x="1"/>
        <item h="1" x="0"/>
        <item h="1" x="8"/>
        <item h="1" x="9"/>
        <item h="1" x="10"/>
        <item h="1" x="11"/>
        <item x="12"/>
        <item x="13"/>
        <item t="default"/>
      </items>
    </pivotField>
    <pivotField showAll="0"/>
    <pivotField dataField="1" showAll="0"/>
    <pivotField dataField="1" showAll="0"/>
  </pivotFields>
  <rowFields count="1">
    <field x="4"/>
  </rowFields>
  <rowItems count="5">
    <i>
      <x v="17"/>
    </i>
    <i>
      <x v="18"/>
    </i>
    <i>
      <x v="25"/>
    </i>
    <i>
      <x v="26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2" cacheId="8" applyNumberFormats="0" applyBorderFormats="0" applyFontFormats="0" applyPatternFormats="0" applyAlignmentFormats="0" applyWidthHeightFormats="1" dataCaption="Values" updatedVersion="6" minRefreshableVersion="3" useAutoFormatting="1" itemPrintTitles="1" createdVersion="4" indent="0" outline="1" outlineData="1" multipleFieldFilters="0">
  <location ref="K1:M6" firstHeaderRow="0" firstDataRow="1" firstDataCol="1"/>
  <pivotFields count="8">
    <pivotField showAll="0"/>
    <pivotField showAll="0"/>
    <pivotField showAll="0"/>
    <pivotField showAll="0"/>
    <pivotField axis="axisRow" showAll="0">
      <items count="28">
        <item h="1" m="1" x="21"/>
        <item h="1" m="1" x="16"/>
        <item h="1" m="1" x="18"/>
        <item h="1" m="1" x="22"/>
        <item h="1" m="1" x="24"/>
        <item h="1" m="1" x="19"/>
        <item h="1" m="1" x="23"/>
        <item h="1" m="1" x="26"/>
        <item m="1" x="15"/>
        <item m="1" x="17"/>
        <item m="1" x="20"/>
        <item m="1" x="25"/>
        <item h="1" x="14"/>
        <item x="3"/>
        <item x="2"/>
        <item h="1" x="7"/>
        <item h="1" x="6"/>
        <item h="1" x="5"/>
        <item h="1" x="4"/>
        <item h="1" x="1"/>
        <item h="1" x="0"/>
        <item x="8"/>
        <item x="9"/>
        <item h="1" x="10"/>
        <item h="1" x="11"/>
        <item h="1" x="12"/>
        <item h="1" x="13"/>
        <item t="default"/>
      </items>
    </pivotField>
    <pivotField showAll="0"/>
    <pivotField dataField="1" showAll="0"/>
    <pivotField dataField="1" showAll="0"/>
  </pivotFields>
  <rowFields count="1">
    <field x="4"/>
  </rowFields>
  <rowItems count="5">
    <i>
      <x v="13"/>
    </i>
    <i>
      <x v="14"/>
    </i>
    <i>
      <x v="21"/>
    </i>
    <i>
      <x v="22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billed_consum" fld="6" baseField="4" baseItem="0"/>
    <dataField name="Sum of billed_amt" fld="7" baseField="4" baseItem="0" numFmtId="44"/>
  </dataFields>
  <formats count="1">
    <format dxfId="11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6" minRefreshableVersion="3" showMemberPropertyTips="0" useAutoFormatting="1" itemPrintTitles="1" createdVersion="3" indent="0" compact="0" compactData="0" gridDropZones="1">
  <location ref="I4:K18" firstHeaderRow="1" firstDataRow="2" firstDataCol="1" rowPageCount="2" colPageCount="1"/>
  <pivotFields count="6">
    <pivotField compact="0" outline="0" showAll="0" defaultSubtotal="0"/>
    <pivotField axis="axisRow" compact="0" outline="0" subtotalTop="0" showAll="0" includeNewItemsInFilter="1" sortType="ascending">
      <items count="87">
        <item m="1" x="59"/>
        <item m="1" x="47"/>
        <item m="1" x="41"/>
        <item m="1" x="35"/>
        <item m="1" x="29"/>
        <item m="1" x="23"/>
        <item m="1" x="17"/>
        <item m="1" x="84"/>
        <item m="1" x="78"/>
        <item m="1" x="71"/>
        <item m="1" x="60"/>
        <item m="1" x="48"/>
        <item m="1" x="61"/>
        <item m="1" x="74"/>
        <item m="1" x="49"/>
        <item m="1" x="42"/>
        <item m="1" x="36"/>
        <item m="1" x="30"/>
        <item m="1" x="24"/>
        <item m="1" x="18"/>
        <item m="1" x="85"/>
        <item m="1" x="79"/>
        <item m="1" x="72"/>
        <item m="1" x="62"/>
        <item m="1" x="50"/>
        <item m="1" x="63"/>
        <item m="1" x="51"/>
        <item m="1" x="43"/>
        <item m="1" x="37"/>
        <item m="1" x="31"/>
        <item m="1" x="25"/>
        <item m="1" x="19"/>
        <item m="1" x="13"/>
        <item m="1" x="80"/>
        <item m="1" x="73"/>
        <item m="1" x="64"/>
        <item m="1" x="52"/>
        <item m="1" x="65"/>
        <item m="1" x="53"/>
        <item m="1" x="44"/>
        <item m="1" x="38"/>
        <item m="1" x="32"/>
        <item m="1" x="26"/>
        <item m="1" x="20"/>
        <item m="1" x="14"/>
        <item m="1" x="81"/>
        <item m="1" x="75"/>
        <item m="1" x="66"/>
        <item m="1" x="54"/>
        <item m="1" x="67"/>
        <item m="1" x="55"/>
        <item m="1" x="45"/>
        <item m="1" x="39"/>
        <item m="1" x="33"/>
        <item m="1" x="27"/>
        <item m="1" x="21"/>
        <item m="1" x="15"/>
        <item m="1" x="82"/>
        <item m="1" x="76"/>
        <item m="1" x="68"/>
        <item m="1" x="56"/>
        <item m="1" x="69"/>
        <item m="1" x="57"/>
        <item m="1" x="46"/>
        <item m="1" x="40"/>
        <item m="1" x="34"/>
        <item m="1" x="28"/>
        <item m="1" x="22"/>
        <item m="1" x="16"/>
        <item m="1" x="83"/>
        <item m="1" x="77"/>
        <item m="1" x="70"/>
        <item m="1" x="58"/>
        <item x="8"/>
        <item x="11"/>
        <item x="10"/>
        <item x="9"/>
        <item x="2"/>
        <item x="7"/>
        <item x="4"/>
        <item x="3"/>
        <item x="6"/>
        <item x="5"/>
        <item x="1"/>
        <item x="0"/>
        <item x="12"/>
        <item t="default"/>
      </items>
    </pivotField>
    <pivotField axis="axisPage" compact="0" outline="0" subtotalTop="0" multipleItemSelectionAllowed="1" showAll="0" includeNewItemsInFilter="1">
      <items count="20">
        <item x="0"/>
        <item x="1"/>
        <item x="5"/>
        <item x="4"/>
        <item h="1" x="10"/>
        <item h="1" m="1" x="11"/>
        <item h="1" m="1" x="12"/>
        <item h="1" m="1" x="18"/>
        <item m="1" x="16"/>
        <item m="1" x="15"/>
        <item h="1" m="1" x="17"/>
        <item h="1" x="6"/>
        <item m="1" x="13"/>
        <item m="1" x="14"/>
        <item h="1" x="2"/>
        <item h="1" x="3"/>
        <item h="1" x="8"/>
        <item h="1" x="9"/>
        <item x="7"/>
        <item t="default"/>
      </items>
    </pivotField>
    <pivotField dataField="1" compact="0" outline="0" subtotalTop="0" showAll="0" includeNewItemsInFilter="1"/>
    <pivotField dataField="1" compact="0" outline="0" subtotalTop="0" showAll="0" includeNewItemsInFilter="1"/>
    <pivotField axis="axisPage" compact="0" outline="0" multipleItemSelectionAllowed="1" showAll="0" defaultSubtotal="0">
      <items count="31">
        <item h="1" x="26"/>
        <item x="27"/>
        <item x="21"/>
        <item x="29"/>
        <item x="9"/>
        <item h="1" x="16"/>
        <item x="25"/>
        <item h="1" x="1"/>
        <item x="14"/>
        <item x="13"/>
        <item x="7"/>
        <item x="0"/>
        <item x="4"/>
        <item x="15"/>
        <item x="5"/>
        <item x="6"/>
        <item h="1" x="2"/>
        <item x="3"/>
        <item x="12"/>
        <item h="1" x="18"/>
        <item x="22"/>
        <item x="23"/>
        <item x="24"/>
        <item x="20"/>
        <item h="1" x="10"/>
        <item x="11"/>
        <item h="1" x="30"/>
        <item x="19"/>
        <item x="28"/>
        <item x="8"/>
        <item x="17"/>
      </items>
    </pivotField>
  </pivotFields>
  <rowFields count="1">
    <field x="1"/>
  </rowFields>
  <rowItems count="13"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 t="grand">
      <x/>
    </i>
  </rowItems>
  <colFields count="1">
    <field x="-2"/>
  </colFields>
  <colItems count="2">
    <i>
      <x/>
    </i>
    <i i="1">
      <x v="1"/>
    </i>
  </colItems>
  <pageFields count="2">
    <pageField fld="2" hier="-1"/>
    <pageField fld="5" hier="-1"/>
  </pageFields>
  <dataFields count="2">
    <dataField name="Sum of billed_amt" fld="3" baseField="0" baseItem="0"/>
    <dataField name="Sum of billed_consum" fld="4" baseField="0" baseItem="0"/>
  </dataFields>
  <pivotTableStyleInfo showRowHeaders="1" showColHeaders="1" showRowStripes="0" showColStripes="0" showLastColumn="1"/>
</pivotTableDefinition>
</file>

<file path=xl/queryTables/queryTable1.xml><?xml version="1.0" encoding="utf-8"?>
<queryTable xmlns="http://schemas.openxmlformats.org/spreadsheetml/2006/main" name="Query from etpl" connectionId="5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2.xml><?xml version="1.0" encoding="utf-8"?>
<queryTable xmlns="http://schemas.openxmlformats.org/spreadsheetml/2006/main" name="Query from etpl" connectionId="6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3.xml><?xml version="1.0" encoding="utf-8"?>
<queryTable xmlns="http://schemas.openxmlformats.org/spreadsheetml/2006/main" name="Query from etpl" connectionId="1" autoFormatId="16" applyNumberFormats="0" applyBorderFormats="0" applyFontFormats="0" applyPatternFormats="0" applyAlignmentFormats="0" applyWidthHeightFormats="0">
  <queryTableRefresh nextId="14" unboundColumnsRight="1">
    <queryTableFields count="9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  <queryTableField id="13" dataBound="0" tableColumnId="2"/>
    </queryTableFields>
  </queryTableRefresh>
</queryTable>
</file>

<file path=xl/queryTables/queryTable4.xml><?xml version="1.0" encoding="utf-8"?>
<queryTable xmlns="http://schemas.openxmlformats.org/spreadsheetml/2006/main" name="Query from etpl" connectionId="2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5.xml><?xml version="1.0" encoding="utf-8"?>
<queryTable xmlns="http://schemas.openxmlformats.org/spreadsheetml/2006/main" name="Query from etpl" connectionId="7" autoFormatId="16" applyNumberFormats="0" applyBorderFormats="0" applyFontFormats="0" applyPatternFormats="0" applyAlignmentFormats="0" applyWidthHeightFormats="0">
  <queryTableRefresh nextId="7">
    <queryTableFields count="6">
      <queryTableField id="1" name="post_yr_month" tableColumnId="1"/>
      <queryTableField id="2" name="bill_code_date" tableColumnId="2"/>
      <queryTableField id="3" name="stat_code" tableColumnId="3"/>
      <queryTableField id="4" name="billed_amt" tableColumnId="4"/>
      <queryTableField id="5" name="billed_consum" tableColumnId="5"/>
      <queryTableField id="6" name="bill_code" tableColumnId="6"/>
    </queryTableFields>
  </queryTableRefresh>
</queryTable>
</file>

<file path=xl/queryTables/queryTable6.xml><?xml version="1.0" encoding="utf-8"?>
<queryTable xmlns="http://schemas.openxmlformats.org/spreadsheetml/2006/main" name="Query from etpl" connectionId="8" autoFormatId="16" applyNumberFormats="0" applyBorderFormats="0" applyFontFormats="0" applyPatternFormats="0" applyAlignmentFormats="0" applyWidthHeightFormats="0">
  <queryTableRefresh nextId="5">
    <queryTableFields count="4">
      <queryTableField id="1" name="post_yr_month" tableColumnId="1"/>
      <queryTableField id="2" name="stat_code" tableColumnId="2"/>
      <queryTableField id="3" name="bill_code_date" tableColumnId="3"/>
      <queryTableField id="4" name="billed_amt" tableColumnId="4"/>
    </queryTableFields>
  </queryTableRefresh>
</queryTable>
</file>

<file path=xl/queryTables/queryTable7.xml><?xml version="1.0" encoding="utf-8"?>
<queryTable xmlns="http://schemas.openxmlformats.org/spreadsheetml/2006/main" name="Query from etpl" connectionId="3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queryTables/queryTable8.xml><?xml version="1.0" encoding="utf-8"?>
<queryTable xmlns="http://schemas.openxmlformats.org/spreadsheetml/2006/main" name="Query from etpl" connectionId="4" autoFormatId="16" applyNumberFormats="0" applyBorderFormats="0" applyFontFormats="0" applyPatternFormats="0" applyAlignmentFormats="0" applyWidthHeightFormats="0">
  <queryTableRefresh nextId="13">
    <queryTableFields count="8">
      <queryTableField id="1" name="utility_type" tableColumnId="1"/>
      <queryTableField id="4" name="category" tableColumnId="4"/>
      <queryTableField id="5" name="bill_code" tableColumnId="5"/>
      <queryTableField id="6" name="post_yr_month" tableColumnId="6"/>
      <queryTableField id="7" name="stat_code" tableColumnId="7"/>
      <queryTableField id="8" name="bill_code_date" tableColumnId="8"/>
      <queryTableField id="10" name="billed_consum" tableColumnId="10"/>
      <queryTableField id="12" name="billed_amt" tableColumnId="1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table1.xml><?xml version="1.0" encoding="utf-8"?>
<table xmlns="http://schemas.openxmlformats.org/spreadsheetml/2006/main" id="3" name="Table_Query_from_etpl4" displayName="Table_Query_from_etpl4" ref="A1:H2986" tableType="queryTable" totalsRowShown="0">
  <autoFilter ref="A1:H2986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22"/>
    <tableColumn id="7" uniqueName="7" name="stat_code" queryTableFieldId="7"/>
    <tableColumn id="8" uniqueName="8" name="bill_code_date" queryTableFieldId="8" dataDxfId="21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Table_Query_from_etpl45" displayName="Table_Query_from_etpl45" ref="A1:H4181" tableType="queryTable" totalsRowShown="0">
  <autoFilter ref="A1:H4181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7"/>
    <tableColumn id="7" uniqueName="7" name="stat_code" queryTableFieldId="7"/>
    <tableColumn id="8" uniqueName="8" name="bill_code_date" queryTableFieldId="8" dataDxfId="16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" name="Table_Query_from_etpl" displayName="Table_Query_from_etpl" ref="A1:I1897" tableType="queryTable" totalsRowShown="0">
  <autoFilter ref="A1:I1897"/>
  <tableColumns count="9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4"/>
    <tableColumn id="7" uniqueName="7" name="stat_code" queryTableFieldId="7"/>
    <tableColumn id="8" uniqueName="8" name="bill_code_date" queryTableFieldId="8" dataDxfId="13"/>
    <tableColumn id="10" uniqueName="10" name="billed_consum" queryTableFieldId="10"/>
    <tableColumn id="12" uniqueName="12" name="billed_amt" queryTableFieldId="12"/>
    <tableColumn id="2" uniqueName="2" name="Column1" queryTableFieldId="13" dataDxfId="12">
      <calculatedColumnFormula>Table_Query_from_etpl[[#This Row],[billed_amt]]/Table_Query_from_etpl[[#This Row],[billed_consum]]</calculatedColumnFormula>
    </tableColumn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2" name="Table_Query_from_etpl3" displayName="Table_Query_from_etpl3" ref="A1:H10353" tableType="queryTable" totalsRowShown="0">
  <autoFilter ref="A1:H10353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0"/>
    <tableColumn id="7" uniqueName="7" name="stat_code" queryTableFieldId="7"/>
    <tableColumn id="8" uniqueName="8" name="bill_code_date" queryTableFieldId="8" dataDxfId="9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Table_Query_from_etpl7" displayName="Table_Query_from_etpl7" ref="A1:F12655" tableType="queryTable" totalsRowShown="0" headerRowDxfId="8">
  <autoFilter ref="A1:F12655"/>
  <tableColumns count="6">
    <tableColumn id="1" uniqueName="1" name="post_yr_month" queryTableFieldId="1" dataDxfId="7"/>
    <tableColumn id="2" uniqueName="2" name="bill_code_date" queryTableFieldId="2" dataDxfId="6"/>
    <tableColumn id="3" uniqueName="3" name="stat_code" queryTableFieldId="3"/>
    <tableColumn id="4" uniqueName="4" name="billed_amt" queryTableFieldId="4"/>
    <tableColumn id="5" uniqueName="5" name="billed_consum" queryTableFieldId="5"/>
    <tableColumn id="6" uniqueName="6" name="bill_code" queryTableFieldId="6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Table_Query_from_etpl8" displayName="Table_Query_from_etpl8" ref="A1:D2" tableType="queryTable" insertRow="1" totalsRowShown="0">
  <autoFilter ref="A1:D2"/>
  <tableColumns count="4">
    <tableColumn id="1" uniqueName="1" name="post_yr_month" queryTableFieldId="1" dataDxfId="5"/>
    <tableColumn id="2" uniqueName="2" name="stat_code" queryTableFieldId="2"/>
    <tableColumn id="3" uniqueName="3" name="bill_code_date" queryTableFieldId="3" dataDxfId="4"/>
    <tableColumn id="4" uniqueName="4" name="billed_amt" queryTableFieldId="4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5" name="Table_Query_from_etpl36" displayName="Table_Query_from_etpl36" ref="A1:H660" tableType="queryTable" totalsRowShown="0">
  <autoFilter ref="A1:H660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3"/>
    <tableColumn id="7" uniqueName="7" name="stat_code" queryTableFieldId="7"/>
    <tableColumn id="8" uniqueName="8" name="bill_code_date" queryTableFieldId="8" dataDxfId="2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8" name="Table_Query_from_etpl369" displayName="Table_Query_from_etpl369" ref="A1:H76" tableType="queryTable" totalsRowShown="0">
  <autoFilter ref="A1:H76"/>
  <tableColumns count="8">
    <tableColumn id="1" uniqueName="1" name="utility_type" queryTableFieldId="1"/>
    <tableColumn id="4" uniqueName="4" name="category" queryTableFieldId="4"/>
    <tableColumn id="5" uniqueName="5" name="bill_code" queryTableFieldId="5"/>
    <tableColumn id="6" uniqueName="6" name="post_yr_month" queryTableFieldId="6" dataDxfId="1"/>
    <tableColumn id="7" uniqueName="7" name="stat_code" queryTableFieldId="7"/>
    <tableColumn id="8" uniqueName="8" name="bill_code_date" queryTableFieldId="8" dataDxfId="0"/>
    <tableColumn id="10" uniqueName="10" name="billed_consum" queryTableFieldId="10"/>
    <tableColumn id="12" uniqueName="12" name="billed_amt" queryTableFieldId="12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7.xml"/><Relationship Id="rId2" Type="http://schemas.openxmlformats.org/officeDocument/2006/relationships/pivotTable" Target="../pivotTables/pivotTable16.xml"/><Relationship Id="rId1" Type="http://schemas.openxmlformats.org/officeDocument/2006/relationships/pivotTable" Target="../pivotTables/pivotTable15.xml"/><Relationship Id="rId4" Type="http://schemas.openxmlformats.org/officeDocument/2006/relationships/pivotTable" Target="../pivotTables/pivotTable1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1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Relationship Id="rId4" Type="http://schemas.openxmlformats.org/officeDocument/2006/relationships/table" Target="../tables/table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.xml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.xml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4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4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abSelected="1" topLeftCell="A37" workbookViewId="0">
      <selection activeCell="F43" sqref="F43"/>
    </sheetView>
  </sheetViews>
  <sheetFormatPr defaultRowHeight="12.75" x14ac:dyDescent="0.2"/>
  <cols>
    <col min="1" max="1" width="17.5703125" bestFit="1" customWidth="1"/>
    <col min="2" max="2" width="13.85546875" bestFit="1" customWidth="1"/>
    <col min="3" max="4" width="14.140625" bestFit="1" customWidth="1"/>
    <col min="10" max="10" width="19" customWidth="1"/>
  </cols>
  <sheetData>
    <row r="1" spans="1:4" ht="20.25" x14ac:dyDescent="0.3">
      <c r="A1" s="146" t="s">
        <v>200</v>
      </c>
      <c r="B1" s="146"/>
      <c r="C1" s="146"/>
      <c r="D1" s="146"/>
    </row>
    <row r="3" spans="1:4" x14ac:dyDescent="0.2">
      <c r="A3" s="88" t="s">
        <v>107</v>
      </c>
      <c r="B3" s="88" t="s">
        <v>48</v>
      </c>
      <c r="C3" s="88" t="s">
        <v>49</v>
      </c>
    </row>
    <row r="5" spans="1:4" x14ac:dyDescent="0.2">
      <c r="A5" s="3" t="s">
        <v>28</v>
      </c>
      <c r="B5" s="99"/>
      <c r="C5" s="26">
        <f>Summary!H27</f>
        <v>-8751.0452098161622</v>
      </c>
    </row>
    <row r="6" spans="1:4" x14ac:dyDescent="0.2">
      <c r="A6" s="3"/>
    </row>
    <row r="7" spans="1:4" x14ac:dyDescent="0.2">
      <c r="A7" s="3" t="s">
        <v>29</v>
      </c>
      <c r="B7" s="26"/>
      <c r="C7" s="91">
        <f>Summary!H30</f>
        <v>-12039.209274590641</v>
      </c>
    </row>
    <row r="8" spans="1:4" x14ac:dyDescent="0.2">
      <c r="A8" s="3"/>
    </row>
    <row r="9" spans="1:4" x14ac:dyDescent="0.2">
      <c r="A9" s="3"/>
    </row>
    <row r="11" spans="1:4" ht="13.5" thickBot="1" x14ac:dyDescent="0.25">
      <c r="B11" s="1">
        <f>SUM(B5:B10)</f>
        <v>0</v>
      </c>
      <c r="C11" s="1">
        <f>SUM(C5:C10)</f>
        <v>-20790.254484406803</v>
      </c>
      <c r="D11" s="27">
        <f>B11+C11</f>
        <v>-20790.254484406803</v>
      </c>
    </row>
    <row r="12" spans="1:4" ht="13.5" thickTop="1" x14ac:dyDescent="0.2"/>
    <row r="14" spans="1:4" x14ac:dyDescent="0.2">
      <c r="A14" s="88" t="s">
        <v>66</v>
      </c>
      <c r="B14" s="88" t="s">
        <v>48</v>
      </c>
      <c r="C14" s="88" t="s">
        <v>49</v>
      </c>
    </row>
    <row r="16" spans="1:4" x14ac:dyDescent="0.2">
      <c r="A16" s="3" t="s">
        <v>104</v>
      </c>
      <c r="B16" s="99"/>
      <c r="C16" s="26">
        <f>Summary!H42</f>
        <v>-120885.97722494567</v>
      </c>
    </row>
    <row r="17" spans="1:10" x14ac:dyDescent="0.2">
      <c r="A17" s="3"/>
      <c r="B17" s="99"/>
    </row>
    <row r="18" spans="1:10" x14ac:dyDescent="0.2">
      <c r="A18" s="3" t="s">
        <v>105</v>
      </c>
      <c r="B18" s="99"/>
      <c r="C18" s="26">
        <f>Summary!H46</f>
        <v>-118302.55195689574</v>
      </c>
    </row>
    <row r="19" spans="1:10" x14ac:dyDescent="0.2">
      <c r="A19" s="3"/>
    </row>
    <row r="20" spans="1:10" x14ac:dyDescent="0.2">
      <c r="A20" s="3" t="s">
        <v>106</v>
      </c>
      <c r="B20" s="26"/>
      <c r="C20" s="91">
        <f>Summary!H44</f>
        <v>-62072.217220349237</v>
      </c>
    </row>
    <row r="22" spans="1:10" ht="13.5" thickBot="1" x14ac:dyDescent="0.25">
      <c r="B22" s="1">
        <f>SUM(B16:B21)</f>
        <v>0</v>
      </c>
      <c r="C22" s="1">
        <f>SUM(C16:C21)</f>
        <v>-301260.74640219065</v>
      </c>
      <c r="D22" s="27">
        <f>B22+C22</f>
        <v>-301260.74640219065</v>
      </c>
    </row>
    <row r="23" spans="1:10" ht="13.5" thickTop="1" x14ac:dyDescent="0.2"/>
    <row r="24" spans="1:10" x14ac:dyDescent="0.2">
      <c r="A24" s="88" t="s">
        <v>159</v>
      </c>
      <c r="B24" s="88" t="s">
        <v>48</v>
      </c>
      <c r="C24" s="88" t="s">
        <v>49</v>
      </c>
    </row>
    <row r="25" spans="1:10" s="89" customFormat="1" x14ac:dyDescent="0.2"/>
    <row r="26" spans="1:10" x14ac:dyDescent="0.2">
      <c r="A26" s="3" t="s">
        <v>128</v>
      </c>
      <c r="B26" s="91">
        <f>Summary!H56</f>
        <v>26347.596873943927</v>
      </c>
      <c r="C26" s="99"/>
    </row>
    <row r="27" spans="1:10" x14ac:dyDescent="0.2">
      <c r="A27" s="3"/>
      <c r="C27" t="s">
        <v>166</v>
      </c>
    </row>
    <row r="28" spans="1:10" x14ac:dyDescent="0.2">
      <c r="A28" s="3" t="s">
        <v>129</v>
      </c>
      <c r="B28" s="26"/>
      <c r="C28" s="91">
        <f>Summary!H58</f>
        <v>-35061.142127951141</v>
      </c>
    </row>
    <row r="29" spans="1:10" s="89" customFormat="1" x14ac:dyDescent="0.2">
      <c r="A29" s="90"/>
      <c r="B29" s="91"/>
      <c r="C29" s="91"/>
    </row>
    <row r="30" spans="1:10" ht="13.5" thickBot="1" x14ac:dyDescent="0.25">
      <c r="B30" s="23">
        <f>SUM(B26:B28)</f>
        <v>26347.596873943927</v>
      </c>
      <c r="C30" s="23">
        <f>SUM(C26:C28)</f>
        <v>-35061.142127951141</v>
      </c>
      <c r="D30" s="95">
        <f>SUM(B30:C30)</f>
        <v>-8713.5452540072147</v>
      </c>
      <c r="J30" s="99"/>
    </row>
    <row r="31" spans="1:10" ht="13.5" thickTop="1" x14ac:dyDescent="0.2"/>
    <row r="33" spans="1:5" x14ac:dyDescent="0.2">
      <c r="A33" s="88" t="s">
        <v>139</v>
      </c>
      <c r="B33" s="88" t="s">
        <v>48</v>
      </c>
      <c r="C33" s="88" t="s">
        <v>49</v>
      </c>
      <c r="D33" s="92"/>
      <c r="E33" s="93"/>
    </row>
    <row r="35" spans="1:5" x14ac:dyDescent="0.2">
      <c r="A35" s="74" t="s">
        <v>67</v>
      </c>
      <c r="B35" s="91">
        <f>Summary!H71</f>
        <v>174190.05507478863</v>
      </c>
    </row>
    <row r="36" spans="1:5" s="89" customFormat="1" x14ac:dyDescent="0.2">
      <c r="A36" s="74"/>
    </row>
    <row r="37" spans="1:5" x14ac:dyDescent="0.2">
      <c r="A37" s="74" t="s">
        <v>83</v>
      </c>
      <c r="C37" s="99">
        <f>Summary!H72</f>
        <v>-305965.37782142404</v>
      </c>
    </row>
    <row r="39" spans="1:5" ht="13.5" thickBot="1" x14ac:dyDescent="0.25">
      <c r="B39" s="23">
        <f>SUM(B35:B37)</f>
        <v>174190.05507478863</v>
      </c>
      <c r="C39" s="23">
        <f>SUM(C35:C37)</f>
        <v>-305965.37782142404</v>
      </c>
      <c r="D39" s="96">
        <f>SUM(B39:C39)</f>
        <v>-131775.32274663541</v>
      </c>
    </row>
    <row r="40" spans="1:5" ht="13.5" thickTop="1" x14ac:dyDescent="0.2"/>
    <row r="43" spans="1:5" x14ac:dyDescent="0.2">
      <c r="A43" s="88" t="s">
        <v>156</v>
      </c>
      <c r="B43" s="88" t="s">
        <v>48</v>
      </c>
      <c r="C43" s="88" t="s">
        <v>49</v>
      </c>
    </row>
    <row r="45" spans="1:5" x14ac:dyDescent="0.2">
      <c r="A45" s="74" t="s">
        <v>67</v>
      </c>
      <c r="C45" s="91">
        <f>Summary!H82</f>
        <v>-13901.71394397784</v>
      </c>
    </row>
    <row r="46" spans="1:5" x14ac:dyDescent="0.2">
      <c r="A46" s="74"/>
    </row>
    <row r="47" spans="1:5" x14ac:dyDescent="0.2">
      <c r="A47" s="74" t="s">
        <v>83</v>
      </c>
      <c r="B47" s="99">
        <f>Summary!H83</f>
        <v>-842.47280614054762</v>
      </c>
      <c r="C47" s="91"/>
    </row>
    <row r="49" spans="2:4" ht="13.5" thickBot="1" x14ac:dyDescent="0.25">
      <c r="B49" s="23">
        <f>SUM(B45:B47)</f>
        <v>-842.47280614054762</v>
      </c>
      <c r="C49" s="23">
        <f>SUM(C45:C47)</f>
        <v>-13901.71394397784</v>
      </c>
      <c r="D49" s="96">
        <f>SUM(B49:C49)</f>
        <v>-14744.186750118388</v>
      </c>
    </row>
    <row r="50" spans="2:4" ht="13.5" thickTop="1" x14ac:dyDescent="0.2"/>
    <row r="52" spans="2:4" ht="13.5" thickBot="1" x14ac:dyDescent="0.25">
      <c r="C52" s="94" t="s">
        <v>160</v>
      </c>
      <c r="D52" s="97">
        <f>D11+D22+D30+D39+D49</f>
        <v>-477284.05563735845</v>
      </c>
    </row>
    <row r="53" spans="2:4" ht="13.5" thickTop="1" x14ac:dyDescent="0.2"/>
    <row r="56" spans="2:4" x14ac:dyDescent="0.2">
      <c r="D56" s="91"/>
    </row>
  </sheetData>
  <mergeCells count="1">
    <mergeCell ref="A1:D1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0"/>
  <sheetViews>
    <sheetView workbookViewId="0">
      <selection activeCell="C23" sqref="C23:C24"/>
    </sheetView>
  </sheetViews>
  <sheetFormatPr defaultRowHeight="12.75" x14ac:dyDescent="0.2"/>
  <cols>
    <col min="1" max="1" width="13" customWidth="1"/>
    <col min="2" max="2" width="20" customWidth="1"/>
    <col min="3" max="3" width="16.28515625" customWidth="1"/>
    <col min="6" max="6" width="20" customWidth="1"/>
    <col min="7" max="7" width="16.28515625" customWidth="1"/>
    <col min="8" max="8" width="16.5703125" customWidth="1"/>
    <col min="11" max="11" width="20" customWidth="1"/>
    <col min="12" max="12" width="16.28515625" customWidth="1"/>
    <col min="13" max="13" width="16.5703125" customWidth="1"/>
  </cols>
  <sheetData>
    <row r="2" spans="1:12" x14ac:dyDescent="0.2">
      <c r="A2" s="108" t="s">
        <v>53</v>
      </c>
      <c r="B2" s="98" t="s">
        <v>136</v>
      </c>
      <c r="F2" s="108" t="s">
        <v>53</v>
      </c>
      <c r="G2" s="98" t="s">
        <v>136</v>
      </c>
      <c r="K2" s="108" t="s">
        <v>53</v>
      </c>
      <c r="L2" s="98" t="s">
        <v>136</v>
      </c>
    </row>
    <row r="3" spans="1:12" x14ac:dyDescent="0.2">
      <c r="F3" s="108" t="s">
        <v>16</v>
      </c>
      <c r="G3" s="98" t="s">
        <v>119</v>
      </c>
      <c r="K3" s="108" t="s">
        <v>16</v>
      </c>
      <c r="L3" s="98" t="s">
        <v>118</v>
      </c>
    </row>
    <row r="4" spans="1:12" x14ac:dyDescent="0.2">
      <c r="A4" s="108" t="s">
        <v>79</v>
      </c>
      <c r="B4" s="98" t="s">
        <v>21</v>
      </c>
      <c r="C4" s="98" t="s">
        <v>20</v>
      </c>
    </row>
    <row r="5" spans="1:12" x14ac:dyDescent="0.2">
      <c r="A5" s="109" t="s">
        <v>121</v>
      </c>
      <c r="B5" s="105">
        <v>3075518.13</v>
      </c>
      <c r="C5" s="105">
        <v>77611.38</v>
      </c>
      <c r="F5" s="98" t="s">
        <v>21</v>
      </c>
      <c r="G5" s="98" t="s">
        <v>20</v>
      </c>
      <c r="K5" s="98" t="s">
        <v>21</v>
      </c>
      <c r="L5" s="98" t="s">
        <v>20</v>
      </c>
    </row>
    <row r="6" spans="1:12" x14ac:dyDescent="0.2">
      <c r="A6" s="109" t="s">
        <v>22</v>
      </c>
      <c r="B6" s="105">
        <v>3075518.13</v>
      </c>
      <c r="C6" s="105">
        <v>77611.38</v>
      </c>
      <c r="F6" s="105">
        <v>1436282.12</v>
      </c>
      <c r="G6" s="105">
        <v>-780587.75999999966</v>
      </c>
      <c r="K6" s="105">
        <v>1639234.0099999998</v>
      </c>
      <c r="L6" s="105">
        <v>-892869.75000000023</v>
      </c>
    </row>
    <row r="11" spans="1:12" x14ac:dyDescent="0.2">
      <c r="A11" s="108" t="s">
        <v>53</v>
      </c>
      <c r="B11" s="98" t="s">
        <v>136</v>
      </c>
    </row>
    <row r="13" spans="1:12" x14ac:dyDescent="0.2">
      <c r="A13" s="108" t="s">
        <v>79</v>
      </c>
      <c r="B13" s="98" t="s">
        <v>21</v>
      </c>
      <c r="C13" s="98" t="s">
        <v>20</v>
      </c>
    </row>
    <row r="14" spans="1:12" x14ac:dyDescent="0.2">
      <c r="A14" s="109" t="s">
        <v>122</v>
      </c>
      <c r="B14" s="105">
        <v>138504.78999999998</v>
      </c>
      <c r="C14" s="105">
        <v>3495.5999999999995</v>
      </c>
    </row>
    <row r="15" spans="1:12" x14ac:dyDescent="0.2">
      <c r="A15" s="109" t="s">
        <v>22</v>
      </c>
      <c r="B15" s="105">
        <v>138504.78999999998</v>
      </c>
      <c r="C15" s="105">
        <v>3495.5999999999995</v>
      </c>
    </row>
    <row r="20" spans="1:2" x14ac:dyDescent="0.2">
      <c r="A20" s="112"/>
      <c r="B20" s="64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6"/>
  <sheetViews>
    <sheetView topLeftCell="D1" workbookViewId="0">
      <selection activeCell="O23" sqref="O22:O23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8" width="11.85546875" bestFit="1" customWidth="1"/>
    <col min="11" max="11" width="13" customWidth="1"/>
    <col min="12" max="12" width="20" customWidth="1"/>
    <col min="13" max="13" width="16.28515625" customWidth="1"/>
    <col min="15" max="15" width="20" customWidth="1"/>
    <col min="16" max="16" width="16.28515625" customWidth="1"/>
  </cols>
  <sheetData>
    <row r="1" spans="1:16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O1" s="108" t="s">
        <v>16</v>
      </c>
      <c r="P1" s="98" t="s">
        <v>153</v>
      </c>
    </row>
    <row r="2" spans="1:16" x14ac:dyDescent="0.2">
      <c r="A2" t="s">
        <v>71</v>
      </c>
      <c r="B2" t="s">
        <v>138</v>
      </c>
      <c r="C2" t="s">
        <v>139</v>
      </c>
      <c r="D2" s="4">
        <v>43101</v>
      </c>
      <c r="E2" t="s">
        <v>147</v>
      </c>
      <c r="F2" s="5">
        <v>43101</v>
      </c>
      <c r="G2">
        <v>0</v>
      </c>
      <c r="H2">
        <v>93.8</v>
      </c>
    </row>
    <row r="3" spans="1:16" x14ac:dyDescent="0.2">
      <c r="A3" t="s">
        <v>71</v>
      </c>
      <c r="B3" t="s">
        <v>138</v>
      </c>
      <c r="C3" t="s">
        <v>139</v>
      </c>
      <c r="D3" s="4">
        <v>43132</v>
      </c>
      <c r="E3" t="s">
        <v>147</v>
      </c>
      <c r="F3" s="5">
        <v>43101</v>
      </c>
      <c r="G3">
        <v>0</v>
      </c>
      <c r="H3">
        <v>264.33999999999997</v>
      </c>
      <c r="K3" s="108" t="s">
        <v>79</v>
      </c>
      <c r="L3" s="98" t="s">
        <v>21</v>
      </c>
      <c r="M3" s="98" t="s">
        <v>20</v>
      </c>
      <c r="O3" s="98" t="s">
        <v>21</v>
      </c>
      <c r="P3" s="98" t="s">
        <v>20</v>
      </c>
    </row>
    <row r="4" spans="1:16" x14ac:dyDescent="0.2">
      <c r="A4" t="s">
        <v>71</v>
      </c>
      <c r="B4" t="s">
        <v>138</v>
      </c>
      <c r="C4" t="s">
        <v>139</v>
      </c>
      <c r="D4" s="4">
        <v>43160</v>
      </c>
      <c r="E4" t="s">
        <v>147</v>
      </c>
      <c r="F4" s="5">
        <v>43101</v>
      </c>
      <c r="G4">
        <v>0</v>
      </c>
      <c r="H4">
        <v>238.76</v>
      </c>
      <c r="K4" s="109" t="s">
        <v>148</v>
      </c>
      <c r="L4" s="105">
        <v>30270700.639999997</v>
      </c>
      <c r="M4" s="105">
        <v>734821.21</v>
      </c>
      <c r="O4" s="105">
        <v>14064705.27</v>
      </c>
      <c r="P4" s="105">
        <v>-5907176.2199999997</v>
      </c>
    </row>
    <row r="5" spans="1:16" x14ac:dyDescent="0.2">
      <c r="A5" t="s">
        <v>71</v>
      </c>
      <c r="B5" t="s">
        <v>138</v>
      </c>
      <c r="C5" t="s">
        <v>139</v>
      </c>
      <c r="D5" s="4">
        <v>43191</v>
      </c>
      <c r="E5" t="s">
        <v>147</v>
      </c>
      <c r="F5" s="5">
        <v>43101</v>
      </c>
      <c r="G5">
        <v>0</v>
      </c>
      <c r="H5">
        <v>264.33999999999997</v>
      </c>
      <c r="K5" s="109" t="s">
        <v>149</v>
      </c>
      <c r="L5" s="105">
        <v>1362648.6800000002</v>
      </c>
      <c r="M5" s="105">
        <v>33078.85</v>
      </c>
    </row>
    <row r="6" spans="1:16" x14ac:dyDescent="0.2">
      <c r="A6" t="s">
        <v>71</v>
      </c>
      <c r="B6" t="s">
        <v>138</v>
      </c>
      <c r="C6" t="s">
        <v>139</v>
      </c>
      <c r="D6" s="4">
        <v>43221</v>
      </c>
      <c r="E6" t="s">
        <v>147</v>
      </c>
      <c r="F6" s="5">
        <v>43221</v>
      </c>
      <c r="G6">
        <v>0</v>
      </c>
      <c r="H6">
        <v>93.8</v>
      </c>
      <c r="K6" s="109" t="s">
        <v>22</v>
      </c>
      <c r="L6" s="105">
        <v>31633349.319999997</v>
      </c>
      <c r="M6" s="105">
        <v>767900.05999999994</v>
      </c>
    </row>
    <row r="7" spans="1:16" x14ac:dyDescent="0.2">
      <c r="A7" t="s">
        <v>71</v>
      </c>
      <c r="B7" t="s">
        <v>138</v>
      </c>
      <c r="C7" t="s">
        <v>139</v>
      </c>
      <c r="D7" s="4">
        <v>43221</v>
      </c>
      <c r="E7" t="s">
        <v>147</v>
      </c>
      <c r="F7" s="5">
        <v>43101</v>
      </c>
      <c r="G7">
        <v>0</v>
      </c>
      <c r="H7">
        <v>162.02000000000001</v>
      </c>
    </row>
    <row r="8" spans="1:16" x14ac:dyDescent="0.2">
      <c r="A8" t="s">
        <v>71</v>
      </c>
      <c r="B8" t="s">
        <v>138</v>
      </c>
      <c r="C8" t="s">
        <v>139</v>
      </c>
      <c r="D8" s="4">
        <v>43252</v>
      </c>
      <c r="E8" t="s">
        <v>147</v>
      </c>
      <c r="F8" s="5">
        <v>43221</v>
      </c>
      <c r="G8">
        <v>0</v>
      </c>
      <c r="H8">
        <v>264.33999999999997</v>
      </c>
      <c r="O8" s="108" t="s">
        <v>16</v>
      </c>
      <c r="P8" s="98" t="s">
        <v>151</v>
      </c>
    </row>
    <row r="9" spans="1:16" x14ac:dyDescent="0.2">
      <c r="A9" t="s">
        <v>71</v>
      </c>
      <c r="B9" t="s">
        <v>138</v>
      </c>
      <c r="C9" t="s">
        <v>139</v>
      </c>
      <c r="D9" s="4">
        <v>43282</v>
      </c>
      <c r="E9" t="s">
        <v>147</v>
      </c>
      <c r="F9" s="5">
        <v>43221</v>
      </c>
      <c r="G9">
        <v>0</v>
      </c>
      <c r="H9">
        <v>255.82</v>
      </c>
    </row>
    <row r="10" spans="1:16" x14ac:dyDescent="0.2">
      <c r="A10" t="s">
        <v>71</v>
      </c>
      <c r="B10" t="s">
        <v>138</v>
      </c>
      <c r="C10" t="s">
        <v>139</v>
      </c>
      <c r="D10" s="4">
        <v>43313</v>
      </c>
      <c r="E10" t="s">
        <v>147</v>
      </c>
      <c r="F10" s="5">
        <v>43221</v>
      </c>
      <c r="G10">
        <v>0</v>
      </c>
      <c r="H10">
        <v>264.33999999999997</v>
      </c>
      <c r="O10" s="98" t="s">
        <v>21</v>
      </c>
      <c r="P10" s="98" t="s">
        <v>20</v>
      </c>
    </row>
    <row r="11" spans="1:16" x14ac:dyDescent="0.2">
      <c r="A11" t="s">
        <v>71</v>
      </c>
      <c r="B11" t="s">
        <v>138</v>
      </c>
      <c r="C11" t="s">
        <v>139</v>
      </c>
      <c r="D11" s="4">
        <v>43344</v>
      </c>
      <c r="E11" t="s">
        <v>147</v>
      </c>
      <c r="F11" s="5">
        <v>43221</v>
      </c>
      <c r="G11">
        <v>0</v>
      </c>
      <c r="H11">
        <v>264.33999999999997</v>
      </c>
      <c r="K11" s="34"/>
      <c r="L11" s="34"/>
      <c r="O11" s="105">
        <v>16205994.370000003</v>
      </c>
      <c r="P11" s="105">
        <v>-6806517.6300000008</v>
      </c>
    </row>
    <row r="12" spans="1:16" x14ac:dyDescent="0.2">
      <c r="A12" t="s">
        <v>71</v>
      </c>
      <c r="B12" t="s">
        <v>138</v>
      </c>
      <c r="C12" t="s">
        <v>139</v>
      </c>
      <c r="D12" s="4">
        <v>43374</v>
      </c>
      <c r="E12" t="s">
        <v>147</v>
      </c>
      <c r="F12" s="5">
        <v>43221</v>
      </c>
      <c r="G12">
        <v>0</v>
      </c>
      <c r="H12">
        <v>255.82</v>
      </c>
    </row>
    <row r="13" spans="1:16" x14ac:dyDescent="0.2">
      <c r="A13" t="s">
        <v>71</v>
      </c>
      <c r="B13" t="s">
        <v>138</v>
      </c>
      <c r="C13" t="s">
        <v>139</v>
      </c>
      <c r="D13" s="4">
        <v>43405</v>
      </c>
      <c r="E13" t="s">
        <v>147</v>
      </c>
      <c r="F13" s="5">
        <v>43405</v>
      </c>
      <c r="G13">
        <v>0</v>
      </c>
      <c r="H13">
        <v>93.8</v>
      </c>
    </row>
    <row r="14" spans="1:16" x14ac:dyDescent="0.2">
      <c r="A14" t="s">
        <v>71</v>
      </c>
      <c r="B14" t="s">
        <v>138</v>
      </c>
      <c r="C14" t="s">
        <v>139</v>
      </c>
      <c r="D14" s="4">
        <v>43405</v>
      </c>
      <c r="E14" t="s">
        <v>147</v>
      </c>
      <c r="F14" s="5">
        <v>43221</v>
      </c>
      <c r="G14">
        <v>0</v>
      </c>
      <c r="H14">
        <v>170.54</v>
      </c>
    </row>
    <row r="15" spans="1:16" x14ac:dyDescent="0.2">
      <c r="A15" t="s">
        <v>71</v>
      </c>
      <c r="B15" t="s">
        <v>138</v>
      </c>
      <c r="C15" t="s">
        <v>139</v>
      </c>
      <c r="D15" s="4">
        <v>43435</v>
      </c>
      <c r="E15" t="s">
        <v>147</v>
      </c>
      <c r="F15" s="5">
        <v>43405</v>
      </c>
      <c r="G15">
        <v>0</v>
      </c>
      <c r="H15">
        <v>255.82</v>
      </c>
      <c r="O15" s="73"/>
      <c r="P15" s="112"/>
    </row>
    <row r="16" spans="1:16" x14ac:dyDescent="0.2">
      <c r="A16" t="s">
        <v>71</v>
      </c>
      <c r="B16" t="s">
        <v>138</v>
      </c>
      <c r="C16" t="s">
        <v>139</v>
      </c>
      <c r="D16" s="4">
        <v>43466</v>
      </c>
      <c r="E16" t="s">
        <v>147</v>
      </c>
      <c r="F16" s="5">
        <v>43405</v>
      </c>
      <c r="G16">
        <v>0</v>
      </c>
      <c r="H16">
        <v>170.54</v>
      </c>
    </row>
    <row r="17" spans="1:8" x14ac:dyDescent="0.2">
      <c r="A17" t="s">
        <v>71</v>
      </c>
      <c r="B17" t="s">
        <v>138</v>
      </c>
      <c r="C17" t="s">
        <v>139</v>
      </c>
      <c r="D17" s="4">
        <v>43466</v>
      </c>
      <c r="E17" t="s">
        <v>148</v>
      </c>
      <c r="F17" s="5">
        <v>43405</v>
      </c>
      <c r="G17">
        <v>568876</v>
      </c>
      <c r="H17">
        <v>13679.56</v>
      </c>
    </row>
    <row r="18" spans="1:8" x14ac:dyDescent="0.2">
      <c r="A18" t="s">
        <v>71</v>
      </c>
      <c r="B18" t="s">
        <v>138</v>
      </c>
      <c r="C18" t="s">
        <v>139</v>
      </c>
      <c r="D18" s="4">
        <v>43466</v>
      </c>
      <c r="E18" t="s">
        <v>149</v>
      </c>
      <c r="F18" s="5">
        <v>43405</v>
      </c>
      <c r="G18">
        <v>23096.37</v>
      </c>
      <c r="H18">
        <v>555.39</v>
      </c>
    </row>
    <row r="19" spans="1:8" x14ac:dyDescent="0.2">
      <c r="A19" t="s">
        <v>71</v>
      </c>
      <c r="B19" t="s">
        <v>138</v>
      </c>
      <c r="C19" t="s">
        <v>139</v>
      </c>
      <c r="D19" s="4">
        <v>43405</v>
      </c>
      <c r="E19" t="s">
        <v>149</v>
      </c>
      <c r="F19" s="5">
        <v>43405</v>
      </c>
      <c r="G19">
        <v>24492.28</v>
      </c>
      <c r="H19">
        <v>334.97</v>
      </c>
    </row>
    <row r="20" spans="1:8" x14ac:dyDescent="0.2">
      <c r="A20" t="s">
        <v>71</v>
      </c>
      <c r="B20" t="s">
        <v>138</v>
      </c>
      <c r="C20" t="s">
        <v>139</v>
      </c>
      <c r="D20" s="4">
        <v>43405</v>
      </c>
      <c r="E20" t="s">
        <v>149</v>
      </c>
      <c r="F20" s="5">
        <v>43221</v>
      </c>
      <c r="G20">
        <v>44531.43</v>
      </c>
      <c r="H20">
        <v>609.04</v>
      </c>
    </row>
    <row r="21" spans="1:8" x14ac:dyDescent="0.2">
      <c r="A21" t="s">
        <v>71</v>
      </c>
      <c r="B21" t="s">
        <v>138</v>
      </c>
      <c r="C21" t="s">
        <v>139</v>
      </c>
      <c r="D21" s="4">
        <v>43405</v>
      </c>
      <c r="E21" t="s">
        <v>148</v>
      </c>
      <c r="F21" s="5">
        <v>43405</v>
      </c>
      <c r="G21">
        <v>543066.09</v>
      </c>
      <c r="H21">
        <v>7427.35</v>
      </c>
    </row>
    <row r="22" spans="1:8" x14ac:dyDescent="0.2">
      <c r="A22" t="s">
        <v>71</v>
      </c>
      <c r="B22" t="s">
        <v>138</v>
      </c>
      <c r="C22" t="s">
        <v>139</v>
      </c>
      <c r="D22" s="4">
        <v>43405</v>
      </c>
      <c r="E22" t="s">
        <v>148</v>
      </c>
      <c r="F22" s="5">
        <v>43221</v>
      </c>
      <c r="G22">
        <v>987393</v>
      </c>
      <c r="H22">
        <v>13504.27</v>
      </c>
    </row>
    <row r="23" spans="1:8" x14ac:dyDescent="0.2">
      <c r="A23" t="s">
        <v>71</v>
      </c>
      <c r="B23" t="s">
        <v>138</v>
      </c>
      <c r="C23" t="s">
        <v>139</v>
      </c>
      <c r="D23" s="4">
        <v>43435</v>
      </c>
      <c r="E23" t="s">
        <v>148</v>
      </c>
      <c r="F23" s="5">
        <v>43405</v>
      </c>
      <c r="G23">
        <v>928566.99</v>
      </c>
      <c r="H23">
        <v>29834.54</v>
      </c>
    </row>
    <row r="24" spans="1:8" x14ac:dyDescent="0.2">
      <c r="A24" t="s">
        <v>71</v>
      </c>
      <c r="B24" t="s">
        <v>138</v>
      </c>
      <c r="C24" t="s">
        <v>139</v>
      </c>
      <c r="D24" s="4">
        <v>43435</v>
      </c>
      <c r="E24" t="s">
        <v>149</v>
      </c>
      <c r="F24" s="5">
        <v>43405</v>
      </c>
      <c r="G24">
        <v>41878.370000000003</v>
      </c>
      <c r="H24">
        <v>1345.53</v>
      </c>
    </row>
    <row r="25" spans="1:8" x14ac:dyDescent="0.2">
      <c r="A25" t="s">
        <v>71</v>
      </c>
      <c r="B25" t="s">
        <v>138</v>
      </c>
      <c r="C25" t="s">
        <v>139</v>
      </c>
      <c r="D25" s="4">
        <v>43313</v>
      </c>
      <c r="E25" t="s">
        <v>149</v>
      </c>
      <c r="F25" s="5">
        <v>43221</v>
      </c>
      <c r="G25">
        <v>168134.06</v>
      </c>
      <c r="H25">
        <v>6285.69</v>
      </c>
    </row>
    <row r="26" spans="1:8" x14ac:dyDescent="0.2">
      <c r="A26" t="s">
        <v>71</v>
      </c>
      <c r="B26" t="s">
        <v>138</v>
      </c>
      <c r="C26" t="s">
        <v>139</v>
      </c>
      <c r="D26" s="4">
        <v>43313</v>
      </c>
      <c r="E26" t="s">
        <v>148</v>
      </c>
      <c r="F26" s="5">
        <v>43221</v>
      </c>
      <c r="G26">
        <v>3728027.9</v>
      </c>
      <c r="H26">
        <v>139372.39000000001</v>
      </c>
    </row>
    <row r="27" spans="1:8" x14ac:dyDescent="0.2">
      <c r="A27" t="s">
        <v>71</v>
      </c>
      <c r="B27" t="s">
        <v>138</v>
      </c>
      <c r="C27" t="s">
        <v>139</v>
      </c>
      <c r="D27" s="4">
        <v>43221</v>
      </c>
      <c r="E27" t="s">
        <v>148</v>
      </c>
      <c r="F27" s="5">
        <v>43221</v>
      </c>
      <c r="G27">
        <v>1153676.46</v>
      </c>
      <c r="H27">
        <v>20024.939999999999</v>
      </c>
    </row>
    <row r="28" spans="1:8" x14ac:dyDescent="0.2">
      <c r="A28" t="s">
        <v>71</v>
      </c>
      <c r="B28" t="s">
        <v>138</v>
      </c>
      <c r="C28" t="s">
        <v>139</v>
      </c>
      <c r="D28" s="4">
        <v>43221</v>
      </c>
      <c r="E28" t="s">
        <v>148</v>
      </c>
      <c r="F28" s="5">
        <v>43101</v>
      </c>
      <c r="G28">
        <v>1992715</v>
      </c>
      <c r="H28">
        <v>34588.550000000003</v>
      </c>
    </row>
    <row r="29" spans="1:8" x14ac:dyDescent="0.2">
      <c r="A29" t="s">
        <v>71</v>
      </c>
      <c r="B29" t="s">
        <v>138</v>
      </c>
      <c r="C29" t="s">
        <v>139</v>
      </c>
      <c r="D29" s="4">
        <v>43221</v>
      </c>
      <c r="E29" t="s">
        <v>149</v>
      </c>
      <c r="F29" s="5">
        <v>43221</v>
      </c>
      <c r="G29">
        <v>52030.81</v>
      </c>
      <c r="H29">
        <v>903.12</v>
      </c>
    </row>
    <row r="30" spans="1:8" x14ac:dyDescent="0.2">
      <c r="A30" t="s">
        <v>71</v>
      </c>
      <c r="B30" t="s">
        <v>138</v>
      </c>
      <c r="C30" t="s">
        <v>139</v>
      </c>
      <c r="D30" s="4">
        <v>43221</v>
      </c>
      <c r="E30" t="s">
        <v>149</v>
      </c>
      <c r="F30" s="5">
        <v>43101</v>
      </c>
      <c r="G30">
        <v>89871.44</v>
      </c>
      <c r="H30">
        <v>1559.94</v>
      </c>
    </row>
    <row r="31" spans="1:8" x14ac:dyDescent="0.2">
      <c r="A31" t="s">
        <v>71</v>
      </c>
      <c r="B31" t="s">
        <v>138</v>
      </c>
      <c r="C31" t="s">
        <v>150</v>
      </c>
      <c r="D31" s="4">
        <v>43221</v>
      </c>
      <c r="E31" t="s">
        <v>151</v>
      </c>
      <c r="F31" s="5">
        <v>43221</v>
      </c>
      <c r="G31">
        <v>600733.63</v>
      </c>
      <c r="H31">
        <v>-252308.13</v>
      </c>
    </row>
    <row r="32" spans="1:8" x14ac:dyDescent="0.2">
      <c r="A32" t="s">
        <v>71</v>
      </c>
      <c r="B32" t="s">
        <v>138</v>
      </c>
      <c r="C32" t="s">
        <v>150</v>
      </c>
      <c r="D32" s="4">
        <v>43221</v>
      </c>
      <c r="E32" t="s">
        <v>151</v>
      </c>
      <c r="F32" s="5">
        <v>43101</v>
      </c>
      <c r="G32">
        <v>1037632</v>
      </c>
      <c r="H32">
        <v>-435805.44</v>
      </c>
    </row>
    <row r="33" spans="1:8" x14ac:dyDescent="0.2">
      <c r="A33" t="s">
        <v>71</v>
      </c>
      <c r="B33" t="s">
        <v>138</v>
      </c>
      <c r="C33" t="s">
        <v>150</v>
      </c>
      <c r="D33" s="4">
        <v>43282</v>
      </c>
      <c r="E33" t="s">
        <v>151</v>
      </c>
      <c r="F33" s="5">
        <v>43221</v>
      </c>
      <c r="G33">
        <v>2210419.85</v>
      </c>
      <c r="H33">
        <v>-928376.34</v>
      </c>
    </row>
    <row r="34" spans="1:8" x14ac:dyDescent="0.2">
      <c r="A34" t="s">
        <v>71</v>
      </c>
      <c r="B34" t="s">
        <v>138</v>
      </c>
      <c r="C34" t="s">
        <v>139</v>
      </c>
      <c r="D34" s="4">
        <v>43282</v>
      </c>
      <c r="E34" t="s">
        <v>149</v>
      </c>
      <c r="F34" s="5">
        <v>43221</v>
      </c>
      <c r="G34">
        <v>182629.81</v>
      </c>
      <c r="H34">
        <v>4976.82</v>
      </c>
    </row>
    <row r="35" spans="1:8" x14ac:dyDescent="0.2">
      <c r="A35" t="s">
        <v>71</v>
      </c>
      <c r="B35" t="s">
        <v>138</v>
      </c>
      <c r="C35" t="s">
        <v>139</v>
      </c>
      <c r="D35" s="4">
        <v>43282</v>
      </c>
      <c r="E35" t="s">
        <v>148</v>
      </c>
      <c r="F35" s="5">
        <v>43221</v>
      </c>
      <c r="G35">
        <v>4049441.27</v>
      </c>
      <c r="H35">
        <v>110350.74</v>
      </c>
    </row>
    <row r="36" spans="1:8" x14ac:dyDescent="0.2">
      <c r="A36" t="s">
        <v>71</v>
      </c>
      <c r="B36" t="s">
        <v>138</v>
      </c>
      <c r="C36" t="s">
        <v>139</v>
      </c>
      <c r="D36" s="4">
        <v>43252</v>
      </c>
      <c r="E36" t="s">
        <v>148</v>
      </c>
      <c r="F36" s="5">
        <v>43221</v>
      </c>
      <c r="G36">
        <v>3887656.68</v>
      </c>
      <c r="H36">
        <v>65143.59</v>
      </c>
    </row>
    <row r="37" spans="1:8" x14ac:dyDescent="0.2">
      <c r="A37" t="s">
        <v>71</v>
      </c>
      <c r="B37" t="s">
        <v>138</v>
      </c>
      <c r="C37" t="s">
        <v>139</v>
      </c>
      <c r="D37" s="4">
        <v>43252</v>
      </c>
      <c r="E37" t="s">
        <v>149</v>
      </c>
      <c r="F37" s="5">
        <v>43221</v>
      </c>
      <c r="G37">
        <v>175333.32</v>
      </c>
      <c r="H37">
        <v>2937.98</v>
      </c>
    </row>
    <row r="38" spans="1:8" x14ac:dyDescent="0.2">
      <c r="A38" t="s">
        <v>71</v>
      </c>
      <c r="B38" t="s">
        <v>138</v>
      </c>
      <c r="C38" t="s">
        <v>150</v>
      </c>
      <c r="D38" s="4">
        <v>43252</v>
      </c>
      <c r="E38" t="s">
        <v>151</v>
      </c>
      <c r="F38" s="5">
        <v>43221</v>
      </c>
      <c r="G38">
        <v>2038129.81</v>
      </c>
      <c r="H38">
        <v>-856014.52</v>
      </c>
    </row>
    <row r="39" spans="1:8" x14ac:dyDescent="0.2">
      <c r="A39" t="s">
        <v>71</v>
      </c>
      <c r="B39" t="s">
        <v>138</v>
      </c>
      <c r="C39" t="s">
        <v>150</v>
      </c>
      <c r="D39" s="4">
        <v>43160</v>
      </c>
      <c r="E39" t="s">
        <v>151</v>
      </c>
      <c r="F39" s="5">
        <v>43101</v>
      </c>
      <c r="G39">
        <v>1095013.49</v>
      </c>
      <c r="H39">
        <v>-459905.66</v>
      </c>
    </row>
    <row r="40" spans="1:8" x14ac:dyDescent="0.2">
      <c r="A40" t="s">
        <v>71</v>
      </c>
      <c r="B40" t="s">
        <v>138</v>
      </c>
      <c r="C40" t="s">
        <v>139</v>
      </c>
      <c r="D40" s="4">
        <v>43160</v>
      </c>
      <c r="E40" t="s">
        <v>149</v>
      </c>
      <c r="F40" s="5">
        <v>43101</v>
      </c>
      <c r="G40">
        <v>95046.84</v>
      </c>
      <c r="H40">
        <v>1148.7</v>
      </c>
    </row>
    <row r="41" spans="1:8" x14ac:dyDescent="0.2">
      <c r="A41" t="s">
        <v>71</v>
      </c>
      <c r="B41" t="s">
        <v>138</v>
      </c>
      <c r="C41" t="s">
        <v>139</v>
      </c>
      <c r="D41" s="4">
        <v>43160</v>
      </c>
      <c r="E41" t="s">
        <v>148</v>
      </c>
      <c r="F41" s="5">
        <v>43101</v>
      </c>
      <c r="G41">
        <v>2107468.7599999998</v>
      </c>
      <c r="H41">
        <v>25470.07</v>
      </c>
    </row>
    <row r="42" spans="1:8" x14ac:dyDescent="0.2">
      <c r="A42" t="s">
        <v>71</v>
      </c>
      <c r="B42" t="s">
        <v>138</v>
      </c>
      <c r="C42" t="s">
        <v>139</v>
      </c>
      <c r="D42" s="4">
        <v>43101</v>
      </c>
      <c r="E42" t="s">
        <v>148</v>
      </c>
      <c r="F42" s="5">
        <v>43101</v>
      </c>
      <c r="G42">
        <v>343514.5</v>
      </c>
      <c r="H42">
        <v>10648.46</v>
      </c>
    </row>
    <row r="43" spans="1:8" x14ac:dyDescent="0.2">
      <c r="A43" t="s">
        <v>71</v>
      </c>
      <c r="B43" t="s">
        <v>138</v>
      </c>
      <c r="C43" t="s">
        <v>139</v>
      </c>
      <c r="D43" s="4">
        <v>43101</v>
      </c>
      <c r="E43" t="s">
        <v>149</v>
      </c>
      <c r="F43" s="5">
        <v>43101</v>
      </c>
      <c r="G43">
        <v>15492.5</v>
      </c>
      <c r="H43">
        <v>480.24</v>
      </c>
    </row>
    <row r="44" spans="1:8" x14ac:dyDescent="0.2">
      <c r="A44" t="s">
        <v>71</v>
      </c>
      <c r="B44" t="s">
        <v>138</v>
      </c>
      <c r="C44" t="s">
        <v>150</v>
      </c>
      <c r="D44" s="4">
        <v>43101</v>
      </c>
      <c r="E44" t="s">
        <v>151</v>
      </c>
      <c r="F44" s="5">
        <v>43101</v>
      </c>
      <c r="G44">
        <v>154358.63</v>
      </c>
      <c r="H44">
        <v>-64830.63</v>
      </c>
    </row>
    <row r="45" spans="1:8" x14ac:dyDescent="0.2">
      <c r="A45" t="s">
        <v>71</v>
      </c>
      <c r="B45" t="s">
        <v>138</v>
      </c>
      <c r="C45" t="s">
        <v>150</v>
      </c>
      <c r="D45" s="4">
        <v>43132</v>
      </c>
      <c r="E45" t="s">
        <v>151</v>
      </c>
      <c r="F45" s="5">
        <v>43101</v>
      </c>
      <c r="G45">
        <v>674235.4</v>
      </c>
      <c r="H45">
        <v>-283178.87</v>
      </c>
    </row>
    <row r="46" spans="1:8" x14ac:dyDescent="0.2">
      <c r="A46" t="s">
        <v>71</v>
      </c>
      <c r="B46" t="s">
        <v>138</v>
      </c>
      <c r="C46" t="s">
        <v>139</v>
      </c>
      <c r="D46" s="4">
        <v>43132</v>
      </c>
      <c r="E46" t="s">
        <v>149</v>
      </c>
      <c r="F46" s="5">
        <v>43101</v>
      </c>
      <c r="G46">
        <v>63573.7</v>
      </c>
      <c r="H46">
        <v>1472.21</v>
      </c>
    </row>
    <row r="47" spans="1:8" x14ac:dyDescent="0.2">
      <c r="A47" t="s">
        <v>71</v>
      </c>
      <c r="B47" t="s">
        <v>138</v>
      </c>
      <c r="C47" t="s">
        <v>139</v>
      </c>
      <c r="D47" s="4">
        <v>43132</v>
      </c>
      <c r="E47" t="s">
        <v>148</v>
      </c>
      <c r="F47" s="5">
        <v>43101</v>
      </c>
      <c r="G47">
        <v>1409616.26</v>
      </c>
      <c r="H47">
        <v>32643.24</v>
      </c>
    </row>
    <row r="48" spans="1:8" x14ac:dyDescent="0.2">
      <c r="A48" t="s">
        <v>71</v>
      </c>
      <c r="B48" t="s">
        <v>138</v>
      </c>
      <c r="C48" t="s">
        <v>139</v>
      </c>
      <c r="D48" s="4">
        <v>43374</v>
      </c>
      <c r="E48" t="s">
        <v>148</v>
      </c>
      <c r="F48" s="5">
        <v>43221</v>
      </c>
      <c r="G48">
        <v>2528137.7000000002</v>
      </c>
      <c r="H48">
        <v>63950.71</v>
      </c>
    </row>
    <row r="49" spans="1:8" x14ac:dyDescent="0.2">
      <c r="A49" t="s">
        <v>71</v>
      </c>
      <c r="B49" t="s">
        <v>138</v>
      </c>
      <c r="C49" t="s">
        <v>139</v>
      </c>
      <c r="D49" s="4">
        <v>43374</v>
      </c>
      <c r="E49" t="s">
        <v>149</v>
      </c>
      <c r="F49" s="5">
        <v>43221</v>
      </c>
      <c r="G49">
        <v>114019.01</v>
      </c>
      <c r="H49">
        <v>2884.18</v>
      </c>
    </row>
    <row r="50" spans="1:8" x14ac:dyDescent="0.2">
      <c r="A50" t="s">
        <v>71</v>
      </c>
      <c r="B50" t="s">
        <v>138</v>
      </c>
      <c r="C50" t="s">
        <v>139</v>
      </c>
      <c r="D50" s="4">
        <v>43344</v>
      </c>
      <c r="E50" t="s">
        <v>149</v>
      </c>
      <c r="F50" s="5">
        <v>43221</v>
      </c>
      <c r="G50">
        <v>139546.23000000001</v>
      </c>
      <c r="H50">
        <v>5126.58</v>
      </c>
    </row>
    <row r="51" spans="1:8" x14ac:dyDescent="0.2">
      <c r="A51" t="s">
        <v>71</v>
      </c>
      <c r="B51" t="s">
        <v>138</v>
      </c>
      <c r="C51" t="s">
        <v>139</v>
      </c>
      <c r="D51" s="4">
        <v>43344</v>
      </c>
      <c r="E51" t="s">
        <v>148</v>
      </c>
      <c r="F51" s="5">
        <v>43221</v>
      </c>
      <c r="G51">
        <v>3094151.33</v>
      </c>
      <c r="H51">
        <v>113671.46</v>
      </c>
    </row>
    <row r="52" spans="1:8" x14ac:dyDescent="0.2">
      <c r="A52" t="s">
        <v>71</v>
      </c>
      <c r="B52" t="s">
        <v>138</v>
      </c>
      <c r="C52" t="s">
        <v>150</v>
      </c>
      <c r="D52" s="4">
        <v>43191</v>
      </c>
      <c r="E52" t="s">
        <v>151</v>
      </c>
      <c r="F52" s="5">
        <v>43101</v>
      </c>
      <c r="G52">
        <v>1760505.74</v>
      </c>
      <c r="H52">
        <v>-739412.41</v>
      </c>
    </row>
    <row r="53" spans="1:8" x14ac:dyDescent="0.2">
      <c r="A53" t="s">
        <v>71</v>
      </c>
      <c r="B53" t="s">
        <v>138</v>
      </c>
      <c r="C53" t="s">
        <v>139</v>
      </c>
      <c r="D53" s="4">
        <v>43191</v>
      </c>
      <c r="E53" t="s">
        <v>148</v>
      </c>
      <c r="F53" s="5">
        <v>43101</v>
      </c>
      <c r="G53">
        <v>2948392.7</v>
      </c>
      <c r="H53">
        <v>54511.34</v>
      </c>
    </row>
    <row r="54" spans="1:8" x14ac:dyDescent="0.2">
      <c r="A54" t="s">
        <v>71</v>
      </c>
      <c r="B54" t="s">
        <v>138</v>
      </c>
      <c r="C54" t="s">
        <v>139</v>
      </c>
      <c r="D54" s="4">
        <v>43191</v>
      </c>
      <c r="E54" t="s">
        <v>149</v>
      </c>
      <c r="F54" s="5">
        <v>43101</v>
      </c>
      <c r="G54">
        <v>132972.51</v>
      </c>
      <c r="H54">
        <v>2458.46</v>
      </c>
    </row>
    <row r="55" spans="1:8" x14ac:dyDescent="0.2">
      <c r="A55" t="s">
        <v>71</v>
      </c>
      <c r="B55" t="s">
        <v>138</v>
      </c>
      <c r="C55" t="s">
        <v>150</v>
      </c>
      <c r="D55" s="4">
        <v>43466</v>
      </c>
      <c r="E55" t="s">
        <v>151</v>
      </c>
      <c r="F55" s="5">
        <v>43405</v>
      </c>
      <c r="G55">
        <v>252127</v>
      </c>
      <c r="H55">
        <v>-105893.34</v>
      </c>
    </row>
    <row r="56" spans="1:8" x14ac:dyDescent="0.2">
      <c r="A56" t="s">
        <v>71</v>
      </c>
      <c r="B56" t="s">
        <v>138</v>
      </c>
      <c r="C56" t="s">
        <v>152</v>
      </c>
      <c r="D56" s="4">
        <v>43466</v>
      </c>
      <c r="E56" t="s">
        <v>153</v>
      </c>
      <c r="F56" s="5">
        <v>43405</v>
      </c>
      <c r="G56">
        <v>316748</v>
      </c>
      <c r="H56">
        <v>-133034.16</v>
      </c>
    </row>
    <row r="57" spans="1:8" x14ac:dyDescent="0.2">
      <c r="A57" t="s">
        <v>71</v>
      </c>
      <c r="B57" t="s">
        <v>138</v>
      </c>
      <c r="C57" t="s">
        <v>152</v>
      </c>
      <c r="D57" s="4">
        <v>43405</v>
      </c>
      <c r="E57" t="s">
        <v>153</v>
      </c>
      <c r="F57" s="5">
        <v>43405</v>
      </c>
      <c r="G57">
        <v>246469.87</v>
      </c>
      <c r="H57">
        <v>-103517.35</v>
      </c>
    </row>
    <row r="58" spans="1:8" x14ac:dyDescent="0.2">
      <c r="A58" t="s">
        <v>71</v>
      </c>
      <c r="B58" t="s">
        <v>138</v>
      </c>
      <c r="C58" t="s">
        <v>152</v>
      </c>
      <c r="D58" s="4">
        <v>43405</v>
      </c>
      <c r="E58" t="s">
        <v>153</v>
      </c>
      <c r="F58" s="5">
        <v>43221</v>
      </c>
      <c r="G58">
        <v>448128</v>
      </c>
      <c r="H58">
        <v>-188213.76000000001</v>
      </c>
    </row>
    <row r="59" spans="1:8" x14ac:dyDescent="0.2">
      <c r="A59" t="s">
        <v>71</v>
      </c>
      <c r="B59" t="s">
        <v>138</v>
      </c>
      <c r="C59" t="s">
        <v>150</v>
      </c>
      <c r="D59" s="4">
        <v>43405</v>
      </c>
      <c r="E59" t="s">
        <v>151</v>
      </c>
      <c r="F59" s="5">
        <v>43405</v>
      </c>
      <c r="G59">
        <v>296596.21999999997</v>
      </c>
      <c r="H59">
        <v>-124570.41</v>
      </c>
    </row>
    <row r="60" spans="1:8" x14ac:dyDescent="0.2">
      <c r="A60" t="s">
        <v>71</v>
      </c>
      <c r="B60" t="s">
        <v>138</v>
      </c>
      <c r="C60" t="s">
        <v>150</v>
      </c>
      <c r="D60" s="4">
        <v>43405</v>
      </c>
      <c r="E60" t="s">
        <v>151</v>
      </c>
      <c r="F60" s="5">
        <v>43221</v>
      </c>
      <c r="G60">
        <v>539265</v>
      </c>
      <c r="H60">
        <v>-226491.3</v>
      </c>
    </row>
    <row r="61" spans="1:8" x14ac:dyDescent="0.2">
      <c r="A61" t="s">
        <v>71</v>
      </c>
      <c r="B61" t="s">
        <v>138</v>
      </c>
      <c r="C61" t="s">
        <v>150</v>
      </c>
      <c r="D61" s="4">
        <v>43435</v>
      </c>
      <c r="E61" t="s">
        <v>151</v>
      </c>
      <c r="F61" s="5">
        <v>43405</v>
      </c>
      <c r="G61">
        <v>443583.34</v>
      </c>
      <c r="H61">
        <v>-186305</v>
      </c>
    </row>
    <row r="62" spans="1:8" x14ac:dyDescent="0.2">
      <c r="A62" t="s">
        <v>71</v>
      </c>
      <c r="B62" t="s">
        <v>138</v>
      </c>
      <c r="C62" t="s">
        <v>152</v>
      </c>
      <c r="D62" s="4">
        <v>43435</v>
      </c>
      <c r="E62" t="s">
        <v>153</v>
      </c>
      <c r="F62" s="5">
        <v>43405</v>
      </c>
      <c r="G62">
        <v>484983.65</v>
      </c>
      <c r="H62">
        <v>-203693.13</v>
      </c>
    </row>
    <row r="63" spans="1:8" x14ac:dyDescent="0.2">
      <c r="A63" t="s">
        <v>71</v>
      </c>
      <c r="B63" t="s">
        <v>138</v>
      </c>
      <c r="C63" t="s">
        <v>150</v>
      </c>
      <c r="D63" s="4">
        <v>43313</v>
      </c>
      <c r="E63" t="s">
        <v>151</v>
      </c>
      <c r="F63" s="5">
        <v>43221</v>
      </c>
      <c r="G63">
        <v>2038010.11</v>
      </c>
      <c r="H63">
        <v>-855964.24</v>
      </c>
    </row>
    <row r="64" spans="1:8" x14ac:dyDescent="0.2">
      <c r="A64" t="s">
        <v>71</v>
      </c>
      <c r="B64" t="s">
        <v>138</v>
      </c>
      <c r="C64" t="s">
        <v>152</v>
      </c>
      <c r="D64" s="4">
        <v>43313</v>
      </c>
      <c r="E64" t="s">
        <v>153</v>
      </c>
      <c r="F64" s="5">
        <v>43221</v>
      </c>
      <c r="G64">
        <v>1690017.79</v>
      </c>
      <c r="H64">
        <v>-709807.47</v>
      </c>
    </row>
    <row r="65" spans="1:8" x14ac:dyDescent="0.2">
      <c r="A65" t="s">
        <v>71</v>
      </c>
      <c r="B65" t="s">
        <v>138</v>
      </c>
      <c r="C65" t="s">
        <v>152</v>
      </c>
      <c r="D65" s="4">
        <v>43221</v>
      </c>
      <c r="E65" t="s">
        <v>153</v>
      </c>
      <c r="F65" s="5">
        <v>43221</v>
      </c>
      <c r="G65">
        <v>552942.82999999996</v>
      </c>
      <c r="H65">
        <v>-232235.99</v>
      </c>
    </row>
    <row r="66" spans="1:8" x14ac:dyDescent="0.2">
      <c r="A66" t="s">
        <v>71</v>
      </c>
      <c r="B66" t="s">
        <v>138</v>
      </c>
      <c r="C66" t="s">
        <v>152</v>
      </c>
      <c r="D66" s="4">
        <v>43221</v>
      </c>
      <c r="E66" t="s">
        <v>153</v>
      </c>
      <c r="F66" s="5">
        <v>43101</v>
      </c>
      <c r="G66">
        <v>955083</v>
      </c>
      <c r="H66">
        <v>-401134.86</v>
      </c>
    </row>
    <row r="67" spans="1:8" x14ac:dyDescent="0.2">
      <c r="A67" t="s">
        <v>71</v>
      </c>
      <c r="B67" t="s">
        <v>138</v>
      </c>
      <c r="C67" t="s">
        <v>152</v>
      </c>
      <c r="D67" s="4">
        <v>43282</v>
      </c>
      <c r="E67" t="s">
        <v>153</v>
      </c>
      <c r="F67" s="5">
        <v>43221</v>
      </c>
      <c r="G67">
        <v>1839021.42</v>
      </c>
      <c r="H67">
        <v>-772389</v>
      </c>
    </row>
    <row r="68" spans="1:8" x14ac:dyDescent="0.2">
      <c r="A68" t="s">
        <v>71</v>
      </c>
      <c r="B68" t="s">
        <v>138</v>
      </c>
      <c r="C68" t="s">
        <v>152</v>
      </c>
      <c r="D68" s="4">
        <v>43252</v>
      </c>
      <c r="E68" t="s">
        <v>153</v>
      </c>
      <c r="F68" s="5">
        <v>43221</v>
      </c>
      <c r="G68">
        <v>1849526.87</v>
      </c>
      <c r="H68">
        <v>-776801.29</v>
      </c>
    </row>
    <row r="69" spans="1:8" x14ac:dyDescent="0.2">
      <c r="A69" t="s">
        <v>71</v>
      </c>
      <c r="B69" t="s">
        <v>138</v>
      </c>
      <c r="C69" t="s">
        <v>152</v>
      </c>
      <c r="D69" s="4">
        <v>43160</v>
      </c>
      <c r="E69" t="s">
        <v>153</v>
      </c>
      <c r="F69" s="5">
        <v>43101</v>
      </c>
      <c r="G69">
        <v>1012455.27</v>
      </c>
      <c r="H69">
        <v>-425231.22</v>
      </c>
    </row>
    <row r="70" spans="1:8" x14ac:dyDescent="0.2">
      <c r="A70" t="s">
        <v>71</v>
      </c>
      <c r="B70" t="s">
        <v>138</v>
      </c>
      <c r="C70" t="s">
        <v>152</v>
      </c>
      <c r="D70" s="4">
        <v>43101</v>
      </c>
      <c r="E70" t="s">
        <v>153</v>
      </c>
      <c r="F70" s="5">
        <v>43101</v>
      </c>
      <c r="G70">
        <v>189155.87</v>
      </c>
      <c r="H70">
        <v>-79445.460000000006</v>
      </c>
    </row>
    <row r="71" spans="1:8" x14ac:dyDescent="0.2">
      <c r="A71" t="s">
        <v>71</v>
      </c>
      <c r="B71" t="s">
        <v>138</v>
      </c>
      <c r="C71" t="s">
        <v>152</v>
      </c>
      <c r="D71" s="4">
        <v>43132</v>
      </c>
      <c r="E71" t="s">
        <v>153</v>
      </c>
      <c r="F71" s="5">
        <v>43101</v>
      </c>
      <c r="G71">
        <v>735380.86</v>
      </c>
      <c r="H71">
        <v>-308859.96000000002</v>
      </c>
    </row>
    <row r="72" spans="1:8" x14ac:dyDescent="0.2">
      <c r="A72" t="s">
        <v>71</v>
      </c>
      <c r="B72" t="s">
        <v>138</v>
      </c>
      <c r="C72" t="s">
        <v>150</v>
      </c>
      <c r="D72" s="4">
        <v>43374</v>
      </c>
      <c r="E72" t="s">
        <v>151</v>
      </c>
      <c r="F72" s="5">
        <v>43221</v>
      </c>
      <c r="G72">
        <v>1402168.31</v>
      </c>
      <c r="H72">
        <v>-588910.68999999994</v>
      </c>
    </row>
    <row r="73" spans="1:8" x14ac:dyDescent="0.2">
      <c r="A73" t="s">
        <v>71</v>
      </c>
      <c r="B73" t="s">
        <v>138</v>
      </c>
      <c r="C73" t="s">
        <v>152</v>
      </c>
      <c r="D73" s="4">
        <v>43374</v>
      </c>
      <c r="E73" t="s">
        <v>153</v>
      </c>
      <c r="F73" s="5">
        <v>43221</v>
      </c>
      <c r="G73">
        <v>1125969.3899999999</v>
      </c>
      <c r="H73">
        <v>-472907.15</v>
      </c>
    </row>
    <row r="74" spans="1:8" x14ac:dyDescent="0.2">
      <c r="A74" t="s">
        <v>71</v>
      </c>
      <c r="B74" t="s">
        <v>138</v>
      </c>
      <c r="C74" t="s">
        <v>150</v>
      </c>
      <c r="D74" s="4">
        <v>43344</v>
      </c>
      <c r="E74" t="s">
        <v>151</v>
      </c>
      <c r="F74" s="5">
        <v>43221</v>
      </c>
      <c r="G74">
        <v>1663215.84</v>
      </c>
      <c r="H74">
        <v>-698550.65</v>
      </c>
    </row>
    <row r="75" spans="1:8" x14ac:dyDescent="0.2">
      <c r="A75" t="s">
        <v>71</v>
      </c>
      <c r="B75" t="s">
        <v>138</v>
      </c>
      <c r="C75" t="s">
        <v>152</v>
      </c>
      <c r="D75" s="4">
        <v>43344</v>
      </c>
      <c r="E75" t="s">
        <v>153</v>
      </c>
      <c r="F75" s="5">
        <v>43221</v>
      </c>
      <c r="G75">
        <v>1430935.49</v>
      </c>
      <c r="H75">
        <v>-600992.9</v>
      </c>
    </row>
    <row r="76" spans="1:8" x14ac:dyDescent="0.2">
      <c r="A76" s="98" t="s">
        <v>71</v>
      </c>
      <c r="B76" s="98" t="s">
        <v>138</v>
      </c>
      <c r="C76" s="98" t="s">
        <v>152</v>
      </c>
      <c r="D76" s="106">
        <v>43191</v>
      </c>
      <c r="E76" s="98" t="s">
        <v>153</v>
      </c>
      <c r="F76" s="100">
        <v>43101</v>
      </c>
      <c r="G76" s="98">
        <v>1187886.96</v>
      </c>
      <c r="H76" s="98">
        <v>-498912.52</v>
      </c>
    </row>
  </sheetData>
  <pageMargins left="0.7" right="0.7" top="0.75" bottom="0.75" header="0.3" footer="0.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9"/>
  <sheetViews>
    <sheetView topLeftCell="C1" workbookViewId="0">
      <selection activeCell="H17" sqref="H17"/>
    </sheetView>
  </sheetViews>
  <sheetFormatPr defaultRowHeight="12.75" x14ac:dyDescent="0.2"/>
  <cols>
    <col min="1" max="1" width="21.42578125" bestFit="1" customWidth="1"/>
    <col min="2" max="2" width="14" customWidth="1"/>
    <col min="3" max="3" width="15" customWidth="1"/>
    <col min="4" max="4" width="15.85546875" customWidth="1"/>
    <col min="5" max="6" width="15" customWidth="1"/>
    <col min="7" max="7" width="16.5703125" customWidth="1"/>
    <col min="8" max="9" width="15" bestFit="1" customWidth="1"/>
    <col min="10" max="10" width="14.42578125" bestFit="1" customWidth="1"/>
    <col min="11" max="11" width="15" bestFit="1" customWidth="1"/>
    <col min="12" max="12" width="13.7109375" customWidth="1"/>
    <col min="13" max="13" width="13.42578125" bestFit="1" customWidth="1"/>
    <col min="14" max="14" width="14" bestFit="1" customWidth="1"/>
  </cols>
  <sheetData>
    <row r="1" spans="1:15" x14ac:dyDescent="0.2">
      <c r="A1" s="148" t="s">
        <v>0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</row>
    <row r="2" spans="1:15" x14ac:dyDescent="0.2">
      <c r="B2" s="147" t="s">
        <v>107</v>
      </c>
      <c r="C2" s="147"/>
      <c r="D2" s="150" t="s">
        <v>66</v>
      </c>
      <c r="E2" s="150"/>
      <c r="F2" s="150"/>
      <c r="G2" s="151" t="s">
        <v>51</v>
      </c>
      <c r="H2" s="147" t="s">
        <v>108</v>
      </c>
      <c r="I2" s="147"/>
      <c r="J2" s="147" t="s">
        <v>139</v>
      </c>
      <c r="K2" s="147"/>
      <c r="L2" s="147" t="s">
        <v>156</v>
      </c>
      <c r="M2" s="147"/>
    </row>
    <row r="3" spans="1:15" x14ac:dyDescent="0.2">
      <c r="B3" s="28" t="s">
        <v>13</v>
      </c>
      <c r="C3" s="28" t="s">
        <v>14</v>
      </c>
      <c r="D3" s="35" t="s">
        <v>80</v>
      </c>
      <c r="E3" s="28" t="s">
        <v>81</v>
      </c>
      <c r="F3" s="28" t="s">
        <v>82</v>
      </c>
      <c r="G3" s="152"/>
      <c r="H3" s="28" t="s">
        <v>80</v>
      </c>
      <c r="I3" s="28" t="s">
        <v>81</v>
      </c>
      <c r="J3" s="62" t="s">
        <v>80</v>
      </c>
      <c r="K3" s="62" t="s">
        <v>81</v>
      </c>
      <c r="L3" s="62" t="s">
        <v>80</v>
      </c>
      <c r="M3" s="62" t="s">
        <v>81</v>
      </c>
      <c r="O3" s="66"/>
    </row>
    <row r="4" spans="1:15" s="98" customFormat="1" x14ac:dyDescent="0.2">
      <c r="A4" s="98" t="s">
        <v>225</v>
      </c>
      <c r="B4" s="154">
        <v>11668.82</v>
      </c>
      <c r="C4" s="154">
        <v>14103.08</v>
      </c>
      <c r="D4" s="154">
        <v>157477.18</v>
      </c>
      <c r="E4" s="154">
        <v>253320.99</v>
      </c>
      <c r="F4" s="154">
        <v>102860.55</v>
      </c>
      <c r="G4" s="145"/>
      <c r="H4" s="154">
        <v>-16036.82</v>
      </c>
      <c r="I4" s="154">
        <v>23096.560000000001</v>
      </c>
      <c r="J4" s="154">
        <v>-197234.62</v>
      </c>
      <c r="K4" s="154">
        <v>313325.28000000003</v>
      </c>
      <c r="L4" s="154">
        <v>6726.2</v>
      </c>
      <c r="M4" s="154">
        <v>-6844.93</v>
      </c>
      <c r="O4" s="9"/>
    </row>
    <row r="5" spans="1:15" x14ac:dyDescent="0.2">
      <c r="A5" t="s">
        <v>1</v>
      </c>
      <c r="B5" s="70">
        <v>-14634.01</v>
      </c>
      <c r="C5" s="70">
        <v>-10076.06</v>
      </c>
      <c r="D5" s="70">
        <v>62780.22</v>
      </c>
      <c r="E5" s="70">
        <v>-513287.81</v>
      </c>
      <c r="F5" s="71">
        <v>-44199.94</v>
      </c>
      <c r="G5" s="71"/>
      <c r="H5" s="70">
        <v>-6633.91</v>
      </c>
      <c r="I5" s="70">
        <v>-7708.21</v>
      </c>
      <c r="J5" s="70">
        <v>-206621.63</v>
      </c>
      <c r="K5" s="70">
        <v>-168611.99</v>
      </c>
      <c r="L5" s="70">
        <v>-8007.64</v>
      </c>
      <c r="M5" s="70">
        <v>-6794.64</v>
      </c>
      <c r="O5" s="64"/>
    </row>
    <row r="6" spans="1:15" x14ac:dyDescent="0.2">
      <c r="A6" t="s">
        <v>2</v>
      </c>
      <c r="B6" s="70">
        <v>-10201.25</v>
      </c>
      <c r="C6" s="70">
        <v>-7766.64</v>
      </c>
      <c r="D6" s="70">
        <v>93005.62</v>
      </c>
      <c r="E6" s="70">
        <v>-439286.72</v>
      </c>
      <c r="F6" s="71">
        <v>-25267.47</v>
      </c>
      <c r="G6" s="71"/>
      <c r="H6" s="70">
        <v>-9896.1200000000008</v>
      </c>
      <c r="I6" s="70">
        <v>-9896.1200000000008</v>
      </c>
      <c r="J6" s="70">
        <v>-291062.32</v>
      </c>
      <c r="K6" s="70">
        <v>-266861.06</v>
      </c>
      <c r="L6" s="70">
        <v>-18918.54</v>
      </c>
      <c r="M6" s="70">
        <v>-19186.55</v>
      </c>
    </row>
    <row r="7" spans="1:15" x14ac:dyDescent="0.2">
      <c r="A7" t="s">
        <v>3</v>
      </c>
      <c r="B7" s="70">
        <v>-2383.64</v>
      </c>
      <c r="C7" s="70">
        <v>2789.91</v>
      </c>
      <c r="D7" s="70">
        <v>90274.03</v>
      </c>
      <c r="E7" s="70">
        <v>-340829.11</v>
      </c>
      <c r="F7" s="71">
        <v>-13108.28</v>
      </c>
      <c r="G7" s="71"/>
      <c r="H7" s="70">
        <v>-16367.08</v>
      </c>
      <c r="I7" s="70">
        <v>-13075.64</v>
      </c>
      <c r="J7" s="70">
        <v>-412443.22</v>
      </c>
      <c r="K7" s="70">
        <v>-446074.89</v>
      </c>
      <c r="L7" s="70">
        <v>-42141.3</v>
      </c>
      <c r="M7" s="70">
        <v>-47089.440000000002</v>
      </c>
    </row>
    <row r="8" spans="1:15" x14ac:dyDescent="0.2">
      <c r="A8" t="s">
        <v>4</v>
      </c>
      <c r="B8" s="70">
        <v>-13985.47</v>
      </c>
      <c r="C8" s="70">
        <v>-11936.66</v>
      </c>
      <c r="D8" s="70">
        <v>45505.88</v>
      </c>
      <c r="E8" s="70">
        <v>-477834.09</v>
      </c>
      <c r="F8" s="71">
        <v>-53238.39</v>
      </c>
      <c r="G8" s="71"/>
      <c r="H8" s="70">
        <v>-26433.18</v>
      </c>
      <c r="I8" s="70">
        <v>-37404.94</v>
      </c>
      <c r="J8" s="70">
        <v>-475959.78</v>
      </c>
      <c r="K8" s="70">
        <v>-705395.35</v>
      </c>
      <c r="L8" s="70">
        <v>-64776.14</v>
      </c>
      <c r="M8" s="70">
        <v>-90163.29</v>
      </c>
    </row>
    <row r="9" spans="1:15" x14ac:dyDescent="0.2">
      <c r="A9" t="s">
        <v>5</v>
      </c>
      <c r="B9" s="70">
        <v>-18947.8</v>
      </c>
      <c r="C9" s="70">
        <v>-13539.64</v>
      </c>
      <c r="D9" s="70">
        <v>7944.52</v>
      </c>
      <c r="E9" s="70">
        <v>-551225.55000000005</v>
      </c>
      <c r="F9" s="71">
        <v>-83814.38</v>
      </c>
      <c r="G9" s="71"/>
      <c r="H9" s="70">
        <v>-25974.53</v>
      </c>
      <c r="I9" s="70">
        <v>-35851.599999999999</v>
      </c>
      <c r="J9" s="70">
        <v>-606014.78</v>
      </c>
      <c r="K9" s="70">
        <v>-658393.09</v>
      </c>
      <c r="L9" s="70">
        <v>-83564.160000000003</v>
      </c>
      <c r="M9" s="70">
        <v>-90385.32</v>
      </c>
    </row>
    <row r="10" spans="1:15" x14ac:dyDescent="0.2">
      <c r="A10" t="s">
        <v>6</v>
      </c>
      <c r="B10" s="70">
        <v>-9462.17</v>
      </c>
      <c r="C10" s="70">
        <v>-6967.65</v>
      </c>
      <c r="D10" s="70">
        <v>34145.440000000002</v>
      </c>
      <c r="E10" s="70">
        <v>-439065.2</v>
      </c>
      <c r="F10" s="71">
        <v>-57006.53</v>
      </c>
      <c r="G10" s="71"/>
      <c r="H10" s="70">
        <v>-40774.480000000003</v>
      </c>
      <c r="I10" s="70">
        <v>-45676</v>
      </c>
      <c r="J10" s="70">
        <v>-744411.93</v>
      </c>
      <c r="K10" s="70">
        <v>-820322.31</v>
      </c>
      <c r="L10" s="70">
        <v>-92443.31</v>
      </c>
      <c r="M10" s="70">
        <v>-115009.27</v>
      </c>
    </row>
    <row r="11" spans="1:15" x14ac:dyDescent="0.2">
      <c r="A11" t="s">
        <v>7</v>
      </c>
      <c r="B11" s="70">
        <v>-12034.23</v>
      </c>
      <c r="C11" s="70">
        <v>-9479.85</v>
      </c>
      <c r="D11" s="70">
        <v>-7071.27</v>
      </c>
      <c r="E11" s="70">
        <v>-663190.84</v>
      </c>
      <c r="F11" s="71">
        <v>-114616.76</v>
      </c>
      <c r="G11" s="71"/>
      <c r="H11" s="70">
        <v>-42306.74</v>
      </c>
      <c r="I11" s="70">
        <v>-43161.54</v>
      </c>
      <c r="J11" s="70">
        <v>-720013.91</v>
      </c>
      <c r="K11" s="70">
        <v>-865423.87</v>
      </c>
      <c r="L11" s="70">
        <v>-105361.2</v>
      </c>
      <c r="M11" s="70">
        <v>-124577.53</v>
      </c>
    </row>
    <row r="12" spans="1:15" x14ac:dyDescent="0.2">
      <c r="A12" t="s">
        <v>8</v>
      </c>
      <c r="B12" s="70">
        <v>-334.5</v>
      </c>
      <c r="C12" s="70">
        <v>4322.5</v>
      </c>
      <c r="D12" s="70">
        <v>70263.179999999993</v>
      </c>
      <c r="E12" s="70">
        <v>-520260.32</v>
      </c>
      <c r="F12" s="71">
        <v>-57589.68</v>
      </c>
      <c r="G12" s="71"/>
      <c r="H12" s="70">
        <v>-39970.720000000001</v>
      </c>
      <c r="I12" s="70">
        <v>-48452.17</v>
      </c>
      <c r="J12" s="70">
        <v>-643776.65</v>
      </c>
      <c r="K12" s="70">
        <v>-776336.98</v>
      </c>
      <c r="L12" s="70">
        <v>-103347.94</v>
      </c>
      <c r="M12" s="70">
        <v>-119753.99</v>
      </c>
    </row>
    <row r="13" spans="1:15" x14ac:dyDescent="0.2">
      <c r="A13" t="s">
        <v>9</v>
      </c>
      <c r="B13" s="70">
        <v>-11683.19</v>
      </c>
      <c r="C13" s="70">
        <v>-7739.24</v>
      </c>
      <c r="D13" s="70">
        <v>78724.34</v>
      </c>
      <c r="E13" s="70">
        <v>-490856.75</v>
      </c>
      <c r="F13" s="71">
        <v>-49513.58</v>
      </c>
      <c r="G13" s="71"/>
      <c r="H13" s="70">
        <v>-34010.300000000003</v>
      </c>
      <c r="I13" s="70">
        <v>-39643.65</v>
      </c>
      <c r="J13" s="70">
        <v>-546053.01</v>
      </c>
      <c r="K13" s="70">
        <v>-634692.5</v>
      </c>
      <c r="L13" s="70">
        <v>-89273.68</v>
      </c>
      <c r="M13" s="70">
        <v>-100812.79</v>
      </c>
    </row>
    <row r="14" spans="1:15" x14ac:dyDescent="0.2">
      <c r="A14" t="s">
        <v>10</v>
      </c>
      <c r="B14" s="70">
        <v>-13705.39</v>
      </c>
      <c r="C14" s="70">
        <v>-11516.46</v>
      </c>
      <c r="D14" s="70">
        <v>42061.32</v>
      </c>
      <c r="E14" s="70">
        <v>-491577.9</v>
      </c>
      <c r="F14" s="71">
        <v>-61930.62</v>
      </c>
      <c r="G14" s="71"/>
      <c r="H14" s="70">
        <v>-33876.550000000003</v>
      </c>
      <c r="I14" s="70">
        <v>-23485.8</v>
      </c>
      <c r="J14" s="70">
        <v>-443140.56</v>
      </c>
      <c r="K14" s="70">
        <v>-551842.39</v>
      </c>
      <c r="L14" s="70">
        <v>-67381.36</v>
      </c>
      <c r="M14" s="70">
        <v>-77592.84</v>
      </c>
    </row>
    <row r="15" spans="1:15" x14ac:dyDescent="0.2">
      <c r="A15" t="s">
        <v>11</v>
      </c>
      <c r="B15" s="70">
        <v>-19084.189999999999</v>
      </c>
      <c r="C15" s="70">
        <v>-23208.82</v>
      </c>
      <c r="D15" s="70">
        <v>3935.54</v>
      </c>
      <c r="E15" s="70">
        <v>-564636.91</v>
      </c>
      <c r="F15" s="71">
        <v>-92788.7</v>
      </c>
      <c r="G15" s="71"/>
      <c r="H15" s="70">
        <v>-20013.68</v>
      </c>
      <c r="I15" s="70">
        <v>-18687.28</v>
      </c>
      <c r="J15" s="70">
        <v>-281802.87</v>
      </c>
      <c r="K15" s="70">
        <v>-339114.32</v>
      </c>
      <c r="L15" s="70">
        <v>-45078.23</v>
      </c>
      <c r="M15" s="70">
        <v>-40117.56</v>
      </c>
    </row>
    <row r="16" spans="1:15" x14ac:dyDescent="0.2">
      <c r="A16" t="s">
        <v>12</v>
      </c>
      <c r="B16" s="70">
        <v>-40931.760000000002</v>
      </c>
      <c r="C16" s="70">
        <v>-45708.83</v>
      </c>
      <c r="D16" s="70">
        <v>28158.9</v>
      </c>
      <c r="E16" s="70">
        <v>-524984.86</v>
      </c>
      <c r="F16" s="71">
        <v>-79245.490000000005</v>
      </c>
      <c r="G16" s="71"/>
      <c r="H16" s="70">
        <v>-8315.26</v>
      </c>
      <c r="I16" s="70">
        <v>-7923.69</v>
      </c>
      <c r="J16" s="70">
        <v>-171410.05</v>
      </c>
      <c r="K16" s="70">
        <v>-187408.01</v>
      </c>
      <c r="L16" s="70">
        <v>-16873.669999999998</v>
      </c>
      <c r="M16" s="70">
        <v>-12332.49</v>
      </c>
    </row>
    <row r="17" spans="1:14" x14ac:dyDescent="0.2">
      <c r="B17" s="72">
        <f t="shared" ref="B17:E17" si="0">SUM(B4:B16)</f>
        <v>-155718.78</v>
      </c>
      <c r="C17" s="72">
        <f t="shared" si="0"/>
        <v>-126724.36</v>
      </c>
      <c r="D17" s="72">
        <f t="shared" si="0"/>
        <v>707204.9</v>
      </c>
      <c r="E17" s="72">
        <f t="shared" si="0"/>
        <v>-5763715.0700000003</v>
      </c>
      <c r="F17" s="72">
        <f>SUM(F4:F16)</f>
        <v>-629459.27</v>
      </c>
      <c r="G17" s="72">
        <f>SUM(G5:G16)</f>
        <v>0</v>
      </c>
      <c r="H17" s="155">
        <f>SUM(H4:H16)</f>
        <v>-320609.37</v>
      </c>
      <c r="I17" s="155">
        <f t="shared" ref="I17:M17" si="1">SUM(I4:I16)</f>
        <v>-307870.08000000002</v>
      </c>
      <c r="J17" s="155">
        <f t="shared" si="1"/>
        <v>-5739945.3300000001</v>
      </c>
      <c r="K17" s="155">
        <f t="shared" si="1"/>
        <v>-6107151.4799999995</v>
      </c>
      <c r="L17" s="155">
        <f t="shared" si="1"/>
        <v>-730440.97</v>
      </c>
      <c r="M17" s="155">
        <f t="shared" si="1"/>
        <v>-850660.6399999999</v>
      </c>
    </row>
    <row r="18" spans="1:14" x14ac:dyDescent="0.2">
      <c r="E18" s="37"/>
      <c r="G18" s="36">
        <f>GETPIVOTDATA("billed_amt",RPPV!$G$1)</f>
        <v>0</v>
      </c>
      <c r="M18" s="91"/>
    </row>
    <row r="19" spans="1:14" x14ac:dyDescent="0.2">
      <c r="E19" s="113"/>
      <c r="G19" s="38">
        <f>G17-G18</f>
        <v>0</v>
      </c>
      <c r="I19" s="86">
        <f>SUM(H17:I17)</f>
        <v>-628479.44999999995</v>
      </c>
      <c r="J19" s="86"/>
      <c r="K19" s="86"/>
      <c r="M19" s="86">
        <f>SUM(L17:M17)</f>
        <v>-1581101.6099999999</v>
      </c>
    </row>
    <row r="20" spans="1:14" x14ac:dyDescent="0.2">
      <c r="E20" s="86"/>
      <c r="H20" s="86"/>
      <c r="J20" s="113"/>
      <c r="M20" s="86">
        <f>I19+M19</f>
        <v>-2209581.0599999996</v>
      </c>
    </row>
    <row r="21" spans="1:14" x14ac:dyDescent="0.2">
      <c r="A21" s="135" t="s">
        <v>224</v>
      </c>
      <c r="B21" s="139">
        <f>B27+B30+B42+B44+B46</f>
        <v>16168297.279999997</v>
      </c>
      <c r="C21" s="114">
        <f>C27+C30+C42+C44+C46</f>
        <v>194873997.21000004</v>
      </c>
      <c r="E21" s="86"/>
      <c r="H21" s="86"/>
      <c r="J21" s="113"/>
      <c r="K21" s="86"/>
    </row>
    <row r="22" spans="1:14" x14ac:dyDescent="0.2">
      <c r="E22" s="86"/>
      <c r="I22" s="26"/>
      <c r="J22" s="113"/>
      <c r="K22" s="136"/>
    </row>
    <row r="23" spans="1:14" x14ac:dyDescent="0.2">
      <c r="J23" s="113"/>
      <c r="K23" s="135"/>
      <c r="M23" s="86"/>
    </row>
    <row r="24" spans="1:14" x14ac:dyDescent="0.2">
      <c r="A24" s="149" t="s">
        <v>65</v>
      </c>
      <c r="B24" s="149"/>
      <c r="C24" s="149"/>
      <c r="D24" s="149"/>
      <c r="E24" s="149"/>
      <c r="F24" s="149"/>
      <c r="J24" s="113"/>
      <c r="K24" s="111"/>
      <c r="L24" s="93"/>
      <c r="M24" s="86"/>
    </row>
    <row r="25" spans="1:14" x14ac:dyDescent="0.2">
      <c r="A25" s="6"/>
      <c r="B25" s="6"/>
      <c r="C25" s="6"/>
      <c r="D25" s="6"/>
      <c r="E25" s="7" t="s">
        <v>47</v>
      </c>
      <c r="F25" s="6"/>
      <c r="J25" s="113"/>
      <c r="K25" s="98"/>
      <c r="L25" s="98"/>
      <c r="M25" s="111"/>
    </row>
    <row r="26" spans="1:14" x14ac:dyDescent="0.2">
      <c r="A26" s="8"/>
      <c r="B26" s="9" t="s">
        <v>24</v>
      </c>
      <c r="C26" s="9" t="s">
        <v>25</v>
      </c>
      <c r="D26" s="10" t="s">
        <v>26</v>
      </c>
      <c r="E26" s="9">
        <f>GA!M20</f>
        <v>9.0951347117213491E-2</v>
      </c>
      <c r="F26" s="9" t="s">
        <v>50</v>
      </c>
      <c r="G26" s="9" t="s">
        <v>52</v>
      </c>
      <c r="H26" s="9" t="s">
        <v>27</v>
      </c>
      <c r="J26" s="113"/>
      <c r="K26" s="98"/>
      <c r="L26" s="98"/>
      <c r="M26" s="93"/>
      <c r="N26" s="93"/>
    </row>
    <row r="27" spans="1:14" ht="13.5" thickBot="1" x14ac:dyDescent="0.25">
      <c r="A27" s="9" t="s">
        <v>28</v>
      </c>
      <c r="B27" s="11">
        <f>GETPIVOTDATA("Sum of billed_amt",FIXED!$K$1)</f>
        <v>335015.94000000018</v>
      </c>
      <c r="C27" s="12">
        <f>GETPIVOTDATA("Sum of billed_consum",FIXED!$K$1)</f>
        <v>4350845.8300000047</v>
      </c>
      <c r="D27" s="11">
        <f>C27*D33</f>
        <v>103770.47587200506</v>
      </c>
      <c r="E27" s="13">
        <f>C27*E26</f>
        <v>395715.28933781129</v>
      </c>
      <c r="F27" s="14">
        <f>B27-D27-E27</f>
        <v>-164469.82520981616</v>
      </c>
      <c r="G27" s="25">
        <f>B17</f>
        <v>-155718.78</v>
      </c>
      <c r="H27" s="2">
        <f>F27-G27</f>
        <v>-8751.0452098161622</v>
      </c>
      <c r="I27" s="26"/>
      <c r="J27" s="113"/>
      <c r="K27" s="98"/>
      <c r="L27" s="98"/>
      <c r="M27" s="93"/>
      <c r="N27" s="93"/>
    </row>
    <row r="28" spans="1:14" ht="13.5" thickTop="1" x14ac:dyDescent="0.2">
      <c r="A28" s="9"/>
      <c r="B28" s="11"/>
      <c r="C28" s="15"/>
      <c r="D28" s="8"/>
      <c r="E28" s="11"/>
      <c r="F28" s="8"/>
      <c r="I28" s="26">
        <f>SUM(H27:H30)</f>
        <v>-20790.254484406803</v>
      </c>
      <c r="J28" s="113"/>
      <c r="K28" s="98"/>
      <c r="L28" s="98"/>
      <c r="M28" s="142"/>
      <c r="N28" s="93"/>
    </row>
    <row r="29" spans="1:14" x14ac:dyDescent="0.2">
      <c r="A29" s="9"/>
      <c r="B29" s="11"/>
      <c r="C29" s="15"/>
      <c r="D29" s="16"/>
      <c r="E29" s="11"/>
      <c r="F29" s="8"/>
      <c r="J29" s="113"/>
      <c r="K29" s="133"/>
      <c r="L29" s="134"/>
      <c r="M29" s="93"/>
      <c r="N29" s="143"/>
    </row>
    <row r="30" spans="1:14" ht="13.5" thickBot="1" x14ac:dyDescent="0.25">
      <c r="A30" s="9" t="s">
        <v>29</v>
      </c>
      <c r="B30" s="11">
        <f>GETPIVOTDATA("Sum of billed_amt",FIXED!$O$1)</f>
        <v>487321.51999999996</v>
      </c>
      <c r="C30" s="12">
        <f>GETPIVOTDATA("Sum of billed_consum",FIXED!$O$1)</f>
        <v>5453608.2700000014</v>
      </c>
      <c r="D30" s="11">
        <f>C30*D33</f>
        <v>130072.07046851434</v>
      </c>
      <c r="E30" s="11">
        <f>C30*E26</f>
        <v>496013.01880607626</v>
      </c>
      <c r="F30" s="14">
        <f>B30-D30-E30</f>
        <v>-138763.56927459064</v>
      </c>
      <c r="G30" s="25">
        <f>C17</f>
        <v>-126724.36</v>
      </c>
      <c r="H30" s="2">
        <f>F30-G30</f>
        <v>-12039.209274590641</v>
      </c>
      <c r="J30" s="113"/>
      <c r="K30" s="133"/>
      <c r="L30" s="134"/>
      <c r="M30" s="93"/>
      <c r="N30" s="143"/>
    </row>
    <row r="31" spans="1:14" ht="13.5" thickTop="1" x14ac:dyDescent="0.2">
      <c r="A31" s="9"/>
      <c r="B31" s="11"/>
      <c r="C31" s="15"/>
      <c r="D31" s="8"/>
      <c r="E31" s="8"/>
      <c r="F31" s="8"/>
      <c r="J31" s="113"/>
      <c r="K31" s="133"/>
      <c r="L31" s="134"/>
      <c r="M31" s="93"/>
      <c r="N31" s="143"/>
    </row>
    <row r="32" spans="1:14" x14ac:dyDescent="0.2">
      <c r="A32" s="9" t="s">
        <v>30</v>
      </c>
      <c r="B32" s="8"/>
      <c r="C32" s="63">
        <f>SUM(C27:C30)</f>
        <v>9804454.1000000052</v>
      </c>
      <c r="D32" s="17"/>
      <c r="E32" s="8"/>
      <c r="F32" s="8"/>
      <c r="J32" s="113"/>
      <c r="K32" s="133"/>
      <c r="L32" s="134"/>
      <c r="M32" s="93"/>
      <c r="N32" s="143"/>
    </row>
    <row r="33" spans="1:14" ht="13.5" thickBot="1" x14ac:dyDescent="0.25">
      <c r="A33" s="9" t="s">
        <v>31</v>
      </c>
      <c r="B33" s="11">
        <f>GETPIVOTDATA("Sum of billed_amt",COPN!$K$1)</f>
        <v>233890.37999999989</v>
      </c>
      <c r="C33" s="18">
        <f>GETPIVOTDATA("Sum of billed_consum",COPN!$K$1)</f>
        <v>9806459.6499999985</v>
      </c>
      <c r="D33" s="19">
        <f>B33/C33</f>
        <v>2.3850644202671033E-2</v>
      </c>
      <c r="E33" s="16">
        <f>GETPIVOTDATA("Sum of billed_consum",GA!$I$4)</f>
        <v>9804453.5899999999</v>
      </c>
      <c r="F33" s="21"/>
      <c r="G33" s="26"/>
      <c r="H33" s="26"/>
      <c r="J33" s="102"/>
      <c r="K33" s="133"/>
      <c r="L33" s="134"/>
      <c r="M33" s="93"/>
      <c r="N33" s="143"/>
    </row>
    <row r="34" spans="1:14" ht="13.5" thickTop="1" x14ac:dyDescent="0.2">
      <c r="A34" s="20"/>
      <c r="B34" s="21"/>
      <c r="C34" s="16"/>
      <c r="D34" s="8"/>
      <c r="E34" s="8"/>
      <c r="F34" s="21"/>
      <c r="H34" s="91"/>
      <c r="K34" s="133"/>
      <c r="L34" s="134"/>
      <c r="M34" s="93"/>
      <c r="N34" s="143"/>
    </row>
    <row r="35" spans="1:14" x14ac:dyDescent="0.2">
      <c r="A35" s="8"/>
      <c r="B35" s="8"/>
      <c r="C35" s="16"/>
      <c r="D35" s="16"/>
      <c r="E35" s="16"/>
      <c r="F35" s="8"/>
      <c r="K35" s="133"/>
      <c r="L35" s="134"/>
      <c r="M35" s="93"/>
      <c r="N35" s="143"/>
    </row>
    <row r="36" spans="1:14" x14ac:dyDescent="0.2">
      <c r="A36" s="8"/>
      <c r="B36" s="8"/>
      <c r="C36" s="8"/>
      <c r="D36" s="8"/>
      <c r="E36" s="8"/>
      <c r="F36" s="8"/>
      <c r="K36" s="133"/>
      <c r="L36" s="134"/>
      <c r="M36" s="93"/>
      <c r="N36" s="143"/>
    </row>
    <row r="37" spans="1:14" x14ac:dyDescent="0.2">
      <c r="A37" s="8"/>
      <c r="B37" s="21"/>
      <c r="C37" s="8"/>
      <c r="D37" s="8"/>
      <c r="E37" s="21"/>
      <c r="F37" s="8"/>
      <c r="K37" s="133"/>
      <c r="L37" s="134"/>
      <c r="M37" s="93"/>
      <c r="N37" s="143"/>
    </row>
    <row r="38" spans="1:14" x14ac:dyDescent="0.2">
      <c r="A38" s="149" t="s">
        <v>66</v>
      </c>
      <c r="B38" s="149"/>
      <c r="C38" s="149"/>
      <c r="D38" s="149"/>
      <c r="E38" s="149"/>
      <c r="F38" s="149"/>
      <c r="K38" s="133"/>
      <c r="L38" s="134"/>
      <c r="M38" s="93"/>
      <c r="N38" s="143"/>
    </row>
    <row r="39" spans="1:14" x14ac:dyDescent="0.2">
      <c r="A39" s="8"/>
      <c r="B39" s="8"/>
      <c r="C39" s="8"/>
      <c r="D39" s="8"/>
      <c r="E39" s="9"/>
      <c r="F39" s="8"/>
      <c r="G39" s="8"/>
      <c r="H39" s="8"/>
      <c r="I39" s="8"/>
      <c r="K39" s="133"/>
      <c r="L39" s="134"/>
      <c r="M39" s="93"/>
      <c r="N39" s="143"/>
    </row>
    <row r="40" spans="1:14" x14ac:dyDescent="0.2">
      <c r="A40" s="6"/>
      <c r="B40" s="6"/>
      <c r="C40" s="6"/>
      <c r="D40" s="6"/>
      <c r="E40" s="7" t="s">
        <v>47</v>
      </c>
      <c r="F40" s="6"/>
      <c r="K40" s="133"/>
      <c r="L40" s="134"/>
      <c r="M40" s="93"/>
      <c r="N40" s="143"/>
    </row>
    <row r="41" spans="1:14" x14ac:dyDescent="0.2">
      <c r="A41" s="8"/>
      <c r="B41" s="9" t="s">
        <v>24</v>
      </c>
      <c r="C41" s="9" t="s">
        <v>25</v>
      </c>
      <c r="D41" s="10" t="s">
        <v>26</v>
      </c>
      <c r="E41" s="9">
        <f>GA!X20</f>
        <v>9.04926190352629E-2</v>
      </c>
      <c r="F41" s="9" t="s">
        <v>50</v>
      </c>
      <c r="G41" s="9" t="s">
        <v>52</v>
      </c>
      <c r="H41" s="9" t="s">
        <v>27</v>
      </c>
      <c r="K41" s="109"/>
      <c r="L41" s="134"/>
      <c r="M41" s="93"/>
      <c r="N41" s="144"/>
    </row>
    <row r="42" spans="1:14" ht="13.5" thickBot="1" x14ac:dyDescent="0.25">
      <c r="A42" s="9" t="s">
        <v>67</v>
      </c>
      <c r="B42" s="11">
        <f>GETPIVOTDATA("Sum of billed_amt",'TOU PEAKS'!$K$1)</f>
        <v>4626372.5799999991</v>
      </c>
      <c r="C42" s="12">
        <f>GETPIVOTDATA("Sum of billed_consum",'TOU PEAKS'!$K$1)</f>
        <v>35048245.680000022</v>
      </c>
      <c r="D42" s="11">
        <f>C42*D49</f>
        <v>868446.11305040412</v>
      </c>
      <c r="E42" s="13">
        <f>C42*E41</f>
        <v>3171607.5441745408</v>
      </c>
      <c r="F42" s="14">
        <f>B42-D42-E42</f>
        <v>586318.92277505435</v>
      </c>
      <c r="G42" s="25">
        <f>D17</f>
        <v>707204.9</v>
      </c>
      <c r="H42" s="2">
        <f>F42-G42</f>
        <v>-120885.97722494567</v>
      </c>
      <c r="I42" s="26"/>
      <c r="M42" s="93"/>
      <c r="N42" s="93"/>
    </row>
    <row r="43" spans="1:14" ht="13.5" thickTop="1" x14ac:dyDescent="0.2">
      <c r="A43" s="9"/>
      <c r="B43" s="11"/>
      <c r="C43" s="15"/>
      <c r="D43" s="16"/>
      <c r="E43" s="11"/>
      <c r="F43" s="8"/>
      <c r="L43" s="137"/>
      <c r="M43" s="93"/>
      <c r="N43" s="143"/>
    </row>
    <row r="44" spans="1:14" ht="13.5" thickBot="1" x14ac:dyDescent="0.25">
      <c r="A44" s="9" t="s">
        <v>68</v>
      </c>
      <c r="B44" s="11">
        <f>GETPIVOTDATA("Sum of billed_amt",'TOU PEAKS'!$O$1)</f>
        <v>3114000.1999999974</v>
      </c>
      <c r="C44" s="12">
        <f>GETPIVOTDATA("Sum of billed_consum",'TOU PEAKS'!$O$1)</f>
        <v>33013722.300000001</v>
      </c>
      <c r="D44" s="11">
        <f>C44*D49</f>
        <v>818033.49219048361</v>
      </c>
      <c r="E44" s="11">
        <f>C44*E41</f>
        <v>2987498.1950298632</v>
      </c>
      <c r="F44" s="14">
        <f>B44-D44-E44</f>
        <v>-691531.48722034926</v>
      </c>
      <c r="G44" s="25">
        <f>F17</f>
        <v>-629459.27</v>
      </c>
      <c r="H44" s="2">
        <f>F44-G44</f>
        <v>-62072.217220349237</v>
      </c>
      <c r="I44" s="26">
        <f>SUM(H42:H46)</f>
        <v>-301260.74640219065</v>
      </c>
      <c r="L44" s="138"/>
    </row>
    <row r="45" spans="1:14" ht="13.5" thickTop="1" x14ac:dyDescent="0.2">
      <c r="A45" s="9"/>
      <c r="B45" s="11"/>
      <c r="C45" s="15"/>
      <c r="D45" s="8"/>
      <c r="E45" s="11"/>
      <c r="F45" s="8"/>
      <c r="K45" s="90"/>
      <c r="M45" s="135"/>
      <c r="N45" s="91"/>
    </row>
    <row r="46" spans="1:14" x14ac:dyDescent="0.2">
      <c r="A46" s="9" t="s">
        <v>83</v>
      </c>
      <c r="B46" s="11">
        <f>GETPIVOTDATA("Sum of billed_amt",'TOU PEAKS'!$S$1)</f>
        <v>7605587.0400000019</v>
      </c>
      <c r="C46" s="12">
        <f>GETPIVOTDATA("Sum of billed_consum",'TOU PEAKS'!$S$1)</f>
        <v>117007575.13000001</v>
      </c>
      <c r="D46" s="11">
        <f>C46*D49</f>
        <v>2899282.7414779062</v>
      </c>
      <c r="E46" s="11">
        <f>C46*E41</f>
        <v>10588321.920478992</v>
      </c>
      <c r="F46" s="29">
        <f>B46-D46-E46</f>
        <v>-5882017.621956896</v>
      </c>
      <c r="G46" s="30">
        <f>E17</f>
        <v>-5763715.0700000003</v>
      </c>
      <c r="H46" s="31">
        <f>F46-G46</f>
        <v>-118302.55195689574</v>
      </c>
    </row>
    <row r="47" spans="1:14" s="8" customFormat="1" x14ac:dyDescent="0.2">
      <c r="A47" s="9"/>
      <c r="B47" s="11"/>
      <c r="C47" s="15"/>
      <c r="D47" s="11"/>
      <c r="E47" s="11"/>
      <c r="F47" s="21"/>
      <c r="G47" s="21"/>
      <c r="H47" s="21"/>
    </row>
    <row r="48" spans="1:14" s="8" customFormat="1" x14ac:dyDescent="0.2">
      <c r="A48" s="9"/>
      <c r="C48" s="33"/>
      <c r="D48" s="17"/>
      <c r="K48" s="16"/>
    </row>
    <row r="49" spans="1:9" ht="13.5" thickBot="1" x14ac:dyDescent="0.25">
      <c r="A49" s="9" t="s">
        <v>66</v>
      </c>
      <c r="B49" s="11">
        <f>GETPIVOTDATA("Sum of billed_amt",TOU!$K$1)</f>
        <v>4586643.7399999965</v>
      </c>
      <c r="C49" s="32">
        <f>GETPIVOTDATA("Sum of billed_consum",TOU!$K$1)</f>
        <v>185105113.87000009</v>
      </c>
      <c r="D49" s="19">
        <f>B49/C49</f>
        <v>2.4778590089203106E-2</v>
      </c>
      <c r="E49" s="16">
        <f>GETPIVOTDATA("Sum of billed_consum",GA!$T$4)</f>
        <v>185105111.63</v>
      </c>
      <c r="F49" s="21"/>
      <c r="G49" s="26"/>
      <c r="H49" s="26"/>
    </row>
    <row r="50" spans="1:9" ht="13.5" thickTop="1" x14ac:dyDescent="0.2">
      <c r="A50" s="20"/>
      <c r="B50" s="21"/>
      <c r="C50" s="16"/>
      <c r="D50" s="8"/>
      <c r="E50" s="8"/>
      <c r="F50" s="21"/>
    </row>
    <row r="51" spans="1:9" x14ac:dyDescent="0.2">
      <c r="A51" s="8"/>
      <c r="B51" s="8"/>
      <c r="C51" s="16"/>
      <c r="D51" s="16"/>
      <c r="E51" s="16"/>
      <c r="F51" s="8"/>
    </row>
    <row r="52" spans="1:9" x14ac:dyDescent="0.2">
      <c r="A52" s="8"/>
      <c r="B52" s="8"/>
      <c r="C52" s="8"/>
      <c r="D52" s="8"/>
      <c r="E52" s="8"/>
      <c r="F52" s="8"/>
      <c r="G52" s="8"/>
      <c r="H52" s="8"/>
      <c r="I52" s="8"/>
    </row>
    <row r="53" spans="1:9" x14ac:dyDescent="0.2">
      <c r="A53" s="44"/>
      <c r="B53" s="44"/>
      <c r="C53" s="45" t="s">
        <v>155</v>
      </c>
      <c r="D53" s="44"/>
      <c r="E53" s="44"/>
      <c r="F53" s="44"/>
    </row>
    <row r="55" spans="1:9" x14ac:dyDescent="0.2">
      <c r="A55" s="39"/>
      <c r="B55" s="41" t="s">
        <v>109</v>
      </c>
      <c r="C55" s="41" t="s">
        <v>110</v>
      </c>
      <c r="D55" s="40" t="s">
        <v>111</v>
      </c>
      <c r="E55" s="40" t="s">
        <v>27</v>
      </c>
      <c r="F55" s="9" t="s">
        <v>50</v>
      </c>
      <c r="G55" s="9" t="s">
        <v>52</v>
      </c>
      <c r="H55" s="9" t="s">
        <v>27</v>
      </c>
    </row>
    <row r="56" spans="1:9" ht="13.5" thickBot="1" x14ac:dyDescent="0.25">
      <c r="A56" s="42" t="s">
        <v>112</v>
      </c>
      <c r="B56" s="46">
        <f>GETPIVOTDATA("Sum of billed_consum",OPA!$P$3,"category","MF")</f>
        <v>445043.5999999998</v>
      </c>
      <c r="C56" s="47">
        <f>GETPIVOTDATA("Sum of billed_amt",OPA!$P$3,"category","MF")</f>
        <v>-305607.52999999997</v>
      </c>
      <c r="D56" s="47">
        <f>B56*D64*E60</f>
        <v>11345.756873943927</v>
      </c>
      <c r="E56" s="49">
        <f>C56+D56</f>
        <v>-294261.77312605607</v>
      </c>
      <c r="F56" s="61">
        <f>E56</f>
        <v>-294261.77312605607</v>
      </c>
      <c r="G56" s="26">
        <f>H17</f>
        <v>-320609.37</v>
      </c>
      <c r="H56" s="38">
        <f>F56-G56</f>
        <v>26347.596873943927</v>
      </c>
    </row>
    <row r="57" spans="1:9" ht="13.5" thickTop="1" x14ac:dyDescent="0.2">
      <c r="A57" s="42"/>
      <c r="B57" s="46"/>
      <c r="C57" s="47"/>
      <c r="D57" s="47"/>
      <c r="E57" s="48"/>
      <c r="F57" s="39"/>
      <c r="I57" s="26">
        <f>H56+H58</f>
        <v>-8713.5452540072147</v>
      </c>
    </row>
    <row r="58" spans="1:9" ht="13.5" thickBot="1" x14ac:dyDescent="0.25">
      <c r="A58" s="42" t="s">
        <v>113</v>
      </c>
      <c r="B58" s="46">
        <f>GETPIVOTDATA("Sum of billed_consum",OPA!$T$3,"category","MF")</f>
        <v>522178.73</v>
      </c>
      <c r="C58" s="47">
        <f>GETPIVOTDATA("Sum of billed_amt",OPA!$T$3,"category","MF")</f>
        <v>-356243.4299999997</v>
      </c>
      <c r="D58" s="47">
        <f>B58*D64*E60</f>
        <v>13312.207872048519</v>
      </c>
      <c r="E58" s="49">
        <f>C58+D58</f>
        <v>-342931.22212795116</v>
      </c>
      <c r="F58" s="61">
        <f>E58</f>
        <v>-342931.22212795116</v>
      </c>
      <c r="G58" s="26">
        <f>I17</f>
        <v>-307870.08000000002</v>
      </c>
      <c r="H58" s="38">
        <f>F58-G58</f>
        <v>-35061.142127951141</v>
      </c>
    </row>
    <row r="59" spans="1:9" ht="13.5" thickTop="1" x14ac:dyDescent="0.2">
      <c r="A59" s="42"/>
      <c r="B59" s="53" t="s">
        <v>114</v>
      </c>
      <c r="C59" s="54" t="s">
        <v>115</v>
      </c>
      <c r="D59" s="39"/>
      <c r="E59" s="39"/>
      <c r="F59" s="39"/>
    </row>
    <row r="60" spans="1:9" x14ac:dyDescent="0.2">
      <c r="A60" s="42" t="s">
        <v>116</v>
      </c>
      <c r="B60" s="46">
        <f>GETPIVOTDATA("Sum of billed_consum",OPA!$K$1,"category","MF","stat_code","OPAN")</f>
        <v>975640.34000000008</v>
      </c>
      <c r="C60" s="46">
        <f>GETPIVOTDATA("Sum of billed_consum",OPA!$K$1,"category","MF","stat_code","OPANL")</f>
        <v>44000.3</v>
      </c>
      <c r="D60" s="47">
        <f>GETPIVOTDATA("Sum of billed_amt",OPA!$K$1,"category","MF","stat_code","OPAN")+GETPIVOTDATA("Sum of billed_amt",OPA!$K$1,"category","MF","stat_code","OPANL")</f>
        <v>24872.569999999996</v>
      </c>
      <c r="E60" s="52">
        <f>D60/(B60+C60)</f>
        <v>2.4393466702151055E-2</v>
      </c>
      <c r="F60" s="51">
        <f>C56+C58+D60</f>
        <v>-636978.38999999978</v>
      </c>
    </row>
    <row r="61" spans="1:9" x14ac:dyDescent="0.2">
      <c r="A61" s="43"/>
      <c r="B61" s="46"/>
      <c r="C61" s="39"/>
      <c r="D61" s="50"/>
      <c r="E61" s="53"/>
      <c r="F61" s="50"/>
    </row>
    <row r="62" spans="1:9" ht="13.5" thickBot="1" x14ac:dyDescent="0.25">
      <c r="A62" s="39" t="s">
        <v>127</v>
      </c>
      <c r="B62" s="55">
        <f>B56+B58-B60</f>
        <v>-8418.0100000002421</v>
      </c>
      <c r="C62" s="39"/>
      <c r="D62" s="50"/>
      <c r="E62" s="53"/>
      <c r="F62" s="57">
        <f>(F56+F58)-F60</f>
        <v>-214.60525400738697</v>
      </c>
    </row>
    <row r="63" spans="1:9" ht="13.5" thickTop="1" x14ac:dyDescent="0.2">
      <c r="A63" s="39"/>
      <c r="B63" s="39"/>
      <c r="C63" s="6"/>
      <c r="D63" s="67" t="s">
        <v>146</v>
      </c>
      <c r="E63" s="39"/>
      <c r="F63" s="50"/>
    </row>
    <row r="64" spans="1:9" x14ac:dyDescent="0.2">
      <c r="A64" s="58"/>
      <c r="B64" s="56"/>
      <c r="C64" s="68" t="s">
        <v>117</v>
      </c>
      <c r="D64" s="69">
        <f>C60/B60+1</f>
        <v>1.0450988937173302</v>
      </c>
      <c r="E64" s="59"/>
      <c r="F64" s="50"/>
    </row>
    <row r="65" spans="1:8" x14ac:dyDescent="0.2">
      <c r="A65" s="39"/>
      <c r="B65" s="39"/>
      <c r="C65" s="39"/>
      <c r="D65" s="59"/>
      <c r="E65" s="60"/>
    </row>
    <row r="69" spans="1:8" x14ac:dyDescent="0.2">
      <c r="A69" s="81"/>
      <c r="B69" s="81"/>
      <c r="C69" s="82" t="s">
        <v>139</v>
      </c>
      <c r="D69" s="81"/>
      <c r="E69" s="81"/>
      <c r="F69" s="81"/>
    </row>
    <row r="70" spans="1:8" x14ac:dyDescent="0.2">
      <c r="A70" s="74"/>
      <c r="B70" s="79" t="s">
        <v>109</v>
      </c>
      <c r="C70" s="79" t="s">
        <v>110</v>
      </c>
      <c r="D70" s="77" t="s">
        <v>111</v>
      </c>
      <c r="E70" s="77" t="s">
        <v>27</v>
      </c>
      <c r="F70" s="75"/>
      <c r="G70" s="77" t="s">
        <v>157</v>
      </c>
      <c r="H70" s="77" t="s">
        <v>158</v>
      </c>
    </row>
    <row r="71" spans="1:8" x14ac:dyDescent="0.2">
      <c r="A71" s="74" t="s">
        <v>67</v>
      </c>
      <c r="B71" s="74">
        <f>GETPIVOTDATA("Sum of billed_consum",RESOP!$O$3)</f>
        <v>14064705.27</v>
      </c>
      <c r="C71" s="76">
        <f>GETPIVOTDATA("Sum of billed_amt",RESOP!$O$3)</f>
        <v>-5907176.2199999997</v>
      </c>
      <c r="D71" s="80">
        <f>B71*E74</f>
        <v>341420.94507478841</v>
      </c>
      <c r="E71" s="87">
        <f>C71+D71</f>
        <v>-5565755.2749252114</v>
      </c>
      <c r="F71" s="74"/>
      <c r="G71" s="86">
        <f>J17</f>
        <v>-5739945.3300000001</v>
      </c>
      <c r="H71" s="38">
        <f>E71-G71</f>
        <v>174190.05507478863</v>
      </c>
    </row>
    <row r="72" spans="1:8" x14ac:dyDescent="0.2">
      <c r="A72" s="74" t="s">
        <v>83</v>
      </c>
      <c r="B72" s="74">
        <f>GETPIVOTDATA("Sum of billed_consum",RESOP!$O$10)</f>
        <v>16205994.370000003</v>
      </c>
      <c r="C72" s="76">
        <f>GETPIVOTDATA("Sum of billed_amt",RESOP!$O$10)</f>
        <v>-6806517.6300000008</v>
      </c>
      <c r="D72" s="80">
        <f>B72*E74</f>
        <v>393400.77217857703</v>
      </c>
      <c r="E72" s="87">
        <f>C72+D72</f>
        <v>-6413116.8578214236</v>
      </c>
      <c r="F72" s="78"/>
      <c r="G72" s="86">
        <f>K17</f>
        <v>-6107151.4799999995</v>
      </c>
      <c r="H72" s="38">
        <f>E72-G72</f>
        <v>-305965.37782142404</v>
      </c>
    </row>
    <row r="73" spans="1:8" x14ac:dyDescent="0.2">
      <c r="A73" s="74"/>
      <c r="B73" s="79" t="s">
        <v>114</v>
      </c>
      <c r="C73" s="79" t="s">
        <v>115</v>
      </c>
      <c r="D73" s="74"/>
      <c r="E73" s="74"/>
      <c r="F73" s="74"/>
    </row>
    <row r="74" spans="1:8" x14ac:dyDescent="0.2">
      <c r="A74" s="83" t="s">
        <v>154</v>
      </c>
      <c r="B74" s="74">
        <f>GETPIVOTDATA("Sum of billed_consum",RESOP!$K$3,"stat_code","RESN")</f>
        <v>30270700.639999997</v>
      </c>
      <c r="C74" s="85">
        <f>GETPIVOTDATA("Sum of billed_consum",RESOP!$K$3,"stat_code","RESNL")</f>
        <v>1362648.6800000002</v>
      </c>
      <c r="D74" s="80">
        <f>GETPIVOTDATA("Sum of billed_amt",RESOP!$K$3)</f>
        <v>767900.05999999994</v>
      </c>
      <c r="E74" s="84">
        <f>D74/(B74+C74)</f>
        <v>2.4275015972289083E-2</v>
      </c>
      <c r="F74" s="74"/>
      <c r="G74" s="86"/>
      <c r="H74" s="91">
        <f>SUM(H71:H73)</f>
        <v>-131775.32274663541</v>
      </c>
    </row>
    <row r="75" spans="1:8" x14ac:dyDescent="0.2">
      <c r="A75" s="74"/>
      <c r="B75" s="74"/>
      <c r="C75" s="74"/>
      <c r="D75" s="74"/>
      <c r="E75" s="74"/>
      <c r="F75" s="74"/>
      <c r="G75" s="86"/>
      <c r="H75" s="91"/>
    </row>
    <row r="80" spans="1:8" x14ac:dyDescent="0.2">
      <c r="A80" s="81"/>
      <c r="B80" s="81"/>
      <c r="C80" s="82" t="s">
        <v>156</v>
      </c>
      <c r="D80" s="81"/>
      <c r="E80" s="81"/>
      <c r="F80" s="81"/>
    </row>
    <row r="81" spans="1:8" x14ac:dyDescent="0.2">
      <c r="A81" s="74"/>
      <c r="B81" s="79" t="s">
        <v>109</v>
      </c>
      <c r="C81" s="79" t="s">
        <v>110</v>
      </c>
      <c r="D81" s="77" t="s">
        <v>111</v>
      </c>
      <c r="E81" s="77" t="s">
        <v>27</v>
      </c>
      <c r="F81" s="74"/>
      <c r="G81" s="77" t="s">
        <v>157</v>
      </c>
      <c r="H81" s="77" t="s">
        <v>158</v>
      </c>
    </row>
    <row r="82" spans="1:8" x14ac:dyDescent="0.2">
      <c r="A82" s="74" t="s">
        <v>67</v>
      </c>
      <c r="B82" s="74">
        <f>GETPIVOTDATA("Sum of billed_consum",FIT!$F$5)</f>
        <v>1436282.12</v>
      </c>
      <c r="C82" s="76">
        <f>GETPIVOTDATA("Sum of billed_amt",FIT!$F$5)</f>
        <v>-780587.75999999966</v>
      </c>
      <c r="D82" s="80">
        <f>E85*B82</f>
        <v>36245.076056021906</v>
      </c>
      <c r="E82" s="87">
        <f>C82+D82</f>
        <v>-744342.68394397781</v>
      </c>
      <c r="F82" s="74"/>
      <c r="G82" s="86">
        <f>L17</f>
        <v>-730440.97</v>
      </c>
      <c r="H82" s="38">
        <f>E82-G82</f>
        <v>-13901.71394397784</v>
      </c>
    </row>
    <row r="83" spans="1:8" x14ac:dyDescent="0.2">
      <c r="A83" s="74" t="s">
        <v>83</v>
      </c>
      <c r="B83" s="74">
        <f>GETPIVOTDATA("Sum of billed_consum",FIT!$K$5)</f>
        <v>1639234.0099999998</v>
      </c>
      <c r="C83" s="76">
        <f>GETPIVOTDATA("Sum of billed_amt",FIT!$K$5)</f>
        <v>-892869.75000000023</v>
      </c>
      <c r="D83" s="80">
        <f>E85*B83</f>
        <v>41366.637193859773</v>
      </c>
      <c r="E83" s="87">
        <f>C83+D83</f>
        <v>-851503.11280614045</v>
      </c>
      <c r="F83" s="78"/>
      <c r="G83" s="86">
        <f>M17</f>
        <v>-850660.6399999999</v>
      </c>
      <c r="H83" s="38">
        <f>E83-G83</f>
        <v>-842.47280614054762</v>
      </c>
    </row>
    <row r="84" spans="1:8" x14ac:dyDescent="0.2">
      <c r="A84" s="74"/>
      <c r="B84" s="79" t="s">
        <v>114</v>
      </c>
      <c r="C84" s="79" t="s">
        <v>115</v>
      </c>
      <c r="D84" s="74"/>
      <c r="E84" s="74"/>
      <c r="F84" s="74"/>
    </row>
    <row r="85" spans="1:8" x14ac:dyDescent="0.2">
      <c r="A85" s="83" t="s">
        <v>154</v>
      </c>
      <c r="B85" s="74">
        <f>GETPIVOTDATA("Sum of billed_consum",FIT!$A$4)</f>
        <v>3075518.13</v>
      </c>
      <c r="C85" s="85">
        <f>GETPIVOTDATA("Sum of billed_consum",FIT!$A$13)</f>
        <v>138504.78999999998</v>
      </c>
      <c r="D85" s="80">
        <f>GETPIVOTDATA("Sum of billed_amt",FIT!$A$4)+GETPIVOTDATA("Sum of billed_amt",FIT!$A$13)</f>
        <v>81106.98000000001</v>
      </c>
      <c r="E85" s="84">
        <f>D85/(B85+C85)</f>
        <v>2.5235345863681646E-2</v>
      </c>
      <c r="F85" s="74"/>
      <c r="H85" s="91">
        <f>SUM(H82:H84)</f>
        <v>-14744.186750118388</v>
      </c>
    </row>
    <row r="89" spans="1:8" x14ac:dyDescent="0.2">
      <c r="C89" s="91"/>
    </row>
  </sheetData>
  <mergeCells count="9">
    <mergeCell ref="J2:K2"/>
    <mergeCell ref="L2:M2"/>
    <mergeCell ref="A1:M1"/>
    <mergeCell ref="A38:F38"/>
    <mergeCell ref="D2:F2"/>
    <mergeCell ref="H2:I2"/>
    <mergeCell ref="G2:G3"/>
    <mergeCell ref="B2:C2"/>
    <mergeCell ref="A24:F24"/>
  </mergeCells>
  <phoneticPr fontId="4" type="noConversion"/>
  <pageMargins left="0.75" right="0.75" top="1" bottom="1" header="0.5" footer="0.5"/>
  <pageSetup scale="80" orientation="portrait" r:id="rId1"/>
  <headerFooter alignWithMargins="0">
    <oddHeader>&amp;C&amp;F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88"/>
  <sheetViews>
    <sheetView topLeftCell="C2956" workbookViewId="0">
      <selection activeCell="J2986" sqref="J2986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8" width="11.85546875" bestFit="1" customWidth="1"/>
    <col min="9" max="9" width="9.28515625" bestFit="1" customWidth="1"/>
    <col min="10" max="10" width="16.5703125" bestFit="1" customWidth="1"/>
    <col min="11" max="11" width="13" customWidth="1"/>
    <col min="12" max="12" width="20" customWidth="1"/>
    <col min="13" max="13" width="16.28515625" customWidth="1"/>
  </cols>
  <sheetData>
    <row r="1" spans="1:13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108" t="s">
        <v>79</v>
      </c>
      <c r="L1" s="98" t="s">
        <v>21</v>
      </c>
      <c r="M1" s="98" t="s">
        <v>20</v>
      </c>
    </row>
    <row r="2" spans="1:13" x14ac:dyDescent="0.2">
      <c r="A2" t="s">
        <v>71</v>
      </c>
      <c r="B2" t="s">
        <v>57</v>
      </c>
      <c r="C2" t="s">
        <v>93</v>
      </c>
      <c r="D2" s="4">
        <v>43405</v>
      </c>
      <c r="E2" t="s">
        <v>31</v>
      </c>
      <c r="F2" s="5">
        <v>43221</v>
      </c>
      <c r="G2">
        <v>1704</v>
      </c>
      <c r="H2">
        <v>26.08</v>
      </c>
      <c r="K2" s="109" t="s">
        <v>31</v>
      </c>
      <c r="L2" s="105">
        <v>9223282.0499999989</v>
      </c>
      <c r="M2" s="91">
        <v>219913.24999999988</v>
      </c>
    </row>
    <row r="3" spans="1:13" x14ac:dyDescent="0.2">
      <c r="A3" t="s">
        <v>71</v>
      </c>
      <c r="B3" t="s">
        <v>57</v>
      </c>
      <c r="C3" t="s">
        <v>93</v>
      </c>
      <c r="D3" s="4">
        <v>43405</v>
      </c>
      <c r="E3" t="s">
        <v>31</v>
      </c>
      <c r="F3" s="5">
        <v>43405</v>
      </c>
      <c r="G3">
        <v>498</v>
      </c>
      <c r="H3">
        <v>7.6</v>
      </c>
      <c r="K3" s="109" t="s">
        <v>32</v>
      </c>
      <c r="L3" s="105">
        <v>411737.26000000047</v>
      </c>
      <c r="M3" s="91">
        <v>9822.1300000000083</v>
      </c>
    </row>
    <row r="4" spans="1:13" x14ac:dyDescent="0.2">
      <c r="A4" t="s">
        <v>71</v>
      </c>
      <c r="B4" t="s">
        <v>57</v>
      </c>
      <c r="C4" t="s">
        <v>93</v>
      </c>
      <c r="D4" s="4">
        <v>43405</v>
      </c>
      <c r="E4" t="s">
        <v>32</v>
      </c>
      <c r="F4" s="5">
        <v>43221</v>
      </c>
      <c r="G4">
        <v>76.849999999999994</v>
      </c>
      <c r="H4">
        <v>1.1599999999999999</v>
      </c>
      <c r="K4" s="109" t="s">
        <v>63</v>
      </c>
      <c r="L4" s="105">
        <v>176446.67999999976</v>
      </c>
      <c r="M4" s="91">
        <v>4269.6600000000035</v>
      </c>
    </row>
    <row r="5" spans="1:13" x14ac:dyDescent="0.2">
      <c r="A5" t="s">
        <v>71</v>
      </c>
      <c r="B5" t="s">
        <v>57</v>
      </c>
      <c r="C5" t="s">
        <v>93</v>
      </c>
      <c r="D5" s="4">
        <v>43405</v>
      </c>
      <c r="E5" t="s">
        <v>32</v>
      </c>
      <c r="F5" s="5">
        <v>43405</v>
      </c>
      <c r="G5">
        <v>22.44</v>
      </c>
      <c r="H5">
        <v>0.35</v>
      </c>
      <c r="K5" s="109" t="s">
        <v>64</v>
      </c>
      <c r="L5" s="105">
        <v>7923.6599999999989</v>
      </c>
      <c r="M5" s="91">
        <v>191.48000000000019</v>
      </c>
    </row>
    <row r="6" spans="1:13" x14ac:dyDescent="0.2">
      <c r="A6" t="s">
        <v>71</v>
      </c>
      <c r="B6" t="s">
        <v>55</v>
      </c>
      <c r="C6" t="s">
        <v>101</v>
      </c>
      <c r="D6" s="4">
        <v>43405</v>
      </c>
      <c r="E6" t="s">
        <v>63</v>
      </c>
      <c r="F6" s="5">
        <v>43221</v>
      </c>
      <c r="G6">
        <v>55</v>
      </c>
      <c r="H6">
        <v>0.84</v>
      </c>
      <c r="K6" s="109" t="s">
        <v>222</v>
      </c>
      <c r="L6" s="105">
        <v>-12930</v>
      </c>
      <c r="M6" s="91">
        <v>-306.14</v>
      </c>
    </row>
    <row r="7" spans="1:13" x14ac:dyDescent="0.2">
      <c r="A7" t="s">
        <v>71</v>
      </c>
      <c r="B7" t="s">
        <v>55</v>
      </c>
      <c r="C7" t="s">
        <v>93</v>
      </c>
      <c r="D7" s="4">
        <v>43405</v>
      </c>
      <c r="E7" t="s">
        <v>32</v>
      </c>
      <c r="F7" s="5">
        <v>43405</v>
      </c>
      <c r="G7">
        <v>3.47</v>
      </c>
      <c r="H7">
        <v>0.05</v>
      </c>
      <c r="K7" s="109" t="s">
        <v>22</v>
      </c>
      <c r="L7" s="114">
        <v>9806459.6499999985</v>
      </c>
      <c r="M7" s="91">
        <v>233890.37999999989</v>
      </c>
    </row>
    <row r="8" spans="1:13" x14ac:dyDescent="0.2">
      <c r="A8" t="s">
        <v>71</v>
      </c>
      <c r="B8" t="s">
        <v>55</v>
      </c>
      <c r="C8" t="s">
        <v>93</v>
      </c>
      <c r="D8" s="4">
        <v>43405</v>
      </c>
      <c r="E8" t="s">
        <v>32</v>
      </c>
      <c r="F8" s="5">
        <v>43221</v>
      </c>
      <c r="G8">
        <v>11.91</v>
      </c>
      <c r="H8">
        <v>0.18</v>
      </c>
      <c r="L8" s="22"/>
    </row>
    <row r="9" spans="1:13" x14ac:dyDescent="0.2">
      <c r="A9" t="s">
        <v>71</v>
      </c>
      <c r="B9" t="s">
        <v>55</v>
      </c>
      <c r="C9" t="s">
        <v>93</v>
      </c>
      <c r="D9" s="4">
        <v>43405</v>
      </c>
      <c r="E9" t="s">
        <v>31</v>
      </c>
      <c r="F9" s="5">
        <v>43405</v>
      </c>
      <c r="G9">
        <v>77</v>
      </c>
      <c r="H9">
        <v>1.18</v>
      </c>
    </row>
    <row r="10" spans="1:13" x14ac:dyDescent="0.2">
      <c r="A10" t="s">
        <v>71</v>
      </c>
      <c r="B10" t="s">
        <v>55</v>
      </c>
      <c r="C10" t="s">
        <v>93</v>
      </c>
      <c r="D10" s="4">
        <v>43405</v>
      </c>
      <c r="E10" t="s">
        <v>31</v>
      </c>
      <c r="F10" s="5">
        <v>43221</v>
      </c>
      <c r="G10">
        <v>264</v>
      </c>
      <c r="H10">
        <v>4.04</v>
      </c>
    </row>
    <row r="11" spans="1:13" x14ac:dyDescent="0.2">
      <c r="A11" t="s">
        <v>71</v>
      </c>
      <c r="B11" t="s">
        <v>54</v>
      </c>
      <c r="C11" t="s">
        <v>92</v>
      </c>
      <c r="D11" s="4">
        <v>43405</v>
      </c>
      <c r="E11" t="s">
        <v>31</v>
      </c>
      <c r="F11" s="5">
        <v>43221</v>
      </c>
      <c r="G11">
        <v>411</v>
      </c>
      <c r="H11">
        <v>6.51</v>
      </c>
      <c r="L11" s="115"/>
    </row>
    <row r="12" spans="1:13" x14ac:dyDescent="0.2">
      <c r="A12" t="s">
        <v>71</v>
      </c>
      <c r="B12" t="s">
        <v>54</v>
      </c>
      <c r="C12" t="s">
        <v>92</v>
      </c>
      <c r="D12" s="4">
        <v>43405</v>
      </c>
      <c r="E12" t="s">
        <v>31</v>
      </c>
      <c r="F12" s="5">
        <v>43405</v>
      </c>
      <c r="G12">
        <v>145</v>
      </c>
      <c r="H12">
        <v>2.2999999999999998</v>
      </c>
    </row>
    <row r="13" spans="1:13" x14ac:dyDescent="0.2">
      <c r="A13" t="s">
        <v>71</v>
      </c>
      <c r="B13" t="s">
        <v>54</v>
      </c>
      <c r="C13" t="s">
        <v>92</v>
      </c>
      <c r="D13" s="4">
        <v>43405</v>
      </c>
      <c r="E13" t="s">
        <v>32</v>
      </c>
      <c r="F13" s="5">
        <v>43221</v>
      </c>
      <c r="G13">
        <v>18.54</v>
      </c>
      <c r="H13">
        <v>0.28999999999999998</v>
      </c>
    </row>
    <row r="14" spans="1:13" x14ac:dyDescent="0.2">
      <c r="A14" t="s">
        <v>71</v>
      </c>
      <c r="B14" t="s">
        <v>54</v>
      </c>
      <c r="C14" t="s">
        <v>92</v>
      </c>
      <c r="D14" s="4">
        <v>43405</v>
      </c>
      <c r="E14" t="s">
        <v>32</v>
      </c>
      <c r="F14" s="5">
        <v>43405</v>
      </c>
      <c r="G14">
        <v>6.54</v>
      </c>
      <c r="H14">
        <v>0.1</v>
      </c>
    </row>
    <row r="15" spans="1:13" x14ac:dyDescent="0.2">
      <c r="A15" t="s">
        <v>71</v>
      </c>
      <c r="B15" t="s">
        <v>54</v>
      </c>
      <c r="C15" t="s">
        <v>101</v>
      </c>
      <c r="D15" s="4">
        <v>43405</v>
      </c>
      <c r="E15" t="s">
        <v>63</v>
      </c>
      <c r="F15" s="5">
        <v>43221</v>
      </c>
      <c r="G15">
        <v>58</v>
      </c>
      <c r="H15">
        <v>0.92</v>
      </c>
    </row>
    <row r="16" spans="1:13" x14ac:dyDescent="0.2">
      <c r="A16" t="s">
        <v>71</v>
      </c>
      <c r="B16" t="s">
        <v>55</v>
      </c>
      <c r="C16" t="s">
        <v>101</v>
      </c>
      <c r="D16" s="4">
        <v>43405</v>
      </c>
      <c r="E16" t="s">
        <v>63</v>
      </c>
      <c r="F16" s="5">
        <v>43221</v>
      </c>
      <c r="G16">
        <v>58</v>
      </c>
      <c r="H16">
        <v>0.92</v>
      </c>
    </row>
    <row r="17" spans="1:8" x14ac:dyDescent="0.2">
      <c r="A17" t="s">
        <v>71</v>
      </c>
      <c r="B17" t="s">
        <v>55</v>
      </c>
      <c r="C17" t="s">
        <v>101</v>
      </c>
      <c r="D17" s="4">
        <v>43405</v>
      </c>
      <c r="E17" t="s">
        <v>63</v>
      </c>
      <c r="F17" s="5">
        <v>43221</v>
      </c>
      <c r="G17">
        <v>79</v>
      </c>
      <c r="H17">
        <v>1.25</v>
      </c>
    </row>
    <row r="18" spans="1:8" x14ac:dyDescent="0.2">
      <c r="A18" t="s">
        <v>71</v>
      </c>
      <c r="B18" t="s">
        <v>54</v>
      </c>
      <c r="C18" t="s">
        <v>92</v>
      </c>
      <c r="D18" s="4">
        <v>43405</v>
      </c>
      <c r="E18" t="s">
        <v>32</v>
      </c>
      <c r="F18" s="5">
        <v>43405</v>
      </c>
      <c r="G18">
        <v>5.59</v>
      </c>
      <c r="H18">
        <v>0.09</v>
      </c>
    </row>
    <row r="19" spans="1:8" x14ac:dyDescent="0.2">
      <c r="A19" t="s">
        <v>71</v>
      </c>
      <c r="B19" t="s">
        <v>54</v>
      </c>
      <c r="C19" t="s">
        <v>92</v>
      </c>
      <c r="D19" s="4">
        <v>43405</v>
      </c>
      <c r="E19" t="s">
        <v>32</v>
      </c>
      <c r="F19" s="5">
        <v>43221</v>
      </c>
      <c r="G19">
        <v>16.100000000000001</v>
      </c>
      <c r="H19">
        <v>0.26</v>
      </c>
    </row>
    <row r="20" spans="1:8" x14ac:dyDescent="0.2">
      <c r="A20" t="s">
        <v>71</v>
      </c>
      <c r="B20" t="s">
        <v>54</v>
      </c>
      <c r="C20" t="s">
        <v>92</v>
      </c>
      <c r="D20" s="4">
        <v>43405</v>
      </c>
      <c r="E20" t="s">
        <v>31</v>
      </c>
      <c r="F20" s="5">
        <v>43405</v>
      </c>
      <c r="G20">
        <v>124</v>
      </c>
      <c r="H20">
        <v>1.96</v>
      </c>
    </row>
    <row r="21" spans="1:8" x14ac:dyDescent="0.2">
      <c r="A21" t="s">
        <v>71</v>
      </c>
      <c r="B21" t="s">
        <v>54</v>
      </c>
      <c r="C21" t="s">
        <v>92</v>
      </c>
      <c r="D21" s="4">
        <v>43405</v>
      </c>
      <c r="E21" t="s">
        <v>31</v>
      </c>
      <c r="F21" s="5">
        <v>43221</v>
      </c>
      <c r="G21">
        <v>357</v>
      </c>
      <c r="H21">
        <v>5.66</v>
      </c>
    </row>
    <row r="22" spans="1:8" x14ac:dyDescent="0.2">
      <c r="A22" t="s">
        <v>71</v>
      </c>
      <c r="B22" t="s">
        <v>60</v>
      </c>
      <c r="C22" t="s">
        <v>101</v>
      </c>
      <c r="D22" s="4">
        <v>43405</v>
      </c>
      <c r="E22" t="s">
        <v>63</v>
      </c>
      <c r="F22" s="5">
        <v>43221</v>
      </c>
      <c r="G22">
        <v>81</v>
      </c>
      <c r="H22">
        <v>1.26</v>
      </c>
    </row>
    <row r="23" spans="1:8" x14ac:dyDescent="0.2">
      <c r="A23" t="s">
        <v>71</v>
      </c>
      <c r="B23" t="s">
        <v>60</v>
      </c>
      <c r="C23" t="s">
        <v>98</v>
      </c>
      <c r="D23" s="4">
        <v>43405</v>
      </c>
      <c r="E23" t="s">
        <v>32</v>
      </c>
      <c r="F23" s="5">
        <v>43405</v>
      </c>
      <c r="G23">
        <v>266.3</v>
      </c>
      <c r="H23">
        <v>4.96</v>
      </c>
    </row>
    <row r="24" spans="1:8" x14ac:dyDescent="0.2">
      <c r="A24" t="s">
        <v>71</v>
      </c>
      <c r="B24" t="s">
        <v>60</v>
      </c>
      <c r="C24" t="s">
        <v>98</v>
      </c>
      <c r="D24" s="4">
        <v>43405</v>
      </c>
      <c r="E24" t="s">
        <v>31</v>
      </c>
      <c r="F24" s="5">
        <v>43221</v>
      </c>
      <c r="G24">
        <v>10736</v>
      </c>
      <c r="H24">
        <v>200.14</v>
      </c>
    </row>
    <row r="25" spans="1:8" x14ac:dyDescent="0.2">
      <c r="A25" t="s">
        <v>71</v>
      </c>
      <c r="B25" t="s">
        <v>60</v>
      </c>
      <c r="C25" t="s">
        <v>98</v>
      </c>
      <c r="D25" s="4">
        <v>43405</v>
      </c>
      <c r="E25" t="s">
        <v>31</v>
      </c>
      <c r="F25" s="5">
        <v>43405</v>
      </c>
      <c r="G25">
        <v>5904.56</v>
      </c>
      <c r="H25">
        <v>110.07</v>
      </c>
    </row>
    <row r="26" spans="1:8" x14ac:dyDescent="0.2">
      <c r="A26" t="s">
        <v>71</v>
      </c>
      <c r="B26" t="s">
        <v>60</v>
      </c>
      <c r="C26" t="s">
        <v>98</v>
      </c>
      <c r="D26" s="4">
        <v>43405</v>
      </c>
      <c r="E26" t="s">
        <v>32</v>
      </c>
      <c r="F26" s="5">
        <v>43221</v>
      </c>
      <c r="G26">
        <v>484.19</v>
      </c>
      <c r="H26">
        <v>9.0299999999999994</v>
      </c>
    </row>
    <row r="27" spans="1:8" x14ac:dyDescent="0.2">
      <c r="A27" t="s">
        <v>71</v>
      </c>
      <c r="B27" t="s">
        <v>55</v>
      </c>
      <c r="C27" t="s">
        <v>100</v>
      </c>
      <c r="D27" s="4">
        <v>43405</v>
      </c>
      <c r="E27" t="s">
        <v>32</v>
      </c>
      <c r="F27" s="5">
        <v>43221</v>
      </c>
      <c r="G27">
        <v>56.83</v>
      </c>
      <c r="H27">
        <v>0.8</v>
      </c>
    </row>
    <row r="28" spans="1:8" x14ac:dyDescent="0.2">
      <c r="A28" t="s">
        <v>71</v>
      </c>
      <c r="B28" t="s">
        <v>56</v>
      </c>
      <c r="C28" t="s">
        <v>86</v>
      </c>
      <c r="D28" s="4">
        <v>43405</v>
      </c>
      <c r="E28" t="s">
        <v>32</v>
      </c>
      <c r="F28" s="5">
        <v>43221</v>
      </c>
      <c r="G28">
        <v>1710.65</v>
      </c>
      <c r="H28">
        <v>24.16</v>
      </c>
    </row>
    <row r="29" spans="1:8" x14ac:dyDescent="0.2">
      <c r="A29" t="s">
        <v>71</v>
      </c>
      <c r="B29" t="s">
        <v>55</v>
      </c>
      <c r="C29" t="s">
        <v>100</v>
      </c>
      <c r="D29" s="4">
        <v>43405</v>
      </c>
      <c r="E29" t="s">
        <v>31</v>
      </c>
      <c r="F29" s="5">
        <v>43221</v>
      </c>
      <c r="G29">
        <v>1260</v>
      </c>
      <c r="H29">
        <v>17.79</v>
      </c>
    </row>
    <row r="30" spans="1:8" x14ac:dyDescent="0.2">
      <c r="A30" t="s">
        <v>71</v>
      </c>
      <c r="B30" t="s">
        <v>56</v>
      </c>
      <c r="C30" t="s">
        <v>86</v>
      </c>
      <c r="D30" s="4">
        <v>43405</v>
      </c>
      <c r="E30" t="s">
        <v>31</v>
      </c>
      <c r="F30" s="5">
        <v>43221</v>
      </c>
      <c r="G30">
        <v>37930</v>
      </c>
      <c r="H30">
        <v>535.61</v>
      </c>
    </row>
    <row r="31" spans="1:8" x14ac:dyDescent="0.2">
      <c r="A31" t="s">
        <v>71</v>
      </c>
      <c r="B31" t="s">
        <v>59</v>
      </c>
      <c r="C31" t="s">
        <v>102</v>
      </c>
      <c r="D31" s="4">
        <v>43405</v>
      </c>
      <c r="E31" t="s">
        <v>63</v>
      </c>
      <c r="F31" s="5">
        <v>43221</v>
      </c>
      <c r="G31">
        <v>1059.8</v>
      </c>
      <c r="H31">
        <v>14.97</v>
      </c>
    </row>
    <row r="32" spans="1:8" x14ac:dyDescent="0.2">
      <c r="A32" t="s">
        <v>71</v>
      </c>
      <c r="B32" t="s">
        <v>54</v>
      </c>
      <c r="C32" t="s">
        <v>101</v>
      </c>
      <c r="D32" s="4">
        <v>43405</v>
      </c>
      <c r="E32" t="s">
        <v>63</v>
      </c>
      <c r="F32" s="5">
        <v>43221</v>
      </c>
      <c r="G32">
        <v>19.8</v>
      </c>
      <c r="H32">
        <v>0.31</v>
      </c>
    </row>
    <row r="33" spans="1:8" x14ac:dyDescent="0.2">
      <c r="A33" t="s">
        <v>71</v>
      </c>
      <c r="B33" t="s">
        <v>55</v>
      </c>
      <c r="C33" t="s">
        <v>91</v>
      </c>
      <c r="D33" s="4">
        <v>43405</v>
      </c>
      <c r="E33" t="s">
        <v>31</v>
      </c>
      <c r="F33" s="5">
        <v>43221</v>
      </c>
      <c r="G33">
        <v>4560</v>
      </c>
      <c r="H33">
        <v>101.59</v>
      </c>
    </row>
    <row r="34" spans="1:8" x14ac:dyDescent="0.2">
      <c r="A34" t="s">
        <v>71</v>
      </c>
      <c r="B34" t="s">
        <v>55</v>
      </c>
      <c r="C34" t="s">
        <v>91</v>
      </c>
      <c r="D34" s="4">
        <v>43405</v>
      </c>
      <c r="E34" t="s">
        <v>32</v>
      </c>
      <c r="F34" s="5">
        <v>43221</v>
      </c>
      <c r="G34">
        <v>205.66</v>
      </c>
      <c r="H34">
        <v>4.58</v>
      </c>
    </row>
    <row r="35" spans="1:8" x14ac:dyDescent="0.2">
      <c r="A35" t="s">
        <v>71</v>
      </c>
      <c r="B35" t="s">
        <v>56</v>
      </c>
      <c r="C35" t="s">
        <v>95</v>
      </c>
      <c r="D35" s="4">
        <v>43405</v>
      </c>
      <c r="E35" t="s">
        <v>32</v>
      </c>
      <c r="F35" s="5">
        <v>43221</v>
      </c>
      <c r="G35">
        <v>663.87</v>
      </c>
      <c r="H35">
        <v>9.3000000000000007</v>
      </c>
    </row>
    <row r="36" spans="1:8" x14ac:dyDescent="0.2">
      <c r="A36" t="s">
        <v>71</v>
      </c>
      <c r="B36" t="s">
        <v>56</v>
      </c>
      <c r="C36" t="s">
        <v>95</v>
      </c>
      <c r="D36" s="4">
        <v>43405</v>
      </c>
      <c r="E36" t="s">
        <v>31</v>
      </c>
      <c r="F36" s="5">
        <v>43221</v>
      </c>
      <c r="G36">
        <v>14720</v>
      </c>
      <c r="H36">
        <v>206.18</v>
      </c>
    </row>
    <row r="37" spans="1:8" x14ac:dyDescent="0.2">
      <c r="A37" t="s">
        <v>71</v>
      </c>
      <c r="B37" t="s">
        <v>55</v>
      </c>
      <c r="C37" t="s">
        <v>101</v>
      </c>
      <c r="D37" s="4">
        <v>43405</v>
      </c>
      <c r="E37" t="s">
        <v>63</v>
      </c>
      <c r="F37" s="5">
        <v>43221</v>
      </c>
      <c r="G37">
        <v>75.599999999999994</v>
      </c>
      <c r="H37">
        <v>1.06</v>
      </c>
    </row>
    <row r="38" spans="1:8" x14ac:dyDescent="0.2">
      <c r="A38" t="s">
        <v>71</v>
      </c>
      <c r="B38" t="s">
        <v>55</v>
      </c>
      <c r="C38" t="s">
        <v>101</v>
      </c>
      <c r="D38" s="4">
        <v>43374</v>
      </c>
      <c r="E38" t="s">
        <v>64</v>
      </c>
      <c r="F38" s="5">
        <v>43221</v>
      </c>
      <c r="G38">
        <v>166.95</v>
      </c>
      <c r="H38">
        <v>3.64</v>
      </c>
    </row>
    <row r="39" spans="1:8" x14ac:dyDescent="0.2">
      <c r="A39" t="s">
        <v>71</v>
      </c>
      <c r="B39" t="s">
        <v>55</v>
      </c>
      <c r="C39" t="s">
        <v>101</v>
      </c>
      <c r="D39" s="4">
        <v>43374</v>
      </c>
      <c r="E39" t="s">
        <v>63</v>
      </c>
      <c r="F39" s="5">
        <v>43221</v>
      </c>
      <c r="G39">
        <v>3702.24</v>
      </c>
      <c r="H39">
        <v>80</v>
      </c>
    </row>
    <row r="40" spans="1:8" x14ac:dyDescent="0.2">
      <c r="A40" t="s">
        <v>71</v>
      </c>
      <c r="B40" t="s">
        <v>55</v>
      </c>
      <c r="C40" t="s">
        <v>101</v>
      </c>
      <c r="D40" s="4">
        <v>43374</v>
      </c>
      <c r="E40" t="s">
        <v>63</v>
      </c>
      <c r="F40" s="5">
        <v>43221</v>
      </c>
      <c r="G40">
        <v>471.6</v>
      </c>
      <c r="H40">
        <v>10.84</v>
      </c>
    </row>
    <row r="41" spans="1:8" x14ac:dyDescent="0.2">
      <c r="A41" t="s">
        <v>71</v>
      </c>
      <c r="B41" t="s">
        <v>55</v>
      </c>
      <c r="C41" t="s">
        <v>101</v>
      </c>
      <c r="D41" s="4">
        <v>43374</v>
      </c>
      <c r="E41" t="s">
        <v>64</v>
      </c>
      <c r="F41" s="5">
        <v>43221</v>
      </c>
      <c r="G41">
        <v>21.27</v>
      </c>
      <c r="H41">
        <v>0.5</v>
      </c>
    </row>
    <row r="42" spans="1:8" x14ac:dyDescent="0.2">
      <c r="A42" t="s">
        <v>71</v>
      </c>
      <c r="B42" t="s">
        <v>54</v>
      </c>
      <c r="C42" t="s">
        <v>101</v>
      </c>
      <c r="D42" s="4">
        <v>43374</v>
      </c>
      <c r="E42" t="s">
        <v>64</v>
      </c>
      <c r="F42" s="5">
        <v>43221</v>
      </c>
      <c r="G42">
        <v>3.41</v>
      </c>
      <c r="H42">
        <v>0.08</v>
      </c>
    </row>
    <row r="43" spans="1:8" x14ac:dyDescent="0.2">
      <c r="A43" t="s">
        <v>71</v>
      </c>
      <c r="B43" t="s">
        <v>56</v>
      </c>
      <c r="C43" t="s">
        <v>101</v>
      </c>
      <c r="D43" s="4">
        <v>43374</v>
      </c>
      <c r="E43" t="s">
        <v>64</v>
      </c>
      <c r="F43" s="5">
        <v>43221</v>
      </c>
      <c r="G43">
        <v>29.63</v>
      </c>
      <c r="H43">
        <v>0.69</v>
      </c>
    </row>
    <row r="44" spans="1:8" x14ac:dyDescent="0.2">
      <c r="A44" t="s">
        <v>71</v>
      </c>
      <c r="B44" t="s">
        <v>54</v>
      </c>
      <c r="C44" t="s">
        <v>101</v>
      </c>
      <c r="D44" s="4">
        <v>43374</v>
      </c>
      <c r="E44" t="s">
        <v>63</v>
      </c>
      <c r="F44" s="5">
        <v>43221</v>
      </c>
      <c r="G44">
        <v>75.599999999999994</v>
      </c>
      <c r="H44">
        <v>1.77</v>
      </c>
    </row>
    <row r="45" spans="1:8" x14ac:dyDescent="0.2">
      <c r="A45" t="s">
        <v>71</v>
      </c>
      <c r="B45" t="s">
        <v>56</v>
      </c>
      <c r="C45" t="s">
        <v>101</v>
      </c>
      <c r="D45" s="4">
        <v>43374</v>
      </c>
      <c r="E45" t="s">
        <v>63</v>
      </c>
      <c r="F45" s="5">
        <v>43221</v>
      </c>
      <c r="G45">
        <v>657</v>
      </c>
      <c r="H45">
        <v>15.33</v>
      </c>
    </row>
    <row r="46" spans="1:8" x14ac:dyDescent="0.2">
      <c r="A46" t="s">
        <v>71</v>
      </c>
      <c r="B46" t="s">
        <v>55</v>
      </c>
      <c r="C46" t="s">
        <v>101</v>
      </c>
      <c r="D46" s="4">
        <v>43374</v>
      </c>
      <c r="E46" t="s">
        <v>64</v>
      </c>
      <c r="F46" s="5">
        <v>43221</v>
      </c>
      <c r="G46">
        <v>4.63</v>
      </c>
      <c r="H46">
        <v>0.11</v>
      </c>
    </row>
    <row r="47" spans="1:8" x14ac:dyDescent="0.2">
      <c r="A47" t="s">
        <v>71</v>
      </c>
      <c r="B47" t="s">
        <v>55</v>
      </c>
      <c r="C47" t="s">
        <v>101</v>
      </c>
      <c r="D47" s="4">
        <v>43374</v>
      </c>
      <c r="E47" t="s">
        <v>63</v>
      </c>
      <c r="F47" s="5">
        <v>43221</v>
      </c>
      <c r="G47">
        <v>102.6</v>
      </c>
      <c r="H47">
        <v>2.4</v>
      </c>
    </row>
    <row r="48" spans="1:8" x14ac:dyDescent="0.2">
      <c r="A48" t="s">
        <v>71</v>
      </c>
      <c r="B48" t="s">
        <v>55</v>
      </c>
      <c r="C48" t="s">
        <v>101</v>
      </c>
      <c r="D48" s="4">
        <v>43374</v>
      </c>
      <c r="E48" t="s">
        <v>63</v>
      </c>
      <c r="F48" s="5">
        <v>43221</v>
      </c>
      <c r="G48">
        <v>75.599999999999994</v>
      </c>
      <c r="H48">
        <v>1.77</v>
      </c>
    </row>
    <row r="49" spans="1:8" x14ac:dyDescent="0.2">
      <c r="A49" t="s">
        <v>71</v>
      </c>
      <c r="B49" t="s">
        <v>55</v>
      </c>
      <c r="C49" t="s">
        <v>101</v>
      </c>
      <c r="D49" s="4">
        <v>43374</v>
      </c>
      <c r="E49" t="s">
        <v>64</v>
      </c>
      <c r="F49" s="5">
        <v>43221</v>
      </c>
      <c r="G49">
        <v>3.41</v>
      </c>
      <c r="H49">
        <v>0.08</v>
      </c>
    </row>
    <row r="50" spans="1:8" x14ac:dyDescent="0.2">
      <c r="A50" t="s">
        <v>71</v>
      </c>
      <c r="B50" t="s">
        <v>55</v>
      </c>
      <c r="C50" t="s">
        <v>103</v>
      </c>
      <c r="D50" s="4">
        <v>43374</v>
      </c>
      <c r="E50" t="s">
        <v>64</v>
      </c>
      <c r="F50" s="5">
        <v>43221</v>
      </c>
      <c r="G50">
        <v>65.349999999999994</v>
      </c>
      <c r="H50">
        <v>2.06</v>
      </c>
    </row>
    <row r="51" spans="1:8" x14ac:dyDescent="0.2">
      <c r="A51" t="s">
        <v>71</v>
      </c>
      <c r="B51" t="s">
        <v>55</v>
      </c>
      <c r="C51" t="s">
        <v>103</v>
      </c>
      <c r="D51" s="4">
        <v>43374</v>
      </c>
      <c r="E51" t="s">
        <v>63</v>
      </c>
      <c r="F51" s="5">
        <v>43221</v>
      </c>
      <c r="G51">
        <v>1449</v>
      </c>
      <c r="H51">
        <v>45.7</v>
      </c>
    </row>
    <row r="52" spans="1:8" x14ac:dyDescent="0.2">
      <c r="A52" t="s">
        <v>71</v>
      </c>
      <c r="B52" t="s">
        <v>55</v>
      </c>
      <c r="C52" t="s">
        <v>103</v>
      </c>
      <c r="D52" s="4">
        <v>43405</v>
      </c>
      <c r="E52" t="s">
        <v>63</v>
      </c>
      <c r="F52" s="5">
        <v>43221</v>
      </c>
      <c r="G52">
        <v>1497.2</v>
      </c>
      <c r="H52">
        <v>21.15</v>
      </c>
    </row>
    <row r="53" spans="1:8" x14ac:dyDescent="0.2">
      <c r="A53" t="s">
        <v>71</v>
      </c>
      <c r="B53" t="s">
        <v>57</v>
      </c>
      <c r="C53" t="s">
        <v>93</v>
      </c>
      <c r="D53" s="4">
        <v>43405</v>
      </c>
      <c r="E53" t="s">
        <v>32</v>
      </c>
      <c r="F53" s="5">
        <v>43405</v>
      </c>
      <c r="G53">
        <v>0</v>
      </c>
      <c r="H53">
        <v>0</v>
      </c>
    </row>
    <row r="54" spans="1:8" x14ac:dyDescent="0.2">
      <c r="A54" t="s">
        <v>71</v>
      </c>
      <c r="B54" t="s">
        <v>57</v>
      </c>
      <c r="C54" t="s">
        <v>93</v>
      </c>
      <c r="D54" s="4">
        <v>43405</v>
      </c>
      <c r="E54" t="s">
        <v>31</v>
      </c>
      <c r="F54" s="5">
        <v>43221</v>
      </c>
      <c r="G54">
        <v>13</v>
      </c>
      <c r="H54">
        <v>0.18</v>
      </c>
    </row>
    <row r="55" spans="1:8" x14ac:dyDescent="0.2">
      <c r="A55" t="s">
        <v>71</v>
      </c>
      <c r="B55" t="s">
        <v>57</v>
      </c>
      <c r="C55" t="s">
        <v>93</v>
      </c>
      <c r="D55" s="4">
        <v>43405</v>
      </c>
      <c r="E55" t="s">
        <v>31</v>
      </c>
      <c r="F55" s="5">
        <v>43405</v>
      </c>
      <c r="G55">
        <v>0</v>
      </c>
      <c r="H55">
        <v>0</v>
      </c>
    </row>
    <row r="56" spans="1:8" x14ac:dyDescent="0.2">
      <c r="A56" t="s">
        <v>71</v>
      </c>
      <c r="B56" t="s">
        <v>57</v>
      </c>
      <c r="C56" t="s">
        <v>93</v>
      </c>
      <c r="D56" s="4">
        <v>43405</v>
      </c>
      <c r="E56" t="s">
        <v>32</v>
      </c>
      <c r="F56" s="5">
        <v>43221</v>
      </c>
      <c r="G56">
        <v>0.59</v>
      </c>
      <c r="H56">
        <v>0.01</v>
      </c>
    </row>
    <row r="57" spans="1:8" x14ac:dyDescent="0.2">
      <c r="A57" t="s">
        <v>71</v>
      </c>
      <c r="B57" t="s">
        <v>59</v>
      </c>
      <c r="C57" t="s">
        <v>102</v>
      </c>
      <c r="D57" s="4">
        <v>43374</v>
      </c>
      <c r="E57" t="s">
        <v>64</v>
      </c>
      <c r="F57" s="5">
        <v>43221</v>
      </c>
      <c r="G57">
        <v>46.26</v>
      </c>
      <c r="H57">
        <v>1.45</v>
      </c>
    </row>
    <row r="58" spans="1:8" x14ac:dyDescent="0.2">
      <c r="A58" t="s">
        <v>71</v>
      </c>
      <c r="B58" t="s">
        <v>59</v>
      </c>
      <c r="C58" t="s">
        <v>102</v>
      </c>
      <c r="D58" s="4">
        <v>43374</v>
      </c>
      <c r="E58" t="s">
        <v>63</v>
      </c>
      <c r="F58" s="5">
        <v>43221</v>
      </c>
      <c r="G58">
        <v>1026</v>
      </c>
      <c r="H58">
        <v>32.36</v>
      </c>
    </row>
    <row r="59" spans="1:8" x14ac:dyDescent="0.2">
      <c r="A59" t="s">
        <v>71</v>
      </c>
      <c r="B59" t="s">
        <v>55</v>
      </c>
      <c r="C59" t="s">
        <v>102</v>
      </c>
      <c r="D59" s="4">
        <v>43374</v>
      </c>
      <c r="E59" t="s">
        <v>63</v>
      </c>
      <c r="F59" s="5">
        <v>43221</v>
      </c>
      <c r="G59">
        <v>72</v>
      </c>
      <c r="H59">
        <v>2.27</v>
      </c>
    </row>
    <row r="60" spans="1:8" x14ac:dyDescent="0.2">
      <c r="A60" t="s">
        <v>71</v>
      </c>
      <c r="B60" t="s">
        <v>55</v>
      </c>
      <c r="C60" t="s">
        <v>102</v>
      </c>
      <c r="D60" s="4">
        <v>43374</v>
      </c>
      <c r="E60" t="s">
        <v>64</v>
      </c>
      <c r="F60" s="5">
        <v>43221</v>
      </c>
      <c r="G60">
        <v>3.25</v>
      </c>
      <c r="H60">
        <v>0.1</v>
      </c>
    </row>
    <row r="61" spans="1:8" x14ac:dyDescent="0.2">
      <c r="A61" t="s">
        <v>71</v>
      </c>
      <c r="B61" t="s">
        <v>56</v>
      </c>
      <c r="C61" t="s">
        <v>103</v>
      </c>
      <c r="D61" s="4">
        <v>43374</v>
      </c>
      <c r="E61" t="s">
        <v>64</v>
      </c>
      <c r="F61" s="5">
        <v>43221</v>
      </c>
      <c r="G61">
        <v>8.1199999999999992</v>
      </c>
      <c r="H61">
        <v>0.26</v>
      </c>
    </row>
    <row r="62" spans="1:8" x14ac:dyDescent="0.2">
      <c r="A62" t="s">
        <v>71</v>
      </c>
      <c r="B62" t="s">
        <v>56</v>
      </c>
      <c r="C62" t="s">
        <v>103</v>
      </c>
      <c r="D62" s="4">
        <v>43374</v>
      </c>
      <c r="E62" t="s">
        <v>63</v>
      </c>
      <c r="F62" s="5">
        <v>43221</v>
      </c>
      <c r="G62">
        <v>180</v>
      </c>
      <c r="H62">
        <v>5.68</v>
      </c>
    </row>
    <row r="63" spans="1:8" x14ac:dyDescent="0.2">
      <c r="A63" t="s">
        <v>71</v>
      </c>
      <c r="B63" t="s">
        <v>55</v>
      </c>
      <c r="C63" t="s">
        <v>101</v>
      </c>
      <c r="D63" s="4">
        <v>43374</v>
      </c>
      <c r="E63" t="s">
        <v>63</v>
      </c>
      <c r="F63" s="5">
        <v>43221</v>
      </c>
      <c r="G63">
        <v>170.64</v>
      </c>
      <c r="H63">
        <v>5.37</v>
      </c>
    </row>
    <row r="64" spans="1:8" x14ac:dyDescent="0.2">
      <c r="A64" t="s">
        <v>71</v>
      </c>
      <c r="B64" t="s">
        <v>55</v>
      </c>
      <c r="C64" t="s">
        <v>101</v>
      </c>
      <c r="D64" s="4">
        <v>43374</v>
      </c>
      <c r="E64" t="s">
        <v>64</v>
      </c>
      <c r="F64" s="5">
        <v>43221</v>
      </c>
      <c r="G64">
        <v>7.7</v>
      </c>
      <c r="H64">
        <v>0.25</v>
      </c>
    </row>
    <row r="65" spans="1:8" x14ac:dyDescent="0.2">
      <c r="A65" t="s">
        <v>71</v>
      </c>
      <c r="B65" t="s">
        <v>54</v>
      </c>
      <c r="C65" t="s">
        <v>92</v>
      </c>
      <c r="D65" s="4">
        <v>43160</v>
      </c>
      <c r="E65" t="s">
        <v>32</v>
      </c>
      <c r="F65" s="5">
        <v>43101</v>
      </c>
      <c r="G65">
        <v>70.180000000000007</v>
      </c>
      <c r="H65">
        <v>1.69</v>
      </c>
    </row>
    <row r="66" spans="1:8" x14ac:dyDescent="0.2">
      <c r="A66" t="s">
        <v>71</v>
      </c>
      <c r="B66" t="s">
        <v>54</v>
      </c>
      <c r="C66" t="s">
        <v>92</v>
      </c>
      <c r="D66" s="4">
        <v>43160</v>
      </c>
      <c r="E66" t="s">
        <v>31</v>
      </c>
      <c r="F66" s="5">
        <v>43101</v>
      </c>
      <c r="G66">
        <v>1556</v>
      </c>
      <c r="H66">
        <v>37.369999999999997</v>
      </c>
    </row>
    <row r="67" spans="1:8" x14ac:dyDescent="0.2">
      <c r="A67" t="s">
        <v>71</v>
      </c>
      <c r="B67" t="s">
        <v>54</v>
      </c>
      <c r="C67" t="s">
        <v>92</v>
      </c>
      <c r="D67" s="4">
        <v>43160</v>
      </c>
      <c r="E67" t="s">
        <v>31</v>
      </c>
      <c r="F67" s="5">
        <v>43101</v>
      </c>
      <c r="G67">
        <v>103</v>
      </c>
      <c r="H67">
        <v>2.89</v>
      </c>
    </row>
    <row r="68" spans="1:8" x14ac:dyDescent="0.2">
      <c r="A68" t="s">
        <v>71</v>
      </c>
      <c r="B68" t="s">
        <v>54</v>
      </c>
      <c r="C68" t="s">
        <v>92</v>
      </c>
      <c r="D68" s="4">
        <v>43160</v>
      </c>
      <c r="E68" t="s">
        <v>32</v>
      </c>
      <c r="F68" s="5">
        <v>43101</v>
      </c>
      <c r="G68">
        <v>4.6500000000000004</v>
      </c>
      <c r="H68">
        <v>0.13</v>
      </c>
    </row>
    <row r="69" spans="1:8" x14ac:dyDescent="0.2">
      <c r="A69" t="s">
        <v>71</v>
      </c>
      <c r="B69" t="s">
        <v>57</v>
      </c>
      <c r="C69" t="s">
        <v>93</v>
      </c>
      <c r="D69" s="4">
        <v>43160</v>
      </c>
      <c r="E69" t="s">
        <v>32</v>
      </c>
      <c r="F69" s="5">
        <v>43101</v>
      </c>
      <c r="G69">
        <v>9.3800000000000008</v>
      </c>
      <c r="H69">
        <v>0.14000000000000001</v>
      </c>
    </row>
    <row r="70" spans="1:8" x14ac:dyDescent="0.2">
      <c r="A70" t="s">
        <v>71</v>
      </c>
      <c r="B70" t="s">
        <v>55</v>
      </c>
      <c r="C70" t="s">
        <v>91</v>
      </c>
      <c r="D70" s="4">
        <v>43160</v>
      </c>
      <c r="E70" t="s">
        <v>32</v>
      </c>
      <c r="F70" s="5">
        <v>43101</v>
      </c>
      <c r="G70">
        <v>426.92</v>
      </c>
      <c r="H70">
        <v>9.3699999999999992</v>
      </c>
    </row>
    <row r="71" spans="1:8" x14ac:dyDescent="0.2">
      <c r="A71" t="s">
        <v>71</v>
      </c>
      <c r="B71" t="s">
        <v>57</v>
      </c>
      <c r="C71" t="s">
        <v>93</v>
      </c>
      <c r="D71" s="4">
        <v>43160</v>
      </c>
      <c r="E71" t="s">
        <v>31</v>
      </c>
      <c r="F71" s="5">
        <v>43101</v>
      </c>
      <c r="G71">
        <v>208</v>
      </c>
      <c r="H71">
        <v>3.06</v>
      </c>
    </row>
    <row r="72" spans="1:8" x14ac:dyDescent="0.2">
      <c r="A72" t="s">
        <v>71</v>
      </c>
      <c r="B72" t="s">
        <v>55</v>
      </c>
      <c r="C72" t="s">
        <v>91</v>
      </c>
      <c r="D72" s="4">
        <v>43160</v>
      </c>
      <c r="E72" t="s">
        <v>31</v>
      </c>
      <c r="F72" s="5">
        <v>43101</v>
      </c>
      <c r="G72">
        <v>9466</v>
      </c>
      <c r="H72">
        <v>207.8</v>
      </c>
    </row>
    <row r="73" spans="1:8" x14ac:dyDescent="0.2">
      <c r="A73" t="s">
        <v>71</v>
      </c>
      <c r="B73" t="s">
        <v>55</v>
      </c>
      <c r="C73" t="s">
        <v>84</v>
      </c>
      <c r="D73" s="4">
        <v>43160</v>
      </c>
      <c r="E73" t="s">
        <v>31</v>
      </c>
      <c r="F73" s="5">
        <v>43101</v>
      </c>
      <c r="G73">
        <v>4752.08</v>
      </c>
      <c r="H73">
        <v>61.56</v>
      </c>
    </row>
    <row r="74" spans="1:8" x14ac:dyDescent="0.2">
      <c r="A74" t="s">
        <v>71</v>
      </c>
      <c r="B74" t="s">
        <v>55</v>
      </c>
      <c r="C74" t="s">
        <v>84</v>
      </c>
      <c r="D74" s="4">
        <v>43160</v>
      </c>
      <c r="E74" t="s">
        <v>32</v>
      </c>
      <c r="F74" s="5">
        <v>43101</v>
      </c>
      <c r="G74">
        <v>214.32</v>
      </c>
      <c r="H74">
        <v>2.78</v>
      </c>
    </row>
    <row r="75" spans="1:8" x14ac:dyDescent="0.2">
      <c r="A75" t="s">
        <v>71</v>
      </c>
      <c r="B75" t="s">
        <v>61</v>
      </c>
      <c r="C75" t="s">
        <v>97</v>
      </c>
      <c r="D75" s="4">
        <v>43160</v>
      </c>
      <c r="E75" t="s">
        <v>32</v>
      </c>
      <c r="F75" s="5">
        <v>43101</v>
      </c>
      <c r="G75">
        <v>467.24</v>
      </c>
      <c r="H75">
        <v>5.84</v>
      </c>
    </row>
    <row r="76" spans="1:8" x14ac:dyDescent="0.2">
      <c r="A76" t="s">
        <v>71</v>
      </c>
      <c r="B76" t="s">
        <v>61</v>
      </c>
      <c r="C76" t="s">
        <v>97</v>
      </c>
      <c r="D76" s="4">
        <v>43160</v>
      </c>
      <c r="E76" t="s">
        <v>31</v>
      </c>
      <c r="F76" s="5">
        <v>43101</v>
      </c>
      <c r="G76">
        <v>10360.030000000001</v>
      </c>
      <c r="H76">
        <v>129.59</v>
      </c>
    </row>
    <row r="77" spans="1:8" x14ac:dyDescent="0.2">
      <c r="A77" t="s">
        <v>71</v>
      </c>
      <c r="B77" t="s">
        <v>56</v>
      </c>
      <c r="C77" t="s">
        <v>95</v>
      </c>
      <c r="D77" s="4">
        <v>43160</v>
      </c>
      <c r="E77" t="s">
        <v>31</v>
      </c>
      <c r="F77" s="5">
        <v>43101</v>
      </c>
      <c r="G77">
        <v>84840</v>
      </c>
      <c r="H77">
        <v>1248</v>
      </c>
    </row>
    <row r="78" spans="1:8" x14ac:dyDescent="0.2">
      <c r="A78" t="s">
        <v>71</v>
      </c>
      <c r="B78" t="s">
        <v>56</v>
      </c>
      <c r="C78" t="s">
        <v>95</v>
      </c>
      <c r="D78" s="4">
        <v>43160</v>
      </c>
      <c r="E78" t="s">
        <v>32</v>
      </c>
      <c r="F78" s="5">
        <v>43101</v>
      </c>
      <c r="G78">
        <v>3826.29</v>
      </c>
      <c r="H78">
        <v>56.28</v>
      </c>
    </row>
    <row r="79" spans="1:8" x14ac:dyDescent="0.2">
      <c r="A79" t="s">
        <v>71</v>
      </c>
      <c r="B79" t="s">
        <v>55</v>
      </c>
      <c r="C79" t="s">
        <v>181</v>
      </c>
      <c r="D79" s="4">
        <v>43160</v>
      </c>
      <c r="E79" t="s">
        <v>222</v>
      </c>
      <c r="F79" s="5">
        <v>43101</v>
      </c>
      <c r="G79">
        <v>-200</v>
      </c>
      <c r="H79">
        <v>-2.94</v>
      </c>
    </row>
    <row r="80" spans="1:8" x14ac:dyDescent="0.2">
      <c r="A80" t="s">
        <v>71</v>
      </c>
      <c r="B80" t="s">
        <v>56</v>
      </c>
      <c r="C80" t="s">
        <v>94</v>
      </c>
      <c r="D80" s="4">
        <v>43160</v>
      </c>
      <c r="E80" t="s">
        <v>31</v>
      </c>
      <c r="F80" s="5">
        <v>43101</v>
      </c>
      <c r="G80">
        <v>35400</v>
      </c>
      <c r="H80">
        <v>520.74</v>
      </c>
    </row>
    <row r="81" spans="1:8" x14ac:dyDescent="0.2">
      <c r="A81" t="s">
        <v>71</v>
      </c>
      <c r="B81" t="s">
        <v>56</v>
      </c>
      <c r="C81" t="s">
        <v>94</v>
      </c>
      <c r="D81" s="4">
        <v>43160</v>
      </c>
      <c r="E81" t="s">
        <v>32</v>
      </c>
      <c r="F81" s="5">
        <v>43101</v>
      </c>
      <c r="G81">
        <v>1596.54</v>
      </c>
      <c r="H81">
        <v>23.48</v>
      </c>
    </row>
    <row r="82" spans="1:8" x14ac:dyDescent="0.2">
      <c r="A82" t="s">
        <v>71</v>
      </c>
      <c r="B82" t="s">
        <v>55</v>
      </c>
      <c r="C82" t="s">
        <v>84</v>
      </c>
      <c r="D82" s="4">
        <v>43160</v>
      </c>
      <c r="E82" t="s">
        <v>32</v>
      </c>
      <c r="F82" s="5">
        <v>43101</v>
      </c>
      <c r="G82">
        <v>32.14</v>
      </c>
      <c r="H82">
        <v>0.44</v>
      </c>
    </row>
    <row r="83" spans="1:8" x14ac:dyDescent="0.2">
      <c r="A83" t="s">
        <v>71</v>
      </c>
      <c r="B83" t="s">
        <v>55</v>
      </c>
      <c r="C83" t="s">
        <v>84</v>
      </c>
      <c r="D83" s="4">
        <v>43160</v>
      </c>
      <c r="E83" t="s">
        <v>32</v>
      </c>
      <c r="F83" s="5">
        <v>43101</v>
      </c>
      <c r="G83">
        <v>536.11</v>
      </c>
      <c r="H83">
        <v>6.71</v>
      </c>
    </row>
    <row r="84" spans="1:8" x14ac:dyDescent="0.2">
      <c r="A84" t="s">
        <v>71</v>
      </c>
      <c r="B84" t="s">
        <v>55</v>
      </c>
      <c r="C84" t="s">
        <v>84</v>
      </c>
      <c r="D84" s="4">
        <v>43160</v>
      </c>
      <c r="E84" t="s">
        <v>31</v>
      </c>
      <c r="F84" s="5">
        <v>43101</v>
      </c>
      <c r="G84">
        <v>712.69</v>
      </c>
      <c r="H84">
        <v>9.89</v>
      </c>
    </row>
    <row r="85" spans="1:8" x14ac:dyDescent="0.2">
      <c r="A85" t="s">
        <v>71</v>
      </c>
      <c r="B85" t="s">
        <v>55</v>
      </c>
      <c r="C85" t="s">
        <v>84</v>
      </c>
      <c r="D85" s="4">
        <v>43160</v>
      </c>
      <c r="E85" t="s">
        <v>31</v>
      </c>
      <c r="F85" s="5">
        <v>43101</v>
      </c>
      <c r="G85">
        <v>11887.39</v>
      </c>
      <c r="H85">
        <v>148.72999999999999</v>
      </c>
    </row>
    <row r="86" spans="1:8" x14ac:dyDescent="0.2">
      <c r="A86" t="s">
        <v>71</v>
      </c>
      <c r="B86" t="s">
        <v>54</v>
      </c>
      <c r="C86" t="s">
        <v>92</v>
      </c>
      <c r="D86" s="4">
        <v>43160</v>
      </c>
      <c r="E86" t="s">
        <v>31</v>
      </c>
      <c r="F86" s="5">
        <v>43101</v>
      </c>
      <c r="G86">
        <v>485</v>
      </c>
      <c r="H86">
        <v>7.51</v>
      </c>
    </row>
    <row r="87" spans="1:8" x14ac:dyDescent="0.2">
      <c r="A87" t="s">
        <v>71</v>
      </c>
      <c r="B87" t="s">
        <v>54</v>
      </c>
      <c r="C87" t="s">
        <v>92</v>
      </c>
      <c r="D87" s="4">
        <v>43160</v>
      </c>
      <c r="E87" t="s">
        <v>32</v>
      </c>
      <c r="F87" s="5">
        <v>43101</v>
      </c>
      <c r="G87">
        <v>21.87</v>
      </c>
      <c r="H87">
        <v>0.34</v>
      </c>
    </row>
    <row r="88" spans="1:8" x14ac:dyDescent="0.2">
      <c r="A88" t="s">
        <v>71</v>
      </c>
      <c r="B88" t="s">
        <v>57</v>
      </c>
      <c r="C88" t="s">
        <v>93</v>
      </c>
      <c r="D88" s="4">
        <v>43160</v>
      </c>
      <c r="E88" t="s">
        <v>32</v>
      </c>
      <c r="F88" s="5">
        <v>43101</v>
      </c>
      <c r="G88">
        <v>18.45</v>
      </c>
      <c r="H88">
        <v>0.27</v>
      </c>
    </row>
    <row r="89" spans="1:8" x14ac:dyDescent="0.2">
      <c r="A89" t="s">
        <v>71</v>
      </c>
      <c r="B89" t="s">
        <v>57</v>
      </c>
      <c r="C89" t="s">
        <v>93</v>
      </c>
      <c r="D89" s="4">
        <v>43160</v>
      </c>
      <c r="E89" t="s">
        <v>31</v>
      </c>
      <c r="F89" s="5">
        <v>43101</v>
      </c>
      <c r="G89">
        <v>409</v>
      </c>
      <c r="H89">
        <v>5.9</v>
      </c>
    </row>
    <row r="90" spans="1:8" x14ac:dyDescent="0.2">
      <c r="A90" t="s">
        <v>71</v>
      </c>
      <c r="B90" t="s">
        <v>61</v>
      </c>
      <c r="C90" t="s">
        <v>97</v>
      </c>
      <c r="D90" s="4">
        <v>43160</v>
      </c>
      <c r="E90" t="s">
        <v>31</v>
      </c>
      <c r="F90" s="5">
        <v>43101</v>
      </c>
      <c r="G90">
        <v>4800.1899999999996</v>
      </c>
      <c r="H90">
        <v>60.04</v>
      </c>
    </row>
    <row r="91" spans="1:8" x14ac:dyDescent="0.2">
      <c r="A91" t="s">
        <v>71</v>
      </c>
      <c r="B91" t="s">
        <v>61</v>
      </c>
      <c r="C91" t="s">
        <v>97</v>
      </c>
      <c r="D91" s="4">
        <v>43160</v>
      </c>
      <c r="E91" t="s">
        <v>32</v>
      </c>
      <c r="F91" s="5">
        <v>43101</v>
      </c>
      <c r="G91">
        <v>216.49</v>
      </c>
      <c r="H91">
        <v>2.71</v>
      </c>
    </row>
    <row r="92" spans="1:8" x14ac:dyDescent="0.2">
      <c r="A92" t="s">
        <v>71</v>
      </c>
      <c r="B92" t="s">
        <v>60</v>
      </c>
      <c r="C92" t="s">
        <v>131</v>
      </c>
      <c r="D92" s="4">
        <v>43160</v>
      </c>
      <c r="E92" t="s">
        <v>32</v>
      </c>
      <c r="F92" s="5">
        <v>43101</v>
      </c>
      <c r="G92">
        <v>863.21</v>
      </c>
      <c r="H92">
        <v>12.31</v>
      </c>
    </row>
    <row r="93" spans="1:8" x14ac:dyDescent="0.2">
      <c r="A93" t="s">
        <v>71</v>
      </c>
      <c r="B93" t="s">
        <v>60</v>
      </c>
      <c r="C93" t="s">
        <v>131</v>
      </c>
      <c r="D93" s="4">
        <v>43160</v>
      </c>
      <c r="E93" t="s">
        <v>31</v>
      </c>
      <c r="F93" s="5">
        <v>43101</v>
      </c>
      <c r="G93">
        <v>19139.919999999998</v>
      </c>
      <c r="H93">
        <v>272.88</v>
      </c>
    </row>
    <row r="94" spans="1:8" x14ac:dyDescent="0.2">
      <c r="A94" t="s">
        <v>71</v>
      </c>
      <c r="B94" t="s">
        <v>61</v>
      </c>
      <c r="C94" t="s">
        <v>97</v>
      </c>
      <c r="D94" s="4">
        <v>43160</v>
      </c>
      <c r="E94" t="s">
        <v>31</v>
      </c>
      <c r="F94" s="5">
        <v>43101</v>
      </c>
      <c r="G94">
        <v>7383.89</v>
      </c>
      <c r="H94">
        <v>92.39</v>
      </c>
    </row>
    <row r="95" spans="1:8" x14ac:dyDescent="0.2">
      <c r="A95" t="s">
        <v>71</v>
      </c>
      <c r="B95" t="s">
        <v>61</v>
      </c>
      <c r="C95" t="s">
        <v>97</v>
      </c>
      <c r="D95" s="4">
        <v>43160</v>
      </c>
      <c r="E95" t="s">
        <v>32</v>
      </c>
      <c r="F95" s="5">
        <v>43101</v>
      </c>
      <c r="G95">
        <v>333.01</v>
      </c>
      <c r="H95">
        <v>4.17</v>
      </c>
    </row>
    <row r="96" spans="1:8" x14ac:dyDescent="0.2">
      <c r="A96" t="s">
        <v>71</v>
      </c>
      <c r="B96" t="s">
        <v>61</v>
      </c>
      <c r="C96" t="s">
        <v>97</v>
      </c>
      <c r="D96" s="4">
        <v>43160</v>
      </c>
      <c r="E96" t="s">
        <v>32</v>
      </c>
      <c r="F96" s="5">
        <v>43101</v>
      </c>
      <c r="G96">
        <v>1423.8</v>
      </c>
      <c r="H96">
        <v>17.809999999999999</v>
      </c>
    </row>
    <row r="97" spans="1:8" x14ac:dyDescent="0.2">
      <c r="A97" t="s">
        <v>71</v>
      </c>
      <c r="B97" t="s">
        <v>61</v>
      </c>
      <c r="C97" t="s">
        <v>97</v>
      </c>
      <c r="D97" s="4">
        <v>43160</v>
      </c>
      <c r="E97" t="s">
        <v>31</v>
      </c>
      <c r="F97" s="5">
        <v>43101</v>
      </c>
      <c r="G97">
        <v>31569.9</v>
      </c>
      <c r="H97">
        <v>394.85</v>
      </c>
    </row>
    <row r="98" spans="1:8" x14ac:dyDescent="0.2">
      <c r="A98" t="s">
        <v>71</v>
      </c>
      <c r="B98" t="s">
        <v>54</v>
      </c>
      <c r="C98" t="s">
        <v>92</v>
      </c>
      <c r="D98" s="4">
        <v>43160</v>
      </c>
      <c r="E98" t="s">
        <v>31</v>
      </c>
      <c r="F98" s="5">
        <v>43101</v>
      </c>
      <c r="G98">
        <v>67</v>
      </c>
      <c r="H98">
        <v>0.99</v>
      </c>
    </row>
    <row r="99" spans="1:8" x14ac:dyDescent="0.2">
      <c r="A99" t="s">
        <v>71</v>
      </c>
      <c r="B99" t="s">
        <v>54</v>
      </c>
      <c r="C99" t="s">
        <v>92</v>
      </c>
      <c r="D99" s="4">
        <v>43160</v>
      </c>
      <c r="E99" t="s">
        <v>32</v>
      </c>
      <c r="F99" s="5">
        <v>43101</v>
      </c>
      <c r="G99">
        <v>3.02</v>
      </c>
      <c r="H99">
        <v>0.04</v>
      </c>
    </row>
    <row r="100" spans="1:8" x14ac:dyDescent="0.2">
      <c r="A100" t="s">
        <v>71</v>
      </c>
      <c r="B100" t="s">
        <v>57</v>
      </c>
      <c r="C100" t="s">
        <v>93</v>
      </c>
      <c r="D100" s="4">
        <v>43160</v>
      </c>
      <c r="E100" t="s">
        <v>32</v>
      </c>
      <c r="F100" s="5">
        <v>43101</v>
      </c>
      <c r="G100">
        <v>340.09</v>
      </c>
      <c r="H100">
        <v>5.1100000000000003</v>
      </c>
    </row>
    <row r="101" spans="1:8" x14ac:dyDescent="0.2">
      <c r="A101" t="s">
        <v>71</v>
      </c>
      <c r="B101" t="s">
        <v>57</v>
      </c>
      <c r="C101" t="s">
        <v>93</v>
      </c>
      <c r="D101" s="4">
        <v>43160</v>
      </c>
      <c r="E101" t="s">
        <v>31</v>
      </c>
      <c r="F101" s="5">
        <v>43101</v>
      </c>
      <c r="G101">
        <v>7542</v>
      </c>
      <c r="H101">
        <v>110.8</v>
      </c>
    </row>
    <row r="102" spans="1:8" x14ac:dyDescent="0.2">
      <c r="A102" t="s">
        <v>71</v>
      </c>
      <c r="B102" t="s">
        <v>56</v>
      </c>
      <c r="C102" t="s">
        <v>94</v>
      </c>
      <c r="D102" s="4">
        <v>43160</v>
      </c>
      <c r="E102" t="s">
        <v>32</v>
      </c>
      <c r="F102" s="5">
        <v>43101</v>
      </c>
      <c r="G102">
        <v>2135.75</v>
      </c>
      <c r="H102">
        <v>30.76</v>
      </c>
    </row>
    <row r="103" spans="1:8" x14ac:dyDescent="0.2">
      <c r="A103" t="s">
        <v>71</v>
      </c>
      <c r="B103" t="s">
        <v>56</v>
      </c>
      <c r="C103" t="s">
        <v>95</v>
      </c>
      <c r="D103" s="4">
        <v>43160</v>
      </c>
      <c r="E103" t="s">
        <v>32</v>
      </c>
      <c r="F103" s="5">
        <v>43101</v>
      </c>
      <c r="G103">
        <v>1739.06</v>
      </c>
      <c r="H103">
        <v>25.05</v>
      </c>
    </row>
    <row r="104" spans="1:8" x14ac:dyDescent="0.2">
      <c r="A104" t="s">
        <v>71</v>
      </c>
      <c r="B104" t="s">
        <v>56</v>
      </c>
      <c r="C104" t="s">
        <v>95</v>
      </c>
      <c r="D104" s="4">
        <v>43160</v>
      </c>
      <c r="E104" t="s">
        <v>31</v>
      </c>
      <c r="F104" s="5">
        <v>43101</v>
      </c>
      <c r="G104">
        <v>38560</v>
      </c>
      <c r="H104">
        <v>555.38</v>
      </c>
    </row>
    <row r="105" spans="1:8" x14ac:dyDescent="0.2">
      <c r="A105" t="s">
        <v>71</v>
      </c>
      <c r="B105" t="s">
        <v>56</v>
      </c>
      <c r="C105" t="s">
        <v>94</v>
      </c>
      <c r="D105" s="4">
        <v>43160</v>
      </c>
      <c r="E105" t="s">
        <v>31</v>
      </c>
      <c r="F105" s="5">
        <v>43101</v>
      </c>
      <c r="G105">
        <v>47356</v>
      </c>
      <c r="H105">
        <v>682.07</v>
      </c>
    </row>
    <row r="106" spans="1:8" x14ac:dyDescent="0.2">
      <c r="A106" t="s">
        <v>71</v>
      </c>
      <c r="B106" t="s">
        <v>54</v>
      </c>
      <c r="C106" t="s">
        <v>92</v>
      </c>
      <c r="D106" s="4">
        <v>43160</v>
      </c>
      <c r="E106" t="s">
        <v>31</v>
      </c>
      <c r="F106" s="5">
        <v>43101</v>
      </c>
      <c r="G106">
        <v>1489</v>
      </c>
      <c r="H106">
        <v>35.229999999999997</v>
      </c>
    </row>
    <row r="107" spans="1:8" x14ac:dyDescent="0.2">
      <c r="A107" t="s">
        <v>71</v>
      </c>
      <c r="B107" t="s">
        <v>54</v>
      </c>
      <c r="C107" t="s">
        <v>92</v>
      </c>
      <c r="D107" s="4">
        <v>43160</v>
      </c>
      <c r="E107" t="s">
        <v>32</v>
      </c>
      <c r="F107" s="5">
        <v>43101</v>
      </c>
      <c r="G107">
        <v>67.150000000000006</v>
      </c>
      <c r="H107">
        <v>1.59</v>
      </c>
    </row>
    <row r="108" spans="1:8" x14ac:dyDescent="0.2">
      <c r="A108" t="s">
        <v>71</v>
      </c>
      <c r="B108" t="s">
        <v>54</v>
      </c>
      <c r="C108" t="s">
        <v>92</v>
      </c>
      <c r="D108" s="4">
        <v>43160</v>
      </c>
      <c r="E108" t="s">
        <v>32</v>
      </c>
      <c r="F108" s="5">
        <v>43101</v>
      </c>
      <c r="G108">
        <v>-78.2</v>
      </c>
      <c r="H108">
        <v>-2.39</v>
      </c>
    </row>
    <row r="109" spans="1:8" x14ac:dyDescent="0.2">
      <c r="A109" t="s">
        <v>71</v>
      </c>
      <c r="B109" t="s">
        <v>54</v>
      </c>
      <c r="C109" t="s">
        <v>92</v>
      </c>
      <c r="D109" s="4">
        <v>43160</v>
      </c>
      <c r="E109" t="s">
        <v>31</v>
      </c>
      <c r="F109" s="5">
        <v>43101</v>
      </c>
      <c r="G109">
        <v>-1734</v>
      </c>
      <c r="H109">
        <v>-53.06</v>
      </c>
    </row>
    <row r="110" spans="1:8" x14ac:dyDescent="0.2">
      <c r="A110" t="s">
        <v>71</v>
      </c>
      <c r="B110" t="s">
        <v>57</v>
      </c>
      <c r="C110" t="s">
        <v>93</v>
      </c>
      <c r="D110" s="4">
        <v>43160</v>
      </c>
      <c r="E110" t="s">
        <v>31</v>
      </c>
      <c r="F110" s="5">
        <v>43101</v>
      </c>
      <c r="G110">
        <v>7290</v>
      </c>
      <c r="H110">
        <v>105.2</v>
      </c>
    </row>
    <row r="111" spans="1:8" x14ac:dyDescent="0.2">
      <c r="A111" t="s">
        <v>71</v>
      </c>
      <c r="B111" t="s">
        <v>57</v>
      </c>
      <c r="C111" t="s">
        <v>93</v>
      </c>
      <c r="D111" s="4">
        <v>43160</v>
      </c>
      <c r="E111" t="s">
        <v>32</v>
      </c>
      <c r="F111" s="5">
        <v>43101</v>
      </c>
      <c r="G111">
        <v>328.8</v>
      </c>
      <c r="H111">
        <v>4.74</v>
      </c>
    </row>
    <row r="112" spans="1:8" x14ac:dyDescent="0.2">
      <c r="A112" t="s">
        <v>71</v>
      </c>
      <c r="B112" t="s">
        <v>55</v>
      </c>
      <c r="C112" t="s">
        <v>91</v>
      </c>
      <c r="D112" s="4">
        <v>43160</v>
      </c>
      <c r="E112" t="s">
        <v>32</v>
      </c>
      <c r="F112" s="5">
        <v>43101</v>
      </c>
      <c r="G112">
        <v>461.15</v>
      </c>
      <c r="H112">
        <v>7.17</v>
      </c>
    </row>
    <row r="113" spans="1:8" x14ac:dyDescent="0.2">
      <c r="A113" t="s">
        <v>71</v>
      </c>
      <c r="B113" t="s">
        <v>55</v>
      </c>
      <c r="C113" t="s">
        <v>91</v>
      </c>
      <c r="D113" s="4">
        <v>43160</v>
      </c>
      <c r="E113" t="s">
        <v>31</v>
      </c>
      <c r="F113" s="5">
        <v>43101</v>
      </c>
      <c r="G113">
        <v>10225</v>
      </c>
      <c r="H113">
        <v>159.13999999999999</v>
      </c>
    </row>
    <row r="114" spans="1:8" x14ac:dyDescent="0.2">
      <c r="A114" t="s">
        <v>71</v>
      </c>
      <c r="B114" t="s">
        <v>57</v>
      </c>
      <c r="C114" t="s">
        <v>93</v>
      </c>
      <c r="D114" s="4">
        <v>43160</v>
      </c>
      <c r="E114" t="s">
        <v>31</v>
      </c>
      <c r="F114" s="5">
        <v>43101</v>
      </c>
      <c r="G114">
        <v>2202</v>
      </c>
      <c r="H114">
        <v>34.29</v>
      </c>
    </row>
    <row r="115" spans="1:8" x14ac:dyDescent="0.2">
      <c r="A115" t="s">
        <v>71</v>
      </c>
      <c r="B115" t="s">
        <v>57</v>
      </c>
      <c r="C115" t="s">
        <v>93</v>
      </c>
      <c r="D115" s="4">
        <v>43160</v>
      </c>
      <c r="E115" t="s">
        <v>32</v>
      </c>
      <c r="F115" s="5">
        <v>43101</v>
      </c>
      <c r="G115">
        <v>99.3</v>
      </c>
      <c r="H115">
        <v>1.56</v>
      </c>
    </row>
    <row r="116" spans="1:8" x14ac:dyDescent="0.2">
      <c r="A116" t="s">
        <v>71</v>
      </c>
      <c r="B116" t="s">
        <v>55</v>
      </c>
      <c r="C116" t="s">
        <v>93</v>
      </c>
      <c r="D116" s="4">
        <v>43160</v>
      </c>
      <c r="E116" t="s">
        <v>32</v>
      </c>
      <c r="F116" s="5">
        <v>43101</v>
      </c>
      <c r="G116">
        <v>15.38</v>
      </c>
      <c r="H116">
        <v>0.24</v>
      </c>
    </row>
    <row r="117" spans="1:8" x14ac:dyDescent="0.2">
      <c r="A117" t="s">
        <v>71</v>
      </c>
      <c r="B117" t="s">
        <v>55</v>
      </c>
      <c r="C117" t="s">
        <v>93</v>
      </c>
      <c r="D117" s="4">
        <v>43160</v>
      </c>
      <c r="E117" t="s">
        <v>31</v>
      </c>
      <c r="F117" s="5">
        <v>43101</v>
      </c>
      <c r="G117">
        <v>341</v>
      </c>
      <c r="H117">
        <v>5.31</v>
      </c>
    </row>
    <row r="118" spans="1:8" x14ac:dyDescent="0.2">
      <c r="A118" t="s">
        <v>71</v>
      </c>
      <c r="B118" t="s">
        <v>56</v>
      </c>
      <c r="C118" t="s">
        <v>94</v>
      </c>
      <c r="D118" s="4">
        <v>43160</v>
      </c>
      <c r="E118" t="s">
        <v>31</v>
      </c>
      <c r="F118" s="5">
        <v>43101</v>
      </c>
      <c r="G118">
        <v>11280</v>
      </c>
      <c r="H118">
        <v>226.96</v>
      </c>
    </row>
    <row r="119" spans="1:8" x14ac:dyDescent="0.2">
      <c r="A119" t="s">
        <v>71</v>
      </c>
      <c r="B119" t="s">
        <v>56</v>
      </c>
      <c r="C119" t="s">
        <v>94</v>
      </c>
      <c r="D119" s="4">
        <v>43160</v>
      </c>
      <c r="E119" t="s">
        <v>32</v>
      </c>
      <c r="F119" s="5">
        <v>43101</v>
      </c>
      <c r="G119">
        <v>508.73</v>
      </c>
      <c r="H119">
        <v>10.24</v>
      </c>
    </row>
    <row r="120" spans="1:8" x14ac:dyDescent="0.2">
      <c r="A120" t="s">
        <v>71</v>
      </c>
      <c r="B120" t="s">
        <v>56</v>
      </c>
      <c r="C120" t="s">
        <v>95</v>
      </c>
      <c r="D120" s="4">
        <v>43160</v>
      </c>
      <c r="E120" t="s">
        <v>32</v>
      </c>
      <c r="F120" s="5">
        <v>43101</v>
      </c>
      <c r="G120">
        <v>4646.21</v>
      </c>
      <c r="H120">
        <v>93.49</v>
      </c>
    </row>
    <row r="121" spans="1:8" x14ac:dyDescent="0.2">
      <c r="A121" t="s">
        <v>71</v>
      </c>
      <c r="B121" t="s">
        <v>54</v>
      </c>
      <c r="C121" t="s">
        <v>92</v>
      </c>
      <c r="D121" s="4">
        <v>43160</v>
      </c>
      <c r="E121" t="s">
        <v>32</v>
      </c>
      <c r="F121" s="5">
        <v>43101</v>
      </c>
      <c r="G121">
        <v>91.28</v>
      </c>
      <c r="H121">
        <v>1.84</v>
      </c>
    </row>
    <row r="122" spans="1:8" x14ac:dyDescent="0.2">
      <c r="A122" t="s">
        <v>71</v>
      </c>
      <c r="B122" t="s">
        <v>57</v>
      </c>
      <c r="C122" t="s">
        <v>93</v>
      </c>
      <c r="D122" s="4">
        <v>43160</v>
      </c>
      <c r="E122" t="s">
        <v>32</v>
      </c>
      <c r="F122" s="5">
        <v>43101</v>
      </c>
      <c r="G122">
        <v>231.92</v>
      </c>
      <c r="H122">
        <v>4.66</v>
      </c>
    </row>
    <row r="123" spans="1:8" x14ac:dyDescent="0.2">
      <c r="A123" t="s">
        <v>71</v>
      </c>
      <c r="B123" t="s">
        <v>56</v>
      </c>
      <c r="C123" t="s">
        <v>95</v>
      </c>
      <c r="D123" s="4">
        <v>43160</v>
      </c>
      <c r="E123" t="s">
        <v>31</v>
      </c>
      <c r="F123" s="5">
        <v>43101</v>
      </c>
      <c r="G123">
        <v>103020</v>
      </c>
      <c r="H123">
        <v>2072.87</v>
      </c>
    </row>
    <row r="124" spans="1:8" x14ac:dyDescent="0.2">
      <c r="A124" t="s">
        <v>71</v>
      </c>
      <c r="B124" t="s">
        <v>54</v>
      </c>
      <c r="C124" t="s">
        <v>92</v>
      </c>
      <c r="D124" s="4">
        <v>43160</v>
      </c>
      <c r="E124" t="s">
        <v>31</v>
      </c>
      <c r="F124" s="5">
        <v>43101</v>
      </c>
      <c r="G124">
        <v>2024</v>
      </c>
      <c r="H124">
        <v>40.72</v>
      </c>
    </row>
    <row r="125" spans="1:8" x14ac:dyDescent="0.2">
      <c r="A125" t="s">
        <v>71</v>
      </c>
      <c r="B125" t="s">
        <v>57</v>
      </c>
      <c r="C125" t="s">
        <v>93</v>
      </c>
      <c r="D125" s="4">
        <v>43160</v>
      </c>
      <c r="E125" t="s">
        <v>31</v>
      </c>
      <c r="F125" s="5">
        <v>43101</v>
      </c>
      <c r="G125">
        <v>5142</v>
      </c>
      <c r="H125">
        <v>103.47</v>
      </c>
    </row>
    <row r="126" spans="1:8" x14ac:dyDescent="0.2">
      <c r="A126" t="s">
        <v>71</v>
      </c>
      <c r="B126" t="s">
        <v>56</v>
      </c>
      <c r="C126" t="s">
        <v>130</v>
      </c>
      <c r="D126" s="4">
        <v>43160</v>
      </c>
      <c r="E126" t="s">
        <v>31</v>
      </c>
      <c r="F126" s="5">
        <v>43101</v>
      </c>
      <c r="G126">
        <v>11300.94</v>
      </c>
      <c r="H126">
        <v>191</v>
      </c>
    </row>
    <row r="127" spans="1:8" x14ac:dyDescent="0.2">
      <c r="A127" t="s">
        <v>71</v>
      </c>
      <c r="B127" t="s">
        <v>56</v>
      </c>
      <c r="C127" t="s">
        <v>130</v>
      </c>
      <c r="D127" s="4">
        <v>43160</v>
      </c>
      <c r="E127" t="s">
        <v>32</v>
      </c>
      <c r="F127" s="5">
        <v>43101</v>
      </c>
      <c r="G127">
        <v>509.67</v>
      </c>
      <c r="H127">
        <v>8.61</v>
      </c>
    </row>
    <row r="128" spans="1:8" x14ac:dyDescent="0.2">
      <c r="A128" t="s">
        <v>71</v>
      </c>
      <c r="B128" t="s">
        <v>60</v>
      </c>
      <c r="C128" t="s">
        <v>98</v>
      </c>
      <c r="D128" s="4">
        <v>43160</v>
      </c>
      <c r="E128" t="s">
        <v>32</v>
      </c>
      <c r="F128" s="5">
        <v>43101</v>
      </c>
      <c r="G128">
        <v>631.28</v>
      </c>
      <c r="H128">
        <v>12.1</v>
      </c>
    </row>
    <row r="129" spans="1:8" x14ac:dyDescent="0.2">
      <c r="A129" t="s">
        <v>71</v>
      </c>
      <c r="B129" t="s">
        <v>60</v>
      </c>
      <c r="C129" t="s">
        <v>98</v>
      </c>
      <c r="D129" s="4">
        <v>43160</v>
      </c>
      <c r="E129" t="s">
        <v>31</v>
      </c>
      <c r="F129" s="5">
        <v>43101</v>
      </c>
      <c r="G129">
        <v>18192.439999999999</v>
      </c>
      <c r="H129">
        <v>348.71</v>
      </c>
    </row>
    <row r="130" spans="1:8" x14ac:dyDescent="0.2">
      <c r="A130" t="s">
        <v>71</v>
      </c>
      <c r="B130" t="s">
        <v>60</v>
      </c>
      <c r="C130" t="s">
        <v>98</v>
      </c>
      <c r="D130" s="4">
        <v>43160</v>
      </c>
      <c r="E130" t="s">
        <v>31</v>
      </c>
      <c r="F130" s="5">
        <v>43101</v>
      </c>
      <c r="G130">
        <v>12022.92</v>
      </c>
      <c r="H130">
        <v>228.36</v>
      </c>
    </row>
    <row r="131" spans="1:8" x14ac:dyDescent="0.2">
      <c r="A131" t="s">
        <v>71</v>
      </c>
      <c r="B131" t="s">
        <v>60</v>
      </c>
      <c r="C131" t="s">
        <v>98</v>
      </c>
      <c r="D131" s="4">
        <v>43160</v>
      </c>
      <c r="E131" t="s">
        <v>32</v>
      </c>
      <c r="F131" s="5">
        <v>43101</v>
      </c>
      <c r="G131">
        <v>542.23</v>
      </c>
      <c r="H131">
        <v>10.3</v>
      </c>
    </row>
    <row r="132" spans="1:8" x14ac:dyDescent="0.2">
      <c r="A132" t="s">
        <v>71</v>
      </c>
      <c r="B132" t="s">
        <v>56</v>
      </c>
      <c r="C132" t="s">
        <v>98</v>
      </c>
      <c r="D132" s="4">
        <v>43160</v>
      </c>
      <c r="E132" t="s">
        <v>32</v>
      </c>
      <c r="F132" s="5">
        <v>43101</v>
      </c>
      <c r="G132">
        <v>540.30999999999995</v>
      </c>
      <c r="H132">
        <v>10.23</v>
      </c>
    </row>
    <row r="133" spans="1:8" x14ac:dyDescent="0.2">
      <c r="A133" t="s">
        <v>71</v>
      </c>
      <c r="B133" t="s">
        <v>57</v>
      </c>
      <c r="C133" t="s">
        <v>85</v>
      </c>
      <c r="D133" s="4">
        <v>43160</v>
      </c>
      <c r="E133" t="s">
        <v>32</v>
      </c>
      <c r="F133" s="5">
        <v>43101</v>
      </c>
      <c r="G133">
        <v>61.52</v>
      </c>
      <c r="H133">
        <v>1.17</v>
      </c>
    </row>
    <row r="134" spans="1:8" x14ac:dyDescent="0.2">
      <c r="A134" t="s">
        <v>71</v>
      </c>
      <c r="B134" t="s">
        <v>56</v>
      </c>
      <c r="C134" t="s">
        <v>98</v>
      </c>
      <c r="D134" s="4">
        <v>43160</v>
      </c>
      <c r="E134" t="s">
        <v>31</v>
      </c>
      <c r="F134" s="5">
        <v>43101</v>
      </c>
      <c r="G134">
        <v>11980.32</v>
      </c>
      <c r="H134">
        <v>226.82</v>
      </c>
    </row>
    <row r="135" spans="1:8" x14ac:dyDescent="0.2">
      <c r="A135" t="s">
        <v>71</v>
      </c>
      <c r="B135" t="s">
        <v>57</v>
      </c>
      <c r="C135" t="s">
        <v>85</v>
      </c>
      <c r="D135" s="4">
        <v>43160</v>
      </c>
      <c r="E135" t="s">
        <v>31</v>
      </c>
      <c r="F135" s="5">
        <v>43101</v>
      </c>
      <c r="G135">
        <v>1364</v>
      </c>
      <c r="H135">
        <v>26.25</v>
      </c>
    </row>
    <row r="136" spans="1:8" x14ac:dyDescent="0.2">
      <c r="A136" t="s">
        <v>71</v>
      </c>
      <c r="B136" t="s">
        <v>55</v>
      </c>
      <c r="C136" t="s">
        <v>100</v>
      </c>
      <c r="D136" s="4">
        <v>43160</v>
      </c>
      <c r="E136" t="s">
        <v>31</v>
      </c>
      <c r="F136" s="5">
        <v>43101</v>
      </c>
      <c r="G136">
        <v>1509</v>
      </c>
      <c r="H136">
        <v>29.05</v>
      </c>
    </row>
    <row r="137" spans="1:8" x14ac:dyDescent="0.2">
      <c r="A137" t="s">
        <v>71</v>
      </c>
      <c r="B137" t="s">
        <v>56</v>
      </c>
      <c r="C137" t="s">
        <v>86</v>
      </c>
      <c r="D137" s="4">
        <v>43160</v>
      </c>
      <c r="E137" t="s">
        <v>31</v>
      </c>
      <c r="F137" s="5">
        <v>43101</v>
      </c>
      <c r="G137">
        <v>51970</v>
      </c>
      <c r="H137">
        <v>1000.27</v>
      </c>
    </row>
    <row r="138" spans="1:8" x14ac:dyDescent="0.2">
      <c r="A138" t="s">
        <v>71</v>
      </c>
      <c r="B138" t="s">
        <v>55</v>
      </c>
      <c r="C138" t="s">
        <v>100</v>
      </c>
      <c r="D138" s="4">
        <v>43160</v>
      </c>
      <c r="E138" t="s">
        <v>32</v>
      </c>
      <c r="F138" s="5">
        <v>43101</v>
      </c>
      <c r="G138">
        <v>68.06</v>
      </c>
      <c r="H138">
        <v>1.31</v>
      </c>
    </row>
    <row r="139" spans="1:8" x14ac:dyDescent="0.2">
      <c r="A139" t="s">
        <v>71</v>
      </c>
      <c r="B139" t="s">
        <v>56</v>
      </c>
      <c r="C139" t="s">
        <v>86</v>
      </c>
      <c r="D139" s="4">
        <v>43160</v>
      </c>
      <c r="E139" t="s">
        <v>32</v>
      </c>
      <c r="F139" s="5">
        <v>43101</v>
      </c>
      <c r="G139">
        <v>2343.86</v>
      </c>
      <c r="H139">
        <v>45.12</v>
      </c>
    </row>
    <row r="140" spans="1:8" x14ac:dyDescent="0.2">
      <c r="A140" t="s">
        <v>71</v>
      </c>
      <c r="B140" t="s">
        <v>54</v>
      </c>
      <c r="C140" t="s">
        <v>167</v>
      </c>
      <c r="D140" s="4">
        <v>43160</v>
      </c>
      <c r="E140" t="s">
        <v>222</v>
      </c>
      <c r="F140" s="5">
        <v>43101</v>
      </c>
      <c r="G140">
        <v>-76</v>
      </c>
      <c r="H140">
        <v>-2.08</v>
      </c>
    </row>
    <row r="141" spans="1:8" x14ac:dyDescent="0.2">
      <c r="A141" t="s">
        <v>71</v>
      </c>
      <c r="B141" t="s">
        <v>54</v>
      </c>
      <c r="C141" t="s">
        <v>92</v>
      </c>
      <c r="D141" s="4">
        <v>43160</v>
      </c>
      <c r="E141" t="s">
        <v>31</v>
      </c>
      <c r="F141" s="5">
        <v>43101</v>
      </c>
      <c r="G141">
        <v>4551</v>
      </c>
      <c r="H141">
        <v>111.45</v>
      </c>
    </row>
    <row r="142" spans="1:8" x14ac:dyDescent="0.2">
      <c r="A142" t="s">
        <v>71</v>
      </c>
      <c r="B142" t="s">
        <v>54</v>
      </c>
      <c r="C142" t="s">
        <v>92</v>
      </c>
      <c r="D142" s="4">
        <v>43160</v>
      </c>
      <c r="E142" t="s">
        <v>32</v>
      </c>
      <c r="F142" s="5">
        <v>43101</v>
      </c>
      <c r="G142">
        <v>205.26</v>
      </c>
      <c r="H142">
        <v>5.0199999999999996</v>
      </c>
    </row>
    <row r="143" spans="1:8" x14ac:dyDescent="0.2">
      <c r="A143" t="s">
        <v>71</v>
      </c>
      <c r="B143" t="s">
        <v>55</v>
      </c>
      <c r="C143" t="s">
        <v>101</v>
      </c>
      <c r="D143" s="4">
        <v>43132</v>
      </c>
      <c r="E143" t="s">
        <v>63</v>
      </c>
      <c r="F143" s="5">
        <v>43101</v>
      </c>
      <c r="G143">
        <v>1047.18</v>
      </c>
      <c r="H143">
        <v>29.1</v>
      </c>
    </row>
    <row r="144" spans="1:8" x14ac:dyDescent="0.2">
      <c r="A144" t="s">
        <v>71</v>
      </c>
      <c r="B144" t="s">
        <v>55</v>
      </c>
      <c r="C144" t="s">
        <v>101</v>
      </c>
      <c r="D144" s="4">
        <v>43132</v>
      </c>
      <c r="E144" t="s">
        <v>64</v>
      </c>
      <c r="F144" s="5">
        <v>43101</v>
      </c>
      <c r="G144">
        <v>47.24</v>
      </c>
      <c r="H144">
        <v>1.31</v>
      </c>
    </row>
    <row r="145" spans="1:8" x14ac:dyDescent="0.2">
      <c r="A145" t="s">
        <v>71</v>
      </c>
      <c r="B145" t="s">
        <v>57</v>
      </c>
      <c r="C145" t="s">
        <v>93</v>
      </c>
      <c r="D145" s="4">
        <v>43132</v>
      </c>
      <c r="E145" t="s">
        <v>31</v>
      </c>
      <c r="F145" s="5">
        <v>43101</v>
      </c>
      <c r="G145">
        <v>208</v>
      </c>
      <c r="H145">
        <v>5.78</v>
      </c>
    </row>
    <row r="146" spans="1:8" x14ac:dyDescent="0.2">
      <c r="A146" t="s">
        <v>71</v>
      </c>
      <c r="B146" t="s">
        <v>57</v>
      </c>
      <c r="C146" t="s">
        <v>93</v>
      </c>
      <c r="D146" s="4">
        <v>43132</v>
      </c>
      <c r="E146" t="s">
        <v>32</v>
      </c>
      <c r="F146" s="5">
        <v>43101</v>
      </c>
      <c r="G146">
        <v>9.3800000000000008</v>
      </c>
      <c r="H146">
        <v>0.26</v>
      </c>
    </row>
    <row r="147" spans="1:8" x14ac:dyDescent="0.2">
      <c r="A147" t="s">
        <v>71</v>
      </c>
      <c r="B147" t="s">
        <v>54</v>
      </c>
      <c r="C147" t="s">
        <v>101</v>
      </c>
      <c r="D147" s="4">
        <v>43132</v>
      </c>
      <c r="E147" t="s">
        <v>64</v>
      </c>
      <c r="F147" s="5">
        <v>43101</v>
      </c>
      <c r="G147">
        <v>2.02</v>
      </c>
      <c r="H147">
        <v>0.06</v>
      </c>
    </row>
    <row r="148" spans="1:8" x14ac:dyDescent="0.2">
      <c r="A148" t="s">
        <v>71</v>
      </c>
      <c r="B148" t="s">
        <v>54</v>
      </c>
      <c r="C148" t="s">
        <v>101</v>
      </c>
      <c r="D148" s="4">
        <v>43132</v>
      </c>
      <c r="E148" t="s">
        <v>63</v>
      </c>
      <c r="F148" s="5">
        <v>43101</v>
      </c>
      <c r="G148">
        <v>44.64</v>
      </c>
      <c r="H148">
        <v>1.24</v>
      </c>
    </row>
    <row r="149" spans="1:8" x14ac:dyDescent="0.2">
      <c r="A149" t="s">
        <v>71</v>
      </c>
      <c r="B149" t="s">
        <v>55</v>
      </c>
      <c r="C149" t="s">
        <v>101</v>
      </c>
      <c r="D149" s="4">
        <v>43132</v>
      </c>
      <c r="E149" t="s">
        <v>63</v>
      </c>
      <c r="F149" s="5">
        <v>43101</v>
      </c>
      <c r="G149">
        <v>514.84</v>
      </c>
      <c r="H149">
        <v>14.3</v>
      </c>
    </row>
    <row r="150" spans="1:8" x14ac:dyDescent="0.2">
      <c r="A150" t="s">
        <v>71</v>
      </c>
      <c r="B150" t="s">
        <v>55</v>
      </c>
      <c r="C150" t="s">
        <v>101</v>
      </c>
      <c r="D150" s="4">
        <v>43132</v>
      </c>
      <c r="E150" t="s">
        <v>64</v>
      </c>
      <c r="F150" s="5">
        <v>43101</v>
      </c>
      <c r="G150">
        <v>23.21</v>
      </c>
      <c r="H150">
        <v>0.65</v>
      </c>
    </row>
    <row r="151" spans="1:8" x14ac:dyDescent="0.2">
      <c r="A151" t="s">
        <v>71</v>
      </c>
      <c r="B151" t="s">
        <v>56</v>
      </c>
      <c r="C151" t="s">
        <v>95</v>
      </c>
      <c r="D151" s="4">
        <v>43132</v>
      </c>
      <c r="E151" t="s">
        <v>32</v>
      </c>
      <c r="F151" s="5">
        <v>43101</v>
      </c>
      <c r="G151">
        <v>5000.6899999999996</v>
      </c>
      <c r="H151">
        <v>138.94</v>
      </c>
    </row>
    <row r="152" spans="1:8" x14ac:dyDescent="0.2">
      <c r="A152" t="s">
        <v>71</v>
      </c>
      <c r="B152" t="s">
        <v>56</v>
      </c>
      <c r="C152" t="s">
        <v>95</v>
      </c>
      <c r="D152" s="4">
        <v>43132</v>
      </c>
      <c r="E152" t="s">
        <v>31</v>
      </c>
      <c r="F152" s="5">
        <v>43101</v>
      </c>
      <c r="G152">
        <v>110880</v>
      </c>
      <c r="H152">
        <v>3080.69</v>
      </c>
    </row>
    <row r="153" spans="1:8" x14ac:dyDescent="0.2">
      <c r="A153" t="s">
        <v>71</v>
      </c>
      <c r="B153" t="s">
        <v>57</v>
      </c>
      <c r="C153" t="s">
        <v>93</v>
      </c>
      <c r="D153" s="4">
        <v>43132</v>
      </c>
      <c r="E153" t="s">
        <v>31</v>
      </c>
      <c r="F153" s="5">
        <v>43101</v>
      </c>
      <c r="G153">
        <v>7542</v>
      </c>
      <c r="H153">
        <v>209.5</v>
      </c>
    </row>
    <row r="154" spans="1:8" x14ac:dyDescent="0.2">
      <c r="A154" t="s">
        <v>71</v>
      </c>
      <c r="B154" t="s">
        <v>57</v>
      </c>
      <c r="C154" t="s">
        <v>93</v>
      </c>
      <c r="D154" s="4">
        <v>43132</v>
      </c>
      <c r="E154" t="s">
        <v>32</v>
      </c>
      <c r="F154" s="5">
        <v>43101</v>
      </c>
      <c r="G154">
        <v>340.09</v>
      </c>
      <c r="H154">
        <v>9.4600000000000009</v>
      </c>
    </row>
    <row r="155" spans="1:8" x14ac:dyDescent="0.2">
      <c r="A155" t="s">
        <v>71</v>
      </c>
      <c r="B155" t="s">
        <v>56</v>
      </c>
      <c r="C155" t="s">
        <v>94</v>
      </c>
      <c r="D155" s="4">
        <v>43132</v>
      </c>
      <c r="E155" t="s">
        <v>32</v>
      </c>
      <c r="F155" s="5">
        <v>43101</v>
      </c>
      <c r="G155">
        <v>1856.31</v>
      </c>
      <c r="H155">
        <v>51.58</v>
      </c>
    </row>
    <row r="156" spans="1:8" x14ac:dyDescent="0.2">
      <c r="A156" t="s">
        <v>71</v>
      </c>
      <c r="B156" t="s">
        <v>56</v>
      </c>
      <c r="C156" t="s">
        <v>94</v>
      </c>
      <c r="D156" s="4">
        <v>43132</v>
      </c>
      <c r="E156" t="s">
        <v>31</v>
      </c>
      <c r="F156" s="5">
        <v>43101</v>
      </c>
      <c r="G156">
        <v>41160</v>
      </c>
      <c r="H156">
        <v>1143.58</v>
      </c>
    </row>
    <row r="157" spans="1:8" x14ac:dyDescent="0.2">
      <c r="A157" t="s">
        <v>71</v>
      </c>
      <c r="B157" t="s">
        <v>55</v>
      </c>
      <c r="C157" t="s">
        <v>91</v>
      </c>
      <c r="D157" s="4">
        <v>43132</v>
      </c>
      <c r="E157" t="s">
        <v>31</v>
      </c>
      <c r="F157" s="5">
        <v>43101</v>
      </c>
      <c r="G157">
        <v>16326</v>
      </c>
      <c r="H157">
        <v>453.6</v>
      </c>
    </row>
    <row r="158" spans="1:8" x14ac:dyDescent="0.2">
      <c r="A158" t="s">
        <v>71</v>
      </c>
      <c r="B158" t="s">
        <v>55</v>
      </c>
      <c r="C158" t="s">
        <v>91</v>
      </c>
      <c r="D158" s="4">
        <v>43132</v>
      </c>
      <c r="E158" t="s">
        <v>32</v>
      </c>
      <c r="F158" s="5">
        <v>43101</v>
      </c>
      <c r="G158">
        <v>736.3</v>
      </c>
      <c r="H158">
        <v>20.46</v>
      </c>
    </row>
    <row r="159" spans="1:8" x14ac:dyDescent="0.2">
      <c r="A159" t="s">
        <v>71</v>
      </c>
      <c r="B159" t="s">
        <v>55</v>
      </c>
      <c r="C159" t="s">
        <v>181</v>
      </c>
      <c r="D159" s="4">
        <v>43132</v>
      </c>
      <c r="E159" t="s">
        <v>222</v>
      </c>
      <c r="F159" s="5">
        <v>43101</v>
      </c>
      <c r="G159">
        <v>-40</v>
      </c>
      <c r="H159">
        <v>-1.1100000000000001</v>
      </c>
    </row>
    <row r="160" spans="1:8" x14ac:dyDescent="0.2">
      <c r="A160" t="s">
        <v>71</v>
      </c>
      <c r="B160" t="s">
        <v>55</v>
      </c>
      <c r="C160" t="s">
        <v>101</v>
      </c>
      <c r="D160" s="4">
        <v>43132</v>
      </c>
      <c r="E160" t="s">
        <v>63</v>
      </c>
      <c r="F160" s="5">
        <v>43101</v>
      </c>
      <c r="G160">
        <v>3866.57</v>
      </c>
      <c r="H160">
        <v>107.42</v>
      </c>
    </row>
    <row r="161" spans="1:8" x14ac:dyDescent="0.2">
      <c r="A161" t="s">
        <v>71</v>
      </c>
      <c r="B161" t="s">
        <v>55</v>
      </c>
      <c r="C161" t="s">
        <v>101</v>
      </c>
      <c r="D161" s="4">
        <v>43132</v>
      </c>
      <c r="E161" t="s">
        <v>64</v>
      </c>
      <c r="F161" s="5">
        <v>43101</v>
      </c>
      <c r="G161">
        <v>174.41</v>
      </c>
      <c r="H161">
        <v>4.8499999999999996</v>
      </c>
    </row>
    <row r="162" spans="1:8" x14ac:dyDescent="0.2">
      <c r="A162" t="s">
        <v>71</v>
      </c>
      <c r="B162" t="s">
        <v>55</v>
      </c>
      <c r="C162" t="s">
        <v>84</v>
      </c>
      <c r="D162" s="4">
        <v>43132</v>
      </c>
      <c r="E162" t="s">
        <v>31</v>
      </c>
      <c r="F162" s="5">
        <v>43101</v>
      </c>
      <c r="G162">
        <v>5668.96</v>
      </c>
      <c r="H162">
        <v>147.09</v>
      </c>
    </row>
    <row r="163" spans="1:8" x14ac:dyDescent="0.2">
      <c r="A163" t="s">
        <v>71</v>
      </c>
      <c r="B163" t="s">
        <v>55</v>
      </c>
      <c r="C163" t="s">
        <v>84</v>
      </c>
      <c r="D163" s="4">
        <v>43132</v>
      </c>
      <c r="E163" t="s">
        <v>32</v>
      </c>
      <c r="F163" s="5">
        <v>43101</v>
      </c>
      <c r="G163">
        <v>255.67</v>
      </c>
      <c r="H163">
        <v>6.63</v>
      </c>
    </row>
    <row r="164" spans="1:8" x14ac:dyDescent="0.2">
      <c r="A164" t="s">
        <v>71</v>
      </c>
      <c r="B164" t="s">
        <v>61</v>
      </c>
      <c r="C164" t="s">
        <v>97</v>
      </c>
      <c r="D164" s="4">
        <v>43132</v>
      </c>
      <c r="E164" t="s">
        <v>32</v>
      </c>
      <c r="F164" s="5">
        <v>43101</v>
      </c>
      <c r="G164">
        <v>565.97</v>
      </c>
      <c r="H164">
        <v>14.44</v>
      </c>
    </row>
    <row r="165" spans="1:8" x14ac:dyDescent="0.2">
      <c r="A165" t="s">
        <v>71</v>
      </c>
      <c r="B165" t="s">
        <v>61</v>
      </c>
      <c r="C165" t="s">
        <v>97</v>
      </c>
      <c r="D165" s="4">
        <v>43132</v>
      </c>
      <c r="E165" t="s">
        <v>31</v>
      </c>
      <c r="F165" s="5">
        <v>43101</v>
      </c>
      <c r="G165">
        <v>12549.18</v>
      </c>
      <c r="H165">
        <v>320.17</v>
      </c>
    </row>
    <row r="166" spans="1:8" x14ac:dyDescent="0.2">
      <c r="A166" t="s">
        <v>71</v>
      </c>
      <c r="B166" t="s">
        <v>61</v>
      </c>
      <c r="C166" t="s">
        <v>97</v>
      </c>
      <c r="D166" s="4">
        <v>43132</v>
      </c>
      <c r="E166" t="s">
        <v>31</v>
      </c>
      <c r="F166" s="5">
        <v>43101</v>
      </c>
      <c r="G166">
        <v>8889.68</v>
      </c>
      <c r="H166">
        <v>226.8</v>
      </c>
    </row>
    <row r="167" spans="1:8" x14ac:dyDescent="0.2">
      <c r="A167" t="s">
        <v>71</v>
      </c>
      <c r="B167" t="s">
        <v>60</v>
      </c>
      <c r="C167" t="s">
        <v>131</v>
      </c>
      <c r="D167" s="4">
        <v>43132</v>
      </c>
      <c r="E167" t="s">
        <v>31</v>
      </c>
      <c r="F167" s="5">
        <v>43101</v>
      </c>
      <c r="G167">
        <v>22103.279999999999</v>
      </c>
      <c r="H167">
        <v>616.16999999999996</v>
      </c>
    </row>
    <row r="168" spans="1:8" x14ac:dyDescent="0.2">
      <c r="A168" t="s">
        <v>71</v>
      </c>
      <c r="B168" t="s">
        <v>61</v>
      </c>
      <c r="C168" t="s">
        <v>97</v>
      </c>
      <c r="D168" s="4">
        <v>43132</v>
      </c>
      <c r="E168" t="s">
        <v>32</v>
      </c>
      <c r="F168" s="5">
        <v>43101</v>
      </c>
      <c r="G168">
        <v>400.92</v>
      </c>
      <c r="H168">
        <v>10.23</v>
      </c>
    </row>
    <row r="169" spans="1:8" x14ac:dyDescent="0.2">
      <c r="A169" t="s">
        <v>71</v>
      </c>
      <c r="B169" t="s">
        <v>60</v>
      </c>
      <c r="C169" t="s">
        <v>131</v>
      </c>
      <c r="D169" s="4">
        <v>43132</v>
      </c>
      <c r="E169" t="s">
        <v>32</v>
      </c>
      <c r="F169" s="5">
        <v>43101</v>
      </c>
      <c r="G169">
        <v>996.86</v>
      </c>
      <c r="H169">
        <v>27.79</v>
      </c>
    </row>
    <row r="170" spans="1:8" x14ac:dyDescent="0.2">
      <c r="A170" t="s">
        <v>71</v>
      </c>
      <c r="B170" t="s">
        <v>61</v>
      </c>
      <c r="C170" t="s">
        <v>97</v>
      </c>
      <c r="D170" s="4">
        <v>43132</v>
      </c>
      <c r="E170" t="s">
        <v>32</v>
      </c>
      <c r="F170" s="5">
        <v>43101</v>
      </c>
      <c r="G170">
        <v>263.14</v>
      </c>
      <c r="H170">
        <v>6.71</v>
      </c>
    </row>
    <row r="171" spans="1:8" x14ac:dyDescent="0.2">
      <c r="A171" t="s">
        <v>71</v>
      </c>
      <c r="B171" t="s">
        <v>61</v>
      </c>
      <c r="C171" t="s">
        <v>97</v>
      </c>
      <c r="D171" s="4">
        <v>43132</v>
      </c>
      <c r="E171" t="s">
        <v>32</v>
      </c>
      <c r="F171" s="5">
        <v>43101</v>
      </c>
      <c r="G171">
        <v>1729.25</v>
      </c>
      <c r="H171">
        <v>44.12</v>
      </c>
    </row>
    <row r="172" spans="1:8" x14ac:dyDescent="0.2">
      <c r="A172" t="s">
        <v>71</v>
      </c>
      <c r="B172" t="s">
        <v>61</v>
      </c>
      <c r="C172" t="s">
        <v>97</v>
      </c>
      <c r="D172" s="4">
        <v>43132</v>
      </c>
      <c r="E172" t="s">
        <v>31</v>
      </c>
      <c r="F172" s="5">
        <v>43101</v>
      </c>
      <c r="G172">
        <v>5834.69</v>
      </c>
      <c r="H172">
        <v>148.86000000000001</v>
      </c>
    </row>
    <row r="173" spans="1:8" x14ac:dyDescent="0.2">
      <c r="A173" t="s">
        <v>71</v>
      </c>
      <c r="B173" t="s">
        <v>61</v>
      </c>
      <c r="C173" t="s">
        <v>97</v>
      </c>
      <c r="D173" s="4">
        <v>43132</v>
      </c>
      <c r="E173" t="s">
        <v>31</v>
      </c>
      <c r="F173" s="5">
        <v>43101</v>
      </c>
      <c r="G173">
        <v>38342.629999999997</v>
      </c>
      <c r="H173">
        <v>978.24</v>
      </c>
    </row>
    <row r="174" spans="1:8" x14ac:dyDescent="0.2">
      <c r="A174" t="s">
        <v>71</v>
      </c>
      <c r="B174" t="s">
        <v>57</v>
      </c>
      <c r="C174" t="s">
        <v>93</v>
      </c>
      <c r="D174" s="4">
        <v>43132</v>
      </c>
      <c r="E174" t="s">
        <v>31</v>
      </c>
      <c r="F174" s="5">
        <v>43101</v>
      </c>
      <c r="G174">
        <v>409</v>
      </c>
      <c r="H174">
        <v>11.5</v>
      </c>
    </row>
    <row r="175" spans="1:8" x14ac:dyDescent="0.2">
      <c r="A175" t="s">
        <v>71</v>
      </c>
      <c r="B175" t="s">
        <v>57</v>
      </c>
      <c r="C175" t="s">
        <v>93</v>
      </c>
      <c r="D175" s="4">
        <v>43132</v>
      </c>
      <c r="E175" t="s">
        <v>32</v>
      </c>
      <c r="F175" s="5">
        <v>43101</v>
      </c>
      <c r="G175">
        <v>18.45</v>
      </c>
      <c r="H175">
        <v>0.52</v>
      </c>
    </row>
    <row r="176" spans="1:8" x14ac:dyDescent="0.2">
      <c r="A176" t="s">
        <v>71</v>
      </c>
      <c r="B176" t="s">
        <v>60</v>
      </c>
      <c r="C176" t="s">
        <v>101</v>
      </c>
      <c r="D176" s="4">
        <v>43132</v>
      </c>
      <c r="E176" t="s">
        <v>64</v>
      </c>
      <c r="F176" s="5">
        <v>43101</v>
      </c>
      <c r="G176">
        <v>5.7</v>
      </c>
      <c r="H176">
        <v>0.15</v>
      </c>
    </row>
    <row r="177" spans="1:8" x14ac:dyDescent="0.2">
      <c r="A177" t="s">
        <v>71</v>
      </c>
      <c r="B177" t="s">
        <v>60</v>
      </c>
      <c r="C177" t="s">
        <v>101</v>
      </c>
      <c r="D177" s="4">
        <v>43132</v>
      </c>
      <c r="E177" t="s">
        <v>63</v>
      </c>
      <c r="F177" s="5">
        <v>43101</v>
      </c>
      <c r="G177">
        <v>126.48</v>
      </c>
      <c r="H177">
        <v>3.4</v>
      </c>
    </row>
    <row r="178" spans="1:8" x14ac:dyDescent="0.2">
      <c r="A178" t="s">
        <v>71</v>
      </c>
      <c r="B178" t="s">
        <v>57</v>
      </c>
      <c r="C178" t="s">
        <v>90</v>
      </c>
      <c r="D178" s="4">
        <v>43160</v>
      </c>
      <c r="E178" t="s">
        <v>31</v>
      </c>
      <c r="F178" s="5">
        <v>43101</v>
      </c>
      <c r="G178">
        <v>2675</v>
      </c>
      <c r="H178">
        <v>51.49</v>
      </c>
    </row>
    <row r="179" spans="1:8" x14ac:dyDescent="0.2">
      <c r="A179" t="s">
        <v>71</v>
      </c>
      <c r="B179" t="s">
        <v>56</v>
      </c>
      <c r="C179" t="s">
        <v>87</v>
      </c>
      <c r="D179" s="4">
        <v>43160</v>
      </c>
      <c r="E179" t="s">
        <v>31</v>
      </c>
      <c r="F179" s="5">
        <v>43101</v>
      </c>
      <c r="G179">
        <v>33120</v>
      </c>
      <c r="H179">
        <v>637.46</v>
      </c>
    </row>
    <row r="180" spans="1:8" x14ac:dyDescent="0.2">
      <c r="A180" t="s">
        <v>71</v>
      </c>
      <c r="B180" t="s">
        <v>57</v>
      </c>
      <c r="C180" t="s">
        <v>90</v>
      </c>
      <c r="D180" s="4">
        <v>43160</v>
      </c>
      <c r="E180" t="s">
        <v>32</v>
      </c>
      <c r="F180" s="5">
        <v>43101</v>
      </c>
      <c r="G180">
        <v>120.64</v>
      </c>
      <c r="H180">
        <v>2.31</v>
      </c>
    </row>
    <row r="181" spans="1:8" x14ac:dyDescent="0.2">
      <c r="A181" t="s">
        <v>71</v>
      </c>
      <c r="B181" t="s">
        <v>56</v>
      </c>
      <c r="C181" t="s">
        <v>87</v>
      </c>
      <c r="D181" s="4">
        <v>43160</v>
      </c>
      <c r="E181" t="s">
        <v>32</v>
      </c>
      <c r="F181" s="5">
        <v>43101</v>
      </c>
      <c r="G181">
        <v>1493.71</v>
      </c>
      <c r="H181">
        <v>28.75</v>
      </c>
    </row>
    <row r="182" spans="1:8" x14ac:dyDescent="0.2">
      <c r="A182" t="s">
        <v>71</v>
      </c>
      <c r="B182" t="s">
        <v>54</v>
      </c>
      <c r="C182" t="s">
        <v>88</v>
      </c>
      <c r="D182" s="4">
        <v>43160</v>
      </c>
      <c r="E182" t="s">
        <v>32</v>
      </c>
      <c r="F182" s="5">
        <v>43101</v>
      </c>
      <c r="G182">
        <v>91.69</v>
      </c>
      <c r="H182">
        <v>1.77</v>
      </c>
    </row>
    <row r="183" spans="1:8" x14ac:dyDescent="0.2">
      <c r="A183" t="s">
        <v>71</v>
      </c>
      <c r="B183" t="s">
        <v>54</v>
      </c>
      <c r="C183" t="s">
        <v>88</v>
      </c>
      <c r="D183" s="4">
        <v>43160</v>
      </c>
      <c r="E183" t="s">
        <v>31</v>
      </c>
      <c r="F183" s="5">
        <v>43101</v>
      </c>
      <c r="G183">
        <v>2033</v>
      </c>
      <c r="H183">
        <v>39.119999999999997</v>
      </c>
    </row>
    <row r="184" spans="1:8" x14ac:dyDescent="0.2">
      <c r="A184" t="s">
        <v>71</v>
      </c>
      <c r="B184" t="s">
        <v>56</v>
      </c>
      <c r="C184" t="s">
        <v>94</v>
      </c>
      <c r="D184" s="4">
        <v>43132</v>
      </c>
      <c r="E184" t="s">
        <v>32</v>
      </c>
      <c r="F184" s="5">
        <v>43101</v>
      </c>
      <c r="G184">
        <v>3148.39</v>
      </c>
      <c r="H184">
        <v>87.45</v>
      </c>
    </row>
    <row r="185" spans="1:8" x14ac:dyDescent="0.2">
      <c r="A185" t="s">
        <v>71</v>
      </c>
      <c r="B185" t="s">
        <v>56</v>
      </c>
      <c r="C185" t="s">
        <v>94</v>
      </c>
      <c r="D185" s="4">
        <v>43132</v>
      </c>
      <c r="E185" t="s">
        <v>31</v>
      </c>
      <c r="F185" s="5">
        <v>43101</v>
      </c>
      <c r="G185">
        <v>69809</v>
      </c>
      <c r="H185">
        <v>1939.15</v>
      </c>
    </row>
    <row r="186" spans="1:8" x14ac:dyDescent="0.2">
      <c r="A186" t="s">
        <v>71</v>
      </c>
      <c r="B186" t="s">
        <v>56</v>
      </c>
      <c r="C186" t="s">
        <v>95</v>
      </c>
      <c r="D186" s="4">
        <v>43132</v>
      </c>
      <c r="E186" t="s">
        <v>31</v>
      </c>
      <c r="F186" s="5">
        <v>43101</v>
      </c>
      <c r="G186">
        <v>44320</v>
      </c>
      <c r="H186">
        <v>1231.1199999999999</v>
      </c>
    </row>
    <row r="187" spans="1:8" x14ac:dyDescent="0.2">
      <c r="A187" t="s">
        <v>71</v>
      </c>
      <c r="B187" t="s">
        <v>56</v>
      </c>
      <c r="C187" t="s">
        <v>95</v>
      </c>
      <c r="D187" s="4">
        <v>43132</v>
      </c>
      <c r="E187" t="s">
        <v>32</v>
      </c>
      <c r="F187" s="5">
        <v>43101</v>
      </c>
      <c r="G187">
        <v>1998.83</v>
      </c>
      <c r="H187">
        <v>55.52</v>
      </c>
    </row>
    <row r="188" spans="1:8" x14ac:dyDescent="0.2">
      <c r="A188" t="s">
        <v>71</v>
      </c>
      <c r="B188" t="s">
        <v>55</v>
      </c>
      <c r="C188" t="s">
        <v>101</v>
      </c>
      <c r="D188" s="4">
        <v>43132</v>
      </c>
      <c r="E188" t="s">
        <v>63</v>
      </c>
      <c r="F188" s="5">
        <v>43101</v>
      </c>
      <c r="G188">
        <v>487.32</v>
      </c>
      <c r="H188">
        <v>13.54</v>
      </c>
    </row>
    <row r="189" spans="1:8" x14ac:dyDescent="0.2">
      <c r="A189" t="s">
        <v>71</v>
      </c>
      <c r="B189" t="s">
        <v>55</v>
      </c>
      <c r="C189" t="s">
        <v>101</v>
      </c>
      <c r="D189" s="4">
        <v>43132</v>
      </c>
      <c r="E189" t="s">
        <v>64</v>
      </c>
      <c r="F189" s="5">
        <v>43101</v>
      </c>
      <c r="G189">
        <v>21.98</v>
      </c>
      <c r="H189">
        <v>0.61</v>
      </c>
    </row>
    <row r="190" spans="1:8" x14ac:dyDescent="0.2">
      <c r="A190" t="s">
        <v>71</v>
      </c>
      <c r="B190" t="s">
        <v>55</v>
      </c>
      <c r="C190" t="s">
        <v>91</v>
      </c>
      <c r="D190" s="4">
        <v>43132</v>
      </c>
      <c r="E190" t="s">
        <v>32</v>
      </c>
      <c r="F190" s="5">
        <v>43101</v>
      </c>
      <c r="G190">
        <v>584.5</v>
      </c>
      <c r="H190">
        <v>16.239999999999998</v>
      </c>
    </row>
    <row r="191" spans="1:8" x14ac:dyDescent="0.2">
      <c r="A191" t="s">
        <v>71</v>
      </c>
      <c r="B191" t="s">
        <v>55</v>
      </c>
      <c r="C191" t="s">
        <v>91</v>
      </c>
      <c r="D191" s="4">
        <v>43132</v>
      </c>
      <c r="E191" t="s">
        <v>31</v>
      </c>
      <c r="F191" s="5">
        <v>43101</v>
      </c>
      <c r="G191">
        <v>12960</v>
      </c>
      <c r="H191">
        <v>360</v>
      </c>
    </row>
    <row r="192" spans="1:8" x14ac:dyDescent="0.2">
      <c r="A192" t="s">
        <v>71</v>
      </c>
      <c r="B192" t="s">
        <v>59</v>
      </c>
      <c r="C192" t="s">
        <v>101</v>
      </c>
      <c r="D192" s="4">
        <v>43132</v>
      </c>
      <c r="E192" t="s">
        <v>63</v>
      </c>
      <c r="F192" s="5">
        <v>43101</v>
      </c>
      <c r="G192">
        <v>195.3</v>
      </c>
      <c r="H192">
        <v>5.49</v>
      </c>
    </row>
    <row r="193" spans="1:8" x14ac:dyDescent="0.2">
      <c r="A193" t="s">
        <v>71</v>
      </c>
      <c r="B193" t="s">
        <v>59</v>
      </c>
      <c r="C193" t="s">
        <v>101</v>
      </c>
      <c r="D193" s="4">
        <v>43132</v>
      </c>
      <c r="E193" t="s">
        <v>64</v>
      </c>
      <c r="F193" s="5">
        <v>43101</v>
      </c>
      <c r="G193">
        <v>8.81</v>
      </c>
      <c r="H193">
        <v>0.25</v>
      </c>
    </row>
    <row r="194" spans="1:8" x14ac:dyDescent="0.2">
      <c r="A194" t="s">
        <v>71</v>
      </c>
      <c r="B194" t="s">
        <v>56</v>
      </c>
      <c r="C194" t="s">
        <v>95</v>
      </c>
      <c r="D194" s="4">
        <v>43160</v>
      </c>
      <c r="E194" t="s">
        <v>31</v>
      </c>
      <c r="F194" s="5">
        <v>43101</v>
      </c>
      <c r="G194">
        <v>28920</v>
      </c>
      <c r="H194">
        <v>652.52</v>
      </c>
    </row>
    <row r="195" spans="1:8" x14ac:dyDescent="0.2">
      <c r="A195" t="s">
        <v>71</v>
      </c>
      <c r="B195" t="s">
        <v>54</v>
      </c>
      <c r="C195" t="s">
        <v>92</v>
      </c>
      <c r="D195" s="4">
        <v>43160</v>
      </c>
      <c r="E195" t="s">
        <v>31</v>
      </c>
      <c r="F195" s="5">
        <v>43101</v>
      </c>
      <c r="G195">
        <v>2009</v>
      </c>
      <c r="H195">
        <v>45.33</v>
      </c>
    </row>
    <row r="196" spans="1:8" x14ac:dyDescent="0.2">
      <c r="A196" t="s">
        <v>71</v>
      </c>
      <c r="B196" t="s">
        <v>56</v>
      </c>
      <c r="C196" t="s">
        <v>95</v>
      </c>
      <c r="D196" s="4">
        <v>43160</v>
      </c>
      <c r="E196" t="s">
        <v>32</v>
      </c>
      <c r="F196" s="5">
        <v>43101</v>
      </c>
      <c r="G196">
        <v>1304.29</v>
      </c>
      <c r="H196">
        <v>29.43</v>
      </c>
    </row>
    <row r="197" spans="1:8" x14ac:dyDescent="0.2">
      <c r="A197" t="s">
        <v>71</v>
      </c>
      <c r="B197" t="s">
        <v>54</v>
      </c>
      <c r="C197" t="s">
        <v>92</v>
      </c>
      <c r="D197" s="4">
        <v>43160</v>
      </c>
      <c r="E197" t="s">
        <v>32</v>
      </c>
      <c r="F197" s="5">
        <v>43101</v>
      </c>
      <c r="G197">
        <v>90.6</v>
      </c>
      <c r="H197">
        <v>2.04</v>
      </c>
    </row>
    <row r="198" spans="1:8" x14ac:dyDescent="0.2">
      <c r="A198" t="s">
        <v>71</v>
      </c>
      <c r="B198" t="s">
        <v>55</v>
      </c>
      <c r="C198" t="s">
        <v>91</v>
      </c>
      <c r="D198" s="4">
        <v>43160</v>
      </c>
      <c r="E198" t="s">
        <v>32</v>
      </c>
      <c r="F198" s="5">
        <v>43101</v>
      </c>
      <c r="G198">
        <v>70.58</v>
      </c>
      <c r="H198">
        <v>1.59</v>
      </c>
    </row>
    <row r="199" spans="1:8" x14ac:dyDescent="0.2">
      <c r="A199" t="s">
        <v>71</v>
      </c>
      <c r="B199" t="s">
        <v>57</v>
      </c>
      <c r="C199" t="s">
        <v>93</v>
      </c>
      <c r="D199" s="4">
        <v>43160</v>
      </c>
      <c r="E199" t="s">
        <v>32</v>
      </c>
      <c r="F199" s="5">
        <v>43101</v>
      </c>
      <c r="G199">
        <v>263.45999999999998</v>
      </c>
      <c r="H199">
        <v>5.66</v>
      </c>
    </row>
    <row r="200" spans="1:8" x14ac:dyDescent="0.2">
      <c r="A200" t="s">
        <v>71</v>
      </c>
      <c r="B200" t="s">
        <v>55</v>
      </c>
      <c r="C200" t="s">
        <v>91</v>
      </c>
      <c r="D200" s="4">
        <v>43160</v>
      </c>
      <c r="E200" t="s">
        <v>31</v>
      </c>
      <c r="F200" s="5">
        <v>43101</v>
      </c>
      <c r="G200">
        <v>1565</v>
      </c>
      <c r="H200">
        <v>35.31</v>
      </c>
    </row>
    <row r="201" spans="1:8" x14ac:dyDescent="0.2">
      <c r="A201" t="s">
        <v>71</v>
      </c>
      <c r="B201" t="s">
        <v>57</v>
      </c>
      <c r="C201" t="s">
        <v>93</v>
      </c>
      <c r="D201" s="4">
        <v>43160</v>
      </c>
      <c r="E201" t="s">
        <v>31</v>
      </c>
      <c r="F201" s="5">
        <v>43101</v>
      </c>
      <c r="G201">
        <v>5842</v>
      </c>
      <c r="H201">
        <v>125.27</v>
      </c>
    </row>
    <row r="202" spans="1:8" x14ac:dyDescent="0.2">
      <c r="A202" t="s">
        <v>71</v>
      </c>
      <c r="B202" t="s">
        <v>54</v>
      </c>
      <c r="C202" t="s">
        <v>101</v>
      </c>
      <c r="D202" s="4">
        <v>43132</v>
      </c>
      <c r="E202" t="s">
        <v>63</v>
      </c>
      <c r="F202" s="5">
        <v>43101</v>
      </c>
      <c r="G202">
        <v>200.88</v>
      </c>
      <c r="H202">
        <v>5.65</v>
      </c>
    </row>
    <row r="203" spans="1:8" x14ac:dyDescent="0.2">
      <c r="A203" t="s">
        <v>71</v>
      </c>
      <c r="B203" t="s">
        <v>54</v>
      </c>
      <c r="C203" t="s">
        <v>101</v>
      </c>
      <c r="D203" s="4">
        <v>43132</v>
      </c>
      <c r="E203" t="s">
        <v>64</v>
      </c>
      <c r="F203" s="5">
        <v>43101</v>
      </c>
      <c r="G203">
        <v>9.06</v>
      </c>
      <c r="H203">
        <v>0.25</v>
      </c>
    </row>
    <row r="204" spans="1:8" x14ac:dyDescent="0.2">
      <c r="A204" t="s">
        <v>71</v>
      </c>
      <c r="B204" t="s">
        <v>55</v>
      </c>
      <c r="C204" t="s">
        <v>101</v>
      </c>
      <c r="D204" s="4">
        <v>43132</v>
      </c>
      <c r="E204" t="s">
        <v>64</v>
      </c>
      <c r="F204" s="5">
        <v>43101</v>
      </c>
      <c r="G204">
        <v>10.49</v>
      </c>
      <c r="H204">
        <v>0.28999999999999998</v>
      </c>
    </row>
    <row r="205" spans="1:8" x14ac:dyDescent="0.2">
      <c r="A205" t="s">
        <v>71</v>
      </c>
      <c r="B205" t="s">
        <v>59</v>
      </c>
      <c r="C205" t="s">
        <v>101</v>
      </c>
      <c r="D205" s="4">
        <v>43132</v>
      </c>
      <c r="E205" t="s">
        <v>64</v>
      </c>
      <c r="F205" s="5">
        <v>43101</v>
      </c>
      <c r="G205">
        <v>2.95</v>
      </c>
      <c r="H205">
        <v>0.08</v>
      </c>
    </row>
    <row r="206" spans="1:8" x14ac:dyDescent="0.2">
      <c r="A206" t="s">
        <v>71</v>
      </c>
      <c r="B206" t="s">
        <v>55</v>
      </c>
      <c r="C206" t="s">
        <v>101</v>
      </c>
      <c r="D206" s="4">
        <v>43132</v>
      </c>
      <c r="E206" t="s">
        <v>64</v>
      </c>
      <c r="F206" s="5">
        <v>43101</v>
      </c>
      <c r="G206">
        <v>58.06</v>
      </c>
      <c r="H206">
        <v>1.63</v>
      </c>
    </row>
    <row r="207" spans="1:8" x14ac:dyDescent="0.2">
      <c r="A207" t="s">
        <v>71</v>
      </c>
      <c r="B207" t="s">
        <v>59</v>
      </c>
      <c r="C207" t="s">
        <v>101</v>
      </c>
      <c r="D207" s="4">
        <v>43132</v>
      </c>
      <c r="E207" t="s">
        <v>63</v>
      </c>
      <c r="F207" s="5">
        <v>43101</v>
      </c>
      <c r="G207">
        <v>65.47</v>
      </c>
      <c r="H207">
        <v>1.84</v>
      </c>
    </row>
    <row r="208" spans="1:8" x14ac:dyDescent="0.2">
      <c r="A208" t="s">
        <v>71</v>
      </c>
      <c r="B208" t="s">
        <v>55</v>
      </c>
      <c r="C208" t="s">
        <v>101</v>
      </c>
      <c r="D208" s="4">
        <v>43132</v>
      </c>
      <c r="E208" t="s">
        <v>63</v>
      </c>
      <c r="F208" s="5">
        <v>43101</v>
      </c>
      <c r="G208">
        <v>1287.1199999999999</v>
      </c>
      <c r="H208">
        <v>36.18</v>
      </c>
    </row>
    <row r="209" spans="1:8" x14ac:dyDescent="0.2">
      <c r="A209" t="s">
        <v>71</v>
      </c>
      <c r="B209" t="s">
        <v>55</v>
      </c>
      <c r="C209" t="s">
        <v>101</v>
      </c>
      <c r="D209" s="4">
        <v>43132</v>
      </c>
      <c r="E209" t="s">
        <v>63</v>
      </c>
      <c r="F209" s="5">
        <v>43101</v>
      </c>
      <c r="G209">
        <v>232.5</v>
      </c>
      <c r="H209">
        <v>6.54</v>
      </c>
    </row>
    <row r="210" spans="1:8" x14ac:dyDescent="0.2">
      <c r="A210" t="s">
        <v>71</v>
      </c>
      <c r="B210" t="s">
        <v>55</v>
      </c>
      <c r="C210" t="s">
        <v>101</v>
      </c>
      <c r="D210" s="4">
        <v>43132</v>
      </c>
      <c r="E210" t="s">
        <v>63</v>
      </c>
      <c r="F210" s="5">
        <v>43101</v>
      </c>
      <c r="G210">
        <v>1313.91</v>
      </c>
      <c r="H210">
        <v>36.94</v>
      </c>
    </row>
    <row r="211" spans="1:8" x14ac:dyDescent="0.2">
      <c r="A211" t="s">
        <v>71</v>
      </c>
      <c r="B211" t="s">
        <v>55</v>
      </c>
      <c r="C211" t="s">
        <v>101</v>
      </c>
      <c r="D211" s="4">
        <v>43132</v>
      </c>
      <c r="E211" t="s">
        <v>64</v>
      </c>
      <c r="F211" s="5">
        <v>43101</v>
      </c>
      <c r="G211">
        <v>59.28</v>
      </c>
      <c r="H211">
        <v>1.66</v>
      </c>
    </row>
    <row r="212" spans="1:8" x14ac:dyDescent="0.2">
      <c r="A212" t="s">
        <v>71</v>
      </c>
      <c r="B212" t="s">
        <v>54</v>
      </c>
      <c r="C212" t="s">
        <v>92</v>
      </c>
      <c r="D212" s="4">
        <v>43132</v>
      </c>
      <c r="E212" t="s">
        <v>31</v>
      </c>
      <c r="F212" s="5">
        <v>43101</v>
      </c>
      <c r="G212">
        <v>2385</v>
      </c>
      <c r="H212">
        <v>67.02</v>
      </c>
    </row>
    <row r="213" spans="1:8" x14ac:dyDescent="0.2">
      <c r="A213" t="s">
        <v>71</v>
      </c>
      <c r="B213" t="s">
        <v>54</v>
      </c>
      <c r="C213" t="s">
        <v>92</v>
      </c>
      <c r="D213" s="4">
        <v>43132</v>
      </c>
      <c r="E213" t="s">
        <v>32</v>
      </c>
      <c r="F213" s="5">
        <v>43101</v>
      </c>
      <c r="G213">
        <v>107.57</v>
      </c>
      <c r="H213">
        <v>3.02</v>
      </c>
    </row>
    <row r="214" spans="1:8" x14ac:dyDescent="0.2">
      <c r="A214" t="s">
        <v>71</v>
      </c>
      <c r="B214" t="s">
        <v>54</v>
      </c>
      <c r="C214" t="s">
        <v>92</v>
      </c>
      <c r="D214" s="4">
        <v>43132</v>
      </c>
      <c r="E214" t="s">
        <v>32</v>
      </c>
      <c r="F214" s="5">
        <v>43101</v>
      </c>
      <c r="G214">
        <v>364.86</v>
      </c>
      <c r="H214">
        <v>10.24</v>
      </c>
    </row>
    <row r="215" spans="1:8" x14ac:dyDescent="0.2">
      <c r="A215" t="s">
        <v>71</v>
      </c>
      <c r="B215" t="s">
        <v>54</v>
      </c>
      <c r="C215" t="s">
        <v>92</v>
      </c>
      <c r="D215" s="4">
        <v>43132</v>
      </c>
      <c r="E215" t="s">
        <v>31</v>
      </c>
      <c r="F215" s="5">
        <v>43101</v>
      </c>
      <c r="G215">
        <v>8090</v>
      </c>
      <c r="H215">
        <v>227.37</v>
      </c>
    </row>
    <row r="216" spans="1:8" x14ac:dyDescent="0.2">
      <c r="A216" t="s">
        <v>71</v>
      </c>
      <c r="B216" t="s">
        <v>54</v>
      </c>
      <c r="C216" t="s">
        <v>101</v>
      </c>
      <c r="D216" s="4">
        <v>43132</v>
      </c>
      <c r="E216" t="s">
        <v>64</v>
      </c>
      <c r="F216" s="5">
        <v>43101</v>
      </c>
      <c r="G216">
        <v>2.1800000000000002</v>
      </c>
      <c r="H216">
        <v>0.06</v>
      </c>
    </row>
    <row r="217" spans="1:8" x14ac:dyDescent="0.2">
      <c r="A217" t="s">
        <v>71</v>
      </c>
      <c r="B217" t="s">
        <v>54</v>
      </c>
      <c r="C217" t="s">
        <v>101</v>
      </c>
      <c r="D217" s="4">
        <v>43132</v>
      </c>
      <c r="E217" t="s">
        <v>63</v>
      </c>
      <c r="F217" s="5">
        <v>43101</v>
      </c>
      <c r="G217">
        <v>48.36</v>
      </c>
      <c r="H217">
        <v>1.36</v>
      </c>
    </row>
    <row r="218" spans="1:8" x14ac:dyDescent="0.2">
      <c r="A218" t="s">
        <v>71</v>
      </c>
      <c r="B218" t="s">
        <v>54</v>
      </c>
      <c r="C218" t="s">
        <v>99</v>
      </c>
      <c r="D218" s="4">
        <v>43160</v>
      </c>
      <c r="E218" t="s">
        <v>31</v>
      </c>
      <c r="F218" s="5">
        <v>43101</v>
      </c>
      <c r="G218">
        <v>2770</v>
      </c>
      <c r="H218">
        <v>64.64</v>
      </c>
    </row>
    <row r="219" spans="1:8" x14ac:dyDescent="0.2">
      <c r="A219" t="s">
        <v>71</v>
      </c>
      <c r="B219" t="s">
        <v>54</v>
      </c>
      <c r="C219" t="s">
        <v>99</v>
      </c>
      <c r="D219" s="4">
        <v>43160</v>
      </c>
      <c r="E219" t="s">
        <v>32</v>
      </c>
      <c r="F219" s="5">
        <v>43101</v>
      </c>
      <c r="G219">
        <v>124.93</v>
      </c>
      <c r="H219">
        <v>2.92</v>
      </c>
    </row>
    <row r="220" spans="1:8" x14ac:dyDescent="0.2">
      <c r="A220" t="s">
        <v>71</v>
      </c>
      <c r="B220" t="s">
        <v>54</v>
      </c>
      <c r="C220" t="s">
        <v>92</v>
      </c>
      <c r="D220" s="4">
        <v>43160</v>
      </c>
      <c r="E220" t="s">
        <v>32</v>
      </c>
      <c r="F220" s="5">
        <v>43101</v>
      </c>
      <c r="G220">
        <v>-25.08</v>
      </c>
      <c r="H220">
        <v>-0.88</v>
      </c>
    </row>
    <row r="221" spans="1:8" x14ac:dyDescent="0.2">
      <c r="A221" t="s">
        <v>71</v>
      </c>
      <c r="B221" t="s">
        <v>54</v>
      </c>
      <c r="C221" t="s">
        <v>92</v>
      </c>
      <c r="D221" s="4">
        <v>43160</v>
      </c>
      <c r="E221" t="s">
        <v>31</v>
      </c>
      <c r="F221" s="5">
        <v>43101</v>
      </c>
      <c r="G221">
        <v>-556</v>
      </c>
      <c r="H221">
        <v>-19.5</v>
      </c>
    </row>
    <row r="222" spans="1:8" x14ac:dyDescent="0.2">
      <c r="A222" t="s">
        <v>71</v>
      </c>
      <c r="B222" t="s">
        <v>55</v>
      </c>
      <c r="C222" t="s">
        <v>91</v>
      </c>
      <c r="D222" s="4">
        <v>43160</v>
      </c>
      <c r="E222" t="s">
        <v>31</v>
      </c>
      <c r="F222" s="5">
        <v>43101</v>
      </c>
      <c r="G222">
        <v>9575</v>
      </c>
      <c r="H222">
        <v>197.02</v>
      </c>
    </row>
    <row r="223" spans="1:8" x14ac:dyDescent="0.2">
      <c r="A223" t="s">
        <v>71</v>
      </c>
      <c r="B223" t="s">
        <v>55</v>
      </c>
      <c r="C223" t="s">
        <v>91</v>
      </c>
      <c r="D223" s="4">
        <v>43160</v>
      </c>
      <c r="E223" t="s">
        <v>32</v>
      </c>
      <c r="F223" s="5">
        <v>43101</v>
      </c>
      <c r="G223">
        <v>431.83</v>
      </c>
      <c r="H223">
        <v>8.89</v>
      </c>
    </row>
    <row r="224" spans="1:8" x14ac:dyDescent="0.2">
      <c r="A224" t="s">
        <v>71</v>
      </c>
      <c r="B224" t="s">
        <v>54</v>
      </c>
      <c r="C224" t="s">
        <v>92</v>
      </c>
      <c r="D224" s="4">
        <v>43160</v>
      </c>
      <c r="E224" t="s">
        <v>32</v>
      </c>
      <c r="F224" s="5">
        <v>43101</v>
      </c>
      <c r="G224">
        <v>30.4</v>
      </c>
      <c r="H224">
        <v>0.67</v>
      </c>
    </row>
    <row r="225" spans="1:8" x14ac:dyDescent="0.2">
      <c r="A225" t="s">
        <v>71</v>
      </c>
      <c r="B225" t="s">
        <v>54</v>
      </c>
      <c r="C225" t="s">
        <v>92</v>
      </c>
      <c r="D225" s="4">
        <v>43160</v>
      </c>
      <c r="E225" t="s">
        <v>31</v>
      </c>
      <c r="F225" s="5">
        <v>43101</v>
      </c>
      <c r="G225">
        <v>674</v>
      </c>
      <c r="H225">
        <v>14.83</v>
      </c>
    </row>
    <row r="226" spans="1:8" x14ac:dyDescent="0.2">
      <c r="A226" t="s">
        <v>71</v>
      </c>
      <c r="B226" t="s">
        <v>57</v>
      </c>
      <c r="C226" t="s">
        <v>93</v>
      </c>
      <c r="D226" s="4">
        <v>43160</v>
      </c>
      <c r="E226" t="s">
        <v>31</v>
      </c>
      <c r="F226" s="5">
        <v>43101</v>
      </c>
      <c r="G226">
        <v>110</v>
      </c>
      <c r="H226">
        <v>2.48</v>
      </c>
    </row>
    <row r="227" spans="1:8" x14ac:dyDescent="0.2">
      <c r="A227" t="s">
        <v>71</v>
      </c>
      <c r="B227" t="s">
        <v>57</v>
      </c>
      <c r="C227" t="s">
        <v>93</v>
      </c>
      <c r="D227" s="4">
        <v>43160</v>
      </c>
      <c r="E227" t="s">
        <v>32</v>
      </c>
      <c r="F227" s="5">
        <v>43101</v>
      </c>
      <c r="G227">
        <v>4.96</v>
      </c>
      <c r="H227">
        <v>0.11</v>
      </c>
    </row>
    <row r="228" spans="1:8" x14ac:dyDescent="0.2">
      <c r="A228" t="s">
        <v>71</v>
      </c>
      <c r="B228" t="s">
        <v>56</v>
      </c>
      <c r="C228" t="s">
        <v>94</v>
      </c>
      <c r="D228" s="4">
        <v>43160</v>
      </c>
      <c r="E228" t="s">
        <v>32</v>
      </c>
      <c r="F228" s="5">
        <v>43101</v>
      </c>
      <c r="G228">
        <v>1137.56</v>
      </c>
      <c r="H228">
        <v>25.03</v>
      </c>
    </row>
    <row r="229" spans="1:8" x14ac:dyDescent="0.2">
      <c r="A229" t="s">
        <v>71</v>
      </c>
      <c r="B229" t="s">
        <v>56</v>
      </c>
      <c r="C229" t="s">
        <v>94</v>
      </c>
      <c r="D229" s="4">
        <v>43160</v>
      </c>
      <c r="E229" t="s">
        <v>31</v>
      </c>
      <c r="F229" s="5">
        <v>43101</v>
      </c>
      <c r="G229">
        <v>25223</v>
      </c>
      <c r="H229">
        <v>554.91</v>
      </c>
    </row>
    <row r="230" spans="1:8" x14ac:dyDescent="0.2">
      <c r="A230" t="s">
        <v>71</v>
      </c>
      <c r="B230" t="s">
        <v>57</v>
      </c>
      <c r="C230" t="s">
        <v>93</v>
      </c>
      <c r="D230" s="4">
        <v>43160</v>
      </c>
      <c r="E230" t="s">
        <v>31</v>
      </c>
      <c r="F230" s="5">
        <v>43101</v>
      </c>
      <c r="G230">
        <v>2296</v>
      </c>
      <c r="H230">
        <v>50.52</v>
      </c>
    </row>
    <row r="231" spans="1:8" x14ac:dyDescent="0.2">
      <c r="A231" t="s">
        <v>71</v>
      </c>
      <c r="B231" t="s">
        <v>57</v>
      </c>
      <c r="C231" t="s">
        <v>93</v>
      </c>
      <c r="D231" s="4">
        <v>43160</v>
      </c>
      <c r="E231" t="s">
        <v>32</v>
      </c>
      <c r="F231" s="5">
        <v>43101</v>
      </c>
      <c r="G231">
        <v>103.54</v>
      </c>
      <c r="H231">
        <v>2.27</v>
      </c>
    </row>
    <row r="232" spans="1:8" x14ac:dyDescent="0.2">
      <c r="A232" t="s">
        <v>71</v>
      </c>
      <c r="B232" t="s">
        <v>55</v>
      </c>
      <c r="C232" t="s">
        <v>91</v>
      </c>
      <c r="D232" s="4">
        <v>43132</v>
      </c>
      <c r="E232" t="s">
        <v>32</v>
      </c>
      <c r="F232" s="5">
        <v>43101</v>
      </c>
      <c r="G232">
        <v>443.11</v>
      </c>
      <c r="H232">
        <v>15.52</v>
      </c>
    </row>
    <row r="233" spans="1:8" x14ac:dyDescent="0.2">
      <c r="A233" t="s">
        <v>71</v>
      </c>
      <c r="B233" t="s">
        <v>55</v>
      </c>
      <c r="C233" t="s">
        <v>91</v>
      </c>
      <c r="D233" s="4">
        <v>43132</v>
      </c>
      <c r="E233" t="s">
        <v>31</v>
      </c>
      <c r="F233" s="5">
        <v>43101</v>
      </c>
      <c r="G233">
        <v>9825</v>
      </c>
      <c r="H233">
        <v>344.19</v>
      </c>
    </row>
    <row r="234" spans="1:8" x14ac:dyDescent="0.2">
      <c r="A234" t="s">
        <v>71</v>
      </c>
      <c r="B234" t="s">
        <v>55</v>
      </c>
      <c r="C234" t="s">
        <v>96</v>
      </c>
      <c r="D234" s="4">
        <v>43132</v>
      </c>
      <c r="E234" t="s">
        <v>31</v>
      </c>
      <c r="F234" s="5">
        <v>43101</v>
      </c>
      <c r="G234">
        <v>24526</v>
      </c>
      <c r="H234">
        <v>859.19</v>
      </c>
    </row>
    <row r="235" spans="1:8" x14ac:dyDescent="0.2">
      <c r="A235" t="s">
        <v>71</v>
      </c>
      <c r="B235" t="s">
        <v>55</v>
      </c>
      <c r="C235" t="s">
        <v>96</v>
      </c>
      <c r="D235" s="4">
        <v>43132</v>
      </c>
      <c r="E235" t="s">
        <v>32</v>
      </c>
      <c r="F235" s="5">
        <v>43101</v>
      </c>
      <c r="G235">
        <v>1106.1199999999999</v>
      </c>
      <c r="H235">
        <v>38.75</v>
      </c>
    </row>
    <row r="236" spans="1:8" x14ac:dyDescent="0.2">
      <c r="A236" t="s">
        <v>71</v>
      </c>
      <c r="B236" t="s">
        <v>55</v>
      </c>
      <c r="C236" t="s">
        <v>101</v>
      </c>
      <c r="D236" s="4">
        <v>43132</v>
      </c>
      <c r="E236" t="s">
        <v>64</v>
      </c>
      <c r="F236" s="5">
        <v>43101</v>
      </c>
      <c r="G236">
        <v>1.74</v>
      </c>
      <c r="H236">
        <v>0.06</v>
      </c>
    </row>
    <row r="237" spans="1:8" x14ac:dyDescent="0.2">
      <c r="A237" t="s">
        <v>71</v>
      </c>
      <c r="B237" t="s">
        <v>55</v>
      </c>
      <c r="C237" t="s">
        <v>101</v>
      </c>
      <c r="D237" s="4">
        <v>43132</v>
      </c>
      <c r="E237" t="s">
        <v>63</v>
      </c>
      <c r="F237" s="5">
        <v>43101</v>
      </c>
      <c r="G237">
        <v>38.64</v>
      </c>
      <c r="H237">
        <v>1.36</v>
      </c>
    </row>
    <row r="238" spans="1:8" x14ac:dyDescent="0.2">
      <c r="A238" t="s">
        <v>71</v>
      </c>
      <c r="B238" t="s">
        <v>56</v>
      </c>
      <c r="C238" t="s">
        <v>94</v>
      </c>
      <c r="D238" s="4">
        <v>43132</v>
      </c>
      <c r="E238" t="s">
        <v>32</v>
      </c>
      <c r="F238" s="5">
        <v>43101</v>
      </c>
      <c r="G238">
        <v>471.39</v>
      </c>
      <c r="H238">
        <v>16.510000000000002</v>
      </c>
    </row>
    <row r="239" spans="1:8" x14ac:dyDescent="0.2">
      <c r="A239" t="s">
        <v>71</v>
      </c>
      <c r="B239" t="s">
        <v>56</v>
      </c>
      <c r="C239" t="s">
        <v>94</v>
      </c>
      <c r="D239" s="4">
        <v>43132</v>
      </c>
      <c r="E239" t="s">
        <v>31</v>
      </c>
      <c r="F239" s="5">
        <v>43101</v>
      </c>
      <c r="G239">
        <v>10452</v>
      </c>
      <c r="H239">
        <v>366.15</v>
      </c>
    </row>
    <row r="240" spans="1:8" x14ac:dyDescent="0.2">
      <c r="A240" t="s">
        <v>71</v>
      </c>
      <c r="B240" t="s">
        <v>55</v>
      </c>
      <c r="C240" t="s">
        <v>101</v>
      </c>
      <c r="D240" s="4">
        <v>43132</v>
      </c>
      <c r="E240" t="s">
        <v>63</v>
      </c>
      <c r="F240" s="5">
        <v>43101</v>
      </c>
      <c r="G240">
        <v>183.18</v>
      </c>
      <c r="H240">
        <v>6.42</v>
      </c>
    </row>
    <row r="241" spans="1:8" x14ac:dyDescent="0.2">
      <c r="A241" t="s">
        <v>71</v>
      </c>
      <c r="B241" t="s">
        <v>55</v>
      </c>
      <c r="C241" t="s">
        <v>101</v>
      </c>
      <c r="D241" s="4">
        <v>43132</v>
      </c>
      <c r="E241" t="s">
        <v>64</v>
      </c>
      <c r="F241" s="5">
        <v>43101</v>
      </c>
      <c r="G241">
        <v>8.26</v>
      </c>
      <c r="H241">
        <v>0.28999999999999998</v>
      </c>
    </row>
    <row r="242" spans="1:8" x14ac:dyDescent="0.2">
      <c r="A242" t="s">
        <v>71</v>
      </c>
      <c r="B242" t="s">
        <v>56</v>
      </c>
      <c r="C242" t="s">
        <v>95</v>
      </c>
      <c r="D242" s="4">
        <v>43132</v>
      </c>
      <c r="E242" t="s">
        <v>31</v>
      </c>
      <c r="F242" s="5">
        <v>43101</v>
      </c>
      <c r="G242">
        <v>97096</v>
      </c>
      <c r="H242">
        <v>3401.47</v>
      </c>
    </row>
    <row r="243" spans="1:8" x14ac:dyDescent="0.2">
      <c r="A243" t="s">
        <v>71</v>
      </c>
      <c r="B243" t="s">
        <v>56</v>
      </c>
      <c r="C243" t="s">
        <v>95</v>
      </c>
      <c r="D243" s="4">
        <v>43132</v>
      </c>
      <c r="E243" t="s">
        <v>32</v>
      </c>
      <c r="F243" s="5">
        <v>43101</v>
      </c>
      <c r="G243">
        <v>4379.0200000000004</v>
      </c>
      <c r="H243">
        <v>153.4</v>
      </c>
    </row>
    <row r="244" spans="1:8" x14ac:dyDescent="0.2">
      <c r="A244" t="s">
        <v>71</v>
      </c>
      <c r="B244" t="s">
        <v>57</v>
      </c>
      <c r="C244" t="s">
        <v>93</v>
      </c>
      <c r="D244" s="4">
        <v>43132</v>
      </c>
      <c r="E244" t="s">
        <v>32</v>
      </c>
      <c r="F244" s="5">
        <v>43101</v>
      </c>
      <c r="G244">
        <v>201.96</v>
      </c>
      <c r="H244">
        <v>7.07</v>
      </c>
    </row>
    <row r="245" spans="1:8" x14ac:dyDescent="0.2">
      <c r="A245" t="s">
        <v>71</v>
      </c>
      <c r="B245" t="s">
        <v>57</v>
      </c>
      <c r="C245" t="s">
        <v>93</v>
      </c>
      <c r="D245" s="4">
        <v>43132</v>
      </c>
      <c r="E245" t="s">
        <v>31</v>
      </c>
      <c r="F245" s="5">
        <v>43101</v>
      </c>
      <c r="G245">
        <v>4478</v>
      </c>
      <c r="H245">
        <v>156.87</v>
      </c>
    </row>
    <row r="246" spans="1:8" x14ac:dyDescent="0.2">
      <c r="A246" t="s">
        <v>71</v>
      </c>
      <c r="B246" t="s">
        <v>54</v>
      </c>
      <c r="C246" t="s">
        <v>92</v>
      </c>
      <c r="D246" s="4">
        <v>43132</v>
      </c>
      <c r="E246" t="s">
        <v>31</v>
      </c>
      <c r="F246" s="5">
        <v>43101</v>
      </c>
      <c r="G246">
        <v>4408</v>
      </c>
      <c r="H246">
        <v>128.97</v>
      </c>
    </row>
    <row r="247" spans="1:8" x14ac:dyDescent="0.2">
      <c r="A247" t="s">
        <v>71</v>
      </c>
      <c r="B247" t="s">
        <v>54</v>
      </c>
      <c r="C247" t="s">
        <v>92</v>
      </c>
      <c r="D247" s="4">
        <v>43132</v>
      </c>
      <c r="E247" t="s">
        <v>32</v>
      </c>
      <c r="F247" s="5">
        <v>43101</v>
      </c>
      <c r="G247">
        <v>198.8</v>
      </c>
      <c r="H247">
        <v>5.82</v>
      </c>
    </row>
    <row r="248" spans="1:8" x14ac:dyDescent="0.2">
      <c r="A248" t="s">
        <v>71</v>
      </c>
      <c r="B248" t="s">
        <v>56</v>
      </c>
      <c r="C248" t="s">
        <v>130</v>
      </c>
      <c r="D248" s="4">
        <v>43132</v>
      </c>
      <c r="E248" t="s">
        <v>32</v>
      </c>
      <c r="F248" s="5">
        <v>43101</v>
      </c>
      <c r="G248">
        <v>179.41</v>
      </c>
      <c r="H248">
        <v>5.63</v>
      </c>
    </row>
    <row r="249" spans="1:8" x14ac:dyDescent="0.2">
      <c r="A249" t="s">
        <v>71</v>
      </c>
      <c r="B249" t="s">
        <v>56</v>
      </c>
      <c r="C249" t="s">
        <v>130</v>
      </c>
      <c r="D249" s="4">
        <v>43132</v>
      </c>
      <c r="E249" t="s">
        <v>31</v>
      </c>
      <c r="F249" s="5">
        <v>43101</v>
      </c>
      <c r="G249">
        <v>3978</v>
      </c>
      <c r="H249">
        <v>124.84</v>
      </c>
    </row>
    <row r="250" spans="1:8" x14ac:dyDescent="0.2">
      <c r="A250" t="s">
        <v>71</v>
      </c>
      <c r="B250" t="s">
        <v>60</v>
      </c>
      <c r="C250" t="s">
        <v>98</v>
      </c>
      <c r="D250" s="4">
        <v>43132</v>
      </c>
      <c r="E250" t="s">
        <v>31</v>
      </c>
      <c r="F250" s="5">
        <v>43101</v>
      </c>
      <c r="G250">
        <v>20570.96</v>
      </c>
      <c r="H250">
        <v>641.41999999999996</v>
      </c>
    </row>
    <row r="251" spans="1:8" x14ac:dyDescent="0.2">
      <c r="A251" t="s">
        <v>71</v>
      </c>
      <c r="B251" t="s">
        <v>60</v>
      </c>
      <c r="C251" t="s">
        <v>98</v>
      </c>
      <c r="D251" s="4">
        <v>43132</v>
      </c>
      <c r="E251" t="s">
        <v>31</v>
      </c>
      <c r="F251" s="5">
        <v>43101</v>
      </c>
      <c r="G251">
        <v>15030.72</v>
      </c>
      <c r="H251">
        <v>463.13</v>
      </c>
    </row>
    <row r="252" spans="1:8" x14ac:dyDescent="0.2">
      <c r="A252" t="s">
        <v>71</v>
      </c>
      <c r="B252" t="s">
        <v>60</v>
      </c>
      <c r="C252" t="s">
        <v>98</v>
      </c>
      <c r="D252" s="4">
        <v>43132</v>
      </c>
      <c r="E252" t="s">
        <v>32</v>
      </c>
      <c r="F252" s="5">
        <v>43101</v>
      </c>
      <c r="G252">
        <v>713.81</v>
      </c>
      <c r="H252">
        <v>22.26</v>
      </c>
    </row>
    <row r="253" spans="1:8" x14ac:dyDescent="0.2">
      <c r="A253" t="s">
        <v>71</v>
      </c>
      <c r="B253" t="s">
        <v>60</v>
      </c>
      <c r="C253" t="s">
        <v>98</v>
      </c>
      <c r="D253" s="4">
        <v>43132</v>
      </c>
      <c r="E253" t="s">
        <v>32</v>
      </c>
      <c r="F253" s="5">
        <v>43101</v>
      </c>
      <c r="G253">
        <v>677.89</v>
      </c>
      <c r="H253">
        <v>20.89</v>
      </c>
    </row>
    <row r="254" spans="1:8" x14ac:dyDescent="0.2">
      <c r="A254" t="s">
        <v>71</v>
      </c>
      <c r="B254" t="s">
        <v>56</v>
      </c>
      <c r="C254" t="s">
        <v>98</v>
      </c>
      <c r="D254" s="4">
        <v>43132</v>
      </c>
      <c r="E254" t="s">
        <v>32</v>
      </c>
      <c r="F254" s="5">
        <v>43101</v>
      </c>
      <c r="G254">
        <v>605.16</v>
      </c>
      <c r="H254">
        <v>19.47</v>
      </c>
    </row>
    <row r="255" spans="1:8" x14ac:dyDescent="0.2">
      <c r="A255" t="s">
        <v>71</v>
      </c>
      <c r="B255" t="s">
        <v>56</v>
      </c>
      <c r="C255" t="s">
        <v>98</v>
      </c>
      <c r="D255" s="4">
        <v>43132</v>
      </c>
      <c r="E255" t="s">
        <v>31</v>
      </c>
      <c r="F255" s="5">
        <v>43101</v>
      </c>
      <c r="G255">
        <v>13418.28</v>
      </c>
      <c r="H255">
        <v>431.65</v>
      </c>
    </row>
    <row r="256" spans="1:8" x14ac:dyDescent="0.2">
      <c r="A256" t="s">
        <v>71</v>
      </c>
      <c r="B256" t="s">
        <v>54</v>
      </c>
      <c r="C256" t="s">
        <v>92</v>
      </c>
      <c r="D256" s="4">
        <v>43132</v>
      </c>
      <c r="E256" t="s">
        <v>31</v>
      </c>
      <c r="F256" s="5">
        <v>43101</v>
      </c>
      <c r="G256">
        <v>7112</v>
      </c>
      <c r="H256">
        <v>189.49</v>
      </c>
    </row>
    <row r="257" spans="1:8" x14ac:dyDescent="0.2">
      <c r="A257" t="s">
        <v>71</v>
      </c>
      <c r="B257" t="s">
        <v>54</v>
      </c>
      <c r="C257" t="s">
        <v>92</v>
      </c>
      <c r="D257" s="4">
        <v>43132</v>
      </c>
      <c r="E257" t="s">
        <v>32</v>
      </c>
      <c r="F257" s="5">
        <v>43101</v>
      </c>
      <c r="G257">
        <v>320.74</v>
      </c>
      <c r="H257">
        <v>8.5399999999999991</v>
      </c>
    </row>
    <row r="258" spans="1:8" x14ac:dyDescent="0.2">
      <c r="A258" t="s">
        <v>71</v>
      </c>
      <c r="B258" t="s">
        <v>57</v>
      </c>
      <c r="C258" t="s">
        <v>93</v>
      </c>
      <c r="D258" s="4">
        <v>43132</v>
      </c>
      <c r="E258" t="s">
        <v>31</v>
      </c>
      <c r="F258" s="5">
        <v>43101</v>
      </c>
      <c r="G258">
        <v>1482</v>
      </c>
      <c r="H258">
        <v>50.43</v>
      </c>
    </row>
    <row r="259" spans="1:8" x14ac:dyDescent="0.2">
      <c r="A259" t="s">
        <v>71</v>
      </c>
      <c r="B259" t="s">
        <v>56</v>
      </c>
      <c r="C259" t="s">
        <v>94</v>
      </c>
      <c r="D259" s="4">
        <v>43132</v>
      </c>
      <c r="E259" t="s">
        <v>31</v>
      </c>
      <c r="F259" s="5">
        <v>43101</v>
      </c>
      <c r="G259">
        <v>18220</v>
      </c>
      <c r="H259">
        <v>619.84</v>
      </c>
    </row>
    <row r="260" spans="1:8" x14ac:dyDescent="0.2">
      <c r="A260" t="s">
        <v>71</v>
      </c>
      <c r="B260" t="s">
        <v>57</v>
      </c>
      <c r="C260" t="s">
        <v>93</v>
      </c>
      <c r="D260" s="4">
        <v>43132</v>
      </c>
      <c r="E260" t="s">
        <v>32</v>
      </c>
      <c r="F260" s="5">
        <v>43101</v>
      </c>
      <c r="G260">
        <v>66.83</v>
      </c>
      <c r="H260">
        <v>2.2599999999999998</v>
      </c>
    </row>
    <row r="261" spans="1:8" x14ac:dyDescent="0.2">
      <c r="A261" t="s">
        <v>71</v>
      </c>
      <c r="B261" t="s">
        <v>56</v>
      </c>
      <c r="C261" t="s">
        <v>94</v>
      </c>
      <c r="D261" s="4">
        <v>43132</v>
      </c>
      <c r="E261" t="s">
        <v>32</v>
      </c>
      <c r="F261" s="5">
        <v>43101</v>
      </c>
      <c r="G261">
        <v>821.72</v>
      </c>
      <c r="H261">
        <v>27.95</v>
      </c>
    </row>
    <row r="262" spans="1:8" x14ac:dyDescent="0.2">
      <c r="A262" t="s">
        <v>71</v>
      </c>
      <c r="B262" t="s">
        <v>54</v>
      </c>
      <c r="C262" t="s">
        <v>92</v>
      </c>
      <c r="D262" s="4">
        <v>43132</v>
      </c>
      <c r="E262" t="s">
        <v>32</v>
      </c>
      <c r="F262" s="5">
        <v>43101</v>
      </c>
      <c r="G262">
        <v>20.57</v>
      </c>
      <c r="H262">
        <v>0.7</v>
      </c>
    </row>
    <row r="263" spans="1:8" x14ac:dyDescent="0.2">
      <c r="A263" t="s">
        <v>71</v>
      </c>
      <c r="B263" t="s">
        <v>54</v>
      </c>
      <c r="C263" t="s">
        <v>92</v>
      </c>
      <c r="D263" s="4">
        <v>43132</v>
      </c>
      <c r="E263" t="s">
        <v>31</v>
      </c>
      <c r="F263" s="5">
        <v>43101</v>
      </c>
      <c r="G263">
        <v>456</v>
      </c>
      <c r="H263">
        <v>15.51</v>
      </c>
    </row>
    <row r="264" spans="1:8" x14ac:dyDescent="0.2">
      <c r="A264" t="s">
        <v>71</v>
      </c>
      <c r="B264" t="s">
        <v>55</v>
      </c>
      <c r="C264" t="s">
        <v>91</v>
      </c>
      <c r="D264" s="4">
        <v>43132</v>
      </c>
      <c r="E264" t="s">
        <v>31</v>
      </c>
      <c r="F264" s="5">
        <v>43101</v>
      </c>
      <c r="G264">
        <v>4965</v>
      </c>
      <c r="H264">
        <v>168.91</v>
      </c>
    </row>
    <row r="265" spans="1:8" x14ac:dyDescent="0.2">
      <c r="A265" t="s">
        <v>71</v>
      </c>
      <c r="B265" t="s">
        <v>55</v>
      </c>
      <c r="C265" t="s">
        <v>91</v>
      </c>
      <c r="D265" s="4">
        <v>43132</v>
      </c>
      <c r="E265" t="s">
        <v>32</v>
      </c>
      <c r="F265" s="5">
        <v>43101</v>
      </c>
      <c r="G265">
        <v>223.93</v>
      </c>
      <c r="H265">
        <v>7.62</v>
      </c>
    </row>
    <row r="266" spans="1:8" x14ac:dyDescent="0.2">
      <c r="A266" t="s">
        <v>71</v>
      </c>
      <c r="B266" t="s">
        <v>57</v>
      </c>
      <c r="C266" t="s">
        <v>93</v>
      </c>
      <c r="D266" s="4">
        <v>43132</v>
      </c>
      <c r="E266" t="s">
        <v>32</v>
      </c>
      <c r="F266" s="5">
        <v>43101</v>
      </c>
      <c r="G266">
        <v>2.57</v>
      </c>
      <c r="H266">
        <v>0.09</v>
      </c>
    </row>
    <row r="267" spans="1:8" x14ac:dyDescent="0.2">
      <c r="A267" t="s">
        <v>71</v>
      </c>
      <c r="B267" t="s">
        <v>54</v>
      </c>
      <c r="C267" t="s">
        <v>101</v>
      </c>
      <c r="D267" s="4">
        <v>43132</v>
      </c>
      <c r="E267" t="s">
        <v>63</v>
      </c>
      <c r="F267" s="5">
        <v>43101</v>
      </c>
      <c r="G267">
        <v>10.46</v>
      </c>
      <c r="H267">
        <v>0.36</v>
      </c>
    </row>
    <row r="268" spans="1:8" x14ac:dyDescent="0.2">
      <c r="A268" t="s">
        <v>71</v>
      </c>
      <c r="B268" t="s">
        <v>54</v>
      </c>
      <c r="C268" t="s">
        <v>101</v>
      </c>
      <c r="D268" s="4">
        <v>43132</v>
      </c>
      <c r="E268" t="s">
        <v>64</v>
      </c>
      <c r="F268" s="5">
        <v>43101</v>
      </c>
      <c r="G268">
        <v>0.47</v>
      </c>
      <c r="H268">
        <v>0.02</v>
      </c>
    </row>
    <row r="269" spans="1:8" x14ac:dyDescent="0.2">
      <c r="A269" t="s">
        <v>71</v>
      </c>
      <c r="B269" t="s">
        <v>57</v>
      </c>
      <c r="C269" t="s">
        <v>93</v>
      </c>
      <c r="D269" s="4">
        <v>43132</v>
      </c>
      <c r="E269" t="s">
        <v>31</v>
      </c>
      <c r="F269" s="5">
        <v>43101</v>
      </c>
      <c r="G269">
        <v>57</v>
      </c>
      <c r="H269">
        <v>1.95</v>
      </c>
    </row>
    <row r="270" spans="1:8" x14ac:dyDescent="0.2">
      <c r="A270" t="s">
        <v>71</v>
      </c>
      <c r="B270" t="s">
        <v>55</v>
      </c>
      <c r="C270" t="s">
        <v>101</v>
      </c>
      <c r="D270" s="4">
        <v>43132</v>
      </c>
      <c r="E270" t="s">
        <v>64</v>
      </c>
      <c r="F270" s="5">
        <v>43101</v>
      </c>
      <c r="G270">
        <v>1.81</v>
      </c>
      <c r="H270">
        <v>0.06</v>
      </c>
    </row>
    <row r="271" spans="1:8" x14ac:dyDescent="0.2">
      <c r="A271" t="s">
        <v>71</v>
      </c>
      <c r="B271" t="s">
        <v>55</v>
      </c>
      <c r="C271" t="s">
        <v>101</v>
      </c>
      <c r="D271" s="4">
        <v>43132</v>
      </c>
      <c r="E271" t="s">
        <v>63</v>
      </c>
      <c r="F271" s="5">
        <v>43101</v>
      </c>
      <c r="G271">
        <v>40.119999999999997</v>
      </c>
      <c r="H271">
        <v>1.38</v>
      </c>
    </row>
    <row r="272" spans="1:8" x14ac:dyDescent="0.2">
      <c r="A272" t="s">
        <v>71</v>
      </c>
      <c r="B272" t="s">
        <v>54</v>
      </c>
      <c r="C272" t="s">
        <v>92</v>
      </c>
      <c r="D272" s="4">
        <v>43132</v>
      </c>
      <c r="E272" t="s">
        <v>32</v>
      </c>
      <c r="F272" s="5">
        <v>43101</v>
      </c>
      <c r="G272">
        <v>48.79</v>
      </c>
      <c r="H272">
        <v>1.67</v>
      </c>
    </row>
    <row r="273" spans="1:8" x14ac:dyDescent="0.2">
      <c r="A273" t="s">
        <v>71</v>
      </c>
      <c r="B273" t="s">
        <v>54</v>
      </c>
      <c r="C273" t="s">
        <v>92</v>
      </c>
      <c r="D273" s="4">
        <v>43132</v>
      </c>
      <c r="E273" t="s">
        <v>31</v>
      </c>
      <c r="F273" s="5">
        <v>43101</v>
      </c>
      <c r="G273">
        <v>1082</v>
      </c>
      <c r="H273">
        <v>37.1</v>
      </c>
    </row>
    <row r="274" spans="1:8" x14ac:dyDescent="0.2">
      <c r="A274" t="s">
        <v>71</v>
      </c>
      <c r="B274" t="s">
        <v>55</v>
      </c>
      <c r="C274" t="s">
        <v>91</v>
      </c>
      <c r="D274" s="4">
        <v>43132</v>
      </c>
      <c r="E274" t="s">
        <v>32</v>
      </c>
      <c r="F274" s="5">
        <v>43101</v>
      </c>
      <c r="G274">
        <v>50.92</v>
      </c>
      <c r="H274">
        <v>1.75</v>
      </c>
    </row>
    <row r="275" spans="1:8" x14ac:dyDescent="0.2">
      <c r="A275" t="s">
        <v>71</v>
      </c>
      <c r="B275" t="s">
        <v>55</v>
      </c>
      <c r="C275" t="s">
        <v>101</v>
      </c>
      <c r="D275" s="4">
        <v>43132</v>
      </c>
      <c r="E275" t="s">
        <v>63</v>
      </c>
      <c r="F275" s="5">
        <v>43101</v>
      </c>
      <c r="G275">
        <v>275.56</v>
      </c>
      <c r="H275">
        <v>9.4600000000000009</v>
      </c>
    </row>
    <row r="276" spans="1:8" x14ac:dyDescent="0.2">
      <c r="A276" t="s">
        <v>71</v>
      </c>
      <c r="B276" t="s">
        <v>55</v>
      </c>
      <c r="C276" t="s">
        <v>101</v>
      </c>
      <c r="D276" s="4">
        <v>43132</v>
      </c>
      <c r="E276" t="s">
        <v>64</v>
      </c>
      <c r="F276" s="5">
        <v>43101</v>
      </c>
      <c r="G276">
        <v>12.42</v>
      </c>
      <c r="H276">
        <v>0.42</v>
      </c>
    </row>
    <row r="277" spans="1:8" x14ac:dyDescent="0.2">
      <c r="A277" t="s">
        <v>71</v>
      </c>
      <c r="B277" t="s">
        <v>56</v>
      </c>
      <c r="C277" t="s">
        <v>95</v>
      </c>
      <c r="D277" s="4">
        <v>43132</v>
      </c>
      <c r="E277" t="s">
        <v>32</v>
      </c>
      <c r="F277" s="5">
        <v>43101</v>
      </c>
      <c r="G277">
        <v>712.31</v>
      </c>
      <c r="H277">
        <v>24.42</v>
      </c>
    </row>
    <row r="278" spans="1:8" x14ac:dyDescent="0.2">
      <c r="A278" t="s">
        <v>71</v>
      </c>
      <c r="B278" t="s">
        <v>56</v>
      </c>
      <c r="C278" t="s">
        <v>95</v>
      </c>
      <c r="D278" s="4">
        <v>43132</v>
      </c>
      <c r="E278" t="s">
        <v>31</v>
      </c>
      <c r="F278" s="5">
        <v>43101</v>
      </c>
      <c r="G278">
        <v>15794</v>
      </c>
      <c r="H278">
        <v>541.54</v>
      </c>
    </row>
    <row r="279" spans="1:8" x14ac:dyDescent="0.2">
      <c r="A279" t="s">
        <v>71</v>
      </c>
      <c r="B279" t="s">
        <v>55</v>
      </c>
      <c r="C279" t="s">
        <v>91</v>
      </c>
      <c r="D279" s="4">
        <v>43132</v>
      </c>
      <c r="E279" t="s">
        <v>31</v>
      </c>
      <c r="F279" s="5">
        <v>43101</v>
      </c>
      <c r="G279">
        <v>1129</v>
      </c>
      <c r="H279">
        <v>38.71</v>
      </c>
    </row>
    <row r="280" spans="1:8" x14ac:dyDescent="0.2">
      <c r="A280" t="s">
        <v>71</v>
      </c>
      <c r="B280" t="s">
        <v>54</v>
      </c>
      <c r="C280" t="s">
        <v>101</v>
      </c>
      <c r="D280" s="4">
        <v>43132</v>
      </c>
      <c r="E280" t="s">
        <v>63</v>
      </c>
      <c r="F280" s="5">
        <v>43101</v>
      </c>
      <c r="G280">
        <v>24.2</v>
      </c>
      <c r="H280">
        <v>0.82</v>
      </c>
    </row>
    <row r="281" spans="1:8" x14ac:dyDescent="0.2">
      <c r="A281" t="s">
        <v>71</v>
      </c>
      <c r="B281" t="s">
        <v>54</v>
      </c>
      <c r="C281" t="s">
        <v>101</v>
      </c>
      <c r="D281" s="4">
        <v>43132</v>
      </c>
      <c r="E281" t="s">
        <v>64</v>
      </c>
      <c r="F281" s="5">
        <v>43101</v>
      </c>
      <c r="G281">
        <v>1.0900000000000001</v>
      </c>
      <c r="H281">
        <v>0.04</v>
      </c>
    </row>
    <row r="282" spans="1:8" x14ac:dyDescent="0.2">
      <c r="A282" t="s">
        <v>71</v>
      </c>
      <c r="B282" t="s">
        <v>54</v>
      </c>
      <c r="C282" t="s">
        <v>101</v>
      </c>
      <c r="D282" s="4">
        <v>43132</v>
      </c>
      <c r="E282" t="s">
        <v>64</v>
      </c>
      <c r="F282" s="5">
        <v>43101</v>
      </c>
      <c r="G282">
        <v>3.62</v>
      </c>
      <c r="H282">
        <v>0.12</v>
      </c>
    </row>
    <row r="283" spans="1:8" x14ac:dyDescent="0.2">
      <c r="A283" t="s">
        <v>71</v>
      </c>
      <c r="B283" t="s">
        <v>54</v>
      </c>
      <c r="C283" t="s">
        <v>101</v>
      </c>
      <c r="D283" s="4">
        <v>43132</v>
      </c>
      <c r="E283" t="s">
        <v>63</v>
      </c>
      <c r="F283" s="5">
        <v>43101</v>
      </c>
      <c r="G283">
        <v>80.239999999999995</v>
      </c>
      <c r="H283">
        <v>2.76</v>
      </c>
    </row>
    <row r="284" spans="1:8" x14ac:dyDescent="0.2">
      <c r="A284" t="s">
        <v>71</v>
      </c>
      <c r="B284" t="s">
        <v>57</v>
      </c>
      <c r="C284" t="s">
        <v>93</v>
      </c>
      <c r="D284" s="4">
        <v>43132</v>
      </c>
      <c r="E284" t="s">
        <v>32</v>
      </c>
      <c r="F284" s="5">
        <v>43101</v>
      </c>
      <c r="G284">
        <v>121.05</v>
      </c>
      <c r="H284">
        <v>4.1500000000000004</v>
      </c>
    </row>
    <row r="285" spans="1:8" x14ac:dyDescent="0.2">
      <c r="A285" t="s">
        <v>71</v>
      </c>
      <c r="B285" t="s">
        <v>57</v>
      </c>
      <c r="C285" t="s">
        <v>93</v>
      </c>
      <c r="D285" s="4">
        <v>43132</v>
      </c>
      <c r="E285" t="s">
        <v>31</v>
      </c>
      <c r="F285" s="5">
        <v>43101</v>
      </c>
      <c r="G285">
        <v>2684</v>
      </c>
      <c r="H285">
        <v>92.02</v>
      </c>
    </row>
    <row r="286" spans="1:8" x14ac:dyDescent="0.2">
      <c r="A286" t="s">
        <v>71</v>
      </c>
      <c r="B286" t="s">
        <v>54</v>
      </c>
      <c r="C286" t="s">
        <v>167</v>
      </c>
      <c r="D286" s="4">
        <v>43132</v>
      </c>
      <c r="E286" t="s">
        <v>222</v>
      </c>
      <c r="F286" s="5">
        <v>43101</v>
      </c>
      <c r="G286">
        <v>-11</v>
      </c>
      <c r="H286">
        <v>-0.35</v>
      </c>
    </row>
    <row r="287" spans="1:8" x14ac:dyDescent="0.2">
      <c r="A287" t="s">
        <v>71</v>
      </c>
      <c r="B287" t="s">
        <v>54</v>
      </c>
      <c r="C287" t="s">
        <v>92</v>
      </c>
      <c r="D287" s="4">
        <v>43132</v>
      </c>
      <c r="E287" t="s">
        <v>31</v>
      </c>
      <c r="F287" s="5">
        <v>43101</v>
      </c>
      <c r="G287">
        <v>1661</v>
      </c>
      <c r="H287">
        <v>52.25</v>
      </c>
    </row>
    <row r="288" spans="1:8" x14ac:dyDescent="0.2">
      <c r="A288" t="s">
        <v>71</v>
      </c>
      <c r="B288" t="s">
        <v>54</v>
      </c>
      <c r="C288" t="s">
        <v>92</v>
      </c>
      <c r="D288" s="4">
        <v>43132</v>
      </c>
      <c r="E288" t="s">
        <v>31</v>
      </c>
      <c r="F288" s="5">
        <v>43101</v>
      </c>
      <c r="G288">
        <v>1053</v>
      </c>
      <c r="H288">
        <v>32.04</v>
      </c>
    </row>
    <row r="289" spans="1:8" x14ac:dyDescent="0.2">
      <c r="A289" t="s">
        <v>71</v>
      </c>
      <c r="B289" t="s">
        <v>54</v>
      </c>
      <c r="C289" t="s">
        <v>92</v>
      </c>
      <c r="D289" s="4">
        <v>43132</v>
      </c>
      <c r="E289" t="s">
        <v>32</v>
      </c>
      <c r="F289" s="5">
        <v>43101</v>
      </c>
      <c r="G289">
        <v>74.91</v>
      </c>
      <c r="H289">
        <v>2.36</v>
      </c>
    </row>
    <row r="290" spans="1:8" x14ac:dyDescent="0.2">
      <c r="A290" t="s">
        <v>71</v>
      </c>
      <c r="B290" t="s">
        <v>54</v>
      </c>
      <c r="C290" t="s">
        <v>92</v>
      </c>
      <c r="D290" s="4">
        <v>43132</v>
      </c>
      <c r="E290" t="s">
        <v>32</v>
      </c>
      <c r="F290" s="5">
        <v>43101</v>
      </c>
      <c r="G290">
        <v>47.49</v>
      </c>
      <c r="H290">
        <v>1.45</v>
      </c>
    </row>
    <row r="291" spans="1:8" x14ac:dyDescent="0.2">
      <c r="A291" t="s">
        <v>71</v>
      </c>
      <c r="B291" t="s">
        <v>55</v>
      </c>
      <c r="C291" t="s">
        <v>89</v>
      </c>
      <c r="D291" s="4">
        <v>43132</v>
      </c>
      <c r="E291" t="s">
        <v>32</v>
      </c>
      <c r="F291" s="5">
        <v>43101</v>
      </c>
      <c r="G291">
        <v>0.9</v>
      </c>
      <c r="H291">
        <v>0.02</v>
      </c>
    </row>
    <row r="292" spans="1:8" x14ac:dyDescent="0.2">
      <c r="A292" t="s">
        <v>71</v>
      </c>
      <c r="B292" t="s">
        <v>55</v>
      </c>
      <c r="C292" t="s">
        <v>89</v>
      </c>
      <c r="D292" s="4">
        <v>43132</v>
      </c>
      <c r="E292" t="s">
        <v>31</v>
      </c>
      <c r="F292" s="5">
        <v>43101</v>
      </c>
      <c r="G292">
        <v>20</v>
      </c>
      <c r="H292">
        <v>0.5</v>
      </c>
    </row>
    <row r="293" spans="1:8" x14ac:dyDescent="0.2">
      <c r="A293" t="s">
        <v>71</v>
      </c>
      <c r="B293" t="s">
        <v>57</v>
      </c>
      <c r="C293" t="s">
        <v>93</v>
      </c>
      <c r="D293" s="4">
        <v>43132</v>
      </c>
      <c r="E293" t="s">
        <v>31</v>
      </c>
      <c r="F293" s="5">
        <v>43101</v>
      </c>
      <c r="G293">
        <v>1846</v>
      </c>
      <c r="H293">
        <v>62.99</v>
      </c>
    </row>
    <row r="294" spans="1:8" x14ac:dyDescent="0.2">
      <c r="A294" t="s">
        <v>71</v>
      </c>
      <c r="B294" t="s">
        <v>57</v>
      </c>
      <c r="C294" t="s">
        <v>93</v>
      </c>
      <c r="D294" s="4">
        <v>43132</v>
      </c>
      <c r="E294" t="s">
        <v>32</v>
      </c>
      <c r="F294" s="5">
        <v>43101</v>
      </c>
      <c r="G294">
        <v>83.25</v>
      </c>
      <c r="H294">
        <v>2.84</v>
      </c>
    </row>
    <row r="295" spans="1:8" x14ac:dyDescent="0.2">
      <c r="A295" t="s">
        <v>71</v>
      </c>
      <c r="B295" t="s">
        <v>55</v>
      </c>
      <c r="C295" t="s">
        <v>101</v>
      </c>
      <c r="D295" s="4">
        <v>43132</v>
      </c>
      <c r="E295" t="s">
        <v>63</v>
      </c>
      <c r="F295" s="5">
        <v>43101</v>
      </c>
      <c r="G295">
        <v>70.12</v>
      </c>
      <c r="H295">
        <v>2.39</v>
      </c>
    </row>
    <row r="296" spans="1:8" x14ac:dyDescent="0.2">
      <c r="A296" t="s">
        <v>71</v>
      </c>
      <c r="B296" t="s">
        <v>55</v>
      </c>
      <c r="C296" t="s">
        <v>101</v>
      </c>
      <c r="D296" s="4">
        <v>43132</v>
      </c>
      <c r="E296" t="s">
        <v>64</v>
      </c>
      <c r="F296" s="5">
        <v>43101</v>
      </c>
      <c r="G296">
        <v>3.16</v>
      </c>
      <c r="H296">
        <v>0.11</v>
      </c>
    </row>
    <row r="297" spans="1:8" x14ac:dyDescent="0.2">
      <c r="A297" t="s">
        <v>71</v>
      </c>
      <c r="B297" t="s">
        <v>56</v>
      </c>
      <c r="C297" t="s">
        <v>95</v>
      </c>
      <c r="D297" s="4">
        <v>43132</v>
      </c>
      <c r="E297" t="s">
        <v>32</v>
      </c>
      <c r="F297" s="5">
        <v>43101</v>
      </c>
      <c r="G297">
        <v>1134.08</v>
      </c>
      <c r="H297">
        <v>38.69</v>
      </c>
    </row>
    <row r="298" spans="1:8" x14ac:dyDescent="0.2">
      <c r="A298" t="s">
        <v>71</v>
      </c>
      <c r="B298" t="s">
        <v>56</v>
      </c>
      <c r="C298" t="s">
        <v>95</v>
      </c>
      <c r="D298" s="4">
        <v>43132</v>
      </c>
      <c r="E298" t="s">
        <v>31</v>
      </c>
      <c r="F298" s="5">
        <v>43101</v>
      </c>
      <c r="G298">
        <v>25146</v>
      </c>
      <c r="H298">
        <v>857.91</v>
      </c>
    </row>
    <row r="299" spans="1:8" x14ac:dyDescent="0.2">
      <c r="A299" t="s">
        <v>71</v>
      </c>
      <c r="B299" t="s">
        <v>54</v>
      </c>
      <c r="C299" t="s">
        <v>101</v>
      </c>
      <c r="D299" s="4">
        <v>43132</v>
      </c>
      <c r="E299" t="s">
        <v>63</v>
      </c>
      <c r="F299" s="5">
        <v>43101</v>
      </c>
      <c r="G299">
        <v>218.48</v>
      </c>
      <c r="H299">
        <v>6.25</v>
      </c>
    </row>
    <row r="300" spans="1:8" x14ac:dyDescent="0.2">
      <c r="A300" t="s">
        <v>71</v>
      </c>
      <c r="B300" t="s">
        <v>54</v>
      </c>
      <c r="C300" t="s">
        <v>101</v>
      </c>
      <c r="D300" s="4">
        <v>43132</v>
      </c>
      <c r="E300" t="s">
        <v>64</v>
      </c>
      <c r="F300" s="5">
        <v>43101</v>
      </c>
      <c r="G300">
        <v>9.85</v>
      </c>
      <c r="H300">
        <v>0.28000000000000003</v>
      </c>
    </row>
    <row r="301" spans="1:8" x14ac:dyDescent="0.2">
      <c r="A301" t="s">
        <v>71</v>
      </c>
      <c r="B301" t="s">
        <v>59</v>
      </c>
      <c r="C301" t="s">
        <v>102</v>
      </c>
      <c r="D301" s="4">
        <v>43132</v>
      </c>
      <c r="E301" t="s">
        <v>64</v>
      </c>
      <c r="F301" s="5">
        <v>43101</v>
      </c>
      <c r="G301">
        <v>5.03</v>
      </c>
      <c r="H301">
        <v>0.16</v>
      </c>
    </row>
    <row r="302" spans="1:8" x14ac:dyDescent="0.2">
      <c r="A302" t="s">
        <v>71</v>
      </c>
      <c r="B302" t="s">
        <v>59</v>
      </c>
      <c r="C302" t="s">
        <v>102</v>
      </c>
      <c r="D302" s="4">
        <v>43132</v>
      </c>
      <c r="E302" t="s">
        <v>63</v>
      </c>
      <c r="F302" s="5">
        <v>43101</v>
      </c>
      <c r="G302">
        <v>111.6</v>
      </c>
      <c r="H302">
        <v>3.64</v>
      </c>
    </row>
    <row r="303" spans="1:8" x14ac:dyDescent="0.2">
      <c r="A303" t="s">
        <v>71</v>
      </c>
      <c r="B303" t="s">
        <v>55</v>
      </c>
      <c r="C303" t="s">
        <v>100</v>
      </c>
      <c r="D303" s="4">
        <v>43132</v>
      </c>
      <c r="E303" t="s">
        <v>32</v>
      </c>
      <c r="F303" s="5">
        <v>43101</v>
      </c>
      <c r="G303">
        <v>101.61</v>
      </c>
      <c r="H303">
        <v>3.32</v>
      </c>
    </row>
    <row r="304" spans="1:8" x14ac:dyDescent="0.2">
      <c r="A304" t="s">
        <v>71</v>
      </c>
      <c r="B304" t="s">
        <v>55</v>
      </c>
      <c r="C304" t="s">
        <v>100</v>
      </c>
      <c r="D304" s="4">
        <v>43132</v>
      </c>
      <c r="E304" t="s">
        <v>31</v>
      </c>
      <c r="F304" s="5">
        <v>43101</v>
      </c>
      <c r="G304">
        <v>2253</v>
      </c>
      <c r="H304">
        <v>73.5</v>
      </c>
    </row>
    <row r="305" spans="1:8" x14ac:dyDescent="0.2">
      <c r="A305" t="s">
        <v>71</v>
      </c>
      <c r="B305" t="s">
        <v>57</v>
      </c>
      <c r="C305" t="s">
        <v>85</v>
      </c>
      <c r="D305" s="4">
        <v>43132</v>
      </c>
      <c r="E305" t="s">
        <v>31</v>
      </c>
      <c r="F305" s="5">
        <v>43101</v>
      </c>
      <c r="G305">
        <v>1364</v>
      </c>
      <c r="H305">
        <v>44.49</v>
      </c>
    </row>
    <row r="306" spans="1:8" x14ac:dyDescent="0.2">
      <c r="A306" t="s">
        <v>71</v>
      </c>
      <c r="B306" t="s">
        <v>57</v>
      </c>
      <c r="C306" t="s">
        <v>85</v>
      </c>
      <c r="D306" s="4">
        <v>43132</v>
      </c>
      <c r="E306" t="s">
        <v>32</v>
      </c>
      <c r="F306" s="5">
        <v>43101</v>
      </c>
      <c r="G306">
        <v>61.52</v>
      </c>
      <c r="H306">
        <v>2</v>
      </c>
    </row>
    <row r="307" spans="1:8" x14ac:dyDescent="0.2">
      <c r="A307" t="s">
        <v>71</v>
      </c>
      <c r="B307" t="s">
        <v>56</v>
      </c>
      <c r="C307" t="s">
        <v>86</v>
      </c>
      <c r="D307" s="4">
        <v>43132</v>
      </c>
      <c r="E307" t="s">
        <v>32</v>
      </c>
      <c r="F307" s="5">
        <v>43101</v>
      </c>
      <c r="G307">
        <v>3559.28</v>
      </c>
      <c r="H307">
        <v>116.12</v>
      </c>
    </row>
    <row r="308" spans="1:8" x14ac:dyDescent="0.2">
      <c r="A308" t="s">
        <v>71</v>
      </c>
      <c r="B308" t="s">
        <v>56</v>
      </c>
      <c r="C308" t="s">
        <v>86</v>
      </c>
      <c r="D308" s="4">
        <v>43132</v>
      </c>
      <c r="E308" t="s">
        <v>31</v>
      </c>
      <c r="F308" s="5">
        <v>43101</v>
      </c>
      <c r="G308">
        <v>78920</v>
      </c>
      <c r="H308">
        <v>2574.6799999999998</v>
      </c>
    </row>
    <row r="309" spans="1:8" x14ac:dyDescent="0.2">
      <c r="A309" t="s">
        <v>71</v>
      </c>
      <c r="B309" t="s">
        <v>59</v>
      </c>
      <c r="C309" t="s">
        <v>102</v>
      </c>
      <c r="D309" s="4">
        <v>43132</v>
      </c>
      <c r="E309" t="s">
        <v>63</v>
      </c>
      <c r="F309" s="5">
        <v>43101</v>
      </c>
      <c r="G309">
        <v>1060.2</v>
      </c>
      <c r="H309">
        <v>34.58</v>
      </c>
    </row>
    <row r="310" spans="1:8" x14ac:dyDescent="0.2">
      <c r="A310" t="s">
        <v>71</v>
      </c>
      <c r="B310" t="s">
        <v>59</v>
      </c>
      <c r="C310" t="s">
        <v>102</v>
      </c>
      <c r="D310" s="4">
        <v>43132</v>
      </c>
      <c r="E310" t="s">
        <v>64</v>
      </c>
      <c r="F310" s="5">
        <v>43101</v>
      </c>
      <c r="G310">
        <v>47.81</v>
      </c>
      <c r="H310">
        <v>1.55</v>
      </c>
    </row>
    <row r="311" spans="1:8" x14ac:dyDescent="0.2">
      <c r="A311" t="s">
        <v>71</v>
      </c>
      <c r="B311" t="s">
        <v>55</v>
      </c>
      <c r="C311" t="s">
        <v>102</v>
      </c>
      <c r="D311" s="4">
        <v>43132</v>
      </c>
      <c r="E311" t="s">
        <v>64</v>
      </c>
      <c r="F311" s="5">
        <v>43101</v>
      </c>
      <c r="G311">
        <v>3.36</v>
      </c>
      <c r="H311">
        <v>0.11</v>
      </c>
    </row>
    <row r="312" spans="1:8" x14ac:dyDescent="0.2">
      <c r="A312" t="s">
        <v>71</v>
      </c>
      <c r="B312" t="s">
        <v>55</v>
      </c>
      <c r="C312" t="s">
        <v>102</v>
      </c>
      <c r="D312" s="4">
        <v>43132</v>
      </c>
      <c r="E312" t="s">
        <v>63</v>
      </c>
      <c r="F312" s="5">
        <v>43101</v>
      </c>
      <c r="G312">
        <v>74.400000000000006</v>
      </c>
      <c r="H312">
        <v>2.4300000000000002</v>
      </c>
    </row>
    <row r="313" spans="1:8" x14ac:dyDescent="0.2">
      <c r="A313" t="s">
        <v>71</v>
      </c>
      <c r="B313" t="s">
        <v>54</v>
      </c>
      <c r="C313" t="s">
        <v>99</v>
      </c>
      <c r="D313" s="4">
        <v>43132</v>
      </c>
      <c r="E313" t="s">
        <v>31</v>
      </c>
      <c r="F313" s="5">
        <v>43101</v>
      </c>
      <c r="G313">
        <v>295</v>
      </c>
      <c r="H313">
        <v>9.6199999999999992</v>
      </c>
    </row>
    <row r="314" spans="1:8" x14ac:dyDescent="0.2">
      <c r="A314" t="s">
        <v>71</v>
      </c>
      <c r="B314" t="s">
        <v>54</v>
      </c>
      <c r="C314" t="s">
        <v>99</v>
      </c>
      <c r="D314" s="4">
        <v>43132</v>
      </c>
      <c r="E314" t="s">
        <v>32</v>
      </c>
      <c r="F314" s="5">
        <v>43101</v>
      </c>
      <c r="G314">
        <v>13.3</v>
      </c>
      <c r="H314">
        <v>0.43</v>
      </c>
    </row>
    <row r="315" spans="1:8" x14ac:dyDescent="0.2">
      <c r="A315" t="s">
        <v>71</v>
      </c>
      <c r="B315" t="s">
        <v>56</v>
      </c>
      <c r="C315" t="s">
        <v>103</v>
      </c>
      <c r="D315" s="4">
        <v>43132</v>
      </c>
      <c r="E315" t="s">
        <v>63</v>
      </c>
      <c r="F315" s="5">
        <v>43101</v>
      </c>
      <c r="G315">
        <v>186</v>
      </c>
      <c r="H315">
        <v>6.07</v>
      </c>
    </row>
    <row r="316" spans="1:8" x14ac:dyDescent="0.2">
      <c r="A316" t="s">
        <v>71</v>
      </c>
      <c r="B316" t="s">
        <v>56</v>
      </c>
      <c r="C316" t="s">
        <v>103</v>
      </c>
      <c r="D316" s="4">
        <v>43132</v>
      </c>
      <c r="E316" t="s">
        <v>64</v>
      </c>
      <c r="F316" s="5">
        <v>43101</v>
      </c>
      <c r="G316">
        <v>8.39</v>
      </c>
      <c r="H316">
        <v>0.27</v>
      </c>
    </row>
    <row r="317" spans="1:8" x14ac:dyDescent="0.2">
      <c r="A317" t="s">
        <v>71</v>
      </c>
      <c r="B317" t="s">
        <v>55</v>
      </c>
      <c r="C317" t="s">
        <v>101</v>
      </c>
      <c r="D317" s="4">
        <v>43132</v>
      </c>
      <c r="E317" t="s">
        <v>63</v>
      </c>
      <c r="F317" s="5">
        <v>43101</v>
      </c>
      <c r="G317">
        <v>176.33</v>
      </c>
      <c r="H317">
        <v>5.76</v>
      </c>
    </row>
    <row r="318" spans="1:8" x14ac:dyDescent="0.2">
      <c r="A318" t="s">
        <v>71</v>
      </c>
      <c r="B318" t="s">
        <v>55</v>
      </c>
      <c r="C318" t="s">
        <v>101</v>
      </c>
      <c r="D318" s="4">
        <v>43132</v>
      </c>
      <c r="E318" t="s">
        <v>64</v>
      </c>
      <c r="F318" s="5">
        <v>43101</v>
      </c>
      <c r="G318">
        <v>7.95</v>
      </c>
      <c r="H318">
        <v>0.26</v>
      </c>
    </row>
    <row r="319" spans="1:8" x14ac:dyDescent="0.2">
      <c r="A319" t="s">
        <v>71</v>
      </c>
      <c r="B319" t="s">
        <v>56</v>
      </c>
      <c r="C319" t="s">
        <v>87</v>
      </c>
      <c r="D319" s="4">
        <v>43132</v>
      </c>
      <c r="E319" t="s">
        <v>32</v>
      </c>
      <c r="F319" s="5">
        <v>43101</v>
      </c>
      <c r="G319">
        <v>1735.44</v>
      </c>
      <c r="H319">
        <v>56.61</v>
      </c>
    </row>
    <row r="320" spans="1:8" x14ac:dyDescent="0.2">
      <c r="A320" t="s">
        <v>71</v>
      </c>
      <c r="B320" t="s">
        <v>54</v>
      </c>
      <c r="C320" t="s">
        <v>88</v>
      </c>
      <c r="D320" s="4">
        <v>43132</v>
      </c>
      <c r="E320" t="s">
        <v>32</v>
      </c>
      <c r="F320" s="5">
        <v>43101</v>
      </c>
      <c r="G320">
        <v>76.48</v>
      </c>
      <c r="H320">
        <v>2.34</v>
      </c>
    </row>
    <row r="321" spans="1:8" x14ac:dyDescent="0.2">
      <c r="A321" t="s">
        <v>71</v>
      </c>
      <c r="B321" t="s">
        <v>56</v>
      </c>
      <c r="C321" t="s">
        <v>87</v>
      </c>
      <c r="D321" s="4">
        <v>43132</v>
      </c>
      <c r="E321" t="s">
        <v>31</v>
      </c>
      <c r="F321" s="5">
        <v>43101</v>
      </c>
      <c r="G321">
        <v>38480</v>
      </c>
      <c r="H321">
        <v>1255.3699999999999</v>
      </c>
    </row>
    <row r="322" spans="1:8" x14ac:dyDescent="0.2">
      <c r="A322" t="s">
        <v>71</v>
      </c>
      <c r="B322" t="s">
        <v>54</v>
      </c>
      <c r="C322" t="s">
        <v>88</v>
      </c>
      <c r="D322" s="4">
        <v>43132</v>
      </c>
      <c r="E322" t="s">
        <v>31</v>
      </c>
      <c r="F322" s="5">
        <v>43101</v>
      </c>
      <c r="G322">
        <v>1696</v>
      </c>
      <c r="H322">
        <v>51.76</v>
      </c>
    </row>
    <row r="323" spans="1:8" x14ac:dyDescent="0.2">
      <c r="A323" t="s">
        <v>71</v>
      </c>
      <c r="B323" t="s">
        <v>57</v>
      </c>
      <c r="C323" t="s">
        <v>90</v>
      </c>
      <c r="D323" s="4">
        <v>43132</v>
      </c>
      <c r="E323" t="s">
        <v>31</v>
      </c>
      <c r="F323" s="5">
        <v>43101</v>
      </c>
      <c r="G323">
        <v>2675</v>
      </c>
      <c r="H323">
        <v>87.26</v>
      </c>
    </row>
    <row r="324" spans="1:8" x14ac:dyDescent="0.2">
      <c r="A324" t="s">
        <v>71</v>
      </c>
      <c r="B324" t="s">
        <v>57</v>
      </c>
      <c r="C324" t="s">
        <v>90</v>
      </c>
      <c r="D324" s="4">
        <v>43132</v>
      </c>
      <c r="E324" t="s">
        <v>32</v>
      </c>
      <c r="F324" s="5">
        <v>43101</v>
      </c>
      <c r="G324">
        <v>120.64</v>
      </c>
      <c r="H324">
        <v>3.94</v>
      </c>
    </row>
    <row r="325" spans="1:8" x14ac:dyDescent="0.2">
      <c r="A325" t="s">
        <v>71</v>
      </c>
      <c r="B325" t="s">
        <v>55</v>
      </c>
      <c r="C325" t="s">
        <v>101</v>
      </c>
      <c r="D325" s="4">
        <v>43101</v>
      </c>
      <c r="E325" t="s">
        <v>63</v>
      </c>
      <c r="F325" s="5">
        <v>43101</v>
      </c>
      <c r="G325">
        <v>1497.3</v>
      </c>
      <c r="H325">
        <v>45.38</v>
      </c>
    </row>
    <row r="326" spans="1:8" x14ac:dyDescent="0.2">
      <c r="A326" t="s">
        <v>71</v>
      </c>
      <c r="B326" t="s">
        <v>55</v>
      </c>
      <c r="C326" t="s">
        <v>101</v>
      </c>
      <c r="D326" s="4">
        <v>43101</v>
      </c>
      <c r="E326" t="s">
        <v>64</v>
      </c>
      <c r="F326" s="5">
        <v>43101</v>
      </c>
      <c r="G326">
        <v>67.52</v>
      </c>
      <c r="H326">
        <v>2.0699999999999998</v>
      </c>
    </row>
    <row r="327" spans="1:8" x14ac:dyDescent="0.2">
      <c r="A327" t="s">
        <v>71</v>
      </c>
      <c r="B327" t="s">
        <v>55</v>
      </c>
      <c r="C327" t="s">
        <v>101</v>
      </c>
      <c r="D327" s="4">
        <v>43101</v>
      </c>
      <c r="E327" t="s">
        <v>63</v>
      </c>
      <c r="F327" s="5">
        <v>43101</v>
      </c>
      <c r="G327">
        <v>405.96</v>
      </c>
      <c r="H327">
        <v>12.31</v>
      </c>
    </row>
    <row r="328" spans="1:8" x14ac:dyDescent="0.2">
      <c r="A328" t="s">
        <v>71</v>
      </c>
      <c r="B328" t="s">
        <v>54</v>
      </c>
      <c r="C328" t="s">
        <v>101</v>
      </c>
      <c r="D328" s="4">
        <v>43101</v>
      </c>
      <c r="E328" t="s">
        <v>63</v>
      </c>
      <c r="F328" s="5">
        <v>43101</v>
      </c>
      <c r="G328">
        <v>18.079999999999998</v>
      </c>
      <c r="H328">
        <v>0.54</v>
      </c>
    </row>
    <row r="329" spans="1:8" x14ac:dyDescent="0.2">
      <c r="A329" t="s">
        <v>71</v>
      </c>
      <c r="B329" t="s">
        <v>55</v>
      </c>
      <c r="C329" t="s">
        <v>101</v>
      </c>
      <c r="D329" s="4">
        <v>43101</v>
      </c>
      <c r="E329" t="s">
        <v>63</v>
      </c>
      <c r="F329" s="5">
        <v>43101</v>
      </c>
      <c r="G329">
        <v>199.46</v>
      </c>
      <c r="H329">
        <v>6.03</v>
      </c>
    </row>
    <row r="330" spans="1:8" x14ac:dyDescent="0.2">
      <c r="A330" t="s">
        <v>71</v>
      </c>
      <c r="B330" t="s">
        <v>55</v>
      </c>
      <c r="C330" t="s">
        <v>101</v>
      </c>
      <c r="D330" s="4">
        <v>43101</v>
      </c>
      <c r="E330" t="s">
        <v>64</v>
      </c>
      <c r="F330" s="5">
        <v>43101</v>
      </c>
      <c r="G330">
        <v>18.329999999999998</v>
      </c>
      <c r="H330">
        <v>0.56000000000000005</v>
      </c>
    </row>
    <row r="331" spans="1:8" x14ac:dyDescent="0.2">
      <c r="A331" t="s">
        <v>71</v>
      </c>
      <c r="B331" t="s">
        <v>54</v>
      </c>
      <c r="C331" t="s">
        <v>101</v>
      </c>
      <c r="D331" s="4">
        <v>43101</v>
      </c>
      <c r="E331" t="s">
        <v>64</v>
      </c>
      <c r="F331" s="5">
        <v>43101</v>
      </c>
      <c r="G331">
        <v>0.82</v>
      </c>
      <c r="H331">
        <v>0.02</v>
      </c>
    </row>
    <row r="332" spans="1:8" x14ac:dyDescent="0.2">
      <c r="A332" t="s">
        <v>71</v>
      </c>
      <c r="B332" t="s">
        <v>55</v>
      </c>
      <c r="C332" t="s">
        <v>101</v>
      </c>
      <c r="D332" s="4">
        <v>43101</v>
      </c>
      <c r="E332" t="s">
        <v>64</v>
      </c>
      <c r="F332" s="5">
        <v>43101</v>
      </c>
      <c r="G332">
        <v>8.99</v>
      </c>
      <c r="H332">
        <v>0.28000000000000003</v>
      </c>
    </row>
    <row r="333" spans="1:8" x14ac:dyDescent="0.2">
      <c r="A333" t="s">
        <v>71</v>
      </c>
      <c r="B333" t="s">
        <v>54</v>
      </c>
      <c r="C333" t="s">
        <v>101</v>
      </c>
      <c r="D333" s="4">
        <v>43101</v>
      </c>
      <c r="E333" t="s">
        <v>64</v>
      </c>
      <c r="F333" s="5">
        <v>43101</v>
      </c>
      <c r="G333">
        <v>2.68</v>
      </c>
      <c r="H333">
        <v>0.08</v>
      </c>
    </row>
    <row r="334" spans="1:8" x14ac:dyDescent="0.2">
      <c r="A334" t="s">
        <v>71</v>
      </c>
      <c r="B334" t="s">
        <v>54</v>
      </c>
      <c r="C334" t="s">
        <v>101</v>
      </c>
      <c r="D334" s="4">
        <v>43101</v>
      </c>
      <c r="E334" t="s">
        <v>63</v>
      </c>
      <c r="F334" s="5">
        <v>43101</v>
      </c>
      <c r="G334">
        <v>59.4</v>
      </c>
      <c r="H334">
        <v>1.8</v>
      </c>
    </row>
    <row r="335" spans="1:8" x14ac:dyDescent="0.2">
      <c r="A335" t="s">
        <v>71</v>
      </c>
      <c r="B335" t="s">
        <v>54</v>
      </c>
      <c r="C335" t="s">
        <v>101</v>
      </c>
      <c r="D335" s="4">
        <v>43101</v>
      </c>
      <c r="E335" t="s">
        <v>63</v>
      </c>
      <c r="F335" s="5">
        <v>43101</v>
      </c>
      <c r="G335">
        <v>70.88</v>
      </c>
      <c r="H335">
        <v>2.15</v>
      </c>
    </row>
    <row r="336" spans="1:8" x14ac:dyDescent="0.2">
      <c r="A336" t="s">
        <v>71</v>
      </c>
      <c r="B336" t="s">
        <v>55</v>
      </c>
      <c r="C336" t="s">
        <v>101</v>
      </c>
      <c r="D336" s="4">
        <v>43101</v>
      </c>
      <c r="E336" t="s">
        <v>63</v>
      </c>
      <c r="F336" s="5">
        <v>43101</v>
      </c>
      <c r="G336">
        <v>82.5</v>
      </c>
      <c r="H336">
        <v>2.4900000000000002</v>
      </c>
    </row>
    <row r="337" spans="1:8" x14ac:dyDescent="0.2">
      <c r="A337" t="s">
        <v>71</v>
      </c>
      <c r="B337" t="s">
        <v>54</v>
      </c>
      <c r="C337" t="s">
        <v>101</v>
      </c>
      <c r="D337" s="4">
        <v>43101</v>
      </c>
      <c r="E337" t="s">
        <v>64</v>
      </c>
      <c r="F337" s="5">
        <v>43101</v>
      </c>
      <c r="G337">
        <v>3.2</v>
      </c>
      <c r="H337">
        <v>0.09</v>
      </c>
    </row>
    <row r="338" spans="1:8" x14ac:dyDescent="0.2">
      <c r="A338" t="s">
        <v>71</v>
      </c>
      <c r="B338" t="s">
        <v>55</v>
      </c>
      <c r="C338" t="s">
        <v>101</v>
      </c>
      <c r="D338" s="4">
        <v>43101</v>
      </c>
      <c r="E338" t="s">
        <v>64</v>
      </c>
      <c r="F338" s="5">
        <v>43101</v>
      </c>
      <c r="G338">
        <v>3.71</v>
      </c>
      <c r="H338">
        <v>0.11</v>
      </c>
    </row>
    <row r="339" spans="1:8" x14ac:dyDescent="0.2">
      <c r="A339" t="s">
        <v>71</v>
      </c>
      <c r="B339" t="s">
        <v>55</v>
      </c>
      <c r="C339" t="s">
        <v>101</v>
      </c>
      <c r="D339" s="4">
        <v>43101</v>
      </c>
      <c r="E339" t="s">
        <v>64</v>
      </c>
      <c r="F339" s="5">
        <v>43101</v>
      </c>
      <c r="G339">
        <v>21.05</v>
      </c>
      <c r="H339">
        <v>0.64</v>
      </c>
    </row>
    <row r="340" spans="1:8" x14ac:dyDescent="0.2">
      <c r="A340" t="s">
        <v>71</v>
      </c>
      <c r="B340" t="s">
        <v>55</v>
      </c>
      <c r="C340" t="s">
        <v>101</v>
      </c>
      <c r="D340" s="4">
        <v>43101</v>
      </c>
      <c r="E340" t="s">
        <v>63</v>
      </c>
      <c r="F340" s="5">
        <v>43101</v>
      </c>
      <c r="G340">
        <v>466.91</v>
      </c>
      <c r="H340">
        <v>14.11</v>
      </c>
    </row>
    <row r="341" spans="1:8" x14ac:dyDescent="0.2">
      <c r="A341" t="s">
        <v>71</v>
      </c>
      <c r="B341" t="s">
        <v>55</v>
      </c>
      <c r="C341" t="s">
        <v>101</v>
      </c>
      <c r="D341" s="4">
        <v>43101</v>
      </c>
      <c r="E341" t="s">
        <v>63</v>
      </c>
      <c r="F341" s="5">
        <v>43101</v>
      </c>
      <c r="G341">
        <v>457.12</v>
      </c>
      <c r="H341">
        <v>13.82</v>
      </c>
    </row>
    <row r="342" spans="1:8" x14ac:dyDescent="0.2">
      <c r="A342" t="s">
        <v>71</v>
      </c>
      <c r="B342" t="s">
        <v>55</v>
      </c>
      <c r="C342" t="s">
        <v>101</v>
      </c>
      <c r="D342" s="4">
        <v>43101</v>
      </c>
      <c r="E342" t="s">
        <v>64</v>
      </c>
      <c r="F342" s="5">
        <v>43101</v>
      </c>
      <c r="G342">
        <v>20.61</v>
      </c>
      <c r="H342">
        <v>0.64</v>
      </c>
    </row>
    <row r="343" spans="1:8" x14ac:dyDescent="0.2">
      <c r="A343" t="s">
        <v>71</v>
      </c>
      <c r="B343" t="s">
        <v>59</v>
      </c>
      <c r="C343" t="s">
        <v>101</v>
      </c>
      <c r="D343" s="4">
        <v>43101</v>
      </c>
      <c r="E343" t="s">
        <v>64</v>
      </c>
      <c r="F343" s="5">
        <v>43101</v>
      </c>
      <c r="G343">
        <v>1.06</v>
      </c>
      <c r="H343">
        <v>0.03</v>
      </c>
    </row>
    <row r="344" spans="1:8" x14ac:dyDescent="0.2">
      <c r="A344" t="s">
        <v>71</v>
      </c>
      <c r="B344" t="s">
        <v>59</v>
      </c>
      <c r="C344" t="s">
        <v>101</v>
      </c>
      <c r="D344" s="4">
        <v>43101</v>
      </c>
      <c r="E344" t="s">
        <v>63</v>
      </c>
      <c r="F344" s="5">
        <v>43101</v>
      </c>
      <c r="G344">
        <v>23.47</v>
      </c>
      <c r="H344">
        <v>0.71</v>
      </c>
    </row>
    <row r="345" spans="1:8" x14ac:dyDescent="0.2">
      <c r="A345" t="s">
        <v>71</v>
      </c>
      <c r="B345" t="s">
        <v>55</v>
      </c>
      <c r="C345" t="s">
        <v>103</v>
      </c>
      <c r="D345" s="4">
        <v>43132</v>
      </c>
      <c r="E345" t="s">
        <v>63</v>
      </c>
      <c r="F345" s="5">
        <v>43101</v>
      </c>
      <c r="G345">
        <v>1497.3</v>
      </c>
      <c r="H345">
        <v>48.82</v>
      </c>
    </row>
    <row r="346" spans="1:8" x14ac:dyDescent="0.2">
      <c r="A346" t="s">
        <v>71</v>
      </c>
      <c r="B346" t="s">
        <v>55</v>
      </c>
      <c r="C346" t="s">
        <v>103</v>
      </c>
      <c r="D346" s="4">
        <v>43132</v>
      </c>
      <c r="E346" t="s">
        <v>64</v>
      </c>
      <c r="F346" s="5">
        <v>43101</v>
      </c>
      <c r="G346">
        <v>67.53</v>
      </c>
      <c r="H346">
        <v>2.2000000000000002</v>
      </c>
    </row>
    <row r="347" spans="1:8" x14ac:dyDescent="0.2">
      <c r="A347" t="s">
        <v>71</v>
      </c>
      <c r="B347" t="s">
        <v>57</v>
      </c>
      <c r="C347" t="s">
        <v>93</v>
      </c>
      <c r="D347" s="4">
        <v>43132</v>
      </c>
      <c r="E347" t="s">
        <v>32</v>
      </c>
      <c r="F347" s="5">
        <v>43101</v>
      </c>
      <c r="G347">
        <v>0.59</v>
      </c>
      <c r="H347">
        <v>0.02</v>
      </c>
    </row>
    <row r="348" spans="1:8" x14ac:dyDescent="0.2">
      <c r="A348" t="s">
        <v>71</v>
      </c>
      <c r="B348" t="s">
        <v>57</v>
      </c>
      <c r="C348" t="s">
        <v>93</v>
      </c>
      <c r="D348" s="4">
        <v>43132</v>
      </c>
      <c r="E348" t="s">
        <v>31</v>
      </c>
      <c r="F348" s="5">
        <v>43101</v>
      </c>
      <c r="G348">
        <v>13</v>
      </c>
      <c r="H348">
        <v>0.42</v>
      </c>
    </row>
    <row r="349" spans="1:8" x14ac:dyDescent="0.2">
      <c r="A349" t="s">
        <v>71</v>
      </c>
      <c r="B349" t="s">
        <v>57</v>
      </c>
      <c r="C349" t="s">
        <v>93</v>
      </c>
      <c r="D349" s="4">
        <v>43132</v>
      </c>
      <c r="E349" t="s">
        <v>31</v>
      </c>
      <c r="F349" s="5">
        <v>43101</v>
      </c>
      <c r="G349">
        <v>7290</v>
      </c>
      <c r="H349">
        <v>204.9</v>
      </c>
    </row>
    <row r="350" spans="1:8" x14ac:dyDescent="0.2">
      <c r="A350" t="s">
        <v>71</v>
      </c>
      <c r="B350" t="s">
        <v>57</v>
      </c>
      <c r="C350" t="s">
        <v>93</v>
      </c>
      <c r="D350" s="4">
        <v>43132</v>
      </c>
      <c r="E350" t="s">
        <v>32</v>
      </c>
      <c r="F350" s="5">
        <v>43101</v>
      </c>
      <c r="G350">
        <v>328.8</v>
      </c>
      <c r="H350">
        <v>9.25</v>
      </c>
    </row>
    <row r="351" spans="1:8" x14ac:dyDescent="0.2">
      <c r="A351" t="s">
        <v>71</v>
      </c>
      <c r="B351" t="s">
        <v>55</v>
      </c>
      <c r="C351" t="s">
        <v>84</v>
      </c>
      <c r="D351" s="4">
        <v>43132</v>
      </c>
      <c r="E351" t="s">
        <v>32</v>
      </c>
      <c r="F351" s="5">
        <v>43101</v>
      </c>
      <c r="G351">
        <v>656.7</v>
      </c>
      <c r="H351">
        <v>16.95</v>
      </c>
    </row>
    <row r="352" spans="1:8" x14ac:dyDescent="0.2">
      <c r="A352" t="s">
        <v>71</v>
      </c>
      <c r="B352" t="s">
        <v>55</v>
      </c>
      <c r="C352" t="s">
        <v>84</v>
      </c>
      <c r="D352" s="4">
        <v>43132</v>
      </c>
      <c r="E352" t="s">
        <v>31</v>
      </c>
      <c r="F352" s="5">
        <v>43101</v>
      </c>
      <c r="G352">
        <v>14560.84</v>
      </c>
      <c r="H352">
        <v>375.83</v>
      </c>
    </row>
    <row r="353" spans="1:8" x14ac:dyDescent="0.2">
      <c r="A353" t="s">
        <v>71</v>
      </c>
      <c r="B353" t="s">
        <v>55</v>
      </c>
      <c r="C353" t="s">
        <v>84</v>
      </c>
      <c r="D353" s="4">
        <v>43132</v>
      </c>
      <c r="E353" t="s">
        <v>32</v>
      </c>
      <c r="F353" s="5">
        <v>43101</v>
      </c>
      <c r="G353">
        <v>40.56</v>
      </c>
      <c r="H353">
        <v>1.1100000000000001</v>
      </c>
    </row>
    <row r="354" spans="1:8" x14ac:dyDescent="0.2">
      <c r="A354" t="s">
        <v>71</v>
      </c>
      <c r="B354" t="s">
        <v>55</v>
      </c>
      <c r="C354" t="s">
        <v>84</v>
      </c>
      <c r="D354" s="4">
        <v>43132</v>
      </c>
      <c r="E354" t="s">
        <v>31</v>
      </c>
      <c r="F354" s="5">
        <v>43101</v>
      </c>
      <c r="G354">
        <v>899.21</v>
      </c>
      <c r="H354">
        <v>24.84</v>
      </c>
    </row>
    <row r="355" spans="1:8" x14ac:dyDescent="0.2">
      <c r="A355" t="s">
        <v>71</v>
      </c>
      <c r="B355" t="s">
        <v>56</v>
      </c>
      <c r="C355" t="s">
        <v>94</v>
      </c>
      <c r="D355" s="4">
        <v>43132</v>
      </c>
      <c r="E355" t="s">
        <v>31</v>
      </c>
      <c r="F355" s="5">
        <v>43101</v>
      </c>
      <c r="G355">
        <v>5100</v>
      </c>
      <c r="H355">
        <v>138.51</v>
      </c>
    </row>
    <row r="356" spans="1:8" x14ac:dyDescent="0.2">
      <c r="A356" t="s">
        <v>71</v>
      </c>
      <c r="B356" t="s">
        <v>56</v>
      </c>
      <c r="C356" t="s">
        <v>95</v>
      </c>
      <c r="D356" s="4">
        <v>43132</v>
      </c>
      <c r="E356" t="s">
        <v>31</v>
      </c>
      <c r="F356" s="5">
        <v>43101</v>
      </c>
      <c r="G356">
        <v>16960</v>
      </c>
      <c r="H356">
        <v>460.6</v>
      </c>
    </row>
    <row r="357" spans="1:8" x14ac:dyDescent="0.2">
      <c r="A357" t="s">
        <v>71</v>
      </c>
      <c r="B357" t="s">
        <v>56</v>
      </c>
      <c r="C357" t="s">
        <v>94</v>
      </c>
      <c r="D357" s="4">
        <v>43132</v>
      </c>
      <c r="E357" t="s">
        <v>32</v>
      </c>
      <c r="F357" s="5">
        <v>43101</v>
      </c>
      <c r="G357">
        <v>230.01</v>
      </c>
      <c r="H357">
        <v>6.25</v>
      </c>
    </row>
    <row r="358" spans="1:8" x14ac:dyDescent="0.2">
      <c r="A358" t="s">
        <v>71</v>
      </c>
      <c r="B358" t="s">
        <v>56</v>
      </c>
      <c r="C358" t="s">
        <v>95</v>
      </c>
      <c r="D358" s="4">
        <v>43132</v>
      </c>
      <c r="E358" t="s">
        <v>32</v>
      </c>
      <c r="F358" s="5">
        <v>43101</v>
      </c>
      <c r="G358">
        <v>764.9</v>
      </c>
      <c r="H358">
        <v>20.77</v>
      </c>
    </row>
    <row r="359" spans="1:8" x14ac:dyDescent="0.2">
      <c r="A359" t="s">
        <v>71</v>
      </c>
      <c r="B359" t="s">
        <v>55</v>
      </c>
      <c r="C359" t="s">
        <v>91</v>
      </c>
      <c r="D359" s="4">
        <v>43132</v>
      </c>
      <c r="E359" t="s">
        <v>32</v>
      </c>
      <c r="F359" s="5">
        <v>43101</v>
      </c>
      <c r="G359">
        <v>31.48</v>
      </c>
      <c r="H359">
        <v>0.85</v>
      </c>
    </row>
    <row r="360" spans="1:8" x14ac:dyDescent="0.2">
      <c r="A360" t="s">
        <v>71</v>
      </c>
      <c r="B360" t="s">
        <v>54</v>
      </c>
      <c r="C360" t="s">
        <v>92</v>
      </c>
      <c r="D360" s="4">
        <v>43132</v>
      </c>
      <c r="E360" t="s">
        <v>32</v>
      </c>
      <c r="F360" s="5">
        <v>43101</v>
      </c>
      <c r="G360">
        <v>45.78</v>
      </c>
      <c r="H360">
        <v>1.24</v>
      </c>
    </row>
    <row r="361" spans="1:8" x14ac:dyDescent="0.2">
      <c r="A361" t="s">
        <v>71</v>
      </c>
      <c r="B361" t="s">
        <v>55</v>
      </c>
      <c r="C361" t="s">
        <v>91</v>
      </c>
      <c r="D361" s="4">
        <v>43132</v>
      </c>
      <c r="E361" t="s">
        <v>31</v>
      </c>
      <c r="F361" s="5">
        <v>43101</v>
      </c>
      <c r="G361">
        <v>698</v>
      </c>
      <c r="H361">
        <v>18.96</v>
      </c>
    </row>
    <row r="362" spans="1:8" x14ac:dyDescent="0.2">
      <c r="A362" t="s">
        <v>71</v>
      </c>
      <c r="B362" t="s">
        <v>54</v>
      </c>
      <c r="C362" t="s">
        <v>92</v>
      </c>
      <c r="D362" s="4">
        <v>43132</v>
      </c>
      <c r="E362" t="s">
        <v>31</v>
      </c>
      <c r="F362" s="5">
        <v>43101</v>
      </c>
      <c r="G362">
        <v>1015</v>
      </c>
      <c r="H362">
        <v>27.57</v>
      </c>
    </row>
    <row r="363" spans="1:8" x14ac:dyDescent="0.2">
      <c r="A363" t="s">
        <v>71</v>
      </c>
      <c r="B363" t="s">
        <v>55</v>
      </c>
      <c r="C363" t="s">
        <v>101</v>
      </c>
      <c r="D363" s="4">
        <v>43132</v>
      </c>
      <c r="E363" t="s">
        <v>63</v>
      </c>
      <c r="F363" s="5">
        <v>43101</v>
      </c>
      <c r="G363">
        <v>106.02</v>
      </c>
      <c r="H363">
        <v>2.88</v>
      </c>
    </row>
    <row r="364" spans="1:8" x14ac:dyDescent="0.2">
      <c r="A364" t="s">
        <v>71</v>
      </c>
      <c r="B364" t="s">
        <v>55</v>
      </c>
      <c r="C364" t="s">
        <v>101</v>
      </c>
      <c r="D364" s="4">
        <v>43132</v>
      </c>
      <c r="E364" t="s">
        <v>64</v>
      </c>
      <c r="F364" s="5">
        <v>43101</v>
      </c>
      <c r="G364">
        <v>4.78</v>
      </c>
      <c r="H364">
        <v>0.13</v>
      </c>
    </row>
    <row r="365" spans="1:8" x14ac:dyDescent="0.2">
      <c r="A365" t="s">
        <v>71</v>
      </c>
      <c r="B365" t="s">
        <v>57</v>
      </c>
      <c r="C365" t="s">
        <v>93</v>
      </c>
      <c r="D365" s="4">
        <v>43132</v>
      </c>
      <c r="E365" t="s">
        <v>31</v>
      </c>
      <c r="F365" s="5">
        <v>43101</v>
      </c>
      <c r="G365">
        <v>414</v>
      </c>
      <c r="H365">
        <v>11.24</v>
      </c>
    </row>
    <row r="366" spans="1:8" x14ac:dyDescent="0.2">
      <c r="A366" t="s">
        <v>71</v>
      </c>
      <c r="B366" t="s">
        <v>57</v>
      </c>
      <c r="C366" t="s">
        <v>93</v>
      </c>
      <c r="D366" s="4">
        <v>43132</v>
      </c>
      <c r="E366" t="s">
        <v>32</v>
      </c>
      <c r="F366" s="5">
        <v>43101</v>
      </c>
      <c r="G366">
        <v>18.670000000000002</v>
      </c>
      <c r="H366">
        <v>0.51</v>
      </c>
    </row>
    <row r="367" spans="1:8" x14ac:dyDescent="0.2">
      <c r="A367" t="s">
        <v>71</v>
      </c>
      <c r="B367" t="s">
        <v>55</v>
      </c>
      <c r="C367" t="s">
        <v>101</v>
      </c>
      <c r="D367" s="4">
        <v>43132</v>
      </c>
      <c r="E367" t="s">
        <v>64</v>
      </c>
      <c r="F367" s="5">
        <v>43101</v>
      </c>
      <c r="G367">
        <v>3.52</v>
      </c>
      <c r="H367">
        <v>0.1</v>
      </c>
    </row>
    <row r="368" spans="1:8" x14ac:dyDescent="0.2">
      <c r="A368" t="s">
        <v>71</v>
      </c>
      <c r="B368" t="s">
        <v>56</v>
      </c>
      <c r="C368" t="s">
        <v>101</v>
      </c>
      <c r="D368" s="4">
        <v>43132</v>
      </c>
      <c r="E368" t="s">
        <v>64</v>
      </c>
      <c r="F368" s="5">
        <v>43101</v>
      </c>
      <c r="G368">
        <v>30.62</v>
      </c>
      <c r="H368">
        <v>0.84</v>
      </c>
    </row>
    <row r="369" spans="1:8" x14ac:dyDescent="0.2">
      <c r="A369" t="s">
        <v>71</v>
      </c>
      <c r="B369" t="s">
        <v>55</v>
      </c>
      <c r="C369" t="s">
        <v>101</v>
      </c>
      <c r="D369" s="4">
        <v>43132</v>
      </c>
      <c r="E369" t="s">
        <v>63</v>
      </c>
      <c r="F369" s="5">
        <v>43101</v>
      </c>
      <c r="G369">
        <v>78.12</v>
      </c>
      <c r="H369">
        <v>2.12</v>
      </c>
    </row>
    <row r="370" spans="1:8" x14ac:dyDescent="0.2">
      <c r="A370" t="s">
        <v>71</v>
      </c>
      <c r="B370" t="s">
        <v>56</v>
      </c>
      <c r="C370" t="s">
        <v>101</v>
      </c>
      <c r="D370" s="4">
        <v>43132</v>
      </c>
      <c r="E370" t="s">
        <v>63</v>
      </c>
      <c r="F370" s="5">
        <v>43101</v>
      </c>
      <c r="G370">
        <v>678.9</v>
      </c>
      <c r="H370">
        <v>18.440000000000001</v>
      </c>
    </row>
    <row r="371" spans="1:8" x14ac:dyDescent="0.2">
      <c r="A371" t="s">
        <v>71</v>
      </c>
      <c r="B371" t="s">
        <v>54</v>
      </c>
      <c r="C371" t="s">
        <v>101</v>
      </c>
      <c r="D371" s="4">
        <v>43132</v>
      </c>
      <c r="E371" t="s">
        <v>63</v>
      </c>
      <c r="F371" s="5">
        <v>43101</v>
      </c>
      <c r="G371">
        <v>78.12</v>
      </c>
      <c r="H371">
        <v>2.12</v>
      </c>
    </row>
    <row r="372" spans="1:8" x14ac:dyDescent="0.2">
      <c r="A372" t="s">
        <v>71</v>
      </c>
      <c r="B372" t="s">
        <v>54</v>
      </c>
      <c r="C372" t="s">
        <v>101</v>
      </c>
      <c r="D372" s="4">
        <v>43132</v>
      </c>
      <c r="E372" t="s">
        <v>64</v>
      </c>
      <c r="F372" s="5">
        <v>43101</v>
      </c>
      <c r="G372">
        <v>3.52</v>
      </c>
      <c r="H372">
        <v>0.1</v>
      </c>
    </row>
    <row r="373" spans="1:8" x14ac:dyDescent="0.2">
      <c r="A373" t="s">
        <v>71</v>
      </c>
      <c r="B373" t="s">
        <v>54</v>
      </c>
      <c r="C373" t="s">
        <v>92</v>
      </c>
      <c r="D373" s="4">
        <v>43132</v>
      </c>
      <c r="E373" t="s">
        <v>32</v>
      </c>
      <c r="F373" s="5">
        <v>43101</v>
      </c>
      <c r="G373">
        <v>117.75</v>
      </c>
      <c r="H373">
        <v>3.23</v>
      </c>
    </row>
    <row r="374" spans="1:8" x14ac:dyDescent="0.2">
      <c r="A374" t="s">
        <v>71</v>
      </c>
      <c r="B374" t="s">
        <v>54</v>
      </c>
      <c r="C374" t="s">
        <v>92</v>
      </c>
      <c r="D374" s="4">
        <v>43132</v>
      </c>
      <c r="E374" t="s">
        <v>31</v>
      </c>
      <c r="F374" s="5">
        <v>43101</v>
      </c>
      <c r="G374">
        <v>2611</v>
      </c>
      <c r="H374">
        <v>71.61</v>
      </c>
    </row>
    <row r="375" spans="1:8" x14ac:dyDescent="0.2">
      <c r="A375" t="s">
        <v>71</v>
      </c>
      <c r="B375" t="s">
        <v>55</v>
      </c>
      <c r="C375" t="s">
        <v>91</v>
      </c>
      <c r="D375" s="4">
        <v>43132</v>
      </c>
      <c r="E375" t="s">
        <v>31</v>
      </c>
      <c r="F375" s="5">
        <v>43101</v>
      </c>
      <c r="G375">
        <v>4205</v>
      </c>
      <c r="H375">
        <v>114.2</v>
      </c>
    </row>
    <row r="376" spans="1:8" x14ac:dyDescent="0.2">
      <c r="A376" t="s">
        <v>71</v>
      </c>
      <c r="B376" t="s">
        <v>55</v>
      </c>
      <c r="C376" t="s">
        <v>91</v>
      </c>
      <c r="D376" s="4">
        <v>43132</v>
      </c>
      <c r="E376" t="s">
        <v>32</v>
      </c>
      <c r="F376" s="5">
        <v>43101</v>
      </c>
      <c r="G376">
        <v>189.64</v>
      </c>
      <c r="H376">
        <v>5.15</v>
      </c>
    </row>
    <row r="377" spans="1:8" x14ac:dyDescent="0.2">
      <c r="A377" t="s">
        <v>71</v>
      </c>
      <c r="B377" t="s">
        <v>55</v>
      </c>
      <c r="C377" t="s">
        <v>101</v>
      </c>
      <c r="D377" s="4">
        <v>43101</v>
      </c>
      <c r="E377" t="s">
        <v>63</v>
      </c>
      <c r="F377" s="5">
        <v>43101</v>
      </c>
      <c r="G377">
        <v>27.44</v>
      </c>
      <c r="H377">
        <v>0.8</v>
      </c>
    </row>
    <row r="378" spans="1:8" x14ac:dyDescent="0.2">
      <c r="A378" t="s">
        <v>71</v>
      </c>
      <c r="B378" t="s">
        <v>55</v>
      </c>
      <c r="C378" t="s">
        <v>101</v>
      </c>
      <c r="D378" s="4">
        <v>43101</v>
      </c>
      <c r="E378" t="s">
        <v>64</v>
      </c>
      <c r="F378" s="5">
        <v>43101</v>
      </c>
      <c r="G378">
        <v>1.24</v>
      </c>
      <c r="H378">
        <v>0.04</v>
      </c>
    </row>
    <row r="379" spans="1:8" x14ac:dyDescent="0.2">
      <c r="A379" t="s">
        <v>71</v>
      </c>
      <c r="B379" t="s">
        <v>55</v>
      </c>
      <c r="C379" t="s">
        <v>101</v>
      </c>
      <c r="D379" s="4">
        <v>43101</v>
      </c>
      <c r="E379" t="s">
        <v>64</v>
      </c>
      <c r="F379" s="5">
        <v>43101</v>
      </c>
      <c r="G379">
        <v>0.93</v>
      </c>
      <c r="H379">
        <v>0.03</v>
      </c>
    </row>
    <row r="380" spans="1:8" x14ac:dyDescent="0.2">
      <c r="A380" t="s">
        <v>71</v>
      </c>
      <c r="B380" t="s">
        <v>55</v>
      </c>
      <c r="C380" t="s">
        <v>101</v>
      </c>
      <c r="D380" s="4">
        <v>43101</v>
      </c>
      <c r="E380" t="s">
        <v>63</v>
      </c>
      <c r="F380" s="5">
        <v>43101</v>
      </c>
      <c r="G380">
        <v>20.64</v>
      </c>
      <c r="H380">
        <v>0.6</v>
      </c>
    </row>
    <row r="381" spans="1:8" x14ac:dyDescent="0.2">
      <c r="A381" t="s">
        <v>71</v>
      </c>
      <c r="B381" t="s">
        <v>56</v>
      </c>
      <c r="C381" t="s">
        <v>101</v>
      </c>
      <c r="D381" s="4">
        <v>43101</v>
      </c>
      <c r="E381" t="s">
        <v>63</v>
      </c>
      <c r="F381" s="5">
        <v>43101</v>
      </c>
      <c r="G381">
        <v>175.8</v>
      </c>
      <c r="H381">
        <v>5.15</v>
      </c>
    </row>
    <row r="382" spans="1:8" x14ac:dyDescent="0.2">
      <c r="A382" t="s">
        <v>71</v>
      </c>
      <c r="B382" t="s">
        <v>56</v>
      </c>
      <c r="C382" t="s">
        <v>101</v>
      </c>
      <c r="D382" s="4">
        <v>43101</v>
      </c>
      <c r="E382" t="s">
        <v>64</v>
      </c>
      <c r="F382" s="5">
        <v>43101</v>
      </c>
      <c r="G382">
        <v>7.93</v>
      </c>
      <c r="H382">
        <v>0.24</v>
      </c>
    </row>
    <row r="383" spans="1:8" x14ac:dyDescent="0.2">
      <c r="A383" t="s">
        <v>71</v>
      </c>
      <c r="B383" t="s">
        <v>54</v>
      </c>
      <c r="C383" t="s">
        <v>101</v>
      </c>
      <c r="D383" s="4">
        <v>43101</v>
      </c>
      <c r="E383" t="s">
        <v>64</v>
      </c>
      <c r="F383" s="5">
        <v>43101</v>
      </c>
      <c r="G383">
        <v>0.93</v>
      </c>
      <c r="H383">
        <v>0.03</v>
      </c>
    </row>
    <row r="384" spans="1:8" x14ac:dyDescent="0.2">
      <c r="A384" t="s">
        <v>71</v>
      </c>
      <c r="B384" t="s">
        <v>54</v>
      </c>
      <c r="C384" t="s">
        <v>101</v>
      </c>
      <c r="D384" s="4">
        <v>43101</v>
      </c>
      <c r="E384" t="s">
        <v>63</v>
      </c>
      <c r="F384" s="5">
        <v>43101</v>
      </c>
      <c r="G384">
        <v>20.64</v>
      </c>
      <c r="H384">
        <v>0.6</v>
      </c>
    </row>
    <row r="385" spans="1:8" x14ac:dyDescent="0.2">
      <c r="A385" t="s">
        <v>71</v>
      </c>
      <c r="B385" t="s">
        <v>56</v>
      </c>
      <c r="C385" t="s">
        <v>95</v>
      </c>
      <c r="D385" s="4">
        <v>43160</v>
      </c>
      <c r="E385" t="s">
        <v>31</v>
      </c>
      <c r="F385" s="5">
        <v>43101</v>
      </c>
      <c r="G385">
        <v>15520</v>
      </c>
      <c r="H385">
        <v>240.28</v>
      </c>
    </row>
    <row r="386" spans="1:8" x14ac:dyDescent="0.2">
      <c r="A386" t="s">
        <v>71</v>
      </c>
      <c r="B386" t="s">
        <v>56</v>
      </c>
      <c r="C386" t="s">
        <v>95</v>
      </c>
      <c r="D386" s="4">
        <v>43160</v>
      </c>
      <c r="E386" t="s">
        <v>32</v>
      </c>
      <c r="F386" s="5">
        <v>43101</v>
      </c>
      <c r="G386">
        <v>699.95</v>
      </c>
      <c r="H386">
        <v>10.84</v>
      </c>
    </row>
    <row r="387" spans="1:8" x14ac:dyDescent="0.2">
      <c r="A387" t="s">
        <v>71</v>
      </c>
      <c r="B387" t="s">
        <v>56</v>
      </c>
      <c r="C387" t="s">
        <v>94</v>
      </c>
      <c r="D387" s="4">
        <v>43160</v>
      </c>
      <c r="E387" t="s">
        <v>32</v>
      </c>
      <c r="F387" s="5">
        <v>43101</v>
      </c>
      <c r="G387">
        <v>304.43</v>
      </c>
      <c r="H387">
        <v>4.71</v>
      </c>
    </row>
    <row r="388" spans="1:8" x14ac:dyDescent="0.2">
      <c r="A388" t="s">
        <v>71</v>
      </c>
      <c r="B388" t="s">
        <v>56</v>
      </c>
      <c r="C388" t="s">
        <v>94</v>
      </c>
      <c r="D388" s="4">
        <v>43160</v>
      </c>
      <c r="E388" t="s">
        <v>31</v>
      </c>
      <c r="F388" s="5">
        <v>43101</v>
      </c>
      <c r="G388">
        <v>6750</v>
      </c>
      <c r="H388">
        <v>104.5</v>
      </c>
    </row>
    <row r="389" spans="1:8" x14ac:dyDescent="0.2">
      <c r="A389" t="s">
        <v>71</v>
      </c>
      <c r="B389" t="s">
        <v>57</v>
      </c>
      <c r="C389" t="s">
        <v>93</v>
      </c>
      <c r="D389" s="4">
        <v>43160</v>
      </c>
      <c r="E389" t="s">
        <v>32</v>
      </c>
      <c r="F389" s="5">
        <v>43101</v>
      </c>
      <c r="G389">
        <v>18.670000000000002</v>
      </c>
      <c r="H389">
        <v>0.28999999999999998</v>
      </c>
    </row>
    <row r="390" spans="1:8" x14ac:dyDescent="0.2">
      <c r="A390" t="s">
        <v>71</v>
      </c>
      <c r="B390" t="s">
        <v>57</v>
      </c>
      <c r="C390" t="s">
        <v>93</v>
      </c>
      <c r="D390" s="4">
        <v>43160</v>
      </c>
      <c r="E390" t="s">
        <v>31</v>
      </c>
      <c r="F390" s="5">
        <v>43101</v>
      </c>
      <c r="G390">
        <v>414</v>
      </c>
      <c r="H390">
        <v>6.41</v>
      </c>
    </row>
    <row r="391" spans="1:8" x14ac:dyDescent="0.2">
      <c r="A391" t="s">
        <v>71</v>
      </c>
      <c r="B391" t="s">
        <v>57</v>
      </c>
      <c r="C391" t="s">
        <v>93</v>
      </c>
      <c r="D391" s="4">
        <v>43160</v>
      </c>
      <c r="E391" t="s">
        <v>31</v>
      </c>
      <c r="F391" s="5">
        <v>43101</v>
      </c>
      <c r="G391">
        <v>13</v>
      </c>
      <c r="H391">
        <v>0.25</v>
      </c>
    </row>
    <row r="392" spans="1:8" x14ac:dyDescent="0.2">
      <c r="A392" t="s">
        <v>71</v>
      </c>
      <c r="B392" t="s">
        <v>57</v>
      </c>
      <c r="C392" t="s">
        <v>93</v>
      </c>
      <c r="D392" s="4">
        <v>43160</v>
      </c>
      <c r="E392" t="s">
        <v>32</v>
      </c>
      <c r="F392" s="5">
        <v>43101</v>
      </c>
      <c r="G392">
        <v>0.59</v>
      </c>
      <c r="H392">
        <v>0.01</v>
      </c>
    </row>
    <row r="393" spans="1:8" x14ac:dyDescent="0.2">
      <c r="A393" t="s">
        <v>71</v>
      </c>
      <c r="B393" t="s">
        <v>55</v>
      </c>
      <c r="C393" t="s">
        <v>89</v>
      </c>
      <c r="D393" s="4">
        <v>43160</v>
      </c>
      <c r="E393" t="s">
        <v>32</v>
      </c>
      <c r="F393" s="5">
        <v>43101</v>
      </c>
      <c r="G393">
        <v>1.44</v>
      </c>
      <c r="H393">
        <v>0.03</v>
      </c>
    </row>
    <row r="394" spans="1:8" x14ac:dyDescent="0.2">
      <c r="A394" t="s">
        <v>71</v>
      </c>
      <c r="B394" t="s">
        <v>55</v>
      </c>
      <c r="C394" t="s">
        <v>89</v>
      </c>
      <c r="D394" s="4">
        <v>43160</v>
      </c>
      <c r="E394" t="s">
        <v>31</v>
      </c>
      <c r="F394" s="5">
        <v>43101</v>
      </c>
      <c r="G394">
        <v>32</v>
      </c>
      <c r="H394">
        <v>0.7</v>
      </c>
    </row>
    <row r="395" spans="1:8" x14ac:dyDescent="0.2">
      <c r="A395" t="s">
        <v>71</v>
      </c>
      <c r="B395" t="s">
        <v>55</v>
      </c>
      <c r="C395" t="s">
        <v>101</v>
      </c>
      <c r="D395" s="4">
        <v>43101</v>
      </c>
      <c r="E395" t="s">
        <v>63</v>
      </c>
      <c r="F395" s="5">
        <v>43101</v>
      </c>
      <c r="G395">
        <v>15.68</v>
      </c>
      <c r="H395">
        <v>0.47</v>
      </c>
    </row>
    <row r="396" spans="1:8" x14ac:dyDescent="0.2">
      <c r="A396" t="s">
        <v>71</v>
      </c>
      <c r="B396" t="s">
        <v>55</v>
      </c>
      <c r="C396" t="s">
        <v>101</v>
      </c>
      <c r="D396" s="4">
        <v>43101</v>
      </c>
      <c r="E396" t="s">
        <v>64</v>
      </c>
      <c r="F396" s="5">
        <v>43101</v>
      </c>
      <c r="G396">
        <v>0.71</v>
      </c>
      <c r="H396">
        <v>0.02</v>
      </c>
    </row>
    <row r="397" spans="1:8" x14ac:dyDescent="0.2">
      <c r="A397" t="s">
        <v>71</v>
      </c>
      <c r="B397" t="s">
        <v>59</v>
      </c>
      <c r="C397" t="s">
        <v>102</v>
      </c>
      <c r="D397" s="4">
        <v>43101</v>
      </c>
      <c r="E397" t="s">
        <v>64</v>
      </c>
      <c r="F397" s="5">
        <v>43101</v>
      </c>
      <c r="G397">
        <v>0.02</v>
      </c>
      <c r="H397">
        <v>0</v>
      </c>
    </row>
    <row r="398" spans="1:8" x14ac:dyDescent="0.2">
      <c r="A398" t="s">
        <v>71</v>
      </c>
      <c r="B398" t="s">
        <v>59</v>
      </c>
      <c r="C398" t="s">
        <v>102</v>
      </c>
      <c r="D398" s="4">
        <v>43101</v>
      </c>
      <c r="E398" t="s">
        <v>63</v>
      </c>
      <c r="F398" s="5">
        <v>43101</v>
      </c>
      <c r="G398">
        <v>0.4</v>
      </c>
      <c r="H398">
        <v>0</v>
      </c>
    </row>
    <row r="399" spans="1:8" x14ac:dyDescent="0.2">
      <c r="A399" t="s">
        <v>71</v>
      </c>
      <c r="B399" t="s">
        <v>55</v>
      </c>
      <c r="C399" t="s">
        <v>102</v>
      </c>
      <c r="D399" s="4">
        <v>43101</v>
      </c>
      <c r="E399" t="s">
        <v>63</v>
      </c>
      <c r="F399" s="5">
        <v>43101</v>
      </c>
      <c r="G399">
        <v>0.4</v>
      </c>
      <c r="H399">
        <v>0.01</v>
      </c>
    </row>
    <row r="400" spans="1:8" x14ac:dyDescent="0.2">
      <c r="A400" t="s">
        <v>71</v>
      </c>
      <c r="B400" t="s">
        <v>55</v>
      </c>
      <c r="C400" t="s">
        <v>102</v>
      </c>
      <c r="D400" s="4">
        <v>43101</v>
      </c>
      <c r="E400" t="s">
        <v>64</v>
      </c>
      <c r="F400" s="5">
        <v>43101</v>
      </c>
      <c r="G400">
        <v>0.02</v>
      </c>
      <c r="H400">
        <v>0</v>
      </c>
    </row>
    <row r="401" spans="1:8" x14ac:dyDescent="0.2">
      <c r="A401" t="s">
        <v>71</v>
      </c>
      <c r="B401" t="s">
        <v>56</v>
      </c>
      <c r="C401" t="s">
        <v>103</v>
      </c>
      <c r="D401" s="4">
        <v>43101</v>
      </c>
      <c r="E401" t="s">
        <v>64</v>
      </c>
      <c r="F401" s="5">
        <v>43101</v>
      </c>
      <c r="G401">
        <v>0</v>
      </c>
      <c r="H401">
        <v>0</v>
      </c>
    </row>
    <row r="402" spans="1:8" x14ac:dyDescent="0.2">
      <c r="A402" t="s">
        <v>71</v>
      </c>
      <c r="B402" t="s">
        <v>56</v>
      </c>
      <c r="C402" t="s">
        <v>103</v>
      </c>
      <c r="D402" s="4">
        <v>43101</v>
      </c>
      <c r="E402" t="s">
        <v>63</v>
      </c>
      <c r="F402" s="5">
        <v>43101</v>
      </c>
      <c r="G402">
        <v>0</v>
      </c>
      <c r="H402">
        <v>0</v>
      </c>
    </row>
    <row r="403" spans="1:8" x14ac:dyDescent="0.2">
      <c r="A403" t="s">
        <v>71</v>
      </c>
      <c r="B403" t="s">
        <v>54</v>
      </c>
      <c r="C403" t="s">
        <v>92</v>
      </c>
      <c r="D403" s="4">
        <v>43132</v>
      </c>
      <c r="E403" t="s">
        <v>31</v>
      </c>
      <c r="F403" s="5">
        <v>43101</v>
      </c>
      <c r="G403">
        <v>861</v>
      </c>
      <c r="H403">
        <v>23.38</v>
      </c>
    </row>
    <row r="404" spans="1:8" x14ac:dyDescent="0.2">
      <c r="A404" t="s">
        <v>71</v>
      </c>
      <c r="B404" t="s">
        <v>54</v>
      </c>
      <c r="C404" t="s">
        <v>92</v>
      </c>
      <c r="D404" s="4">
        <v>43132</v>
      </c>
      <c r="E404" t="s">
        <v>32</v>
      </c>
      <c r="F404" s="5">
        <v>43101</v>
      </c>
      <c r="G404">
        <v>38.83</v>
      </c>
      <c r="H404">
        <v>1.05</v>
      </c>
    </row>
    <row r="405" spans="1:8" x14ac:dyDescent="0.2">
      <c r="A405" t="s">
        <v>71</v>
      </c>
      <c r="B405" t="s">
        <v>57</v>
      </c>
      <c r="C405" t="s">
        <v>93</v>
      </c>
      <c r="D405" s="4">
        <v>43132</v>
      </c>
      <c r="E405" t="s">
        <v>32</v>
      </c>
      <c r="F405" s="5">
        <v>43101</v>
      </c>
      <c r="G405">
        <v>99.3</v>
      </c>
      <c r="H405">
        <v>2.67</v>
      </c>
    </row>
    <row r="406" spans="1:8" x14ac:dyDescent="0.2">
      <c r="A406" t="s">
        <v>71</v>
      </c>
      <c r="B406" t="s">
        <v>57</v>
      </c>
      <c r="C406" t="s">
        <v>93</v>
      </c>
      <c r="D406" s="4">
        <v>43132</v>
      </c>
      <c r="E406" t="s">
        <v>31</v>
      </c>
      <c r="F406" s="5">
        <v>43101</v>
      </c>
      <c r="G406">
        <v>2202</v>
      </c>
      <c r="H406">
        <v>59.17</v>
      </c>
    </row>
    <row r="407" spans="1:8" x14ac:dyDescent="0.2">
      <c r="A407" t="s">
        <v>71</v>
      </c>
      <c r="B407" t="s">
        <v>55</v>
      </c>
      <c r="C407" t="s">
        <v>93</v>
      </c>
      <c r="D407" s="4">
        <v>43132</v>
      </c>
      <c r="E407" t="s">
        <v>32</v>
      </c>
      <c r="F407" s="5">
        <v>43101</v>
      </c>
      <c r="G407">
        <v>15.38</v>
      </c>
      <c r="H407">
        <v>0.41</v>
      </c>
    </row>
    <row r="408" spans="1:8" x14ac:dyDescent="0.2">
      <c r="A408" t="s">
        <v>71</v>
      </c>
      <c r="B408" t="s">
        <v>55</v>
      </c>
      <c r="C408" t="s">
        <v>93</v>
      </c>
      <c r="D408" s="4">
        <v>43132</v>
      </c>
      <c r="E408" t="s">
        <v>31</v>
      </c>
      <c r="F408" s="5">
        <v>43101</v>
      </c>
      <c r="G408">
        <v>341</v>
      </c>
      <c r="H408">
        <v>9.16</v>
      </c>
    </row>
    <row r="409" spans="1:8" x14ac:dyDescent="0.2">
      <c r="A409" t="s">
        <v>71</v>
      </c>
      <c r="B409" t="s">
        <v>55</v>
      </c>
      <c r="C409" t="s">
        <v>101</v>
      </c>
      <c r="D409" s="4">
        <v>43132</v>
      </c>
      <c r="E409" t="s">
        <v>63</v>
      </c>
      <c r="F409" s="5">
        <v>43101</v>
      </c>
      <c r="G409">
        <v>70.680000000000007</v>
      </c>
      <c r="H409">
        <v>1.9</v>
      </c>
    </row>
    <row r="410" spans="1:8" x14ac:dyDescent="0.2">
      <c r="A410" t="s">
        <v>71</v>
      </c>
      <c r="B410" t="s">
        <v>55</v>
      </c>
      <c r="C410" t="s">
        <v>101</v>
      </c>
      <c r="D410" s="4">
        <v>43132</v>
      </c>
      <c r="E410" t="s">
        <v>64</v>
      </c>
      <c r="F410" s="5">
        <v>43101</v>
      </c>
      <c r="G410">
        <v>3.19</v>
      </c>
      <c r="H410">
        <v>0.09</v>
      </c>
    </row>
    <row r="411" spans="1:8" x14ac:dyDescent="0.2">
      <c r="A411" t="s">
        <v>71</v>
      </c>
      <c r="B411" t="s">
        <v>54</v>
      </c>
      <c r="C411" t="s">
        <v>92</v>
      </c>
      <c r="D411" s="4">
        <v>43132</v>
      </c>
      <c r="E411" t="s">
        <v>31</v>
      </c>
      <c r="F411" s="5">
        <v>43101</v>
      </c>
      <c r="G411">
        <v>752</v>
      </c>
      <c r="H411">
        <v>21.14</v>
      </c>
    </row>
    <row r="412" spans="1:8" x14ac:dyDescent="0.2">
      <c r="A412" t="s">
        <v>71</v>
      </c>
      <c r="B412" t="s">
        <v>54</v>
      </c>
      <c r="C412" t="s">
        <v>92</v>
      </c>
      <c r="D412" s="4">
        <v>43132</v>
      </c>
      <c r="E412" t="s">
        <v>31</v>
      </c>
      <c r="F412" s="5">
        <v>43101</v>
      </c>
      <c r="G412">
        <v>4325</v>
      </c>
      <c r="H412">
        <v>121.65</v>
      </c>
    </row>
    <row r="413" spans="1:8" x14ac:dyDescent="0.2">
      <c r="A413" t="s">
        <v>71</v>
      </c>
      <c r="B413" t="s">
        <v>54</v>
      </c>
      <c r="C413" t="s">
        <v>92</v>
      </c>
      <c r="D413" s="4">
        <v>43132</v>
      </c>
      <c r="E413" t="s">
        <v>32</v>
      </c>
      <c r="F413" s="5">
        <v>43101</v>
      </c>
      <c r="G413">
        <v>195.06</v>
      </c>
      <c r="H413">
        <v>5.5</v>
      </c>
    </row>
    <row r="414" spans="1:8" x14ac:dyDescent="0.2">
      <c r="A414" t="s">
        <v>71</v>
      </c>
      <c r="B414" t="s">
        <v>54</v>
      </c>
      <c r="C414" t="s">
        <v>92</v>
      </c>
      <c r="D414" s="4">
        <v>43132</v>
      </c>
      <c r="E414" t="s">
        <v>32</v>
      </c>
      <c r="F414" s="5">
        <v>43101</v>
      </c>
      <c r="G414">
        <v>33.92</v>
      </c>
      <c r="H414">
        <v>0.95</v>
      </c>
    </row>
    <row r="415" spans="1:8" x14ac:dyDescent="0.2">
      <c r="A415" t="s">
        <v>71</v>
      </c>
      <c r="B415" t="s">
        <v>54</v>
      </c>
      <c r="C415" t="s">
        <v>92</v>
      </c>
      <c r="D415" s="4">
        <v>43132</v>
      </c>
      <c r="E415" t="s">
        <v>32</v>
      </c>
      <c r="F415" s="5">
        <v>43101</v>
      </c>
      <c r="G415">
        <v>121.18</v>
      </c>
      <c r="H415">
        <v>3.59</v>
      </c>
    </row>
    <row r="416" spans="1:8" x14ac:dyDescent="0.2">
      <c r="A416" t="s">
        <v>71</v>
      </c>
      <c r="B416" t="s">
        <v>54</v>
      </c>
      <c r="C416" t="s">
        <v>92</v>
      </c>
      <c r="D416" s="4">
        <v>43132</v>
      </c>
      <c r="E416" t="s">
        <v>31</v>
      </c>
      <c r="F416" s="5">
        <v>43101</v>
      </c>
      <c r="G416">
        <v>2687</v>
      </c>
      <c r="H416">
        <v>79.540000000000006</v>
      </c>
    </row>
    <row r="417" spans="1:8" x14ac:dyDescent="0.2">
      <c r="A417" t="s">
        <v>71</v>
      </c>
      <c r="B417" t="s">
        <v>54</v>
      </c>
      <c r="C417" t="s">
        <v>101</v>
      </c>
      <c r="D417" s="4">
        <v>43101</v>
      </c>
      <c r="E417" t="s">
        <v>63</v>
      </c>
      <c r="F417" s="5">
        <v>43101</v>
      </c>
      <c r="G417">
        <v>17.36</v>
      </c>
      <c r="H417">
        <v>0.52</v>
      </c>
    </row>
    <row r="418" spans="1:8" x14ac:dyDescent="0.2">
      <c r="A418" t="s">
        <v>71</v>
      </c>
      <c r="B418" t="s">
        <v>54</v>
      </c>
      <c r="C418" t="s">
        <v>101</v>
      </c>
      <c r="D418" s="4">
        <v>43101</v>
      </c>
      <c r="E418" t="s">
        <v>64</v>
      </c>
      <c r="F418" s="5">
        <v>43101</v>
      </c>
      <c r="G418">
        <v>0.78</v>
      </c>
      <c r="H418">
        <v>0.02</v>
      </c>
    </row>
    <row r="419" spans="1:8" x14ac:dyDescent="0.2">
      <c r="A419" t="s">
        <v>71</v>
      </c>
      <c r="B419" t="s">
        <v>60</v>
      </c>
      <c r="C419" t="s">
        <v>101</v>
      </c>
      <c r="D419" s="4">
        <v>43101</v>
      </c>
      <c r="E419" t="s">
        <v>64</v>
      </c>
      <c r="F419" s="5">
        <v>43101</v>
      </c>
      <c r="G419">
        <v>2.0499999999999998</v>
      </c>
      <c r="H419">
        <v>0.06</v>
      </c>
    </row>
    <row r="420" spans="1:8" x14ac:dyDescent="0.2">
      <c r="A420" t="s">
        <v>71</v>
      </c>
      <c r="B420" t="s">
        <v>60</v>
      </c>
      <c r="C420" t="s">
        <v>101</v>
      </c>
      <c r="D420" s="4">
        <v>43101</v>
      </c>
      <c r="E420" t="s">
        <v>63</v>
      </c>
      <c r="F420" s="5">
        <v>43101</v>
      </c>
      <c r="G420">
        <v>45.48</v>
      </c>
      <c r="H420">
        <v>1.34</v>
      </c>
    </row>
    <row r="421" spans="1:8" x14ac:dyDescent="0.2">
      <c r="A421" t="s">
        <v>71</v>
      </c>
      <c r="B421" t="s">
        <v>59</v>
      </c>
      <c r="C421" t="s">
        <v>101</v>
      </c>
      <c r="D421" s="4">
        <v>43101</v>
      </c>
      <c r="E421" t="s">
        <v>63</v>
      </c>
      <c r="F421" s="5">
        <v>43101</v>
      </c>
      <c r="G421">
        <v>69.3</v>
      </c>
      <c r="H421">
        <v>2.09</v>
      </c>
    </row>
    <row r="422" spans="1:8" x14ac:dyDescent="0.2">
      <c r="A422" t="s">
        <v>71</v>
      </c>
      <c r="B422" t="s">
        <v>59</v>
      </c>
      <c r="C422" t="s">
        <v>101</v>
      </c>
      <c r="D422" s="4">
        <v>43101</v>
      </c>
      <c r="E422" t="s">
        <v>64</v>
      </c>
      <c r="F422" s="5">
        <v>43101</v>
      </c>
      <c r="G422">
        <v>3.13</v>
      </c>
      <c r="H422">
        <v>0.09</v>
      </c>
    </row>
    <row r="423" spans="1:8" x14ac:dyDescent="0.2">
      <c r="A423" t="s">
        <v>71</v>
      </c>
      <c r="B423" t="s">
        <v>55</v>
      </c>
      <c r="C423" t="s">
        <v>101</v>
      </c>
      <c r="D423" s="4">
        <v>43101</v>
      </c>
      <c r="E423" t="s">
        <v>64</v>
      </c>
      <c r="F423" s="5">
        <v>43101</v>
      </c>
      <c r="G423">
        <v>7.06</v>
      </c>
      <c r="H423">
        <v>0.21</v>
      </c>
    </row>
    <row r="424" spans="1:8" x14ac:dyDescent="0.2">
      <c r="A424" t="s">
        <v>71</v>
      </c>
      <c r="B424" t="s">
        <v>55</v>
      </c>
      <c r="C424" t="s">
        <v>101</v>
      </c>
      <c r="D424" s="4">
        <v>43101</v>
      </c>
      <c r="E424" t="s">
        <v>63</v>
      </c>
      <c r="F424" s="5">
        <v>43101</v>
      </c>
      <c r="G424">
        <v>156.32</v>
      </c>
      <c r="H424">
        <v>4.79</v>
      </c>
    </row>
    <row r="425" spans="1:8" x14ac:dyDescent="0.2">
      <c r="A425" t="s">
        <v>71</v>
      </c>
      <c r="B425" t="s">
        <v>55</v>
      </c>
      <c r="C425" t="s">
        <v>91</v>
      </c>
      <c r="D425" s="4">
        <v>43160</v>
      </c>
      <c r="E425" t="s">
        <v>31</v>
      </c>
      <c r="F425" s="5">
        <v>43101</v>
      </c>
      <c r="G425">
        <v>1160</v>
      </c>
      <c r="H425">
        <v>23.34</v>
      </c>
    </row>
    <row r="426" spans="1:8" x14ac:dyDescent="0.2">
      <c r="A426" t="s">
        <v>71</v>
      </c>
      <c r="B426" t="s">
        <v>55</v>
      </c>
      <c r="C426" t="s">
        <v>91</v>
      </c>
      <c r="D426" s="4">
        <v>43160</v>
      </c>
      <c r="E426" t="s">
        <v>32</v>
      </c>
      <c r="F426" s="5">
        <v>43101</v>
      </c>
      <c r="G426">
        <v>52.32</v>
      </c>
      <c r="H426">
        <v>1.05</v>
      </c>
    </row>
    <row r="427" spans="1:8" x14ac:dyDescent="0.2">
      <c r="A427" t="s">
        <v>71</v>
      </c>
      <c r="B427" t="s">
        <v>55</v>
      </c>
      <c r="C427" t="s">
        <v>91</v>
      </c>
      <c r="D427" s="4">
        <v>43160</v>
      </c>
      <c r="E427" t="s">
        <v>32</v>
      </c>
      <c r="F427" s="5">
        <v>43101</v>
      </c>
      <c r="G427">
        <v>404.1</v>
      </c>
      <c r="H427">
        <v>8.89</v>
      </c>
    </row>
    <row r="428" spans="1:8" x14ac:dyDescent="0.2">
      <c r="A428" t="s">
        <v>71</v>
      </c>
      <c r="B428" t="s">
        <v>55</v>
      </c>
      <c r="C428" t="s">
        <v>91</v>
      </c>
      <c r="D428" s="4">
        <v>43160</v>
      </c>
      <c r="E428" t="s">
        <v>31</v>
      </c>
      <c r="F428" s="5">
        <v>43101</v>
      </c>
      <c r="G428">
        <v>8960</v>
      </c>
      <c r="H428">
        <v>197.13</v>
      </c>
    </row>
    <row r="429" spans="1:8" x14ac:dyDescent="0.2">
      <c r="A429" t="s">
        <v>71</v>
      </c>
      <c r="B429" t="s">
        <v>55</v>
      </c>
      <c r="C429" t="s">
        <v>96</v>
      </c>
      <c r="D429" s="4">
        <v>43160</v>
      </c>
      <c r="E429" t="s">
        <v>31</v>
      </c>
      <c r="F429" s="5">
        <v>43101</v>
      </c>
      <c r="G429">
        <v>20640</v>
      </c>
      <c r="H429">
        <v>454.1</v>
      </c>
    </row>
    <row r="430" spans="1:8" x14ac:dyDescent="0.2">
      <c r="A430" t="s">
        <v>71</v>
      </c>
      <c r="B430" t="s">
        <v>55</v>
      </c>
      <c r="C430" t="s">
        <v>96</v>
      </c>
      <c r="D430" s="4">
        <v>43160</v>
      </c>
      <c r="E430" t="s">
        <v>32</v>
      </c>
      <c r="F430" s="5">
        <v>43101</v>
      </c>
      <c r="G430">
        <v>930.86</v>
      </c>
      <c r="H430">
        <v>20.48</v>
      </c>
    </row>
    <row r="431" spans="1:8" x14ac:dyDescent="0.2">
      <c r="A431" t="s">
        <v>71</v>
      </c>
      <c r="B431" t="s">
        <v>56</v>
      </c>
      <c r="C431" t="s">
        <v>95</v>
      </c>
      <c r="D431" s="4">
        <v>43160</v>
      </c>
      <c r="E431" t="s">
        <v>32</v>
      </c>
      <c r="F431" s="5">
        <v>43101</v>
      </c>
      <c r="G431">
        <v>1125.7</v>
      </c>
      <c r="H431">
        <v>22.92</v>
      </c>
    </row>
    <row r="432" spans="1:8" x14ac:dyDescent="0.2">
      <c r="A432" t="s">
        <v>71</v>
      </c>
      <c r="B432" t="s">
        <v>56</v>
      </c>
      <c r="C432" t="s">
        <v>95</v>
      </c>
      <c r="D432" s="4">
        <v>43160</v>
      </c>
      <c r="E432" t="s">
        <v>31</v>
      </c>
      <c r="F432" s="5">
        <v>43101</v>
      </c>
      <c r="G432">
        <v>24960</v>
      </c>
      <c r="H432">
        <v>508.24</v>
      </c>
    </row>
    <row r="433" spans="1:8" x14ac:dyDescent="0.2">
      <c r="A433" t="s">
        <v>71</v>
      </c>
      <c r="B433" t="s">
        <v>57</v>
      </c>
      <c r="C433" t="s">
        <v>93</v>
      </c>
      <c r="D433" s="4">
        <v>43160</v>
      </c>
      <c r="E433" t="s">
        <v>31</v>
      </c>
      <c r="F433" s="5">
        <v>43101</v>
      </c>
      <c r="G433">
        <v>2044</v>
      </c>
      <c r="H433">
        <v>41.62</v>
      </c>
    </row>
    <row r="434" spans="1:8" x14ac:dyDescent="0.2">
      <c r="A434" t="s">
        <v>71</v>
      </c>
      <c r="B434" t="s">
        <v>57</v>
      </c>
      <c r="C434" t="s">
        <v>93</v>
      </c>
      <c r="D434" s="4">
        <v>43160</v>
      </c>
      <c r="E434" t="s">
        <v>32</v>
      </c>
      <c r="F434" s="5">
        <v>43101</v>
      </c>
      <c r="G434">
        <v>92.19</v>
      </c>
      <c r="H434">
        <v>1.88</v>
      </c>
    </row>
    <row r="435" spans="1:8" x14ac:dyDescent="0.2">
      <c r="A435" t="s">
        <v>71</v>
      </c>
      <c r="B435" t="s">
        <v>54</v>
      </c>
      <c r="C435" t="s">
        <v>92</v>
      </c>
      <c r="D435" s="4">
        <v>43160</v>
      </c>
      <c r="E435" t="s">
        <v>32</v>
      </c>
      <c r="F435" s="5">
        <v>43101</v>
      </c>
      <c r="G435">
        <v>-47.17</v>
      </c>
      <c r="H435">
        <v>-2.02</v>
      </c>
    </row>
    <row r="436" spans="1:8" x14ac:dyDescent="0.2">
      <c r="A436" t="s">
        <v>71</v>
      </c>
      <c r="B436" t="s">
        <v>54</v>
      </c>
      <c r="C436" t="s">
        <v>92</v>
      </c>
      <c r="D436" s="4">
        <v>43160</v>
      </c>
      <c r="E436" t="s">
        <v>31</v>
      </c>
      <c r="F436" s="5">
        <v>43101</v>
      </c>
      <c r="G436">
        <v>-1046</v>
      </c>
      <c r="H436">
        <v>-45.11</v>
      </c>
    </row>
    <row r="437" spans="1:8" x14ac:dyDescent="0.2">
      <c r="A437" t="s">
        <v>71</v>
      </c>
      <c r="B437" t="s">
        <v>54</v>
      </c>
      <c r="C437" t="s">
        <v>92</v>
      </c>
      <c r="D437" s="4">
        <v>43160</v>
      </c>
      <c r="E437" t="s">
        <v>31</v>
      </c>
      <c r="F437" s="5">
        <v>43101</v>
      </c>
      <c r="G437">
        <v>1558</v>
      </c>
      <c r="H437">
        <v>42.94</v>
      </c>
    </row>
    <row r="438" spans="1:8" x14ac:dyDescent="0.2">
      <c r="A438" t="s">
        <v>71</v>
      </c>
      <c r="B438" t="s">
        <v>54</v>
      </c>
      <c r="C438" t="s">
        <v>92</v>
      </c>
      <c r="D438" s="4">
        <v>43160</v>
      </c>
      <c r="E438" t="s">
        <v>32</v>
      </c>
      <c r="F438" s="5">
        <v>43101</v>
      </c>
      <c r="G438">
        <v>70.260000000000005</v>
      </c>
      <c r="H438">
        <v>1.94</v>
      </c>
    </row>
    <row r="439" spans="1:8" x14ac:dyDescent="0.2">
      <c r="A439" t="s">
        <v>71</v>
      </c>
      <c r="B439" t="s">
        <v>55</v>
      </c>
      <c r="C439" t="s">
        <v>101</v>
      </c>
      <c r="D439" s="4">
        <v>43101</v>
      </c>
      <c r="E439" t="s">
        <v>63</v>
      </c>
      <c r="F439" s="5">
        <v>43101</v>
      </c>
      <c r="G439">
        <v>0.33</v>
      </c>
      <c r="H439">
        <v>0</v>
      </c>
    </row>
    <row r="440" spans="1:8" x14ac:dyDescent="0.2">
      <c r="A440" t="s">
        <v>71</v>
      </c>
      <c r="B440" t="s">
        <v>55</v>
      </c>
      <c r="C440" t="s">
        <v>101</v>
      </c>
      <c r="D440" s="4">
        <v>43101</v>
      </c>
      <c r="E440" t="s">
        <v>64</v>
      </c>
      <c r="F440" s="5">
        <v>43101</v>
      </c>
      <c r="G440">
        <v>0.01</v>
      </c>
      <c r="H440">
        <v>0</v>
      </c>
    </row>
    <row r="441" spans="1:8" x14ac:dyDescent="0.2">
      <c r="A441" t="s">
        <v>71</v>
      </c>
      <c r="B441" t="s">
        <v>55</v>
      </c>
      <c r="C441" t="s">
        <v>103</v>
      </c>
      <c r="D441" s="4">
        <v>43101</v>
      </c>
      <c r="E441" t="s">
        <v>64</v>
      </c>
      <c r="F441" s="5">
        <v>43101</v>
      </c>
      <c r="G441">
        <v>0</v>
      </c>
      <c r="H441">
        <v>0</v>
      </c>
    </row>
    <row r="442" spans="1:8" x14ac:dyDescent="0.2">
      <c r="A442" t="s">
        <v>71</v>
      </c>
      <c r="B442" t="s">
        <v>55</v>
      </c>
      <c r="C442" t="s">
        <v>103</v>
      </c>
      <c r="D442" s="4">
        <v>43101</v>
      </c>
      <c r="E442" t="s">
        <v>63</v>
      </c>
      <c r="F442" s="5">
        <v>43101</v>
      </c>
      <c r="G442">
        <v>0.1</v>
      </c>
      <c r="H442">
        <v>0</v>
      </c>
    </row>
    <row r="443" spans="1:8" x14ac:dyDescent="0.2">
      <c r="A443" t="s">
        <v>71</v>
      </c>
      <c r="B443" t="s">
        <v>54</v>
      </c>
      <c r="C443" t="s">
        <v>92</v>
      </c>
      <c r="D443" s="4">
        <v>43405</v>
      </c>
      <c r="E443" t="s">
        <v>31</v>
      </c>
      <c r="F443" s="5">
        <v>43405</v>
      </c>
      <c r="G443">
        <v>254</v>
      </c>
      <c r="H443">
        <v>4.37</v>
      </c>
    </row>
    <row r="444" spans="1:8" x14ac:dyDescent="0.2">
      <c r="A444" t="s">
        <v>71</v>
      </c>
      <c r="B444" t="s">
        <v>54</v>
      </c>
      <c r="C444" t="s">
        <v>92</v>
      </c>
      <c r="D444" s="4">
        <v>43405</v>
      </c>
      <c r="E444" t="s">
        <v>32</v>
      </c>
      <c r="F444" s="5">
        <v>43405</v>
      </c>
      <c r="G444">
        <v>11.46</v>
      </c>
      <c r="H444">
        <v>0.2</v>
      </c>
    </row>
    <row r="445" spans="1:8" x14ac:dyDescent="0.2">
      <c r="A445" t="s">
        <v>71</v>
      </c>
      <c r="B445" t="s">
        <v>54</v>
      </c>
      <c r="C445" t="s">
        <v>101</v>
      </c>
      <c r="D445" s="4">
        <v>43405</v>
      </c>
      <c r="E445" t="s">
        <v>63</v>
      </c>
      <c r="F445" s="5">
        <v>43221</v>
      </c>
      <c r="G445">
        <v>28</v>
      </c>
      <c r="H445">
        <v>0.5</v>
      </c>
    </row>
    <row r="446" spans="1:8" x14ac:dyDescent="0.2">
      <c r="A446" t="s">
        <v>71</v>
      </c>
      <c r="B446" t="s">
        <v>55</v>
      </c>
      <c r="C446" t="s">
        <v>101</v>
      </c>
      <c r="D446" s="4">
        <v>43405</v>
      </c>
      <c r="E446" t="s">
        <v>63</v>
      </c>
      <c r="F446" s="5">
        <v>43221</v>
      </c>
      <c r="G446">
        <v>316</v>
      </c>
      <c r="H446">
        <v>5.7</v>
      </c>
    </row>
    <row r="447" spans="1:8" x14ac:dyDescent="0.2">
      <c r="A447" t="s">
        <v>71</v>
      </c>
      <c r="B447" t="s">
        <v>55</v>
      </c>
      <c r="C447" t="s">
        <v>101</v>
      </c>
      <c r="D447" s="4">
        <v>43405</v>
      </c>
      <c r="E447" t="s">
        <v>63</v>
      </c>
      <c r="F447" s="5">
        <v>43221</v>
      </c>
      <c r="G447">
        <v>642</v>
      </c>
      <c r="H447">
        <v>11.57</v>
      </c>
    </row>
    <row r="448" spans="1:8" x14ac:dyDescent="0.2">
      <c r="A448" t="s">
        <v>71</v>
      </c>
      <c r="B448" t="s">
        <v>57</v>
      </c>
      <c r="C448" t="s">
        <v>93</v>
      </c>
      <c r="D448" s="4">
        <v>43405</v>
      </c>
      <c r="E448" t="s">
        <v>32</v>
      </c>
      <c r="F448" s="5">
        <v>43405</v>
      </c>
      <c r="G448">
        <v>3.65</v>
      </c>
      <c r="H448">
        <v>7.0000000000000007E-2</v>
      </c>
    </row>
    <row r="449" spans="1:8" x14ac:dyDescent="0.2">
      <c r="A449" t="s">
        <v>71</v>
      </c>
      <c r="B449" t="s">
        <v>57</v>
      </c>
      <c r="C449" t="s">
        <v>93</v>
      </c>
      <c r="D449" s="4">
        <v>43405</v>
      </c>
      <c r="E449" t="s">
        <v>31</v>
      </c>
      <c r="F449" s="5">
        <v>43221</v>
      </c>
      <c r="G449">
        <v>127</v>
      </c>
      <c r="H449">
        <v>2.29</v>
      </c>
    </row>
    <row r="450" spans="1:8" x14ac:dyDescent="0.2">
      <c r="A450" t="s">
        <v>71</v>
      </c>
      <c r="B450" t="s">
        <v>57</v>
      </c>
      <c r="C450" t="s">
        <v>93</v>
      </c>
      <c r="D450" s="4">
        <v>43405</v>
      </c>
      <c r="E450" t="s">
        <v>31</v>
      </c>
      <c r="F450" s="5">
        <v>43405</v>
      </c>
      <c r="G450">
        <v>81</v>
      </c>
      <c r="H450">
        <v>1.46</v>
      </c>
    </row>
    <row r="451" spans="1:8" x14ac:dyDescent="0.2">
      <c r="A451" t="s">
        <v>71</v>
      </c>
      <c r="B451" t="s">
        <v>57</v>
      </c>
      <c r="C451" t="s">
        <v>93</v>
      </c>
      <c r="D451" s="4">
        <v>43405</v>
      </c>
      <c r="E451" t="s">
        <v>32</v>
      </c>
      <c r="F451" s="5">
        <v>43221</v>
      </c>
      <c r="G451">
        <v>5.73</v>
      </c>
      <c r="H451">
        <v>0.1</v>
      </c>
    </row>
    <row r="452" spans="1:8" x14ac:dyDescent="0.2">
      <c r="A452" t="s">
        <v>71</v>
      </c>
      <c r="B452" t="s">
        <v>54</v>
      </c>
      <c r="C452" t="s">
        <v>92</v>
      </c>
      <c r="D452" s="4">
        <v>43405</v>
      </c>
      <c r="E452" t="s">
        <v>32</v>
      </c>
      <c r="F452" s="5">
        <v>43221</v>
      </c>
      <c r="G452">
        <v>8.8800000000000008</v>
      </c>
      <c r="H452">
        <v>0.16</v>
      </c>
    </row>
    <row r="453" spans="1:8" x14ac:dyDescent="0.2">
      <c r="A453" t="s">
        <v>71</v>
      </c>
      <c r="B453" t="s">
        <v>54</v>
      </c>
      <c r="C453" t="s">
        <v>92</v>
      </c>
      <c r="D453" s="4">
        <v>43405</v>
      </c>
      <c r="E453" t="s">
        <v>31</v>
      </c>
      <c r="F453" s="5">
        <v>43405</v>
      </c>
      <c r="G453">
        <v>123.64</v>
      </c>
      <c r="H453">
        <v>2.23</v>
      </c>
    </row>
    <row r="454" spans="1:8" x14ac:dyDescent="0.2">
      <c r="A454" t="s">
        <v>71</v>
      </c>
      <c r="B454" t="s">
        <v>54</v>
      </c>
      <c r="C454" t="s">
        <v>92</v>
      </c>
      <c r="D454" s="4">
        <v>43405</v>
      </c>
      <c r="E454" t="s">
        <v>31</v>
      </c>
      <c r="F454" s="5">
        <v>43221</v>
      </c>
      <c r="G454">
        <v>197</v>
      </c>
      <c r="H454">
        <v>3.55</v>
      </c>
    </row>
    <row r="455" spans="1:8" x14ac:dyDescent="0.2">
      <c r="A455" t="s">
        <v>71</v>
      </c>
      <c r="B455" t="s">
        <v>54</v>
      </c>
      <c r="C455" t="s">
        <v>92</v>
      </c>
      <c r="D455" s="4">
        <v>43405</v>
      </c>
      <c r="E455" t="s">
        <v>32</v>
      </c>
      <c r="F455" s="5">
        <v>43405</v>
      </c>
      <c r="G455">
        <v>5.58</v>
      </c>
      <c r="H455">
        <v>0.1</v>
      </c>
    </row>
    <row r="456" spans="1:8" x14ac:dyDescent="0.2">
      <c r="A456" t="s">
        <v>71</v>
      </c>
      <c r="B456" t="s">
        <v>55</v>
      </c>
      <c r="C456" t="s">
        <v>101</v>
      </c>
      <c r="D456" s="4">
        <v>43405</v>
      </c>
      <c r="E456" t="s">
        <v>63</v>
      </c>
      <c r="F456" s="5">
        <v>43221</v>
      </c>
      <c r="G456">
        <v>2347</v>
      </c>
      <c r="H456">
        <v>42.33</v>
      </c>
    </row>
    <row r="457" spans="1:8" x14ac:dyDescent="0.2">
      <c r="A457" t="s">
        <v>71</v>
      </c>
      <c r="B457" t="s">
        <v>55</v>
      </c>
      <c r="C457" t="s">
        <v>91</v>
      </c>
      <c r="D457" s="4">
        <v>43405</v>
      </c>
      <c r="E457" t="s">
        <v>32</v>
      </c>
      <c r="F457" s="5">
        <v>43405</v>
      </c>
      <c r="G457">
        <v>138.28</v>
      </c>
      <c r="H457">
        <v>2.4900000000000002</v>
      </c>
    </row>
    <row r="458" spans="1:8" x14ac:dyDescent="0.2">
      <c r="A458" t="s">
        <v>71</v>
      </c>
      <c r="B458" t="s">
        <v>55</v>
      </c>
      <c r="C458" t="s">
        <v>91</v>
      </c>
      <c r="D458" s="4">
        <v>43405</v>
      </c>
      <c r="E458" t="s">
        <v>31</v>
      </c>
      <c r="F458" s="5">
        <v>43405</v>
      </c>
      <c r="G458">
        <v>3066</v>
      </c>
      <c r="H458">
        <v>55.3</v>
      </c>
    </row>
    <row r="459" spans="1:8" x14ac:dyDescent="0.2">
      <c r="A459" t="s">
        <v>71</v>
      </c>
      <c r="B459" t="s">
        <v>55</v>
      </c>
      <c r="C459" t="s">
        <v>91</v>
      </c>
      <c r="D459" s="4">
        <v>43405</v>
      </c>
      <c r="E459" t="s">
        <v>31</v>
      </c>
      <c r="F459" s="5">
        <v>43221</v>
      </c>
      <c r="G459">
        <v>4854</v>
      </c>
      <c r="H459">
        <v>87.54</v>
      </c>
    </row>
    <row r="460" spans="1:8" x14ac:dyDescent="0.2">
      <c r="A460" t="s">
        <v>71</v>
      </c>
      <c r="B460" t="s">
        <v>55</v>
      </c>
      <c r="C460" t="s">
        <v>181</v>
      </c>
      <c r="D460" s="4">
        <v>43405</v>
      </c>
      <c r="E460" t="s">
        <v>222</v>
      </c>
      <c r="F460" s="5">
        <v>43405</v>
      </c>
      <c r="G460">
        <v>-15</v>
      </c>
      <c r="H460">
        <v>-0.27</v>
      </c>
    </row>
    <row r="461" spans="1:8" x14ac:dyDescent="0.2">
      <c r="A461" t="s">
        <v>71</v>
      </c>
      <c r="B461" t="s">
        <v>55</v>
      </c>
      <c r="C461" t="s">
        <v>181</v>
      </c>
      <c r="D461" s="4">
        <v>43405</v>
      </c>
      <c r="E461" t="s">
        <v>222</v>
      </c>
      <c r="F461" s="5">
        <v>43221</v>
      </c>
      <c r="G461">
        <v>-25</v>
      </c>
      <c r="H461">
        <v>-0.45</v>
      </c>
    </row>
    <row r="462" spans="1:8" x14ac:dyDescent="0.2">
      <c r="A462" t="s">
        <v>71</v>
      </c>
      <c r="B462" t="s">
        <v>55</v>
      </c>
      <c r="C462" t="s">
        <v>91</v>
      </c>
      <c r="D462" s="4">
        <v>43405</v>
      </c>
      <c r="E462" t="s">
        <v>32</v>
      </c>
      <c r="F462" s="5">
        <v>43221</v>
      </c>
      <c r="G462">
        <v>218.92</v>
      </c>
      <c r="H462">
        <v>3.95</v>
      </c>
    </row>
    <row r="463" spans="1:8" x14ac:dyDescent="0.2">
      <c r="A463" t="s">
        <v>71</v>
      </c>
      <c r="B463" t="s">
        <v>56</v>
      </c>
      <c r="C463" t="s">
        <v>94</v>
      </c>
      <c r="D463" s="4">
        <v>43405</v>
      </c>
      <c r="E463" t="s">
        <v>32</v>
      </c>
      <c r="F463" s="5">
        <v>43221</v>
      </c>
      <c r="G463">
        <v>948.67</v>
      </c>
      <c r="H463">
        <v>17.11</v>
      </c>
    </row>
    <row r="464" spans="1:8" x14ac:dyDescent="0.2">
      <c r="A464" t="s">
        <v>71</v>
      </c>
      <c r="B464" t="s">
        <v>56</v>
      </c>
      <c r="C464" t="s">
        <v>94</v>
      </c>
      <c r="D464" s="4">
        <v>43405</v>
      </c>
      <c r="E464" t="s">
        <v>31</v>
      </c>
      <c r="F464" s="5">
        <v>43221</v>
      </c>
      <c r="G464">
        <v>21035</v>
      </c>
      <c r="H464">
        <v>379.36</v>
      </c>
    </row>
    <row r="465" spans="1:8" x14ac:dyDescent="0.2">
      <c r="A465" t="s">
        <v>71</v>
      </c>
      <c r="B465" t="s">
        <v>56</v>
      </c>
      <c r="C465" t="s">
        <v>94</v>
      </c>
      <c r="D465" s="4">
        <v>43405</v>
      </c>
      <c r="E465" t="s">
        <v>31</v>
      </c>
      <c r="F465" s="5">
        <v>43405</v>
      </c>
      <c r="G465">
        <v>13285</v>
      </c>
      <c r="H465">
        <v>239.6</v>
      </c>
    </row>
    <row r="466" spans="1:8" x14ac:dyDescent="0.2">
      <c r="A466" t="s">
        <v>71</v>
      </c>
      <c r="B466" t="s">
        <v>56</v>
      </c>
      <c r="C466" t="s">
        <v>94</v>
      </c>
      <c r="D466" s="4">
        <v>43405</v>
      </c>
      <c r="E466" t="s">
        <v>32</v>
      </c>
      <c r="F466" s="5">
        <v>43405</v>
      </c>
      <c r="G466">
        <v>599.15</v>
      </c>
      <c r="H466">
        <v>10.81</v>
      </c>
    </row>
    <row r="467" spans="1:8" x14ac:dyDescent="0.2">
      <c r="A467" t="s">
        <v>71</v>
      </c>
      <c r="B467" t="s">
        <v>56</v>
      </c>
      <c r="C467" t="s">
        <v>95</v>
      </c>
      <c r="D467" s="4">
        <v>43405</v>
      </c>
      <c r="E467" t="s">
        <v>32</v>
      </c>
      <c r="F467" s="5">
        <v>43405</v>
      </c>
      <c r="G467">
        <v>1363.1</v>
      </c>
      <c r="H467">
        <v>24.58</v>
      </c>
    </row>
    <row r="468" spans="1:8" x14ac:dyDescent="0.2">
      <c r="A468" t="s">
        <v>71</v>
      </c>
      <c r="B468" t="s">
        <v>56</v>
      </c>
      <c r="C468" t="s">
        <v>95</v>
      </c>
      <c r="D468" s="4">
        <v>43405</v>
      </c>
      <c r="E468" t="s">
        <v>31</v>
      </c>
      <c r="F468" s="5">
        <v>43405</v>
      </c>
      <c r="G468">
        <v>30224</v>
      </c>
      <c r="H468">
        <v>545.09</v>
      </c>
    </row>
    <row r="469" spans="1:8" x14ac:dyDescent="0.2">
      <c r="A469" t="s">
        <v>71</v>
      </c>
      <c r="B469" t="s">
        <v>56</v>
      </c>
      <c r="C469" t="s">
        <v>95</v>
      </c>
      <c r="D469" s="4">
        <v>43405</v>
      </c>
      <c r="E469" t="s">
        <v>31</v>
      </c>
      <c r="F469" s="5">
        <v>43221</v>
      </c>
      <c r="G469">
        <v>47856</v>
      </c>
      <c r="H469">
        <v>863.08</v>
      </c>
    </row>
    <row r="470" spans="1:8" x14ac:dyDescent="0.2">
      <c r="A470" t="s">
        <v>71</v>
      </c>
      <c r="B470" t="s">
        <v>56</v>
      </c>
      <c r="C470" t="s">
        <v>95</v>
      </c>
      <c r="D470" s="4">
        <v>43405</v>
      </c>
      <c r="E470" t="s">
        <v>32</v>
      </c>
      <c r="F470" s="5">
        <v>43221</v>
      </c>
      <c r="G470">
        <v>2158.31</v>
      </c>
      <c r="H470">
        <v>38.93</v>
      </c>
    </row>
    <row r="471" spans="1:8" x14ac:dyDescent="0.2">
      <c r="A471" t="s">
        <v>71</v>
      </c>
      <c r="B471" t="s">
        <v>57</v>
      </c>
      <c r="C471" t="s">
        <v>93</v>
      </c>
      <c r="D471" s="4">
        <v>43405</v>
      </c>
      <c r="E471" t="s">
        <v>31</v>
      </c>
      <c r="F471" s="5">
        <v>43405</v>
      </c>
      <c r="G471">
        <v>2925</v>
      </c>
      <c r="H471">
        <v>52.84</v>
      </c>
    </row>
    <row r="472" spans="1:8" x14ac:dyDescent="0.2">
      <c r="A472" t="s">
        <v>71</v>
      </c>
      <c r="B472" t="s">
        <v>57</v>
      </c>
      <c r="C472" t="s">
        <v>93</v>
      </c>
      <c r="D472" s="4">
        <v>43405</v>
      </c>
      <c r="E472" t="s">
        <v>32</v>
      </c>
      <c r="F472" s="5">
        <v>43405</v>
      </c>
      <c r="G472">
        <v>132.01</v>
      </c>
      <c r="H472">
        <v>2.5099999999999998</v>
      </c>
    </row>
    <row r="473" spans="1:8" x14ac:dyDescent="0.2">
      <c r="A473" t="s">
        <v>71</v>
      </c>
      <c r="B473" t="s">
        <v>57</v>
      </c>
      <c r="C473" t="s">
        <v>93</v>
      </c>
      <c r="D473" s="4">
        <v>43405</v>
      </c>
      <c r="E473" t="s">
        <v>32</v>
      </c>
      <c r="F473" s="5">
        <v>43221</v>
      </c>
      <c r="G473">
        <v>208.35</v>
      </c>
      <c r="H473">
        <v>3.85</v>
      </c>
    </row>
    <row r="474" spans="1:8" x14ac:dyDescent="0.2">
      <c r="A474" t="s">
        <v>71</v>
      </c>
      <c r="B474" t="s">
        <v>57</v>
      </c>
      <c r="C474" t="s">
        <v>93</v>
      </c>
      <c r="D474" s="4">
        <v>43405</v>
      </c>
      <c r="E474" t="s">
        <v>31</v>
      </c>
      <c r="F474" s="5">
        <v>43221</v>
      </c>
      <c r="G474">
        <v>4617</v>
      </c>
      <c r="H474">
        <v>83.25</v>
      </c>
    </row>
    <row r="475" spans="1:8" x14ac:dyDescent="0.2">
      <c r="A475" t="s">
        <v>71</v>
      </c>
      <c r="B475" t="s">
        <v>57</v>
      </c>
      <c r="C475" t="s">
        <v>93</v>
      </c>
      <c r="D475" s="4">
        <v>43405</v>
      </c>
      <c r="E475" t="s">
        <v>31</v>
      </c>
      <c r="F475" s="5">
        <v>43405</v>
      </c>
      <c r="G475">
        <v>107</v>
      </c>
      <c r="H475">
        <v>1.7</v>
      </c>
    </row>
    <row r="476" spans="1:8" x14ac:dyDescent="0.2">
      <c r="A476" t="s">
        <v>71</v>
      </c>
      <c r="B476" t="s">
        <v>57</v>
      </c>
      <c r="C476" t="s">
        <v>93</v>
      </c>
      <c r="D476" s="4">
        <v>43405</v>
      </c>
      <c r="E476" t="s">
        <v>32</v>
      </c>
      <c r="F476" s="5">
        <v>43405</v>
      </c>
      <c r="G476">
        <v>4.83</v>
      </c>
      <c r="H476">
        <v>0.08</v>
      </c>
    </row>
    <row r="477" spans="1:8" x14ac:dyDescent="0.2">
      <c r="A477" t="s">
        <v>71</v>
      </c>
      <c r="B477" t="s">
        <v>56</v>
      </c>
      <c r="C477" t="s">
        <v>101</v>
      </c>
      <c r="D477" s="4">
        <v>43405</v>
      </c>
      <c r="E477" t="s">
        <v>63</v>
      </c>
      <c r="F477" s="5">
        <v>43221</v>
      </c>
      <c r="G477">
        <v>504</v>
      </c>
      <c r="H477">
        <v>7.99</v>
      </c>
    </row>
    <row r="478" spans="1:8" x14ac:dyDescent="0.2">
      <c r="A478" t="s">
        <v>71</v>
      </c>
      <c r="B478" t="s">
        <v>56</v>
      </c>
      <c r="C478" t="s">
        <v>94</v>
      </c>
      <c r="D478" s="4">
        <v>43405</v>
      </c>
      <c r="E478" t="s">
        <v>32</v>
      </c>
      <c r="F478" s="5">
        <v>43405</v>
      </c>
      <c r="G478">
        <v>57.59</v>
      </c>
      <c r="H478">
        <v>0.91</v>
      </c>
    </row>
    <row r="479" spans="1:8" x14ac:dyDescent="0.2">
      <c r="A479" t="s">
        <v>71</v>
      </c>
      <c r="B479" t="s">
        <v>56</v>
      </c>
      <c r="C479" t="s">
        <v>94</v>
      </c>
      <c r="D479" s="4">
        <v>43405</v>
      </c>
      <c r="E479" t="s">
        <v>31</v>
      </c>
      <c r="F479" s="5">
        <v>43405</v>
      </c>
      <c r="G479">
        <v>1277</v>
      </c>
      <c r="H479">
        <v>20.23</v>
      </c>
    </row>
    <row r="480" spans="1:8" x14ac:dyDescent="0.2">
      <c r="A480" t="s">
        <v>71</v>
      </c>
      <c r="B480" t="s">
        <v>57</v>
      </c>
      <c r="C480" t="s">
        <v>93</v>
      </c>
      <c r="D480" s="4">
        <v>43405</v>
      </c>
      <c r="E480" t="s">
        <v>32</v>
      </c>
      <c r="F480" s="5">
        <v>43221</v>
      </c>
      <c r="G480">
        <v>13.85</v>
      </c>
      <c r="H480">
        <v>0.22</v>
      </c>
    </row>
    <row r="481" spans="1:8" x14ac:dyDescent="0.2">
      <c r="A481" t="s">
        <v>71</v>
      </c>
      <c r="B481" t="s">
        <v>56</v>
      </c>
      <c r="C481" t="s">
        <v>94</v>
      </c>
      <c r="D481" s="4">
        <v>43405</v>
      </c>
      <c r="E481" t="s">
        <v>32</v>
      </c>
      <c r="F481" s="5">
        <v>43221</v>
      </c>
      <c r="G481">
        <v>165.65</v>
      </c>
      <c r="H481">
        <v>2.62</v>
      </c>
    </row>
    <row r="482" spans="1:8" x14ac:dyDescent="0.2">
      <c r="A482" t="s">
        <v>71</v>
      </c>
      <c r="B482" t="s">
        <v>57</v>
      </c>
      <c r="C482" t="s">
        <v>93</v>
      </c>
      <c r="D482" s="4">
        <v>43405</v>
      </c>
      <c r="E482" t="s">
        <v>31</v>
      </c>
      <c r="F482" s="5">
        <v>43221</v>
      </c>
      <c r="G482">
        <v>307</v>
      </c>
      <c r="H482">
        <v>4.8600000000000003</v>
      </c>
    </row>
    <row r="483" spans="1:8" x14ac:dyDescent="0.2">
      <c r="A483" t="s">
        <v>71</v>
      </c>
      <c r="B483" t="s">
        <v>56</v>
      </c>
      <c r="C483" t="s">
        <v>94</v>
      </c>
      <c r="D483" s="4">
        <v>43405</v>
      </c>
      <c r="E483" t="s">
        <v>31</v>
      </c>
      <c r="F483" s="5">
        <v>43221</v>
      </c>
      <c r="G483">
        <v>3673</v>
      </c>
      <c r="H483">
        <v>58.2</v>
      </c>
    </row>
    <row r="484" spans="1:8" x14ac:dyDescent="0.2">
      <c r="A484" t="s">
        <v>71</v>
      </c>
      <c r="B484" t="s">
        <v>56</v>
      </c>
      <c r="C484" t="s">
        <v>95</v>
      </c>
      <c r="D484" s="4">
        <v>43405</v>
      </c>
      <c r="E484" t="s">
        <v>31</v>
      </c>
      <c r="F484" s="5">
        <v>43221</v>
      </c>
      <c r="G484">
        <v>9497</v>
      </c>
      <c r="H484">
        <v>150.47</v>
      </c>
    </row>
    <row r="485" spans="1:8" x14ac:dyDescent="0.2">
      <c r="A485" t="s">
        <v>71</v>
      </c>
      <c r="B485" t="s">
        <v>56</v>
      </c>
      <c r="C485" t="s">
        <v>95</v>
      </c>
      <c r="D485" s="4">
        <v>43405</v>
      </c>
      <c r="E485" t="s">
        <v>32</v>
      </c>
      <c r="F485" s="5">
        <v>43221</v>
      </c>
      <c r="G485">
        <v>428.31</v>
      </c>
      <c r="H485">
        <v>6.79</v>
      </c>
    </row>
    <row r="486" spans="1:8" x14ac:dyDescent="0.2">
      <c r="A486" t="s">
        <v>71</v>
      </c>
      <c r="B486" t="s">
        <v>56</v>
      </c>
      <c r="C486" t="s">
        <v>95</v>
      </c>
      <c r="D486" s="4">
        <v>43405</v>
      </c>
      <c r="E486" t="s">
        <v>31</v>
      </c>
      <c r="F486" s="5">
        <v>43405</v>
      </c>
      <c r="G486">
        <v>3303</v>
      </c>
      <c r="H486">
        <v>52.33</v>
      </c>
    </row>
    <row r="487" spans="1:8" x14ac:dyDescent="0.2">
      <c r="A487" t="s">
        <v>71</v>
      </c>
      <c r="B487" t="s">
        <v>56</v>
      </c>
      <c r="C487" t="s">
        <v>95</v>
      </c>
      <c r="D487" s="4">
        <v>43405</v>
      </c>
      <c r="E487" t="s">
        <v>32</v>
      </c>
      <c r="F487" s="5">
        <v>43405</v>
      </c>
      <c r="G487">
        <v>148.97</v>
      </c>
      <c r="H487">
        <v>2.36</v>
      </c>
    </row>
    <row r="488" spans="1:8" x14ac:dyDescent="0.2">
      <c r="A488" t="s">
        <v>71</v>
      </c>
      <c r="B488" t="s">
        <v>54</v>
      </c>
      <c r="C488" t="s">
        <v>92</v>
      </c>
      <c r="D488" s="4">
        <v>43405</v>
      </c>
      <c r="E488" t="s">
        <v>32</v>
      </c>
      <c r="F488" s="5">
        <v>43405</v>
      </c>
      <c r="G488">
        <v>7.31</v>
      </c>
      <c r="H488">
        <v>0.14000000000000001</v>
      </c>
    </row>
    <row r="489" spans="1:8" x14ac:dyDescent="0.2">
      <c r="A489" t="s">
        <v>71</v>
      </c>
      <c r="B489" t="s">
        <v>54</v>
      </c>
      <c r="C489" t="s">
        <v>92</v>
      </c>
      <c r="D489" s="4">
        <v>43405</v>
      </c>
      <c r="E489" t="s">
        <v>32</v>
      </c>
      <c r="F489" s="5">
        <v>43405</v>
      </c>
      <c r="G489">
        <v>9.25</v>
      </c>
      <c r="H489">
        <v>0.16</v>
      </c>
    </row>
    <row r="490" spans="1:8" x14ac:dyDescent="0.2">
      <c r="A490" t="s">
        <v>71</v>
      </c>
      <c r="B490" t="s">
        <v>54</v>
      </c>
      <c r="C490" t="s">
        <v>92</v>
      </c>
      <c r="D490" s="4">
        <v>43405</v>
      </c>
      <c r="E490" t="s">
        <v>31</v>
      </c>
      <c r="F490" s="5">
        <v>43405</v>
      </c>
      <c r="G490">
        <v>162</v>
      </c>
      <c r="H490">
        <v>3.05</v>
      </c>
    </row>
    <row r="491" spans="1:8" x14ac:dyDescent="0.2">
      <c r="A491" t="s">
        <v>71</v>
      </c>
      <c r="B491" t="s">
        <v>54</v>
      </c>
      <c r="C491" t="s">
        <v>92</v>
      </c>
      <c r="D491" s="4">
        <v>43405</v>
      </c>
      <c r="E491" t="s">
        <v>31</v>
      </c>
      <c r="F491" s="5">
        <v>43405</v>
      </c>
      <c r="G491">
        <v>205</v>
      </c>
      <c r="H491">
        <v>3.52</v>
      </c>
    </row>
    <row r="492" spans="1:8" x14ac:dyDescent="0.2">
      <c r="A492" t="s">
        <v>71</v>
      </c>
      <c r="B492" t="s">
        <v>61</v>
      </c>
      <c r="C492" t="s">
        <v>97</v>
      </c>
      <c r="D492" s="4">
        <v>43405</v>
      </c>
      <c r="E492" t="s">
        <v>31</v>
      </c>
      <c r="F492" s="5">
        <v>43405</v>
      </c>
      <c r="G492">
        <v>12826.48</v>
      </c>
      <c r="H492">
        <v>156.74</v>
      </c>
    </row>
    <row r="493" spans="1:8" x14ac:dyDescent="0.2">
      <c r="A493" t="s">
        <v>71</v>
      </c>
      <c r="B493" t="s">
        <v>61</v>
      </c>
      <c r="C493" t="s">
        <v>97</v>
      </c>
      <c r="D493" s="4">
        <v>43405</v>
      </c>
      <c r="E493" t="s">
        <v>31</v>
      </c>
      <c r="F493" s="5">
        <v>43221</v>
      </c>
      <c r="G493">
        <v>23320</v>
      </c>
      <c r="H493">
        <v>284.97000000000003</v>
      </c>
    </row>
    <row r="494" spans="1:8" x14ac:dyDescent="0.2">
      <c r="A494" t="s">
        <v>71</v>
      </c>
      <c r="B494" t="s">
        <v>61</v>
      </c>
      <c r="C494" t="s">
        <v>97</v>
      </c>
      <c r="D494" s="4">
        <v>43405</v>
      </c>
      <c r="E494" t="s">
        <v>32</v>
      </c>
      <c r="F494" s="5">
        <v>43221</v>
      </c>
      <c r="G494">
        <v>1051.73</v>
      </c>
      <c r="H494">
        <v>12.85</v>
      </c>
    </row>
    <row r="495" spans="1:8" x14ac:dyDescent="0.2">
      <c r="A495" t="s">
        <v>71</v>
      </c>
      <c r="B495" t="s">
        <v>61</v>
      </c>
      <c r="C495" t="s">
        <v>97</v>
      </c>
      <c r="D495" s="4">
        <v>43405</v>
      </c>
      <c r="E495" t="s">
        <v>32</v>
      </c>
      <c r="F495" s="5">
        <v>43405</v>
      </c>
      <c r="G495">
        <v>578.48</v>
      </c>
      <c r="H495">
        <v>7.07</v>
      </c>
    </row>
    <row r="496" spans="1:8" x14ac:dyDescent="0.2">
      <c r="A496" t="s">
        <v>71</v>
      </c>
      <c r="B496" t="s">
        <v>61</v>
      </c>
      <c r="C496" t="s">
        <v>97</v>
      </c>
      <c r="D496" s="4">
        <v>43405</v>
      </c>
      <c r="E496" t="s">
        <v>32</v>
      </c>
      <c r="F496" s="5">
        <v>43405</v>
      </c>
      <c r="G496">
        <v>137.30000000000001</v>
      </c>
      <c r="H496">
        <v>1.68</v>
      </c>
    </row>
    <row r="497" spans="1:8" x14ac:dyDescent="0.2">
      <c r="A497" t="s">
        <v>71</v>
      </c>
      <c r="B497" t="s">
        <v>61</v>
      </c>
      <c r="C497" t="s">
        <v>97</v>
      </c>
      <c r="D497" s="4">
        <v>43405</v>
      </c>
      <c r="E497" t="s">
        <v>32</v>
      </c>
      <c r="F497" s="5">
        <v>43221</v>
      </c>
      <c r="G497">
        <v>249.63</v>
      </c>
      <c r="H497">
        <v>3.05</v>
      </c>
    </row>
    <row r="498" spans="1:8" x14ac:dyDescent="0.2">
      <c r="A498" t="s">
        <v>71</v>
      </c>
      <c r="B498" t="s">
        <v>61</v>
      </c>
      <c r="C498" t="s">
        <v>97</v>
      </c>
      <c r="D498" s="4">
        <v>43405</v>
      </c>
      <c r="E498" t="s">
        <v>31</v>
      </c>
      <c r="F498" s="5">
        <v>43221</v>
      </c>
      <c r="G498">
        <v>5535</v>
      </c>
      <c r="H498">
        <v>67.64</v>
      </c>
    </row>
    <row r="499" spans="1:8" x14ac:dyDescent="0.2">
      <c r="A499" t="s">
        <v>71</v>
      </c>
      <c r="B499" t="s">
        <v>61</v>
      </c>
      <c r="C499" t="s">
        <v>97</v>
      </c>
      <c r="D499" s="4">
        <v>43405</v>
      </c>
      <c r="E499" t="s">
        <v>31</v>
      </c>
      <c r="F499" s="5">
        <v>43405</v>
      </c>
      <c r="G499">
        <v>3044.35</v>
      </c>
      <c r="H499">
        <v>37.200000000000003</v>
      </c>
    </row>
    <row r="500" spans="1:8" x14ac:dyDescent="0.2">
      <c r="A500" t="s">
        <v>71</v>
      </c>
      <c r="B500" t="s">
        <v>61</v>
      </c>
      <c r="C500" t="s">
        <v>97</v>
      </c>
      <c r="D500" s="4">
        <v>43405</v>
      </c>
      <c r="E500" t="s">
        <v>31</v>
      </c>
      <c r="F500" s="5">
        <v>43405</v>
      </c>
      <c r="G500">
        <v>1947.77</v>
      </c>
      <c r="H500">
        <v>23.8</v>
      </c>
    </row>
    <row r="501" spans="1:8" x14ac:dyDescent="0.2">
      <c r="A501" t="s">
        <v>71</v>
      </c>
      <c r="B501" t="s">
        <v>60</v>
      </c>
      <c r="C501" t="s">
        <v>131</v>
      </c>
      <c r="D501" s="4">
        <v>43405</v>
      </c>
      <c r="E501" t="s">
        <v>31</v>
      </c>
      <c r="F501" s="5">
        <v>43405</v>
      </c>
      <c r="G501">
        <v>7721.66</v>
      </c>
      <c r="H501">
        <v>134.43</v>
      </c>
    </row>
    <row r="502" spans="1:8" x14ac:dyDescent="0.2">
      <c r="A502" t="s">
        <v>71</v>
      </c>
      <c r="B502" t="s">
        <v>61</v>
      </c>
      <c r="C502" t="s">
        <v>97</v>
      </c>
      <c r="D502" s="4">
        <v>43405</v>
      </c>
      <c r="E502" t="s">
        <v>31</v>
      </c>
      <c r="F502" s="5">
        <v>43221</v>
      </c>
      <c r="G502">
        <v>3541</v>
      </c>
      <c r="H502">
        <v>43.27</v>
      </c>
    </row>
    <row r="503" spans="1:8" x14ac:dyDescent="0.2">
      <c r="A503" t="s">
        <v>71</v>
      </c>
      <c r="B503" t="s">
        <v>61</v>
      </c>
      <c r="C503" t="s">
        <v>97</v>
      </c>
      <c r="D503" s="4">
        <v>43405</v>
      </c>
      <c r="E503" t="s">
        <v>32</v>
      </c>
      <c r="F503" s="5">
        <v>43221</v>
      </c>
      <c r="G503">
        <v>159.69999999999999</v>
      </c>
      <c r="H503">
        <v>1.95</v>
      </c>
    </row>
    <row r="504" spans="1:8" x14ac:dyDescent="0.2">
      <c r="A504" t="s">
        <v>71</v>
      </c>
      <c r="B504" t="s">
        <v>61</v>
      </c>
      <c r="C504" t="s">
        <v>97</v>
      </c>
      <c r="D504" s="4">
        <v>43405</v>
      </c>
      <c r="E504" t="s">
        <v>32</v>
      </c>
      <c r="F504" s="5">
        <v>43405</v>
      </c>
      <c r="G504">
        <v>87.84</v>
      </c>
      <c r="H504">
        <v>1.07</v>
      </c>
    </row>
    <row r="505" spans="1:8" x14ac:dyDescent="0.2">
      <c r="A505" t="s">
        <v>71</v>
      </c>
      <c r="B505" t="s">
        <v>60</v>
      </c>
      <c r="C505" t="s">
        <v>131</v>
      </c>
      <c r="D505" s="4">
        <v>43405</v>
      </c>
      <c r="E505" t="s">
        <v>32</v>
      </c>
      <c r="F505" s="5">
        <v>43405</v>
      </c>
      <c r="G505">
        <v>348.25</v>
      </c>
      <c r="H505">
        <v>6.06</v>
      </c>
    </row>
    <row r="506" spans="1:8" x14ac:dyDescent="0.2">
      <c r="A506" t="s">
        <v>71</v>
      </c>
      <c r="B506" t="s">
        <v>56</v>
      </c>
      <c r="C506" t="s">
        <v>98</v>
      </c>
      <c r="D506" s="4">
        <v>43405</v>
      </c>
      <c r="E506" t="s">
        <v>32</v>
      </c>
      <c r="F506" s="5">
        <v>43405</v>
      </c>
      <c r="G506">
        <v>76.709999999999994</v>
      </c>
      <c r="H506">
        <v>1.17</v>
      </c>
    </row>
    <row r="507" spans="1:8" x14ac:dyDescent="0.2">
      <c r="A507" t="s">
        <v>71</v>
      </c>
      <c r="B507" t="s">
        <v>60</v>
      </c>
      <c r="C507" t="s">
        <v>131</v>
      </c>
      <c r="D507" s="4">
        <v>43405</v>
      </c>
      <c r="E507" t="s">
        <v>32</v>
      </c>
      <c r="F507" s="5">
        <v>43221</v>
      </c>
      <c r="G507">
        <v>633.11</v>
      </c>
      <c r="H507">
        <v>11.02</v>
      </c>
    </row>
    <row r="508" spans="1:8" x14ac:dyDescent="0.2">
      <c r="A508" t="s">
        <v>71</v>
      </c>
      <c r="B508" t="s">
        <v>56</v>
      </c>
      <c r="C508" t="s">
        <v>98</v>
      </c>
      <c r="D508" s="4">
        <v>43405</v>
      </c>
      <c r="E508" t="s">
        <v>32</v>
      </c>
      <c r="F508" s="5">
        <v>43221</v>
      </c>
      <c r="G508">
        <v>139.4</v>
      </c>
      <c r="H508">
        <v>2.12</v>
      </c>
    </row>
    <row r="509" spans="1:8" x14ac:dyDescent="0.2">
      <c r="A509" t="s">
        <v>71</v>
      </c>
      <c r="B509" t="s">
        <v>60</v>
      </c>
      <c r="C509" t="s">
        <v>131</v>
      </c>
      <c r="D509" s="4">
        <v>43405</v>
      </c>
      <c r="E509" t="s">
        <v>31</v>
      </c>
      <c r="F509" s="5">
        <v>43221</v>
      </c>
      <c r="G509">
        <v>14038</v>
      </c>
      <c r="H509">
        <v>244.4</v>
      </c>
    </row>
    <row r="510" spans="1:8" x14ac:dyDescent="0.2">
      <c r="A510" t="s">
        <v>71</v>
      </c>
      <c r="B510" t="s">
        <v>56</v>
      </c>
      <c r="C510" t="s">
        <v>98</v>
      </c>
      <c r="D510" s="4">
        <v>43405</v>
      </c>
      <c r="E510" t="s">
        <v>31</v>
      </c>
      <c r="F510" s="5">
        <v>43221</v>
      </c>
      <c r="G510">
        <v>3091</v>
      </c>
      <c r="H510">
        <v>47.11</v>
      </c>
    </row>
    <row r="511" spans="1:8" x14ac:dyDescent="0.2">
      <c r="A511" t="s">
        <v>71</v>
      </c>
      <c r="B511" t="s">
        <v>56</v>
      </c>
      <c r="C511" t="s">
        <v>98</v>
      </c>
      <c r="D511" s="4">
        <v>43405</v>
      </c>
      <c r="E511" t="s">
        <v>31</v>
      </c>
      <c r="F511" s="5">
        <v>43405</v>
      </c>
      <c r="G511">
        <v>1700.78</v>
      </c>
      <c r="H511">
        <v>25.92</v>
      </c>
    </row>
    <row r="512" spans="1:8" x14ac:dyDescent="0.2">
      <c r="A512" t="s">
        <v>71</v>
      </c>
      <c r="B512" t="s">
        <v>61</v>
      </c>
      <c r="C512" t="s">
        <v>97</v>
      </c>
      <c r="D512" s="4">
        <v>43405</v>
      </c>
      <c r="E512" t="s">
        <v>31</v>
      </c>
      <c r="F512" s="5">
        <v>43405</v>
      </c>
      <c r="G512">
        <v>4227.82</v>
      </c>
      <c r="H512">
        <v>51.66</v>
      </c>
    </row>
    <row r="513" spans="1:8" x14ac:dyDescent="0.2">
      <c r="A513" t="s">
        <v>71</v>
      </c>
      <c r="B513" t="s">
        <v>61</v>
      </c>
      <c r="C513" t="s">
        <v>97</v>
      </c>
      <c r="D513" s="4">
        <v>43405</v>
      </c>
      <c r="E513" t="s">
        <v>31</v>
      </c>
      <c r="F513" s="5">
        <v>43221</v>
      </c>
      <c r="G513">
        <v>7688</v>
      </c>
      <c r="H513">
        <v>93.95</v>
      </c>
    </row>
    <row r="514" spans="1:8" x14ac:dyDescent="0.2">
      <c r="A514" t="s">
        <v>71</v>
      </c>
      <c r="B514" t="s">
        <v>61</v>
      </c>
      <c r="C514" t="s">
        <v>97</v>
      </c>
      <c r="D514" s="4">
        <v>43405</v>
      </c>
      <c r="E514" t="s">
        <v>32</v>
      </c>
      <c r="F514" s="5">
        <v>43221</v>
      </c>
      <c r="G514">
        <v>346.73</v>
      </c>
      <c r="H514">
        <v>4.24</v>
      </c>
    </row>
    <row r="515" spans="1:8" x14ac:dyDescent="0.2">
      <c r="A515" t="s">
        <v>71</v>
      </c>
      <c r="B515" t="s">
        <v>61</v>
      </c>
      <c r="C515" t="s">
        <v>97</v>
      </c>
      <c r="D515" s="4">
        <v>43405</v>
      </c>
      <c r="E515" t="s">
        <v>32</v>
      </c>
      <c r="F515" s="5">
        <v>43405</v>
      </c>
      <c r="G515">
        <v>190.67</v>
      </c>
      <c r="H515">
        <v>2.33</v>
      </c>
    </row>
    <row r="516" spans="1:8" x14ac:dyDescent="0.2">
      <c r="A516" t="s">
        <v>71</v>
      </c>
      <c r="B516" t="s">
        <v>55</v>
      </c>
      <c r="C516" t="s">
        <v>84</v>
      </c>
      <c r="D516" s="4">
        <v>43405</v>
      </c>
      <c r="E516" t="s">
        <v>32</v>
      </c>
      <c r="F516" s="5">
        <v>43405</v>
      </c>
      <c r="G516">
        <v>71.900000000000006</v>
      </c>
      <c r="H516">
        <v>1.02</v>
      </c>
    </row>
    <row r="517" spans="1:8" x14ac:dyDescent="0.2">
      <c r="A517" t="s">
        <v>71</v>
      </c>
      <c r="B517" t="s">
        <v>55</v>
      </c>
      <c r="C517" t="s">
        <v>84</v>
      </c>
      <c r="D517" s="4">
        <v>43405</v>
      </c>
      <c r="E517" t="s">
        <v>32</v>
      </c>
      <c r="F517" s="5">
        <v>43221</v>
      </c>
      <c r="G517">
        <v>130.74</v>
      </c>
      <c r="H517">
        <v>1.86</v>
      </c>
    </row>
    <row r="518" spans="1:8" x14ac:dyDescent="0.2">
      <c r="A518" t="s">
        <v>71</v>
      </c>
      <c r="B518" t="s">
        <v>55</v>
      </c>
      <c r="C518" t="s">
        <v>84</v>
      </c>
      <c r="D518" s="4">
        <v>43405</v>
      </c>
      <c r="E518" t="s">
        <v>31</v>
      </c>
      <c r="F518" s="5">
        <v>43221</v>
      </c>
      <c r="G518">
        <v>2899</v>
      </c>
      <c r="H518">
        <v>41.2</v>
      </c>
    </row>
    <row r="519" spans="1:8" x14ac:dyDescent="0.2">
      <c r="A519" t="s">
        <v>71</v>
      </c>
      <c r="B519" t="s">
        <v>55</v>
      </c>
      <c r="C519" t="s">
        <v>84</v>
      </c>
      <c r="D519" s="4">
        <v>43405</v>
      </c>
      <c r="E519" t="s">
        <v>31</v>
      </c>
      <c r="F519" s="5">
        <v>43405</v>
      </c>
      <c r="G519">
        <v>1594.32</v>
      </c>
      <c r="H519">
        <v>22.66</v>
      </c>
    </row>
    <row r="520" spans="1:8" x14ac:dyDescent="0.2">
      <c r="A520" t="s">
        <v>71</v>
      </c>
      <c r="B520" t="s">
        <v>55</v>
      </c>
      <c r="C520" t="s">
        <v>84</v>
      </c>
      <c r="D520" s="4">
        <v>43405</v>
      </c>
      <c r="E520" t="s">
        <v>31</v>
      </c>
      <c r="F520" s="5">
        <v>43405</v>
      </c>
      <c r="G520">
        <v>5035.26</v>
      </c>
      <c r="H520">
        <v>65.959999999999994</v>
      </c>
    </row>
    <row r="521" spans="1:8" x14ac:dyDescent="0.2">
      <c r="A521" t="s">
        <v>71</v>
      </c>
      <c r="B521" t="s">
        <v>55</v>
      </c>
      <c r="C521" t="s">
        <v>84</v>
      </c>
      <c r="D521" s="4">
        <v>43405</v>
      </c>
      <c r="E521" t="s">
        <v>32</v>
      </c>
      <c r="F521" s="5">
        <v>43405</v>
      </c>
      <c r="G521">
        <v>227.09</v>
      </c>
      <c r="H521">
        <v>2.98</v>
      </c>
    </row>
    <row r="522" spans="1:8" x14ac:dyDescent="0.2">
      <c r="A522" t="s">
        <v>71</v>
      </c>
      <c r="B522" t="s">
        <v>56</v>
      </c>
      <c r="C522" t="s">
        <v>98</v>
      </c>
      <c r="D522" s="4">
        <v>43405</v>
      </c>
      <c r="E522" t="s">
        <v>32</v>
      </c>
      <c r="F522" s="5">
        <v>43405</v>
      </c>
      <c r="G522">
        <v>0</v>
      </c>
      <c r="H522">
        <v>0</v>
      </c>
    </row>
    <row r="523" spans="1:8" x14ac:dyDescent="0.2">
      <c r="A523" t="s">
        <v>71</v>
      </c>
      <c r="B523" t="s">
        <v>56</v>
      </c>
      <c r="C523" t="s">
        <v>98</v>
      </c>
      <c r="D523" s="4">
        <v>43405</v>
      </c>
      <c r="E523" t="s">
        <v>31</v>
      </c>
      <c r="F523" s="5">
        <v>43405</v>
      </c>
      <c r="G523">
        <v>0</v>
      </c>
      <c r="H523">
        <v>0</v>
      </c>
    </row>
    <row r="524" spans="1:8" x14ac:dyDescent="0.2">
      <c r="A524" t="s">
        <v>71</v>
      </c>
      <c r="B524" t="s">
        <v>55</v>
      </c>
      <c r="C524" t="s">
        <v>84</v>
      </c>
      <c r="D524" s="4">
        <v>43405</v>
      </c>
      <c r="E524" t="s">
        <v>31</v>
      </c>
      <c r="F524" s="5">
        <v>43221</v>
      </c>
      <c r="G524">
        <v>9154</v>
      </c>
      <c r="H524">
        <v>119.9</v>
      </c>
    </row>
    <row r="525" spans="1:8" x14ac:dyDescent="0.2">
      <c r="A525" t="s">
        <v>71</v>
      </c>
      <c r="B525" t="s">
        <v>56</v>
      </c>
      <c r="C525" t="s">
        <v>98</v>
      </c>
      <c r="D525" s="4">
        <v>43405</v>
      </c>
      <c r="E525" t="s">
        <v>31</v>
      </c>
      <c r="F525" s="5">
        <v>43221</v>
      </c>
      <c r="G525">
        <v>0</v>
      </c>
      <c r="H525">
        <v>0</v>
      </c>
    </row>
    <row r="526" spans="1:8" x14ac:dyDescent="0.2">
      <c r="A526" t="s">
        <v>71</v>
      </c>
      <c r="B526" t="s">
        <v>55</v>
      </c>
      <c r="C526" t="s">
        <v>84</v>
      </c>
      <c r="D526" s="4">
        <v>43405</v>
      </c>
      <c r="E526" t="s">
        <v>32</v>
      </c>
      <c r="F526" s="5">
        <v>43221</v>
      </c>
      <c r="G526">
        <v>412.83</v>
      </c>
      <c r="H526">
        <v>5.4</v>
      </c>
    </row>
    <row r="527" spans="1:8" x14ac:dyDescent="0.2">
      <c r="A527" t="s">
        <v>71</v>
      </c>
      <c r="B527" t="s">
        <v>56</v>
      </c>
      <c r="C527" t="s">
        <v>98</v>
      </c>
      <c r="D527" s="4">
        <v>43405</v>
      </c>
      <c r="E527" t="s">
        <v>32</v>
      </c>
      <c r="F527" s="5">
        <v>43221</v>
      </c>
      <c r="G527">
        <v>0</v>
      </c>
      <c r="H527">
        <v>0</v>
      </c>
    </row>
    <row r="528" spans="1:8" x14ac:dyDescent="0.2">
      <c r="A528" t="s">
        <v>71</v>
      </c>
      <c r="B528" t="s">
        <v>56</v>
      </c>
      <c r="C528" t="s">
        <v>94</v>
      </c>
      <c r="D528" s="4">
        <v>43405</v>
      </c>
      <c r="E528" t="s">
        <v>31</v>
      </c>
      <c r="F528" s="5">
        <v>43221</v>
      </c>
      <c r="G528">
        <v>79095</v>
      </c>
      <c r="H528">
        <v>1310.76</v>
      </c>
    </row>
    <row r="529" spans="1:8" x14ac:dyDescent="0.2">
      <c r="A529" t="s">
        <v>71</v>
      </c>
      <c r="B529" t="s">
        <v>56</v>
      </c>
      <c r="C529" t="s">
        <v>94</v>
      </c>
      <c r="D529" s="4">
        <v>43405</v>
      </c>
      <c r="E529" t="s">
        <v>31</v>
      </c>
      <c r="F529" s="5">
        <v>43405</v>
      </c>
      <c r="G529">
        <v>37664</v>
      </c>
      <c r="H529">
        <v>624.16999999999996</v>
      </c>
    </row>
    <row r="530" spans="1:8" x14ac:dyDescent="0.2">
      <c r="A530" t="s">
        <v>71</v>
      </c>
      <c r="B530" t="s">
        <v>55</v>
      </c>
      <c r="C530" t="s">
        <v>101</v>
      </c>
      <c r="D530" s="4">
        <v>43466</v>
      </c>
      <c r="E530" t="s">
        <v>63</v>
      </c>
      <c r="F530" s="5">
        <v>43405</v>
      </c>
      <c r="G530">
        <v>66</v>
      </c>
      <c r="H530">
        <v>1.67</v>
      </c>
    </row>
    <row r="531" spans="1:8" x14ac:dyDescent="0.2">
      <c r="A531" t="s">
        <v>71</v>
      </c>
      <c r="B531" t="s">
        <v>55</v>
      </c>
      <c r="C531" t="s">
        <v>101</v>
      </c>
      <c r="D531" s="4">
        <v>43466</v>
      </c>
      <c r="E531" t="s">
        <v>64</v>
      </c>
      <c r="F531" s="5">
        <v>43405</v>
      </c>
      <c r="G531">
        <v>2.78</v>
      </c>
      <c r="H531">
        <v>7.0000000000000007E-2</v>
      </c>
    </row>
    <row r="532" spans="1:8" x14ac:dyDescent="0.2">
      <c r="A532" t="s">
        <v>71</v>
      </c>
      <c r="B532" t="s">
        <v>57</v>
      </c>
      <c r="C532" t="s">
        <v>93</v>
      </c>
      <c r="D532" s="4">
        <v>43466</v>
      </c>
      <c r="E532" t="s">
        <v>31</v>
      </c>
      <c r="F532" s="5">
        <v>43405</v>
      </c>
      <c r="G532">
        <v>317</v>
      </c>
      <c r="H532">
        <v>8.01</v>
      </c>
    </row>
    <row r="533" spans="1:8" x14ac:dyDescent="0.2">
      <c r="A533" t="s">
        <v>71</v>
      </c>
      <c r="B533" t="s">
        <v>57</v>
      </c>
      <c r="C533" t="s">
        <v>93</v>
      </c>
      <c r="D533" s="4">
        <v>43466</v>
      </c>
      <c r="E533" t="s">
        <v>32</v>
      </c>
      <c r="F533" s="5">
        <v>43405</v>
      </c>
      <c r="G533">
        <v>13.35</v>
      </c>
      <c r="H533">
        <v>0.34</v>
      </c>
    </row>
    <row r="534" spans="1:8" x14ac:dyDescent="0.2">
      <c r="A534" t="s">
        <v>71</v>
      </c>
      <c r="B534" t="s">
        <v>55</v>
      </c>
      <c r="C534" t="s">
        <v>101</v>
      </c>
      <c r="D534" s="4">
        <v>43466</v>
      </c>
      <c r="E534" t="s">
        <v>63</v>
      </c>
      <c r="F534" s="5">
        <v>43405</v>
      </c>
      <c r="G534">
        <v>89</v>
      </c>
      <c r="H534">
        <v>2.25</v>
      </c>
    </row>
    <row r="535" spans="1:8" x14ac:dyDescent="0.2">
      <c r="A535" t="s">
        <v>71</v>
      </c>
      <c r="B535" t="s">
        <v>55</v>
      </c>
      <c r="C535" t="s">
        <v>101</v>
      </c>
      <c r="D535" s="4">
        <v>43466</v>
      </c>
      <c r="E535" t="s">
        <v>64</v>
      </c>
      <c r="F535" s="5">
        <v>43405</v>
      </c>
      <c r="G535">
        <v>3.75</v>
      </c>
      <c r="H535">
        <v>0.09</v>
      </c>
    </row>
    <row r="536" spans="1:8" x14ac:dyDescent="0.2">
      <c r="A536" t="s">
        <v>71</v>
      </c>
      <c r="B536" t="s">
        <v>56</v>
      </c>
      <c r="C536" t="s">
        <v>94</v>
      </c>
      <c r="D536" s="4">
        <v>43466</v>
      </c>
      <c r="E536" t="s">
        <v>32</v>
      </c>
      <c r="F536" s="5">
        <v>43405</v>
      </c>
      <c r="G536">
        <v>217.32</v>
      </c>
      <c r="H536">
        <v>5.49</v>
      </c>
    </row>
    <row r="537" spans="1:8" x14ac:dyDescent="0.2">
      <c r="A537" t="s">
        <v>71</v>
      </c>
      <c r="B537" t="s">
        <v>56</v>
      </c>
      <c r="C537" t="s">
        <v>94</v>
      </c>
      <c r="D537" s="4">
        <v>43466</v>
      </c>
      <c r="E537" t="s">
        <v>31</v>
      </c>
      <c r="F537" s="5">
        <v>43405</v>
      </c>
      <c r="G537">
        <v>5162</v>
      </c>
      <c r="H537">
        <v>130.46</v>
      </c>
    </row>
    <row r="538" spans="1:8" x14ac:dyDescent="0.2">
      <c r="A538" t="s">
        <v>71</v>
      </c>
      <c r="B538" t="s">
        <v>54</v>
      </c>
      <c r="C538" t="s">
        <v>92</v>
      </c>
      <c r="D538" s="4">
        <v>43466</v>
      </c>
      <c r="E538" t="s">
        <v>31</v>
      </c>
      <c r="F538" s="5">
        <v>43405</v>
      </c>
      <c r="G538">
        <v>700</v>
      </c>
      <c r="H538">
        <v>17.7</v>
      </c>
    </row>
    <row r="539" spans="1:8" x14ac:dyDescent="0.2">
      <c r="A539" t="s">
        <v>71</v>
      </c>
      <c r="B539" t="s">
        <v>54</v>
      </c>
      <c r="C539" t="s">
        <v>92</v>
      </c>
      <c r="D539" s="4">
        <v>43466</v>
      </c>
      <c r="E539" t="s">
        <v>32</v>
      </c>
      <c r="F539" s="5">
        <v>43405</v>
      </c>
      <c r="G539">
        <v>29.47</v>
      </c>
      <c r="H539">
        <v>0.74</v>
      </c>
    </row>
    <row r="540" spans="1:8" x14ac:dyDescent="0.2">
      <c r="A540" t="s">
        <v>71</v>
      </c>
      <c r="B540" t="s">
        <v>54</v>
      </c>
      <c r="C540" t="s">
        <v>92</v>
      </c>
      <c r="D540" s="4">
        <v>43466</v>
      </c>
      <c r="E540" t="s">
        <v>32</v>
      </c>
      <c r="F540" s="5">
        <v>43405</v>
      </c>
      <c r="G540">
        <v>40.42</v>
      </c>
      <c r="H540">
        <v>0.97</v>
      </c>
    </row>
    <row r="541" spans="1:8" x14ac:dyDescent="0.2">
      <c r="A541" t="s">
        <v>71</v>
      </c>
      <c r="B541" t="s">
        <v>54</v>
      </c>
      <c r="C541" t="s">
        <v>92</v>
      </c>
      <c r="D541" s="4">
        <v>43466</v>
      </c>
      <c r="E541" t="s">
        <v>31</v>
      </c>
      <c r="F541" s="5">
        <v>43405</v>
      </c>
      <c r="G541">
        <v>967</v>
      </c>
      <c r="H541">
        <v>23.3</v>
      </c>
    </row>
    <row r="542" spans="1:8" x14ac:dyDescent="0.2">
      <c r="A542" t="s">
        <v>71</v>
      </c>
      <c r="B542" t="s">
        <v>56</v>
      </c>
      <c r="C542" t="s">
        <v>95</v>
      </c>
      <c r="D542" s="4">
        <v>43466</v>
      </c>
      <c r="E542" t="s">
        <v>31</v>
      </c>
      <c r="F542" s="5">
        <v>43405</v>
      </c>
      <c r="G542">
        <v>12847</v>
      </c>
      <c r="H542">
        <v>324.68</v>
      </c>
    </row>
    <row r="543" spans="1:8" x14ac:dyDescent="0.2">
      <c r="A543" t="s">
        <v>71</v>
      </c>
      <c r="B543" t="s">
        <v>56</v>
      </c>
      <c r="C543" t="s">
        <v>95</v>
      </c>
      <c r="D543" s="4">
        <v>43466</v>
      </c>
      <c r="E543" t="s">
        <v>32</v>
      </c>
      <c r="F543" s="5">
        <v>43405</v>
      </c>
      <c r="G543">
        <v>540.86</v>
      </c>
      <c r="H543">
        <v>13.67</v>
      </c>
    </row>
    <row r="544" spans="1:8" x14ac:dyDescent="0.2">
      <c r="A544" t="s">
        <v>71</v>
      </c>
      <c r="B544" t="s">
        <v>56</v>
      </c>
      <c r="C544" t="s">
        <v>84</v>
      </c>
      <c r="D544" s="4">
        <v>43466</v>
      </c>
      <c r="E544" t="s">
        <v>31</v>
      </c>
      <c r="F544" s="5">
        <v>43405</v>
      </c>
      <c r="G544">
        <v>1075.1300000000001</v>
      </c>
      <c r="H544">
        <v>23.48</v>
      </c>
    </row>
    <row r="545" spans="1:8" x14ac:dyDescent="0.2">
      <c r="A545" t="s">
        <v>71</v>
      </c>
      <c r="B545" t="s">
        <v>56</v>
      </c>
      <c r="C545" t="s">
        <v>84</v>
      </c>
      <c r="D545" s="4">
        <v>43466</v>
      </c>
      <c r="E545" t="s">
        <v>32</v>
      </c>
      <c r="F545" s="5">
        <v>43405</v>
      </c>
      <c r="G545">
        <v>46.9</v>
      </c>
      <c r="H545">
        <v>1.03</v>
      </c>
    </row>
    <row r="546" spans="1:8" x14ac:dyDescent="0.2">
      <c r="A546" t="s">
        <v>71</v>
      </c>
      <c r="B546" t="s">
        <v>56</v>
      </c>
      <c r="C546" t="s">
        <v>94</v>
      </c>
      <c r="D546" s="4">
        <v>43466</v>
      </c>
      <c r="E546" t="s">
        <v>32</v>
      </c>
      <c r="F546" s="5">
        <v>43405</v>
      </c>
      <c r="G546">
        <v>3079.99</v>
      </c>
      <c r="H546">
        <v>69.16</v>
      </c>
    </row>
    <row r="547" spans="1:8" x14ac:dyDescent="0.2">
      <c r="A547" t="s">
        <v>71</v>
      </c>
      <c r="B547" t="s">
        <v>56</v>
      </c>
      <c r="C547" t="s">
        <v>94</v>
      </c>
      <c r="D547" s="4">
        <v>43466</v>
      </c>
      <c r="E547" t="s">
        <v>31</v>
      </c>
      <c r="F547" s="5">
        <v>43405</v>
      </c>
      <c r="G547">
        <v>75122</v>
      </c>
      <c r="H547">
        <v>1686.7</v>
      </c>
    </row>
    <row r="548" spans="1:8" x14ac:dyDescent="0.2">
      <c r="A548" t="s">
        <v>71</v>
      </c>
      <c r="B548" t="s">
        <v>55</v>
      </c>
      <c r="C548" t="s">
        <v>101</v>
      </c>
      <c r="D548" s="4">
        <v>43466</v>
      </c>
      <c r="E548" t="s">
        <v>63</v>
      </c>
      <c r="F548" s="5">
        <v>43405</v>
      </c>
      <c r="G548">
        <v>331</v>
      </c>
      <c r="H548">
        <v>7.43</v>
      </c>
    </row>
    <row r="549" spans="1:8" x14ac:dyDescent="0.2">
      <c r="A549" t="s">
        <v>71</v>
      </c>
      <c r="B549" t="s">
        <v>55</v>
      </c>
      <c r="C549" t="s">
        <v>101</v>
      </c>
      <c r="D549" s="4">
        <v>43466</v>
      </c>
      <c r="E549" t="s">
        <v>64</v>
      </c>
      <c r="F549" s="5">
        <v>43405</v>
      </c>
      <c r="G549">
        <v>13.58</v>
      </c>
      <c r="H549">
        <v>0.31</v>
      </c>
    </row>
    <row r="550" spans="1:8" x14ac:dyDescent="0.2">
      <c r="A550" t="s">
        <v>71</v>
      </c>
      <c r="B550" t="s">
        <v>56</v>
      </c>
      <c r="C550" t="s">
        <v>95</v>
      </c>
      <c r="D550" s="4">
        <v>43466</v>
      </c>
      <c r="E550" t="s">
        <v>31</v>
      </c>
      <c r="F550" s="5">
        <v>43405</v>
      </c>
      <c r="G550">
        <v>27855</v>
      </c>
      <c r="H550">
        <v>625.42999999999995</v>
      </c>
    </row>
    <row r="551" spans="1:8" x14ac:dyDescent="0.2">
      <c r="A551" t="s">
        <v>71</v>
      </c>
      <c r="B551" t="s">
        <v>56</v>
      </c>
      <c r="C551" t="s">
        <v>95</v>
      </c>
      <c r="D551" s="4">
        <v>43466</v>
      </c>
      <c r="E551" t="s">
        <v>32</v>
      </c>
      <c r="F551" s="5">
        <v>43405</v>
      </c>
      <c r="G551">
        <v>1142.06</v>
      </c>
      <c r="H551">
        <v>25.64</v>
      </c>
    </row>
    <row r="552" spans="1:8" x14ac:dyDescent="0.2">
      <c r="A552" t="s">
        <v>71</v>
      </c>
      <c r="B552" t="s">
        <v>55</v>
      </c>
      <c r="C552" t="s">
        <v>101</v>
      </c>
      <c r="D552" s="4">
        <v>43497</v>
      </c>
      <c r="E552" t="s">
        <v>63</v>
      </c>
      <c r="F552" s="5">
        <v>43405</v>
      </c>
      <c r="G552">
        <v>268.68</v>
      </c>
      <c r="H552">
        <v>5.55</v>
      </c>
    </row>
    <row r="553" spans="1:8" x14ac:dyDescent="0.2">
      <c r="A553" t="s">
        <v>71</v>
      </c>
      <c r="B553" t="s">
        <v>56</v>
      </c>
      <c r="C553" t="s">
        <v>95</v>
      </c>
      <c r="D553" s="4">
        <v>43497</v>
      </c>
      <c r="E553" t="s">
        <v>31</v>
      </c>
      <c r="F553" s="5">
        <v>43405</v>
      </c>
      <c r="G553">
        <v>11671</v>
      </c>
      <c r="H553">
        <v>236.15</v>
      </c>
    </row>
    <row r="554" spans="1:8" x14ac:dyDescent="0.2">
      <c r="A554" t="s">
        <v>71</v>
      </c>
      <c r="B554" t="s">
        <v>56</v>
      </c>
      <c r="C554" t="s">
        <v>95</v>
      </c>
      <c r="D554" s="4">
        <v>43497</v>
      </c>
      <c r="E554" t="s">
        <v>32</v>
      </c>
      <c r="F554" s="5">
        <v>43405</v>
      </c>
      <c r="G554">
        <v>450.5</v>
      </c>
      <c r="H554">
        <v>9.1199999999999992</v>
      </c>
    </row>
    <row r="555" spans="1:8" x14ac:dyDescent="0.2">
      <c r="A555" t="s">
        <v>71</v>
      </c>
      <c r="B555" t="s">
        <v>55</v>
      </c>
      <c r="C555" t="s">
        <v>91</v>
      </c>
      <c r="D555" s="4">
        <v>43497</v>
      </c>
      <c r="E555" t="s">
        <v>32</v>
      </c>
      <c r="F555" s="5">
        <v>43405</v>
      </c>
      <c r="G555">
        <v>2.2799999999999998</v>
      </c>
      <c r="H555">
        <v>0.05</v>
      </c>
    </row>
    <row r="556" spans="1:8" x14ac:dyDescent="0.2">
      <c r="A556" t="s">
        <v>71</v>
      </c>
      <c r="B556" t="s">
        <v>55</v>
      </c>
      <c r="C556" t="s">
        <v>91</v>
      </c>
      <c r="D556" s="4">
        <v>43497</v>
      </c>
      <c r="E556" t="s">
        <v>31</v>
      </c>
      <c r="F556" s="5">
        <v>43405</v>
      </c>
      <c r="G556">
        <v>59</v>
      </c>
      <c r="H556">
        <v>1.19</v>
      </c>
    </row>
    <row r="557" spans="1:8" x14ac:dyDescent="0.2">
      <c r="A557" t="s">
        <v>71</v>
      </c>
      <c r="B557" t="s">
        <v>54</v>
      </c>
      <c r="C557" t="s">
        <v>101</v>
      </c>
      <c r="D557" s="4">
        <v>43497</v>
      </c>
      <c r="E557" t="s">
        <v>63</v>
      </c>
      <c r="F557" s="5">
        <v>43405</v>
      </c>
      <c r="G557">
        <v>10</v>
      </c>
      <c r="H557">
        <v>0.2</v>
      </c>
    </row>
    <row r="558" spans="1:8" x14ac:dyDescent="0.2">
      <c r="A558" t="s">
        <v>71</v>
      </c>
      <c r="B558" t="s">
        <v>57</v>
      </c>
      <c r="C558" t="s">
        <v>93</v>
      </c>
      <c r="D558" s="4">
        <v>43466</v>
      </c>
      <c r="E558" t="s">
        <v>32</v>
      </c>
      <c r="F558" s="5">
        <v>43405</v>
      </c>
      <c r="G558">
        <v>124.93</v>
      </c>
      <c r="H558">
        <v>2.74</v>
      </c>
    </row>
    <row r="559" spans="1:8" x14ac:dyDescent="0.2">
      <c r="A559" t="s">
        <v>71</v>
      </c>
      <c r="B559" t="s">
        <v>57</v>
      </c>
      <c r="C559" t="s">
        <v>93</v>
      </c>
      <c r="D559" s="4">
        <v>43466</v>
      </c>
      <c r="E559" t="s">
        <v>31</v>
      </c>
      <c r="F559" s="5">
        <v>43405</v>
      </c>
      <c r="G559">
        <v>3077</v>
      </c>
      <c r="H559">
        <v>67.66</v>
      </c>
    </row>
    <row r="560" spans="1:8" x14ac:dyDescent="0.2">
      <c r="A560" t="s">
        <v>71</v>
      </c>
      <c r="B560" t="s">
        <v>55</v>
      </c>
      <c r="C560" t="s">
        <v>93</v>
      </c>
      <c r="D560" s="4">
        <v>43466</v>
      </c>
      <c r="E560" t="s">
        <v>31</v>
      </c>
      <c r="F560" s="5">
        <v>43405</v>
      </c>
      <c r="G560">
        <v>848</v>
      </c>
      <c r="H560">
        <v>18.64</v>
      </c>
    </row>
    <row r="561" spans="1:8" x14ac:dyDescent="0.2">
      <c r="A561" t="s">
        <v>71</v>
      </c>
      <c r="B561" t="s">
        <v>55</v>
      </c>
      <c r="C561" t="s">
        <v>93</v>
      </c>
      <c r="D561" s="4">
        <v>43466</v>
      </c>
      <c r="E561" t="s">
        <v>32</v>
      </c>
      <c r="F561" s="5">
        <v>43405</v>
      </c>
      <c r="G561">
        <v>34.43</v>
      </c>
      <c r="H561">
        <v>0.76</v>
      </c>
    </row>
    <row r="562" spans="1:8" x14ac:dyDescent="0.2">
      <c r="A562" t="s">
        <v>71</v>
      </c>
      <c r="B562" t="s">
        <v>59</v>
      </c>
      <c r="C562" t="s">
        <v>101</v>
      </c>
      <c r="D562" s="4">
        <v>43466</v>
      </c>
      <c r="E562" t="s">
        <v>63</v>
      </c>
      <c r="F562" s="5">
        <v>43405</v>
      </c>
      <c r="G562">
        <v>126</v>
      </c>
      <c r="H562">
        <v>2.77</v>
      </c>
    </row>
    <row r="563" spans="1:8" x14ac:dyDescent="0.2">
      <c r="A563" t="s">
        <v>71</v>
      </c>
      <c r="B563" t="s">
        <v>59</v>
      </c>
      <c r="C563" t="s">
        <v>101</v>
      </c>
      <c r="D563" s="4">
        <v>43466</v>
      </c>
      <c r="E563" t="s">
        <v>64</v>
      </c>
      <c r="F563" s="5">
        <v>43405</v>
      </c>
      <c r="G563">
        <v>5.12</v>
      </c>
      <c r="H563">
        <v>0.11</v>
      </c>
    </row>
    <row r="564" spans="1:8" x14ac:dyDescent="0.2">
      <c r="A564" t="s">
        <v>71</v>
      </c>
      <c r="B564" t="s">
        <v>60</v>
      </c>
      <c r="C564" t="s">
        <v>101</v>
      </c>
      <c r="D564" s="4">
        <v>43466</v>
      </c>
      <c r="E564" t="s">
        <v>64</v>
      </c>
      <c r="F564" s="5">
        <v>43405</v>
      </c>
      <c r="G564">
        <v>3.29</v>
      </c>
      <c r="H564">
        <v>7.0000000000000007E-2</v>
      </c>
    </row>
    <row r="565" spans="1:8" x14ac:dyDescent="0.2">
      <c r="A565" t="s">
        <v>71</v>
      </c>
      <c r="B565" t="s">
        <v>60</v>
      </c>
      <c r="C565" t="s">
        <v>101</v>
      </c>
      <c r="D565" s="4">
        <v>43466</v>
      </c>
      <c r="E565" t="s">
        <v>63</v>
      </c>
      <c r="F565" s="5">
        <v>43405</v>
      </c>
      <c r="G565">
        <v>81</v>
      </c>
      <c r="H565">
        <v>1.72</v>
      </c>
    </row>
    <row r="566" spans="1:8" x14ac:dyDescent="0.2">
      <c r="A566" t="s">
        <v>71</v>
      </c>
      <c r="B566" t="s">
        <v>60</v>
      </c>
      <c r="C566" t="s">
        <v>98</v>
      </c>
      <c r="D566" s="4">
        <v>43466</v>
      </c>
      <c r="E566" t="s">
        <v>32</v>
      </c>
      <c r="F566" s="5">
        <v>43405</v>
      </c>
      <c r="G566">
        <v>385.42</v>
      </c>
      <c r="H566">
        <v>9.1</v>
      </c>
    </row>
    <row r="567" spans="1:8" x14ac:dyDescent="0.2">
      <c r="A567" t="s">
        <v>71</v>
      </c>
      <c r="B567" t="s">
        <v>60</v>
      </c>
      <c r="C567" t="s">
        <v>98</v>
      </c>
      <c r="D567" s="4">
        <v>43466</v>
      </c>
      <c r="E567" t="s">
        <v>31</v>
      </c>
      <c r="F567" s="5">
        <v>43405</v>
      </c>
      <c r="G567">
        <v>9493</v>
      </c>
      <c r="H567">
        <v>224.05</v>
      </c>
    </row>
    <row r="568" spans="1:8" x14ac:dyDescent="0.2">
      <c r="A568" t="s">
        <v>71</v>
      </c>
      <c r="B568" t="s">
        <v>54</v>
      </c>
      <c r="C568" t="s">
        <v>92</v>
      </c>
      <c r="D568" s="4">
        <v>43466</v>
      </c>
      <c r="E568" t="s">
        <v>31</v>
      </c>
      <c r="F568" s="5">
        <v>43405</v>
      </c>
      <c r="G568">
        <v>-925</v>
      </c>
      <c r="H568">
        <v>-25.46</v>
      </c>
    </row>
    <row r="569" spans="1:8" x14ac:dyDescent="0.2">
      <c r="A569" t="s">
        <v>71</v>
      </c>
      <c r="B569" t="s">
        <v>54</v>
      </c>
      <c r="C569" t="s">
        <v>92</v>
      </c>
      <c r="D569" s="4">
        <v>43466</v>
      </c>
      <c r="E569" t="s">
        <v>32</v>
      </c>
      <c r="F569" s="5">
        <v>43405</v>
      </c>
      <c r="G569">
        <v>-41.72</v>
      </c>
      <c r="H569">
        <v>-1.1499999999999999</v>
      </c>
    </row>
    <row r="570" spans="1:8" x14ac:dyDescent="0.2">
      <c r="A570" t="s">
        <v>71</v>
      </c>
      <c r="B570" t="s">
        <v>55</v>
      </c>
      <c r="C570" t="s">
        <v>96</v>
      </c>
      <c r="D570" s="4">
        <v>43466</v>
      </c>
      <c r="E570" t="s">
        <v>32</v>
      </c>
      <c r="F570" s="5">
        <v>43405</v>
      </c>
      <c r="G570">
        <v>808.19</v>
      </c>
      <c r="H570">
        <v>24.43</v>
      </c>
    </row>
    <row r="571" spans="1:8" x14ac:dyDescent="0.2">
      <c r="A571" t="s">
        <v>71</v>
      </c>
      <c r="B571" t="s">
        <v>55</v>
      </c>
      <c r="C571" t="s">
        <v>96</v>
      </c>
      <c r="D571" s="4">
        <v>43466</v>
      </c>
      <c r="E571" t="s">
        <v>31</v>
      </c>
      <c r="F571" s="5">
        <v>43405</v>
      </c>
      <c r="G571">
        <v>17920</v>
      </c>
      <c r="H571">
        <v>541.78</v>
      </c>
    </row>
    <row r="572" spans="1:8" x14ac:dyDescent="0.2">
      <c r="A572" t="s">
        <v>71</v>
      </c>
      <c r="B572" t="s">
        <v>60</v>
      </c>
      <c r="C572" t="s">
        <v>98</v>
      </c>
      <c r="D572" s="4">
        <v>43466</v>
      </c>
      <c r="E572" t="s">
        <v>31</v>
      </c>
      <c r="F572" s="5">
        <v>43405</v>
      </c>
      <c r="G572">
        <v>23903.58</v>
      </c>
      <c r="H572">
        <v>704.37</v>
      </c>
    </row>
    <row r="573" spans="1:8" x14ac:dyDescent="0.2">
      <c r="A573" t="s">
        <v>71</v>
      </c>
      <c r="B573" t="s">
        <v>60</v>
      </c>
      <c r="C573" t="s">
        <v>98</v>
      </c>
      <c r="D573" s="4">
        <v>43466</v>
      </c>
      <c r="E573" t="s">
        <v>32</v>
      </c>
      <c r="F573" s="5">
        <v>43405</v>
      </c>
      <c r="G573">
        <v>829.45</v>
      </c>
      <c r="H573">
        <v>24.44</v>
      </c>
    </row>
    <row r="574" spans="1:8" x14ac:dyDescent="0.2">
      <c r="A574" t="s">
        <v>71</v>
      </c>
      <c r="B574" t="s">
        <v>56</v>
      </c>
      <c r="C574" t="s">
        <v>98</v>
      </c>
      <c r="D574" s="4">
        <v>43466</v>
      </c>
      <c r="E574" t="s">
        <v>32</v>
      </c>
      <c r="F574" s="5">
        <v>43405</v>
      </c>
      <c r="G574">
        <v>0</v>
      </c>
      <c r="H574">
        <v>0</v>
      </c>
    </row>
    <row r="575" spans="1:8" x14ac:dyDescent="0.2">
      <c r="A575" t="s">
        <v>71</v>
      </c>
      <c r="B575" t="s">
        <v>56</v>
      </c>
      <c r="C575" t="s">
        <v>98</v>
      </c>
      <c r="D575" s="4">
        <v>43466</v>
      </c>
      <c r="E575" t="s">
        <v>31</v>
      </c>
      <c r="F575" s="5">
        <v>43405</v>
      </c>
      <c r="G575">
        <v>0</v>
      </c>
      <c r="H575">
        <v>0</v>
      </c>
    </row>
    <row r="576" spans="1:8" x14ac:dyDescent="0.2">
      <c r="A576" t="s">
        <v>71</v>
      </c>
      <c r="B576" t="s">
        <v>56</v>
      </c>
      <c r="C576" t="s">
        <v>98</v>
      </c>
      <c r="D576" s="4">
        <v>43466</v>
      </c>
      <c r="E576" t="s">
        <v>32</v>
      </c>
      <c r="F576" s="5">
        <v>43221</v>
      </c>
      <c r="G576">
        <v>0</v>
      </c>
      <c r="H576">
        <v>0</v>
      </c>
    </row>
    <row r="577" spans="1:8" x14ac:dyDescent="0.2">
      <c r="A577" t="s">
        <v>71</v>
      </c>
      <c r="B577" t="s">
        <v>56</v>
      </c>
      <c r="C577" t="s">
        <v>98</v>
      </c>
      <c r="D577" s="4">
        <v>43466</v>
      </c>
      <c r="E577" t="s">
        <v>31</v>
      </c>
      <c r="F577" s="5">
        <v>43221</v>
      </c>
      <c r="G577">
        <v>0</v>
      </c>
      <c r="H577">
        <v>0</v>
      </c>
    </row>
    <row r="578" spans="1:8" x14ac:dyDescent="0.2">
      <c r="A578" t="s">
        <v>71</v>
      </c>
      <c r="B578" t="s">
        <v>56</v>
      </c>
      <c r="C578" t="s">
        <v>98</v>
      </c>
      <c r="D578" s="4">
        <v>43466</v>
      </c>
      <c r="E578" t="s">
        <v>31</v>
      </c>
      <c r="F578" s="5">
        <v>43101</v>
      </c>
      <c r="G578">
        <v>0</v>
      </c>
      <c r="H578">
        <v>0</v>
      </c>
    </row>
    <row r="579" spans="1:8" x14ac:dyDescent="0.2">
      <c r="A579" t="s">
        <v>71</v>
      </c>
      <c r="B579" t="s">
        <v>56</v>
      </c>
      <c r="C579" t="s">
        <v>98</v>
      </c>
      <c r="D579" s="4">
        <v>43466</v>
      </c>
      <c r="E579" t="s">
        <v>32</v>
      </c>
      <c r="F579" s="5">
        <v>43101</v>
      </c>
      <c r="G579">
        <v>0</v>
      </c>
      <c r="H579">
        <v>0</v>
      </c>
    </row>
    <row r="580" spans="1:8" x14ac:dyDescent="0.2">
      <c r="A580" t="s">
        <v>71</v>
      </c>
      <c r="B580" t="s">
        <v>56</v>
      </c>
      <c r="C580" t="s">
        <v>84</v>
      </c>
      <c r="D580" s="4">
        <v>43466</v>
      </c>
      <c r="E580" t="s">
        <v>32</v>
      </c>
      <c r="F580" s="5">
        <v>43101</v>
      </c>
      <c r="G580">
        <v>12.22</v>
      </c>
      <c r="H580">
        <v>0.15</v>
      </c>
    </row>
    <row r="581" spans="1:8" x14ac:dyDescent="0.2">
      <c r="A581" t="s">
        <v>71</v>
      </c>
      <c r="B581" t="s">
        <v>56</v>
      </c>
      <c r="C581" t="s">
        <v>84</v>
      </c>
      <c r="D581" s="4">
        <v>43466</v>
      </c>
      <c r="E581" t="s">
        <v>32</v>
      </c>
      <c r="F581" s="5">
        <v>43221</v>
      </c>
      <c r="G581">
        <v>95.12</v>
      </c>
      <c r="H581">
        <v>1.55</v>
      </c>
    </row>
    <row r="582" spans="1:8" x14ac:dyDescent="0.2">
      <c r="A582" t="s">
        <v>71</v>
      </c>
      <c r="B582" t="s">
        <v>56</v>
      </c>
      <c r="C582" t="s">
        <v>84</v>
      </c>
      <c r="D582" s="4">
        <v>43466</v>
      </c>
      <c r="E582" t="s">
        <v>31</v>
      </c>
      <c r="F582" s="5">
        <v>43101</v>
      </c>
      <c r="G582">
        <v>271</v>
      </c>
      <c r="H582">
        <v>3.25</v>
      </c>
    </row>
    <row r="583" spans="1:8" x14ac:dyDescent="0.2">
      <c r="A583" t="s">
        <v>71</v>
      </c>
      <c r="B583" t="s">
        <v>56</v>
      </c>
      <c r="C583" t="s">
        <v>84</v>
      </c>
      <c r="D583" s="4">
        <v>43466</v>
      </c>
      <c r="E583" t="s">
        <v>31</v>
      </c>
      <c r="F583" s="5">
        <v>43221</v>
      </c>
      <c r="G583">
        <v>2109.14</v>
      </c>
      <c r="H583">
        <v>34.270000000000003</v>
      </c>
    </row>
    <row r="584" spans="1:8" x14ac:dyDescent="0.2">
      <c r="A584" t="s">
        <v>71</v>
      </c>
      <c r="B584" t="s">
        <v>54</v>
      </c>
      <c r="C584" t="s">
        <v>101</v>
      </c>
      <c r="D584" s="4">
        <v>43466</v>
      </c>
      <c r="E584" t="s">
        <v>63</v>
      </c>
      <c r="F584" s="5">
        <v>43405</v>
      </c>
      <c r="G584">
        <v>66</v>
      </c>
      <c r="H584">
        <v>1.67</v>
      </c>
    </row>
    <row r="585" spans="1:8" x14ac:dyDescent="0.2">
      <c r="A585" t="s">
        <v>71</v>
      </c>
      <c r="B585" t="s">
        <v>54</v>
      </c>
      <c r="C585" t="s">
        <v>101</v>
      </c>
      <c r="D585" s="4">
        <v>43466</v>
      </c>
      <c r="E585" t="s">
        <v>64</v>
      </c>
      <c r="F585" s="5">
        <v>43405</v>
      </c>
      <c r="G585">
        <v>2.78</v>
      </c>
      <c r="H585">
        <v>7.0000000000000007E-2</v>
      </c>
    </row>
    <row r="586" spans="1:8" x14ac:dyDescent="0.2">
      <c r="A586" t="s">
        <v>71</v>
      </c>
      <c r="B586" t="s">
        <v>54</v>
      </c>
      <c r="C586" t="s">
        <v>92</v>
      </c>
      <c r="D586" s="4">
        <v>43497</v>
      </c>
      <c r="E586" t="s">
        <v>32</v>
      </c>
      <c r="F586" s="5">
        <v>43405</v>
      </c>
      <c r="G586">
        <v>24.36</v>
      </c>
      <c r="H586">
        <v>0.5</v>
      </c>
    </row>
    <row r="587" spans="1:8" x14ac:dyDescent="0.2">
      <c r="A587" t="s">
        <v>71</v>
      </c>
      <c r="B587" t="s">
        <v>54</v>
      </c>
      <c r="C587" t="s">
        <v>92</v>
      </c>
      <c r="D587" s="4">
        <v>43497</v>
      </c>
      <c r="E587" t="s">
        <v>31</v>
      </c>
      <c r="F587" s="5">
        <v>43405</v>
      </c>
      <c r="G587">
        <v>612</v>
      </c>
      <c r="H587">
        <v>12.57</v>
      </c>
    </row>
    <row r="588" spans="1:8" x14ac:dyDescent="0.2">
      <c r="A588" t="s">
        <v>71</v>
      </c>
      <c r="B588" t="s">
        <v>54</v>
      </c>
      <c r="C588" t="s">
        <v>167</v>
      </c>
      <c r="D588" s="4">
        <v>43497</v>
      </c>
      <c r="E588" t="s">
        <v>222</v>
      </c>
      <c r="F588" s="5">
        <v>43405</v>
      </c>
      <c r="G588">
        <v>-84</v>
      </c>
      <c r="H588">
        <v>-1.73</v>
      </c>
    </row>
    <row r="589" spans="1:8" x14ac:dyDescent="0.2">
      <c r="A589" t="s">
        <v>71</v>
      </c>
      <c r="B589" t="s">
        <v>54</v>
      </c>
      <c r="C589" t="s">
        <v>101</v>
      </c>
      <c r="D589" s="4">
        <v>43466</v>
      </c>
      <c r="E589" t="s">
        <v>64</v>
      </c>
      <c r="F589" s="5">
        <v>43405</v>
      </c>
      <c r="G589">
        <v>6.82</v>
      </c>
      <c r="H589">
        <v>0.22</v>
      </c>
    </row>
    <row r="590" spans="1:8" x14ac:dyDescent="0.2">
      <c r="A590" t="s">
        <v>71</v>
      </c>
      <c r="B590" t="s">
        <v>54</v>
      </c>
      <c r="C590" t="s">
        <v>101</v>
      </c>
      <c r="D590" s="4">
        <v>43466</v>
      </c>
      <c r="E590" t="s">
        <v>63</v>
      </c>
      <c r="F590" s="5">
        <v>43405</v>
      </c>
      <c r="G590">
        <v>151.19999999999999</v>
      </c>
      <c r="H590">
        <v>4.66</v>
      </c>
    </row>
    <row r="591" spans="1:8" x14ac:dyDescent="0.2">
      <c r="A591" t="s">
        <v>71</v>
      </c>
      <c r="B591" t="s">
        <v>55</v>
      </c>
      <c r="C591" t="s">
        <v>101</v>
      </c>
      <c r="D591" s="4">
        <v>43466</v>
      </c>
      <c r="E591" t="s">
        <v>63</v>
      </c>
      <c r="F591" s="5">
        <v>43405</v>
      </c>
      <c r="G591">
        <v>441.72</v>
      </c>
      <c r="H591">
        <v>13.64</v>
      </c>
    </row>
    <row r="592" spans="1:8" x14ac:dyDescent="0.2">
      <c r="A592" t="s">
        <v>71</v>
      </c>
      <c r="B592" t="s">
        <v>56</v>
      </c>
      <c r="C592" t="s">
        <v>95</v>
      </c>
      <c r="D592" s="4">
        <v>43466</v>
      </c>
      <c r="E592" t="s">
        <v>32</v>
      </c>
      <c r="F592" s="5">
        <v>43405</v>
      </c>
      <c r="G592">
        <v>990.4</v>
      </c>
      <c r="H592">
        <v>30.58</v>
      </c>
    </row>
    <row r="593" spans="1:8" x14ac:dyDescent="0.2">
      <c r="A593" t="s">
        <v>71</v>
      </c>
      <c r="B593" t="s">
        <v>56</v>
      </c>
      <c r="C593" t="s">
        <v>95</v>
      </c>
      <c r="D593" s="4">
        <v>43466</v>
      </c>
      <c r="E593" t="s">
        <v>31</v>
      </c>
      <c r="F593" s="5">
        <v>43405</v>
      </c>
      <c r="G593">
        <v>21960</v>
      </c>
      <c r="H593">
        <v>677.95</v>
      </c>
    </row>
    <row r="594" spans="1:8" x14ac:dyDescent="0.2">
      <c r="A594" t="s">
        <v>71</v>
      </c>
      <c r="B594" t="s">
        <v>55</v>
      </c>
      <c r="C594" t="s">
        <v>101</v>
      </c>
      <c r="D594" s="4">
        <v>43466</v>
      </c>
      <c r="E594" t="s">
        <v>64</v>
      </c>
      <c r="F594" s="5">
        <v>43405</v>
      </c>
      <c r="G594">
        <v>19.920000000000002</v>
      </c>
      <c r="H594">
        <v>0.62</v>
      </c>
    </row>
    <row r="595" spans="1:8" x14ac:dyDescent="0.2">
      <c r="A595" t="s">
        <v>71</v>
      </c>
      <c r="B595" t="s">
        <v>55</v>
      </c>
      <c r="C595" t="s">
        <v>91</v>
      </c>
      <c r="D595" s="4">
        <v>43466</v>
      </c>
      <c r="E595" t="s">
        <v>31</v>
      </c>
      <c r="F595" s="5">
        <v>43405</v>
      </c>
      <c r="G595">
        <v>114</v>
      </c>
      <c r="H595">
        <v>3.52</v>
      </c>
    </row>
    <row r="596" spans="1:8" x14ac:dyDescent="0.2">
      <c r="A596" t="s">
        <v>71</v>
      </c>
      <c r="B596" t="s">
        <v>55</v>
      </c>
      <c r="C596" t="s">
        <v>91</v>
      </c>
      <c r="D596" s="4">
        <v>43466</v>
      </c>
      <c r="E596" t="s">
        <v>32</v>
      </c>
      <c r="F596" s="5">
        <v>43405</v>
      </c>
      <c r="G596">
        <v>5.14</v>
      </c>
      <c r="H596">
        <v>0.16</v>
      </c>
    </row>
    <row r="597" spans="1:8" x14ac:dyDescent="0.2">
      <c r="A597" t="s">
        <v>71</v>
      </c>
      <c r="B597" t="s">
        <v>57</v>
      </c>
      <c r="C597" t="s">
        <v>93</v>
      </c>
      <c r="D597" s="4">
        <v>43466</v>
      </c>
      <c r="E597" t="s">
        <v>32</v>
      </c>
      <c r="F597" s="5">
        <v>43405</v>
      </c>
      <c r="G597">
        <v>4.96</v>
      </c>
      <c r="H597">
        <v>0.15</v>
      </c>
    </row>
    <row r="598" spans="1:8" x14ac:dyDescent="0.2">
      <c r="A598" t="s">
        <v>71</v>
      </c>
      <c r="B598" t="s">
        <v>54</v>
      </c>
      <c r="C598" t="s">
        <v>101</v>
      </c>
      <c r="D598" s="4">
        <v>43466</v>
      </c>
      <c r="E598" t="s">
        <v>63</v>
      </c>
      <c r="F598" s="5">
        <v>43405</v>
      </c>
      <c r="G598">
        <v>19.8</v>
      </c>
      <c r="H598">
        <v>0.61</v>
      </c>
    </row>
    <row r="599" spans="1:8" x14ac:dyDescent="0.2">
      <c r="A599" t="s">
        <v>71</v>
      </c>
      <c r="B599" t="s">
        <v>55</v>
      </c>
      <c r="C599" t="s">
        <v>101</v>
      </c>
      <c r="D599" s="4">
        <v>43466</v>
      </c>
      <c r="E599" t="s">
        <v>63</v>
      </c>
      <c r="F599" s="5">
        <v>43405</v>
      </c>
      <c r="G599">
        <v>75.599999999999994</v>
      </c>
      <c r="H599">
        <v>2.33</v>
      </c>
    </row>
    <row r="600" spans="1:8" x14ac:dyDescent="0.2">
      <c r="A600" t="s">
        <v>71</v>
      </c>
      <c r="B600" t="s">
        <v>57</v>
      </c>
      <c r="C600" t="s">
        <v>93</v>
      </c>
      <c r="D600" s="4">
        <v>43466</v>
      </c>
      <c r="E600" t="s">
        <v>31</v>
      </c>
      <c r="F600" s="5">
        <v>43405</v>
      </c>
      <c r="G600">
        <v>110</v>
      </c>
      <c r="H600">
        <v>3.4</v>
      </c>
    </row>
    <row r="601" spans="1:8" x14ac:dyDescent="0.2">
      <c r="A601" t="s">
        <v>71</v>
      </c>
      <c r="B601" t="s">
        <v>54</v>
      </c>
      <c r="C601" t="s">
        <v>101</v>
      </c>
      <c r="D601" s="4">
        <v>43466</v>
      </c>
      <c r="E601" t="s">
        <v>64</v>
      </c>
      <c r="F601" s="5">
        <v>43405</v>
      </c>
      <c r="G601">
        <v>0.89</v>
      </c>
      <c r="H601">
        <v>0.03</v>
      </c>
    </row>
    <row r="602" spans="1:8" x14ac:dyDescent="0.2">
      <c r="A602" t="s">
        <v>71</v>
      </c>
      <c r="B602" t="s">
        <v>55</v>
      </c>
      <c r="C602" t="s">
        <v>101</v>
      </c>
      <c r="D602" s="4">
        <v>43466</v>
      </c>
      <c r="E602" t="s">
        <v>64</v>
      </c>
      <c r="F602" s="5">
        <v>43405</v>
      </c>
      <c r="G602">
        <v>3.41</v>
      </c>
      <c r="H602">
        <v>0.11</v>
      </c>
    </row>
    <row r="603" spans="1:8" x14ac:dyDescent="0.2">
      <c r="A603" t="s">
        <v>71</v>
      </c>
      <c r="B603" t="s">
        <v>54</v>
      </c>
      <c r="C603" t="s">
        <v>92</v>
      </c>
      <c r="D603" s="4">
        <v>43466</v>
      </c>
      <c r="E603" t="s">
        <v>31</v>
      </c>
      <c r="F603" s="5">
        <v>43405</v>
      </c>
      <c r="G603">
        <v>170.37</v>
      </c>
      <c r="H603">
        <v>6.82</v>
      </c>
    </row>
    <row r="604" spans="1:8" x14ac:dyDescent="0.2">
      <c r="A604" t="s">
        <v>71</v>
      </c>
      <c r="B604" t="s">
        <v>54</v>
      </c>
      <c r="C604" t="s">
        <v>92</v>
      </c>
      <c r="D604" s="4">
        <v>43466</v>
      </c>
      <c r="E604" t="s">
        <v>32</v>
      </c>
      <c r="F604" s="5">
        <v>43405</v>
      </c>
      <c r="G604">
        <v>7.68</v>
      </c>
      <c r="H604">
        <v>0.31</v>
      </c>
    </row>
    <row r="605" spans="1:8" x14ac:dyDescent="0.2">
      <c r="A605" t="s">
        <v>71</v>
      </c>
      <c r="B605" t="s">
        <v>54</v>
      </c>
      <c r="C605" t="s">
        <v>92</v>
      </c>
      <c r="D605" s="4">
        <v>43466</v>
      </c>
      <c r="E605" t="s">
        <v>32</v>
      </c>
      <c r="F605" s="5">
        <v>43405</v>
      </c>
      <c r="G605">
        <v>30.22</v>
      </c>
      <c r="H605">
        <v>0.91</v>
      </c>
    </row>
    <row r="606" spans="1:8" x14ac:dyDescent="0.2">
      <c r="A606" t="s">
        <v>71</v>
      </c>
      <c r="B606" t="s">
        <v>54</v>
      </c>
      <c r="C606" t="s">
        <v>92</v>
      </c>
      <c r="D606" s="4">
        <v>43466</v>
      </c>
      <c r="E606" t="s">
        <v>31</v>
      </c>
      <c r="F606" s="5">
        <v>43405</v>
      </c>
      <c r="G606">
        <v>670</v>
      </c>
      <c r="H606">
        <v>20.12</v>
      </c>
    </row>
    <row r="607" spans="1:8" x14ac:dyDescent="0.2">
      <c r="A607" t="s">
        <v>71</v>
      </c>
      <c r="B607" t="s">
        <v>56</v>
      </c>
      <c r="C607" t="s">
        <v>130</v>
      </c>
      <c r="D607" s="4">
        <v>43466</v>
      </c>
      <c r="E607" t="s">
        <v>31</v>
      </c>
      <c r="F607" s="5">
        <v>43405</v>
      </c>
      <c r="G607">
        <v>7905.76</v>
      </c>
      <c r="H607">
        <v>313.79000000000002</v>
      </c>
    </row>
    <row r="608" spans="1:8" x14ac:dyDescent="0.2">
      <c r="A608" t="s">
        <v>71</v>
      </c>
      <c r="B608" t="s">
        <v>56</v>
      </c>
      <c r="C608" t="s">
        <v>130</v>
      </c>
      <c r="D608" s="4">
        <v>43466</v>
      </c>
      <c r="E608" t="s">
        <v>32</v>
      </c>
      <c r="F608" s="5">
        <v>43405</v>
      </c>
      <c r="G608">
        <v>356.55</v>
      </c>
      <c r="H608">
        <v>14.15</v>
      </c>
    </row>
    <row r="609" spans="1:8" x14ac:dyDescent="0.2">
      <c r="A609" t="s">
        <v>71</v>
      </c>
      <c r="B609" t="s">
        <v>57</v>
      </c>
      <c r="C609" t="s">
        <v>93</v>
      </c>
      <c r="D609" s="4">
        <v>43466</v>
      </c>
      <c r="E609" t="s">
        <v>32</v>
      </c>
      <c r="F609" s="5">
        <v>43405</v>
      </c>
      <c r="G609">
        <v>205.56</v>
      </c>
      <c r="H609">
        <v>6.35</v>
      </c>
    </row>
    <row r="610" spans="1:8" x14ac:dyDescent="0.2">
      <c r="A610" t="s">
        <v>71</v>
      </c>
      <c r="B610" t="s">
        <v>57</v>
      </c>
      <c r="C610" t="s">
        <v>93</v>
      </c>
      <c r="D610" s="4">
        <v>43466</v>
      </c>
      <c r="E610" t="s">
        <v>31</v>
      </c>
      <c r="F610" s="5">
        <v>43405</v>
      </c>
      <c r="G610">
        <v>4558</v>
      </c>
      <c r="H610">
        <v>140.69999999999999</v>
      </c>
    </row>
    <row r="611" spans="1:8" x14ac:dyDescent="0.2">
      <c r="A611" t="s">
        <v>71</v>
      </c>
      <c r="B611" t="s">
        <v>54</v>
      </c>
      <c r="C611" t="s">
        <v>92</v>
      </c>
      <c r="D611" s="4">
        <v>43466</v>
      </c>
      <c r="E611" t="s">
        <v>31</v>
      </c>
      <c r="F611" s="5">
        <v>43405</v>
      </c>
      <c r="G611">
        <v>907</v>
      </c>
      <c r="H611">
        <v>28.47</v>
      </c>
    </row>
    <row r="612" spans="1:8" x14ac:dyDescent="0.2">
      <c r="A612" t="s">
        <v>71</v>
      </c>
      <c r="B612" t="s">
        <v>54</v>
      </c>
      <c r="C612" t="s">
        <v>92</v>
      </c>
      <c r="D612" s="4">
        <v>43466</v>
      </c>
      <c r="E612" t="s">
        <v>32</v>
      </c>
      <c r="F612" s="5">
        <v>43405</v>
      </c>
      <c r="G612">
        <v>40.909999999999997</v>
      </c>
      <c r="H612">
        <v>1.28</v>
      </c>
    </row>
    <row r="613" spans="1:8" x14ac:dyDescent="0.2">
      <c r="A613" t="s">
        <v>71</v>
      </c>
      <c r="B613" t="s">
        <v>54</v>
      </c>
      <c r="C613" t="s">
        <v>167</v>
      </c>
      <c r="D613" s="4">
        <v>43466</v>
      </c>
      <c r="E613" t="s">
        <v>222</v>
      </c>
      <c r="F613" s="5">
        <v>43405</v>
      </c>
      <c r="G613">
        <v>-174</v>
      </c>
      <c r="H613">
        <v>-5.46</v>
      </c>
    </row>
    <row r="614" spans="1:8" x14ac:dyDescent="0.2">
      <c r="A614" t="s">
        <v>71</v>
      </c>
      <c r="B614" t="s">
        <v>54</v>
      </c>
      <c r="C614" t="s">
        <v>167</v>
      </c>
      <c r="D614" s="4">
        <v>43497</v>
      </c>
      <c r="E614" t="s">
        <v>222</v>
      </c>
      <c r="F614" s="5">
        <v>43405</v>
      </c>
      <c r="G614">
        <v>-14</v>
      </c>
      <c r="H614">
        <v>-0.35</v>
      </c>
    </row>
    <row r="615" spans="1:8" x14ac:dyDescent="0.2">
      <c r="A615" t="s">
        <v>71</v>
      </c>
      <c r="B615" t="s">
        <v>54</v>
      </c>
      <c r="C615" t="s">
        <v>92</v>
      </c>
      <c r="D615" s="4">
        <v>43497</v>
      </c>
      <c r="E615" t="s">
        <v>31</v>
      </c>
      <c r="F615" s="5">
        <v>43405</v>
      </c>
      <c r="G615">
        <v>63</v>
      </c>
      <c r="H615">
        <v>1.59</v>
      </c>
    </row>
    <row r="616" spans="1:8" x14ac:dyDescent="0.2">
      <c r="A616" t="s">
        <v>71</v>
      </c>
      <c r="B616" t="s">
        <v>54</v>
      </c>
      <c r="C616" t="s">
        <v>92</v>
      </c>
      <c r="D616" s="4">
        <v>43497</v>
      </c>
      <c r="E616" t="s">
        <v>32</v>
      </c>
      <c r="F616" s="5">
        <v>43405</v>
      </c>
      <c r="G616">
        <v>2.15</v>
      </c>
      <c r="H616">
        <v>0.05</v>
      </c>
    </row>
    <row r="617" spans="1:8" x14ac:dyDescent="0.2">
      <c r="A617" t="s">
        <v>71</v>
      </c>
      <c r="B617" t="s">
        <v>55</v>
      </c>
      <c r="C617" t="s">
        <v>96</v>
      </c>
      <c r="D617" s="4">
        <v>43497</v>
      </c>
      <c r="E617" t="s">
        <v>32</v>
      </c>
      <c r="F617" s="5">
        <v>43405</v>
      </c>
      <c r="G617">
        <v>114.75</v>
      </c>
      <c r="H617">
        <v>2.9</v>
      </c>
    </row>
    <row r="618" spans="1:8" x14ac:dyDescent="0.2">
      <c r="A618" t="s">
        <v>71</v>
      </c>
      <c r="B618" t="s">
        <v>55</v>
      </c>
      <c r="C618" t="s">
        <v>96</v>
      </c>
      <c r="D618" s="4">
        <v>43497</v>
      </c>
      <c r="E618" t="s">
        <v>31</v>
      </c>
      <c r="F618" s="5">
        <v>43405</v>
      </c>
      <c r="G618">
        <v>3365</v>
      </c>
      <c r="H618">
        <v>84.9</v>
      </c>
    </row>
    <row r="619" spans="1:8" x14ac:dyDescent="0.2">
      <c r="A619" t="s">
        <v>71</v>
      </c>
      <c r="B619" t="s">
        <v>57</v>
      </c>
      <c r="C619" t="s">
        <v>93</v>
      </c>
      <c r="D619" s="4">
        <v>43497</v>
      </c>
      <c r="E619" t="s">
        <v>31</v>
      </c>
      <c r="F619" s="5">
        <v>43405</v>
      </c>
      <c r="G619">
        <v>664</v>
      </c>
      <c r="H619">
        <v>16.75</v>
      </c>
    </row>
    <row r="620" spans="1:8" x14ac:dyDescent="0.2">
      <c r="A620" t="s">
        <v>71</v>
      </c>
      <c r="B620" t="s">
        <v>57</v>
      </c>
      <c r="C620" t="s">
        <v>93</v>
      </c>
      <c r="D620" s="4">
        <v>43497</v>
      </c>
      <c r="E620" t="s">
        <v>32</v>
      </c>
      <c r="F620" s="5">
        <v>43405</v>
      </c>
      <c r="G620">
        <v>22.64</v>
      </c>
      <c r="H620">
        <v>0.57999999999999996</v>
      </c>
    </row>
    <row r="621" spans="1:8" x14ac:dyDescent="0.2">
      <c r="A621" t="s">
        <v>71</v>
      </c>
      <c r="B621" t="s">
        <v>56</v>
      </c>
      <c r="C621" t="s">
        <v>95</v>
      </c>
      <c r="D621" s="4">
        <v>43497</v>
      </c>
      <c r="E621" t="s">
        <v>32</v>
      </c>
      <c r="F621" s="5">
        <v>43405</v>
      </c>
      <c r="G621">
        <v>449.61</v>
      </c>
      <c r="H621">
        <v>11.34</v>
      </c>
    </row>
    <row r="622" spans="1:8" x14ac:dyDescent="0.2">
      <c r="A622" t="s">
        <v>71</v>
      </c>
      <c r="B622" t="s">
        <v>56</v>
      </c>
      <c r="C622" t="s">
        <v>95</v>
      </c>
      <c r="D622" s="4">
        <v>43497</v>
      </c>
      <c r="E622" t="s">
        <v>31</v>
      </c>
      <c r="F622" s="5">
        <v>43405</v>
      </c>
      <c r="G622">
        <v>13185</v>
      </c>
      <c r="H622">
        <v>332.65</v>
      </c>
    </row>
    <row r="623" spans="1:8" x14ac:dyDescent="0.2">
      <c r="A623" t="s">
        <v>71</v>
      </c>
      <c r="B623" t="s">
        <v>55</v>
      </c>
      <c r="C623" t="s">
        <v>101</v>
      </c>
      <c r="D623" s="4">
        <v>43497</v>
      </c>
      <c r="E623" t="s">
        <v>63</v>
      </c>
      <c r="F623" s="5">
        <v>43405</v>
      </c>
      <c r="G623">
        <v>27</v>
      </c>
      <c r="H623">
        <v>0.68</v>
      </c>
    </row>
    <row r="624" spans="1:8" x14ac:dyDescent="0.2">
      <c r="A624" t="s">
        <v>71</v>
      </c>
      <c r="B624" t="s">
        <v>56</v>
      </c>
      <c r="C624" t="s">
        <v>94</v>
      </c>
      <c r="D624" s="4">
        <v>43497</v>
      </c>
      <c r="E624" t="s">
        <v>31</v>
      </c>
      <c r="F624" s="5">
        <v>43405</v>
      </c>
      <c r="G624">
        <v>1363</v>
      </c>
      <c r="H624">
        <v>34.39</v>
      </c>
    </row>
    <row r="625" spans="1:8" x14ac:dyDescent="0.2">
      <c r="A625" t="s">
        <v>71</v>
      </c>
      <c r="B625" t="s">
        <v>56</v>
      </c>
      <c r="C625" t="s">
        <v>94</v>
      </c>
      <c r="D625" s="4">
        <v>43497</v>
      </c>
      <c r="E625" t="s">
        <v>32</v>
      </c>
      <c r="F625" s="5">
        <v>43405</v>
      </c>
      <c r="G625">
        <v>46.48</v>
      </c>
      <c r="H625">
        <v>1.17</v>
      </c>
    </row>
    <row r="626" spans="1:8" x14ac:dyDescent="0.2">
      <c r="A626" t="s">
        <v>71</v>
      </c>
      <c r="B626" t="s">
        <v>55</v>
      </c>
      <c r="C626" t="s">
        <v>101</v>
      </c>
      <c r="D626" s="4">
        <v>43497</v>
      </c>
      <c r="E626" t="s">
        <v>63</v>
      </c>
      <c r="F626" s="5">
        <v>43405</v>
      </c>
      <c r="G626">
        <v>8</v>
      </c>
      <c r="H626">
        <v>0.21</v>
      </c>
    </row>
    <row r="627" spans="1:8" x14ac:dyDescent="0.2">
      <c r="A627" t="s">
        <v>71</v>
      </c>
      <c r="B627" t="s">
        <v>56</v>
      </c>
      <c r="C627" t="s">
        <v>95</v>
      </c>
      <c r="D627" s="4">
        <v>43497</v>
      </c>
      <c r="E627" t="s">
        <v>32</v>
      </c>
      <c r="F627" s="5">
        <v>43405</v>
      </c>
      <c r="G627">
        <v>90.79</v>
      </c>
      <c r="H627">
        <v>2.39</v>
      </c>
    </row>
    <row r="628" spans="1:8" x14ac:dyDescent="0.2">
      <c r="A628" t="s">
        <v>71</v>
      </c>
      <c r="B628" t="s">
        <v>56</v>
      </c>
      <c r="C628" t="s">
        <v>95</v>
      </c>
      <c r="D628" s="4">
        <v>43497</v>
      </c>
      <c r="E628" t="s">
        <v>31</v>
      </c>
      <c r="F628" s="5">
        <v>43405</v>
      </c>
      <c r="G628">
        <v>2694</v>
      </c>
      <c r="H628">
        <v>70.790000000000006</v>
      </c>
    </row>
    <row r="629" spans="1:8" x14ac:dyDescent="0.2">
      <c r="A629" t="s">
        <v>71</v>
      </c>
      <c r="B629" t="s">
        <v>57</v>
      </c>
      <c r="C629" t="s">
        <v>93</v>
      </c>
      <c r="D629" s="4">
        <v>43497</v>
      </c>
      <c r="E629" t="s">
        <v>31</v>
      </c>
      <c r="F629" s="5">
        <v>43405</v>
      </c>
      <c r="G629">
        <v>198</v>
      </c>
      <c r="H629">
        <v>5.2</v>
      </c>
    </row>
    <row r="630" spans="1:8" x14ac:dyDescent="0.2">
      <c r="A630" t="s">
        <v>71</v>
      </c>
      <c r="B630" t="s">
        <v>57</v>
      </c>
      <c r="C630" t="s">
        <v>93</v>
      </c>
      <c r="D630" s="4">
        <v>43497</v>
      </c>
      <c r="E630" t="s">
        <v>32</v>
      </c>
      <c r="F630" s="5">
        <v>43405</v>
      </c>
      <c r="G630">
        <v>6.67</v>
      </c>
      <c r="H630">
        <v>0.17</v>
      </c>
    </row>
    <row r="631" spans="1:8" x14ac:dyDescent="0.2">
      <c r="A631" t="s">
        <v>71</v>
      </c>
      <c r="B631" t="s">
        <v>55</v>
      </c>
      <c r="C631" t="s">
        <v>91</v>
      </c>
      <c r="D631" s="4">
        <v>43497</v>
      </c>
      <c r="E631" t="s">
        <v>32</v>
      </c>
      <c r="F631" s="5">
        <v>43405</v>
      </c>
      <c r="G631">
        <v>72.569999999999993</v>
      </c>
      <c r="H631">
        <v>1.63</v>
      </c>
    </row>
    <row r="632" spans="1:8" x14ac:dyDescent="0.2">
      <c r="A632" t="s">
        <v>71</v>
      </c>
      <c r="B632" t="s">
        <v>55</v>
      </c>
      <c r="C632" t="s">
        <v>91</v>
      </c>
      <c r="D632" s="4">
        <v>43497</v>
      </c>
      <c r="E632" t="s">
        <v>31</v>
      </c>
      <c r="F632" s="5">
        <v>43405</v>
      </c>
      <c r="G632">
        <v>1770</v>
      </c>
      <c r="H632">
        <v>39.74</v>
      </c>
    </row>
    <row r="633" spans="1:8" x14ac:dyDescent="0.2">
      <c r="A633" t="s">
        <v>71</v>
      </c>
      <c r="B633" t="s">
        <v>55</v>
      </c>
      <c r="C633" t="s">
        <v>101</v>
      </c>
      <c r="D633" s="4">
        <v>43497</v>
      </c>
      <c r="E633" t="s">
        <v>63</v>
      </c>
      <c r="F633" s="5">
        <v>43405</v>
      </c>
      <c r="G633">
        <v>6</v>
      </c>
      <c r="H633">
        <v>0.16</v>
      </c>
    </row>
    <row r="634" spans="1:8" x14ac:dyDescent="0.2">
      <c r="A634" t="s">
        <v>71</v>
      </c>
      <c r="B634" t="s">
        <v>54</v>
      </c>
      <c r="C634" t="s">
        <v>101</v>
      </c>
      <c r="D634" s="4">
        <v>43497</v>
      </c>
      <c r="E634" t="s">
        <v>63</v>
      </c>
      <c r="F634" s="5">
        <v>43405</v>
      </c>
      <c r="G634">
        <v>13</v>
      </c>
      <c r="H634">
        <v>0.28000000000000003</v>
      </c>
    </row>
    <row r="635" spans="1:8" x14ac:dyDescent="0.2">
      <c r="A635" t="s">
        <v>71</v>
      </c>
      <c r="B635" t="s">
        <v>57</v>
      </c>
      <c r="C635" t="s">
        <v>93</v>
      </c>
      <c r="D635" s="4">
        <v>43497</v>
      </c>
      <c r="E635" t="s">
        <v>32</v>
      </c>
      <c r="F635" s="5">
        <v>43405</v>
      </c>
      <c r="G635">
        <v>30.12</v>
      </c>
      <c r="H635">
        <v>0.66</v>
      </c>
    </row>
    <row r="636" spans="1:8" x14ac:dyDescent="0.2">
      <c r="A636" t="s">
        <v>71</v>
      </c>
      <c r="B636" t="s">
        <v>57</v>
      </c>
      <c r="C636" t="s">
        <v>93</v>
      </c>
      <c r="D636" s="4">
        <v>43497</v>
      </c>
      <c r="E636" t="s">
        <v>31</v>
      </c>
      <c r="F636" s="5">
        <v>43405</v>
      </c>
      <c r="G636">
        <v>814</v>
      </c>
      <c r="H636">
        <v>17.55</v>
      </c>
    </row>
    <row r="637" spans="1:8" x14ac:dyDescent="0.2">
      <c r="A637" t="s">
        <v>71</v>
      </c>
      <c r="B637" t="s">
        <v>56</v>
      </c>
      <c r="C637" t="s">
        <v>94</v>
      </c>
      <c r="D637" s="4">
        <v>43497</v>
      </c>
      <c r="E637" t="s">
        <v>31</v>
      </c>
      <c r="F637" s="5">
        <v>43405</v>
      </c>
      <c r="G637">
        <v>9788</v>
      </c>
      <c r="H637">
        <v>211.23</v>
      </c>
    </row>
    <row r="638" spans="1:8" x14ac:dyDescent="0.2">
      <c r="A638" t="s">
        <v>71</v>
      </c>
      <c r="B638" t="s">
        <v>56</v>
      </c>
      <c r="C638" t="s">
        <v>94</v>
      </c>
      <c r="D638" s="4">
        <v>43497</v>
      </c>
      <c r="E638" t="s">
        <v>32</v>
      </c>
      <c r="F638" s="5">
        <v>43405</v>
      </c>
      <c r="G638">
        <v>362.16</v>
      </c>
      <c r="H638">
        <v>7.82</v>
      </c>
    </row>
    <row r="639" spans="1:8" x14ac:dyDescent="0.2">
      <c r="A639" t="s">
        <v>71</v>
      </c>
      <c r="B639" t="s">
        <v>54</v>
      </c>
      <c r="C639" t="s">
        <v>92</v>
      </c>
      <c r="D639" s="4">
        <v>43497</v>
      </c>
      <c r="E639" t="s">
        <v>32</v>
      </c>
      <c r="F639" s="5">
        <v>43405</v>
      </c>
      <c r="G639">
        <v>1.62</v>
      </c>
      <c r="H639">
        <v>0.05</v>
      </c>
    </row>
    <row r="640" spans="1:8" x14ac:dyDescent="0.2">
      <c r="A640" t="s">
        <v>71</v>
      </c>
      <c r="B640" t="s">
        <v>54</v>
      </c>
      <c r="C640" t="s">
        <v>92</v>
      </c>
      <c r="D640" s="4">
        <v>43497</v>
      </c>
      <c r="E640" t="s">
        <v>31</v>
      </c>
      <c r="F640" s="5">
        <v>43405</v>
      </c>
      <c r="G640">
        <v>36</v>
      </c>
      <c r="H640">
        <v>1</v>
      </c>
    </row>
    <row r="641" spans="1:8" x14ac:dyDescent="0.2">
      <c r="A641" t="s">
        <v>71</v>
      </c>
      <c r="B641" t="s">
        <v>54</v>
      </c>
      <c r="C641" t="s">
        <v>92</v>
      </c>
      <c r="D641" s="4">
        <v>43221</v>
      </c>
      <c r="E641" t="s">
        <v>32</v>
      </c>
      <c r="F641" s="5">
        <v>43221</v>
      </c>
      <c r="G641">
        <v>7.31</v>
      </c>
      <c r="H641">
        <v>0.15</v>
      </c>
    </row>
    <row r="642" spans="1:8" x14ac:dyDescent="0.2">
      <c r="A642" t="s">
        <v>71</v>
      </c>
      <c r="B642" t="s">
        <v>54</v>
      </c>
      <c r="C642" t="s">
        <v>92</v>
      </c>
      <c r="D642" s="4">
        <v>43221</v>
      </c>
      <c r="E642" t="s">
        <v>31</v>
      </c>
      <c r="F642" s="5">
        <v>43221</v>
      </c>
      <c r="G642">
        <v>162</v>
      </c>
      <c r="H642">
        <v>3.21</v>
      </c>
    </row>
    <row r="643" spans="1:8" x14ac:dyDescent="0.2">
      <c r="A643" t="s">
        <v>71</v>
      </c>
      <c r="B643" t="s">
        <v>54</v>
      </c>
      <c r="C643" t="s">
        <v>92</v>
      </c>
      <c r="D643" s="4">
        <v>43221</v>
      </c>
      <c r="E643" t="s">
        <v>32</v>
      </c>
      <c r="F643" s="5">
        <v>43101</v>
      </c>
      <c r="G643">
        <v>36.94</v>
      </c>
      <c r="H643">
        <v>0.73</v>
      </c>
    </row>
    <row r="644" spans="1:8" x14ac:dyDescent="0.2">
      <c r="A644" t="s">
        <v>71</v>
      </c>
      <c r="B644" t="s">
        <v>54</v>
      </c>
      <c r="C644" t="s">
        <v>92</v>
      </c>
      <c r="D644" s="4">
        <v>43221</v>
      </c>
      <c r="E644" t="s">
        <v>31</v>
      </c>
      <c r="F644" s="5">
        <v>43101</v>
      </c>
      <c r="G644">
        <v>819</v>
      </c>
      <c r="H644">
        <v>16.25</v>
      </c>
    </row>
    <row r="645" spans="1:8" x14ac:dyDescent="0.2">
      <c r="A645" t="s">
        <v>71</v>
      </c>
      <c r="B645" t="s">
        <v>55</v>
      </c>
      <c r="C645" t="s">
        <v>84</v>
      </c>
      <c r="D645" s="4">
        <v>43221</v>
      </c>
      <c r="E645" t="s">
        <v>31</v>
      </c>
      <c r="F645" s="5">
        <v>43101</v>
      </c>
      <c r="G645">
        <v>6104</v>
      </c>
      <c r="H645">
        <v>102.36</v>
      </c>
    </row>
    <row r="646" spans="1:8" x14ac:dyDescent="0.2">
      <c r="A646" t="s">
        <v>71</v>
      </c>
      <c r="B646" t="s">
        <v>55</v>
      </c>
      <c r="C646" t="s">
        <v>84</v>
      </c>
      <c r="D646" s="4">
        <v>43221</v>
      </c>
      <c r="E646" t="s">
        <v>32</v>
      </c>
      <c r="F646" s="5">
        <v>43101</v>
      </c>
      <c r="G646">
        <v>275.29000000000002</v>
      </c>
      <c r="H646">
        <v>4.62</v>
      </c>
    </row>
    <row r="647" spans="1:8" x14ac:dyDescent="0.2">
      <c r="A647" t="s">
        <v>71</v>
      </c>
      <c r="B647" t="s">
        <v>55</v>
      </c>
      <c r="C647" t="s">
        <v>89</v>
      </c>
      <c r="D647" s="4">
        <v>43221</v>
      </c>
      <c r="E647" t="s">
        <v>32</v>
      </c>
      <c r="F647" s="5">
        <v>43101</v>
      </c>
      <c r="G647">
        <v>10.15</v>
      </c>
      <c r="H647">
        <v>0.22</v>
      </c>
    </row>
    <row r="648" spans="1:8" x14ac:dyDescent="0.2">
      <c r="A648" t="s">
        <v>71</v>
      </c>
      <c r="B648" t="s">
        <v>55</v>
      </c>
      <c r="C648" t="s">
        <v>84</v>
      </c>
      <c r="D648" s="4">
        <v>43221</v>
      </c>
      <c r="E648" t="s">
        <v>32</v>
      </c>
      <c r="F648" s="5">
        <v>43221</v>
      </c>
      <c r="G648">
        <v>9.24</v>
      </c>
      <c r="H648">
        <v>0.18</v>
      </c>
    </row>
    <row r="649" spans="1:8" x14ac:dyDescent="0.2">
      <c r="A649" t="s">
        <v>71</v>
      </c>
      <c r="B649" t="s">
        <v>55</v>
      </c>
      <c r="C649" t="s">
        <v>84</v>
      </c>
      <c r="D649" s="4">
        <v>43221</v>
      </c>
      <c r="E649" t="s">
        <v>32</v>
      </c>
      <c r="F649" s="5">
        <v>43221</v>
      </c>
      <c r="G649">
        <v>159.34</v>
      </c>
      <c r="H649">
        <v>2.68</v>
      </c>
    </row>
    <row r="650" spans="1:8" x14ac:dyDescent="0.2">
      <c r="A650" t="s">
        <v>71</v>
      </c>
      <c r="B650" t="s">
        <v>55</v>
      </c>
      <c r="C650" t="s">
        <v>84</v>
      </c>
      <c r="D650" s="4">
        <v>43221</v>
      </c>
      <c r="E650" t="s">
        <v>31</v>
      </c>
      <c r="F650" s="5">
        <v>43221</v>
      </c>
      <c r="G650">
        <v>204.82</v>
      </c>
      <c r="H650">
        <v>3.91</v>
      </c>
    </row>
    <row r="651" spans="1:8" x14ac:dyDescent="0.2">
      <c r="A651" t="s">
        <v>71</v>
      </c>
      <c r="B651" t="s">
        <v>55</v>
      </c>
      <c r="C651" t="s">
        <v>84</v>
      </c>
      <c r="D651" s="4">
        <v>43221</v>
      </c>
      <c r="E651" t="s">
        <v>31</v>
      </c>
      <c r="F651" s="5">
        <v>43221</v>
      </c>
      <c r="G651">
        <v>3533.01</v>
      </c>
      <c r="H651">
        <v>59.24</v>
      </c>
    </row>
    <row r="652" spans="1:8" x14ac:dyDescent="0.2">
      <c r="A652" t="s">
        <v>71</v>
      </c>
      <c r="B652" t="s">
        <v>55</v>
      </c>
      <c r="C652" t="s">
        <v>89</v>
      </c>
      <c r="D652" s="4">
        <v>43221</v>
      </c>
      <c r="E652" t="s">
        <v>31</v>
      </c>
      <c r="F652" s="5">
        <v>43101</v>
      </c>
      <c r="G652">
        <v>225</v>
      </c>
      <c r="H652">
        <v>4.83</v>
      </c>
    </row>
    <row r="653" spans="1:8" x14ac:dyDescent="0.2">
      <c r="A653" t="s">
        <v>71</v>
      </c>
      <c r="B653" t="s">
        <v>55</v>
      </c>
      <c r="C653" t="s">
        <v>84</v>
      </c>
      <c r="D653" s="4">
        <v>43221</v>
      </c>
      <c r="E653" t="s">
        <v>31</v>
      </c>
      <c r="F653" s="5">
        <v>43101</v>
      </c>
      <c r="G653">
        <v>355</v>
      </c>
      <c r="H653">
        <v>6.79</v>
      </c>
    </row>
    <row r="654" spans="1:8" x14ac:dyDescent="0.2">
      <c r="A654" t="s">
        <v>71</v>
      </c>
      <c r="B654" t="s">
        <v>55</v>
      </c>
      <c r="C654" t="s">
        <v>84</v>
      </c>
      <c r="D654" s="4">
        <v>43221</v>
      </c>
      <c r="E654" t="s">
        <v>32</v>
      </c>
      <c r="F654" s="5">
        <v>43101</v>
      </c>
      <c r="G654">
        <v>16</v>
      </c>
      <c r="H654">
        <v>0.3</v>
      </c>
    </row>
    <row r="655" spans="1:8" x14ac:dyDescent="0.2">
      <c r="A655" t="s">
        <v>71</v>
      </c>
      <c r="B655" t="s">
        <v>54</v>
      </c>
      <c r="C655" t="s">
        <v>92</v>
      </c>
      <c r="D655" s="4">
        <v>43221</v>
      </c>
      <c r="E655" t="s">
        <v>32</v>
      </c>
      <c r="F655" s="5">
        <v>43221</v>
      </c>
      <c r="G655">
        <v>12.31</v>
      </c>
      <c r="H655">
        <v>0.26</v>
      </c>
    </row>
    <row r="656" spans="1:8" x14ac:dyDescent="0.2">
      <c r="A656" t="s">
        <v>71</v>
      </c>
      <c r="B656" t="s">
        <v>54</v>
      </c>
      <c r="C656" t="s">
        <v>92</v>
      </c>
      <c r="D656" s="4">
        <v>43221</v>
      </c>
      <c r="E656" t="s">
        <v>31</v>
      </c>
      <c r="F656" s="5">
        <v>43221</v>
      </c>
      <c r="G656">
        <v>273</v>
      </c>
      <c r="H656">
        <v>5.84</v>
      </c>
    </row>
    <row r="657" spans="1:8" x14ac:dyDescent="0.2">
      <c r="A657" t="s">
        <v>71</v>
      </c>
      <c r="B657" t="s">
        <v>57</v>
      </c>
      <c r="C657" t="s">
        <v>93</v>
      </c>
      <c r="D657" s="4">
        <v>43221</v>
      </c>
      <c r="E657" t="s">
        <v>32</v>
      </c>
      <c r="F657" s="5">
        <v>43101</v>
      </c>
      <c r="G657">
        <v>204.29</v>
      </c>
      <c r="H657">
        <v>4.32</v>
      </c>
    </row>
    <row r="658" spans="1:8" x14ac:dyDescent="0.2">
      <c r="A658" t="s">
        <v>71</v>
      </c>
      <c r="B658" t="s">
        <v>57</v>
      </c>
      <c r="C658" t="s">
        <v>93</v>
      </c>
      <c r="D658" s="4">
        <v>43221</v>
      </c>
      <c r="E658" t="s">
        <v>31</v>
      </c>
      <c r="F658" s="5">
        <v>43101</v>
      </c>
      <c r="G658">
        <v>4527</v>
      </c>
      <c r="H658">
        <v>97.39</v>
      </c>
    </row>
    <row r="659" spans="1:8" x14ac:dyDescent="0.2">
      <c r="A659" t="s">
        <v>71</v>
      </c>
      <c r="B659" t="s">
        <v>55</v>
      </c>
      <c r="C659" t="s">
        <v>89</v>
      </c>
      <c r="D659" s="4">
        <v>43221</v>
      </c>
      <c r="E659" t="s">
        <v>32</v>
      </c>
      <c r="F659" s="5">
        <v>43221</v>
      </c>
      <c r="G659">
        <v>7.08</v>
      </c>
      <c r="H659">
        <v>0.15</v>
      </c>
    </row>
    <row r="660" spans="1:8" x14ac:dyDescent="0.2">
      <c r="A660" t="s">
        <v>71</v>
      </c>
      <c r="B660" t="s">
        <v>57</v>
      </c>
      <c r="C660" t="s">
        <v>93</v>
      </c>
      <c r="D660" s="4">
        <v>43221</v>
      </c>
      <c r="E660" t="s">
        <v>32</v>
      </c>
      <c r="F660" s="5">
        <v>43221</v>
      </c>
      <c r="G660">
        <v>136.07</v>
      </c>
      <c r="H660">
        <v>2.98</v>
      </c>
    </row>
    <row r="661" spans="1:8" x14ac:dyDescent="0.2">
      <c r="A661" t="s">
        <v>71</v>
      </c>
      <c r="B661" t="s">
        <v>55</v>
      </c>
      <c r="C661" t="s">
        <v>89</v>
      </c>
      <c r="D661" s="4">
        <v>43221</v>
      </c>
      <c r="E661" t="s">
        <v>31</v>
      </c>
      <c r="F661" s="5">
        <v>43221</v>
      </c>
      <c r="G661">
        <v>157</v>
      </c>
      <c r="H661">
        <v>3.37</v>
      </c>
    </row>
    <row r="662" spans="1:8" x14ac:dyDescent="0.2">
      <c r="A662" t="s">
        <v>71</v>
      </c>
      <c r="B662" t="s">
        <v>57</v>
      </c>
      <c r="C662" t="s">
        <v>93</v>
      </c>
      <c r="D662" s="4">
        <v>43221</v>
      </c>
      <c r="E662" t="s">
        <v>31</v>
      </c>
      <c r="F662" s="5">
        <v>43221</v>
      </c>
      <c r="G662">
        <v>3015</v>
      </c>
      <c r="H662">
        <v>64.69</v>
      </c>
    </row>
    <row r="663" spans="1:8" x14ac:dyDescent="0.2">
      <c r="A663" t="s">
        <v>71</v>
      </c>
      <c r="B663" t="s">
        <v>56</v>
      </c>
      <c r="C663" t="s">
        <v>95</v>
      </c>
      <c r="D663" s="4">
        <v>43221</v>
      </c>
      <c r="E663" t="s">
        <v>32</v>
      </c>
      <c r="F663" s="5">
        <v>43101</v>
      </c>
      <c r="G663">
        <v>1739.42</v>
      </c>
      <c r="H663">
        <v>37.369999999999997</v>
      </c>
    </row>
    <row r="664" spans="1:8" x14ac:dyDescent="0.2">
      <c r="A664" t="s">
        <v>71</v>
      </c>
      <c r="B664" t="s">
        <v>56</v>
      </c>
      <c r="C664" t="s">
        <v>95</v>
      </c>
      <c r="D664" s="4">
        <v>43221</v>
      </c>
      <c r="E664" t="s">
        <v>31</v>
      </c>
      <c r="F664" s="5">
        <v>43101</v>
      </c>
      <c r="G664">
        <v>38568</v>
      </c>
      <c r="H664">
        <v>828.67</v>
      </c>
    </row>
    <row r="665" spans="1:8" x14ac:dyDescent="0.2">
      <c r="A665" t="s">
        <v>71</v>
      </c>
      <c r="B665" t="s">
        <v>56</v>
      </c>
      <c r="C665" t="s">
        <v>94</v>
      </c>
      <c r="D665" s="4">
        <v>43221</v>
      </c>
      <c r="E665" t="s">
        <v>31</v>
      </c>
      <c r="F665" s="5">
        <v>43101</v>
      </c>
      <c r="G665">
        <v>22932</v>
      </c>
      <c r="H665">
        <v>492.72</v>
      </c>
    </row>
    <row r="666" spans="1:8" x14ac:dyDescent="0.2">
      <c r="A666" t="s">
        <v>71</v>
      </c>
      <c r="B666" t="s">
        <v>56</v>
      </c>
      <c r="C666" t="s">
        <v>94</v>
      </c>
      <c r="D666" s="4">
        <v>43221</v>
      </c>
      <c r="E666" t="s">
        <v>32</v>
      </c>
      <c r="F666" s="5">
        <v>43101</v>
      </c>
      <c r="G666">
        <v>1034.23</v>
      </c>
      <c r="H666">
        <v>22.22</v>
      </c>
    </row>
    <row r="667" spans="1:8" x14ac:dyDescent="0.2">
      <c r="A667" t="s">
        <v>71</v>
      </c>
      <c r="B667" t="s">
        <v>56</v>
      </c>
      <c r="C667" t="s">
        <v>95</v>
      </c>
      <c r="D667" s="4">
        <v>43221</v>
      </c>
      <c r="E667" t="s">
        <v>32</v>
      </c>
      <c r="F667" s="5">
        <v>43221</v>
      </c>
      <c r="G667">
        <v>1159.6099999999999</v>
      </c>
      <c r="H667">
        <v>24.92</v>
      </c>
    </row>
    <row r="668" spans="1:8" x14ac:dyDescent="0.2">
      <c r="A668" t="s">
        <v>71</v>
      </c>
      <c r="B668" t="s">
        <v>56</v>
      </c>
      <c r="C668" t="s">
        <v>95</v>
      </c>
      <c r="D668" s="4">
        <v>43221</v>
      </c>
      <c r="E668" t="s">
        <v>31</v>
      </c>
      <c r="F668" s="5">
        <v>43221</v>
      </c>
      <c r="G668">
        <v>25712</v>
      </c>
      <c r="H668">
        <v>552.44000000000005</v>
      </c>
    </row>
    <row r="669" spans="1:8" x14ac:dyDescent="0.2">
      <c r="A669" t="s">
        <v>71</v>
      </c>
      <c r="B669" t="s">
        <v>56</v>
      </c>
      <c r="C669" t="s">
        <v>94</v>
      </c>
      <c r="D669" s="4">
        <v>43221</v>
      </c>
      <c r="E669" t="s">
        <v>31</v>
      </c>
      <c r="F669" s="5">
        <v>43221</v>
      </c>
      <c r="G669">
        <v>15288</v>
      </c>
      <c r="H669">
        <v>328.47</v>
      </c>
    </row>
    <row r="670" spans="1:8" x14ac:dyDescent="0.2">
      <c r="A670" t="s">
        <v>71</v>
      </c>
      <c r="B670" t="s">
        <v>56</v>
      </c>
      <c r="C670" t="s">
        <v>94</v>
      </c>
      <c r="D670" s="4">
        <v>43221</v>
      </c>
      <c r="E670" t="s">
        <v>32</v>
      </c>
      <c r="F670" s="5">
        <v>43221</v>
      </c>
      <c r="G670">
        <v>689.49</v>
      </c>
      <c r="H670">
        <v>14.81</v>
      </c>
    </row>
    <row r="671" spans="1:8" x14ac:dyDescent="0.2">
      <c r="A671" t="s">
        <v>71</v>
      </c>
      <c r="B671" t="s">
        <v>57</v>
      </c>
      <c r="C671" t="s">
        <v>93</v>
      </c>
      <c r="D671" s="4">
        <v>43221</v>
      </c>
      <c r="E671" t="s">
        <v>32</v>
      </c>
      <c r="F671" s="5">
        <v>43101</v>
      </c>
      <c r="G671">
        <v>11.68</v>
      </c>
      <c r="H671">
        <v>0.25</v>
      </c>
    </row>
    <row r="672" spans="1:8" x14ac:dyDescent="0.2">
      <c r="A672" t="s">
        <v>71</v>
      </c>
      <c r="B672" t="s">
        <v>57</v>
      </c>
      <c r="C672" t="s">
        <v>93</v>
      </c>
      <c r="D672" s="4">
        <v>43221</v>
      </c>
      <c r="E672" t="s">
        <v>31</v>
      </c>
      <c r="F672" s="5">
        <v>43101</v>
      </c>
      <c r="G672">
        <v>259</v>
      </c>
      <c r="H672">
        <v>5.65</v>
      </c>
    </row>
    <row r="673" spans="1:8" x14ac:dyDescent="0.2">
      <c r="A673" t="s">
        <v>71</v>
      </c>
      <c r="B673" t="s">
        <v>57</v>
      </c>
      <c r="C673" t="s">
        <v>93</v>
      </c>
      <c r="D673" s="4">
        <v>43221</v>
      </c>
      <c r="E673" t="s">
        <v>31</v>
      </c>
      <c r="F673" s="5">
        <v>43221</v>
      </c>
      <c r="G673">
        <v>150</v>
      </c>
      <c r="H673">
        <v>3.27</v>
      </c>
    </row>
    <row r="674" spans="1:8" x14ac:dyDescent="0.2">
      <c r="A674" t="s">
        <v>71</v>
      </c>
      <c r="B674" t="s">
        <v>57</v>
      </c>
      <c r="C674" t="s">
        <v>93</v>
      </c>
      <c r="D674" s="4">
        <v>43221</v>
      </c>
      <c r="E674" t="s">
        <v>32</v>
      </c>
      <c r="F674" s="5">
        <v>43221</v>
      </c>
      <c r="G674">
        <v>6.76</v>
      </c>
      <c r="H674">
        <v>0.15</v>
      </c>
    </row>
    <row r="675" spans="1:8" x14ac:dyDescent="0.2">
      <c r="A675" t="s">
        <v>71</v>
      </c>
      <c r="B675" t="s">
        <v>55</v>
      </c>
      <c r="C675" t="s">
        <v>91</v>
      </c>
      <c r="D675" s="4">
        <v>43221</v>
      </c>
      <c r="E675" t="s">
        <v>32</v>
      </c>
      <c r="F675" s="5">
        <v>43221</v>
      </c>
      <c r="G675">
        <v>60.57</v>
      </c>
      <c r="H675">
        <v>1.32</v>
      </c>
    </row>
    <row r="676" spans="1:8" x14ac:dyDescent="0.2">
      <c r="A676" t="s">
        <v>71</v>
      </c>
      <c r="B676" t="s">
        <v>55</v>
      </c>
      <c r="C676" t="s">
        <v>91</v>
      </c>
      <c r="D676" s="4">
        <v>43221</v>
      </c>
      <c r="E676" t="s">
        <v>31</v>
      </c>
      <c r="F676" s="5">
        <v>43221</v>
      </c>
      <c r="G676">
        <v>1343</v>
      </c>
      <c r="H676">
        <v>29.27</v>
      </c>
    </row>
    <row r="677" spans="1:8" x14ac:dyDescent="0.2">
      <c r="A677" t="s">
        <v>71</v>
      </c>
      <c r="B677" t="s">
        <v>54</v>
      </c>
      <c r="C677" t="s">
        <v>92</v>
      </c>
      <c r="D677" s="4">
        <v>43221</v>
      </c>
      <c r="E677" t="s">
        <v>31</v>
      </c>
      <c r="F677" s="5">
        <v>43221</v>
      </c>
      <c r="G677">
        <v>363</v>
      </c>
      <c r="H677">
        <v>7.91</v>
      </c>
    </row>
    <row r="678" spans="1:8" x14ac:dyDescent="0.2">
      <c r="A678" t="s">
        <v>71</v>
      </c>
      <c r="B678" t="s">
        <v>54</v>
      </c>
      <c r="C678" t="s">
        <v>92</v>
      </c>
      <c r="D678" s="4">
        <v>43221</v>
      </c>
      <c r="E678" t="s">
        <v>31</v>
      </c>
      <c r="F678" s="5">
        <v>43221</v>
      </c>
      <c r="G678">
        <v>193</v>
      </c>
      <c r="H678">
        <v>4.2</v>
      </c>
    </row>
    <row r="679" spans="1:8" x14ac:dyDescent="0.2">
      <c r="A679" t="s">
        <v>71</v>
      </c>
      <c r="B679" t="s">
        <v>54</v>
      </c>
      <c r="C679" t="s">
        <v>92</v>
      </c>
      <c r="D679" s="4">
        <v>43221</v>
      </c>
      <c r="E679" t="s">
        <v>32</v>
      </c>
      <c r="F679" s="5">
        <v>43221</v>
      </c>
      <c r="G679">
        <v>16.37</v>
      </c>
      <c r="H679">
        <v>0.36</v>
      </c>
    </row>
    <row r="680" spans="1:8" x14ac:dyDescent="0.2">
      <c r="A680" t="s">
        <v>71</v>
      </c>
      <c r="B680" t="s">
        <v>54</v>
      </c>
      <c r="C680" t="s">
        <v>92</v>
      </c>
      <c r="D680" s="4">
        <v>43221</v>
      </c>
      <c r="E680" t="s">
        <v>32</v>
      </c>
      <c r="F680" s="5">
        <v>43221</v>
      </c>
      <c r="G680">
        <v>8.6999999999999993</v>
      </c>
      <c r="H680">
        <v>0.19</v>
      </c>
    </row>
    <row r="681" spans="1:8" x14ac:dyDescent="0.2">
      <c r="A681" t="s">
        <v>71</v>
      </c>
      <c r="B681" t="s">
        <v>54</v>
      </c>
      <c r="C681" t="s">
        <v>92</v>
      </c>
      <c r="D681" s="4">
        <v>43221</v>
      </c>
      <c r="E681" t="s">
        <v>32</v>
      </c>
      <c r="F681" s="5">
        <v>43221</v>
      </c>
      <c r="G681">
        <v>34.58</v>
      </c>
      <c r="H681">
        <v>0.76</v>
      </c>
    </row>
    <row r="682" spans="1:8" x14ac:dyDescent="0.2">
      <c r="A682" t="s">
        <v>71</v>
      </c>
      <c r="B682" t="s">
        <v>54</v>
      </c>
      <c r="C682" t="s">
        <v>92</v>
      </c>
      <c r="D682" s="4">
        <v>43221</v>
      </c>
      <c r="E682" t="s">
        <v>31</v>
      </c>
      <c r="F682" s="5">
        <v>43221</v>
      </c>
      <c r="G682">
        <v>767</v>
      </c>
      <c r="H682">
        <v>16.71</v>
      </c>
    </row>
    <row r="683" spans="1:8" x14ac:dyDescent="0.2">
      <c r="A683" t="s">
        <v>71</v>
      </c>
      <c r="B683" t="s">
        <v>54</v>
      </c>
      <c r="C683" t="s">
        <v>92</v>
      </c>
      <c r="D683" s="4">
        <v>43221</v>
      </c>
      <c r="E683" t="s">
        <v>32</v>
      </c>
      <c r="F683" s="5">
        <v>43101</v>
      </c>
      <c r="G683">
        <v>80.680000000000007</v>
      </c>
      <c r="H683">
        <v>1.81</v>
      </c>
    </row>
    <row r="684" spans="1:8" x14ac:dyDescent="0.2">
      <c r="A684" t="s">
        <v>71</v>
      </c>
      <c r="B684" t="s">
        <v>54</v>
      </c>
      <c r="C684" t="s">
        <v>92</v>
      </c>
      <c r="D684" s="4">
        <v>43221</v>
      </c>
      <c r="E684" t="s">
        <v>31</v>
      </c>
      <c r="F684" s="5">
        <v>43101</v>
      </c>
      <c r="G684">
        <v>1789</v>
      </c>
      <c r="H684">
        <v>40.28</v>
      </c>
    </row>
    <row r="685" spans="1:8" x14ac:dyDescent="0.2">
      <c r="A685" t="s">
        <v>71</v>
      </c>
      <c r="B685" t="s">
        <v>61</v>
      </c>
      <c r="C685" t="s">
        <v>97</v>
      </c>
      <c r="D685" s="4">
        <v>43221</v>
      </c>
      <c r="E685" t="s">
        <v>31</v>
      </c>
      <c r="F685" s="5">
        <v>43101</v>
      </c>
      <c r="G685">
        <v>5622</v>
      </c>
      <c r="H685">
        <v>96.46</v>
      </c>
    </row>
    <row r="686" spans="1:8" x14ac:dyDescent="0.2">
      <c r="A686" t="s">
        <v>71</v>
      </c>
      <c r="B686" t="s">
        <v>61</v>
      </c>
      <c r="C686" t="s">
        <v>97</v>
      </c>
      <c r="D686" s="4">
        <v>43221</v>
      </c>
      <c r="E686" t="s">
        <v>32</v>
      </c>
      <c r="F686" s="5">
        <v>43101</v>
      </c>
      <c r="G686">
        <v>253.55</v>
      </c>
      <c r="H686">
        <v>4.3499999999999996</v>
      </c>
    </row>
    <row r="687" spans="1:8" x14ac:dyDescent="0.2">
      <c r="A687" t="s">
        <v>71</v>
      </c>
      <c r="B687" t="s">
        <v>61</v>
      </c>
      <c r="C687" t="s">
        <v>97</v>
      </c>
      <c r="D687" s="4">
        <v>43221</v>
      </c>
      <c r="E687" t="s">
        <v>31</v>
      </c>
      <c r="F687" s="5">
        <v>43221</v>
      </c>
      <c r="G687">
        <v>3255.22</v>
      </c>
      <c r="H687">
        <v>55.85</v>
      </c>
    </row>
    <row r="688" spans="1:8" x14ac:dyDescent="0.2">
      <c r="A688" t="s">
        <v>71</v>
      </c>
      <c r="B688" t="s">
        <v>56</v>
      </c>
      <c r="C688" t="s">
        <v>98</v>
      </c>
      <c r="D688" s="4">
        <v>43221</v>
      </c>
      <c r="E688" t="s">
        <v>31</v>
      </c>
      <c r="F688" s="5">
        <v>43221</v>
      </c>
      <c r="G688">
        <v>3889.76</v>
      </c>
      <c r="H688">
        <v>60.32</v>
      </c>
    </row>
    <row r="689" spans="1:8" x14ac:dyDescent="0.2">
      <c r="A689" t="s">
        <v>71</v>
      </c>
      <c r="B689" t="s">
        <v>61</v>
      </c>
      <c r="C689" t="s">
        <v>97</v>
      </c>
      <c r="D689" s="4">
        <v>43221</v>
      </c>
      <c r="E689" t="s">
        <v>32</v>
      </c>
      <c r="F689" s="5">
        <v>43221</v>
      </c>
      <c r="G689">
        <v>146.81</v>
      </c>
      <c r="H689">
        <v>2.52</v>
      </c>
    </row>
    <row r="690" spans="1:8" x14ac:dyDescent="0.2">
      <c r="A690" t="s">
        <v>71</v>
      </c>
      <c r="B690" t="s">
        <v>56</v>
      </c>
      <c r="C690" t="s">
        <v>98</v>
      </c>
      <c r="D690" s="4">
        <v>43221</v>
      </c>
      <c r="E690" t="s">
        <v>32</v>
      </c>
      <c r="F690" s="5">
        <v>43221</v>
      </c>
      <c r="G690">
        <v>175.43</v>
      </c>
      <c r="H690">
        <v>2.72</v>
      </c>
    </row>
    <row r="691" spans="1:8" x14ac:dyDescent="0.2">
      <c r="A691" t="s">
        <v>71</v>
      </c>
      <c r="B691" t="s">
        <v>56</v>
      </c>
      <c r="C691" t="s">
        <v>98</v>
      </c>
      <c r="D691" s="4">
        <v>43221</v>
      </c>
      <c r="E691" t="s">
        <v>32</v>
      </c>
      <c r="F691" s="5">
        <v>43101</v>
      </c>
      <c r="G691">
        <v>302.98</v>
      </c>
      <c r="H691">
        <v>4.7</v>
      </c>
    </row>
    <row r="692" spans="1:8" x14ac:dyDescent="0.2">
      <c r="A692" t="s">
        <v>71</v>
      </c>
      <c r="B692" t="s">
        <v>56</v>
      </c>
      <c r="C692" t="s">
        <v>98</v>
      </c>
      <c r="D692" s="4">
        <v>43221</v>
      </c>
      <c r="E692" t="s">
        <v>31</v>
      </c>
      <c r="F692" s="5">
        <v>43101</v>
      </c>
      <c r="G692">
        <v>6718</v>
      </c>
      <c r="H692">
        <v>104.18</v>
      </c>
    </row>
    <row r="693" spans="1:8" x14ac:dyDescent="0.2">
      <c r="A693" t="s">
        <v>71</v>
      </c>
      <c r="B693" t="s">
        <v>60</v>
      </c>
      <c r="C693" t="s">
        <v>131</v>
      </c>
      <c r="D693" s="4">
        <v>43221</v>
      </c>
      <c r="E693" t="s">
        <v>31</v>
      </c>
      <c r="F693" s="5">
        <v>43221</v>
      </c>
      <c r="G693">
        <v>7462.26</v>
      </c>
      <c r="H693">
        <v>150.04</v>
      </c>
    </row>
    <row r="694" spans="1:8" x14ac:dyDescent="0.2">
      <c r="A694" t="s">
        <v>71</v>
      </c>
      <c r="B694" t="s">
        <v>61</v>
      </c>
      <c r="C694" t="s">
        <v>97</v>
      </c>
      <c r="D694" s="4">
        <v>43221</v>
      </c>
      <c r="E694" t="s">
        <v>31</v>
      </c>
      <c r="F694" s="5">
        <v>43221</v>
      </c>
      <c r="G694">
        <v>1499.14</v>
      </c>
      <c r="H694">
        <v>25.72</v>
      </c>
    </row>
    <row r="695" spans="1:8" x14ac:dyDescent="0.2">
      <c r="A695" t="s">
        <v>71</v>
      </c>
      <c r="B695" t="s">
        <v>60</v>
      </c>
      <c r="C695" t="s">
        <v>131</v>
      </c>
      <c r="D695" s="4">
        <v>43221</v>
      </c>
      <c r="E695" t="s">
        <v>32</v>
      </c>
      <c r="F695" s="5">
        <v>43221</v>
      </c>
      <c r="G695">
        <v>336.55</v>
      </c>
      <c r="H695">
        <v>6.77</v>
      </c>
    </row>
    <row r="696" spans="1:8" x14ac:dyDescent="0.2">
      <c r="A696" t="s">
        <v>71</v>
      </c>
      <c r="B696" t="s">
        <v>61</v>
      </c>
      <c r="C696" t="s">
        <v>97</v>
      </c>
      <c r="D696" s="4">
        <v>43221</v>
      </c>
      <c r="E696" t="s">
        <v>32</v>
      </c>
      <c r="F696" s="5">
        <v>43221</v>
      </c>
      <c r="G696">
        <v>67.61</v>
      </c>
      <c r="H696">
        <v>1.1599999999999999</v>
      </c>
    </row>
    <row r="697" spans="1:8" x14ac:dyDescent="0.2">
      <c r="A697" t="s">
        <v>71</v>
      </c>
      <c r="B697" t="s">
        <v>60</v>
      </c>
      <c r="C697" t="s">
        <v>131</v>
      </c>
      <c r="D697" s="4">
        <v>43221</v>
      </c>
      <c r="E697" t="s">
        <v>32</v>
      </c>
      <c r="F697" s="5">
        <v>43101</v>
      </c>
      <c r="G697">
        <v>581.29</v>
      </c>
      <c r="H697">
        <v>11.69</v>
      </c>
    </row>
    <row r="698" spans="1:8" x14ac:dyDescent="0.2">
      <c r="A698" t="s">
        <v>71</v>
      </c>
      <c r="B698" t="s">
        <v>60</v>
      </c>
      <c r="C698" t="s">
        <v>131</v>
      </c>
      <c r="D698" s="4">
        <v>43221</v>
      </c>
      <c r="E698" t="s">
        <v>31</v>
      </c>
      <c r="F698" s="5">
        <v>43101</v>
      </c>
      <c r="G698">
        <v>12889</v>
      </c>
      <c r="H698">
        <v>259.16000000000003</v>
      </c>
    </row>
    <row r="699" spans="1:8" x14ac:dyDescent="0.2">
      <c r="A699" t="s">
        <v>71</v>
      </c>
      <c r="B699" t="s">
        <v>61</v>
      </c>
      <c r="C699" t="s">
        <v>97</v>
      </c>
      <c r="D699" s="4">
        <v>43221</v>
      </c>
      <c r="E699" t="s">
        <v>31</v>
      </c>
      <c r="F699" s="5">
        <v>43101</v>
      </c>
      <c r="G699">
        <v>2590</v>
      </c>
      <c r="H699">
        <v>44.44</v>
      </c>
    </row>
    <row r="700" spans="1:8" x14ac:dyDescent="0.2">
      <c r="A700" t="s">
        <v>71</v>
      </c>
      <c r="B700" t="s">
        <v>61</v>
      </c>
      <c r="C700" t="s">
        <v>97</v>
      </c>
      <c r="D700" s="4">
        <v>43221</v>
      </c>
      <c r="E700" t="s">
        <v>31</v>
      </c>
      <c r="F700" s="5">
        <v>43101</v>
      </c>
      <c r="G700">
        <v>17055</v>
      </c>
      <c r="H700">
        <v>292.61</v>
      </c>
    </row>
    <row r="701" spans="1:8" x14ac:dyDescent="0.2">
      <c r="A701" t="s">
        <v>71</v>
      </c>
      <c r="B701" t="s">
        <v>61</v>
      </c>
      <c r="C701" t="s">
        <v>97</v>
      </c>
      <c r="D701" s="4">
        <v>43221</v>
      </c>
      <c r="E701" t="s">
        <v>31</v>
      </c>
      <c r="F701" s="5">
        <v>43221</v>
      </c>
      <c r="G701">
        <v>9873.77</v>
      </c>
      <c r="H701">
        <v>169.41</v>
      </c>
    </row>
    <row r="702" spans="1:8" x14ac:dyDescent="0.2">
      <c r="A702" t="s">
        <v>71</v>
      </c>
      <c r="B702" t="s">
        <v>61</v>
      </c>
      <c r="C702" t="s">
        <v>97</v>
      </c>
      <c r="D702" s="4">
        <v>43221</v>
      </c>
      <c r="E702" t="s">
        <v>32</v>
      </c>
      <c r="F702" s="5">
        <v>43221</v>
      </c>
      <c r="G702">
        <v>445.31</v>
      </c>
      <c r="H702">
        <v>7.64</v>
      </c>
    </row>
    <row r="703" spans="1:8" x14ac:dyDescent="0.2">
      <c r="A703" t="s">
        <v>71</v>
      </c>
      <c r="B703" t="s">
        <v>61</v>
      </c>
      <c r="C703" t="s">
        <v>97</v>
      </c>
      <c r="D703" s="4">
        <v>43221</v>
      </c>
      <c r="E703" t="s">
        <v>32</v>
      </c>
      <c r="F703" s="5">
        <v>43101</v>
      </c>
      <c r="G703">
        <v>116.81</v>
      </c>
      <c r="H703">
        <v>2</v>
      </c>
    </row>
    <row r="704" spans="1:8" x14ac:dyDescent="0.2">
      <c r="A704" t="s">
        <v>71</v>
      </c>
      <c r="B704" t="s">
        <v>61</v>
      </c>
      <c r="C704" t="s">
        <v>97</v>
      </c>
      <c r="D704" s="4">
        <v>43221</v>
      </c>
      <c r="E704" t="s">
        <v>32</v>
      </c>
      <c r="F704" s="5">
        <v>43101</v>
      </c>
      <c r="G704">
        <v>769.18</v>
      </c>
      <c r="H704">
        <v>13.2</v>
      </c>
    </row>
    <row r="705" spans="1:8" x14ac:dyDescent="0.2">
      <c r="A705" t="s">
        <v>71</v>
      </c>
      <c r="B705" t="s">
        <v>61</v>
      </c>
      <c r="C705" t="s">
        <v>97</v>
      </c>
      <c r="D705" s="4">
        <v>43221</v>
      </c>
      <c r="E705" t="s">
        <v>32</v>
      </c>
      <c r="F705" s="5">
        <v>43101</v>
      </c>
      <c r="G705">
        <v>182.56</v>
      </c>
      <c r="H705">
        <v>3.13</v>
      </c>
    </row>
    <row r="706" spans="1:8" x14ac:dyDescent="0.2">
      <c r="A706" t="s">
        <v>71</v>
      </c>
      <c r="B706" t="s">
        <v>61</v>
      </c>
      <c r="C706" t="s">
        <v>97</v>
      </c>
      <c r="D706" s="4">
        <v>43221</v>
      </c>
      <c r="E706" t="s">
        <v>32</v>
      </c>
      <c r="F706" s="5">
        <v>43221</v>
      </c>
      <c r="G706">
        <v>105.69</v>
      </c>
      <c r="H706">
        <v>1.81</v>
      </c>
    </row>
    <row r="707" spans="1:8" x14ac:dyDescent="0.2">
      <c r="A707" t="s">
        <v>71</v>
      </c>
      <c r="B707" t="s">
        <v>61</v>
      </c>
      <c r="C707" t="s">
        <v>97</v>
      </c>
      <c r="D707" s="4">
        <v>43221</v>
      </c>
      <c r="E707" t="s">
        <v>31</v>
      </c>
      <c r="F707" s="5">
        <v>43221</v>
      </c>
      <c r="G707">
        <v>2343.44</v>
      </c>
      <c r="H707">
        <v>40.21</v>
      </c>
    </row>
    <row r="708" spans="1:8" x14ac:dyDescent="0.2">
      <c r="A708" t="s">
        <v>71</v>
      </c>
      <c r="B708" t="s">
        <v>61</v>
      </c>
      <c r="C708" t="s">
        <v>97</v>
      </c>
      <c r="D708" s="4">
        <v>43221</v>
      </c>
      <c r="E708" t="s">
        <v>31</v>
      </c>
      <c r="F708" s="5">
        <v>43101</v>
      </c>
      <c r="G708">
        <v>4048</v>
      </c>
      <c r="H708">
        <v>69.45</v>
      </c>
    </row>
    <row r="709" spans="1:8" x14ac:dyDescent="0.2">
      <c r="A709" t="s">
        <v>71</v>
      </c>
      <c r="B709" t="s">
        <v>54</v>
      </c>
      <c r="C709" t="s">
        <v>92</v>
      </c>
      <c r="D709" s="4">
        <v>43221</v>
      </c>
      <c r="E709" t="s">
        <v>31</v>
      </c>
      <c r="F709" s="5">
        <v>43101</v>
      </c>
      <c r="G709">
        <v>229</v>
      </c>
      <c r="H709">
        <v>4.99</v>
      </c>
    </row>
    <row r="710" spans="1:8" x14ac:dyDescent="0.2">
      <c r="A710" t="s">
        <v>71</v>
      </c>
      <c r="B710" t="s">
        <v>54</v>
      </c>
      <c r="C710" t="s">
        <v>92</v>
      </c>
      <c r="D710" s="4">
        <v>43221</v>
      </c>
      <c r="E710" t="s">
        <v>32</v>
      </c>
      <c r="F710" s="5">
        <v>43101</v>
      </c>
      <c r="G710">
        <v>10.33</v>
      </c>
      <c r="H710">
        <v>0.23</v>
      </c>
    </row>
    <row r="711" spans="1:8" x14ac:dyDescent="0.2">
      <c r="A711" t="s">
        <v>71</v>
      </c>
      <c r="B711" t="s">
        <v>56</v>
      </c>
      <c r="C711" t="s">
        <v>95</v>
      </c>
      <c r="D711" s="4">
        <v>43221</v>
      </c>
      <c r="E711" t="s">
        <v>32</v>
      </c>
      <c r="F711" s="5">
        <v>43221</v>
      </c>
      <c r="G711">
        <v>165.47</v>
      </c>
      <c r="H711">
        <v>4.17</v>
      </c>
    </row>
    <row r="712" spans="1:8" x14ac:dyDescent="0.2">
      <c r="A712" t="s">
        <v>71</v>
      </c>
      <c r="B712" t="s">
        <v>56</v>
      </c>
      <c r="C712" t="s">
        <v>95</v>
      </c>
      <c r="D712" s="4">
        <v>43221</v>
      </c>
      <c r="E712" t="s">
        <v>31</v>
      </c>
      <c r="F712" s="5">
        <v>43221</v>
      </c>
      <c r="G712">
        <v>3669</v>
      </c>
      <c r="H712">
        <v>92.49</v>
      </c>
    </row>
    <row r="713" spans="1:8" x14ac:dyDescent="0.2">
      <c r="A713" t="s">
        <v>71</v>
      </c>
      <c r="B713" t="s">
        <v>56</v>
      </c>
      <c r="C713" t="s">
        <v>95</v>
      </c>
      <c r="D713" s="4">
        <v>43221</v>
      </c>
      <c r="E713" t="s">
        <v>32</v>
      </c>
      <c r="F713" s="5">
        <v>43101</v>
      </c>
      <c r="G713">
        <v>455.1</v>
      </c>
      <c r="H713">
        <v>11.47</v>
      </c>
    </row>
    <row r="714" spans="1:8" x14ac:dyDescent="0.2">
      <c r="A714" t="s">
        <v>71</v>
      </c>
      <c r="B714" t="s">
        <v>56</v>
      </c>
      <c r="C714" t="s">
        <v>95</v>
      </c>
      <c r="D714" s="4">
        <v>43221</v>
      </c>
      <c r="E714" t="s">
        <v>31</v>
      </c>
      <c r="F714" s="5">
        <v>43101</v>
      </c>
      <c r="G714">
        <v>10091</v>
      </c>
      <c r="H714">
        <v>254.37</v>
      </c>
    </row>
    <row r="715" spans="1:8" x14ac:dyDescent="0.2">
      <c r="A715" t="s">
        <v>71</v>
      </c>
      <c r="B715" t="s">
        <v>56</v>
      </c>
      <c r="C715" t="s">
        <v>94</v>
      </c>
      <c r="D715" s="4">
        <v>43221</v>
      </c>
      <c r="E715" t="s">
        <v>31</v>
      </c>
      <c r="F715" s="5">
        <v>43101</v>
      </c>
      <c r="G715">
        <v>1760</v>
      </c>
      <c r="H715">
        <v>44.37</v>
      </c>
    </row>
    <row r="716" spans="1:8" x14ac:dyDescent="0.2">
      <c r="A716" t="s">
        <v>71</v>
      </c>
      <c r="B716" t="s">
        <v>56</v>
      </c>
      <c r="C716" t="s">
        <v>94</v>
      </c>
      <c r="D716" s="4">
        <v>43221</v>
      </c>
      <c r="E716" t="s">
        <v>32</v>
      </c>
      <c r="F716" s="5">
        <v>43101</v>
      </c>
      <c r="G716">
        <v>79.38</v>
      </c>
      <c r="H716">
        <v>2</v>
      </c>
    </row>
    <row r="717" spans="1:8" x14ac:dyDescent="0.2">
      <c r="A717" t="s">
        <v>71</v>
      </c>
      <c r="B717" t="s">
        <v>57</v>
      </c>
      <c r="C717" t="s">
        <v>93</v>
      </c>
      <c r="D717" s="4">
        <v>43221</v>
      </c>
      <c r="E717" t="s">
        <v>32</v>
      </c>
      <c r="F717" s="5">
        <v>43101</v>
      </c>
      <c r="G717">
        <v>13.71</v>
      </c>
      <c r="H717">
        <v>0.35</v>
      </c>
    </row>
    <row r="718" spans="1:8" x14ac:dyDescent="0.2">
      <c r="A718" t="s">
        <v>71</v>
      </c>
      <c r="B718" t="s">
        <v>57</v>
      </c>
      <c r="C718" t="s">
        <v>93</v>
      </c>
      <c r="D718" s="4">
        <v>43221</v>
      </c>
      <c r="E718" t="s">
        <v>31</v>
      </c>
      <c r="F718" s="5">
        <v>43101</v>
      </c>
      <c r="G718">
        <v>304</v>
      </c>
      <c r="H718">
        <v>7.66</v>
      </c>
    </row>
    <row r="719" spans="1:8" x14ac:dyDescent="0.2">
      <c r="A719" t="s">
        <v>71</v>
      </c>
      <c r="B719" t="s">
        <v>56</v>
      </c>
      <c r="C719" t="s">
        <v>94</v>
      </c>
      <c r="D719" s="4">
        <v>43221</v>
      </c>
      <c r="E719" t="s">
        <v>31</v>
      </c>
      <c r="F719" s="5">
        <v>43221</v>
      </c>
      <c r="G719">
        <v>640</v>
      </c>
      <c r="H719">
        <v>16.13</v>
      </c>
    </row>
    <row r="720" spans="1:8" x14ac:dyDescent="0.2">
      <c r="A720" t="s">
        <v>71</v>
      </c>
      <c r="B720" t="s">
        <v>56</v>
      </c>
      <c r="C720" t="s">
        <v>94</v>
      </c>
      <c r="D720" s="4">
        <v>43221</v>
      </c>
      <c r="E720" t="s">
        <v>32</v>
      </c>
      <c r="F720" s="5">
        <v>43221</v>
      </c>
      <c r="G720">
        <v>28.86</v>
      </c>
      <c r="H720">
        <v>0.73</v>
      </c>
    </row>
    <row r="721" spans="1:8" x14ac:dyDescent="0.2">
      <c r="A721" t="s">
        <v>71</v>
      </c>
      <c r="B721" t="s">
        <v>57</v>
      </c>
      <c r="C721" t="s">
        <v>93</v>
      </c>
      <c r="D721" s="4">
        <v>43221</v>
      </c>
      <c r="E721" t="s">
        <v>32</v>
      </c>
      <c r="F721" s="5">
        <v>43221</v>
      </c>
      <c r="G721">
        <v>4.96</v>
      </c>
      <c r="H721">
        <v>0.13</v>
      </c>
    </row>
    <row r="722" spans="1:8" x14ac:dyDescent="0.2">
      <c r="A722" t="s">
        <v>71</v>
      </c>
      <c r="B722" t="s">
        <v>57</v>
      </c>
      <c r="C722" t="s">
        <v>93</v>
      </c>
      <c r="D722" s="4">
        <v>43221</v>
      </c>
      <c r="E722" t="s">
        <v>31</v>
      </c>
      <c r="F722" s="5">
        <v>43221</v>
      </c>
      <c r="G722">
        <v>110</v>
      </c>
      <c r="H722">
        <v>2.77</v>
      </c>
    </row>
    <row r="723" spans="1:8" x14ac:dyDescent="0.2">
      <c r="A723" t="s">
        <v>71</v>
      </c>
      <c r="B723" t="s">
        <v>54</v>
      </c>
      <c r="C723" t="s">
        <v>92</v>
      </c>
      <c r="D723" s="4">
        <v>43221</v>
      </c>
      <c r="E723" t="s">
        <v>31</v>
      </c>
      <c r="F723" s="5">
        <v>43221</v>
      </c>
      <c r="G723">
        <v>132</v>
      </c>
      <c r="H723">
        <v>2.88</v>
      </c>
    </row>
    <row r="724" spans="1:8" x14ac:dyDescent="0.2">
      <c r="A724" t="s">
        <v>71</v>
      </c>
      <c r="B724" t="s">
        <v>54</v>
      </c>
      <c r="C724" t="s">
        <v>92</v>
      </c>
      <c r="D724" s="4">
        <v>43221</v>
      </c>
      <c r="E724" t="s">
        <v>32</v>
      </c>
      <c r="F724" s="5">
        <v>43221</v>
      </c>
      <c r="G724">
        <v>5.95</v>
      </c>
      <c r="H724">
        <v>0.13</v>
      </c>
    </row>
    <row r="725" spans="1:8" x14ac:dyDescent="0.2">
      <c r="A725" t="s">
        <v>71</v>
      </c>
      <c r="B725" t="s">
        <v>57</v>
      </c>
      <c r="C725" t="s">
        <v>93</v>
      </c>
      <c r="D725" s="4">
        <v>43221</v>
      </c>
      <c r="E725" t="s">
        <v>32</v>
      </c>
      <c r="F725" s="5">
        <v>43221</v>
      </c>
      <c r="G725">
        <v>3.74</v>
      </c>
      <c r="H725">
        <v>0.08</v>
      </c>
    </row>
    <row r="726" spans="1:8" x14ac:dyDescent="0.2">
      <c r="A726" t="s">
        <v>71</v>
      </c>
      <c r="B726" t="s">
        <v>57</v>
      </c>
      <c r="C726" t="s">
        <v>93</v>
      </c>
      <c r="D726" s="4">
        <v>43221</v>
      </c>
      <c r="E726" t="s">
        <v>31</v>
      </c>
      <c r="F726" s="5">
        <v>43221</v>
      </c>
      <c r="G726">
        <v>83</v>
      </c>
      <c r="H726">
        <v>1.78</v>
      </c>
    </row>
    <row r="727" spans="1:8" x14ac:dyDescent="0.2">
      <c r="A727" t="s">
        <v>71</v>
      </c>
      <c r="B727" t="s">
        <v>57</v>
      </c>
      <c r="C727" t="s">
        <v>93</v>
      </c>
      <c r="D727" s="4">
        <v>43221</v>
      </c>
      <c r="E727" t="s">
        <v>32</v>
      </c>
      <c r="F727" s="5">
        <v>43101</v>
      </c>
      <c r="G727">
        <v>5.64</v>
      </c>
      <c r="H727">
        <v>0.12</v>
      </c>
    </row>
    <row r="728" spans="1:8" x14ac:dyDescent="0.2">
      <c r="A728" t="s">
        <v>71</v>
      </c>
      <c r="B728" t="s">
        <v>57</v>
      </c>
      <c r="C728" t="s">
        <v>93</v>
      </c>
      <c r="D728" s="4">
        <v>43221</v>
      </c>
      <c r="E728" t="s">
        <v>31</v>
      </c>
      <c r="F728" s="5">
        <v>43101</v>
      </c>
      <c r="G728">
        <v>125</v>
      </c>
      <c r="H728">
        <v>2.69</v>
      </c>
    </row>
    <row r="729" spans="1:8" x14ac:dyDescent="0.2">
      <c r="A729" t="s">
        <v>71</v>
      </c>
      <c r="B729" t="s">
        <v>54</v>
      </c>
      <c r="C729" t="s">
        <v>92</v>
      </c>
      <c r="D729" s="4">
        <v>43221</v>
      </c>
      <c r="E729" t="s">
        <v>31</v>
      </c>
      <c r="F729" s="5">
        <v>43101</v>
      </c>
      <c r="G729">
        <v>419</v>
      </c>
      <c r="H729">
        <v>9.7799999999999994</v>
      </c>
    </row>
    <row r="730" spans="1:8" x14ac:dyDescent="0.2">
      <c r="A730" t="s">
        <v>71</v>
      </c>
      <c r="B730" t="s">
        <v>54</v>
      </c>
      <c r="C730" t="s">
        <v>92</v>
      </c>
      <c r="D730" s="4">
        <v>43221</v>
      </c>
      <c r="E730" t="s">
        <v>32</v>
      </c>
      <c r="F730" s="5">
        <v>43101</v>
      </c>
      <c r="G730">
        <v>18.899999999999999</v>
      </c>
      <c r="H730">
        <v>0.44</v>
      </c>
    </row>
    <row r="731" spans="1:8" x14ac:dyDescent="0.2">
      <c r="A731" t="s">
        <v>71</v>
      </c>
      <c r="B731" t="s">
        <v>54</v>
      </c>
      <c r="C731" t="s">
        <v>92</v>
      </c>
      <c r="D731" s="4">
        <v>43221</v>
      </c>
      <c r="E731" t="s">
        <v>32</v>
      </c>
      <c r="F731" s="5">
        <v>43101</v>
      </c>
      <c r="G731">
        <v>42.44</v>
      </c>
      <c r="H731">
        <v>1.27</v>
      </c>
    </row>
    <row r="732" spans="1:8" x14ac:dyDescent="0.2">
      <c r="A732" t="s">
        <v>71</v>
      </c>
      <c r="B732" t="s">
        <v>54</v>
      </c>
      <c r="C732" t="s">
        <v>92</v>
      </c>
      <c r="D732" s="4">
        <v>43221</v>
      </c>
      <c r="E732" t="s">
        <v>31</v>
      </c>
      <c r="F732" s="5">
        <v>43101</v>
      </c>
      <c r="G732">
        <v>941</v>
      </c>
      <c r="H732">
        <v>28.05</v>
      </c>
    </row>
    <row r="733" spans="1:8" x14ac:dyDescent="0.2">
      <c r="A733" t="s">
        <v>71</v>
      </c>
      <c r="B733" t="s">
        <v>54</v>
      </c>
      <c r="C733" t="s">
        <v>99</v>
      </c>
      <c r="D733" s="4">
        <v>43221</v>
      </c>
      <c r="E733" t="s">
        <v>31</v>
      </c>
      <c r="F733" s="5">
        <v>43101</v>
      </c>
      <c r="G733">
        <v>2019</v>
      </c>
      <c r="H733">
        <v>44.94</v>
      </c>
    </row>
    <row r="734" spans="1:8" x14ac:dyDescent="0.2">
      <c r="A734" t="s">
        <v>71</v>
      </c>
      <c r="B734" t="s">
        <v>57</v>
      </c>
      <c r="C734" t="s">
        <v>85</v>
      </c>
      <c r="D734" s="4">
        <v>43221</v>
      </c>
      <c r="E734" t="s">
        <v>31</v>
      </c>
      <c r="F734" s="5">
        <v>43101</v>
      </c>
      <c r="G734">
        <v>1364</v>
      </c>
      <c r="H734">
        <v>40.840000000000003</v>
      </c>
    </row>
    <row r="735" spans="1:8" x14ac:dyDescent="0.2">
      <c r="A735" t="s">
        <v>71</v>
      </c>
      <c r="B735" t="s">
        <v>54</v>
      </c>
      <c r="C735" t="s">
        <v>99</v>
      </c>
      <c r="D735" s="4">
        <v>43221</v>
      </c>
      <c r="E735" t="s">
        <v>32</v>
      </c>
      <c r="F735" s="5">
        <v>43101</v>
      </c>
      <c r="G735">
        <v>91.07</v>
      </c>
      <c r="H735">
        <v>2.0299999999999998</v>
      </c>
    </row>
    <row r="736" spans="1:8" x14ac:dyDescent="0.2">
      <c r="A736" t="s">
        <v>71</v>
      </c>
      <c r="B736" t="s">
        <v>57</v>
      </c>
      <c r="C736" t="s">
        <v>85</v>
      </c>
      <c r="D736" s="4">
        <v>43221</v>
      </c>
      <c r="E736" t="s">
        <v>32</v>
      </c>
      <c r="F736" s="5">
        <v>43101</v>
      </c>
      <c r="G736">
        <v>61.52</v>
      </c>
      <c r="H736">
        <v>1.85</v>
      </c>
    </row>
    <row r="737" spans="1:8" x14ac:dyDescent="0.2">
      <c r="A737" t="s">
        <v>71</v>
      </c>
      <c r="B737" t="s">
        <v>56</v>
      </c>
      <c r="C737" t="s">
        <v>86</v>
      </c>
      <c r="D737" s="4">
        <v>43221</v>
      </c>
      <c r="E737" t="s">
        <v>31</v>
      </c>
      <c r="F737" s="5">
        <v>43221</v>
      </c>
      <c r="G737">
        <v>0</v>
      </c>
      <c r="H737">
        <v>0</v>
      </c>
    </row>
    <row r="738" spans="1:8" x14ac:dyDescent="0.2">
      <c r="A738" t="s">
        <v>71</v>
      </c>
      <c r="B738" t="s">
        <v>55</v>
      </c>
      <c r="C738" t="s">
        <v>100</v>
      </c>
      <c r="D738" s="4">
        <v>43221</v>
      </c>
      <c r="E738" t="s">
        <v>32</v>
      </c>
      <c r="F738" s="5">
        <v>43101</v>
      </c>
      <c r="G738">
        <v>40.590000000000003</v>
      </c>
      <c r="H738">
        <v>1.21</v>
      </c>
    </row>
    <row r="739" spans="1:8" x14ac:dyDescent="0.2">
      <c r="A739" t="s">
        <v>71</v>
      </c>
      <c r="B739" t="s">
        <v>56</v>
      </c>
      <c r="C739" t="s">
        <v>86</v>
      </c>
      <c r="D739" s="4">
        <v>43221</v>
      </c>
      <c r="E739" t="s">
        <v>32</v>
      </c>
      <c r="F739" s="5">
        <v>43101</v>
      </c>
      <c r="G739">
        <v>2448.48</v>
      </c>
      <c r="H739">
        <v>73.290000000000006</v>
      </c>
    </row>
    <row r="740" spans="1:8" x14ac:dyDescent="0.2">
      <c r="A740" t="s">
        <v>71</v>
      </c>
      <c r="B740" t="s">
        <v>55</v>
      </c>
      <c r="C740" t="s">
        <v>100</v>
      </c>
      <c r="D740" s="4">
        <v>43221</v>
      </c>
      <c r="E740" t="s">
        <v>32</v>
      </c>
      <c r="F740" s="5">
        <v>43221</v>
      </c>
      <c r="G740">
        <v>0</v>
      </c>
      <c r="H740">
        <v>0</v>
      </c>
    </row>
    <row r="741" spans="1:8" x14ac:dyDescent="0.2">
      <c r="A741" t="s">
        <v>71</v>
      </c>
      <c r="B741" t="s">
        <v>56</v>
      </c>
      <c r="C741" t="s">
        <v>86</v>
      </c>
      <c r="D741" s="4">
        <v>43221</v>
      </c>
      <c r="E741" t="s">
        <v>32</v>
      </c>
      <c r="F741" s="5">
        <v>43221</v>
      </c>
      <c r="G741">
        <v>0</v>
      </c>
      <c r="H741">
        <v>0</v>
      </c>
    </row>
    <row r="742" spans="1:8" x14ac:dyDescent="0.2">
      <c r="A742" t="s">
        <v>71</v>
      </c>
      <c r="B742" t="s">
        <v>55</v>
      </c>
      <c r="C742" t="s">
        <v>100</v>
      </c>
      <c r="D742" s="4">
        <v>43221</v>
      </c>
      <c r="E742" t="s">
        <v>31</v>
      </c>
      <c r="F742" s="5">
        <v>43221</v>
      </c>
      <c r="G742">
        <v>0</v>
      </c>
      <c r="H742">
        <v>0</v>
      </c>
    </row>
    <row r="743" spans="1:8" x14ac:dyDescent="0.2">
      <c r="A743" t="s">
        <v>71</v>
      </c>
      <c r="B743" t="s">
        <v>55</v>
      </c>
      <c r="C743" t="s">
        <v>100</v>
      </c>
      <c r="D743" s="4">
        <v>43221</v>
      </c>
      <c r="E743" t="s">
        <v>31</v>
      </c>
      <c r="F743" s="5">
        <v>43101</v>
      </c>
      <c r="G743">
        <v>900</v>
      </c>
      <c r="H743">
        <v>26.94</v>
      </c>
    </row>
    <row r="744" spans="1:8" x14ac:dyDescent="0.2">
      <c r="A744" t="s">
        <v>71</v>
      </c>
      <c r="B744" t="s">
        <v>56</v>
      </c>
      <c r="C744" t="s">
        <v>86</v>
      </c>
      <c r="D744" s="4">
        <v>43221</v>
      </c>
      <c r="E744" t="s">
        <v>31</v>
      </c>
      <c r="F744" s="5">
        <v>43101</v>
      </c>
      <c r="G744">
        <v>54290</v>
      </c>
      <c r="H744">
        <v>1624.96</v>
      </c>
    </row>
    <row r="745" spans="1:8" x14ac:dyDescent="0.2">
      <c r="A745" t="s">
        <v>71</v>
      </c>
      <c r="B745" t="s">
        <v>57</v>
      </c>
      <c r="C745" t="s">
        <v>85</v>
      </c>
      <c r="D745" s="4">
        <v>43221</v>
      </c>
      <c r="E745" t="s">
        <v>31</v>
      </c>
      <c r="F745" s="5">
        <v>43221</v>
      </c>
      <c r="G745">
        <v>0</v>
      </c>
      <c r="H745">
        <v>0</v>
      </c>
    </row>
    <row r="746" spans="1:8" x14ac:dyDescent="0.2">
      <c r="A746" t="s">
        <v>71</v>
      </c>
      <c r="B746" t="s">
        <v>57</v>
      </c>
      <c r="C746" t="s">
        <v>85</v>
      </c>
      <c r="D746" s="4">
        <v>43221</v>
      </c>
      <c r="E746" t="s">
        <v>32</v>
      </c>
      <c r="F746" s="5">
        <v>43221</v>
      </c>
      <c r="G746">
        <v>0</v>
      </c>
      <c r="H746">
        <v>0</v>
      </c>
    </row>
    <row r="747" spans="1:8" x14ac:dyDescent="0.2">
      <c r="A747" t="s">
        <v>71</v>
      </c>
      <c r="B747" t="s">
        <v>54</v>
      </c>
      <c r="C747" t="s">
        <v>88</v>
      </c>
      <c r="D747" s="4">
        <v>43221</v>
      </c>
      <c r="E747" t="s">
        <v>32</v>
      </c>
      <c r="F747" s="5">
        <v>43221</v>
      </c>
      <c r="G747">
        <v>0</v>
      </c>
      <c r="H747">
        <v>0</v>
      </c>
    </row>
    <row r="748" spans="1:8" x14ac:dyDescent="0.2">
      <c r="A748" t="s">
        <v>71</v>
      </c>
      <c r="B748" t="s">
        <v>54</v>
      </c>
      <c r="C748" t="s">
        <v>88</v>
      </c>
      <c r="D748" s="4">
        <v>43221</v>
      </c>
      <c r="E748" t="s">
        <v>32</v>
      </c>
      <c r="F748" s="5">
        <v>43101</v>
      </c>
      <c r="G748">
        <v>46.37</v>
      </c>
      <c r="H748">
        <v>1.25</v>
      </c>
    </row>
    <row r="749" spans="1:8" x14ac:dyDescent="0.2">
      <c r="A749" t="s">
        <v>71</v>
      </c>
      <c r="B749" t="s">
        <v>54</v>
      </c>
      <c r="C749" t="s">
        <v>88</v>
      </c>
      <c r="D749" s="4">
        <v>43221</v>
      </c>
      <c r="E749" t="s">
        <v>31</v>
      </c>
      <c r="F749" s="5">
        <v>43221</v>
      </c>
      <c r="G749">
        <v>0</v>
      </c>
      <c r="H749">
        <v>0</v>
      </c>
    </row>
    <row r="750" spans="1:8" x14ac:dyDescent="0.2">
      <c r="A750" t="s">
        <v>71</v>
      </c>
      <c r="B750" t="s">
        <v>54</v>
      </c>
      <c r="C750" t="s">
        <v>88</v>
      </c>
      <c r="D750" s="4">
        <v>43221</v>
      </c>
      <c r="E750" t="s">
        <v>31</v>
      </c>
      <c r="F750" s="5">
        <v>43101</v>
      </c>
      <c r="G750">
        <v>1028</v>
      </c>
      <c r="H750">
        <v>27.54</v>
      </c>
    </row>
    <row r="751" spans="1:8" x14ac:dyDescent="0.2">
      <c r="A751" t="s">
        <v>71</v>
      </c>
      <c r="B751" t="s">
        <v>56</v>
      </c>
      <c r="C751" t="s">
        <v>87</v>
      </c>
      <c r="D751" s="4">
        <v>43221</v>
      </c>
      <c r="E751" t="s">
        <v>32</v>
      </c>
      <c r="F751" s="5">
        <v>43101</v>
      </c>
      <c r="G751">
        <v>1354.8</v>
      </c>
      <c r="H751">
        <v>40.549999999999997</v>
      </c>
    </row>
    <row r="752" spans="1:8" x14ac:dyDescent="0.2">
      <c r="A752" t="s">
        <v>71</v>
      </c>
      <c r="B752" t="s">
        <v>56</v>
      </c>
      <c r="C752" t="s">
        <v>87</v>
      </c>
      <c r="D752" s="4">
        <v>43221</v>
      </c>
      <c r="E752" t="s">
        <v>31</v>
      </c>
      <c r="F752" s="5">
        <v>43101</v>
      </c>
      <c r="G752">
        <v>30040</v>
      </c>
      <c r="H752">
        <v>899.13</v>
      </c>
    </row>
    <row r="753" spans="1:8" x14ac:dyDescent="0.2">
      <c r="A753" t="s">
        <v>71</v>
      </c>
      <c r="B753" t="s">
        <v>57</v>
      </c>
      <c r="C753" t="s">
        <v>90</v>
      </c>
      <c r="D753" s="4">
        <v>43221</v>
      </c>
      <c r="E753" t="s">
        <v>31</v>
      </c>
      <c r="F753" s="5">
        <v>43101</v>
      </c>
      <c r="G753">
        <v>2675</v>
      </c>
      <c r="H753">
        <v>80.05</v>
      </c>
    </row>
    <row r="754" spans="1:8" x14ac:dyDescent="0.2">
      <c r="A754" t="s">
        <v>71</v>
      </c>
      <c r="B754" t="s">
        <v>57</v>
      </c>
      <c r="C754" t="s">
        <v>90</v>
      </c>
      <c r="D754" s="4">
        <v>43221</v>
      </c>
      <c r="E754" t="s">
        <v>32</v>
      </c>
      <c r="F754" s="5">
        <v>43101</v>
      </c>
      <c r="G754">
        <v>120.64</v>
      </c>
      <c r="H754">
        <v>3.64</v>
      </c>
    </row>
    <row r="755" spans="1:8" x14ac:dyDescent="0.2">
      <c r="A755" t="s">
        <v>71</v>
      </c>
      <c r="B755" t="s">
        <v>56</v>
      </c>
      <c r="C755" t="s">
        <v>87</v>
      </c>
      <c r="D755" s="4">
        <v>43221</v>
      </c>
      <c r="E755" t="s">
        <v>31</v>
      </c>
      <c r="F755" s="5">
        <v>43221</v>
      </c>
      <c r="G755">
        <v>0</v>
      </c>
      <c r="H755">
        <v>0</v>
      </c>
    </row>
    <row r="756" spans="1:8" x14ac:dyDescent="0.2">
      <c r="A756" t="s">
        <v>71</v>
      </c>
      <c r="B756" t="s">
        <v>56</v>
      </c>
      <c r="C756" t="s">
        <v>87</v>
      </c>
      <c r="D756" s="4">
        <v>43221</v>
      </c>
      <c r="E756" t="s">
        <v>32</v>
      </c>
      <c r="F756" s="5">
        <v>43221</v>
      </c>
      <c r="G756">
        <v>0</v>
      </c>
      <c r="H756">
        <v>0</v>
      </c>
    </row>
    <row r="757" spans="1:8" x14ac:dyDescent="0.2">
      <c r="A757" t="s">
        <v>71</v>
      </c>
      <c r="B757" t="s">
        <v>57</v>
      </c>
      <c r="C757" t="s">
        <v>90</v>
      </c>
      <c r="D757" s="4">
        <v>43221</v>
      </c>
      <c r="E757" t="s">
        <v>32</v>
      </c>
      <c r="F757" s="5">
        <v>43221</v>
      </c>
      <c r="G757">
        <v>0</v>
      </c>
      <c r="H757">
        <v>0</v>
      </c>
    </row>
    <row r="758" spans="1:8" x14ac:dyDescent="0.2">
      <c r="A758" t="s">
        <v>71</v>
      </c>
      <c r="B758" t="s">
        <v>57</v>
      </c>
      <c r="C758" t="s">
        <v>90</v>
      </c>
      <c r="D758" s="4">
        <v>43221</v>
      </c>
      <c r="E758" t="s">
        <v>31</v>
      </c>
      <c r="F758" s="5">
        <v>43221</v>
      </c>
      <c r="G758">
        <v>0</v>
      </c>
      <c r="H758">
        <v>0</v>
      </c>
    </row>
    <row r="759" spans="1:8" x14ac:dyDescent="0.2">
      <c r="A759" t="s">
        <v>71</v>
      </c>
      <c r="B759" t="s">
        <v>57</v>
      </c>
      <c r="C759" t="s">
        <v>93</v>
      </c>
      <c r="D759" s="4">
        <v>43221</v>
      </c>
      <c r="E759" t="s">
        <v>31</v>
      </c>
      <c r="F759" s="5">
        <v>43221</v>
      </c>
      <c r="G759">
        <v>0</v>
      </c>
      <c r="H759">
        <v>0</v>
      </c>
    </row>
    <row r="760" spans="1:8" x14ac:dyDescent="0.2">
      <c r="A760" t="s">
        <v>71</v>
      </c>
      <c r="B760" t="s">
        <v>57</v>
      </c>
      <c r="C760" t="s">
        <v>93</v>
      </c>
      <c r="D760" s="4">
        <v>43221</v>
      </c>
      <c r="E760" t="s">
        <v>32</v>
      </c>
      <c r="F760" s="5">
        <v>43221</v>
      </c>
      <c r="G760">
        <v>0</v>
      </c>
      <c r="H760">
        <v>0</v>
      </c>
    </row>
    <row r="761" spans="1:8" x14ac:dyDescent="0.2">
      <c r="A761" t="s">
        <v>71</v>
      </c>
      <c r="B761" t="s">
        <v>57</v>
      </c>
      <c r="C761" t="s">
        <v>93</v>
      </c>
      <c r="D761" s="4">
        <v>43221</v>
      </c>
      <c r="E761" t="s">
        <v>32</v>
      </c>
      <c r="F761" s="5">
        <v>43101</v>
      </c>
      <c r="G761">
        <v>0.59</v>
      </c>
      <c r="H761">
        <v>0.02</v>
      </c>
    </row>
    <row r="762" spans="1:8" x14ac:dyDescent="0.2">
      <c r="A762" t="s">
        <v>71</v>
      </c>
      <c r="B762" t="s">
        <v>57</v>
      </c>
      <c r="C762" t="s">
        <v>93</v>
      </c>
      <c r="D762" s="4">
        <v>43221</v>
      </c>
      <c r="E762" t="s">
        <v>31</v>
      </c>
      <c r="F762" s="5">
        <v>43101</v>
      </c>
      <c r="G762">
        <v>13</v>
      </c>
      <c r="H762">
        <v>0.39</v>
      </c>
    </row>
    <row r="763" spans="1:8" x14ac:dyDescent="0.2">
      <c r="A763" t="s">
        <v>71</v>
      </c>
      <c r="B763" t="s">
        <v>57</v>
      </c>
      <c r="C763" t="s">
        <v>93</v>
      </c>
      <c r="D763" s="4">
        <v>43221</v>
      </c>
      <c r="E763" t="s">
        <v>31</v>
      </c>
      <c r="F763" s="5">
        <v>43101</v>
      </c>
      <c r="G763">
        <v>2044</v>
      </c>
      <c r="H763">
        <v>60.41</v>
      </c>
    </row>
    <row r="764" spans="1:8" x14ac:dyDescent="0.2">
      <c r="A764" t="s">
        <v>71</v>
      </c>
      <c r="B764" t="s">
        <v>57</v>
      </c>
      <c r="C764" t="s">
        <v>93</v>
      </c>
      <c r="D764" s="4">
        <v>43221</v>
      </c>
      <c r="E764" t="s">
        <v>32</v>
      </c>
      <c r="F764" s="5">
        <v>43101</v>
      </c>
      <c r="G764">
        <v>92.19</v>
      </c>
      <c r="H764">
        <v>2.72</v>
      </c>
    </row>
    <row r="765" spans="1:8" x14ac:dyDescent="0.2">
      <c r="A765" t="s">
        <v>71</v>
      </c>
      <c r="B765" t="s">
        <v>56</v>
      </c>
      <c r="C765" t="s">
        <v>95</v>
      </c>
      <c r="D765" s="4">
        <v>43221</v>
      </c>
      <c r="E765" t="s">
        <v>32</v>
      </c>
      <c r="F765" s="5">
        <v>43101</v>
      </c>
      <c r="G765">
        <v>938.08</v>
      </c>
      <c r="H765">
        <v>27.72</v>
      </c>
    </row>
    <row r="766" spans="1:8" x14ac:dyDescent="0.2">
      <c r="A766" t="s">
        <v>71</v>
      </c>
      <c r="B766" t="s">
        <v>56</v>
      </c>
      <c r="C766" t="s">
        <v>95</v>
      </c>
      <c r="D766" s="4">
        <v>43221</v>
      </c>
      <c r="E766" t="s">
        <v>31</v>
      </c>
      <c r="F766" s="5">
        <v>43101</v>
      </c>
      <c r="G766">
        <v>20800</v>
      </c>
      <c r="H766">
        <v>614.66</v>
      </c>
    </row>
    <row r="767" spans="1:8" x14ac:dyDescent="0.2">
      <c r="A767" t="s">
        <v>71</v>
      </c>
      <c r="B767" t="s">
        <v>56</v>
      </c>
      <c r="C767" t="s">
        <v>94</v>
      </c>
      <c r="D767" s="4">
        <v>43221</v>
      </c>
      <c r="E767" t="s">
        <v>31</v>
      </c>
      <c r="F767" s="5">
        <v>43101</v>
      </c>
      <c r="G767">
        <v>11040</v>
      </c>
      <c r="H767">
        <v>334.06</v>
      </c>
    </row>
    <row r="768" spans="1:8" x14ac:dyDescent="0.2">
      <c r="A768" t="s">
        <v>71</v>
      </c>
      <c r="B768" t="s">
        <v>56</v>
      </c>
      <c r="C768" t="s">
        <v>94</v>
      </c>
      <c r="D768" s="4">
        <v>43221</v>
      </c>
      <c r="E768" t="s">
        <v>32</v>
      </c>
      <c r="F768" s="5">
        <v>43101</v>
      </c>
      <c r="G768">
        <v>497.9</v>
      </c>
      <c r="H768">
        <v>15.07</v>
      </c>
    </row>
    <row r="769" spans="1:8" x14ac:dyDescent="0.2">
      <c r="A769" t="s">
        <v>71</v>
      </c>
      <c r="B769" t="s">
        <v>56</v>
      </c>
      <c r="C769" t="s">
        <v>95</v>
      </c>
      <c r="D769" s="4">
        <v>43221</v>
      </c>
      <c r="E769" t="s">
        <v>32</v>
      </c>
      <c r="F769" s="5">
        <v>43101</v>
      </c>
      <c r="G769">
        <v>3931.82</v>
      </c>
      <c r="H769">
        <v>118.97</v>
      </c>
    </row>
    <row r="770" spans="1:8" x14ac:dyDescent="0.2">
      <c r="A770" t="s">
        <v>71</v>
      </c>
      <c r="B770" t="s">
        <v>56</v>
      </c>
      <c r="C770" t="s">
        <v>95</v>
      </c>
      <c r="D770" s="4">
        <v>43221</v>
      </c>
      <c r="E770" t="s">
        <v>31</v>
      </c>
      <c r="F770" s="5">
        <v>43101</v>
      </c>
      <c r="G770">
        <v>87180</v>
      </c>
      <c r="H770">
        <v>2637.98</v>
      </c>
    </row>
    <row r="771" spans="1:8" x14ac:dyDescent="0.2">
      <c r="A771" t="s">
        <v>71</v>
      </c>
      <c r="B771" t="s">
        <v>57</v>
      </c>
      <c r="C771" t="s">
        <v>93</v>
      </c>
      <c r="D771" s="4">
        <v>43221</v>
      </c>
      <c r="E771" t="s">
        <v>31</v>
      </c>
      <c r="F771" s="5">
        <v>43101</v>
      </c>
      <c r="G771">
        <v>5142</v>
      </c>
      <c r="H771">
        <v>155.6</v>
      </c>
    </row>
    <row r="772" spans="1:8" x14ac:dyDescent="0.2">
      <c r="A772" t="s">
        <v>71</v>
      </c>
      <c r="B772" t="s">
        <v>57</v>
      </c>
      <c r="C772" t="s">
        <v>93</v>
      </c>
      <c r="D772" s="4">
        <v>43221</v>
      </c>
      <c r="E772" t="s">
        <v>32</v>
      </c>
      <c r="F772" s="5">
        <v>43101</v>
      </c>
      <c r="G772">
        <v>231.92</v>
      </c>
      <c r="H772">
        <v>7.01</v>
      </c>
    </row>
    <row r="773" spans="1:8" x14ac:dyDescent="0.2">
      <c r="A773" t="s">
        <v>71</v>
      </c>
      <c r="B773" t="s">
        <v>55</v>
      </c>
      <c r="C773" t="s">
        <v>96</v>
      </c>
      <c r="D773" s="4">
        <v>43221</v>
      </c>
      <c r="E773" t="s">
        <v>32</v>
      </c>
      <c r="F773" s="5">
        <v>43101</v>
      </c>
      <c r="G773">
        <v>938.08</v>
      </c>
      <c r="H773">
        <v>28.39</v>
      </c>
    </row>
    <row r="774" spans="1:8" x14ac:dyDescent="0.2">
      <c r="A774" t="s">
        <v>71</v>
      </c>
      <c r="B774" t="s">
        <v>55</v>
      </c>
      <c r="C774" t="s">
        <v>96</v>
      </c>
      <c r="D774" s="4">
        <v>43221</v>
      </c>
      <c r="E774" t="s">
        <v>31</v>
      </c>
      <c r="F774" s="5">
        <v>43101</v>
      </c>
      <c r="G774">
        <v>20800</v>
      </c>
      <c r="H774">
        <v>629.39</v>
      </c>
    </row>
    <row r="775" spans="1:8" x14ac:dyDescent="0.2">
      <c r="A775" t="s">
        <v>71</v>
      </c>
      <c r="B775" t="s">
        <v>56</v>
      </c>
      <c r="C775" t="s">
        <v>98</v>
      </c>
      <c r="D775" s="4">
        <v>43221</v>
      </c>
      <c r="E775" t="s">
        <v>31</v>
      </c>
      <c r="F775" s="5">
        <v>43101</v>
      </c>
      <c r="G775">
        <v>12897.54</v>
      </c>
      <c r="H775">
        <v>391.67</v>
      </c>
    </row>
    <row r="776" spans="1:8" x14ac:dyDescent="0.2">
      <c r="A776" t="s">
        <v>71</v>
      </c>
      <c r="B776" t="s">
        <v>56</v>
      </c>
      <c r="C776" t="s">
        <v>98</v>
      </c>
      <c r="D776" s="4">
        <v>43221</v>
      </c>
      <c r="E776" t="s">
        <v>32</v>
      </c>
      <c r="F776" s="5">
        <v>43101</v>
      </c>
      <c r="G776">
        <v>581.67999999999995</v>
      </c>
      <c r="H776">
        <v>17.66</v>
      </c>
    </row>
    <row r="777" spans="1:8" x14ac:dyDescent="0.2">
      <c r="A777" t="s">
        <v>71</v>
      </c>
      <c r="B777" t="s">
        <v>54</v>
      </c>
      <c r="C777" t="s">
        <v>99</v>
      </c>
      <c r="D777" s="4">
        <v>43221</v>
      </c>
      <c r="E777" t="s">
        <v>31</v>
      </c>
      <c r="F777" s="5">
        <v>43221</v>
      </c>
      <c r="G777">
        <v>0</v>
      </c>
      <c r="H777">
        <v>0</v>
      </c>
    </row>
    <row r="778" spans="1:8" x14ac:dyDescent="0.2">
      <c r="A778" t="s">
        <v>71</v>
      </c>
      <c r="B778" t="s">
        <v>54</v>
      </c>
      <c r="C778" t="s">
        <v>99</v>
      </c>
      <c r="D778" s="4">
        <v>43221</v>
      </c>
      <c r="E778" t="s">
        <v>32</v>
      </c>
      <c r="F778" s="5">
        <v>43221</v>
      </c>
      <c r="G778">
        <v>0</v>
      </c>
      <c r="H778">
        <v>0</v>
      </c>
    </row>
    <row r="779" spans="1:8" x14ac:dyDescent="0.2">
      <c r="A779" t="s">
        <v>71</v>
      </c>
      <c r="B779" t="s">
        <v>56</v>
      </c>
      <c r="C779" t="s">
        <v>94</v>
      </c>
      <c r="D779" s="4">
        <v>43221</v>
      </c>
      <c r="E779" t="s">
        <v>32</v>
      </c>
      <c r="F779" s="5">
        <v>43101</v>
      </c>
      <c r="G779">
        <v>972.63</v>
      </c>
      <c r="H779">
        <v>28.3</v>
      </c>
    </row>
    <row r="780" spans="1:8" x14ac:dyDescent="0.2">
      <c r="A780" t="s">
        <v>71</v>
      </c>
      <c r="B780" t="s">
        <v>57</v>
      </c>
      <c r="C780" t="s">
        <v>93</v>
      </c>
      <c r="D780" s="4">
        <v>43221</v>
      </c>
      <c r="E780" t="s">
        <v>32</v>
      </c>
      <c r="F780" s="5">
        <v>43101</v>
      </c>
      <c r="G780">
        <v>103.54</v>
      </c>
      <c r="H780">
        <v>3.01</v>
      </c>
    </row>
    <row r="781" spans="1:8" x14ac:dyDescent="0.2">
      <c r="A781" t="s">
        <v>71</v>
      </c>
      <c r="B781" t="s">
        <v>56</v>
      </c>
      <c r="C781" t="s">
        <v>94</v>
      </c>
      <c r="D781" s="4">
        <v>43221</v>
      </c>
      <c r="E781" t="s">
        <v>31</v>
      </c>
      <c r="F781" s="5">
        <v>43101</v>
      </c>
      <c r="G781">
        <v>21566</v>
      </c>
      <c r="H781">
        <v>627.59</v>
      </c>
    </row>
    <row r="782" spans="1:8" x14ac:dyDescent="0.2">
      <c r="A782" t="s">
        <v>71</v>
      </c>
      <c r="B782" t="s">
        <v>57</v>
      </c>
      <c r="C782" t="s">
        <v>93</v>
      </c>
      <c r="D782" s="4">
        <v>43221</v>
      </c>
      <c r="E782" t="s">
        <v>31</v>
      </c>
      <c r="F782" s="5">
        <v>43101</v>
      </c>
      <c r="G782">
        <v>2296</v>
      </c>
      <c r="H782">
        <v>66.83</v>
      </c>
    </row>
    <row r="783" spans="1:8" x14ac:dyDescent="0.2">
      <c r="A783" t="s">
        <v>71</v>
      </c>
      <c r="B783" t="s">
        <v>57</v>
      </c>
      <c r="C783" t="s">
        <v>93</v>
      </c>
      <c r="D783" s="4">
        <v>43221</v>
      </c>
      <c r="E783" t="s">
        <v>31</v>
      </c>
      <c r="F783" s="5">
        <v>43101</v>
      </c>
      <c r="G783">
        <v>110</v>
      </c>
      <c r="H783">
        <v>2.84</v>
      </c>
    </row>
    <row r="784" spans="1:8" x14ac:dyDescent="0.2">
      <c r="A784" t="s">
        <v>71</v>
      </c>
      <c r="B784" t="s">
        <v>57</v>
      </c>
      <c r="C784" t="s">
        <v>93</v>
      </c>
      <c r="D784" s="4">
        <v>43221</v>
      </c>
      <c r="E784" t="s">
        <v>32</v>
      </c>
      <c r="F784" s="5">
        <v>43101</v>
      </c>
      <c r="G784">
        <v>4.96</v>
      </c>
      <c r="H784">
        <v>0.13</v>
      </c>
    </row>
    <row r="785" spans="1:8" x14ac:dyDescent="0.2">
      <c r="A785" t="s">
        <v>71</v>
      </c>
      <c r="B785" t="s">
        <v>55</v>
      </c>
      <c r="C785" t="s">
        <v>91</v>
      </c>
      <c r="D785" s="4">
        <v>43221</v>
      </c>
      <c r="E785" t="s">
        <v>32</v>
      </c>
      <c r="F785" s="5">
        <v>43101</v>
      </c>
      <c r="G785">
        <v>0</v>
      </c>
      <c r="H785">
        <v>0</v>
      </c>
    </row>
    <row r="786" spans="1:8" x14ac:dyDescent="0.2">
      <c r="A786" t="s">
        <v>71</v>
      </c>
      <c r="B786" t="s">
        <v>55</v>
      </c>
      <c r="C786" t="s">
        <v>91</v>
      </c>
      <c r="D786" s="4">
        <v>43221</v>
      </c>
      <c r="E786" t="s">
        <v>31</v>
      </c>
      <c r="F786" s="5">
        <v>43101</v>
      </c>
      <c r="G786">
        <v>0</v>
      </c>
      <c r="H786">
        <v>0</v>
      </c>
    </row>
    <row r="787" spans="1:8" x14ac:dyDescent="0.2">
      <c r="A787" t="s">
        <v>71</v>
      </c>
      <c r="B787" t="s">
        <v>56</v>
      </c>
      <c r="C787" t="s">
        <v>95</v>
      </c>
      <c r="D787" s="4">
        <v>43221</v>
      </c>
      <c r="E787" t="s">
        <v>31</v>
      </c>
      <c r="F787" s="5">
        <v>43101</v>
      </c>
      <c r="G787">
        <v>23880</v>
      </c>
      <c r="H787">
        <v>617.47</v>
      </c>
    </row>
    <row r="788" spans="1:8" x14ac:dyDescent="0.2">
      <c r="A788" t="s">
        <v>71</v>
      </c>
      <c r="B788" t="s">
        <v>56</v>
      </c>
      <c r="C788" t="s">
        <v>95</v>
      </c>
      <c r="D788" s="4">
        <v>43221</v>
      </c>
      <c r="E788" t="s">
        <v>32</v>
      </c>
      <c r="F788" s="5">
        <v>43101</v>
      </c>
      <c r="G788">
        <v>1076.99</v>
      </c>
      <c r="H788">
        <v>27.85</v>
      </c>
    </row>
    <row r="789" spans="1:8" x14ac:dyDescent="0.2">
      <c r="A789" t="s">
        <v>71</v>
      </c>
      <c r="B789" t="s">
        <v>54</v>
      </c>
      <c r="C789" t="s">
        <v>92</v>
      </c>
      <c r="D789" s="4">
        <v>43221</v>
      </c>
      <c r="E789" t="s">
        <v>32</v>
      </c>
      <c r="F789" s="5">
        <v>43101</v>
      </c>
      <c r="G789">
        <v>375.91</v>
      </c>
      <c r="H789">
        <v>9.34</v>
      </c>
    </row>
    <row r="790" spans="1:8" x14ac:dyDescent="0.2">
      <c r="A790" t="s">
        <v>71</v>
      </c>
      <c r="B790" t="s">
        <v>54</v>
      </c>
      <c r="C790" t="s">
        <v>92</v>
      </c>
      <c r="D790" s="4">
        <v>43221</v>
      </c>
      <c r="E790" t="s">
        <v>31</v>
      </c>
      <c r="F790" s="5">
        <v>43101</v>
      </c>
      <c r="G790">
        <v>8335</v>
      </c>
      <c r="H790">
        <v>207.05</v>
      </c>
    </row>
    <row r="791" spans="1:8" x14ac:dyDescent="0.2">
      <c r="A791" t="s">
        <v>71</v>
      </c>
      <c r="B791" t="s">
        <v>54</v>
      </c>
      <c r="C791" t="s">
        <v>92</v>
      </c>
      <c r="D791" s="4">
        <v>43221</v>
      </c>
      <c r="E791" t="s">
        <v>31</v>
      </c>
      <c r="F791" s="5">
        <v>43101</v>
      </c>
      <c r="G791">
        <v>473</v>
      </c>
      <c r="H791">
        <v>10.98</v>
      </c>
    </row>
    <row r="792" spans="1:8" x14ac:dyDescent="0.2">
      <c r="A792" t="s">
        <v>71</v>
      </c>
      <c r="B792" t="s">
        <v>54</v>
      </c>
      <c r="C792" t="s">
        <v>92</v>
      </c>
      <c r="D792" s="4">
        <v>43221</v>
      </c>
      <c r="E792" t="s">
        <v>32</v>
      </c>
      <c r="F792" s="5">
        <v>43101</v>
      </c>
      <c r="G792">
        <v>21.33</v>
      </c>
      <c r="H792">
        <v>0.49</v>
      </c>
    </row>
    <row r="793" spans="1:8" x14ac:dyDescent="0.2">
      <c r="A793" t="s">
        <v>71</v>
      </c>
      <c r="B793" t="s">
        <v>57</v>
      </c>
      <c r="C793" t="s">
        <v>93</v>
      </c>
      <c r="D793" s="4">
        <v>43221</v>
      </c>
      <c r="E793" t="s">
        <v>32</v>
      </c>
      <c r="F793" s="5">
        <v>43101</v>
      </c>
      <c r="G793">
        <v>205.56</v>
      </c>
      <c r="H793">
        <v>5.31</v>
      </c>
    </row>
    <row r="794" spans="1:8" x14ac:dyDescent="0.2">
      <c r="A794" t="s">
        <v>71</v>
      </c>
      <c r="B794" t="s">
        <v>57</v>
      </c>
      <c r="C794" t="s">
        <v>93</v>
      </c>
      <c r="D794" s="4">
        <v>43221</v>
      </c>
      <c r="E794" t="s">
        <v>31</v>
      </c>
      <c r="F794" s="5">
        <v>43101</v>
      </c>
      <c r="G794">
        <v>4558</v>
      </c>
      <c r="H794">
        <v>117.87</v>
      </c>
    </row>
    <row r="795" spans="1:8" x14ac:dyDescent="0.2">
      <c r="A795" t="s">
        <v>71</v>
      </c>
      <c r="B795" t="s">
        <v>54</v>
      </c>
      <c r="C795" t="s">
        <v>92</v>
      </c>
      <c r="D795" s="4">
        <v>43221</v>
      </c>
      <c r="E795" t="s">
        <v>31</v>
      </c>
      <c r="F795" s="5">
        <v>43101</v>
      </c>
      <c r="G795">
        <v>840</v>
      </c>
      <c r="H795">
        <v>18.34</v>
      </c>
    </row>
    <row r="796" spans="1:8" x14ac:dyDescent="0.2">
      <c r="A796" t="s">
        <v>71</v>
      </c>
      <c r="B796" t="s">
        <v>54</v>
      </c>
      <c r="C796" t="s">
        <v>92</v>
      </c>
      <c r="D796" s="4">
        <v>43221</v>
      </c>
      <c r="E796" t="s">
        <v>32</v>
      </c>
      <c r="F796" s="5">
        <v>43101</v>
      </c>
      <c r="G796">
        <v>37.89</v>
      </c>
      <c r="H796">
        <v>0.83</v>
      </c>
    </row>
    <row r="797" spans="1:8" x14ac:dyDescent="0.2">
      <c r="A797" t="s">
        <v>71</v>
      </c>
      <c r="B797" t="s">
        <v>54</v>
      </c>
      <c r="C797" t="s">
        <v>92</v>
      </c>
      <c r="D797" s="4">
        <v>43221</v>
      </c>
      <c r="E797" t="s">
        <v>32</v>
      </c>
      <c r="F797" s="5">
        <v>43101</v>
      </c>
      <c r="G797">
        <v>63.36</v>
      </c>
      <c r="H797">
        <v>1.46</v>
      </c>
    </row>
    <row r="798" spans="1:8" x14ac:dyDescent="0.2">
      <c r="A798" t="s">
        <v>71</v>
      </c>
      <c r="B798" t="s">
        <v>54</v>
      </c>
      <c r="C798" t="s">
        <v>92</v>
      </c>
      <c r="D798" s="4">
        <v>43221</v>
      </c>
      <c r="E798" t="s">
        <v>31</v>
      </c>
      <c r="F798" s="5">
        <v>43101</v>
      </c>
      <c r="G798">
        <v>1405</v>
      </c>
      <c r="H798">
        <v>32.5</v>
      </c>
    </row>
    <row r="799" spans="1:8" x14ac:dyDescent="0.2">
      <c r="A799" t="s">
        <v>71</v>
      </c>
      <c r="B799" t="s">
        <v>54</v>
      </c>
      <c r="C799" t="s">
        <v>92</v>
      </c>
      <c r="D799" s="4">
        <v>43221</v>
      </c>
      <c r="E799" t="s">
        <v>32</v>
      </c>
      <c r="F799" s="5">
        <v>43101</v>
      </c>
      <c r="G799">
        <v>37.700000000000003</v>
      </c>
      <c r="H799">
        <v>0.9</v>
      </c>
    </row>
    <row r="800" spans="1:8" x14ac:dyDescent="0.2">
      <c r="A800" t="s">
        <v>71</v>
      </c>
      <c r="B800" t="s">
        <v>54</v>
      </c>
      <c r="C800" t="s">
        <v>167</v>
      </c>
      <c r="D800" s="4">
        <v>43221</v>
      </c>
      <c r="E800" t="s">
        <v>222</v>
      </c>
      <c r="F800" s="5">
        <v>43101</v>
      </c>
      <c r="G800">
        <v>-687</v>
      </c>
      <c r="H800">
        <v>-16.37</v>
      </c>
    </row>
    <row r="801" spans="1:8" x14ac:dyDescent="0.2">
      <c r="A801" t="s">
        <v>71</v>
      </c>
      <c r="B801" t="s">
        <v>54</v>
      </c>
      <c r="C801" t="s">
        <v>92</v>
      </c>
      <c r="D801" s="4">
        <v>43221</v>
      </c>
      <c r="E801" t="s">
        <v>31</v>
      </c>
      <c r="F801" s="5">
        <v>43101</v>
      </c>
      <c r="G801">
        <v>836</v>
      </c>
      <c r="H801">
        <v>19.920000000000002</v>
      </c>
    </row>
    <row r="802" spans="1:8" x14ac:dyDescent="0.2">
      <c r="A802" t="s">
        <v>71</v>
      </c>
      <c r="B802" t="s">
        <v>55</v>
      </c>
      <c r="C802" t="s">
        <v>91</v>
      </c>
      <c r="D802" s="4">
        <v>43221</v>
      </c>
      <c r="E802" t="s">
        <v>31</v>
      </c>
      <c r="F802" s="5">
        <v>43101</v>
      </c>
      <c r="G802">
        <v>7293</v>
      </c>
      <c r="H802">
        <v>167.72</v>
      </c>
    </row>
    <row r="803" spans="1:8" x14ac:dyDescent="0.2">
      <c r="A803" t="s">
        <v>71</v>
      </c>
      <c r="B803" t="s">
        <v>55</v>
      </c>
      <c r="C803" t="s">
        <v>91</v>
      </c>
      <c r="D803" s="4">
        <v>43221</v>
      </c>
      <c r="E803" t="s">
        <v>32</v>
      </c>
      <c r="F803" s="5">
        <v>43101</v>
      </c>
      <c r="G803">
        <v>328.92</v>
      </c>
      <c r="H803">
        <v>7.56</v>
      </c>
    </row>
    <row r="804" spans="1:8" x14ac:dyDescent="0.2">
      <c r="A804" t="s">
        <v>71</v>
      </c>
      <c r="B804" t="s">
        <v>57</v>
      </c>
      <c r="C804" t="s">
        <v>93</v>
      </c>
      <c r="D804" s="4">
        <v>43191</v>
      </c>
      <c r="E804" t="s">
        <v>32</v>
      </c>
      <c r="F804" s="5">
        <v>43101</v>
      </c>
      <c r="G804">
        <v>18.45</v>
      </c>
      <c r="H804">
        <v>0.43</v>
      </c>
    </row>
    <row r="805" spans="1:8" x14ac:dyDescent="0.2">
      <c r="A805" t="s">
        <v>71</v>
      </c>
      <c r="B805" t="s">
        <v>57</v>
      </c>
      <c r="C805" t="s">
        <v>93</v>
      </c>
      <c r="D805" s="4">
        <v>43191</v>
      </c>
      <c r="E805" t="s">
        <v>31</v>
      </c>
      <c r="F805" s="5">
        <v>43101</v>
      </c>
      <c r="G805">
        <v>409</v>
      </c>
      <c r="H805">
        <v>9.6300000000000008</v>
      </c>
    </row>
    <row r="806" spans="1:8" x14ac:dyDescent="0.2">
      <c r="A806" t="s">
        <v>71</v>
      </c>
      <c r="B806" t="s">
        <v>55</v>
      </c>
      <c r="C806" t="s">
        <v>101</v>
      </c>
      <c r="D806" s="4">
        <v>43191</v>
      </c>
      <c r="E806" t="s">
        <v>63</v>
      </c>
      <c r="F806" s="5">
        <v>43101</v>
      </c>
      <c r="G806">
        <v>232.5</v>
      </c>
      <c r="H806">
        <v>5.48</v>
      </c>
    </row>
    <row r="807" spans="1:8" x14ac:dyDescent="0.2">
      <c r="A807" t="s">
        <v>71</v>
      </c>
      <c r="B807" t="s">
        <v>55</v>
      </c>
      <c r="C807" t="s">
        <v>101</v>
      </c>
      <c r="D807" s="4">
        <v>43191</v>
      </c>
      <c r="E807" t="s">
        <v>64</v>
      </c>
      <c r="F807" s="5">
        <v>43101</v>
      </c>
      <c r="G807">
        <v>10.49</v>
      </c>
      <c r="H807">
        <v>0.25</v>
      </c>
    </row>
    <row r="808" spans="1:8" x14ac:dyDescent="0.2">
      <c r="A808" t="s">
        <v>71</v>
      </c>
      <c r="B808" t="s">
        <v>54</v>
      </c>
      <c r="C808" t="s">
        <v>101</v>
      </c>
      <c r="D808" s="4">
        <v>43191</v>
      </c>
      <c r="E808" t="s">
        <v>64</v>
      </c>
      <c r="F808" s="5">
        <v>43101</v>
      </c>
      <c r="G808">
        <v>9.06</v>
      </c>
      <c r="H808">
        <v>0.21</v>
      </c>
    </row>
    <row r="809" spans="1:8" x14ac:dyDescent="0.2">
      <c r="A809" t="s">
        <v>71</v>
      </c>
      <c r="B809" t="s">
        <v>54</v>
      </c>
      <c r="C809" t="s">
        <v>101</v>
      </c>
      <c r="D809" s="4">
        <v>43191</v>
      </c>
      <c r="E809" t="s">
        <v>63</v>
      </c>
      <c r="F809" s="5">
        <v>43101</v>
      </c>
      <c r="G809">
        <v>200.88</v>
      </c>
      <c r="H809">
        <v>4.7300000000000004</v>
      </c>
    </row>
    <row r="810" spans="1:8" x14ac:dyDescent="0.2">
      <c r="A810" t="s">
        <v>71</v>
      </c>
      <c r="B810" t="s">
        <v>55</v>
      </c>
      <c r="C810" t="s">
        <v>101</v>
      </c>
      <c r="D810" s="4">
        <v>43191</v>
      </c>
      <c r="E810" t="s">
        <v>63</v>
      </c>
      <c r="F810" s="5">
        <v>43101</v>
      </c>
      <c r="G810">
        <v>1287.1199999999999</v>
      </c>
      <c r="H810">
        <v>30.31</v>
      </c>
    </row>
    <row r="811" spans="1:8" x14ac:dyDescent="0.2">
      <c r="A811" t="s">
        <v>71</v>
      </c>
      <c r="B811" t="s">
        <v>59</v>
      </c>
      <c r="C811" t="s">
        <v>101</v>
      </c>
      <c r="D811" s="4">
        <v>43191</v>
      </c>
      <c r="E811" t="s">
        <v>63</v>
      </c>
      <c r="F811" s="5">
        <v>43101</v>
      </c>
      <c r="G811">
        <v>65.47</v>
      </c>
      <c r="H811">
        <v>1.54</v>
      </c>
    </row>
    <row r="812" spans="1:8" x14ac:dyDescent="0.2">
      <c r="A812" t="s">
        <v>71</v>
      </c>
      <c r="B812" t="s">
        <v>55</v>
      </c>
      <c r="C812" t="s">
        <v>101</v>
      </c>
      <c r="D812" s="4">
        <v>43191</v>
      </c>
      <c r="E812" t="s">
        <v>64</v>
      </c>
      <c r="F812" s="5">
        <v>43101</v>
      </c>
      <c r="G812">
        <v>58.06</v>
      </c>
      <c r="H812">
        <v>1.37</v>
      </c>
    </row>
    <row r="813" spans="1:8" x14ac:dyDescent="0.2">
      <c r="A813" t="s">
        <v>71</v>
      </c>
      <c r="B813" t="s">
        <v>59</v>
      </c>
      <c r="C813" t="s">
        <v>101</v>
      </c>
      <c r="D813" s="4">
        <v>43191</v>
      </c>
      <c r="E813" t="s">
        <v>64</v>
      </c>
      <c r="F813" s="5">
        <v>43101</v>
      </c>
      <c r="G813">
        <v>2.95</v>
      </c>
      <c r="H813">
        <v>7.0000000000000007E-2</v>
      </c>
    </row>
    <row r="814" spans="1:8" x14ac:dyDescent="0.2">
      <c r="A814" t="s">
        <v>71</v>
      </c>
      <c r="B814" t="s">
        <v>54</v>
      </c>
      <c r="C814" t="s">
        <v>92</v>
      </c>
      <c r="D814" s="4">
        <v>43191</v>
      </c>
      <c r="E814" t="s">
        <v>32</v>
      </c>
      <c r="F814" s="5">
        <v>43101</v>
      </c>
      <c r="G814">
        <v>12.18</v>
      </c>
      <c r="H814">
        <v>0.28999999999999998</v>
      </c>
    </row>
    <row r="815" spans="1:8" x14ac:dyDescent="0.2">
      <c r="A815" t="s">
        <v>71</v>
      </c>
      <c r="B815" t="s">
        <v>54</v>
      </c>
      <c r="C815" t="s">
        <v>92</v>
      </c>
      <c r="D815" s="4">
        <v>43191</v>
      </c>
      <c r="E815" t="s">
        <v>31</v>
      </c>
      <c r="F815" s="5">
        <v>43101</v>
      </c>
      <c r="G815">
        <v>270</v>
      </c>
      <c r="H815">
        <v>6.36</v>
      </c>
    </row>
    <row r="816" spans="1:8" x14ac:dyDescent="0.2">
      <c r="A816" t="s">
        <v>71</v>
      </c>
      <c r="B816" t="s">
        <v>55</v>
      </c>
      <c r="C816" t="s">
        <v>101</v>
      </c>
      <c r="D816" s="4">
        <v>43191</v>
      </c>
      <c r="E816" t="s">
        <v>63</v>
      </c>
      <c r="F816" s="5">
        <v>43101</v>
      </c>
      <c r="G816">
        <v>1313.91</v>
      </c>
      <c r="H816">
        <v>30.94</v>
      </c>
    </row>
    <row r="817" spans="1:8" x14ac:dyDescent="0.2">
      <c r="A817" t="s">
        <v>71</v>
      </c>
      <c r="B817" t="s">
        <v>55</v>
      </c>
      <c r="C817" t="s">
        <v>101</v>
      </c>
      <c r="D817" s="4">
        <v>43191</v>
      </c>
      <c r="E817" t="s">
        <v>64</v>
      </c>
      <c r="F817" s="5">
        <v>43101</v>
      </c>
      <c r="G817">
        <v>59.28</v>
      </c>
      <c r="H817">
        <v>1.39</v>
      </c>
    </row>
    <row r="818" spans="1:8" x14ac:dyDescent="0.2">
      <c r="A818" t="s">
        <v>71</v>
      </c>
      <c r="B818" t="s">
        <v>54</v>
      </c>
      <c r="C818" t="s">
        <v>92</v>
      </c>
      <c r="D818" s="4">
        <v>43191</v>
      </c>
      <c r="E818" t="s">
        <v>32</v>
      </c>
      <c r="F818" s="5">
        <v>43101</v>
      </c>
      <c r="G818">
        <v>48.8</v>
      </c>
      <c r="H818">
        <v>1.1499999999999999</v>
      </c>
    </row>
    <row r="819" spans="1:8" x14ac:dyDescent="0.2">
      <c r="A819" t="s">
        <v>71</v>
      </c>
      <c r="B819" t="s">
        <v>54</v>
      </c>
      <c r="C819" t="s">
        <v>92</v>
      </c>
      <c r="D819" s="4">
        <v>43191</v>
      </c>
      <c r="E819" t="s">
        <v>31</v>
      </c>
      <c r="F819" s="5">
        <v>43101</v>
      </c>
      <c r="G819">
        <v>1082</v>
      </c>
      <c r="H819">
        <v>25.49</v>
      </c>
    </row>
    <row r="820" spans="1:8" x14ac:dyDescent="0.2">
      <c r="A820" t="s">
        <v>71</v>
      </c>
      <c r="B820" t="s">
        <v>60</v>
      </c>
      <c r="C820" t="s">
        <v>131</v>
      </c>
      <c r="D820" s="4">
        <v>43191</v>
      </c>
      <c r="E820" t="s">
        <v>32</v>
      </c>
      <c r="F820" s="5">
        <v>43101</v>
      </c>
      <c r="G820">
        <v>950.72</v>
      </c>
      <c r="H820">
        <v>22.29</v>
      </c>
    </row>
    <row r="821" spans="1:8" x14ac:dyDescent="0.2">
      <c r="A821" t="s">
        <v>71</v>
      </c>
      <c r="B821" t="s">
        <v>60</v>
      </c>
      <c r="C821" t="s">
        <v>131</v>
      </c>
      <c r="D821" s="4">
        <v>43191</v>
      </c>
      <c r="E821" t="s">
        <v>31</v>
      </c>
      <c r="F821" s="5">
        <v>43101</v>
      </c>
      <c r="G821">
        <v>21080.28</v>
      </c>
      <c r="H821">
        <v>494.33</v>
      </c>
    </row>
    <row r="822" spans="1:8" x14ac:dyDescent="0.2">
      <c r="A822" t="s">
        <v>71</v>
      </c>
      <c r="B822" t="s">
        <v>61</v>
      </c>
      <c r="C822" t="s">
        <v>97</v>
      </c>
      <c r="D822" s="4">
        <v>43191</v>
      </c>
      <c r="E822" t="s">
        <v>31</v>
      </c>
      <c r="F822" s="5">
        <v>43101</v>
      </c>
      <c r="G822">
        <v>7498.01</v>
      </c>
      <c r="H822">
        <v>162.19</v>
      </c>
    </row>
    <row r="823" spans="1:8" x14ac:dyDescent="0.2">
      <c r="A823" t="s">
        <v>71</v>
      </c>
      <c r="B823" t="s">
        <v>61</v>
      </c>
      <c r="C823" t="s">
        <v>97</v>
      </c>
      <c r="D823" s="4">
        <v>43191</v>
      </c>
      <c r="E823" t="s">
        <v>31</v>
      </c>
      <c r="F823" s="5">
        <v>43101</v>
      </c>
      <c r="G823">
        <v>4797.13</v>
      </c>
      <c r="H823">
        <v>103.76</v>
      </c>
    </row>
    <row r="824" spans="1:8" x14ac:dyDescent="0.2">
      <c r="A824" t="s">
        <v>71</v>
      </c>
      <c r="B824" t="s">
        <v>61</v>
      </c>
      <c r="C824" t="s">
        <v>97</v>
      </c>
      <c r="D824" s="4">
        <v>43191</v>
      </c>
      <c r="E824" t="s">
        <v>32</v>
      </c>
      <c r="F824" s="5">
        <v>43101</v>
      </c>
      <c r="G824">
        <v>338.16</v>
      </c>
      <c r="H824">
        <v>7.31</v>
      </c>
    </row>
    <row r="825" spans="1:8" x14ac:dyDescent="0.2">
      <c r="A825" t="s">
        <v>71</v>
      </c>
      <c r="B825" t="s">
        <v>61</v>
      </c>
      <c r="C825" t="s">
        <v>97</v>
      </c>
      <c r="D825" s="4">
        <v>43191</v>
      </c>
      <c r="E825" t="s">
        <v>32</v>
      </c>
      <c r="F825" s="5">
        <v>43101</v>
      </c>
      <c r="G825">
        <v>216.35</v>
      </c>
      <c r="H825">
        <v>4.68</v>
      </c>
    </row>
    <row r="826" spans="1:8" x14ac:dyDescent="0.2">
      <c r="A826" t="s">
        <v>71</v>
      </c>
      <c r="B826" t="s">
        <v>54</v>
      </c>
      <c r="C826" t="s">
        <v>92</v>
      </c>
      <c r="D826" s="4">
        <v>43221</v>
      </c>
      <c r="E826" t="s">
        <v>31</v>
      </c>
      <c r="F826" s="5">
        <v>43221</v>
      </c>
      <c r="G826">
        <v>50</v>
      </c>
      <c r="H826">
        <v>1.1599999999999999</v>
      </c>
    </row>
    <row r="827" spans="1:8" x14ac:dyDescent="0.2">
      <c r="A827" t="s">
        <v>71</v>
      </c>
      <c r="B827" t="s">
        <v>54</v>
      </c>
      <c r="C827" t="s">
        <v>92</v>
      </c>
      <c r="D827" s="4">
        <v>43221</v>
      </c>
      <c r="E827" t="s">
        <v>32</v>
      </c>
      <c r="F827" s="5">
        <v>43221</v>
      </c>
      <c r="G827">
        <v>2.25</v>
      </c>
      <c r="H827">
        <v>0.05</v>
      </c>
    </row>
    <row r="828" spans="1:8" x14ac:dyDescent="0.2">
      <c r="A828" t="s">
        <v>71</v>
      </c>
      <c r="B828" t="s">
        <v>56</v>
      </c>
      <c r="C828" t="s">
        <v>95</v>
      </c>
      <c r="D828" s="4">
        <v>43191</v>
      </c>
      <c r="E828" t="s">
        <v>32</v>
      </c>
      <c r="F828" s="5">
        <v>43101</v>
      </c>
      <c r="G828">
        <v>1933.89</v>
      </c>
      <c r="H828">
        <v>44.8</v>
      </c>
    </row>
    <row r="829" spans="1:8" x14ac:dyDescent="0.2">
      <c r="A829" t="s">
        <v>71</v>
      </c>
      <c r="B829" t="s">
        <v>56</v>
      </c>
      <c r="C829" t="s">
        <v>95</v>
      </c>
      <c r="D829" s="4">
        <v>43191</v>
      </c>
      <c r="E829" t="s">
        <v>31</v>
      </c>
      <c r="F829" s="5">
        <v>43101</v>
      </c>
      <c r="G829">
        <v>42880</v>
      </c>
      <c r="H829">
        <v>993.32</v>
      </c>
    </row>
    <row r="830" spans="1:8" x14ac:dyDescent="0.2">
      <c r="A830" t="s">
        <v>71</v>
      </c>
      <c r="B830" t="s">
        <v>56</v>
      </c>
      <c r="C830" t="s">
        <v>94</v>
      </c>
      <c r="D830" s="4">
        <v>43191</v>
      </c>
      <c r="E830" t="s">
        <v>31</v>
      </c>
      <c r="F830" s="5">
        <v>43101</v>
      </c>
      <c r="G830">
        <v>49714</v>
      </c>
      <c r="H830">
        <v>1151.6199999999999</v>
      </c>
    </row>
    <row r="831" spans="1:8" x14ac:dyDescent="0.2">
      <c r="A831" t="s">
        <v>71</v>
      </c>
      <c r="B831" t="s">
        <v>56</v>
      </c>
      <c r="C831" t="s">
        <v>94</v>
      </c>
      <c r="D831" s="4">
        <v>43191</v>
      </c>
      <c r="E831" t="s">
        <v>32</v>
      </c>
      <c r="F831" s="5">
        <v>43101</v>
      </c>
      <c r="G831">
        <v>2242.1</v>
      </c>
      <c r="H831">
        <v>51.94</v>
      </c>
    </row>
    <row r="832" spans="1:8" x14ac:dyDescent="0.2">
      <c r="A832" t="s">
        <v>71</v>
      </c>
      <c r="B832" t="s">
        <v>55</v>
      </c>
      <c r="C832" t="s">
        <v>101</v>
      </c>
      <c r="D832" s="4">
        <v>43191</v>
      </c>
      <c r="E832" t="s">
        <v>63</v>
      </c>
      <c r="F832" s="5">
        <v>43101</v>
      </c>
      <c r="G832">
        <v>487.32</v>
      </c>
      <c r="H832">
        <v>11.29</v>
      </c>
    </row>
    <row r="833" spans="1:8" x14ac:dyDescent="0.2">
      <c r="A833" t="s">
        <v>71</v>
      </c>
      <c r="B833" t="s">
        <v>55</v>
      </c>
      <c r="C833" t="s">
        <v>101</v>
      </c>
      <c r="D833" s="4">
        <v>43191</v>
      </c>
      <c r="E833" t="s">
        <v>64</v>
      </c>
      <c r="F833" s="5">
        <v>43101</v>
      </c>
      <c r="G833">
        <v>21.98</v>
      </c>
      <c r="H833">
        <v>0.5</v>
      </c>
    </row>
    <row r="834" spans="1:8" x14ac:dyDescent="0.2">
      <c r="A834" t="s">
        <v>71</v>
      </c>
      <c r="B834" t="s">
        <v>56</v>
      </c>
      <c r="C834" t="s">
        <v>94</v>
      </c>
      <c r="D834" s="4">
        <v>43191</v>
      </c>
      <c r="E834" t="s">
        <v>32</v>
      </c>
      <c r="F834" s="5">
        <v>43101</v>
      </c>
      <c r="G834">
        <v>94.71</v>
      </c>
      <c r="H834">
        <v>2.0499999999999998</v>
      </c>
    </row>
    <row r="835" spans="1:8" x14ac:dyDescent="0.2">
      <c r="A835" t="s">
        <v>71</v>
      </c>
      <c r="B835" t="s">
        <v>56</v>
      </c>
      <c r="C835" t="s">
        <v>94</v>
      </c>
      <c r="D835" s="4">
        <v>43191</v>
      </c>
      <c r="E835" t="s">
        <v>31</v>
      </c>
      <c r="F835" s="5">
        <v>43101</v>
      </c>
      <c r="G835">
        <v>2100</v>
      </c>
      <c r="H835">
        <v>45.41</v>
      </c>
    </row>
    <row r="836" spans="1:8" x14ac:dyDescent="0.2">
      <c r="A836" t="s">
        <v>71</v>
      </c>
      <c r="B836" t="s">
        <v>54</v>
      </c>
      <c r="C836" t="s">
        <v>92</v>
      </c>
      <c r="D836" s="4">
        <v>43191</v>
      </c>
      <c r="E836" t="s">
        <v>32</v>
      </c>
      <c r="F836" s="5">
        <v>43101</v>
      </c>
      <c r="G836">
        <v>28.77</v>
      </c>
      <c r="H836">
        <v>0.62</v>
      </c>
    </row>
    <row r="837" spans="1:8" x14ac:dyDescent="0.2">
      <c r="A837" t="s">
        <v>71</v>
      </c>
      <c r="B837" t="s">
        <v>54</v>
      </c>
      <c r="C837" t="s">
        <v>92</v>
      </c>
      <c r="D837" s="4">
        <v>43191</v>
      </c>
      <c r="E837" t="s">
        <v>31</v>
      </c>
      <c r="F837" s="5">
        <v>43101</v>
      </c>
      <c r="G837">
        <v>638</v>
      </c>
      <c r="H837">
        <v>13.79</v>
      </c>
    </row>
    <row r="838" spans="1:8" x14ac:dyDescent="0.2">
      <c r="A838" t="s">
        <v>71</v>
      </c>
      <c r="B838" t="s">
        <v>55</v>
      </c>
      <c r="C838" t="s">
        <v>101</v>
      </c>
      <c r="D838" s="4">
        <v>43191</v>
      </c>
      <c r="E838" t="s">
        <v>63</v>
      </c>
      <c r="F838" s="5">
        <v>43101</v>
      </c>
      <c r="G838">
        <v>78.12</v>
      </c>
      <c r="H838">
        <v>1.69</v>
      </c>
    </row>
    <row r="839" spans="1:8" x14ac:dyDescent="0.2">
      <c r="A839" t="s">
        <v>71</v>
      </c>
      <c r="B839" t="s">
        <v>55</v>
      </c>
      <c r="C839" t="s">
        <v>101</v>
      </c>
      <c r="D839" s="4">
        <v>43191</v>
      </c>
      <c r="E839" t="s">
        <v>64</v>
      </c>
      <c r="F839" s="5">
        <v>43101</v>
      </c>
      <c r="G839">
        <v>3.52</v>
      </c>
      <c r="H839">
        <v>0.08</v>
      </c>
    </row>
    <row r="840" spans="1:8" x14ac:dyDescent="0.2">
      <c r="A840" t="s">
        <v>71</v>
      </c>
      <c r="B840" t="s">
        <v>57</v>
      </c>
      <c r="C840" t="s">
        <v>93</v>
      </c>
      <c r="D840" s="4">
        <v>43191</v>
      </c>
      <c r="E840" t="s">
        <v>31</v>
      </c>
      <c r="F840" s="5">
        <v>43101</v>
      </c>
      <c r="G840">
        <v>414</v>
      </c>
      <c r="H840">
        <v>8.9499999999999993</v>
      </c>
    </row>
    <row r="841" spans="1:8" x14ac:dyDescent="0.2">
      <c r="A841" t="s">
        <v>71</v>
      </c>
      <c r="B841" t="s">
        <v>57</v>
      </c>
      <c r="C841" t="s">
        <v>93</v>
      </c>
      <c r="D841" s="4">
        <v>43191</v>
      </c>
      <c r="E841" t="s">
        <v>32</v>
      </c>
      <c r="F841" s="5">
        <v>43101</v>
      </c>
      <c r="G841">
        <v>18.670000000000002</v>
      </c>
      <c r="H841">
        <v>0.4</v>
      </c>
    </row>
    <row r="842" spans="1:8" x14ac:dyDescent="0.2">
      <c r="A842" t="s">
        <v>71</v>
      </c>
      <c r="B842" t="s">
        <v>56</v>
      </c>
      <c r="C842" t="s">
        <v>101</v>
      </c>
      <c r="D842" s="4">
        <v>43191</v>
      </c>
      <c r="E842" t="s">
        <v>64</v>
      </c>
      <c r="F842" s="5">
        <v>43101</v>
      </c>
      <c r="G842">
        <v>30.62</v>
      </c>
      <c r="H842">
        <v>0.66</v>
      </c>
    </row>
    <row r="843" spans="1:8" x14ac:dyDescent="0.2">
      <c r="A843" t="s">
        <v>71</v>
      </c>
      <c r="B843" t="s">
        <v>56</v>
      </c>
      <c r="C843" t="s">
        <v>101</v>
      </c>
      <c r="D843" s="4">
        <v>43191</v>
      </c>
      <c r="E843" t="s">
        <v>63</v>
      </c>
      <c r="F843" s="5">
        <v>43101</v>
      </c>
      <c r="G843">
        <v>678.9</v>
      </c>
      <c r="H843">
        <v>14.68</v>
      </c>
    </row>
    <row r="844" spans="1:8" x14ac:dyDescent="0.2">
      <c r="A844" t="s">
        <v>71</v>
      </c>
      <c r="B844" t="s">
        <v>54</v>
      </c>
      <c r="C844" t="s">
        <v>101</v>
      </c>
      <c r="D844" s="4">
        <v>43191</v>
      </c>
      <c r="E844" t="s">
        <v>63</v>
      </c>
      <c r="F844" s="5">
        <v>43101</v>
      </c>
      <c r="G844">
        <v>78.12</v>
      </c>
      <c r="H844">
        <v>1.69</v>
      </c>
    </row>
    <row r="845" spans="1:8" x14ac:dyDescent="0.2">
      <c r="A845" t="s">
        <v>71</v>
      </c>
      <c r="B845" t="s">
        <v>54</v>
      </c>
      <c r="C845" t="s">
        <v>101</v>
      </c>
      <c r="D845" s="4">
        <v>43191</v>
      </c>
      <c r="E845" t="s">
        <v>64</v>
      </c>
      <c r="F845" s="5">
        <v>43101</v>
      </c>
      <c r="G845">
        <v>3.52</v>
      </c>
      <c r="H845">
        <v>0.08</v>
      </c>
    </row>
    <row r="846" spans="1:8" x14ac:dyDescent="0.2">
      <c r="A846" t="s">
        <v>71</v>
      </c>
      <c r="B846" t="s">
        <v>55</v>
      </c>
      <c r="C846" t="s">
        <v>93</v>
      </c>
      <c r="D846" s="4">
        <v>43191</v>
      </c>
      <c r="E846" t="s">
        <v>32</v>
      </c>
      <c r="F846" s="5">
        <v>43101</v>
      </c>
      <c r="G846">
        <v>15.38</v>
      </c>
      <c r="H846">
        <v>0.33</v>
      </c>
    </row>
    <row r="847" spans="1:8" x14ac:dyDescent="0.2">
      <c r="A847" t="s">
        <v>71</v>
      </c>
      <c r="B847" t="s">
        <v>55</v>
      </c>
      <c r="C847" t="s">
        <v>93</v>
      </c>
      <c r="D847" s="4">
        <v>43191</v>
      </c>
      <c r="E847" t="s">
        <v>31</v>
      </c>
      <c r="F847" s="5">
        <v>43101</v>
      </c>
      <c r="G847">
        <v>341</v>
      </c>
      <c r="H847">
        <v>7.28</v>
      </c>
    </row>
    <row r="848" spans="1:8" x14ac:dyDescent="0.2">
      <c r="A848" t="s">
        <v>71</v>
      </c>
      <c r="B848" t="s">
        <v>57</v>
      </c>
      <c r="C848" t="s">
        <v>93</v>
      </c>
      <c r="D848" s="4">
        <v>43191</v>
      </c>
      <c r="E848" t="s">
        <v>31</v>
      </c>
      <c r="F848" s="5">
        <v>43101</v>
      </c>
      <c r="G848">
        <v>2202</v>
      </c>
      <c r="H848">
        <v>47</v>
      </c>
    </row>
    <row r="849" spans="1:8" x14ac:dyDescent="0.2">
      <c r="A849" t="s">
        <v>71</v>
      </c>
      <c r="B849" t="s">
        <v>57</v>
      </c>
      <c r="C849" t="s">
        <v>93</v>
      </c>
      <c r="D849" s="4">
        <v>43191</v>
      </c>
      <c r="E849" t="s">
        <v>32</v>
      </c>
      <c r="F849" s="5">
        <v>43101</v>
      </c>
      <c r="G849">
        <v>99.3</v>
      </c>
      <c r="H849">
        <v>2.11</v>
      </c>
    </row>
    <row r="850" spans="1:8" x14ac:dyDescent="0.2">
      <c r="A850" t="s">
        <v>71</v>
      </c>
      <c r="B850" t="s">
        <v>54</v>
      </c>
      <c r="C850" t="s">
        <v>92</v>
      </c>
      <c r="D850" s="4">
        <v>43191</v>
      </c>
      <c r="E850" t="s">
        <v>32</v>
      </c>
      <c r="F850" s="5">
        <v>43101</v>
      </c>
      <c r="G850">
        <v>16.64</v>
      </c>
      <c r="H850">
        <v>0.28999999999999998</v>
      </c>
    </row>
    <row r="851" spans="1:8" x14ac:dyDescent="0.2">
      <c r="A851" t="s">
        <v>71</v>
      </c>
      <c r="B851" t="s">
        <v>54</v>
      </c>
      <c r="C851" t="s">
        <v>92</v>
      </c>
      <c r="D851" s="4">
        <v>43191</v>
      </c>
      <c r="E851" t="s">
        <v>31</v>
      </c>
      <c r="F851" s="5">
        <v>43101</v>
      </c>
      <c r="G851">
        <v>369</v>
      </c>
      <c r="H851">
        <v>6.35</v>
      </c>
    </row>
    <row r="852" spans="1:8" x14ac:dyDescent="0.2">
      <c r="A852" t="s">
        <v>71</v>
      </c>
      <c r="B852" t="s">
        <v>54</v>
      </c>
      <c r="C852" t="s">
        <v>92</v>
      </c>
      <c r="D852" s="4">
        <v>43191</v>
      </c>
      <c r="E852" t="s">
        <v>31</v>
      </c>
      <c r="F852" s="5">
        <v>43101</v>
      </c>
      <c r="G852">
        <v>5129</v>
      </c>
      <c r="H852">
        <v>149.69</v>
      </c>
    </row>
    <row r="853" spans="1:8" x14ac:dyDescent="0.2">
      <c r="A853" t="s">
        <v>71</v>
      </c>
      <c r="B853" t="s">
        <v>54</v>
      </c>
      <c r="C853" t="s">
        <v>92</v>
      </c>
      <c r="D853" s="4">
        <v>43191</v>
      </c>
      <c r="E853" t="s">
        <v>32</v>
      </c>
      <c r="F853" s="5">
        <v>43101</v>
      </c>
      <c r="G853">
        <v>231.32</v>
      </c>
      <c r="H853">
        <v>6.75</v>
      </c>
    </row>
    <row r="854" spans="1:8" x14ac:dyDescent="0.2">
      <c r="A854" t="s">
        <v>71</v>
      </c>
      <c r="B854" t="s">
        <v>56</v>
      </c>
      <c r="C854" t="s">
        <v>98</v>
      </c>
      <c r="D854" s="4">
        <v>43191</v>
      </c>
      <c r="E854" t="s">
        <v>32</v>
      </c>
      <c r="F854" s="5">
        <v>43101</v>
      </c>
      <c r="G854">
        <v>211.1</v>
      </c>
      <c r="H854">
        <v>5.04</v>
      </c>
    </row>
    <row r="855" spans="1:8" x14ac:dyDescent="0.2">
      <c r="A855" t="s">
        <v>71</v>
      </c>
      <c r="B855" t="s">
        <v>56</v>
      </c>
      <c r="C855" t="s">
        <v>98</v>
      </c>
      <c r="D855" s="4">
        <v>43191</v>
      </c>
      <c r="E855" t="s">
        <v>31</v>
      </c>
      <c r="F855" s="5">
        <v>43101</v>
      </c>
      <c r="G855">
        <v>4680.72</v>
      </c>
      <c r="H855">
        <v>111.81</v>
      </c>
    </row>
    <row r="856" spans="1:8" x14ac:dyDescent="0.2">
      <c r="A856" t="s">
        <v>71</v>
      </c>
      <c r="B856" t="s">
        <v>55</v>
      </c>
      <c r="C856" t="s">
        <v>101</v>
      </c>
      <c r="D856" s="4">
        <v>43191</v>
      </c>
      <c r="E856" t="s">
        <v>63</v>
      </c>
      <c r="F856" s="5">
        <v>43101</v>
      </c>
      <c r="G856">
        <v>1047.18</v>
      </c>
      <c r="H856">
        <v>24.68</v>
      </c>
    </row>
    <row r="857" spans="1:8" x14ac:dyDescent="0.2">
      <c r="A857" t="s">
        <v>71</v>
      </c>
      <c r="B857" t="s">
        <v>55</v>
      </c>
      <c r="C857" t="s">
        <v>101</v>
      </c>
      <c r="D857" s="4">
        <v>43191</v>
      </c>
      <c r="E857" t="s">
        <v>64</v>
      </c>
      <c r="F857" s="5">
        <v>43101</v>
      </c>
      <c r="G857">
        <v>47.24</v>
      </c>
      <c r="H857">
        <v>1.1100000000000001</v>
      </c>
    </row>
    <row r="858" spans="1:8" x14ac:dyDescent="0.2">
      <c r="A858" t="s">
        <v>71</v>
      </c>
      <c r="B858" t="s">
        <v>57</v>
      </c>
      <c r="C858" t="s">
        <v>93</v>
      </c>
      <c r="D858" s="4">
        <v>43191</v>
      </c>
      <c r="E858" t="s">
        <v>31</v>
      </c>
      <c r="F858" s="5">
        <v>43101</v>
      </c>
      <c r="G858">
        <v>208</v>
      </c>
      <c r="H858">
        <v>4.9000000000000004</v>
      </c>
    </row>
    <row r="859" spans="1:8" x14ac:dyDescent="0.2">
      <c r="A859" t="s">
        <v>71</v>
      </c>
      <c r="B859" t="s">
        <v>57</v>
      </c>
      <c r="C859" t="s">
        <v>93</v>
      </c>
      <c r="D859" s="4">
        <v>43191</v>
      </c>
      <c r="E859" t="s">
        <v>32</v>
      </c>
      <c r="F859" s="5">
        <v>43101</v>
      </c>
      <c r="G859">
        <v>9.3800000000000008</v>
      </c>
      <c r="H859">
        <v>0.22</v>
      </c>
    </row>
    <row r="860" spans="1:8" x14ac:dyDescent="0.2">
      <c r="A860" t="s">
        <v>71</v>
      </c>
      <c r="B860" t="s">
        <v>55</v>
      </c>
      <c r="C860" t="s">
        <v>84</v>
      </c>
      <c r="D860" s="4">
        <v>43191</v>
      </c>
      <c r="E860" t="s">
        <v>31</v>
      </c>
      <c r="F860" s="5">
        <v>43101</v>
      </c>
      <c r="G860">
        <v>11693.92</v>
      </c>
      <c r="H860">
        <v>255.86</v>
      </c>
    </row>
    <row r="861" spans="1:8" x14ac:dyDescent="0.2">
      <c r="A861" t="s">
        <v>71</v>
      </c>
      <c r="B861" t="s">
        <v>55</v>
      </c>
      <c r="C861" t="s">
        <v>101</v>
      </c>
      <c r="D861" s="4">
        <v>43191</v>
      </c>
      <c r="E861" t="s">
        <v>64</v>
      </c>
      <c r="F861" s="5">
        <v>43101</v>
      </c>
      <c r="G861">
        <v>23.21</v>
      </c>
      <c r="H861">
        <v>0.56000000000000005</v>
      </c>
    </row>
    <row r="862" spans="1:8" x14ac:dyDescent="0.2">
      <c r="A862" t="s">
        <v>71</v>
      </c>
      <c r="B862" t="s">
        <v>55</v>
      </c>
      <c r="C862" t="s">
        <v>101</v>
      </c>
      <c r="D862" s="4">
        <v>43191</v>
      </c>
      <c r="E862" t="s">
        <v>63</v>
      </c>
      <c r="F862" s="5">
        <v>43101</v>
      </c>
      <c r="G862">
        <v>514.84</v>
      </c>
      <c r="H862">
        <v>12.14</v>
      </c>
    </row>
    <row r="863" spans="1:8" x14ac:dyDescent="0.2">
      <c r="A863" t="s">
        <v>71</v>
      </c>
      <c r="B863" t="s">
        <v>55</v>
      </c>
      <c r="C863" t="s">
        <v>84</v>
      </c>
      <c r="D863" s="4">
        <v>43191</v>
      </c>
      <c r="E863" t="s">
        <v>32</v>
      </c>
      <c r="F863" s="5">
        <v>43101</v>
      </c>
      <c r="G863">
        <v>527.39</v>
      </c>
      <c r="H863">
        <v>11.54</v>
      </c>
    </row>
    <row r="864" spans="1:8" x14ac:dyDescent="0.2">
      <c r="A864" t="s">
        <v>71</v>
      </c>
      <c r="B864" t="s">
        <v>54</v>
      </c>
      <c r="C864" t="s">
        <v>101</v>
      </c>
      <c r="D864" s="4">
        <v>43191</v>
      </c>
      <c r="E864" t="s">
        <v>63</v>
      </c>
      <c r="F864" s="5">
        <v>43101</v>
      </c>
      <c r="G864">
        <v>44.64</v>
      </c>
      <c r="H864">
        <v>1.06</v>
      </c>
    </row>
    <row r="865" spans="1:8" x14ac:dyDescent="0.2">
      <c r="A865" t="s">
        <v>71</v>
      </c>
      <c r="B865" t="s">
        <v>54</v>
      </c>
      <c r="C865" t="s">
        <v>101</v>
      </c>
      <c r="D865" s="4">
        <v>43191</v>
      </c>
      <c r="E865" t="s">
        <v>64</v>
      </c>
      <c r="F865" s="5">
        <v>43101</v>
      </c>
      <c r="G865">
        <v>2.02</v>
      </c>
      <c r="H865">
        <v>0.04</v>
      </c>
    </row>
    <row r="866" spans="1:8" x14ac:dyDescent="0.2">
      <c r="A866" t="s">
        <v>71</v>
      </c>
      <c r="B866" t="s">
        <v>54</v>
      </c>
      <c r="C866" t="s">
        <v>101</v>
      </c>
      <c r="D866" s="4">
        <v>43466</v>
      </c>
      <c r="E866" t="s">
        <v>63</v>
      </c>
      <c r="F866" s="5">
        <v>43405</v>
      </c>
      <c r="G866">
        <v>31</v>
      </c>
      <c r="H866">
        <v>0.68</v>
      </c>
    </row>
    <row r="867" spans="1:8" x14ac:dyDescent="0.2">
      <c r="A867" t="s">
        <v>71</v>
      </c>
      <c r="B867" t="s">
        <v>54</v>
      </c>
      <c r="C867" t="s">
        <v>101</v>
      </c>
      <c r="D867" s="4">
        <v>43466</v>
      </c>
      <c r="E867" t="s">
        <v>64</v>
      </c>
      <c r="F867" s="5">
        <v>43405</v>
      </c>
      <c r="G867">
        <v>1.26</v>
      </c>
      <c r="H867">
        <v>0.03</v>
      </c>
    </row>
    <row r="868" spans="1:8" x14ac:dyDescent="0.2">
      <c r="A868" t="s">
        <v>71</v>
      </c>
      <c r="B868" t="s">
        <v>56</v>
      </c>
      <c r="C868" t="s">
        <v>101</v>
      </c>
      <c r="D868" s="4">
        <v>43466</v>
      </c>
      <c r="E868" t="s">
        <v>63</v>
      </c>
      <c r="F868" s="5">
        <v>43405</v>
      </c>
      <c r="G868">
        <v>570</v>
      </c>
      <c r="H868">
        <v>14.41</v>
      </c>
    </row>
    <row r="869" spans="1:8" x14ac:dyDescent="0.2">
      <c r="A869" t="s">
        <v>71</v>
      </c>
      <c r="B869" t="s">
        <v>56</v>
      </c>
      <c r="C869" t="s">
        <v>101</v>
      </c>
      <c r="D869" s="4">
        <v>43466</v>
      </c>
      <c r="E869" t="s">
        <v>64</v>
      </c>
      <c r="F869" s="5">
        <v>43405</v>
      </c>
      <c r="G869">
        <v>24</v>
      </c>
      <c r="H869">
        <v>0.61</v>
      </c>
    </row>
    <row r="870" spans="1:8" x14ac:dyDescent="0.2">
      <c r="A870" t="s">
        <v>71</v>
      </c>
      <c r="B870" t="s">
        <v>54</v>
      </c>
      <c r="C870" t="s">
        <v>92</v>
      </c>
      <c r="D870" s="4">
        <v>43466</v>
      </c>
      <c r="E870" t="s">
        <v>32</v>
      </c>
      <c r="F870" s="5">
        <v>43405</v>
      </c>
      <c r="G870">
        <v>9.5</v>
      </c>
      <c r="H870">
        <v>0.21</v>
      </c>
    </row>
    <row r="871" spans="1:8" x14ac:dyDescent="0.2">
      <c r="A871" t="s">
        <v>71</v>
      </c>
      <c r="B871" t="s">
        <v>54</v>
      </c>
      <c r="C871" t="s">
        <v>92</v>
      </c>
      <c r="D871" s="4">
        <v>43466</v>
      </c>
      <c r="E871" t="s">
        <v>31</v>
      </c>
      <c r="F871" s="5">
        <v>43405</v>
      </c>
      <c r="G871">
        <v>234</v>
      </c>
      <c r="H871">
        <v>5.14</v>
      </c>
    </row>
    <row r="872" spans="1:8" x14ac:dyDescent="0.2">
      <c r="A872" t="s">
        <v>71</v>
      </c>
      <c r="B872" t="s">
        <v>61</v>
      </c>
      <c r="C872" t="s">
        <v>97</v>
      </c>
      <c r="D872" s="4">
        <v>43191</v>
      </c>
      <c r="E872" t="s">
        <v>32</v>
      </c>
      <c r="F872" s="5">
        <v>43101</v>
      </c>
      <c r="G872">
        <v>1424.75</v>
      </c>
      <c r="H872">
        <v>30.82</v>
      </c>
    </row>
    <row r="873" spans="1:8" x14ac:dyDescent="0.2">
      <c r="A873" t="s">
        <v>71</v>
      </c>
      <c r="B873" t="s">
        <v>61</v>
      </c>
      <c r="C873" t="s">
        <v>97</v>
      </c>
      <c r="D873" s="4">
        <v>43191</v>
      </c>
      <c r="E873" t="s">
        <v>31</v>
      </c>
      <c r="F873" s="5">
        <v>43101</v>
      </c>
      <c r="G873">
        <v>31590.95</v>
      </c>
      <c r="H873">
        <v>683.34</v>
      </c>
    </row>
    <row r="874" spans="1:8" x14ac:dyDescent="0.2">
      <c r="A874" t="s">
        <v>71</v>
      </c>
      <c r="B874" t="s">
        <v>60</v>
      </c>
      <c r="C874" t="s">
        <v>101</v>
      </c>
      <c r="D874" s="4">
        <v>43191</v>
      </c>
      <c r="E874" t="s">
        <v>63</v>
      </c>
      <c r="F874" s="5">
        <v>43101</v>
      </c>
      <c r="G874">
        <v>126.48</v>
      </c>
      <c r="H874">
        <v>2.69</v>
      </c>
    </row>
    <row r="875" spans="1:8" x14ac:dyDescent="0.2">
      <c r="A875" t="s">
        <v>71</v>
      </c>
      <c r="B875" t="s">
        <v>60</v>
      </c>
      <c r="C875" t="s">
        <v>101</v>
      </c>
      <c r="D875" s="4">
        <v>43191</v>
      </c>
      <c r="E875" t="s">
        <v>64</v>
      </c>
      <c r="F875" s="5">
        <v>43101</v>
      </c>
      <c r="G875">
        <v>5.7</v>
      </c>
      <c r="H875">
        <v>0.12</v>
      </c>
    </row>
    <row r="876" spans="1:8" x14ac:dyDescent="0.2">
      <c r="A876" t="s">
        <v>71</v>
      </c>
      <c r="B876" t="s">
        <v>54</v>
      </c>
      <c r="C876" t="s">
        <v>92</v>
      </c>
      <c r="D876" s="4">
        <v>43191</v>
      </c>
      <c r="E876" t="s">
        <v>32</v>
      </c>
      <c r="F876" s="5">
        <v>43101</v>
      </c>
      <c r="G876">
        <v>17.72</v>
      </c>
      <c r="H876">
        <v>0.42</v>
      </c>
    </row>
    <row r="877" spans="1:8" x14ac:dyDescent="0.2">
      <c r="A877" t="s">
        <v>71</v>
      </c>
      <c r="B877" t="s">
        <v>54</v>
      </c>
      <c r="C877" t="s">
        <v>92</v>
      </c>
      <c r="D877" s="4">
        <v>43191</v>
      </c>
      <c r="E877" t="s">
        <v>31</v>
      </c>
      <c r="F877" s="5">
        <v>43101</v>
      </c>
      <c r="G877">
        <v>393</v>
      </c>
      <c r="H877">
        <v>9.26</v>
      </c>
    </row>
    <row r="878" spans="1:8" x14ac:dyDescent="0.2">
      <c r="A878" t="s">
        <v>71</v>
      </c>
      <c r="B878" t="s">
        <v>59</v>
      </c>
      <c r="C878" t="s">
        <v>101</v>
      </c>
      <c r="D878" s="4">
        <v>43191</v>
      </c>
      <c r="E878" t="s">
        <v>63</v>
      </c>
      <c r="F878" s="5">
        <v>43101</v>
      </c>
      <c r="G878">
        <v>195.3</v>
      </c>
      <c r="H878">
        <v>4.5999999999999996</v>
      </c>
    </row>
    <row r="879" spans="1:8" x14ac:dyDescent="0.2">
      <c r="A879" t="s">
        <v>71</v>
      </c>
      <c r="B879" t="s">
        <v>59</v>
      </c>
      <c r="C879" t="s">
        <v>101</v>
      </c>
      <c r="D879" s="4">
        <v>43191</v>
      </c>
      <c r="E879" t="s">
        <v>64</v>
      </c>
      <c r="F879" s="5">
        <v>43101</v>
      </c>
      <c r="G879">
        <v>8.81</v>
      </c>
      <c r="H879">
        <v>0.21</v>
      </c>
    </row>
    <row r="880" spans="1:8" x14ac:dyDescent="0.2">
      <c r="A880" t="s">
        <v>71</v>
      </c>
      <c r="B880" t="s">
        <v>57</v>
      </c>
      <c r="C880" t="s">
        <v>93</v>
      </c>
      <c r="D880" s="4">
        <v>43191</v>
      </c>
      <c r="E880" t="s">
        <v>32</v>
      </c>
      <c r="F880" s="5">
        <v>43101</v>
      </c>
      <c r="G880">
        <v>328.8</v>
      </c>
      <c r="H880">
        <v>7.76</v>
      </c>
    </row>
    <row r="881" spans="1:8" x14ac:dyDescent="0.2">
      <c r="A881" t="s">
        <v>71</v>
      </c>
      <c r="B881" t="s">
        <v>57</v>
      </c>
      <c r="C881" t="s">
        <v>93</v>
      </c>
      <c r="D881" s="4">
        <v>43191</v>
      </c>
      <c r="E881" t="s">
        <v>31</v>
      </c>
      <c r="F881" s="5">
        <v>43101</v>
      </c>
      <c r="G881">
        <v>7290</v>
      </c>
      <c r="H881">
        <v>171.71</v>
      </c>
    </row>
    <row r="882" spans="1:8" x14ac:dyDescent="0.2">
      <c r="A882" t="s">
        <v>71</v>
      </c>
      <c r="B882" t="s">
        <v>54</v>
      </c>
      <c r="C882" t="s">
        <v>101</v>
      </c>
      <c r="D882" s="4">
        <v>43191</v>
      </c>
      <c r="E882" t="s">
        <v>63</v>
      </c>
      <c r="F882" s="5">
        <v>43101</v>
      </c>
      <c r="G882">
        <v>48.36</v>
      </c>
      <c r="H882">
        <v>1.1399999999999999</v>
      </c>
    </row>
    <row r="883" spans="1:8" x14ac:dyDescent="0.2">
      <c r="A883" t="s">
        <v>71</v>
      </c>
      <c r="B883" t="s">
        <v>54</v>
      </c>
      <c r="C883" t="s">
        <v>101</v>
      </c>
      <c r="D883" s="4">
        <v>43191</v>
      </c>
      <c r="E883" t="s">
        <v>64</v>
      </c>
      <c r="F883" s="5">
        <v>43101</v>
      </c>
      <c r="G883">
        <v>2.1800000000000002</v>
      </c>
      <c r="H883">
        <v>0.05</v>
      </c>
    </row>
    <row r="884" spans="1:8" x14ac:dyDescent="0.2">
      <c r="A884" t="s">
        <v>71</v>
      </c>
      <c r="B884" t="s">
        <v>57</v>
      </c>
      <c r="C884" t="s">
        <v>93</v>
      </c>
      <c r="D884" s="4">
        <v>43191</v>
      </c>
      <c r="E884" t="s">
        <v>32</v>
      </c>
      <c r="F884" s="5">
        <v>43101</v>
      </c>
      <c r="G884">
        <v>92.19</v>
      </c>
      <c r="H884">
        <v>1.61</v>
      </c>
    </row>
    <row r="885" spans="1:8" x14ac:dyDescent="0.2">
      <c r="A885" t="s">
        <v>71</v>
      </c>
      <c r="B885" t="s">
        <v>57</v>
      </c>
      <c r="C885" t="s">
        <v>93</v>
      </c>
      <c r="D885" s="4">
        <v>43191</v>
      </c>
      <c r="E885" t="s">
        <v>31</v>
      </c>
      <c r="F885" s="5">
        <v>43101</v>
      </c>
      <c r="G885">
        <v>2044</v>
      </c>
      <c r="H885">
        <v>35.619999999999997</v>
      </c>
    </row>
    <row r="886" spans="1:8" x14ac:dyDescent="0.2">
      <c r="A886" t="s">
        <v>71</v>
      </c>
      <c r="B886" t="s">
        <v>56</v>
      </c>
      <c r="C886" t="s">
        <v>95</v>
      </c>
      <c r="D886" s="4">
        <v>43191</v>
      </c>
      <c r="E886" t="s">
        <v>31</v>
      </c>
      <c r="F886" s="5">
        <v>43101</v>
      </c>
      <c r="G886">
        <v>22880</v>
      </c>
      <c r="H886">
        <v>398.75</v>
      </c>
    </row>
    <row r="887" spans="1:8" x14ac:dyDescent="0.2">
      <c r="A887" t="s">
        <v>71</v>
      </c>
      <c r="B887" t="s">
        <v>56</v>
      </c>
      <c r="C887" t="s">
        <v>95</v>
      </c>
      <c r="D887" s="4">
        <v>43191</v>
      </c>
      <c r="E887" t="s">
        <v>32</v>
      </c>
      <c r="F887" s="5">
        <v>43101</v>
      </c>
      <c r="G887">
        <v>1031.8900000000001</v>
      </c>
      <c r="H887">
        <v>17.98</v>
      </c>
    </row>
    <row r="888" spans="1:8" x14ac:dyDescent="0.2">
      <c r="A888" t="s">
        <v>71</v>
      </c>
      <c r="B888" t="s">
        <v>55</v>
      </c>
      <c r="C888" t="s">
        <v>101</v>
      </c>
      <c r="D888" s="4">
        <v>43191</v>
      </c>
      <c r="E888" t="s">
        <v>63</v>
      </c>
      <c r="F888" s="5">
        <v>43101</v>
      </c>
      <c r="G888">
        <v>73.08</v>
      </c>
      <c r="H888">
        <v>1.27</v>
      </c>
    </row>
    <row r="889" spans="1:8" x14ac:dyDescent="0.2">
      <c r="A889" t="s">
        <v>71</v>
      </c>
      <c r="B889" t="s">
        <v>55</v>
      </c>
      <c r="C889" t="s">
        <v>101</v>
      </c>
      <c r="D889" s="4">
        <v>43191</v>
      </c>
      <c r="E889" t="s">
        <v>64</v>
      </c>
      <c r="F889" s="5">
        <v>43101</v>
      </c>
      <c r="G889">
        <v>3.3</v>
      </c>
      <c r="H889">
        <v>0.06</v>
      </c>
    </row>
    <row r="890" spans="1:8" x14ac:dyDescent="0.2">
      <c r="A890" t="s">
        <v>71</v>
      </c>
      <c r="B890" t="s">
        <v>55</v>
      </c>
      <c r="C890" t="s">
        <v>96</v>
      </c>
      <c r="D890" s="4">
        <v>43191</v>
      </c>
      <c r="E890" t="s">
        <v>32</v>
      </c>
      <c r="F890" s="5">
        <v>43101</v>
      </c>
      <c r="G890">
        <v>1125.7</v>
      </c>
      <c r="H890">
        <v>18.07</v>
      </c>
    </row>
    <row r="891" spans="1:8" x14ac:dyDescent="0.2">
      <c r="A891" t="s">
        <v>71</v>
      </c>
      <c r="B891" t="s">
        <v>55</v>
      </c>
      <c r="C891" t="s">
        <v>96</v>
      </c>
      <c r="D891" s="4">
        <v>43191</v>
      </c>
      <c r="E891" t="s">
        <v>31</v>
      </c>
      <c r="F891" s="5">
        <v>43101</v>
      </c>
      <c r="G891">
        <v>24960</v>
      </c>
      <c r="H891">
        <v>400.68</v>
      </c>
    </row>
    <row r="892" spans="1:8" x14ac:dyDescent="0.2">
      <c r="A892" t="s">
        <v>71</v>
      </c>
      <c r="B892" t="s">
        <v>57</v>
      </c>
      <c r="C892" t="s">
        <v>93</v>
      </c>
      <c r="D892" s="4">
        <v>43221</v>
      </c>
      <c r="E892" t="s">
        <v>31</v>
      </c>
      <c r="F892" s="5">
        <v>43101</v>
      </c>
      <c r="G892">
        <v>4689</v>
      </c>
      <c r="H892">
        <v>103.42</v>
      </c>
    </row>
    <row r="893" spans="1:8" x14ac:dyDescent="0.2">
      <c r="A893" t="s">
        <v>71</v>
      </c>
      <c r="B893" t="s">
        <v>57</v>
      </c>
      <c r="C893" t="s">
        <v>93</v>
      </c>
      <c r="D893" s="4">
        <v>43221</v>
      </c>
      <c r="E893" t="s">
        <v>32</v>
      </c>
      <c r="F893" s="5">
        <v>43101</v>
      </c>
      <c r="G893">
        <v>211.48</v>
      </c>
      <c r="H893">
        <v>4.67</v>
      </c>
    </row>
    <row r="894" spans="1:8" x14ac:dyDescent="0.2">
      <c r="A894" t="s">
        <v>71</v>
      </c>
      <c r="B894" t="s">
        <v>57</v>
      </c>
      <c r="C894" t="s">
        <v>93</v>
      </c>
      <c r="D894" s="4">
        <v>43221</v>
      </c>
      <c r="E894" t="s">
        <v>32</v>
      </c>
      <c r="F894" s="5">
        <v>43221</v>
      </c>
      <c r="G894">
        <v>117.31</v>
      </c>
      <c r="H894">
        <v>2.57</v>
      </c>
    </row>
    <row r="895" spans="1:8" x14ac:dyDescent="0.2">
      <c r="A895" t="s">
        <v>71</v>
      </c>
      <c r="B895" t="s">
        <v>57</v>
      </c>
      <c r="C895" t="s">
        <v>93</v>
      </c>
      <c r="D895" s="4">
        <v>43221</v>
      </c>
      <c r="E895" t="s">
        <v>31</v>
      </c>
      <c r="F895" s="5">
        <v>43221</v>
      </c>
      <c r="G895">
        <v>2601</v>
      </c>
      <c r="H895">
        <v>57.21</v>
      </c>
    </row>
    <row r="896" spans="1:8" x14ac:dyDescent="0.2">
      <c r="A896" t="s">
        <v>71</v>
      </c>
      <c r="B896" t="s">
        <v>57</v>
      </c>
      <c r="C896" t="s">
        <v>93</v>
      </c>
      <c r="D896" s="4">
        <v>43221</v>
      </c>
      <c r="E896" t="s">
        <v>32</v>
      </c>
      <c r="F896" s="5">
        <v>43101</v>
      </c>
      <c r="G896">
        <v>76.16</v>
      </c>
      <c r="H896">
        <v>1.96</v>
      </c>
    </row>
    <row r="897" spans="1:8" x14ac:dyDescent="0.2">
      <c r="A897" t="s">
        <v>71</v>
      </c>
      <c r="B897" t="s">
        <v>57</v>
      </c>
      <c r="C897" t="s">
        <v>93</v>
      </c>
      <c r="D897" s="4">
        <v>43221</v>
      </c>
      <c r="E897" t="s">
        <v>31</v>
      </c>
      <c r="F897" s="5">
        <v>43101</v>
      </c>
      <c r="G897">
        <v>1689</v>
      </c>
      <c r="H897">
        <v>43.13</v>
      </c>
    </row>
    <row r="898" spans="1:8" x14ac:dyDescent="0.2">
      <c r="A898" t="s">
        <v>71</v>
      </c>
      <c r="B898" t="s">
        <v>55</v>
      </c>
      <c r="C898" t="s">
        <v>93</v>
      </c>
      <c r="D898" s="4">
        <v>43221</v>
      </c>
      <c r="E898" t="s">
        <v>32</v>
      </c>
      <c r="F898" s="5">
        <v>43221</v>
      </c>
      <c r="G898">
        <v>3.61</v>
      </c>
      <c r="H898">
        <v>0.09</v>
      </c>
    </row>
    <row r="899" spans="1:8" x14ac:dyDescent="0.2">
      <c r="A899" t="s">
        <v>71</v>
      </c>
      <c r="B899" t="s">
        <v>55</v>
      </c>
      <c r="C899" t="s">
        <v>93</v>
      </c>
      <c r="D899" s="4">
        <v>43221</v>
      </c>
      <c r="E899" t="s">
        <v>31</v>
      </c>
      <c r="F899" s="5">
        <v>43221</v>
      </c>
      <c r="G899">
        <v>80</v>
      </c>
      <c r="H899">
        <v>2.04</v>
      </c>
    </row>
    <row r="900" spans="1:8" x14ac:dyDescent="0.2">
      <c r="A900" t="s">
        <v>71</v>
      </c>
      <c r="B900" t="s">
        <v>57</v>
      </c>
      <c r="C900" t="s">
        <v>93</v>
      </c>
      <c r="D900" s="4">
        <v>43221</v>
      </c>
      <c r="E900" t="s">
        <v>31</v>
      </c>
      <c r="F900" s="5">
        <v>43221</v>
      </c>
      <c r="G900">
        <v>513</v>
      </c>
      <c r="H900">
        <v>13.08</v>
      </c>
    </row>
    <row r="901" spans="1:8" x14ac:dyDescent="0.2">
      <c r="A901" t="s">
        <v>71</v>
      </c>
      <c r="B901" t="s">
        <v>57</v>
      </c>
      <c r="C901" t="s">
        <v>93</v>
      </c>
      <c r="D901" s="4">
        <v>43221</v>
      </c>
      <c r="E901" t="s">
        <v>32</v>
      </c>
      <c r="F901" s="5">
        <v>43221</v>
      </c>
      <c r="G901">
        <v>23.14</v>
      </c>
      <c r="H901">
        <v>0.6</v>
      </c>
    </row>
    <row r="902" spans="1:8" x14ac:dyDescent="0.2">
      <c r="A902" t="s">
        <v>71</v>
      </c>
      <c r="B902" t="s">
        <v>55</v>
      </c>
      <c r="C902" t="s">
        <v>93</v>
      </c>
      <c r="D902" s="4">
        <v>43221</v>
      </c>
      <c r="E902" t="s">
        <v>32</v>
      </c>
      <c r="F902" s="5">
        <v>43101</v>
      </c>
      <c r="G902">
        <v>11.77</v>
      </c>
      <c r="H902">
        <v>0.3</v>
      </c>
    </row>
    <row r="903" spans="1:8" x14ac:dyDescent="0.2">
      <c r="A903" t="s">
        <v>71</v>
      </c>
      <c r="B903" t="s">
        <v>55</v>
      </c>
      <c r="C903" t="s">
        <v>93</v>
      </c>
      <c r="D903" s="4">
        <v>43221</v>
      </c>
      <c r="E903" t="s">
        <v>31</v>
      </c>
      <c r="F903" s="5">
        <v>43101</v>
      </c>
      <c r="G903">
        <v>261</v>
      </c>
      <c r="H903">
        <v>6.66</v>
      </c>
    </row>
    <row r="904" spans="1:8" x14ac:dyDescent="0.2">
      <c r="A904" t="s">
        <v>71</v>
      </c>
      <c r="B904" t="s">
        <v>55</v>
      </c>
      <c r="C904" t="s">
        <v>84</v>
      </c>
      <c r="D904" s="4">
        <v>43191</v>
      </c>
      <c r="E904" t="s">
        <v>32</v>
      </c>
      <c r="F904" s="5">
        <v>43101</v>
      </c>
      <c r="G904">
        <v>29.53</v>
      </c>
      <c r="H904">
        <v>0.67</v>
      </c>
    </row>
    <row r="905" spans="1:8" x14ac:dyDescent="0.2">
      <c r="A905" t="s">
        <v>71</v>
      </c>
      <c r="B905" t="s">
        <v>55</v>
      </c>
      <c r="C905" t="s">
        <v>84</v>
      </c>
      <c r="D905" s="4">
        <v>43191</v>
      </c>
      <c r="E905" t="s">
        <v>31</v>
      </c>
      <c r="F905" s="5">
        <v>43101</v>
      </c>
      <c r="G905">
        <v>654.80999999999995</v>
      </c>
      <c r="H905">
        <v>14.94</v>
      </c>
    </row>
    <row r="906" spans="1:8" x14ac:dyDescent="0.2">
      <c r="A906" t="s">
        <v>71</v>
      </c>
      <c r="B906" t="s">
        <v>57</v>
      </c>
      <c r="C906" t="s">
        <v>93</v>
      </c>
      <c r="D906" s="4">
        <v>43191</v>
      </c>
      <c r="E906" t="s">
        <v>31</v>
      </c>
      <c r="F906" s="5">
        <v>43101</v>
      </c>
      <c r="G906">
        <v>7542</v>
      </c>
      <c r="H906">
        <v>177.93</v>
      </c>
    </row>
    <row r="907" spans="1:8" x14ac:dyDescent="0.2">
      <c r="A907" t="s">
        <v>71</v>
      </c>
      <c r="B907" t="s">
        <v>57</v>
      </c>
      <c r="C907" t="s">
        <v>93</v>
      </c>
      <c r="D907" s="4">
        <v>43191</v>
      </c>
      <c r="E907" t="s">
        <v>32</v>
      </c>
      <c r="F907" s="5">
        <v>43101</v>
      </c>
      <c r="G907">
        <v>340.09</v>
      </c>
      <c r="H907">
        <v>8.11</v>
      </c>
    </row>
    <row r="908" spans="1:8" x14ac:dyDescent="0.2">
      <c r="A908" t="s">
        <v>71</v>
      </c>
      <c r="B908" t="s">
        <v>56</v>
      </c>
      <c r="C908" t="s">
        <v>95</v>
      </c>
      <c r="D908" s="4">
        <v>43191</v>
      </c>
      <c r="E908" t="s">
        <v>32</v>
      </c>
      <c r="F908" s="5">
        <v>43101</v>
      </c>
      <c r="G908">
        <v>4122.1400000000003</v>
      </c>
      <c r="H908">
        <v>97.18</v>
      </c>
    </row>
    <row r="909" spans="1:8" x14ac:dyDescent="0.2">
      <c r="A909" t="s">
        <v>71</v>
      </c>
      <c r="B909" t="s">
        <v>56</v>
      </c>
      <c r="C909" t="s">
        <v>95</v>
      </c>
      <c r="D909" s="4">
        <v>43191</v>
      </c>
      <c r="E909" t="s">
        <v>31</v>
      </c>
      <c r="F909" s="5">
        <v>43101</v>
      </c>
      <c r="G909">
        <v>91400</v>
      </c>
      <c r="H909">
        <v>2154.84</v>
      </c>
    </row>
    <row r="910" spans="1:8" x14ac:dyDescent="0.2">
      <c r="A910" t="s">
        <v>71</v>
      </c>
      <c r="B910" t="s">
        <v>56</v>
      </c>
      <c r="C910" t="s">
        <v>94</v>
      </c>
      <c r="D910" s="4">
        <v>43191</v>
      </c>
      <c r="E910" t="s">
        <v>31</v>
      </c>
      <c r="F910" s="5">
        <v>43101</v>
      </c>
      <c r="G910">
        <v>40620</v>
      </c>
      <c r="H910">
        <v>957.66</v>
      </c>
    </row>
    <row r="911" spans="1:8" x14ac:dyDescent="0.2">
      <c r="A911" t="s">
        <v>71</v>
      </c>
      <c r="B911" t="s">
        <v>56</v>
      </c>
      <c r="C911" t="s">
        <v>94</v>
      </c>
      <c r="D911" s="4">
        <v>43191</v>
      </c>
      <c r="E911" t="s">
        <v>32</v>
      </c>
      <c r="F911" s="5">
        <v>43101</v>
      </c>
      <c r="G911">
        <v>1831.96</v>
      </c>
      <c r="H911">
        <v>43.19</v>
      </c>
    </row>
    <row r="912" spans="1:8" x14ac:dyDescent="0.2">
      <c r="A912" t="s">
        <v>71</v>
      </c>
      <c r="B912" t="s">
        <v>55</v>
      </c>
      <c r="C912" t="s">
        <v>91</v>
      </c>
      <c r="D912" s="4">
        <v>43191</v>
      </c>
      <c r="E912" t="s">
        <v>32</v>
      </c>
      <c r="F912" s="5">
        <v>43101</v>
      </c>
      <c r="G912">
        <v>409.51</v>
      </c>
      <c r="H912">
        <v>9.65</v>
      </c>
    </row>
    <row r="913" spans="1:8" x14ac:dyDescent="0.2">
      <c r="A913" t="s">
        <v>71</v>
      </c>
      <c r="B913" t="s">
        <v>55</v>
      </c>
      <c r="C913" t="s">
        <v>181</v>
      </c>
      <c r="D913" s="4">
        <v>43191</v>
      </c>
      <c r="E913" t="s">
        <v>222</v>
      </c>
      <c r="F913" s="5">
        <v>43101</v>
      </c>
      <c r="G913">
        <v>-520</v>
      </c>
      <c r="H913">
        <v>-12.26</v>
      </c>
    </row>
    <row r="914" spans="1:8" x14ac:dyDescent="0.2">
      <c r="A914" t="s">
        <v>71</v>
      </c>
      <c r="B914" t="s">
        <v>55</v>
      </c>
      <c r="C914" t="s">
        <v>91</v>
      </c>
      <c r="D914" s="4">
        <v>43191</v>
      </c>
      <c r="E914" t="s">
        <v>31</v>
      </c>
      <c r="F914" s="5">
        <v>43101</v>
      </c>
      <c r="G914">
        <v>9080</v>
      </c>
      <c r="H914">
        <v>214.07</v>
      </c>
    </row>
    <row r="915" spans="1:8" x14ac:dyDescent="0.2">
      <c r="A915" t="s">
        <v>71</v>
      </c>
      <c r="B915" t="s">
        <v>57</v>
      </c>
      <c r="C915" t="s">
        <v>93</v>
      </c>
      <c r="D915" s="4">
        <v>43191</v>
      </c>
      <c r="E915" t="s">
        <v>31</v>
      </c>
      <c r="F915" s="5">
        <v>43101</v>
      </c>
      <c r="G915">
        <v>13</v>
      </c>
      <c r="H915">
        <v>0.22</v>
      </c>
    </row>
    <row r="916" spans="1:8" x14ac:dyDescent="0.2">
      <c r="A916" t="s">
        <v>71</v>
      </c>
      <c r="B916" t="s">
        <v>57</v>
      </c>
      <c r="C916" t="s">
        <v>93</v>
      </c>
      <c r="D916" s="4">
        <v>43191</v>
      </c>
      <c r="E916" t="s">
        <v>32</v>
      </c>
      <c r="F916" s="5">
        <v>43101</v>
      </c>
      <c r="G916">
        <v>0.59</v>
      </c>
      <c r="H916">
        <v>0.01</v>
      </c>
    </row>
    <row r="917" spans="1:8" x14ac:dyDescent="0.2">
      <c r="A917" t="s">
        <v>71</v>
      </c>
      <c r="B917" t="s">
        <v>55</v>
      </c>
      <c r="C917" t="s">
        <v>101</v>
      </c>
      <c r="D917" s="4">
        <v>43191</v>
      </c>
      <c r="E917" t="s">
        <v>63</v>
      </c>
      <c r="F917" s="5">
        <v>43101</v>
      </c>
      <c r="G917">
        <v>3866.57</v>
      </c>
      <c r="H917">
        <v>91.15</v>
      </c>
    </row>
    <row r="918" spans="1:8" x14ac:dyDescent="0.2">
      <c r="A918" t="s">
        <v>71</v>
      </c>
      <c r="B918" t="s">
        <v>55</v>
      </c>
      <c r="C918" t="s">
        <v>101</v>
      </c>
      <c r="D918" s="4">
        <v>43191</v>
      </c>
      <c r="E918" t="s">
        <v>64</v>
      </c>
      <c r="F918" s="5">
        <v>43101</v>
      </c>
      <c r="G918">
        <v>174.41</v>
      </c>
      <c r="H918">
        <v>4.13</v>
      </c>
    </row>
    <row r="919" spans="1:8" x14ac:dyDescent="0.2">
      <c r="A919" t="s">
        <v>71</v>
      </c>
      <c r="B919" t="s">
        <v>55</v>
      </c>
      <c r="C919" t="s">
        <v>89</v>
      </c>
      <c r="D919" s="4">
        <v>43191</v>
      </c>
      <c r="E919" t="s">
        <v>32</v>
      </c>
      <c r="F919" s="5">
        <v>43101</v>
      </c>
      <c r="G919">
        <v>29.41</v>
      </c>
      <c r="H919">
        <v>0.48</v>
      </c>
    </row>
    <row r="920" spans="1:8" x14ac:dyDescent="0.2">
      <c r="A920" t="s">
        <v>71</v>
      </c>
      <c r="B920" t="s">
        <v>55</v>
      </c>
      <c r="C920" t="s">
        <v>89</v>
      </c>
      <c r="D920" s="4">
        <v>43191</v>
      </c>
      <c r="E920" t="s">
        <v>31</v>
      </c>
      <c r="F920" s="5">
        <v>43101</v>
      </c>
      <c r="G920">
        <v>652</v>
      </c>
      <c r="H920">
        <v>10.66</v>
      </c>
    </row>
    <row r="921" spans="1:8" x14ac:dyDescent="0.2">
      <c r="A921" t="s">
        <v>71</v>
      </c>
      <c r="B921" t="s">
        <v>54</v>
      </c>
      <c r="C921" t="s">
        <v>92</v>
      </c>
      <c r="D921" s="4">
        <v>43191</v>
      </c>
      <c r="E921" t="s">
        <v>31</v>
      </c>
      <c r="F921" s="5">
        <v>43101</v>
      </c>
      <c r="G921">
        <v>269</v>
      </c>
      <c r="H921">
        <v>4.16</v>
      </c>
    </row>
    <row r="922" spans="1:8" x14ac:dyDescent="0.2">
      <c r="A922" t="s">
        <v>71</v>
      </c>
      <c r="B922" t="s">
        <v>54</v>
      </c>
      <c r="C922" t="s">
        <v>92</v>
      </c>
      <c r="D922" s="4">
        <v>43191</v>
      </c>
      <c r="E922" t="s">
        <v>32</v>
      </c>
      <c r="F922" s="5">
        <v>43101</v>
      </c>
      <c r="G922">
        <v>12.13</v>
      </c>
      <c r="H922">
        <v>0.19</v>
      </c>
    </row>
    <row r="923" spans="1:8" x14ac:dyDescent="0.2">
      <c r="A923" t="s">
        <v>71</v>
      </c>
      <c r="B923" t="s">
        <v>54</v>
      </c>
      <c r="C923" t="s">
        <v>92</v>
      </c>
      <c r="D923" s="4">
        <v>43191</v>
      </c>
      <c r="E923" t="s">
        <v>32</v>
      </c>
      <c r="F923" s="5">
        <v>43101</v>
      </c>
      <c r="G923">
        <v>30.03</v>
      </c>
      <c r="H923">
        <v>0.43</v>
      </c>
    </row>
    <row r="924" spans="1:8" x14ac:dyDescent="0.2">
      <c r="A924" t="s">
        <v>71</v>
      </c>
      <c r="B924" t="s">
        <v>54</v>
      </c>
      <c r="C924" t="s">
        <v>92</v>
      </c>
      <c r="D924" s="4">
        <v>43191</v>
      </c>
      <c r="E924" t="s">
        <v>31</v>
      </c>
      <c r="F924" s="5">
        <v>43101</v>
      </c>
      <c r="G924">
        <v>666</v>
      </c>
      <c r="H924">
        <v>9.61</v>
      </c>
    </row>
    <row r="925" spans="1:8" x14ac:dyDescent="0.2">
      <c r="A925" t="s">
        <v>71</v>
      </c>
      <c r="B925" t="s">
        <v>54</v>
      </c>
      <c r="C925" t="s">
        <v>101</v>
      </c>
      <c r="D925" s="4">
        <v>43191</v>
      </c>
      <c r="E925" t="s">
        <v>63</v>
      </c>
      <c r="F925" s="5">
        <v>43101</v>
      </c>
      <c r="G925">
        <v>298.44</v>
      </c>
      <c r="H925">
        <v>5.83</v>
      </c>
    </row>
    <row r="926" spans="1:8" x14ac:dyDescent="0.2">
      <c r="A926" t="s">
        <v>71</v>
      </c>
      <c r="B926" t="s">
        <v>54</v>
      </c>
      <c r="C926" t="s">
        <v>101</v>
      </c>
      <c r="D926" s="4">
        <v>43191</v>
      </c>
      <c r="E926" t="s">
        <v>64</v>
      </c>
      <c r="F926" s="5">
        <v>43101</v>
      </c>
      <c r="G926">
        <v>13.46</v>
      </c>
      <c r="H926">
        <v>0.26</v>
      </c>
    </row>
    <row r="927" spans="1:8" x14ac:dyDescent="0.2">
      <c r="A927" t="s">
        <v>71</v>
      </c>
      <c r="B927" t="s">
        <v>56</v>
      </c>
      <c r="C927" t="s">
        <v>94</v>
      </c>
      <c r="D927" s="4">
        <v>43191</v>
      </c>
      <c r="E927" t="s">
        <v>32</v>
      </c>
      <c r="F927" s="5">
        <v>43101</v>
      </c>
      <c r="G927">
        <v>928.97</v>
      </c>
      <c r="H927">
        <v>14.77</v>
      </c>
    </row>
    <row r="928" spans="1:8" x14ac:dyDescent="0.2">
      <c r="A928" t="s">
        <v>71</v>
      </c>
      <c r="B928" t="s">
        <v>57</v>
      </c>
      <c r="C928" t="s">
        <v>93</v>
      </c>
      <c r="D928" s="4">
        <v>43191</v>
      </c>
      <c r="E928" t="s">
        <v>32</v>
      </c>
      <c r="F928" s="5">
        <v>43101</v>
      </c>
      <c r="G928">
        <v>103.54</v>
      </c>
      <c r="H928">
        <v>1.64</v>
      </c>
    </row>
    <row r="929" spans="1:8" x14ac:dyDescent="0.2">
      <c r="A929" t="s">
        <v>71</v>
      </c>
      <c r="B929" t="s">
        <v>56</v>
      </c>
      <c r="C929" t="s">
        <v>94</v>
      </c>
      <c r="D929" s="4">
        <v>43191</v>
      </c>
      <c r="E929" t="s">
        <v>31</v>
      </c>
      <c r="F929" s="5">
        <v>43101</v>
      </c>
      <c r="G929">
        <v>20598</v>
      </c>
      <c r="H929">
        <v>327.38</v>
      </c>
    </row>
    <row r="930" spans="1:8" x14ac:dyDescent="0.2">
      <c r="A930" t="s">
        <v>71</v>
      </c>
      <c r="B930" t="s">
        <v>57</v>
      </c>
      <c r="C930" t="s">
        <v>93</v>
      </c>
      <c r="D930" s="4">
        <v>43191</v>
      </c>
      <c r="E930" t="s">
        <v>31</v>
      </c>
      <c r="F930" s="5">
        <v>43101</v>
      </c>
      <c r="G930">
        <v>2296</v>
      </c>
      <c r="H930">
        <v>36.49</v>
      </c>
    </row>
    <row r="931" spans="1:8" x14ac:dyDescent="0.2">
      <c r="A931" t="s">
        <v>71</v>
      </c>
      <c r="B931" t="s">
        <v>54</v>
      </c>
      <c r="C931" t="s">
        <v>101</v>
      </c>
      <c r="D931" s="4">
        <v>43191</v>
      </c>
      <c r="E931" t="s">
        <v>63</v>
      </c>
      <c r="F931" s="5">
        <v>43101</v>
      </c>
      <c r="G931">
        <v>33.6</v>
      </c>
      <c r="H931">
        <v>0.53</v>
      </c>
    </row>
    <row r="932" spans="1:8" x14ac:dyDescent="0.2">
      <c r="A932" t="s">
        <v>71</v>
      </c>
      <c r="B932" t="s">
        <v>54</v>
      </c>
      <c r="C932" t="s">
        <v>101</v>
      </c>
      <c r="D932" s="4">
        <v>43191</v>
      </c>
      <c r="E932" t="s">
        <v>64</v>
      </c>
      <c r="F932" s="5">
        <v>43101</v>
      </c>
      <c r="G932">
        <v>1.52</v>
      </c>
      <c r="H932">
        <v>0.02</v>
      </c>
    </row>
    <row r="933" spans="1:8" x14ac:dyDescent="0.2">
      <c r="A933" t="s">
        <v>71</v>
      </c>
      <c r="B933" t="s">
        <v>57</v>
      </c>
      <c r="C933" t="s">
        <v>93</v>
      </c>
      <c r="D933" s="4">
        <v>43191</v>
      </c>
      <c r="E933" t="s">
        <v>32</v>
      </c>
      <c r="F933" s="5">
        <v>43101</v>
      </c>
      <c r="G933">
        <v>205.56</v>
      </c>
      <c r="H933">
        <v>3.08</v>
      </c>
    </row>
    <row r="934" spans="1:8" x14ac:dyDescent="0.2">
      <c r="A934" t="s">
        <v>71</v>
      </c>
      <c r="B934" t="s">
        <v>57</v>
      </c>
      <c r="C934" t="s">
        <v>93</v>
      </c>
      <c r="D934" s="4">
        <v>43191</v>
      </c>
      <c r="E934" t="s">
        <v>31</v>
      </c>
      <c r="F934" s="5">
        <v>43101</v>
      </c>
      <c r="G934">
        <v>4558</v>
      </c>
      <c r="H934">
        <v>68.180000000000007</v>
      </c>
    </row>
    <row r="935" spans="1:8" x14ac:dyDescent="0.2">
      <c r="A935" t="s">
        <v>71</v>
      </c>
      <c r="B935" t="s">
        <v>54</v>
      </c>
      <c r="C935" t="s">
        <v>92</v>
      </c>
      <c r="D935" s="4">
        <v>43191</v>
      </c>
      <c r="E935" t="s">
        <v>31</v>
      </c>
      <c r="F935" s="5">
        <v>43101</v>
      </c>
      <c r="G935">
        <v>6096</v>
      </c>
      <c r="H935">
        <v>138.04</v>
      </c>
    </row>
    <row r="936" spans="1:8" x14ac:dyDescent="0.2">
      <c r="A936" t="s">
        <v>71</v>
      </c>
      <c r="B936" t="s">
        <v>54</v>
      </c>
      <c r="C936" t="s">
        <v>92</v>
      </c>
      <c r="D936" s="4">
        <v>43191</v>
      </c>
      <c r="E936" t="s">
        <v>32</v>
      </c>
      <c r="F936" s="5">
        <v>43101</v>
      </c>
      <c r="G936">
        <v>274.94</v>
      </c>
      <c r="H936">
        <v>6.22</v>
      </c>
    </row>
    <row r="937" spans="1:8" x14ac:dyDescent="0.2">
      <c r="A937" t="s">
        <v>71</v>
      </c>
      <c r="B937" t="s">
        <v>54</v>
      </c>
      <c r="C937" t="s">
        <v>101</v>
      </c>
      <c r="D937" s="4">
        <v>43497</v>
      </c>
      <c r="E937" t="s">
        <v>63</v>
      </c>
      <c r="F937" s="5">
        <v>43405</v>
      </c>
      <c r="G937">
        <v>76</v>
      </c>
      <c r="H937">
        <v>1.54</v>
      </c>
    </row>
    <row r="938" spans="1:8" x14ac:dyDescent="0.2">
      <c r="A938" t="s">
        <v>71</v>
      </c>
      <c r="B938" t="s">
        <v>57</v>
      </c>
      <c r="C938" t="s">
        <v>93</v>
      </c>
      <c r="D938" s="4">
        <v>43497</v>
      </c>
      <c r="E938" t="s">
        <v>32</v>
      </c>
      <c r="F938" s="5">
        <v>43405</v>
      </c>
      <c r="G938">
        <v>85.1</v>
      </c>
      <c r="H938">
        <v>1.72</v>
      </c>
    </row>
    <row r="939" spans="1:8" x14ac:dyDescent="0.2">
      <c r="A939" t="s">
        <v>71</v>
      </c>
      <c r="B939" t="s">
        <v>57</v>
      </c>
      <c r="C939" t="s">
        <v>93</v>
      </c>
      <c r="D939" s="4">
        <v>43497</v>
      </c>
      <c r="E939" t="s">
        <v>31</v>
      </c>
      <c r="F939" s="5">
        <v>43405</v>
      </c>
      <c r="G939">
        <v>2205</v>
      </c>
      <c r="H939">
        <v>44.63</v>
      </c>
    </row>
    <row r="940" spans="1:8" x14ac:dyDescent="0.2">
      <c r="A940" t="s">
        <v>71</v>
      </c>
      <c r="B940" t="s">
        <v>54</v>
      </c>
      <c r="C940" t="s">
        <v>92</v>
      </c>
      <c r="D940" s="4">
        <v>43191</v>
      </c>
      <c r="E940" t="s">
        <v>32</v>
      </c>
      <c r="F940" s="5">
        <v>43101</v>
      </c>
      <c r="G940">
        <v>89.2</v>
      </c>
      <c r="H940">
        <v>1.62</v>
      </c>
    </row>
    <row r="941" spans="1:8" x14ac:dyDescent="0.2">
      <c r="A941" t="s">
        <v>71</v>
      </c>
      <c r="B941" t="s">
        <v>54</v>
      </c>
      <c r="C941" t="s">
        <v>167</v>
      </c>
      <c r="D941" s="4">
        <v>43191</v>
      </c>
      <c r="E941" t="s">
        <v>222</v>
      </c>
      <c r="F941" s="5">
        <v>43101</v>
      </c>
      <c r="G941">
        <v>-421</v>
      </c>
      <c r="H941">
        <v>-6.05</v>
      </c>
    </row>
    <row r="942" spans="1:8" x14ac:dyDescent="0.2">
      <c r="A942" t="s">
        <v>71</v>
      </c>
      <c r="B942" t="s">
        <v>54</v>
      </c>
      <c r="C942" t="s">
        <v>92</v>
      </c>
      <c r="D942" s="4">
        <v>43191</v>
      </c>
      <c r="E942" t="s">
        <v>31</v>
      </c>
      <c r="F942" s="5">
        <v>43101</v>
      </c>
      <c r="G942">
        <v>1978</v>
      </c>
      <c r="H942">
        <v>35.840000000000003</v>
      </c>
    </row>
    <row r="943" spans="1:8" x14ac:dyDescent="0.2">
      <c r="A943" t="s">
        <v>71</v>
      </c>
      <c r="B943" t="s">
        <v>54</v>
      </c>
      <c r="C943" t="s">
        <v>92</v>
      </c>
      <c r="D943" s="4">
        <v>43191</v>
      </c>
      <c r="E943" t="s">
        <v>31</v>
      </c>
      <c r="F943" s="5">
        <v>43101</v>
      </c>
      <c r="G943">
        <v>946</v>
      </c>
      <c r="H943">
        <v>13.59</v>
      </c>
    </row>
    <row r="944" spans="1:8" x14ac:dyDescent="0.2">
      <c r="A944" t="s">
        <v>71</v>
      </c>
      <c r="B944" t="s">
        <v>54</v>
      </c>
      <c r="C944" t="s">
        <v>92</v>
      </c>
      <c r="D944" s="4">
        <v>43191</v>
      </c>
      <c r="E944" t="s">
        <v>32</v>
      </c>
      <c r="F944" s="5">
        <v>43101</v>
      </c>
      <c r="G944">
        <v>42.66</v>
      </c>
      <c r="H944">
        <v>0.61</v>
      </c>
    </row>
    <row r="945" spans="1:8" x14ac:dyDescent="0.2">
      <c r="A945" t="s">
        <v>71</v>
      </c>
      <c r="B945" t="s">
        <v>55</v>
      </c>
      <c r="C945" t="s">
        <v>101</v>
      </c>
      <c r="D945" s="4">
        <v>43160</v>
      </c>
      <c r="E945" t="s">
        <v>64</v>
      </c>
      <c r="F945" s="5">
        <v>43101</v>
      </c>
      <c r="G945">
        <v>42.66</v>
      </c>
      <c r="H945">
        <v>0.62</v>
      </c>
    </row>
    <row r="946" spans="1:8" x14ac:dyDescent="0.2">
      <c r="A946" t="s">
        <v>71</v>
      </c>
      <c r="B946" t="s">
        <v>55</v>
      </c>
      <c r="C946" t="s">
        <v>101</v>
      </c>
      <c r="D946" s="4">
        <v>43160</v>
      </c>
      <c r="E946" t="s">
        <v>63</v>
      </c>
      <c r="F946" s="5">
        <v>43101</v>
      </c>
      <c r="G946">
        <v>945.84</v>
      </c>
      <c r="H946">
        <v>13.93</v>
      </c>
    </row>
    <row r="947" spans="1:8" x14ac:dyDescent="0.2">
      <c r="A947" t="s">
        <v>71</v>
      </c>
      <c r="B947" t="s">
        <v>55</v>
      </c>
      <c r="C947" t="s">
        <v>101</v>
      </c>
      <c r="D947" s="4">
        <v>43160</v>
      </c>
      <c r="E947" t="s">
        <v>63</v>
      </c>
      <c r="F947" s="5">
        <v>43101</v>
      </c>
      <c r="G947">
        <v>465.02</v>
      </c>
      <c r="H947">
        <v>6.84</v>
      </c>
    </row>
    <row r="948" spans="1:8" x14ac:dyDescent="0.2">
      <c r="A948" t="s">
        <v>71</v>
      </c>
      <c r="B948" t="s">
        <v>55</v>
      </c>
      <c r="C948" t="s">
        <v>101</v>
      </c>
      <c r="D948" s="4">
        <v>43160</v>
      </c>
      <c r="E948" t="s">
        <v>64</v>
      </c>
      <c r="F948" s="5">
        <v>43101</v>
      </c>
      <c r="G948">
        <v>20.97</v>
      </c>
      <c r="H948">
        <v>0.31</v>
      </c>
    </row>
    <row r="949" spans="1:8" x14ac:dyDescent="0.2">
      <c r="A949" t="s">
        <v>71</v>
      </c>
      <c r="B949" t="s">
        <v>56</v>
      </c>
      <c r="C949" t="s">
        <v>130</v>
      </c>
      <c r="D949" s="4">
        <v>43191</v>
      </c>
      <c r="E949" t="s">
        <v>31</v>
      </c>
      <c r="F949" s="5">
        <v>43101</v>
      </c>
      <c r="G949">
        <v>10706.58</v>
      </c>
      <c r="H949">
        <v>213.59</v>
      </c>
    </row>
    <row r="950" spans="1:8" x14ac:dyDescent="0.2">
      <c r="A950" t="s">
        <v>71</v>
      </c>
      <c r="B950" t="s">
        <v>56</v>
      </c>
      <c r="C950" t="s">
        <v>130</v>
      </c>
      <c r="D950" s="4">
        <v>43191</v>
      </c>
      <c r="E950" t="s">
        <v>32</v>
      </c>
      <c r="F950" s="5">
        <v>43101</v>
      </c>
      <c r="G950">
        <v>482.87</v>
      </c>
      <c r="H950">
        <v>9.6300000000000008</v>
      </c>
    </row>
    <row r="951" spans="1:8" x14ac:dyDescent="0.2">
      <c r="A951" t="s">
        <v>71</v>
      </c>
      <c r="B951" t="s">
        <v>60</v>
      </c>
      <c r="C951" t="s">
        <v>98</v>
      </c>
      <c r="D951" s="4">
        <v>43191</v>
      </c>
      <c r="E951" t="s">
        <v>32</v>
      </c>
      <c r="F951" s="5">
        <v>43101</v>
      </c>
      <c r="G951">
        <v>635.19000000000005</v>
      </c>
      <c r="H951">
        <v>11.12</v>
      </c>
    </row>
    <row r="952" spans="1:8" x14ac:dyDescent="0.2">
      <c r="A952" t="s">
        <v>71</v>
      </c>
      <c r="B952" t="s">
        <v>60</v>
      </c>
      <c r="C952" t="s">
        <v>98</v>
      </c>
      <c r="D952" s="4">
        <v>43191</v>
      </c>
      <c r="E952" t="s">
        <v>31</v>
      </c>
      <c r="F952" s="5">
        <v>43101</v>
      </c>
      <c r="G952">
        <v>18305.18</v>
      </c>
      <c r="H952">
        <v>320.54000000000002</v>
      </c>
    </row>
    <row r="953" spans="1:8" x14ac:dyDescent="0.2">
      <c r="A953" t="s">
        <v>71</v>
      </c>
      <c r="B953" t="s">
        <v>60</v>
      </c>
      <c r="C953" t="s">
        <v>98</v>
      </c>
      <c r="D953" s="4">
        <v>43191</v>
      </c>
      <c r="E953" t="s">
        <v>31</v>
      </c>
      <c r="F953" s="5">
        <v>43101</v>
      </c>
      <c r="G953">
        <v>14057.52</v>
      </c>
      <c r="H953">
        <v>246.93</v>
      </c>
    </row>
    <row r="954" spans="1:8" x14ac:dyDescent="0.2">
      <c r="A954" t="s">
        <v>71</v>
      </c>
      <c r="B954" t="s">
        <v>60</v>
      </c>
      <c r="C954" t="s">
        <v>98</v>
      </c>
      <c r="D954" s="4">
        <v>43191</v>
      </c>
      <c r="E954" t="s">
        <v>32</v>
      </c>
      <c r="F954" s="5">
        <v>43101</v>
      </c>
      <c r="G954">
        <v>633.99</v>
      </c>
      <c r="H954">
        <v>11.14</v>
      </c>
    </row>
    <row r="955" spans="1:8" x14ac:dyDescent="0.2">
      <c r="A955" t="s">
        <v>71</v>
      </c>
      <c r="B955" t="s">
        <v>56</v>
      </c>
      <c r="C955" t="s">
        <v>98</v>
      </c>
      <c r="D955" s="4">
        <v>43191</v>
      </c>
      <c r="E955" t="s">
        <v>32</v>
      </c>
      <c r="F955" s="5">
        <v>43101</v>
      </c>
      <c r="G955">
        <v>585.85</v>
      </c>
      <c r="H955">
        <v>10.36</v>
      </c>
    </row>
    <row r="956" spans="1:8" x14ac:dyDescent="0.2">
      <c r="A956" t="s">
        <v>71</v>
      </c>
      <c r="B956" t="s">
        <v>56</v>
      </c>
      <c r="C956" t="s">
        <v>98</v>
      </c>
      <c r="D956" s="4">
        <v>43191</v>
      </c>
      <c r="E956" t="s">
        <v>31</v>
      </c>
      <c r="F956" s="5">
        <v>43101</v>
      </c>
      <c r="G956">
        <v>12989.97</v>
      </c>
      <c r="H956">
        <v>229.66</v>
      </c>
    </row>
    <row r="957" spans="1:8" x14ac:dyDescent="0.2">
      <c r="A957" t="s">
        <v>71</v>
      </c>
      <c r="B957" t="s">
        <v>56</v>
      </c>
      <c r="C957" t="s">
        <v>86</v>
      </c>
      <c r="D957" s="4">
        <v>43191</v>
      </c>
      <c r="E957" t="s">
        <v>31</v>
      </c>
      <c r="F957" s="5">
        <v>43101</v>
      </c>
      <c r="G957">
        <v>47080</v>
      </c>
      <c r="H957">
        <v>810.66</v>
      </c>
    </row>
    <row r="958" spans="1:8" x14ac:dyDescent="0.2">
      <c r="A958" t="s">
        <v>71</v>
      </c>
      <c r="B958" t="s">
        <v>56</v>
      </c>
      <c r="C958" t="s">
        <v>86</v>
      </c>
      <c r="D958" s="4">
        <v>43191</v>
      </c>
      <c r="E958" t="s">
        <v>32</v>
      </c>
      <c r="F958" s="5">
        <v>43101</v>
      </c>
      <c r="G958">
        <v>2123.31</v>
      </c>
      <c r="H958">
        <v>36.56</v>
      </c>
    </row>
    <row r="959" spans="1:8" x14ac:dyDescent="0.2">
      <c r="A959" t="s">
        <v>71</v>
      </c>
      <c r="B959" t="s">
        <v>59</v>
      </c>
      <c r="C959" t="s">
        <v>102</v>
      </c>
      <c r="D959" s="4">
        <v>43191</v>
      </c>
      <c r="E959" t="s">
        <v>63</v>
      </c>
      <c r="F959" s="5">
        <v>43101</v>
      </c>
      <c r="G959">
        <v>111.6</v>
      </c>
      <c r="H959">
        <v>1.92</v>
      </c>
    </row>
    <row r="960" spans="1:8" x14ac:dyDescent="0.2">
      <c r="A960" t="s">
        <v>71</v>
      </c>
      <c r="B960" t="s">
        <v>59</v>
      </c>
      <c r="C960" t="s">
        <v>102</v>
      </c>
      <c r="D960" s="4">
        <v>43191</v>
      </c>
      <c r="E960" t="s">
        <v>64</v>
      </c>
      <c r="F960" s="5">
        <v>43101</v>
      </c>
      <c r="G960">
        <v>5.03</v>
      </c>
      <c r="H960">
        <v>0.09</v>
      </c>
    </row>
    <row r="961" spans="1:8" x14ac:dyDescent="0.2">
      <c r="A961" t="s">
        <v>71</v>
      </c>
      <c r="B961" t="s">
        <v>59</v>
      </c>
      <c r="C961" t="s">
        <v>102</v>
      </c>
      <c r="D961" s="4">
        <v>43191</v>
      </c>
      <c r="E961" t="s">
        <v>64</v>
      </c>
      <c r="F961" s="5">
        <v>43101</v>
      </c>
      <c r="G961">
        <v>47.81</v>
      </c>
      <c r="H961">
        <v>0.83</v>
      </c>
    </row>
    <row r="962" spans="1:8" x14ac:dyDescent="0.2">
      <c r="A962" t="s">
        <v>71</v>
      </c>
      <c r="B962" t="s">
        <v>59</v>
      </c>
      <c r="C962" t="s">
        <v>102</v>
      </c>
      <c r="D962" s="4">
        <v>43191</v>
      </c>
      <c r="E962" t="s">
        <v>63</v>
      </c>
      <c r="F962" s="5">
        <v>43101</v>
      </c>
      <c r="G962">
        <v>1060.2</v>
      </c>
      <c r="H962">
        <v>18.25</v>
      </c>
    </row>
    <row r="963" spans="1:8" x14ac:dyDescent="0.2">
      <c r="A963" t="s">
        <v>71</v>
      </c>
      <c r="B963" t="s">
        <v>57</v>
      </c>
      <c r="C963" t="s">
        <v>85</v>
      </c>
      <c r="D963" s="4">
        <v>43191</v>
      </c>
      <c r="E963" t="s">
        <v>32</v>
      </c>
      <c r="F963" s="5">
        <v>43101</v>
      </c>
      <c r="G963">
        <v>61.52</v>
      </c>
      <c r="H963">
        <v>1.05</v>
      </c>
    </row>
    <row r="964" spans="1:8" x14ac:dyDescent="0.2">
      <c r="A964" t="s">
        <v>71</v>
      </c>
      <c r="B964" t="s">
        <v>55</v>
      </c>
      <c r="C964" t="s">
        <v>100</v>
      </c>
      <c r="D964" s="4">
        <v>43191</v>
      </c>
      <c r="E964" t="s">
        <v>32</v>
      </c>
      <c r="F964" s="5">
        <v>43101</v>
      </c>
      <c r="G964">
        <v>76.31</v>
      </c>
      <c r="H964">
        <v>1.38</v>
      </c>
    </row>
    <row r="965" spans="1:8" x14ac:dyDescent="0.2">
      <c r="A965" t="s">
        <v>71</v>
      </c>
      <c r="B965" t="s">
        <v>57</v>
      </c>
      <c r="C965" t="s">
        <v>85</v>
      </c>
      <c r="D965" s="4">
        <v>43191</v>
      </c>
      <c r="E965" t="s">
        <v>31</v>
      </c>
      <c r="F965" s="5">
        <v>43101</v>
      </c>
      <c r="G965">
        <v>1364</v>
      </c>
      <c r="H965">
        <v>23.49</v>
      </c>
    </row>
    <row r="966" spans="1:8" x14ac:dyDescent="0.2">
      <c r="A966" t="s">
        <v>71</v>
      </c>
      <c r="B966" t="s">
        <v>55</v>
      </c>
      <c r="C966" t="s">
        <v>100</v>
      </c>
      <c r="D966" s="4">
        <v>43191</v>
      </c>
      <c r="E966" t="s">
        <v>31</v>
      </c>
      <c r="F966" s="5">
        <v>43101</v>
      </c>
      <c r="G966">
        <v>1692</v>
      </c>
      <c r="H966">
        <v>30.67</v>
      </c>
    </row>
    <row r="967" spans="1:8" x14ac:dyDescent="0.2">
      <c r="A967" t="s">
        <v>71</v>
      </c>
      <c r="B967" t="s">
        <v>55</v>
      </c>
      <c r="C967" t="s">
        <v>101</v>
      </c>
      <c r="D967" s="4">
        <v>43160</v>
      </c>
      <c r="E967" t="s">
        <v>64</v>
      </c>
      <c r="F967" s="5">
        <v>43101</v>
      </c>
      <c r="G967">
        <v>157.52000000000001</v>
      </c>
      <c r="H967">
        <v>2.2999999999999998</v>
      </c>
    </row>
    <row r="968" spans="1:8" x14ac:dyDescent="0.2">
      <c r="A968" t="s">
        <v>71</v>
      </c>
      <c r="B968" t="s">
        <v>55</v>
      </c>
      <c r="C968" t="s">
        <v>101</v>
      </c>
      <c r="D968" s="4">
        <v>43160</v>
      </c>
      <c r="E968" t="s">
        <v>63</v>
      </c>
      <c r="F968" s="5">
        <v>43101</v>
      </c>
      <c r="G968">
        <v>3492.38</v>
      </c>
      <c r="H968">
        <v>51.37</v>
      </c>
    </row>
    <row r="969" spans="1:8" x14ac:dyDescent="0.2">
      <c r="A969" t="s">
        <v>71</v>
      </c>
      <c r="B969" t="s">
        <v>54</v>
      </c>
      <c r="C969" t="s">
        <v>101</v>
      </c>
      <c r="D969" s="4">
        <v>43160</v>
      </c>
      <c r="E969" t="s">
        <v>63</v>
      </c>
      <c r="F969" s="5">
        <v>43101</v>
      </c>
      <c r="G969">
        <v>181.44</v>
      </c>
      <c r="H969">
        <v>2.61</v>
      </c>
    </row>
    <row r="970" spans="1:8" x14ac:dyDescent="0.2">
      <c r="A970" t="s">
        <v>71</v>
      </c>
      <c r="B970" t="s">
        <v>54</v>
      </c>
      <c r="C970" t="s">
        <v>101</v>
      </c>
      <c r="D970" s="4">
        <v>43160</v>
      </c>
      <c r="E970" t="s">
        <v>64</v>
      </c>
      <c r="F970" s="5">
        <v>43101</v>
      </c>
      <c r="G970">
        <v>8.19</v>
      </c>
      <c r="H970">
        <v>0.12</v>
      </c>
    </row>
    <row r="971" spans="1:8" x14ac:dyDescent="0.2">
      <c r="A971" t="s">
        <v>71</v>
      </c>
      <c r="B971" t="s">
        <v>55</v>
      </c>
      <c r="C971" t="s">
        <v>101</v>
      </c>
      <c r="D971" s="4">
        <v>43160</v>
      </c>
      <c r="E971" t="s">
        <v>64</v>
      </c>
      <c r="F971" s="5">
        <v>43101</v>
      </c>
      <c r="G971">
        <v>52.43</v>
      </c>
      <c r="H971">
        <v>0.76</v>
      </c>
    </row>
    <row r="972" spans="1:8" x14ac:dyDescent="0.2">
      <c r="A972" t="s">
        <v>71</v>
      </c>
      <c r="B972" t="s">
        <v>54</v>
      </c>
      <c r="C972" t="s">
        <v>101</v>
      </c>
      <c r="D972" s="4">
        <v>43160</v>
      </c>
      <c r="E972" t="s">
        <v>64</v>
      </c>
      <c r="F972" s="5">
        <v>43101</v>
      </c>
      <c r="G972">
        <v>13.36</v>
      </c>
      <c r="H972">
        <v>0.28000000000000003</v>
      </c>
    </row>
    <row r="973" spans="1:8" x14ac:dyDescent="0.2">
      <c r="A973" t="s">
        <v>71</v>
      </c>
      <c r="B973" t="s">
        <v>55</v>
      </c>
      <c r="C973" t="s">
        <v>101</v>
      </c>
      <c r="D973" s="4">
        <v>43160</v>
      </c>
      <c r="E973" t="s">
        <v>63</v>
      </c>
      <c r="F973" s="5">
        <v>43101</v>
      </c>
      <c r="G973">
        <v>1162.56</v>
      </c>
      <c r="H973">
        <v>16.77</v>
      </c>
    </row>
    <row r="974" spans="1:8" x14ac:dyDescent="0.2">
      <c r="A974" t="s">
        <v>71</v>
      </c>
      <c r="B974" t="s">
        <v>54</v>
      </c>
      <c r="C974" t="s">
        <v>101</v>
      </c>
      <c r="D974" s="4">
        <v>43160</v>
      </c>
      <c r="E974" t="s">
        <v>63</v>
      </c>
      <c r="F974" s="5">
        <v>43101</v>
      </c>
      <c r="G974">
        <v>296.27999999999997</v>
      </c>
      <c r="H974">
        <v>6.26</v>
      </c>
    </row>
    <row r="975" spans="1:8" x14ac:dyDescent="0.2">
      <c r="A975" t="s">
        <v>71</v>
      </c>
      <c r="B975" t="s">
        <v>55</v>
      </c>
      <c r="C975" t="s">
        <v>101</v>
      </c>
      <c r="D975" s="4">
        <v>43160</v>
      </c>
      <c r="E975" t="s">
        <v>63</v>
      </c>
      <c r="F975" s="5">
        <v>43101</v>
      </c>
      <c r="G975">
        <v>210</v>
      </c>
      <c r="H975">
        <v>3.03</v>
      </c>
    </row>
    <row r="976" spans="1:8" x14ac:dyDescent="0.2">
      <c r="A976" t="s">
        <v>71</v>
      </c>
      <c r="B976" t="s">
        <v>55</v>
      </c>
      <c r="C976" t="s">
        <v>101</v>
      </c>
      <c r="D976" s="4">
        <v>43160</v>
      </c>
      <c r="E976" t="s">
        <v>64</v>
      </c>
      <c r="F976" s="5">
        <v>43101</v>
      </c>
      <c r="G976">
        <v>9.4700000000000006</v>
      </c>
      <c r="H976">
        <v>0.14000000000000001</v>
      </c>
    </row>
    <row r="977" spans="1:8" x14ac:dyDescent="0.2">
      <c r="A977" t="s">
        <v>71</v>
      </c>
      <c r="B977" t="s">
        <v>59</v>
      </c>
      <c r="C977" t="s">
        <v>101</v>
      </c>
      <c r="D977" s="4">
        <v>43160</v>
      </c>
      <c r="E977" t="s">
        <v>64</v>
      </c>
      <c r="F977" s="5">
        <v>43101</v>
      </c>
      <c r="G977">
        <v>2.67</v>
      </c>
      <c r="H977">
        <v>0.04</v>
      </c>
    </row>
    <row r="978" spans="1:8" x14ac:dyDescent="0.2">
      <c r="A978" t="s">
        <v>71</v>
      </c>
      <c r="B978" t="s">
        <v>59</v>
      </c>
      <c r="C978" t="s">
        <v>101</v>
      </c>
      <c r="D978" s="4">
        <v>43160</v>
      </c>
      <c r="E978" t="s">
        <v>63</v>
      </c>
      <c r="F978" s="5">
        <v>43101</v>
      </c>
      <c r="G978">
        <v>59.14</v>
      </c>
      <c r="H978">
        <v>0.85</v>
      </c>
    </row>
    <row r="979" spans="1:8" x14ac:dyDescent="0.2">
      <c r="A979" t="s">
        <v>71</v>
      </c>
      <c r="B979" t="s">
        <v>55</v>
      </c>
      <c r="C979" t="s">
        <v>101</v>
      </c>
      <c r="D979" s="4">
        <v>43160</v>
      </c>
      <c r="E979" t="s">
        <v>63</v>
      </c>
      <c r="F979" s="5">
        <v>43101</v>
      </c>
      <c r="G979">
        <v>1186.76</v>
      </c>
      <c r="H979">
        <v>17.12</v>
      </c>
    </row>
    <row r="980" spans="1:8" x14ac:dyDescent="0.2">
      <c r="A980" t="s">
        <v>71</v>
      </c>
      <c r="B980" t="s">
        <v>55</v>
      </c>
      <c r="C980" t="s">
        <v>101</v>
      </c>
      <c r="D980" s="4">
        <v>43160</v>
      </c>
      <c r="E980" t="s">
        <v>64</v>
      </c>
      <c r="F980" s="5">
        <v>43101</v>
      </c>
      <c r="G980">
        <v>53.53</v>
      </c>
      <c r="H980">
        <v>0.78</v>
      </c>
    </row>
    <row r="981" spans="1:8" x14ac:dyDescent="0.2">
      <c r="A981" t="s">
        <v>71</v>
      </c>
      <c r="B981" t="s">
        <v>57</v>
      </c>
      <c r="C981" t="s">
        <v>93</v>
      </c>
      <c r="D981" s="4">
        <v>43191</v>
      </c>
      <c r="E981" t="s">
        <v>31</v>
      </c>
      <c r="F981" s="5">
        <v>43101</v>
      </c>
      <c r="G981">
        <v>110</v>
      </c>
      <c r="H981">
        <v>1.65</v>
      </c>
    </row>
    <row r="982" spans="1:8" x14ac:dyDescent="0.2">
      <c r="A982" t="s">
        <v>71</v>
      </c>
      <c r="B982" t="s">
        <v>57</v>
      </c>
      <c r="C982" t="s">
        <v>93</v>
      </c>
      <c r="D982" s="4">
        <v>43191</v>
      </c>
      <c r="E982" t="s">
        <v>32</v>
      </c>
      <c r="F982" s="5">
        <v>43101</v>
      </c>
      <c r="G982">
        <v>4.96</v>
      </c>
      <c r="H982">
        <v>7.0000000000000007E-2</v>
      </c>
    </row>
    <row r="983" spans="1:8" x14ac:dyDescent="0.2">
      <c r="A983" t="s">
        <v>71</v>
      </c>
      <c r="B983" t="s">
        <v>55</v>
      </c>
      <c r="C983" t="s">
        <v>101</v>
      </c>
      <c r="D983" s="4">
        <v>43191</v>
      </c>
      <c r="E983" t="s">
        <v>64</v>
      </c>
      <c r="F983" s="5">
        <v>43101</v>
      </c>
      <c r="G983">
        <v>3.18</v>
      </c>
      <c r="H983">
        <v>0.05</v>
      </c>
    </row>
    <row r="984" spans="1:8" x14ac:dyDescent="0.2">
      <c r="A984" t="s">
        <v>71</v>
      </c>
      <c r="B984" t="s">
        <v>55</v>
      </c>
      <c r="C984" t="s">
        <v>101</v>
      </c>
      <c r="D984" s="4">
        <v>43191</v>
      </c>
      <c r="E984" t="s">
        <v>63</v>
      </c>
      <c r="F984" s="5">
        <v>43101</v>
      </c>
      <c r="G984">
        <v>70.56</v>
      </c>
      <c r="H984">
        <v>1.06</v>
      </c>
    </row>
    <row r="985" spans="1:8" x14ac:dyDescent="0.2">
      <c r="A985" t="s">
        <v>71</v>
      </c>
      <c r="B985" t="s">
        <v>54</v>
      </c>
      <c r="C985" t="s">
        <v>101</v>
      </c>
      <c r="D985" s="4">
        <v>43191</v>
      </c>
      <c r="E985" t="s">
        <v>63</v>
      </c>
      <c r="F985" s="5">
        <v>43101</v>
      </c>
      <c r="G985">
        <v>18.48</v>
      </c>
      <c r="H985">
        <v>0.28000000000000003</v>
      </c>
    </row>
    <row r="986" spans="1:8" x14ac:dyDescent="0.2">
      <c r="A986" t="s">
        <v>71</v>
      </c>
      <c r="B986" t="s">
        <v>54</v>
      </c>
      <c r="C986" t="s">
        <v>101</v>
      </c>
      <c r="D986" s="4">
        <v>43191</v>
      </c>
      <c r="E986" t="s">
        <v>64</v>
      </c>
      <c r="F986" s="5">
        <v>43101</v>
      </c>
      <c r="G986">
        <v>0.83</v>
      </c>
      <c r="H986">
        <v>0.01</v>
      </c>
    </row>
    <row r="987" spans="1:8" x14ac:dyDescent="0.2">
      <c r="A987" t="s">
        <v>71</v>
      </c>
      <c r="B987" t="s">
        <v>55</v>
      </c>
      <c r="C987" t="s">
        <v>101</v>
      </c>
      <c r="D987" s="4">
        <v>43191</v>
      </c>
      <c r="E987" t="s">
        <v>64</v>
      </c>
      <c r="F987" s="5">
        <v>43101</v>
      </c>
      <c r="G987">
        <v>21.78</v>
      </c>
      <c r="H987">
        <v>0.33</v>
      </c>
    </row>
    <row r="988" spans="1:8" x14ac:dyDescent="0.2">
      <c r="A988" t="s">
        <v>71</v>
      </c>
      <c r="B988" t="s">
        <v>55</v>
      </c>
      <c r="C988" t="s">
        <v>101</v>
      </c>
      <c r="D988" s="4">
        <v>43191</v>
      </c>
      <c r="E988" t="s">
        <v>63</v>
      </c>
      <c r="F988" s="5">
        <v>43101</v>
      </c>
      <c r="G988">
        <v>482.83</v>
      </c>
      <c r="H988">
        <v>7.23</v>
      </c>
    </row>
    <row r="989" spans="1:8" x14ac:dyDescent="0.2">
      <c r="A989" t="s">
        <v>71</v>
      </c>
      <c r="B989" t="s">
        <v>55</v>
      </c>
      <c r="C989" t="s">
        <v>91</v>
      </c>
      <c r="D989" s="4">
        <v>43191</v>
      </c>
      <c r="E989" t="s">
        <v>32</v>
      </c>
      <c r="F989" s="5">
        <v>43101</v>
      </c>
      <c r="G989">
        <v>0</v>
      </c>
      <c r="H989">
        <v>0</v>
      </c>
    </row>
    <row r="990" spans="1:8" x14ac:dyDescent="0.2">
      <c r="A990" t="s">
        <v>71</v>
      </c>
      <c r="B990" t="s">
        <v>55</v>
      </c>
      <c r="C990" t="s">
        <v>91</v>
      </c>
      <c r="D990" s="4">
        <v>43191</v>
      </c>
      <c r="E990" t="s">
        <v>31</v>
      </c>
      <c r="F990" s="5">
        <v>43101</v>
      </c>
      <c r="G990">
        <v>0</v>
      </c>
      <c r="H990">
        <v>0</v>
      </c>
    </row>
    <row r="991" spans="1:8" x14ac:dyDescent="0.2">
      <c r="A991" t="s">
        <v>71</v>
      </c>
      <c r="B991" t="s">
        <v>56</v>
      </c>
      <c r="C991" t="s">
        <v>95</v>
      </c>
      <c r="D991" s="4">
        <v>43191</v>
      </c>
      <c r="E991" t="s">
        <v>31</v>
      </c>
      <c r="F991" s="5">
        <v>43101</v>
      </c>
      <c r="G991">
        <v>22440</v>
      </c>
      <c r="H991">
        <v>335.64</v>
      </c>
    </row>
    <row r="992" spans="1:8" x14ac:dyDescent="0.2">
      <c r="A992" t="s">
        <v>71</v>
      </c>
      <c r="B992" t="s">
        <v>56</v>
      </c>
      <c r="C992" t="s">
        <v>95</v>
      </c>
      <c r="D992" s="4">
        <v>43191</v>
      </c>
      <c r="E992" t="s">
        <v>32</v>
      </c>
      <c r="F992" s="5">
        <v>43101</v>
      </c>
      <c r="G992">
        <v>1012.04</v>
      </c>
      <c r="H992">
        <v>15.14</v>
      </c>
    </row>
    <row r="993" spans="1:8" x14ac:dyDescent="0.2">
      <c r="A993" t="s">
        <v>71</v>
      </c>
      <c r="B993" t="s">
        <v>54</v>
      </c>
      <c r="C993" t="s">
        <v>101</v>
      </c>
      <c r="D993" s="4">
        <v>43191</v>
      </c>
      <c r="E993" t="s">
        <v>63</v>
      </c>
      <c r="F993" s="5">
        <v>43101</v>
      </c>
      <c r="G993">
        <v>141.12</v>
      </c>
      <c r="H993">
        <v>2.12</v>
      </c>
    </row>
    <row r="994" spans="1:8" x14ac:dyDescent="0.2">
      <c r="A994" t="s">
        <v>71</v>
      </c>
      <c r="B994" t="s">
        <v>54</v>
      </c>
      <c r="C994" t="s">
        <v>101</v>
      </c>
      <c r="D994" s="4">
        <v>43191</v>
      </c>
      <c r="E994" t="s">
        <v>64</v>
      </c>
      <c r="F994" s="5">
        <v>43101</v>
      </c>
      <c r="G994">
        <v>6.36</v>
      </c>
      <c r="H994">
        <v>0.1</v>
      </c>
    </row>
    <row r="995" spans="1:8" x14ac:dyDescent="0.2">
      <c r="A995" t="s">
        <v>71</v>
      </c>
      <c r="B995" t="s">
        <v>60</v>
      </c>
      <c r="C995" t="s">
        <v>101</v>
      </c>
      <c r="D995" s="4">
        <v>43160</v>
      </c>
      <c r="E995" t="s">
        <v>64</v>
      </c>
      <c r="F995" s="5">
        <v>43101</v>
      </c>
      <c r="G995">
        <v>5.15</v>
      </c>
      <c r="H995">
        <v>7.0000000000000007E-2</v>
      </c>
    </row>
    <row r="996" spans="1:8" x14ac:dyDescent="0.2">
      <c r="A996" t="s">
        <v>71</v>
      </c>
      <c r="B996" t="s">
        <v>60</v>
      </c>
      <c r="C996" t="s">
        <v>101</v>
      </c>
      <c r="D996" s="4">
        <v>43160</v>
      </c>
      <c r="E996" t="s">
        <v>63</v>
      </c>
      <c r="F996" s="5">
        <v>43101</v>
      </c>
      <c r="G996">
        <v>114.24</v>
      </c>
      <c r="H996">
        <v>1.57</v>
      </c>
    </row>
    <row r="997" spans="1:8" x14ac:dyDescent="0.2">
      <c r="A997" t="s">
        <v>71</v>
      </c>
      <c r="B997" t="s">
        <v>54</v>
      </c>
      <c r="C997" t="s">
        <v>101</v>
      </c>
      <c r="D997" s="4">
        <v>43160</v>
      </c>
      <c r="E997" t="s">
        <v>63</v>
      </c>
      <c r="F997" s="5">
        <v>43101</v>
      </c>
      <c r="G997">
        <v>40.32</v>
      </c>
      <c r="H997">
        <v>0.6</v>
      </c>
    </row>
    <row r="998" spans="1:8" x14ac:dyDescent="0.2">
      <c r="A998" t="s">
        <v>71</v>
      </c>
      <c r="B998" t="s">
        <v>54</v>
      </c>
      <c r="C998" t="s">
        <v>101</v>
      </c>
      <c r="D998" s="4">
        <v>43160</v>
      </c>
      <c r="E998" t="s">
        <v>64</v>
      </c>
      <c r="F998" s="5">
        <v>43101</v>
      </c>
      <c r="G998">
        <v>1.82</v>
      </c>
      <c r="H998">
        <v>0.02</v>
      </c>
    </row>
    <row r="999" spans="1:8" x14ac:dyDescent="0.2">
      <c r="A999" t="s">
        <v>71</v>
      </c>
      <c r="B999" t="s">
        <v>54</v>
      </c>
      <c r="C999" t="s">
        <v>101</v>
      </c>
      <c r="D999" s="4">
        <v>43160</v>
      </c>
      <c r="E999" t="s">
        <v>64</v>
      </c>
      <c r="F999" s="5">
        <v>43101</v>
      </c>
      <c r="G999">
        <v>1.97</v>
      </c>
      <c r="H999">
        <v>0.03</v>
      </c>
    </row>
    <row r="1000" spans="1:8" x14ac:dyDescent="0.2">
      <c r="A1000" t="s">
        <v>71</v>
      </c>
      <c r="B1000" t="s">
        <v>54</v>
      </c>
      <c r="C1000" t="s">
        <v>101</v>
      </c>
      <c r="D1000" s="4">
        <v>43160</v>
      </c>
      <c r="E1000" t="s">
        <v>63</v>
      </c>
      <c r="F1000" s="5">
        <v>43101</v>
      </c>
      <c r="G1000">
        <v>43.68</v>
      </c>
      <c r="H1000">
        <v>0.63</v>
      </c>
    </row>
    <row r="1001" spans="1:8" x14ac:dyDescent="0.2">
      <c r="A1001" t="s">
        <v>71</v>
      </c>
      <c r="B1001" t="s">
        <v>55</v>
      </c>
      <c r="C1001" t="s">
        <v>101</v>
      </c>
      <c r="D1001" s="4">
        <v>43160</v>
      </c>
      <c r="E1001" t="s">
        <v>63</v>
      </c>
      <c r="F1001" s="5">
        <v>43101</v>
      </c>
      <c r="G1001">
        <v>440.16</v>
      </c>
      <c r="H1001">
        <v>6.34</v>
      </c>
    </row>
    <row r="1002" spans="1:8" x14ac:dyDescent="0.2">
      <c r="A1002" t="s">
        <v>71</v>
      </c>
      <c r="B1002" t="s">
        <v>55</v>
      </c>
      <c r="C1002" t="s">
        <v>101</v>
      </c>
      <c r="D1002" s="4">
        <v>43160</v>
      </c>
      <c r="E1002" t="s">
        <v>64</v>
      </c>
      <c r="F1002" s="5">
        <v>43101</v>
      </c>
      <c r="G1002">
        <v>19.850000000000001</v>
      </c>
      <c r="H1002">
        <v>0.28999999999999998</v>
      </c>
    </row>
    <row r="1003" spans="1:8" x14ac:dyDescent="0.2">
      <c r="A1003" t="s">
        <v>71</v>
      </c>
      <c r="B1003" t="s">
        <v>59</v>
      </c>
      <c r="C1003" t="s">
        <v>101</v>
      </c>
      <c r="D1003" s="4">
        <v>43160</v>
      </c>
      <c r="E1003" t="s">
        <v>63</v>
      </c>
      <c r="F1003" s="5">
        <v>43101</v>
      </c>
      <c r="G1003">
        <v>176.4</v>
      </c>
      <c r="H1003">
        <v>2.5499999999999998</v>
      </c>
    </row>
    <row r="1004" spans="1:8" x14ac:dyDescent="0.2">
      <c r="A1004" t="s">
        <v>71</v>
      </c>
      <c r="B1004" t="s">
        <v>59</v>
      </c>
      <c r="C1004" t="s">
        <v>101</v>
      </c>
      <c r="D1004" s="4">
        <v>43160</v>
      </c>
      <c r="E1004" t="s">
        <v>64</v>
      </c>
      <c r="F1004" s="5">
        <v>43101</v>
      </c>
      <c r="G1004">
        <v>7.96</v>
      </c>
      <c r="H1004">
        <v>0.11</v>
      </c>
    </row>
    <row r="1005" spans="1:8" x14ac:dyDescent="0.2">
      <c r="A1005" t="s">
        <v>71</v>
      </c>
      <c r="B1005" t="s">
        <v>55</v>
      </c>
      <c r="C1005" t="s">
        <v>102</v>
      </c>
      <c r="D1005" s="4">
        <v>43191</v>
      </c>
      <c r="E1005" t="s">
        <v>63</v>
      </c>
      <c r="F1005" s="5">
        <v>43101</v>
      </c>
      <c r="G1005">
        <v>74.400000000000006</v>
      </c>
      <c r="H1005">
        <v>1.28</v>
      </c>
    </row>
    <row r="1006" spans="1:8" x14ac:dyDescent="0.2">
      <c r="A1006" t="s">
        <v>71</v>
      </c>
      <c r="B1006" t="s">
        <v>56</v>
      </c>
      <c r="C1006" t="s">
        <v>103</v>
      </c>
      <c r="D1006" s="4">
        <v>43191</v>
      </c>
      <c r="E1006" t="s">
        <v>63</v>
      </c>
      <c r="F1006" s="5">
        <v>43101</v>
      </c>
      <c r="G1006">
        <v>186</v>
      </c>
      <c r="H1006">
        <v>3.2</v>
      </c>
    </row>
    <row r="1007" spans="1:8" x14ac:dyDescent="0.2">
      <c r="A1007" t="s">
        <v>71</v>
      </c>
      <c r="B1007" t="s">
        <v>55</v>
      </c>
      <c r="C1007" t="s">
        <v>102</v>
      </c>
      <c r="D1007" s="4">
        <v>43191</v>
      </c>
      <c r="E1007" t="s">
        <v>64</v>
      </c>
      <c r="F1007" s="5">
        <v>43101</v>
      </c>
      <c r="G1007">
        <v>3.36</v>
      </c>
      <c r="H1007">
        <v>0.06</v>
      </c>
    </row>
    <row r="1008" spans="1:8" x14ac:dyDescent="0.2">
      <c r="A1008" t="s">
        <v>71</v>
      </c>
      <c r="B1008" t="s">
        <v>56</v>
      </c>
      <c r="C1008" t="s">
        <v>103</v>
      </c>
      <c r="D1008" s="4">
        <v>43191</v>
      </c>
      <c r="E1008" t="s">
        <v>64</v>
      </c>
      <c r="F1008" s="5">
        <v>43101</v>
      </c>
      <c r="G1008">
        <v>8.39</v>
      </c>
      <c r="H1008">
        <v>0.14000000000000001</v>
      </c>
    </row>
    <row r="1009" spans="1:8" x14ac:dyDescent="0.2">
      <c r="A1009" t="s">
        <v>71</v>
      </c>
      <c r="B1009" t="s">
        <v>54</v>
      </c>
      <c r="C1009" t="s">
        <v>88</v>
      </c>
      <c r="D1009" s="4">
        <v>43191</v>
      </c>
      <c r="E1009" t="s">
        <v>32</v>
      </c>
      <c r="F1009" s="5">
        <v>43101</v>
      </c>
      <c r="G1009">
        <v>3.07</v>
      </c>
      <c r="H1009">
        <v>0.05</v>
      </c>
    </row>
    <row r="1010" spans="1:8" x14ac:dyDescent="0.2">
      <c r="A1010" t="s">
        <v>71</v>
      </c>
      <c r="B1010" t="s">
        <v>54</v>
      </c>
      <c r="C1010" t="s">
        <v>88</v>
      </c>
      <c r="D1010" s="4">
        <v>43191</v>
      </c>
      <c r="E1010" t="s">
        <v>31</v>
      </c>
      <c r="F1010" s="5">
        <v>43101</v>
      </c>
      <c r="G1010">
        <v>68</v>
      </c>
      <c r="H1010">
        <v>1.17</v>
      </c>
    </row>
    <row r="1011" spans="1:8" x14ac:dyDescent="0.2">
      <c r="A1011" t="s">
        <v>71</v>
      </c>
      <c r="B1011" t="s">
        <v>57</v>
      </c>
      <c r="C1011" t="s">
        <v>90</v>
      </c>
      <c r="D1011" s="4">
        <v>43191</v>
      </c>
      <c r="E1011" t="s">
        <v>31</v>
      </c>
      <c r="F1011" s="5">
        <v>43101</v>
      </c>
      <c r="G1011">
        <v>2675</v>
      </c>
      <c r="H1011">
        <v>46.09</v>
      </c>
    </row>
    <row r="1012" spans="1:8" x14ac:dyDescent="0.2">
      <c r="A1012" t="s">
        <v>71</v>
      </c>
      <c r="B1012" t="s">
        <v>56</v>
      </c>
      <c r="C1012" t="s">
        <v>87</v>
      </c>
      <c r="D1012" s="4">
        <v>43191</v>
      </c>
      <c r="E1012" t="s">
        <v>31</v>
      </c>
      <c r="F1012" s="5">
        <v>43101</v>
      </c>
      <c r="G1012">
        <v>34040</v>
      </c>
      <c r="H1012">
        <v>586.13</v>
      </c>
    </row>
    <row r="1013" spans="1:8" x14ac:dyDescent="0.2">
      <c r="A1013" t="s">
        <v>71</v>
      </c>
      <c r="B1013" t="s">
        <v>57</v>
      </c>
      <c r="C1013" t="s">
        <v>90</v>
      </c>
      <c r="D1013" s="4">
        <v>43191</v>
      </c>
      <c r="E1013" t="s">
        <v>32</v>
      </c>
      <c r="F1013" s="5">
        <v>43101</v>
      </c>
      <c r="G1013">
        <v>120.64</v>
      </c>
      <c r="H1013">
        <v>2.06</v>
      </c>
    </row>
    <row r="1014" spans="1:8" x14ac:dyDescent="0.2">
      <c r="A1014" t="s">
        <v>71</v>
      </c>
      <c r="B1014" t="s">
        <v>56</v>
      </c>
      <c r="C1014" t="s">
        <v>87</v>
      </c>
      <c r="D1014" s="4">
        <v>43191</v>
      </c>
      <c r="E1014" t="s">
        <v>32</v>
      </c>
      <c r="F1014" s="5">
        <v>43101</v>
      </c>
      <c r="G1014">
        <v>1535.21</v>
      </c>
      <c r="H1014">
        <v>26.43</v>
      </c>
    </row>
    <row r="1015" spans="1:8" x14ac:dyDescent="0.2">
      <c r="A1015" t="s">
        <v>71</v>
      </c>
      <c r="B1015" t="s">
        <v>55</v>
      </c>
      <c r="C1015" t="s">
        <v>101</v>
      </c>
      <c r="D1015" s="4">
        <v>43191</v>
      </c>
      <c r="E1015" t="s">
        <v>63</v>
      </c>
      <c r="F1015" s="5">
        <v>43101</v>
      </c>
      <c r="G1015">
        <v>176.33</v>
      </c>
      <c r="H1015">
        <v>3.04</v>
      </c>
    </row>
    <row r="1016" spans="1:8" x14ac:dyDescent="0.2">
      <c r="A1016" t="s">
        <v>71</v>
      </c>
      <c r="B1016" t="s">
        <v>55</v>
      </c>
      <c r="C1016" t="s">
        <v>101</v>
      </c>
      <c r="D1016" s="4">
        <v>43191</v>
      </c>
      <c r="E1016" t="s">
        <v>64</v>
      </c>
      <c r="F1016" s="5">
        <v>43101</v>
      </c>
      <c r="G1016">
        <v>7.95</v>
      </c>
      <c r="H1016">
        <v>0.14000000000000001</v>
      </c>
    </row>
    <row r="1017" spans="1:8" x14ac:dyDescent="0.2">
      <c r="A1017" t="s">
        <v>71</v>
      </c>
      <c r="B1017" t="s">
        <v>55</v>
      </c>
      <c r="C1017" t="s">
        <v>103</v>
      </c>
      <c r="D1017" s="4">
        <v>43191</v>
      </c>
      <c r="E1017" t="s">
        <v>64</v>
      </c>
      <c r="F1017" s="5">
        <v>43101</v>
      </c>
      <c r="G1017">
        <v>67.53</v>
      </c>
      <c r="H1017">
        <v>1.1599999999999999</v>
      </c>
    </row>
    <row r="1018" spans="1:8" x14ac:dyDescent="0.2">
      <c r="A1018" t="s">
        <v>71</v>
      </c>
      <c r="B1018" t="s">
        <v>55</v>
      </c>
      <c r="C1018" t="s">
        <v>103</v>
      </c>
      <c r="D1018" s="4">
        <v>43191</v>
      </c>
      <c r="E1018" t="s">
        <v>63</v>
      </c>
      <c r="F1018" s="5">
        <v>43101</v>
      </c>
      <c r="G1018">
        <v>1497.3</v>
      </c>
      <c r="H1018">
        <v>25.76</v>
      </c>
    </row>
    <row r="1019" spans="1:8" x14ac:dyDescent="0.2">
      <c r="A1019" t="s">
        <v>71</v>
      </c>
      <c r="B1019" t="s">
        <v>54</v>
      </c>
      <c r="C1019" t="s">
        <v>92</v>
      </c>
      <c r="D1019" s="4">
        <v>43221</v>
      </c>
      <c r="E1019" t="s">
        <v>32</v>
      </c>
      <c r="F1019" s="5">
        <v>43221</v>
      </c>
      <c r="G1019">
        <v>9.6</v>
      </c>
      <c r="H1019">
        <v>0.21</v>
      </c>
    </row>
    <row r="1020" spans="1:8" x14ac:dyDescent="0.2">
      <c r="A1020" t="s">
        <v>71</v>
      </c>
      <c r="B1020" t="s">
        <v>54</v>
      </c>
      <c r="C1020" t="s">
        <v>92</v>
      </c>
      <c r="D1020" s="4">
        <v>43221</v>
      </c>
      <c r="E1020" t="s">
        <v>31</v>
      </c>
      <c r="F1020" s="5">
        <v>43221</v>
      </c>
      <c r="G1020">
        <v>213</v>
      </c>
      <c r="H1020">
        <v>4.58</v>
      </c>
    </row>
    <row r="1021" spans="1:8" x14ac:dyDescent="0.2">
      <c r="A1021" t="s">
        <v>71</v>
      </c>
      <c r="B1021" t="s">
        <v>56</v>
      </c>
      <c r="C1021" t="s">
        <v>95</v>
      </c>
      <c r="D1021" s="4">
        <v>43221</v>
      </c>
      <c r="E1021" t="s">
        <v>32</v>
      </c>
      <c r="F1021" s="5">
        <v>43101</v>
      </c>
      <c r="G1021">
        <v>1289.27</v>
      </c>
      <c r="H1021">
        <v>29.13</v>
      </c>
    </row>
    <row r="1022" spans="1:8" x14ac:dyDescent="0.2">
      <c r="A1022" t="s">
        <v>71</v>
      </c>
      <c r="B1022" t="s">
        <v>56</v>
      </c>
      <c r="C1022" t="s">
        <v>95</v>
      </c>
      <c r="D1022" s="4">
        <v>43221</v>
      </c>
      <c r="E1022" t="s">
        <v>31</v>
      </c>
      <c r="F1022" s="5">
        <v>43101</v>
      </c>
      <c r="G1022">
        <v>28587</v>
      </c>
      <c r="H1022">
        <v>645.95000000000005</v>
      </c>
    </row>
    <row r="1023" spans="1:8" x14ac:dyDescent="0.2">
      <c r="A1023" t="s">
        <v>71</v>
      </c>
      <c r="B1023" t="s">
        <v>56</v>
      </c>
      <c r="C1023" t="s">
        <v>95</v>
      </c>
      <c r="D1023" s="4">
        <v>43221</v>
      </c>
      <c r="E1023" t="s">
        <v>32</v>
      </c>
      <c r="F1023" s="5">
        <v>43221</v>
      </c>
      <c r="G1023">
        <v>644.61</v>
      </c>
      <c r="H1023">
        <v>14.57</v>
      </c>
    </row>
    <row r="1024" spans="1:8" x14ac:dyDescent="0.2">
      <c r="A1024" t="s">
        <v>71</v>
      </c>
      <c r="B1024" t="s">
        <v>56</v>
      </c>
      <c r="C1024" t="s">
        <v>94</v>
      </c>
      <c r="D1024" s="4">
        <v>43221</v>
      </c>
      <c r="E1024" t="s">
        <v>31</v>
      </c>
      <c r="F1024" s="5">
        <v>43221</v>
      </c>
      <c r="G1024">
        <v>20179</v>
      </c>
      <c r="H1024">
        <v>455.96</v>
      </c>
    </row>
    <row r="1025" spans="1:8" x14ac:dyDescent="0.2">
      <c r="A1025" t="s">
        <v>71</v>
      </c>
      <c r="B1025" t="s">
        <v>56</v>
      </c>
      <c r="C1025" t="s">
        <v>95</v>
      </c>
      <c r="D1025" s="4">
        <v>43221</v>
      </c>
      <c r="E1025" t="s">
        <v>31</v>
      </c>
      <c r="F1025" s="5">
        <v>43221</v>
      </c>
      <c r="G1025">
        <v>14293</v>
      </c>
      <c r="H1025">
        <v>322.95999999999998</v>
      </c>
    </row>
    <row r="1026" spans="1:8" x14ac:dyDescent="0.2">
      <c r="A1026" t="s">
        <v>71</v>
      </c>
      <c r="B1026" t="s">
        <v>56</v>
      </c>
      <c r="C1026" t="s">
        <v>94</v>
      </c>
      <c r="D1026" s="4">
        <v>43221</v>
      </c>
      <c r="E1026" t="s">
        <v>32</v>
      </c>
      <c r="F1026" s="5">
        <v>43221</v>
      </c>
      <c r="G1026">
        <v>910.07</v>
      </c>
      <c r="H1026">
        <v>20.56</v>
      </c>
    </row>
    <row r="1027" spans="1:8" x14ac:dyDescent="0.2">
      <c r="A1027" t="s">
        <v>71</v>
      </c>
      <c r="B1027" t="s">
        <v>56</v>
      </c>
      <c r="C1027" t="s">
        <v>94</v>
      </c>
      <c r="D1027" s="4">
        <v>43221</v>
      </c>
      <c r="E1027" t="s">
        <v>32</v>
      </c>
      <c r="F1027" s="5">
        <v>43101</v>
      </c>
      <c r="G1027">
        <v>1820.1</v>
      </c>
      <c r="H1027">
        <v>41.13</v>
      </c>
    </row>
    <row r="1028" spans="1:8" x14ac:dyDescent="0.2">
      <c r="A1028" t="s">
        <v>71</v>
      </c>
      <c r="B1028" t="s">
        <v>56</v>
      </c>
      <c r="C1028" t="s">
        <v>94</v>
      </c>
      <c r="D1028" s="4">
        <v>43221</v>
      </c>
      <c r="E1028" t="s">
        <v>31</v>
      </c>
      <c r="F1028" s="5">
        <v>43101</v>
      </c>
      <c r="G1028">
        <v>40357</v>
      </c>
      <c r="H1028">
        <v>911.91</v>
      </c>
    </row>
    <row r="1029" spans="1:8" x14ac:dyDescent="0.2">
      <c r="A1029" t="s">
        <v>71</v>
      </c>
      <c r="B1029" t="s">
        <v>60</v>
      </c>
      <c r="C1029" t="s">
        <v>91</v>
      </c>
      <c r="D1029" s="4">
        <v>43191</v>
      </c>
      <c r="E1029" t="s">
        <v>32</v>
      </c>
      <c r="F1029" s="5">
        <v>43101</v>
      </c>
      <c r="G1029">
        <v>1723.81</v>
      </c>
      <c r="H1029">
        <v>38.590000000000003</v>
      </c>
    </row>
    <row r="1030" spans="1:8" x14ac:dyDescent="0.2">
      <c r="A1030" t="s">
        <v>71</v>
      </c>
      <c r="B1030" t="s">
        <v>60</v>
      </c>
      <c r="C1030" t="s">
        <v>91</v>
      </c>
      <c r="D1030" s="4">
        <v>43191</v>
      </c>
      <c r="E1030" t="s">
        <v>31</v>
      </c>
      <c r="F1030" s="5">
        <v>43101</v>
      </c>
      <c r="G1030">
        <v>38222</v>
      </c>
      <c r="H1030">
        <v>855.66</v>
      </c>
    </row>
    <row r="1031" spans="1:8" x14ac:dyDescent="0.2">
      <c r="A1031" t="s">
        <v>71</v>
      </c>
      <c r="B1031" t="s">
        <v>54</v>
      </c>
      <c r="C1031" t="s">
        <v>101</v>
      </c>
      <c r="D1031" s="4">
        <v>43160</v>
      </c>
      <c r="E1031" t="s">
        <v>64</v>
      </c>
      <c r="F1031" s="5">
        <v>43101</v>
      </c>
      <c r="G1031">
        <v>3.18</v>
      </c>
      <c r="H1031">
        <v>0.05</v>
      </c>
    </row>
    <row r="1032" spans="1:8" x14ac:dyDescent="0.2">
      <c r="A1032" t="s">
        <v>71</v>
      </c>
      <c r="B1032" t="s">
        <v>54</v>
      </c>
      <c r="C1032" t="s">
        <v>101</v>
      </c>
      <c r="D1032" s="4">
        <v>43160</v>
      </c>
      <c r="E1032" t="s">
        <v>63</v>
      </c>
      <c r="F1032" s="5">
        <v>43101</v>
      </c>
      <c r="G1032">
        <v>70.56</v>
      </c>
      <c r="H1032">
        <v>1.0900000000000001</v>
      </c>
    </row>
    <row r="1033" spans="1:8" x14ac:dyDescent="0.2">
      <c r="A1033" t="s">
        <v>71</v>
      </c>
      <c r="B1033" t="s">
        <v>55</v>
      </c>
      <c r="C1033" t="s">
        <v>101</v>
      </c>
      <c r="D1033" s="4">
        <v>43160</v>
      </c>
      <c r="E1033" t="s">
        <v>63</v>
      </c>
      <c r="F1033" s="5">
        <v>43101</v>
      </c>
      <c r="G1033">
        <v>63.84</v>
      </c>
      <c r="H1033">
        <v>0.99</v>
      </c>
    </row>
    <row r="1034" spans="1:8" x14ac:dyDescent="0.2">
      <c r="A1034" t="s">
        <v>71</v>
      </c>
      <c r="B1034" t="s">
        <v>55</v>
      </c>
      <c r="C1034" t="s">
        <v>101</v>
      </c>
      <c r="D1034" s="4">
        <v>43160</v>
      </c>
      <c r="E1034" t="s">
        <v>64</v>
      </c>
      <c r="F1034" s="5">
        <v>43101</v>
      </c>
      <c r="G1034">
        <v>2.88</v>
      </c>
      <c r="H1034">
        <v>0.04</v>
      </c>
    </row>
    <row r="1035" spans="1:8" x14ac:dyDescent="0.2">
      <c r="A1035" t="s">
        <v>71</v>
      </c>
      <c r="B1035" t="s">
        <v>54</v>
      </c>
      <c r="C1035" t="s">
        <v>92</v>
      </c>
      <c r="D1035" s="4">
        <v>43466</v>
      </c>
      <c r="E1035" t="s">
        <v>31</v>
      </c>
      <c r="F1035" s="5">
        <v>43405</v>
      </c>
      <c r="G1035">
        <v>199</v>
      </c>
      <c r="H1035">
        <v>5.15</v>
      </c>
    </row>
    <row r="1036" spans="1:8" x14ac:dyDescent="0.2">
      <c r="A1036" t="s">
        <v>71</v>
      </c>
      <c r="B1036" t="s">
        <v>54</v>
      </c>
      <c r="C1036" t="s">
        <v>92</v>
      </c>
      <c r="D1036" s="4">
        <v>43466</v>
      </c>
      <c r="E1036" t="s">
        <v>32</v>
      </c>
      <c r="F1036" s="5">
        <v>43405</v>
      </c>
      <c r="G1036">
        <v>8.9700000000000006</v>
      </c>
      <c r="H1036">
        <v>0.23</v>
      </c>
    </row>
    <row r="1037" spans="1:8" x14ac:dyDescent="0.2">
      <c r="A1037" t="s">
        <v>71</v>
      </c>
      <c r="B1037" t="s">
        <v>55</v>
      </c>
      <c r="C1037" t="s">
        <v>84</v>
      </c>
      <c r="D1037" s="4">
        <v>43466</v>
      </c>
      <c r="E1037" t="s">
        <v>32</v>
      </c>
      <c r="F1037" s="5">
        <v>43405</v>
      </c>
      <c r="G1037">
        <v>414.09</v>
      </c>
      <c r="H1037">
        <v>7.96</v>
      </c>
    </row>
    <row r="1038" spans="1:8" x14ac:dyDescent="0.2">
      <c r="A1038" t="s">
        <v>71</v>
      </c>
      <c r="B1038" t="s">
        <v>55</v>
      </c>
      <c r="C1038" t="s">
        <v>84</v>
      </c>
      <c r="D1038" s="4">
        <v>43466</v>
      </c>
      <c r="E1038" t="s">
        <v>31</v>
      </c>
      <c r="F1038" s="5">
        <v>43405</v>
      </c>
      <c r="G1038">
        <v>10199</v>
      </c>
      <c r="H1038">
        <v>196.24</v>
      </c>
    </row>
    <row r="1039" spans="1:8" x14ac:dyDescent="0.2">
      <c r="A1039" t="s">
        <v>71</v>
      </c>
      <c r="B1039" t="s">
        <v>57</v>
      </c>
      <c r="C1039" t="s">
        <v>93</v>
      </c>
      <c r="D1039" s="4">
        <v>43466</v>
      </c>
      <c r="E1039" t="s">
        <v>31</v>
      </c>
      <c r="F1039" s="5">
        <v>43405</v>
      </c>
      <c r="G1039">
        <v>4617</v>
      </c>
      <c r="H1039">
        <v>98.9</v>
      </c>
    </row>
    <row r="1040" spans="1:8" x14ac:dyDescent="0.2">
      <c r="A1040" t="s">
        <v>71</v>
      </c>
      <c r="B1040" t="s">
        <v>57</v>
      </c>
      <c r="C1040" t="s">
        <v>93</v>
      </c>
      <c r="D1040" s="4">
        <v>43466</v>
      </c>
      <c r="E1040" t="s">
        <v>32</v>
      </c>
      <c r="F1040" s="5">
        <v>43405</v>
      </c>
      <c r="G1040">
        <v>185.57</v>
      </c>
      <c r="H1040">
        <v>3.93</v>
      </c>
    </row>
    <row r="1041" spans="1:8" x14ac:dyDescent="0.2">
      <c r="A1041" t="s">
        <v>71</v>
      </c>
      <c r="B1041" t="s">
        <v>56</v>
      </c>
      <c r="C1041" t="s">
        <v>95</v>
      </c>
      <c r="D1041" s="4">
        <v>43466</v>
      </c>
      <c r="E1041" t="s">
        <v>32</v>
      </c>
      <c r="F1041" s="5">
        <v>43405</v>
      </c>
      <c r="G1041">
        <v>2323.92</v>
      </c>
      <c r="H1041">
        <v>49.82</v>
      </c>
    </row>
    <row r="1042" spans="1:8" x14ac:dyDescent="0.2">
      <c r="A1042" t="s">
        <v>71</v>
      </c>
      <c r="B1042" t="s">
        <v>56</v>
      </c>
      <c r="C1042" t="s">
        <v>95</v>
      </c>
      <c r="D1042" s="4">
        <v>43466</v>
      </c>
      <c r="E1042" t="s">
        <v>31</v>
      </c>
      <c r="F1042" s="5">
        <v>43405</v>
      </c>
      <c r="G1042">
        <v>57809</v>
      </c>
      <c r="H1042">
        <v>1239.3</v>
      </c>
    </row>
    <row r="1043" spans="1:8" x14ac:dyDescent="0.2">
      <c r="A1043" t="s">
        <v>71</v>
      </c>
      <c r="B1043" t="s">
        <v>56</v>
      </c>
      <c r="C1043" t="s">
        <v>94</v>
      </c>
      <c r="D1043" s="4">
        <v>43466</v>
      </c>
      <c r="E1043" t="s">
        <v>31</v>
      </c>
      <c r="F1043" s="5">
        <v>43405</v>
      </c>
      <c r="G1043">
        <v>18534</v>
      </c>
      <c r="H1043">
        <v>397.33</v>
      </c>
    </row>
    <row r="1044" spans="1:8" x14ac:dyDescent="0.2">
      <c r="A1044" t="s">
        <v>71</v>
      </c>
      <c r="B1044" t="s">
        <v>55</v>
      </c>
      <c r="C1044" t="s">
        <v>181</v>
      </c>
      <c r="D1044" s="4">
        <v>43466</v>
      </c>
      <c r="E1044" t="s">
        <v>222</v>
      </c>
      <c r="F1044" s="5">
        <v>43405</v>
      </c>
      <c r="G1044">
        <v>0</v>
      </c>
      <c r="H1044">
        <v>0</v>
      </c>
    </row>
    <row r="1045" spans="1:8" x14ac:dyDescent="0.2">
      <c r="A1045" t="s">
        <v>71</v>
      </c>
      <c r="B1045" t="s">
        <v>56</v>
      </c>
      <c r="C1045" t="s">
        <v>94</v>
      </c>
      <c r="D1045" s="4">
        <v>43466</v>
      </c>
      <c r="E1045" t="s">
        <v>32</v>
      </c>
      <c r="F1045" s="5">
        <v>43405</v>
      </c>
      <c r="G1045">
        <v>745.07</v>
      </c>
      <c r="H1045">
        <v>15.97</v>
      </c>
    </row>
    <row r="1046" spans="1:8" x14ac:dyDescent="0.2">
      <c r="A1046" t="s">
        <v>71</v>
      </c>
      <c r="B1046" t="s">
        <v>55</v>
      </c>
      <c r="C1046" t="s">
        <v>91</v>
      </c>
      <c r="D1046" s="4">
        <v>43466</v>
      </c>
      <c r="E1046" t="s">
        <v>32</v>
      </c>
      <c r="F1046" s="5">
        <v>43405</v>
      </c>
      <c r="G1046">
        <v>218.81</v>
      </c>
      <c r="H1046">
        <v>4.6900000000000004</v>
      </c>
    </row>
    <row r="1047" spans="1:8" x14ac:dyDescent="0.2">
      <c r="A1047" t="s">
        <v>71</v>
      </c>
      <c r="B1047" t="s">
        <v>55</v>
      </c>
      <c r="C1047" t="s">
        <v>91</v>
      </c>
      <c r="D1047" s="4">
        <v>43466</v>
      </c>
      <c r="E1047" t="s">
        <v>31</v>
      </c>
      <c r="F1047" s="5">
        <v>43405</v>
      </c>
      <c r="G1047">
        <v>5443</v>
      </c>
      <c r="H1047">
        <v>116.69</v>
      </c>
    </row>
    <row r="1048" spans="1:8" x14ac:dyDescent="0.2">
      <c r="A1048" t="s">
        <v>71</v>
      </c>
      <c r="B1048" t="s">
        <v>55</v>
      </c>
      <c r="C1048" t="s">
        <v>101</v>
      </c>
      <c r="D1048" s="4">
        <v>43466</v>
      </c>
      <c r="E1048" t="s">
        <v>63</v>
      </c>
      <c r="F1048" s="5">
        <v>43405</v>
      </c>
      <c r="G1048">
        <v>2347</v>
      </c>
      <c r="H1048">
        <v>50.31</v>
      </c>
    </row>
    <row r="1049" spans="1:8" x14ac:dyDescent="0.2">
      <c r="A1049" t="s">
        <v>71</v>
      </c>
      <c r="B1049" t="s">
        <v>55</v>
      </c>
      <c r="C1049" t="s">
        <v>101</v>
      </c>
      <c r="D1049" s="4">
        <v>43466</v>
      </c>
      <c r="E1049" t="s">
        <v>64</v>
      </c>
      <c r="F1049" s="5">
        <v>43405</v>
      </c>
      <c r="G1049">
        <v>94.34</v>
      </c>
      <c r="H1049">
        <v>2.04</v>
      </c>
    </row>
    <row r="1050" spans="1:8" x14ac:dyDescent="0.2">
      <c r="A1050" t="s">
        <v>71</v>
      </c>
      <c r="B1050" t="s">
        <v>55</v>
      </c>
      <c r="C1050" t="s">
        <v>84</v>
      </c>
      <c r="D1050" s="4">
        <v>43466</v>
      </c>
      <c r="E1050" t="s">
        <v>31</v>
      </c>
      <c r="F1050" s="5">
        <v>43405</v>
      </c>
      <c r="G1050">
        <v>2643</v>
      </c>
      <c r="H1050">
        <v>55.68</v>
      </c>
    </row>
    <row r="1051" spans="1:8" x14ac:dyDescent="0.2">
      <c r="A1051" t="s">
        <v>71</v>
      </c>
      <c r="B1051" t="s">
        <v>55</v>
      </c>
      <c r="C1051" t="s">
        <v>84</v>
      </c>
      <c r="D1051" s="4">
        <v>43466</v>
      </c>
      <c r="E1051" t="s">
        <v>32</v>
      </c>
      <c r="F1051" s="5">
        <v>43405</v>
      </c>
      <c r="G1051">
        <v>107.31</v>
      </c>
      <c r="H1051">
        <v>2.2599999999999998</v>
      </c>
    </row>
    <row r="1052" spans="1:8" x14ac:dyDescent="0.2">
      <c r="A1052" t="s">
        <v>71</v>
      </c>
      <c r="B1052" t="s">
        <v>61</v>
      </c>
      <c r="C1052" t="s">
        <v>97</v>
      </c>
      <c r="D1052" s="4">
        <v>43466</v>
      </c>
      <c r="E1052" t="s">
        <v>32</v>
      </c>
      <c r="F1052" s="5">
        <v>43405</v>
      </c>
      <c r="G1052">
        <v>345.59</v>
      </c>
      <c r="H1052">
        <v>6.6</v>
      </c>
    </row>
    <row r="1053" spans="1:8" x14ac:dyDescent="0.2">
      <c r="A1053" t="s">
        <v>71</v>
      </c>
      <c r="B1053" t="s">
        <v>61</v>
      </c>
      <c r="C1053" t="s">
        <v>97</v>
      </c>
      <c r="D1053" s="4">
        <v>43466</v>
      </c>
      <c r="E1053" t="s">
        <v>31</v>
      </c>
      <c r="F1053" s="5">
        <v>43405</v>
      </c>
      <c r="G1053">
        <v>8512</v>
      </c>
      <c r="H1053">
        <v>162.68</v>
      </c>
    </row>
    <row r="1054" spans="1:8" x14ac:dyDescent="0.2">
      <c r="A1054" t="s">
        <v>71</v>
      </c>
      <c r="B1054" t="s">
        <v>56</v>
      </c>
      <c r="C1054" t="s">
        <v>98</v>
      </c>
      <c r="D1054" s="4">
        <v>43466</v>
      </c>
      <c r="E1054" t="s">
        <v>31</v>
      </c>
      <c r="F1054" s="5">
        <v>43405</v>
      </c>
      <c r="G1054">
        <v>2588</v>
      </c>
      <c r="H1054">
        <v>63.59</v>
      </c>
    </row>
    <row r="1055" spans="1:8" x14ac:dyDescent="0.2">
      <c r="A1055" t="s">
        <v>71</v>
      </c>
      <c r="B1055" t="s">
        <v>61</v>
      </c>
      <c r="C1055" t="s">
        <v>97</v>
      </c>
      <c r="D1055" s="4">
        <v>43466</v>
      </c>
      <c r="E1055" t="s">
        <v>32</v>
      </c>
      <c r="F1055" s="5">
        <v>43405</v>
      </c>
      <c r="G1055">
        <v>159.19</v>
      </c>
      <c r="H1055">
        <v>3.04</v>
      </c>
    </row>
    <row r="1056" spans="1:8" x14ac:dyDescent="0.2">
      <c r="A1056" t="s">
        <v>71</v>
      </c>
      <c r="B1056" t="s">
        <v>56</v>
      </c>
      <c r="C1056" t="s">
        <v>98</v>
      </c>
      <c r="D1056" s="4">
        <v>43466</v>
      </c>
      <c r="E1056" t="s">
        <v>32</v>
      </c>
      <c r="F1056" s="5">
        <v>43405</v>
      </c>
      <c r="G1056">
        <v>105.07</v>
      </c>
      <c r="H1056">
        <v>2.58</v>
      </c>
    </row>
    <row r="1057" spans="1:8" x14ac:dyDescent="0.2">
      <c r="A1057" t="s">
        <v>71</v>
      </c>
      <c r="B1057" t="s">
        <v>60</v>
      </c>
      <c r="C1057" t="s">
        <v>131</v>
      </c>
      <c r="D1057" s="4">
        <v>43466</v>
      </c>
      <c r="E1057" t="s">
        <v>32</v>
      </c>
      <c r="F1057" s="5">
        <v>43405</v>
      </c>
      <c r="G1057">
        <v>581.27</v>
      </c>
      <c r="H1057">
        <v>12.88</v>
      </c>
    </row>
    <row r="1058" spans="1:8" x14ac:dyDescent="0.2">
      <c r="A1058" t="s">
        <v>71</v>
      </c>
      <c r="B1058" t="s">
        <v>60</v>
      </c>
      <c r="C1058" t="s">
        <v>131</v>
      </c>
      <c r="D1058" s="4">
        <v>43466</v>
      </c>
      <c r="E1058" t="s">
        <v>31</v>
      </c>
      <c r="F1058" s="5">
        <v>43405</v>
      </c>
      <c r="G1058">
        <v>14317</v>
      </c>
      <c r="H1058">
        <v>317.16000000000003</v>
      </c>
    </row>
    <row r="1059" spans="1:8" x14ac:dyDescent="0.2">
      <c r="A1059" t="s">
        <v>71</v>
      </c>
      <c r="B1059" t="s">
        <v>61</v>
      </c>
      <c r="C1059" t="s">
        <v>97</v>
      </c>
      <c r="D1059" s="4">
        <v>43466</v>
      </c>
      <c r="E1059" t="s">
        <v>31</v>
      </c>
      <c r="F1059" s="5">
        <v>43405</v>
      </c>
      <c r="G1059">
        <v>6128</v>
      </c>
      <c r="H1059">
        <v>117.12</v>
      </c>
    </row>
    <row r="1060" spans="1:8" x14ac:dyDescent="0.2">
      <c r="A1060" t="s">
        <v>71</v>
      </c>
      <c r="B1060" t="s">
        <v>61</v>
      </c>
      <c r="C1060" t="s">
        <v>97</v>
      </c>
      <c r="D1060" s="4">
        <v>43466</v>
      </c>
      <c r="E1060" t="s">
        <v>32</v>
      </c>
      <c r="F1060" s="5">
        <v>43405</v>
      </c>
      <c r="G1060">
        <v>248.8</v>
      </c>
      <c r="H1060">
        <v>4.76</v>
      </c>
    </row>
    <row r="1061" spans="1:8" x14ac:dyDescent="0.2">
      <c r="A1061" t="s">
        <v>71</v>
      </c>
      <c r="B1061" t="s">
        <v>61</v>
      </c>
      <c r="C1061" t="s">
        <v>97</v>
      </c>
      <c r="D1061" s="4">
        <v>43466</v>
      </c>
      <c r="E1061" t="s">
        <v>32</v>
      </c>
      <c r="F1061" s="5">
        <v>43405</v>
      </c>
      <c r="G1061">
        <v>1048.29</v>
      </c>
      <c r="H1061">
        <v>20.03</v>
      </c>
    </row>
    <row r="1062" spans="1:8" x14ac:dyDescent="0.2">
      <c r="A1062" t="s">
        <v>71</v>
      </c>
      <c r="B1062" t="s">
        <v>61</v>
      </c>
      <c r="C1062" t="s">
        <v>97</v>
      </c>
      <c r="D1062" s="4">
        <v>43466</v>
      </c>
      <c r="E1062" t="s">
        <v>31</v>
      </c>
      <c r="F1062" s="5">
        <v>43405</v>
      </c>
      <c r="G1062">
        <v>3921</v>
      </c>
      <c r="H1062">
        <v>74.94</v>
      </c>
    </row>
    <row r="1063" spans="1:8" x14ac:dyDescent="0.2">
      <c r="A1063" t="s">
        <v>71</v>
      </c>
      <c r="B1063" t="s">
        <v>61</v>
      </c>
      <c r="C1063" t="s">
        <v>97</v>
      </c>
      <c r="D1063" s="4">
        <v>43466</v>
      </c>
      <c r="E1063" t="s">
        <v>31</v>
      </c>
      <c r="F1063" s="5">
        <v>43405</v>
      </c>
      <c r="G1063">
        <v>25820</v>
      </c>
      <c r="H1063">
        <v>493.47</v>
      </c>
    </row>
    <row r="1064" spans="1:8" x14ac:dyDescent="0.2">
      <c r="A1064" t="s">
        <v>71</v>
      </c>
      <c r="B1064" t="s">
        <v>55</v>
      </c>
      <c r="C1064" t="s">
        <v>101</v>
      </c>
      <c r="D1064" s="4">
        <v>43160</v>
      </c>
      <c r="E1064" t="s">
        <v>64</v>
      </c>
      <c r="F1064" s="5">
        <v>43101</v>
      </c>
      <c r="G1064">
        <v>3.41</v>
      </c>
      <c r="H1064">
        <v>7.0000000000000007E-2</v>
      </c>
    </row>
    <row r="1065" spans="1:8" x14ac:dyDescent="0.2">
      <c r="A1065" t="s">
        <v>71</v>
      </c>
      <c r="B1065" t="s">
        <v>55</v>
      </c>
      <c r="C1065" t="s">
        <v>101</v>
      </c>
      <c r="D1065" s="4">
        <v>43160</v>
      </c>
      <c r="E1065" t="s">
        <v>63</v>
      </c>
      <c r="F1065" s="5">
        <v>43101</v>
      </c>
      <c r="G1065">
        <v>75.599999999999994</v>
      </c>
      <c r="H1065">
        <v>1.54</v>
      </c>
    </row>
    <row r="1066" spans="1:8" x14ac:dyDescent="0.2">
      <c r="A1066" t="s">
        <v>71</v>
      </c>
      <c r="B1066" t="s">
        <v>55</v>
      </c>
      <c r="C1066" t="s">
        <v>101</v>
      </c>
      <c r="D1066" s="4">
        <v>43160</v>
      </c>
      <c r="E1066" t="s">
        <v>63</v>
      </c>
      <c r="F1066" s="5">
        <v>43101</v>
      </c>
      <c r="G1066">
        <v>210.18</v>
      </c>
      <c r="H1066">
        <v>4.2300000000000004</v>
      </c>
    </row>
    <row r="1067" spans="1:8" x14ac:dyDescent="0.2">
      <c r="A1067" t="s">
        <v>71</v>
      </c>
      <c r="B1067" t="s">
        <v>55</v>
      </c>
      <c r="C1067" t="s">
        <v>101</v>
      </c>
      <c r="D1067" s="4">
        <v>43160</v>
      </c>
      <c r="E1067" t="s">
        <v>64</v>
      </c>
      <c r="F1067" s="5">
        <v>43101</v>
      </c>
      <c r="G1067">
        <v>9.48</v>
      </c>
      <c r="H1067">
        <v>0.19</v>
      </c>
    </row>
    <row r="1068" spans="1:8" x14ac:dyDescent="0.2">
      <c r="A1068" t="s">
        <v>71</v>
      </c>
      <c r="B1068" t="s">
        <v>59</v>
      </c>
      <c r="C1068" t="s">
        <v>102</v>
      </c>
      <c r="D1068" s="4">
        <v>43160</v>
      </c>
      <c r="E1068" t="s">
        <v>64</v>
      </c>
      <c r="F1068" s="5">
        <v>43101</v>
      </c>
      <c r="G1068">
        <v>4.55</v>
      </c>
      <c r="H1068">
        <v>0.09</v>
      </c>
    </row>
    <row r="1069" spans="1:8" x14ac:dyDescent="0.2">
      <c r="A1069" t="s">
        <v>71</v>
      </c>
      <c r="B1069" t="s">
        <v>59</v>
      </c>
      <c r="C1069" t="s">
        <v>102</v>
      </c>
      <c r="D1069" s="4">
        <v>43160</v>
      </c>
      <c r="E1069" t="s">
        <v>63</v>
      </c>
      <c r="F1069" s="5">
        <v>43101</v>
      </c>
      <c r="G1069">
        <v>100.8</v>
      </c>
      <c r="H1069">
        <v>1.94</v>
      </c>
    </row>
    <row r="1070" spans="1:8" x14ac:dyDescent="0.2">
      <c r="A1070" t="s">
        <v>71</v>
      </c>
      <c r="B1070" t="s">
        <v>55</v>
      </c>
      <c r="C1070" t="s">
        <v>102</v>
      </c>
      <c r="D1070" s="4">
        <v>43160</v>
      </c>
      <c r="E1070" t="s">
        <v>63</v>
      </c>
      <c r="F1070" s="5">
        <v>43101</v>
      </c>
      <c r="G1070">
        <v>67.2</v>
      </c>
      <c r="H1070">
        <v>1.29</v>
      </c>
    </row>
    <row r="1071" spans="1:8" x14ac:dyDescent="0.2">
      <c r="A1071" t="s">
        <v>71</v>
      </c>
      <c r="B1071" t="s">
        <v>55</v>
      </c>
      <c r="C1071" t="s">
        <v>102</v>
      </c>
      <c r="D1071" s="4">
        <v>43160</v>
      </c>
      <c r="E1071" t="s">
        <v>64</v>
      </c>
      <c r="F1071" s="5">
        <v>43101</v>
      </c>
      <c r="G1071">
        <v>3.03</v>
      </c>
      <c r="H1071">
        <v>0.06</v>
      </c>
    </row>
    <row r="1072" spans="1:8" x14ac:dyDescent="0.2">
      <c r="A1072" t="s">
        <v>71</v>
      </c>
      <c r="B1072" t="s">
        <v>59</v>
      </c>
      <c r="C1072" t="s">
        <v>102</v>
      </c>
      <c r="D1072" s="4">
        <v>43160</v>
      </c>
      <c r="E1072" t="s">
        <v>64</v>
      </c>
      <c r="F1072" s="5">
        <v>43101</v>
      </c>
      <c r="G1072">
        <v>43.19</v>
      </c>
      <c r="H1072">
        <v>0.83</v>
      </c>
    </row>
    <row r="1073" spans="1:8" x14ac:dyDescent="0.2">
      <c r="A1073" t="s">
        <v>71</v>
      </c>
      <c r="B1073" t="s">
        <v>56</v>
      </c>
      <c r="C1073" t="s">
        <v>103</v>
      </c>
      <c r="D1073" s="4">
        <v>43160</v>
      </c>
      <c r="E1073" t="s">
        <v>64</v>
      </c>
      <c r="F1073" s="5">
        <v>43101</v>
      </c>
      <c r="G1073">
        <v>7.58</v>
      </c>
      <c r="H1073">
        <v>0.15</v>
      </c>
    </row>
    <row r="1074" spans="1:8" x14ac:dyDescent="0.2">
      <c r="A1074" t="s">
        <v>71</v>
      </c>
      <c r="B1074" t="s">
        <v>59</v>
      </c>
      <c r="C1074" t="s">
        <v>102</v>
      </c>
      <c r="D1074" s="4">
        <v>43160</v>
      </c>
      <c r="E1074" t="s">
        <v>63</v>
      </c>
      <c r="F1074" s="5">
        <v>43101</v>
      </c>
      <c r="G1074">
        <v>957.6</v>
      </c>
      <c r="H1074">
        <v>18.43</v>
      </c>
    </row>
    <row r="1075" spans="1:8" x14ac:dyDescent="0.2">
      <c r="A1075" t="s">
        <v>71</v>
      </c>
      <c r="B1075" t="s">
        <v>56</v>
      </c>
      <c r="C1075" t="s">
        <v>103</v>
      </c>
      <c r="D1075" s="4">
        <v>43160</v>
      </c>
      <c r="E1075" t="s">
        <v>63</v>
      </c>
      <c r="F1075" s="5">
        <v>43101</v>
      </c>
      <c r="G1075">
        <v>168</v>
      </c>
      <c r="H1075">
        <v>3.23</v>
      </c>
    </row>
    <row r="1076" spans="1:8" x14ac:dyDescent="0.2">
      <c r="A1076" t="s">
        <v>71</v>
      </c>
      <c r="B1076" t="s">
        <v>55</v>
      </c>
      <c r="C1076" t="s">
        <v>101</v>
      </c>
      <c r="D1076" s="4">
        <v>43160</v>
      </c>
      <c r="E1076" t="s">
        <v>63</v>
      </c>
      <c r="F1076" s="5">
        <v>43101</v>
      </c>
      <c r="G1076">
        <v>159.26</v>
      </c>
      <c r="H1076">
        <v>3.06</v>
      </c>
    </row>
    <row r="1077" spans="1:8" x14ac:dyDescent="0.2">
      <c r="A1077" t="s">
        <v>71</v>
      </c>
      <c r="B1077" t="s">
        <v>55</v>
      </c>
      <c r="C1077" t="s">
        <v>101</v>
      </c>
      <c r="D1077" s="4">
        <v>43160</v>
      </c>
      <c r="E1077" t="s">
        <v>64</v>
      </c>
      <c r="F1077" s="5">
        <v>43101</v>
      </c>
      <c r="G1077">
        <v>7.18</v>
      </c>
      <c r="H1077">
        <v>0.14000000000000001</v>
      </c>
    </row>
    <row r="1078" spans="1:8" x14ac:dyDescent="0.2">
      <c r="A1078" t="s">
        <v>71</v>
      </c>
      <c r="B1078" t="s">
        <v>55</v>
      </c>
      <c r="C1078" t="s">
        <v>101</v>
      </c>
      <c r="D1078" s="4">
        <v>43160</v>
      </c>
      <c r="E1078" t="s">
        <v>64</v>
      </c>
      <c r="F1078" s="5">
        <v>43101</v>
      </c>
      <c r="G1078">
        <v>24.1</v>
      </c>
      <c r="H1078">
        <v>0.54</v>
      </c>
    </row>
    <row r="1079" spans="1:8" x14ac:dyDescent="0.2">
      <c r="A1079" t="s">
        <v>71</v>
      </c>
      <c r="B1079" t="s">
        <v>55</v>
      </c>
      <c r="C1079" t="s">
        <v>101</v>
      </c>
      <c r="D1079" s="4">
        <v>43160</v>
      </c>
      <c r="E1079" t="s">
        <v>63</v>
      </c>
      <c r="F1079" s="5">
        <v>43101</v>
      </c>
      <c r="G1079">
        <v>534.55999999999995</v>
      </c>
      <c r="H1079">
        <v>12.06</v>
      </c>
    </row>
    <row r="1080" spans="1:8" x14ac:dyDescent="0.2">
      <c r="A1080" t="s">
        <v>71</v>
      </c>
      <c r="B1080" t="s">
        <v>54</v>
      </c>
      <c r="C1080" t="s">
        <v>101</v>
      </c>
      <c r="D1080" s="4">
        <v>43160</v>
      </c>
      <c r="E1080" t="s">
        <v>63</v>
      </c>
      <c r="F1080" s="5">
        <v>43101</v>
      </c>
      <c r="G1080">
        <v>156.24</v>
      </c>
      <c r="H1080">
        <v>3.52</v>
      </c>
    </row>
    <row r="1081" spans="1:8" x14ac:dyDescent="0.2">
      <c r="A1081" t="s">
        <v>71</v>
      </c>
      <c r="B1081" t="s">
        <v>54</v>
      </c>
      <c r="C1081" t="s">
        <v>101</v>
      </c>
      <c r="D1081" s="4">
        <v>43160</v>
      </c>
      <c r="E1081" t="s">
        <v>64</v>
      </c>
      <c r="F1081" s="5">
        <v>43101</v>
      </c>
      <c r="G1081">
        <v>7.04</v>
      </c>
      <c r="H1081">
        <v>0.16</v>
      </c>
    </row>
    <row r="1082" spans="1:8" x14ac:dyDescent="0.2">
      <c r="A1082" t="s">
        <v>71</v>
      </c>
      <c r="B1082" t="s">
        <v>55</v>
      </c>
      <c r="C1082" t="s">
        <v>101</v>
      </c>
      <c r="D1082" s="4">
        <v>43191</v>
      </c>
      <c r="E1082" t="s">
        <v>63</v>
      </c>
      <c r="F1082" s="5">
        <v>43101</v>
      </c>
      <c r="G1082">
        <v>40.32</v>
      </c>
      <c r="H1082">
        <v>0.68</v>
      </c>
    </row>
    <row r="1083" spans="1:8" x14ac:dyDescent="0.2">
      <c r="A1083" t="s">
        <v>71</v>
      </c>
      <c r="B1083" t="s">
        <v>55</v>
      </c>
      <c r="C1083" t="s">
        <v>101</v>
      </c>
      <c r="D1083" s="4">
        <v>43191</v>
      </c>
      <c r="E1083" t="s">
        <v>64</v>
      </c>
      <c r="F1083" s="5">
        <v>43101</v>
      </c>
      <c r="G1083">
        <v>1.82</v>
      </c>
      <c r="H1083">
        <v>0.04</v>
      </c>
    </row>
    <row r="1084" spans="1:8" x14ac:dyDescent="0.2">
      <c r="A1084" t="s">
        <v>71</v>
      </c>
      <c r="B1084" t="s">
        <v>56</v>
      </c>
      <c r="C1084" t="s">
        <v>94</v>
      </c>
      <c r="D1084" s="4">
        <v>43191</v>
      </c>
      <c r="E1084" t="s">
        <v>31</v>
      </c>
      <c r="F1084" s="5">
        <v>43101</v>
      </c>
      <c r="G1084">
        <v>10080</v>
      </c>
      <c r="H1084">
        <v>171.63</v>
      </c>
    </row>
    <row r="1085" spans="1:8" x14ac:dyDescent="0.2">
      <c r="A1085" t="s">
        <v>71</v>
      </c>
      <c r="B1085" t="s">
        <v>56</v>
      </c>
      <c r="C1085" t="s">
        <v>94</v>
      </c>
      <c r="D1085" s="4">
        <v>43191</v>
      </c>
      <c r="E1085" t="s">
        <v>32</v>
      </c>
      <c r="F1085" s="5">
        <v>43101</v>
      </c>
      <c r="G1085">
        <v>454.61</v>
      </c>
      <c r="H1085">
        <v>7.74</v>
      </c>
    </row>
    <row r="1086" spans="1:8" x14ac:dyDescent="0.2">
      <c r="A1086" t="s">
        <v>71</v>
      </c>
      <c r="B1086" t="s">
        <v>55</v>
      </c>
      <c r="C1086" t="s">
        <v>91</v>
      </c>
      <c r="D1086" s="4">
        <v>43191</v>
      </c>
      <c r="E1086" t="s">
        <v>32</v>
      </c>
      <c r="F1086" s="5">
        <v>43101</v>
      </c>
      <c r="G1086">
        <v>46.81</v>
      </c>
      <c r="H1086">
        <v>0.8</v>
      </c>
    </row>
    <row r="1087" spans="1:8" x14ac:dyDescent="0.2">
      <c r="A1087" t="s">
        <v>71</v>
      </c>
      <c r="B1087" t="s">
        <v>55</v>
      </c>
      <c r="C1087" t="s">
        <v>91</v>
      </c>
      <c r="D1087" s="4">
        <v>43191</v>
      </c>
      <c r="E1087" t="s">
        <v>31</v>
      </c>
      <c r="F1087" s="5">
        <v>43101</v>
      </c>
      <c r="G1087">
        <v>1038</v>
      </c>
      <c r="H1087">
        <v>17.670000000000002</v>
      </c>
    </row>
    <row r="1088" spans="1:8" x14ac:dyDescent="0.2">
      <c r="A1088" t="s">
        <v>71</v>
      </c>
      <c r="B1088" t="s">
        <v>57</v>
      </c>
      <c r="C1088" t="s">
        <v>93</v>
      </c>
      <c r="D1088" s="4">
        <v>43191</v>
      </c>
      <c r="E1088" t="s">
        <v>31</v>
      </c>
      <c r="F1088" s="5">
        <v>43101</v>
      </c>
      <c r="G1088">
        <v>5142</v>
      </c>
      <c r="H1088">
        <v>87.54</v>
      </c>
    </row>
    <row r="1089" spans="1:8" x14ac:dyDescent="0.2">
      <c r="A1089" t="s">
        <v>71</v>
      </c>
      <c r="B1089" t="s">
        <v>57</v>
      </c>
      <c r="C1089" t="s">
        <v>93</v>
      </c>
      <c r="D1089" s="4">
        <v>43191</v>
      </c>
      <c r="E1089" t="s">
        <v>32</v>
      </c>
      <c r="F1089" s="5">
        <v>43101</v>
      </c>
      <c r="G1089">
        <v>231.92</v>
      </c>
      <c r="H1089">
        <v>3.95</v>
      </c>
    </row>
    <row r="1090" spans="1:8" x14ac:dyDescent="0.2">
      <c r="A1090" t="s">
        <v>71</v>
      </c>
      <c r="B1090" t="s">
        <v>55</v>
      </c>
      <c r="C1090" t="s">
        <v>101</v>
      </c>
      <c r="D1090" s="4">
        <v>43191</v>
      </c>
      <c r="E1090" t="s">
        <v>64</v>
      </c>
      <c r="F1090" s="5">
        <v>43101</v>
      </c>
      <c r="G1090">
        <v>8.56</v>
      </c>
      <c r="H1090">
        <v>0.15</v>
      </c>
    </row>
    <row r="1091" spans="1:8" x14ac:dyDescent="0.2">
      <c r="A1091" t="s">
        <v>71</v>
      </c>
      <c r="B1091" t="s">
        <v>55</v>
      </c>
      <c r="C1091" t="s">
        <v>101</v>
      </c>
      <c r="D1091" s="4">
        <v>43191</v>
      </c>
      <c r="E1091" t="s">
        <v>63</v>
      </c>
      <c r="F1091" s="5">
        <v>43101</v>
      </c>
      <c r="G1091">
        <v>189.84</v>
      </c>
      <c r="H1091">
        <v>3.23</v>
      </c>
    </row>
    <row r="1092" spans="1:8" x14ac:dyDescent="0.2">
      <c r="A1092" t="s">
        <v>71</v>
      </c>
      <c r="B1092" t="s">
        <v>56</v>
      </c>
      <c r="C1092" t="s">
        <v>95</v>
      </c>
      <c r="D1092" s="4">
        <v>43191</v>
      </c>
      <c r="E1092" t="s">
        <v>32</v>
      </c>
      <c r="F1092" s="5">
        <v>43101</v>
      </c>
      <c r="G1092">
        <v>4018.42</v>
      </c>
      <c r="H1092">
        <v>68.42</v>
      </c>
    </row>
    <row r="1093" spans="1:8" x14ac:dyDescent="0.2">
      <c r="A1093" t="s">
        <v>71</v>
      </c>
      <c r="B1093" t="s">
        <v>56</v>
      </c>
      <c r="C1093" t="s">
        <v>95</v>
      </c>
      <c r="D1093" s="4">
        <v>43191</v>
      </c>
      <c r="E1093" t="s">
        <v>31</v>
      </c>
      <c r="F1093" s="5">
        <v>43101</v>
      </c>
      <c r="G1093">
        <v>89100</v>
      </c>
      <c r="H1093">
        <v>1517.11</v>
      </c>
    </row>
    <row r="1094" spans="1:8" x14ac:dyDescent="0.2">
      <c r="A1094" t="s">
        <v>71</v>
      </c>
      <c r="B1094" t="s">
        <v>54</v>
      </c>
      <c r="C1094" t="s">
        <v>101</v>
      </c>
      <c r="D1094" s="4">
        <v>43160</v>
      </c>
      <c r="E1094" t="s">
        <v>64</v>
      </c>
      <c r="F1094" s="5">
        <v>43101</v>
      </c>
      <c r="G1094">
        <v>1.68</v>
      </c>
      <c r="H1094">
        <v>0.04</v>
      </c>
    </row>
    <row r="1095" spans="1:8" x14ac:dyDescent="0.2">
      <c r="A1095" t="s">
        <v>71</v>
      </c>
      <c r="B1095" t="s">
        <v>54</v>
      </c>
      <c r="C1095" t="s">
        <v>101</v>
      </c>
      <c r="D1095" s="4">
        <v>43160</v>
      </c>
      <c r="E1095" t="s">
        <v>63</v>
      </c>
      <c r="F1095" s="5">
        <v>43101</v>
      </c>
      <c r="G1095">
        <v>37.200000000000003</v>
      </c>
      <c r="H1095">
        <v>0.82</v>
      </c>
    </row>
    <row r="1096" spans="1:8" x14ac:dyDescent="0.2">
      <c r="A1096" t="s">
        <v>71</v>
      </c>
      <c r="B1096" t="s">
        <v>54</v>
      </c>
      <c r="C1096" t="s">
        <v>101</v>
      </c>
      <c r="D1096" s="4">
        <v>43160</v>
      </c>
      <c r="E1096" t="s">
        <v>63</v>
      </c>
      <c r="F1096" s="5">
        <v>43101</v>
      </c>
      <c r="G1096">
        <v>20.46</v>
      </c>
      <c r="H1096">
        <v>0.46</v>
      </c>
    </row>
    <row r="1097" spans="1:8" x14ac:dyDescent="0.2">
      <c r="A1097" t="s">
        <v>71</v>
      </c>
      <c r="B1097" t="s">
        <v>54</v>
      </c>
      <c r="C1097" t="s">
        <v>101</v>
      </c>
      <c r="D1097" s="4">
        <v>43160</v>
      </c>
      <c r="E1097" t="s">
        <v>64</v>
      </c>
      <c r="F1097" s="5">
        <v>43101</v>
      </c>
      <c r="G1097">
        <v>0.92</v>
      </c>
      <c r="H1097">
        <v>0.02</v>
      </c>
    </row>
    <row r="1098" spans="1:8" x14ac:dyDescent="0.2">
      <c r="A1098" t="s">
        <v>71</v>
      </c>
      <c r="B1098" t="s">
        <v>55</v>
      </c>
      <c r="C1098" t="s">
        <v>101</v>
      </c>
      <c r="D1098" s="4">
        <v>43160</v>
      </c>
      <c r="E1098" t="s">
        <v>64</v>
      </c>
      <c r="F1098" s="5">
        <v>43101</v>
      </c>
      <c r="G1098">
        <v>3.52</v>
      </c>
      <c r="H1098">
        <v>0.08</v>
      </c>
    </row>
    <row r="1099" spans="1:8" x14ac:dyDescent="0.2">
      <c r="A1099" t="s">
        <v>71</v>
      </c>
      <c r="B1099" t="s">
        <v>55</v>
      </c>
      <c r="C1099" t="s">
        <v>101</v>
      </c>
      <c r="D1099" s="4">
        <v>43160</v>
      </c>
      <c r="E1099" t="s">
        <v>63</v>
      </c>
      <c r="F1099" s="5">
        <v>43101</v>
      </c>
      <c r="G1099">
        <v>78.12</v>
      </c>
      <c r="H1099">
        <v>1.76</v>
      </c>
    </row>
    <row r="1100" spans="1:8" x14ac:dyDescent="0.2">
      <c r="A1100" t="s">
        <v>71</v>
      </c>
      <c r="B1100" t="s">
        <v>54</v>
      </c>
      <c r="C1100" t="s">
        <v>92</v>
      </c>
      <c r="D1100" s="4">
        <v>43466</v>
      </c>
      <c r="E1100" t="s">
        <v>32</v>
      </c>
      <c r="F1100" s="5">
        <v>43221</v>
      </c>
      <c r="G1100">
        <v>-139.85</v>
      </c>
      <c r="H1100">
        <v>-4.05</v>
      </c>
    </row>
    <row r="1101" spans="1:8" x14ac:dyDescent="0.2">
      <c r="A1101" t="s">
        <v>71</v>
      </c>
      <c r="B1101" t="s">
        <v>54</v>
      </c>
      <c r="C1101" t="s">
        <v>92</v>
      </c>
      <c r="D1101" s="4">
        <v>43466</v>
      </c>
      <c r="E1101" t="s">
        <v>31</v>
      </c>
      <c r="F1101" s="5">
        <v>43221</v>
      </c>
      <c r="G1101">
        <v>-3100.93</v>
      </c>
      <c r="H1101">
        <v>-89.86</v>
      </c>
    </row>
    <row r="1102" spans="1:8" x14ac:dyDescent="0.2">
      <c r="A1102" t="s">
        <v>71</v>
      </c>
      <c r="B1102" t="s">
        <v>57</v>
      </c>
      <c r="C1102" t="s">
        <v>93</v>
      </c>
      <c r="D1102" s="4">
        <v>43466</v>
      </c>
      <c r="E1102" t="s">
        <v>32</v>
      </c>
      <c r="F1102" s="5">
        <v>43405</v>
      </c>
      <c r="G1102">
        <v>5.1100000000000003</v>
      </c>
      <c r="H1102">
        <v>0.11</v>
      </c>
    </row>
    <row r="1103" spans="1:8" x14ac:dyDescent="0.2">
      <c r="A1103" t="s">
        <v>71</v>
      </c>
      <c r="B1103" t="s">
        <v>57</v>
      </c>
      <c r="C1103" t="s">
        <v>93</v>
      </c>
      <c r="D1103" s="4">
        <v>43466</v>
      </c>
      <c r="E1103" t="s">
        <v>31</v>
      </c>
      <c r="F1103" s="5">
        <v>43405</v>
      </c>
      <c r="G1103">
        <v>127</v>
      </c>
      <c r="H1103">
        <v>2.72</v>
      </c>
    </row>
    <row r="1104" spans="1:8" x14ac:dyDescent="0.2">
      <c r="A1104" t="s">
        <v>71</v>
      </c>
      <c r="B1104" t="s">
        <v>55</v>
      </c>
      <c r="C1104" t="s">
        <v>101</v>
      </c>
      <c r="D1104" s="4">
        <v>43466</v>
      </c>
      <c r="E1104" t="s">
        <v>63</v>
      </c>
      <c r="F1104" s="5">
        <v>43405</v>
      </c>
      <c r="G1104">
        <v>642</v>
      </c>
      <c r="H1104">
        <v>13.76</v>
      </c>
    </row>
    <row r="1105" spans="1:8" x14ac:dyDescent="0.2">
      <c r="A1105" t="s">
        <v>71</v>
      </c>
      <c r="B1105" t="s">
        <v>55</v>
      </c>
      <c r="C1105" t="s">
        <v>101</v>
      </c>
      <c r="D1105" s="4">
        <v>43466</v>
      </c>
      <c r="E1105" t="s">
        <v>64</v>
      </c>
      <c r="F1105" s="5">
        <v>43405</v>
      </c>
      <c r="G1105">
        <v>25.81</v>
      </c>
      <c r="H1105">
        <v>0.56000000000000005</v>
      </c>
    </row>
    <row r="1106" spans="1:8" x14ac:dyDescent="0.2">
      <c r="A1106" t="s">
        <v>71</v>
      </c>
      <c r="B1106" t="s">
        <v>55</v>
      </c>
      <c r="C1106" t="s">
        <v>101</v>
      </c>
      <c r="D1106" s="4">
        <v>43466</v>
      </c>
      <c r="E1106" t="s">
        <v>64</v>
      </c>
      <c r="F1106" s="5">
        <v>43405</v>
      </c>
      <c r="G1106">
        <v>12.7</v>
      </c>
      <c r="H1106">
        <v>0.28000000000000003</v>
      </c>
    </row>
    <row r="1107" spans="1:8" x14ac:dyDescent="0.2">
      <c r="A1107" t="s">
        <v>71</v>
      </c>
      <c r="B1107" t="s">
        <v>55</v>
      </c>
      <c r="C1107" t="s">
        <v>101</v>
      </c>
      <c r="D1107" s="4">
        <v>43466</v>
      </c>
      <c r="E1107" t="s">
        <v>63</v>
      </c>
      <c r="F1107" s="5">
        <v>43405</v>
      </c>
      <c r="G1107">
        <v>316</v>
      </c>
      <c r="H1107">
        <v>6.78</v>
      </c>
    </row>
    <row r="1108" spans="1:8" x14ac:dyDescent="0.2">
      <c r="A1108" t="s">
        <v>71</v>
      </c>
      <c r="B1108" t="s">
        <v>54</v>
      </c>
      <c r="C1108" t="s">
        <v>101</v>
      </c>
      <c r="D1108" s="4">
        <v>43466</v>
      </c>
      <c r="E1108" t="s">
        <v>63</v>
      </c>
      <c r="F1108" s="5">
        <v>43405</v>
      </c>
      <c r="G1108">
        <v>28</v>
      </c>
      <c r="H1108">
        <v>0.6</v>
      </c>
    </row>
    <row r="1109" spans="1:8" x14ac:dyDescent="0.2">
      <c r="A1109" t="s">
        <v>71</v>
      </c>
      <c r="B1109" t="s">
        <v>54</v>
      </c>
      <c r="C1109" t="s">
        <v>101</v>
      </c>
      <c r="D1109" s="4">
        <v>43466</v>
      </c>
      <c r="E1109" t="s">
        <v>64</v>
      </c>
      <c r="F1109" s="5">
        <v>43405</v>
      </c>
      <c r="G1109">
        <v>1.1200000000000001</v>
      </c>
      <c r="H1109">
        <v>0.02</v>
      </c>
    </row>
    <row r="1110" spans="1:8" x14ac:dyDescent="0.2">
      <c r="A1110" t="s">
        <v>71</v>
      </c>
      <c r="B1110" t="s">
        <v>57</v>
      </c>
      <c r="C1110" t="s">
        <v>93</v>
      </c>
      <c r="D1110" s="4">
        <v>43466</v>
      </c>
      <c r="E1110" t="s">
        <v>32</v>
      </c>
      <c r="F1110" s="5">
        <v>43405</v>
      </c>
      <c r="G1110">
        <v>10.72</v>
      </c>
      <c r="H1110">
        <v>0.24</v>
      </c>
    </row>
    <row r="1111" spans="1:8" x14ac:dyDescent="0.2">
      <c r="A1111" t="s">
        <v>71</v>
      </c>
      <c r="B1111" t="s">
        <v>57</v>
      </c>
      <c r="C1111" t="s">
        <v>93</v>
      </c>
      <c r="D1111" s="4">
        <v>43466</v>
      </c>
      <c r="E1111" t="s">
        <v>31</v>
      </c>
      <c r="F1111" s="5">
        <v>43405</v>
      </c>
      <c r="G1111">
        <v>264</v>
      </c>
      <c r="H1111">
        <v>5.8</v>
      </c>
    </row>
    <row r="1112" spans="1:8" x14ac:dyDescent="0.2">
      <c r="A1112" t="s">
        <v>71</v>
      </c>
      <c r="B1112" t="s">
        <v>54</v>
      </c>
      <c r="C1112" t="s">
        <v>101</v>
      </c>
      <c r="D1112" s="4">
        <v>43466</v>
      </c>
      <c r="E1112" t="s">
        <v>63</v>
      </c>
      <c r="F1112" s="5">
        <v>43405</v>
      </c>
      <c r="G1112">
        <v>130</v>
      </c>
      <c r="H1112">
        <v>2.85</v>
      </c>
    </row>
    <row r="1113" spans="1:8" x14ac:dyDescent="0.2">
      <c r="A1113" t="s">
        <v>71</v>
      </c>
      <c r="B1113" t="s">
        <v>54</v>
      </c>
      <c r="C1113" t="s">
        <v>101</v>
      </c>
      <c r="D1113" s="4">
        <v>43466</v>
      </c>
      <c r="E1113" t="s">
        <v>64</v>
      </c>
      <c r="F1113" s="5">
        <v>43405</v>
      </c>
      <c r="G1113">
        <v>5.27</v>
      </c>
      <c r="H1113">
        <v>0.11</v>
      </c>
    </row>
    <row r="1114" spans="1:8" x14ac:dyDescent="0.2">
      <c r="A1114" t="s">
        <v>71</v>
      </c>
      <c r="B1114" t="s">
        <v>55</v>
      </c>
      <c r="C1114" t="s">
        <v>101</v>
      </c>
      <c r="D1114" s="4">
        <v>43466</v>
      </c>
      <c r="E1114" t="s">
        <v>64</v>
      </c>
      <c r="F1114" s="5">
        <v>43405</v>
      </c>
      <c r="G1114">
        <v>33.68</v>
      </c>
      <c r="H1114">
        <v>0.74</v>
      </c>
    </row>
    <row r="1115" spans="1:8" x14ac:dyDescent="0.2">
      <c r="A1115" t="s">
        <v>71</v>
      </c>
      <c r="B1115" t="s">
        <v>55</v>
      </c>
      <c r="C1115" t="s">
        <v>101</v>
      </c>
      <c r="D1115" s="4">
        <v>43466</v>
      </c>
      <c r="E1115" t="s">
        <v>63</v>
      </c>
      <c r="F1115" s="5">
        <v>43405</v>
      </c>
      <c r="G1115">
        <v>830</v>
      </c>
      <c r="H1115">
        <v>18.239999999999998</v>
      </c>
    </row>
    <row r="1116" spans="1:8" x14ac:dyDescent="0.2">
      <c r="A1116" t="s">
        <v>71</v>
      </c>
      <c r="B1116" t="s">
        <v>55</v>
      </c>
      <c r="C1116" t="s">
        <v>101</v>
      </c>
      <c r="D1116" s="4">
        <v>43466</v>
      </c>
      <c r="E1116" t="s">
        <v>63</v>
      </c>
      <c r="F1116" s="5">
        <v>43405</v>
      </c>
      <c r="G1116">
        <v>150</v>
      </c>
      <c r="H1116">
        <v>3.29</v>
      </c>
    </row>
    <row r="1117" spans="1:8" x14ac:dyDescent="0.2">
      <c r="A1117" t="s">
        <v>71</v>
      </c>
      <c r="B1117" t="s">
        <v>55</v>
      </c>
      <c r="C1117" t="s">
        <v>101</v>
      </c>
      <c r="D1117" s="4">
        <v>43466</v>
      </c>
      <c r="E1117" t="s">
        <v>64</v>
      </c>
      <c r="F1117" s="5">
        <v>43405</v>
      </c>
      <c r="G1117">
        <v>6.09</v>
      </c>
      <c r="H1117">
        <v>0.14000000000000001</v>
      </c>
    </row>
    <row r="1118" spans="1:8" x14ac:dyDescent="0.2">
      <c r="A1118" t="s">
        <v>71</v>
      </c>
      <c r="B1118" t="s">
        <v>59</v>
      </c>
      <c r="C1118" t="s">
        <v>101</v>
      </c>
      <c r="D1118" s="4">
        <v>43466</v>
      </c>
      <c r="E1118" t="s">
        <v>64</v>
      </c>
      <c r="F1118" s="5">
        <v>43405</v>
      </c>
      <c r="G1118">
        <v>1.71</v>
      </c>
      <c r="H1118">
        <v>0.04</v>
      </c>
    </row>
    <row r="1119" spans="1:8" x14ac:dyDescent="0.2">
      <c r="A1119" t="s">
        <v>71</v>
      </c>
      <c r="B1119" t="s">
        <v>59</v>
      </c>
      <c r="C1119" t="s">
        <v>101</v>
      </c>
      <c r="D1119" s="4">
        <v>43466</v>
      </c>
      <c r="E1119" t="s">
        <v>63</v>
      </c>
      <c r="F1119" s="5">
        <v>43405</v>
      </c>
      <c r="G1119">
        <v>42</v>
      </c>
      <c r="H1119">
        <v>0.92</v>
      </c>
    </row>
    <row r="1120" spans="1:8" x14ac:dyDescent="0.2">
      <c r="A1120" t="s">
        <v>71</v>
      </c>
      <c r="B1120" t="s">
        <v>55</v>
      </c>
      <c r="C1120" t="s">
        <v>101</v>
      </c>
      <c r="D1120" s="4">
        <v>43466</v>
      </c>
      <c r="E1120" t="s">
        <v>63</v>
      </c>
      <c r="F1120" s="5">
        <v>43405</v>
      </c>
      <c r="G1120">
        <v>987</v>
      </c>
      <c r="H1120">
        <v>23.4</v>
      </c>
    </row>
    <row r="1121" spans="1:8" x14ac:dyDescent="0.2">
      <c r="A1121" t="s">
        <v>71</v>
      </c>
      <c r="B1121" t="s">
        <v>55</v>
      </c>
      <c r="C1121" t="s">
        <v>101</v>
      </c>
      <c r="D1121" s="4">
        <v>43466</v>
      </c>
      <c r="E1121" t="s">
        <v>64</v>
      </c>
      <c r="F1121" s="5">
        <v>43405</v>
      </c>
      <c r="G1121">
        <v>40.56</v>
      </c>
      <c r="H1121">
        <v>0.98</v>
      </c>
    </row>
    <row r="1122" spans="1:8" x14ac:dyDescent="0.2">
      <c r="A1122" t="s">
        <v>71</v>
      </c>
      <c r="B1122" t="s">
        <v>54</v>
      </c>
      <c r="C1122" t="s">
        <v>101</v>
      </c>
      <c r="D1122" s="4">
        <v>43466</v>
      </c>
      <c r="E1122" t="s">
        <v>64</v>
      </c>
      <c r="F1122" s="5">
        <v>43405</v>
      </c>
      <c r="G1122">
        <v>8.1999999999999993</v>
      </c>
      <c r="H1122">
        <v>0.17</v>
      </c>
    </row>
    <row r="1123" spans="1:8" x14ac:dyDescent="0.2">
      <c r="A1123" t="s">
        <v>71</v>
      </c>
      <c r="B1123" t="s">
        <v>54</v>
      </c>
      <c r="C1123" t="s">
        <v>101</v>
      </c>
      <c r="D1123" s="4">
        <v>43466</v>
      </c>
      <c r="E1123" t="s">
        <v>63</v>
      </c>
      <c r="F1123" s="5">
        <v>43405</v>
      </c>
      <c r="G1123">
        <v>202</v>
      </c>
      <c r="H1123">
        <v>4.4400000000000004</v>
      </c>
    </row>
    <row r="1124" spans="1:8" x14ac:dyDescent="0.2">
      <c r="A1124" t="s">
        <v>71</v>
      </c>
      <c r="B1124" t="s">
        <v>55</v>
      </c>
      <c r="C1124" t="s">
        <v>101</v>
      </c>
      <c r="D1124" s="4">
        <v>43160</v>
      </c>
      <c r="E1124" t="s">
        <v>63</v>
      </c>
      <c r="F1124" s="5">
        <v>43101</v>
      </c>
      <c r="G1124">
        <v>95.76</v>
      </c>
      <c r="H1124">
        <v>1.48</v>
      </c>
    </row>
    <row r="1125" spans="1:8" x14ac:dyDescent="0.2">
      <c r="A1125" t="s">
        <v>71</v>
      </c>
      <c r="B1125" t="s">
        <v>55</v>
      </c>
      <c r="C1125" t="s">
        <v>101</v>
      </c>
      <c r="D1125" s="4">
        <v>43160</v>
      </c>
      <c r="E1125" t="s">
        <v>64</v>
      </c>
      <c r="F1125" s="5">
        <v>43101</v>
      </c>
      <c r="G1125">
        <v>4.32</v>
      </c>
      <c r="H1125">
        <v>7.0000000000000007E-2</v>
      </c>
    </row>
    <row r="1126" spans="1:8" x14ac:dyDescent="0.2">
      <c r="A1126" t="s">
        <v>71</v>
      </c>
      <c r="B1126" t="s">
        <v>55</v>
      </c>
      <c r="C1126" t="s">
        <v>101</v>
      </c>
      <c r="D1126" s="4">
        <v>43160</v>
      </c>
      <c r="E1126" t="s">
        <v>63</v>
      </c>
      <c r="F1126" s="5">
        <v>43101</v>
      </c>
      <c r="G1126">
        <v>70.56</v>
      </c>
      <c r="H1126">
        <v>1.0900000000000001</v>
      </c>
    </row>
    <row r="1127" spans="1:8" x14ac:dyDescent="0.2">
      <c r="A1127" t="s">
        <v>71</v>
      </c>
      <c r="B1127" t="s">
        <v>55</v>
      </c>
      <c r="C1127" t="s">
        <v>101</v>
      </c>
      <c r="D1127" s="4">
        <v>43160</v>
      </c>
      <c r="E1127" t="s">
        <v>64</v>
      </c>
      <c r="F1127" s="5">
        <v>43101</v>
      </c>
      <c r="G1127">
        <v>3.18</v>
      </c>
      <c r="H1127">
        <v>0.05</v>
      </c>
    </row>
    <row r="1128" spans="1:8" x14ac:dyDescent="0.2">
      <c r="A1128" t="s">
        <v>71</v>
      </c>
      <c r="B1128" t="s">
        <v>56</v>
      </c>
      <c r="C1128" t="s">
        <v>101</v>
      </c>
      <c r="D1128" s="4">
        <v>43160</v>
      </c>
      <c r="E1128" t="s">
        <v>64</v>
      </c>
      <c r="F1128" s="5">
        <v>43101</v>
      </c>
      <c r="G1128">
        <v>27.66</v>
      </c>
      <c r="H1128">
        <v>0.43</v>
      </c>
    </row>
    <row r="1129" spans="1:8" x14ac:dyDescent="0.2">
      <c r="A1129" t="s">
        <v>71</v>
      </c>
      <c r="B1129" t="s">
        <v>56</v>
      </c>
      <c r="C1129" t="s">
        <v>101</v>
      </c>
      <c r="D1129" s="4">
        <v>43160</v>
      </c>
      <c r="E1129" t="s">
        <v>63</v>
      </c>
      <c r="F1129" s="5">
        <v>43101</v>
      </c>
      <c r="G1129">
        <v>613.20000000000005</v>
      </c>
      <c r="H1129">
        <v>9.5</v>
      </c>
    </row>
    <row r="1130" spans="1:8" x14ac:dyDescent="0.2">
      <c r="A1130" t="s">
        <v>71</v>
      </c>
      <c r="B1130" t="s">
        <v>55</v>
      </c>
      <c r="C1130" t="s">
        <v>103</v>
      </c>
      <c r="D1130" s="4">
        <v>43160</v>
      </c>
      <c r="E1130" t="s">
        <v>63</v>
      </c>
      <c r="F1130" s="5">
        <v>43101</v>
      </c>
      <c r="G1130">
        <v>1352.4</v>
      </c>
      <c r="H1130">
        <v>26.04</v>
      </c>
    </row>
    <row r="1131" spans="1:8" x14ac:dyDescent="0.2">
      <c r="A1131" t="s">
        <v>71</v>
      </c>
      <c r="B1131" t="s">
        <v>55</v>
      </c>
      <c r="C1131" t="s">
        <v>103</v>
      </c>
      <c r="D1131" s="4">
        <v>43160</v>
      </c>
      <c r="E1131" t="s">
        <v>64</v>
      </c>
      <c r="F1131" s="5">
        <v>43101</v>
      </c>
      <c r="G1131">
        <v>60.99</v>
      </c>
      <c r="H1131">
        <v>1.18</v>
      </c>
    </row>
    <row r="1132" spans="1:8" x14ac:dyDescent="0.2">
      <c r="A1132" t="s">
        <v>71</v>
      </c>
      <c r="B1132" t="s">
        <v>54</v>
      </c>
      <c r="C1132" t="s">
        <v>92</v>
      </c>
      <c r="D1132" s="4">
        <v>43497</v>
      </c>
      <c r="E1132" t="s">
        <v>31</v>
      </c>
      <c r="F1132" s="5">
        <v>43405</v>
      </c>
      <c r="G1132">
        <v>382</v>
      </c>
      <c r="H1132">
        <v>8.59</v>
      </c>
    </row>
    <row r="1133" spans="1:8" x14ac:dyDescent="0.2">
      <c r="A1133" t="s">
        <v>71</v>
      </c>
      <c r="B1133" t="s">
        <v>54</v>
      </c>
      <c r="C1133" t="s">
        <v>92</v>
      </c>
      <c r="D1133" s="4">
        <v>43497</v>
      </c>
      <c r="E1133" t="s">
        <v>32</v>
      </c>
      <c r="F1133" s="5">
        <v>43405</v>
      </c>
      <c r="G1133">
        <v>14.97</v>
      </c>
      <c r="H1133">
        <v>0.34</v>
      </c>
    </row>
    <row r="1134" spans="1:8" x14ac:dyDescent="0.2">
      <c r="A1134" t="s">
        <v>71</v>
      </c>
      <c r="B1134" t="s">
        <v>57</v>
      </c>
      <c r="C1134" t="s">
        <v>93</v>
      </c>
      <c r="D1134" s="4">
        <v>43497</v>
      </c>
      <c r="E1134" t="s">
        <v>32</v>
      </c>
      <c r="F1134" s="5">
        <v>43405</v>
      </c>
      <c r="G1134">
        <v>2.0499999999999998</v>
      </c>
      <c r="H1134">
        <v>0.04</v>
      </c>
    </row>
    <row r="1135" spans="1:8" x14ac:dyDescent="0.2">
      <c r="A1135" t="s">
        <v>71</v>
      </c>
      <c r="B1135" t="s">
        <v>57</v>
      </c>
      <c r="C1135" t="s">
        <v>93</v>
      </c>
      <c r="D1135" s="4">
        <v>43497</v>
      </c>
      <c r="E1135" t="s">
        <v>31</v>
      </c>
      <c r="F1135" s="5">
        <v>43405</v>
      </c>
      <c r="G1135">
        <v>53</v>
      </c>
      <c r="H1135">
        <v>1.07</v>
      </c>
    </row>
    <row r="1136" spans="1:8" x14ac:dyDescent="0.2">
      <c r="A1136" t="s">
        <v>71</v>
      </c>
      <c r="B1136" t="s">
        <v>55</v>
      </c>
      <c r="C1136" t="s">
        <v>101</v>
      </c>
      <c r="D1136" s="4">
        <v>43160</v>
      </c>
      <c r="E1136" t="s">
        <v>64</v>
      </c>
      <c r="F1136" s="5">
        <v>43101</v>
      </c>
      <c r="G1136">
        <v>2.02</v>
      </c>
      <c r="H1136">
        <v>0.04</v>
      </c>
    </row>
    <row r="1137" spans="1:8" x14ac:dyDescent="0.2">
      <c r="A1137" t="s">
        <v>71</v>
      </c>
      <c r="B1137" t="s">
        <v>55</v>
      </c>
      <c r="C1137" t="s">
        <v>101</v>
      </c>
      <c r="D1137" s="4">
        <v>43160</v>
      </c>
      <c r="E1137" t="s">
        <v>63</v>
      </c>
      <c r="F1137" s="5">
        <v>43101</v>
      </c>
      <c r="G1137">
        <v>44.64</v>
      </c>
      <c r="H1137">
        <v>0.9</v>
      </c>
    </row>
    <row r="1138" spans="1:8" x14ac:dyDescent="0.2">
      <c r="A1138" t="s">
        <v>71</v>
      </c>
      <c r="B1138" t="s">
        <v>56</v>
      </c>
      <c r="C1138" t="s">
        <v>95</v>
      </c>
      <c r="D1138" s="4">
        <v>43466</v>
      </c>
      <c r="E1138" t="s">
        <v>32</v>
      </c>
      <c r="F1138" s="5">
        <v>43405</v>
      </c>
      <c r="G1138">
        <v>4088.76</v>
      </c>
      <c r="H1138">
        <v>123.61</v>
      </c>
    </row>
    <row r="1139" spans="1:8" x14ac:dyDescent="0.2">
      <c r="A1139" t="s">
        <v>71</v>
      </c>
      <c r="B1139" t="s">
        <v>56</v>
      </c>
      <c r="C1139" t="s">
        <v>95</v>
      </c>
      <c r="D1139" s="4">
        <v>43466</v>
      </c>
      <c r="E1139" t="s">
        <v>31</v>
      </c>
      <c r="F1139" s="5">
        <v>43405</v>
      </c>
      <c r="G1139">
        <v>90660</v>
      </c>
      <c r="H1139">
        <v>2740.93</v>
      </c>
    </row>
    <row r="1140" spans="1:8" x14ac:dyDescent="0.2">
      <c r="A1140" t="s">
        <v>71</v>
      </c>
      <c r="B1140" t="s">
        <v>55</v>
      </c>
      <c r="C1140" t="s">
        <v>101</v>
      </c>
      <c r="D1140" s="4">
        <v>43466</v>
      </c>
      <c r="E1140" t="s">
        <v>63</v>
      </c>
      <c r="F1140" s="5">
        <v>43405</v>
      </c>
      <c r="G1140">
        <v>203.4</v>
      </c>
      <c r="H1140">
        <v>6.15</v>
      </c>
    </row>
    <row r="1141" spans="1:8" x14ac:dyDescent="0.2">
      <c r="A1141" t="s">
        <v>71</v>
      </c>
      <c r="B1141" t="s">
        <v>55</v>
      </c>
      <c r="C1141" t="s">
        <v>101</v>
      </c>
      <c r="D1141" s="4">
        <v>43466</v>
      </c>
      <c r="E1141" t="s">
        <v>64</v>
      </c>
      <c r="F1141" s="5">
        <v>43405</v>
      </c>
      <c r="G1141">
        <v>9.17</v>
      </c>
      <c r="H1141">
        <v>0.28000000000000003</v>
      </c>
    </row>
    <row r="1142" spans="1:8" x14ac:dyDescent="0.2">
      <c r="A1142" t="s">
        <v>71</v>
      </c>
      <c r="B1142" t="s">
        <v>54</v>
      </c>
      <c r="C1142" t="s">
        <v>167</v>
      </c>
      <c r="D1142" s="4">
        <v>43466</v>
      </c>
      <c r="E1142" t="s">
        <v>222</v>
      </c>
      <c r="F1142" s="5">
        <v>43405</v>
      </c>
      <c r="G1142">
        <v>-72</v>
      </c>
      <c r="H1142">
        <v>-2.1800000000000002</v>
      </c>
    </row>
    <row r="1143" spans="1:8" x14ac:dyDescent="0.2">
      <c r="A1143" t="s">
        <v>71</v>
      </c>
      <c r="B1143" t="s">
        <v>54</v>
      </c>
      <c r="C1143" t="s">
        <v>92</v>
      </c>
      <c r="D1143" s="4">
        <v>43466</v>
      </c>
      <c r="E1143" t="s">
        <v>31</v>
      </c>
      <c r="F1143" s="5">
        <v>43405</v>
      </c>
      <c r="G1143">
        <v>410</v>
      </c>
      <c r="H1143">
        <v>12.4</v>
      </c>
    </row>
    <row r="1144" spans="1:8" x14ac:dyDescent="0.2">
      <c r="A1144" t="s">
        <v>71</v>
      </c>
      <c r="B1144" t="s">
        <v>54</v>
      </c>
      <c r="C1144" t="s">
        <v>92</v>
      </c>
      <c r="D1144" s="4">
        <v>43466</v>
      </c>
      <c r="E1144" t="s">
        <v>32</v>
      </c>
      <c r="F1144" s="5">
        <v>43405</v>
      </c>
      <c r="G1144">
        <v>18.489999999999998</v>
      </c>
      <c r="H1144">
        <v>0.56000000000000005</v>
      </c>
    </row>
    <row r="1145" spans="1:8" x14ac:dyDescent="0.2">
      <c r="A1145" t="s">
        <v>71</v>
      </c>
      <c r="B1145" t="s">
        <v>55</v>
      </c>
      <c r="C1145" t="s">
        <v>101</v>
      </c>
      <c r="D1145" s="4">
        <v>43466</v>
      </c>
      <c r="E1145" t="s">
        <v>63</v>
      </c>
      <c r="F1145" s="5">
        <v>43405</v>
      </c>
      <c r="G1145">
        <v>43.2</v>
      </c>
      <c r="H1145">
        <v>1.3</v>
      </c>
    </row>
    <row r="1146" spans="1:8" x14ac:dyDescent="0.2">
      <c r="A1146" t="s">
        <v>71</v>
      </c>
      <c r="B1146" t="s">
        <v>56</v>
      </c>
      <c r="C1146" t="s">
        <v>94</v>
      </c>
      <c r="D1146" s="4">
        <v>43405</v>
      </c>
      <c r="E1146" t="s">
        <v>32</v>
      </c>
      <c r="F1146" s="5">
        <v>43221</v>
      </c>
      <c r="G1146">
        <v>3567.18</v>
      </c>
      <c r="H1146">
        <v>59.11</v>
      </c>
    </row>
    <row r="1147" spans="1:8" x14ac:dyDescent="0.2">
      <c r="A1147" t="s">
        <v>71</v>
      </c>
      <c r="B1147" t="s">
        <v>56</v>
      </c>
      <c r="C1147" t="s">
        <v>94</v>
      </c>
      <c r="D1147" s="4">
        <v>43405</v>
      </c>
      <c r="E1147" t="s">
        <v>32</v>
      </c>
      <c r="F1147" s="5">
        <v>43405</v>
      </c>
      <c r="G1147">
        <v>1698.65</v>
      </c>
      <c r="H1147">
        <v>28.15</v>
      </c>
    </row>
    <row r="1148" spans="1:8" x14ac:dyDescent="0.2">
      <c r="A1148" t="s">
        <v>71</v>
      </c>
      <c r="B1148" t="s">
        <v>55</v>
      </c>
      <c r="C1148" t="s">
        <v>101</v>
      </c>
      <c r="D1148" s="4">
        <v>43405</v>
      </c>
      <c r="E1148" t="s">
        <v>63</v>
      </c>
      <c r="F1148" s="5">
        <v>43221</v>
      </c>
      <c r="G1148">
        <v>331</v>
      </c>
      <c r="H1148">
        <v>5.48</v>
      </c>
    </row>
    <row r="1149" spans="1:8" x14ac:dyDescent="0.2">
      <c r="A1149" t="s">
        <v>71</v>
      </c>
      <c r="B1149" t="s">
        <v>56</v>
      </c>
      <c r="C1149" t="s">
        <v>95</v>
      </c>
      <c r="D1149" s="4">
        <v>43405</v>
      </c>
      <c r="E1149" t="s">
        <v>32</v>
      </c>
      <c r="F1149" s="5">
        <v>43405</v>
      </c>
      <c r="G1149">
        <v>623.82000000000005</v>
      </c>
      <c r="H1149">
        <v>10.34</v>
      </c>
    </row>
    <row r="1150" spans="1:8" x14ac:dyDescent="0.2">
      <c r="A1150" t="s">
        <v>71</v>
      </c>
      <c r="B1150" t="s">
        <v>56</v>
      </c>
      <c r="C1150" t="s">
        <v>95</v>
      </c>
      <c r="D1150" s="4">
        <v>43405</v>
      </c>
      <c r="E1150" t="s">
        <v>31</v>
      </c>
      <c r="F1150" s="5">
        <v>43405</v>
      </c>
      <c r="G1150">
        <v>13832</v>
      </c>
      <c r="H1150">
        <v>229.22</v>
      </c>
    </row>
    <row r="1151" spans="1:8" x14ac:dyDescent="0.2">
      <c r="A1151" t="s">
        <v>71</v>
      </c>
      <c r="B1151" t="s">
        <v>56</v>
      </c>
      <c r="C1151" t="s">
        <v>95</v>
      </c>
      <c r="D1151" s="4">
        <v>43405</v>
      </c>
      <c r="E1151" t="s">
        <v>31</v>
      </c>
      <c r="F1151" s="5">
        <v>43221</v>
      </c>
      <c r="G1151">
        <v>29048</v>
      </c>
      <c r="H1151">
        <v>481.38</v>
      </c>
    </row>
    <row r="1152" spans="1:8" x14ac:dyDescent="0.2">
      <c r="A1152" t="s">
        <v>71</v>
      </c>
      <c r="B1152" t="s">
        <v>56</v>
      </c>
      <c r="C1152" t="s">
        <v>95</v>
      </c>
      <c r="D1152" s="4">
        <v>43405</v>
      </c>
      <c r="E1152" t="s">
        <v>32</v>
      </c>
      <c r="F1152" s="5">
        <v>43221</v>
      </c>
      <c r="G1152">
        <v>1310.06</v>
      </c>
      <c r="H1152">
        <v>21.71</v>
      </c>
    </row>
    <row r="1153" spans="1:8" x14ac:dyDescent="0.2">
      <c r="A1153" t="s">
        <v>71</v>
      </c>
      <c r="B1153" t="s">
        <v>57</v>
      </c>
      <c r="C1153" t="s">
        <v>93</v>
      </c>
      <c r="D1153" s="4">
        <v>43405</v>
      </c>
      <c r="E1153" t="s">
        <v>32</v>
      </c>
      <c r="F1153" s="5">
        <v>43221</v>
      </c>
      <c r="G1153">
        <v>182.66</v>
      </c>
      <c r="H1153">
        <v>3.15</v>
      </c>
    </row>
    <row r="1154" spans="1:8" x14ac:dyDescent="0.2">
      <c r="A1154" t="s">
        <v>71</v>
      </c>
      <c r="B1154" t="s">
        <v>57</v>
      </c>
      <c r="C1154" t="s">
        <v>93</v>
      </c>
      <c r="D1154" s="4">
        <v>43405</v>
      </c>
      <c r="E1154" t="s">
        <v>31</v>
      </c>
      <c r="F1154" s="5">
        <v>43405</v>
      </c>
      <c r="G1154">
        <v>2225</v>
      </c>
      <c r="H1154">
        <v>38.25</v>
      </c>
    </row>
    <row r="1155" spans="1:8" x14ac:dyDescent="0.2">
      <c r="A1155" t="s">
        <v>71</v>
      </c>
      <c r="B1155" t="s">
        <v>57</v>
      </c>
      <c r="C1155" t="s">
        <v>93</v>
      </c>
      <c r="D1155" s="4">
        <v>43405</v>
      </c>
      <c r="E1155" t="s">
        <v>31</v>
      </c>
      <c r="F1155" s="5">
        <v>43221</v>
      </c>
      <c r="G1155">
        <v>4050</v>
      </c>
      <c r="H1155">
        <v>69.62</v>
      </c>
    </row>
    <row r="1156" spans="1:8" x14ac:dyDescent="0.2">
      <c r="A1156" t="s">
        <v>71</v>
      </c>
      <c r="B1156" t="s">
        <v>57</v>
      </c>
      <c r="C1156" t="s">
        <v>93</v>
      </c>
      <c r="D1156" s="4">
        <v>43405</v>
      </c>
      <c r="E1156" t="s">
        <v>32</v>
      </c>
      <c r="F1156" s="5">
        <v>43405</v>
      </c>
      <c r="G1156">
        <v>100.35</v>
      </c>
      <c r="H1156">
        <v>1.71</v>
      </c>
    </row>
    <row r="1157" spans="1:8" x14ac:dyDescent="0.2">
      <c r="A1157" t="s">
        <v>71</v>
      </c>
      <c r="B1157" t="s">
        <v>59</v>
      </c>
      <c r="C1157" t="s">
        <v>101</v>
      </c>
      <c r="D1157" s="4">
        <v>43405</v>
      </c>
      <c r="E1157" t="s">
        <v>63</v>
      </c>
      <c r="F1157" s="5">
        <v>43221</v>
      </c>
      <c r="G1157">
        <v>126</v>
      </c>
      <c r="H1157">
        <v>2.17</v>
      </c>
    </row>
    <row r="1158" spans="1:8" x14ac:dyDescent="0.2">
      <c r="A1158" t="s">
        <v>71</v>
      </c>
      <c r="B1158" t="s">
        <v>54</v>
      </c>
      <c r="C1158" t="s">
        <v>101</v>
      </c>
      <c r="D1158" s="4">
        <v>43405</v>
      </c>
      <c r="E1158" t="s">
        <v>63</v>
      </c>
      <c r="F1158" s="5">
        <v>43221</v>
      </c>
      <c r="G1158">
        <v>31</v>
      </c>
      <c r="H1158">
        <v>0.53</v>
      </c>
    </row>
    <row r="1159" spans="1:8" x14ac:dyDescent="0.2">
      <c r="A1159" t="s">
        <v>71</v>
      </c>
      <c r="B1159" t="s">
        <v>54</v>
      </c>
      <c r="C1159" t="s">
        <v>101</v>
      </c>
      <c r="D1159" s="4">
        <v>43405</v>
      </c>
      <c r="E1159" t="s">
        <v>63</v>
      </c>
      <c r="F1159" s="5">
        <v>43221</v>
      </c>
      <c r="G1159">
        <v>202</v>
      </c>
      <c r="H1159">
        <v>3.48</v>
      </c>
    </row>
    <row r="1160" spans="1:8" x14ac:dyDescent="0.2">
      <c r="A1160" t="s">
        <v>71</v>
      </c>
      <c r="B1160" t="s">
        <v>54</v>
      </c>
      <c r="C1160" t="s">
        <v>92</v>
      </c>
      <c r="D1160" s="4">
        <v>43405</v>
      </c>
      <c r="E1160" t="s">
        <v>32</v>
      </c>
      <c r="F1160" s="5">
        <v>43405</v>
      </c>
      <c r="G1160">
        <v>23.64</v>
      </c>
      <c r="H1160">
        <v>0.4</v>
      </c>
    </row>
    <row r="1161" spans="1:8" x14ac:dyDescent="0.2">
      <c r="A1161" t="s">
        <v>71</v>
      </c>
      <c r="B1161" t="s">
        <v>54</v>
      </c>
      <c r="C1161" t="s">
        <v>92</v>
      </c>
      <c r="D1161" s="4">
        <v>43405</v>
      </c>
      <c r="E1161" t="s">
        <v>31</v>
      </c>
      <c r="F1161" s="5">
        <v>43405</v>
      </c>
      <c r="G1161">
        <v>524</v>
      </c>
      <c r="H1161">
        <v>9.01</v>
      </c>
    </row>
    <row r="1162" spans="1:8" x14ac:dyDescent="0.2">
      <c r="A1162" t="s">
        <v>71</v>
      </c>
      <c r="B1162" t="s">
        <v>55</v>
      </c>
      <c r="C1162" t="s">
        <v>101</v>
      </c>
      <c r="D1162" s="4">
        <v>43405</v>
      </c>
      <c r="E1162" t="s">
        <v>63</v>
      </c>
      <c r="F1162" s="5">
        <v>43221</v>
      </c>
      <c r="G1162">
        <v>847</v>
      </c>
      <c r="H1162">
        <v>14.54</v>
      </c>
    </row>
    <row r="1163" spans="1:8" x14ac:dyDescent="0.2">
      <c r="A1163" t="s">
        <v>71</v>
      </c>
      <c r="B1163" t="s">
        <v>59</v>
      </c>
      <c r="C1163" t="s">
        <v>101</v>
      </c>
      <c r="D1163" s="4">
        <v>43405</v>
      </c>
      <c r="E1163" t="s">
        <v>63</v>
      </c>
      <c r="F1163" s="5">
        <v>43221</v>
      </c>
      <c r="G1163">
        <v>42</v>
      </c>
      <c r="H1163">
        <v>0.72</v>
      </c>
    </row>
    <row r="1164" spans="1:8" x14ac:dyDescent="0.2">
      <c r="A1164" t="s">
        <v>71</v>
      </c>
      <c r="B1164" t="s">
        <v>55</v>
      </c>
      <c r="C1164" t="s">
        <v>101</v>
      </c>
      <c r="D1164" s="4">
        <v>43405</v>
      </c>
      <c r="E1164" t="s">
        <v>63</v>
      </c>
      <c r="F1164" s="5">
        <v>43221</v>
      </c>
      <c r="G1164">
        <v>150</v>
      </c>
      <c r="H1164">
        <v>2.57</v>
      </c>
    </row>
    <row r="1165" spans="1:8" x14ac:dyDescent="0.2">
      <c r="A1165" t="s">
        <v>71</v>
      </c>
      <c r="B1165" t="s">
        <v>55</v>
      </c>
      <c r="C1165" t="s">
        <v>101</v>
      </c>
      <c r="D1165" s="4">
        <v>43405</v>
      </c>
      <c r="E1165" t="s">
        <v>63</v>
      </c>
      <c r="F1165" s="5">
        <v>43221</v>
      </c>
      <c r="G1165">
        <v>830</v>
      </c>
      <c r="H1165">
        <v>14.25</v>
      </c>
    </row>
    <row r="1166" spans="1:8" x14ac:dyDescent="0.2">
      <c r="A1166" t="s">
        <v>71</v>
      </c>
      <c r="B1166" t="s">
        <v>54</v>
      </c>
      <c r="C1166" t="s">
        <v>101</v>
      </c>
      <c r="D1166" s="4">
        <v>43405</v>
      </c>
      <c r="E1166" t="s">
        <v>63</v>
      </c>
      <c r="F1166" s="5">
        <v>43221</v>
      </c>
      <c r="G1166">
        <v>130</v>
      </c>
      <c r="H1166">
        <v>2.2400000000000002</v>
      </c>
    </row>
    <row r="1167" spans="1:8" x14ac:dyDescent="0.2">
      <c r="A1167" t="s">
        <v>71</v>
      </c>
      <c r="B1167" t="s">
        <v>57</v>
      </c>
      <c r="C1167" t="s">
        <v>93</v>
      </c>
      <c r="D1167" s="4">
        <v>43405</v>
      </c>
      <c r="E1167" t="s">
        <v>32</v>
      </c>
      <c r="F1167" s="5">
        <v>43405</v>
      </c>
      <c r="G1167">
        <v>6.54</v>
      </c>
      <c r="H1167">
        <v>0.11</v>
      </c>
    </row>
    <row r="1168" spans="1:8" x14ac:dyDescent="0.2">
      <c r="A1168" t="s">
        <v>71</v>
      </c>
      <c r="B1168" t="s">
        <v>57</v>
      </c>
      <c r="C1168" t="s">
        <v>93</v>
      </c>
      <c r="D1168" s="4">
        <v>43405</v>
      </c>
      <c r="E1168" t="s">
        <v>31</v>
      </c>
      <c r="F1168" s="5">
        <v>43405</v>
      </c>
      <c r="G1168">
        <v>145</v>
      </c>
      <c r="H1168">
        <v>2.4900000000000002</v>
      </c>
    </row>
    <row r="1169" spans="1:8" x14ac:dyDescent="0.2">
      <c r="A1169" t="s">
        <v>71</v>
      </c>
      <c r="B1169" t="s">
        <v>57</v>
      </c>
      <c r="C1169" t="s">
        <v>93</v>
      </c>
      <c r="D1169" s="4">
        <v>43405</v>
      </c>
      <c r="E1169" t="s">
        <v>31</v>
      </c>
      <c r="F1169" s="5">
        <v>43221</v>
      </c>
      <c r="G1169">
        <v>264</v>
      </c>
      <c r="H1169">
        <v>4.54</v>
      </c>
    </row>
    <row r="1170" spans="1:8" x14ac:dyDescent="0.2">
      <c r="A1170" t="s">
        <v>71</v>
      </c>
      <c r="B1170" t="s">
        <v>57</v>
      </c>
      <c r="C1170" t="s">
        <v>93</v>
      </c>
      <c r="D1170" s="4">
        <v>43405</v>
      </c>
      <c r="E1170" t="s">
        <v>32</v>
      </c>
      <c r="F1170" s="5">
        <v>43221</v>
      </c>
      <c r="G1170">
        <v>11.91</v>
      </c>
      <c r="H1170">
        <v>0.2</v>
      </c>
    </row>
    <row r="1171" spans="1:8" x14ac:dyDescent="0.2">
      <c r="A1171" t="s">
        <v>71</v>
      </c>
      <c r="B1171" t="s">
        <v>55</v>
      </c>
      <c r="C1171" t="s">
        <v>101</v>
      </c>
      <c r="D1171" s="4">
        <v>43374</v>
      </c>
      <c r="E1171" t="s">
        <v>64</v>
      </c>
      <c r="F1171" s="5">
        <v>43221</v>
      </c>
      <c r="G1171">
        <v>2.02</v>
      </c>
      <c r="H1171">
        <v>0.06</v>
      </c>
    </row>
    <row r="1172" spans="1:8" x14ac:dyDescent="0.2">
      <c r="A1172" t="s">
        <v>71</v>
      </c>
      <c r="B1172" t="s">
        <v>55</v>
      </c>
      <c r="C1172" t="s">
        <v>101</v>
      </c>
      <c r="D1172" s="4">
        <v>43374</v>
      </c>
      <c r="E1172" t="s">
        <v>63</v>
      </c>
      <c r="F1172" s="5">
        <v>43221</v>
      </c>
      <c r="G1172">
        <v>44.64</v>
      </c>
      <c r="H1172">
        <v>1.42</v>
      </c>
    </row>
    <row r="1173" spans="1:8" x14ac:dyDescent="0.2">
      <c r="A1173" t="s">
        <v>71</v>
      </c>
      <c r="B1173" t="s">
        <v>54</v>
      </c>
      <c r="C1173" t="s">
        <v>101</v>
      </c>
      <c r="D1173" s="4">
        <v>43374</v>
      </c>
      <c r="E1173" t="s">
        <v>63</v>
      </c>
      <c r="F1173" s="5">
        <v>43221</v>
      </c>
      <c r="G1173">
        <v>156.24</v>
      </c>
      <c r="H1173">
        <v>5.14</v>
      </c>
    </row>
    <row r="1174" spans="1:8" x14ac:dyDescent="0.2">
      <c r="A1174" t="s">
        <v>71</v>
      </c>
      <c r="B1174" t="s">
        <v>54</v>
      </c>
      <c r="C1174" t="s">
        <v>101</v>
      </c>
      <c r="D1174" s="4">
        <v>43374</v>
      </c>
      <c r="E1174" t="s">
        <v>64</v>
      </c>
      <c r="F1174" s="5">
        <v>43221</v>
      </c>
      <c r="G1174">
        <v>7.04</v>
      </c>
      <c r="H1174">
        <v>0.24</v>
      </c>
    </row>
    <row r="1175" spans="1:8" x14ac:dyDescent="0.2">
      <c r="A1175" t="s">
        <v>71</v>
      </c>
      <c r="B1175" t="s">
        <v>57</v>
      </c>
      <c r="C1175" t="s">
        <v>85</v>
      </c>
      <c r="D1175" s="4">
        <v>43405</v>
      </c>
      <c r="E1175" t="s">
        <v>31</v>
      </c>
      <c r="F1175" s="5">
        <v>43405</v>
      </c>
      <c r="G1175">
        <v>0</v>
      </c>
      <c r="H1175">
        <v>0</v>
      </c>
    </row>
    <row r="1176" spans="1:8" x14ac:dyDescent="0.2">
      <c r="A1176" t="s">
        <v>71</v>
      </c>
      <c r="B1176" t="s">
        <v>57</v>
      </c>
      <c r="C1176" t="s">
        <v>85</v>
      </c>
      <c r="D1176" s="4">
        <v>43405</v>
      </c>
      <c r="E1176" t="s">
        <v>32</v>
      </c>
      <c r="F1176" s="5">
        <v>43405</v>
      </c>
      <c r="G1176">
        <v>0</v>
      </c>
      <c r="H1176">
        <v>0</v>
      </c>
    </row>
    <row r="1177" spans="1:8" x14ac:dyDescent="0.2">
      <c r="A1177" t="s">
        <v>71</v>
      </c>
      <c r="B1177" t="s">
        <v>55</v>
      </c>
      <c r="C1177" t="s">
        <v>102</v>
      </c>
      <c r="D1177" s="4">
        <v>43405</v>
      </c>
      <c r="E1177" t="s">
        <v>63</v>
      </c>
      <c r="F1177" s="5">
        <v>43221</v>
      </c>
      <c r="G1177">
        <v>74</v>
      </c>
      <c r="H1177">
        <v>1.04</v>
      </c>
    </row>
    <row r="1178" spans="1:8" x14ac:dyDescent="0.2">
      <c r="A1178" t="s">
        <v>71</v>
      </c>
      <c r="B1178" t="s">
        <v>54</v>
      </c>
      <c r="C1178" t="s">
        <v>92</v>
      </c>
      <c r="D1178" s="4">
        <v>43405</v>
      </c>
      <c r="E1178" t="s">
        <v>32</v>
      </c>
      <c r="F1178" s="5">
        <v>43221</v>
      </c>
      <c r="G1178">
        <v>39.11</v>
      </c>
      <c r="H1178">
        <v>0.54</v>
      </c>
    </row>
    <row r="1179" spans="1:8" x14ac:dyDescent="0.2">
      <c r="A1179" t="s">
        <v>71</v>
      </c>
      <c r="B1179" t="s">
        <v>54</v>
      </c>
      <c r="C1179" t="s">
        <v>92</v>
      </c>
      <c r="D1179" s="4">
        <v>43405</v>
      </c>
      <c r="E1179" t="s">
        <v>31</v>
      </c>
      <c r="F1179" s="5">
        <v>43221</v>
      </c>
      <c r="G1179">
        <v>867</v>
      </c>
      <c r="H1179">
        <v>11.79</v>
      </c>
    </row>
    <row r="1180" spans="1:8" x14ac:dyDescent="0.2">
      <c r="A1180" t="s">
        <v>71</v>
      </c>
      <c r="B1180" t="s">
        <v>55</v>
      </c>
      <c r="C1180" t="s">
        <v>101</v>
      </c>
      <c r="D1180" s="4">
        <v>43405</v>
      </c>
      <c r="E1180" t="s">
        <v>63</v>
      </c>
      <c r="F1180" s="5">
        <v>43221</v>
      </c>
      <c r="G1180">
        <v>203.4</v>
      </c>
      <c r="H1180">
        <v>2.76</v>
      </c>
    </row>
    <row r="1181" spans="1:8" x14ac:dyDescent="0.2">
      <c r="A1181" t="s">
        <v>71</v>
      </c>
      <c r="B1181" t="s">
        <v>56</v>
      </c>
      <c r="C1181" t="s">
        <v>95</v>
      </c>
      <c r="D1181" s="4">
        <v>43405</v>
      </c>
      <c r="E1181" t="s">
        <v>32</v>
      </c>
      <c r="F1181" s="5">
        <v>43221</v>
      </c>
      <c r="G1181">
        <v>3360.85</v>
      </c>
      <c r="H1181">
        <v>45.68</v>
      </c>
    </row>
    <row r="1182" spans="1:8" x14ac:dyDescent="0.2">
      <c r="A1182" t="s">
        <v>71</v>
      </c>
      <c r="B1182" t="s">
        <v>56</v>
      </c>
      <c r="C1182" t="s">
        <v>95</v>
      </c>
      <c r="D1182" s="4">
        <v>43405</v>
      </c>
      <c r="E1182" t="s">
        <v>31</v>
      </c>
      <c r="F1182" s="5">
        <v>43221</v>
      </c>
      <c r="G1182">
        <v>74520</v>
      </c>
      <c r="H1182">
        <v>1012.72</v>
      </c>
    </row>
    <row r="1183" spans="1:8" x14ac:dyDescent="0.2">
      <c r="A1183" t="s">
        <v>71</v>
      </c>
      <c r="B1183" t="s">
        <v>55</v>
      </c>
      <c r="C1183" t="s">
        <v>101</v>
      </c>
      <c r="D1183" s="4">
        <v>43374</v>
      </c>
      <c r="E1183" t="s">
        <v>64</v>
      </c>
      <c r="F1183" s="5">
        <v>43221</v>
      </c>
      <c r="G1183">
        <v>9.48</v>
      </c>
      <c r="H1183">
        <v>0.3</v>
      </c>
    </row>
    <row r="1184" spans="1:8" x14ac:dyDescent="0.2">
      <c r="A1184" t="s">
        <v>71</v>
      </c>
      <c r="B1184" t="s">
        <v>55</v>
      </c>
      <c r="C1184" t="s">
        <v>101</v>
      </c>
      <c r="D1184" s="4">
        <v>43374</v>
      </c>
      <c r="E1184" t="s">
        <v>63</v>
      </c>
      <c r="F1184" s="5">
        <v>43221</v>
      </c>
      <c r="G1184">
        <v>210.18</v>
      </c>
      <c r="H1184">
        <v>6.73</v>
      </c>
    </row>
    <row r="1185" spans="1:8" x14ac:dyDescent="0.2">
      <c r="A1185" t="s">
        <v>71</v>
      </c>
      <c r="B1185" t="s">
        <v>56</v>
      </c>
      <c r="C1185" t="s">
        <v>103</v>
      </c>
      <c r="D1185" s="4">
        <v>43405</v>
      </c>
      <c r="E1185" t="s">
        <v>63</v>
      </c>
      <c r="F1185" s="5">
        <v>43221</v>
      </c>
      <c r="G1185">
        <v>186</v>
      </c>
      <c r="H1185">
        <v>2.63</v>
      </c>
    </row>
    <row r="1186" spans="1:8" x14ac:dyDescent="0.2">
      <c r="A1186" t="s">
        <v>71</v>
      </c>
      <c r="B1186" t="s">
        <v>59</v>
      </c>
      <c r="C1186" t="s">
        <v>102</v>
      </c>
      <c r="D1186" s="4">
        <v>43374</v>
      </c>
      <c r="E1186" t="s">
        <v>63</v>
      </c>
      <c r="F1186" s="5">
        <v>43221</v>
      </c>
      <c r="G1186">
        <v>108</v>
      </c>
      <c r="H1186">
        <v>3.41</v>
      </c>
    </row>
    <row r="1187" spans="1:8" x14ac:dyDescent="0.2">
      <c r="A1187" t="s">
        <v>71</v>
      </c>
      <c r="B1187" t="s">
        <v>59</v>
      </c>
      <c r="C1187" t="s">
        <v>102</v>
      </c>
      <c r="D1187" s="4">
        <v>43374</v>
      </c>
      <c r="E1187" t="s">
        <v>64</v>
      </c>
      <c r="F1187" s="5">
        <v>43221</v>
      </c>
      <c r="G1187">
        <v>4.87</v>
      </c>
      <c r="H1187">
        <v>0.15</v>
      </c>
    </row>
    <row r="1188" spans="1:8" x14ac:dyDescent="0.2">
      <c r="A1188" t="s">
        <v>71</v>
      </c>
      <c r="B1188" t="s">
        <v>54</v>
      </c>
      <c r="C1188" t="s">
        <v>167</v>
      </c>
      <c r="D1188" s="4">
        <v>43405</v>
      </c>
      <c r="E1188" t="s">
        <v>222</v>
      </c>
      <c r="F1188" s="5">
        <v>43221</v>
      </c>
      <c r="G1188">
        <v>-485</v>
      </c>
      <c r="H1188">
        <v>-9.89</v>
      </c>
    </row>
    <row r="1189" spans="1:8" x14ac:dyDescent="0.2">
      <c r="A1189" t="s">
        <v>71</v>
      </c>
      <c r="B1189" t="s">
        <v>54</v>
      </c>
      <c r="C1189" t="s">
        <v>88</v>
      </c>
      <c r="D1189" s="4">
        <v>43405</v>
      </c>
      <c r="E1189" t="s">
        <v>32</v>
      </c>
      <c r="F1189" s="5">
        <v>43221</v>
      </c>
      <c r="G1189">
        <v>126.02</v>
      </c>
      <c r="H1189">
        <v>1.79</v>
      </c>
    </row>
    <row r="1190" spans="1:8" x14ac:dyDescent="0.2">
      <c r="A1190" t="s">
        <v>71</v>
      </c>
      <c r="B1190" t="s">
        <v>56</v>
      </c>
      <c r="C1190" t="s">
        <v>87</v>
      </c>
      <c r="D1190" s="4">
        <v>43405</v>
      </c>
      <c r="E1190" t="s">
        <v>31</v>
      </c>
      <c r="F1190" s="5">
        <v>43405</v>
      </c>
      <c r="G1190">
        <v>0</v>
      </c>
      <c r="H1190">
        <v>0</v>
      </c>
    </row>
    <row r="1191" spans="1:8" x14ac:dyDescent="0.2">
      <c r="A1191" t="s">
        <v>71</v>
      </c>
      <c r="B1191" t="s">
        <v>54</v>
      </c>
      <c r="C1191" t="s">
        <v>88</v>
      </c>
      <c r="D1191" s="4">
        <v>43405</v>
      </c>
      <c r="E1191" t="s">
        <v>31</v>
      </c>
      <c r="F1191" s="5">
        <v>43221</v>
      </c>
      <c r="G1191">
        <v>2794</v>
      </c>
      <c r="H1191">
        <v>39.46</v>
      </c>
    </row>
    <row r="1192" spans="1:8" x14ac:dyDescent="0.2">
      <c r="A1192" t="s">
        <v>71</v>
      </c>
      <c r="B1192" t="s">
        <v>56</v>
      </c>
      <c r="C1192" t="s">
        <v>87</v>
      </c>
      <c r="D1192" s="4">
        <v>43405</v>
      </c>
      <c r="E1192" t="s">
        <v>32</v>
      </c>
      <c r="F1192" s="5">
        <v>43405</v>
      </c>
      <c r="G1192">
        <v>0</v>
      </c>
      <c r="H1192">
        <v>0</v>
      </c>
    </row>
    <row r="1193" spans="1:8" x14ac:dyDescent="0.2">
      <c r="A1193" t="s">
        <v>71</v>
      </c>
      <c r="B1193" t="s">
        <v>59</v>
      </c>
      <c r="C1193" t="s">
        <v>101</v>
      </c>
      <c r="D1193" s="4">
        <v>43374</v>
      </c>
      <c r="E1193" t="s">
        <v>64</v>
      </c>
      <c r="F1193" s="5">
        <v>43221</v>
      </c>
      <c r="G1193">
        <v>2.86</v>
      </c>
      <c r="H1193">
        <v>0.06</v>
      </c>
    </row>
    <row r="1194" spans="1:8" x14ac:dyDescent="0.2">
      <c r="A1194" t="s">
        <v>71</v>
      </c>
      <c r="B1194" t="s">
        <v>55</v>
      </c>
      <c r="C1194" t="s">
        <v>101</v>
      </c>
      <c r="D1194" s="4">
        <v>43374</v>
      </c>
      <c r="E1194" t="s">
        <v>64</v>
      </c>
      <c r="F1194" s="5">
        <v>43221</v>
      </c>
      <c r="G1194">
        <v>56.18</v>
      </c>
      <c r="H1194">
        <v>1.25</v>
      </c>
    </row>
    <row r="1195" spans="1:8" x14ac:dyDescent="0.2">
      <c r="A1195" t="s">
        <v>71</v>
      </c>
      <c r="B1195" t="s">
        <v>59</v>
      </c>
      <c r="C1195" t="s">
        <v>101</v>
      </c>
      <c r="D1195" s="4">
        <v>43374</v>
      </c>
      <c r="E1195" t="s">
        <v>63</v>
      </c>
      <c r="F1195" s="5">
        <v>43221</v>
      </c>
      <c r="G1195">
        <v>63.36</v>
      </c>
      <c r="H1195">
        <v>1.41</v>
      </c>
    </row>
    <row r="1196" spans="1:8" x14ac:dyDescent="0.2">
      <c r="A1196" t="s">
        <v>71</v>
      </c>
      <c r="B1196" t="s">
        <v>55</v>
      </c>
      <c r="C1196" t="s">
        <v>101</v>
      </c>
      <c r="D1196" s="4">
        <v>43374</v>
      </c>
      <c r="E1196" t="s">
        <v>63</v>
      </c>
      <c r="F1196" s="5">
        <v>43221</v>
      </c>
      <c r="G1196">
        <v>1245.5999999999999</v>
      </c>
      <c r="H1196">
        <v>27.76</v>
      </c>
    </row>
    <row r="1197" spans="1:8" x14ac:dyDescent="0.2">
      <c r="A1197" t="s">
        <v>71</v>
      </c>
      <c r="B1197" t="s">
        <v>56</v>
      </c>
      <c r="C1197" t="s">
        <v>94</v>
      </c>
      <c r="D1197" s="4">
        <v>43405</v>
      </c>
      <c r="E1197" t="s">
        <v>31</v>
      </c>
      <c r="F1197" s="5">
        <v>43221</v>
      </c>
      <c r="G1197">
        <v>9360</v>
      </c>
      <c r="H1197">
        <v>127.2</v>
      </c>
    </row>
    <row r="1198" spans="1:8" x14ac:dyDescent="0.2">
      <c r="A1198" t="s">
        <v>71</v>
      </c>
      <c r="B1198" t="s">
        <v>56</v>
      </c>
      <c r="C1198" t="s">
        <v>94</v>
      </c>
      <c r="D1198" s="4">
        <v>43405</v>
      </c>
      <c r="E1198" t="s">
        <v>32</v>
      </c>
      <c r="F1198" s="5">
        <v>43221</v>
      </c>
      <c r="G1198">
        <v>422.14</v>
      </c>
      <c r="H1198">
        <v>5.74</v>
      </c>
    </row>
    <row r="1199" spans="1:8" x14ac:dyDescent="0.2">
      <c r="A1199" t="s">
        <v>71</v>
      </c>
      <c r="B1199" t="s">
        <v>54</v>
      </c>
      <c r="C1199" t="s">
        <v>101</v>
      </c>
      <c r="D1199" s="4">
        <v>43374</v>
      </c>
      <c r="E1199" t="s">
        <v>63</v>
      </c>
      <c r="F1199" s="5">
        <v>43221</v>
      </c>
      <c r="G1199">
        <v>194.4</v>
      </c>
      <c r="H1199">
        <v>4.33</v>
      </c>
    </row>
    <row r="1200" spans="1:8" x14ac:dyDescent="0.2">
      <c r="A1200" t="s">
        <v>71</v>
      </c>
      <c r="B1200" t="s">
        <v>54</v>
      </c>
      <c r="C1200" t="s">
        <v>101</v>
      </c>
      <c r="D1200" s="4">
        <v>43374</v>
      </c>
      <c r="E1200" t="s">
        <v>64</v>
      </c>
      <c r="F1200" s="5">
        <v>43221</v>
      </c>
      <c r="G1200">
        <v>8.77</v>
      </c>
      <c r="H1200">
        <v>0.2</v>
      </c>
    </row>
    <row r="1201" spans="1:8" x14ac:dyDescent="0.2">
      <c r="A1201" t="s">
        <v>71</v>
      </c>
      <c r="B1201" t="s">
        <v>55</v>
      </c>
      <c r="C1201" t="s">
        <v>101</v>
      </c>
      <c r="D1201" s="4">
        <v>43374</v>
      </c>
      <c r="E1201" t="s">
        <v>64</v>
      </c>
      <c r="F1201" s="5">
        <v>43221</v>
      </c>
      <c r="G1201">
        <v>10.14</v>
      </c>
      <c r="H1201">
        <v>0.23</v>
      </c>
    </row>
    <row r="1202" spans="1:8" x14ac:dyDescent="0.2">
      <c r="A1202" t="s">
        <v>71</v>
      </c>
      <c r="B1202" t="s">
        <v>55</v>
      </c>
      <c r="C1202" t="s">
        <v>101</v>
      </c>
      <c r="D1202" s="4">
        <v>43374</v>
      </c>
      <c r="E1202" t="s">
        <v>64</v>
      </c>
      <c r="F1202" s="5">
        <v>43221</v>
      </c>
      <c r="G1202">
        <v>57.35</v>
      </c>
      <c r="H1202">
        <v>1.27</v>
      </c>
    </row>
    <row r="1203" spans="1:8" x14ac:dyDescent="0.2">
      <c r="A1203" t="s">
        <v>71</v>
      </c>
      <c r="B1203" t="s">
        <v>55</v>
      </c>
      <c r="C1203" t="s">
        <v>101</v>
      </c>
      <c r="D1203" s="4">
        <v>43374</v>
      </c>
      <c r="E1203" t="s">
        <v>63</v>
      </c>
      <c r="F1203" s="5">
        <v>43221</v>
      </c>
      <c r="G1203">
        <v>225</v>
      </c>
      <c r="H1203">
        <v>5.01</v>
      </c>
    </row>
    <row r="1204" spans="1:8" x14ac:dyDescent="0.2">
      <c r="A1204" t="s">
        <v>71</v>
      </c>
      <c r="B1204" t="s">
        <v>55</v>
      </c>
      <c r="C1204" t="s">
        <v>101</v>
      </c>
      <c r="D1204" s="4">
        <v>43374</v>
      </c>
      <c r="E1204" t="s">
        <v>63</v>
      </c>
      <c r="F1204" s="5">
        <v>43221</v>
      </c>
      <c r="G1204">
        <v>1271.52</v>
      </c>
      <c r="H1204">
        <v>28.33</v>
      </c>
    </row>
    <row r="1205" spans="1:8" x14ac:dyDescent="0.2">
      <c r="A1205" t="s">
        <v>71</v>
      </c>
      <c r="B1205" t="s">
        <v>54</v>
      </c>
      <c r="C1205" t="s">
        <v>92</v>
      </c>
      <c r="D1205" s="4">
        <v>43405</v>
      </c>
      <c r="E1205" t="s">
        <v>31</v>
      </c>
      <c r="F1205" s="5">
        <v>43221</v>
      </c>
      <c r="G1205">
        <v>850</v>
      </c>
      <c r="H1205">
        <v>17.03</v>
      </c>
    </row>
    <row r="1206" spans="1:8" x14ac:dyDescent="0.2">
      <c r="A1206" t="s">
        <v>71</v>
      </c>
      <c r="B1206" t="s">
        <v>54</v>
      </c>
      <c r="C1206" t="s">
        <v>92</v>
      </c>
      <c r="D1206" s="4">
        <v>43405</v>
      </c>
      <c r="E1206" t="s">
        <v>32</v>
      </c>
      <c r="F1206" s="5">
        <v>43221</v>
      </c>
      <c r="G1206">
        <v>38.340000000000003</v>
      </c>
      <c r="H1206">
        <v>0.77</v>
      </c>
    </row>
    <row r="1207" spans="1:8" x14ac:dyDescent="0.2">
      <c r="A1207" t="s">
        <v>71</v>
      </c>
      <c r="B1207" t="s">
        <v>55</v>
      </c>
      <c r="C1207" t="s">
        <v>101</v>
      </c>
      <c r="D1207" s="4">
        <v>43374</v>
      </c>
      <c r="E1207" t="s">
        <v>63</v>
      </c>
      <c r="F1207" s="5">
        <v>43221</v>
      </c>
      <c r="G1207">
        <v>534.55999999999995</v>
      </c>
      <c r="H1207">
        <v>17.57</v>
      </c>
    </row>
    <row r="1208" spans="1:8" x14ac:dyDescent="0.2">
      <c r="A1208" t="s">
        <v>71</v>
      </c>
      <c r="B1208" t="s">
        <v>55</v>
      </c>
      <c r="C1208" t="s">
        <v>101</v>
      </c>
      <c r="D1208" s="4">
        <v>43374</v>
      </c>
      <c r="E1208" t="s">
        <v>64</v>
      </c>
      <c r="F1208" s="5">
        <v>43221</v>
      </c>
      <c r="G1208">
        <v>24.1</v>
      </c>
      <c r="H1208">
        <v>0.8</v>
      </c>
    </row>
    <row r="1209" spans="1:8" x14ac:dyDescent="0.2">
      <c r="A1209" t="s">
        <v>71</v>
      </c>
      <c r="B1209" t="s">
        <v>54</v>
      </c>
      <c r="C1209" t="s">
        <v>101</v>
      </c>
      <c r="D1209" s="4">
        <v>43374</v>
      </c>
      <c r="E1209" t="s">
        <v>64</v>
      </c>
      <c r="F1209" s="5">
        <v>43221</v>
      </c>
      <c r="G1209">
        <v>0.92</v>
      </c>
      <c r="H1209">
        <v>0.03</v>
      </c>
    </row>
    <row r="1210" spans="1:8" x14ac:dyDescent="0.2">
      <c r="A1210" t="s">
        <v>71</v>
      </c>
      <c r="B1210" t="s">
        <v>54</v>
      </c>
      <c r="C1210" t="s">
        <v>101</v>
      </c>
      <c r="D1210" s="4">
        <v>43374</v>
      </c>
      <c r="E1210" t="s">
        <v>63</v>
      </c>
      <c r="F1210" s="5">
        <v>43221</v>
      </c>
      <c r="G1210">
        <v>20.46</v>
      </c>
      <c r="H1210">
        <v>0.67</v>
      </c>
    </row>
    <row r="1211" spans="1:8" x14ac:dyDescent="0.2">
      <c r="A1211" t="s">
        <v>71</v>
      </c>
      <c r="B1211" t="s">
        <v>55</v>
      </c>
      <c r="C1211" t="s">
        <v>101</v>
      </c>
      <c r="D1211" s="4">
        <v>43374</v>
      </c>
      <c r="E1211" t="s">
        <v>63</v>
      </c>
      <c r="F1211" s="5">
        <v>43221</v>
      </c>
      <c r="G1211">
        <v>78.12</v>
      </c>
      <c r="H1211">
        <v>2.57</v>
      </c>
    </row>
    <row r="1212" spans="1:8" x14ac:dyDescent="0.2">
      <c r="A1212" t="s">
        <v>71</v>
      </c>
      <c r="B1212" t="s">
        <v>55</v>
      </c>
      <c r="C1212" t="s">
        <v>101</v>
      </c>
      <c r="D1212" s="4">
        <v>43374</v>
      </c>
      <c r="E1212" t="s">
        <v>64</v>
      </c>
      <c r="F1212" s="5">
        <v>43221</v>
      </c>
      <c r="G1212">
        <v>3.52</v>
      </c>
      <c r="H1212">
        <v>0.12</v>
      </c>
    </row>
    <row r="1213" spans="1:8" x14ac:dyDescent="0.2">
      <c r="A1213" t="s">
        <v>71</v>
      </c>
      <c r="B1213" t="s">
        <v>55</v>
      </c>
      <c r="C1213" t="s">
        <v>101</v>
      </c>
      <c r="D1213" s="4">
        <v>43374</v>
      </c>
      <c r="E1213" t="s">
        <v>63</v>
      </c>
      <c r="F1213" s="5">
        <v>43221</v>
      </c>
      <c r="G1213">
        <v>78.12</v>
      </c>
      <c r="H1213">
        <v>2.4500000000000002</v>
      </c>
    </row>
    <row r="1214" spans="1:8" x14ac:dyDescent="0.2">
      <c r="A1214" t="s">
        <v>71</v>
      </c>
      <c r="B1214" t="s">
        <v>55</v>
      </c>
      <c r="C1214" t="s">
        <v>101</v>
      </c>
      <c r="D1214" s="4">
        <v>43374</v>
      </c>
      <c r="E1214" t="s">
        <v>64</v>
      </c>
      <c r="F1214" s="5">
        <v>43221</v>
      </c>
      <c r="G1214">
        <v>3.52</v>
      </c>
      <c r="H1214">
        <v>0.11</v>
      </c>
    </row>
    <row r="1215" spans="1:8" x14ac:dyDescent="0.2">
      <c r="A1215" t="s">
        <v>71</v>
      </c>
      <c r="B1215" t="s">
        <v>56</v>
      </c>
      <c r="C1215" t="s">
        <v>87</v>
      </c>
      <c r="D1215" s="4">
        <v>43405</v>
      </c>
      <c r="E1215" t="s">
        <v>31</v>
      </c>
      <c r="F1215" s="5">
        <v>43221</v>
      </c>
      <c r="G1215">
        <v>29520</v>
      </c>
      <c r="H1215">
        <v>416.85</v>
      </c>
    </row>
    <row r="1216" spans="1:8" x14ac:dyDescent="0.2">
      <c r="A1216" t="s">
        <v>71</v>
      </c>
      <c r="B1216" t="s">
        <v>56</v>
      </c>
      <c r="C1216" t="s">
        <v>87</v>
      </c>
      <c r="D1216" s="4">
        <v>43405</v>
      </c>
      <c r="E1216" t="s">
        <v>32</v>
      </c>
      <c r="F1216" s="5">
        <v>43221</v>
      </c>
      <c r="G1216">
        <v>1331.35</v>
      </c>
      <c r="H1216">
        <v>18.8</v>
      </c>
    </row>
    <row r="1217" spans="1:8" x14ac:dyDescent="0.2">
      <c r="A1217" t="s">
        <v>71</v>
      </c>
      <c r="B1217" t="s">
        <v>57</v>
      </c>
      <c r="C1217" t="s">
        <v>90</v>
      </c>
      <c r="D1217" s="4">
        <v>43405</v>
      </c>
      <c r="E1217" t="s">
        <v>31</v>
      </c>
      <c r="F1217" s="5">
        <v>43405</v>
      </c>
      <c r="G1217">
        <v>0</v>
      </c>
      <c r="H1217">
        <v>0</v>
      </c>
    </row>
    <row r="1218" spans="1:8" x14ac:dyDescent="0.2">
      <c r="A1218" t="s">
        <v>71</v>
      </c>
      <c r="B1218" t="s">
        <v>57</v>
      </c>
      <c r="C1218" t="s">
        <v>90</v>
      </c>
      <c r="D1218" s="4">
        <v>43405</v>
      </c>
      <c r="E1218" t="s">
        <v>32</v>
      </c>
      <c r="F1218" s="5">
        <v>43405</v>
      </c>
      <c r="G1218">
        <v>0</v>
      </c>
      <c r="H1218">
        <v>0</v>
      </c>
    </row>
    <row r="1219" spans="1:8" x14ac:dyDescent="0.2">
      <c r="A1219" t="s">
        <v>71</v>
      </c>
      <c r="B1219" t="s">
        <v>54</v>
      </c>
      <c r="C1219" t="s">
        <v>92</v>
      </c>
      <c r="D1219" s="4">
        <v>43405</v>
      </c>
      <c r="E1219" t="s">
        <v>32</v>
      </c>
      <c r="F1219" s="5">
        <v>43221</v>
      </c>
      <c r="G1219">
        <v>55.2</v>
      </c>
      <c r="H1219">
        <v>1.1200000000000001</v>
      </c>
    </row>
    <row r="1220" spans="1:8" x14ac:dyDescent="0.2">
      <c r="A1220" t="s">
        <v>71</v>
      </c>
      <c r="B1220" t="s">
        <v>54</v>
      </c>
      <c r="C1220" t="s">
        <v>92</v>
      </c>
      <c r="D1220" s="4">
        <v>43405</v>
      </c>
      <c r="E1220" t="s">
        <v>31</v>
      </c>
      <c r="F1220" s="5">
        <v>43221</v>
      </c>
      <c r="G1220">
        <v>1224</v>
      </c>
      <c r="H1220">
        <v>24.96</v>
      </c>
    </row>
    <row r="1221" spans="1:8" x14ac:dyDescent="0.2">
      <c r="A1221" t="s">
        <v>71</v>
      </c>
      <c r="B1221" t="s">
        <v>55</v>
      </c>
      <c r="C1221" t="s">
        <v>91</v>
      </c>
      <c r="D1221" s="4">
        <v>43405</v>
      </c>
      <c r="E1221" t="s">
        <v>31</v>
      </c>
      <c r="F1221" s="5">
        <v>43221</v>
      </c>
      <c r="G1221">
        <v>546</v>
      </c>
      <c r="H1221">
        <v>7.42</v>
      </c>
    </row>
    <row r="1222" spans="1:8" x14ac:dyDescent="0.2">
      <c r="A1222" t="s">
        <v>71</v>
      </c>
      <c r="B1222" t="s">
        <v>55</v>
      </c>
      <c r="C1222" t="s">
        <v>91</v>
      </c>
      <c r="D1222" s="4">
        <v>43405</v>
      </c>
      <c r="E1222" t="s">
        <v>32</v>
      </c>
      <c r="F1222" s="5">
        <v>43221</v>
      </c>
      <c r="G1222">
        <v>24.63</v>
      </c>
      <c r="H1222">
        <v>0.34</v>
      </c>
    </row>
    <row r="1223" spans="1:8" x14ac:dyDescent="0.2">
      <c r="A1223" t="s">
        <v>71</v>
      </c>
      <c r="B1223" t="s">
        <v>55</v>
      </c>
      <c r="C1223" t="s">
        <v>101</v>
      </c>
      <c r="D1223" s="4">
        <v>43374</v>
      </c>
      <c r="E1223" t="s">
        <v>64</v>
      </c>
      <c r="F1223" s="5">
        <v>43221</v>
      </c>
      <c r="G1223">
        <v>3.08</v>
      </c>
      <c r="H1223">
        <v>7.0000000000000007E-2</v>
      </c>
    </row>
    <row r="1224" spans="1:8" x14ac:dyDescent="0.2">
      <c r="A1224" t="s">
        <v>71</v>
      </c>
      <c r="B1224" t="s">
        <v>55</v>
      </c>
      <c r="C1224" t="s">
        <v>101</v>
      </c>
      <c r="D1224" s="4">
        <v>43374</v>
      </c>
      <c r="E1224" t="s">
        <v>63</v>
      </c>
      <c r="F1224" s="5">
        <v>43221</v>
      </c>
      <c r="G1224">
        <v>68.400000000000006</v>
      </c>
      <c r="H1224">
        <v>1.6</v>
      </c>
    </row>
    <row r="1225" spans="1:8" x14ac:dyDescent="0.2">
      <c r="A1225" t="s">
        <v>71</v>
      </c>
      <c r="B1225" t="s">
        <v>57</v>
      </c>
      <c r="C1225" t="s">
        <v>90</v>
      </c>
      <c r="D1225" s="4">
        <v>43405</v>
      </c>
      <c r="E1225" t="s">
        <v>31</v>
      </c>
      <c r="F1225" s="5">
        <v>43221</v>
      </c>
      <c r="G1225">
        <v>2675</v>
      </c>
      <c r="H1225">
        <v>37.75</v>
      </c>
    </row>
    <row r="1226" spans="1:8" x14ac:dyDescent="0.2">
      <c r="A1226" t="s">
        <v>71</v>
      </c>
      <c r="B1226" t="s">
        <v>57</v>
      </c>
      <c r="C1226" t="s">
        <v>90</v>
      </c>
      <c r="D1226" s="4">
        <v>43405</v>
      </c>
      <c r="E1226" t="s">
        <v>32</v>
      </c>
      <c r="F1226" s="5">
        <v>43221</v>
      </c>
      <c r="G1226">
        <v>120.64</v>
      </c>
      <c r="H1226">
        <v>1.71</v>
      </c>
    </row>
    <row r="1227" spans="1:8" x14ac:dyDescent="0.2">
      <c r="A1227" t="s">
        <v>71</v>
      </c>
      <c r="B1227" t="s">
        <v>54</v>
      </c>
      <c r="C1227" t="s">
        <v>92</v>
      </c>
      <c r="D1227" s="4">
        <v>43405</v>
      </c>
      <c r="E1227" t="s">
        <v>32</v>
      </c>
      <c r="F1227" s="5">
        <v>43221</v>
      </c>
      <c r="G1227">
        <v>27.25</v>
      </c>
      <c r="H1227">
        <v>0.43</v>
      </c>
    </row>
    <row r="1228" spans="1:8" x14ac:dyDescent="0.2">
      <c r="A1228" t="s">
        <v>71</v>
      </c>
      <c r="B1228" t="s">
        <v>54</v>
      </c>
      <c r="C1228" t="s">
        <v>92</v>
      </c>
      <c r="D1228" s="4">
        <v>43405</v>
      </c>
      <c r="E1228" t="s">
        <v>31</v>
      </c>
      <c r="F1228" s="5">
        <v>43221</v>
      </c>
      <c r="G1228">
        <v>604</v>
      </c>
      <c r="H1228">
        <v>9.4</v>
      </c>
    </row>
    <row r="1229" spans="1:8" x14ac:dyDescent="0.2">
      <c r="A1229" t="s">
        <v>71</v>
      </c>
      <c r="B1229" t="s">
        <v>55</v>
      </c>
      <c r="C1229" t="s">
        <v>96</v>
      </c>
      <c r="D1229" s="4">
        <v>43405</v>
      </c>
      <c r="E1229" t="s">
        <v>31</v>
      </c>
      <c r="F1229" s="5">
        <v>43221</v>
      </c>
      <c r="G1229">
        <v>18400</v>
      </c>
      <c r="H1229">
        <v>250.06</v>
      </c>
    </row>
    <row r="1230" spans="1:8" x14ac:dyDescent="0.2">
      <c r="A1230" t="s">
        <v>71</v>
      </c>
      <c r="B1230" t="s">
        <v>55</v>
      </c>
      <c r="C1230" t="s">
        <v>96</v>
      </c>
      <c r="D1230" s="4">
        <v>43405</v>
      </c>
      <c r="E1230" t="s">
        <v>32</v>
      </c>
      <c r="F1230" s="5">
        <v>43221</v>
      </c>
      <c r="G1230">
        <v>829.84</v>
      </c>
      <c r="H1230">
        <v>11.28</v>
      </c>
    </row>
    <row r="1231" spans="1:8" x14ac:dyDescent="0.2">
      <c r="A1231" t="s">
        <v>71</v>
      </c>
      <c r="B1231" t="s">
        <v>57</v>
      </c>
      <c r="C1231" t="s">
        <v>93</v>
      </c>
      <c r="D1231" s="4">
        <v>43405</v>
      </c>
      <c r="E1231" t="s">
        <v>32</v>
      </c>
      <c r="F1231" s="5">
        <v>43221</v>
      </c>
      <c r="G1231">
        <v>103.54</v>
      </c>
      <c r="H1231">
        <v>1.17</v>
      </c>
    </row>
    <row r="1232" spans="1:8" x14ac:dyDescent="0.2">
      <c r="A1232" t="s">
        <v>71</v>
      </c>
      <c r="B1232" t="s">
        <v>57</v>
      </c>
      <c r="C1232" t="s">
        <v>93</v>
      </c>
      <c r="D1232" s="4">
        <v>43405</v>
      </c>
      <c r="E1232" t="s">
        <v>31</v>
      </c>
      <c r="F1232" s="5">
        <v>43221</v>
      </c>
      <c r="G1232">
        <v>2296</v>
      </c>
      <c r="H1232">
        <v>26.08</v>
      </c>
    </row>
    <row r="1233" spans="1:8" x14ac:dyDescent="0.2">
      <c r="A1233" t="s">
        <v>71</v>
      </c>
      <c r="B1233" t="s">
        <v>54</v>
      </c>
      <c r="C1233" t="s">
        <v>101</v>
      </c>
      <c r="D1233" s="4">
        <v>43374</v>
      </c>
      <c r="E1233" t="s">
        <v>64</v>
      </c>
      <c r="F1233" s="5">
        <v>43221</v>
      </c>
      <c r="G1233">
        <v>13.64</v>
      </c>
      <c r="H1233">
        <v>0.31</v>
      </c>
    </row>
    <row r="1234" spans="1:8" x14ac:dyDescent="0.2">
      <c r="A1234" t="s">
        <v>71</v>
      </c>
      <c r="B1234" t="s">
        <v>54</v>
      </c>
      <c r="C1234" t="s">
        <v>101</v>
      </c>
      <c r="D1234" s="4">
        <v>43374</v>
      </c>
      <c r="E1234" t="s">
        <v>63</v>
      </c>
      <c r="F1234" s="5">
        <v>43221</v>
      </c>
      <c r="G1234">
        <v>302.39999999999998</v>
      </c>
      <c r="H1234">
        <v>6.73</v>
      </c>
    </row>
    <row r="1235" spans="1:8" x14ac:dyDescent="0.2">
      <c r="A1235" t="s">
        <v>71</v>
      </c>
      <c r="B1235" t="s">
        <v>54</v>
      </c>
      <c r="C1235" t="s">
        <v>101</v>
      </c>
      <c r="D1235" s="4">
        <v>43374</v>
      </c>
      <c r="E1235" t="s">
        <v>63</v>
      </c>
      <c r="F1235" s="5">
        <v>43221</v>
      </c>
      <c r="G1235">
        <v>46.8</v>
      </c>
      <c r="H1235">
        <v>1.04</v>
      </c>
    </row>
    <row r="1236" spans="1:8" x14ac:dyDescent="0.2">
      <c r="A1236" t="s">
        <v>71</v>
      </c>
      <c r="B1236" t="s">
        <v>54</v>
      </c>
      <c r="C1236" t="s">
        <v>101</v>
      </c>
      <c r="D1236" s="4">
        <v>43374</v>
      </c>
      <c r="E1236" t="s">
        <v>64</v>
      </c>
      <c r="F1236" s="5">
        <v>43221</v>
      </c>
      <c r="G1236">
        <v>2.11</v>
      </c>
      <c r="H1236">
        <v>0.05</v>
      </c>
    </row>
    <row r="1237" spans="1:8" x14ac:dyDescent="0.2">
      <c r="A1237" t="s">
        <v>71</v>
      </c>
      <c r="B1237" t="s">
        <v>59</v>
      </c>
      <c r="C1237" t="s">
        <v>101</v>
      </c>
      <c r="D1237" s="4">
        <v>43374</v>
      </c>
      <c r="E1237" t="s">
        <v>64</v>
      </c>
      <c r="F1237" s="5">
        <v>43221</v>
      </c>
      <c r="G1237">
        <v>8.52</v>
      </c>
      <c r="H1237">
        <v>0.19</v>
      </c>
    </row>
    <row r="1238" spans="1:8" x14ac:dyDescent="0.2">
      <c r="A1238" t="s">
        <v>71</v>
      </c>
      <c r="B1238" t="s">
        <v>59</v>
      </c>
      <c r="C1238" t="s">
        <v>101</v>
      </c>
      <c r="D1238" s="4">
        <v>43374</v>
      </c>
      <c r="E1238" t="s">
        <v>63</v>
      </c>
      <c r="F1238" s="5">
        <v>43221</v>
      </c>
      <c r="G1238">
        <v>189</v>
      </c>
      <c r="H1238">
        <v>4.21</v>
      </c>
    </row>
    <row r="1239" spans="1:8" x14ac:dyDescent="0.2">
      <c r="A1239" t="s">
        <v>71</v>
      </c>
      <c r="B1239" t="s">
        <v>56</v>
      </c>
      <c r="C1239" t="s">
        <v>94</v>
      </c>
      <c r="D1239" s="4">
        <v>43405</v>
      </c>
      <c r="E1239" t="s">
        <v>32</v>
      </c>
      <c r="F1239" s="5">
        <v>43221</v>
      </c>
      <c r="G1239">
        <v>575.07000000000005</v>
      </c>
      <c r="H1239">
        <v>6.53</v>
      </c>
    </row>
    <row r="1240" spans="1:8" x14ac:dyDescent="0.2">
      <c r="A1240" t="s">
        <v>71</v>
      </c>
      <c r="B1240" t="s">
        <v>56</v>
      </c>
      <c r="C1240" t="s">
        <v>94</v>
      </c>
      <c r="D1240" s="4">
        <v>43405</v>
      </c>
      <c r="E1240" t="s">
        <v>31</v>
      </c>
      <c r="F1240" s="5">
        <v>43221</v>
      </c>
      <c r="G1240">
        <v>12751</v>
      </c>
      <c r="H1240">
        <v>144.81</v>
      </c>
    </row>
    <row r="1241" spans="1:8" x14ac:dyDescent="0.2">
      <c r="A1241" t="s">
        <v>71</v>
      </c>
      <c r="B1241" t="s">
        <v>54</v>
      </c>
      <c r="C1241" t="s">
        <v>101</v>
      </c>
      <c r="D1241" s="4">
        <v>43405</v>
      </c>
      <c r="E1241" t="s">
        <v>63</v>
      </c>
      <c r="F1241" s="5">
        <v>43221</v>
      </c>
      <c r="G1241">
        <v>36</v>
      </c>
      <c r="H1241">
        <v>0.41</v>
      </c>
    </row>
    <row r="1242" spans="1:8" x14ac:dyDescent="0.2">
      <c r="A1242" t="s">
        <v>71</v>
      </c>
      <c r="B1242" t="s">
        <v>60</v>
      </c>
      <c r="C1242" t="s">
        <v>101</v>
      </c>
      <c r="D1242" s="4">
        <v>43374</v>
      </c>
      <c r="E1242" t="s">
        <v>63</v>
      </c>
      <c r="F1242" s="5">
        <v>43221</v>
      </c>
      <c r="G1242">
        <v>122.4</v>
      </c>
      <c r="H1242">
        <v>2.5299999999999998</v>
      </c>
    </row>
    <row r="1243" spans="1:8" x14ac:dyDescent="0.2">
      <c r="A1243" t="s">
        <v>71</v>
      </c>
      <c r="B1243" t="s">
        <v>60</v>
      </c>
      <c r="C1243" t="s">
        <v>101</v>
      </c>
      <c r="D1243" s="4">
        <v>43374</v>
      </c>
      <c r="E1243" t="s">
        <v>64</v>
      </c>
      <c r="F1243" s="5">
        <v>43221</v>
      </c>
      <c r="G1243">
        <v>5.52</v>
      </c>
      <c r="H1243">
        <v>0.11</v>
      </c>
    </row>
    <row r="1244" spans="1:8" x14ac:dyDescent="0.2">
      <c r="A1244" t="s">
        <v>71</v>
      </c>
      <c r="B1244" t="s">
        <v>55</v>
      </c>
      <c r="C1244" t="s">
        <v>101</v>
      </c>
      <c r="D1244" s="4">
        <v>43374</v>
      </c>
      <c r="E1244" t="s">
        <v>64</v>
      </c>
      <c r="F1244" s="5">
        <v>43221</v>
      </c>
      <c r="G1244">
        <v>45.7</v>
      </c>
      <c r="H1244">
        <v>0.98</v>
      </c>
    </row>
    <row r="1245" spans="1:8" x14ac:dyDescent="0.2">
      <c r="A1245" t="s">
        <v>71</v>
      </c>
      <c r="B1245" t="s">
        <v>55</v>
      </c>
      <c r="C1245" t="s">
        <v>101</v>
      </c>
      <c r="D1245" s="4">
        <v>43374</v>
      </c>
      <c r="E1245" t="s">
        <v>64</v>
      </c>
      <c r="F1245" s="5">
        <v>43221</v>
      </c>
      <c r="G1245">
        <v>22.46</v>
      </c>
      <c r="H1245">
        <v>0.48</v>
      </c>
    </row>
    <row r="1246" spans="1:8" x14ac:dyDescent="0.2">
      <c r="A1246" t="s">
        <v>71</v>
      </c>
      <c r="B1246" t="s">
        <v>55</v>
      </c>
      <c r="C1246" t="s">
        <v>101</v>
      </c>
      <c r="D1246" s="4">
        <v>43374</v>
      </c>
      <c r="E1246" t="s">
        <v>63</v>
      </c>
      <c r="F1246" s="5">
        <v>43221</v>
      </c>
      <c r="G1246">
        <v>1013.4</v>
      </c>
      <c r="H1246">
        <v>21.9</v>
      </c>
    </row>
    <row r="1247" spans="1:8" x14ac:dyDescent="0.2">
      <c r="A1247" t="s">
        <v>71</v>
      </c>
      <c r="B1247" t="s">
        <v>55</v>
      </c>
      <c r="C1247" t="s">
        <v>101</v>
      </c>
      <c r="D1247" s="4">
        <v>43374</v>
      </c>
      <c r="E1247" t="s">
        <v>63</v>
      </c>
      <c r="F1247" s="5">
        <v>43221</v>
      </c>
      <c r="G1247">
        <v>498.24</v>
      </c>
      <c r="H1247">
        <v>10.77</v>
      </c>
    </row>
    <row r="1248" spans="1:8" x14ac:dyDescent="0.2">
      <c r="A1248" t="s">
        <v>71</v>
      </c>
      <c r="B1248" t="s">
        <v>54</v>
      </c>
      <c r="C1248" t="s">
        <v>92</v>
      </c>
      <c r="D1248" s="4">
        <v>43405</v>
      </c>
      <c r="E1248" t="s">
        <v>31</v>
      </c>
      <c r="F1248" s="5">
        <v>43221</v>
      </c>
      <c r="G1248">
        <v>499</v>
      </c>
      <c r="H1248">
        <v>6.77</v>
      </c>
    </row>
    <row r="1249" spans="1:8" x14ac:dyDescent="0.2">
      <c r="A1249" t="s">
        <v>71</v>
      </c>
      <c r="B1249" t="s">
        <v>54</v>
      </c>
      <c r="C1249" t="s">
        <v>92</v>
      </c>
      <c r="D1249" s="4">
        <v>43405</v>
      </c>
      <c r="E1249" t="s">
        <v>32</v>
      </c>
      <c r="F1249" s="5">
        <v>43221</v>
      </c>
      <c r="G1249">
        <v>22.5</v>
      </c>
      <c r="H1249">
        <v>0.3</v>
      </c>
    </row>
    <row r="1250" spans="1:8" x14ac:dyDescent="0.2">
      <c r="A1250" t="s">
        <v>71</v>
      </c>
      <c r="B1250" t="s">
        <v>54</v>
      </c>
      <c r="C1250" t="s">
        <v>101</v>
      </c>
      <c r="D1250" s="4">
        <v>43374</v>
      </c>
      <c r="E1250" t="s">
        <v>63</v>
      </c>
      <c r="F1250" s="5">
        <v>43221</v>
      </c>
      <c r="G1250">
        <v>43.2</v>
      </c>
      <c r="H1250">
        <v>0.94</v>
      </c>
    </row>
    <row r="1251" spans="1:8" x14ac:dyDescent="0.2">
      <c r="A1251" t="s">
        <v>71</v>
      </c>
      <c r="B1251" t="s">
        <v>54</v>
      </c>
      <c r="C1251" t="s">
        <v>101</v>
      </c>
      <c r="D1251" s="4">
        <v>43374</v>
      </c>
      <c r="E1251" t="s">
        <v>64</v>
      </c>
      <c r="F1251" s="5">
        <v>43221</v>
      </c>
      <c r="G1251">
        <v>1.94</v>
      </c>
      <c r="H1251">
        <v>0.04</v>
      </c>
    </row>
    <row r="1252" spans="1:8" x14ac:dyDescent="0.2">
      <c r="A1252" t="s">
        <v>71</v>
      </c>
      <c r="B1252" t="s">
        <v>57</v>
      </c>
      <c r="C1252" t="s">
        <v>93</v>
      </c>
      <c r="D1252" s="4">
        <v>43405</v>
      </c>
      <c r="E1252" t="s">
        <v>32</v>
      </c>
      <c r="F1252" s="5">
        <v>43221</v>
      </c>
      <c r="G1252">
        <v>4.96</v>
      </c>
      <c r="H1252">
        <v>0.08</v>
      </c>
    </row>
    <row r="1253" spans="1:8" x14ac:dyDescent="0.2">
      <c r="A1253" t="s">
        <v>71</v>
      </c>
      <c r="B1253" t="s">
        <v>57</v>
      </c>
      <c r="C1253" t="s">
        <v>93</v>
      </c>
      <c r="D1253" s="4">
        <v>43405</v>
      </c>
      <c r="E1253" t="s">
        <v>31</v>
      </c>
      <c r="F1253" s="5">
        <v>43221</v>
      </c>
      <c r="G1253">
        <v>110</v>
      </c>
      <c r="H1253">
        <v>1.73</v>
      </c>
    </row>
    <row r="1254" spans="1:8" x14ac:dyDescent="0.2">
      <c r="A1254" t="s">
        <v>71</v>
      </c>
      <c r="B1254" t="s">
        <v>55</v>
      </c>
      <c r="C1254" t="s">
        <v>101</v>
      </c>
      <c r="D1254" s="4">
        <v>43405</v>
      </c>
      <c r="E1254" t="s">
        <v>63</v>
      </c>
      <c r="F1254" s="5">
        <v>43221</v>
      </c>
      <c r="G1254">
        <v>75.599999999999994</v>
      </c>
      <c r="H1254">
        <v>1.19</v>
      </c>
    </row>
    <row r="1255" spans="1:8" x14ac:dyDescent="0.2">
      <c r="A1255" t="s">
        <v>71</v>
      </c>
      <c r="B1255" t="s">
        <v>54</v>
      </c>
      <c r="C1255" t="s">
        <v>167</v>
      </c>
      <c r="D1255" s="4">
        <v>43405</v>
      </c>
      <c r="E1255" t="s">
        <v>222</v>
      </c>
      <c r="F1255" s="5">
        <v>43221</v>
      </c>
      <c r="G1255">
        <v>-269</v>
      </c>
      <c r="H1255">
        <v>-3.66</v>
      </c>
    </row>
    <row r="1256" spans="1:8" x14ac:dyDescent="0.2">
      <c r="A1256" t="s">
        <v>71</v>
      </c>
      <c r="B1256" t="s">
        <v>56</v>
      </c>
      <c r="C1256" t="s">
        <v>94</v>
      </c>
      <c r="D1256" s="4">
        <v>43405</v>
      </c>
      <c r="E1256" t="s">
        <v>32</v>
      </c>
      <c r="F1256" s="5">
        <v>43101</v>
      </c>
      <c r="G1256">
        <v>383.26</v>
      </c>
      <c r="H1256">
        <v>6.19</v>
      </c>
    </row>
    <row r="1257" spans="1:8" x14ac:dyDescent="0.2">
      <c r="A1257" t="s">
        <v>71</v>
      </c>
      <c r="B1257" t="s">
        <v>54</v>
      </c>
      <c r="C1257" t="s">
        <v>92</v>
      </c>
      <c r="D1257" s="4">
        <v>43405</v>
      </c>
      <c r="E1257" t="s">
        <v>32</v>
      </c>
      <c r="F1257" s="5">
        <v>43221</v>
      </c>
      <c r="G1257">
        <v>98.14</v>
      </c>
      <c r="H1257">
        <v>1.95</v>
      </c>
    </row>
    <row r="1258" spans="1:8" x14ac:dyDescent="0.2">
      <c r="A1258" t="s">
        <v>71</v>
      </c>
      <c r="B1258" t="s">
        <v>56</v>
      </c>
      <c r="C1258" t="s">
        <v>94</v>
      </c>
      <c r="D1258" s="4">
        <v>43405</v>
      </c>
      <c r="E1258" t="s">
        <v>32</v>
      </c>
      <c r="F1258" s="5">
        <v>43221</v>
      </c>
      <c r="G1258">
        <v>3406.49</v>
      </c>
      <c r="H1258">
        <v>76.8</v>
      </c>
    </row>
    <row r="1259" spans="1:8" x14ac:dyDescent="0.2">
      <c r="A1259" t="s">
        <v>71</v>
      </c>
      <c r="B1259" t="s">
        <v>54</v>
      </c>
      <c r="C1259" t="s">
        <v>92</v>
      </c>
      <c r="D1259" s="4">
        <v>43405</v>
      </c>
      <c r="E1259" t="s">
        <v>31</v>
      </c>
      <c r="F1259" s="5">
        <v>43221</v>
      </c>
      <c r="G1259">
        <v>2176</v>
      </c>
      <c r="H1259">
        <v>43.49</v>
      </c>
    </row>
    <row r="1260" spans="1:8" x14ac:dyDescent="0.2">
      <c r="A1260" t="s">
        <v>71</v>
      </c>
      <c r="B1260" t="s">
        <v>56</v>
      </c>
      <c r="C1260" t="s">
        <v>94</v>
      </c>
      <c r="D1260" s="4">
        <v>43405</v>
      </c>
      <c r="E1260" t="s">
        <v>31</v>
      </c>
      <c r="F1260" s="5">
        <v>43221</v>
      </c>
      <c r="G1260">
        <v>75532</v>
      </c>
      <c r="H1260">
        <v>1702.95</v>
      </c>
    </row>
    <row r="1261" spans="1:8" x14ac:dyDescent="0.2">
      <c r="A1261" t="s">
        <v>71</v>
      </c>
      <c r="B1261" t="s">
        <v>56</v>
      </c>
      <c r="C1261" t="s">
        <v>94</v>
      </c>
      <c r="D1261" s="4">
        <v>43405</v>
      </c>
      <c r="E1261" t="s">
        <v>31</v>
      </c>
      <c r="F1261" s="5">
        <v>43101</v>
      </c>
      <c r="G1261">
        <v>8498</v>
      </c>
      <c r="H1261">
        <v>137.25</v>
      </c>
    </row>
    <row r="1262" spans="1:8" x14ac:dyDescent="0.2">
      <c r="A1262" t="s">
        <v>71</v>
      </c>
      <c r="B1262" t="s">
        <v>54</v>
      </c>
      <c r="C1262" t="s">
        <v>92</v>
      </c>
      <c r="D1262" s="4">
        <v>43405</v>
      </c>
      <c r="E1262" t="s">
        <v>31</v>
      </c>
      <c r="F1262" s="5">
        <v>43221</v>
      </c>
      <c r="G1262">
        <v>1392</v>
      </c>
      <c r="H1262">
        <v>36.64</v>
      </c>
    </row>
    <row r="1263" spans="1:8" x14ac:dyDescent="0.2">
      <c r="A1263" t="s">
        <v>71</v>
      </c>
      <c r="B1263" t="s">
        <v>54</v>
      </c>
      <c r="C1263" t="s">
        <v>92</v>
      </c>
      <c r="D1263" s="4">
        <v>43405</v>
      </c>
      <c r="E1263" t="s">
        <v>32</v>
      </c>
      <c r="F1263" s="5">
        <v>43221</v>
      </c>
      <c r="G1263">
        <v>62.78</v>
      </c>
      <c r="H1263">
        <v>1.66</v>
      </c>
    </row>
    <row r="1264" spans="1:8" x14ac:dyDescent="0.2">
      <c r="A1264" t="s">
        <v>71</v>
      </c>
      <c r="B1264" t="s">
        <v>55</v>
      </c>
      <c r="C1264" t="s">
        <v>101</v>
      </c>
      <c r="D1264" s="4">
        <v>43405</v>
      </c>
      <c r="E1264" t="s">
        <v>63</v>
      </c>
      <c r="F1264" s="5">
        <v>43221</v>
      </c>
      <c r="G1264">
        <v>43.2</v>
      </c>
      <c r="H1264">
        <v>0.57999999999999996</v>
      </c>
    </row>
    <row r="1265" spans="1:8" x14ac:dyDescent="0.2">
      <c r="A1265" t="s">
        <v>71</v>
      </c>
      <c r="B1265" t="s">
        <v>54</v>
      </c>
      <c r="C1265" t="s">
        <v>101</v>
      </c>
      <c r="D1265" s="4">
        <v>43374</v>
      </c>
      <c r="E1265" t="s">
        <v>64</v>
      </c>
      <c r="F1265" s="5">
        <v>43221</v>
      </c>
      <c r="G1265">
        <v>1.68</v>
      </c>
      <c r="H1265">
        <v>0.06</v>
      </c>
    </row>
    <row r="1266" spans="1:8" x14ac:dyDescent="0.2">
      <c r="A1266" t="s">
        <v>71</v>
      </c>
      <c r="B1266" t="s">
        <v>54</v>
      </c>
      <c r="C1266" t="s">
        <v>101</v>
      </c>
      <c r="D1266" s="4">
        <v>43374</v>
      </c>
      <c r="E1266" t="s">
        <v>63</v>
      </c>
      <c r="F1266" s="5">
        <v>43221</v>
      </c>
      <c r="G1266">
        <v>37.200000000000003</v>
      </c>
      <c r="H1266">
        <v>1.23</v>
      </c>
    </row>
    <row r="1267" spans="1:8" x14ac:dyDescent="0.2">
      <c r="A1267" t="s">
        <v>71</v>
      </c>
      <c r="B1267" t="s">
        <v>57</v>
      </c>
      <c r="C1267" t="s">
        <v>93</v>
      </c>
      <c r="D1267" s="4">
        <v>43405</v>
      </c>
      <c r="E1267" t="s">
        <v>31</v>
      </c>
      <c r="F1267" s="5">
        <v>43221</v>
      </c>
      <c r="G1267">
        <v>2044</v>
      </c>
      <c r="H1267">
        <v>28.63</v>
      </c>
    </row>
    <row r="1268" spans="1:8" x14ac:dyDescent="0.2">
      <c r="A1268" t="s">
        <v>71</v>
      </c>
      <c r="B1268" t="s">
        <v>57</v>
      </c>
      <c r="C1268" t="s">
        <v>93</v>
      </c>
      <c r="D1268" s="4">
        <v>43405</v>
      </c>
      <c r="E1268" t="s">
        <v>32</v>
      </c>
      <c r="F1268" s="5">
        <v>43221</v>
      </c>
      <c r="G1268">
        <v>92.19</v>
      </c>
      <c r="H1268">
        <v>1.28</v>
      </c>
    </row>
    <row r="1269" spans="1:8" x14ac:dyDescent="0.2">
      <c r="A1269" t="s">
        <v>71</v>
      </c>
      <c r="B1269" t="s">
        <v>56</v>
      </c>
      <c r="C1269" t="s">
        <v>95</v>
      </c>
      <c r="D1269" s="4">
        <v>43405</v>
      </c>
      <c r="E1269" t="s">
        <v>32</v>
      </c>
      <c r="F1269" s="5">
        <v>43221</v>
      </c>
      <c r="G1269">
        <v>595.32000000000005</v>
      </c>
      <c r="H1269">
        <v>9.39</v>
      </c>
    </row>
    <row r="1270" spans="1:8" x14ac:dyDescent="0.2">
      <c r="A1270" t="s">
        <v>71</v>
      </c>
      <c r="B1270" t="s">
        <v>56</v>
      </c>
      <c r="C1270" t="s">
        <v>95</v>
      </c>
      <c r="D1270" s="4">
        <v>43405</v>
      </c>
      <c r="E1270" t="s">
        <v>31</v>
      </c>
      <c r="F1270" s="5">
        <v>43221</v>
      </c>
      <c r="G1270">
        <v>13200</v>
      </c>
      <c r="H1270">
        <v>208.1</v>
      </c>
    </row>
    <row r="1271" spans="1:8" x14ac:dyDescent="0.2">
      <c r="A1271" t="s">
        <v>71</v>
      </c>
      <c r="B1271" t="s">
        <v>55</v>
      </c>
      <c r="C1271" t="s">
        <v>91</v>
      </c>
      <c r="D1271" s="4">
        <v>43405</v>
      </c>
      <c r="E1271" t="s">
        <v>31</v>
      </c>
      <c r="F1271" s="5">
        <v>43221</v>
      </c>
      <c r="G1271">
        <v>105</v>
      </c>
      <c r="H1271">
        <v>1.66</v>
      </c>
    </row>
    <row r="1272" spans="1:8" x14ac:dyDescent="0.2">
      <c r="A1272" t="s">
        <v>71</v>
      </c>
      <c r="B1272" t="s">
        <v>55</v>
      </c>
      <c r="C1272" t="s">
        <v>91</v>
      </c>
      <c r="D1272" s="4">
        <v>43405</v>
      </c>
      <c r="E1272" t="s">
        <v>32</v>
      </c>
      <c r="F1272" s="5">
        <v>43221</v>
      </c>
      <c r="G1272">
        <v>4.74</v>
      </c>
      <c r="H1272">
        <v>7.0000000000000007E-2</v>
      </c>
    </row>
    <row r="1273" spans="1:8" x14ac:dyDescent="0.2">
      <c r="A1273" t="s">
        <v>71</v>
      </c>
      <c r="B1273" t="s">
        <v>55</v>
      </c>
      <c r="C1273" t="s">
        <v>101</v>
      </c>
      <c r="D1273" s="4">
        <v>43405</v>
      </c>
      <c r="E1273" t="s">
        <v>63</v>
      </c>
      <c r="F1273" s="5">
        <v>43221</v>
      </c>
      <c r="G1273">
        <v>517.32000000000005</v>
      </c>
      <c r="H1273">
        <v>8.16</v>
      </c>
    </row>
    <row r="1274" spans="1:8" x14ac:dyDescent="0.2">
      <c r="A1274" t="s">
        <v>71</v>
      </c>
      <c r="B1274" t="s">
        <v>54</v>
      </c>
      <c r="C1274" t="s">
        <v>101</v>
      </c>
      <c r="D1274" s="4">
        <v>43405</v>
      </c>
      <c r="E1274" t="s">
        <v>63</v>
      </c>
      <c r="F1274" s="5">
        <v>43221</v>
      </c>
      <c r="G1274">
        <v>151.19999999999999</v>
      </c>
      <c r="H1274">
        <v>2.38</v>
      </c>
    </row>
    <row r="1275" spans="1:8" x14ac:dyDescent="0.2">
      <c r="A1275" t="s">
        <v>71</v>
      </c>
      <c r="B1275" t="s">
        <v>55</v>
      </c>
      <c r="C1275" t="s">
        <v>101</v>
      </c>
      <c r="D1275" s="4">
        <v>43405</v>
      </c>
      <c r="E1275" t="s">
        <v>63</v>
      </c>
      <c r="F1275" s="5">
        <v>43221</v>
      </c>
      <c r="G1275">
        <v>176</v>
      </c>
      <c r="H1275">
        <v>2.4900000000000002</v>
      </c>
    </row>
    <row r="1276" spans="1:8" x14ac:dyDescent="0.2">
      <c r="A1276" t="s">
        <v>71</v>
      </c>
      <c r="B1276" t="s">
        <v>54</v>
      </c>
      <c r="C1276" t="s">
        <v>88</v>
      </c>
      <c r="D1276" s="4">
        <v>43405</v>
      </c>
      <c r="E1276" t="s">
        <v>32</v>
      </c>
      <c r="F1276" s="5">
        <v>43405</v>
      </c>
      <c r="G1276">
        <v>0</v>
      </c>
      <c r="H1276">
        <v>0</v>
      </c>
    </row>
    <row r="1277" spans="1:8" x14ac:dyDescent="0.2">
      <c r="A1277" t="s">
        <v>71</v>
      </c>
      <c r="B1277" t="s">
        <v>54</v>
      </c>
      <c r="C1277" t="s">
        <v>88</v>
      </c>
      <c r="D1277" s="4">
        <v>43405</v>
      </c>
      <c r="E1277" t="s">
        <v>31</v>
      </c>
      <c r="F1277" s="5">
        <v>43405</v>
      </c>
      <c r="G1277">
        <v>0</v>
      </c>
      <c r="H1277">
        <v>0</v>
      </c>
    </row>
    <row r="1278" spans="1:8" x14ac:dyDescent="0.2">
      <c r="A1278" t="s">
        <v>71</v>
      </c>
      <c r="B1278" t="s">
        <v>57</v>
      </c>
      <c r="C1278" t="s">
        <v>93</v>
      </c>
      <c r="D1278" s="4">
        <v>43405</v>
      </c>
      <c r="E1278" t="s">
        <v>31</v>
      </c>
      <c r="F1278" s="5">
        <v>43221</v>
      </c>
      <c r="G1278">
        <v>4558</v>
      </c>
      <c r="H1278">
        <v>71.87</v>
      </c>
    </row>
    <row r="1279" spans="1:8" x14ac:dyDescent="0.2">
      <c r="A1279" t="s">
        <v>71</v>
      </c>
      <c r="B1279" t="s">
        <v>57</v>
      </c>
      <c r="C1279" t="s">
        <v>93</v>
      </c>
      <c r="D1279" s="4">
        <v>43405</v>
      </c>
      <c r="E1279" t="s">
        <v>32</v>
      </c>
      <c r="F1279" s="5">
        <v>43221</v>
      </c>
      <c r="G1279">
        <v>205.56</v>
      </c>
      <c r="H1279">
        <v>3.24</v>
      </c>
    </row>
    <row r="1280" spans="1:8" x14ac:dyDescent="0.2">
      <c r="A1280" t="s">
        <v>71</v>
      </c>
      <c r="B1280" t="s">
        <v>57</v>
      </c>
      <c r="C1280" t="s">
        <v>93</v>
      </c>
      <c r="D1280" s="4">
        <v>43405</v>
      </c>
      <c r="E1280" t="s">
        <v>32</v>
      </c>
      <c r="F1280" s="5">
        <v>43221</v>
      </c>
      <c r="G1280">
        <v>231.92</v>
      </c>
      <c r="H1280">
        <v>3.15</v>
      </c>
    </row>
    <row r="1281" spans="1:8" x14ac:dyDescent="0.2">
      <c r="A1281" t="s">
        <v>71</v>
      </c>
      <c r="B1281" t="s">
        <v>57</v>
      </c>
      <c r="C1281" t="s">
        <v>93</v>
      </c>
      <c r="D1281" s="4">
        <v>43405</v>
      </c>
      <c r="E1281" t="s">
        <v>31</v>
      </c>
      <c r="F1281" s="5">
        <v>43221</v>
      </c>
      <c r="G1281">
        <v>5142</v>
      </c>
      <c r="H1281">
        <v>69.88</v>
      </c>
    </row>
    <row r="1282" spans="1:8" x14ac:dyDescent="0.2">
      <c r="A1282" t="s">
        <v>71</v>
      </c>
      <c r="B1282" t="s">
        <v>56</v>
      </c>
      <c r="C1282" t="s">
        <v>130</v>
      </c>
      <c r="D1282" s="4">
        <v>43405</v>
      </c>
      <c r="E1282" t="s">
        <v>31</v>
      </c>
      <c r="F1282" s="5">
        <v>43221</v>
      </c>
      <c r="G1282">
        <v>15205.77</v>
      </c>
      <c r="H1282">
        <v>248.34</v>
      </c>
    </row>
    <row r="1283" spans="1:8" x14ac:dyDescent="0.2">
      <c r="A1283" t="s">
        <v>71</v>
      </c>
      <c r="B1283" t="s">
        <v>60</v>
      </c>
      <c r="C1283" t="s">
        <v>98</v>
      </c>
      <c r="D1283" s="4">
        <v>43405</v>
      </c>
      <c r="E1283" t="s">
        <v>31</v>
      </c>
      <c r="F1283" s="5">
        <v>43221</v>
      </c>
      <c r="G1283">
        <v>12164.78</v>
      </c>
      <c r="H1283">
        <v>229.71</v>
      </c>
    </row>
    <row r="1284" spans="1:8" x14ac:dyDescent="0.2">
      <c r="A1284" t="s">
        <v>71</v>
      </c>
      <c r="B1284" t="s">
        <v>56</v>
      </c>
      <c r="C1284" t="s">
        <v>130</v>
      </c>
      <c r="D1284" s="4">
        <v>43405</v>
      </c>
      <c r="E1284" t="s">
        <v>32</v>
      </c>
      <c r="F1284" s="5">
        <v>43221</v>
      </c>
      <c r="G1284">
        <v>685.78</v>
      </c>
      <c r="H1284">
        <v>11.2</v>
      </c>
    </row>
    <row r="1285" spans="1:8" x14ac:dyDescent="0.2">
      <c r="A1285" t="s">
        <v>71</v>
      </c>
      <c r="B1285" t="s">
        <v>60</v>
      </c>
      <c r="C1285" t="s">
        <v>98</v>
      </c>
      <c r="D1285" s="4">
        <v>43405</v>
      </c>
      <c r="E1285" t="s">
        <v>32</v>
      </c>
      <c r="F1285" s="5">
        <v>43221</v>
      </c>
      <c r="G1285">
        <v>548.63</v>
      </c>
      <c r="H1285">
        <v>10.36</v>
      </c>
    </row>
    <row r="1286" spans="1:8" x14ac:dyDescent="0.2">
      <c r="A1286" t="s">
        <v>71</v>
      </c>
      <c r="B1286" t="s">
        <v>60</v>
      </c>
      <c r="C1286" t="s">
        <v>98</v>
      </c>
      <c r="D1286" s="4">
        <v>43405</v>
      </c>
      <c r="E1286" t="s">
        <v>32</v>
      </c>
      <c r="F1286" s="5">
        <v>43221</v>
      </c>
      <c r="G1286">
        <v>795.57</v>
      </c>
      <c r="H1286">
        <v>10.76</v>
      </c>
    </row>
    <row r="1287" spans="1:8" x14ac:dyDescent="0.2">
      <c r="A1287" t="s">
        <v>71</v>
      </c>
      <c r="B1287" t="s">
        <v>60</v>
      </c>
      <c r="C1287" t="s">
        <v>98</v>
      </c>
      <c r="D1287" s="4">
        <v>43405</v>
      </c>
      <c r="E1287" t="s">
        <v>31</v>
      </c>
      <c r="F1287" s="5">
        <v>43221</v>
      </c>
      <c r="G1287">
        <v>22927</v>
      </c>
      <c r="H1287">
        <v>309.95</v>
      </c>
    </row>
    <row r="1288" spans="1:8" x14ac:dyDescent="0.2">
      <c r="A1288" t="s">
        <v>71</v>
      </c>
      <c r="B1288" t="s">
        <v>56</v>
      </c>
      <c r="C1288" t="s">
        <v>98</v>
      </c>
      <c r="D1288" s="4">
        <v>43405</v>
      </c>
      <c r="E1288" t="s">
        <v>31</v>
      </c>
      <c r="F1288" s="5">
        <v>43221</v>
      </c>
      <c r="G1288">
        <v>12029</v>
      </c>
      <c r="H1288">
        <v>181.59</v>
      </c>
    </row>
    <row r="1289" spans="1:8" x14ac:dyDescent="0.2">
      <c r="A1289" t="s">
        <v>71</v>
      </c>
      <c r="B1289" t="s">
        <v>56</v>
      </c>
      <c r="C1289" t="s">
        <v>98</v>
      </c>
      <c r="D1289" s="4">
        <v>43405</v>
      </c>
      <c r="E1289" t="s">
        <v>32</v>
      </c>
      <c r="F1289" s="5">
        <v>43221</v>
      </c>
      <c r="G1289">
        <v>542.51</v>
      </c>
      <c r="H1289">
        <v>8.19</v>
      </c>
    </row>
    <row r="1290" spans="1:8" x14ac:dyDescent="0.2">
      <c r="A1290" t="s">
        <v>71</v>
      </c>
      <c r="B1290" t="s">
        <v>56</v>
      </c>
      <c r="C1290" t="s">
        <v>98</v>
      </c>
      <c r="D1290" s="4">
        <v>43405</v>
      </c>
      <c r="E1290" t="s">
        <v>31</v>
      </c>
      <c r="F1290" s="5">
        <v>43405</v>
      </c>
      <c r="G1290">
        <v>0.46</v>
      </c>
      <c r="H1290">
        <v>0.01</v>
      </c>
    </row>
    <row r="1291" spans="1:8" x14ac:dyDescent="0.2">
      <c r="A1291" t="s">
        <v>71</v>
      </c>
      <c r="B1291" t="s">
        <v>56</v>
      </c>
      <c r="C1291" t="s">
        <v>98</v>
      </c>
      <c r="D1291" s="4">
        <v>43405</v>
      </c>
      <c r="E1291" t="s">
        <v>32</v>
      </c>
      <c r="F1291" s="5">
        <v>43405</v>
      </c>
      <c r="G1291">
        <v>0.02</v>
      </c>
      <c r="H1291">
        <v>0</v>
      </c>
    </row>
    <row r="1292" spans="1:8" x14ac:dyDescent="0.2">
      <c r="A1292" t="s">
        <v>71</v>
      </c>
      <c r="B1292" t="s">
        <v>54</v>
      </c>
      <c r="C1292" t="s">
        <v>99</v>
      </c>
      <c r="D1292" s="4">
        <v>43405</v>
      </c>
      <c r="E1292" t="s">
        <v>32</v>
      </c>
      <c r="F1292" s="5">
        <v>43405</v>
      </c>
      <c r="G1292">
        <v>0</v>
      </c>
      <c r="H1292">
        <v>0</v>
      </c>
    </row>
    <row r="1293" spans="1:8" x14ac:dyDescent="0.2">
      <c r="A1293" t="s">
        <v>71</v>
      </c>
      <c r="B1293" t="s">
        <v>54</v>
      </c>
      <c r="C1293" t="s">
        <v>99</v>
      </c>
      <c r="D1293" s="4">
        <v>43405</v>
      </c>
      <c r="E1293" t="s">
        <v>31</v>
      </c>
      <c r="F1293" s="5">
        <v>43405</v>
      </c>
      <c r="G1293">
        <v>0</v>
      </c>
      <c r="H1293">
        <v>0</v>
      </c>
    </row>
    <row r="1294" spans="1:8" x14ac:dyDescent="0.2">
      <c r="A1294" t="s">
        <v>71</v>
      </c>
      <c r="B1294" t="s">
        <v>57</v>
      </c>
      <c r="C1294" t="s">
        <v>85</v>
      </c>
      <c r="D1294" s="4">
        <v>43405</v>
      </c>
      <c r="E1294" t="s">
        <v>32</v>
      </c>
      <c r="F1294" s="5">
        <v>43221</v>
      </c>
      <c r="G1294">
        <v>61.52</v>
      </c>
      <c r="H1294">
        <v>0.86</v>
      </c>
    </row>
    <row r="1295" spans="1:8" x14ac:dyDescent="0.2">
      <c r="A1295" t="s">
        <v>71</v>
      </c>
      <c r="B1295" t="s">
        <v>54</v>
      </c>
      <c r="C1295" t="s">
        <v>99</v>
      </c>
      <c r="D1295" s="4">
        <v>43405</v>
      </c>
      <c r="E1295" t="s">
        <v>32</v>
      </c>
      <c r="F1295" s="5">
        <v>43221</v>
      </c>
      <c r="G1295">
        <v>65.849999999999994</v>
      </c>
      <c r="H1295">
        <v>0.93</v>
      </c>
    </row>
    <row r="1296" spans="1:8" x14ac:dyDescent="0.2">
      <c r="A1296" t="s">
        <v>71</v>
      </c>
      <c r="B1296" t="s">
        <v>57</v>
      </c>
      <c r="C1296" t="s">
        <v>85</v>
      </c>
      <c r="D1296" s="4">
        <v>43405</v>
      </c>
      <c r="E1296" t="s">
        <v>31</v>
      </c>
      <c r="F1296" s="5">
        <v>43221</v>
      </c>
      <c r="G1296">
        <v>1364</v>
      </c>
      <c r="H1296">
        <v>19.25</v>
      </c>
    </row>
    <row r="1297" spans="1:8" x14ac:dyDescent="0.2">
      <c r="A1297" t="s">
        <v>71</v>
      </c>
      <c r="B1297" t="s">
        <v>54</v>
      </c>
      <c r="C1297" t="s">
        <v>99</v>
      </c>
      <c r="D1297" s="4">
        <v>43405</v>
      </c>
      <c r="E1297" t="s">
        <v>31</v>
      </c>
      <c r="F1297" s="5">
        <v>43221</v>
      </c>
      <c r="G1297">
        <v>1460</v>
      </c>
      <c r="H1297">
        <v>20.62</v>
      </c>
    </row>
    <row r="1298" spans="1:8" x14ac:dyDescent="0.2">
      <c r="A1298" t="s">
        <v>71</v>
      </c>
      <c r="B1298" t="s">
        <v>56</v>
      </c>
      <c r="C1298" t="s">
        <v>86</v>
      </c>
      <c r="D1298" s="4">
        <v>43405</v>
      </c>
      <c r="E1298" t="s">
        <v>32</v>
      </c>
      <c r="F1298" s="5">
        <v>43405</v>
      </c>
      <c r="G1298">
        <v>0</v>
      </c>
      <c r="H1298">
        <v>0</v>
      </c>
    </row>
    <row r="1299" spans="1:8" x14ac:dyDescent="0.2">
      <c r="A1299" t="s">
        <v>71</v>
      </c>
      <c r="B1299" t="s">
        <v>55</v>
      </c>
      <c r="C1299" t="s">
        <v>100</v>
      </c>
      <c r="D1299" s="4">
        <v>43405</v>
      </c>
      <c r="E1299" t="s">
        <v>32</v>
      </c>
      <c r="F1299" s="5">
        <v>43405</v>
      </c>
      <c r="G1299">
        <v>0</v>
      </c>
      <c r="H1299">
        <v>0</v>
      </c>
    </row>
    <row r="1300" spans="1:8" x14ac:dyDescent="0.2">
      <c r="A1300" t="s">
        <v>71</v>
      </c>
      <c r="B1300" t="s">
        <v>56</v>
      </c>
      <c r="C1300" t="s">
        <v>86</v>
      </c>
      <c r="D1300" s="4">
        <v>43405</v>
      </c>
      <c r="E1300" t="s">
        <v>31</v>
      </c>
      <c r="F1300" s="5">
        <v>43405</v>
      </c>
      <c r="G1300">
        <v>0</v>
      </c>
      <c r="H1300">
        <v>0</v>
      </c>
    </row>
    <row r="1301" spans="1:8" x14ac:dyDescent="0.2">
      <c r="A1301" t="s">
        <v>71</v>
      </c>
      <c r="B1301" t="s">
        <v>55</v>
      </c>
      <c r="C1301" t="s">
        <v>100</v>
      </c>
      <c r="D1301" s="4">
        <v>43405</v>
      </c>
      <c r="E1301" t="s">
        <v>31</v>
      </c>
      <c r="F1301" s="5">
        <v>43405</v>
      </c>
      <c r="G1301">
        <v>0</v>
      </c>
      <c r="H1301">
        <v>0</v>
      </c>
    </row>
    <row r="1302" spans="1:8" x14ac:dyDescent="0.2">
      <c r="A1302" t="s">
        <v>71</v>
      </c>
      <c r="B1302" t="s">
        <v>59</v>
      </c>
      <c r="C1302" t="s">
        <v>102</v>
      </c>
      <c r="D1302" s="4">
        <v>43405</v>
      </c>
      <c r="E1302" t="s">
        <v>63</v>
      </c>
      <c r="F1302" s="5">
        <v>43221</v>
      </c>
      <c r="G1302">
        <v>111.6</v>
      </c>
      <c r="H1302">
        <v>1.58</v>
      </c>
    </row>
    <row r="1303" spans="1:8" x14ac:dyDescent="0.2">
      <c r="A1303" t="s">
        <v>71</v>
      </c>
      <c r="B1303" t="s">
        <v>60</v>
      </c>
      <c r="C1303" t="s">
        <v>98</v>
      </c>
      <c r="D1303" s="4">
        <v>43405</v>
      </c>
      <c r="E1303" t="s">
        <v>32</v>
      </c>
      <c r="F1303" s="5">
        <v>43221</v>
      </c>
      <c r="G1303">
        <v>880.26</v>
      </c>
      <c r="H1303">
        <v>11.88</v>
      </c>
    </row>
    <row r="1304" spans="1:8" x14ac:dyDescent="0.2">
      <c r="A1304" t="s">
        <v>71</v>
      </c>
      <c r="B1304" t="s">
        <v>60</v>
      </c>
      <c r="C1304" t="s">
        <v>98</v>
      </c>
      <c r="D1304" s="4">
        <v>43405</v>
      </c>
      <c r="E1304" t="s">
        <v>31</v>
      </c>
      <c r="F1304" s="5">
        <v>43221</v>
      </c>
      <c r="G1304">
        <v>19518</v>
      </c>
      <c r="H1304">
        <v>263.43</v>
      </c>
    </row>
    <row r="1305" spans="1:8" x14ac:dyDescent="0.2">
      <c r="A1305" t="s">
        <v>71</v>
      </c>
      <c r="B1305" t="s">
        <v>60</v>
      </c>
      <c r="C1305" t="s">
        <v>98</v>
      </c>
      <c r="D1305" s="4">
        <v>43405</v>
      </c>
      <c r="E1305" t="s">
        <v>31</v>
      </c>
      <c r="F1305" s="5">
        <v>43405</v>
      </c>
      <c r="G1305">
        <v>0.38</v>
      </c>
      <c r="H1305">
        <v>0.01</v>
      </c>
    </row>
    <row r="1306" spans="1:8" x14ac:dyDescent="0.2">
      <c r="A1306" t="s">
        <v>71</v>
      </c>
      <c r="B1306" t="s">
        <v>60</v>
      </c>
      <c r="C1306" t="s">
        <v>98</v>
      </c>
      <c r="D1306" s="4">
        <v>43405</v>
      </c>
      <c r="E1306" t="s">
        <v>31</v>
      </c>
      <c r="F1306" s="5">
        <v>43405</v>
      </c>
      <c r="G1306">
        <v>0.18</v>
      </c>
      <c r="H1306">
        <v>0</v>
      </c>
    </row>
    <row r="1307" spans="1:8" x14ac:dyDescent="0.2">
      <c r="A1307" t="s">
        <v>71</v>
      </c>
      <c r="B1307" t="s">
        <v>60</v>
      </c>
      <c r="C1307" t="s">
        <v>98</v>
      </c>
      <c r="D1307" s="4">
        <v>43405</v>
      </c>
      <c r="E1307" t="s">
        <v>32</v>
      </c>
      <c r="F1307" s="5">
        <v>43405</v>
      </c>
      <c r="G1307">
        <v>0.01</v>
      </c>
      <c r="H1307">
        <v>0</v>
      </c>
    </row>
    <row r="1308" spans="1:8" x14ac:dyDescent="0.2">
      <c r="A1308" t="s">
        <v>71</v>
      </c>
      <c r="B1308" t="s">
        <v>60</v>
      </c>
      <c r="C1308" t="s">
        <v>98</v>
      </c>
      <c r="D1308" s="4">
        <v>43405</v>
      </c>
      <c r="E1308" t="s">
        <v>32</v>
      </c>
      <c r="F1308" s="5">
        <v>43405</v>
      </c>
      <c r="G1308">
        <v>0.01</v>
      </c>
      <c r="H1308">
        <v>0</v>
      </c>
    </row>
    <row r="1309" spans="1:8" x14ac:dyDescent="0.2">
      <c r="A1309" t="s">
        <v>71</v>
      </c>
      <c r="B1309" t="s">
        <v>55</v>
      </c>
      <c r="C1309" t="s">
        <v>89</v>
      </c>
      <c r="D1309" s="4">
        <v>43405</v>
      </c>
      <c r="E1309" t="s">
        <v>32</v>
      </c>
      <c r="F1309" s="5">
        <v>43405</v>
      </c>
      <c r="G1309">
        <v>0</v>
      </c>
      <c r="H1309">
        <v>0</v>
      </c>
    </row>
    <row r="1310" spans="1:8" x14ac:dyDescent="0.2">
      <c r="A1310" t="s">
        <v>71</v>
      </c>
      <c r="B1310" t="s">
        <v>55</v>
      </c>
      <c r="C1310" t="s">
        <v>89</v>
      </c>
      <c r="D1310" s="4">
        <v>43405</v>
      </c>
      <c r="E1310" t="s">
        <v>31</v>
      </c>
      <c r="F1310" s="5">
        <v>43405</v>
      </c>
      <c r="G1310">
        <v>0</v>
      </c>
      <c r="H1310">
        <v>0</v>
      </c>
    </row>
    <row r="1311" spans="1:8" x14ac:dyDescent="0.2">
      <c r="A1311" t="s">
        <v>71</v>
      </c>
      <c r="B1311" t="s">
        <v>55</v>
      </c>
      <c r="C1311" t="s">
        <v>89</v>
      </c>
      <c r="D1311" s="4">
        <v>43405</v>
      </c>
      <c r="E1311" t="s">
        <v>32</v>
      </c>
      <c r="F1311" s="5">
        <v>43221</v>
      </c>
      <c r="G1311">
        <v>30.35</v>
      </c>
      <c r="H1311">
        <v>0.43</v>
      </c>
    </row>
    <row r="1312" spans="1:8" x14ac:dyDescent="0.2">
      <c r="A1312" t="s">
        <v>71</v>
      </c>
      <c r="B1312" t="s">
        <v>55</v>
      </c>
      <c r="C1312" t="s">
        <v>89</v>
      </c>
      <c r="D1312" s="4">
        <v>43405</v>
      </c>
      <c r="E1312" t="s">
        <v>31</v>
      </c>
      <c r="F1312" s="5">
        <v>43221</v>
      </c>
      <c r="G1312">
        <v>673</v>
      </c>
      <c r="H1312">
        <v>9.5</v>
      </c>
    </row>
    <row r="1313" spans="1:8" x14ac:dyDescent="0.2">
      <c r="A1313" t="s">
        <v>71</v>
      </c>
      <c r="B1313" t="s">
        <v>54</v>
      </c>
      <c r="C1313" t="s">
        <v>92</v>
      </c>
      <c r="D1313" s="4">
        <v>43405</v>
      </c>
      <c r="E1313" t="s">
        <v>31</v>
      </c>
      <c r="F1313" s="5">
        <v>43405</v>
      </c>
      <c r="G1313">
        <v>0</v>
      </c>
      <c r="H1313">
        <v>0</v>
      </c>
    </row>
    <row r="1314" spans="1:8" x14ac:dyDescent="0.2">
      <c r="A1314" t="s">
        <v>71</v>
      </c>
      <c r="B1314" t="s">
        <v>54</v>
      </c>
      <c r="C1314" t="s">
        <v>92</v>
      </c>
      <c r="D1314" s="4">
        <v>43405</v>
      </c>
      <c r="E1314" t="s">
        <v>32</v>
      </c>
      <c r="F1314" s="5">
        <v>43221</v>
      </c>
      <c r="G1314">
        <v>52.09</v>
      </c>
      <c r="H1314">
        <v>1.1100000000000001</v>
      </c>
    </row>
    <row r="1315" spans="1:8" x14ac:dyDescent="0.2">
      <c r="A1315" t="s">
        <v>71</v>
      </c>
      <c r="B1315" t="s">
        <v>54</v>
      </c>
      <c r="C1315" t="s">
        <v>92</v>
      </c>
      <c r="D1315" s="4">
        <v>43405</v>
      </c>
      <c r="E1315" t="s">
        <v>31</v>
      </c>
      <c r="F1315" s="5">
        <v>43221</v>
      </c>
      <c r="G1315">
        <v>1155</v>
      </c>
      <c r="H1315">
        <v>24.53</v>
      </c>
    </row>
    <row r="1316" spans="1:8" x14ac:dyDescent="0.2">
      <c r="A1316" t="s">
        <v>71</v>
      </c>
      <c r="B1316" t="s">
        <v>54</v>
      </c>
      <c r="C1316" t="s">
        <v>76</v>
      </c>
      <c r="D1316" s="4">
        <v>43405</v>
      </c>
      <c r="E1316" t="s">
        <v>31</v>
      </c>
      <c r="F1316" s="5">
        <v>43389</v>
      </c>
      <c r="G1316">
        <v>2005.55</v>
      </c>
      <c r="H1316">
        <v>-24.07</v>
      </c>
    </row>
    <row r="1317" spans="1:8" x14ac:dyDescent="0.2">
      <c r="A1317" t="s">
        <v>71</v>
      </c>
      <c r="B1317" t="s">
        <v>54</v>
      </c>
      <c r="C1317" t="s">
        <v>92</v>
      </c>
      <c r="D1317" s="4">
        <v>43405</v>
      </c>
      <c r="E1317" t="s">
        <v>32</v>
      </c>
      <c r="F1317" s="5">
        <v>43405</v>
      </c>
      <c r="G1317">
        <v>0</v>
      </c>
      <c r="H1317">
        <v>0</v>
      </c>
    </row>
    <row r="1318" spans="1:8" x14ac:dyDescent="0.2">
      <c r="A1318" t="s">
        <v>71</v>
      </c>
      <c r="B1318" t="s">
        <v>57</v>
      </c>
      <c r="C1318" t="s">
        <v>93</v>
      </c>
      <c r="D1318" s="4">
        <v>43435</v>
      </c>
      <c r="E1318" t="s">
        <v>31</v>
      </c>
      <c r="F1318" s="5">
        <v>43405</v>
      </c>
      <c r="G1318">
        <v>2353</v>
      </c>
      <c r="H1318">
        <v>51.34</v>
      </c>
    </row>
    <row r="1319" spans="1:8" x14ac:dyDescent="0.2">
      <c r="A1319" t="s">
        <v>71</v>
      </c>
      <c r="B1319" t="s">
        <v>57</v>
      </c>
      <c r="C1319" t="s">
        <v>93</v>
      </c>
      <c r="D1319" s="4">
        <v>43435</v>
      </c>
      <c r="E1319" t="s">
        <v>32</v>
      </c>
      <c r="F1319" s="5">
        <v>43405</v>
      </c>
      <c r="G1319">
        <v>106.12</v>
      </c>
      <c r="H1319">
        <v>2.3199999999999998</v>
      </c>
    </row>
    <row r="1320" spans="1:8" x14ac:dyDescent="0.2">
      <c r="A1320" t="s">
        <v>71</v>
      </c>
      <c r="B1320" t="s">
        <v>54</v>
      </c>
      <c r="C1320" t="s">
        <v>101</v>
      </c>
      <c r="D1320" s="4">
        <v>43435</v>
      </c>
      <c r="E1320" t="s">
        <v>63</v>
      </c>
      <c r="F1320" s="5">
        <v>43221</v>
      </c>
      <c r="G1320">
        <v>76</v>
      </c>
      <c r="H1320">
        <v>1.66</v>
      </c>
    </row>
    <row r="1321" spans="1:8" x14ac:dyDescent="0.2">
      <c r="A1321" t="s">
        <v>71</v>
      </c>
      <c r="B1321" t="s">
        <v>54</v>
      </c>
      <c r="C1321" t="s">
        <v>101</v>
      </c>
      <c r="D1321" s="4">
        <v>43435</v>
      </c>
      <c r="E1321" t="s">
        <v>63</v>
      </c>
      <c r="F1321" s="5">
        <v>43405</v>
      </c>
      <c r="G1321">
        <v>80.239999999999995</v>
      </c>
      <c r="H1321">
        <v>1.76</v>
      </c>
    </row>
    <row r="1322" spans="1:8" x14ac:dyDescent="0.2">
      <c r="A1322" t="s">
        <v>71</v>
      </c>
      <c r="B1322" t="s">
        <v>54</v>
      </c>
      <c r="C1322" t="s">
        <v>101</v>
      </c>
      <c r="D1322" s="4">
        <v>43435</v>
      </c>
      <c r="E1322" t="s">
        <v>64</v>
      </c>
      <c r="F1322" s="5">
        <v>43221</v>
      </c>
      <c r="G1322">
        <v>3.42</v>
      </c>
      <c r="H1322">
        <v>0.08</v>
      </c>
    </row>
    <row r="1323" spans="1:8" x14ac:dyDescent="0.2">
      <c r="A1323" t="s">
        <v>71</v>
      </c>
      <c r="B1323" t="s">
        <v>57</v>
      </c>
      <c r="C1323" t="s">
        <v>93</v>
      </c>
      <c r="D1323" s="4">
        <v>43435</v>
      </c>
      <c r="E1323" t="s">
        <v>32</v>
      </c>
      <c r="F1323" s="5">
        <v>43221</v>
      </c>
      <c r="G1323">
        <v>99.43</v>
      </c>
      <c r="H1323">
        <v>2.17</v>
      </c>
    </row>
    <row r="1324" spans="1:8" x14ac:dyDescent="0.2">
      <c r="A1324" t="s">
        <v>71</v>
      </c>
      <c r="B1324" t="s">
        <v>57</v>
      </c>
      <c r="C1324" t="s">
        <v>93</v>
      </c>
      <c r="D1324" s="4">
        <v>43435</v>
      </c>
      <c r="E1324" t="s">
        <v>31</v>
      </c>
      <c r="F1324" s="5">
        <v>43221</v>
      </c>
      <c r="G1324">
        <v>2205</v>
      </c>
      <c r="H1324">
        <v>48.09</v>
      </c>
    </row>
    <row r="1325" spans="1:8" x14ac:dyDescent="0.2">
      <c r="A1325" t="s">
        <v>71</v>
      </c>
      <c r="B1325" t="s">
        <v>54</v>
      </c>
      <c r="C1325" t="s">
        <v>101</v>
      </c>
      <c r="D1325" s="4">
        <v>43435</v>
      </c>
      <c r="E1325" t="s">
        <v>64</v>
      </c>
      <c r="F1325" s="5">
        <v>43405</v>
      </c>
      <c r="G1325">
        <v>3.62</v>
      </c>
      <c r="H1325">
        <v>0.08</v>
      </c>
    </row>
    <row r="1326" spans="1:8" x14ac:dyDescent="0.2">
      <c r="A1326" t="s">
        <v>71</v>
      </c>
      <c r="B1326" t="s">
        <v>55</v>
      </c>
      <c r="C1326" t="s">
        <v>101</v>
      </c>
      <c r="D1326" s="4">
        <v>43435</v>
      </c>
      <c r="E1326" t="s">
        <v>64</v>
      </c>
      <c r="F1326" s="5">
        <v>43405</v>
      </c>
      <c r="G1326">
        <v>10.61</v>
      </c>
      <c r="H1326">
        <v>0.24</v>
      </c>
    </row>
    <row r="1327" spans="1:8" x14ac:dyDescent="0.2">
      <c r="A1327" t="s">
        <v>71</v>
      </c>
      <c r="B1327" t="s">
        <v>56</v>
      </c>
      <c r="C1327" t="s">
        <v>95</v>
      </c>
      <c r="D1327" s="4">
        <v>43435</v>
      </c>
      <c r="E1327" t="s">
        <v>31</v>
      </c>
      <c r="F1327" s="5">
        <v>43405</v>
      </c>
      <c r="G1327">
        <v>9476</v>
      </c>
      <c r="H1327">
        <v>206.73</v>
      </c>
    </row>
    <row r="1328" spans="1:8" x14ac:dyDescent="0.2">
      <c r="A1328" t="s">
        <v>71</v>
      </c>
      <c r="B1328" t="s">
        <v>55</v>
      </c>
      <c r="C1328" t="s">
        <v>101</v>
      </c>
      <c r="D1328" s="4">
        <v>43435</v>
      </c>
      <c r="E1328" t="s">
        <v>64</v>
      </c>
      <c r="F1328" s="5">
        <v>43221</v>
      </c>
      <c r="G1328">
        <v>9.9700000000000006</v>
      </c>
      <c r="H1328">
        <v>0.21</v>
      </c>
    </row>
    <row r="1329" spans="1:8" x14ac:dyDescent="0.2">
      <c r="A1329" t="s">
        <v>71</v>
      </c>
      <c r="B1329" t="s">
        <v>55</v>
      </c>
      <c r="C1329" t="s">
        <v>101</v>
      </c>
      <c r="D1329" s="4">
        <v>43435</v>
      </c>
      <c r="E1329" t="s">
        <v>63</v>
      </c>
      <c r="F1329" s="5">
        <v>43405</v>
      </c>
      <c r="G1329">
        <v>235.44</v>
      </c>
      <c r="H1329">
        <v>5.14</v>
      </c>
    </row>
    <row r="1330" spans="1:8" x14ac:dyDescent="0.2">
      <c r="A1330" t="s">
        <v>71</v>
      </c>
      <c r="B1330" t="s">
        <v>55</v>
      </c>
      <c r="C1330" t="s">
        <v>101</v>
      </c>
      <c r="D1330" s="4">
        <v>43435</v>
      </c>
      <c r="E1330" t="s">
        <v>63</v>
      </c>
      <c r="F1330" s="5">
        <v>43221</v>
      </c>
      <c r="G1330">
        <v>221</v>
      </c>
      <c r="H1330">
        <v>4.82</v>
      </c>
    </row>
    <row r="1331" spans="1:8" x14ac:dyDescent="0.2">
      <c r="A1331" t="s">
        <v>71</v>
      </c>
      <c r="B1331" t="s">
        <v>56</v>
      </c>
      <c r="C1331" t="s">
        <v>95</v>
      </c>
      <c r="D1331" s="4">
        <v>43435</v>
      </c>
      <c r="E1331" t="s">
        <v>32</v>
      </c>
      <c r="F1331" s="5">
        <v>43405</v>
      </c>
      <c r="G1331">
        <v>427.37</v>
      </c>
      <c r="H1331">
        <v>9.32</v>
      </c>
    </row>
    <row r="1332" spans="1:8" x14ac:dyDescent="0.2">
      <c r="A1332" t="s">
        <v>71</v>
      </c>
      <c r="B1332" t="s">
        <v>55</v>
      </c>
      <c r="C1332" t="s">
        <v>91</v>
      </c>
      <c r="D1332" s="4">
        <v>43435</v>
      </c>
      <c r="E1332" t="s">
        <v>32</v>
      </c>
      <c r="F1332" s="5">
        <v>43405</v>
      </c>
      <c r="G1332">
        <v>11.32</v>
      </c>
      <c r="H1332">
        <v>0.25</v>
      </c>
    </row>
    <row r="1333" spans="1:8" x14ac:dyDescent="0.2">
      <c r="A1333" t="s">
        <v>71</v>
      </c>
      <c r="B1333" t="s">
        <v>55</v>
      </c>
      <c r="C1333" t="s">
        <v>91</v>
      </c>
      <c r="D1333" s="4">
        <v>43435</v>
      </c>
      <c r="E1333" t="s">
        <v>31</v>
      </c>
      <c r="F1333" s="5">
        <v>43405</v>
      </c>
      <c r="G1333">
        <v>251</v>
      </c>
      <c r="H1333">
        <v>5.47</v>
      </c>
    </row>
    <row r="1334" spans="1:8" x14ac:dyDescent="0.2">
      <c r="A1334" t="s">
        <v>71</v>
      </c>
      <c r="B1334" t="s">
        <v>56</v>
      </c>
      <c r="C1334" t="s">
        <v>95</v>
      </c>
      <c r="D1334" s="4">
        <v>43435</v>
      </c>
      <c r="E1334" t="s">
        <v>32</v>
      </c>
      <c r="F1334" s="5">
        <v>43221</v>
      </c>
      <c r="G1334">
        <v>400.67</v>
      </c>
      <c r="H1334">
        <v>8.74</v>
      </c>
    </row>
    <row r="1335" spans="1:8" x14ac:dyDescent="0.2">
      <c r="A1335" t="s">
        <v>71</v>
      </c>
      <c r="B1335" t="s">
        <v>55</v>
      </c>
      <c r="C1335" t="s">
        <v>91</v>
      </c>
      <c r="D1335" s="4">
        <v>43435</v>
      </c>
      <c r="E1335" t="s">
        <v>32</v>
      </c>
      <c r="F1335" s="5">
        <v>43221</v>
      </c>
      <c r="G1335">
        <v>6.86</v>
      </c>
      <c r="H1335">
        <v>0.15</v>
      </c>
    </row>
    <row r="1336" spans="1:8" x14ac:dyDescent="0.2">
      <c r="A1336" t="s">
        <v>71</v>
      </c>
      <c r="B1336" t="s">
        <v>56</v>
      </c>
      <c r="C1336" t="s">
        <v>95</v>
      </c>
      <c r="D1336" s="4">
        <v>43435</v>
      </c>
      <c r="E1336" t="s">
        <v>31</v>
      </c>
      <c r="F1336" s="5">
        <v>43221</v>
      </c>
      <c r="G1336">
        <v>8884</v>
      </c>
      <c r="H1336">
        <v>193.81</v>
      </c>
    </row>
    <row r="1337" spans="1:8" x14ac:dyDescent="0.2">
      <c r="A1337" t="s">
        <v>71</v>
      </c>
      <c r="B1337" t="s">
        <v>55</v>
      </c>
      <c r="C1337" t="s">
        <v>91</v>
      </c>
      <c r="D1337" s="4">
        <v>43435</v>
      </c>
      <c r="E1337" t="s">
        <v>31</v>
      </c>
      <c r="F1337" s="5">
        <v>43221</v>
      </c>
      <c r="G1337">
        <v>152</v>
      </c>
      <c r="H1337">
        <v>3.32</v>
      </c>
    </row>
    <row r="1338" spans="1:8" x14ac:dyDescent="0.2">
      <c r="A1338" t="s">
        <v>71</v>
      </c>
      <c r="B1338" t="s">
        <v>54</v>
      </c>
      <c r="C1338" t="s">
        <v>101</v>
      </c>
      <c r="D1338" s="4">
        <v>43435</v>
      </c>
      <c r="E1338" t="s">
        <v>63</v>
      </c>
      <c r="F1338" s="5">
        <v>43405</v>
      </c>
      <c r="G1338">
        <v>10.46</v>
      </c>
      <c r="H1338">
        <v>0.23</v>
      </c>
    </row>
    <row r="1339" spans="1:8" x14ac:dyDescent="0.2">
      <c r="A1339" t="s">
        <v>71</v>
      </c>
      <c r="B1339" t="s">
        <v>54</v>
      </c>
      <c r="C1339" t="s">
        <v>101</v>
      </c>
      <c r="D1339" s="4">
        <v>43435</v>
      </c>
      <c r="E1339" t="s">
        <v>63</v>
      </c>
      <c r="F1339" s="5">
        <v>43221</v>
      </c>
      <c r="G1339">
        <v>10</v>
      </c>
      <c r="H1339">
        <v>0.22</v>
      </c>
    </row>
    <row r="1340" spans="1:8" x14ac:dyDescent="0.2">
      <c r="A1340" t="s">
        <v>71</v>
      </c>
      <c r="B1340" t="s">
        <v>54</v>
      </c>
      <c r="C1340" t="s">
        <v>101</v>
      </c>
      <c r="D1340" s="4">
        <v>43435</v>
      </c>
      <c r="E1340" t="s">
        <v>64</v>
      </c>
      <c r="F1340" s="5">
        <v>43405</v>
      </c>
      <c r="G1340">
        <v>0.47</v>
      </c>
      <c r="H1340">
        <v>0.01</v>
      </c>
    </row>
    <row r="1341" spans="1:8" x14ac:dyDescent="0.2">
      <c r="A1341" t="s">
        <v>71</v>
      </c>
      <c r="B1341" t="s">
        <v>55</v>
      </c>
      <c r="C1341" t="s">
        <v>101</v>
      </c>
      <c r="D1341" s="4">
        <v>43435</v>
      </c>
      <c r="E1341" t="s">
        <v>64</v>
      </c>
      <c r="F1341" s="5">
        <v>43405</v>
      </c>
      <c r="G1341">
        <v>1.81</v>
      </c>
      <c r="H1341">
        <v>0.04</v>
      </c>
    </row>
    <row r="1342" spans="1:8" x14ac:dyDescent="0.2">
      <c r="A1342" t="s">
        <v>71</v>
      </c>
      <c r="B1342" t="s">
        <v>55</v>
      </c>
      <c r="C1342" t="s">
        <v>101</v>
      </c>
      <c r="D1342" s="4">
        <v>43435</v>
      </c>
      <c r="E1342" t="s">
        <v>63</v>
      </c>
      <c r="F1342" s="5">
        <v>43221</v>
      </c>
      <c r="G1342">
        <v>38</v>
      </c>
      <c r="H1342">
        <v>0.83</v>
      </c>
    </row>
    <row r="1343" spans="1:8" x14ac:dyDescent="0.2">
      <c r="A1343" t="s">
        <v>71</v>
      </c>
      <c r="B1343" t="s">
        <v>55</v>
      </c>
      <c r="C1343" t="s">
        <v>101</v>
      </c>
      <c r="D1343" s="4">
        <v>43435</v>
      </c>
      <c r="E1343" t="s">
        <v>63</v>
      </c>
      <c r="F1343" s="5">
        <v>43405</v>
      </c>
      <c r="G1343">
        <v>40.119999999999997</v>
      </c>
      <c r="H1343">
        <v>0.88</v>
      </c>
    </row>
    <row r="1344" spans="1:8" x14ac:dyDescent="0.2">
      <c r="A1344" t="s">
        <v>71</v>
      </c>
      <c r="B1344" t="s">
        <v>54</v>
      </c>
      <c r="C1344" t="s">
        <v>101</v>
      </c>
      <c r="D1344" s="4">
        <v>43435</v>
      </c>
      <c r="E1344" t="s">
        <v>64</v>
      </c>
      <c r="F1344" s="5">
        <v>43221</v>
      </c>
      <c r="G1344">
        <v>0.45</v>
      </c>
      <c r="H1344">
        <v>0.01</v>
      </c>
    </row>
    <row r="1345" spans="1:8" x14ac:dyDescent="0.2">
      <c r="A1345" t="s">
        <v>71</v>
      </c>
      <c r="B1345" t="s">
        <v>55</v>
      </c>
      <c r="C1345" t="s">
        <v>101</v>
      </c>
      <c r="D1345" s="4">
        <v>43435</v>
      </c>
      <c r="E1345" t="s">
        <v>64</v>
      </c>
      <c r="F1345" s="5">
        <v>43221</v>
      </c>
      <c r="G1345">
        <v>1.71</v>
      </c>
      <c r="H1345">
        <v>0.04</v>
      </c>
    </row>
    <row r="1346" spans="1:8" x14ac:dyDescent="0.2">
      <c r="A1346" t="s">
        <v>71</v>
      </c>
      <c r="B1346" t="s">
        <v>57</v>
      </c>
      <c r="C1346" t="s">
        <v>93</v>
      </c>
      <c r="D1346" s="4">
        <v>43435</v>
      </c>
      <c r="E1346" t="s">
        <v>32</v>
      </c>
      <c r="F1346" s="5">
        <v>43405</v>
      </c>
      <c r="G1346">
        <v>2.57</v>
      </c>
      <c r="H1346">
        <v>0.06</v>
      </c>
    </row>
    <row r="1347" spans="1:8" x14ac:dyDescent="0.2">
      <c r="A1347" t="s">
        <v>71</v>
      </c>
      <c r="B1347" t="s">
        <v>57</v>
      </c>
      <c r="C1347" t="s">
        <v>93</v>
      </c>
      <c r="D1347" s="4">
        <v>43435</v>
      </c>
      <c r="E1347" t="s">
        <v>31</v>
      </c>
      <c r="F1347" s="5">
        <v>43405</v>
      </c>
      <c r="G1347">
        <v>57</v>
      </c>
      <c r="H1347">
        <v>1.24</v>
      </c>
    </row>
    <row r="1348" spans="1:8" x14ac:dyDescent="0.2">
      <c r="A1348" t="s">
        <v>71</v>
      </c>
      <c r="B1348" t="s">
        <v>57</v>
      </c>
      <c r="C1348" t="s">
        <v>93</v>
      </c>
      <c r="D1348" s="4">
        <v>43435</v>
      </c>
      <c r="E1348" t="s">
        <v>31</v>
      </c>
      <c r="F1348" s="5">
        <v>43221</v>
      </c>
      <c r="G1348">
        <v>53</v>
      </c>
      <c r="H1348">
        <v>1.1599999999999999</v>
      </c>
    </row>
    <row r="1349" spans="1:8" x14ac:dyDescent="0.2">
      <c r="A1349" t="s">
        <v>71</v>
      </c>
      <c r="B1349" t="s">
        <v>57</v>
      </c>
      <c r="C1349" t="s">
        <v>93</v>
      </c>
      <c r="D1349" s="4">
        <v>43435</v>
      </c>
      <c r="E1349" t="s">
        <v>32</v>
      </c>
      <c r="F1349" s="5">
        <v>43221</v>
      </c>
      <c r="G1349">
        <v>2.39</v>
      </c>
      <c r="H1349">
        <v>0.05</v>
      </c>
    </row>
    <row r="1350" spans="1:8" x14ac:dyDescent="0.2">
      <c r="A1350" t="s">
        <v>71</v>
      </c>
      <c r="B1350" t="s">
        <v>54</v>
      </c>
      <c r="C1350" t="s">
        <v>92</v>
      </c>
      <c r="D1350" s="4">
        <v>43435</v>
      </c>
      <c r="E1350" t="s">
        <v>32</v>
      </c>
      <c r="F1350" s="5">
        <v>43221</v>
      </c>
      <c r="G1350">
        <v>10.37</v>
      </c>
      <c r="H1350">
        <v>0.16</v>
      </c>
    </row>
    <row r="1351" spans="1:8" x14ac:dyDescent="0.2">
      <c r="A1351" t="s">
        <v>71</v>
      </c>
      <c r="B1351" t="s">
        <v>54</v>
      </c>
      <c r="C1351" t="s">
        <v>92</v>
      </c>
      <c r="D1351" s="4">
        <v>43435</v>
      </c>
      <c r="E1351" t="s">
        <v>32</v>
      </c>
      <c r="F1351" s="5">
        <v>43405</v>
      </c>
      <c r="G1351">
        <v>35.450000000000003</v>
      </c>
      <c r="H1351">
        <v>0.94</v>
      </c>
    </row>
    <row r="1352" spans="1:8" x14ac:dyDescent="0.2">
      <c r="A1352" t="s">
        <v>71</v>
      </c>
      <c r="B1352" t="s">
        <v>54</v>
      </c>
      <c r="C1352" t="s">
        <v>92</v>
      </c>
      <c r="D1352" s="4">
        <v>43435</v>
      </c>
      <c r="E1352" t="s">
        <v>31</v>
      </c>
      <c r="F1352" s="5">
        <v>43221</v>
      </c>
      <c r="G1352">
        <v>230</v>
      </c>
      <c r="H1352">
        <v>3.64</v>
      </c>
    </row>
    <row r="1353" spans="1:8" x14ac:dyDescent="0.2">
      <c r="A1353" t="s">
        <v>71</v>
      </c>
      <c r="B1353" t="s">
        <v>54</v>
      </c>
      <c r="C1353" t="s">
        <v>92</v>
      </c>
      <c r="D1353" s="4">
        <v>43435</v>
      </c>
      <c r="E1353" t="s">
        <v>31</v>
      </c>
      <c r="F1353" s="5">
        <v>43405</v>
      </c>
      <c r="G1353">
        <v>786</v>
      </c>
      <c r="H1353">
        <v>20.7</v>
      </c>
    </row>
    <row r="1354" spans="1:8" x14ac:dyDescent="0.2">
      <c r="A1354" t="s">
        <v>71</v>
      </c>
      <c r="B1354" t="s">
        <v>55</v>
      </c>
      <c r="C1354" t="s">
        <v>89</v>
      </c>
      <c r="D1354" s="4">
        <v>43435</v>
      </c>
      <c r="E1354" t="s">
        <v>31</v>
      </c>
      <c r="F1354" s="5">
        <v>43405</v>
      </c>
      <c r="G1354">
        <v>3659</v>
      </c>
      <c r="H1354">
        <v>60.64</v>
      </c>
    </row>
    <row r="1355" spans="1:8" x14ac:dyDescent="0.2">
      <c r="A1355" t="s">
        <v>71</v>
      </c>
      <c r="B1355" t="s">
        <v>55</v>
      </c>
      <c r="C1355" t="s">
        <v>89</v>
      </c>
      <c r="D1355" s="4">
        <v>43435</v>
      </c>
      <c r="E1355" t="s">
        <v>31</v>
      </c>
      <c r="F1355" s="5">
        <v>43221</v>
      </c>
      <c r="G1355">
        <v>4661</v>
      </c>
      <c r="H1355">
        <v>77.239999999999995</v>
      </c>
    </row>
    <row r="1356" spans="1:8" x14ac:dyDescent="0.2">
      <c r="A1356" t="s">
        <v>71</v>
      </c>
      <c r="B1356" t="s">
        <v>55</v>
      </c>
      <c r="C1356" t="s">
        <v>89</v>
      </c>
      <c r="D1356" s="4">
        <v>43435</v>
      </c>
      <c r="E1356" t="s">
        <v>32</v>
      </c>
      <c r="F1356" s="5">
        <v>43405</v>
      </c>
      <c r="G1356">
        <v>165.02</v>
      </c>
      <c r="H1356">
        <v>2.73</v>
      </c>
    </row>
    <row r="1357" spans="1:8" x14ac:dyDescent="0.2">
      <c r="A1357" t="s">
        <v>71</v>
      </c>
      <c r="B1357" t="s">
        <v>55</v>
      </c>
      <c r="C1357" t="s">
        <v>89</v>
      </c>
      <c r="D1357" s="4">
        <v>43435</v>
      </c>
      <c r="E1357" t="s">
        <v>32</v>
      </c>
      <c r="F1357" s="5">
        <v>43221</v>
      </c>
      <c r="G1357">
        <v>210.21</v>
      </c>
      <c r="H1357">
        <v>3.48</v>
      </c>
    </row>
    <row r="1358" spans="1:8" x14ac:dyDescent="0.2">
      <c r="A1358" t="s">
        <v>71</v>
      </c>
      <c r="B1358" t="s">
        <v>55</v>
      </c>
      <c r="C1358" t="s">
        <v>91</v>
      </c>
      <c r="D1358" s="4">
        <v>43435</v>
      </c>
      <c r="E1358" t="s">
        <v>32</v>
      </c>
      <c r="F1358" s="5">
        <v>43405</v>
      </c>
      <c r="G1358">
        <v>0</v>
      </c>
      <c r="H1358">
        <v>0</v>
      </c>
    </row>
    <row r="1359" spans="1:8" x14ac:dyDescent="0.2">
      <c r="A1359" t="s">
        <v>71</v>
      </c>
      <c r="B1359" t="s">
        <v>55</v>
      </c>
      <c r="C1359" t="s">
        <v>91</v>
      </c>
      <c r="D1359" s="4">
        <v>43435</v>
      </c>
      <c r="E1359" t="s">
        <v>31</v>
      </c>
      <c r="F1359" s="5">
        <v>43405</v>
      </c>
      <c r="G1359">
        <v>0</v>
      </c>
      <c r="H1359">
        <v>0</v>
      </c>
    </row>
    <row r="1360" spans="1:8" x14ac:dyDescent="0.2">
      <c r="A1360" t="s">
        <v>71</v>
      </c>
      <c r="B1360" t="s">
        <v>55</v>
      </c>
      <c r="C1360" t="s">
        <v>91</v>
      </c>
      <c r="D1360" s="4">
        <v>43435</v>
      </c>
      <c r="E1360" t="s">
        <v>31</v>
      </c>
      <c r="F1360" s="5">
        <v>43221</v>
      </c>
      <c r="G1360">
        <v>0</v>
      </c>
      <c r="H1360">
        <v>0</v>
      </c>
    </row>
    <row r="1361" spans="1:8" x14ac:dyDescent="0.2">
      <c r="A1361" t="s">
        <v>71</v>
      </c>
      <c r="B1361" t="s">
        <v>55</v>
      </c>
      <c r="C1361" t="s">
        <v>91</v>
      </c>
      <c r="D1361" s="4">
        <v>43435</v>
      </c>
      <c r="E1361" t="s">
        <v>32</v>
      </c>
      <c r="F1361" s="5">
        <v>43221</v>
      </c>
      <c r="G1361">
        <v>0</v>
      </c>
      <c r="H1361">
        <v>0</v>
      </c>
    </row>
    <row r="1362" spans="1:8" x14ac:dyDescent="0.2">
      <c r="A1362" t="s">
        <v>71</v>
      </c>
      <c r="B1362" t="s">
        <v>54</v>
      </c>
      <c r="C1362" t="s">
        <v>101</v>
      </c>
      <c r="D1362" s="4">
        <v>43435</v>
      </c>
      <c r="E1362" t="s">
        <v>64</v>
      </c>
      <c r="F1362" s="5">
        <v>43405</v>
      </c>
      <c r="G1362">
        <v>1.0900000000000001</v>
      </c>
      <c r="H1362">
        <v>0.03</v>
      </c>
    </row>
    <row r="1363" spans="1:8" x14ac:dyDescent="0.2">
      <c r="A1363" t="s">
        <v>71</v>
      </c>
      <c r="B1363" t="s">
        <v>54</v>
      </c>
      <c r="C1363" t="s">
        <v>101</v>
      </c>
      <c r="D1363" s="4">
        <v>43435</v>
      </c>
      <c r="E1363" t="s">
        <v>64</v>
      </c>
      <c r="F1363" s="5">
        <v>43221</v>
      </c>
      <c r="G1363">
        <v>0.59</v>
      </c>
      <c r="H1363">
        <v>0.01</v>
      </c>
    </row>
    <row r="1364" spans="1:8" x14ac:dyDescent="0.2">
      <c r="A1364" t="s">
        <v>71</v>
      </c>
      <c r="B1364" t="s">
        <v>54</v>
      </c>
      <c r="C1364" t="s">
        <v>101</v>
      </c>
      <c r="D1364" s="4">
        <v>43435</v>
      </c>
      <c r="E1364" t="s">
        <v>63</v>
      </c>
      <c r="F1364" s="5">
        <v>43221</v>
      </c>
      <c r="G1364">
        <v>13</v>
      </c>
      <c r="H1364">
        <v>0.33</v>
      </c>
    </row>
    <row r="1365" spans="1:8" x14ac:dyDescent="0.2">
      <c r="A1365" t="s">
        <v>71</v>
      </c>
      <c r="B1365" t="s">
        <v>54</v>
      </c>
      <c r="C1365" t="s">
        <v>101</v>
      </c>
      <c r="D1365" s="4">
        <v>43435</v>
      </c>
      <c r="E1365" t="s">
        <v>63</v>
      </c>
      <c r="F1365" s="5">
        <v>43405</v>
      </c>
      <c r="G1365">
        <v>24.2</v>
      </c>
      <c r="H1365">
        <v>0.61</v>
      </c>
    </row>
    <row r="1366" spans="1:8" x14ac:dyDescent="0.2">
      <c r="A1366" t="s">
        <v>71</v>
      </c>
      <c r="B1366" t="s">
        <v>57</v>
      </c>
      <c r="C1366" t="s">
        <v>93</v>
      </c>
      <c r="D1366" s="4">
        <v>43435</v>
      </c>
      <c r="E1366" t="s">
        <v>32</v>
      </c>
      <c r="F1366" s="5">
        <v>43405</v>
      </c>
      <c r="G1366">
        <v>66.83</v>
      </c>
      <c r="H1366">
        <v>1.67</v>
      </c>
    </row>
    <row r="1367" spans="1:8" x14ac:dyDescent="0.2">
      <c r="A1367" t="s">
        <v>71</v>
      </c>
      <c r="B1367" t="s">
        <v>57</v>
      </c>
      <c r="C1367" t="s">
        <v>93</v>
      </c>
      <c r="D1367" s="4">
        <v>43435</v>
      </c>
      <c r="E1367" t="s">
        <v>32</v>
      </c>
      <c r="F1367" s="5">
        <v>43221</v>
      </c>
      <c r="G1367">
        <v>36.71</v>
      </c>
      <c r="H1367">
        <v>0.92</v>
      </c>
    </row>
    <row r="1368" spans="1:8" x14ac:dyDescent="0.2">
      <c r="A1368" t="s">
        <v>71</v>
      </c>
      <c r="B1368" t="s">
        <v>57</v>
      </c>
      <c r="C1368" t="s">
        <v>93</v>
      </c>
      <c r="D1368" s="4">
        <v>43435</v>
      </c>
      <c r="E1368" t="s">
        <v>31</v>
      </c>
      <c r="F1368" s="5">
        <v>43405</v>
      </c>
      <c r="G1368">
        <v>1482</v>
      </c>
      <c r="H1368">
        <v>37.19</v>
      </c>
    </row>
    <row r="1369" spans="1:8" x14ac:dyDescent="0.2">
      <c r="A1369" t="s">
        <v>71</v>
      </c>
      <c r="B1369" t="s">
        <v>57</v>
      </c>
      <c r="C1369" t="s">
        <v>93</v>
      </c>
      <c r="D1369" s="4">
        <v>43435</v>
      </c>
      <c r="E1369" t="s">
        <v>31</v>
      </c>
      <c r="F1369" s="5">
        <v>43221</v>
      </c>
      <c r="G1369">
        <v>814</v>
      </c>
      <c r="H1369">
        <v>20.43</v>
      </c>
    </row>
    <row r="1370" spans="1:8" x14ac:dyDescent="0.2">
      <c r="A1370" t="s">
        <v>71</v>
      </c>
      <c r="B1370" t="s">
        <v>56</v>
      </c>
      <c r="C1370" t="s">
        <v>94</v>
      </c>
      <c r="D1370" s="4">
        <v>43435</v>
      </c>
      <c r="E1370" t="s">
        <v>31</v>
      </c>
      <c r="F1370" s="5">
        <v>43221</v>
      </c>
      <c r="G1370">
        <v>7186</v>
      </c>
      <c r="H1370">
        <v>180.36</v>
      </c>
    </row>
    <row r="1371" spans="1:8" x14ac:dyDescent="0.2">
      <c r="A1371" t="s">
        <v>71</v>
      </c>
      <c r="B1371" t="s">
        <v>56</v>
      </c>
      <c r="C1371" t="s">
        <v>94</v>
      </c>
      <c r="D1371" s="4">
        <v>43435</v>
      </c>
      <c r="E1371" t="s">
        <v>31</v>
      </c>
      <c r="F1371" s="5">
        <v>43405</v>
      </c>
      <c r="G1371">
        <v>13065</v>
      </c>
      <c r="H1371">
        <v>327.92</v>
      </c>
    </row>
    <row r="1372" spans="1:8" x14ac:dyDescent="0.2">
      <c r="A1372" t="s">
        <v>71</v>
      </c>
      <c r="B1372" t="s">
        <v>56</v>
      </c>
      <c r="C1372" t="s">
        <v>94</v>
      </c>
      <c r="D1372" s="4">
        <v>43435</v>
      </c>
      <c r="E1372" t="s">
        <v>32</v>
      </c>
      <c r="F1372" s="5">
        <v>43221</v>
      </c>
      <c r="G1372">
        <v>324.08999999999997</v>
      </c>
      <c r="H1372">
        <v>8.1300000000000008</v>
      </c>
    </row>
    <row r="1373" spans="1:8" x14ac:dyDescent="0.2">
      <c r="A1373" t="s">
        <v>71</v>
      </c>
      <c r="B1373" t="s">
        <v>56</v>
      </c>
      <c r="C1373" t="s">
        <v>94</v>
      </c>
      <c r="D1373" s="4">
        <v>43435</v>
      </c>
      <c r="E1373" t="s">
        <v>32</v>
      </c>
      <c r="F1373" s="5">
        <v>43405</v>
      </c>
      <c r="G1373">
        <v>589.23</v>
      </c>
      <c r="H1373">
        <v>14.79</v>
      </c>
    </row>
    <row r="1374" spans="1:8" x14ac:dyDescent="0.2">
      <c r="A1374" t="s">
        <v>71</v>
      </c>
      <c r="B1374" t="s">
        <v>55</v>
      </c>
      <c r="C1374" t="s">
        <v>101</v>
      </c>
      <c r="D1374" s="4">
        <v>43435</v>
      </c>
      <c r="E1374" t="s">
        <v>63</v>
      </c>
      <c r="F1374" s="5">
        <v>43405</v>
      </c>
      <c r="G1374">
        <v>38.64</v>
      </c>
      <c r="H1374">
        <v>0.96</v>
      </c>
    </row>
    <row r="1375" spans="1:8" x14ac:dyDescent="0.2">
      <c r="A1375" t="s">
        <v>71</v>
      </c>
      <c r="B1375" t="s">
        <v>55</v>
      </c>
      <c r="C1375" t="s">
        <v>101</v>
      </c>
      <c r="D1375" s="4">
        <v>43435</v>
      </c>
      <c r="E1375" t="s">
        <v>64</v>
      </c>
      <c r="F1375" s="5">
        <v>43405</v>
      </c>
      <c r="G1375">
        <v>1.74</v>
      </c>
      <c r="H1375">
        <v>0.04</v>
      </c>
    </row>
    <row r="1376" spans="1:8" x14ac:dyDescent="0.2">
      <c r="A1376" t="s">
        <v>71</v>
      </c>
      <c r="B1376" t="s">
        <v>55</v>
      </c>
      <c r="C1376" t="s">
        <v>101</v>
      </c>
      <c r="D1376" s="4">
        <v>43435</v>
      </c>
      <c r="E1376" t="s">
        <v>64</v>
      </c>
      <c r="F1376" s="5">
        <v>43221</v>
      </c>
      <c r="G1376">
        <v>0.28000000000000003</v>
      </c>
      <c r="H1376">
        <v>0</v>
      </c>
    </row>
    <row r="1377" spans="1:8" x14ac:dyDescent="0.2">
      <c r="A1377" t="s">
        <v>71</v>
      </c>
      <c r="B1377" t="s">
        <v>55</v>
      </c>
      <c r="C1377" t="s">
        <v>101</v>
      </c>
      <c r="D1377" s="4">
        <v>43435</v>
      </c>
      <c r="E1377" t="s">
        <v>63</v>
      </c>
      <c r="F1377" s="5">
        <v>43221</v>
      </c>
      <c r="G1377">
        <v>6</v>
      </c>
      <c r="H1377">
        <v>0.14000000000000001</v>
      </c>
    </row>
    <row r="1378" spans="1:8" x14ac:dyDescent="0.2">
      <c r="A1378" t="s">
        <v>71</v>
      </c>
      <c r="B1378" t="s">
        <v>54</v>
      </c>
      <c r="C1378" t="s">
        <v>92</v>
      </c>
      <c r="D1378" s="4">
        <v>43435</v>
      </c>
      <c r="E1378" t="s">
        <v>32</v>
      </c>
      <c r="F1378" s="5">
        <v>43405</v>
      </c>
      <c r="G1378">
        <v>17.95</v>
      </c>
      <c r="H1378">
        <v>0.45</v>
      </c>
    </row>
    <row r="1379" spans="1:8" x14ac:dyDescent="0.2">
      <c r="A1379" t="s">
        <v>71</v>
      </c>
      <c r="B1379" t="s">
        <v>54</v>
      </c>
      <c r="C1379" t="s">
        <v>92</v>
      </c>
      <c r="D1379" s="4">
        <v>43435</v>
      </c>
      <c r="E1379" t="s">
        <v>32</v>
      </c>
      <c r="F1379" s="5">
        <v>43221</v>
      </c>
      <c r="G1379">
        <v>2.66</v>
      </c>
      <c r="H1379">
        <v>7.0000000000000007E-2</v>
      </c>
    </row>
    <row r="1380" spans="1:8" x14ac:dyDescent="0.2">
      <c r="A1380" t="s">
        <v>71</v>
      </c>
      <c r="B1380" t="s">
        <v>54</v>
      </c>
      <c r="C1380" t="s">
        <v>167</v>
      </c>
      <c r="D1380" s="4">
        <v>43435</v>
      </c>
      <c r="E1380" t="s">
        <v>222</v>
      </c>
      <c r="F1380" s="5">
        <v>43221</v>
      </c>
      <c r="G1380">
        <v>-14</v>
      </c>
      <c r="H1380">
        <v>-0.35</v>
      </c>
    </row>
    <row r="1381" spans="1:8" x14ac:dyDescent="0.2">
      <c r="A1381" t="s">
        <v>71</v>
      </c>
      <c r="B1381" t="s">
        <v>54</v>
      </c>
      <c r="C1381" t="s">
        <v>167</v>
      </c>
      <c r="D1381" s="4">
        <v>43435</v>
      </c>
      <c r="E1381" t="s">
        <v>222</v>
      </c>
      <c r="F1381" s="5">
        <v>43405</v>
      </c>
      <c r="G1381">
        <v>-95</v>
      </c>
      <c r="H1381">
        <v>-2.37</v>
      </c>
    </row>
    <row r="1382" spans="1:8" x14ac:dyDescent="0.2">
      <c r="A1382" t="s">
        <v>71</v>
      </c>
      <c r="B1382" t="s">
        <v>54</v>
      </c>
      <c r="C1382" t="s">
        <v>92</v>
      </c>
      <c r="D1382" s="4">
        <v>43435</v>
      </c>
      <c r="E1382" t="s">
        <v>31</v>
      </c>
      <c r="F1382" s="5">
        <v>43405</v>
      </c>
      <c r="G1382">
        <v>398</v>
      </c>
      <c r="H1382">
        <v>9.91</v>
      </c>
    </row>
    <row r="1383" spans="1:8" x14ac:dyDescent="0.2">
      <c r="A1383" t="s">
        <v>71</v>
      </c>
      <c r="B1383" t="s">
        <v>54</v>
      </c>
      <c r="C1383" t="s">
        <v>92</v>
      </c>
      <c r="D1383" s="4">
        <v>43435</v>
      </c>
      <c r="E1383" t="s">
        <v>31</v>
      </c>
      <c r="F1383" s="5">
        <v>43221</v>
      </c>
      <c r="G1383">
        <v>59</v>
      </c>
      <c r="H1383">
        <v>1.47</v>
      </c>
    </row>
    <row r="1384" spans="1:8" x14ac:dyDescent="0.2">
      <c r="A1384" t="s">
        <v>71</v>
      </c>
      <c r="B1384" t="s">
        <v>57</v>
      </c>
      <c r="C1384" t="s">
        <v>93</v>
      </c>
      <c r="D1384" s="4">
        <v>43435</v>
      </c>
      <c r="E1384" t="s">
        <v>31</v>
      </c>
      <c r="F1384" s="5">
        <v>43221</v>
      </c>
      <c r="G1384">
        <v>664</v>
      </c>
      <c r="H1384">
        <v>16.54</v>
      </c>
    </row>
    <row r="1385" spans="1:8" x14ac:dyDescent="0.2">
      <c r="A1385" t="s">
        <v>71</v>
      </c>
      <c r="B1385" t="s">
        <v>57</v>
      </c>
      <c r="C1385" t="s">
        <v>93</v>
      </c>
      <c r="D1385" s="4">
        <v>43435</v>
      </c>
      <c r="E1385" t="s">
        <v>31</v>
      </c>
      <c r="F1385" s="5">
        <v>43405</v>
      </c>
      <c r="G1385">
        <v>4478</v>
      </c>
      <c r="H1385">
        <v>111.5</v>
      </c>
    </row>
    <row r="1386" spans="1:8" x14ac:dyDescent="0.2">
      <c r="A1386" t="s">
        <v>71</v>
      </c>
      <c r="B1386" t="s">
        <v>57</v>
      </c>
      <c r="C1386" t="s">
        <v>93</v>
      </c>
      <c r="D1386" s="4">
        <v>43435</v>
      </c>
      <c r="E1386" t="s">
        <v>32</v>
      </c>
      <c r="F1386" s="5">
        <v>43221</v>
      </c>
      <c r="G1386">
        <v>29.94</v>
      </c>
      <c r="H1386">
        <v>0.75</v>
      </c>
    </row>
    <row r="1387" spans="1:8" x14ac:dyDescent="0.2">
      <c r="A1387" t="s">
        <v>71</v>
      </c>
      <c r="B1387" t="s">
        <v>57</v>
      </c>
      <c r="C1387" t="s">
        <v>93</v>
      </c>
      <c r="D1387" s="4">
        <v>43435</v>
      </c>
      <c r="E1387" t="s">
        <v>32</v>
      </c>
      <c r="F1387" s="5">
        <v>43405</v>
      </c>
      <c r="G1387">
        <v>201.96</v>
      </c>
      <c r="H1387">
        <v>5.03</v>
      </c>
    </row>
    <row r="1388" spans="1:8" x14ac:dyDescent="0.2">
      <c r="A1388" t="s">
        <v>71</v>
      </c>
      <c r="B1388" t="s">
        <v>56</v>
      </c>
      <c r="C1388" t="s">
        <v>95</v>
      </c>
      <c r="D1388" s="4">
        <v>43435</v>
      </c>
      <c r="E1388" t="s">
        <v>32</v>
      </c>
      <c r="F1388" s="5">
        <v>43405</v>
      </c>
      <c r="G1388">
        <v>3483.39</v>
      </c>
      <c r="H1388">
        <v>86.72</v>
      </c>
    </row>
    <row r="1389" spans="1:8" x14ac:dyDescent="0.2">
      <c r="A1389" t="s">
        <v>71</v>
      </c>
      <c r="B1389" t="s">
        <v>56</v>
      </c>
      <c r="C1389" t="s">
        <v>95</v>
      </c>
      <c r="D1389" s="4">
        <v>43435</v>
      </c>
      <c r="E1389" t="s">
        <v>31</v>
      </c>
      <c r="F1389" s="5">
        <v>43405</v>
      </c>
      <c r="G1389">
        <v>77237</v>
      </c>
      <c r="H1389">
        <v>1923.05</v>
      </c>
    </row>
    <row r="1390" spans="1:8" x14ac:dyDescent="0.2">
      <c r="A1390" t="s">
        <v>71</v>
      </c>
      <c r="B1390" t="s">
        <v>56</v>
      </c>
      <c r="C1390" t="s">
        <v>95</v>
      </c>
      <c r="D1390" s="4">
        <v>43435</v>
      </c>
      <c r="E1390" t="s">
        <v>31</v>
      </c>
      <c r="F1390" s="5">
        <v>43221</v>
      </c>
      <c r="G1390">
        <v>11443</v>
      </c>
      <c r="H1390">
        <v>284.91000000000003</v>
      </c>
    </row>
    <row r="1391" spans="1:8" x14ac:dyDescent="0.2">
      <c r="A1391" t="s">
        <v>71</v>
      </c>
      <c r="B1391" t="s">
        <v>56</v>
      </c>
      <c r="C1391" t="s">
        <v>95</v>
      </c>
      <c r="D1391" s="4">
        <v>43435</v>
      </c>
      <c r="E1391" t="s">
        <v>32</v>
      </c>
      <c r="F1391" s="5">
        <v>43221</v>
      </c>
      <c r="G1391">
        <v>516.07000000000005</v>
      </c>
      <c r="H1391">
        <v>12.85</v>
      </c>
    </row>
    <row r="1392" spans="1:8" x14ac:dyDescent="0.2">
      <c r="A1392" t="s">
        <v>71</v>
      </c>
      <c r="B1392" t="s">
        <v>55</v>
      </c>
      <c r="C1392" t="s">
        <v>101</v>
      </c>
      <c r="D1392" s="4">
        <v>43435</v>
      </c>
      <c r="E1392" t="s">
        <v>63</v>
      </c>
      <c r="F1392" s="5">
        <v>43221</v>
      </c>
      <c r="G1392">
        <v>27</v>
      </c>
      <c r="H1392">
        <v>0.67</v>
      </c>
    </row>
    <row r="1393" spans="1:8" x14ac:dyDescent="0.2">
      <c r="A1393" t="s">
        <v>71</v>
      </c>
      <c r="B1393" t="s">
        <v>55</v>
      </c>
      <c r="C1393" t="s">
        <v>101</v>
      </c>
      <c r="D1393" s="4">
        <v>43435</v>
      </c>
      <c r="E1393" t="s">
        <v>63</v>
      </c>
      <c r="F1393" s="5">
        <v>43405</v>
      </c>
      <c r="G1393">
        <v>183.18</v>
      </c>
      <c r="H1393">
        <v>4.5599999999999996</v>
      </c>
    </row>
    <row r="1394" spans="1:8" x14ac:dyDescent="0.2">
      <c r="A1394" t="s">
        <v>71</v>
      </c>
      <c r="B1394" t="s">
        <v>55</v>
      </c>
      <c r="C1394" t="s">
        <v>101</v>
      </c>
      <c r="D1394" s="4">
        <v>43435</v>
      </c>
      <c r="E1394" t="s">
        <v>64</v>
      </c>
      <c r="F1394" s="5">
        <v>43221</v>
      </c>
      <c r="G1394">
        <v>1.22</v>
      </c>
      <c r="H1394">
        <v>0.03</v>
      </c>
    </row>
    <row r="1395" spans="1:8" x14ac:dyDescent="0.2">
      <c r="A1395" t="s">
        <v>71</v>
      </c>
      <c r="B1395" t="s">
        <v>55</v>
      </c>
      <c r="C1395" t="s">
        <v>101</v>
      </c>
      <c r="D1395" s="4">
        <v>43435</v>
      </c>
      <c r="E1395" t="s">
        <v>64</v>
      </c>
      <c r="F1395" s="5">
        <v>43405</v>
      </c>
      <c r="G1395">
        <v>8.26</v>
      </c>
      <c r="H1395">
        <v>0.21</v>
      </c>
    </row>
    <row r="1396" spans="1:8" x14ac:dyDescent="0.2">
      <c r="A1396" t="s">
        <v>71</v>
      </c>
      <c r="B1396" t="s">
        <v>56</v>
      </c>
      <c r="C1396" t="s">
        <v>94</v>
      </c>
      <c r="D1396" s="4">
        <v>43435</v>
      </c>
      <c r="E1396" t="s">
        <v>32</v>
      </c>
      <c r="F1396" s="5">
        <v>43221</v>
      </c>
      <c r="G1396">
        <v>60.07</v>
      </c>
      <c r="H1396">
        <v>1.5</v>
      </c>
    </row>
    <row r="1397" spans="1:8" x14ac:dyDescent="0.2">
      <c r="A1397" t="s">
        <v>71</v>
      </c>
      <c r="B1397" t="s">
        <v>56</v>
      </c>
      <c r="C1397" t="s">
        <v>94</v>
      </c>
      <c r="D1397" s="4">
        <v>43435</v>
      </c>
      <c r="E1397" t="s">
        <v>32</v>
      </c>
      <c r="F1397" s="5">
        <v>43405</v>
      </c>
      <c r="G1397">
        <v>405.36</v>
      </c>
      <c r="H1397">
        <v>10.09</v>
      </c>
    </row>
    <row r="1398" spans="1:8" x14ac:dyDescent="0.2">
      <c r="A1398" t="s">
        <v>71</v>
      </c>
      <c r="B1398" t="s">
        <v>55</v>
      </c>
      <c r="C1398" t="s">
        <v>96</v>
      </c>
      <c r="D1398" s="4">
        <v>43435</v>
      </c>
      <c r="E1398" t="s">
        <v>32</v>
      </c>
      <c r="F1398" s="5">
        <v>43405</v>
      </c>
      <c r="G1398">
        <v>930.19</v>
      </c>
      <c r="H1398">
        <v>23.16</v>
      </c>
    </row>
    <row r="1399" spans="1:8" x14ac:dyDescent="0.2">
      <c r="A1399" t="s">
        <v>71</v>
      </c>
      <c r="B1399" t="s">
        <v>56</v>
      </c>
      <c r="C1399" t="s">
        <v>94</v>
      </c>
      <c r="D1399" s="4">
        <v>43435</v>
      </c>
      <c r="E1399" t="s">
        <v>31</v>
      </c>
      <c r="F1399" s="5">
        <v>43221</v>
      </c>
      <c r="G1399">
        <v>1332</v>
      </c>
      <c r="H1399">
        <v>33.159999999999997</v>
      </c>
    </row>
    <row r="1400" spans="1:8" x14ac:dyDescent="0.2">
      <c r="A1400" t="s">
        <v>71</v>
      </c>
      <c r="B1400" t="s">
        <v>56</v>
      </c>
      <c r="C1400" t="s">
        <v>94</v>
      </c>
      <c r="D1400" s="4">
        <v>43435</v>
      </c>
      <c r="E1400" t="s">
        <v>31</v>
      </c>
      <c r="F1400" s="5">
        <v>43405</v>
      </c>
      <c r="G1400">
        <v>8988</v>
      </c>
      <c r="H1400">
        <v>223.78</v>
      </c>
    </row>
    <row r="1401" spans="1:8" x14ac:dyDescent="0.2">
      <c r="A1401" t="s">
        <v>71</v>
      </c>
      <c r="B1401" t="s">
        <v>55</v>
      </c>
      <c r="C1401" t="s">
        <v>96</v>
      </c>
      <c r="D1401" s="4">
        <v>43435</v>
      </c>
      <c r="E1401" t="s">
        <v>31</v>
      </c>
      <c r="F1401" s="5">
        <v>43405</v>
      </c>
      <c r="G1401">
        <v>20625</v>
      </c>
      <c r="H1401">
        <v>513.52</v>
      </c>
    </row>
    <row r="1402" spans="1:8" x14ac:dyDescent="0.2">
      <c r="A1402" t="s">
        <v>71</v>
      </c>
      <c r="B1402" t="s">
        <v>55</v>
      </c>
      <c r="C1402" t="s">
        <v>101</v>
      </c>
      <c r="D1402" s="4">
        <v>43435</v>
      </c>
      <c r="E1402" t="s">
        <v>63</v>
      </c>
      <c r="F1402" s="5">
        <v>43405</v>
      </c>
      <c r="G1402">
        <v>70.12</v>
      </c>
      <c r="H1402">
        <v>1.72</v>
      </c>
    </row>
    <row r="1403" spans="1:8" x14ac:dyDescent="0.2">
      <c r="A1403" t="s">
        <v>71</v>
      </c>
      <c r="B1403" t="s">
        <v>55</v>
      </c>
      <c r="C1403" t="s">
        <v>101</v>
      </c>
      <c r="D1403" s="4">
        <v>43435</v>
      </c>
      <c r="E1403" t="s">
        <v>64</v>
      </c>
      <c r="F1403" s="5">
        <v>43405</v>
      </c>
      <c r="G1403">
        <v>3.16</v>
      </c>
      <c r="H1403">
        <v>0.08</v>
      </c>
    </row>
    <row r="1404" spans="1:8" x14ac:dyDescent="0.2">
      <c r="A1404" t="s">
        <v>71</v>
      </c>
      <c r="B1404" t="s">
        <v>55</v>
      </c>
      <c r="C1404" t="s">
        <v>101</v>
      </c>
      <c r="D1404" s="4">
        <v>43435</v>
      </c>
      <c r="E1404" t="s">
        <v>63</v>
      </c>
      <c r="F1404" s="5">
        <v>43221</v>
      </c>
      <c r="G1404">
        <v>8</v>
      </c>
      <c r="H1404">
        <v>0.2</v>
      </c>
    </row>
    <row r="1405" spans="1:8" x14ac:dyDescent="0.2">
      <c r="A1405" t="s">
        <v>71</v>
      </c>
      <c r="B1405" t="s">
        <v>55</v>
      </c>
      <c r="C1405" t="s">
        <v>101</v>
      </c>
      <c r="D1405" s="4">
        <v>43435</v>
      </c>
      <c r="E1405" t="s">
        <v>64</v>
      </c>
      <c r="F1405" s="5">
        <v>43221</v>
      </c>
      <c r="G1405">
        <v>0.36</v>
      </c>
      <c r="H1405">
        <v>0.01</v>
      </c>
    </row>
    <row r="1406" spans="1:8" x14ac:dyDescent="0.2">
      <c r="A1406" t="s">
        <v>71</v>
      </c>
      <c r="B1406" t="s">
        <v>56</v>
      </c>
      <c r="C1406" t="s">
        <v>95</v>
      </c>
      <c r="D1406" s="4">
        <v>43435</v>
      </c>
      <c r="E1406" t="s">
        <v>32</v>
      </c>
      <c r="F1406" s="5">
        <v>43405</v>
      </c>
      <c r="G1406">
        <v>873.36</v>
      </c>
      <c r="H1406">
        <v>21.46</v>
      </c>
    </row>
    <row r="1407" spans="1:8" x14ac:dyDescent="0.2">
      <c r="A1407" t="s">
        <v>71</v>
      </c>
      <c r="B1407" t="s">
        <v>56</v>
      </c>
      <c r="C1407" t="s">
        <v>95</v>
      </c>
      <c r="D1407" s="4">
        <v>43435</v>
      </c>
      <c r="E1407" t="s">
        <v>32</v>
      </c>
      <c r="F1407" s="5">
        <v>43221</v>
      </c>
      <c r="G1407">
        <v>93.58</v>
      </c>
      <c r="H1407">
        <v>2.2999999999999998</v>
      </c>
    </row>
    <row r="1408" spans="1:8" x14ac:dyDescent="0.2">
      <c r="A1408" t="s">
        <v>71</v>
      </c>
      <c r="B1408" t="s">
        <v>56</v>
      </c>
      <c r="C1408" t="s">
        <v>95</v>
      </c>
      <c r="D1408" s="4">
        <v>43435</v>
      </c>
      <c r="E1408" t="s">
        <v>31</v>
      </c>
      <c r="F1408" s="5">
        <v>43405</v>
      </c>
      <c r="G1408">
        <v>19365</v>
      </c>
      <c r="H1408">
        <v>475.78</v>
      </c>
    </row>
    <row r="1409" spans="1:8" x14ac:dyDescent="0.2">
      <c r="A1409" t="s">
        <v>71</v>
      </c>
      <c r="B1409" t="s">
        <v>56</v>
      </c>
      <c r="C1409" t="s">
        <v>95</v>
      </c>
      <c r="D1409" s="4">
        <v>43435</v>
      </c>
      <c r="E1409" t="s">
        <v>31</v>
      </c>
      <c r="F1409" s="5">
        <v>43221</v>
      </c>
      <c r="G1409">
        <v>2075</v>
      </c>
      <c r="H1409">
        <v>50.98</v>
      </c>
    </row>
    <row r="1410" spans="1:8" x14ac:dyDescent="0.2">
      <c r="A1410" t="s">
        <v>71</v>
      </c>
      <c r="B1410" t="s">
        <v>55</v>
      </c>
      <c r="C1410" t="s">
        <v>91</v>
      </c>
      <c r="D1410" s="4">
        <v>43586</v>
      </c>
      <c r="E1410" t="s">
        <v>31</v>
      </c>
      <c r="F1410" s="5">
        <v>43221</v>
      </c>
      <c r="G1410">
        <v>4252</v>
      </c>
      <c r="H1410">
        <v>114.74</v>
      </c>
    </row>
    <row r="1411" spans="1:8" x14ac:dyDescent="0.2">
      <c r="A1411" t="s">
        <v>71</v>
      </c>
      <c r="B1411" t="s">
        <v>55</v>
      </c>
      <c r="C1411" t="s">
        <v>91</v>
      </c>
      <c r="D1411" s="4">
        <v>43586</v>
      </c>
      <c r="E1411" t="s">
        <v>32</v>
      </c>
      <c r="F1411" s="5">
        <v>43221</v>
      </c>
      <c r="G1411">
        <v>191.76</v>
      </c>
      <c r="H1411">
        <v>5.18</v>
      </c>
    </row>
    <row r="1412" spans="1:8" x14ac:dyDescent="0.2">
      <c r="A1412" t="s">
        <v>71</v>
      </c>
      <c r="B1412" t="s">
        <v>54</v>
      </c>
      <c r="C1412" t="s">
        <v>92</v>
      </c>
      <c r="D1412" s="4">
        <v>43282</v>
      </c>
      <c r="E1412" t="s">
        <v>32</v>
      </c>
      <c r="F1412" s="5">
        <v>43101</v>
      </c>
      <c r="G1412">
        <v>8.6999999999999993</v>
      </c>
      <c r="H1412">
        <v>0.18</v>
      </c>
    </row>
    <row r="1413" spans="1:8" x14ac:dyDescent="0.2">
      <c r="A1413" t="s">
        <v>71</v>
      </c>
      <c r="B1413" t="s">
        <v>54</v>
      </c>
      <c r="C1413" t="s">
        <v>92</v>
      </c>
      <c r="D1413" s="4">
        <v>43282</v>
      </c>
      <c r="E1413" t="s">
        <v>31</v>
      </c>
      <c r="F1413" s="5">
        <v>43101</v>
      </c>
      <c r="G1413">
        <v>193</v>
      </c>
      <c r="H1413">
        <v>4.05</v>
      </c>
    </row>
    <row r="1414" spans="1:8" x14ac:dyDescent="0.2">
      <c r="A1414" t="s">
        <v>71</v>
      </c>
      <c r="B1414" t="s">
        <v>57</v>
      </c>
      <c r="C1414" t="s">
        <v>93</v>
      </c>
      <c r="D1414" s="4">
        <v>43282</v>
      </c>
      <c r="E1414" t="s">
        <v>31</v>
      </c>
      <c r="F1414" s="5">
        <v>43221</v>
      </c>
      <c r="G1414">
        <v>208</v>
      </c>
      <c r="H1414">
        <v>5.0599999999999996</v>
      </c>
    </row>
    <row r="1415" spans="1:8" x14ac:dyDescent="0.2">
      <c r="A1415" t="s">
        <v>71</v>
      </c>
      <c r="B1415" t="s">
        <v>57</v>
      </c>
      <c r="C1415" t="s">
        <v>93</v>
      </c>
      <c r="D1415" s="4">
        <v>43282</v>
      </c>
      <c r="E1415" t="s">
        <v>32</v>
      </c>
      <c r="F1415" s="5">
        <v>43221</v>
      </c>
      <c r="G1415">
        <v>9.3800000000000008</v>
      </c>
      <c r="H1415">
        <v>0.23</v>
      </c>
    </row>
    <row r="1416" spans="1:8" x14ac:dyDescent="0.2">
      <c r="A1416" t="s">
        <v>71</v>
      </c>
      <c r="B1416" t="s">
        <v>55</v>
      </c>
      <c r="C1416" t="s">
        <v>101</v>
      </c>
      <c r="D1416" s="4">
        <v>43282</v>
      </c>
      <c r="E1416" t="s">
        <v>63</v>
      </c>
      <c r="F1416" s="5">
        <v>43221</v>
      </c>
      <c r="G1416">
        <v>1013.4</v>
      </c>
      <c r="H1416">
        <v>24.66</v>
      </c>
    </row>
    <row r="1417" spans="1:8" x14ac:dyDescent="0.2">
      <c r="A1417" t="s">
        <v>71</v>
      </c>
      <c r="B1417" t="s">
        <v>55</v>
      </c>
      <c r="C1417" t="s">
        <v>101</v>
      </c>
      <c r="D1417" s="4">
        <v>43282</v>
      </c>
      <c r="E1417" t="s">
        <v>64</v>
      </c>
      <c r="F1417" s="5">
        <v>43221</v>
      </c>
      <c r="G1417">
        <v>45.7</v>
      </c>
      <c r="H1417">
        <v>1.1000000000000001</v>
      </c>
    </row>
    <row r="1418" spans="1:8" x14ac:dyDescent="0.2">
      <c r="A1418" t="s">
        <v>71</v>
      </c>
      <c r="B1418" t="s">
        <v>56</v>
      </c>
      <c r="C1418" t="s">
        <v>98</v>
      </c>
      <c r="D1418" s="4">
        <v>43282</v>
      </c>
      <c r="E1418" t="s">
        <v>31</v>
      </c>
      <c r="F1418" s="5">
        <v>43221</v>
      </c>
      <c r="G1418">
        <v>4842.99</v>
      </c>
      <c r="H1418">
        <v>117.04</v>
      </c>
    </row>
    <row r="1419" spans="1:8" x14ac:dyDescent="0.2">
      <c r="A1419" t="s">
        <v>71</v>
      </c>
      <c r="B1419" t="s">
        <v>56</v>
      </c>
      <c r="C1419" t="s">
        <v>98</v>
      </c>
      <c r="D1419" s="4">
        <v>43282</v>
      </c>
      <c r="E1419" t="s">
        <v>32</v>
      </c>
      <c r="F1419" s="5">
        <v>43221</v>
      </c>
      <c r="G1419">
        <v>218.42</v>
      </c>
      <c r="H1419">
        <v>5.28</v>
      </c>
    </row>
    <row r="1420" spans="1:8" x14ac:dyDescent="0.2">
      <c r="A1420" t="s">
        <v>71</v>
      </c>
      <c r="B1420" t="s">
        <v>61</v>
      </c>
      <c r="C1420" t="s">
        <v>97</v>
      </c>
      <c r="D1420" s="4">
        <v>43282</v>
      </c>
      <c r="E1420" t="s">
        <v>32</v>
      </c>
      <c r="F1420" s="5">
        <v>43221</v>
      </c>
      <c r="G1420">
        <v>345.29</v>
      </c>
      <c r="H1420">
        <v>3.99</v>
      </c>
    </row>
    <row r="1421" spans="1:8" x14ac:dyDescent="0.2">
      <c r="A1421" t="s">
        <v>71</v>
      </c>
      <c r="B1421" t="s">
        <v>61</v>
      </c>
      <c r="C1421" t="s">
        <v>97</v>
      </c>
      <c r="D1421" s="4">
        <v>43282</v>
      </c>
      <c r="E1421" t="s">
        <v>31</v>
      </c>
      <c r="F1421" s="5">
        <v>43221</v>
      </c>
      <c r="G1421">
        <v>7656.12</v>
      </c>
      <c r="H1421">
        <v>88.52</v>
      </c>
    </row>
    <row r="1422" spans="1:8" x14ac:dyDescent="0.2">
      <c r="A1422" t="s">
        <v>71</v>
      </c>
      <c r="B1422" t="s">
        <v>60</v>
      </c>
      <c r="C1422" t="s">
        <v>131</v>
      </c>
      <c r="D1422" s="4">
        <v>43282</v>
      </c>
      <c r="E1422" t="s">
        <v>32</v>
      </c>
      <c r="F1422" s="5">
        <v>43221</v>
      </c>
      <c r="G1422">
        <v>1170.76</v>
      </c>
      <c r="H1422">
        <v>27.54</v>
      </c>
    </row>
    <row r="1423" spans="1:8" x14ac:dyDescent="0.2">
      <c r="A1423" t="s">
        <v>71</v>
      </c>
      <c r="B1423" t="s">
        <v>61</v>
      </c>
      <c r="C1423" t="s">
        <v>97</v>
      </c>
      <c r="D1423" s="4">
        <v>43282</v>
      </c>
      <c r="E1423" t="s">
        <v>32</v>
      </c>
      <c r="F1423" s="5">
        <v>43221</v>
      </c>
      <c r="G1423">
        <v>248.6</v>
      </c>
      <c r="H1423">
        <v>2.87</v>
      </c>
    </row>
    <row r="1424" spans="1:8" x14ac:dyDescent="0.2">
      <c r="A1424" t="s">
        <v>71</v>
      </c>
      <c r="B1424" t="s">
        <v>60</v>
      </c>
      <c r="C1424" t="s">
        <v>131</v>
      </c>
      <c r="D1424" s="4">
        <v>43282</v>
      </c>
      <c r="E1424" t="s">
        <v>31</v>
      </c>
      <c r="F1424" s="5">
        <v>43221</v>
      </c>
      <c r="G1424">
        <v>25959.26</v>
      </c>
      <c r="H1424">
        <v>610.66999999999996</v>
      </c>
    </row>
    <row r="1425" spans="1:8" x14ac:dyDescent="0.2">
      <c r="A1425" t="s">
        <v>71</v>
      </c>
      <c r="B1425" t="s">
        <v>61</v>
      </c>
      <c r="C1425" t="s">
        <v>97</v>
      </c>
      <c r="D1425" s="4">
        <v>43282</v>
      </c>
      <c r="E1425" t="s">
        <v>31</v>
      </c>
      <c r="F1425" s="5">
        <v>43221</v>
      </c>
      <c r="G1425">
        <v>5512.25</v>
      </c>
      <c r="H1425">
        <v>63.73</v>
      </c>
    </row>
    <row r="1426" spans="1:8" x14ac:dyDescent="0.2">
      <c r="A1426" t="s">
        <v>71</v>
      </c>
      <c r="B1426" t="s">
        <v>61</v>
      </c>
      <c r="C1426" t="s">
        <v>97</v>
      </c>
      <c r="D1426" s="4">
        <v>43282</v>
      </c>
      <c r="E1426" t="s">
        <v>31</v>
      </c>
      <c r="F1426" s="5">
        <v>43221</v>
      </c>
      <c r="G1426">
        <v>3526.63</v>
      </c>
      <c r="H1426">
        <v>40.770000000000003</v>
      </c>
    </row>
    <row r="1427" spans="1:8" x14ac:dyDescent="0.2">
      <c r="A1427" t="s">
        <v>71</v>
      </c>
      <c r="B1427" t="s">
        <v>61</v>
      </c>
      <c r="C1427" t="s">
        <v>97</v>
      </c>
      <c r="D1427" s="4">
        <v>43282</v>
      </c>
      <c r="E1427" t="s">
        <v>31</v>
      </c>
      <c r="F1427" s="5">
        <v>43221</v>
      </c>
      <c r="G1427">
        <v>23224.69</v>
      </c>
      <c r="H1427">
        <v>268.52</v>
      </c>
    </row>
    <row r="1428" spans="1:8" x14ac:dyDescent="0.2">
      <c r="A1428" t="s">
        <v>71</v>
      </c>
      <c r="B1428" t="s">
        <v>61</v>
      </c>
      <c r="C1428" t="s">
        <v>97</v>
      </c>
      <c r="D1428" s="4">
        <v>43282</v>
      </c>
      <c r="E1428" t="s">
        <v>32</v>
      </c>
      <c r="F1428" s="5">
        <v>43221</v>
      </c>
      <c r="G1428">
        <v>159.05000000000001</v>
      </c>
      <c r="H1428">
        <v>1.84</v>
      </c>
    </row>
    <row r="1429" spans="1:8" x14ac:dyDescent="0.2">
      <c r="A1429" t="s">
        <v>71</v>
      </c>
      <c r="B1429" t="s">
        <v>61</v>
      </c>
      <c r="C1429" t="s">
        <v>97</v>
      </c>
      <c r="D1429" s="4">
        <v>43282</v>
      </c>
      <c r="E1429" t="s">
        <v>32</v>
      </c>
      <c r="F1429" s="5">
        <v>43221</v>
      </c>
      <c r="G1429">
        <v>1047.44</v>
      </c>
      <c r="H1429">
        <v>12.11</v>
      </c>
    </row>
    <row r="1430" spans="1:8" x14ac:dyDescent="0.2">
      <c r="A1430" t="s">
        <v>71</v>
      </c>
      <c r="B1430" t="s">
        <v>60</v>
      </c>
      <c r="C1430" t="s">
        <v>101</v>
      </c>
      <c r="D1430" s="4">
        <v>43282</v>
      </c>
      <c r="E1430" t="s">
        <v>63</v>
      </c>
      <c r="F1430" s="5">
        <v>43221</v>
      </c>
      <c r="G1430">
        <v>122.4</v>
      </c>
      <c r="H1430">
        <v>2.63</v>
      </c>
    </row>
    <row r="1431" spans="1:8" x14ac:dyDescent="0.2">
      <c r="A1431" t="s">
        <v>71</v>
      </c>
      <c r="B1431" t="s">
        <v>60</v>
      </c>
      <c r="C1431" t="s">
        <v>101</v>
      </c>
      <c r="D1431" s="4">
        <v>43282</v>
      </c>
      <c r="E1431" t="s">
        <v>64</v>
      </c>
      <c r="F1431" s="5">
        <v>43221</v>
      </c>
      <c r="G1431">
        <v>5.52</v>
      </c>
      <c r="H1431">
        <v>0.12</v>
      </c>
    </row>
    <row r="1432" spans="1:8" x14ac:dyDescent="0.2">
      <c r="A1432" t="s">
        <v>71</v>
      </c>
      <c r="B1432" t="s">
        <v>56</v>
      </c>
      <c r="C1432" t="s">
        <v>103</v>
      </c>
      <c r="D1432" s="4">
        <v>43282</v>
      </c>
      <c r="E1432" t="s">
        <v>64</v>
      </c>
      <c r="F1432" s="5">
        <v>43221</v>
      </c>
      <c r="G1432">
        <v>8.1199999999999992</v>
      </c>
      <c r="H1432">
        <v>0.16</v>
      </c>
    </row>
    <row r="1433" spans="1:8" x14ac:dyDescent="0.2">
      <c r="A1433" t="s">
        <v>71</v>
      </c>
      <c r="B1433" t="s">
        <v>56</v>
      </c>
      <c r="C1433" t="s">
        <v>103</v>
      </c>
      <c r="D1433" s="4">
        <v>43282</v>
      </c>
      <c r="E1433" t="s">
        <v>63</v>
      </c>
      <c r="F1433" s="5">
        <v>43221</v>
      </c>
      <c r="G1433">
        <v>180</v>
      </c>
      <c r="H1433">
        <v>3.46</v>
      </c>
    </row>
    <row r="1434" spans="1:8" x14ac:dyDescent="0.2">
      <c r="A1434" t="s">
        <v>71</v>
      </c>
      <c r="B1434" t="s">
        <v>56</v>
      </c>
      <c r="C1434" t="s">
        <v>87</v>
      </c>
      <c r="D1434" s="4">
        <v>43282</v>
      </c>
      <c r="E1434" t="s">
        <v>32</v>
      </c>
      <c r="F1434" s="5">
        <v>43221</v>
      </c>
      <c r="G1434">
        <v>1394.49</v>
      </c>
      <c r="H1434">
        <v>26.77</v>
      </c>
    </row>
    <row r="1435" spans="1:8" x14ac:dyDescent="0.2">
      <c r="A1435" t="s">
        <v>71</v>
      </c>
      <c r="B1435" t="s">
        <v>54</v>
      </c>
      <c r="C1435" t="s">
        <v>88</v>
      </c>
      <c r="D1435" s="4">
        <v>43282</v>
      </c>
      <c r="E1435" t="s">
        <v>32</v>
      </c>
      <c r="F1435" s="5">
        <v>43221</v>
      </c>
      <c r="G1435">
        <v>217.39</v>
      </c>
      <c r="H1435">
        <v>4</v>
      </c>
    </row>
    <row r="1436" spans="1:8" x14ac:dyDescent="0.2">
      <c r="A1436" t="s">
        <v>71</v>
      </c>
      <c r="B1436" t="s">
        <v>56</v>
      </c>
      <c r="C1436" t="s">
        <v>87</v>
      </c>
      <c r="D1436" s="4">
        <v>43282</v>
      </c>
      <c r="E1436" t="s">
        <v>31</v>
      </c>
      <c r="F1436" s="5">
        <v>43221</v>
      </c>
      <c r="G1436">
        <v>30920</v>
      </c>
      <c r="H1436">
        <v>593.54</v>
      </c>
    </row>
    <row r="1437" spans="1:8" x14ac:dyDescent="0.2">
      <c r="A1437" t="s">
        <v>71</v>
      </c>
      <c r="B1437" t="s">
        <v>54</v>
      </c>
      <c r="C1437" t="s">
        <v>88</v>
      </c>
      <c r="D1437" s="4">
        <v>43282</v>
      </c>
      <c r="E1437" t="s">
        <v>31</v>
      </c>
      <c r="F1437" s="5">
        <v>43221</v>
      </c>
      <c r="G1437">
        <v>4820</v>
      </c>
      <c r="H1437">
        <v>88.94</v>
      </c>
    </row>
    <row r="1438" spans="1:8" x14ac:dyDescent="0.2">
      <c r="A1438" t="s">
        <v>71</v>
      </c>
      <c r="B1438" t="s">
        <v>57</v>
      </c>
      <c r="C1438" t="s">
        <v>90</v>
      </c>
      <c r="D1438" s="4">
        <v>43282</v>
      </c>
      <c r="E1438" t="s">
        <v>31</v>
      </c>
      <c r="F1438" s="5">
        <v>43221</v>
      </c>
      <c r="G1438">
        <v>2675</v>
      </c>
      <c r="H1438">
        <v>51.34</v>
      </c>
    </row>
    <row r="1439" spans="1:8" x14ac:dyDescent="0.2">
      <c r="A1439" t="s">
        <v>71</v>
      </c>
      <c r="B1439" t="s">
        <v>55</v>
      </c>
      <c r="C1439" t="s">
        <v>89</v>
      </c>
      <c r="D1439" s="4">
        <v>43282</v>
      </c>
      <c r="E1439" t="s">
        <v>31</v>
      </c>
      <c r="F1439" s="5">
        <v>43221</v>
      </c>
      <c r="G1439">
        <v>588</v>
      </c>
      <c r="H1439">
        <v>11.29</v>
      </c>
    </row>
    <row r="1440" spans="1:8" x14ac:dyDescent="0.2">
      <c r="A1440" t="s">
        <v>71</v>
      </c>
      <c r="B1440" t="s">
        <v>57</v>
      </c>
      <c r="C1440" t="s">
        <v>90</v>
      </c>
      <c r="D1440" s="4">
        <v>43282</v>
      </c>
      <c r="E1440" t="s">
        <v>32</v>
      </c>
      <c r="F1440" s="5">
        <v>43221</v>
      </c>
      <c r="G1440">
        <v>120.64</v>
      </c>
      <c r="H1440">
        <v>2.31</v>
      </c>
    </row>
    <row r="1441" spans="1:8" x14ac:dyDescent="0.2">
      <c r="A1441" t="s">
        <v>71</v>
      </c>
      <c r="B1441" t="s">
        <v>55</v>
      </c>
      <c r="C1441" t="s">
        <v>89</v>
      </c>
      <c r="D1441" s="4">
        <v>43282</v>
      </c>
      <c r="E1441" t="s">
        <v>32</v>
      </c>
      <c r="F1441" s="5">
        <v>43221</v>
      </c>
      <c r="G1441">
        <v>26.52</v>
      </c>
      <c r="H1441">
        <v>0.51</v>
      </c>
    </row>
    <row r="1442" spans="1:8" x14ac:dyDescent="0.2">
      <c r="A1442" t="s">
        <v>71</v>
      </c>
      <c r="B1442" t="s">
        <v>55</v>
      </c>
      <c r="C1442" t="s">
        <v>101</v>
      </c>
      <c r="D1442" s="4">
        <v>43282</v>
      </c>
      <c r="E1442" t="s">
        <v>64</v>
      </c>
      <c r="F1442" s="5">
        <v>43221</v>
      </c>
      <c r="G1442">
        <v>7.7</v>
      </c>
      <c r="H1442">
        <v>0.15</v>
      </c>
    </row>
    <row r="1443" spans="1:8" x14ac:dyDescent="0.2">
      <c r="A1443" t="s">
        <v>71</v>
      </c>
      <c r="B1443" t="s">
        <v>55</v>
      </c>
      <c r="C1443" t="s">
        <v>101</v>
      </c>
      <c r="D1443" s="4">
        <v>43282</v>
      </c>
      <c r="E1443" t="s">
        <v>63</v>
      </c>
      <c r="F1443" s="5">
        <v>43221</v>
      </c>
      <c r="G1443">
        <v>170.64</v>
      </c>
      <c r="H1443">
        <v>3.27</v>
      </c>
    </row>
    <row r="1444" spans="1:8" x14ac:dyDescent="0.2">
      <c r="A1444" t="s">
        <v>71</v>
      </c>
      <c r="B1444" t="s">
        <v>55</v>
      </c>
      <c r="C1444" t="s">
        <v>103</v>
      </c>
      <c r="D1444" s="4">
        <v>43282</v>
      </c>
      <c r="E1444" t="s">
        <v>63</v>
      </c>
      <c r="F1444" s="5">
        <v>43221</v>
      </c>
      <c r="G1444">
        <v>1449</v>
      </c>
      <c r="H1444">
        <v>27.82</v>
      </c>
    </row>
    <row r="1445" spans="1:8" x14ac:dyDescent="0.2">
      <c r="A1445" t="s">
        <v>71</v>
      </c>
      <c r="B1445" t="s">
        <v>55</v>
      </c>
      <c r="C1445" t="s">
        <v>103</v>
      </c>
      <c r="D1445" s="4">
        <v>43282</v>
      </c>
      <c r="E1445" t="s">
        <v>64</v>
      </c>
      <c r="F1445" s="5">
        <v>43221</v>
      </c>
      <c r="G1445">
        <v>65.349999999999994</v>
      </c>
      <c r="H1445">
        <v>1.25</v>
      </c>
    </row>
    <row r="1446" spans="1:8" x14ac:dyDescent="0.2">
      <c r="A1446" t="s">
        <v>71</v>
      </c>
      <c r="B1446" t="s">
        <v>54</v>
      </c>
      <c r="C1446" t="s">
        <v>101</v>
      </c>
      <c r="D1446" s="4">
        <v>43282</v>
      </c>
      <c r="E1446" t="s">
        <v>64</v>
      </c>
      <c r="F1446" s="5">
        <v>43221</v>
      </c>
      <c r="G1446">
        <v>3.41</v>
      </c>
      <c r="H1446">
        <v>0.08</v>
      </c>
    </row>
    <row r="1447" spans="1:8" x14ac:dyDescent="0.2">
      <c r="A1447" t="s">
        <v>71</v>
      </c>
      <c r="B1447" t="s">
        <v>54</v>
      </c>
      <c r="C1447" t="s">
        <v>101</v>
      </c>
      <c r="D1447" s="4">
        <v>43282</v>
      </c>
      <c r="E1447" t="s">
        <v>63</v>
      </c>
      <c r="F1447" s="5">
        <v>43221</v>
      </c>
      <c r="G1447">
        <v>75.599999999999994</v>
      </c>
      <c r="H1447">
        <v>1.7</v>
      </c>
    </row>
    <row r="1448" spans="1:8" x14ac:dyDescent="0.2">
      <c r="A1448" t="s">
        <v>71</v>
      </c>
      <c r="B1448" t="s">
        <v>56</v>
      </c>
      <c r="C1448" t="s">
        <v>94</v>
      </c>
      <c r="D1448" s="4">
        <v>43282</v>
      </c>
      <c r="E1448" t="s">
        <v>32</v>
      </c>
      <c r="F1448" s="5">
        <v>43221</v>
      </c>
      <c r="G1448">
        <v>86.59</v>
      </c>
      <c r="H1448">
        <v>1.66</v>
      </c>
    </row>
    <row r="1449" spans="1:8" x14ac:dyDescent="0.2">
      <c r="A1449" t="s">
        <v>71</v>
      </c>
      <c r="B1449" t="s">
        <v>56</v>
      </c>
      <c r="C1449" t="s">
        <v>94</v>
      </c>
      <c r="D1449" s="4">
        <v>43282</v>
      </c>
      <c r="E1449" t="s">
        <v>31</v>
      </c>
      <c r="F1449" s="5">
        <v>43221</v>
      </c>
      <c r="G1449">
        <v>1920</v>
      </c>
      <c r="H1449">
        <v>36.86</v>
      </c>
    </row>
    <row r="1450" spans="1:8" x14ac:dyDescent="0.2">
      <c r="A1450" t="s">
        <v>71</v>
      </c>
      <c r="B1450" t="s">
        <v>57</v>
      </c>
      <c r="C1450" t="s">
        <v>93</v>
      </c>
      <c r="D1450" s="4">
        <v>43282</v>
      </c>
      <c r="E1450" t="s">
        <v>32</v>
      </c>
      <c r="F1450" s="5">
        <v>43221</v>
      </c>
      <c r="G1450">
        <v>99.3</v>
      </c>
      <c r="H1450">
        <v>2.2200000000000002</v>
      </c>
    </row>
    <row r="1451" spans="1:8" x14ac:dyDescent="0.2">
      <c r="A1451" t="s">
        <v>71</v>
      </c>
      <c r="B1451" t="s">
        <v>55</v>
      </c>
      <c r="C1451" t="s">
        <v>93</v>
      </c>
      <c r="D1451" s="4">
        <v>43282</v>
      </c>
      <c r="E1451" t="s">
        <v>32</v>
      </c>
      <c r="F1451" s="5">
        <v>43221</v>
      </c>
      <c r="G1451">
        <v>15.38</v>
      </c>
      <c r="H1451">
        <v>0.35</v>
      </c>
    </row>
    <row r="1452" spans="1:8" x14ac:dyDescent="0.2">
      <c r="A1452" t="s">
        <v>71</v>
      </c>
      <c r="B1452" t="s">
        <v>55</v>
      </c>
      <c r="C1452" t="s">
        <v>101</v>
      </c>
      <c r="D1452" s="4">
        <v>43282</v>
      </c>
      <c r="E1452" t="s">
        <v>63</v>
      </c>
      <c r="F1452" s="5">
        <v>43221</v>
      </c>
      <c r="G1452">
        <v>68.400000000000006</v>
      </c>
      <c r="H1452">
        <v>1.54</v>
      </c>
    </row>
    <row r="1453" spans="1:8" x14ac:dyDescent="0.2">
      <c r="A1453" t="s">
        <v>71</v>
      </c>
      <c r="B1453" t="s">
        <v>55</v>
      </c>
      <c r="C1453" t="s">
        <v>101</v>
      </c>
      <c r="D1453" s="4">
        <v>43282</v>
      </c>
      <c r="E1453" t="s">
        <v>64</v>
      </c>
      <c r="F1453" s="5">
        <v>43221</v>
      </c>
      <c r="G1453">
        <v>3.08</v>
      </c>
      <c r="H1453">
        <v>7.0000000000000007E-2</v>
      </c>
    </row>
    <row r="1454" spans="1:8" x14ac:dyDescent="0.2">
      <c r="A1454" t="s">
        <v>71</v>
      </c>
      <c r="B1454" t="s">
        <v>55</v>
      </c>
      <c r="C1454" t="s">
        <v>93</v>
      </c>
      <c r="D1454" s="4">
        <v>43282</v>
      </c>
      <c r="E1454" t="s">
        <v>31</v>
      </c>
      <c r="F1454" s="5">
        <v>43221</v>
      </c>
      <c r="G1454">
        <v>341</v>
      </c>
      <c r="H1454">
        <v>7.66</v>
      </c>
    </row>
    <row r="1455" spans="1:8" x14ac:dyDescent="0.2">
      <c r="A1455" t="s">
        <v>71</v>
      </c>
      <c r="B1455" t="s">
        <v>57</v>
      </c>
      <c r="C1455" t="s">
        <v>93</v>
      </c>
      <c r="D1455" s="4">
        <v>43282</v>
      </c>
      <c r="E1455" t="s">
        <v>31</v>
      </c>
      <c r="F1455" s="5">
        <v>43221</v>
      </c>
      <c r="G1455">
        <v>2202</v>
      </c>
      <c r="H1455">
        <v>49.47</v>
      </c>
    </row>
    <row r="1456" spans="1:8" x14ac:dyDescent="0.2">
      <c r="A1456" t="s">
        <v>71</v>
      </c>
      <c r="B1456" t="s">
        <v>57</v>
      </c>
      <c r="C1456" t="s">
        <v>93</v>
      </c>
      <c r="D1456" s="4">
        <v>43282</v>
      </c>
      <c r="E1456" t="s">
        <v>31</v>
      </c>
      <c r="F1456" s="5">
        <v>43221</v>
      </c>
      <c r="G1456">
        <v>110</v>
      </c>
      <c r="H1456">
        <v>1.79</v>
      </c>
    </row>
    <row r="1457" spans="1:8" x14ac:dyDescent="0.2">
      <c r="A1457" t="s">
        <v>71</v>
      </c>
      <c r="B1457" t="s">
        <v>57</v>
      </c>
      <c r="C1457" t="s">
        <v>93</v>
      </c>
      <c r="D1457" s="4">
        <v>43282</v>
      </c>
      <c r="E1457" t="s">
        <v>32</v>
      </c>
      <c r="F1457" s="5">
        <v>43221</v>
      </c>
      <c r="G1457">
        <v>4.96</v>
      </c>
      <c r="H1457">
        <v>0.08</v>
      </c>
    </row>
    <row r="1458" spans="1:8" x14ac:dyDescent="0.2">
      <c r="A1458" t="s">
        <v>71</v>
      </c>
      <c r="B1458" t="s">
        <v>54</v>
      </c>
      <c r="C1458" t="s">
        <v>101</v>
      </c>
      <c r="D1458" s="4">
        <v>43282</v>
      </c>
      <c r="E1458" t="s">
        <v>63</v>
      </c>
      <c r="F1458" s="5">
        <v>43221</v>
      </c>
      <c r="G1458">
        <v>37.200000000000003</v>
      </c>
      <c r="H1458">
        <v>0.71</v>
      </c>
    </row>
    <row r="1459" spans="1:8" x14ac:dyDescent="0.2">
      <c r="A1459" t="s">
        <v>71</v>
      </c>
      <c r="B1459" t="s">
        <v>54</v>
      </c>
      <c r="C1459" t="s">
        <v>101</v>
      </c>
      <c r="D1459" s="4">
        <v>43282</v>
      </c>
      <c r="E1459" t="s">
        <v>64</v>
      </c>
      <c r="F1459" s="5">
        <v>43221</v>
      </c>
      <c r="G1459">
        <v>1.68</v>
      </c>
      <c r="H1459">
        <v>0.03</v>
      </c>
    </row>
    <row r="1460" spans="1:8" x14ac:dyDescent="0.2">
      <c r="A1460" t="s">
        <v>71</v>
      </c>
      <c r="B1460" t="s">
        <v>54</v>
      </c>
      <c r="C1460" t="s">
        <v>92</v>
      </c>
      <c r="D1460" s="4">
        <v>43282</v>
      </c>
      <c r="E1460" t="s">
        <v>32</v>
      </c>
      <c r="F1460" s="5">
        <v>43221</v>
      </c>
      <c r="G1460">
        <v>65.63</v>
      </c>
      <c r="H1460">
        <v>1.1399999999999999</v>
      </c>
    </row>
    <row r="1461" spans="1:8" x14ac:dyDescent="0.2">
      <c r="A1461" t="s">
        <v>71</v>
      </c>
      <c r="B1461" t="s">
        <v>54</v>
      </c>
      <c r="C1461" t="s">
        <v>92</v>
      </c>
      <c r="D1461" s="4">
        <v>43282</v>
      </c>
      <c r="E1461" t="s">
        <v>31</v>
      </c>
      <c r="F1461" s="5">
        <v>43221</v>
      </c>
      <c r="G1461">
        <v>1455</v>
      </c>
      <c r="H1461">
        <v>25.1</v>
      </c>
    </row>
    <row r="1462" spans="1:8" x14ac:dyDescent="0.2">
      <c r="A1462" t="s">
        <v>71</v>
      </c>
      <c r="B1462" t="s">
        <v>54</v>
      </c>
      <c r="C1462" t="s">
        <v>92</v>
      </c>
      <c r="D1462" s="4">
        <v>43282</v>
      </c>
      <c r="E1462" t="s">
        <v>31</v>
      </c>
      <c r="F1462" s="5">
        <v>43101</v>
      </c>
      <c r="G1462">
        <v>253</v>
      </c>
      <c r="H1462">
        <v>4.72</v>
      </c>
    </row>
    <row r="1463" spans="1:8" x14ac:dyDescent="0.2">
      <c r="A1463" t="s">
        <v>71</v>
      </c>
      <c r="B1463" t="s">
        <v>54</v>
      </c>
      <c r="C1463" t="s">
        <v>92</v>
      </c>
      <c r="D1463" s="4">
        <v>43282</v>
      </c>
      <c r="E1463" t="s">
        <v>32</v>
      </c>
      <c r="F1463" s="5">
        <v>43101</v>
      </c>
      <c r="G1463">
        <v>11.41</v>
      </c>
      <c r="H1463">
        <v>0.21</v>
      </c>
    </row>
    <row r="1464" spans="1:8" x14ac:dyDescent="0.2">
      <c r="A1464" t="s">
        <v>71</v>
      </c>
      <c r="B1464" t="s">
        <v>54</v>
      </c>
      <c r="C1464" t="s">
        <v>92</v>
      </c>
      <c r="D1464" s="4">
        <v>43282</v>
      </c>
      <c r="E1464" t="s">
        <v>31</v>
      </c>
      <c r="F1464" s="5">
        <v>43221</v>
      </c>
      <c r="G1464">
        <v>2897.18</v>
      </c>
      <c r="H1464">
        <v>67.709999999999994</v>
      </c>
    </row>
    <row r="1465" spans="1:8" x14ac:dyDescent="0.2">
      <c r="A1465" t="s">
        <v>71</v>
      </c>
      <c r="B1465" t="s">
        <v>54</v>
      </c>
      <c r="C1465" t="s">
        <v>92</v>
      </c>
      <c r="D1465" s="4">
        <v>43282</v>
      </c>
      <c r="E1465" t="s">
        <v>32</v>
      </c>
      <c r="F1465" s="5">
        <v>43221</v>
      </c>
      <c r="G1465">
        <v>130.66999999999999</v>
      </c>
      <c r="H1465">
        <v>3.06</v>
      </c>
    </row>
    <row r="1466" spans="1:8" x14ac:dyDescent="0.2">
      <c r="A1466" t="s">
        <v>71</v>
      </c>
      <c r="B1466" t="s">
        <v>54</v>
      </c>
      <c r="C1466" t="s">
        <v>92</v>
      </c>
      <c r="D1466" s="4">
        <v>43282</v>
      </c>
      <c r="E1466" t="s">
        <v>32</v>
      </c>
      <c r="F1466" s="5">
        <v>43221</v>
      </c>
      <c r="G1466">
        <v>208.91</v>
      </c>
      <c r="H1466">
        <v>4.12</v>
      </c>
    </row>
    <row r="1467" spans="1:8" x14ac:dyDescent="0.2">
      <c r="A1467" t="s">
        <v>71</v>
      </c>
      <c r="B1467" t="s">
        <v>54</v>
      </c>
      <c r="C1467" t="s">
        <v>92</v>
      </c>
      <c r="D1467" s="4">
        <v>43282</v>
      </c>
      <c r="E1467" t="s">
        <v>31</v>
      </c>
      <c r="F1467" s="5">
        <v>43221</v>
      </c>
      <c r="G1467">
        <v>4632</v>
      </c>
      <c r="H1467">
        <v>91.61</v>
      </c>
    </row>
    <row r="1468" spans="1:8" x14ac:dyDescent="0.2">
      <c r="A1468" t="s">
        <v>71</v>
      </c>
      <c r="B1468" t="s">
        <v>54</v>
      </c>
      <c r="C1468" t="s">
        <v>92</v>
      </c>
      <c r="D1468" s="4">
        <v>43282</v>
      </c>
      <c r="E1468" t="s">
        <v>31</v>
      </c>
      <c r="F1468" s="5">
        <v>43221</v>
      </c>
      <c r="G1468">
        <v>4018</v>
      </c>
      <c r="H1468">
        <v>84.51</v>
      </c>
    </row>
    <row r="1469" spans="1:8" x14ac:dyDescent="0.2">
      <c r="A1469" t="s">
        <v>71</v>
      </c>
      <c r="B1469" t="s">
        <v>54</v>
      </c>
      <c r="C1469" t="s">
        <v>92</v>
      </c>
      <c r="D1469" s="4">
        <v>43282</v>
      </c>
      <c r="E1469" t="s">
        <v>31</v>
      </c>
      <c r="F1469" s="5">
        <v>43221</v>
      </c>
      <c r="G1469">
        <v>4081</v>
      </c>
      <c r="H1469">
        <v>83.53</v>
      </c>
    </row>
    <row r="1470" spans="1:8" x14ac:dyDescent="0.2">
      <c r="A1470" t="s">
        <v>71</v>
      </c>
      <c r="B1470" t="s">
        <v>54</v>
      </c>
      <c r="C1470" t="s">
        <v>92</v>
      </c>
      <c r="D1470" s="4">
        <v>43282</v>
      </c>
      <c r="E1470" t="s">
        <v>32</v>
      </c>
      <c r="F1470" s="5">
        <v>43221</v>
      </c>
      <c r="G1470">
        <v>181.22</v>
      </c>
      <c r="H1470">
        <v>3.81</v>
      </c>
    </row>
    <row r="1471" spans="1:8" x14ac:dyDescent="0.2">
      <c r="A1471" t="s">
        <v>71</v>
      </c>
      <c r="B1471" t="s">
        <v>54</v>
      </c>
      <c r="C1471" t="s">
        <v>92</v>
      </c>
      <c r="D1471" s="4">
        <v>43282</v>
      </c>
      <c r="E1471" t="s">
        <v>32</v>
      </c>
      <c r="F1471" s="5">
        <v>43221</v>
      </c>
      <c r="G1471">
        <v>184.06</v>
      </c>
      <c r="H1471">
        <v>3.77</v>
      </c>
    </row>
    <row r="1472" spans="1:8" x14ac:dyDescent="0.2">
      <c r="A1472" t="s">
        <v>71</v>
      </c>
      <c r="B1472" t="s">
        <v>54</v>
      </c>
      <c r="C1472" t="s">
        <v>92</v>
      </c>
      <c r="D1472" s="4">
        <v>43282</v>
      </c>
      <c r="E1472" t="s">
        <v>32</v>
      </c>
      <c r="F1472" s="5">
        <v>43221</v>
      </c>
      <c r="G1472">
        <v>120.29</v>
      </c>
      <c r="H1472">
        <v>2.52</v>
      </c>
    </row>
    <row r="1473" spans="1:8" x14ac:dyDescent="0.2">
      <c r="A1473" t="s">
        <v>71</v>
      </c>
      <c r="B1473" t="s">
        <v>54</v>
      </c>
      <c r="C1473" t="s">
        <v>92</v>
      </c>
      <c r="D1473" s="4">
        <v>43282</v>
      </c>
      <c r="E1473" t="s">
        <v>31</v>
      </c>
      <c r="F1473" s="5">
        <v>43221</v>
      </c>
      <c r="G1473">
        <v>2667</v>
      </c>
      <c r="H1473">
        <v>55.74</v>
      </c>
    </row>
    <row r="1474" spans="1:8" x14ac:dyDescent="0.2">
      <c r="A1474" t="s">
        <v>71</v>
      </c>
      <c r="B1474" t="s">
        <v>54</v>
      </c>
      <c r="C1474" t="s">
        <v>92</v>
      </c>
      <c r="D1474" s="4">
        <v>43282</v>
      </c>
      <c r="E1474" t="s">
        <v>31</v>
      </c>
      <c r="F1474" s="5">
        <v>43101</v>
      </c>
      <c r="G1474">
        <v>-942</v>
      </c>
      <c r="H1474">
        <v>-21.66</v>
      </c>
    </row>
    <row r="1475" spans="1:8" x14ac:dyDescent="0.2">
      <c r="A1475" t="s">
        <v>71</v>
      </c>
      <c r="B1475" t="s">
        <v>54</v>
      </c>
      <c r="C1475" t="s">
        <v>92</v>
      </c>
      <c r="D1475" s="4">
        <v>43282</v>
      </c>
      <c r="E1475" t="s">
        <v>32</v>
      </c>
      <c r="F1475" s="5">
        <v>43101</v>
      </c>
      <c r="G1475">
        <v>-42.49</v>
      </c>
      <c r="H1475">
        <v>-0.98</v>
      </c>
    </row>
    <row r="1476" spans="1:8" x14ac:dyDescent="0.2">
      <c r="A1476" t="s">
        <v>71</v>
      </c>
      <c r="B1476" t="s">
        <v>56</v>
      </c>
      <c r="C1476" t="s">
        <v>95</v>
      </c>
      <c r="D1476" s="4">
        <v>43252</v>
      </c>
      <c r="E1476" t="s">
        <v>31</v>
      </c>
      <c r="F1476" s="5">
        <v>43221</v>
      </c>
      <c r="G1476">
        <v>49320</v>
      </c>
      <c r="H1476">
        <v>787.59</v>
      </c>
    </row>
    <row r="1477" spans="1:8" x14ac:dyDescent="0.2">
      <c r="A1477" t="s">
        <v>71</v>
      </c>
      <c r="B1477" t="s">
        <v>56</v>
      </c>
      <c r="C1477" t="s">
        <v>95</v>
      </c>
      <c r="D1477" s="4">
        <v>43252</v>
      </c>
      <c r="E1477" t="s">
        <v>32</v>
      </c>
      <c r="F1477" s="5">
        <v>43221</v>
      </c>
      <c r="G1477">
        <v>2224.34</v>
      </c>
      <c r="H1477">
        <v>35.520000000000003</v>
      </c>
    </row>
    <row r="1478" spans="1:8" x14ac:dyDescent="0.2">
      <c r="A1478" t="s">
        <v>71</v>
      </c>
      <c r="B1478" t="s">
        <v>56</v>
      </c>
      <c r="C1478" t="s">
        <v>94</v>
      </c>
      <c r="D1478" s="4">
        <v>43252</v>
      </c>
      <c r="E1478" t="s">
        <v>32</v>
      </c>
      <c r="F1478" s="5">
        <v>43221</v>
      </c>
      <c r="G1478">
        <v>1840.08</v>
      </c>
      <c r="H1478">
        <v>28.93</v>
      </c>
    </row>
    <row r="1479" spans="1:8" x14ac:dyDescent="0.2">
      <c r="A1479" t="s">
        <v>71</v>
      </c>
      <c r="B1479" t="s">
        <v>56</v>
      </c>
      <c r="C1479" t="s">
        <v>94</v>
      </c>
      <c r="D1479" s="4">
        <v>43252</v>
      </c>
      <c r="E1479" t="s">
        <v>31</v>
      </c>
      <c r="F1479" s="5">
        <v>43221</v>
      </c>
      <c r="G1479">
        <v>40800</v>
      </c>
      <c r="H1479">
        <v>641.4</v>
      </c>
    </row>
    <row r="1480" spans="1:8" x14ac:dyDescent="0.2">
      <c r="A1480" t="s">
        <v>71</v>
      </c>
      <c r="B1480" t="s">
        <v>56</v>
      </c>
      <c r="C1480" t="s">
        <v>98</v>
      </c>
      <c r="D1480" s="4">
        <v>43252</v>
      </c>
      <c r="E1480" t="s">
        <v>31</v>
      </c>
      <c r="F1480" s="5">
        <v>43221</v>
      </c>
      <c r="G1480">
        <v>0</v>
      </c>
      <c r="H1480">
        <v>0</v>
      </c>
    </row>
    <row r="1481" spans="1:8" x14ac:dyDescent="0.2">
      <c r="A1481" t="s">
        <v>71</v>
      </c>
      <c r="B1481" t="s">
        <v>56</v>
      </c>
      <c r="C1481" t="s">
        <v>98</v>
      </c>
      <c r="D1481" s="4">
        <v>43252</v>
      </c>
      <c r="E1481" t="s">
        <v>32</v>
      </c>
      <c r="F1481" s="5">
        <v>43101</v>
      </c>
      <c r="G1481">
        <v>0</v>
      </c>
      <c r="H1481">
        <v>0</v>
      </c>
    </row>
    <row r="1482" spans="1:8" x14ac:dyDescent="0.2">
      <c r="A1482" t="s">
        <v>71</v>
      </c>
      <c r="B1482" t="s">
        <v>56</v>
      </c>
      <c r="C1482" t="s">
        <v>98</v>
      </c>
      <c r="D1482" s="4">
        <v>43252</v>
      </c>
      <c r="E1482" t="s">
        <v>32</v>
      </c>
      <c r="F1482" s="5">
        <v>43221</v>
      </c>
      <c r="G1482">
        <v>0</v>
      </c>
      <c r="H1482">
        <v>0</v>
      </c>
    </row>
    <row r="1483" spans="1:8" x14ac:dyDescent="0.2">
      <c r="A1483" t="s">
        <v>71</v>
      </c>
      <c r="B1483" t="s">
        <v>56</v>
      </c>
      <c r="C1483" t="s">
        <v>98</v>
      </c>
      <c r="D1483" s="4">
        <v>43252</v>
      </c>
      <c r="E1483" t="s">
        <v>31</v>
      </c>
      <c r="F1483" s="5">
        <v>43101</v>
      </c>
      <c r="G1483">
        <v>0</v>
      </c>
      <c r="H1483">
        <v>0</v>
      </c>
    </row>
    <row r="1484" spans="1:8" x14ac:dyDescent="0.2">
      <c r="A1484" t="s">
        <v>71</v>
      </c>
      <c r="B1484" t="s">
        <v>55</v>
      </c>
      <c r="C1484" t="s">
        <v>84</v>
      </c>
      <c r="D1484" s="4">
        <v>43252</v>
      </c>
      <c r="E1484" t="s">
        <v>32</v>
      </c>
      <c r="F1484" s="5">
        <v>43221</v>
      </c>
      <c r="G1484">
        <v>23.05</v>
      </c>
      <c r="H1484">
        <v>0.17</v>
      </c>
    </row>
    <row r="1485" spans="1:8" x14ac:dyDescent="0.2">
      <c r="A1485" t="s">
        <v>71</v>
      </c>
      <c r="B1485" t="s">
        <v>55</v>
      </c>
      <c r="C1485" t="s">
        <v>84</v>
      </c>
      <c r="D1485" s="4">
        <v>43252</v>
      </c>
      <c r="E1485" t="s">
        <v>31</v>
      </c>
      <c r="F1485" s="5">
        <v>43221</v>
      </c>
      <c r="G1485">
        <v>510.82</v>
      </c>
      <c r="H1485">
        <v>3.7</v>
      </c>
    </row>
    <row r="1486" spans="1:8" x14ac:dyDescent="0.2">
      <c r="A1486" t="s">
        <v>71</v>
      </c>
      <c r="B1486" t="s">
        <v>55</v>
      </c>
      <c r="C1486" t="s">
        <v>101</v>
      </c>
      <c r="D1486" s="4">
        <v>43252</v>
      </c>
      <c r="E1486" t="s">
        <v>64</v>
      </c>
      <c r="F1486" s="5">
        <v>43221</v>
      </c>
      <c r="G1486">
        <v>172.56</v>
      </c>
      <c r="H1486">
        <v>2.73</v>
      </c>
    </row>
    <row r="1487" spans="1:8" x14ac:dyDescent="0.2">
      <c r="A1487" t="s">
        <v>71</v>
      </c>
      <c r="B1487" t="s">
        <v>55</v>
      </c>
      <c r="C1487" t="s">
        <v>101</v>
      </c>
      <c r="D1487" s="4">
        <v>43252</v>
      </c>
      <c r="E1487" t="s">
        <v>63</v>
      </c>
      <c r="F1487" s="5">
        <v>43221</v>
      </c>
      <c r="G1487">
        <v>3825.65</v>
      </c>
      <c r="H1487">
        <v>61.08</v>
      </c>
    </row>
    <row r="1488" spans="1:8" x14ac:dyDescent="0.2">
      <c r="A1488" t="s">
        <v>71</v>
      </c>
      <c r="B1488" t="s">
        <v>57</v>
      </c>
      <c r="C1488" t="s">
        <v>93</v>
      </c>
      <c r="D1488" s="4">
        <v>43282</v>
      </c>
      <c r="E1488" t="s">
        <v>31</v>
      </c>
      <c r="F1488" s="5">
        <v>43221</v>
      </c>
      <c r="G1488">
        <v>409</v>
      </c>
      <c r="H1488">
        <v>9.9</v>
      </c>
    </row>
    <row r="1489" spans="1:8" x14ac:dyDescent="0.2">
      <c r="A1489" t="s">
        <v>71</v>
      </c>
      <c r="B1489" t="s">
        <v>57</v>
      </c>
      <c r="C1489" t="s">
        <v>93</v>
      </c>
      <c r="D1489" s="4">
        <v>43282</v>
      </c>
      <c r="E1489" t="s">
        <v>32</v>
      </c>
      <c r="F1489" s="5">
        <v>43221</v>
      </c>
      <c r="G1489">
        <v>18.45</v>
      </c>
      <c r="H1489">
        <v>0.45</v>
      </c>
    </row>
    <row r="1490" spans="1:8" x14ac:dyDescent="0.2">
      <c r="A1490" t="s">
        <v>71</v>
      </c>
      <c r="B1490" t="s">
        <v>54</v>
      </c>
      <c r="C1490" t="s">
        <v>101</v>
      </c>
      <c r="D1490" s="4">
        <v>43282</v>
      </c>
      <c r="E1490" t="s">
        <v>63</v>
      </c>
      <c r="F1490" s="5">
        <v>43221</v>
      </c>
      <c r="G1490">
        <v>194.4</v>
      </c>
      <c r="H1490">
        <v>4.7</v>
      </c>
    </row>
    <row r="1491" spans="1:8" x14ac:dyDescent="0.2">
      <c r="A1491" t="s">
        <v>71</v>
      </c>
      <c r="B1491" t="s">
        <v>54</v>
      </c>
      <c r="C1491" t="s">
        <v>101</v>
      </c>
      <c r="D1491" s="4">
        <v>43282</v>
      </c>
      <c r="E1491" t="s">
        <v>64</v>
      </c>
      <c r="F1491" s="5">
        <v>43221</v>
      </c>
      <c r="G1491">
        <v>8.77</v>
      </c>
      <c r="H1491">
        <v>0.21</v>
      </c>
    </row>
    <row r="1492" spans="1:8" x14ac:dyDescent="0.2">
      <c r="A1492" t="s">
        <v>71</v>
      </c>
      <c r="B1492" t="s">
        <v>55</v>
      </c>
      <c r="C1492" t="s">
        <v>101</v>
      </c>
      <c r="D1492" s="4">
        <v>43282</v>
      </c>
      <c r="E1492" t="s">
        <v>64</v>
      </c>
      <c r="F1492" s="5">
        <v>43221</v>
      </c>
      <c r="G1492">
        <v>10.14</v>
      </c>
      <c r="H1492">
        <v>0.24</v>
      </c>
    </row>
    <row r="1493" spans="1:8" x14ac:dyDescent="0.2">
      <c r="A1493" t="s">
        <v>71</v>
      </c>
      <c r="B1493" t="s">
        <v>55</v>
      </c>
      <c r="C1493" t="s">
        <v>101</v>
      </c>
      <c r="D1493" s="4">
        <v>43282</v>
      </c>
      <c r="E1493" t="s">
        <v>63</v>
      </c>
      <c r="F1493" s="5">
        <v>43221</v>
      </c>
      <c r="G1493">
        <v>225</v>
      </c>
      <c r="H1493">
        <v>5.45</v>
      </c>
    </row>
    <row r="1494" spans="1:8" x14ac:dyDescent="0.2">
      <c r="A1494" t="s">
        <v>71</v>
      </c>
      <c r="B1494" t="s">
        <v>55</v>
      </c>
      <c r="C1494" t="s">
        <v>101</v>
      </c>
      <c r="D1494" s="4">
        <v>43282</v>
      </c>
      <c r="E1494" t="s">
        <v>63</v>
      </c>
      <c r="F1494" s="5">
        <v>43221</v>
      </c>
      <c r="G1494">
        <v>1245.5999999999999</v>
      </c>
      <c r="H1494">
        <v>30.15</v>
      </c>
    </row>
    <row r="1495" spans="1:8" x14ac:dyDescent="0.2">
      <c r="A1495" t="s">
        <v>71</v>
      </c>
      <c r="B1495" t="s">
        <v>59</v>
      </c>
      <c r="C1495" t="s">
        <v>101</v>
      </c>
      <c r="D1495" s="4">
        <v>43282</v>
      </c>
      <c r="E1495" t="s">
        <v>63</v>
      </c>
      <c r="F1495" s="5">
        <v>43221</v>
      </c>
      <c r="G1495">
        <v>63.36</v>
      </c>
      <c r="H1495">
        <v>1.53</v>
      </c>
    </row>
    <row r="1496" spans="1:8" x14ac:dyDescent="0.2">
      <c r="A1496" t="s">
        <v>71</v>
      </c>
      <c r="B1496" t="s">
        <v>59</v>
      </c>
      <c r="C1496" t="s">
        <v>101</v>
      </c>
      <c r="D1496" s="4">
        <v>43282</v>
      </c>
      <c r="E1496" t="s">
        <v>64</v>
      </c>
      <c r="F1496" s="5">
        <v>43221</v>
      </c>
      <c r="G1496">
        <v>2.86</v>
      </c>
      <c r="H1496">
        <v>7.0000000000000007E-2</v>
      </c>
    </row>
    <row r="1497" spans="1:8" x14ac:dyDescent="0.2">
      <c r="A1497" t="s">
        <v>71</v>
      </c>
      <c r="B1497" t="s">
        <v>55</v>
      </c>
      <c r="C1497" t="s">
        <v>101</v>
      </c>
      <c r="D1497" s="4">
        <v>43282</v>
      </c>
      <c r="E1497" t="s">
        <v>64</v>
      </c>
      <c r="F1497" s="5">
        <v>43221</v>
      </c>
      <c r="G1497">
        <v>56.18</v>
      </c>
      <c r="H1497">
        <v>1.36</v>
      </c>
    </row>
    <row r="1498" spans="1:8" x14ac:dyDescent="0.2">
      <c r="A1498" t="s">
        <v>71</v>
      </c>
      <c r="B1498" t="s">
        <v>55</v>
      </c>
      <c r="C1498" t="s">
        <v>91</v>
      </c>
      <c r="D1498" s="4">
        <v>43617</v>
      </c>
      <c r="E1498" t="s">
        <v>31</v>
      </c>
      <c r="F1498" s="5">
        <v>43221</v>
      </c>
      <c r="G1498">
        <v>-2326</v>
      </c>
      <c r="H1498">
        <v>-50.66</v>
      </c>
    </row>
    <row r="1499" spans="1:8" x14ac:dyDescent="0.2">
      <c r="A1499" t="s">
        <v>71</v>
      </c>
      <c r="B1499" t="s">
        <v>55</v>
      </c>
      <c r="C1499" t="s">
        <v>91</v>
      </c>
      <c r="D1499" s="4">
        <v>43617</v>
      </c>
      <c r="E1499" t="s">
        <v>32</v>
      </c>
      <c r="F1499" s="5">
        <v>43221</v>
      </c>
      <c r="G1499">
        <v>-104.89</v>
      </c>
      <c r="H1499">
        <v>-2.29</v>
      </c>
    </row>
    <row r="1500" spans="1:8" x14ac:dyDescent="0.2">
      <c r="A1500" t="s">
        <v>71</v>
      </c>
      <c r="B1500" t="s">
        <v>56</v>
      </c>
      <c r="C1500" t="s">
        <v>95</v>
      </c>
      <c r="D1500" s="4">
        <v>43374</v>
      </c>
      <c r="E1500" t="s">
        <v>32</v>
      </c>
      <c r="F1500" s="5">
        <v>43221</v>
      </c>
      <c r="G1500">
        <v>2283.86</v>
      </c>
      <c r="H1500">
        <v>49.35</v>
      </c>
    </row>
    <row r="1501" spans="1:8" x14ac:dyDescent="0.2">
      <c r="A1501" t="s">
        <v>71</v>
      </c>
      <c r="B1501" t="s">
        <v>56</v>
      </c>
      <c r="C1501" t="s">
        <v>95</v>
      </c>
      <c r="D1501" s="4">
        <v>43374</v>
      </c>
      <c r="E1501" t="s">
        <v>31</v>
      </c>
      <c r="F1501" s="5">
        <v>43221</v>
      </c>
      <c r="G1501">
        <v>50640</v>
      </c>
      <c r="H1501">
        <v>1094.28</v>
      </c>
    </row>
    <row r="1502" spans="1:8" x14ac:dyDescent="0.2">
      <c r="A1502" t="s">
        <v>71</v>
      </c>
      <c r="B1502" t="s">
        <v>56</v>
      </c>
      <c r="C1502" t="s">
        <v>95</v>
      </c>
      <c r="D1502" s="4">
        <v>43374</v>
      </c>
      <c r="E1502" t="s">
        <v>31</v>
      </c>
      <c r="F1502" s="5">
        <v>43221</v>
      </c>
      <c r="G1502">
        <v>52800</v>
      </c>
      <c r="H1502">
        <v>1213.8699999999999</v>
      </c>
    </row>
    <row r="1503" spans="1:8" x14ac:dyDescent="0.2">
      <c r="A1503" t="s">
        <v>71</v>
      </c>
      <c r="B1503" t="s">
        <v>56</v>
      </c>
      <c r="C1503" t="s">
        <v>95</v>
      </c>
      <c r="D1503" s="4">
        <v>43374</v>
      </c>
      <c r="E1503" t="s">
        <v>32</v>
      </c>
      <c r="F1503" s="5">
        <v>43221</v>
      </c>
      <c r="G1503">
        <v>2381.2800000000002</v>
      </c>
      <c r="H1503">
        <v>54.75</v>
      </c>
    </row>
    <row r="1504" spans="1:8" x14ac:dyDescent="0.2">
      <c r="A1504" t="s">
        <v>71</v>
      </c>
      <c r="B1504" t="s">
        <v>56</v>
      </c>
      <c r="C1504" t="s">
        <v>94</v>
      </c>
      <c r="D1504" s="4">
        <v>43374</v>
      </c>
      <c r="E1504" t="s">
        <v>32</v>
      </c>
      <c r="F1504" s="5">
        <v>43221</v>
      </c>
      <c r="G1504">
        <v>121.77</v>
      </c>
      <c r="H1504">
        <v>2.84</v>
      </c>
    </row>
    <row r="1505" spans="1:8" x14ac:dyDescent="0.2">
      <c r="A1505" t="s">
        <v>71</v>
      </c>
      <c r="B1505" t="s">
        <v>56</v>
      </c>
      <c r="C1505" t="s">
        <v>94</v>
      </c>
      <c r="D1505" s="4">
        <v>43374</v>
      </c>
      <c r="E1505" t="s">
        <v>31</v>
      </c>
      <c r="F1505" s="5">
        <v>43221</v>
      </c>
      <c r="G1505">
        <v>2700</v>
      </c>
      <c r="H1505">
        <v>63.04</v>
      </c>
    </row>
    <row r="1506" spans="1:8" x14ac:dyDescent="0.2">
      <c r="A1506" t="s">
        <v>71</v>
      </c>
      <c r="B1506" t="s">
        <v>57</v>
      </c>
      <c r="C1506" t="s">
        <v>93</v>
      </c>
      <c r="D1506" s="4">
        <v>43374</v>
      </c>
      <c r="E1506" t="s">
        <v>31</v>
      </c>
      <c r="F1506" s="5">
        <v>43221</v>
      </c>
      <c r="G1506">
        <v>414</v>
      </c>
      <c r="H1506">
        <v>9.67</v>
      </c>
    </row>
    <row r="1507" spans="1:8" x14ac:dyDescent="0.2">
      <c r="A1507" t="s">
        <v>71</v>
      </c>
      <c r="B1507" t="s">
        <v>57</v>
      </c>
      <c r="C1507" t="s">
        <v>93</v>
      </c>
      <c r="D1507" s="4">
        <v>43374</v>
      </c>
      <c r="E1507" t="s">
        <v>32</v>
      </c>
      <c r="F1507" s="5">
        <v>43221</v>
      </c>
      <c r="G1507">
        <v>18.670000000000002</v>
      </c>
      <c r="H1507">
        <v>0.44</v>
      </c>
    </row>
    <row r="1508" spans="1:8" x14ac:dyDescent="0.2">
      <c r="A1508" t="s">
        <v>71</v>
      </c>
      <c r="B1508" t="s">
        <v>60</v>
      </c>
      <c r="C1508" t="s">
        <v>98</v>
      </c>
      <c r="D1508" s="4">
        <v>43374</v>
      </c>
      <c r="E1508" t="s">
        <v>32</v>
      </c>
      <c r="F1508" s="5">
        <v>43221</v>
      </c>
      <c r="G1508">
        <v>803.56</v>
      </c>
      <c r="H1508">
        <v>24.96</v>
      </c>
    </row>
    <row r="1509" spans="1:8" x14ac:dyDescent="0.2">
      <c r="A1509" t="s">
        <v>71</v>
      </c>
      <c r="B1509" t="s">
        <v>60</v>
      </c>
      <c r="C1509" t="s">
        <v>98</v>
      </c>
      <c r="D1509" s="4">
        <v>43374</v>
      </c>
      <c r="E1509" t="s">
        <v>31</v>
      </c>
      <c r="F1509" s="5">
        <v>43221</v>
      </c>
      <c r="G1509">
        <v>23157.3</v>
      </c>
      <c r="H1509">
        <v>719.4</v>
      </c>
    </row>
    <row r="1510" spans="1:8" x14ac:dyDescent="0.2">
      <c r="A1510" t="s">
        <v>71</v>
      </c>
      <c r="B1510" t="s">
        <v>54</v>
      </c>
      <c r="C1510" t="s">
        <v>92</v>
      </c>
      <c r="D1510" s="4">
        <v>43374</v>
      </c>
      <c r="E1510" t="s">
        <v>31</v>
      </c>
      <c r="F1510" s="5">
        <v>43221</v>
      </c>
      <c r="G1510">
        <v>643.05999999999995</v>
      </c>
      <c r="H1510">
        <v>13.9</v>
      </c>
    </row>
    <row r="1511" spans="1:8" x14ac:dyDescent="0.2">
      <c r="A1511" t="s">
        <v>71</v>
      </c>
      <c r="B1511" t="s">
        <v>54</v>
      </c>
      <c r="C1511" t="s">
        <v>92</v>
      </c>
      <c r="D1511" s="4">
        <v>43374</v>
      </c>
      <c r="E1511" t="s">
        <v>32</v>
      </c>
      <c r="F1511" s="5">
        <v>43221</v>
      </c>
      <c r="G1511">
        <v>29</v>
      </c>
      <c r="H1511">
        <v>0.63</v>
      </c>
    </row>
    <row r="1512" spans="1:8" x14ac:dyDescent="0.2">
      <c r="A1512" t="s">
        <v>71</v>
      </c>
      <c r="B1512" t="s">
        <v>57</v>
      </c>
      <c r="C1512" t="s">
        <v>93</v>
      </c>
      <c r="D1512" s="4">
        <v>43374</v>
      </c>
      <c r="E1512" t="s">
        <v>32</v>
      </c>
      <c r="F1512" s="5">
        <v>43221</v>
      </c>
      <c r="G1512">
        <v>9.3800000000000008</v>
      </c>
      <c r="H1512">
        <v>0.2</v>
      </c>
    </row>
    <row r="1513" spans="1:8" x14ac:dyDescent="0.2">
      <c r="A1513" t="s">
        <v>71</v>
      </c>
      <c r="B1513" t="s">
        <v>57</v>
      </c>
      <c r="C1513" t="s">
        <v>93</v>
      </c>
      <c r="D1513" s="4">
        <v>43374</v>
      </c>
      <c r="E1513" t="s">
        <v>31</v>
      </c>
      <c r="F1513" s="5">
        <v>43221</v>
      </c>
      <c r="G1513">
        <v>208</v>
      </c>
      <c r="H1513">
        <v>4.49</v>
      </c>
    </row>
    <row r="1514" spans="1:8" x14ac:dyDescent="0.2">
      <c r="A1514" t="s">
        <v>71</v>
      </c>
      <c r="B1514" t="s">
        <v>57</v>
      </c>
      <c r="C1514" t="s">
        <v>93</v>
      </c>
      <c r="D1514" s="4">
        <v>43344</v>
      </c>
      <c r="E1514" t="s">
        <v>32</v>
      </c>
      <c r="F1514" s="5">
        <v>43221</v>
      </c>
      <c r="G1514">
        <v>283.02</v>
      </c>
      <c r="H1514">
        <v>9.07</v>
      </c>
    </row>
    <row r="1515" spans="1:8" x14ac:dyDescent="0.2">
      <c r="A1515" t="s">
        <v>71</v>
      </c>
      <c r="B1515" t="s">
        <v>59</v>
      </c>
      <c r="C1515" t="s">
        <v>101</v>
      </c>
      <c r="D1515" s="4">
        <v>43344</v>
      </c>
      <c r="E1515" t="s">
        <v>63</v>
      </c>
      <c r="F1515" s="5">
        <v>43221</v>
      </c>
      <c r="G1515">
        <v>195.3</v>
      </c>
      <c r="H1515">
        <v>6.25</v>
      </c>
    </row>
    <row r="1516" spans="1:8" x14ac:dyDescent="0.2">
      <c r="A1516" t="s">
        <v>71</v>
      </c>
      <c r="B1516" t="s">
        <v>59</v>
      </c>
      <c r="C1516" t="s">
        <v>101</v>
      </c>
      <c r="D1516" s="4">
        <v>43344</v>
      </c>
      <c r="E1516" t="s">
        <v>64</v>
      </c>
      <c r="F1516" s="5">
        <v>43221</v>
      </c>
      <c r="G1516">
        <v>8.81</v>
      </c>
      <c r="H1516">
        <v>0.28000000000000003</v>
      </c>
    </row>
    <row r="1517" spans="1:8" x14ac:dyDescent="0.2">
      <c r="A1517" t="s">
        <v>71</v>
      </c>
      <c r="B1517" t="s">
        <v>57</v>
      </c>
      <c r="C1517" t="s">
        <v>93</v>
      </c>
      <c r="D1517" s="4">
        <v>43344</v>
      </c>
      <c r="E1517" t="s">
        <v>31</v>
      </c>
      <c r="F1517" s="5">
        <v>43221</v>
      </c>
      <c r="G1517">
        <v>6275</v>
      </c>
      <c r="H1517">
        <v>200.67</v>
      </c>
    </row>
    <row r="1518" spans="1:8" x14ac:dyDescent="0.2">
      <c r="A1518" t="s">
        <v>71</v>
      </c>
      <c r="B1518" t="s">
        <v>56</v>
      </c>
      <c r="C1518" t="s">
        <v>95</v>
      </c>
      <c r="D1518" s="4">
        <v>43344</v>
      </c>
      <c r="E1518" t="s">
        <v>31</v>
      </c>
      <c r="F1518" s="5">
        <v>43221</v>
      </c>
      <c r="G1518">
        <v>62240</v>
      </c>
      <c r="H1518">
        <v>2012.53</v>
      </c>
    </row>
    <row r="1519" spans="1:8" x14ac:dyDescent="0.2">
      <c r="A1519" t="s">
        <v>71</v>
      </c>
      <c r="B1519" t="s">
        <v>56</v>
      </c>
      <c r="C1519" t="s">
        <v>95</v>
      </c>
      <c r="D1519" s="4">
        <v>43344</v>
      </c>
      <c r="E1519" t="s">
        <v>32</v>
      </c>
      <c r="F1519" s="5">
        <v>43221</v>
      </c>
      <c r="G1519">
        <v>2807.02</v>
      </c>
      <c r="H1519">
        <v>90.76</v>
      </c>
    </row>
    <row r="1520" spans="1:8" x14ac:dyDescent="0.2">
      <c r="A1520" t="s">
        <v>71</v>
      </c>
      <c r="B1520" t="s">
        <v>55</v>
      </c>
      <c r="C1520" t="s">
        <v>84</v>
      </c>
      <c r="D1520" s="4">
        <v>43344</v>
      </c>
      <c r="E1520" t="s">
        <v>32</v>
      </c>
      <c r="F1520" s="5">
        <v>43221</v>
      </c>
      <c r="G1520">
        <v>366.31</v>
      </c>
      <c r="H1520">
        <v>10.51</v>
      </c>
    </row>
    <row r="1521" spans="1:8" x14ac:dyDescent="0.2">
      <c r="A1521" t="s">
        <v>71</v>
      </c>
      <c r="B1521" t="s">
        <v>55</v>
      </c>
      <c r="C1521" t="s">
        <v>84</v>
      </c>
      <c r="D1521" s="4">
        <v>43344</v>
      </c>
      <c r="E1521" t="s">
        <v>31</v>
      </c>
      <c r="F1521" s="5">
        <v>43221</v>
      </c>
      <c r="G1521">
        <v>8122.24</v>
      </c>
      <c r="H1521">
        <v>233.03</v>
      </c>
    </row>
    <row r="1522" spans="1:8" x14ac:dyDescent="0.2">
      <c r="A1522" t="s">
        <v>71</v>
      </c>
      <c r="B1522" t="s">
        <v>54</v>
      </c>
      <c r="C1522" t="s">
        <v>101</v>
      </c>
      <c r="D1522" s="4">
        <v>43344</v>
      </c>
      <c r="E1522" t="s">
        <v>64</v>
      </c>
      <c r="F1522" s="5">
        <v>43221</v>
      </c>
      <c r="G1522">
        <v>2.1800000000000002</v>
      </c>
      <c r="H1522">
        <v>7.0000000000000007E-2</v>
      </c>
    </row>
    <row r="1523" spans="1:8" x14ac:dyDescent="0.2">
      <c r="A1523" t="s">
        <v>71</v>
      </c>
      <c r="B1523" t="s">
        <v>54</v>
      </c>
      <c r="C1523" t="s">
        <v>101</v>
      </c>
      <c r="D1523" s="4">
        <v>43344</v>
      </c>
      <c r="E1523" t="s">
        <v>63</v>
      </c>
      <c r="F1523" s="5">
        <v>43221</v>
      </c>
      <c r="G1523">
        <v>48.36</v>
      </c>
      <c r="H1523">
        <v>1.55</v>
      </c>
    </row>
    <row r="1524" spans="1:8" x14ac:dyDescent="0.2">
      <c r="A1524" t="s">
        <v>71</v>
      </c>
      <c r="B1524" t="s">
        <v>56</v>
      </c>
      <c r="C1524" t="s">
        <v>98</v>
      </c>
      <c r="D1524" s="4">
        <v>43344</v>
      </c>
      <c r="E1524" t="s">
        <v>32</v>
      </c>
      <c r="F1524" s="5">
        <v>43221</v>
      </c>
      <c r="G1524">
        <v>135.59</v>
      </c>
      <c r="H1524">
        <v>4.0999999999999996</v>
      </c>
    </row>
    <row r="1525" spans="1:8" x14ac:dyDescent="0.2">
      <c r="A1525" t="s">
        <v>71</v>
      </c>
      <c r="B1525" t="s">
        <v>56</v>
      </c>
      <c r="C1525" t="s">
        <v>98</v>
      </c>
      <c r="D1525" s="4">
        <v>43344</v>
      </c>
      <c r="E1525" t="s">
        <v>31</v>
      </c>
      <c r="F1525" s="5">
        <v>43221</v>
      </c>
      <c r="G1525">
        <v>3006.36</v>
      </c>
      <c r="H1525">
        <v>91.01</v>
      </c>
    </row>
    <row r="1526" spans="1:8" x14ac:dyDescent="0.2">
      <c r="A1526" t="s">
        <v>71</v>
      </c>
      <c r="B1526" t="s">
        <v>61</v>
      </c>
      <c r="C1526" t="s">
        <v>97</v>
      </c>
      <c r="D1526" s="4">
        <v>43344</v>
      </c>
      <c r="E1526" t="s">
        <v>31</v>
      </c>
      <c r="F1526" s="5">
        <v>43221</v>
      </c>
      <c r="G1526">
        <v>9522.73</v>
      </c>
      <c r="H1526">
        <v>191.64</v>
      </c>
    </row>
    <row r="1527" spans="1:8" x14ac:dyDescent="0.2">
      <c r="A1527" t="s">
        <v>71</v>
      </c>
      <c r="B1527" t="s">
        <v>60</v>
      </c>
      <c r="C1527" t="s">
        <v>131</v>
      </c>
      <c r="D1527" s="4">
        <v>43344</v>
      </c>
      <c r="E1527" t="s">
        <v>31</v>
      </c>
      <c r="F1527" s="5">
        <v>43221</v>
      </c>
      <c r="G1527">
        <v>27648.240000000002</v>
      </c>
      <c r="H1527">
        <v>864.56</v>
      </c>
    </row>
    <row r="1528" spans="1:8" x14ac:dyDescent="0.2">
      <c r="A1528" t="s">
        <v>71</v>
      </c>
      <c r="B1528" t="s">
        <v>61</v>
      </c>
      <c r="C1528" t="s">
        <v>97</v>
      </c>
      <c r="D1528" s="4">
        <v>43344</v>
      </c>
      <c r="E1528" t="s">
        <v>32</v>
      </c>
      <c r="F1528" s="5">
        <v>43221</v>
      </c>
      <c r="G1528">
        <v>429.48</v>
      </c>
      <c r="H1528">
        <v>8.64</v>
      </c>
    </row>
    <row r="1529" spans="1:8" x14ac:dyDescent="0.2">
      <c r="A1529" t="s">
        <v>71</v>
      </c>
      <c r="B1529" t="s">
        <v>60</v>
      </c>
      <c r="C1529" t="s">
        <v>131</v>
      </c>
      <c r="D1529" s="4">
        <v>43344</v>
      </c>
      <c r="E1529" t="s">
        <v>32</v>
      </c>
      <c r="F1529" s="5">
        <v>43221</v>
      </c>
      <c r="G1529">
        <v>1246.94</v>
      </c>
      <c r="H1529">
        <v>38.99</v>
      </c>
    </row>
    <row r="1530" spans="1:8" x14ac:dyDescent="0.2">
      <c r="A1530" t="s">
        <v>71</v>
      </c>
      <c r="B1530" t="s">
        <v>56</v>
      </c>
      <c r="C1530" t="s">
        <v>98</v>
      </c>
      <c r="D1530" s="4">
        <v>43313</v>
      </c>
      <c r="E1530" t="s">
        <v>32</v>
      </c>
      <c r="F1530" s="5">
        <v>43221</v>
      </c>
      <c r="G1530">
        <v>0</v>
      </c>
      <c r="H1530">
        <v>0</v>
      </c>
    </row>
    <row r="1531" spans="1:8" x14ac:dyDescent="0.2">
      <c r="A1531" t="s">
        <v>71</v>
      </c>
      <c r="B1531" t="s">
        <v>56</v>
      </c>
      <c r="C1531" t="s">
        <v>98</v>
      </c>
      <c r="D1531" s="4">
        <v>43313</v>
      </c>
      <c r="E1531" t="s">
        <v>31</v>
      </c>
      <c r="F1531" s="5">
        <v>43221</v>
      </c>
      <c r="G1531">
        <v>0</v>
      </c>
      <c r="H1531">
        <v>0</v>
      </c>
    </row>
    <row r="1532" spans="1:8" x14ac:dyDescent="0.2">
      <c r="A1532" t="s">
        <v>71</v>
      </c>
      <c r="B1532" t="s">
        <v>55</v>
      </c>
      <c r="C1532" t="s">
        <v>84</v>
      </c>
      <c r="D1532" s="4">
        <v>43313</v>
      </c>
      <c r="E1532" t="s">
        <v>31</v>
      </c>
      <c r="F1532" s="5">
        <v>43221</v>
      </c>
      <c r="G1532">
        <v>9875.4500000000007</v>
      </c>
      <c r="H1532">
        <v>247.67</v>
      </c>
    </row>
    <row r="1533" spans="1:8" x14ac:dyDescent="0.2">
      <c r="A1533" t="s">
        <v>71</v>
      </c>
      <c r="B1533" t="s">
        <v>55</v>
      </c>
      <c r="C1533" t="s">
        <v>84</v>
      </c>
      <c r="D1533" s="4">
        <v>43313</v>
      </c>
      <c r="E1533" t="s">
        <v>32</v>
      </c>
      <c r="F1533" s="5">
        <v>43221</v>
      </c>
      <c r="G1533">
        <v>445.38</v>
      </c>
      <c r="H1533">
        <v>11.16</v>
      </c>
    </row>
    <row r="1534" spans="1:8" x14ac:dyDescent="0.2">
      <c r="A1534" t="s">
        <v>71</v>
      </c>
      <c r="B1534" t="s">
        <v>54</v>
      </c>
      <c r="C1534" t="s">
        <v>92</v>
      </c>
      <c r="D1534" s="4">
        <v>43313</v>
      </c>
      <c r="E1534" t="s">
        <v>32</v>
      </c>
      <c r="F1534" s="5">
        <v>43221</v>
      </c>
      <c r="G1534">
        <v>20.3</v>
      </c>
      <c r="H1534">
        <v>0.59</v>
      </c>
    </row>
    <row r="1535" spans="1:8" x14ac:dyDescent="0.2">
      <c r="A1535" t="s">
        <v>71</v>
      </c>
      <c r="B1535" t="s">
        <v>57</v>
      </c>
      <c r="C1535" t="s">
        <v>93</v>
      </c>
      <c r="D1535" s="4">
        <v>43313</v>
      </c>
      <c r="E1535" t="s">
        <v>32</v>
      </c>
      <c r="F1535" s="5">
        <v>43221</v>
      </c>
      <c r="G1535">
        <v>340.09</v>
      </c>
      <c r="H1535">
        <v>11.61</v>
      </c>
    </row>
    <row r="1536" spans="1:8" x14ac:dyDescent="0.2">
      <c r="A1536" t="s">
        <v>71</v>
      </c>
      <c r="B1536" t="s">
        <v>54</v>
      </c>
      <c r="C1536" t="s">
        <v>92</v>
      </c>
      <c r="D1536" s="4">
        <v>43313</v>
      </c>
      <c r="E1536" t="s">
        <v>31</v>
      </c>
      <c r="F1536" s="5">
        <v>43221</v>
      </c>
      <c r="G1536">
        <v>450</v>
      </c>
      <c r="H1536">
        <v>13.18</v>
      </c>
    </row>
    <row r="1537" spans="1:8" x14ac:dyDescent="0.2">
      <c r="A1537" t="s">
        <v>71</v>
      </c>
      <c r="B1537" t="s">
        <v>57</v>
      </c>
      <c r="C1537" t="s">
        <v>93</v>
      </c>
      <c r="D1537" s="4">
        <v>43313</v>
      </c>
      <c r="E1537" t="s">
        <v>31</v>
      </c>
      <c r="F1537" s="5">
        <v>43221</v>
      </c>
      <c r="G1537">
        <v>7542</v>
      </c>
      <c r="H1537">
        <v>257.68</v>
      </c>
    </row>
    <row r="1538" spans="1:8" x14ac:dyDescent="0.2">
      <c r="A1538" t="s">
        <v>71</v>
      </c>
      <c r="B1538" t="s">
        <v>56</v>
      </c>
      <c r="C1538" t="s">
        <v>95</v>
      </c>
      <c r="D1538" s="4">
        <v>43313</v>
      </c>
      <c r="E1538" t="s">
        <v>31</v>
      </c>
      <c r="F1538" s="5">
        <v>43221</v>
      </c>
      <c r="G1538">
        <v>57640</v>
      </c>
      <c r="H1538">
        <v>1968.87</v>
      </c>
    </row>
    <row r="1539" spans="1:8" x14ac:dyDescent="0.2">
      <c r="A1539" t="s">
        <v>71</v>
      </c>
      <c r="B1539" t="s">
        <v>56</v>
      </c>
      <c r="C1539" t="s">
        <v>95</v>
      </c>
      <c r="D1539" s="4">
        <v>43313</v>
      </c>
      <c r="E1539" t="s">
        <v>32</v>
      </c>
      <c r="F1539" s="5">
        <v>43221</v>
      </c>
      <c r="G1539">
        <v>2599.56</v>
      </c>
      <c r="H1539">
        <v>88.8</v>
      </c>
    </row>
    <row r="1540" spans="1:8" x14ac:dyDescent="0.2">
      <c r="A1540" t="s">
        <v>71</v>
      </c>
      <c r="B1540" t="s">
        <v>55</v>
      </c>
      <c r="C1540" t="s">
        <v>91</v>
      </c>
      <c r="D1540" s="4">
        <v>43313</v>
      </c>
      <c r="E1540" t="s">
        <v>32</v>
      </c>
      <c r="F1540" s="5">
        <v>43221</v>
      </c>
      <c r="G1540">
        <v>187.62</v>
      </c>
      <c r="H1540">
        <v>6.41</v>
      </c>
    </row>
    <row r="1541" spans="1:8" x14ac:dyDescent="0.2">
      <c r="A1541" t="s">
        <v>71</v>
      </c>
      <c r="B1541" t="s">
        <v>56</v>
      </c>
      <c r="C1541" t="s">
        <v>94</v>
      </c>
      <c r="D1541" s="4">
        <v>43313</v>
      </c>
      <c r="E1541" t="s">
        <v>32</v>
      </c>
      <c r="F1541" s="5">
        <v>43221</v>
      </c>
      <c r="G1541">
        <v>1707.49</v>
      </c>
      <c r="H1541">
        <v>58.32</v>
      </c>
    </row>
    <row r="1542" spans="1:8" x14ac:dyDescent="0.2">
      <c r="A1542" t="s">
        <v>71</v>
      </c>
      <c r="B1542" t="s">
        <v>55</v>
      </c>
      <c r="C1542" t="s">
        <v>91</v>
      </c>
      <c r="D1542" s="4">
        <v>43313</v>
      </c>
      <c r="E1542" t="s">
        <v>31</v>
      </c>
      <c r="F1542" s="5">
        <v>43221</v>
      </c>
      <c r="G1542">
        <v>4160</v>
      </c>
      <c r="H1542">
        <v>142.1</v>
      </c>
    </row>
    <row r="1543" spans="1:8" x14ac:dyDescent="0.2">
      <c r="A1543" t="s">
        <v>71</v>
      </c>
      <c r="B1543" t="s">
        <v>56</v>
      </c>
      <c r="C1543" t="s">
        <v>94</v>
      </c>
      <c r="D1543" s="4">
        <v>43313</v>
      </c>
      <c r="E1543" t="s">
        <v>31</v>
      </c>
      <c r="F1543" s="5">
        <v>43221</v>
      </c>
      <c r="G1543">
        <v>37860</v>
      </c>
      <c r="H1543">
        <v>1293.23</v>
      </c>
    </row>
    <row r="1544" spans="1:8" x14ac:dyDescent="0.2">
      <c r="A1544" t="s">
        <v>71</v>
      </c>
      <c r="B1544" t="s">
        <v>55</v>
      </c>
      <c r="C1544" t="s">
        <v>181</v>
      </c>
      <c r="D1544" s="4">
        <v>43313</v>
      </c>
      <c r="E1544" t="s">
        <v>222</v>
      </c>
      <c r="F1544" s="5">
        <v>43221</v>
      </c>
      <c r="G1544">
        <v>-560</v>
      </c>
      <c r="H1544">
        <v>-19.13</v>
      </c>
    </row>
    <row r="1545" spans="1:8" x14ac:dyDescent="0.2">
      <c r="A1545" t="s">
        <v>71</v>
      </c>
      <c r="B1545" t="s">
        <v>55</v>
      </c>
      <c r="C1545" t="s">
        <v>101</v>
      </c>
      <c r="D1545" s="4">
        <v>43313</v>
      </c>
      <c r="E1545" t="s">
        <v>63</v>
      </c>
      <c r="F1545" s="5">
        <v>43221</v>
      </c>
      <c r="G1545">
        <v>3825.65</v>
      </c>
      <c r="H1545">
        <v>130.68</v>
      </c>
    </row>
    <row r="1546" spans="1:8" x14ac:dyDescent="0.2">
      <c r="A1546" t="s">
        <v>71</v>
      </c>
      <c r="B1546" t="s">
        <v>55</v>
      </c>
      <c r="C1546" t="s">
        <v>101</v>
      </c>
      <c r="D1546" s="4">
        <v>43313</v>
      </c>
      <c r="E1546" t="s">
        <v>64</v>
      </c>
      <c r="F1546" s="5">
        <v>43221</v>
      </c>
      <c r="G1546">
        <v>172.56</v>
      </c>
      <c r="H1546">
        <v>5.88</v>
      </c>
    </row>
    <row r="1547" spans="1:8" x14ac:dyDescent="0.2">
      <c r="A1547" t="s">
        <v>71</v>
      </c>
      <c r="B1547" t="s">
        <v>54</v>
      </c>
      <c r="C1547" t="s">
        <v>92</v>
      </c>
      <c r="D1547" s="4">
        <v>43313</v>
      </c>
      <c r="E1547" t="s">
        <v>32</v>
      </c>
      <c r="F1547" s="5">
        <v>43221</v>
      </c>
      <c r="G1547">
        <v>118.03</v>
      </c>
      <c r="H1547">
        <v>3.37</v>
      </c>
    </row>
    <row r="1548" spans="1:8" x14ac:dyDescent="0.2">
      <c r="A1548" t="s">
        <v>71</v>
      </c>
      <c r="B1548" t="s">
        <v>54</v>
      </c>
      <c r="C1548" t="s">
        <v>92</v>
      </c>
      <c r="D1548" s="4">
        <v>43313</v>
      </c>
      <c r="E1548" t="s">
        <v>31</v>
      </c>
      <c r="F1548" s="5">
        <v>43221</v>
      </c>
      <c r="G1548">
        <v>2617</v>
      </c>
      <c r="H1548">
        <v>74.73</v>
      </c>
    </row>
    <row r="1549" spans="1:8" x14ac:dyDescent="0.2">
      <c r="A1549" t="s">
        <v>71</v>
      </c>
      <c r="B1549" t="s">
        <v>55</v>
      </c>
      <c r="C1549" t="s">
        <v>84</v>
      </c>
      <c r="D1549" s="4">
        <v>43313</v>
      </c>
      <c r="E1549" t="s">
        <v>31</v>
      </c>
      <c r="F1549" s="5">
        <v>43221</v>
      </c>
      <c r="G1549">
        <v>9426.76</v>
      </c>
      <c r="H1549">
        <v>299.54000000000002</v>
      </c>
    </row>
    <row r="1550" spans="1:8" x14ac:dyDescent="0.2">
      <c r="A1550" t="s">
        <v>71</v>
      </c>
      <c r="B1550" t="s">
        <v>55</v>
      </c>
      <c r="C1550" t="s">
        <v>84</v>
      </c>
      <c r="D1550" s="4">
        <v>43313</v>
      </c>
      <c r="E1550" t="s">
        <v>32</v>
      </c>
      <c r="F1550" s="5">
        <v>43221</v>
      </c>
      <c r="G1550">
        <v>425.15</v>
      </c>
      <c r="H1550">
        <v>13.51</v>
      </c>
    </row>
    <row r="1551" spans="1:8" x14ac:dyDescent="0.2">
      <c r="A1551" t="s">
        <v>71</v>
      </c>
      <c r="B1551" t="s">
        <v>61</v>
      </c>
      <c r="C1551" t="s">
        <v>97</v>
      </c>
      <c r="D1551" s="4">
        <v>43313</v>
      </c>
      <c r="E1551" t="s">
        <v>32</v>
      </c>
      <c r="F1551" s="5">
        <v>43221</v>
      </c>
      <c r="G1551">
        <v>380.42</v>
      </c>
      <c r="H1551">
        <v>8.73</v>
      </c>
    </row>
    <row r="1552" spans="1:8" x14ac:dyDescent="0.2">
      <c r="A1552" t="s">
        <v>71</v>
      </c>
      <c r="B1552" t="s">
        <v>60</v>
      </c>
      <c r="C1552" t="s">
        <v>131</v>
      </c>
      <c r="D1552" s="4">
        <v>43313</v>
      </c>
      <c r="E1552" t="s">
        <v>32</v>
      </c>
      <c r="F1552" s="5">
        <v>43221</v>
      </c>
      <c r="G1552">
        <v>1286.58</v>
      </c>
      <c r="H1552">
        <v>43.12</v>
      </c>
    </row>
    <row r="1553" spans="1:8" x14ac:dyDescent="0.2">
      <c r="A1553" t="s">
        <v>71</v>
      </c>
      <c r="B1553" t="s">
        <v>61</v>
      </c>
      <c r="C1553" t="s">
        <v>97</v>
      </c>
      <c r="D1553" s="4">
        <v>43313</v>
      </c>
      <c r="E1553" t="s">
        <v>31</v>
      </c>
      <c r="F1553" s="5">
        <v>43221</v>
      </c>
      <c r="G1553">
        <v>8435.0300000000007</v>
      </c>
      <c r="H1553">
        <v>193.61</v>
      </c>
    </row>
    <row r="1554" spans="1:8" x14ac:dyDescent="0.2">
      <c r="A1554" t="s">
        <v>71</v>
      </c>
      <c r="B1554" t="s">
        <v>60</v>
      </c>
      <c r="C1554" t="s">
        <v>131</v>
      </c>
      <c r="D1554" s="4">
        <v>43313</v>
      </c>
      <c r="E1554" t="s">
        <v>31</v>
      </c>
      <c r="F1554" s="5">
        <v>43221</v>
      </c>
      <c r="G1554">
        <v>28527.18</v>
      </c>
      <c r="H1554">
        <v>956.12</v>
      </c>
    </row>
    <row r="1555" spans="1:8" x14ac:dyDescent="0.2">
      <c r="A1555" t="s">
        <v>71</v>
      </c>
      <c r="B1555" t="s">
        <v>56</v>
      </c>
      <c r="C1555" t="s">
        <v>98</v>
      </c>
      <c r="D1555" s="4">
        <v>43313</v>
      </c>
      <c r="E1555" t="s">
        <v>31</v>
      </c>
      <c r="F1555" s="5">
        <v>43221</v>
      </c>
      <c r="G1555">
        <v>3001.68</v>
      </c>
      <c r="H1555">
        <v>99.46</v>
      </c>
    </row>
    <row r="1556" spans="1:8" x14ac:dyDescent="0.2">
      <c r="A1556" t="s">
        <v>71</v>
      </c>
      <c r="B1556" t="s">
        <v>56</v>
      </c>
      <c r="C1556" t="s">
        <v>98</v>
      </c>
      <c r="D1556" s="4">
        <v>43313</v>
      </c>
      <c r="E1556" t="s">
        <v>32</v>
      </c>
      <c r="F1556" s="5">
        <v>43221</v>
      </c>
      <c r="G1556">
        <v>135.38</v>
      </c>
      <c r="H1556">
        <v>4.49</v>
      </c>
    </row>
    <row r="1557" spans="1:8" x14ac:dyDescent="0.2">
      <c r="A1557" t="s">
        <v>71</v>
      </c>
      <c r="B1557" t="s">
        <v>54</v>
      </c>
      <c r="C1557" t="s">
        <v>101</v>
      </c>
      <c r="D1557" s="4">
        <v>43313</v>
      </c>
      <c r="E1557" t="s">
        <v>63</v>
      </c>
      <c r="F1557" s="5">
        <v>43221</v>
      </c>
      <c r="G1557">
        <v>312.48</v>
      </c>
      <c r="H1557">
        <v>10.64</v>
      </c>
    </row>
    <row r="1558" spans="1:8" x14ac:dyDescent="0.2">
      <c r="A1558" t="s">
        <v>71</v>
      </c>
      <c r="B1558" t="s">
        <v>54</v>
      </c>
      <c r="C1558" t="s">
        <v>101</v>
      </c>
      <c r="D1558" s="4">
        <v>43313</v>
      </c>
      <c r="E1558" t="s">
        <v>64</v>
      </c>
      <c r="F1558" s="5">
        <v>43221</v>
      </c>
      <c r="G1558">
        <v>14.09</v>
      </c>
      <c r="H1558">
        <v>0.48</v>
      </c>
    </row>
    <row r="1559" spans="1:8" x14ac:dyDescent="0.2">
      <c r="A1559" t="s">
        <v>71</v>
      </c>
      <c r="B1559" t="s">
        <v>54</v>
      </c>
      <c r="C1559" t="s">
        <v>101</v>
      </c>
      <c r="D1559" s="4">
        <v>43313</v>
      </c>
      <c r="E1559" t="s">
        <v>64</v>
      </c>
      <c r="F1559" s="5">
        <v>43221</v>
      </c>
      <c r="G1559">
        <v>9.06</v>
      </c>
      <c r="H1559">
        <v>0.31</v>
      </c>
    </row>
    <row r="1560" spans="1:8" x14ac:dyDescent="0.2">
      <c r="A1560" t="s">
        <v>71</v>
      </c>
      <c r="B1560" t="s">
        <v>55</v>
      </c>
      <c r="C1560" t="s">
        <v>101</v>
      </c>
      <c r="D1560" s="4">
        <v>43313</v>
      </c>
      <c r="E1560" t="s">
        <v>64</v>
      </c>
      <c r="F1560" s="5">
        <v>43221</v>
      </c>
      <c r="G1560">
        <v>10.49</v>
      </c>
      <c r="H1560">
        <v>0.35</v>
      </c>
    </row>
    <row r="1561" spans="1:8" x14ac:dyDescent="0.2">
      <c r="A1561" t="s">
        <v>71</v>
      </c>
      <c r="B1561" t="s">
        <v>54</v>
      </c>
      <c r="C1561" t="s">
        <v>101</v>
      </c>
      <c r="D1561" s="4">
        <v>43313</v>
      </c>
      <c r="E1561" t="s">
        <v>63</v>
      </c>
      <c r="F1561" s="5">
        <v>43221</v>
      </c>
      <c r="G1561">
        <v>200.88</v>
      </c>
      <c r="H1561">
        <v>6.84</v>
      </c>
    </row>
    <row r="1562" spans="1:8" x14ac:dyDescent="0.2">
      <c r="A1562" t="s">
        <v>71</v>
      </c>
      <c r="B1562" t="s">
        <v>55</v>
      </c>
      <c r="C1562" t="s">
        <v>101</v>
      </c>
      <c r="D1562" s="4">
        <v>43313</v>
      </c>
      <c r="E1562" t="s">
        <v>63</v>
      </c>
      <c r="F1562" s="5">
        <v>43221</v>
      </c>
      <c r="G1562">
        <v>232.5</v>
      </c>
      <c r="H1562">
        <v>7.91</v>
      </c>
    </row>
    <row r="1563" spans="1:8" x14ac:dyDescent="0.2">
      <c r="A1563" t="s">
        <v>71</v>
      </c>
      <c r="B1563" t="s">
        <v>55</v>
      </c>
      <c r="C1563" t="s">
        <v>101</v>
      </c>
      <c r="D1563" s="4">
        <v>43313</v>
      </c>
      <c r="E1563" t="s">
        <v>63</v>
      </c>
      <c r="F1563" s="5">
        <v>43221</v>
      </c>
      <c r="G1563">
        <v>1287.1199999999999</v>
      </c>
      <c r="H1563">
        <v>43.79</v>
      </c>
    </row>
    <row r="1564" spans="1:8" x14ac:dyDescent="0.2">
      <c r="A1564" t="s">
        <v>71</v>
      </c>
      <c r="B1564" t="s">
        <v>59</v>
      </c>
      <c r="C1564" t="s">
        <v>101</v>
      </c>
      <c r="D1564" s="4">
        <v>43313</v>
      </c>
      <c r="E1564" t="s">
        <v>63</v>
      </c>
      <c r="F1564" s="5">
        <v>43221</v>
      </c>
      <c r="G1564">
        <v>65.47</v>
      </c>
      <c r="H1564">
        <v>2.23</v>
      </c>
    </row>
    <row r="1565" spans="1:8" x14ac:dyDescent="0.2">
      <c r="A1565" t="s">
        <v>71</v>
      </c>
      <c r="B1565" t="s">
        <v>55</v>
      </c>
      <c r="C1565" t="s">
        <v>101</v>
      </c>
      <c r="D1565" s="4">
        <v>43313</v>
      </c>
      <c r="E1565" t="s">
        <v>64</v>
      </c>
      <c r="F1565" s="5">
        <v>43221</v>
      </c>
      <c r="G1565">
        <v>58.06</v>
      </c>
      <c r="H1565">
        <v>1.97</v>
      </c>
    </row>
    <row r="1566" spans="1:8" x14ac:dyDescent="0.2">
      <c r="A1566" t="s">
        <v>71</v>
      </c>
      <c r="B1566" t="s">
        <v>59</v>
      </c>
      <c r="C1566" t="s">
        <v>101</v>
      </c>
      <c r="D1566" s="4">
        <v>43313</v>
      </c>
      <c r="E1566" t="s">
        <v>64</v>
      </c>
      <c r="F1566" s="5">
        <v>43221</v>
      </c>
      <c r="G1566">
        <v>2.95</v>
      </c>
      <c r="H1566">
        <v>0.1</v>
      </c>
    </row>
    <row r="1567" spans="1:8" x14ac:dyDescent="0.2">
      <c r="A1567" t="s">
        <v>71</v>
      </c>
      <c r="B1567" t="s">
        <v>55</v>
      </c>
      <c r="C1567" t="s">
        <v>101</v>
      </c>
      <c r="D1567" s="4">
        <v>43313</v>
      </c>
      <c r="E1567" t="s">
        <v>64</v>
      </c>
      <c r="F1567" s="5">
        <v>43221</v>
      </c>
      <c r="G1567">
        <v>59.28</v>
      </c>
      <c r="H1567">
        <v>2.0099999999999998</v>
      </c>
    </row>
    <row r="1568" spans="1:8" x14ac:dyDescent="0.2">
      <c r="A1568" t="s">
        <v>71</v>
      </c>
      <c r="B1568" t="s">
        <v>55</v>
      </c>
      <c r="C1568" t="s">
        <v>101</v>
      </c>
      <c r="D1568" s="4">
        <v>43313</v>
      </c>
      <c r="E1568" t="s">
        <v>63</v>
      </c>
      <c r="F1568" s="5">
        <v>43221</v>
      </c>
      <c r="G1568">
        <v>1313.91</v>
      </c>
      <c r="H1568">
        <v>44.7</v>
      </c>
    </row>
    <row r="1569" spans="1:8" x14ac:dyDescent="0.2">
      <c r="A1569" t="s">
        <v>71</v>
      </c>
      <c r="B1569" t="s">
        <v>54</v>
      </c>
      <c r="C1569" t="s">
        <v>101</v>
      </c>
      <c r="D1569" s="4">
        <v>43313</v>
      </c>
      <c r="E1569" t="s">
        <v>63</v>
      </c>
      <c r="F1569" s="5">
        <v>43221</v>
      </c>
      <c r="G1569">
        <v>48.36</v>
      </c>
      <c r="H1569">
        <v>1.65</v>
      </c>
    </row>
    <row r="1570" spans="1:8" x14ac:dyDescent="0.2">
      <c r="A1570" t="s">
        <v>71</v>
      </c>
      <c r="B1570" t="s">
        <v>54</v>
      </c>
      <c r="C1570" t="s">
        <v>101</v>
      </c>
      <c r="D1570" s="4">
        <v>43313</v>
      </c>
      <c r="E1570" t="s">
        <v>64</v>
      </c>
      <c r="F1570" s="5">
        <v>43221</v>
      </c>
      <c r="G1570">
        <v>2.1800000000000002</v>
      </c>
      <c r="H1570">
        <v>7.0000000000000007E-2</v>
      </c>
    </row>
    <row r="1571" spans="1:8" x14ac:dyDescent="0.2">
      <c r="A1571" t="s">
        <v>71</v>
      </c>
      <c r="B1571" t="s">
        <v>57</v>
      </c>
      <c r="C1571" t="s">
        <v>93</v>
      </c>
      <c r="D1571" s="4">
        <v>43313</v>
      </c>
      <c r="E1571" t="s">
        <v>32</v>
      </c>
      <c r="F1571" s="5">
        <v>43221</v>
      </c>
      <c r="G1571">
        <v>9.3800000000000008</v>
      </c>
      <c r="H1571">
        <v>0.32</v>
      </c>
    </row>
    <row r="1572" spans="1:8" x14ac:dyDescent="0.2">
      <c r="A1572" t="s">
        <v>71</v>
      </c>
      <c r="B1572" t="s">
        <v>57</v>
      </c>
      <c r="C1572" t="s">
        <v>93</v>
      </c>
      <c r="D1572" s="4">
        <v>43313</v>
      </c>
      <c r="E1572" t="s">
        <v>31</v>
      </c>
      <c r="F1572" s="5">
        <v>43221</v>
      </c>
      <c r="G1572">
        <v>208</v>
      </c>
      <c r="H1572">
        <v>7.1</v>
      </c>
    </row>
    <row r="1573" spans="1:8" x14ac:dyDescent="0.2">
      <c r="A1573" t="s">
        <v>71</v>
      </c>
      <c r="B1573" t="s">
        <v>54</v>
      </c>
      <c r="C1573" t="s">
        <v>92</v>
      </c>
      <c r="D1573" s="4">
        <v>43313</v>
      </c>
      <c r="E1573" t="s">
        <v>31</v>
      </c>
      <c r="F1573" s="5">
        <v>43221</v>
      </c>
      <c r="G1573">
        <v>956.96</v>
      </c>
      <c r="H1573">
        <v>32.69</v>
      </c>
    </row>
    <row r="1574" spans="1:8" x14ac:dyDescent="0.2">
      <c r="A1574" t="s">
        <v>71</v>
      </c>
      <c r="B1574" t="s">
        <v>54</v>
      </c>
      <c r="C1574" t="s">
        <v>92</v>
      </c>
      <c r="D1574" s="4">
        <v>43313</v>
      </c>
      <c r="E1574" t="s">
        <v>32</v>
      </c>
      <c r="F1574" s="5">
        <v>43221</v>
      </c>
      <c r="G1574">
        <v>43.16</v>
      </c>
      <c r="H1574">
        <v>1.47</v>
      </c>
    </row>
    <row r="1575" spans="1:8" x14ac:dyDescent="0.2">
      <c r="A1575" t="s">
        <v>71</v>
      </c>
      <c r="B1575" t="s">
        <v>56</v>
      </c>
      <c r="C1575" t="s">
        <v>87</v>
      </c>
      <c r="D1575" s="4">
        <v>43374</v>
      </c>
      <c r="E1575" t="s">
        <v>31</v>
      </c>
      <c r="F1575" s="5">
        <v>43221</v>
      </c>
      <c r="G1575">
        <v>30200</v>
      </c>
      <c r="H1575">
        <v>952.69</v>
      </c>
    </row>
    <row r="1576" spans="1:8" x14ac:dyDescent="0.2">
      <c r="A1576" t="s">
        <v>71</v>
      </c>
      <c r="B1576" t="s">
        <v>56</v>
      </c>
      <c r="C1576" t="s">
        <v>87</v>
      </c>
      <c r="D1576" s="4">
        <v>43374</v>
      </c>
      <c r="E1576" t="s">
        <v>32</v>
      </c>
      <c r="F1576" s="5">
        <v>43221</v>
      </c>
      <c r="G1576">
        <v>1362.02</v>
      </c>
      <c r="H1576">
        <v>42.97</v>
      </c>
    </row>
    <row r="1577" spans="1:8" x14ac:dyDescent="0.2">
      <c r="A1577" t="s">
        <v>71</v>
      </c>
      <c r="B1577" t="s">
        <v>57</v>
      </c>
      <c r="C1577" t="s">
        <v>90</v>
      </c>
      <c r="D1577" s="4">
        <v>43374</v>
      </c>
      <c r="E1577" t="s">
        <v>32</v>
      </c>
      <c r="F1577" s="5">
        <v>43221</v>
      </c>
      <c r="G1577">
        <v>120.64</v>
      </c>
      <c r="H1577">
        <v>3.79</v>
      </c>
    </row>
    <row r="1578" spans="1:8" x14ac:dyDescent="0.2">
      <c r="A1578" t="s">
        <v>71</v>
      </c>
      <c r="B1578" t="s">
        <v>57</v>
      </c>
      <c r="C1578" t="s">
        <v>90</v>
      </c>
      <c r="D1578" s="4">
        <v>43374</v>
      </c>
      <c r="E1578" t="s">
        <v>31</v>
      </c>
      <c r="F1578" s="5">
        <v>43221</v>
      </c>
      <c r="G1578">
        <v>2675</v>
      </c>
      <c r="H1578">
        <v>84.39</v>
      </c>
    </row>
    <row r="1579" spans="1:8" x14ac:dyDescent="0.2">
      <c r="A1579" t="s">
        <v>71</v>
      </c>
      <c r="B1579" t="s">
        <v>55</v>
      </c>
      <c r="C1579" t="s">
        <v>89</v>
      </c>
      <c r="D1579" s="4">
        <v>43374</v>
      </c>
      <c r="E1579" t="s">
        <v>31</v>
      </c>
      <c r="F1579" s="5">
        <v>43221</v>
      </c>
      <c r="G1579">
        <v>-892</v>
      </c>
      <c r="H1579">
        <v>-27.9</v>
      </c>
    </row>
    <row r="1580" spans="1:8" x14ac:dyDescent="0.2">
      <c r="A1580" t="s">
        <v>71</v>
      </c>
      <c r="B1580" t="s">
        <v>55</v>
      </c>
      <c r="C1580" t="s">
        <v>89</v>
      </c>
      <c r="D1580" s="4">
        <v>43374</v>
      </c>
      <c r="E1580" t="s">
        <v>32</v>
      </c>
      <c r="F1580" s="5">
        <v>43221</v>
      </c>
      <c r="G1580">
        <v>-40.22</v>
      </c>
      <c r="H1580">
        <v>-1.25</v>
      </c>
    </row>
    <row r="1581" spans="1:8" x14ac:dyDescent="0.2">
      <c r="A1581" t="s">
        <v>71</v>
      </c>
      <c r="B1581" t="s">
        <v>56</v>
      </c>
      <c r="C1581" t="s">
        <v>94</v>
      </c>
      <c r="D1581" s="4">
        <v>43344</v>
      </c>
      <c r="E1581" t="s">
        <v>32</v>
      </c>
      <c r="F1581" s="5">
        <v>43221</v>
      </c>
      <c r="G1581">
        <v>3010.78</v>
      </c>
      <c r="H1581">
        <v>97.56</v>
      </c>
    </row>
    <row r="1582" spans="1:8" x14ac:dyDescent="0.2">
      <c r="A1582" t="s">
        <v>71</v>
      </c>
      <c r="B1582" t="s">
        <v>55</v>
      </c>
      <c r="C1582" t="s">
        <v>101</v>
      </c>
      <c r="D1582" s="4">
        <v>43344</v>
      </c>
      <c r="E1582" t="s">
        <v>63</v>
      </c>
      <c r="F1582" s="5">
        <v>43221</v>
      </c>
      <c r="G1582">
        <v>487.32</v>
      </c>
      <c r="H1582">
        <v>15.76</v>
      </c>
    </row>
    <row r="1583" spans="1:8" x14ac:dyDescent="0.2">
      <c r="A1583" t="s">
        <v>71</v>
      </c>
      <c r="B1583" t="s">
        <v>55</v>
      </c>
      <c r="C1583" t="s">
        <v>101</v>
      </c>
      <c r="D1583" s="4">
        <v>43344</v>
      </c>
      <c r="E1583" t="s">
        <v>64</v>
      </c>
      <c r="F1583" s="5">
        <v>43221</v>
      </c>
      <c r="G1583">
        <v>21.98</v>
      </c>
      <c r="H1583">
        <v>0.71</v>
      </c>
    </row>
    <row r="1584" spans="1:8" x14ac:dyDescent="0.2">
      <c r="A1584" t="s">
        <v>71</v>
      </c>
      <c r="B1584" t="s">
        <v>56</v>
      </c>
      <c r="C1584" t="s">
        <v>94</v>
      </c>
      <c r="D1584" s="4">
        <v>43344</v>
      </c>
      <c r="E1584" t="s">
        <v>31</v>
      </c>
      <c r="F1584" s="5">
        <v>43221</v>
      </c>
      <c r="G1584">
        <v>66758</v>
      </c>
      <c r="H1584">
        <v>2163.3200000000002</v>
      </c>
    </row>
    <row r="1585" spans="1:8" x14ac:dyDescent="0.2">
      <c r="A1585" t="s">
        <v>71</v>
      </c>
      <c r="B1585" t="s">
        <v>55</v>
      </c>
      <c r="C1585" t="s">
        <v>93</v>
      </c>
      <c r="D1585" s="4">
        <v>43344</v>
      </c>
      <c r="E1585" t="s">
        <v>31</v>
      </c>
      <c r="F1585" s="5">
        <v>43221</v>
      </c>
      <c r="G1585">
        <v>341</v>
      </c>
      <c r="H1585">
        <v>11.58</v>
      </c>
    </row>
    <row r="1586" spans="1:8" x14ac:dyDescent="0.2">
      <c r="A1586" t="s">
        <v>71</v>
      </c>
      <c r="B1586" t="s">
        <v>57</v>
      </c>
      <c r="C1586" t="s">
        <v>93</v>
      </c>
      <c r="D1586" s="4">
        <v>43435</v>
      </c>
      <c r="E1586" t="s">
        <v>31</v>
      </c>
      <c r="F1586" s="5">
        <v>43221</v>
      </c>
      <c r="G1586">
        <v>198</v>
      </c>
      <c r="H1586">
        <v>4.8600000000000003</v>
      </c>
    </row>
    <row r="1587" spans="1:8" x14ac:dyDescent="0.2">
      <c r="A1587" t="s">
        <v>71</v>
      </c>
      <c r="B1587" t="s">
        <v>57</v>
      </c>
      <c r="C1587" t="s">
        <v>93</v>
      </c>
      <c r="D1587" s="4">
        <v>43435</v>
      </c>
      <c r="E1587" t="s">
        <v>31</v>
      </c>
      <c r="F1587" s="5">
        <v>43405</v>
      </c>
      <c r="G1587">
        <v>1846</v>
      </c>
      <c r="H1587">
        <v>45.36</v>
      </c>
    </row>
    <row r="1588" spans="1:8" x14ac:dyDescent="0.2">
      <c r="A1588" t="s">
        <v>71</v>
      </c>
      <c r="B1588" t="s">
        <v>57</v>
      </c>
      <c r="C1588" t="s">
        <v>93</v>
      </c>
      <c r="D1588" s="4">
        <v>43435</v>
      </c>
      <c r="E1588" t="s">
        <v>32</v>
      </c>
      <c r="F1588" s="5">
        <v>43221</v>
      </c>
      <c r="G1588">
        <v>8.93</v>
      </c>
      <c r="H1588">
        <v>0.23</v>
      </c>
    </row>
    <row r="1589" spans="1:8" x14ac:dyDescent="0.2">
      <c r="A1589" t="s">
        <v>71</v>
      </c>
      <c r="B1589" t="s">
        <v>57</v>
      </c>
      <c r="C1589" t="s">
        <v>93</v>
      </c>
      <c r="D1589" s="4">
        <v>43435</v>
      </c>
      <c r="E1589" t="s">
        <v>32</v>
      </c>
      <c r="F1589" s="5">
        <v>43405</v>
      </c>
      <c r="G1589">
        <v>83.25</v>
      </c>
      <c r="H1589">
        <v>2.0499999999999998</v>
      </c>
    </row>
    <row r="1590" spans="1:8" x14ac:dyDescent="0.2">
      <c r="A1590" t="s">
        <v>71</v>
      </c>
      <c r="B1590" t="s">
        <v>55</v>
      </c>
      <c r="C1590" t="s">
        <v>96</v>
      </c>
      <c r="D1590" s="4">
        <v>43435</v>
      </c>
      <c r="E1590" t="s">
        <v>32</v>
      </c>
      <c r="F1590" s="5">
        <v>43221</v>
      </c>
      <c r="G1590">
        <v>137.78</v>
      </c>
      <c r="H1590">
        <v>3.43</v>
      </c>
    </row>
    <row r="1591" spans="1:8" x14ac:dyDescent="0.2">
      <c r="A1591" t="s">
        <v>71</v>
      </c>
      <c r="B1591" t="s">
        <v>55</v>
      </c>
      <c r="C1591" t="s">
        <v>96</v>
      </c>
      <c r="D1591" s="4">
        <v>43435</v>
      </c>
      <c r="E1591" t="s">
        <v>31</v>
      </c>
      <c r="F1591" s="5">
        <v>43221</v>
      </c>
      <c r="G1591">
        <v>3055</v>
      </c>
      <c r="H1591">
        <v>76.06</v>
      </c>
    </row>
    <row r="1592" spans="1:8" x14ac:dyDescent="0.2">
      <c r="A1592" t="s">
        <v>71</v>
      </c>
      <c r="B1592" t="s">
        <v>54</v>
      </c>
      <c r="C1592" t="s">
        <v>92</v>
      </c>
      <c r="D1592" s="4">
        <v>43435</v>
      </c>
      <c r="E1592" t="s">
        <v>31</v>
      </c>
      <c r="F1592" s="5">
        <v>43221</v>
      </c>
      <c r="G1592">
        <v>60</v>
      </c>
      <c r="H1592">
        <v>1.49</v>
      </c>
    </row>
    <row r="1593" spans="1:8" x14ac:dyDescent="0.2">
      <c r="A1593" t="s">
        <v>71</v>
      </c>
      <c r="B1593" t="s">
        <v>54</v>
      </c>
      <c r="C1593" t="s">
        <v>92</v>
      </c>
      <c r="D1593" s="4">
        <v>43435</v>
      </c>
      <c r="E1593" t="s">
        <v>31</v>
      </c>
      <c r="F1593" s="5">
        <v>43405</v>
      </c>
      <c r="G1593">
        <v>524</v>
      </c>
      <c r="H1593">
        <v>13.05</v>
      </c>
    </row>
    <row r="1594" spans="1:8" x14ac:dyDescent="0.2">
      <c r="A1594" t="s">
        <v>71</v>
      </c>
      <c r="B1594" t="s">
        <v>54</v>
      </c>
      <c r="C1594" t="s">
        <v>92</v>
      </c>
      <c r="D1594" s="4">
        <v>43435</v>
      </c>
      <c r="E1594" t="s">
        <v>32</v>
      </c>
      <c r="F1594" s="5">
        <v>43221</v>
      </c>
      <c r="G1594">
        <v>2.71</v>
      </c>
      <c r="H1594">
        <v>7.0000000000000007E-2</v>
      </c>
    </row>
    <row r="1595" spans="1:8" x14ac:dyDescent="0.2">
      <c r="A1595" t="s">
        <v>71</v>
      </c>
      <c r="B1595" t="s">
        <v>54</v>
      </c>
      <c r="C1595" t="s">
        <v>92</v>
      </c>
      <c r="D1595" s="4">
        <v>43435</v>
      </c>
      <c r="E1595" t="s">
        <v>32</v>
      </c>
      <c r="F1595" s="5">
        <v>43405</v>
      </c>
      <c r="G1595">
        <v>23.63</v>
      </c>
      <c r="H1595">
        <v>0.59</v>
      </c>
    </row>
    <row r="1596" spans="1:8" x14ac:dyDescent="0.2">
      <c r="A1596" t="s">
        <v>71</v>
      </c>
      <c r="B1596" t="s">
        <v>54</v>
      </c>
      <c r="C1596" t="s">
        <v>92</v>
      </c>
      <c r="D1596" s="4">
        <v>43435</v>
      </c>
      <c r="E1596" t="s">
        <v>32</v>
      </c>
      <c r="F1596" s="5">
        <v>43221</v>
      </c>
      <c r="G1596">
        <v>33.42</v>
      </c>
      <c r="H1596">
        <v>0.53</v>
      </c>
    </row>
    <row r="1597" spans="1:8" x14ac:dyDescent="0.2">
      <c r="A1597" t="s">
        <v>71</v>
      </c>
      <c r="B1597" t="s">
        <v>54</v>
      </c>
      <c r="C1597" t="s">
        <v>92</v>
      </c>
      <c r="D1597" s="4">
        <v>43435</v>
      </c>
      <c r="E1597" t="s">
        <v>31</v>
      </c>
      <c r="F1597" s="5">
        <v>43221</v>
      </c>
      <c r="G1597">
        <v>741</v>
      </c>
      <c r="H1597">
        <v>11.68</v>
      </c>
    </row>
    <row r="1598" spans="1:8" x14ac:dyDescent="0.2">
      <c r="A1598" t="s">
        <v>71</v>
      </c>
      <c r="B1598" t="s">
        <v>55</v>
      </c>
      <c r="C1598" t="s">
        <v>101</v>
      </c>
      <c r="D1598" s="4">
        <v>43405</v>
      </c>
      <c r="E1598" t="s">
        <v>64</v>
      </c>
      <c r="F1598" s="5">
        <v>43405</v>
      </c>
      <c r="G1598">
        <v>0.71</v>
      </c>
      <c r="H1598">
        <v>0.01</v>
      </c>
    </row>
    <row r="1599" spans="1:8" x14ac:dyDescent="0.2">
      <c r="A1599" t="s">
        <v>71</v>
      </c>
      <c r="B1599" t="s">
        <v>55</v>
      </c>
      <c r="C1599" t="s">
        <v>101</v>
      </c>
      <c r="D1599" s="4">
        <v>43405</v>
      </c>
      <c r="E1599" t="s">
        <v>63</v>
      </c>
      <c r="F1599" s="5">
        <v>43405</v>
      </c>
      <c r="G1599">
        <v>15.68</v>
      </c>
      <c r="H1599">
        <v>0.24</v>
      </c>
    </row>
    <row r="1600" spans="1:8" x14ac:dyDescent="0.2">
      <c r="A1600" t="s">
        <v>71</v>
      </c>
      <c r="B1600" t="s">
        <v>55</v>
      </c>
      <c r="C1600" t="s">
        <v>101</v>
      </c>
      <c r="D1600" s="4">
        <v>43405</v>
      </c>
      <c r="E1600" t="s">
        <v>64</v>
      </c>
      <c r="F1600" s="5">
        <v>43221</v>
      </c>
      <c r="G1600">
        <v>2.48</v>
      </c>
      <c r="H1600">
        <v>0.04</v>
      </c>
    </row>
    <row r="1601" spans="1:8" x14ac:dyDescent="0.2">
      <c r="A1601" t="s">
        <v>71</v>
      </c>
      <c r="B1601" t="s">
        <v>54</v>
      </c>
      <c r="C1601" t="s">
        <v>101</v>
      </c>
      <c r="D1601" s="4">
        <v>43405</v>
      </c>
      <c r="E1601" t="s">
        <v>63</v>
      </c>
      <c r="F1601" s="5">
        <v>43405</v>
      </c>
      <c r="G1601">
        <v>20.12</v>
      </c>
      <c r="H1601">
        <v>0.32</v>
      </c>
    </row>
    <row r="1602" spans="1:8" x14ac:dyDescent="0.2">
      <c r="A1602" t="s">
        <v>71</v>
      </c>
      <c r="B1602" t="s">
        <v>54</v>
      </c>
      <c r="C1602" t="s">
        <v>101</v>
      </c>
      <c r="D1602" s="4">
        <v>43405</v>
      </c>
      <c r="E1602" t="s">
        <v>64</v>
      </c>
      <c r="F1602" s="5">
        <v>43405</v>
      </c>
      <c r="G1602">
        <v>0.91</v>
      </c>
      <c r="H1602">
        <v>0.01</v>
      </c>
    </row>
    <row r="1603" spans="1:8" x14ac:dyDescent="0.2">
      <c r="A1603" t="s">
        <v>71</v>
      </c>
      <c r="B1603" t="s">
        <v>54</v>
      </c>
      <c r="C1603" t="s">
        <v>101</v>
      </c>
      <c r="D1603" s="4">
        <v>43405</v>
      </c>
      <c r="E1603" t="s">
        <v>64</v>
      </c>
      <c r="F1603" s="5">
        <v>43221</v>
      </c>
      <c r="G1603">
        <v>2.62</v>
      </c>
      <c r="H1603">
        <v>0.04</v>
      </c>
    </row>
    <row r="1604" spans="1:8" x14ac:dyDescent="0.2">
      <c r="A1604" t="s">
        <v>71</v>
      </c>
      <c r="B1604" t="s">
        <v>55</v>
      </c>
      <c r="C1604" t="s">
        <v>101</v>
      </c>
      <c r="D1604" s="4">
        <v>43405</v>
      </c>
      <c r="E1604" t="s">
        <v>64</v>
      </c>
      <c r="F1604" s="5">
        <v>43405</v>
      </c>
      <c r="G1604">
        <v>0.91</v>
      </c>
      <c r="H1604">
        <v>0.01</v>
      </c>
    </row>
    <row r="1605" spans="1:8" x14ac:dyDescent="0.2">
      <c r="A1605" t="s">
        <v>71</v>
      </c>
      <c r="B1605" t="s">
        <v>55</v>
      </c>
      <c r="C1605" t="s">
        <v>101</v>
      </c>
      <c r="D1605" s="4">
        <v>43405</v>
      </c>
      <c r="E1605" t="s">
        <v>63</v>
      </c>
      <c r="F1605" s="5">
        <v>43405</v>
      </c>
      <c r="G1605">
        <v>20.12</v>
      </c>
      <c r="H1605">
        <v>0.32</v>
      </c>
    </row>
    <row r="1606" spans="1:8" x14ac:dyDescent="0.2">
      <c r="A1606" t="s">
        <v>71</v>
      </c>
      <c r="B1606" t="s">
        <v>55</v>
      </c>
      <c r="C1606" t="s">
        <v>101</v>
      </c>
      <c r="D1606" s="4">
        <v>43405</v>
      </c>
      <c r="E1606" t="s">
        <v>64</v>
      </c>
      <c r="F1606" s="5">
        <v>43221</v>
      </c>
      <c r="G1606">
        <v>2.62</v>
      </c>
      <c r="H1606">
        <v>0.04</v>
      </c>
    </row>
    <row r="1607" spans="1:8" x14ac:dyDescent="0.2">
      <c r="A1607" t="s">
        <v>71</v>
      </c>
      <c r="B1607" t="s">
        <v>55</v>
      </c>
      <c r="C1607" t="s">
        <v>101</v>
      </c>
      <c r="D1607" s="4">
        <v>43405</v>
      </c>
      <c r="E1607" t="s">
        <v>64</v>
      </c>
      <c r="F1607" s="5">
        <v>43221</v>
      </c>
      <c r="G1607">
        <v>3.56</v>
      </c>
      <c r="H1607">
        <v>0.06</v>
      </c>
    </row>
    <row r="1608" spans="1:8" x14ac:dyDescent="0.2">
      <c r="A1608" t="s">
        <v>71</v>
      </c>
      <c r="B1608" t="s">
        <v>55</v>
      </c>
      <c r="C1608" t="s">
        <v>101</v>
      </c>
      <c r="D1608" s="4">
        <v>43405</v>
      </c>
      <c r="E1608" t="s">
        <v>63</v>
      </c>
      <c r="F1608" s="5">
        <v>43405</v>
      </c>
      <c r="G1608">
        <v>27.02</v>
      </c>
      <c r="H1608">
        <v>0.43</v>
      </c>
    </row>
    <row r="1609" spans="1:8" x14ac:dyDescent="0.2">
      <c r="A1609" t="s">
        <v>71</v>
      </c>
      <c r="B1609" t="s">
        <v>55</v>
      </c>
      <c r="C1609" t="s">
        <v>101</v>
      </c>
      <c r="D1609" s="4">
        <v>43405</v>
      </c>
      <c r="E1609" t="s">
        <v>64</v>
      </c>
      <c r="F1609" s="5">
        <v>43405</v>
      </c>
      <c r="G1609">
        <v>1.22</v>
      </c>
      <c r="H1609">
        <v>0.02</v>
      </c>
    </row>
    <row r="1610" spans="1:8" x14ac:dyDescent="0.2">
      <c r="A1610" t="s">
        <v>71</v>
      </c>
      <c r="B1610" t="s">
        <v>60</v>
      </c>
      <c r="C1610" t="s">
        <v>101</v>
      </c>
      <c r="D1610" s="4">
        <v>43405</v>
      </c>
      <c r="E1610" t="s">
        <v>64</v>
      </c>
      <c r="F1610" s="5">
        <v>43405</v>
      </c>
      <c r="G1610">
        <v>2.0499999999999998</v>
      </c>
      <c r="H1610">
        <v>0.03</v>
      </c>
    </row>
    <row r="1611" spans="1:8" x14ac:dyDescent="0.2">
      <c r="A1611" t="s">
        <v>71</v>
      </c>
      <c r="B1611" t="s">
        <v>60</v>
      </c>
      <c r="C1611" t="s">
        <v>101</v>
      </c>
      <c r="D1611" s="4">
        <v>43405</v>
      </c>
      <c r="E1611" t="s">
        <v>63</v>
      </c>
      <c r="F1611" s="5">
        <v>43405</v>
      </c>
      <c r="G1611">
        <v>45.48</v>
      </c>
      <c r="H1611">
        <v>0.71</v>
      </c>
    </row>
    <row r="1612" spans="1:8" x14ac:dyDescent="0.2">
      <c r="A1612" t="s">
        <v>71</v>
      </c>
      <c r="B1612" t="s">
        <v>60</v>
      </c>
      <c r="C1612" t="s">
        <v>101</v>
      </c>
      <c r="D1612" s="4">
        <v>43405</v>
      </c>
      <c r="E1612" t="s">
        <v>64</v>
      </c>
      <c r="F1612" s="5">
        <v>43221</v>
      </c>
      <c r="G1612">
        <v>3.65</v>
      </c>
      <c r="H1612">
        <v>0.06</v>
      </c>
    </row>
    <row r="1613" spans="1:8" x14ac:dyDescent="0.2">
      <c r="A1613" t="s">
        <v>71</v>
      </c>
      <c r="B1613" t="s">
        <v>55</v>
      </c>
      <c r="C1613" t="s">
        <v>101</v>
      </c>
      <c r="D1613" s="4">
        <v>43435</v>
      </c>
      <c r="E1613" t="s">
        <v>63</v>
      </c>
      <c r="F1613" s="5">
        <v>43405</v>
      </c>
      <c r="G1613">
        <v>1013.4</v>
      </c>
      <c r="H1613">
        <v>31.2</v>
      </c>
    </row>
    <row r="1614" spans="1:8" x14ac:dyDescent="0.2">
      <c r="A1614" t="s">
        <v>71</v>
      </c>
      <c r="B1614" t="s">
        <v>55</v>
      </c>
      <c r="C1614" t="s">
        <v>101</v>
      </c>
      <c r="D1614" s="4">
        <v>43435</v>
      </c>
      <c r="E1614" t="s">
        <v>64</v>
      </c>
      <c r="F1614" s="5">
        <v>43405</v>
      </c>
      <c r="G1614">
        <v>45.7</v>
      </c>
      <c r="H1614">
        <v>1.4</v>
      </c>
    </row>
    <row r="1615" spans="1:8" x14ac:dyDescent="0.2">
      <c r="A1615" t="s">
        <v>71</v>
      </c>
      <c r="B1615" t="s">
        <v>57</v>
      </c>
      <c r="C1615" t="s">
        <v>93</v>
      </c>
      <c r="D1615" s="4">
        <v>43435</v>
      </c>
      <c r="E1615" t="s">
        <v>31</v>
      </c>
      <c r="F1615" s="5">
        <v>43405</v>
      </c>
      <c r="G1615">
        <v>208</v>
      </c>
      <c r="H1615">
        <v>6.4</v>
      </c>
    </row>
    <row r="1616" spans="1:8" x14ac:dyDescent="0.2">
      <c r="A1616" t="s">
        <v>71</v>
      </c>
      <c r="B1616" t="s">
        <v>57</v>
      </c>
      <c r="C1616" t="s">
        <v>93</v>
      </c>
      <c r="D1616" s="4">
        <v>43435</v>
      </c>
      <c r="E1616" t="s">
        <v>32</v>
      </c>
      <c r="F1616" s="5">
        <v>43405</v>
      </c>
      <c r="G1616">
        <v>9.3800000000000008</v>
      </c>
      <c r="H1616">
        <v>0.28999999999999998</v>
      </c>
    </row>
    <row r="1617" spans="1:8" x14ac:dyDescent="0.2">
      <c r="A1617" t="s">
        <v>71</v>
      </c>
      <c r="B1617" t="s">
        <v>54</v>
      </c>
      <c r="C1617" t="s">
        <v>92</v>
      </c>
      <c r="D1617" s="4">
        <v>43435</v>
      </c>
      <c r="E1617" t="s">
        <v>32</v>
      </c>
      <c r="F1617" s="5">
        <v>43405</v>
      </c>
      <c r="G1617">
        <v>13.8</v>
      </c>
      <c r="H1617">
        <v>0.42</v>
      </c>
    </row>
    <row r="1618" spans="1:8" x14ac:dyDescent="0.2">
      <c r="A1618" t="s">
        <v>71</v>
      </c>
      <c r="B1618" t="s">
        <v>54</v>
      </c>
      <c r="C1618" t="s">
        <v>92</v>
      </c>
      <c r="D1618" s="4">
        <v>43435</v>
      </c>
      <c r="E1618" t="s">
        <v>31</v>
      </c>
      <c r="F1618" s="5">
        <v>43405</v>
      </c>
      <c r="G1618">
        <v>305.99</v>
      </c>
      <c r="H1618">
        <v>9.42</v>
      </c>
    </row>
    <row r="1619" spans="1:8" x14ac:dyDescent="0.2">
      <c r="A1619" t="s">
        <v>71</v>
      </c>
      <c r="B1619" t="s">
        <v>59</v>
      </c>
      <c r="C1619" t="s">
        <v>101</v>
      </c>
      <c r="D1619" s="4">
        <v>43435</v>
      </c>
      <c r="E1619" t="s">
        <v>63</v>
      </c>
      <c r="F1619" s="5">
        <v>43405</v>
      </c>
      <c r="G1619">
        <v>63.36</v>
      </c>
      <c r="H1619">
        <v>1.93</v>
      </c>
    </row>
    <row r="1620" spans="1:8" x14ac:dyDescent="0.2">
      <c r="A1620" t="s">
        <v>71</v>
      </c>
      <c r="B1620" t="s">
        <v>55</v>
      </c>
      <c r="C1620" t="s">
        <v>84</v>
      </c>
      <c r="D1620" s="4">
        <v>43435</v>
      </c>
      <c r="E1620" t="s">
        <v>32</v>
      </c>
      <c r="F1620" s="5">
        <v>43405</v>
      </c>
      <c r="G1620">
        <v>683.33</v>
      </c>
      <c r="H1620">
        <v>17.440000000000001</v>
      </c>
    </row>
    <row r="1621" spans="1:8" x14ac:dyDescent="0.2">
      <c r="A1621" t="s">
        <v>71</v>
      </c>
      <c r="B1621" t="s">
        <v>56</v>
      </c>
      <c r="C1621" t="s">
        <v>98</v>
      </c>
      <c r="D1621" s="4">
        <v>43435</v>
      </c>
      <c r="E1621" t="s">
        <v>32</v>
      </c>
      <c r="F1621" s="5">
        <v>43405</v>
      </c>
      <c r="G1621">
        <v>0</v>
      </c>
      <c r="H1621">
        <v>0</v>
      </c>
    </row>
    <row r="1622" spans="1:8" x14ac:dyDescent="0.2">
      <c r="A1622" t="s">
        <v>71</v>
      </c>
      <c r="B1622" t="s">
        <v>55</v>
      </c>
      <c r="C1622" t="s">
        <v>84</v>
      </c>
      <c r="D1622" s="4">
        <v>43435</v>
      </c>
      <c r="E1622" t="s">
        <v>31</v>
      </c>
      <c r="F1622" s="5">
        <v>43405</v>
      </c>
      <c r="G1622">
        <v>15151.56</v>
      </c>
      <c r="H1622">
        <v>386.68</v>
      </c>
    </row>
    <row r="1623" spans="1:8" x14ac:dyDescent="0.2">
      <c r="A1623" t="s">
        <v>71</v>
      </c>
      <c r="B1623" t="s">
        <v>56</v>
      </c>
      <c r="C1623" t="s">
        <v>98</v>
      </c>
      <c r="D1623" s="4">
        <v>43435</v>
      </c>
      <c r="E1623" t="s">
        <v>31</v>
      </c>
      <c r="F1623" s="5">
        <v>43405</v>
      </c>
      <c r="G1623">
        <v>0</v>
      </c>
      <c r="H1623">
        <v>0</v>
      </c>
    </row>
    <row r="1624" spans="1:8" x14ac:dyDescent="0.2">
      <c r="A1624" t="s">
        <v>71</v>
      </c>
      <c r="B1624" t="s">
        <v>55</v>
      </c>
      <c r="C1624" t="s">
        <v>101</v>
      </c>
      <c r="D1624" s="4">
        <v>43435</v>
      </c>
      <c r="E1624" t="s">
        <v>63</v>
      </c>
      <c r="F1624" s="5">
        <v>43405</v>
      </c>
      <c r="G1624">
        <v>225</v>
      </c>
      <c r="H1624">
        <v>6.85</v>
      </c>
    </row>
    <row r="1625" spans="1:8" x14ac:dyDescent="0.2">
      <c r="A1625" t="s">
        <v>71</v>
      </c>
      <c r="B1625" t="s">
        <v>59</v>
      </c>
      <c r="C1625" t="s">
        <v>101</v>
      </c>
      <c r="D1625" s="4">
        <v>43435</v>
      </c>
      <c r="E1625" t="s">
        <v>64</v>
      </c>
      <c r="F1625" s="5">
        <v>43405</v>
      </c>
      <c r="G1625">
        <v>2.86</v>
      </c>
      <c r="H1625">
        <v>0.09</v>
      </c>
    </row>
    <row r="1626" spans="1:8" x14ac:dyDescent="0.2">
      <c r="A1626" t="s">
        <v>71</v>
      </c>
      <c r="B1626" t="s">
        <v>55</v>
      </c>
      <c r="C1626" t="s">
        <v>101</v>
      </c>
      <c r="D1626" s="4">
        <v>43435</v>
      </c>
      <c r="E1626" t="s">
        <v>64</v>
      </c>
      <c r="F1626" s="5">
        <v>43405</v>
      </c>
      <c r="G1626">
        <v>10.14</v>
      </c>
      <c r="H1626">
        <v>0.3</v>
      </c>
    </row>
    <row r="1627" spans="1:8" x14ac:dyDescent="0.2">
      <c r="A1627" t="s">
        <v>71</v>
      </c>
      <c r="B1627" t="s">
        <v>55</v>
      </c>
      <c r="C1627" t="s">
        <v>101</v>
      </c>
      <c r="D1627" s="4">
        <v>43435</v>
      </c>
      <c r="E1627" t="s">
        <v>64</v>
      </c>
      <c r="F1627" s="5">
        <v>43405</v>
      </c>
      <c r="G1627">
        <v>56.18</v>
      </c>
      <c r="H1627">
        <v>1.71</v>
      </c>
    </row>
    <row r="1628" spans="1:8" x14ac:dyDescent="0.2">
      <c r="A1628" t="s">
        <v>71</v>
      </c>
      <c r="B1628" t="s">
        <v>54</v>
      </c>
      <c r="C1628" t="s">
        <v>101</v>
      </c>
      <c r="D1628" s="4">
        <v>43435</v>
      </c>
      <c r="E1628" t="s">
        <v>64</v>
      </c>
      <c r="F1628" s="5">
        <v>43405</v>
      </c>
      <c r="G1628">
        <v>8.77</v>
      </c>
      <c r="H1628">
        <v>0.27</v>
      </c>
    </row>
    <row r="1629" spans="1:8" x14ac:dyDescent="0.2">
      <c r="A1629" t="s">
        <v>71</v>
      </c>
      <c r="B1629" t="s">
        <v>55</v>
      </c>
      <c r="C1629" t="s">
        <v>101</v>
      </c>
      <c r="D1629" s="4">
        <v>43435</v>
      </c>
      <c r="E1629" t="s">
        <v>63</v>
      </c>
      <c r="F1629" s="5">
        <v>43405</v>
      </c>
      <c r="G1629">
        <v>1245.5999999999999</v>
      </c>
      <c r="H1629">
        <v>37.94</v>
      </c>
    </row>
    <row r="1630" spans="1:8" x14ac:dyDescent="0.2">
      <c r="A1630" t="s">
        <v>71</v>
      </c>
      <c r="B1630" t="s">
        <v>54</v>
      </c>
      <c r="C1630" t="s">
        <v>101</v>
      </c>
      <c r="D1630" s="4">
        <v>43435</v>
      </c>
      <c r="E1630" t="s">
        <v>63</v>
      </c>
      <c r="F1630" s="5">
        <v>43405</v>
      </c>
      <c r="G1630">
        <v>194.4</v>
      </c>
      <c r="H1630">
        <v>5.92</v>
      </c>
    </row>
    <row r="1631" spans="1:8" x14ac:dyDescent="0.2">
      <c r="A1631" t="s">
        <v>71</v>
      </c>
      <c r="B1631" t="s">
        <v>54</v>
      </c>
      <c r="C1631" t="s">
        <v>92</v>
      </c>
      <c r="D1631" s="4">
        <v>43435</v>
      </c>
      <c r="E1631" t="s">
        <v>32</v>
      </c>
      <c r="F1631" s="5">
        <v>43405</v>
      </c>
      <c r="G1631">
        <v>10.51</v>
      </c>
      <c r="H1631">
        <v>0.3</v>
      </c>
    </row>
    <row r="1632" spans="1:8" x14ac:dyDescent="0.2">
      <c r="A1632" t="s">
        <v>71</v>
      </c>
      <c r="B1632" t="s">
        <v>54</v>
      </c>
      <c r="C1632" t="s">
        <v>92</v>
      </c>
      <c r="D1632" s="4">
        <v>43435</v>
      </c>
      <c r="E1632" t="s">
        <v>31</v>
      </c>
      <c r="F1632" s="5">
        <v>43405</v>
      </c>
      <c r="G1632">
        <v>233</v>
      </c>
      <c r="H1632">
        <v>6.58</v>
      </c>
    </row>
    <row r="1633" spans="1:8" x14ac:dyDescent="0.2">
      <c r="A1633" t="s">
        <v>71</v>
      </c>
      <c r="B1633" t="s">
        <v>57</v>
      </c>
      <c r="C1633" t="s">
        <v>93</v>
      </c>
      <c r="D1633" s="4">
        <v>43435</v>
      </c>
      <c r="E1633" t="s">
        <v>31</v>
      </c>
      <c r="F1633" s="5">
        <v>43405</v>
      </c>
      <c r="G1633">
        <v>409</v>
      </c>
      <c r="H1633">
        <v>12.46</v>
      </c>
    </row>
    <row r="1634" spans="1:8" x14ac:dyDescent="0.2">
      <c r="A1634" t="s">
        <v>71</v>
      </c>
      <c r="B1634" t="s">
        <v>57</v>
      </c>
      <c r="C1634" t="s">
        <v>93</v>
      </c>
      <c r="D1634" s="4">
        <v>43435</v>
      </c>
      <c r="E1634" t="s">
        <v>32</v>
      </c>
      <c r="F1634" s="5">
        <v>43405</v>
      </c>
      <c r="G1634">
        <v>18.45</v>
      </c>
      <c r="H1634">
        <v>0.56000000000000005</v>
      </c>
    </row>
    <row r="1635" spans="1:8" x14ac:dyDescent="0.2">
      <c r="A1635" t="s">
        <v>71</v>
      </c>
      <c r="B1635" t="s">
        <v>54</v>
      </c>
      <c r="C1635" t="s">
        <v>92</v>
      </c>
      <c r="D1635" s="4">
        <v>43435</v>
      </c>
      <c r="E1635" t="s">
        <v>32</v>
      </c>
      <c r="F1635" s="5">
        <v>43405</v>
      </c>
      <c r="G1635">
        <v>20.16</v>
      </c>
      <c r="H1635">
        <v>0.36</v>
      </c>
    </row>
    <row r="1636" spans="1:8" x14ac:dyDescent="0.2">
      <c r="A1636" t="s">
        <v>71</v>
      </c>
      <c r="B1636" t="s">
        <v>54</v>
      </c>
      <c r="C1636" t="s">
        <v>92</v>
      </c>
      <c r="D1636" s="4">
        <v>43435</v>
      </c>
      <c r="E1636" t="s">
        <v>32</v>
      </c>
      <c r="F1636" s="5">
        <v>43221</v>
      </c>
      <c r="G1636">
        <v>12.9</v>
      </c>
      <c r="H1636">
        <v>0.23</v>
      </c>
    </row>
    <row r="1637" spans="1:8" x14ac:dyDescent="0.2">
      <c r="A1637" t="s">
        <v>71</v>
      </c>
      <c r="B1637" t="s">
        <v>54</v>
      </c>
      <c r="C1637" t="s">
        <v>92</v>
      </c>
      <c r="D1637" s="4">
        <v>43435</v>
      </c>
      <c r="E1637" t="s">
        <v>31</v>
      </c>
      <c r="F1637" s="5">
        <v>43405</v>
      </c>
      <c r="G1637">
        <v>447</v>
      </c>
      <c r="H1637">
        <v>7.91</v>
      </c>
    </row>
    <row r="1638" spans="1:8" x14ac:dyDescent="0.2">
      <c r="A1638" t="s">
        <v>71</v>
      </c>
      <c r="B1638" t="s">
        <v>54</v>
      </c>
      <c r="C1638" t="s">
        <v>92</v>
      </c>
      <c r="D1638" s="4">
        <v>43435</v>
      </c>
      <c r="E1638" t="s">
        <v>31</v>
      </c>
      <c r="F1638" s="5">
        <v>43221</v>
      </c>
      <c r="G1638">
        <v>286</v>
      </c>
      <c r="H1638">
        <v>5.0599999999999996</v>
      </c>
    </row>
    <row r="1639" spans="1:8" x14ac:dyDescent="0.2">
      <c r="A1639" t="s">
        <v>71</v>
      </c>
      <c r="B1639" t="s">
        <v>54</v>
      </c>
      <c r="C1639" t="s">
        <v>92</v>
      </c>
      <c r="D1639" s="4">
        <v>43435</v>
      </c>
      <c r="E1639" t="s">
        <v>31</v>
      </c>
      <c r="F1639" s="5">
        <v>43405</v>
      </c>
      <c r="G1639">
        <v>1050</v>
      </c>
      <c r="H1639">
        <v>29.94</v>
      </c>
    </row>
    <row r="1640" spans="1:8" x14ac:dyDescent="0.2">
      <c r="A1640" t="s">
        <v>71</v>
      </c>
      <c r="B1640" t="s">
        <v>54</v>
      </c>
      <c r="C1640" t="s">
        <v>92</v>
      </c>
      <c r="D1640" s="4">
        <v>43435</v>
      </c>
      <c r="E1640" t="s">
        <v>32</v>
      </c>
      <c r="F1640" s="5">
        <v>43405</v>
      </c>
      <c r="G1640">
        <v>47.35</v>
      </c>
      <c r="H1640">
        <v>1.35</v>
      </c>
    </row>
    <row r="1641" spans="1:8" x14ac:dyDescent="0.2">
      <c r="A1641" t="s">
        <v>71</v>
      </c>
      <c r="B1641" t="s">
        <v>55</v>
      </c>
      <c r="C1641" t="s">
        <v>101</v>
      </c>
      <c r="D1641" s="4">
        <v>43435</v>
      </c>
      <c r="E1641" t="s">
        <v>63</v>
      </c>
      <c r="F1641" s="5">
        <v>43405</v>
      </c>
      <c r="G1641">
        <v>1131.48</v>
      </c>
      <c r="H1641">
        <v>33.24</v>
      </c>
    </row>
    <row r="1642" spans="1:8" x14ac:dyDescent="0.2">
      <c r="A1642" t="s">
        <v>71</v>
      </c>
      <c r="B1642" t="s">
        <v>55</v>
      </c>
      <c r="C1642" t="s">
        <v>101</v>
      </c>
      <c r="D1642" s="4">
        <v>43435</v>
      </c>
      <c r="E1642" t="s">
        <v>64</v>
      </c>
      <c r="F1642" s="5">
        <v>43405</v>
      </c>
      <c r="G1642">
        <v>51.03</v>
      </c>
      <c r="H1642">
        <v>1.48</v>
      </c>
    </row>
    <row r="1643" spans="1:8" x14ac:dyDescent="0.2">
      <c r="A1643" t="s">
        <v>71</v>
      </c>
      <c r="B1643" t="s">
        <v>54</v>
      </c>
      <c r="C1643" t="s">
        <v>92</v>
      </c>
      <c r="D1643" s="4">
        <v>43435</v>
      </c>
      <c r="E1643" t="s">
        <v>32</v>
      </c>
      <c r="F1643" s="5">
        <v>43405</v>
      </c>
      <c r="G1643">
        <v>11.09</v>
      </c>
      <c r="H1643">
        <v>0.34</v>
      </c>
    </row>
    <row r="1644" spans="1:8" x14ac:dyDescent="0.2">
      <c r="A1644" t="s">
        <v>71</v>
      </c>
      <c r="B1644" t="s">
        <v>57</v>
      </c>
      <c r="C1644" t="s">
        <v>93</v>
      </c>
      <c r="D1644" s="4">
        <v>43435</v>
      </c>
      <c r="E1644" t="s">
        <v>32</v>
      </c>
      <c r="F1644" s="5">
        <v>43405</v>
      </c>
      <c r="G1644">
        <v>274.27</v>
      </c>
      <c r="H1644">
        <v>8.34</v>
      </c>
    </row>
    <row r="1645" spans="1:8" x14ac:dyDescent="0.2">
      <c r="A1645" t="s">
        <v>71</v>
      </c>
      <c r="B1645" t="s">
        <v>54</v>
      </c>
      <c r="C1645" t="s">
        <v>92</v>
      </c>
      <c r="D1645" s="4">
        <v>43435</v>
      </c>
      <c r="E1645" t="s">
        <v>31</v>
      </c>
      <c r="F1645" s="5">
        <v>43405</v>
      </c>
      <c r="G1645">
        <v>246</v>
      </c>
      <c r="H1645">
        <v>7.49</v>
      </c>
    </row>
    <row r="1646" spans="1:8" x14ac:dyDescent="0.2">
      <c r="A1646" t="s">
        <v>71</v>
      </c>
      <c r="B1646" t="s">
        <v>57</v>
      </c>
      <c r="C1646" t="s">
        <v>93</v>
      </c>
      <c r="D1646" s="4">
        <v>43435</v>
      </c>
      <c r="E1646" t="s">
        <v>31</v>
      </c>
      <c r="F1646" s="5">
        <v>43405</v>
      </c>
      <c r="G1646">
        <v>6081</v>
      </c>
      <c r="H1646">
        <v>185.23</v>
      </c>
    </row>
    <row r="1647" spans="1:8" x14ac:dyDescent="0.2">
      <c r="A1647" t="s">
        <v>71</v>
      </c>
      <c r="B1647" t="s">
        <v>59</v>
      </c>
      <c r="C1647" t="s">
        <v>101</v>
      </c>
      <c r="D1647" s="4">
        <v>43435</v>
      </c>
      <c r="E1647" t="s">
        <v>63</v>
      </c>
      <c r="F1647" s="5">
        <v>43405</v>
      </c>
      <c r="G1647">
        <v>189</v>
      </c>
      <c r="H1647">
        <v>5.76</v>
      </c>
    </row>
    <row r="1648" spans="1:8" x14ac:dyDescent="0.2">
      <c r="A1648" t="s">
        <v>71</v>
      </c>
      <c r="B1648" t="s">
        <v>59</v>
      </c>
      <c r="C1648" t="s">
        <v>101</v>
      </c>
      <c r="D1648" s="4">
        <v>43435</v>
      </c>
      <c r="E1648" t="s">
        <v>64</v>
      </c>
      <c r="F1648" s="5">
        <v>43405</v>
      </c>
      <c r="G1648">
        <v>8.52</v>
      </c>
      <c r="H1648">
        <v>0.26</v>
      </c>
    </row>
    <row r="1649" spans="1:8" x14ac:dyDescent="0.2">
      <c r="A1649" t="s">
        <v>71</v>
      </c>
      <c r="B1649" t="s">
        <v>60</v>
      </c>
      <c r="C1649" t="s">
        <v>101</v>
      </c>
      <c r="D1649" s="4">
        <v>43435</v>
      </c>
      <c r="E1649" t="s">
        <v>64</v>
      </c>
      <c r="F1649" s="5">
        <v>43405</v>
      </c>
      <c r="G1649">
        <v>5.52</v>
      </c>
      <c r="H1649">
        <v>0.16</v>
      </c>
    </row>
    <row r="1650" spans="1:8" x14ac:dyDescent="0.2">
      <c r="A1650" t="s">
        <v>71</v>
      </c>
      <c r="B1650" t="s">
        <v>60</v>
      </c>
      <c r="C1650" t="s">
        <v>101</v>
      </c>
      <c r="D1650" s="4">
        <v>43435</v>
      </c>
      <c r="E1650" t="s">
        <v>63</v>
      </c>
      <c r="F1650" s="5">
        <v>43405</v>
      </c>
      <c r="G1650">
        <v>122.4</v>
      </c>
      <c r="H1650">
        <v>3.49</v>
      </c>
    </row>
    <row r="1651" spans="1:8" x14ac:dyDescent="0.2">
      <c r="A1651" t="s">
        <v>71</v>
      </c>
      <c r="B1651" t="s">
        <v>60</v>
      </c>
      <c r="C1651" t="s">
        <v>98</v>
      </c>
      <c r="D1651" s="4">
        <v>43435</v>
      </c>
      <c r="E1651" t="s">
        <v>32</v>
      </c>
      <c r="F1651" s="5">
        <v>43405</v>
      </c>
      <c r="G1651">
        <v>762.14</v>
      </c>
      <c r="H1651">
        <v>24.74</v>
      </c>
    </row>
    <row r="1652" spans="1:8" x14ac:dyDescent="0.2">
      <c r="A1652" t="s">
        <v>71</v>
      </c>
      <c r="B1652" t="s">
        <v>60</v>
      </c>
      <c r="C1652" t="s">
        <v>98</v>
      </c>
      <c r="D1652" s="4">
        <v>43435</v>
      </c>
      <c r="E1652" t="s">
        <v>31</v>
      </c>
      <c r="F1652" s="5">
        <v>43405</v>
      </c>
      <c r="G1652">
        <v>16898.84</v>
      </c>
      <c r="H1652">
        <v>548.64</v>
      </c>
    </row>
    <row r="1653" spans="1:8" x14ac:dyDescent="0.2">
      <c r="A1653" t="s">
        <v>71</v>
      </c>
      <c r="B1653" t="s">
        <v>61</v>
      </c>
      <c r="C1653" t="s">
        <v>97</v>
      </c>
      <c r="D1653" s="4">
        <v>43435</v>
      </c>
      <c r="E1653" t="s">
        <v>31</v>
      </c>
      <c r="F1653" s="5">
        <v>43405</v>
      </c>
      <c r="G1653">
        <v>37742.86</v>
      </c>
      <c r="H1653">
        <v>943.53</v>
      </c>
    </row>
    <row r="1654" spans="1:8" x14ac:dyDescent="0.2">
      <c r="A1654" t="s">
        <v>71</v>
      </c>
      <c r="B1654" t="s">
        <v>61</v>
      </c>
      <c r="C1654" t="s">
        <v>97</v>
      </c>
      <c r="D1654" s="4">
        <v>43435</v>
      </c>
      <c r="E1654" t="s">
        <v>32</v>
      </c>
      <c r="F1654" s="5">
        <v>43405</v>
      </c>
      <c r="G1654">
        <v>1702.2</v>
      </c>
      <c r="H1654">
        <v>42.55</v>
      </c>
    </row>
    <row r="1655" spans="1:8" x14ac:dyDescent="0.2">
      <c r="A1655" t="s">
        <v>71</v>
      </c>
      <c r="B1655" t="s">
        <v>61</v>
      </c>
      <c r="C1655" t="s">
        <v>97</v>
      </c>
      <c r="D1655" s="4">
        <v>43435</v>
      </c>
      <c r="E1655" t="s">
        <v>32</v>
      </c>
      <c r="F1655" s="5">
        <v>43405</v>
      </c>
      <c r="G1655">
        <v>404.01</v>
      </c>
      <c r="H1655">
        <v>10.1</v>
      </c>
    </row>
    <row r="1656" spans="1:8" x14ac:dyDescent="0.2">
      <c r="A1656" t="s">
        <v>71</v>
      </c>
      <c r="B1656" t="s">
        <v>61</v>
      </c>
      <c r="C1656" t="s">
        <v>97</v>
      </c>
      <c r="D1656" s="4">
        <v>43435</v>
      </c>
      <c r="E1656" t="s">
        <v>32</v>
      </c>
      <c r="F1656" s="5">
        <v>43405</v>
      </c>
      <c r="G1656">
        <v>258.48</v>
      </c>
      <c r="H1656">
        <v>6.46</v>
      </c>
    </row>
    <row r="1657" spans="1:8" x14ac:dyDescent="0.2">
      <c r="A1657" t="s">
        <v>71</v>
      </c>
      <c r="B1657" t="s">
        <v>60</v>
      </c>
      <c r="C1657" t="s">
        <v>131</v>
      </c>
      <c r="D1657" s="4">
        <v>43435</v>
      </c>
      <c r="E1657" t="s">
        <v>32</v>
      </c>
      <c r="F1657" s="5">
        <v>43405</v>
      </c>
      <c r="G1657">
        <v>977.64</v>
      </c>
      <c r="H1657">
        <v>29.83</v>
      </c>
    </row>
    <row r="1658" spans="1:8" x14ac:dyDescent="0.2">
      <c r="A1658" t="s">
        <v>71</v>
      </c>
      <c r="B1658" t="s">
        <v>61</v>
      </c>
      <c r="C1658" t="s">
        <v>97</v>
      </c>
      <c r="D1658" s="4">
        <v>43435</v>
      </c>
      <c r="E1658" t="s">
        <v>31</v>
      </c>
      <c r="F1658" s="5">
        <v>43405</v>
      </c>
      <c r="G1658">
        <v>8958.15</v>
      </c>
      <c r="H1658">
        <v>223.94</v>
      </c>
    </row>
    <row r="1659" spans="1:8" x14ac:dyDescent="0.2">
      <c r="A1659" t="s">
        <v>71</v>
      </c>
      <c r="B1659" t="s">
        <v>61</v>
      </c>
      <c r="C1659" t="s">
        <v>97</v>
      </c>
      <c r="D1659" s="4">
        <v>43435</v>
      </c>
      <c r="E1659" t="s">
        <v>31</v>
      </c>
      <c r="F1659" s="5">
        <v>43405</v>
      </c>
      <c r="G1659">
        <v>5731.18</v>
      </c>
      <c r="H1659">
        <v>143.27000000000001</v>
      </c>
    </row>
    <row r="1660" spans="1:8" x14ac:dyDescent="0.2">
      <c r="A1660" t="s">
        <v>71</v>
      </c>
      <c r="B1660" t="s">
        <v>60</v>
      </c>
      <c r="C1660" t="s">
        <v>131</v>
      </c>
      <c r="D1660" s="4">
        <v>43435</v>
      </c>
      <c r="E1660" t="s">
        <v>31</v>
      </c>
      <c r="F1660" s="5">
        <v>43405</v>
      </c>
      <c r="G1660">
        <v>21677.06</v>
      </c>
      <c r="H1660">
        <v>661.45</v>
      </c>
    </row>
    <row r="1661" spans="1:8" x14ac:dyDescent="0.2">
      <c r="A1661" t="s">
        <v>71</v>
      </c>
      <c r="B1661" t="s">
        <v>56</v>
      </c>
      <c r="C1661" t="s">
        <v>98</v>
      </c>
      <c r="D1661" s="4">
        <v>43435</v>
      </c>
      <c r="E1661" t="s">
        <v>31</v>
      </c>
      <c r="F1661" s="5">
        <v>43405</v>
      </c>
      <c r="G1661">
        <v>3834.18</v>
      </c>
      <c r="H1661">
        <v>125.99</v>
      </c>
    </row>
    <row r="1662" spans="1:8" x14ac:dyDescent="0.2">
      <c r="A1662" t="s">
        <v>71</v>
      </c>
      <c r="B1662" t="s">
        <v>56</v>
      </c>
      <c r="C1662" t="s">
        <v>98</v>
      </c>
      <c r="D1662" s="4">
        <v>43435</v>
      </c>
      <c r="E1662" t="s">
        <v>32</v>
      </c>
      <c r="F1662" s="5">
        <v>43405</v>
      </c>
      <c r="G1662">
        <v>172.92</v>
      </c>
      <c r="H1662">
        <v>5.68</v>
      </c>
    </row>
    <row r="1663" spans="1:8" x14ac:dyDescent="0.2">
      <c r="A1663" t="s">
        <v>71</v>
      </c>
      <c r="B1663" t="s">
        <v>61</v>
      </c>
      <c r="C1663" t="s">
        <v>97</v>
      </c>
      <c r="D1663" s="4">
        <v>43435</v>
      </c>
      <c r="E1663" t="s">
        <v>32</v>
      </c>
      <c r="F1663" s="5">
        <v>43405</v>
      </c>
      <c r="G1663">
        <v>561.14</v>
      </c>
      <c r="H1663">
        <v>14.03</v>
      </c>
    </row>
    <row r="1664" spans="1:8" x14ac:dyDescent="0.2">
      <c r="A1664" t="s">
        <v>71</v>
      </c>
      <c r="B1664" t="s">
        <v>61</v>
      </c>
      <c r="C1664" t="s">
        <v>97</v>
      </c>
      <c r="D1664" s="4">
        <v>43435</v>
      </c>
      <c r="E1664" t="s">
        <v>31</v>
      </c>
      <c r="F1664" s="5">
        <v>43405</v>
      </c>
      <c r="G1664">
        <v>12442.15</v>
      </c>
      <c r="H1664">
        <v>311.02999999999997</v>
      </c>
    </row>
    <row r="1665" spans="1:8" x14ac:dyDescent="0.2">
      <c r="A1665" t="s">
        <v>71</v>
      </c>
      <c r="B1665" t="s">
        <v>55</v>
      </c>
      <c r="C1665" t="s">
        <v>84</v>
      </c>
      <c r="D1665" s="4">
        <v>43435</v>
      </c>
      <c r="E1665" t="s">
        <v>31</v>
      </c>
      <c r="F1665" s="5">
        <v>43405</v>
      </c>
      <c r="G1665">
        <v>3969.96</v>
      </c>
      <c r="H1665">
        <v>110.72</v>
      </c>
    </row>
    <row r="1666" spans="1:8" x14ac:dyDescent="0.2">
      <c r="A1666" t="s">
        <v>71</v>
      </c>
      <c r="B1666" t="s">
        <v>55</v>
      </c>
      <c r="C1666" t="s">
        <v>84</v>
      </c>
      <c r="D1666" s="4">
        <v>43435</v>
      </c>
      <c r="E1666" t="s">
        <v>32</v>
      </c>
      <c r="F1666" s="5">
        <v>43405</v>
      </c>
      <c r="G1666">
        <v>179.05</v>
      </c>
      <c r="H1666">
        <v>4.99</v>
      </c>
    </row>
    <row r="1667" spans="1:8" x14ac:dyDescent="0.2">
      <c r="A1667" t="s">
        <v>71</v>
      </c>
      <c r="B1667" t="s">
        <v>54</v>
      </c>
      <c r="C1667" t="s">
        <v>92</v>
      </c>
      <c r="D1667" s="4">
        <v>43435</v>
      </c>
      <c r="E1667" t="s">
        <v>32</v>
      </c>
      <c r="F1667" s="5">
        <v>43405</v>
      </c>
      <c r="G1667">
        <v>39.69</v>
      </c>
      <c r="H1667">
        <v>1.21</v>
      </c>
    </row>
    <row r="1668" spans="1:8" x14ac:dyDescent="0.2">
      <c r="A1668" t="s">
        <v>71</v>
      </c>
      <c r="B1668" t="s">
        <v>54</v>
      </c>
      <c r="C1668" t="s">
        <v>101</v>
      </c>
      <c r="D1668" s="4">
        <v>43435</v>
      </c>
      <c r="E1668" t="s">
        <v>63</v>
      </c>
      <c r="F1668" s="5">
        <v>43405</v>
      </c>
      <c r="G1668">
        <v>302.39999999999998</v>
      </c>
      <c r="H1668">
        <v>9.2100000000000009</v>
      </c>
    </row>
    <row r="1669" spans="1:8" x14ac:dyDescent="0.2">
      <c r="A1669" t="s">
        <v>71</v>
      </c>
      <c r="B1669" t="s">
        <v>54</v>
      </c>
      <c r="C1669" t="s">
        <v>92</v>
      </c>
      <c r="D1669" s="4">
        <v>43435</v>
      </c>
      <c r="E1669" t="s">
        <v>31</v>
      </c>
      <c r="F1669" s="5">
        <v>43405</v>
      </c>
      <c r="G1669">
        <v>880</v>
      </c>
      <c r="H1669">
        <v>26.81</v>
      </c>
    </row>
    <row r="1670" spans="1:8" x14ac:dyDescent="0.2">
      <c r="A1670" t="s">
        <v>71</v>
      </c>
      <c r="B1670" t="s">
        <v>54</v>
      </c>
      <c r="C1670" t="s">
        <v>101</v>
      </c>
      <c r="D1670" s="4">
        <v>43435</v>
      </c>
      <c r="E1670" t="s">
        <v>64</v>
      </c>
      <c r="F1670" s="5">
        <v>43405</v>
      </c>
      <c r="G1670">
        <v>13.64</v>
      </c>
      <c r="H1670">
        <v>0.41</v>
      </c>
    </row>
    <row r="1671" spans="1:8" x14ac:dyDescent="0.2">
      <c r="A1671" t="s">
        <v>71</v>
      </c>
      <c r="B1671" t="s">
        <v>54</v>
      </c>
      <c r="C1671" t="s">
        <v>101</v>
      </c>
      <c r="D1671" s="4">
        <v>43435</v>
      </c>
      <c r="E1671" t="s">
        <v>63</v>
      </c>
      <c r="F1671" s="5">
        <v>43405</v>
      </c>
      <c r="G1671">
        <v>43.2</v>
      </c>
      <c r="H1671">
        <v>1.32</v>
      </c>
    </row>
    <row r="1672" spans="1:8" x14ac:dyDescent="0.2">
      <c r="A1672" t="s">
        <v>71</v>
      </c>
      <c r="B1672" t="s">
        <v>55</v>
      </c>
      <c r="C1672" t="s">
        <v>101</v>
      </c>
      <c r="D1672" s="4">
        <v>43435</v>
      </c>
      <c r="E1672" t="s">
        <v>63</v>
      </c>
      <c r="F1672" s="5">
        <v>43405</v>
      </c>
      <c r="G1672">
        <v>3702.24</v>
      </c>
      <c r="H1672">
        <v>113.97</v>
      </c>
    </row>
    <row r="1673" spans="1:8" x14ac:dyDescent="0.2">
      <c r="A1673" t="s">
        <v>71</v>
      </c>
      <c r="B1673" t="s">
        <v>55</v>
      </c>
      <c r="C1673" t="s">
        <v>101</v>
      </c>
      <c r="D1673" s="4">
        <v>43435</v>
      </c>
      <c r="E1673" t="s">
        <v>64</v>
      </c>
      <c r="F1673" s="5">
        <v>43405</v>
      </c>
      <c r="G1673">
        <v>166.95</v>
      </c>
      <c r="H1673">
        <v>5.0999999999999996</v>
      </c>
    </row>
    <row r="1674" spans="1:8" x14ac:dyDescent="0.2">
      <c r="A1674" t="s">
        <v>71</v>
      </c>
      <c r="B1674" t="s">
        <v>55</v>
      </c>
      <c r="C1674" t="s">
        <v>91</v>
      </c>
      <c r="D1674" s="4">
        <v>43282</v>
      </c>
      <c r="E1674" t="s">
        <v>32</v>
      </c>
      <c r="F1674" s="5">
        <v>43221</v>
      </c>
      <c r="G1674">
        <v>129.88999999999999</v>
      </c>
      <c r="H1674">
        <v>3.14</v>
      </c>
    </row>
    <row r="1675" spans="1:8" x14ac:dyDescent="0.2">
      <c r="A1675" t="s">
        <v>71</v>
      </c>
      <c r="B1675" t="s">
        <v>55</v>
      </c>
      <c r="C1675" t="s">
        <v>91</v>
      </c>
      <c r="D1675" s="4">
        <v>43282</v>
      </c>
      <c r="E1675" t="s">
        <v>31</v>
      </c>
      <c r="F1675" s="5">
        <v>43221</v>
      </c>
      <c r="G1675">
        <v>2880</v>
      </c>
      <c r="H1675">
        <v>69.7</v>
      </c>
    </row>
    <row r="1676" spans="1:8" x14ac:dyDescent="0.2">
      <c r="A1676" t="s">
        <v>71</v>
      </c>
      <c r="B1676" t="s">
        <v>55</v>
      </c>
      <c r="C1676" t="s">
        <v>101</v>
      </c>
      <c r="D1676" s="4">
        <v>43282</v>
      </c>
      <c r="E1676" t="s">
        <v>64</v>
      </c>
      <c r="F1676" s="5">
        <v>43221</v>
      </c>
      <c r="G1676">
        <v>57.35</v>
      </c>
      <c r="H1676">
        <v>1.38</v>
      </c>
    </row>
    <row r="1677" spans="1:8" x14ac:dyDescent="0.2">
      <c r="A1677" t="s">
        <v>71</v>
      </c>
      <c r="B1677" t="s">
        <v>55</v>
      </c>
      <c r="C1677" t="s">
        <v>101</v>
      </c>
      <c r="D1677" s="4">
        <v>43282</v>
      </c>
      <c r="E1677" t="s">
        <v>63</v>
      </c>
      <c r="F1677" s="5">
        <v>43221</v>
      </c>
      <c r="G1677">
        <v>1271.52</v>
      </c>
      <c r="H1677">
        <v>30.79</v>
      </c>
    </row>
    <row r="1678" spans="1:8" x14ac:dyDescent="0.2">
      <c r="A1678" t="s">
        <v>71</v>
      </c>
      <c r="B1678" t="s">
        <v>60</v>
      </c>
      <c r="C1678" t="s">
        <v>101</v>
      </c>
      <c r="D1678" s="4">
        <v>43252</v>
      </c>
      <c r="E1678" t="s">
        <v>64</v>
      </c>
      <c r="F1678" s="5">
        <v>43221</v>
      </c>
      <c r="G1678">
        <v>5.7</v>
      </c>
      <c r="H1678">
        <v>0.08</v>
      </c>
    </row>
    <row r="1679" spans="1:8" x14ac:dyDescent="0.2">
      <c r="A1679" t="s">
        <v>71</v>
      </c>
      <c r="B1679" t="s">
        <v>60</v>
      </c>
      <c r="C1679" t="s">
        <v>101</v>
      </c>
      <c r="D1679" s="4">
        <v>43252</v>
      </c>
      <c r="E1679" t="s">
        <v>63</v>
      </c>
      <c r="F1679" s="5">
        <v>43221</v>
      </c>
      <c r="G1679">
        <v>126.48</v>
      </c>
      <c r="H1679">
        <v>1.78</v>
      </c>
    </row>
    <row r="1680" spans="1:8" x14ac:dyDescent="0.2">
      <c r="A1680" t="s">
        <v>71</v>
      </c>
      <c r="B1680" t="s">
        <v>56</v>
      </c>
      <c r="C1680" t="s">
        <v>95</v>
      </c>
      <c r="D1680" s="4">
        <v>43252</v>
      </c>
      <c r="E1680" t="s">
        <v>32</v>
      </c>
      <c r="F1680" s="5">
        <v>43221</v>
      </c>
      <c r="G1680">
        <v>454.61</v>
      </c>
      <c r="H1680">
        <v>6.96</v>
      </c>
    </row>
    <row r="1681" spans="1:8" x14ac:dyDescent="0.2">
      <c r="A1681" t="s">
        <v>71</v>
      </c>
      <c r="B1681" t="s">
        <v>56</v>
      </c>
      <c r="C1681" t="s">
        <v>95</v>
      </c>
      <c r="D1681" s="4">
        <v>43252</v>
      </c>
      <c r="E1681" t="s">
        <v>31</v>
      </c>
      <c r="F1681" s="5">
        <v>43221</v>
      </c>
      <c r="G1681">
        <v>10080</v>
      </c>
      <c r="H1681">
        <v>154.28</v>
      </c>
    </row>
    <row r="1682" spans="1:8" x14ac:dyDescent="0.2">
      <c r="A1682" t="s">
        <v>71</v>
      </c>
      <c r="B1682" t="s">
        <v>55</v>
      </c>
      <c r="C1682" t="s">
        <v>101</v>
      </c>
      <c r="D1682" s="4">
        <v>43252</v>
      </c>
      <c r="E1682" t="s">
        <v>64</v>
      </c>
      <c r="F1682" s="5">
        <v>43221</v>
      </c>
      <c r="G1682">
        <v>4.78</v>
      </c>
      <c r="H1682">
        <v>7.0000000000000007E-2</v>
      </c>
    </row>
    <row r="1683" spans="1:8" x14ac:dyDescent="0.2">
      <c r="A1683" t="s">
        <v>71</v>
      </c>
      <c r="B1683" t="s">
        <v>55</v>
      </c>
      <c r="C1683" t="s">
        <v>101</v>
      </c>
      <c r="D1683" s="4">
        <v>43252</v>
      </c>
      <c r="E1683" t="s">
        <v>63</v>
      </c>
      <c r="F1683" s="5">
        <v>43221</v>
      </c>
      <c r="G1683">
        <v>106.02</v>
      </c>
      <c r="H1683">
        <v>1.62</v>
      </c>
    </row>
    <row r="1684" spans="1:8" x14ac:dyDescent="0.2">
      <c r="A1684" t="s">
        <v>71</v>
      </c>
      <c r="B1684" t="s">
        <v>55</v>
      </c>
      <c r="C1684" t="s">
        <v>101</v>
      </c>
      <c r="D1684" s="4">
        <v>43252</v>
      </c>
      <c r="E1684" t="s">
        <v>63</v>
      </c>
      <c r="F1684" s="5">
        <v>43221</v>
      </c>
      <c r="G1684">
        <v>78.12</v>
      </c>
      <c r="H1684">
        <v>1.2</v>
      </c>
    </row>
    <row r="1685" spans="1:8" x14ac:dyDescent="0.2">
      <c r="A1685" t="s">
        <v>71</v>
      </c>
      <c r="B1685" t="s">
        <v>55</v>
      </c>
      <c r="C1685" t="s">
        <v>101</v>
      </c>
      <c r="D1685" s="4">
        <v>43252</v>
      </c>
      <c r="E1685" t="s">
        <v>64</v>
      </c>
      <c r="F1685" s="5">
        <v>43221</v>
      </c>
      <c r="G1685">
        <v>3.52</v>
      </c>
      <c r="H1685">
        <v>0.05</v>
      </c>
    </row>
    <row r="1686" spans="1:8" x14ac:dyDescent="0.2">
      <c r="A1686" t="s">
        <v>71</v>
      </c>
      <c r="B1686" t="s">
        <v>56</v>
      </c>
      <c r="C1686" t="s">
        <v>94</v>
      </c>
      <c r="D1686" s="4">
        <v>43252</v>
      </c>
      <c r="E1686" t="s">
        <v>31</v>
      </c>
      <c r="F1686" s="5">
        <v>43221</v>
      </c>
      <c r="G1686">
        <v>1950</v>
      </c>
      <c r="H1686">
        <v>29.85</v>
      </c>
    </row>
    <row r="1687" spans="1:8" x14ac:dyDescent="0.2">
      <c r="A1687" t="s">
        <v>71</v>
      </c>
      <c r="B1687" t="s">
        <v>56</v>
      </c>
      <c r="C1687" t="s">
        <v>94</v>
      </c>
      <c r="D1687" s="4">
        <v>43252</v>
      </c>
      <c r="E1687" t="s">
        <v>32</v>
      </c>
      <c r="F1687" s="5">
        <v>43221</v>
      </c>
      <c r="G1687">
        <v>87.94</v>
      </c>
      <c r="H1687">
        <v>1.35</v>
      </c>
    </row>
    <row r="1688" spans="1:8" x14ac:dyDescent="0.2">
      <c r="A1688" t="s">
        <v>71</v>
      </c>
      <c r="B1688" t="s">
        <v>57</v>
      </c>
      <c r="C1688" t="s">
        <v>93</v>
      </c>
      <c r="D1688" s="4">
        <v>43252</v>
      </c>
      <c r="E1688" t="s">
        <v>32</v>
      </c>
      <c r="F1688" s="5">
        <v>43221</v>
      </c>
      <c r="G1688">
        <v>18.670000000000002</v>
      </c>
      <c r="H1688">
        <v>0.28999999999999998</v>
      </c>
    </row>
    <row r="1689" spans="1:8" x14ac:dyDescent="0.2">
      <c r="A1689" t="s">
        <v>71</v>
      </c>
      <c r="B1689" t="s">
        <v>57</v>
      </c>
      <c r="C1689" t="s">
        <v>93</v>
      </c>
      <c r="D1689" s="4">
        <v>43252</v>
      </c>
      <c r="E1689" t="s">
        <v>31</v>
      </c>
      <c r="F1689" s="5">
        <v>43221</v>
      </c>
      <c r="G1689">
        <v>414</v>
      </c>
      <c r="H1689">
        <v>6.34</v>
      </c>
    </row>
    <row r="1690" spans="1:8" x14ac:dyDescent="0.2">
      <c r="A1690" t="s">
        <v>71</v>
      </c>
      <c r="B1690" t="s">
        <v>56</v>
      </c>
      <c r="C1690" t="s">
        <v>101</v>
      </c>
      <c r="D1690" s="4">
        <v>43252</v>
      </c>
      <c r="E1690" t="s">
        <v>64</v>
      </c>
      <c r="F1690" s="5">
        <v>43221</v>
      </c>
      <c r="G1690">
        <v>30.62</v>
      </c>
      <c r="H1690">
        <v>0.46</v>
      </c>
    </row>
    <row r="1691" spans="1:8" x14ac:dyDescent="0.2">
      <c r="A1691" t="s">
        <v>71</v>
      </c>
      <c r="B1691" t="s">
        <v>56</v>
      </c>
      <c r="C1691" t="s">
        <v>101</v>
      </c>
      <c r="D1691" s="4">
        <v>43252</v>
      </c>
      <c r="E1691" t="s">
        <v>63</v>
      </c>
      <c r="F1691" s="5">
        <v>43221</v>
      </c>
      <c r="G1691">
        <v>678.9</v>
      </c>
      <c r="H1691">
        <v>10.39</v>
      </c>
    </row>
    <row r="1692" spans="1:8" x14ac:dyDescent="0.2">
      <c r="A1692" t="s">
        <v>71</v>
      </c>
      <c r="B1692" t="s">
        <v>54</v>
      </c>
      <c r="C1692" t="s">
        <v>92</v>
      </c>
      <c r="D1692" s="4">
        <v>43252</v>
      </c>
      <c r="E1692" t="s">
        <v>31</v>
      </c>
      <c r="F1692" s="5">
        <v>43221</v>
      </c>
      <c r="G1692">
        <v>1199</v>
      </c>
      <c r="H1692">
        <v>19.190000000000001</v>
      </c>
    </row>
    <row r="1693" spans="1:8" x14ac:dyDescent="0.2">
      <c r="A1693" t="s">
        <v>71</v>
      </c>
      <c r="B1693" t="s">
        <v>54</v>
      </c>
      <c r="C1693" t="s">
        <v>92</v>
      </c>
      <c r="D1693" s="4">
        <v>43252</v>
      </c>
      <c r="E1693" t="s">
        <v>32</v>
      </c>
      <c r="F1693" s="5">
        <v>43221</v>
      </c>
      <c r="G1693">
        <v>54.07</v>
      </c>
      <c r="H1693">
        <v>0.87</v>
      </c>
    </row>
    <row r="1694" spans="1:8" x14ac:dyDescent="0.2">
      <c r="A1694" t="s">
        <v>71</v>
      </c>
      <c r="B1694" t="s">
        <v>56</v>
      </c>
      <c r="C1694" t="s">
        <v>95</v>
      </c>
      <c r="D1694" s="4">
        <v>43252</v>
      </c>
      <c r="E1694" t="s">
        <v>32</v>
      </c>
      <c r="F1694" s="5">
        <v>43221</v>
      </c>
      <c r="G1694">
        <v>2265.8200000000002</v>
      </c>
      <c r="H1694">
        <v>35.61</v>
      </c>
    </row>
    <row r="1695" spans="1:8" x14ac:dyDescent="0.2">
      <c r="A1695" t="s">
        <v>71</v>
      </c>
      <c r="B1695" t="s">
        <v>56</v>
      </c>
      <c r="C1695" t="s">
        <v>95</v>
      </c>
      <c r="D1695" s="4">
        <v>43252</v>
      </c>
      <c r="E1695" t="s">
        <v>31</v>
      </c>
      <c r="F1695" s="5">
        <v>43221</v>
      </c>
      <c r="G1695">
        <v>50240</v>
      </c>
      <c r="H1695">
        <v>789.57</v>
      </c>
    </row>
    <row r="1696" spans="1:8" x14ac:dyDescent="0.2">
      <c r="A1696" t="s">
        <v>71</v>
      </c>
      <c r="B1696" t="s">
        <v>55</v>
      </c>
      <c r="C1696" t="s">
        <v>101</v>
      </c>
      <c r="D1696" s="4">
        <v>43252</v>
      </c>
      <c r="E1696" t="s">
        <v>63</v>
      </c>
      <c r="F1696" s="5">
        <v>43221</v>
      </c>
      <c r="G1696">
        <v>487.32</v>
      </c>
      <c r="H1696">
        <v>7.66</v>
      </c>
    </row>
    <row r="1697" spans="1:8" x14ac:dyDescent="0.2">
      <c r="A1697" t="s">
        <v>71</v>
      </c>
      <c r="B1697" t="s">
        <v>55</v>
      </c>
      <c r="C1697" t="s">
        <v>101</v>
      </c>
      <c r="D1697" s="4">
        <v>43252</v>
      </c>
      <c r="E1697" t="s">
        <v>64</v>
      </c>
      <c r="F1697" s="5">
        <v>43221</v>
      </c>
      <c r="G1697">
        <v>21.98</v>
      </c>
      <c r="H1697">
        <v>0.35</v>
      </c>
    </row>
    <row r="1698" spans="1:8" x14ac:dyDescent="0.2">
      <c r="A1698" t="s">
        <v>71</v>
      </c>
      <c r="B1698" t="s">
        <v>54</v>
      </c>
      <c r="C1698" t="s">
        <v>167</v>
      </c>
      <c r="D1698" s="4">
        <v>43282</v>
      </c>
      <c r="E1698" t="s">
        <v>222</v>
      </c>
      <c r="F1698" s="5">
        <v>43101</v>
      </c>
      <c r="G1698">
        <v>-39</v>
      </c>
      <c r="H1698">
        <v>-0.59</v>
      </c>
    </row>
    <row r="1699" spans="1:8" x14ac:dyDescent="0.2">
      <c r="A1699" t="s">
        <v>71</v>
      </c>
      <c r="B1699" t="s">
        <v>54</v>
      </c>
      <c r="C1699" t="s">
        <v>167</v>
      </c>
      <c r="D1699" s="4">
        <v>43282</v>
      </c>
      <c r="E1699" t="s">
        <v>222</v>
      </c>
      <c r="F1699" s="5">
        <v>43221</v>
      </c>
      <c r="G1699">
        <v>-761</v>
      </c>
      <c r="H1699">
        <v>-11.56</v>
      </c>
    </row>
    <row r="1700" spans="1:8" x14ac:dyDescent="0.2">
      <c r="A1700" t="s">
        <v>71</v>
      </c>
      <c r="B1700" t="s">
        <v>56</v>
      </c>
      <c r="C1700" t="s">
        <v>94</v>
      </c>
      <c r="D1700" s="4">
        <v>43252</v>
      </c>
      <c r="E1700" t="s">
        <v>31</v>
      </c>
      <c r="F1700" s="5">
        <v>43221</v>
      </c>
      <c r="G1700">
        <v>62717</v>
      </c>
      <c r="H1700">
        <v>985.67</v>
      </c>
    </row>
    <row r="1701" spans="1:8" x14ac:dyDescent="0.2">
      <c r="A1701" t="s">
        <v>71</v>
      </c>
      <c r="B1701" t="s">
        <v>56</v>
      </c>
      <c r="C1701" t="s">
        <v>94</v>
      </c>
      <c r="D1701" s="4">
        <v>43252</v>
      </c>
      <c r="E1701" t="s">
        <v>32</v>
      </c>
      <c r="F1701" s="5">
        <v>43221</v>
      </c>
      <c r="G1701">
        <v>2828.54</v>
      </c>
      <c r="H1701">
        <v>44.45</v>
      </c>
    </row>
    <row r="1702" spans="1:8" x14ac:dyDescent="0.2">
      <c r="A1702" t="s">
        <v>71</v>
      </c>
      <c r="B1702" t="s">
        <v>54</v>
      </c>
      <c r="C1702" t="s">
        <v>92</v>
      </c>
      <c r="D1702" s="4">
        <v>43282</v>
      </c>
      <c r="E1702" t="s">
        <v>31</v>
      </c>
      <c r="F1702" s="5">
        <v>43221</v>
      </c>
      <c r="G1702">
        <v>912</v>
      </c>
      <c r="H1702">
        <v>15.78</v>
      </c>
    </row>
    <row r="1703" spans="1:8" x14ac:dyDescent="0.2">
      <c r="A1703" t="s">
        <v>71</v>
      </c>
      <c r="B1703" t="s">
        <v>54</v>
      </c>
      <c r="C1703" t="s">
        <v>92</v>
      </c>
      <c r="D1703" s="4">
        <v>43282</v>
      </c>
      <c r="E1703" t="s">
        <v>32</v>
      </c>
      <c r="F1703" s="5">
        <v>43221</v>
      </c>
      <c r="G1703">
        <v>41.13</v>
      </c>
      <c r="H1703">
        <v>0.71</v>
      </c>
    </row>
    <row r="1704" spans="1:8" x14ac:dyDescent="0.2">
      <c r="A1704" t="s">
        <v>71</v>
      </c>
      <c r="B1704" t="s">
        <v>54</v>
      </c>
      <c r="C1704" t="s">
        <v>92</v>
      </c>
      <c r="D1704" s="4">
        <v>43282</v>
      </c>
      <c r="E1704" t="s">
        <v>32</v>
      </c>
      <c r="F1704" s="5">
        <v>43101</v>
      </c>
      <c r="G1704">
        <v>1.1299999999999999</v>
      </c>
      <c r="H1704">
        <v>0.02</v>
      </c>
    </row>
    <row r="1705" spans="1:8" x14ac:dyDescent="0.2">
      <c r="A1705" t="s">
        <v>71</v>
      </c>
      <c r="B1705" t="s">
        <v>54</v>
      </c>
      <c r="C1705" t="s">
        <v>92</v>
      </c>
      <c r="D1705" s="4">
        <v>43282</v>
      </c>
      <c r="E1705" t="s">
        <v>31</v>
      </c>
      <c r="F1705" s="5">
        <v>43101</v>
      </c>
      <c r="G1705">
        <v>25</v>
      </c>
      <c r="H1705">
        <v>0.38</v>
      </c>
    </row>
    <row r="1706" spans="1:8" x14ac:dyDescent="0.2">
      <c r="A1706" t="s">
        <v>71</v>
      </c>
      <c r="B1706" t="s">
        <v>55</v>
      </c>
      <c r="C1706" t="s">
        <v>101</v>
      </c>
      <c r="D1706" s="4">
        <v>43282</v>
      </c>
      <c r="E1706" t="s">
        <v>63</v>
      </c>
      <c r="F1706" s="5">
        <v>43221</v>
      </c>
      <c r="G1706">
        <v>44.64</v>
      </c>
      <c r="H1706">
        <v>0.86</v>
      </c>
    </row>
    <row r="1707" spans="1:8" x14ac:dyDescent="0.2">
      <c r="A1707" t="s">
        <v>71</v>
      </c>
      <c r="B1707" t="s">
        <v>55</v>
      </c>
      <c r="C1707" t="s">
        <v>101</v>
      </c>
      <c r="D1707" s="4">
        <v>43282</v>
      </c>
      <c r="E1707" t="s">
        <v>64</v>
      </c>
      <c r="F1707" s="5">
        <v>43221</v>
      </c>
      <c r="G1707">
        <v>2.02</v>
      </c>
      <c r="H1707">
        <v>0.04</v>
      </c>
    </row>
    <row r="1708" spans="1:8" x14ac:dyDescent="0.2">
      <c r="A1708" t="s">
        <v>71</v>
      </c>
      <c r="B1708" t="s">
        <v>54</v>
      </c>
      <c r="C1708" t="s">
        <v>101</v>
      </c>
      <c r="D1708" s="4">
        <v>43252</v>
      </c>
      <c r="E1708" t="s">
        <v>64</v>
      </c>
      <c r="F1708" s="5">
        <v>43221</v>
      </c>
      <c r="G1708">
        <v>3.52</v>
      </c>
      <c r="H1708">
        <v>0.05</v>
      </c>
    </row>
    <row r="1709" spans="1:8" x14ac:dyDescent="0.2">
      <c r="A1709" t="s">
        <v>71</v>
      </c>
      <c r="B1709" t="s">
        <v>54</v>
      </c>
      <c r="C1709" t="s">
        <v>101</v>
      </c>
      <c r="D1709" s="4">
        <v>43252</v>
      </c>
      <c r="E1709" t="s">
        <v>63</v>
      </c>
      <c r="F1709" s="5">
        <v>43221</v>
      </c>
      <c r="G1709">
        <v>78.12</v>
      </c>
      <c r="H1709">
        <v>1.2</v>
      </c>
    </row>
    <row r="1710" spans="1:8" x14ac:dyDescent="0.2">
      <c r="A1710" t="s">
        <v>71</v>
      </c>
      <c r="B1710" t="s">
        <v>55</v>
      </c>
      <c r="C1710" t="s">
        <v>181</v>
      </c>
      <c r="D1710" s="4">
        <v>43252</v>
      </c>
      <c r="E1710" t="s">
        <v>222</v>
      </c>
      <c r="F1710" s="5">
        <v>43101</v>
      </c>
      <c r="G1710">
        <v>-336</v>
      </c>
      <c r="H1710">
        <v>-7.22</v>
      </c>
    </row>
    <row r="1711" spans="1:8" x14ac:dyDescent="0.2">
      <c r="A1711" t="s">
        <v>71</v>
      </c>
      <c r="B1711" t="s">
        <v>55</v>
      </c>
      <c r="C1711" t="s">
        <v>181</v>
      </c>
      <c r="D1711" s="4">
        <v>43252</v>
      </c>
      <c r="E1711" t="s">
        <v>222</v>
      </c>
      <c r="F1711" s="5">
        <v>43221</v>
      </c>
      <c r="G1711">
        <v>-944</v>
      </c>
      <c r="H1711">
        <v>-16.309999999999999</v>
      </c>
    </row>
    <row r="1712" spans="1:8" x14ac:dyDescent="0.2">
      <c r="A1712" t="s">
        <v>71</v>
      </c>
      <c r="B1712" t="s">
        <v>55</v>
      </c>
      <c r="C1712" t="s">
        <v>91</v>
      </c>
      <c r="D1712" s="4">
        <v>43252</v>
      </c>
      <c r="E1712" t="s">
        <v>32</v>
      </c>
      <c r="F1712" s="5">
        <v>43101</v>
      </c>
      <c r="G1712">
        <v>182.93</v>
      </c>
      <c r="H1712">
        <v>3.93</v>
      </c>
    </row>
    <row r="1713" spans="1:8" x14ac:dyDescent="0.2">
      <c r="A1713" t="s">
        <v>71</v>
      </c>
      <c r="B1713" t="s">
        <v>55</v>
      </c>
      <c r="C1713" t="s">
        <v>91</v>
      </c>
      <c r="D1713" s="4">
        <v>43252</v>
      </c>
      <c r="E1713" t="s">
        <v>31</v>
      </c>
      <c r="F1713" s="5">
        <v>43101</v>
      </c>
      <c r="G1713">
        <v>4056</v>
      </c>
      <c r="H1713">
        <v>87.15</v>
      </c>
    </row>
    <row r="1714" spans="1:8" x14ac:dyDescent="0.2">
      <c r="A1714" t="s">
        <v>71</v>
      </c>
      <c r="B1714" t="s">
        <v>55</v>
      </c>
      <c r="C1714" t="s">
        <v>91</v>
      </c>
      <c r="D1714" s="4">
        <v>43252</v>
      </c>
      <c r="E1714" t="s">
        <v>31</v>
      </c>
      <c r="F1714" s="5">
        <v>43221</v>
      </c>
      <c r="G1714">
        <v>7144</v>
      </c>
      <c r="H1714">
        <v>129</v>
      </c>
    </row>
    <row r="1715" spans="1:8" x14ac:dyDescent="0.2">
      <c r="A1715" t="s">
        <v>71</v>
      </c>
      <c r="B1715" t="s">
        <v>55</v>
      </c>
      <c r="C1715" t="s">
        <v>91</v>
      </c>
      <c r="D1715" s="4">
        <v>43252</v>
      </c>
      <c r="E1715" t="s">
        <v>32</v>
      </c>
      <c r="F1715" s="5">
        <v>43221</v>
      </c>
      <c r="G1715">
        <v>322.19</v>
      </c>
      <c r="H1715">
        <v>5.82</v>
      </c>
    </row>
    <row r="1716" spans="1:8" x14ac:dyDescent="0.2">
      <c r="A1716" t="s">
        <v>71</v>
      </c>
      <c r="B1716" t="s">
        <v>55</v>
      </c>
      <c r="C1716" t="s">
        <v>93</v>
      </c>
      <c r="D1716" s="4">
        <v>43252</v>
      </c>
      <c r="E1716" t="s">
        <v>32</v>
      </c>
      <c r="F1716" s="5">
        <v>43221</v>
      </c>
      <c r="G1716">
        <v>15.38</v>
      </c>
      <c r="H1716">
        <v>0.24</v>
      </c>
    </row>
    <row r="1717" spans="1:8" x14ac:dyDescent="0.2">
      <c r="A1717" t="s">
        <v>71</v>
      </c>
      <c r="B1717" t="s">
        <v>55</v>
      </c>
      <c r="C1717" t="s">
        <v>93</v>
      </c>
      <c r="D1717" s="4">
        <v>43252</v>
      </c>
      <c r="E1717" t="s">
        <v>31</v>
      </c>
      <c r="F1717" s="5">
        <v>43221</v>
      </c>
      <c r="G1717">
        <v>341</v>
      </c>
      <c r="H1717">
        <v>5.22</v>
      </c>
    </row>
    <row r="1718" spans="1:8" x14ac:dyDescent="0.2">
      <c r="A1718" t="s">
        <v>71</v>
      </c>
      <c r="B1718" t="s">
        <v>57</v>
      </c>
      <c r="C1718" t="s">
        <v>93</v>
      </c>
      <c r="D1718" s="4">
        <v>43252</v>
      </c>
      <c r="E1718" t="s">
        <v>31</v>
      </c>
      <c r="F1718" s="5">
        <v>43221</v>
      </c>
      <c r="G1718">
        <v>2202</v>
      </c>
      <c r="H1718">
        <v>33.729999999999997</v>
      </c>
    </row>
    <row r="1719" spans="1:8" x14ac:dyDescent="0.2">
      <c r="A1719" t="s">
        <v>71</v>
      </c>
      <c r="B1719" t="s">
        <v>57</v>
      </c>
      <c r="C1719" t="s">
        <v>93</v>
      </c>
      <c r="D1719" s="4">
        <v>43252</v>
      </c>
      <c r="E1719" t="s">
        <v>32</v>
      </c>
      <c r="F1719" s="5">
        <v>43221</v>
      </c>
      <c r="G1719">
        <v>99.3</v>
      </c>
      <c r="H1719">
        <v>1.51</v>
      </c>
    </row>
    <row r="1720" spans="1:8" x14ac:dyDescent="0.2">
      <c r="A1720" t="s">
        <v>71</v>
      </c>
      <c r="B1720" t="s">
        <v>54</v>
      </c>
      <c r="C1720" t="s">
        <v>92</v>
      </c>
      <c r="D1720" s="4">
        <v>43282</v>
      </c>
      <c r="E1720" t="s">
        <v>31</v>
      </c>
      <c r="F1720" s="5">
        <v>43221</v>
      </c>
      <c r="G1720">
        <v>699</v>
      </c>
      <c r="H1720">
        <v>11.33</v>
      </c>
    </row>
    <row r="1721" spans="1:8" x14ac:dyDescent="0.2">
      <c r="A1721" t="s">
        <v>71</v>
      </c>
      <c r="B1721" t="s">
        <v>54</v>
      </c>
      <c r="C1721" t="s">
        <v>92</v>
      </c>
      <c r="D1721" s="4">
        <v>43282</v>
      </c>
      <c r="E1721" t="s">
        <v>32</v>
      </c>
      <c r="F1721" s="5">
        <v>43221</v>
      </c>
      <c r="G1721">
        <v>31.52</v>
      </c>
      <c r="H1721">
        <v>0.51</v>
      </c>
    </row>
    <row r="1722" spans="1:8" x14ac:dyDescent="0.2">
      <c r="A1722" t="s">
        <v>71</v>
      </c>
      <c r="B1722" t="s">
        <v>54</v>
      </c>
      <c r="C1722" t="s">
        <v>167</v>
      </c>
      <c r="D1722" s="4">
        <v>43282</v>
      </c>
      <c r="E1722" t="s">
        <v>222</v>
      </c>
      <c r="F1722" s="5">
        <v>43221</v>
      </c>
      <c r="G1722">
        <v>-913</v>
      </c>
      <c r="H1722">
        <v>-14.74</v>
      </c>
    </row>
    <row r="1723" spans="1:8" x14ac:dyDescent="0.2">
      <c r="A1723" t="s">
        <v>71</v>
      </c>
      <c r="B1723" t="s">
        <v>54</v>
      </c>
      <c r="C1723" t="s">
        <v>92</v>
      </c>
      <c r="D1723" s="4">
        <v>43282</v>
      </c>
      <c r="E1723" t="s">
        <v>31</v>
      </c>
      <c r="F1723" s="5">
        <v>43221</v>
      </c>
      <c r="G1723">
        <v>1136</v>
      </c>
      <c r="H1723">
        <v>18.36</v>
      </c>
    </row>
    <row r="1724" spans="1:8" x14ac:dyDescent="0.2">
      <c r="A1724" t="s">
        <v>71</v>
      </c>
      <c r="B1724" t="s">
        <v>54</v>
      </c>
      <c r="C1724" t="s">
        <v>92</v>
      </c>
      <c r="D1724" s="4">
        <v>43282</v>
      </c>
      <c r="E1724" t="s">
        <v>32</v>
      </c>
      <c r="F1724" s="5">
        <v>43221</v>
      </c>
      <c r="G1724">
        <v>51.23</v>
      </c>
      <c r="H1724">
        <v>0.83</v>
      </c>
    </row>
    <row r="1725" spans="1:8" x14ac:dyDescent="0.2">
      <c r="A1725" t="s">
        <v>71</v>
      </c>
      <c r="B1725" t="s">
        <v>55</v>
      </c>
      <c r="C1725" t="s">
        <v>101</v>
      </c>
      <c r="D1725" s="4">
        <v>43282</v>
      </c>
      <c r="E1725" t="s">
        <v>63</v>
      </c>
      <c r="F1725" s="5">
        <v>43221</v>
      </c>
      <c r="G1725">
        <v>78.12</v>
      </c>
      <c r="H1725">
        <v>1.27</v>
      </c>
    </row>
    <row r="1726" spans="1:8" x14ac:dyDescent="0.2">
      <c r="A1726" t="s">
        <v>71</v>
      </c>
      <c r="B1726" t="s">
        <v>55</v>
      </c>
      <c r="C1726" t="s">
        <v>101</v>
      </c>
      <c r="D1726" s="4">
        <v>43282</v>
      </c>
      <c r="E1726" t="s">
        <v>64</v>
      </c>
      <c r="F1726" s="5">
        <v>43221</v>
      </c>
      <c r="G1726">
        <v>3.52</v>
      </c>
      <c r="H1726">
        <v>0.06</v>
      </c>
    </row>
    <row r="1727" spans="1:8" x14ac:dyDescent="0.2">
      <c r="A1727" t="s">
        <v>71</v>
      </c>
      <c r="B1727" t="s">
        <v>54</v>
      </c>
      <c r="C1727" t="s">
        <v>101</v>
      </c>
      <c r="D1727" s="4">
        <v>43282</v>
      </c>
      <c r="E1727" t="s">
        <v>64</v>
      </c>
      <c r="F1727" s="5">
        <v>43221</v>
      </c>
      <c r="G1727">
        <v>0.92</v>
      </c>
      <c r="H1727">
        <v>0.01</v>
      </c>
    </row>
    <row r="1728" spans="1:8" x14ac:dyDescent="0.2">
      <c r="A1728" t="s">
        <v>71</v>
      </c>
      <c r="B1728" t="s">
        <v>54</v>
      </c>
      <c r="C1728" t="s">
        <v>101</v>
      </c>
      <c r="D1728" s="4">
        <v>43282</v>
      </c>
      <c r="E1728" t="s">
        <v>63</v>
      </c>
      <c r="F1728" s="5">
        <v>43221</v>
      </c>
      <c r="G1728">
        <v>20.46</v>
      </c>
      <c r="H1728">
        <v>0.33</v>
      </c>
    </row>
    <row r="1729" spans="1:8" x14ac:dyDescent="0.2">
      <c r="A1729" t="s">
        <v>71</v>
      </c>
      <c r="B1729" t="s">
        <v>56</v>
      </c>
      <c r="C1729" t="s">
        <v>95</v>
      </c>
      <c r="D1729" s="4">
        <v>43282</v>
      </c>
      <c r="E1729" t="s">
        <v>32</v>
      </c>
      <c r="F1729" s="5">
        <v>43221</v>
      </c>
      <c r="G1729">
        <v>487.08</v>
      </c>
      <c r="H1729">
        <v>7.93</v>
      </c>
    </row>
    <row r="1730" spans="1:8" x14ac:dyDescent="0.2">
      <c r="A1730" t="s">
        <v>71</v>
      </c>
      <c r="B1730" t="s">
        <v>56</v>
      </c>
      <c r="C1730" t="s">
        <v>95</v>
      </c>
      <c r="D1730" s="4">
        <v>43282</v>
      </c>
      <c r="E1730" t="s">
        <v>31</v>
      </c>
      <c r="F1730" s="5">
        <v>43221</v>
      </c>
      <c r="G1730">
        <v>10800</v>
      </c>
      <c r="H1730">
        <v>175.83</v>
      </c>
    </row>
    <row r="1731" spans="1:8" x14ac:dyDescent="0.2">
      <c r="A1731" t="s">
        <v>71</v>
      </c>
      <c r="B1731" t="s">
        <v>55</v>
      </c>
      <c r="C1731" t="s">
        <v>91</v>
      </c>
      <c r="D1731" s="4">
        <v>43282</v>
      </c>
      <c r="E1731" t="s">
        <v>31</v>
      </c>
      <c r="F1731" s="5">
        <v>43221</v>
      </c>
      <c r="G1731">
        <v>1220</v>
      </c>
      <c r="H1731">
        <v>19.86</v>
      </c>
    </row>
    <row r="1732" spans="1:8" x14ac:dyDescent="0.2">
      <c r="A1732" t="s">
        <v>71</v>
      </c>
      <c r="B1732" t="s">
        <v>55</v>
      </c>
      <c r="C1732" t="s">
        <v>91</v>
      </c>
      <c r="D1732" s="4">
        <v>43282</v>
      </c>
      <c r="E1732" t="s">
        <v>32</v>
      </c>
      <c r="F1732" s="5">
        <v>43221</v>
      </c>
      <c r="G1732">
        <v>55.02</v>
      </c>
      <c r="H1732">
        <v>0.9</v>
      </c>
    </row>
    <row r="1733" spans="1:8" x14ac:dyDescent="0.2">
      <c r="A1733" t="s">
        <v>71</v>
      </c>
      <c r="B1733" t="s">
        <v>55</v>
      </c>
      <c r="C1733" t="s">
        <v>101</v>
      </c>
      <c r="D1733" s="4">
        <v>43282</v>
      </c>
      <c r="E1733" t="s">
        <v>63</v>
      </c>
      <c r="F1733" s="5">
        <v>43221</v>
      </c>
      <c r="G1733">
        <v>534.55999999999995</v>
      </c>
      <c r="H1733">
        <v>8.6999999999999993</v>
      </c>
    </row>
    <row r="1734" spans="1:8" x14ac:dyDescent="0.2">
      <c r="A1734" t="s">
        <v>71</v>
      </c>
      <c r="B1734" t="s">
        <v>54</v>
      </c>
      <c r="C1734" t="s">
        <v>101</v>
      </c>
      <c r="D1734" s="4">
        <v>43282</v>
      </c>
      <c r="E1734" t="s">
        <v>63</v>
      </c>
      <c r="F1734" s="5">
        <v>43221</v>
      </c>
      <c r="G1734">
        <v>156.24</v>
      </c>
      <c r="H1734">
        <v>2.54</v>
      </c>
    </row>
    <row r="1735" spans="1:8" x14ac:dyDescent="0.2">
      <c r="A1735" t="s">
        <v>71</v>
      </c>
      <c r="B1735" t="s">
        <v>55</v>
      </c>
      <c r="C1735" t="s">
        <v>101</v>
      </c>
      <c r="D1735" s="4">
        <v>43282</v>
      </c>
      <c r="E1735" t="s">
        <v>64</v>
      </c>
      <c r="F1735" s="5">
        <v>43221</v>
      </c>
      <c r="G1735">
        <v>24.1</v>
      </c>
      <c r="H1735">
        <v>0.4</v>
      </c>
    </row>
    <row r="1736" spans="1:8" x14ac:dyDescent="0.2">
      <c r="A1736" t="s">
        <v>71</v>
      </c>
      <c r="B1736" t="s">
        <v>54</v>
      </c>
      <c r="C1736" t="s">
        <v>101</v>
      </c>
      <c r="D1736" s="4">
        <v>43282</v>
      </c>
      <c r="E1736" t="s">
        <v>64</v>
      </c>
      <c r="F1736" s="5">
        <v>43221</v>
      </c>
      <c r="G1736">
        <v>7.04</v>
      </c>
      <c r="H1736">
        <v>0.12</v>
      </c>
    </row>
    <row r="1737" spans="1:8" x14ac:dyDescent="0.2">
      <c r="A1737" t="s">
        <v>71</v>
      </c>
      <c r="B1737" t="s">
        <v>57</v>
      </c>
      <c r="C1737" t="s">
        <v>93</v>
      </c>
      <c r="D1737" s="4">
        <v>43282</v>
      </c>
      <c r="E1737" t="s">
        <v>32</v>
      </c>
      <c r="F1737" s="5">
        <v>43221</v>
      </c>
      <c r="G1737">
        <v>205.56</v>
      </c>
      <c r="H1737">
        <v>3.35</v>
      </c>
    </row>
    <row r="1738" spans="1:8" x14ac:dyDescent="0.2">
      <c r="A1738" t="s">
        <v>71</v>
      </c>
      <c r="B1738" t="s">
        <v>57</v>
      </c>
      <c r="C1738" t="s">
        <v>93</v>
      </c>
      <c r="D1738" s="4">
        <v>43282</v>
      </c>
      <c r="E1738" t="s">
        <v>31</v>
      </c>
      <c r="F1738" s="5">
        <v>43221</v>
      </c>
      <c r="G1738">
        <v>4558</v>
      </c>
      <c r="H1738">
        <v>74.19</v>
      </c>
    </row>
    <row r="1739" spans="1:8" x14ac:dyDescent="0.2">
      <c r="A1739" t="s">
        <v>71</v>
      </c>
      <c r="B1739" t="s">
        <v>55</v>
      </c>
      <c r="C1739" t="s">
        <v>96</v>
      </c>
      <c r="D1739" s="4">
        <v>43252</v>
      </c>
      <c r="E1739" t="s">
        <v>32</v>
      </c>
      <c r="F1739" s="5">
        <v>43101</v>
      </c>
      <c r="G1739">
        <v>79.38</v>
      </c>
      <c r="H1739">
        <v>0.83</v>
      </c>
    </row>
    <row r="1740" spans="1:8" x14ac:dyDescent="0.2">
      <c r="A1740" t="s">
        <v>71</v>
      </c>
      <c r="B1740" t="s">
        <v>55</v>
      </c>
      <c r="C1740" t="s">
        <v>96</v>
      </c>
      <c r="D1740" s="4">
        <v>43252</v>
      </c>
      <c r="E1740" t="s">
        <v>31</v>
      </c>
      <c r="F1740" s="5">
        <v>43221</v>
      </c>
      <c r="G1740">
        <v>15840</v>
      </c>
      <c r="H1740">
        <v>166.18</v>
      </c>
    </row>
    <row r="1741" spans="1:8" x14ac:dyDescent="0.2">
      <c r="A1741" t="s">
        <v>71</v>
      </c>
      <c r="B1741" t="s">
        <v>55</v>
      </c>
      <c r="C1741" t="s">
        <v>96</v>
      </c>
      <c r="D1741" s="4">
        <v>43252</v>
      </c>
      <c r="E1741" t="s">
        <v>32</v>
      </c>
      <c r="F1741" s="5">
        <v>43221</v>
      </c>
      <c r="G1741">
        <v>714.38</v>
      </c>
      <c r="H1741">
        <v>7.49</v>
      </c>
    </row>
    <row r="1742" spans="1:8" x14ac:dyDescent="0.2">
      <c r="A1742" t="s">
        <v>71</v>
      </c>
      <c r="B1742" t="s">
        <v>55</v>
      </c>
      <c r="C1742" t="s">
        <v>96</v>
      </c>
      <c r="D1742" s="4">
        <v>43252</v>
      </c>
      <c r="E1742" t="s">
        <v>31</v>
      </c>
      <c r="F1742" s="5">
        <v>43101</v>
      </c>
      <c r="G1742">
        <v>1760</v>
      </c>
      <c r="H1742">
        <v>18.46</v>
      </c>
    </row>
    <row r="1743" spans="1:8" x14ac:dyDescent="0.2">
      <c r="A1743" t="s">
        <v>71</v>
      </c>
      <c r="B1743" t="s">
        <v>56</v>
      </c>
      <c r="C1743" t="s">
        <v>130</v>
      </c>
      <c r="D1743" s="4">
        <v>43252</v>
      </c>
      <c r="E1743" t="s">
        <v>32</v>
      </c>
      <c r="F1743" s="5">
        <v>43221</v>
      </c>
      <c r="G1743">
        <v>615.91</v>
      </c>
      <c r="H1743">
        <v>8.7200000000000006</v>
      </c>
    </row>
    <row r="1744" spans="1:8" x14ac:dyDescent="0.2">
      <c r="A1744" t="s">
        <v>71</v>
      </c>
      <c r="B1744" t="s">
        <v>56</v>
      </c>
      <c r="C1744" t="s">
        <v>130</v>
      </c>
      <c r="D1744" s="4">
        <v>43252</v>
      </c>
      <c r="E1744" t="s">
        <v>31</v>
      </c>
      <c r="F1744" s="5">
        <v>43221</v>
      </c>
      <c r="G1744">
        <v>13656.56</v>
      </c>
      <c r="H1744">
        <v>193.34</v>
      </c>
    </row>
    <row r="1745" spans="1:8" x14ac:dyDescent="0.2">
      <c r="A1745" t="s">
        <v>71</v>
      </c>
      <c r="B1745" t="s">
        <v>56</v>
      </c>
      <c r="C1745" t="s">
        <v>95</v>
      </c>
      <c r="D1745" s="4">
        <v>43282</v>
      </c>
      <c r="E1745" t="s">
        <v>31</v>
      </c>
      <c r="F1745" s="5">
        <v>43221</v>
      </c>
      <c r="G1745">
        <v>77880</v>
      </c>
      <c r="H1745">
        <v>1483.23</v>
      </c>
    </row>
    <row r="1746" spans="1:8" x14ac:dyDescent="0.2">
      <c r="A1746" t="s">
        <v>71</v>
      </c>
      <c r="B1746" t="s">
        <v>56</v>
      </c>
      <c r="C1746" t="s">
        <v>95</v>
      </c>
      <c r="D1746" s="4">
        <v>43282</v>
      </c>
      <c r="E1746" t="s">
        <v>32</v>
      </c>
      <c r="F1746" s="5">
        <v>43221</v>
      </c>
      <c r="G1746">
        <v>3512.39</v>
      </c>
      <c r="H1746">
        <v>66.900000000000006</v>
      </c>
    </row>
    <row r="1747" spans="1:8" x14ac:dyDescent="0.2">
      <c r="A1747" t="s">
        <v>71</v>
      </c>
      <c r="B1747" t="s">
        <v>60</v>
      </c>
      <c r="C1747" t="s">
        <v>98</v>
      </c>
      <c r="D1747" s="4">
        <v>43252</v>
      </c>
      <c r="E1747" t="s">
        <v>31</v>
      </c>
      <c r="F1747" s="5">
        <v>43221</v>
      </c>
      <c r="G1747">
        <v>24535.14</v>
      </c>
      <c r="H1747">
        <v>297.32</v>
      </c>
    </row>
    <row r="1748" spans="1:8" x14ac:dyDescent="0.2">
      <c r="A1748" t="s">
        <v>71</v>
      </c>
      <c r="B1748" t="s">
        <v>60</v>
      </c>
      <c r="C1748" t="s">
        <v>98</v>
      </c>
      <c r="D1748" s="4">
        <v>43252</v>
      </c>
      <c r="E1748" t="s">
        <v>32</v>
      </c>
      <c r="F1748" s="5">
        <v>43221</v>
      </c>
      <c r="G1748">
        <v>1106.53</v>
      </c>
      <c r="H1748">
        <v>13.41</v>
      </c>
    </row>
    <row r="1749" spans="1:8" x14ac:dyDescent="0.2">
      <c r="A1749" t="s">
        <v>71</v>
      </c>
      <c r="B1749" t="s">
        <v>56</v>
      </c>
      <c r="C1749" t="s">
        <v>98</v>
      </c>
      <c r="D1749" s="4">
        <v>43252</v>
      </c>
      <c r="E1749" t="s">
        <v>32</v>
      </c>
      <c r="F1749" s="5">
        <v>43221</v>
      </c>
      <c r="G1749">
        <v>627.74</v>
      </c>
      <c r="H1749">
        <v>9.56</v>
      </c>
    </row>
    <row r="1750" spans="1:8" x14ac:dyDescent="0.2">
      <c r="A1750" t="s">
        <v>71</v>
      </c>
      <c r="B1750" t="s">
        <v>56</v>
      </c>
      <c r="C1750" t="s">
        <v>98</v>
      </c>
      <c r="D1750" s="4">
        <v>43252</v>
      </c>
      <c r="E1750" t="s">
        <v>31</v>
      </c>
      <c r="F1750" s="5">
        <v>43221</v>
      </c>
      <c r="G1750">
        <v>13918.74</v>
      </c>
      <c r="H1750">
        <v>211.9</v>
      </c>
    </row>
    <row r="1751" spans="1:8" x14ac:dyDescent="0.2">
      <c r="A1751" t="s">
        <v>71</v>
      </c>
      <c r="B1751" t="s">
        <v>60</v>
      </c>
      <c r="C1751" t="s">
        <v>98</v>
      </c>
      <c r="D1751" s="4">
        <v>43252</v>
      </c>
      <c r="E1751" t="s">
        <v>31</v>
      </c>
      <c r="F1751" s="5">
        <v>43221</v>
      </c>
      <c r="G1751">
        <v>17009.22</v>
      </c>
      <c r="H1751">
        <v>261.87</v>
      </c>
    </row>
    <row r="1752" spans="1:8" x14ac:dyDescent="0.2">
      <c r="A1752" t="s">
        <v>71</v>
      </c>
      <c r="B1752" t="s">
        <v>60</v>
      </c>
      <c r="C1752" t="s">
        <v>98</v>
      </c>
      <c r="D1752" s="4">
        <v>43252</v>
      </c>
      <c r="E1752" t="s">
        <v>32</v>
      </c>
      <c r="F1752" s="5">
        <v>43221</v>
      </c>
      <c r="G1752">
        <v>590.22</v>
      </c>
      <c r="H1752">
        <v>9.09</v>
      </c>
    </row>
    <row r="1753" spans="1:8" x14ac:dyDescent="0.2">
      <c r="A1753" t="s">
        <v>71</v>
      </c>
      <c r="B1753" t="s">
        <v>55</v>
      </c>
      <c r="C1753" t="s">
        <v>101</v>
      </c>
      <c r="D1753" s="4">
        <v>43282</v>
      </c>
      <c r="E1753" t="s">
        <v>63</v>
      </c>
      <c r="F1753" s="5">
        <v>43221</v>
      </c>
      <c r="G1753">
        <v>210.18</v>
      </c>
      <c r="H1753">
        <v>4</v>
      </c>
    </row>
    <row r="1754" spans="1:8" x14ac:dyDescent="0.2">
      <c r="A1754" t="s">
        <v>71</v>
      </c>
      <c r="B1754" t="s">
        <v>55</v>
      </c>
      <c r="C1754" t="s">
        <v>101</v>
      </c>
      <c r="D1754" s="4">
        <v>43282</v>
      </c>
      <c r="E1754" t="s">
        <v>64</v>
      </c>
      <c r="F1754" s="5">
        <v>43221</v>
      </c>
      <c r="G1754">
        <v>9.48</v>
      </c>
      <c r="H1754">
        <v>0.18</v>
      </c>
    </row>
    <row r="1755" spans="1:8" x14ac:dyDescent="0.2">
      <c r="A1755" t="s">
        <v>71</v>
      </c>
      <c r="B1755" t="s">
        <v>57</v>
      </c>
      <c r="C1755" t="s">
        <v>93</v>
      </c>
      <c r="D1755" s="4">
        <v>43282</v>
      </c>
      <c r="E1755" t="s">
        <v>32</v>
      </c>
      <c r="F1755" s="5">
        <v>43221</v>
      </c>
      <c r="G1755">
        <v>231.92</v>
      </c>
      <c r="H1755">
        <v>4.41</v>
      </c>
    </row>
    <row r="1756" spans="1:8" x14ac:dyDescent="0.2">
      <c r="A1756" t="s">
        <v>71</v>
      </c>
      <c r="B1756" t="s">
        <v>55</v>
      </c>
      <c r="C1756" t="s">
        <v>91</v>
      </c>
      <c r="D1756" s="4">
        <v>43282</v>
      </c>
      <c r="E1756" t="s">
        <v>32</v>
      </c>
      <c r="F1756" s="5">
        <v>43221</v>
      </c>
      <c r="G1756">
        <v>17.63</v>
      </c>
      <c r="H1756">
        <v>0.34</v>
      </c>
    </row>
    <row r="1757" spans="1:8" x14ac:dyDescent="0.2">
      <c r="A1757" t="s">
        <v>71</v>
      </c>
      <c r="B1757" t="s">
        <v>57</v>
      </c>
      <c r="C1757" t="s">
        <v>93</v>
      </c>
      <c r="D1757" s="4">
        <v>43282</v>
      </c>
      <c r="E1757" t="s">
        <v>31</v>
      </c>
      <c r="F1757" s="5">
        <v>43221</v>
      </c>
      <c r="G1757">
        <v>5142</v>
      </c>
      <c r="H1757">
        <v>97.93</v>
      </c>
    </row>
    <row r="1758" spans="1:8" x14ac:dyDescent="0.2">
      <c r="A1758" t="s">
        <v>71</v>
      </c>
      <c r="B1758" t="s">
        <v>55</v>
      </c>
      <c r="C1758" t="s">
        <v>91</v>
      </c>
      <c r="D1758" s="4">
        <v>43282</v>
      </c>
      <c r="E1758" t="s">
        <v>31</v>
      </c>
      <c r="F1758" s="5">
        <v>43221</v>
      </c>
      <c r="G1758">
        <v>391</v>
      </c>
      <c r="H1758">
        <v>7.45</v>
      </c>
    </row>
    <row r="1759" spans="1:8" x14ac:dyDescent="0.2">
      <c r="A1759" t="s">
        <v>71</v>
      </c>
      <c r="B1759" t="s">
        <v>54</v>
      </c>
      <c r="C1759" t="s">
        <v>92</v>
      </c>
      <c r="D1759" s="4">
        <v>43282</v>
      </c>
      <c r="E1759" t="s">
        <v>31</v>
      </c>
      <c r="F1759" s="5">
        <v>43221</v>
      </c>
      <c r="G1759">
        <v>1219</v>
      </c>
      <c r="H1759">
        <v>20.67</v>
      </c>
    </row>
    <row r="1760" spans="1:8" x14ac:dyDescent="0.2">
      <c r="A1760" t="s">
        <v>71</v>
      </c>
      <c r="B1760" t="s">
        <v>54</v>
      </c>
      <c r="C1760" t="s">
        <v>92</v>
      </c>
      <c r="D1760" s="4">
        <v>43282</v>
      </c>
      <c r="E1760" t="s">
        <v>32</v>
      </c>
      <c r="F1760" s="5">
        <v>43221</v>
      </c>
      <c r="G1760">
        <v>54.98</v>
      </c>
      <c r="H1760">
        <v>0.93</v>
      </c>
    </row>
    <row r="1761" spans="1:8" x14ac:dyDescent="0.2">
      <c r="A1761" t="s">
        <v>71</v>
      </c>
      <c r="B1761" t="s">
        <v>55</v>
      </c>
      <c r="C1761" t="s">
        <v>91</v>
      </c>
      <c r="D1761" s="4">
        <v>43252</v>
      </c>
      <c r="E1761" t="s">
        <v>32</v>
      </c>
      <c r="F1761" s="5">
        <v>43101</v>
      </c>
      <c r="G1761">
        <v>81.63</v>
      </c>
      <c r="H1761">
        <v>1.56</v>
      </c>
    </row>
    <row r="1762" spans="1:8" x14ac:dyDescent="0.2">
      <c r="A1762" t="s">
        <v>71</v>
      </c>
      <c r="B1762" t="s">
        <v>55</v>
      </c>
      <c r="C1762" t="s">
        <v>101</v>
      </c>
      <c r="D1762" s="4">
        <v>43344</v>
      </c>
      <c r="E1762" t="s">
        <v>64</v>
      </c>
      <c r="F1762" s="5">
        <v>43221</v>
      </c>
      <c r="G1762">
        <v>3.19</v>
      </c>
      <c r="H1762">
        <v>0.11</v>
      </c>
    </row>
    <row r="1763" spans="1:8" x14ac:dyDescent="0.2">
      <c r="A1763" t="s">
        <v>71</v>
      </c>
      <c r="B1763" t="s">
        <v>55</v>
      </c>
      <c r="C1763" t="s">
        <v>101</v>
      </c>
      <c r="D1763" s="4">
        <v>43344</v>
      </c>
      <c r="E1763" t="s">
        <v>63</v>
      </c>
      <c r="F1763" s="5">
        <v>43221</v>
      </c>
      <c r="G1763">
        <v>70.680000000000007</v>
      </c>
      <c r="H1763">
        <v>2.4</v>
      </c>
    </row>
    <row r="1764" spans="1:8" x14ac:dyDescent="0.2">
      <c r="A1764" t="s">
        <v>71</v>
      </c>
      <c r="B1764" t="s">
        <v>55</v>
      </c>
      <c r="C1764" t="s">
        <v>93</v>
      </c>
      <c r="D1764" s="4">
        <v>43344</v>
      </c>
      <c r="E1764" t="s">
        <v>32</v>
      </c>
      <c r="F1764" s="5">
        <v>43221</v>
      </c>
      <c r="G1764">
        <v>15.38</v>
      </c>
      <c r="H1764">
        <v>0.52</v>
      </c>
    </row>
    <row r="1765" spans="1:8" x14ac:dyDescent="0.2">
      <c r="A1765" t="s">
        <v>71</v>
      </c>
      <c r="B1765" t="s">
        <v>57</v>
      </c>
      <c r="C1765" t="s">
        <v>93</v>
      </c>
      <c r="D1765" s="4">
        <v>43344</v>
      </c>
      <c r="E1765" t="s">
        <v>32</v>
      </c>
      <c r="F1765" s="5">
        <v>43221</v>
      </c>
      <c r="G1765">
        <v>99.3</v>
      </c>
      <c r="H1765">
        <v>3.37</v>
      </c>
    </row>
    <row r="1766" spans="1:8" x14ac:dyDescent="0.2">
      <c r="A1766" t="s">
        <v>71</v>
      </c>
      <c r="B1766" t="s">
        <v>57</v>
      </c>
      <c r="C1766" t="s">
        <v>93</v>
      </c>
      <c r="D1766" s="4">
        <v>43344</v>
      </c>
      <c r="E1766" t="s">
        <v>31</v>
      </c>
      <c r="F1766" s="5">
        <v>43221</v>
      </c>
      <c r="G1766">
        <v>2202</v>
      </c>
      <c r="H1766">
        <v>74.81</v>
      </c>
    </row>
    <row r="1767" spans="1:8" x14ac:dyDescent="0.2">
      <c r="A1767" t="s">
        <v>71</v>
      </c>
      <c r="B1767" t="s">
        <v>56</v>
      </c>
      <c r="C1767" t="s">
        <v>98</v>
      </c>
      <c r="D1767" s="4">
        <v>43344</v>
      </c>
      <c r="E1767" t="s">
        <v>31</v>
      </c>
      <c r="F1767" s="5">
        <v>43221</v>
      </c>
      <c r="G1767">
        <v>0</v>
      </c>
      <c r="H1767">
        <v>0</v>
      </c>
    </row>
    <row r="1768" spans="1:8" x14ac:dyDescent="0.2">
      <c r="A1768" t="s">
        <v>71</v>
      </c>
      <c r="B1768" t="s">
        <v>56</v>
      </c>
      <c r="C1768" t="s">
        <v>98</v>
      </c>
      <c r="D1768" s="4">
        <v>43344</v>
      </c>
      <c r="E1768" t="s">
        <v>32</v>
      </c>
      <c r="F1768" s="5">
        <v>43221</v>
      </c>
      <c r="G1768">
        <v>0</v>
      </c>
      <c r="H1768">
        <v>0</v>
      </c>
    </row>
    <row r="1769" spans="1:8" x14ac:dyDescent="0.2">
      <c r="A1769" t="s">
        <v>71</v>
      </c>
      <c r="B1769" t="s">
        <v>54</v>
      </c>
      <c r="C1769" t="s">
        <v>92</v>
      </c>
      <c r="D1769" s="4">
        <v>43313</v>
      </c>
      <c r="E1769" t="s">
        <v>32</v>
      </c>
      <c r="F1769" s="5">
        <v>43221</v>
      </c>
      <c r="G1769">
        <v>62.37</v>
      </c>
      <c r="H1769">
        <v>1.85</v>
      </c>
    </row>
    <row r="1770" spans="1:8" x14ac:dyDescent="0.2">
      <c r="A1770" t="s">
        <v>71</v>
      </c>
      <c r="B1770" t="s">
        <v>54</v>
      </c>
      <c r="C1770" t="s">
        <v>92</v>
      </c>
      <c r="D1770" s="4">
        <v>43313</v>
      </c>
      <c r="E1770" t="s">
        <v>31</v>
      </c>
      <c r="F1770" s="5">
        <v>43221</v>
      </c>
      <c r="G1770">
        <v>1383</v>
      </c>
      <c r="H1770">
        <v>41.16</v>
      </c>
    </row>
    <row r="1771" spans="1:8" x14ac:dyDescent="0.2">
      <c r="A1771" t="s">
        <v>71</v>
      </c>
      <c r="B1771" t="s">
        <v>54</v>
      </c>
      <c r="C1771" t="s">
        <v>92</v>
      </c>
      <c r="D1771" s="4">
        <v>43344</v>
      </c>
      <c r="E1771" t="s">
        <v>32</v>
      </c>
      <c r="F1771" s="5">
        <v>43221</v>
      </c>
      <c r="G1771">
        <v>6.27</v>
      </c>
      <c r="H1771">
        <v>0.19</v>
      </c>
    </row>
    <row r="1772" spans="1:8" x14ac:dyDescent="0.2">
      <c r="A1772" t="s">
        <v>71</v>
      </c>
      <c r="B1772" t="s">
        <v>54</v>
      </c>
      <c r="C1772" t="s">
        <v>92</v>
      </c>
      <c r="D1772" s="4">
        <v>43344</v>
      </c>
      <c r="E1772" t="s">
        <v>31</v>
      </c>
      <c r="F1772" s="5">
        <v>43221</v>
      </c>
      <c r="G1772">
        <v>139</v>
      </c>
      <c r="H1772">
        <v>4.3</v>
      </c>
    </row>
    <row r="1773" spans="1:8" x14ac:dyDescent="0.2">
      <c r="A1773" t="s">
        <v>71</v>
      </c>
      <c r="B1773" t="s">
        <v>54</v>
      </c>
      <c r="C1773" t="s">
        <v>167</v>
      </c>
      <c r="D1773" s="4">
        <v>43344</v>
      </c>
      <c r="E1773" t="s">
        <v>222</v>
      </c>
      <c r="F1773" s="5">
        <v>43221</v>
      </c>
      <c r="G1773">
        <v>-426</v>
      </c>
      <c r="H1773">
        <v>-13.18</v>
      </c>
    </row>
    <row r="1774" spans="1:8" x14ac:dyDescent="0.2">
      <c r="A1774" t="s">
        <v>71</v>
      </c>
      <c r="B1774" t="s">
        <v>55</v>
      </c>
      <c r="C1774" t="s">
        <v>101</v>
      </c>
      <c r="D1774" s="4">
        <v>43344</v>
      </c>
      <c r="E1774" t="s">
        <v>64</v>
      </c>
      <c r="F1774" s="5">
        <v>43221</v>
      </c>
      <c r="G1774">
        <v>2.02</v>
      </c>
      <c r="H1774">
        <v>0.06</v>
      </c>
    </row>
    <row r="1775" spans="1:8" x14ac:dyDescent="0.2">
      <c r="A1775" t="s">
        <v>71</v>
      </c>
      <c r="B1775" t="s">
        <v>55</v>
      </c>
      <c r="C1775" t="s">
        <v>101</v>
      </c>
      <c r="D1775" s="4">
        <v>43344</v>
      </c>
      <c r="E1775" t="s">
        <v>63</v>
      </c>
      <c r="F1775" s="5">
        <v>43221</v>
      </c>
      <c r="G1775">
        <v>44.64</v>
      </c>
      <c r="H1775">
        <v>1.38</v>
      </c>
    </row>
    <row r="1776" spans="1:8" x14ac:dyDescent="0.2">
      <c r="A1776" t="s">
        <v>71</v>
      </c>
      <c r="B1776" t="s">
        <v>54</v>
      </c>
      <c r="C1776" t="s">
        <v>92</v>
      </c>
      <c r="D1776" s="4">
        <v>43313</v>
      </c>
      <c r="E1776" t="s">
        <v>31</v>
      </c>
      <c r="F1776" s="5">
        <v>43221</v>
      </c>
      <c r="G1776">
        <v>337</v>
      </c>
      <c r="H1776">
        <v>10.62</v>
      </c>
    </row>
    <row r="1777" spans="1:8" x14ac:dyDescent="0.2">
      <c r="A1777" t="s">
        <v>71</v>
      </c>
      <c r="B1777" t="s">
        <v>54</v>
      </c>
      <c r="C1777" t="s">
        <v>92</v>
      </c>
      <c r="D1777" s="4">
        <v>43313</v>
      </c>
      <c r="E1777" t="s">
        <v>32</v>
      </c>
      <c r="F1777" s="5">
        <v>43221</v>
      </c>
      <c r="G1777">
        <v>15.2</v>
      </c>
      <c r="H1777">
        <v>0.48</v>
      </c>
    </row>
    <row r="1778" spans="1:8" x14ac:dyDescent="0.2">
      <c r="A1778" t="s">
        <v>71</v>
      </c>
      <c r="B1778" t="s">
        <v>56</v>
      </c>
      <c r="C1778" t="s">
        <v>94</v>
      </c>
      <c r="D1778" s="4">
        <v>43313</v>
      </c>
      <c r="E1778" t="s">
        <v>32</v>
      </c>
      <c r="F1778" s="5">
        <v>43221</v>
      </c>
      <c r="G1778">
        <v>2810.08</v>
      </c>
      <c r="H1778">
        <v>94.35</v>
      </c>
    </row>
    <row r="1779" spans="1:8" x14ac:dyDescent="0.2">
      <c r="A1779" t="s">
        <v>71</v>
      </c>
      <c r="B1779" t="s">
        <v>56</v>
      </c>
      <c r="C1779" t="s">
        <v>94</v>
      </c>
      <c r="D1779" s="4">
        <v>43313</v>
      </c>
      <c r="E1779" t="s">
        <v>31</v>
      </c>
      <c r="F1779" s="5">
        <v>43221</v>
      </c>
      <c r="G1779">
        <v>62308</v>
      </c>
      <c r="H1779">
        <v>2091.84</v>
      </c>
    </row>
    <row r="1780" spans="1:8" x14ac:dyDescent="0.2">
      <c r="A1780" t="s">
        <v>71</v>
      </c>
      <c r="B1780" t="s">
        <v>56</v>
      </c>
      <c r="C1780" t="s">
        <v>94</v>
      </c>
      <c r="D1780" s="4">
        <v>43313</v>
      </c>
      <c r="E1780" t="s">
        <v>31</v>
      </c>
      <c r="F1780" s="5">
        <v>43221</v>
      </c>
      <c r="G1780">
        <v>12480</v>
      </c>
      <c r="H1780">
        <v>396.55</v>
      </c>
    </row>
    <row r="1781" spans="1:8" x14ac:dyDescent="0.2">
      <c r="A1781" t="s">
        <v>71</v>
      </c>
      <c r="B1781" t="s">
        <v>56</v>
      </c>
      <c r="C1781" t="s">
        <v>94</v>
      </c>
      <c r="D1781" s="4">
        <v>43313</v>
      </c>
      <c r="E1781" t="s">
        <v>32</v>
      </c>
      <c r="F1781" s="5">
        <v>43221</v>
      </c>
      <c r="G1781">
        <v>562.85</v>
      </c>
      <c r="H1781">
        <v>17.88</v>
      </c>
    </row>
    <row r="1782" spans="1:8" x14ac:dyDescent="0.2">
      <c r="A1782" t="s">
        <v>71</v>
      </c>
      <c r="B1782" t="s">
        <v>55</v>
      </c>
      <c r="C1782" t="s">
        <v>101</v>
      </c>
      <c r="D1782" s="4">
        <v>43313</v>
      </c>
      <c r="E1782" t="s">
        <v>64</v>
      </c>
      <c r="F1782" s="5">
        <v>43221</v>
      </c>
      <c r="G1782">
        <v>9.17</v>
      </c>
      <c r="H1782">
        <v>0.28999999999999998</v>
      </c>
    </row>
    <row r="1783" spans="1:8" x14ac:dyDescent="0.2">
      <c r="A1783" t="s">
        <v>71</v>
      </c>
      <c r="B1783" t="s">
        <v>55</v>
      </c>
      <c r="C1783" t="s">
        <v>101</v>
      </c>
      <c r="D1783" s="4">
        <v>43313</v>
      </c>
      <c r="E1783" t="s">
        <v>63</v>
      </c>
      <c r="F1783" s="5">
        <v>43221</v>
      </c>
      <c r="G1783">
        <v>203.4</v>
      </c>
      <c r="H1783">
        <v>6.46</v>
      </c>
    </row>
    <row r="1784" spans="1:8" x14ac:dyDescent="0.2">
      <c r="A1784" t="s">
        <v>71</v>
      </c>
      <c r="B1784" t="s">
        <v>56</v>
      </c>
      <c r="C1784" t="s">
        <v>95</v>
      </c>
      <c r="D1784" s="4">
        <v>43313</v>
      </c>
      <c r="E1784" t="s">
        <v>32</v>
      </c>
      <c r="F1784" s="5">
        <v>43221</v>
      </c>
      <c r="G1784">
        <v>3874.99</v>
      </c>
      <c r="H1784">
        <v>123.12</v>
      </c>
    </row>
    <row r="1785" spans="1:8" x14ac:dyDescent="0.2">
      <c r="A1785" t="s">
        <v>71</v>
      </c>
      <c r="B1785" t="s">
        <v>56</v>
      </c>
      <c r="C1785" t="s">
        <v>95</v>
      </c>
      <c r="D1785" s="4">
        <v>43313</v>
      </c>
      <c r="E1785" t="s">
        <v>31</v>
      </c>
      <c r="F1785" s="5">
        <v>43221</v>
      </c>
      <c r="G1785">
        <v>85920</v>
      </c>
      <c r="H1785">
        <v>2730.11</v>
      </c>
    </row>
    <row r="1786" spans="1:8" x14ac:dyDescent="0.2">
      <c r="A1786" t="s">
        <v>71</v>
      </c>
      <c r="B1786" t="s">
        <v>55</v>
      </c>
      <c r="C1786" t="s">
        <v>91</v>
      </c>
      <c r="D1786" s="4">
        <v>43313</v>
      </c>
      <c r="E1786" t="s">
        <v>31</v>
      </c>
      <c r="F1786" s="5">
        <v>43221</v>
      </c>
      <c r="G1786">
        <v>663</v>
      </c>
      <c r="H1786">
        <v>21.06</v>
      </c>
    </row>
    <row r="1787" spans="1:8" x14ac:dyDescent="0.2">
      <c r="A1787" t="s">
        <v>71</v>
      </c>
      <c r="B1787" t="s">
        <v>55</v>
      </c>
      <c r="C1787" t="s">
        <v>91</v>
      </c>
      <c r="D1787" s="4">
        <v>43313</v>
      </c>
      <c r="E1787" t="s">
        <v>32</v>
      </c>
      <c r="F1787" s="5">
        <v>43221</v>
      </c>
      <c r="G1787">
        <v>29.9</v>
      </c>
      <c r="H1787">
        <v>0.95</v>
      </c>
    </row>
    <row r="1788" spans="1:8" x14ac:dyDescent="0.2">
      <c r="A1788" t="s">
        <v>71</v>
      </c>
      <c r="B1788" t="s">
        <v>57</v>
      </c>
      <c r="C1788" t="s">
        <v>93</v>
      </c>
      <c r="D1788" s="4">
        <v>43313</v>
      </c>
      <c r="E1788" t="s">
        <v>32</v>
      </c>
      <c r="F1788" s="5">
        <v>43221</v>
      </c>
      <c r="G1788">
        <v>231.92</v>
      </c>
      <c r="H1788">
        <v>7.37</v>
      </c>
    </row>
    <row r="1789" spans="1:8" x14ac:dyDescent="0.2">
      <c r="A1789" t="s">
        <v>71</v>
      </c>
      <c r="B1789" t="s">
        <v>57</v>
      </c>
      <c r="C1789" t="s">
        <v>93</v>
      </c>
      <c r="D1789" s="4">
        <v>43313</v>
      </c>
      <c r="E1789" t="s">
        <v>31</v>
      </c>
      <c r="F1789" s="5">
        <v>43221</v>
      </c>
      <c r="G1789">
        <v>5142</v>
      </c>
      <c r="H1789">
        <v>163.38999999999999</v>
      </c>
    </row>
    <row r="1790" spans="1:8" x14ac:dyDescent="0.2">
      <c r="A1790" t="s">
        <v>71</v>
      </c>
      <c r="B1790" t="s">
        <v>54</v>
      </c>
      <c r="C1790" t="s">
        <v>92</v>
      </c>
      <c r="D1790" s="4">
        <v>43313</v>
      </c>
      <c r="E1790" t="s">
        <v>31</v>
      </c>
      <c r="F1790" s="5">
        <v>43221</v>
      </c>
      <c r="G1790">
        <v>1543</v>
      </c>
      <c r="H1790">
        <v>44.67</v>
      </c>
    </row>
    <row r="1791" spans="1:8" x14ac:dyDescent="0.2">
      <c r="A1791" t="s">
        <v>71</v>
      </c>
      <c r="B1791" t="s">
        <v>54</v>
      </c>
      <c r="C1791" t="s">
        <v>92</v>
      </c>
      <c r="D1791" s="4">
        <v>43313</v>
      </c>
      <c r="E1791" t="s">
        <v>32</v>
      </c>
      <c r="F1791" s="5">
        <v>43221</v>
      </c>
      <c r="G1791">
        <v>69.58</v>
      </c>
      <c r="H1791">
        <v>2.0099999999999998</v>
      </c>
    </row>
    <row r="1792" spans="1:8" x14ac:dyDescent="0.2">
      <c r="A1792" t="s">
        <v>71</v>
      </c>
      <c r="B1792" t="s">
        <v>54</v>
      </c>
      <c r="C1792" t="s">
        <v>92</v>
      </c>
      <c r="D1792" s="4">
        <v>43313</v>
      </c>
      <c r="E1792" t="s">
        <v>32</v>
      </c>
      <c r="F1792" s="5">
        <v>43221</v>
      </c>
      <c r="G1792">
        <v>44.38</v>
      </c>
      <c r="H1792">
        <v>1.27</v>
      </c>
    </row>
    <row r="1793" spans="1:8" x14ac:dyDescent="0.2">
      <c r="A1793" t="s">
        <v>71</v>
      </c>
      <c r="B1793" t="s">
        <v>54</v>
      </c>
      <c r="C1793" t="s">
        <v>92</v>
      </c>
      <c r="D1793" s="4">
        <v>43313</v>
      </c>
      <c r="E1793" t="s">
        <v>31</v>
      </c>
      <c r="F1793" s="5">
        <v>43221</v>
      </c>
      <c r="G1793">
        <v>984</v>
      </c>
      <c r="H1793">
        <v>28.12</v>
      </c>
    </row>
    <row r="1794" spans="1:8" x14ac:dyDescent="0.2">
      <c r="A1794" t="s">
        <v>71</v>
      </c>
      <c r="B1794" t="s">
        <v>54</v>
      </c>
      <c r="C1794" t="s">
        <v>92</v>
      </c>
      <c r="D1794" s="4">
        <v>43313</v>
      </c>
      <c r="E1794" t="s">
        <v>31</v>
      </c>
      <c r="F1794" s="5">
        <v>43221</v>
      </c>
      <c r="G1794">
        <v>515</v>
      </c>
      <c r="H1794">
        <v>11.55</v>
      </c>
    </row>
    <row r="1795" spans="1:8" x14ac:dyDescent="0.2">
      <c r="A1795" t="s">
        <v>71</v>
      </c>
      <c r="B1795" t="s">
        <v>54</v>
      </c>
      <c r="C1795" t="s">
        <v>92</v>
      </c>
      <c r="D1795" s="4">
        <v>43313</v>
      </c>
      <c r="E1795" t="s">
        <v>32</v>
      </c>
      <c r="F1795" s="5">
        <v>43221</v>
      </c>
      <c r="G1795">
        <v>23.23</v>
      </c>
      <c r="H1795">
        <v>0.52</v>
      </c>
    </row>
    <row r="1796" spans="1:8" x14ac:dyDescent="0.2">
      <c r="A1796" t="s">
        <v>71</v>
      </c>
      <c r="B1796" t="s">
        <v>56</v>
      </c>
      <c r="C1796" t="s">
        <v>94</v>
      </c>
      <c r="D1796" s="4">
        <v>43313</v>
      </c>
      <c r="E1796" t="s">
        <v>31</v>
      </c>
      <c r="F1796" s="5">
        <v>43221</v>
      </c>
      <c r="G1796">
        <v>13547</v>
      </c>
      <c r="H1796">
        <v>363.2</v>
      </c>
    </row>
    <row r="1797" spans="1:8" x14ac:dyDescent="0.2">
      <c r="A1797" t="s">
        <v>71</v>
      </c>
      <c r="B1797" t="s">
        <v>56</v>
      </c>
      <c r="C1797" t="s">
        <v>94</v>
      </c>
      <c r="D1797" s="4">
        <v>43313</v>
      </c>
      <c r="E1797" t="s">
        <v>32</v>
      </c>
      <c r="F1797" s="5">
        <v>43221</v>
      </c>
      <c r="G1797">
        <v>610.97</v>
      </c>
      <c r="H1797">
        <v>16.38</v>
      </c>
    </row>
    <row r="1798" spans="1:8" x14ac:dyDescent="0.2">
      <c r="A1798" t="s">
        <v>71</v>
      </c>
      <c r="B1798" t="s">
        <v>57</v>
      </c>
      <c r="C1798" t="s">
        <v>93</v>
      </c>
      <c r="D1798" s="4">
        <v>43313</v>
      </c>
      <c r="E1798" t="s">
        <v>32</v>
      </c>
      <c r="F1798" s="5">
        <v>43221</v>
      </c>
      <c r="G1798">
        <v>103.54</v>
      </c>
      <c r="H1798">
        <v>2.77</v>
      </c>
    </row>
    <row r="1799" spans="1:8" x14ac:dyDescent="0.2">
      <c r="A1799" t="s">
        <v>71</v>
      </c>
      <c r="B1799" t="s">
        <v>57</v>
      </c>
      <c r="C1799" t="s">
        <v>93</v>
      </c>
      <c r="D1799" s="4">
        <v>43313</v>
      </c>
      <c r="E1799" t="s">
        <v>31</v>
      </c>
      <c r="F1799" s="5">
        <v>43221</v>
      </c>
      <c r="G1799">
        <v>2296</v>
      </c>
      <c r="H1799">
        <v>61.56</v>
      </c>
    </row>
    <row r="1800" spans="1:8" x14ac:dyDescent="0.2">
      <c r="A1800" t="s">
        <v>71</v>
      </c>
      <c r="B1800" t="s">
        <v>54</v>
      </c>
      <c r="C1800" t="s">
        <v>92</v>
      </c>
      <c r="D1800" s="4">
        <v>43313</v>
      </c>
      <c r="E1800" t="s">
        <v>31</v>
      </c>
      <c r="F1800" s="5">
        <v>43221</v>
      </c>
      <c r="G1800">
        <v>1781</v>
      </c>
      <c r="H1800">
        <v>49.75</v>
      </c>
    </row>
    <row r="1801" spans="1:8" x14ac:dyDescent="0.2">
      <c r="A1801" t="s">
        <v>71</v>
      </c>
      <c r="B1801" t="s">
        <v>54</v>
      </c>
      <c r="C1801" t="s">
        <v>92</v>
      </c>
      <c r="D1801" s="4">
        <v>43313</v>
      </c>
      <c r="E1801" t="s">
        <v>32</v>
      </c>
      <c r="F1801" s="5">
        <v>43221</v>
      </c>
      <c r="G1801">
        <v>80.319999999999993</v>
      </c>
      <c r="H1801">
        <v>2.2400000000000002</v>
      </c>
    </row>
    <row r="1802" spans="1:8" x14ac:dyDescent="0.2">
      <c r="A1802" t="s">
        <v>71</v>
      </c>
      <c r="B1802" t="s">
        <v>54</v>
      </c>
      <c r="C1802" t="s">
        <v>92</v>
      </c>
      <c r="D1802" s="4">
        <v>43313</v>
      </c>
      <c r="E1802" t="s">
        <v>32</v>
      </c>
      <c r="F1802" s="5">
        <v>43221</v>
      </c>
      <c r="G1802">
        <v>96.83</v>
      </c>
      <c r="H1802">
        <v>2.61</v>
      </c>
    </row>
    <row r="1803" spans="1:8" x14ac:dyDescent="0.2">
      <c r="A1803" t="s">
        <v>71</v>
      </c>
      <c r="B1803" t="s">
        <v>57</v>
      </c>
      <c r="C1803" t="s">
        <v>93</v>
      </c>
      <c r="D1803" s="4">
        <v>43313</v>
      </c>
      <c r="E1803" t="s">
        <v>32</v>
      </c>
      <c r="F1803" s="5">
        <v>43221</v>
      </c>
      <c r="G1803">
        <v>99.3</v>
      </c>
      <c r="H1803">
        <v>3.31</v>
      </c>
    </row>
    <row r="1804" spans="1:8" x14ac:dyDescent="0.2">
      <c r="A1804" t="s">
        <v>71</v>
      </c>
      <c r="B1804" t="s">
        <v>54</v>
      </c>
      <c r="C1804" t="s">
        <v>92</v>
      </c>
      <c r="D1804" s="4">
        <v>43313</v>
      </c>
      <c r="E1804" t="s">
        <v>31</v>
      </c>
      <c r="F1804" s="5">
        <v>43221</v>
      </c>
      <c r="G1804">
        <v>2147</v>
      </c>
      <c r="H1804">
        <v>57.9</v>
      </c>
    </row>
    <row r="1805" spans="1:8" x14ac:dyDescent="0.2">
      <c r="A1805" t="s">
        <v>71</v>
      </c>
      <c r="B1805" t="s">
        <v>57</v>
      </c>
      <c r="C1805" t="s">
        <v>93</v>
      </c>
      <c r="D1805" s="4">
        <v>43313</v>
      </c>
      <c r="E1805" t="s">
        <v>31</v>
      </c>
      <c r="F1805" s="5">
        <v>43221</v>
      </c>
      <c r="G1805">
        <v>2202</v>
      </c>
      <c r="H1805">
        <v>73.05</v>
      </c>
    </row>
    <row r="1806" spans="1:8" x14ac:dyDescent="0.2">
      <c r="A1806" t="s">
        <v>71</v>
      </c>
      <c r="B1806" t="s">
        <v>55</v>
      </c>
      <c r="C1806" t="s">
        <v>93</v>
      </c>
      <c r="D1806" s="4">
        <v>43313</v>
      </c>
      <c r="E1806" t="s">
        <v>31</v>
      </c>
      <c r="F1806" s="5">
        <v>43221</v>
      </c>
      <c r="G1806">
        <v>341</v>
      </c>
      <c r="H1806">
        <v>11.31</v>
      </c>
    </row>
    <row r="1807" spans="1:8" x14ac:dyDescent="0.2">
      <c r="A1807" t="s">
        <v>71</v>
      </c>
      <c r="B1807" t="s">
        <v>55</v>
      </c>
      <c r="C1807" t="s">
        <v>93</v>
      </c>
      <c r="D1807" s="4">
        <v>43313</v>
      </c>
      <c r="E1807" t="s">
        <v>32</v>
      </c>
      <c r="F1807" s="5">
        <v>43221</v>
      </c>
      <c r="G1807">
        <v>15.38</v>
      </c>
      <c r="H1807">
        <v>0.51</v>
      </c>
    </row>
    <row r="1808" spans="1:8" x14ac:dyDescent="0.2">
      <c r="A1808" t="s">
        <v>71</v>
      </c>
      <c r="B1808" t="s">
        <v>54</v>
      </c>
      <c r="C1808" t="s">
        <v>167</v>
      </c>
      <c r="D1808" s="4">
        <v>43344</v>
      </c>
      <c r="E1808" t="s">
        <v>222</v>
      </c>
      <c r="F1808" s="5">
        <v>43221</v>
      </c>
      <c r="G1808">
        <v>-720</v>
      </c>
      <c r="H1808">
        <v>-24.37</v>
      </c>
    </row>
    <row r="1809" spans="1:8" x14ac:dyDescent="0.2">
      <c r="A1809" t="s">
        <v>71</v>
      </c>
      <c r="B1809" t="s">
        <v>54</v>
      </c>
      <c r="C1809" t="s">
        <v>92</v>
      </c>
      <c r="D1809" s="4">
        <v>43344</v>
      </c>
      <c r="E1809" t="s">
        <v>32</v>
      </c>
      <c r="F1809" s="5">
        <v>43221</v>
      </c>
      <c r="G1809">
        <v>42.26</v>
      </c>
      <c r="H1809">
        <v>1.43</v>
      </c>
    </row>
    <row r="1810" spans="1:8" x14ac:dyDescent="0.2">
      <c r="A1810" t="s">
        <v>71</v>
      </c>
      <c r="B1810" t="s">
        <v>54</v>
      </c>
      <c r="C1810" t="s">
        <v>92</v>
      </c>
      <c r="D1810" s="4">
        <v>43344</v>
      </c>
      <c r="E1810" t="s">
        <v>31</v>
      </c>
      <c r="F1810" s="5">
        <v>43221</v>
      </c>
      <c r="G1810">
        <v>937</v>
      </c>
      <c r="H1810">
        <v>31.72</v>
      </c>
    </row>
    <row r="1811" spans="1:8" x14ac:dyDescent="0.2">
      <c r="A1811" t="s">
        <v>71</v>
      </c>
      <c r="B1811" t="s">
        <v>55</v>
      </c>
      <c r="C1811" t="s">
        <v>91</v>
      </c>
      <c r="D1811" s="4">
        <v>43313</v>
      </c>
      <c r="E1811" t="s">
        <v>32</v>
      </c>
      <c r="F1811" s="5">
        <v>43221</v>
      </c>
      <c r="G1811">
        <v>54.57</v>
      </c>
      <c r="H1811">
        <v>1.45</v>
      </c>
    </row>
    <row r="1812" spans="1:8" x14ac:dyDescent="0.2">
      <c r="A1812" t="s">
        <v>71</v>
      </c>
      <c r="B1812" t="s">
        <v>55</v>
      </c>
      <c r="C1812" t="s">
        <v>91</v>
      </c>
      <c r="D1812" s="4">
        <v>43313</v>
      </c>
      <c r="E1812" t="s">
        <v>31</v>
      </c>
      <c r="F1812" s="5">
        <v>43221</v>
      </c>
      <c r="G1812">
        <v>1210</v>
      </c>
      <c r="H1812">
        <v>32.159999999999997</v>
      </c>
    </row>
    <row r="1813" spans="1:8" x14ac:dyDescent="0.2">
      <c r="A1813" t="s">
        <v>71</v>
      </c>
      <c r="B1813" t="s">
        <v>56</v>
      </c>
      <c r="C1813" t="s">
        <v>95</v>
      </c>
      <c r="D1813" s="4">
        <v>43313</v>
      </c>
      <c r="E1813" t="s">
        <v>31</v>
      </c>
      <c r="F1813" s="5">
        <v>43221</v>
      </c>
      <c r="G1813">
        <v>12720</v>
      </c>
      <c r="H1813">
        <v>338.05</v>
      </c>
    </row>
    <row r="1814" spans="1:8" x14ac:dyDescent="0.2">
      <c r="A1814" t="s">
        <v>71</v>
      </c>
      <c r="B1814" t="s">
        <v>56</v>
      </c>
      <c r="C1814" t="s">
        <v>95</v>
      </c>
      <c r="D1814" s="4">
        <v>43313</v>
      </c>
      <c r="E1814" t="s">
        <v>32</v>
      </c>
      <c r="F1814" s="5">
        <v>43221</v>
      </c>
      <c r="G1814">
        <v>573.66999999999996</v>
      </c>
      <c r="H1814">
        <v>15.25</v>
      </c>
    </row>
    <row r="1815" spans="1:8" x14ac:dyDescent="0.2">
      <c r="A1815" t="s">
        <v>71</v>
      </c>
      <c r="B1815" t="s">
        <v>55</v>
      </c>
      <c r="C1815" t="s">
        <v>101</v>
      </c>
      <c r="D1815" s="4">
        <v>43313</v>
      </c>
      <c r="E1815" t="s">
        <v>63</v>
      </c>
      <c r="F1815" s="5">
        <v>43221</v>
      </c>
      <c r="G1815">
        <v>517.32000000000005</v>
      </c>
      <c r="H1815">
        <v>13.75</v>
      </c>
    </row>
    <row r="1816" spans="1:8" x14ac:dyDescent="0.2">
      <c r="A1816" t="s">
        <v>71</v>
      </c>
      <c r="B1816" t="s">
        <v>55</v>
      </c>
      <c r="C1816" t="s">
        <v>101</v>
      </c>
      <c r="D1816" s="4">
        <v>43313</v>
      </c>
      <c r="E1816" t="s">
        <v>64</v>
      </c>
      <c r="F1816" s="5">
        <v>43221</v>
      </c>
      <c r="G1816">
        <v>23.33</v>
      </c>
      <c r="H1816">
        <v>0.62</v>
      </c>
    </row>
    <row r="1817" spans="1:8" x14ac:dyDescent="0.2">
      <c r="A1817" t="s">
        <v>71</v>
      </c>
      <c r="B1817" t="s">
        <v>54</v>
      </c>
      <c r="C1817" t="s">
        <v>101</v>
      </c>
      <c r="D1817" s="4">
        <v>43313</v>
      </c>
      <c r="E1817" t="s">
        <v>64</v>
      </c>
      <c r="F1817" s="5">
        <v>43221</v>
      </c>
      <c r="G1817">
        <v>6.82</v>
      </c>
      <c r="H1817">
        <v>0.18</v>
      </c>
    </row>
    <row r="1818" spans="1:8" x14ac:dyDescent="0.2">
      <c r="A1818" t="s">
        <v>71</v>
      </c>
      <c r="B1818" t="s">
        <v>54</v>
      </c>
      <c r="C1818" t="s">
        <v>101</v>
      </c>
      <c r="D1818" s="4">
        <v>43313</v>
      </c>
      <c r="E1818" t="s">
        <v>63</v>
      </c>
      <c r="F1818" s="5">
        <v>43221</v>
      </c>
      <c r="G1818">
        <v>151.19999999999999</v>
      </c>
      <c r="H1818">
        <v>4.0199999999999996</v>
      </c>
    </row>
    <row r="1819" spans="1:8" x14ac:dyDescent="0.2">
      <c r="A1819" t="s">
        <v>71</v>
      </c>
      <c r="B1819" t="s">
        <v>57</v>
      </c>
      <c r="C1819" t="s">
        <v>93</v>
      </c>
      <c r="D1819" s="4">
        <v>43313</v>
      </c>
      <c r="E1819" t="s">
        <v>32</v>
      </c>
      <c r="F1819" s="5">
        <v>43221</v>
      </c>
      <c r="G1819">
        <v>205.56</v>
      </c>
      <c r="H1819">
        <v>5.45</v>
      </c>
    </row>
    <row r="1820" spans="1:8" x14ac:dyDescent="0.2">
      <c r="A1820" t="s">
        <v>71</v>
      </c>
      <c r="B1820" t="s">
        <v>57</v>
      </c>
      <c r="C1820" t="s">
        <v>93</v>
      </c>
      <c r="D1820" s="4">
        <v>43313</v>
      </c>
      <c r="E1820" t="s">
        <v>31</v>
      </c>
      <c r="F1820" s="5">
        <v>43221</v>
      </c>
      <c r="G1820">
        <v>4558</v>
      </c>
      <c r="H1820">
        <v>121.15</v>
      </c>
    </row>
    <row r="1821" spans="1:8" x14ac:dyDescent="0.2">
      <c r="A1821" t="s">
        <v>71</v>
      </c>
      <c r="B1821" t="s">
        <v>55</v>
      </c>
      <c r="C1821" t="s">
        <v>84</v>
      </c>
      <c r="D1821" s="4">
        <v>43101</v>
      </c>
      <c r="E1821" t="s">
        <v>31</v>
      </c>
      <c r="F1821" s="5">
        <v>43101</v>
      </c>
      <c r="G1821">
        <v>4880.7299999999996</v>
      </c>
      <c r="H1821">
        <v>119.83</v>
      </c>
    </row>
    <row r="1822" spans="1:8" x14ac:dyDescent="0.2">
      <c r="A1822" t="s">
        <v>71</v>
      </c>
      <c r="B1822" t="s">
        <v>55</v>
      </c>
      <c r="C1822" t="s">
        <v>84</v>
      </c>
      <c r="D1822" s="4">
        <v>43101</v>
      </c>
      <c r="E1822" t="s">
        <v>32</v>
      </c>
      <c r="F1822" s="5">
        <v>43101</v>
      </c>
      <c r="G1822">
        <v>220.12</v>
      </c>
      <c r="H1822">
        <v>5.41</v>
      </c>
    </row>
    <row r="1823" spans="1:8" x14ac:dyDescent="0.2">
      <c r="A1823" t="s">
        <v>71</v>
      </c>
      <c r="B1823" t="s">
        <v>55</v>
      </c>
      <c r="C1823" t="s">
        <v>84</v>
      </c>
      <c r="D1823" s="4">
        <v>43101</v>
      </c>
      <c r="E1823" t="s">
        <v>32</v>
      </c>
      <c r="F1823" s="5">
        <v>43101</v>
      </c>
      <c r="G1823">
        <v>16.350000000000001</v>
      </c>
      <c r="H1823">
        <v>0.46</v>
      </c>
    </row>
    <row r="1824" spans="1:8" x14ac:dyDescent="0.2">
      <c r="A1824" t="s">
        <v>71</v>
      </c>
      <c r="B1824" t="s">
        <v>55</v>
      </c>
      <c r="C1824" t="s">
        <v>84</v>
      </c>
      <c r="D1824" s="4">
        <v>43101</v>
      </c>
      <c r="E1824" t="s">
        <v>31</v>
      </c>
      <c r="F1824" s="5">
        <v>43101</v>
      </c>
      <c r="G1824">
        <v>362.54</v>
      </c>
      <c r="H1824">
        <v>10.16</v>
      </c>
    </row>
    <row r="1825" spans="1:8" x14ac:dyDescent="0.2">
      <c r="A1825" t="s">
        <v>71</v>
      </c>
      <c r="B1825" t="s">
        <v>56</v>
      </c>
      <c r="C1825" t="s">
        <v>95</v>
      </c>
      <c r="D1825" s="4">
        <v>43101</v>
      </c>
      <c r="E1825" t="s">
        <v>31</v>
      </c>
      <c r="F1825" s="5">
        <v>43101</v>
      </c>
      <c r="G1825">
        <v>44595</v>
      </c>
      <c r="H1825">
        <v>1351.58</v>
      </c>
    </row>
    <row r="1826" spans="1:8" x14ac:dyDescent="0.2">
      <c r="A1826" t="s">
        <v>71</v>
      </c>
      <c r="B1826" t="s">
        <v>56</v>
      </c>
      <c r="C1826" t="s">
        <v>95</v>
      </c>
      <c r="D1826" s="4">
        <v>43101</v>
      </c>
      <c r="E1826" t="s">
        <v>32</v>
      </c>
      <c r="F1826" s="5">
        <v>43101</v>
      </c>
      <c r="G1826">
        <v>2011.23</v>
      </c>
      <c r="H1826">
        <v>60.95</v>
      </c>
    </row>
    <row r="1827" spans="1:8" x14ac:dyDescent="0.2">
      <c r="A1827" t="s">
        <v>71</v>
      </c>
      <c r="B1827" t="s">
        <v>57</v>
      </c>
      <c r="C1827" t="s">
        <v>93</v>
      </c>
      <c r="D1827" s="4">
        <v>43101</v>
      </c>
      <c r="E1827" t="s">
        <v>32</v>
      </c>
      <c r="F1827" s="5">
        <v>43101</v>
      </c>
      <c r="G1827">
        <v>128.02000000000001</v>
      </c>
      <c r="H1827">
        <v>3.87</v>
      </c>
    </row>
    <row r="1828" spans="1:8" x14ac:dyDescent="0.2">
      <c r="A1828" t="s">
        <v>71</v>
      </c>
      <c r="B1828" t="s">
        <v>57</v>
      </c>
      <c r="C1828" t="s">
        <v>93</v>
      </c>
      <c r="D1828" s="4">
        <v>43101</v>
      </c>
      <c r="E1828" t="s">
        <v>31</v>
      </c>
      <c r="F1828" s="5">
        <v>43101</v>
      </c>
      <c r="G1828">
        <v>2836</v>
      </c>
      <c r="H1828">
        <v>85.97</v>
      </c>
    </row>
    <row r="1829" spans="1:8" x14ac:dyDescent="0.2">
      <c r="A1829" t="s">
        <v>71</v>
      </c>
      <c r="B1829" t="s">
        <v>55</v>
      </c>
      <c r="C1829" t="s">
        <v>181</v>
      </c>
      <c r="D1829" s="4">
        <v>43101</v>
      </c>
      <c r="E1829" t="s">
        <v>222</v>
      </c>
      <c r="F1829" s="5">
        <v>43101</v>
      </c>
      <c r="G1829">
        <v>0</v>
      </c>
      <c r="H1829">
        <v>0</v>
      </c>
    </row>
    <row r="1830" spans="1:8" x14ac:dyDescent="0.2">
      <c r="A1830" t="s">
        <v>71</v>
      </c>
      <c r="B1830" t="s">
        <v>56</v>
      </c>
      <c r="C1830" t="s">
        <v>94</v>
      </c>
      <c r="D1830" s="4">
        <v>43101</v>
      </c>
      <c r="E1830" t="s">
        <v>31</v>
      </c>
      <c r="F1830" s="5">
        <v>43101</v>
      </c>
      <c r="G1830">
        <v>13207</v>
      </c>
      <c r="H1830">
        <v>400.28</v>
      </c>
    </row>
    <row r="1831" spans="1:8" x14ac:dyDescent="0.2">
      <c r="A1831" t="s">
        <v>71</v>
      </c>
      <c r="B1831" t="s">
        <v>56</v>
      </c>
      <c r="C1831" t="s">
        <v>94</v>
      </c>
      <c r="D1831" s="4">
        <v>43101</v>
      </c>
      <c r="E1831" t="s">
        <v>32</v>
      </c>
      <c r="F1831" s="5">
        <v>43101</v>
      </c>
      <c r="G1831">
        <v>595.64</v>
      </c>
      <c r="H1831">
        <v>18.05</v>
      </c>
    </row>
    <row r="1832" spans="1:8" x14ac:dyDescent="0.2">
      <c r="A1832" t="s">
        <v>71</v>
      </c>
      <c r="B1832" t="s">
        <v>55</v>
      </c>
      <c r="C1832" t="s">
        <v>91</v>
      </c>
      <c r="D1832" s="4">
        <v>43101</v>
      </c>
      <c r="E1832" t="s">
        <v>32</v>
      </c>
      <c r="F1832" s="5">
        <v>43101</v>
      </c>
      <c r="G1832">
        <v>255.31</v>
      </c>
      <c r="H1832">
        <v>7.74</v>
      </c>
    </row>
    <row r="1833" spans="1:8" x14ac:dyDescent="0.2">
      <c r="A1833" t="s">
        <v>71</v>
      </c>
      <c r="B1833" t="s">
        <v>55</v>
      </c>
      <c r="C1833" t="s">
        <v>91</v>
      </c>
      <c r="D1833" s="4">
        <v>43101</v>
      </c>
      <c r="E1833" t="s">
        <v>31</v>
      </c>
      <c r="F1833" s="5">
        <v>43101</v>
      </c>
      <c r="G1833">
        <v>5661</v>
      </c>
      <c r="H1833">
        <v>171.57</v>
      </c>
    </row>
    <row r="1834" spans="1:8" x14ac:dyDescent="0.2">
      <c r="A1834" t="s">
        <v>71</v>
      </c>
      <c r="B1834" t="s">
        <v>57</v>
      </c>
      <c r="C1834" t="s">
        <v>93</v>
      </c>
      <c r="D1834" s="4">
        <v>43101</v>
      </c>
      <c r="E1834" t="s">
        <v>31</v>
      </c>
      <c r="F1834" s="5">
        <v>43101</v>
      </c>
      <c r="G1834">
        <v>78</v>
      </c>
      <c r="H1834">
        <v>2.36</v>
      </c>
    </row>
    <row r="1835" spans="1:8" x14ac:dyDescent="0.2">
      <c r="A1835" t="s">
        <v>71</v>
      </c>
      <c r="B1835" t="s">
        <v>57</v>
      </c>
      <c r="C1835" t="s">
        <v>93</v>
      </c>
      <c r="D1835" s="4">
        <v>43101</v>
      </c>
      <c r="E1835" t="s">
        <v>32</v>
      </c>
      <c r="F1835" s="5">
        <v>43101</v>
      </c>
      <c r="G1835">
        <v>3.52</v>
      </c>
      <c r="H1835">
        <v>0.11</v>
      </c>
    </row>
    <row r="1836" spans="1:8" x14ac:dyDescent="0.2">
      <c r="A1836" t="s">
        <v>71</v>
      </c>
      <c r="B1836" t="s">
        <v>54</v>
      </c>
      <c r="C1836" t="s">
        <v>92</v>
      </c>
      <c r="D1836" s="4">
        <v>43101</v>
      </c>
      <c r="E1836" t="s">
        <v>31</v>
      </c>
      <c r="F1836" s="5">
        <v>43101</v>
      </c>
      <c r="G1836">
        <v>415</v>
      </c>
      <c r="H1836">
        <v>12.7</v>
      </c>
    </row>
    <row r="1837" spans="1:8" x14ac:dyDescent="0.2">
      <c r="A1837" t="s">
        <v>71</v>
      </c>
      <c r="B1837" t="s">
        <v>54</v>
      </c>
      <c r="C1837" t="s">
        <v>92</v>
      </c>
      <c r="D1837" s="4">
        <v>43101</v>
      </c>
      <c r="E1837" t="s">
        <v>31</v>
      </c>
      <c r="F1837" s="5">
        <v>43101</v>
      </c>
      <c r="G1837">
        <v>701</v>
      </c>
      <c r="H1837">
        <v>21.25</v>
      </c>
    </row>
    <row r="1838" spans="1:8" x14ac:dyDescent="0.2">
      <c r="A1838" t="s">
        <v>71</v>
      </c>
      <c r="B1838" t="s">
        <v>54</v>
      </c>
      <c r="C1838" t="s">
        <v>92</v>
      </c>
      <c r="D1838" s="4">
        <v>43101</v>
      </c>
      <c r="E1838" t="s">
        <v>32</v>
      </c>
      <c r="F1838" s="5">
        <v>43101</v>
      </c>
      <c r="G1838">
        <v>31.62</v>
      </c>
      <c r="H1838">
        <v>0.96</v>
      </c>
    </row>
    <row r="1839" spans="1:8" x14ac:dyDescent="0.2">
      <c r="A1839" t="s">
        <v>71</v>
      </c>
      <c r="B1839" t="s">
        <v>54</v>
      </c>
      <c r="C1839" t="s">
        <v>92</v>
      </c>
      <c r="D1839" s="4">
        <v>43101</v>
      </c>
      <c r="E1839" t="s">
        <v>32</v>
      </c>
      <c r="F1839" s="5">
        <v>43101</v>
      </c>
      <c r="G1839">
        <v>18.71</v>
      </c>
      <c r="H1839">
        <v>0.56999999999999995</v>
      </c>
    </row>
    <row r="1840" spans="1:8" x14ac:dyDescent="0.2">
      <c r="A1840" t="s">
        <v>71</v>
      </c>
      <c r="B1840" t="s">
        <v>57</v>
      </c>
      <c r="C1840" t="s">
        <v>93</v>
      </c>
      <c r="D1840" s="4">
        <v>43101</v>
      </c>
      <c r="E1840" t="s">
        <v>32</v>
      </c>
      <c r="F1840" s="5">
        <v>43101</v>
      </c>
      <c r="G1840">
        <v>6.54</v>
      </c>
      <c r="H1840">
        <v>0.2</v>
      </c>
    </row>
    <row r="1841" spans="1:8" x14ac:dyDescent="0.2">
      <c r="A1841" t="s">
        <v>71</v>
      </c>
      <c r="B1841" t="s">
        <v>57</v>
      </c>
      <c r="C1841" t="s">
        <v>93</v>
      </c>
      <c r="D1841" s="4">
        <v>43101</v>
      </c>
      <c r="E1841" t="s">
        <v>31</v>
      </c>
      <c r="F1841" s="5">
        <v>43101</v>
      </c>
      <c r="G1841">
        <v>145</v>
      </c>
      <c r="H1841">
        <v>4.38</v>
      </c>
    </row>
    <row r="1842" spans="1:8" x14ac:dyDescent="0.2">
      <c r="A1842" t="s">
        <v>71</v>
      </c>
      <c r="B1842" t="s">
        <v>54</v>
      </c>
      <c r="C1842" t="s">
        <v>92</v>
      </c>
      <c r="D1842" s="4">
        <v>43101</v>
      </c>
      <c r="E1842" t="s">
        <v>31</v>
      </c>
      <c r="F1842" s="5">
        <v>43101</v>
      </c>
      <c r="G1842">
        <v>1478</v>
      </c>
      <c r="H1842">
        <v>44.69</v>
      </c>
    </row>
    <row r="1843" spans="1:8" x14ac:dyDescent="0.2">
      <c r="A1843" t="s">
        <v>71</v>
      </c>
      <c r="B1843" t="s">
        <v>54</v>
      </c>
      <c r="C1843" t="s">
        <v>92</v>
      </c>
      <c r="D1843" s="4">
        <v>43101</v>
      </c>
      <c r="E1843" t="s">
        <v>32</v>
      </c>
      <c r="F1843" s="5">
        <v>43101</v>
      </c>
      <c r="G1843">
        <v>66.66</v>
      </c>
      <c r="H1843">
        <v>2.0099999999999998</v>
      </c>
    </row>
    <row r="1844" spans="1:8" x14ac:dyDescent="0.2">
      <c r="A1844" t="s">
        <v>71</v>
      </c>
      <c r="B1844" t="s">
        <v>56</v>
      </c>
      <c r="C1844" t="s">
        <v>95</v>
      </c>
      <c r="D1844" s="4">
        <v>43101</v>
      </c>
      <c r="E1844" t="s">
        <v>32</v>
      </c>
      <c r="F1844" s="5">
        <v>43101</v>
      </c>
      <c r="G1844">
        <v>203.85</v>
      </c>
      <c r="H1844">
        <v>5.96</v>
      </c>
    </row>
    <row r="1845" spans="1:8" x14ac:dyDescent="0.2">
      <c r="A1845" t="s">
        <v>71</v>
      </c>
      <c r="B1845" t="s">
        <v>56</v>
      </c>
      <c r="C1845" t="s">
        <v>95</v>
      </c>
      <c r="D1845" s="4">
        <v>43101</v>
      </c>
      <c r="E1845" t="s">
        <v>31</v>
      </c>
      <c r="F1845" s="5">
        <v>43101</v>
      </c>
      <c r="G1845">
        <v>4520</v>
      </c>
      <c r="H1845">
        <v>132.19</v>
      </c>
    </row>
    <row r="1846" spans="1:8" x14ac:dyDescent="0.2">
      <c r="A1846" t="s">
        <v>71</v>
      </c>
      <c r="B1846" t="s">
        <v>56</v>
      </c>
      <c r="C1846" t="s">
        <v>94</v>
      </c>
      <c r="D1846" s="4">
        <v>43101</v>
      </c>
      <c r="E1846" t="s">
        <v>31</v>
      </c>
      <c r="F1846" s="5">
        <v>43101</v>
      </c>
      <c r="G1846">
        <v>1687</v>
      </c>
      <c r="H1846">
        <v>49.34</v>
      </c>
    </row>
    <row r="1847" spans="1:8" x14ac:dyDescent="0.2">
      <c r="A1847" t="s">
        <v>71</v>
      </c>
      <c r="B1847" t="s">
        <v>55</v>
      </c>
      <c r="C1847" t="s">
        <v>91</v>
      </c>
      <c r="D1847" s="4">
        <v>43101</v>
      </c>
      <c r="E1847" t="s">
        <v>31</v>
      </c>
      <c r="F1847" s="5">
        <v>43101</v>
      </c>
      <c r="G1847">
        <v>180</v>
      </c>
      <c r="H1847">
        <v>5.26</v>
      </c>
    </row>
    <row r="1848" spans="1:8" x14ac:dyDescent="0.2">
      <c r="A1848" t="s">
        <v>71</v>
      </c>
      <c r="B1848" t="s">
        <v>56</v>
      </c>
      <c r="C1848" t="s">
        <v>94</v>
      </c>
      <c r="D1848" s="4">
        <v>43101</v>
      </c>
      <c r="E1848" t="s">
        <v>32</v>
      </c>
      <c r="F1848" s="5">
        <v>43101</v>
      </c>
      <c r="G1848">
        <v>76.08</v>
      </c>
      <c r="H1848">
        <v>2.23</v>
      </c>
    </row>
    <row r="1849" spans="1:8" x14ac:dyDescent="0.2">
      <c r="A1849" t="s">
        <v>71</v>
      </c>
      <c r="B1849" t="s">
        <v>55</v>
      </c>
      <c r="C1849" t="s">
        <v>91</v>
      </c>
      <c r="D1849" s="4">
        <v>43101</v>
      </c>
      <c r="E1849" t="s">
        <v>32</v>
      </c>
      <c r="F1849" s="5">
        <v>43101</v>
      </c>
      <c r="G1849">
        <v>8.1199999999999992</v>
      </c>
      <c r="H1849">
        <v>0.24</v>
      </c>
    </row>
    <row r="1850" spans="1:8" x14ac:dyDescent="0.2">
      <c r="A1850" t="s">
        <v>71</v>
      </c>
      <c r="B1850" t="s">
        <v>55</v>
      </c>
      <c r="C1850" t="s">
        <v>91</v>
      </c>
      <c r="D1850" s="4">
        <v>43435</v>
      </c>
      <c r="E1850" t="s">
        <v>32</v>
      </c>
      <c r="F1850" s="5">
        <v>43405</v>
      </c>
      <c r="G1850">
        <v>396.88</v>
      </c>
      <c r="H1850">
        <v>12.22</v>
      </c>
    </row>
    <row r="1851" spans="1:8" x14ac:dyDescent="0.2">
      <c r="A1851" t="s">
        <v>71</v>
      </c>
      <c r="B1851" t="s">
        <v>55</v>
      </c>
      <c r="C1851" t="s">
        <v>181</v>
      </c>
      <c r="D1851" s="4">
        <v>43435</v>
      </c>
      <c r="E1851" t="s">
        <v>222</v>
      </c>
      <c r="F1851" s="5">
        <v>43405</v>
      </c>
      <c r="G1851">
        <v>0</v>
      </c>
      <c r="H1851">
        <v>0</v>
      </c>
    </row>
    <row r="1852" spans="1:8" x14ac:dyDescent="0.2">
      <c r="A1852" t="s">
        <v>71</v>
      </c>
      <c r="B1852" t="s">
        <v>55</v>
      </c>
      <c r="C1852" t="s">
        <v>91</v>
      </c>
      <c r="D1852" s="4">
        <v>43435</v>
      </c>
      <c r="E1852" t="s">
        <v>31</v>
      </c>
      <c r="F1852" s="5">
        <v>43405</v>
      </c>
      <c r="G1852">
        <v>8800</v>
      </c>
      <c r="H1852">
        <v>270.92</v>
      </c>
    </row>
    <row r="1853" spans="1:8" x14ac:dyDescent="0.2">
      <c r="A1853" t="s">
        <v>71</v>
      </c>
      <c r="B1853" t="s">
        <v>56</v>
      </c>
      <c r="C1853" t="s">
        <v>94</v>
      </c>
      <c r="D1853" s="4">
        <v>43435</v>
      </c>
      <c r="E1853" t="s">
        <v>31</v>
      </c>
      <c r="F1853" s="5">
        <v>43405</v>
      </c>
      <c r="G1853">
        <v>35280</v>
      </c>
      <c r="H1853">
        <v>1086.1300000000001</v>
      </c>
    </row>
    <row r="1854" spans="1:8" x14ac:dyDescent="0.2">
      <c r="A1854" t="s">
        <v>71</v>
      </c>
      <c r="B1854" t="s">
        <v>56</v>
      </c>
      <c r="C1854" t="s">
        <v>95</v>
      </c>
      <c r="D1854" s="4">
        <v>43435</v>
      </c>
      <c r="E1854" t="s">
        <v>31</v>
      </c>
      <c r="F1854" s="5">
        <v>43405</v>
      </c>
      <c r="G1854">
        <v>93760</v>
      </c>
      <c r="H1854">
        <v>2886.49</v>
      </c>
    </row>
    <row r="1855" spans="1:8" x14ac:dyDescent="0.2">
      <c r="A1855" t="s">
        <v>71</v>
      </c>
      <c r="B1855" t="s">
        <v>56</v>
      </c>
      <c r="C1855" t="s">
        <v>94</v>
      </c>
      <c r="D1855" s="4">
        <v>43435</v>
      </c>
      <c r="E1855" t="s">
        <v>32</v>
      </c>
      <c r="F1855" s="5">
        <v>43405</v>
      </c>
      <c r="G1855">
        <v>1591.13</v>
      </c>
      <c r="H1855">
        <v>48.98</v>
      </c>
    </row>
    <row r="1856" spans="1:8" x14ac:dyDescent="0.2">
      <c r="A1856" t="s">
        <v>71</v>
      </c>
      <c r="B1856" t="s">
        <v>56</v>
      </c>
      <c r="C1856" t="s">
        <v>95</v>
      </c>
      <c r="D1856" s="4">
        <v>43435</v>
      </c>
      <c r="E1856" t="s">
        <v>32</v>
      </c>
      <c r="F1856" s="5">
        <v>43405</v>
      </c>
      <c r="G1856">
        <v>4228.58</v>
      </c>
      <c r="H1856">
        <v>130.18</v>
      </c>
    </row>
    <row r="1857" spans="1:8" x14ac:dyDescent="0.2">
      <c r="A1857" t="s">
        <v>71</v>
      </c>
      <c r="B1857" t="s">
        <v>57</v>
      </c>
      <c r="C1857" t="s">
        <v>93</v>
      </c>
      <c r="D1857" s="4">
        <v>43435</v>
      </c>
      <c r="E1857" t="s">
        <v>32</v>
      </c>
      <c r="F1857" s="5">
        <v>43405</v>
      </c>
      <c r="G1857">
        <v>340.09</v>
      </c>
      <c r="H1857">
        <v>10.38</v>
      </c>
    </row>
    <row r="1858" spans="1:8" x14ac:dyDescent="0.2">
      <c r="A1858" t="s">
        <v>71</v>
      </c>
      <c r="B1858" t="s">
        <v>57</v>
      </c>
      <c r="C1858" t="s">
        <v>93</v>
      </c>
      <c r="D1858" s="4">
        <v>43435</v>
      </c>
      <c r="E1858" t="s">
        <v>31</v>
      </c>
      <c r="F1858" s="5">
        <v>43405</v>
      </c>
      <c r="G1858">
        <v>7542</v>
      </c>
      <c r="H1858">
        <v>232.27</v>
      </c>
    </row>
    <row r="1859" spans="1:8" x14ac:dyDescent="0.2">
      <c r="A1859" t="s">
        <v>71</v>
      </c>
      <c r="B1859" t="s">
        <v>55</v>
      </c>
      <c r="C1859" t="s">
        <v>101</v>
      </c>
      <c r="D1859" s="4">
        <v>43435</v>
      </c>
      <c r="E1859" t="s">
        <v>63</v>
      </c>
      <c r="F1859" s="5">
        <v>43405</v>
      </c>
      <c r="G1859">
        <v>498.24</v>
      </c>
      <c r="H1859">
        <v>15.34</v>
      </c>
    </row>
    <row r="1860" spans="1:8" x14ac:dyDescent="0.2">
      <c r="A1860" t="s">
        <v>71</v>
      </c>
      <c r="B1860" t="s">
        <v>54</v>
      </c>
      <c r="C1860" t="s">
        <v>101</v>
      </c>
      <c r="D1860" s="4">
        <v>43435</v>
      </c>
      <c r="E1860" t="s">
        <v>64</v>
      </c>
      <c r="F1860" s="5">
        <v>43405</v>
      </c>
      <c r="G1860">
        <v>1.94</v>
      </c>
      <c r="H1860">
        <v>0.06</v>
      </c>
    </row>
    <row r="1861" spans="1:8" x14ac:dyDescent="0.2">
      <c r="A1861" t="s">
        <v>71</v>
      </c>
      <c r="B1861" t="s">
        <v>55</v>
      </c>
      <c r="C1861" t="s">
        <v>101</v>
      </c>
      <c r="D1861" s="4">
        <v>43435</v>
      </c>
      <c r="E1861" t="s">
        <v>64</v>
      </c>
      <c r="F1861" s="5">
        <v>43405</v>
      </c>
      <c r="G1861">
        <v>22.46</v>
      </c>
      <c r="H1861">
        <v>0.69</v>
      </c>
    </row>
    <row r="1862" spans="1:8" x14ac:dyDescent="0.2">
      <c r="A1862" t="s">
        <v>71</v>
      </c>
      <c r="B1862" t="s">
        <v>55</v>
      </c>
      <c r="C1862" t="s">
        <v>103</v>
      </c>
      <c r="D1862" s="4">
        <v>43435</v>
      </c>
      <c r="E1862" t="s">
        <v>64</v>
      </c>
      <c r="F1862" s="5">
        <v>43405</v>
      </c>
      <c r="G1862">
        <v>65.349999999999994</v>
      </c>
      <c r="H1862">
        <v>1.67</v>
      </c>
    </row>
    <row r="1863" spans="1:8" x14ac:dyDescent="0.2">
      <c r="A1863" t="s">
        <v>71</v>
      </c>
      <c r="B1863" t="s">
        <v>55</v>
      </c>
      <c r="C1863" t="s">
        <v>103</v>
      </c>
      <c r="D1863" s="4">
        <v>43435</v>
      </c>
      <c r="E1863" t="s">
        <v>63</v>
      </c>
      <c r="F1863" s="5">
        <v>43405</v>
      </c>
      <c r="G1863">
        <v>1449</v>
      </c>
      <c r="H1863">
        <v>36.840000000000003</v>
      </c>
    </row>
    <row r="1864" spans="1:8" x14ac:dyDescent="0.2">
      <c r="A1864" t="s">
        <v>71</v>
      </c>
      <c r="B1864" t="s">
        <v>55</v>
      </c>
      <c r="C1864" t="s">
        <v>101</v>
      </c>
      <c r="D1864" s="4">
        <v>43435</v>
      </c>
      <c r="E1864" t="s">
        <v>63</v>
      </c>
      <c r="F1864" s="5">
        <v>43405</v>
      </c>
      <c r="G1864">
        <v>170.64</v>
      </c>
      <c r="H1864">
        <v>4.33</v>
      </c>
    </row>
    <row r="1865" spans="1:8" x14ac:dyDescent="0.2">
      <c r="A1865" t="s">
        <v>71</v>
      </c>
      <c r="B1865" t="s">
        <v>55</v>
      </c>
      <c r="C1865" t="s">
        <v>89</v>
      </c>
      <c r="D1865" s="4">
        <v>43435</v>
      </c>
      <c r="E1865" t="s">
        <v>32</v>
      </c>
      <c r="F1865" s="5">
        <v>43405</v>
      </c>
      <c r="G1865">
        <v>32.43</v>
      </c>
      <c r="H1865">
        <v>0.82</v>
      </c>
    </row>
    <row r="1866" spans="1:8" x14ac:dyDescent="0.2">
      <c r="A1866" t="s">
        <v>71</v>
      </c>
      <c r="B1866" t="s">
        <v>55</v>
      </c>
      <c r="C1866" t="s">
        <v>89</v>
      </c>
      <c r="D1866" s="4">
        <v>43435</v>
      </c>
      <c r="E1866" t="s">
        <v>31</v>
      </c>
      <c r="F1866" s="5">
        <v>43405</v>
      </c>
      <c r="G1866">
        <v>719</v>
      </c>
      <c r="H1866">
        <v>18.28</v>
      </c>
    </row>
    <row r="1867" spans="1:8" x14ac:dyDescent="0.2">
      <c r="A1867" t="s">
        <v>71</v>
      </c>
      <c r="B1867" t="s">
        <v>55</v>
      </c>
      <c r="C1867" t="s">
        <v>101</v>
      </c>
      <c r="D1867" s="4">
        <v>43435</v>
      </c>
      <c r="E1867" t="s">
        <v>64</v>
      </c>
      <c r="F1867" s="5">
        <v>43405</v>
      </c>
      <c r="G1867">
        <v>7.7</v>
      </c>
      <c r="H1867">
        <v>0.19</v>
      </c>
    </row>
    <row r="1868" spans="1:8" x14ac:dyDescent="0.2">
      <c r="A1868" t="s">
        <v>71</v>
      </c>
      <c r="B1868" t="s">
        <v>54</v>
      </c>
      <c r="C1868" t="s">
        <v>88</v>
      </c>
      <c r="D1868" s="4">
        <v>43435</v>
      </c>
      <c r="E1868" t="s">
        <v>31</v>
      </c>
      <c r="F1868" s="5">
        <v>43405</v>
      </c>
      <c r="G1868">
        <v>2583</v>
      </c>
      <c r="H1868">
        <v>65.67</v>
      </c>
    </row>
    <row r="1869" spans="1:8" x14ac:dyDescent="0.2">
      <c r="A1869" t="s">
        <v>71</v>
      </c>
      <c r="B1869" t="s">
        <v>57</v>
      </c>
      <c r="C1869" t="s">
        <v>90</v>
      </c>
      <c r="D1869" s="4">
        <v>43435</v>
      </c>
      <c r="E1869" t="s">
        <v>31</v>
      </c>
      <c r="F1869" s="5">
        <v>43405</v>
      </c>
      <c r="G1869">
        <v>2675</v>
      </c>
      <c r="H1869">
        <v>68.040000000000006</v>
      </c>
    </row>
    <row r="1870" spans="1:8" x14ac:dyDescent="0.2">
      <c r="A1870" t="s">
        <v>71</v>
      </c>
      <c r="B1870" t="s">
        <v>54</v>
      </c>
      <c r="C1870" t="s">
        <v>88</v>
      </c>
      <c r="D1870" s="4">
        <v>43435</v>
      </c>
      <c r="E1870" t="s">
        <v>32</v>
      </c>
      <c r="F1870" s="5">
        <v>43405</v>
      </c>
      <c r="G1870">
        <v>116.5</v>
      </c>
      <c r="H1870">
        <v>2.97</v>
      </c>
    </row>
    <row r="1871" spans="1:8" x14ac:dyDescent="0.2">
      <c r="A1871" t="s">
        <v>71</v>
      </c>
      <c r="B1871" t="s">
        <v>57</v>
      </c>
      <c r="C1871" t="s">
        <v>90</v>
      </c>
      <c r="D1871" s="4">
        <v>43435</v>
      </c>
      <c r="E1871" t="s">
        <v>32</v>
      </c>
      <c r="F1871" s="5">
        <v>43405</v>
      </c>
      <c r="G1871">
        <v>120.64</v>
      </c>
      <c r="H1871">
        <v>3.09</v>
      </c>
    </row>
    <row r="1872" spans="1:8" x14ac:dyDescent="0.2">
      <c r="A1872" t="s">
        <v>71</v>
      </c>
      <c r="B1872" t="s">
        <v>56</v>
      </c>
      <c r="C1872" t="s">
        <v>87</v>
      </c>
      <c r="D1872" s="4">
        <v>43435</v>
      </c>
      <c r="E1872" t="s">
        <v>32</v>
      </c>
      <c r="F1872" s="5">
        <v>43405</v>
      </c>
      <c r="G1872">
        <v>1684.94</v>
      </c>
      <c r="H1872">
        <v>42.84</v>
      </c>
    </row>
    <row r="1873" spans="1:8" x14ac:dyDescent="0.2">
      <c r="A1873" t="s">
        <v>71</v>
      </c>
      <c r="B1873" t="s">
        <v>56</v>
      </c>
      <c r="C1873" t="s">
        <v>87</v>
      </c>
      <c r="D1873" s="4">
        <v>43435</v>
      </c>
      <c r="E1873" t="s">
        <v>31</v>
      </c>
      <c r="F1873" s="5">
        <v>43405</v>
      </c>
      <c r="G1873">
        <v>37360</v>
      </c>
      <c r="H1873">
        <v>949.87</v>
      </c>
    </row>
    <row r="1874" spans="1:8" x14ac:dyDescent="0.2">
      <c r="A1874" t="s">
        <v>71</v>
      </c>
      <c r="B1874" t="s">
        <v>56</v>
      </c>
      <c r="C1874" t="s">
        <v>103</v>
      </c>
      <c r="D1874" s="4">
        <v>43435</v>
      </c>
      <c r="E1874" t="s">
        <v>63</v>
      </c>
      <c r="F1874" s="5">
        <v>43405</v>
      </c>
      <c r="G1874">
        <v>180</v>
      </c>
      <c r="H1874">
        <v>4.58</v>
      </c>
    </row>
    <row r="1875" spans="1:8" x14ac:dyDescent="0.2">
      <c r="A1875" t="s">
        <v>71</v>
      </c>
      <c r="B1875" t="s">
        <v>56</v>
      </c>
      <c r="C1875" t="s">
        <v>103</v>
      </c>
      <c r="D1875" s="4">
        <v>43435</v>
      </c>
      <c r="E1875" t="s">
        <v>64</v>
      </c>
      <c r="F1875" s="5">
        <v>43405</v>
      </c>
      <c r="G1875">
        <v>8.1199999999999992</v>
      </c>
      <c r="H1875">
        <v>0.21</v>
      </c>
    </row>
    <row r="1876" spans="1:8" x14ac:dyDescent="0.2">
      <c r="A1876" t="s">
        <v>71</v>
      </c>
      <c r="B1876" t="s">
        <v>55</v>
      </c>
      <c r="C1876" t="s">
        <v>102</v>
      </c>
      <c r="D1876" s="4">
        <v>43435</v>
      </c>
      <c r="E1876" t="s">
        <v>64</v>
      </c>
      <c r="F1876" s="5">
        <v>43405</v>
      </c>
      <c r="G1876">
        <v>3.25</v>
      </c>
      <c r="H1876">
        <v>0.08</v>
      </c>
    </row>
    <row r="1877" spans="1:8" x14ac:dyDescent="0.2">
      <c r="A1877" t="s">
        <v>71</v>
      </c>
      <c r="B1877" t="s">
        <v>55</v>
      </c>
      <c r="C1877" t="s">
        <v>102</v>
      </c>
      <c r="D1877" s="4">
        <v>43435</v>
      </c>
      <c r="E1877" t="s">
        <v>63</v>
      </c>
      <c r="F1877" s="5">
        <v>43405</v>
      </c>
      <c r="G1877">
        <v>72</v>
      </c>
      <c r="H1877">
        <v>1.83</v>
      </c>
    </row>
    <row r="1878" spans="1:8" x14ac:dyDescent="0.2">
      <c r="A1878" t="s">
        <v>71</v>
      </c>
      <c r="B1878" t="s">
        <v>59</v>
      </c>
      <c r="C1878" t="s">
        <v>102</v>
      </c>
      <c r="D1878" s="4">
        <v>43435</v>
      </c>
      <c r="E1878" t="s">
        <v>64</v>
      </c>
      <c r="F1878" s="5">
        <v>43405</v>
      </c>
      <c r="G1878">
        <v>46.26</v>
      </c>
      <c r="H1878">
        <v>1.18</v>
      </c>
    </row>
    <row r="1879" spans="1:8" x14ac:dyDescent="0.2">
      <c r="A1879" t="s">
        <v>71</v>
      </c>
      <c r="B1879" t="s">
        <v>59</v>
      </c>
      <c r="C1879" t="s">
        <v>102</v>
      </c>
      <c r="D1879" s="4">
        <v>43435</v>
      </c>
      <c r="E1879" t="s">
        <v>63</v>
      </c>
      <c r="F1879" s="5">
        <v>43405</v>
      </c>
      <c r="G1879">
        <v>1026</v>
      </c>
      <c r="H1879">
        <v>26.09</v>
      </c>
    </row>
    <row r="1880" spans="1:8" x14ac:dyDescent="0.2">
      <c r="A1880" t="s">
        <v>71</v>
      </c>
      <c r="B1880" t="s">
        <v>56</v>
      </c>
      <c r="C1880" t="s">
        <v>86</v>
      </c>
      <c r="D1880" s="4">
        <v>43435</v>
      </c>
      <c r="E1880" t="s">
        <v>32</v>
      </c>
      <c r="F1880" s="5">
        <v>43405</v>
      </c>
      <c r="G1880">
        <v>1754.86</v>
      </c>
      <c r="H1880">
        <v>44.61</v>
      </c>
    </row>
    <row r="1881" spans="1:8" x14ac:dyDescent="0.2">
      <c r="A1881" t="s">
        <v>71</v>
      </c>
      <c r="B1881" t="s">
        <v>57</v>
      </c>
      <c r="C1881" t="s">
        <v>85</v>
      </c>
      <c r="D1881" s="4">
        <v>43435</v>
      </c>
      <c r="E1881" t="s">
        <v>32</v>
      </c>
      <c r="F1881" s="5">
        <v>43405</v>
      </c>
      <c r="G1881">
        <v>61.52</v>
      </c>
      <c r="H1881">
        <v>1.56</v>
      </c>
    </row>
    <row r="1882" spans="1:8" x14ac:dyDescent="0.2">
      <c r="A1882" t="s">
        <v>71</v>
      </c>
      <c r="B1882" t="s">
        <v>56</v>
      </c>
      <c r="C1882" t="s">
        <v>86</v>
      </c>
      <c r="D1882" s="4">
        <v>43435</v>
      </c>
      <c r="E1882" t="s">
        <v>31</v>
      </c>
      <c r="F1882" s="5">
        <v>43405</v>
      </c>
      <c r="G1882">
        <v>38910</v>
      </c>
      <c r="H1882">
        <v>989.29</v>
      </c>
    </row>
    <row r="1883" spans="1:8" x14ac:dyDescent="0.2">
      <c r="A1883" t="s">
        <v>71</v>
      </c>
      <c r="B1883" t="s">
        <v>57</v>
      </c>
      <c r="C1883" t="s">
        <v>85</v>
      </c>
      <c r="D1883" s="4">
        <v>43435</v>
      </c>
      <c r="E1883" t="s">
        <v>31</v>
      </c>
      <c r="F1883" s="5">
        <v>43405</v>
      </c>
      <c r="G1883">
        <v>1364</v>
      </c>
      <c r="H1883">
        <v>34.68</v>
      </c>
    </row>
    <row r="1884" spans="1:8" x14ac:dyDescent="0.2">
      <c r="A1884" t="s">
        <v>71</v>
      </c>
      <c r="B1884" t="s">
        <v>55</v>
      </c>
      <c r="C1884" t="s">
        <v>100</v>
      </c>
      <c r="D1884" s="4">
        <v>43435</v>
      </c>
      <c r="E1884" t="s">
        <v>31</v>
      </c>
      <c r="F1884" s="5">
        <v>43405</v>
      </c>
      <c r="G1884">
        <v>1260</v>
      </c>
      <c r="H1884">
        <v>32.04</v>
      </c>
    </row>
    <row r="1885" spans="1:8" x14ac:dyDescent="0.2">
      <c r="A1885" t="s">
        <v>71</v>
      </c>
      <c r="B1885" t="s">
        <v>54</v>
      </c>
      <c r="C1885" t="s">
        <v>99</v>
      </c>
      <c r="D1885" s="4">
        <v>43435</v>
      </c>
      <c r="E1885" t="s">
        <v>31</v>
      </c>
      <c r="F1885" s="5">
        <v>43405</v>
      </c>
      <c r="G1885">
        <v>1466</v>
      </c>
      <c r="H1885">
        <v>37.28</v>
      </c>
    </row>
    <row r="1886" spans="1:8" x14ac:dyDescent="0.2">
      <c r="A1886" t="s">
        <v>71</v>
      </c>
      <c r="B1886" t="s">
        <v>55</v>
      </c>
      <c r="C1886" t="s">
        <v>100</v>
      </c>
      <c r="D1886" s="4">
        <v>43435</v>
      </c>
      <c r="E1886" t="s">
        <v>32</v>
      </c>
      <c r="F1886" s="5">
        <v>43405</v>
      </c>
      <c r="G1886">
        <v>56.83</v>
      </c>
      <c r="H1886">
        <v>1.44</v>
      </c>
    </row>
    <row r="1887" spans="1:8" x14ac:dyDescent="0.2">
      <c r="A1887" t="s">
        <v>71</v>
      </c>
      <c r="B1887" t="s">
        <v>54</v>
      </c>
      <c r="C1887" t="s">
        <v>99</v>
      </c>
      <c r="D1887" s="4">
        <v>43435</v>
      </c>
      <c r="E1887" t="s">
        <v>32</v>
      </c>
      <c r="F1887" s="5">
        <v>43405</v>
      </c>
      <c r="G1887">
        <v>66.11</v>
      </c>
      <c r="H1887">
        <v>1.68</v>
      </c>
    </row>
    <row r="1888" spans="1:8" x14ac:dyDescent="0.2">
      <c r="A1888" t="s">
        <v>71</v>
      </c>
      <c r="B1888" t="s">
        <v>59</v>
      </c>
      <c r="C1888" t="s">
        <v>102</v>
      </c>
      <c r="D1888" s="4">
        <v>43435</v>
      </c>
      <c r="E1888" t="s">
        <v>63</v>
      </c>
      <c r="F1888" s="5">
        <v>43405</v>
      </c>
      <c r="G1888">
        <v>108</v>
      </c>
      <c r="H1888">
        <v>2.75</v>
      </c>
    </row>
    <row r="1889" spans="1:8" x14ac:dyDescent="0.2">
      <c r="A1889" t="s">
        <v>71</v>
      </c>
      <c r="B1889" t="s">
        <v>59</v>
      </c>
      <c r="C1889" t="s">
        <v>102</v>
      </c>
      <c r="D1889" s="4">
        <v>43435</v>
      </c>
      <c r="E1889" t="s">
        <v>64</v>
      </c>
      <c r="F1889" s="5">
        <v>43405</v>
      </c>
      <c r="G1889">
        <v>4.87</v>
      </c>
      <c r="H1889">
        <v>0.12</v>
      </c>
    </row>
    <row r="1890" spans="1:8" x14ac:dyDescent="0.2">
      <c r="A1890" t="s">
        <v>71</v>
      </c>
      <c r="B1890" t="s">
        <v>56</v>
      </c>
      <c r="C1890" t="s">
        <v>98</v>
      </c>
      <c r="D1890" s="4">
        <v>43435</v>
      </c>
      <c r="E1890" t="s">
        <v>32</v>
      </c>
      <c r="F1890" s="5">
        <v>43405</v>
      </c>
      <c r="G1890">
        <v>572.24</v>
      </c>
      <c r="H1890">
        <v>15.58</v>
      </c>
    </row>
    <row r="1891" spans="1:8" x14ac:dyDescent="0.2">
      <c r="A1891" t="s">
        <v>71</v>
      </c>
      <c r="B1891" t="s">
        <v>56</v>
      </c>
      <c r="C1891" t="s">
        <v>98</v>
      </c>
      <c r="D1891" s="4">
        <v>43435</v>
      </c>
      <c r="E1891" t="s">
        <v>31</v>
      </c>
      <c r="F1891" s="5">
        <v>43405</v>
      </c>
      <c r="G1891">
        <v>12688.26</v>
      </c>
      <c r="H1891">
        <v>345.5</v>
      </c>
    </row>
    <row r="1892" spans="1:8" x14ac:dyDescent="0.2">
      <c r="A1892" t="s">
        <v>71</v>
      </c>
      <c r="B1892" t="s">
        <v>60</v>
      </c>
      <c r="C1892" t="s">
        <v>98</v>
      </c>
      <c r="D1892" s="4">
        <v>43435</v>
      </c>
      <c r="E1892" t="s">
        <v>31</v>
      </c>
      <c r="F1892" s="5">
        <v>43405</v>
      </c>
      <c r="G1892">
        <v>24434.6</v>
      </c>
      <c r="H1892">
        <v>642.39</v>
      </c>
    </row>
    <row r="1893" spans="1:8" x14ac:dyDescent="0.2">
      <c r="A1893" t="s">
        <v>71</v>
      </c>
      <c r="B1893" t="s">
        <v>60</v>
      </c>
      <c r="C1893" t="s">
        <v>98</v>
      </c>
      <c r="D1893" s="4">
        <v>43435</v>
      </c>
      <c r="E1893" t="s">
        <v>32</v>
      </c>
      <c r="F1893" s="5">
        <v>43405</v>
      </c>
      <c r="G1893">
        <v>847.88</v>
      </c>
      <c r="H1893">
        <v>22.29</v>
      </c>
    </row>
    <row r="1894" spans="1:8" x14ac:dyDescent="0.2">
      <c r="A1894" t="s">
        <v>71</v>
      </c>
      <c r="B1894" t="s">
        <v>60</v>
      </c>
      <c r="C1894" t="s">
        <v>98</v>
      </c>
      <c r="D1894" s="4">
        <v>43435</v>
      </c>
      <c r="E1894" t="s">
        <v>32</v>
      </c>
      <c r="F1894" s="5">
        <v>43405</v>
      </c>
      <c r="G1894">
        <v>749.94</v>
      </c>
      <c r="H1894">
        <v>19.399999999999999</v>
      </c>
    </row>
    <row r="1895" spans="1:8" x14ac:dyDescent="0.2">
      <c r="A1895" t="s">
        <v>71</v>
      </c>
      <c r="B1895" t="s">
        <v>60</v>
      </c>
      <c r="C1895" t="s">
        <v>98</v>
      </c>
      <c r="D1895" s="4">
        <v>43435</v>
      </c>
      <c r="E1895" t="s">
        <v>31</v>
      </c>
      <c r="F1895" s="5">
        <v>43405</v>
      </c>
      <c r="G1895">
        <v>16628.400000000001</v>
      </c>
      <c r="H1895">
        <v>430.06</v>
      </c>
    </row>
    <row r="1896" spans="1:8" x14ac:dyDescent="0.2">
      <c r="A1896" t="s">
        <v>71</v>
      </c>
      <c r="B1896" t="s">
        <v>56</v>
      </c>
      <c r="C1896" t="s">
        <v>130</v>
      </c>
      <c r="D1896" s="4">
        <v>43435</v>
      </c>
      <c r="E1896" t="s">
        <v>31</v>
      </c>
      <c r="F1896" s="5">
        <v>43405</v>
      </c>
      <c r="G1896">
        <v>8554.5</v>
      </c>
      <c r="H1896">
        <v>278.2</v>
      </c>
    </row>
    <row r="1897" spans="1:8" x14ac:dyDescent="0.2">
      <c r="A1897" t="s">
        <v>71</v>
      </c>
      <c r="B1897" t="s">
        <v>56</v>
      </c>
      <c r="C1897" t="s">
        <v>130</v>
      </c>
      <c r="D1897" s="4">
        <v>43435</v>
      </c>
      <c r="E1897" t="s">
        <v>32</v>
      </c>
      <c r="F1897" s="5">
        <v>43405</v>
      </c>
      <c r="G1897">
        <v>385.81</v>
      </c>
      <c r="H1897">
        <v>12.55</v>
      </c>
    </row>
    <row r="1898" spans="1:8" x14ac:dyDescent="0.2">
      <c r="A1898" t="s">
        <v>71</v>
      </c>
      <c r="B1898" t="s">
        <v>60</v>
      </c>
      <c r="C1898" t="s">
        <v>98</v>
      </c>
      <c r="D1898" s="4">
        <v>43435</v>
      </c>
      <c r="E1898" t="s">
        <v>32</v>
      </c>
      <c r="F1898" s="5">
        <v>43405</v>
      </c>
      <c r="G1898">
        <v>1996</v>
      </c>
      <c r="H1898">
        <v>48.22</v>
      </c>
    </row>
    <row r="1899" spans="1:8" x14ac:dyDescent="0.2">
      <c r="A1899" t="s">
        <v>71</v>
      </c>
      <c r="B1899" t="s">
        <v>60</v>
      </c>
      <c r="C1899" t="s">
        <v>98</v>
      </c>
      <c r="D1899" s="4">
        <v>43435</v>
      </c>
      <c r="E1899" t="s">
        <v>31</v>
      </c>
      <c r="F1899" s="5">
        <v>43405</v>
      </c>
      <c r="G1899">
        <v>44257.18</v>
      </c>
      <c r="H1899">
        <v>1069.1600000000001</v>
      </c>
    </row>
    <row r="1900" spans="1:8" x14ac:dyDescent="0.2">
      <c r="A1900" t="s">
        <v>71</v>
      </c>
      <c r="B1900" t="s">
        <v>54</v>
      </c>
      <c r="C1900" t="s">
        <v>92</v>
      </c>
      <c r="D1900" s="4">
        <v>43435</v>
      </c>
      <c r="E1900" t="s">
        <v>31</v>
      </c>
      <c r="F1900" s="5">
        <v>43405</v>
      </c>
      <c r="G1900">
        <v>925</v>
      </c>
      <c r="H1900">
        <v>25.46</v>
      </c>
    </row>
    <row r="1901" spans="1:8" x14ac:dyDescent="0.2">
      <c r="A1901" t="s">
        <v>71</v>
      </c>
      <c r="B1901" t="s">
        <v>54</v>
      </c>
      <c r="C1901" t="s">
        <v>92</v>
      </c>
      <c r="D1901" s="4">
        <v>43435</v>
      </c>
      <c r="E1901" t="s">
        <v>32</v>
      </c>
      <c r="F1901" s="5">
        <v>43405</v>
      </c>
      <c r="G1901">
        <v>41.72</v>
      </c>
      <c r="H1901">
        <v>1.1499999999999999</v>
      </c>
    </row>
    <row r="1902" spans="1:8" x14ac:dyDescent="0.2">
      <c r="A1902" t="s">
        <v>71</v>
      </c>
      <c r="B1902" t="s">
        <v>54</v>
      </c>
      <c r="C1902" t="s">
        <v>101</v>
      </c>
      <c r="D1902" s="4">
        <v>43435</v>
      </c>
      <c r="E1902" t="s">
        <v>63</v>
      </c>
      <c r="F1902" s="5">
        <v>43405</v>
      </c>
      <c r="G1902">
        <v>68.040000000000006</v>
      </c>
      <c r="H1902">
        <v>1.87</v>
      </c>
    </row>
    <row r="1903" spans="1:8" x14ac:dyDescent="0.2">
      <c r="A1903" t="s">
        <v>71</v>
      </c>
      <c r="B1903" t="s">
        <v>54</v>
      </c>
      <c r="C1903" t="s">
        <v>101</v>
      </c>
      <c r="D1903" s="4">
        <v>43435</v>
      </c>
      <c r="E1903" t="s">
        <v>64</v>
      </c>
      <c r="F1903" s="5">
        <v>43405</v>
      </c>
      <c r="G1903">
        <v>3.07</v>
      </c>
      <c r="H1903">
        <v>0.08</v>
      </c>
    </row>
    <row r="1904" spans="1:8" x14ac:dyDescent="0.2">
      <c r="A1904" t="s">
        <v>71</v>
      </c>
      <c r="B1904" t="s">
        <v>56</v>
      </c>
      <c r="C1904" t="s">
        <v>101</v>
      </c>
      <c r="D1904" s="4">
        <v>43435</v>
      </c>
      <c r="E1904" t="s">
        <v>64</v>
      </c>
      <c r="F1904" s="5">
        <v>43405</v>
      </c>
      <c r="G1904">
        <v>26.67</v>
      </c>
      <c r="H1904">
        <v>0.73</v>
      </c>
    </row>
    <row r="1905" spans="1:8" x14ac:dyDescent="0.2">
      <c r="A1905" t="s">
        <v>71</v>
      </c>
      <c r="B1905" t="s">
        <v>56</v>
      </c>
      <c r="C1905" t="s">
        <v>101</v>
      </c>
      <c r="D1905" s="4">
        <v>43435</v>
      </c>
      <c r="E1905" t="s">
        <v>63</v>
      </c>
      <c r="F1905" s="5">
        <v>43405</v>
      </c>
      <c r="G1905">
        <v>591.29999999999995</v>
      </c>
      <c r="H1905">
        <v>16.28</v>
      </c>
    </row>
    <row r="1906" spans="1:8" x14ac:dyDescent="0.2">
      <c r="A1906" t="s">
        <v>71</v>
      </c>
      <c r="B1906" t="s">
        <v>55</v>
      </c>
      <c r="C1906" t="s">
        <v>101</v>
      </c>
      <c r="D1906" s="4">
        <v>43435</v>
      </c>
      <c r="E1906" t="s">
        <v>63</v>
      </c>
      <c r="F1906" s="5">
        <v>43405</v>
      </c>
      <c r="G1906">
        <v>68.040000000000006</v>
      </c>
      <c r="H1906">
        <v>1.87</v>
      </c>
    </row>
    <row r="1907" spans="1:8" x14ac:dyDescent="0.2">
      <c r="A1907" t="s">
        <v>71</v>
      </c>
      <c r="B1907" t="s">
        <v>57</v>
      </c>
      <c r="C1907" t="s">
        <v>93</v>
      </c>
      <c r="D1907" s="4">
        <v>43435</v>
      </c>
      <c r="E1907" t="s">
        <v>32</v>
      </c>
      <c r="F1907" s="5">
        <v>43405</v>
      </c>
      <c r="G1907">
        <v>18.670000000000002</v>
      </c>
      <c r="H1907">
        <v>0.51</v>
      </c>
    </row>
    <row r="1908" spans="1:8" x14ac:dyDescent="0.2">
      <c r="A1908" t="s">
        <v>71</v>
      </c>
      <c r="B1908" t="s">
        <v>57</v>
      </c>
      <c r="C1908" t="s">
        <v>93</v>
      </c>
      <c r="D1908" s="4">
        <v>43435</v>
      </c>
      <c r="E1908" t="s">
        <v>31</v>
      </c>
      <c r="F1908" s="5">
        <v>43405</v>
      </c>
      <c r="G1908">
        <v>414</v>
      </c>
      <c r="H1908">
        <v>11.39</v>
      </c>
    </row>
    <row r="1909" spans="1:8" x14ac:dyDescent="0.2">
      <c r="A1909" t="s">
        <v>71</v>
      </c>
      <c r="B1909" t="s">
        <v>55</v>
      </c>
      <c r="C1909" t="s">
        <v>101</v>
      </c>
      <c r="D1909" s="4">
        <v>43435</v>
      </c>
      <c r="E1909" t="s">
        <v>64</v>
      </c>
      <c r="F1909" s="5">
        <v>43405</v>
      </c>
      <c r="G1909">
        <v>3.07</v>
      </c>
      <c r="H1909">
        <v>0.08</v>
      </c>
    </row>
    <row r="1910" spans="1:8" x14ac:dyDescent="0.2">
      <c r="A1910" t="s">
        <v>71</v>
      </c>
      <c r="B1910" t="s">
        <v>55</v>
      </c>
      <c r="C1910" t="s">
        <v>101</v>
      </c>
      <c r="D1910" s="4">
        <v>43435</v>
      </c>
      <c r="E1910" t="s">
        <v>64</v>
      </c>
      <c r="F1910" s="5">
        <v>43405</v>
      </c>
      <c r="G1910">
        <v>4.16</v>
      </c>
      <c r="H1910">
        <v>0.11</v>
      </c>
    </row>
    <row r="1911" spans="1:8" x14ac:dyDescent="0.2">
      <c r="A1911" t="s">
        <v>71</v>
      </c>
      <c r="B1911" t="s">
        <v>55</v>
      </c>
      <c r="C1911" t="s">
        <v>101</v>
      </c>
      <c r="D1911" s="4">
        <v>43435</v>
      </c>
      <c r="E1911" t="s">
        <v>63</v>
      </c>
      <c r="F1911" s="5">
        <v>43405</v>
      </c>
      <c r="G1911">
        <v>92.34</v>
      </c>
      <c r="H1911">
        <v>2.54</v>
      </c>
    </row>
    <row r="1912" spans="1:8" x14ac:dyDescent="0.2">
      <c r="A1912" t="s">
        <v>71</v>
      </c>
      <c r="B1912" t="s">
        <v>56</v>
      </c>
      <c r="C1912" t="s">
        <v>95</v>
      </c>
      <c r="D1912" s="4">
        <v>43435</v>
      </c>
      <c r="E1912" t="s">
        <v>32</v>
      </c>
      <c r="F1912" s="5">
        <v>43405</v>
      </c>
      <c r="G1912">
        <v>635.01</v>
      </c>
      <c r="H1912">
        <v>17.48</v>
      </c>
    </row>
    <row r="1913" spans="1:8" x14ac:dyDescent="0.2">
      <c r="A1913" t="s">
        <v>71</v>
      </c>
      <c r="B1913" t="s">
        <v>56</v>
      </c>
      <c r="C1913" t="s">
        <v>95</v>
      </c>
      <c r="D1913" s="4">
        <v>43435</v>
      </c>
      <c r="E1913" t="s">
        <v>31</v>
      </c>
      <c r="F1913" s="5">
        <v>43405</v>
      </c>
      <c r="G1913">
        <v>14080</v>
      </c>
      <c r="H1913">
        <v>387.54</v>
      </c>
    </row>
    <row r="1914" spans="1:8" x14ac:dyDescent="0.2">
      <c r="A1914" t="s">
        <v>71</v>
      </c>
      <c r="B1914" t="s">
        <v>54</v>
      </c>
      <c r="C1914" t="s">
        <v>101</v>
      </c>
      <c r="D1914" s="4">
        <v>43435</v>
      </c>
      <c r="E1914" t="s">
        <v>63</v>
      </c>
      <c r="F1914" s="5">
        <v>43405</v>
      </c>
      <c r="G1914">
        <v>46.8</v>
      </c>
      <c r="H1914">
        <v>1.43</v>
      </c>
    </row>
    <row r="1915" spans="1:8" x14ac:dyDescent="0.2">
      <c r="A1915" t="s">
        <v>71</v>
      </c>
      <c r="B1915" t="s">
        <v>54</v>
      </c>
      <c r="C1915" t="s">
        <v>101</v>
      </c>
      <c r="D1915" s="4">
        <v>43435</v>
      </c>
      <c r="E1915" t="s">
        <v>64</v>
      </c>
      <c r="F1915" s="5">
        <v>43405</v>
      </c>
      <c r="G1915">
        <v>2.11</v>
      </c>
      <c r="H1915">
        <v>0.06</v>
      </c>
    </row>
    <row r="1916" spans="1:8" x14ac:dyDescent="0.2">
      <c r="A1916" t="s">
        <v>71</v>
      </c>
      <c r="B1916" t="s">
        <v>55</v>
      </c>
      <c r="C1916" t="s">
        <v>101</v>
      </c>
      <c r="D1916" s="4">
        <v>43435</v>
      </c>
      <c r="E1916" t="s">
        <v>64</v>
      </c>
      <c r="F1916" s="5">
        <v>43405</v>
      </c>
      <c r="G1916">
        <v>21.27</v>
      </c>
      <c r="H1916">
        <v>0.62</v>
      </c>
    </row>
    <row r="1917" spans="1:8" x14ac:dyDescent="0.2">
      <c r="A1917" t="s">
        <v>71</v>
      </c>
      <c r="B1917" t="s">
        <v>55</v>
      </c>
      <c r="C1917" t="s">
        <v>101</v>
      </c>
      <c r="D1917" s="4">
        <v>43435</v>
      </c>
      <c r="E1917" t="s">
        <v>63</v>
      </c>
      <c r="F1917" s="5">
        <v>43405</v>
      </c>
      <c r="G1917">
        <v>471.6</v>
      </c>
      <c r="H1917">
        <v>13.94</v>
      </c>
    </row>
    <row r="1918" spans="1:8" x14ac:dyDescent="0.2">
      <c r="A1918" t="s">
        <v>71</v>
      </c>
      <c r="B1918" t="s">
        <v>56</v>
      </c>
      <c r="C1918" t="s">
        <v>94</v>
      </c>
      <c r="D1918" s="4">
        <v>43435</v>
      </c>
      <c r="E1918" t="s">
        <v>32</v>
      </c>
      <c r="F1918" s="5">
        <v>43405</v>
      </c>
      <c r="G1918">
        <v>5338.4</v>
      </c>
      <c r="H1918">
        <v>157.72</v>
      </c>
    </row>
    <row r="1919" spans="1:8" x14ac:dyDescent="0.2">
      <c r="A1919" t="s">
        <v>71</v>
      </c>
      <c r="B1919" t="s">
        <v>56</v>
      </c>
      <c r="C1919" t="s">
        <v>94</v>
      </c>
      <c r="D1919" s="4">
        <v>43435</v>
      </c>
      <c r="E1919" t="s">
        <v>31</v>
      </c>
      <c r="F1919" s="5">
        <v>43405</v>
      </c>
      <c r="G1919">
        <v>118368</v>
      </c>
      <c r="H1919">
        <v>3496.95</v>
      </c>
    </row>
    <row r="1920" spans="1:8" x14ac:dyDescent="0.2">
      <c r="A1920" t="s">
        <v>71</v>
      </c>
      <c r="B1920" t="s">
        <v>56</v>
      </c>
      <c r="C1920" t="s">
        <v>95</v>
      </c>
      <c r="D1920" s="4">
        <v>43435</v>
      </c>
      <c r="E1920" t="s">
        <v>31</v>
      </c>
      <c r="F1920" s="5">
        <v>43405</v>
      </c>
      <c r="G1920">
        <v>39520</v>
      </c>
      <c r="H1920">
        <v>1167.54</v>
      </c>
    </row>
    <row r="1921" spans="1:8" x14ac:dyDescent="0.2">
      <c r="A1921" t="s">
        <v>71</v>
      </c>
      <c r="B1921" t="s">
        <v>56</v>
      </c>
      <c r="C1921" t="s">
        <v>95</v>
      </c>
      <c r="D1921" s="4">
        <v>43435</v>
      </c>
      <c r="E1921" t="s">
        <v>32</v>
      </c>
      <c r="F1921" s="5">
        <v>43405</v>
      </c>
      <c r="G1921">
        <v>1782.35</v>
      </c>
      <c r="H1921">
        <v>52.66</v>
      </c>
    </row>
    <row r="1922" spans="1:8" x14ac:dyDescent="0.2">
      <c r="A1922" t="s">
        <v>71</v>
      </c>
      <c r="B1922" t="s">
        <v>54</v>
      </c>
      <c r="C1922" t="s">
        <v>92</v>
      </c>
      <c r="D1922" s="4">
        <v>43435</v>
      </c>
      <c r="E1922" t="s">
        <v>32</v>
      </c>
      <c r="F1922" s="5">
        <v>43405</v>
      </c>
      <c r="G1922">
        <v>10.82</v>
      </c>
      <c r="H1922">
        <v>0.31</v>
      </c>
    </row>
    <row r="1923" spans="1:8" x14ac:dyDescent="0.2">
      <c r="A1923" t="s">
        <v>71</v>
      </c>
      <c r="B1923" t="s">
        <v>56</v>
      </c>
      <c r="C1923" t="s">
        <v>94</v>
      </c>
      <c r="D1923" s="4">
        <v>43435</v>
      </c>
      <c r="E1923" t="s">
        <v>32</v>
      </c>
      <c r="F1923" s="5">
        <v>43405</v>
      </c>
      <c r="G1923">
        <v>405.9</v>
      </c>
      <c r="H1923">
        <v>11.17</v>
      </c>
    </row>
    <row r="1924" spans="1:8" x14ac:dyDescent="0.2">
      <c r="A1924" t="s">
        <v>71</v>
      </c>
      <c r="B1924" t="s">
        <v>54</v>
      </c>
      <c r="C1924" t="s">
        <v>92</v>
      </c>
      <c r="D1924" s="4">
        <v>43435</v>
      </c>
      <c r="E1924" t="s">
        <v>31</v>
      </c>
      <c r="F1924" s="5">
        <v>43405</v>
      </c>
      <c r="G1924">
        <v>240</v>
      </c>
      <c r="H1924">
        <v>6.8</v>
      </c>
    </row>
    <row r="1925" spans="1:8" x14ac:dyDescent="0.2">
      <c r="A1925" t="s">
        <v>71</v>
      </c>
      <c r="B1925" t="s">
        <v>56</v>
      </c>
      <c r="C1925" t="s">
        <v>94</v>
      </c>
      <c r="D1925" s="4">
        <v>43435</v>
      </c>
      <c r="E1925" t="s">
        <v>31</v>
      </c>
      <c r="F1925" s="5">
        <v>43405</v>
      </c>
      <c r="G1925">
        <v>9000</v>
      </c>
      <c r="H1925">
        <v>247.72</v>
      </c>
    </row>
    <row r="1926" spans="1:8" x14ac:dyDescent="0.2">
      <c r="A1926" t="s">
        <v>71</v>
      </c>
      <c r="B1926" t="s">
        <v>54</v>
      </c>
      <c r="C1926" t="s">
        <v>92</v>
      </c>
      <c r="D1926" s="4">
        <v>43435</v>
      </c>
      <c r="E1926" t="s">
        <v>31</v>
      </c>
      <c r="F1926" s="5">
        <v>43221</v>
      </c>
      <c r="G1926">
        <v>452</v>
      </c>
      <c r="H1926">
        <v>7.16</v>
      </c>
    </row>
    <row r="1927" spans="1:8" x14ac:dyDescent="0.2">
      <c r="A1927" t="s">
        <v>71</v>
      </c>
      <c r="B1927" t="s">
        <v>54</v>
      </c>
      <c r="C1927" t="s">
        <v>92</v>
      </c>
      <c r="D1927" s="4">
        <v>43435</v>
      </c>
      <c r="E1927" t="s">
        <v>31</v>
      </c>
      <c r="F1927" s="5">
        <v>43405</v>
      </c>
      <c r="G1927">
        <v>157</v>
      </c>
      <c r="H1927">
        <v>2.4900000000000002</v>
      </c>
    </row>
    <row r="1928" spans="1:8" x14ac:dyDescent="0.2">
      <c r="A1928" t="s">
        <v>71</v>
      </c>
      <c r="B1928" t="s">
        <v>54</v>
      </c>
      <c r="C1928" t="s">
        <v>92</v>
      </c>
      <c r="D1928" s="4">
        <v>43435</v>
      </c>
      <c r="E1928" t="s">
        <v>32</v>
      </c>
      <c r="F1928" s="5">
        <v>43221</v>
      </c>
      <c r="G1928">
        <v>20.39</v>
      </c>
      <c r="H1928">
        <v>0.32</v>
      </c>
    </row>
    <row r="1929" spans="1:8" x14ac:dyDescent="0.2">
      <c r="A1929" t="s">
        <v>71</v>
      </c>
      <c r="B1929" t="s">
        <v>54</v>
      </c>
      <c r="C1929" t="s">
        <v>92</v>
      </c>
      <c r="D1929" s="4">
        <v>43435</v>
      </c>
      <c r="E1929" t="s">
        <v>32</v>
      </c>
      <c r="F1929" s="5">
        <v>43405</v>
      </c>
      <c r="G1929">
        <v>7.08</v>
      </c>
      <c r="H1929">
        <v>0.11</v>
      </c>
    </row>
    <row r="1930" spans="1:8" x14ac:dyDescent="0.2">
      <c r="A1930" t="s">
        <v>71</v>
      </c>
      <c r="B1930" t="s">
        <v>57</v>
      </c>
      <c r="C1930" t="s">
        <v>93</v>
      </c>
      <c r="D1930" s="4">
        <v>43435</v>
      </c>
      <c r="E1930" t="s">
        <v>32</v>
      </c>
      <c r="F1930" s="5">
        <v>43405</v>
      </c>
      <c r="G1930">
        <v>99.3</v>
      </c>
      <c r="H1930">
        <v>2.62</v>
      </c>
    </row>
    <row r="1931" spans="1:8" x14ac:dyDescent="0.2">
      <c r="A1931" t="s">
        <v>71</v>
      </c>
      <c r="B1931" t="s">
        <v>55</v>
      </c>
      <c r="C1931" t="s">
        <v>101</v>
      </c>
      <c r="D1931" s="4">
        <v>43435</v>
      </c>
      <c r="E1931" t="s">
        <v>63</v>
      </c>
      <c r="F1931" s="5">
        <v>43405</v>
      </c>
      <c r="G1931">
        <v>61.56</v>
      </c>
      <c r="H1931">
        <v>1.63</v>
      </c>
    </row>
    <row r="1932" spans="1:8" x14ac:dyDescent="0.2">
      <c r="A1932" t="s">
        <v>71</v>
      </c>
      <c r="B1932" t="s">
        <v>57</v>
      </c>
      <c r="C1932" t="s">
        <v>93</v>
      </c>
      <c r="D1932" s="4">
        <v>43435</v>
      </c>
      <c r="E1932" t="s">
        <v>31</v>
      </c>
      <c r="F1932" s="5">
        <v>43405</v>
      </c>
      <c r="G1932">
        <v>2202</v>
      </c>
      <c r="H1932">
        <v>58.37</v>
      </c>
    </row>
    <row r="1933" spans="1:8" x14ac:dyDescent="0.2">
      <c r="A1933" t="s">
        <v>71</v>
      </c>
      <c r="B1933" t="s">
        <v>55</v>
      </c>
      <c r="C1933" t="s">
        <v>101</v>
      </c>
      <c r="D1933" s="4">
        <v>43435</v>
      </c>
      <c r="E1933" t="s">
        <v>64</v>
      </c>
      <c r="F1933" s="5">
        <v>43405</v>
      </c>
      <c r="G1933">
        <v>2.78</v>
      </c>
      <c r="H1933">
        <v>7.0000000000000007E-2</v>
      </c>
    </row>
    <row r="1934" spans="1:8" x14ac:dyDescent="0.2">
      <c r="A1934" t="s">
        <v>71</v>
      </c>
      <c r="B1934" t="s">
        <v>55</v>
      </c>
      <c r="C1934" t="s">
        <v>93</v>
      </c>
      <c r="D1934" s="4">
        <v>43435</v>
      </c>
      <c r="E1934" t="s">
        <v>31</v>
      </c>
      <c r="F1934" s="5">
        <v>43405</v>
      </c>
      <c r="G1934">
        <v>341</v>
      </c>
      <c r="H1934">
        <v>9.0399999999999991</v>
      </c>
    </row>
    <row r="1935" spans="1:8" x14ac:dyDescent="0.2">
      <c r="A1935" t="s">
        <v>71</v>
      </c>
      <c r="B1935" t="s">
        <v>55</v>
      </c>
      <c r="C1935" t="s">
        <v>93</v>
      </c>
      <c r="D1935" s="4">
        <v>43435</v>
      </c>
      <c r="E1935" t="s">
        <v>32</v>
      </c>
      <c r="F1935" s="5">
        <v>43405</v>
      </c>
      <c r="G1935">
        <v>15.38</v>
      </c>
      <c r="H1935">
        <v>0.41</v>
      </c>
    </row>
    <row r="1936" spans="1:8" x14ac:dyDescent="0.2">
      <c r="A1936" t="s">
        <v>71</v>
      </c>
      <c r="B1936" t="s">
        <v>59</v>
      </c>
      <c r="C1936" t="s">
        <v>102</v>
      </c>
      <c r="D1936" s="4">
        <v>43405</v>
      </c>
      <c r="E1936" t="s">
        <v>64</v>
      </c>
      <c r="F1936" s="5">
        <v>43221</v>
      </c>
      <c r="G1936">
        <v>47.79</v>
      </c>
      <c r="H1936">
        <v>0.66</v>
      </c>
    </row>
    <row r="1937" spans="1:8" x14ac:dyDescent="0.2">
      <c r="A1937" t="s">
        <v>71</v>
      </c>
      <c r="B1937" t="s">
        <v>59</v>
      </c>
      <c r="C1937" t="s">
        <v>102</v>
      </c>
      <c r="D1937" s="4">
        <v>43405</v>
      </c>
      <c r="E1937" t="s">
        <v>63</v>
      </c>
      <c r="F1937" s="5">
        <v>43405</v>
      </c>
      <c r="G1937">
        <v>0.4</v>
      </c>
      <c r="H1937">
        <v>0</v>
      </c>
    </row>
    <row r="1938" spans="1:8" x14ac:dyDescent="0.2">
      <c r="A1938" t="s">
        <v>71</v>
      </c>
      <c r="B1938" t="s">
        <v>55</v>
      </c>
      <c r="C1938" t="s">
        <v>91</v>
      </c>
      <c r="D1938" s="4">
        <v>43252</v>
      </c>
      <c r="E1938" t="s">
        <v>31</v>
      </c>
      <c r="F1938" s="5">
        <v>43101</v>
      </c>
      <c r="G1938">
        <v>1810</v>
      </c>
      <c r="H1938">
        <v>34.619999999999997</v>
      </c>
    </row>
    <row r="1939" spans="1:8" x14ac:dyDescent="0.2">
      <c r="A1939" t="s">
        <v>71</v>
      </c>
      <c r="B1939" t="s">
        <v>55</v>
      </c>
      <c r="C1939" t="s">
        <v>91</v>
      </c>
      <c r="D1939" s="4">
        <v>43252</v>
      </c>
      <c r="E1939" t="s">
        <v>31</v>
      </c>
      <c r="F1939" s="5">
        <v>43221</v>
      </c>
      <c r="G1939">
        <v>3893</v>
      </c>
      <c r="H1939">
        <v>74.47</v>
      </c>
    </row>
    <row r="1940" spans="1:8" x14ac:dyDescent="0.2">
      <c r="A1940" t="s">
        <v>71</v>
      </c>
      <c r="B1940" t="s">
        <v>55</v>
      </c>
      <c r="C1940" t="s">
        <v>91</v>
      </c>
      <c r="D1940" s="4">
        <v>43252</v>
      </c>
      <c r="E1940" t="s">
        <v>32</v>
      </c>
      <c r="F1940" s="5">
        <v>43221</v>
      </c>
      <c r="G1940">
        <v>175.57</v>
      </c>
      <c r="H1940">
        <v>3.36</v>
      </c>
    </row>
    <row r="1941" spans="1:8" x14ac:dyDescent="0.2">
      <c r="A1941" t="s">
        <v>71</v>
      </c>
      <c r="B1941" t="s">
        <v>56</v>
      </c>
      <c r="C1941" t="s">
        <v>94</v>
      </c>
      <c r="D1941" s="4">
        <v>43252</v>
      </c>
      <c r="E1941" t="s">
        <v>32</v>
      </c>
      <c r="F1941" s="5">
        <v>43101</v>
      </c>
      <c r="G1941">
        <v>50.87</v>
      </c>
      <c r="H1941">
        <v>0.53</v>
      </c>
    </row>
    <row r="1942" spans="1:8" x14ac:dyDescent="0.2">
      <c r="A1942" t="s">
        <v>71</v>
      </c>
      <c r="B1942" t="s">
        <v>56</v>
      </c>
      <c r="C1942" t="s">
        <v>94</v>
      </c>
      <c r="D1942" s="4">
        <v>43252</v>
      </c>
      <c r="E1942" t="s">
        <v>31</v>
      </c>
      <c r="F1942" s="5">
        <v>43101</v>
      </c>
      <c r="G1942">
        <v>1128</v>
      </c>
      <c r="H1942">
        <v>11.83</v>
      </c>
    </row>
    <row r="1943" spans="1:8" x14ac:dyDescent="0.2">
      <c r="A1943" t="s">
        <v>71</v>
      </c>
      <c r="B1943" t="s">
        <v>54</v>
      </c>
      <c r="C1943" t="s">
        <v>92</v>
      </c>
      <c r="D1943" s="4">
        <v>43252</v>
      </c>
      <c r="E1943" t="s">
        <v>31</v>
      </c>
      <c r="F1943" s="5">
        <v>43221</v>
      </c>
      <c r="G1943">
        <v>793</v>
      </c>
      <c r="H1943">
        <v>8.32</v>
      </c>
    </row>
    <row r="1944" spans="1:8" x14ac:dyDescent="0.2">
      <c r="A1944" t="s">
        <v>71</v>
      </c>
      <c r="B1944" t="s">
        <v>54</v>
      </c>
      <c r="C1944" t="s">
        <v>92</v>
      </c>
      <c r="D1944" s="4">
        <v>43252</v>
      </c>
      <c r="E1944" t="s">
        <v>32</v>
      </c>
      <c r="F1944" s="5">
        <v>43221</v>
      </c>
      <c r="G1944">
        <v>35.76</v>
      </c>
      <c r="H1944">
        <v>0.37</v>
      </c>
    </row>
    <row r="1945" spans="1:8" x14ac:dyDescent="0.2">
      <c r="A1945" t="s">
        <v>71</v>
      </c>
      <c r="B1945" t="s">
        <v>54</v>
      </c>
      <c r="C1945" t="s">
        <v>92</v>
      </c>
      <c r="D1945" s="4">
        <v>43252</v>
      </c>
      <c r="E1945" t="s">
        <v>32</v>
      </c>
      <c r="F1945" s="5">
        <v>43101</v>
      </c>
      <c r="G1945">
        <v>4.01</v>
      </c>
      <c r="H1945">
        <v>0.04</v>
      </c>
    </row>
    <row r="1946" spans="1:8" x14ac:dyDescent="0.2">
      <c r="A1946" t="s">
        <v>71</v>
      </c>
      <c r="B1946" t="s">
        <v>54</v>
      </c>
      <c r="C1946" t="s">
        <v>92</v>
      </c>
      <c r="D1946" s="4">
        <v>43252</v>
      </c>
      <c r="E1946" t="s">
        <v>31</v>
      </c>
      <c r="F1946" s="5">
        <v>43101</v>
      </c>
      <c r="G1946">
        <v>89</v>
      </c>
      <c r="H1946">
        <v>0.93</v>
      </c>
    </row>
    <row r="1947" spans="1:8" x14ac:dyDescent="0.2">
      <c r="A1947" t="s">
        <v>71</v>
      </c>
      <c r="B1947" t="s">
        <v>56</v>
      </c>
      <c r="C1947" t="s">
        <v>94</v>
      </c>
      <c r="D1947" s="4">
        <v>43252</v>
      </c>
      <c r="E1947" t="s">
        <v>31</v>
      </c>
      <c r="F1947" s="5">
        <v>43221</v>
      </c>
      <c r="G1947">
        <v>10152</v>
      </c>
      <c r="H1947">
        <v>106.5</v>
      </c>
    </row>
    <row r="1948" spans="1:8" x14ac:dyDescent="0.2">
      <c r="A1948" t="s">
        <v>71</v>
      </c>
      <c r="B1948" t="s">
        <v>56</v>
      </c>
      <c r="C1948" t="s">
        <v>94</v>
      </c>
      <c r="D1948" s="4">
        <v>43252</v>
      </c>
      <c r="E1948" t="s">
        <v>32</v>
      </c>
      <c r="F1948" s="5">
        <v>43221</v>
      </c>
      <c r="G1948">
        <v>457.86</v>
      </c>
      <c r="H1948">
        <v>4.8</v>
      </c>
    </row>
    <row r="1949" spans="1:8" x14ac:dyDescent="0.2">
      <c r="A1949" t="s">
        <v>71</v>
      </c>
      <c r="B1949" t="s">
        <v>55</v>
      </c>
      <c r="C1949" t="s">
        <v>101</v>
      </c>
      <c r="D1949" s="4">
        <v>43252</v>
      </c>
      <c r="E1949" t="s">
        <v>63</v>
      </c>
      <c r="F1949" s="5">
        <v>43101</v>
      </c>
      <c r="G1949">
        <v>20</v>
      </c>
      <c r="H1949">
        <v>0.21</v>
      </c>
    </row>
    <row r="1950" spans="1:8" x14ac:dyDescent="0.2">
      <c r="A1950" t="s">
        <v>71</v>
      </c>
      <c r="B1950" t="s">
        <v>55</v>
      </c>
      <c r="C1950" t="s">
        <v>101</v>
      </c>
      <c r="D1950" s="4">
        <v>43252</v>
      </c>
      <c r="E1950" t="s">
        <v>63</v>
      </c>
      <c r="F1950" s="5">
        <v>43221</v>
      </c>
      <c r="G1950">
        <v>183.4</v>
      </c>
      <c r="H1950">
        <v>1.93</v>
      </c>
    </row>
    <row r="1951" spans="1:8" x14ac:dyDescent="0.2">
      <c r="A1951" t="s">
        <v>71</v>
      </c>
      <c r="B1951" t="s">
        <v>55</v>
      </c>
      <c r="C1951" t="s">
        <v>101</v>
      </c>
      <c r="D1951" s="4">
        <v>43252</v>
      </c>
      <c r="E1951" t="s">
        <v>64</v>
      </c>
      <c r="F1951" s="5">
        <v>43101</v>
      </c>
      <c r="G1951">
        <v>0.91</v>
      </c>
      <c r="H1951">
        <v>0.01</v>
      </c>
    </row>
    <row r="1952" spans="1:8" x14ac:dyDescent="0.2">
      <c r="A1952" t="s">
        <v>71</v>
      </c>
      <c r="B1952" t="s">
        <v>55</v>
      </c>
      <c r="C1952" t="s">
        <v>101</v>
      </c>
      <c r="D1952" s="4">
        <v>43252</v>
      </c>
      <c r="E1952" t="s">
        <v>64</v>
      </c>
      <c r="F1952" s="5">
        <v>43221</v>
      </c>
      <c r="G1952">
        <v>8.2799999999999994</v>
      </c>
      <c r="H1952">
        <v>0.09</v>
      </c>
    </row>
    <row r="1953" spans="1:8" x14ac:dyDescent="0.2">
      <c r="A1953" t="s">
        <v>71</v>
      </c>
      <c r="B1953" t="s">
        <v>54</v>
      </c>
      <c r="C1953" t="s">
        <v>92</v>
      </c>
      <c r="D1953" s="4">
        <v>43252</v>
      </c>
      <c r="E1953" t="s">
        <v>31</v>
      </c>
      <c r="F1953" s="5">
        <v>43221</v>
      </c>
      <c r="G1953">
        <v>466</v>
      </c>
      <c r="H1953">
        <v>9</v>
      </c>
    </row>
    <row r="1954" spans="1:8" x14ac:dyDescent="0.2">
      <c r="A1954" t="s">
        <v>71</v>
      </c>
      <c r="B1954" t="s">
        <v>54</v>
      </c>
      <c r="C1954" t="s">
        <v>92</v>
      </c>
      <c r="D1954" s="4">
        <v>43252</v>
      </c>
      <c r="E1954" t="s">
        <v>32</v>
      </c>
      <c r="F1954" s="5">
        <v>43101</v>
      </c>
      <c r="G1954">
        <v>27.55</v>
      </c>
      <c r="H1954">
        <v>0.56999999999999995</v>
      </c>
    </row>
    <row r="1955" spans="1:8" x14ac:dyDescent="0.2">
      <c r="A1955" t="s">
        <v>71</v>
      </c>
      <c r="B1955" t="s">
        <v>54</v>
      </c>
      <c r="C1955" t="s">
        <v>92</v>
      </c>
      <c r="D1955" s="4">
        <v>43252</v>
      </c>
      <c r="E1955" t="s">
        <v>31</v>
      </c>
      <c r="F1955" s="5">
        <v>43101</v>
      </c>
      <c r="G1955">
        <v>611</v>
      </c>
      <c r="H1955">
        <v>12.74</v>
      </c>
    </row>
    <row r="1956" spans="1:8" x14ac:dyDescent="0.2">
      <c r="A1956" t="s">
        <v>71</v>
      </c>
      <c r="B1956" t="s">
        <v>54</v>
      </c>
      <c r="C1956" t="s">
        <v>92</v>
      </c>
      <c r="D1956" s="4">
        <v>43252</v>
      </c>
      <c r="E1956" t="s">
        <v>31</v>
      </c>
      <c r="F1956" s="5">
        <v>43101</v>
      </c>
      <c r="G1956">
        <v>891</v>
      </c>
      <c r="H1956">
        <v>20.28</v>
      </c>
    </row>
    <row r="1957" spans="1:8" x14ac:dyDescent="0.2">
      <c r="A1957" t="s">
        <v>71</v>
      </c>
      <c r="B1957" t="s">
        <v>54</v>
      </c>
      <c r="C1957" t="s">
        <v>92</v>
      </c>
      <c r="D1957" s="4">
        <v>43252</v>
      </c>
      <c r="E1957" t="s">
        <v>32</v>
      </c>
      <c r="F1957" s="5">
        <v>43101</v>
      </c>
      <c r="G1957">
        <v>40.18</v>
      </c>
      <c r="H1957">
        <v>0.91</v>
      </c>
    </row>
    <row r="1958" spans="1:8" x14ac:dyDescent="0.2">
      <c r="A1958" t="s">
        <v>71</v>
      </c>
      <c r="B1958" t="s">
        <v>54</v>
      </c>
      <c r="C1958" t="s">
        <v>92</v>
      </c>
      <c r="D1958" s="4">
        <v>43252</v>
      </c>
      <c r="E1958" t="s">
        <v>31</v>
      </c>
      <c r="F1958" s="5">
        <v>43221</v>
      </c>
      <c r="G1958">
        <v>467</v>
      </c>
      <c r="H1958">
        <v>9.74</v>
      </c>
    </row>
    <row r="1959" spans="1:8" x14ac:dyDescent="0.2">
      <c r="A1959" t="s">
        <v>71</v>
      </c>
      <c r="B1959" t="s">
        <v>54</v>
      </c>
      <c r="C1959" t="s">
        <v>92</v>
      </c>
      <c r="D1959" s="4">
        <v>43252</v>
      </c>
      <c r="E1959" t="s">
        <v>32</v>
      </c>
      <c r="F1959" s="5">
        <v>43221</v>
      </c>
      <c r="G1959">
        <v>21.02</v>
      </c>
      <c r="H1959">
        <v>0.4</v>
      </c>
    </row>
    <row r="1960" spans="1:8" x14ac:dyDescent="0.2">
      <c r="A1960" t="s">
        <v>71</v>
      </c>
      <c r="B1960" t="s">
        <v>54</v>
      </c>
      <c r="C1960" t="s">
        <v>92</v>
      </c>
      <c r="D1960" s="4">
        <v>43252</v>
      </c>
      <c r="E1960" t="s">
        <v>32</v>
      </c>
      <c r="F1960" s="5">
        <v>43221</v>
      </c>
      <c r="G1960">
        <v>21.06</v>
      </c>
      <c r="H1960">
        <v>0.44</v>
      </c>
    </row>
    <row r="1961" spans="1:8" x14ac:dyDescent="0.2">
      <c r="A1961" t="s">
        <v>71</v>
      </c>
      <c r="B1961" t="s">
        <v>57</v>
      </c>
      <c r="C1961" t="s">
        <v>93</v>
      </c>
      <c r="D1961" s="4">
        <v>43252</v>
      </c>
      <c r="E1961" t="s">
        <v>32</v>
      </c>
      <c r="F1961" s="5">
        <v>43221</v>
      </c>
      <c r="G1961">
        <v>86.05</v>
      </c>
      <c r="H1961">
        <v>0.98</v>
      </c>
    </row>
    <row r="1962" spans="1:8" x14ac:dyDescent="0.2">
      <c r="A1962" t="s">
        <v>71</v>
      </c>
      <c r="B1962" t="s">
        <v>57</v>
      </c>
      <c r="C1962" t="s">
        <v>93</v>
      </c>
      <c r="D1962" s="4">
        <v>43252</v>
      </c>
      <c r="E1962" t="s">
        <v>31</v>
      </c>
      <c r="F1962" s="5">
        <v>43221</v>
      </c>
      <c r="G1962">
        <v>1908</v>
      </c>
      <c r="H1962">
        <v>22.04</v>
      </c>
    </row>
    <row r="1963" spans="1:8" x14ac:dyDescent="0.2">
      <c r="A1963" t="s">
        <v>71</v>
      </c>
      <c r="B1963" t="s">
        <v>57</v>
      </c>
      <c r="C1963" t="s">
        <v>93</v>
      </c>
      <c r="D1963" s="4">
        <v>43252</v>
      </c>
      <c r="E1963" t="s">
        <v>32</v>
      </c>
      <c r="F1963" s="5">
        <v>43101</v>
      </c>
      <c r="G1963">
        <v>6.14</v>
      </c>
      <c r="H1963">
        <v>7.0000000000000007E-2</v>
      </c>
    </row>
    <row r="1964" spans="1:8" x14ac:dyDescent="0.2">
      <c r="A1964" t="s">
        <v>71</v>
      </c>
      <c r="B1964" t="s">
        <v>57</v>
      </c>
      <c r="C1964" t="s">
        <v>93</v>
      </c>
      <c r="D1964" s="4">
        <v>43252</v>
      </c>
      <c r="E1964" t="s">
        <v>31</v>
      </c>
      <c r="F1964" s="5">
        <v>43101</v>
      </c>
      <c r="G1964">
        <v>136</v>
      </c>
      <c r="H1964">
        <v>1.58</v>
      </c>
    </row>
    <row r="1965" spans="1:8" x14ac:dyDescent="0.2">
      <c r="A1965" t="s">
        <v>71</v>
      </c>
      <c r="B1965" t="s">
        <v>56</v>
      </c>
      <c r="C1965" t="s">
        <v>95</v>
      </c>
      <c r="D1965" s="4">
        <v>43252</v>
      </c>
      <c r="E1965" t="s">
        <v>31</v>
      </c>
      <c r="F1965" s="5">
        <v>43101</v>
      </c>
      <c r="G1965">
        <v>683</v>
      </c>
      <c r="H1965">
        <v>7.89</v>
      </c>
    </row>
    <row r="1966" spans="1:8" x14ac:dyDescent="0.2">
      <c r="A1966" t="s">
        <v>71</v>
      </c>
      <c r="B1966" t="s">
        <v>56</v>
      </c>
      <c r="C1966" t="s">
        <v>95</v>
      </c>
      <c r="D1966" s="4">
        <v>43252</v>
      </c>
      <c r="E1966" t="s">
        <v>32</v>
      </c>
      <c r="F1966" s="5">
        <v>43101</v>
      </c>
      <c r="G1966">
        <v>30.8</v>
      </c>
      <c r="H1966">
        <v>0.36</v>
      </c>
    </row>
    <row r="1967" spans="1:8" x14ac:dyDescent="0.2">
      <c r="A1967" t="s">
        <v>71</v>
      </c>
      <c r="B1967" t="s">
        <v>56</v>
      </c>
      <c r="C1967" t="s">
        <v>95</v>
      </c>
      <c r="D1967" s="4">
        <v>43252</v>
      </c>
      <c r="E1967" t="s">
        <v>31</v>
      </c>
      <c r="F1967" s="5">
        <v>43221</v>
      </c>
      <c r="G1967">
        <v>9557</v>
      </c>
      <c r="H1967">
        <v>110.46</v>
      </c>
    </row>
    <row r="1968" spans="1:8" x14ac:dyDescent="0.2">
      <c r="A1968" t="s">
        <v>71</v>
      </c>
      <c r="B1968" t="s">
        <v>56</v>
      </c>
      <c r="C1968" t="s">
        <v>95</v>
      </c>
      <c r="D1968" s="4">
        <v>43252</v>
      </c>
      <c r="E1968" t="s">
        <v>32</v>
      </c>
      <c r="F1968" s="5">
        <v>43221</v>
      </c>
      <c r="G1968">
        <v>431.02</v>
      </c>
      <c r="H1968">
        <v>4.9800000000000004</v>
      </c>
    </row>
    <row r="1969" spans="1:8" x14ac:dyDescent="0.2">
      <c r="A1969" t="s">
        <v>71</v>
      </c>
      <c r="B1969" t="s">
        <v>55</v>
      </c>
      <c r="C1969" t="s">
        <v>101</v>
      </c>
      <c r="D1969" s="4">
        <v>43252</v>
      </c>
      <c r="E1969" t="s">
        <v>63</v>
      </c>
      <c r="F1969" s="5">
        <v>43101</v>
      </c>
      <c r="G1969">
        <v>5</v>
      </c>
      <c r="H1969">
        <v>0.06</v>
      </c>
    </row>
    <row r="1970" spans="1:8" x14ac:dyDescent="0.2">
      <c r="A1970" t="s">
        <v>71</v>
      </c>
      <c r="B1970" t="s">
        <v>55</v>
      </c>
      <c r="C1970" t="s">
        <v>101</v>
      </c>
      <c r="D1970" s="4">
        <v>43252</v>
      </c>
      <c r="E1970" t="s">
        <v>64</v>
      </c>
      <c r="F1970" s="5">
        <v>43221</v>
      </c>
      <c r="G1970">
        <v>3.18</v>
      </c>
      <c r="H1970">
        <v>0.04</v>
      </c>
    </row>
    <row r="1971" spans="1:8" x14ac:dyDescent="0.2">
      <c r="A1971" t="s">
        <v>71</v>
      </c>
      <c r="B1971" t="s">
        <v>55</v>
      </c>
      <c r="C1971" t="s">
        <v>101</v>
      </c>
      <c r="D1971" s="4">
        <v>43252</v>
      </c>
      <c r="E1971" t="s">
        <v>64</v>
      </c>
      <c r="F1971" s="5">
        <v>43101</v>
      </c>
      <c r="G1971">
        <v>0.23</v>
      </c>
      <c r="H1971">
        <v>0</v>
      </c>
    </row>
    <row r="1972" spans="1:8" x14ac:dyDescent="0.2">
      <c r="A1972" t="s">
        <v>71</v>
      </c>
      <c r="B1972" t="s">
        <v>55</v>
      </c>
      <c r="C1972" t="s">
        <v>101</v>
      </c>
      <c r="D1972" s="4">
        <v>43252</v>
      </c>
      <c r="E1972" t="s">
        <v>63</v>
      </c>
      <c r="F1972" s="5">
        <v>43221</v>
      </c>
      <c r="G1972">
        <v>70.599999999999994</v>
      </c>
      <c r="H1972">
        <v>0.82</v>
      </c>
    </row>
    <row r="1973" spans="1:8" x14ac:dyDescent="0.2">
      <c r="A1973" t="s">
        <v>71</v>
      </c>
      <c r="B1973" t="s">
        <v>56</v>
      </c>
      <c r="C1973" t="s">
        <v>95</v>
      </c>
      <c r="D1973" s="4">
        <v>43252</v>
      </c>
      <c r="E1973" t="s">
        <v>32</v>
      </c>
      <c r="F1973" s="5">
        <v>43221</v>
      </c>
      <c r="G1973">
        <v>2776.36</v>
      </c>
      <c r="H1973">
        <v>29.14</v>
      </c>
    </row>
    <row r="1974" spans="1:8" x14ac:dyDescent="0.2">
      <c r="A1974" t="s">
        <v>71</v>
      </c>
      <c r="B1974" t="s">
        <v>57</v>
      </c>
      <c r="C1974" t="s">
        <v>93</v>
      </c>
      <c r="D1974" s="4">
        <v>43252</v>
      </c>
      <c r="E1974" t="s">
        <v>32</v>
      </c>
      <c r="F1974" s="5">
        <v>43221</v>
      </c>
      <c r="G1974">
        <v>208.73</v>
      </c>
      <c r="H1974">
        <v>2.2000000000000002</v>
      </c>
    </row>
    <row r="1975" spans="1:8" x14ac:dyDescent="0.2">
      <c r="A1975" t="s">
        <v>71</v>
      </c>
      <c r="B1975" t="s">
        <v>56</v>
      </c>
      <c r="C1975" t="s">
        <v>95</v>
      </c>
      <c r="D1975" s="4">
        <v>43252</v>
      </c>
      <c r="E1975" t="s">
        <v>32</v>
      </c>
      <c r="F1975" s="5">
        <v>43101</v>
      </c>
      <c r="G1975">
        <v>308.49</v>
      </c>
      <c r="H1975">
        <v>3.24</v>
      </c>
    </row>
    <row r="1976" spans="1:8" x14ac:dyDescent="0.2">
      <c r="A1976" t="s">
        <v>71</v>
      </c>
      <c r="B1976" t="s">
        <v>57</v>
      </c>
      <c r="C1976" t="s">
        <v>93</v>
      </c>
      <c r="D1976" s="4">
        <v>43252</v>
      </c>
      <c r="E1976" t="s">
        <v>32</v>
      </c>
      <c r="F1976" s="5">
        <v>43101</v>
      </c>
      <c r="G1976">
        <v>23.18</v>
      </c>
      <c r="H1976">
        <v>0.25</v>
      </c>
    </row>
    <row r="1977" spans="1:8" x14ac:dyDescent="0.2">
      <c r="A1977" t="s">
        <v>71</v>
      </c>
      <c r="B1977" t="s">
        <v>56</v>
      </c>
      <c r="C1977" t="s">
        <v>95</v>
      </c>
      <c r="D1977" s="4">
        <v>43252</v>
      </c>
      <c r="E1977" t="s">
        <v>31</v>
      </c>
      <c r="F1977" s="5">
        <v>43221</v>
      </c>
      <c r="G1977">
        <v>61560</v>
      </c>
      <c r="H1977">
        <v>645.84</v>
      </c>
    </row>
    <row r="1978" spans="1:8" x14ac:dyDescent="0.2">
      <c r="A1978" t="s">
        <v>71</v>
      </c>
      <c r="B1978" t="s">
        <v>57</v>
      </c>
      <c r="C1978" t="s">
        <v>93</v>
      </c>
      <c r="D1978" s="4">
        <v>43252</v>
      </c>
      <c r="E1978" t="s">
        <v>31</v>
      </c>
      <c r="F1978" s="5">
        <v>43221</v>
      </c>
      <c r="G1978">
        <v>4628</v>
      </c>
      <c r="H1978">
        <v>48.56</v>
      </c>
    </row>
    <row r="1979" spans="1:8" x14ac:dyDescent="0.2">
      <c r="A1979" t="s">
        <v>71</v>
      </c>
      <c r="B1979" t="s">
        <v>56</v>
      </c>
      <c r="C1979" t="s">
        <v>95</v>
      </c>
      <c r="D1979" s="4">
        <v>43252</v>
      </c>
      <c r="E1979" t="s">
        <v>31</v>
      </c>
      <c r="F1979" s="5">
        <v>43101</v>
      </c>
      <c r="G1979">
        <v>6840</v>
      </c>
      <c r="H1979">
        <v>71.760000000000005</v>
      </c>
    </row>
    <row r="1980" spans="1:8" x14ac:dyDescent="0.2">
      <c r="A1980" t="s">
        <v>71</v>
      </c>
      <c r="B1980" t="s">
        <v>57</v>
      </c>
      <c r="C1980" t="s">
        <v>93</v>
      </c>
      <c r="D1980" s="4">
        <v>43252</v>
      </c>
      <c r="E1980" t="s">
        <v>31</v>
      </c>
      <c r="F1980" s="5">
        <v>43101</v>
      </c>
      <c r="G1980">
        <v>514</v>
      </c>
      <c r="H1980">
        <v>5.39</v>
      </c>
    </row>
    <row r="1981" spans="1:8" x14ac:dyDescent="0.2">
      <c r="A1981" t="s">
        <v>71</v>
      </c>
      <c r="B1981" t="s">
        <v>55</v>
      </c>
      <c r="C1981" t="s">
        <v>101</v>
      </c>
      <c r="D1981" s="4">
        <v>43252</v>
      </c>
      <c r="E1981" t="s">
        <v>63</v>
      </c>
      <c r="F1981" s="5">
        <v>43221</v>
      </c>
      <c r="G1981">
        <v>39.200000000000003</v>
      </c>
      <c r="H1981">
        <v>0.42</v>
      </c>
    </row>
    <row r="1982" spans="1:8" x14ac:dyDescent="0.2">
      <c r="A1982" t="s">
        <v>71</v>
      </c>
      <c r="B1982" t="s">
        <v>55</v>
      </c>
      <c r="C1982" t="s">
        <v>101</v>
      </c>
      <c r="D1982" s="4">
        <v>43252</v>
      </c>
      <c r="E1982" t="s">
        <v>64</v>
      </c>
      <c r="F1982" s="5">
        <v>43221</v>
      </c>
      <c r="G1982">
        <v>1.76</v>
      </c>
      <c r="H1982">
        <v>0.02</v>
      </c>
    </row>
    <row r="1983" spans="1:8" x14ac:dyDescent="0.2">
      <c r="A1983" t="s">
        <v>71</v>
      </c>
      <c r="B1983" t="s">
        <v>55</v>
      </c>
      <c r="C1983" t="s">
        <v>101</v>
      </c>
      <c r="D1983" s="4">
        <v>43252</v>
      </c>
      <c r="E1983" t="s">
        <v>64</v>
      </c>
      <c r="F1983" s="5">
        <v>43101</v>
      </c>
      <c r="G1983">
        <v>0.18</v>
      </c>
      <c r="H1983">
        <v>0</v>
      </c>
    </row>
    <row r="1984" spans="1:8" x14ac:dyDescent="0.2">
      <c r="A1984" t="s">
        <v>71</v>
      </c>
      <c r="B1984" t="s">
        <v>55</v>
      </c>
      <c r="C1984" t="s">
        <v>101</v>
      </c>
      <c r="D1984" s="4">
        <v>43252</v>
      </c>
      <c r="E1984" t="s">
        <v>63</v>
      </c>
      <c r="F1984" s="5">
        <v>43101</v>
      </c>
      <c r="G1984">
        <v>4</v>
      </c>
      <c r="H1984">
        <v>0.04</v>
      </c>
    </row>
    <row r="1985" spans="1:8" x14ac:dyDescent="0.2">
      <c r="A1985" t="s">
        <v>71</v>
      </c>
      <c r="B1985" t="s">
        <v>57</v>
      </c>
      <c r="C1985" t="s">
        <v>93</v>
      </c>
      <c r="D1985" s="4">
        <v>43252</v>
      </c>
      <c r="E1985" t="s">
        <v>32</v>
      </c>
      <c r="F1985" s="5">
        <v>43221</v>
      </c>
      <c r="G1985">
        <v>0.59</v>
      </c>
      <c r="H1985">
        <v>0.01</v>
      </c>
    </row>
    <row r="1986" spans="1:8" x14ac:dyDescent="0.2">
      <c r="A1986" t="s">
        <v>71</v>
      </c>
      <c r="B1986" t="s">
        <v>57</v>
      </c>
      <c r="C1986" t="s">
        <v>93</v>
      </c>
      <c r="D1986" s="4">
        <v>43252</v>
      </c>
      <c r="E1986" t="s">
        <v>31</v>
      </c>
      <c r="F1986" s="5">
        <v>43221</v>
      </c>
      <c r="G1986">
        <v>13</v>
      </c>
      <c r="H1986">
        <v>0.18</v>
      </c>
    </row>
    <row r="1987" spans="1:8" x14ac:dyDescent="0.2">
      <c r="A1987" t="s">
        <v>71</v>
      </c>
      <c r="B1987" t="s">
        <v>56</v>
      </c>
      <c r="C1987" t="s">
        <v>94</v>
      </c>
      <c r="D1987" s="4">
        <v>43252</v>
      </c>
      <c r="E1987" t="s">
        <v>31</v>
      </c>
      <c r="F1987" s="5">
        <v>43221</v>
      </c>
      <c r="G1987">
        <v>9582</v>
      </c>
      <c r="H1987">
        <v>121.41</v>
      </c>
    </row>
    <row r="1988" spans="1:8" x14ac:dyDescent="0.2">
      <c r="A1988" t="s">
        <v>71</v>
      </c>
      <c r="B1988" t="s">
        <v>56</v>
      </c>
      <c r="C1988" t="s">
        <v>94</v>
      </c>
      <c r="D1988" s="4">
        <v>43252</v>
      </c>
      <c r="E1988" t="s">
        <v>32</v>
      </c>
      <c r="F1988" s="5">
        <v>43221</v>
      </c>
      <c r="G1988">
        <v>432.15</v>
      </c>
      <c r="H1988">
        <v>5.48</v>
      </c>
    </row>
    <row r="1989" spans="1:8" x14ac:dyDescent="0.2">
      <c r="A1989" t="s">
        <v>71</v>
      </c>
      <c r="B1989" t="s">
        <v>57</v>
      </c>
      <c r="C1989" t="s">
        <v>93</v>
      </c>
      <c r="D1989" s="4">
        <v>43252</v>
      </c>
      <c r="E1989" t="s">
        <v>32</v>
      </c>
      <c r="F1989" s="5">
        <v>43101</v>
      </c>
      <c r="G1989">
        <v>34.450000000000003</v>
      </c>
      <c r="H1989">
        <v>0.44</v>
      </c>
    </row>
    <row r="1990" spans="1:8" x14ac:dyDescent="0.2">
      <c r="A1990" t="s">
        <v>71</v>
      </c>
      <c r="B1990" t="s">
        <v>57</v>
      </c>
      <c r="C1990" t="s">
        <v>93</v>
      </c>
      <c r="D1990" s="4">
        <v>43252</v>
      </c>
      <c r="E1990" t="s">
        <v>31</v>
      </c>
      <c r="F1990" s="5">
        <v>43101</v>
      </c>
      <c r="G1990">
        <v>764</v>
      </c>
      <c r="H1990">
        <v>9.68</v>
      </c>
    </row>
    <row r="1991" spans="1:8" x14ac:dyDescent="0.2">
      <c r="A1991" t="s">
        <v>71</v>
      </c>
      <c r="B1991" t="s">
        <v>56</v>
      </c>
      <c r="C1991" t="s">
        <v>94</v>
      </c>
      <c r="D1991" s="4">
        <v>43252</v>
      </c>
      <c r="E1991" t="s">
        <v>31</v>
      </c>
      <c r="F1991" s="5">
        <v>43101</v>
      </c>
      <c r="G1991">
        <v>4791</v>
      </c>
      <c r="H1991">
        <v>60.71</v>
      </c>
    </row>
    <row r="1992" spans="1:8" x14ac:dyDescent="0.2">
      <c r="A1992" t="s">
        <v>71</v>
      </c>
      <c r="B1992" t="s">
        <v>56</v>
      </c>
      <c r="C1992" t="s">
        <v>94</v>
      </c>
      <c r="D1992" s="4">
        <v>43252</v>
      </c>
      <c r="E1992" t="s">
        <v>32</v>
      </c>
      <c r="F1992" s="5">
        <v>43101</v>
      </c>
      <c r="G1992">
        <v>216.07</v>
      </c>
      <c r="H1992">
        <v>2.74</v>
      </c>
    </row>
    <row r="1993" spans="1:8" x14ac:dyDescent="0.2">
      <c r="A1993" t="s">
        <v>71</v>
      </c>
      <c r="B1993" t="s">
        <v>54</v>
      </c>
      <c r="C1993" t="s">
        <v>92</v>
      </c>
      <c r="D1993" s="4">
        <v>43252</v>
      </c>
      <c r="E1993" t="s">
        <v>32</v>
      </c>
      <c r="F1993" s="5">
        <v>43221</v>
      </c>
      <c r="G1993">
        <v>67.56</v>
      </c>
      <c r="H1993">
        <v>1.37</v>
      </c>
    </row>
    <row r="1994" spans="1:8" x14ac:dyDescent="0.2">
      <c r="A1994" t="s">
        <v>71</v>
      </c>
      <c r="B1994" t="s">
        <v>54</v>
      </c>
      <c r="C1994" t="s">
        <v>92</v>
      </c>
      <c r="D1994" s="4">
        <v>43252</v>
      </c>
      <c r="E1994" t="s">
        <v>32</v>
      </c>
      <c r="F1994" s="5">
        <v>43101</v>
      </c>
      <c r="G1994">
        <v>156.66999999999999</v>
      </c>
      <c r="H1994">
        <v>3.64</v>
      </c>
    </row>
    <row r="1995" spans="1:8" x14ac:dyDescent="0.2">
      <c r="A1995" t="s">
        <v>71</v>
      </c>
      <c r="B1995" t="s">
        <v>54</v>
      </c>
      <c r="C1995" t="s">
        <v>92</v>
      </c>
      <c r="D1995" s="4">
        <v>43252</v>
      </c>
      <c r="E1995" t="s">
        <v>31</v>
      </c>
      <c r="F1995" s="5">
        <v>43221</v>
      </c>
      <c r="G1995">
        <v>1498</v>
      </c>
      <c r="H1995">
        <v>30.37</v>
      </c>
    </row>
    <row r="1996" spans="1:8" x14ac:dyDescent="0.2">
      <c r="A1996" t="s">
        <v>71</v>
      </c>
      <c r="B1996" t="s">
        <v>54</v>
      </c>
      <c r="C1996" t="s">
        <v>92</v>
      </c>
      <c r="D1996" s="4">
        <v>43252</v>
      </c>
      <c r="E1996" t="s">
        <v>31</v>
      </c>
      <c r="F1996" s="5">
        <v>43101</v>
      </c>
      <c r="G1996">
        <v>3474</v>
      </c>
      <c r="H1996">
        <v>80.63</v>
      </c>
    </row>
    <row r="1997" spans="1:8" x14ac:dyDescent="0.2">
      <c r="A1997" t="s">
        <v>71</v>
      </c>
      <c r="B1997" t="s">
        <v>57</v>
      </c>
      <c r="C1997" t="s">
        <v>93</v>
      </c>
      <c r="D1997" s="4">
        <v>43252</v>
      </c>
      <c r="E1997" t="s">
        <v>31</v>
      </c>
      <c r="F1997" s="5">
        <v>43101</v>
      </c>
      <c r="G1997">
        <v>51</v>
      </c>
      <c r="H1997">
        <v>0.95</v>
      </c>
    </row>
    <row r="1998" spans="1:8" x14ac:dyDescent="0.2">
      <c r="A1998" t="s">
        <v>71</v>
      </c>
      <c r="B1998" t="s">
        <v>57</v>
      </c>
      <c r="C1998" t="s">
        <v>93</v>
      </c>
      <c r="D1998" s="4">
        <v>43252</v>
      </c>
      <c r="E1998" t="s">
        <v>32</v>
      </c>
      <c r="F1998" s="5">
        <v>43101</v>
      </c>
      <c r="G1998">
        <v>2.2999999999999998</v>
      </c>
      <c r="H1998">
        <v>0.04</v>
      </c>
    </row>
    <row r="1999" spans="1:8" x14ac:dyDescent="0.2">
      <c r="A1999" t="s">
        <v>71</v>
      </c>
      <c r="B1999" t="s">
        <v>55</v>
      </c>
      <c r="C1999" t="s">
        <v>101</v>
      </c>
      <c r="D1999" s="4">
        <v>43252</v>
      </c>
      <c r="E1999" t="s">
        <v>63</v>
      </c>
      <c r="F1999" s="5">
        <v>43221</v>
      </c>
      <c r="G1999">
        <v>40.6</v>
      </c>
      <c r="H1999">
        <v>0.75</v>
      </c>
    </row>
    <row r="2000" spans="1:8" x14ac:dyDescent="0.2">
      <c r="A2000" t="s">
        <v>71</v>
      </c>
      <c r="B2000" t="s">
        <v>55</v>
      </c>
      <c r="C2000" t="s">
        <v>101</v>
      </c>
      <c r="D2000" s="4">
        <v>43252</v>
      </c>
      <c r="E2000" t="s">
        <v>64</v>
      </c>
      <c r="F2000" s="5">
        <v>43221</v>
      </c>
      <c r="G2000">
        <v>1.83</v>
      </c>
      <c r="H2000">
        <v>0.03</v>
      </c>
    </row>
    <row r="2001" spans="1:8" x14ac:dyDescent="0.2">
      <c r="A2001" t="s">
        <v>71</v>
      </c>
      <c r="B2001" t="s">
        <v>54</v>
      </c>
      <c r="C2001" t="s">
        <v>101</v>
      </c>
      <c r="D2001" s="4">
        <v>43252</v>
      </c>
      <c r="E2001" t="s">
        <v>64</v>
      </c>
      <c r="F2001" s="5">
        <v>43221</v>
      </c>
      <c r="G2001">
        <v>0.49</v>
      </c>
      <c r="H2001">
        <v>0.01</v>
      </c>
    </row>
    <row r="2002" spans="1:8" x14ac:dyDescent="0.2">
      <c r="A2002" t="s">
        <v>71</v>
      </c>
      <c r="B2002" t="s">
        <v>54</v>
      </c>
      <c r="C2002" t="s">
        <v>101</v>
      </c>
      <c r="D2002" s="4">
        <v>43252</v>
      </c>
      <c r="E2002" t="s">
        <v>63</v>
      </c>
      <c r="F2002" s="5">
        <v>43221</v>
      </c>
      <c r="G2002">
        <v>10.8</v>
      </c>
      <c r="H2002">
        <v>0.2</v>
      </c>
    </row>
    <row r="2003" spans="1:8" x14ac:dyDescent="0.2">
      <c r="A2003" t="s">
        <v>71</v>
      </c>
      <c r="B2003" t="s">
        <v>55</v>
      </c>
      <c r="C2003" t="s">
        <v>101</v>
      </c>
      <c r="D2003" s="4">
        <v>43252</v>
      </c>
      <c r="E2003" t="s">
        <v>64</v>
      </c>
      <c r="F2003" s="5">
        <v>43101</v>
      </c>
      <c r="G2003">
        <v>1.58</v>
      </c>
      <c r="H2003">
        <v>0.03</v>
      </c>
    </row>
    <row r="2004" spans="1:8" x14ac:dyDescent="0.2">
      <c r="A2004" t="s">
        <v>71</v>
      </c>
      <c r="B2004" t="s">
        <v>57</v>
      </c>
      <c r="C2004" t="s">
        <v>93</v>
      </c>
      <c r="D2004" s="4">
        <v>43252</v>
      </c>
      <c r="E2004" t="s">
        <v>31</v>
      </c>
      <c r="F2004" s="5">
        <v>43221</v>
      </c>
      <c r="G2004">
        <v>59</v>
      </c>
      <c r="H2004">
        <v>1.1000000000000001</v>
      </c>
    </row>
    <row r="2005" spans="1:8" x14ac:dyDescent="0.2">
      <c r="A2005" t="s">
        <v>71</v>
      </c>
      <c r="B2005" t="s">
        <v>55</v>
      </c>
      <c r="C2005" t="s">
        <v>101</v>
      </c>
      <c r="D2005" s="4">
        <v>43252</v>
      </c>
      <c r="E2005" t="s">
        <v>63</v>
      </c>
      <c r="F2005" s="5">
        <v>43101</v>
      </c>
      <c r="G2005">
        <v>35</v>
      </c>
      <c r="H2005">
        <v>0.65</v>
      </c>
    </row>
    <row r="2006" spans="1:8" x14ac:dyDescent="0.2">
      <c r="A2006" t="s">
        <v>71</v>
      </c>
      <c r="B2006" t="s">
        <v>57</v>
      </c>
      <c r="C2006" t="s">
        <v>93</v>
      </c>
      <c r="D2006" s="4">
        <v>43252</v>
      </c>
      <c r="E2006" t="s">
        <v>32</v>
      </c>
      <c r="F2006" s="5">
        <v>43221</v>
      </c>
      <c r="G2006">
        <v>2.66</v>
      </c>
      <c r="H2006">
        <v>0.05</v>
      </c>
    </row>
    <row r="2007" spans="1:8" x14ac:dyDescent="0.2">
      <c r="A2007" t="s">
        <v>71</v>
      </c>
      <c r="B2007" t="s">
        <v>54</v>
      </c>
      <c r="C2007" t="s">
        <v>101</v>
      </c>
      <c r="D2007" s="4">
        <v>43252</v>
      </c>
      <c r="E2007" t="s">
        <v>63</v>
      </c>
      <c r="F2007" s="5">
        <v>43101</v>
      </c>
      <c r="G2007">
        <v>9</v>
      </c>
      <c r="H2007">
        <v>0.17</v>
      </c>
    </row>
    <row r="2008" spans="1:8" x14ac:dyDescent="0.2">
      <c r="A2008" t="s">
        <v>71</v>
      </c>
      <c r="B2008" t="s">
        <v>54</v>
      </c>
      <c r="C2008" t="s">
        <v>101</v>
      </c>
      <c r="D2008" s="4">
        <v>43252</v>
      </c>
      <c r="E2008" t="s">
        <v>64</v>
      </c>
      <c r="F2008" s="5">
        <v>43101</v>
      </c>
      <c r="G2008">
        <v>0.41</v>
      </c>
      <c r="H2008">
        <v>0.01</v>
      </c>
    </row>
    <row r="2009" spans="1:8" x14ac:dyDescent="0.2">
      <c r="A2009" t="s">
        <v>71</v>
      </c>
      <c r="B2009" t="s">
        <v>55</v>
      </c>
      <c r="C2009" t="s">
        <v>91</v>
      </c>
      <c r="D2009" s="4">
        <v>43252</v>
      </c>
      <c r="E2009" t="s">
        <v>32</v>
      </c>
      <c r="F2009" s="5">
        <v>43221</v>
      </c>
      <c r="G2009">
        <v>19.98</v>
      </c>
      <c r="H2009">
        <v>0.45</v>
      </c>
    </row>
    <row r="2010" spans="1:8" x14ac:dyDescent="0.2">
      <c r="A2010" t="s">
        <v>71</v>
      </c>
      <c r="B2010" t="s">
        <v>55</v>
      </c>
      <c r="C2010" t="s">
        <v>91</v>
      </c>
      <c r="D2010" s="4">
        <v>43252</v>
      </c>
      <c r="E2010" t="s">
        <v>31</v>
      </c>
      <c r="F2010" s="5">
        <v>43221</v>
      </c>
      <c r="G2010">
        <v>443</v>
      </c>
      <c r="H2010">
        <v>9.92</v>
      </c>
    </row>
    <row r="2011" spans="1:8" x14ac:dyDescent="0.2">
      <c r="A2011" t="s">
        <v>71</v>
      </c>
      <c r="B2011" t="s">
        <v>55</v>
      </c>
      <c r="C2011" t="s">
        <v>91</v>
      </c>
      <c r="D2011" s="4">
        <v>43252</v>
      </c>
      <c r="E2011" t="s">
        <v>32</v>
      </c>
      <c r="F2011" s="5">
        <v>43101</v>
      </c>
      <c r="G2011">
        <v>66.25</v>
      </c>
      <c r="H2011">
        <v>1.48</v>
      </c>
    </row>
    <row r="2012" spans="1:8" x14ac:dyDescent="0.2">
      <c r="A2012" t="s">
        <v>71</v>
      </c>
      <c r="B2012" t="s">
        <v>55</v>
      </c>
      <c r="C2012" t="s">
        <v>91</v>
      </c>
      <c r="D2012" s="4">
        <v>43252</v>
      </c>
      <c r="E2012" t="s">
        <v>31</v>
      </c>
      <c r="F2012" s="5">
        <v>43101</v>
      </c>
      <c r="G2012">
        <v>1469</v>
      </c>
      <c r="H2012">
        <v>32.880000000000003</v>
      </c>
    </row>
    <row r="2013" spans="1:8" x14ac:dyDescent="0.2">
      <c r="A2013" t="s">
        <v>71</v>
      </c>
      <c r="B2013" t="s">
        <v>54</v>
      </c>
      <c r="C2013" t="s">
        <v>92</v>
      </c>
      <c r="D2013" s="4">
        <v>43252</v>
      </c>
      <c r="E2013" t="s">
        <v>31</v>
      </c>
      <c r="F2013" s="5">
        <v>43101</v>
      </c>
      <c r="G2013">
        <v>38</v>
      </c>
      <c r="H2013">
        <v>1.1499999999999999</v>
      </c>
    </row>
    <row r="2014" spans="1:8" x14ac:dyDescent="0.2">
      <c r="A2014" t="s">
        <v>71</v>
      </c>
      <c r="B2014" t="s">
        <v>54</v>
      </c>
      <c r="C2014" t="s">
        <v>92</v>
      </c>
      <c r="D2014" s="4">
        <v>43252</v>
      </c>
      <c r="E2014" t="s">
        <v>32</v>
      </c>
      <c r="F2014" s="5">
        <v>43101</v>
      </c>
      <c r="G2014">
        <v>1.71</v>
      </c>
      <c r="H2014">
        <v>0.05</v>
      </c>
    </row>
    <row r="2015" spans="1:8" x14ac:dyDescent="0.2">
      <c r="A2015" t="s">
        <v>71</v>
      </c>
      <c r="B2015" t="s">
        <v>54</v>
      </c>
      <c r="C2015" t="s">
        <v>101</v>
      </c>
      <c r="D2015" s="4">
        <v>43252</v>
      </c>
      <c r="E2015" t="s">
        <v>63</v>
      </c>
      <c r="F2015" s="5">
        <v>43221</v>
      </c>
      <c r="G2015">
        <v>24</v>
      </c>
      <c r="H2015">
        <v>0.3</v>
      </c>
    </row>
    <row r="2016" spans="1:8" x14ac:dyDescent="0.2">
      <c r="A2016" t="s">
        <v>71</v>
      </c>
      <c r="B2016" t="s">
        <v>54</v>
      </c>
      <c r="C2016" t="s">
        <v>101</v>
      </c>
      <c r="D2016" s="4">
        <v>43252</v>
      </c>
      <c r="E2016" t="s">
        <v>64</v>
      </c>
      <c r="F2016" s="5">
        <v>43221</v>
      </c>
      <c r="G2016">
        <v>1.08</v>
      </c>
      <c r="H2016">
        <v>0.01</v>
      </c>
    </row>
    <row r="2017" spans="1:8" x14ac:dyDescent="0.2">
      <c r="A2017" t="s">
        <v>71</v>
      </c>
      <c r="B2017" t="s">
        <v>54</v>
      </c>
      <c r="C2017" t="s">
        <v>101</v>
      </c>
      <c r="D2017" s="4">
        <v>43252</v>
      </c>
      <c r="E2017" t="s">
        <v>64</v>
      </c>
      <c r="F2017" s="5">
        <v>43101</v>
      </c>
      <c r="G2017">
        <v>0.54</v>
      </c>
      <c r="H2017">
        <v>0.01</v>
      </c>
    </row>
    <row r="2018" spans="1:8" x14ac:dyDescent="0.2">
      <c r="A2018" t="s">
        <v>71</v>
      </c>
      <c r="B2018" t="s">
        <v>54</v>
      </c>
      <c r="C2018" t="s">
        <v>101</v>
      </c>
      <c r="D2018" s="4">
        <v>43252</v>
      </c>
      <c r="E2018" t="s">
        <v>63</v>
      </c>
      <c r="F2018" s="5">
        <v>43101</v>
      </c>
      <c r="G2018">
        <v>12</v>
      </c>
      <c r="H2018">
        <v>0.15</v>
      </c>
    </row>
    <row r="2019" spans="1:8" x14ac:dyDescent="0.2">
      <c r="A2019" t="s">
        <v>71</v>
      </c>
      <c r="B2019" t="s">
        <v>54</v>
      </c>
      <c r="C2019" t="s">
        <v>92</v>
      </c>
      <c r="D2019" s="4">
        <v>43252</v>
      </c>
      <c r="E2019" t="s">
        <v>32</v>
      </c>
      <c r="F2019" s="5">
        <v>43221</v>
      </c>
      <c r="G2019">
        <v>37.79</v>
      </c>
      <c r="H2019">
        <v>0.69</v>
      </c>
    </row>
    <row r="2020" spans="1:8" x14ac:dyDescent="0.2">
      <c r="A2020" t="s">
        <v>71</v>
      </c>
      <c r="B2020" t="s">
        <v>54</v>
      </c>
      <c r="C2020" t="s">
        <v>92</v>
      </c>
      <c r="D2020" s="4">
        <v>43252</v>
      </c>
      <c r="E2020" t="s">
        <v>31</v>
      </c>
      <c r="F2020" s="5">
        <v>43221</v>
      </c>
      <c r="G2020">
        <v>838</v>
      </c>
      <c r="H2020">
        <v>15.35</v>
      </c>
    </row>
    <row r="2021" spans="1:8" x14ac:dyDescent="0.2">
      <c r="A2021" t="s">
        <v>71</v>
      </c>
      <c r="B2021" t="s">
        <v>54</v>
      </c>
      <c r="C2021" t="s">
        <v>92</v>
      </c>
      <c r="D2021" s="4">
        <v>43252</v>
      </c>
      <c r="E2021" t="s">
        <v>32</v>
      </c>
      <c r="F2021" s="5">
        <v>43101</v>
      </c>
      <c r="G2021">
        <v>27.42</v>
      </c>
      <c r="H2021">
        <v>0.6</v>
      </c>
    </row>
    <row r="2022" spans="1:8" x14ac:dyDescent="0.2">
      <c r="A2022" t="s">
        <v>71</v>
      </c>
      <c r="B2022" t="s">
        <v>54</v>
      </c>
      <c r="C2022" t="s">
        <v>92</v>
      </c>
      <c r="D2022" s="4">
        <v>43252</v>
      </c>
      <c r="E2022" t="s">
        <v>31</v>
      </c>
      <c r="F2022" s="5">
        <v>43101</v>
      </c>
      <c r="G2022">
        <v>608</v>
      </c>
      <c r="H2022">
        <v>13.26</v>
      </c>
    </row>
    <row r="2023" spans="1:8" x14ac:dyDescent="0.2">
      <c r="A2023" t="s">
        <v>71</v>
      </c>
      <c r="B2023" t="s">
        <v>54</v>
      </c>
      <c r="C2023" t="s">
        <v>167</v>
      </c>
      <c r="D2023" s="4">
        <v>43252</v>
      </c>
      <c r="E2023" t="s">
        <v>222</v>
      </c>
      <c r="F2023" s="5">
        <v>43101</v>
      </c>
      <c r="G2023">
        <v>-146</v>
      </c>
      <c r="H2023">
        <v>-4.4000000000000004</v>
      </c>
    </row>
    <row r="2024" spans="1:8" x14ac:dyDescent="0.2">
      <c r="A2024" t="s">
        <v>71</v>
      </c>
      <c r="B2024" t="s">
        <v>54</v>
      </c>
      <c r="C2024" t="s">
        <v>99</v>
      </c>
      <c r="D2024" s="4">
        <v>43252</v>
      </c>
      <c r="E2024" t="s">
        <v>32</v>
      </c>
      <c r="F2024" s="5">
        <v>43101</v>
      </c>
      <c r="G2024">
        <v>25.08</v>
      </c>
      <c r="H2024">
        <v>0.56000000000000005</v>
      </c>
    </row>
    <row r="2025" spans="1:8" x14ac:dyDescent="0.2">
      <c r="A2025" t="s">
        <v>71</v>
      </c>
      <c r="B2025" t="s">
        <v>54</v>
      </c>
      <c r="C2025" t="s">
        <v>99</v>
      </c>
      <c r="D2025" s="4">
        <v>43252</v>
      </c>
      <c r="E2025" t="s">
        <v>31</v>
      </c>
      <c r="F2025" s="5">
        <v>43101</v>
      </c>
      <c r="G2025">
        <v>556</v>
      </c>
      <c r="H2025">
        <v>12.36</v>
      </c>
    </row>
    <row r="2026" spans="1:8" x14ac:dyDescent="0.2">
      <c r="A2026" t="s">
        <v>71</v>
      </c>
      <c r="B2026" t="s">
        <v>54</v>
      </c>
      <c r="C2026" t="s">
        <v>92</v>
      </c>
      <c r="D2026" s="4">
        <v>43101</v>
      </c>
      <c r="E2026" t="s">
        <v>32</v>
      </c>
      <c r="F2026" s="5">
        <v>43101</v>
      </c>
      <c r="G2026">
        <v>11.41</v>
      </c>
      <c r="H2026">
        <v>0.33</v>
      </c>
    </row>
    <row r="2027" spans="1:8" x14ac:dyDescent="0.2">
      <c r="A2027" t="s">
        <v>71</v>
      </c>
      <c r="B2027" t="s">
        <v>54</v>
      </c>
      <c r="C2027" t="s">
        <v>92</v>
      </c>
      <c r="D2027" s="4">
        <v>43101</v>
      </c>
      <c r="E2027" t="s">
        <v>31</v>
      </c>
      <c r="F2027" s="5">
        <v>43101</v>
      </c>
      <c r="G2027">
        <v>253</v>
      </c>
      <c r="H2027">
        <v>7.4</v>
      </c>
    </row>
    <row r="2028" spans="1:8" x14ac:dyDescent="0.2">
      <c r="A2028" t="s">
        <v>71</v>
      </c>
      <c r="B2028" t="s">
        <v>57</v>
      </c>
      <c r="C2028" t="s">
        <v>93</v>
      </c>
      <c r="D2028" s="4">
        <v>43101</v>
      </c>
      <c r="E2028" t="s">
        <v>31</v>
      </c>
      <c r="F2028" s="5">
        <v>43101</v>
      </c>
      <c r="G2028">
        <v>103</v>
      </c>
      <c r="H2028">
        <v>3.01</v>
      </c>
    </row>
    <row r="2029" spans="1:8" x14ac:dyDescent="0.2">
      <c r="A2029" t="s">
        <v>71</v>
      </c>
      <c r="B2029" t="s">
        <v>57</v>
      </c>
      <c r="C2029" t="s">
        <v>93</v>
      </c>
      <c r="D2029" s="4">
        <v>43101</v>
      </c>
      <c r="E2029" t="s">
        <v>32</v>
      </c>
      <c r="F2029" s="5">
        <v>43101</v>
      </c>
      <c r="G2029">
        <v>4.6500000000000004</v>
      </c>
      <c r="H2029">
        <v>0.14000000000000001</v>
      </c>
    </row>
    <row r="2030" spans="1:8" x14ac:dyDescent="0.2">
      <c r="A2030" t="s">
        <v>71</v>
      </c>
      <c r="B2030" t="s">
        <v>54</v>
      </c>
      <c r="C2030" t="s">
        <v>92</v>
      </c>
      <c r="D2030" s="4">
        <v>43101</v>
      </c>
      <c r="E2030" t="s">
        <v>32</v>
      </c>
      <c r="F2030" s="5">
        <v>43101</v>
      </c>
      <c r="G2030">
        <v>21.92</v>
      </c>
      <c r="H2030">
        <v>0.64</v>
      </c>
    </row>
    <row r="2031" spans="1:8" x14ac:dyDescent="0.2">
      <c r="A2031" t="s">
        <v>71</v>
      </c>
      <c r="B2031" t="s">
        <v>55</v>
      </c>
      <c r="C2031" t="s">
        <v>91</v>
      </c>
      <c r="D2031" s="4">
        <v>43101</v>
      </c>
      <c r="E2031" t="s">
        <v>32</v>
      </c>
      <c r="F2031" s="5">
        <v>43101</v>
      </c>
      <c r="G2031">
        <v>67.290000000000006</v>
      </c>
      <c r="H2031">
        <v>1.96</v>
      </c>
    </row>
    <row r="2032" spans="1:8" x14ac:dyDescent="0.2">
      <c r="A2032" t="s">
        <v>71</v>
      </c>
      <c r="B2032" t="s">
        <v>54</v>
      </c>
      <c r="C2032" t="s">
        <v>92</v>
      </c>
      <c r="D2032" s="4">
        <v>43101</v>
      </c>
      <c r="E2032" t="s">
        <v>31</v>
      </c>
      <c r="F2032" s="5">
        <v>43101</v>
      </c>
      <c r="G2032">
        <v>486</v>
      </c>
      <c r="H2032">
        <v>14.21</v>
      </c>
    </row>
    <row r="2033" spans="1:8" x14ac:dyDescent="0.2">
      <c r="A2033" t="s">
        <v>71</v>
      </c>
      <c r="B2033" t="s">
        <v>55</v>
      </c>
      <c r="C2033" t="s">
        <v>91</v>
      </c>
      <c r="D2033" s="4">
        <v>43101</v>
      </c>
      <c r="E2033" t="s">
        <v>31</v>
      </c>
      <c r="F2033" s="5">
        <v>43101</v>
      </c>
      <c r="G2033">
        <v>1492</v>
      </c>
      <c r="H2033">
        <v>43.64</v>
      </c>
    </row>
    <row r="2034" spans="1:8" x14ac:dyDescent="0.2">
      <c r="A2034" t="s">
        <v>71</v>
      </c>
      <c r="B2034" t="s">
        <v>54</v>
      </c>
      <c r="C2034" t="s">
        <v>92</v>
      </c>
      <c r="D2034" s="4">
        <v>43101</v>
      </c>
      <c r="E2034" t="s">
        <v>31</v>
      </c>
      <c r="F2034" s="5">
        <v>43101</v>
      </c>
      <c r="G2034">
        <v>448</v>
      </c>
      <c r="H2034">
        <v>13.1</v>
      </c>
    </row>
    <row r="2035" spans="1:8" x14ac:dyDescent="0.2">
      <c r="A2035" t="s">
        <v>71</v>
      </c>
      <c r="B2035" t="s">
        <v>54</v>
      </c>
      <c r="C2035" t="s">
        <v>92</v>
      </c>
      <c r="D2035" s="4">
        <v>43101</v>
      </c>
      <c r="E2035" t="s">
        <v>32</v>
      </c>
      <c r="F2035" s="5">
        <v>43101</v>
      </c>
      <c r="G2035">
        <v>20.21</v>
      </c>
      <c r="H2035">
        <v>0.59</v>
      </c>
    </row>
    <row r="2036" spans="1:8" x14ac:dyDescent="0.2">
      <c r="A2036" t="s">
        <v>71</v>
      </c>
      <c r="B2036" t="s">
        <v>57</v>
      </c>
      <c r="C2036" t="s">
        <v>93</v>
      </c>
      <c r="D2036" s="4">
        <v>43101</v>
      </c>
      <c r="E2036" t="s">
        <v>32</v>
      </c>
      <c r="F2036" s="5">
        <v>43101</v>
      </c>
      <c r="G2036">
        <v>22.44</v>
      </c>
      <c r="H2036">
        <v>0.66</v>
      </c>
    </row>
    <row r="2037" spans="1:8" x14ac:dyDescent="0.2">
      <c r="A2037" t="s">
        <v>71</v>
      </c>
      <c r="B2037" t="s">
        <v>57</v>
      </c>
      <c r="C2037" t="s">
        <v>93</v>
      </c>
      <c r="D2037" s="4">
        <v>43101</v>
      </c>
      <c r="E2037" t="s">
        <v>31</v>
      </c>
      <c r="F2037" s="5">
        <v>43101</v>
      </c>
      <c r="G2037">
        <v>498</v>
      </c>
      <c r="H2037">
        <v>14.79</v>
      </c>
    </row>
    <row r="2038" spans="1:8" x14ac:dyDescent="0.2">
      <c r="A2038" t="s">
        <v>71</v>
      </c>
      <c r="B2038" t="s">
        <v>55</v>
      </c>
      <c r="C2038" t="s">
        <v>93</v>
      </c>
      <c r="D2038" s="4">
        <v>43101</v>
      </c>
      <c r="E2038" t="s">
        <v>31</v>
      </c>
      <c r="F2038" s="5">
        <v>43101</v>
      </c>
      <c r="G2038">
        <v>77</v>
      </c>
      <c r="H2038">
        <v>2.29</v>
      </c>
    </row>
    <row r="2039" spans="1:8" x14ac:dyDescent="0.2">
      <c r="A2039" t="s">
        <v>71</v>
      </c>
      <c r="B2039" t="s">
        <v>55</v>
      </c>
      <c r="C2039" t="s">
        <v>93</v>
      </c>
      <c r="D2039" s="4">
        <v>43101</v>
      </c>
      <c r="E2039" t="s">
        <v>32</v>
      </c>
      <c r="F2039" s="5">
        <v>43101</v>
      </c>
      <c r="G2039">
        <v>3.47</v>
      </c>
      <c r="H2039">
        <v>0.1</v>
      </c>
    </row>
    <row r="2040" spans="1:8" x14ac:dyDescent="0.2">
      <c r="A2040" t="s">
        <v>71</v>
      </c>
      <c r="B2040" t="s">
        <v>55</v>
      </c>
      <c r="C2040" t="s">
        <v>91</v>
      </c>
      <c r="D2040" s="4">
        <v>43101</v>
      </c>
      <c r="E2040" t="s">
        <v>31</v>
      </c>
      <c r="F2040" s="5">
        <v>43101</v>
      </c>
      <c r="G2040">
        <v>4490</v>
      </c>
      <c r="H2040">
        <v>137.71</v>
      </c>
    </row>
    <row r="2041" spans="1:8" x14ac:dyDescent="0.2">
      <c r="A2041" t="s">
        <v>71</v>
      </c>
      <c r="B2041" t="s">
        <v>55</v>
      </c>
      <c r="C2041" t="s">
        <v>91</v>
      </c>
      <c r="D2041" s="4">
        <v>43101</v>
      </c>
      <c r="E2041" t="s">
        <v>32</v>
      </c>
      <c r="F2041" s="5">
        <v>43101</v>
      </c>
      <c r="G2041">
        <v>202.5</v>
      </c>
      <c r="H2041">
        <v>6.21</v>
      </c>
    </row>
    <row r="2042" spans="1:8" x14ac:dyDescent="0.2">
      <c r="A2042" t="s">
        <v>71</v>
      </c>
      <c r="B2042" t="s">
        <v>57</v>
      </c>
      <c r="C2042" t="s">
        <v>85</v>
      </c>
      <c r="D2042" s="4">
        <v>43101</v>
      </c>
      <c r="E2042" t="s">
        <v>32</v>
      </c>
      <c r="F2042" s="5">
        <v>43101</v>
      </c>
      <c r="G2042">
        <v>0</v>
      </c>
      <c r="H2042">
        <v>0</v>
      </c>
    </row>
    <row r="2043" spans="1:8" x14ac:dyDescent="0.2">
      <c r="A2043" t="s">
        <v>71</v>
      </c>
      <c r="B2043" t="s">
        <v>57</v>
      </c>
      <c r="C2043" t="s">
        <v>85</v>
      </c>
      <c r="D2043" s="4">
        <v>43101</v>
      </c>
      <c r="E2043" t="s">
        <v>31</v>
      </c>
      <c r="F2043" s="5">
        <v>43101</v>
      </c>
      <c r="G2043">
        <v>0</v>
      </c>
      <c r="H2043">
        <v>0</v>
      </c>
    </row>
    <row r="2044" spans="1:8" x14ac:dyDescent="0.2">
      <c r="A2044" t="s">
        <v>71</v>
      </c>
      <c r="B2044" t="s">
        <v>55</v>
      </c>
      <c r="C2044" t="s">
        <v>100</v>
      </c>
      <c r="D2044" s="4">
        <v>43101</v>
      </c>
      <c r="E2044" t="s">
        <v>31</v>
      </c>
      <c r="F2044" s="5">
        <v>43101</v>
      </c>
      <c r="G2044">
        <v>0</v>
      </c>
      <c r="H2044">
        <v>0</v>
      </c>
    </row>
    <row r="2045" spans="1:8" x14ac:dyDescent="0.2">
      <c r="A2045" t="s">
        <v>71</v>
      </c>
      <c r="B2045" t="s">
        <v>55</v>
      </c>
      <c r="C2045" t="s">
        <v>100</v>
      </c>
      <c r="D2045" s="4">
        <v>43101</v>
      </c>
      <c r="E2045" t="s">
        <v>32</v>
      </c>
      <c r="F2045" s="5">
        <v>43101</v>
      </c>
      <c r="G2045">
        <v>0</v>
      </c>
      <c r="H2045">
        <v>0</v>
      </c>
    </row>
    <row r="2046" spans="1:8" x14ac:dyDescent="0.2">
      <c r="A2046" t="s">
        <v>71</v>
      </c>
      <c r="B2046" t="s">
        <v>56</v>
      </c>
      <c r="C2046" t="s">
        <v>86</v>
      </c>
      <c r="D2046" s="4">
        <v>43101</v>
      </c>
      <c r="E2046" t="s">
        <v>32</v>
      </c>
      <c r="F2046" s="5">
        <v>43101</v>
      </c>
      <c r="G2046">
        <v>0</v>
      </c>
      <c r="H2046">
        <v>0</v>
      </c>
    </row>
    <row r="2047" spans="1:8" x14ac:dyDescent="0.2">
      <c r="A2047" t="s">
        <v>71</v>
      </c>
      <c r="B2047" t="s">
        <v>56</v>
      </c>
      <c r="C2047" t="s">
        <v>86</v>
      </c>
      <c r="D2047" s="4">
        <v>43101</v>
      </c>
      <c r="E2047" t="s">
        <v>31</v>
      </c>
      <c r="F2047" s="5">
        <v>43101</v>
      </c>
      <c r="G2047">
        <v>0</v>
      </c>
      <c r="H2047">
        <v>0</v>
      </c>
    </row>
    <row r="2048" spans="1:8" x14ac:dyDescent="0.2">
      <c r="A2048" t="s">
        <v>71</v>
      </c>
      <c r="B2048" t="s">
        <v>54</v>
      </c>
      <c r="C2048" t="s">
        <v>99</v>
      </c>
      <c r="D2048" s="4">
        <v>43101</v>
      </c>
      <c r="E2048" t="s">
        <v>31</v>
      </c>
      <c r="F2048" s="5">
        <v>43101</v>
      </c>
      <c r="G2048">
        <v>0</v>
      </c>
      <c r="H2048">
        <v>0</v>
      </c>
    </row>
    <row r="2049" spans="1:8" x14ac:dyDescent="0.2">
      <c r="A2049" t="s">
        <v>71</v>
      </c>
      <c r="B2049" t="s">
        <v>54</v>
      </c>
      <c r="C2049" t="s">
        <v>99</v>
      </c>
      <c r="D2049" s="4">
        <v>43101</v>
      </c>
      <c r="E2049" t="s">
        <v>32</v>
      </c>
      <c r="F2049" s="5">
        <v>43101</v>
      </c>
      <c r="G2049">
        <v>0</v>
      </c>
      <c r="H2049">
        <v>0</v>
      </c>
    </row>
    <row r="2050" spans="1:8" x14ac:dyDescent="0.2">
      <c r="A2050" t="s">
        <v>71</v>
      </c>
      <c r="B2050" t="s">
        <v>54</v>
      </c>
      <c r="C2050" t="s">
        <v>92</v>
      </c>
      <c r="D2050" s="4">
        <v>43101</v>
      </c>
      <c r="E2050" t="s">
        <v>32</v>
      </c>
      <c r="F2050" s="5">
        <v>43101</v>
      </c>
      <c r="G2050">
        <v>65.25</v>
      </c>
      <c r="H2050">
        <v>1.99</v>
      </c>
    </row>
    <row r="2051" spans="1:8" x14ac:dyDescent="0.2">
      <c r="A2051" t="s">
        <v>71</v>
      </c>
      <c r="B2051" t="s">
        <v>54</v>
      </c>
      <c r="C2051" t="s">
        <v>92</v>
      </c>
      <c r="D2051" s="4">
        <v>43101</v>
      </c>
      <c r="E2051" t="s">
        <v>31</v>
      </c>
      <c r="F2051" s="5">
        <v>43101</v>
      </c>
      <c r="G2051">
        <v>1447</v>
      </c>
      <c r="H2051">
        <v>43.75</v>
      </c>
    </row>
    <row r="2052" spans="1:8" x14ac:dyDescent="0.2">
      <c r="A2052" t="s">
        <v>71</v>
      </c>
      <c r="B2052" t="s">
        <v>54</v>
      </c>
      <c r="C2052" t="s">
        <v>92</v>
      </c>
      <c r="D2052" s="4">
        <v>43101</v>
      </c>
      <c r="E2052" t="s">
        <v>31</v>
      </c>
      <c r="F2052" s="5">
        <v>43101</v>
      </c>
      <c r="G2052">
        <v>2354</v>
      </c>
      <c r="H2052">
        <v>71.150000000000006</v>
      </c>
    </row>
    <row r="2053" spans="1:8" x14ac:dyDescent="0.2">
      <c r="A2053" t="s">
        <v>71</v>
      </c>
      <c r="B2053" t="s">
        <v>54</v>
      </c>
      <c r="C2053" t="s">
        <v>92</v>
      </c>
      <c r="D2053" s="4">
        <v>43101</v>
      </c>
      <c r="E2053" t="s">
        <v>32</v>
      </c>
      <c r="F2053" s="5">
        <v>43101</v>
      </c>
      <c r="G2053">
        <v>106.16</v>
      </c>
      <c r="H2053">
        <v>3.2</v>
      </c>
    </row>
    <row r="2054" spans="1:8" x14ac:dyDescent="0.2">
      <c r="A2054" t="s">
        <v>71</v>
      </c>
      <c r="B2054" t="s">
        <v>61</v>
      </c>
      <c r="C2054" t="s">
        <v>97</v>
      </c>
      <c r="D2054" s="4">
        <v>43101</v>
      </c>
      <c r="E2054" t="s">
        <v>32</v>
      </c>
      <c r="F2054" s="5">
        <v>43101</v>
      </c>
      <c r="G2054">
        <v>209.16</v>
      </c>
      <c r="H2054">
        <v>5.19</v>
      </c>
    </row>
    <row r="2055" spans="1:8" x14ac:dyDescent="0.2">
      <c r="A2055" t="s">
        <v>71</v>
      </c>
      <c r="B2055" t="s">
        <v>61</v>
      </c>
      <c r="C2055" t="s">
        <v>97</v>
      </c>
      <c r="D2055" s="4">
        <v>43101</v>
      </c>
      <c r="E2055" t="s">
        <v>31</v>
      </c>
      <c r="F2055" s="5">
        <v>43101</v>
      </c>
      <c r="G2055">
        <v>4637.6499999999996</v>
      </c>
      <c r="H2055">
        <v>115.09</v>
      </c>
    </row>
    <row r="2056" spans="1:8" x14ac:dyDescent="0.2">
      <c r="A2056" t="s">
        <v>71</v>
      </c>
      <c r="B2056" t="s">
        <v>55</v>
      </c>
      <c r="C2056" t="s">
        <v>84</v>
      </c>
      <c r="D2056" s="4">
        <v>43101</v>
      </c>
      <c r="E2056" t="s">
        <v>31</v>
      </c>
      <c r="F2056" s="5">
        <v>43101</v>
      </c>
      <c r="G2056">
        <v>1950.8</v>
      </c>
      <c r="H2056">
        <v>53.53</v>
      </c>
    </row>
    <row r="2057" spans="1:8" x14ac:dyDescent="0.2">
      <c r="A2057" t="s">
        <v>71</v>
      </c>
      <c r="B2057" t="s">
        <v>55</v>
      </c>
      <c r="C2057" t="s">
        <v>84</v>
      </c>
      <c r="D2057" s="4">
        <v>43101</v>
      </c>
      <c r="E2057" t="s">
        <v>32</v>
      </c>
      <c r="F2057" s="5">
        <v>43101</v>
      </c>
      <c r="G2057">
        <v>87.98</v>
      </c>
      <c r="H2057">
        <v>2.41</v>
      </c>
    </row>
    <row r="2058" spans="1:8" x14ac:dyDescent="0.2">
      <c r="A2058" t="s">
        <v>71</v>
      </c>
      <c r="B2058" t="s">
        <v>61</v>
      </c>
      <c r="C2058" t="s">
        <v>97</v>
      </c>
      <c r="D2058" s="4">
        <v>43101</v>
      </c>
      <c r="E2058" t="s">
        <v>32</v>
      </c>
      <c r="F2058" s="5">
        <v>43101</v>
      </c>
      <c r="G2058">
        <v>148.16</v>
      </c>
      <c r="H2058">
        <v>3.68</v>
      </c>
    </row>
    <row r="2059" spans="1:8" x14ac:dyDescent="0.2">
      <c r="A2059" t="s">
        <v>71</v>
      </c>
      <c r="B2059" t="s">
        <v>61</v>
      </c>
      <c r="C2059" t="s">
        <v>97</v>
      </c>
      <c r="D2059" s="4">
        <v>43101</v>
      </c>
      <c r="E2059" t="s">
        <v>31</v>
      </c>
      <c r="F2059" s="5">
        <v>43101</v>
      </c>
      <c r="G2059">
        <v>3285.1</v>
      </c>
      <c r="H2059">
        <v>81.52</v>
      </c>
    </row>
    <row r="2060" spans="1:8" x14ac:dyDescent="0.2">
      <c r="A2060" t="s">
        <v>71</v>
      </c>
      <c r="B2060" t="s">
        <v>61</v>
      </c>
      <c r="C2060" t="s">
        <v>97</v>
      </c>
      <c r="D2060" s="4">
        <v>43101</v>
      </c>
      <c r="E2060" t="s">
        <v>31</v>
      </c>
      <c r="F2060" s="5">
        <v>43101</v>
      </c>
      <c r="G2060">
        <v>2156.0500000000002</v>
      </c>
      <c r="H2060">
        <v>53.5</v>
      </c>
    </row>
    <row r="2061" spans="1:8" x14ac:dyDescent="0.2">
      <c r="A2061" t="s">
        <v>71</v>
      </c>
      <c r="B2061" t="s">
        <v>60</v>
      </c>
      <c r="C2061" t="s">
        <v>131</v>
      </c>
      <c r="D2061" s="4">
        <v>43101</v>
      </c>
      <c r="E2061" t="s">
        <v>31</v>
      </c>
      <c r="F2061" s="5">
        <v>43101</v>
      </c>
      <c r="G2061">
        <v>7823.72</v>
      </c>
      <c r="H2061">
        <v>235.92</v>
      </c>
    </row>
    <row r="2062" spans="1:8" x14ac:dyDescent="0.2">
      <c r="A2062" t="s">
        <v>71</v>
      </c>
      <c r="B2062" t="s">
        <v>61</v>
      </c>
      <c r="C2062" t="s">
        <v>97</v>
      </c>
      <c r="D2062" s="4">
        <v>43101</v>
      </c>
      <c r="E2062" t="s">
        <v>32</v>
      </c>
      <c r="F2062" s="5">
        <v>43101</v>
      </c>
      <c r="G2062">
        <v>97.24</v>
      </c>
      <c r="H2062">
        <v>2.41</v>
      </c>
    </row>
    <row r="2063" spans="1:8" x14ac:dyDescent="0.2">
      <c r="A2063" t="s">
        <v>71</v>
      </c>
      <c r="B2063" t="s">
        <v>60</v>
      </c>
      <c r="C2063" t="s">
        <v>131</v>
      </c>
      <c r="D2063" s="4">
        <v>43101</v>
      </c>
      <c r="E2063" t="s">
        <v>32</v>
      </c>
      <c r="F2063" s="5">
        <v>43101</v>
      </c>
      <c r="G2063">
        <v>352.85</v>
      </c>
      <c r="H2063">
        <v>10.64</v>
      </c>
    </row>
    <row r="2064" spans="1:8" x14ac:dyDescent="0.2">
      <c r="A2064" t="s">
        <v>71</v>
      </c>
      <c r="B2064" t="s">
        <v>61</v>
      </c>
      <c r="C2064" t="s">
        <v>97</v>
      </c>
      <c r="D2064" s="4">
        <v>43101</v>
      </c>
      <c r="E2064" t="s">
        <v>32</v>
      </c>
      <c r="F2064" s="5">
        <v>43101</v>
      </c>
      <c r="G2064">
        <v>639.11</v>
      </c>
      <c r="H2064">
        <v>15.86</v>
      </c>
    </row>
    <row r="2065" spans="1:8" x14ac:dyDescent="0.2">
      <c r="A2065" t="s">
        <v>71</v>
      </c>
      <c r="B2065" t="s">
        <v>61</v>
      </c>
      <c r="C2065" t="s">
        <v>97</v>
      </c>
      <c r="D2065" s="4">
        <v>43101</v>
      </c>
      <c r="E2065" t="s">
        <v>31</v>
      </c>
      <c r="F2065" s="5">
        <v>43101</v>
      </c>
      <c r="G2065">
        <v>14170.85</v>
      </c>
      <c r="H2065">
        <v>351.67</v>
      </c>
    </row>
    <row r="2066" spans="1:8" x14ac:dyDescent="0.2">
      <c r="A2066" t="s">
        <v>71</v>
      </c>
      <c r="B2066" t="s">
        <v>57</v>
      </c>
      <c r="C2066" t="s">
        <v>93</v>
      </c>
      <c r="D2066" s="4">
        <v>43101</v>
      </c>
      <c r="E2066" t="s">
        <v>31</v>
      </c>
      <c r="F2066" s="5">
        <v>43101</v>
      </c>
      <c r="G2066">
        <v>2585</v>
      </c>
      <c r="H2066">
        <v>78.16</v>
      </c>
    </row>
    <row r="2067" spans="1:8" x14ac:dyDescent="0.2">
      <c r="A2067" t="s">
        <v>71</v>
      </c>
      <c r="B2067" t="s">
        <v>57</v>
      </c>
      <c r="C2067" t="s">
        <v>93</v>
      </c>
      <c r="D2067" s="4">
        <v>43101</v>
      </c>
      <c r="E2067" t="s">
        <v>32</v>
      </c>
      <c r="F2067" s="5">
        <v>43101</v>
      </c>
      <c r="G2067">
        <v>116.59</v>
      </c>
      <c r="H2067">
        <v>3.54</v>
      </c>
    </row>
    <row r="2068" spans="1:8" x14ac:dyDescent="0.2">
      <c r="A2068" t="s">
        <v>71</v>
      </c>
      <c r="B2068" t="s">
        <v>56</v>
      </c>
      <c r="C2068" t="s">
        <v>95</v>
      </c>
      <c r="D2068" s="4">
        <v>43101</v>
      </c>
      <c r="E2068" t="s">
        <v>32</v>
      </c>
      <c r="F2068" s="5">
        <v>43101</v>
      </c>
      <c r="G2068">
        <v>642.45000000000005</v>
      </c>
      <c r="H2068">
        <v>19.7</v>
      </c>
    </row>
    <row r="2069" spans="1:8" x14ac:dyDescent="0.2">
      <c r="A2069" t="s">
        <v>71</v>
      </c>
      <c r="B2069" t="s">
        <v>56</v>
      </c>
      <c r="C2069" t="s">
        <v>95</v>
      </c>
      <c r="D2069" s="4">
        <v>43101</v>
      </c>
      <c r="E2069" t="s">
        <v>31</v>
      </c>
      <c r="F2069" s="5">
        <v>43101</v>
      </c>
      <c r="G2069">
        <v>14245</v>
      </c>
      <c r="H2069">
        <v>436.89</v>
      </c>
    </row>
    <row r="2070" spans="1:8" x14ac:dyDescent="0.2">
      <c r="A2070" t="s">
        <v>71</v>
      </c>
      <c r="B2070" t="s">
        <v>56</v>
      </c>
      <c r="C2070" t="s">
        <v>94</v>
      </c>
      <c r="D2070" s="4">
        <v>43101</v>
      </c>
      <c r="E2070" t="s">
        <v>31</v>
      </c>
      <c r="F2070" s="5">
        <v>43101</v>
      </c>
      <c r="G2070">
        <v>21944</v>
      </c>
      <c r="H2070">
        <v>673.02</v>
      </c>
    </row>
    <row r="2071" spans="1:8" x14ac:dyDescent="0.2">
      <c r="A2071" t="s">
        <v>71</v>
      </c>
      <c r="B2071" t="s">
        <v>56</v>
      </c>
      <c r="C2071" t="s">
        <v>94</v>
      </c>
      <c r="D2071" s="4">
        <v>43101</v>
      </c>
      <c r="E2071" t="s">
        <v>32</v>
      </c>
      <c r="F2071" s="5">
        <v>43101</v>
      </c>
      <c r="G2071">
        <v>989.68</v>
      </c>
      <c r="H2071">
        <v>30.36</v>
      </c>
    </row>
    <row r="2072" spans="1:8" x14ac:dyDescent="0.2">
      <c r="A2072" t="s">
        <v>71</v>
      </c>
      <c r="B2072" t="s">
        <v>56</v>
      </c>
      <c r="C2072" t="s">
        <v>130</v>
      </c>
      <c r="D2072" s="4">
        <v>43101</v>
      </c>
      <c r="E2072" t="s">
        <v>32</v>
      </c>
      <c r="F2072" s="5">
        <v>43101</v>
      </c>
      <c r="G2072">
        <v>0</v>
      </c>
      <c r="H2072">
        <v>0</v>
      </c>
    </row>
    <row r="2073" spans="1:8" x14ac:dyDescent="0.2">
      <c r="A2073" t="s">
        <v>71</v>
      </c>
      <c r="B2073" t="s">
        <v>56</v>
      </c>
      <c r="C2073" t="s">
        <v>130</v>
      </c>
      <c r="D2073" s="4">
        <v>43101</v>
      </c>
      <c r="E2073" t="s">
        <v>31</v>
      </c>
      <c r="F2073" s="5">
        <v>43101</v>
      </c>
      <c r="G2073">
        <v>0.02</v>
      </c>
      <c r="H2073">
        <v>0</v>
      </c>
    </row>
    <row r="2074" spans="1:8" x14ac:dyDescent="0.2">
      <c r="A2074" t="s">
        <v>71</v>
      </c>
      <c r="B2074" t="s">
        <v>60</v>
      </c>
      <c r="C2074" t="s">
        <v>98</v>
      </c>
      <c r="D2074" s="4">
        <v>43101</v>
      </c>
      <c r="E2074" t="s">
        <v>31</v>
      </c>
      <c r="F2074" s="5">
        <v>43101</v>
      </c>
      <c r="G2074">
        <v>0.38</v>
      </c>
      <c r="H2074">
        <v>0.01</v>
      </c>
    </row>
    <row r="2075" spans="1:8" x14ac:dyDescent="0.2">
      <c r="A2075" t="s">
        <v>71</v>
      </c>
      <c r="B2075" t="s">
        <v>60</v>
      </c>
      <c r="C2075" t="s">
        <v>98</v>
      </c>
      <c r="D2075" s="4">
        <v>43101</v>
      </c>
      <c r="E2075" t="s">
        <v>32</v>
      </c>
      <c r="F2075" s="5">
        <v>43101</v>
      </c>
      <c r="G2075">
        <v>0.01</v>
      </c>
      <c r="H2075">
        <v>0</v>
      </c>
    </row>
    <row r="2076" spans="1:8" x14ac:dyDescent="0.2">
      <c r="A2076" t="s">
        <v>71</v>
      </c>
      <c r="B2076" t="s">
        <v>56</v>
      </c>
      <c r="C2076" t="s">
        <v>98</v>
      </c>
      <c r="D2076" s="4">
        <v>43101</v>
      </c>
      <c r="E2076" t="s">
        <v>31</v>
      </c>
      <c r="F2076" s="5">
        <v>43101</v>
      </c>
      <c r="G2076">
        <v>0.48</v>
      </c>
      <c r="H2076">
        <v>0.01</v>
      </c>
    </row>
    <row r="2077" spans="1:8" x14ac:dyDescent="0.2">
      <c r="A2077" t="s">
        <v>71</v>
      </c>
      <c r="B2077" t="s">
        <v>56</v>
      </c>
      <c r="C2077" t="s">
        <v>98</v>
      </c>
      <c r="D2077" s="4">
        <v>43101</v>
      </c>
      <c r="E2077" t="s">
        <v>32</v>
      </c>
      <c r="F2077" s="5">
        <v>43101</v>
      </c>
      <c r="G2077">
        <v>0.02</v>
      </c>
      <c r="H2077">
        <v>0</v>
      </c>
    </row>
    <row r="2078" spans="1:8" x14ac:dyDescent="0.2">
      <c r="A2078" t="s">
        <v>71</v>
      </c>
      <c r="B2078" t="s">
        <v>56</v>
      </c>
      <c r="C2078" t="s">
        <v>87</v>
      </c>
      <c r="D2078" s="4">
        <v>43101</v>
      </c>
      <c r="E2078" t="s">
        <v>31</v>
      </c>
      <c r="F2078" s="5">
        <v>43101</v>
      </c>
      <c r="G2078">
        <v>0</v>
      </c>
      <c r="H2078">
        <v>0</v>
      </c>
    </row>
    <row r="2079" spans="1:8" x14ac:dyDescent="0.2">
      <c r="A2079" t="s">
        <v>71</v>
      </c>
      <c r="B2079" t="s">
        <v>56</v>
      </c>
      <c r="C2079" t="s">
        <v>87</v>
      </c>
      <c r="D2079" s="4">
        <v>43101</v>
      </c>
      <c r="E2079" t="s">
        <v>32</v>
      </c>
      <c r="F2079" s="5">
        <v>43101</v>
      </c>
      <c r="G2079">
        <v>0</v>
      </c>
      <c r="H2079">
        <v>0</v>
      </c>
    </row>
    <row r="2080" spans="1:8" x14ac:dyDescent="0.2">
      <c r="A2080" t="s">
        <v>71</v>
      </c>
      <c r="B2080" t="s">
        <v>57</v>
      </c>
      <c r="C2080" t="s">
        <v>90</v>
      </c>
      <c r="D2080" s="4">
        <v>43101</v>
      </c>
      <c r="E2080" t="s">
        <v>32</v>
      </c>
      <c r="F2080" s="5">
        <v>43101</v>
      </c>
      <c r="G2080">
        <v>0</v>
      </c>
      <c r="H2080">
        <v>0</v>
      </c>
    </row>
    <row r="2081" spans="1:8" x14ac:dyDescent="0.2">
      <c r="A2081" t="s">
        <v>71</v>
      </c>
      <c r="B2081" t="s">
        <v>57</v>
      </c>
      <c r="C2081" t="s">
        <v>90</v>
      </c>
      <c r="D2081" s="4">
        <v>43101</v>
      </c>
      <c r="E2081" t="s">
        <v>31</v>
      </c>
      <c r="F2081" s="5">
        <v>43101</v>
      </c>
      <c r="G2081">
        <v>0</v>
      </c>
      <c r="H2081">
        <v>0</v>
      </c>
    </row>
    <row r="2082" spans="1:8" x14ac:dyDescent="0.2">
      <c r="A2082" t="s">
        <v>71</v>
      </c>
      <c r="B2082" t="s">
        <v>54</v>
      </c>
      <c r="C2082" t="s">
        <v>88</v>
      </c>
      <c r="D2082" s="4">
        <v>43101</v>
      </c>
      <c r="E2082" t="s">
        <v>31</v>
      </c>
      <c r="F2082" s="5">
        <v>43101</v>
      </c>
      <c r="G2082">
        <v>0</v>
      </c>
      <c r="H2082">
        <v>0</v>
      </c>
    </row>
    <row r="2083" spans="1:8" x14ac:dyDescent="0.2">
      <c r="A2083" t="s">
        <v>71</v>
      </c>
      <c r="B2083" t="s">
        <v>54</v>
      </c>
      <c r="C2083" t="s">
        <v>88</v>
      </c>
      <c r="D2083" s="4">
        <v>43101</v>
      </c>
      <c r="E2083" t="s">
        <v>32</v>
      </c>
      <c r="F2083" s="5">
        <v>43101</v>
      </c>
      <c r="G2083">
        <v>0</v>
      </c>
      <c r="H2083">
        <v>0</v>
      </c>
    </row>
    <row r="2084" spans="1:8" x14ac:dyDescent="0.2">
      <c r="A2084" t="s">
        <v>71</v>
      </c>
      <c r="B2084" t="s">
        <v>57</v>
      </c>
      <c r="C2084" t="s">
        <v>93</v>
      </c>
      <c r="D2084" s="4">
        <v>43101</v>
      </c>
      <c r="E2084" t="s">
        <v>32</v>
      </c>
      <c r="F2084" s="5">
        <v>43101</v>
      </c>
      <c r="G2084">
        <v>0</v>
      </c>
      <c r="H2084">
        <v>0</v>
      </c>
    </row>
    <row r="2085" spans="1:8" x14ac:dyDescent="0.2">
      <c r="A2085" t="s">
        <v>71</v>
      </c>
      <c r="B2085" t="s">
        <v>57</v>
      </c>
      <c r="C2085" t="s">
        <v>93</v>
      </c>
      <c r="D2085" s="4">
        <v>43101</v>
      </c>
      <c r="E2085" t="s">
        <v>31</v>
      </c>
      <c r="F2085" s="5">
        <v>43101</v>
      </c>
      <c r="G2085">
        <v>0</v>
      </c>
      <c r="H2085">
        <v>0</v>
      </c>
    </row>
    <row r="2086" spans="1:8" x14ac:dyDescent="0.2">
      <c r="A2086" t="s">
        <v>71</v>
      </c>
      <c r="B2086" t="s">
        <v>54</v>
      </c>
      <c r="C2086" t="s">
        <v>167</v>
      </c>
      <c r="D2086" s="4">
        <v>43374</v>
      </c>
      <c r="E2086" t="s">
        <v>222</v>
      </c>
      <c r="F2086" s="5">
        <v>43221</v>
      </c>
      <c r="G2086">
        <v>-474</v>
      </c>
      <c r="H2086">
        <v>-15.18</v>
      </c>
    </row>
    <row r="2087" spans="1:8" x14ac:dyDescent="0.2">
      <c r="A2087" t="s">
        <v>71</v>
      </c>
      <c r="B2087" t="s">
        <v>55</v>
      </c>
      <c r="C2087" t="s">
        <v>101</v>
      </c>
      <c r="D2087" s="4">
        <v>43344</v>
      </c>
      <c r="E2087" t="s">
        <v>64</v>
      </c>
      <c r="F2087" s="5">
        <v>43221</v>
      </c>
      <c r="G2087">
        <v>23.21</v>
      </c>
      <c r="H2087">
        <v>0.73</v>
      </c>
    </row>
    <row r="2088" spans="1:8" x14ac:dyDescent="0.2">
      <c r="A2088" t="s">
        <v>71</v>
      </c>
      <c r="B2088" t="s">
        <v>55</v>
      </c>
      <c r="C2088" t="s">
        <v>101</v>
      </c>
      <c r="D2088" s="4">
        <v>43344</v>
      </c>
      <c r="E2088" t="s">
        <v>63</v>
      </c>
      <c r="F2088" s="5">
        <v>43221</v>
      </c>
      <c r="G2088">
        <v>514.84</v>
      </c>
      <c r="H2088">
        <v>16.350000000000001</v>
      </c>
    </row>
    <row r="2089" spans="1:8" x14ac:dyDescent="0.2">
      <c r="A2089" t="s">
        <v>71</v>
      </c>
      <c r="B2089" t="s">
        <v>56</v>
      </c>
      <c r="C2089" t="s">
        <v>94</v>
      </c>
      <c r="D2089" s="4">
        <v>43344</v>
      </c>
      <c r="E2089" t="s">
        <v>32</v>
      </c>
      <c r="F2089" s="5">
        <v>43221</v>
      </c>
      <c r="G2089">
        <v>121.77</v>
      </c>
      <c r="H2089">
        <v>4.07</v>
      </c>
    </row>
    <row r="2090" spans="1:8" x14ac:dyDescent="0.2">
      <c r="A2090" t="s">
        <v>71</v>
      </c>
      <c r="B2090" t="s">
        <v>56</v>
      </c>
      <c r="C2090" t="s">
        <v>94</v>
      </c>
      <c r="D2090" s="4">
        <v>43344</v>
      </c>
      <c r="E2090" t="s">
        <v>31</v>
      </c>
      <c r="F2090" s="5">
        <v>43221</v>
      </c>
      <c r="G2090">
        <v>2700</v>
      </c>
      <c r="H2090">
        <v>90.14</v>
      </c>
    </row>
    <row r="2091" spans="1:8" x14ac:dyDescent="0.2">
      <c r="A2091" t="s">
        <v>71</v>
      </c>
      <c r="B2091" t="s">
        <v>57</v>
      </c>
      <c r="C2091" t="s">
        <v>93</v>
      </c>
      <c r="D2091" s="4">
        <v>43344</v>
      </c>
      <c r="E2091" t="s">
        <v>32</v>
      </c>
      <c r="F2091" s="5">
        <v>43221</v>
      </c>
      <c r="G2091">
        <v>18.45</v>
      </c>
      <c r="H2091">
        <v>0.59</v>
      </c>
    </row>
    <row r="2092" spans="1:8" x14ac:dyDescent="0.2">
      <c r="A2092" t="s">
        <v>71</v>
      </c>
      <c r="B2092" t="s">
        <v>57</v>
      </c>
      <c r="C2092" t="s">
        <v>93</v>
      </c>
      <c r="D2092" s="4">
        <v>43344</v>
      </c>
      <c r="E2092" t="s">
        <v>31</v>
      </c>
      <c r="F2092" s="5">
        <v>43221</v>
      </c>
      <c r="G2092">
        <v>409</v>
      </c>
      <c r="H2092">
        <v>13.08</v>
      </c>
    </row>
    <row r="2093" spans="1:8" x14ac:dyDescent="0.2">
      <c r="A2093" t="s">
        <v>71</v>
      </c>
      <c r="B2093" t="s">
        <v>54</v>
      </c>
      <c r="C2093" t="s">
        <v>92</v>
      </c>
      <c r="D2093" s="4">
        <v>43344</v>
      </c>
      <c r="E2093" t="s">
        <v>31</v>
      </c>
      <c r="F2093" s="5">
        <v>43221</v>
      </c>
      <c r="G2093">
        <v>5967</v>
      </c>
      <c r="H2093">
        <v>198.49</v>
      </c>
    </row>
    <row r="2094" spans="1:8" x14ac:dyDescent="0.2">
      <c r="A2094" t="s">
        <v>71</v>
      </c>
      <c r="B2094" t="s">
        <v>54</v>
      </c>
      <c r="C2094" t="s">
        <v>92</v>
      </c>
      <c r="D2094" s="4">
        <v>43344</v>
      </c>
      <c r="E2094" t="s">
        <v>32</v>
      </c>
      <c r="F2094" s="5">
        <v>43221</v>
      </c>
      <c r="G2094">
        <v>269.11</v>
      </c>
      <c r="H2094">
        <v>8.9499999999999993</v>
      </c>
    </row>
    <row r="2095" spans="1:8" x14ac:dyDescent="0.2">
      <c r="A2095" t="s">
        <v>71</v>
      </c>
      <c r="B2095" t="s">
        <v>55</v>
      </c>
      <c r="C2095" t="s">
        <v>101</v>
      </c>
      <c r="D2095" s="4">
        <v>43344</v>
      </c>
      <c r="E2095" t="s">
        <v>63</v>
      </c>
      <c r="F2095" s="5">
        <v>43221</v>
      </c>
      <c r="G2095">
        <v>210.18</v>
      </c>
      <c r="H2095">
        <v>6.5</v>
      </c>
    </row>
    <row r="2096" spans="1:8" x14ac:dyDescent="0.2">
      <c r="A2096" t="s">
        <v>71</v>
      </c>
      <c r="B2096" t="s">
        <v>57</v>
      </c>
      <c r="C2096" t="s">
        <v>93</v>
      </c>
      <c r="D2096" s="4">
        <v>43374</v>
      </c>
      <c r="E2096" t="s">
        <v>31</v>
      </c>
      <c r="F2096" s="5">
        <v>43221</v>
      </c>
      <c r="G2096">
        <v>4558</v>
      </c>
      <c r="H2096">
        <v>149.76</v>
      </c>
    </row>
    <row r="2097" spans="1:8" x14ac:dyDescent="0.2">
      <c r="A2097" t="s">
        <v>71</v>
      </c>
      <c r="B2097" t="s">
        <v>57</v>
      </c>
      <c r="C2097" t="s">
        <v>93</v>
      </c>
      <c r="D2097" s="4">
        <v>43374</v>
      </c>
      <c r="E2097" t="s">
        <v>32</v>
      </c>
      <c r="F2097" s="5">
        <v>43221</v>
      </c>
      <c r="G2097">
        <v>205.56</v>
      </c>
      <c r="H2097">
        <v>6.75</v>
      </c>
    </row>
    <row r="2098" spans="1:8" x14ac:dyDescent="0.2">
      <c r="A2098" t="s">
        <v>71</v>
      </c>
      <c r="B2098" t="s">
        <v>54</v>
      </c>
      <c r="C2098" t="s">
        <v>92</v>
      </c>
      <c r="D2098" s="4">
        <v>43344</v>
      </c>
      <c r="E2098" t="s">
        <v>32</v>
      </c>
      <c r="F2098" s="5">
        <v>43221</v>
      </c>
      <c r="G2098">
        <v>34.409999999999997</v>
      </c>
      <c r="H2098">
        <v>1.1599999999999999</v>
      </c>
    </row>
    <row r="2099" spans="1:8" x14ac:dyDescent="0.2">
      <c r="A2099" t="s">
        <v>71</v>
      </c>
      <c r="B2099" t="s">
        <v>54</v>
      </c>
      <c r="C2099" t="s">
        <v>92</v>
      </c>
      <c r="D2099" s="4">
        <v>43344</v>
      </c>
      <c r="E2099" t="s">
        <v>31</v>
      </c>
      <c r="F2099" s="5">
        <v>43221</v>
      </c>
      <c r="G2099">
        <v>763</v>
      </c>
      <c r="H2099">
        <v>25.83</v>
      </c>
    </row>
    <row r="2100" spans="1:8" x14ac:dyDescent="0.2">
      <c r="A2100" t="s">
        <v>71</v>
      </c>
      <c r="B2100" t="s">
        <v>56</v>
      </c>
      <c r="C2100" t="s">
        <v>94</v>
      </c>
      <c r="D2100" s="4">
        <v>43374</v>
      </c>
      <c r="E2100" t="s">
        <v>32</v>
      </c>
      <c r="F2100" s="5">
        <v>43221</v>
      </c>
      <c r="G2100">
        <v>1555.95</v>
      </c>
      <c r="H2100">
        <v>33.619999999999997</v>
      </c>
    </row>
    <row r="2101" spans="1:8" x14ac:dyDescent="0.2">
      <c r="A2101" t="s">
        <v>71</v>
      </c>
      <c r="B2101" t="s">
        <v>60</v>
      </c>
      <c r="C2101" t="s">
        <v>131</v>
      </c>
      <c r="D2101" s="4">
        <v>43374</v>
      </c>
      <c r="E2101" t="s">
        <v>32</v>
      </c>
      <c r="F2101" s="5">
        <v>43221</v>
      </c>
      <c r="G2101">
        <v>1076.82</v>
      </c>
      <c r="H2101">
        <v>23.78</v>
      </c>
    </row>
    <row r="2102" spans="1:8" x14ac:dyDescent="0.2">
      <c r="A2102" t="s">
        <v>71</v>
      </c>
      <c r="B2102" t="s">
        <v>56</v>
      </c>
      <c r="C2102" t="s">
        <v>94</v>
      </c>
      <c r="D2102" s="4">
        <v>43374</v>
      </c>
      <c r="E2102" t="s">
        <v>31</v>
      </c>
      <c r="F2102" s="5">
        <v>43221</v>
      </c>
      <c r="G2102">
        <v>34500</v>
      </c>
      <c r="H2102">
        <v>745.51</v>
      </c>
    </row>
    <row r="2103" spans="1:8" x14ac:dyDescent="0.2">
      <c r="A2103" t="s">
        <v>71</v>
      </c>
      <c r="B2103" t="s">
        <v>60</v>
      </c>
      <c r="C2103" t="s">
        <v>131</v>
      </c>
      <c r="D2103" s="4">
        <v>43374</v>
      </c>
      <c r="E2103" t="s">
        <v>31</v>
      </c>
      <c r="F2103" s="5">
        <v>43221</v>
      </c>
      <c r="G2103">
        <v>23876.3</v>
      </c>
      <c r="H2103">
        <v>527.30999999999995</v>
      </c>
    </row>
    <row r="2104" spans="1:8" x14ac:dyDescent="0.2">
      <c r="A2104" t="s">
        <v>71</v>
      </c>
      <c r="B2104" t="s">
        <v>54</v>
      </c>
      <c r="C2104" t="s">
        <v>92</v>
      </c>
      <c r="D2104" s="4">
        <v>43344</v>
      </c>
      <c r="E2104" t="s">
        <v>32</v>
      </c>
      <c r="F2104" s="5">
        <v>43221</v>
      </c>
      <c r="G2104">
        <v>58.99</v>
      </c>
      <c r="H2104">
        <v>1.98</v>
      </c>
    </row>
    <row r="2105" spans="1:8" x14ac:dyDescent="0.2">
      <c r="A2105" t="s">
        <v>71</v>
      </c>
      <c r="B2105" t="s">
        <v>54</v>
      </c>
      <c r="C2105" t="s">
        <v>101</v>
      </c>
      <c r="D2105" s="4">
        <v>43344</v>
      </c>
      <c r="E2105" t="s">
        <v>63</v>
      </c>
      <c r="F2105" s="5">
        <v>43221</v>
      </c>
      <c r="G2105">
        <v>44.64</v>
      </c>
      <c r="H2105">
        <v>1.42</v>
      </c>
    </row>
    <row r="2106" spans="1:8" x14ac:dyDescent="0.2">
      <c r="A2106" t="s">
        <v>71</v>
      </c>
      <c r="B2106" t="s">
        <v>54</v>
      </c>
      <c r="C2106" t="s">
        <v>101</v>
      </c>
      <c r="D2106" s="4">
        <v>43344</v>
      </c>
      <c r="E2106" t="s">
        <v>64</v>
      </c>
      <c r="F2106" s="5">
        <v>43221</v>
      </c>
      <c r="G2106">
        <v>2.02</v>
      </c>
      <c r="H2106">
        <v>0.06</v>
      </c>
    </row>
    <row r="2107" spans="1:8" x14ac:dyDescent="0.2">
      <c r="A2107" t="s">
        <v>71</v>
      </c>
      <c r="B2107" t="s">
        <v>54</v>
      </c>
      <c r="C2107" t="s">
        <v>92</v>
      </c>
      <c r="D2107" s="4">
        <v>43344</v>
      </c>
      <c r="E2107" t="s">
        <v>31</v>
      </c>
      <c r="F2107" s="5">
        <v>43221</v>
      </c>
      <c r="G2107">
        <v>1308</v>
      </c>
      <c r="H2107">
        <v>43.89</v>
      </c>
    </row>
    <row r="2108" spans="1:8" x14ac:dyDescent="0.2">
      <c r="A2108" t="s">
        <v>71</v>
      </c>
      <c r="B2108" t="s">
        <v>60</v>
      </c>
      <c r="C2108" t="s">
        <v>98</v>
      </c>
      <c r="D2108" s="4">
        <v>43374</v>
      </c>
      <c r="E2108" t="s">
        <v>31</v>
      </c>
      <c r="F2108" s="5">
        <v>43221</v>
      </c>
      <c r="G2108">
        <v>29915.7</v>
      </c>
      <c r="H2108">
        <v>800.78</v>
      </c>
    </row>
    <row r="2109" spans="1:8" x14ac:dyDescent="0.2">
      <c r="A2109" t="s">
        <v>71</v>
      </c>
      <c r="B2109" t="s">
        <v>60</v>
      </c>
      <c r="C2109" t="s">
        <v>98</v>
      </c>
      <c r="D2109" s="4">
        <v>43374</v>
      </c>
      <c r="E2109" t="s">
        <v>32</v>
      </c>
      <c r="F2109" s="5">
        <v>43221</v>
      </c>
      <c r="G2109">
        <v>1349.2</v>
      </c>
      <c r="H2109">
        <v>36.119999999999997</v>
      </c>
    </row>
    <row r="2110" spans="1:8" x14ac:dyDescent="0.2">
      <c r="A2110" t="s">
        <v>71</v>
      </c>
      <c r="B2110" t="s">
        <v>54</v>
      </c>
      <c r="C2110" t="s">
        <v>88</v>
      </c>
      <c r="D2110" s="4">
        <v>43374</v>
      </c>
      <c r="E2110" t="s">
        <v>32</v>
      </c>
      <c r="F2110" s="5">
        <v>43221</v>
      </c>
      <c r="G2110">
        <v>333.07</v>
      </c>
      <c r="H2110">
        <v>10.51</v>
      </c>
    </row>
    <row r="2111" spans="1:8" x14ac:dyDescent="0.2">
      <c r="A2111" t="s">
        <v>71</v>
      </c>
      <c r="B2111" t="s">
        <v>54</v>
      </c>
      <c r="C2111" t="s">
        <v>88</v>
      </c>
      <c r="D2111" s="4">
        <v>43374</v>
      </c>
      <c r="E2111" t="s">
        <v>31</v>
      </c>
      <c r="F2111" s="5">
        <v>43221</v>
      </c>
      <c r="G2111">
        <v>7385</v>
      </c>
      <c r="H2111">
        <v>232.69</v>
      </c>
    </row>
    <row r="2112" spans="1:8" x14ac:dyDescent="0.2">
      <c r="A2112" t="s">
        <v>71</v>
      </c>
      <c r="B2112" t="s">
        <v>56</v>
      </c>
      <c r="C2112" t="s">
        <v>94</v>
      </c>
      <c r="D2112" s="4">
        <v>43374</v>
      </c>
      <c r="E2112" t="s">
        <v>31</v>
      </c>
      <c r="F2112" s="5">
        <v>43221</v>
      </c>
      <c r="G2112">
        <v>11040</v>
      </c>
      <c r="H2112">
        <v>353.46</v>
      </c>
    </row>
    <row r="2113" spans="1:8" x14ac:dyDescent="0.2">
      <c r="A2113" t="s">
        <v>71</v>
      </c>
      <c r="B2113" t="s">
        <v>56</v>
      </c>
      <c r="C2113" t="s">
        <v>94</v>
      </c>
      <c r="D2113" s="4">
        <v>43374</v>
      </c>
      <c r="E2113" t="s">
        <v>32</v>
      </c>
      <c r="F2113" s="5">
        <v>43221</v>
      </c>
      <c r="G2113">
        <v>497.9</v>
      </c>
      <c r="H2113">
        <v>15.94</v>
      </c>
    </row>
    <row r="2114" spans="1:8" x14ac:dyDescent="0.2">
      <c r="A2114" t="s">
        <v>71</v>
      </c>
      <c r="B2114" t="s">
        <v>59</v>
      </c>
      <c r="C2114" t="s">
        <v>102</v>
      </c>
      <c r="D2114" s="4">
        <v>43405</v>
      </c>
      <c r="E2114" t="s">
        <v>64</v>
      </c>
      <c r="F2114" s="5">
        <v>43405</v>
      </c>
      <c r="G2114">
        <v>0.02</v>
      </c>
      <c r="H2114">
        <v>0</v>
      </c>
    </row>
    <row r="2115" spans="1:8" x14ac:dyDescent="0.2">
      <c r="A2115" t="s">
        <v>71</v>
      </c>
      <c r="B2115" t="s">
        <v>54</v>
      </c>
      <c r="C2115" t="s">
        <v>101</v>
      </c>
      <c r="D2115" s="4">
        <v>43405</v>
      </c>
      <c r="E2115" t="s">
        <v>64</v>
      </c>
      <c r="F2115" s="5">
        <v>43221</v>
      </c>
      <c r="G2115">
        <v>0.89</v>
      </c>
      <c r="H2115">
        <v>0.01</v>
      </c>
    </row>
    <row r="2116" spans="1:8" x14ac:dyDescent="0.2">
      <c r="A2116" t="s">
        <v>71</v>
      </c>
      <c r="B2116" t="s">
        <v>55</v>
      </c>
      <c r="C2116" t="s">
        <v>101</v>
      </c>
      <c r="D2116" s="4">
        <v>43405</v>
      </c>
      <c r="E2116" t="s">
        <v>64</v>
      </c>
      <c r="F2116" s="5">
        <v>43221</v>
      </c>
      <c r="G2116">
        <v>3.41</v>
      </c>
      <c r="H2116">
        <v>0.05</v>
      </c>
    </row>
    <row r="2117" spans="1:8" x14ac:dyDescent="0.2">
      <c r="A2117" t="s">
        <v>71</v>
      </c>
      <c r="B2117" t="s">
        <v>55</v>
      </c>
      <c r="C2117" t="s">
        <v>103</v>
      </c>
      <c r="D2117" s="4">
        <v>43405</v>
      </c>
      <c r="E2117" t="s">
        <v>64</v>
      </c>
      <c r="F2117" s="5">
        <v>43221</v>
      </c>
      <c r="G2117">
        <v>67.52</v>
      </c>
      <c r="H2117">
        <v>0.95</v>
      </c>
    </row>
    <row r="2118" spans="1:8" x14ac:dyDescent="0.2">
      <c r="A2118" t="s">
        <v>71</v>
      </c>
      <c r="B2118" t="s">
        <v>55</v>
      </c>
      <c r="C2118" t="s">
        <v>103</v>
      </c>
      <c r="D2118" s="4">
        <v>43405</v>
      </c>
      <c r="E2118" t="s">
        <v>63</v>
      </c>
      <c r="F2118" s="5">
        <v>43405</v>
      </c>
      <c r="G2118">
        <v>0.1</v>
      </c>
      <c r="H2118">
        <v>0</v>
      </c>
    </row>
    <row r="2119" spans="1:8" x14ac:dyDescent="0.2">
      <c r="A2119" t="s">
        <v>71</v>
      </c>
      <c r="B2119" t="s">
        <v>55</v>
      </c>
      <c r="C2119" t="s">
        <v>103</v>
      </c>
      <c r="D2119" s="4">
        <v>43405</v>
      </c>
      <c r="E2119" t="s">
        <v>64</v>
      </c>
      <c r="F2119" s="5">
        <v>43405</v>
      </c>
      <c r="G2119">
        <v>0</v>
      </c>
      <c r="H2119">
        <v>0</v>
      </c>
    </row>
    <row r="2120" spans="1:8" x14ac:dyDescent="0.2">
      <c r="A2120" t="s">
        <v>71</v>
      </c>
      <c r="B2120" t="s">
        <v>57</v>
      </c>
      <c r="C2120" t="s">
        <v>93</v>
      </c>
      <c r="D2120" s="4">
        <v>43435</v>
      </c>
      <c r="E2120" t="s">
        <v>32</v>
      </c>
      <c r="F2120" s="5">
        <v>43405</v>
      </c>
      <c r="G2120">
        <v>0.59</v>
      </c>
      <c r="H2120">
        <v>0.02</v>
      </c>
    </row>
    <row r="2121" spans="1:8" x14ac:dyDescent="0.2">
      <c r="A2121" t="s">
        <v>71</v>
      </c>
      <c r="B2121" t="s">
        <v>57</v>
      </c>
      <c r="C2121" t="s">
        <v>93</v>
      </c>
      <c r="D2121" s="4">
        <v>43435</v>
      </c>
      <c r="E2121" t="s">
        <v>31</v>
      </c>
      <c r="F2121" s="5">
        <v>43405</v>
      </c>
      <c r="G2121">
        <v>13</v>
      </c>
      <c r="H2121">
        <v>0.33</v>
      </c>
    </row>
    <row r="2122" spans="1:8" x14ac:dyDescent="0.2">
      <c r="A2122" t="s">
        <v>71</v>
      </c>
      <c r="B2122" t="s">
        <v>54</v>
      </c>
      <c r="C2122" t="s">
        <v>101</v>
      </c>
      <c r="D2122" s="4">
        <v>43405</v>
      </c>
      <c r="E2122" t="s">
        <v>64</v>
      </c>
      <c r="F2122" s="5">
        <v>43405</v>
      </c>
      <c r="G2122">
        <v>0.76</v>
      </c>
      <c r="H2122">
        <v>0.02</v>
      </c>
    </row>
    <row r="2123" spans="1:8" x14ac:dyDescent="0.2">
      <c r="A2123" t="s">
        <v>71</v>
      </c>
      <c r="B2123" t="s">
        <v>54</v>
      </c>
      <c r="C2123" t="s">
        <v>101</v>
      </c>
      <c r="D2123" s="4">
        <v>43405</v>
      </c>
      <c r="E2123" t="s">
        <v>63</v>
      </c>
      <c r="F2123" s="5">
        <v>43405</v>
      </c>
      <c r="G2123">
        <v>16.64</v>
      </c>
      <c r="H2123">
        <v>0.3</v>
      </c>
    </row>
    <row r="2124" spans="1:8" x14ac:dyDescent="0.2">
      <c r="A2124" t="s">
        <v>71</v>
      </c>
      <c r="B2124" t="s">
        <v>55</v>
      </c>
      <c r="C2124" t="s">
        <v>101</v>
      </c>
      <c r="D2124" s="4">
        <v>43405</v>
      </c>
      <c r="E2124" t="s">
        <v>63</v>
      </c>
      <c r="F2124" s="5">
        <v>43405</v>
      </c>
      <c r="G2124">
        <v>198.84</v>
      </c>
      <c r="H2124">
        <v>3.59</v>
      </c>
    </row>
    <row r="2125" spans="1:8" x14ac:dyDescent="0.2">
      <c r="A2125" t="s">
        <v>71</v>
      </c>
      <c r="B2125" t="s">
        <v>55</v>
      </c>
      <c r="C2125" t="s">
        <v>101</v>
      </c>
      <c r="D2125" s="4">
        <v>43405</v>
      </c>
      <c r="E2125" t="s">
        <v>64</v>
      </c>
      <c r="F2125" s="5">
        <v>43405</v>
      </c>
      <c r="G2125">
        <v>8.9700000000000006</v>
      </c>
      <c r="H2125">
        <v>0.16</v>
      </c>
    </row>
    <row r="2126" spans="1:8" x14ac:dyDescent="0.2">
      <c r="A2126" t="s">
        <v>71</v>
      </c>
      <c r="B2126" t="s">
        <v>54</v>
      </c>
      <c r="C2126" t="s">
        <v>101</v>
      </c>
      <c r="D2126" s="4">
        <v>43405</v>
      </c>
      <c r="E2126" t="s">
        <v>64</v>
      </c>
      <c r="F2126" s="5">
        <v>43221</v>
      </c>
      <c r="G2126">
        <v>1.26</v>
      </c>
      <c r="H2126">
        <v>0.02</v>
      </c>
    </row>
    <row r="2127" spans="1:8" x14ac:dyDescent="0.2">
      <c r="A2127" t="s">
        <v>71</v>
      </c>
      <c r="B2127" t="s">
        <v>55</v>
      </c>
      <c r="C2127" t="s">
        <v>101</v>
      </c>
      <c r="D2127" s="4">
        <v>43405</v>
      </c>
      <c r="E2127" t="s">
        <v>64</v>
      </c>
      <c r="F2127" s="5">
        <v>43221</v>
      </c>
      <c r="G2127">
        <v>14.25</v>
      </c>
      <c r="H2127">
        <v>0.27</v>
      </c>
    </row>
    <row r="2128" spans="1:8" x14ac:dyDescent="0.2">
      <c r="A2128" t="s">
        <v>71</v>
      </c>
      <c r="B2128" t="s">
        <v>55</v>
      </c>
      <c r="C2128" t="s">
        <v>101</v>
      </c>
      <c r="D2128" s="4">
        <v>43405</v>
      </c>
      <c r="E2128" t="s">
        <v>64</v>
      </c>
      <c r="F2128" s="5">
        <v>43405</v>
      </c>
      <c r="G2128">
        <v>18.27</v>
      </c>
      <c r="H2128">
        <v>0.32</v>
      </c>
    </row>
    <row r="2129" spans="1:8" x14ac:dyDescent="0.2">
      <c r="A2129" t="s">
        <v>71</v>
      </c>
      <c r="B2129" t="s">
        <v>55</v>
      </c>
      <c r="C2129" t="s">
        <v>101</v>
      </c>
      <c r="D2129" s="4">
        <v>43405</v>
      </c>
      <c r="E2129" t="s">
        <v>63</v>
      </c>
      <c r="F2129" s="5">
        <v>43405</v>
      </c>
      <c r="G2129">
        <v>405.18</v>
      </c>
      <c r="H2129">
        <v>7.3</v>
      </c>
    </row>
    <row r="2130" spans="1:8" x14ac:dyDescent="0.2">
      <c r="A2130" t="s">
        <v>71</v>
      </c>
      <c r="B2130" t="s">
        <v>55</v>
      </c>
      <c r="C2130" t="s">
        <v>101</v>
      </c>
      <c r="D2130" s="4">
        <v>43405</v>
      </c>
      <c r="E2130" t="s">
        <v>64</v>
      </c>
      <c r="F2130" s="5">
        <v>43221</v>
      </c>
      <c r="G2130">
        <v>28.95</v>
      </c>
      <c r="H2130">
        <v>0.52</v>
      </c>
    </row>
    <row r="2131" spans="1:8" x14ac:dyDescent="0.2">
      <c r="A2131" t="s">
        <v>71</v>
      </c>
      <c r="B2131" t="s">
        <v>55</v>
      </c>
      <c r="C2131" t="s">
        <v>101</v>
      </c>
      <c r="D2131" s="4">
        <v>43405</v>
      </c>
      <c r="E2131" t="s">
        <v>64</v>
      </c>
      <c r="F2131" s="5">
        <v>43405</v>
      </c>
      <c r="G2131">
        <v>66.7</v>
      </c>
      <c r="H2131">
        <v>1.21</v>
      </c>
    </row>
    <row r="2132" spans="1:8" x14ac:dyDescent="0.2">
      <c r="A2132" t="s">
        <v>71</v>
      </c>
      <c r="B2132" t="s">
        <v>55</v>
      </c>
      <c r="C2132" t="s">
        <v>101</v>
      </c>
      <c r="D2132" s="4">
        <v>43405</v>
      </c>
      <c r="E2132" t="s">
        <v>63</v>
      </c>
      <c r="F2132" s="5">
        <v>43405</v>
      </c>
      <c r="G2132">
        <v>1478.65</v>
      </c>
      <c r="H2132">
        <v>26.68</v>
      </c>
    </row>
    <row r="2133" spans="1:8" x14ac:dyDescent="0.2">
      <c r="A2133" t="s">
        <v>71</v>
      </c>
      <c r="B2133" t="s">
        <v>55</v>
      </c>
      <c r="C2133" t="s">
        <v>101</v>
      </c>
      <c r="D2133" s="4">
        <v>43405</v>
      </c>
      <c r="E2133" t="s">
        <v>64</v>
      </c>
      <c r="F2133" s="5">
        <v>43221</v>
      </c>
      <c r="G2133">
        <v>105.85</v>
      </c>
      <c r="H2133">
        <v>1.91</v>
      </c>
    </row>
    <row r="2134" spans="1:8" x14ac:dyDescent="0.2">
      <c r="A2134" t="s">
        <v>71</v>
      </c>
      <c r="B2134" t="s">
        <v>56</v>
      </c>
      <c r="C2134" t="s">
        <v>101</v>
      </c>
      <c r="D2134" s="4">
        <v>43405</v>
      </c>
      <c r="E2134" t="s">
        <v>63</v>
      </c>
      <c r="F2134" s="5">
        <v>43405</v>
      </c>
      <c r="G2134">
        <v>174.9</v>
      </c>
      <c r="H2134">
        <v>2.77</v>
      </c>
    </row>
    <row r="2135" spans="1:8" x14ac:dyDescent="0.2">
      <c r="A2135" t="s">
        <v>71</v>
      </c>
      <c r="B2135" t="s">
        <v>56</v>
      </c>
      <c r="C2135" t="s">
        <v>101</v>
      </c>
      <c r="D2135" s="4">
        <v>43405</v>
      </c>
      <c r="E2135" t="s">
        <v>64</v>
      </c>
      <c r="F2135" s="5">
        <v>43405</v>
      </c>
      <c r="G2135">
        <v>7.89</v>
      </c>
      <c r="H2135">
        <v>0.12</v>
      </c>
    </row>
    <row r="2136" spans="1:8" x14ac:dyDescent="0.2">
      <c r="A2136" t="s">
        <v>71</v>
      </c>
      <c r="B2136" t="s">
        <v>56</v>
      </c>
      <c r="C2136" t="s">
        <v>101</v>
      </c>
      <c r="D2136" s="4">
        <v>43405</v>
      </c>
      <c r="E2136" t="s">
        <v>64</v>
      </c>
      <c r="F2136" s="5">
        <v>43221</v>
      </c>
      <c r="G2136">
        <v>22.73</v>
      </c>
      <c r="H2136">
        <v>0.36</v>
      </c>
    </row>
    <row r="2137" spans="1:8" x14ac:dyDescent="0.2">
      <c r="A2137" t="s">
        <v>71</v>
      </c>
      <c r="B2137" t="s">
        <v>55</v>
      </c>
      <c r="C2137" t="s">
        <v>101</v>
      </c>
      <c r="D2137" s="4">
        <v>43405</v>
      </c>
      <c r="E2137" t="s">
        <v>63</v>
      </c>
      <c r="F2137" s="5">
        <v>43405</v>
      </c>
      <c r="G2137">
        <v>156.32</v>
      </c>
      <c r="H2137">
        <v>2.59</v>
      </c>
    </row>
    <row r="2138" spans="1:8" x14ac:dyDescent="0.2">
      <c r="A2138" t="s">
        <v>71</v>
      </c>
      <c r="B2138" t="s">
        <v>55</v>
      </c>
      <c r="C2138" t="s">
        <v>101</v>
      </c>
      <c r="D2138" s="4">
        <v>43405</v>
      </c>
      <c r="E2138" t="s">
        <v>64</v>
      </c>
      <c r="F2138" s="5">
        <v>43221</v>
      </c>
      <c r="G2138">
        <v>14.93</v>
      </c>
      <c r="H2138">
        <v>0.25</v>
      </c>
    </row>
    <row r="2139" spans="1:8" x14ac:dyDescent="0.2">
      <c r="A2139" t="s">
        <v>71</v>
      </c>
      <c r="B2139" t="s">
        <v>55</v>
      </c>
      <c r="C2139" t="s">
        <v>101</v>
      </c>
      <c r="D2139" s="4">
        <v>43405</v>
      </c>
      <c r="E2139" t="s">
        <v>64</v>
      </c>
      <c r="F2139" s="5">
        <v>43405</v>
      </c>
      <c r="G2139">
        <v>7.06</v>
      </c>
      <c r="H2139">
        <v>0.12</v>
      </c>
    </row>
    <row r="2140" spans="1:8" x14ac:dyDescent="0.2">
      <c r="A2140" t="s">
        <v>71</v>
      </c>
      <c r="B2140" t="s">
        <v>59</v>
      </c>
      <c r="C2140" t="s">
        <v>101</v>
      </c>
      <c r="D2140" s="4">
        <v>43405</v>
      </c>
      <c r="E2140" t="s">
        <v>64</v>
      </c>
      <c r="F2140" s="5">
        <v>43405</v>
      </c>
      <c r="G2140">
        <v>3.13</v>
      </c>
      <c r="H2140">
        <v>0.05</v>
      </c>
    </row>
    <row r="2141" spans="1:8" x14ac:dyDescent="0.2">
      <c r="A2141" t="s">
        <v>71</v>
      </c>
      <c r="B2141" t="s">
        <v>59</v>
      </c>
      <c r="C2141" t="s">
        <v>101</v>
      </c>
      <c r="D2141" s="4">
        <v>43405</v>
      </c>
      <c r="E2141" t="s">
        <v>64</v>
      </c>
      <c r="F2141" s="5">
        <v>43221</v>
      </c>
      <c r="G2141">
        <v>5.68</v>
      </c>
      <c r="H2141">
        <v>0.1</v>
      </c>
    </row>
    <row r="2142" spans="1:8" x14ac:dyDescent="0.2">
      <c r="A2142" t="s">
        <v>71</v>
      </c>
      <c r="B2142" t="s">
        <v>59</v>
      </c>
      <c r="C2142" t="s">
        <v>101</v>
      </c>
      <c r="D2142" s="4">
        <v>43405</v>
      </c>
      <c r="E2142" t="s">
        <v>63</v>
      </c>
      <c r="F2142" s="5">
        <v>43405</v>
      </c>
      <c r="G2142">
        <v>69.3</v>
      </c>
      <c r="H2142">
        <v>1.19</v>
      </c>
    </row>
    <row r="2143" spans="1:8" x14ac:dyDescent="0.2">
      <c r="A2143" t="s">
        <v>71</v>
      </c>
      <c r="B2143" t="s">
        <v>54</v>
      </c>
      <c r="C2143" t="s">
        <v>101</v>
      </c>
      <c r="D2143" s="4">
        <v>43405</v>
      </c>
      <c r="E2143" t="s">
        <v>63</v>
      </c>
      <c r="F2143" s="5">
        <v>43405</v>
      </c>
      <c r="G2143">
        <v>17.36</v>
      </c>
      <c r="H2143">
        <v>0.3</v>
      </c>
    </row>
    <row r="2144" spans="1:8" x14ac:dyDescent="0.2">
      <c r="A2144" t="s">
        <v>71</v>
      </c>
      <c r="B2144" t="s">
        <v>54</v>
      </c>
      <c r="C2144" t="s">
        <v>101</v>
      </c>
      <c r="D2144" s="4">
        <v>43405</v>
      </c>
      <c r="E2144" t="s">
        <v>64</v>
      </c>
      <c r="F2144" s="5">
        <v>43221</v>
      </c>
      <c r="G2144">
        <v>1.4</v>
      </c>
      <c r="H2144">
        <v>0.02</v>
      </c>
    </row>
    <row r="2145" spans="1:8" x14ac:dyDescent="0.2">
      <c r="A2145" t="s">
        <v>71</v>
      </c>
      <c r="B2145" t="s">
        <v>54</v>
      </c>
      <c r="C2145" t="s">
        <v>101</v>
      </c>
      <c r="D2145" s="4">
        <v>43405</v>
      </c>
      <c r="E2145" t="s">
        <v>64</v>
      </c>
      <c r="F2145" s="5">
        <v>43405</v>
      </c>
      <c r="G2145">
        <v>0.78</v>
      </c>
      <c r="H2145">
        <v>0.01</v>
      </c>
    </row>
    <row r="2146" spans="1:8" x14ac:dyDescent="0.2">
      <c r="A2146" t="s">
        <v>71</v>
      </c>
      <c r="B2146" t="s">
        <v>54</v>
      </c>
      <c r="C2146" t="s">
        <v>101</v>
      </c>
      <c r="D2146" s="4">
        <v>43405</v>
      </c>
      <c r="E2146" t="s">
        <v>64</v>
      </c>
      <c r="F2146" s="5">
        <v>43405</v>
      </c>
      <c r="G2146">
        <v>4.9800000000000004</v>
      </c>
      <c r="H2146">
        <v>0.08</v>
      </c>
    </row>
    <row r="2147" spans="1:8" x14ac:dyDescent="0.2">
      <c r="A2147" t="s">
        <v>71</v>
      </c>
      <c r="B2147" t="s">
        <v>54</v>
      </c>
      <c r="C2147" t="s">
        <v>101</v>
      </c>
      <c r="D2147" s="4">
        <v>43405</v>
      </c>
      <c r="E2147" t="s">
        <v>64</v>
      </c>
      <c r="F2147" s="5">
        <v>43221</v>
      </c>
      <c r="G2147">
        <v>9.11</v>
      </c>
      <c r="H2147">
        <v>0.16</v>
      </c>
    </row>
    <row r="2148" spans="1:8" x14ac:dyDescent="0.2">
      <c r="A2148" t="s">
        <v>71</v>
      </c>
      <c r="B2148" t="s">
        <v>54</v>
      </c>
      <c r="C2148" t="s">
        <v>101</v>
      </c>
      <c r="D2148" s="4">
        <v>43405</v>
      </c>
      <c r="E2148" t="s">
        <v>63</v>
      </c>
      <c r="F2148" s="5">
        <v>43405</v>
      </c>
      <c r="G2148">
        <v>110.48</v>
      </c>
      <c r="H2148">
        <v>1.9</v>
      </c>
    </row>
    <row r="2149" spans="1:8" x14ac:dyDescent="0.2">
      <c r="A2149" t="s">
        <v>71</v>
      </c>
      <c r="B2149" t="s">
        <v>55</v>
      </c>
      <c r="C2149" t="s">
        <v>101</v>
      </c>
      <c r="D2149" s="4">
        <v>43405</v>
      </c>
      <c r="E2149" t="s">
        <v>63</v>
      </c>
      <c r="F2149" s="5">
        <v>43405</v>
      </c>
      <c r="G2149">
        <v>466.91</v>
      </c>
      <c r="H2149">
        <v>8.02</v>
      </c>
    </row>
    <row r="2150" spans="1:8" x14ac:dyDescent="0.2">
      <c r="A2150" t="s">
        <v>71</v>
      </c>
      <c r="B2150" t="s">
        <v>55</v>
      </c>
      <c r="C2150" t="s">
        <v>101</v>
      </c>
      <c r="D2150" s="4">
        <v>43405</v>
      </c>
      <c r="E2150" t="s">
        <v>64</v>
      </c>
      <c r="F2150" s="5">
        <v>43405</v>
      </c>
      <c r="G2150">
        <v>21.05</v>
      </c>
      <c r="H2150">
        <v>0.36</v>
      </c>
    </row>
    <row r="2151" spans="1:8" x14ac:dyDescent="0.2">
      <c r="A2151" t="s">
        <v>71</v>
      </c>
      <c r="B2151" t="s">
        <v>59</v>
      </c>
      <c r="C2151" t="s">
        <v>101</v>
      </c>
      <c r="D2151" s="4">
        <v>43405</v>
      </c>
      <c r="E2151" t="s">
        <v>64</v>
      </c>
      <c r="F2151" s="5">
        <v>43405</v>
      </c>
      <c r="G2151">
        <v>1.06</v>
      </c>
      <c r="H2151">
        <v>0.02</v>
      </c>
    </row>
    <row r="2152" spans="1:8" x14ac:dyDescent="0.2">
      <c r="A2152" t="s">
        <v>71</v>
      </c>
      <c r="B2152" t="s">
        <v>55</v>
      </c>
      <c r="C2152" t="s">
        <v>101</v>
      </c>
      <c r="D2152" s="4">
        <v>43405</v>
      </c>
      <c r="E2152" t="s">
        <v>64</v>
      </c>
      <c r="F2152" s="5">
        <v>43221</v>
      </c>
      <c r="G2152">
        <v>38.19</v>
      </c>
      <c r="H2152">
        <v>0.66</v>
      </c>
    </row>
    <row r="2153" spans="1:8" x14ac:dyDescent="0.2">
      <c r="A2153" t="s">
        <v>71</v>
      </c>
      <c r="B2153" t="s">
        <v>59</v>
      </c>
      <c r="C2153" t="s">
        <v>101</v>
      </c>
      <c r="D2153" s="4">
        <v>43405</v>
      </c>
      <c r="E2153" t="s">
        <v>64</v>
      </c>
      <c r="F2153" s="5">
        <v>43221</v>
      </c>
      <c r="G2153">
        <v>1.89</v>
      </c>
      <c r="H2153">
        <v>0.03</v>
      </c>
    </row>
    <row r="2154" spans="1:8" x14ac:dyDescent="0.2">
      <c r="A2154" t="s">
        <v>71</v>
      </c>
      <c r="B2154" t="s">
        <v>59</v>
      </c>
      <c r="C2154" t="s">
        <v>101</v>
      </c>
      <c r="D2154" s="4">
        <v>43405</v>
      </c>
      <c r="E2154" t="s">
        <v>63</v>
      </c>
      <c r="F2154" s="5">
        <v>43405</v>
      </c>
      <c r="G2154">
        <v>23.47</v>
      </c>
      <c r="H2154">
        <v>0.4</v>
      </c>
    </row>
    <row r="2155" spans="1:8" x14ac:dyDescent="0.2">
      <c r="A2155" t="s">
        <v>71</v>
      </c>
      <c r="B2155" t="s">
        <v>55</v>
      </c>
      <c r="C2155" t="s">
        <v>101</v>
      </c>
      <c r="D2155" s="4">
        <v>43405</v>
      </c>
      <c r="E2155" t="s">
        <v>63</v>
      </c>
      <c r="F2155" s="5">
        <v>43405</v>
      </c>
      <c r="G2155">
        <v>82.5</v>
      </c>
      <c r="H2155">
        <v>1.42</v>
      </c>
    </row>
    <row r="2156" spans="1:8" x14ac:dyDescent="0.2">
      <c r="A2156" t="s">
        <v>71</v>
      </c>
      <c r="B2156" t="s">
        <v>55</v>
      </c>
      <c r="C2156" t="s">
        <v>101</v>
      </c>
      <c r="D2156" s="4">
        <v>43405</v>
      </c>
      <c r="E2156" t="s">
        <v>64</v>
      </c>
      <c r="F2156" s="5">
        <v>43221</v>
      </c>
      <c r="G2156">
        <v>6.76</v>
      </c>
      <c r="H2156">
        <v>0.12</v>
      </c>
    </row>
    <row r="2157" spans="1:8" x14ac:dyDescent="0.2">
      <c r="A2157" t="s">
        <v>71</v>
      </c>
      <c r="B2157" t="s">
        <v>55</v>
      </c>
      <c r="C2157" t="s">
        <v>101</v>
      </c>
      <c r="D2157" s="4">
        <v>43405</v>
      </c>
      <c r="E2157" t="s">
        <v>64</v>
      </c>
      <c r="F2157" s="5">
        <v>43405</v>
      </c>
      <c r="G2157">
        <v>3.71</v>
      </c>
      <c r="H2157">
        <v>0.06</v>
      </c>
    </row>
    <row r="2158" spans="1:8" x14ac:dyDescent="0.2">
      <c r="A2158" t="s">
        <v>71</v>
      </c>
      <c r="B2158" t="s">
        <v>55</v>
      </c>
      <c r="C2158" t="s">
        <v>101</v>
      </c>
      <c r="D2158" s="4">
        <v>43405</v>
      </c>
      <c r="E2158" t="s">
        <v>64</v>
      </c>
      <c r="F2158" s="5">
        <v>43405</v>
      </c>
      <c r="G2158">
        <v>20.61</v>
      </c>
      <c r="H2158">
        <v>0.35</v>
      </c>
    </row>
    <row r="2159" spans="1:8" x14ac:dyDescent="0.2">
      <c r="A2159" t="s">
        <v>71</v>
      </c>
      <c r="B2159" t="s">
        <v>54</v>
      </c>
      <c r="C2159" t="s">
        <v>101</v>
      </c>
      <c r="D2159" s="4">
        <v>43405</v>
      </c>
      <c r="E2159" t="s">
        <v>64</v>
      </c>
      <c r="F2159" s="5">
        <v>43405</v>
      </c>
      <c r="G2159">
        <v>3.2</v>
      </c>
      <c r="H2159">
        <v>0.05</v>
      </c>
    </row>
    <row r="2160" spans="1:8" x14ac:dyDescent="0.2">
      <c r="A2160" t="s">
        <v>71</v>
      </c>
      <c r="B2160" t="s">
        <v>55</v>
      </c>
      <c r="C2160" t="s">
        <v>101</v>
      </c>
      <c r="D2160" s="4">
        <v>43405</v>
      </c>
      <c r="E2160" t="s">
        <v>64</v>
      </c>
      <c r="F2160" s="5">
        <v>43221</v>
      </c>
      <c r="G2160">
        <v>37.42</v>
      </c>
      <c r="H2160">
        <v>0.65</v>
      </c>
    </row>
    <row r="2161" spans="1:8" x14ac:dyDescent="0.2">
      <c r="A2161" t="s">
        <v>71</v>
      </c>
      <c r="B2161" t="s">
        <v>55</v>
      </c>
      <c r="C2161" t="s">
        <v>101</v>
      </c>
      <c r="D2161" s="4">
        <v>43405</v>
      </c>
      <c r="E2161" t="s">
        <v>63</v>
      </c>
      <c r="F2161" s="5">
        <v>43405</v>
      </c>
      <c r="G2161">
        <v>457.12</v>
      </c>
      <c r="H2161">
        <v>7.87</v>
      </c>
    </row>
    <row r="2162" spans="1:8" x14ac:dyDescent="0.2">
      <c r="A2162" t="s">
        <v>71</v>
      </c>
      <c r="B2162" t="s">
        <v>54</v>
      </c>
      <c r="C2162" t="s">
        <v>101</v>
      </c>
      <c r="D2162" s="4">
        <v>43405</v>
      </c>
      <c r="E2162" t="s">
        <v>63</v>
      </c>
      <c r="F2162" s="5">
        <v>43405</v>
      </c>
      <c r="G2162">
        <v>70.88</v>
      </c>
      <c r="H2162">
        <v>1.22</v>
      </c>
    </row>
    <row r="2163" spans="1:8" x14ac:dyDescent="0.2">
      <c r="A2163" t="s">
        <v>71</v>
      </c>
      <c r="B2163" t="s">
        <v>54</v>
      </c>
      <c r="C2163" t="s">
        <v>101</v>
      </c>
      <c r="D2163" s="4">
        <v>43405</v>
      </c>
      <c r="E2163" t="s">
        <v>64</v>
      </c>
      <c r="F2163" s="5">
        <v>43221</v>
      </c>
      <c r="G2163">
        <v>5.87</v>
      </c>
      <c r="H2163">
        <v>0.11</v>
      </c>
    </row>
    <row r="2164" spans="1:8" x14ac:dyDescent="0.2">
      <c r="A2164" t="s">
        <v>71</v>
      </c>
      <c r="B2164" t="s">
        <v>54</v>
      </c>
      <c r="C2164" t="s">
        <v>92</v>
      </c>
      <c r="D2164" s="4">
        <v>43435</v>
      </c>
      <c r="E2164" t="s">
        <v>31</v>
      </c>
      <c r="F2164" s="5">
        <v>43405</v>
      </c>
      <c r="G2164">
        <v>276</v>
      </c>
      <c r="H2164">
        <v>5.2</v>
      </c>
    </row>
    <row r="2165" spans="1:8" x14ac:dyDescent="0.2">
      <c r="A2165" t="s">
        <v>71</v>
      </c>
      <c r="B2165" t="s">
        <v>54</v>
      </c>
      <c r="C2165" t="s">
        <v>92</v>
      </c>
      <c r="D2165" s="4">
        <v>43435</v>
      </c>
      <c r="E2165" t="s">
        <v>32</v>
      </c>
      <c r="F2165" s="5">
        <v>43405</v>
      </c>
      <c r="G2165">
        <v>12.45</v>
      </c>
      <c r="H2165">
        <v>0.23</v>
      </c>
    </row>
    <row r="2166" spans="1:8" x14ac:dyDescent="0.2">
      <c r="A2166" t="s">
        <v>71</v>
      </c>
      <c r="B2166" t="s">
        <v>54</v>
      </c>
      <c r="C2166" t="s">
        <v>92</v>
      </c>
      <c r="D2166" s="4">
        <v>43435</v>
      </c>
      <c r="E2166" t="s">
        <v>32</v>
      </c>
      <c r="F2166" s="5">
        <v>43405</v>
      </c>
      <c r="G2166">
        <v>16.78</v>
      </c>
      <c r="H2166">
        <v>0.32</v>
      </c>
    </row>
    <row r="2167" spans="1:8" x14ac:dyDescent="0.2">
      <c r="A2167" t="s">
        <v>71</v>
      </c>
      <c r="B2167" t="s">
        <v>54</v>
      </c>
      <c r="C2167" t="s">
        <v>167</v>
      </c>
      <c r="D2167" s="4">
        <v>43435</v>
      </c>
      <c r="E2167" t="s">
        <v>222</v>
      </c>
      <c r="F2167" s="5">
        <v>43405</v>
      </c>
      <c r="G2167">
        <v>-142</v>
      </c>
      <c r="H2167">
        <v>-2.68</v>
      </c>
    </row>
    <row r="2168" spans="1:8" x14ac:dyDescent="0.2">
      <c r="A2168" t="s">
        <v>71</v>
      </c>
      <c r="B2168" t="s">
        <v>54</v>
      </c>
      <c r="C2168" t="s">
        <v>167</v>
      </c>
      <c r="D2168" s="4">
        <v>43435</v>
      </c>
      <c r="E2168" t="s">
        <v>222</v>
      </c>
      <c r="F2168" s="5">
        <v>43221</v>
      </c>
      <c r="G2168">
        <v>-197</v>
      </c>
      <c r="H2168">
        <v>-3.71</v>
      </c>
    </row>
    <row r="2169" spans="1:8" x14ac:dyDescent="0.2">
      <c r="A2169" t="s">
        <v>71</v>
      </c>
      <c r="B2169" t="s">
        <v>54</v>
      </c>
      <c r="C2169" t="s">
        <v>92</v>
      </c>
      <c r="D2169" s="4">
        <v>43435</v>
      </c>
      <c r="E2169" t="s">
        <v>32</v>
      </c>
      <c r="F2169" s="5">
        <v>43221</v>
      </c>
      <c r="G2169">
        <v>17.18</v>
      </c>
      <c r="H2169">
        <v>0.32</v>
      </c>
    </row>
    <row r="2170" spans="1:8" x14ac:dyDescent="0.2">
      <c r="A2170" t="s">
        <v>71</v>
      </c>
      <c r="B2170" t="s">
        <v>54</v>
      </c>
      <c r="C2170" t="s">
        <v>92</v>
      </c>
      <c r="D2170" s="4">
        <v>43435</v>
      </c>
      <c r="E2170" t="s">
        <v>31</v>
      </c>
      <c r="F2170" s="5">
        <v>43405</v>
      </c>
      <c r="G2170">
        <v>372</v>
      </c>
      <c r="H2170">
        <v>7.01</v>
      </c>
    </row>
    <row r="2171" spans="1:8" x14ac:dyDescent="0.2">
      <c r="A2171" t="s">
        <v>71</v>
      </c>
      <c r="B2171" t="s">
        <v>54</v>
      </c>
      <c r="C2171" t="s">
        <v>92</v>
      </c>
      <c r="D2171" s="4">
        <v>43435</v>
      </c>
      <c r="E2171" t="s">
        <v>31</v>
      </c>
      <c r="F2171" s="5">
        <v>43221</v>
      </c>
      <c r="G2171">
        <v>381</v>
      </c>
      <c r="H2171">
        <v>7.18</v>
      </c>
    </row>
    <row r="2172" spans="1:8" x14ac:dyDescent="0.2">
      <c r="A2172" t="s">
        <v>71</v>
      </c>
      <c r="B2172" t="s">
        <v>54</v>
      </c>
      <c r="C2172" t="s">
        <v>92</v>
      </c>
      <c r="D2172" s="4">
        <v>43435</v>
      </c>
      <c r="E2172" t="s">
        <v>31</v>
      </c>
      <c r="F2172" s="5">
        <v>43221</v>
      </c>
      <c r="G2172">
        <v>516</v>
      </c>
      <c r="H2172">
        <v>9.7200000000000006</v>
      </c>
    </row>
    <row r="2173" spans="1:8" x14ac:dyDescent="0.2">
      <c r="A2173" t="s">
        <v>71</v>
      </c>
      <c r="B2173" t="s">
        <v>54</v>
      </c>
      <c r="C2173" t="s">
        <v>92</v>
      </c>
      <c r="D2173" s="4">
        <v>43435</v>
      </c>
      <c r="E2173" t="s">
        <v>32</v>
      </c>
      <c r="F2173" s="5">
        <v>43221</v>
      </c>
      <c r="G2173">
        <v>23.27</v>
      </c>
      <c r="H2173">
        <v>0.44</v>
      </c>
    </row>
    <row r="2174" spans="1:8" x14ac:dyDescent="0.2">
      <c r="A2174" t="s">
        <v>71</v>
      </c>
      <c r="B2174" t="s">
        <v>55</v>
      </c>
      <c r="C2174" t="s">
        <v>102</v>
      </c>
      <c r="D2174" s="4">
        <v>43405</v>
      </c>
      <c r="E2174" t="s">
        <v>64</v>
      </c>
      <c r="F2174" s="5">
        <v>43221</v>
      </c>
      <c r="G2174">
        <v>3.34</v>
      </c>
      <c r="H2174">
        <v>0.05</v>
      </c>
    </row>
    <row r="2175" spans="1:8" x14ac:dyDescent="0.2">
      <c r="A2175" t="s">
        <v>71</v>
      </c>
      <c r="B2175" t="s">
        <v>55</v>
      </c>
      <c r="C2175" t="s">
        <v>101</v>
      </c>
      <c r="D2175" s="4">
        <v>43405</v>
      </c>
      <c r="E2175" t="s">
        <v>64</v>
      </c>
      <c r="F2175" s="5">
        <v>43221</v>
      </c>
      <c r="G2175">
        <v>9.17</v>
      </c>
      <c r="H2175">
        <v>0.13</v>
      </c>
    </row>
    <row r="2176" spans="1:8" x14ac:dyDescent="0.2">
      <c r="A2176" t="s">
        <v>71</v>
      </c>
      <c r="B2176" t="s">
        <v>56</v>
      </c>
      <c r="C2176" t="s">
        <v>103</v>
      </c>
      <c r="D2176" s="4">
        <v>43405</v>
      </c>
      <c r="E2176" t="s">
        <v>63</v>
      </c>
      <c r="F2176" s="5">
        <v>43405</v>
      </c>
      <c r="G2176">
        <v>0</v>
      </c>
      <c r="H2176">
        <v>0</v>
      </c>
    </row>
    <row r="2177" spans="1:8" x14ac:dyDescent="0.2">
      <c r="A2177" t="s">
        <v>71</v>
      </c>
      <c r="B2177" t="s">
        <v>55</v>
      </c>
      <c r="C2177" t="s">
        <v>102</v>
      </c>
      <c r="D2177" s="4">
        <v>43405</v>
      </c>
      <c r="E2177" t="s">
        <v>63</v>
      </c>
      <c r="F2177" s="5">
        <v>43405</v>
      </c>
      <c r="G2177">
        <v>0.4</v>
      </c>
      <c r="H2177">
        <v>0.01</v>
      </c>
    </row>
    <row r="2178" spans="1:8" x14ac:dyDescent="0.2">
      <c r="A2178" t="s">
        <v>71</v>
      </c>
      <c r="B2178" t="s">
        <v>56</v>
      </c>
      <c r="C2178" t="s">
        <v>103</v>
      </c>
      <c r="D2178" s="4">
        <v>43405</v>
      </c>
      <c r="E2178" t="s">
        <v>64</v>
      </c>
      <c r="F2178" s="5">
        <v>43405</v>
      </c>
      <c r="G2178">
        <v>0</v>
      </c>
      <c r="H2178">
        <v>0</v>
      </c>
    </row>
    <row r="2179" spans="1:8" x14ac:dyDescent="0.2">
      <c r="A2179" t="s">
        <v>71</v>
      </c>
      <c r="B2179" t="s">
        <v>55</v>
      </c>
      <c r="C2179" t="s">
        <v>102</v>
      </c>
      <c r="D2179" s="4">
        <v>43405</v>
      </c>
      <c r="E2179" t="s">
        <v>64</v>
      </c>
      <c r="F2179" s="5">
        <v>43405</v>
      </c>
      <c r="G2179">
        <v>0.02</v>
      </c>
      <c r="H2179">
        <v>0</v>
      </c>
    </row>
    <row r="2180" spans="1:8" x14ac:dyDescent="0.2">
      <c r="A2180" t="s">
        <v>71</v>
      </c>
      <c r="B2180" t="s">
        <v>56</v>
      </c>
      <c r="C2180" t="s">
        <v>103</v>
      </c>
      <c r="D2180" s="4">
        <v>43405</v>
      </c>
      <c r="E2180" t="s">
        <v>64</v>
      </c>
      <c r="F2180" s="5">
        <v>43221</v>
      </c>
      <c r="G2180">
        <v>8.39</v>
      </c>
      <c r="H2180">
        <v>0.12</v>
      </c>
    </row>
    <row r="2181" spans="1:8" x14ac:dyDescent="0.2">
      <c r="A2181" t="s">
        <v>71</v>
      </c>
      <c r="B2181" t="s">
        <v>55</v>
      </c>
      <c r="C2181" t="s">
        <v>101</v>
      </c>
      <c r="D2181" s="4">
        <v>43405</v>
      </c>
      <c r="E2181" t="s">
        <v>63</v>
      </c>
      <c r="F2181" s="5">
        <v>43405</v>
      </c>
      <c r="G2181">
        <v>0.33</v>
      </c>
      <c r="H2181">
        <v>0</v>
      </c>
    </row>
    <row r="2182" spans="1:8" x14ac:dyDescent="0.2">
      <c r="A2182" t="s">
        <v>71</v>
      </c>
      <c r="B2182" t="s">
        <v>55</v>
      </c>
      <c r="C2182" t="s">
        <v>101</v>
      </c>
      <c r="D2182" s="4">
        <v>43405</v>
      </c>
      <c r="E2182" t="s">
        <v>64</v>
      </c>
      <c r="F2182" s="5">
        <v>43405</v>
      </c>
      <c r="G2182">
        <v>0.01</v>
      </c>
      <c r="H2182">
        <v>0</v>
      </c>
    </row>
    <row r="2183" spans="1:8" x14ac:dyDescent="0.2">
      <c r="A2183" t="s">
        <v>71</v>
      </c>
      <c r="B2183" t="s">
        <v>54</v>
      </c>
      <c r="C2183" t="s">
        <v>101</v>
      </c>
      <c r="D2183" s="4">
        <v>43405</v>
      </c>
      <c r="E2183" t="s">
        <v>64</v>
      </c>
      <c r="F2183" s="5">
        <v>43221</v>
      </c>
      <c r="G2183">
        <v>1.62</v>
      </c>
      <c r="H2183">
        <v>0.02</v>
      </c>
    </row>
    <row r="2184" spans="1:8" x14ac:dyDescent="0.2">
      <c r="A2184" t="s">
        <v>71</v>
      </c>
      <c r="B2184" t="s">
        <v>55</v>
      </c>
      <c r="C2184" t="s">
        <v>101</v>
      </c>
      <c r="D2184" s="4">
        <v>43405</v>
      </c>
      <c r="E2184" t="s">
        <v>64</v>
      </c>
      <c r="F2184" s="5">
        <v>43221</v>
      </c>
      <c r="G2184">
        <v>3.41</v>
      </c>
      <c r="H2184">
        <v>0.05</v>
      </c>
    </row>
    <row r="2185" spans="1:8" x14ac:dyDescent="0.2">
      <c r="A2185" t="s">
        <v>71</v>
      </c>
      <c r="B2185" t="s">
        <v>55</v>
      </c>
      <c r="C2185" t="s">
        <v>101</v>
      </c>
      <c r="D2185" s="4">
        <v>43405</v>
      </c>
      <c r="E2185" t="s">
        <v>64</v>
      </c>
      <c r="F2185" s="5">
        <v>43221</v>
      </c>
      <c r="G2185">
        <v>1.94</v>
      </c>
      <c r="H2185">
        <v>0.02</v>
      </c>
    </row>
    <row r="2186" spans="1:8" x14ac:dyDescent="0.2">
      <c r="A2186" t="s">
        <v>71</v>
      </c>
      <c r="B2186" t="s">
        <v>55</v>
      </c>
      <c r="C2186" t="s">
        <v>101</v>
      </c>
      <c r="D2186" s="4">
        <v>43405</v>
      </c>
      <c r="E2186" t="s">
        <v>64</v>
      </c>
      <c r="F2186" s="5">
        <v>43221</v>
      </c>
      <c r="G2186">
        <v>23.33</v>
      </c>
      <c r="H2186">
        <v>0.36</v>
      </c>
    </row>
    <row r="2187" spans="1:8" x14ac:dyDescent="0.2">
      <c r="A2187" t="s">
        <v>71</v>
      </c>
      <c r="B2187" t="s">
        <v>54</v>
      </c>
      <c r="C2187" t="s">
        <v>101</v>
      </c>
      <c r="D2187" s="4">
        <v>43405</v>
      </c>
      <c r="E2187" t="s">
        <v>64</v>
      </c>
      <c r="F2187" s="5">
        <v>43221</v>
      </c>
      <c r="G2187">
        <v>6.82</v>
      </c>
      <c r="H2187">
        <v>0.1</v>
      </c>
    </row>
    <row r="2188" spans="1:8" x14ac:dyDescent="0.2">
      <c r="A2188" t="s">
        <v>71</v>
      </c>
      <c r="B2188" t="s">
        <v>55</v>
      </c>
      <c r="C2188" t="s">
        <v>101</v>
      </c>
      <c r="D2188" s="4">
        <v>43405</v>
      </c>
      <c r="E2188" t="s">
        <v>64</v>
      </c>
      <c r="F2188" s="5">
        <v>43221</v>
      </c>
      <c r="G2188">
        <v>7.93</v>
      </c>
      <c r="H2188">
        <v>0.11</v>
      </c>
    </row>
    <row r="2189" spans="1:8" x14ac:dyDescent="0.2">
      <c r="A2189" t="s">
        <v>71</v>
      </c>
      <c r="B2189" t="s">
        <v>59</v>
      </c>
      <c r="C2189" t="s">
        <v>102</v>
      </c>
      <c r="D2189" s="4">
        <v>43405</v>
      </c>
      <c r="E2189" t="s">
        <v>64</v>
      </c>
      <c r="F2189" s="5">
        <v>43221</v>
      </c>
      <c r="G2189">
        <v>5.03</v>
      </c>
      <c r="H2189">
        <v>7.0000000000000007E-2</v>
      </c>
    </row>
    <row r="2190" spans="1:8" x14ac:dyDescent="0.2">
      <c r="A2190" t="s">
        <v>71</v>
      </c>
      <c r="B2190" t="s">
        <v>55</v>
      </c>
      <c r="C2190" t="s">
        <v>100</v>
      </c>
      <c r="D2190" s="4">
        <v>43252</v>
      </c>
      <c r="E2190" t="s">
        <v>31</v>
      </c>
      <c r="F2190" s="5">
        <v>43221</v>
      </c>
      <c r="G2190">
        <v>540</v>
      </c>
      <c r="H2190">
        <v>7.62</v>
      </c>
    </row>
    <row r="2191" spans="1:8" x14ac:dyDescent="0.2">
      <c r="A2191" t="s">
        <v>71</v>
      </c>
      <c r="B2191" t="s">
        <v>54</v>
      </c>
      <c r="C2191" t="s">
        <v>99</v>
      </c>
      <c r="D2191" s="4">
        <v>43252</v>
      </c>
      <c r="E2191" t="s">
        <v>31</v>
      </c>
      <c r="F2191" s="5">
        <v>43221</v>
      </c>
      <c r="G2191">
        <v>1325</v>
      </c>
      <c r="H2191">
        <v>23.37</v>
      </c>
    </row>
    <row r="2192" spans="1:8" x14ac:dyDescent="0.2">
      <c r="A2192" t="s">
        <v>71</v>
      </c>
      <c r="B2192" t="s">
        <v>55</v>
      </c>
      <c r="C2192" t="s">
        <v>100</v>
      </c>
      <c r="D2192" s="4">
        <v>43252</v>
      </c>
      <c r="E2192" t="s">
        <v>32</v>
      </c>
      <c r="F2192" s="5">
        <v>43221</v>
      </c>
      <c r="G2192">
        <v>24.35</v>
      </c>
      <c r="H2192">
        <v>0.34</v>
      </c>
    </row>
    <row r="2193" spans="1:8" x14ac:dyDescent="0.2">
      <c r="A2193" t="s">
        <v>71</v>
      </c>
      <c r="B2193" t="s">
        <v>54</v>
      </c>
      <c r="C2193" t="s">
        <v>99</v>
      </c>
      <c r="D2193" s="4">
        <v>43252</v>
      </c>
      <c r="E2193" t="s">
        <v>32</v>
      </c>
      <c r="F2193" s="5">
        <v>43221</v>
      </c>
      <c r="G2193">
        <v>59.76</v>
      </c>
      <c r="H2193">
        <v>1.06</v>
      </c>
    </row>
    <row r="2194" spans="1:8" x14ac:dyDescent="0.2">
      <c r="A2194" t="s">
        <v>71</v>
      </c>
      <c r="B2194" t="s">
        <v>56</v>
      </c>
      <c r="C2194" t="s">
        <v>86</v>
      </c>
      <c r="D2194" s="4">
        <v>43252</v>
      </c>
      <c r="E2194" t="s">
        <v>32</v>
      </c>
      <c r="F2194" s="5">
        <v>43221</v>
      </c>
      <c r="G2194">
        <v>1993.87</v>
      </c>
      <c r="H2194">
        <v>28.13</v>
      </c>
    </row>
    <row r="2195" spans="1:8" x14ac:dyDescent="0.2">
      <c r="A2195" t="s">
        <v>71</v>
      </c>
      <c r="B2195" t="s">
        <v>57</v>
      </c>
      <c r="C2195" t="s">
        <v>85</v>
      </c>
      <c r="D2195" s="4">
        <v>43252</v>
      </c>
      <c r="E2195" t="s">
        <v>32</v>
      </c>
      <c r="F2195" s="5">
        <v>43221</v>
      </c>
      <c r="G2195">
        <v>61.52</v>
      </c>
      <c r="H2195">
        <v>0.86</v>
      </c>
    </row>
    <row r="2196" spans="1:8" x14ac:dyDescent="0.2">
      <c r="A2196" t="s">
        <v>71</v>
      </c>
      <c r="B2196" t="s">
        <v>56</v>
      </c>
      <c r="C2196" t="s">
        <v>86</v>
      </c>
      <c r="D2196" s="4">
        <v>43252</v>
      </c>
      <c r="E2196" t="s">
        <v>31</v>
      </c>
      <c r="F2196" s="5">
        <v>43221</v>
      </c>
      <c r="G2196">
        <v>44210</v>
      </c>
      <c r="H2196">
        <v>623.71</v>
      </c>
    </row>
    <row r="2197" spans="1:8" x14ac:dyDescent="0.2">
      <c r="A2197" t="s">
        <v>71</v>
      </c>
      <c r="B2197" t="s">
        <v>57</v>
      </c>
      <c r="C2197" t="s">
        <v>85</v>
      </c>
      <c r="D2197" s="4">
        <v>43252</v>
      </c>
      <c r="E2197" t="s">
        <v>31</v>
      </c>
      <c r="F2197" s="5">
        <v>43221</v>
      </c>
      <c r="G2197">
        <v>1364</v>
      </c>
      <c r="H2197">
        <v>19.25</v>
      </c>
    </row>
    <row r="2198" spans="1:8" x14ac:dyDescent="0.2">
      <c r="A2198" t="s">
        <v>71</v>
      </c>
      <c r="B2198" t="s">
        <v>59</v>
      </c>
      <c r="C2198" t="s">
        <v>102</v>
      </c>
      <c r="D2198" s="4">
        <v>43252</v>
      </c>
      <c r="E2198" t="s">
        <v>63</v>
      </c>
      <c r="F2198" s="5">
        <v>43221</v>
      </c>
      <c r="G2198">
        <v>111.6</v>
      </c>
      <c r="H2198">
        <v>1.57</v>
      </c>
    </row>
    <row r="2199" spans="1:8" x14ac:dyDescent="0.2">
      <c r="A2199" t="s">
        <v>71</v>
      </c>
      <c r="B2199" t="s">
        <v>59</v>
      </c>
      <c r="C2199" t="s">
        <v>102</v>
      </c>
      <c r="D2199" s="4">
        <v>43252</v>
      </c>
      <c r="E2199" t="s">
        <v>64</v>
      </c>
      <c r="F2199" s="5">
        <v>43221</v>
      </c>
      <c r="G2199">
        <v>5.03</v>
      </c>
      <c r="H2199">
        <v>7.0000000000000007E-2</v>
      </c>
    </row>
    <row r="2200" spans="1:8" x14ac:dyDescent="0.2">
      <c r="A2200" t="s">
        <v>71</v>
      </c>
      <c r="B2200" t="s">
        <v>59</v>
      </c>
      <c r="C2200" t="s">
        <v>102</v>
      </c>
      <c r="D2200" s="4">
        <v>43252</v>
      </c>
      <c r="E2200" t="s">
        <v>64</v>
      </c>
      <c r="F2200" s="5">
        <v>43221</v>
      </c>
      <c r="G2200">
        <v>47.81</v>
      </c>
      <c r="H2200">
        <v>0.66</v>
      </c>
    </row>
    <row r="2201" spans="1:8" x14ac:dyDescent="0.2">
      <c r="A2201" t="s">
        <v>71</v>
      </c>
      <c r="B2201" t="s">
        <v>59</v>
      </c>
      <c r="C2201" t="s">
        <v>102</v>
      </c>
      <c r="D2201" s="4">
        <v>43252</v>
      </c>
      <c r="E2201" t="s">
        <v>63</v>
      </c>
      <c r="F2201" s="5">
        <v>43221</v>
      </c>
      <c r="G2201">
        <v>1060.2</v>
      </c>
      <c r="H2201">
        <v>14.96</v>
      </c>
    </row>
    <row r="2202" spans="1:8" x14ac:dyDescent="0.2">
      <c r="A2202" t="s">
        <v>71</v>
      </c>
      <c r="B2202" t="s">
        <v>56</v>
      </c>
      <c r="C2202" t="s">
        <v>103</v>
      </c>
      <c r="D2202" s="4">
        <v>43252</v>
      </c>
      <c r="E2202" t="s">
        <v>63</v>
      </c>
      <c r="F2202" s="5">
        <v>43221</v>
      </c>
      <c r="G2202">
        <v>186</v>
      </c>
      <c r="H2202">
        <v>2.62</v>
      </c>
    </row>
    <row r="2203" spans="1:8" x14ac:dyDescent="0.2">
      <c r="A2203" t="s">
        <v>71</v>
      </c>
      <c r="B2203" t="s">
        <v>55</v>
      </c>
      <c r="C2203" t="s">
        <v>102</v>
      </c>
      <c r="D2203" s="4">
        <v>43252</v>
      </c>
      <c r="E2203" t="s">
        <v>63</v>
      </c>
      <c r="F2203" s="5">
        <v>43221</v>
      </c>
      <c r="G2203">
        <v>74.400000000000006</v>
      </c>
      <c r="H2203">
        <v>1.05</v>
      </c>
    </row>
    <row r="2204" spans="1:8" x14ac:dyDescent="0.2">
      <c r="A2204" t="s">
        <v>71</v>
      </c>
      <c r="B2204" t="s">
        <v>56</v>
      </c>
      <c r="C2204" t="s">
        <v>103</v>
      </c>
      <c r="D2204" s="4">
        <v>43252</v>
      </c>
      <c r="E2204" t="s">
        <v>64</v>
      </c>
      <c r="F2204" s="5">
        <v>43221</v>
      </c>
      <c r="G2204">
        <v>8.39</v>
      </c>
      <c r="H2204">
        <v>0.12</v>
      </c>
    </row>
    <row r="2205" spans="1:8" x14ac:dyDescent="0.2">
      <c r="A2205" t="s">
        <v>71</v>
      </c>
      <c r="B2205" t="s">
        <v>55</v>
      </c>
      <c r="C2205" t="s">
        <v>102</v>
      </c>
      <c r="D2205" s="4">
        <v>43252</v>
      </c>
      <c r="E2205" t="s">
        <v>64</v>
      </c>
      <c r="F2205" s="5">
        <v>43221</v>
      </c>
      <c r="G2205">
        <v>3.36</v>
      </c>
      <c r="H2205">
        <v>0.05</v>
      </c>
    </row>
    <row r="2206" spans="1:8" x14ac:dyDescent="0.2">
      <c r="A2206" t="s">
        <v>71</v>
      </c>
      <c r="B2206" t="s">
        <v>55</v>
      </c>
      <c r="C2206" t="s">
        <v>101</v>
      </c>
      <c r="D2206" s="4">
        <v>43252</v>
      </c>
      <c r="E2206" t="s">
        <v>64</v>
      </c>
      <c r="F2206" s="5">
        <v>43221</v>
      </c>
      <c r="G2206">
        <v>12.46</v>
      </c>
      <c r="H2206">
        <v>0.23</v>
      </c>
    </row>
    <row r="2207" spans="1:8" x14ac:dyDescent="0.2">
      <c r="A2207" t="s">
        <v>71</v>
      </c>
      <c r="B2207" t="s">
        <v>55</v>
      </c>
      <c r="C2207" t="s">
        <v>101</v>
      </c>
      <c r="D2207" s="4">
        <v>43252</v>
      </c>
      <c r="E2207" t="s">
        <v>64</v>
      </c>
      <c r="F2207" s="5">
        <v>43101</v>
      </c>
      <c r="G2207">
        <v>10.87</v>
      </c>
      <c r="H2207">
        <v>0.21</v>
      </c>
    </row>
    <row r="2208" spans="1:8" x14ac:dyDescent="0.2">
      <c r="A2208" t="s">
        <v>71</v>
      </c>
      <c r="B2208" t="s">
        <v>55</v>
      </c>
      <c r="C2208" t="s">
        <v>101</v>
      </c>
      <c r="D2208" s="4">
        <v>43252</v>
      </c>
      <c r="E2208" t="s">
        <v>63</v>
      </c>
      <c r="F2208" s="5">
        <v>43221</v>
      </c>
      <c r="G2208">
        <v>276.32</v>
      </c>
      <c r="H2208">
        <v>5.13</v>
      </c>
    </row>
    <row r="2209" spans="1:8" x14ac:dyDescent="0.2">
      <c r="A2209" t="s">
        <v>71</v>
      </c>
      <c r="B2209" t="s">
        <v>55</v>
      </c>
      <c r="C2209" t="s">
        <v>101</v>
      </c>
      <c r="D2209" s="4">
        <v>43252</v>
      </c>
      <c r="E2209" t="s">
        <v>63</v>
      </c>
      <c r="F2209" s="5">
        <v>43101</v>
      </c>
      <c r="G2209">
        <v>241</v>
      </c>
      <c r="H2209">
        <v>4.4800000000000004</v>
      </c>
    </row>
    <row r="2210" spans="1:8" x14ac:dyDescent="0.2">
      <c r="A2210" t="s">
        <v>71</v>
      </c>
      <c r="B2210" t="s">
        <v>54</v>
      </c>
      <c r="C2210" t="s">
        <v>101</v>
      </c>
      <c r="D2210" s="4">
        <v>43252</v>
      </c>
      <c r="E2210" t="s">
        <v>63</v>
      </c>
      <c r="F2210" s="5">
        <v>43221</v>
      </c>
      <c r="G2210">
        <v>81.2</v>
      </c>
      <c r="H2210">
        <v>1.5</v>
      </c>
    </row>
    <row r="2211" spans="1:8" x14ac:dyDescent="0.2">
      <c r="A2211" t="s">
        <v>71</v>
      </c>
      <c r="B2211" t="s">
        <v>54</v>
      </c>
      <c r="C2211" t="s">
        <v>101</v>
      </c>
      <c r="D2211" s="4">
        <v>43252</v>
      </c>
      <c r="E2211" t="s">
        <v>64</v>
      </c>
      <c r="F2211" s="5">
        <v>43221</v>
      </c>
      <c r="G2211">
        <v>3.66</v>
      </c>
      <c r="H2211">
        <v>0.06</v>
      </c>
    </row>
    <row r="2212" spans="1:8" x14ac:dyDescent="0.2">
      <c r="A2212" t="s">
        <v>71</v>
      </c>
      <c r="B2212" t="s">
        <v>55</v>
      </c>
      <c r="C2212" t="s">
        <v>101</v>
      </c>
      <c r="D2212" s="4">
        <v>43221</v>
      </c>
      <c r="E2212" t="s">
        <v>64</v>
      </c>
      <c r="F2212" s="5">
        <v>43221</v>
      </c>
      <c r="G2212">
        <v>67.489999999999995</v>
      </c>
      <c r="H2212">
        <v>1.45</v>
      </c>
    </row>
    <row r="2213" spans="1:8" x14ac:dyDescent="0.2">
      <c r="A2213" t="s">
        <v>71</v>
      </c>
      <c r="B2213" t="s">
        <v>55</v>
      </c>
      <c r="C2213" t="s">
        <v>101</v>
      </c>
      <c r="D2213" s="4">
        <v>43221</v>
      </c>
      <c r="E2213" t="s">
        <v>63</v>
      </c>
      <c r="F2213" s="5">
        <v>43221</v>
      </c>
      <c r="G2213">
        <v>1495.84</v>
      </c>
      <c r="H2213">
        <v>32.130000000000003</v>
      </c>
    </row>
    <row r="2214" spans="1:8" x14ac:dyDescent="0.2">
      <c r="A2214" t="s">
        <v>71</v>
      </c>
      <c r="B2214" t="s">
        <v>55</v>
      </c>
      <c r="C2214" t="s">
        <v>101</v>
      </c>
      <c r="D2214" s="4">
        <v>43221</v>
      </c>
      <c r="E2214" t="s">
        <v>63</v>
      </c>
      <c r="F2214" s="5">
        <v>43101</v>
      </c>
      <c r="G2214">
        <v>2246</v>
      </c>
      <c r="H2214">
        <v>48.25</v>
      </c>
    </row>
    <row r="2215" spans="1:8" x14ac:dyDescent="0.2">
      <c r="A2215" t="s">
        <v>71</v>
      </c>
      <c r="B2215" t="s">
        <v>55</v>
      </c>
      <c r="C2215" t="s">
        <v>101</v>
      </c>
      <c r="D2215" s="4">
        <v>43221</v>
      </c>
      <c r="E2215" t="s">
        <v>64</v>
      </c>
      <c r="F2215" s="5">
        <v>43101</v>
      </c>
      <c r="G2215">
        <v>101.3</v>
      </c>
      <c r="H2215">
        <v>2.15</v>
      </c>
    </row>
    <row r="2216" spans="1:8" x14ac:dyDescent="0.2">
      <c r="A2216" t="s">
        <v>71</v>
      </c>
      <c r="B2216" t="s">
        <v>54</v>
      </c>
      <c r="C2216" t="s">
        <v>101</v>
      </c>
      <c r="D2216" s="4">
        <v>43221</v>
      </c>
      <c r="E2216" t="s">
        <v>63</v>
      </c>
      <c r="F2216" s="5">
        <v>43101</v>
      </c>
      <c r="G2216">
        <v>123</v>
      </c>
      <c r="H2216">
        <v>2.68</v>
      </c>
    </row>
    <row r="2217" spans="1:8" x14ac:dyDescent="0.2">
      <c r="A2217" t="s">
        <v>71</v>
      </c>
      <c r="B2217" t="s">
        <v>54</v>
      </c>
      <c r="C2217" t="s">
        <v>101</v>
      </c>
      <c r="D2217" s="4">
        <v>43221</v>
      </c>
      <c r="E2217" t="s">
        <v>64</v>
      </c>
      <c r="F2217" s="5">
        <v>43101</v>
      </c>
      <c r="G2217">
        <v>5.55</v>
      </c>
      <c r="H2217">
        <v>0.12</v>
      </c>
    </row>
    <row r="2218" spans="1:8" x14ac:dyDescent="0.2">
      <c r="A2218" t="s">
        <v>71</v>
      </c>
      <c r="B2218" t="s">
        <v>55</v>
      </c>
      <c r="C2218" t="s">
        <v>101</v>
      </c>
      <c r="D2218" s="4">
        <v>43221</v>
      </c>
      <c r="E2218" t="s">
        <v>64</v>
      </c>
      <c r="F2218" s="5">
        <v>43101</v>
      </c>
      <c r="G2218">
        <v>35.630000000000003</v>
      </c>
      <c r="H2218">
        <v>0.78</v>
      </c>
    </row>
    <row r="2219" spans="1:8" x14ac:dyDescent="0.2">
      <c r="A2219" t="s">
        <v>71</v>
      </c>
      <c r="B2219" t="s">
        <v>55</v>
      </c>
      <c r="C2219" t="s">
        <v>101</v>
      </c>
      <c r="D2219" s="4">
        <v>43221</v>
      </c>
      <c r="E2219" t="s">
        <v>63</v>
      </c>
      <c r="F2219" s="5">
        <v>43101</v>
      </c>
      <c r="G2219">
        <v>790</v>
      </c>
      <c r="H2219">
        <v>17.22</v>
      </c>
    </row>
    <row r="2220" spans="1:8" x14ac:dyDescent="0.2">
      <c r="A2220" t="s">
        <v>71</v>
      </c>
      <c r="B2220" t="s">
        <v>54</v>
      </c>
      <c r="C2220" t="s">
        <v>101</v>
      </c>
      <c r="D2220" s="4">
        <v>43221</v>
      </c>
      <c r="E2220" t="s">
        <v>63</v>
      </c>
      <c r="F2220" s="5">
        <v>43221</v>
      </c>
      <c r="G2220">
        <v>71.400000000000006</v>
      </c>
      <c r="H2220">
        <v>1.55</v>
      </c>
    </row>
    <row r="2221" spans="1:8" x14ac:dyDescent="0.2">
      <c r="A2221" t="s">
        <v>71</v>
      </c>
      <c r="B2221" t="s">
        <v>55</v>
      </c>
      <c r="C2221" t="s">
        <v>101</v>
      </c>
      <c r="D2221" s="4">
        <v>43221</v>
      </c>
      <c r="E2221" t="s">
        <v>63</v>
      </c>
      <c r="F2221" s="5">
        <v>43221</v>
      </c>
      <c r="G2221">
        <v>82</v>
      </c>
      <c r="H2221">
        <v>1.79</v>
      </c>
    </row>
    <row r="2222" spans="1:8" x14ac:dyDescent="0.2">
      <c r="A2222" t="s">
        <v>71</v>
      </c>
      <c r="B2222" t="s">
        <v>54</v>
      </c>
      <c r="C2222" t="s">
        <v>101</v>
      </c>
      <c r="D2222" s="4">
        <v>43221</v>
      </c>
      <c r="E2222" t="s">
        <v>64</v>
      </c>
      <c r="F2222" s="5">
        <v>43221</v>
      </c>
      <c r="G2222">
        <v>3.22</v>
      </c>
      <c r="H2222">
        <v>7.0000000000000007E-2</v>
      </c>
    </row>
    <row r="2223" spans="1:8" x14ac:dyDescent="0.2">
      <c r="A2223" t="s">
        <v>71</v>
      </c>
      <c r="B2223" t="s">
        <v>55</v>
      </c>
      <c r="C2223" t="s">
        <v>101</v>
      </c>
      <c r="D2223" s="4">
        <v>43221</v>
      </c>
      <c r="E2223" t="s">
        <v>64</v>
      </c>
      <c r="F2223" s="5">
        <v>43221</v>
      </c>
      <c r="G2223">
        <v>3.7</v>
      </c>
      <c r="H2223">
        <v>0.09</v>
      </c>
    </row>
    <row r="2224" spans="1:8" x14ac:dyDescent="0.2">
      <c r="A2224" t="s">
        <v>71</v>
      </c>
      <c r="B2224" t="s">
        <v>55</v>
      </c>
      <c r="C2224" t="s">
        <v>101</v>
      </c>
      <c r="D2224" s="4">
        <v>43221</v>
      </c>
      <c r="E2224" t="s">
        <v>64</v>
      </c>
      <c r="F2224" s="5">
        <v>43221</v>
      </c>
      <c r="G2224">
        <v>20.54</v>
      </c>
      <c r="H2224">
        <v>0.44</v>
      </c>
    </row>
    <row r="2225" spans="1:8" x14ac:dyDescent="0.2">
      <c r="A2225" t="s">
        <v>71</v>
      </c>
      <c r="B2225" t="s">
        <v>59</v>
      </c>
      <c r="C2225" t="s">
        <v>101</v>
      </c>
      <c r="D2225" s="4">
        <v>43221</v>
      </c>
      <c r="E2225" t="s">
        <v>64</v>
      </c>
      <c r="F2225" s="5">
        <v>43221</v>
      </c>
      <c r="G2225">
        <v>1.05</v>
      </c>
      <c r="H2225">
        <v>0.02</v>
      </c>
    </row>
    <row r="2226" spans="1:8" x14ac:dyDescent="0.2">
      <c r="A2226" t="s">
        <v>71</v>
      </c>
      <c r="B2226" t="s">
        <v>55</v>
      </c>
      <c r="C2226" t="s">
        <v>101</v>
      </c>
      <c r="D2226" s="4">
        <v>43221</v>
      </c>
      <c r="E2226" t="s">
        <v>63</v>
      </c>
      <c r="F2226" s="5">
        <v>43221</v>
      </c>
      <c r="G2226">
        <v>455.6</v>
      </c>
      <c r="H2226">
        <v>9.9499999999999993</v>
      </c>
    </row>
    <row r="2227" spans="1:8" x14ac:dyDescent="0.2">
      <c r="A2227" t="s">
        <v>71</v>
      </c>
      <c r="B2227" t="s">
        <v>59</v>
      </c>
      <c r="C2227" t="s">
        <v>101</v>
      </c>
      <c r="D2227" s="4">
        <v>43221</v>
      </c>
      <c r="E2227" t="s">
        <v>63</v>
      </c>
      <c r="F2227" s="5">
        <v>43221</v>
      </c>
      <c r="G2227">
        <v>23.36</v>
      </c>
      <c r="H2227">
        <v>0.51</v>
      </c>
    </row>
    <row r="2228" spans="1:8" x14ac:dyDescent="0.2">
      <c r="A2228" t="s">
        <v>71</v>
      </c>
      <c r="B2228" t="s">
        <v>55</v>
      </c>
      <c r="C2228" t="s">
        <v>101</v>
      </c>
      <c r="D2228" s="4">
        <v>43221</v>
      </c>
      <c r="E2228" t="s">
        <v>63</v>
      </c>
      <c r="F2228" s="5">
        <v>43101</v>
      </c>
      <c r="G2228">
        <v>143</v>
      </c>
      <c r="H2228">
        <v>3.12</v>
      </c>
    </row>
    <row r="2229" spans="1:8" x14ac:dyDescent="0.2">
      <c r="A2229" t="s">
        <v>71</v>
      </c>
      <c r="B2229" t="s">
        <v>59</v>
      </c>
      <c r="C2229" t="s">
        <v>101</v>
      </c>
      <c r="D2229" s="4">
        <v>43221</v>
      </c>
      <c r="E2229" t="s">
        <v>63</v>
      </c>
      <c r="F2229" s="5">
        <v>43101</v>
      </c>
      <c r="G2229">
        <v>40</v>
      </c>
      <c r="H2229">
        <v>0.87</v>
      </c>
    </row>
    <row r="2230" spans="1:8" x14ac:dyDescent="0.2">
      <c r="A2230" t="s">
        <v>71</v>
      </c>
      <c r="B2230" t="s">
        <v>55</v>
      </c>
      <c r="C2230" t="s">
        <v>101</v>
      </c>
      <c r="D2230" s="4">
        <v>43221</v>
      </c>
      <c r="E2230" t="s">
        <v>64</v>
      </c>
      <c r="F2230" s="5">
        <v>43101</v>
      </c>
      <c r="G2230">
        <v>6.45</v>
      </c>
      <c r="H2230">
        <v>0.14000000000000001</v>
      </c>
    </row>
    <row r="2231" spans="1:8" x14ac:dyDescent="0.2">
      <c r="A2231" t="s">
        <v>71</v>
      </c>
      <c r="B2231" t="s">
        <v>59</v>
      </c>
      <c r="C2231" t="s">
        <v>101</v>
      </c>
      <c r="D2231" s="4">
        <v>43221</v>
      </c>
      <c r="E2231" t="s">
        <v>64</v>
      </c>
      <c r="F2231" s="5">
        <v>43101</v>
      </c>
      <c r="G2231">
        <v>1.8</v>
      </c>
      <c r="H2231">
        <v>0.04</v>
      </c>
    </row>
    <row r="2232" spans="1:8" x14ac:dyDescent="0.2">
      <c r="A2232" t="s">
        <v>71</v>
      </c>
      <c r="B2232" t="s">
        <v>55</v>
      </c>
      <c r="C2232" t="s">
        <v>101</v>
      </c>
      <c r="D2232" s="4">
        <v>43221</v>
      </c>
      <c r="E2232" t="s">
        <v>64</v>
      </c>
      <c r="F2232" s="5">
        <v>43101</v>
      </c>
      <c r="G2232">
        <v>36.35</v>
      </c>
      <c r="H2232">
        <v>0.79</v>
      </c>
    </row>
    <row r="2233" spans="1:8" x14ac:dyDescent="0.2">
      <c r="A2233" t="s">
        <v>71</v>
      </c>
      <c r="B2233" t="s">
        <v>55</v>
      </c>
      <c r="C2233" t="s">
        <v>101</v>
      </c>
      <c r="D2233" s="4">
        <v>43221</v>
      </c>
      <c r="E2233" t="s">
        <v>63</v>
      </c>
      <c r="F2233" s="5">
        <v>43101</v>
      </c>
      <c r="G2233">
        <v>806</v>
      </c>
      <c r="H2233">
        <v>17.57</v>
      </c>
    </row>
    <row r="2234" spans="1:8" x14ac:dyDescent="0.2">
      <c r="A2234" t="s">
        <v>71</v>
      </c>
      <c r="B2234" t="s">
        <v>55</v>
      </c>
      <c r="C2234" t="s">
        <v>101</v>
      </c>
      <c r="D2234" s="4">
        <v>43221</v>
      </c>
      <c r="E2234" t="s">
        <v>63</v>
      </c>
      <c r="F2234" s="5">
        <v>43221</v>
      </c>
      <c r="G2234">
        <v>465.52</v>
      </c>
      <c r="H2234">
        <v>10.15</v>
      </c>
    </row>
    <row r="2235" spans="1:8" x14ac:dyDescent="0.2">
      <c r="A2235" t="s">
        <v>71</v>
      </c>
      <c r="B2235" t="s">
        <v>55</v>
      </c>
      <c r="C2235" t="s">
        <v>101</v>
      </c>
      <c r="D2235" s="4">
        <v>43221</v>
      </c>
      <c r="E2235" t="s">
        <v>64</v>
      </c>
      <c r="F2235" s="5">
        <v>43221</v>
      </c>
      <c r="G2235">
        <v>21</v>
      </c>
      <c r="H2235">
        <v>0.45</v>
      </c>
    </row>
    <row r="2236" spans="1:8" x14ac:dyDescent="0.2">
      <c r="A2236" t="s">
        <v>71</v>
      </c>
      <c r="B2236" t="s">
        <v>54</v>
      </c>
      <c r="C2236" t="s">
        <v>101</v>
      </c>
      <c r="D2236" s="4">
        <v>43221</v>
      </c>
      <c r="E2236" t="s">
        <v>64</v>
      </c>
      <c r="F2236" s="5">
        <v>43221</v>
      </c>
      <c r="G2236">
        <v>4.9800000000000004</v>
      </c>
      <c r="H2236">
        <v>0.11</v>
      </c>
    </row>
    <row r="2237" spans="1:8" x14ac:dyDescent="0.2">
      <c r="A2237" t="s">
        <v>71</v>
      </c>
      <c r="B2237" t="s">
        <v>54</v>
      </c>
      <c r="C2237" t="s">
        <v>101</v>
      </c>
      <c r="D2237" s="4">
        <v>43221</v>
      </c>
      <c r="E2237" t="s">
        <v>63</v>
      </c>
      <c r="F2237" s="5">
        <v>43221</v>
      </c>
      <c r="G2237">
        <v>110.4</v>
      </c>
      <c r="H2237">
        <v>2.4</v>
      </c>
    </row>
    <row r="2238" spans="1:8" x14ac:dyDescent="0.2">
      <c r="A2238" t="s">
        <v>71</v>
      </c>
      <c r="B2238" t="s">
        <v>54</v>
      </c>
      <c r="C2238" t="s">
        <v>101</v>
      </c>
      <c r="D2238" s="4">
        <v>43221</v>
      </c>
      <c r="E2238" t="s">
        <v>63</v>
      </c>
      <c r="F2238" s="5">
        <v>43221</v>
      </c>
      <c r="G2238">
        <v>16.8</v>
      </c>
      <c r="H2238">
        <v>0.37</v>
      </c>
    </row>
    <row r="2239" spans="1:8" x14ac:dyDescent="0.2">
      <c r="A2239" t="s">
        <v>71</v>
      </c>
      <c r="B2239" t="s">
        <v>54</v>
      </c>
      <c r="C2239" t="s">
        <v>101</v>
      </c>
      <c r="D2239" s="4">
        <v>43221</v>
      </c>
      <c r="E2239" t="s">
        <v>63</v>
      </c>
      <c r="F2239" s="5">
        <v>43101</v>
      </c>
      <c r="G2239">
        <v>30</v>
      </c>
      <c r="H2239">
        <v>0.65</v>
      </c>
    </row>
    <row r="2240" spans="1:8" x14ac:dyDescent="0.2">
      <c r="A2240" t="s">
        <v>71</v>
      </c>
      <c r="B2240" t="s">
        <v>54</v>
      </c>
      <c r="C2240" t="s">
        <v>101</v>
      </c>
      <c r="D2240" s="4">
        <v>43221</v>
      </c>
      <c r="E2240" t="s">
        <v>64</v>
      </c>
      <c r="F2240" s="5">
        <v>43101</v>
      </c>
      <c r="G2240">
        <v>1.35</v>
      </c>
      <c r="H2240">
        <v>0.03</v>
      </c>
    </row>
    <row r="2241" spans="1:8" x14ac:dyDescent="0.2">
      <c r="A2241" t="s">
        <v>71</v>
      </c>
      <c r="B2241" t="s">
        <v>54</v>
      </c>
      <c r="C2241" t="s">
        <v>101</v>
      </c>
      <c r="D2241" s="4">
        <v>43221</v>
      </c>
      <c r="E2241" t="s">
        <v>64</v>
      </c>
      <c r="F2241" s="5">
        <v>43221</v>
      </c>
      <c r="G2241">
        <v>0.76</v>
      </c>
      <c r="H2241">
        <v>0.02</v>
      </c>
    </row>
    <row r="2242" spans="1:8" x14ac:dyDescent="0.2">
      <c r="A2242" t="s">
        <v>71</v>
      </c>
      <c r="B2242" t="s">
        <v>60</v>
      </c>
      <c r="C2242" t="s">
        <v>101</v>
      </c>
      <c r="D2242" s="4">
        <v>43221</v>
      </c>
      <c r="E2242" t="s">
        <v>64</v>
      </c>
      <c r="F2242" s="5">
        <v>43101</v>
      </c>
      <c r="G2242">
        <v>3.51</v>
      </c>
      <c r="H2242">
        <v>0.08</v>
      </c>
    </row>
    <row r="2243" spans="1:8" x14ac:dyDescent="0.2">
      <c r="A2243" t="s">
        <v>71</v>
      </c>
      <c r="B2243" t="s">
        <v>60</v>
      </c>
      <c r="C2243" t="s">
        <v>101</v>
      </c>
      <c r="D2243" s="4">
        <v>43221</v>
      </c>
      <c r="E2243" t="s">
        <v>64</v>
      </c>
      <c r="F2243" s="5">
        <v>43221</v>
      </c>
      <c r="G2243">
        <v>2</v>
      </c>
      <c r="H2243">
        <v>0.05</v>
      </c>
    </row>
    <row r="2244" spans="1:8" x14ac:dyDescent="0.2">
      <c r="A2244" t="s">
        <v>71</v>
      </c>
      <c r="B2244" t="s">
        <v>60</v>
      </c>
      <c r="C2244" t="s">
        <v>101</v>
      </c>
      <c r="D2244" s="4">
        <v>43221</v>
      </c>
      <c r="E2244" t="s">
        <v>63</v>
      </c>
      <c r="F2244" s="5">
        <v>43221</v>
      </c>
      <c r="G2244">
        <v>44.4</v>
      </c>
      <c r="H2244">
        <v>0.93</v>
      </c>
    </row>
    <row r="2245" spans="1:8" x14ac:dyDescent="0.2">
      <c r="A2245" t="s">
        <v>71</v>
      </c>
      <c r="B2245" t="s">
        <v>60</v>
      </c>
      <c r="C2245" t="s">
        <v>101</v>
      </c>
      <c r="D2245" s="4">
        <v>43221</v>
      </c>
      <c r="E2245" t="s">
        <v>63</v>
      </c>
      <c r="F2245" s="5">
        <v>43101</v>
      </c>
      <c r="G2245">
        <v>78</v>
      </c>
      <c r="H2245">
        <v>1.63</v>
      </c>
    </row>
    <row r="2246" spans="1:8" x14ac:dyDescent="0.2">
      <c r="A2246" t="s">
        <v>71</v>
      </c>
      <c r="B2246" t="s">
        <v>54</v>
      </c>
      <c r="C2246" t="s">
        <v>88</v>
      </c>
      <c r="D2246" s="4">
        <v>43252</v>
      </c>
      <c r="E2246" t="s">
        <v>31</v>
      </c>
      <c r="F2246" s="5">
        <v>43221</v>
      </c>
      <c r="G2246">
        <v>1642</v>
      </c>
      <c r="H2246">
        <v>23.16</v>
      </c>
    </row>
    <row r="2247" spans="1:8" x14ac:dyDescent="0.2">
      <c r="A2247" t="s">
        <v>71</v>
      </c>
      <c r="B2247" t="s">
        <v>54</v>
      </c>
      <c r="C2247" t="s">
        <v>88</v>
      </c>
      <c r="D2247" s="4">
        <v>43252</v>
      </c>
      <c r="E2247" t="s">
        <v>32</v>
      </c>
      <c r="F2247" s="5">
        <v>43221</v>
      </c>
      <c r="G2247">
        <v>74.040000000000006</v>
      </c>
      <c r="H2247">
        <v>1.04</v>
      </c>
    </row>
    <row r="2248" spans="1:8" x14ac:dyDescent="0.2">
      <c r="A2248" t="s">
        <v>71</v>
      </c>
      <c r="B2248" t="s">
        <v>55</v>
      </c>
      <c r="C2248" t="s">
        <v>101</v>
      </c>
      <c r="D2248" s="4">
        <v>43252</v>
      </c>
      <c r="E2248" t="s">
        <v>63</v>
      </c>
      <c r="F2248" s="5">
        <v>43221</v>
      </c>
      <c r="G2248">
        <v>176.33</v>
      </c>
      <c r="H2248">
        <v>2.4900000000000002</v>
      </c>
    </row>
    <row r="2249" spans="1:8" x14ac:dyDescent="0.2">
      <c r="A2249" t="s">
        <v>71</v>
      </c>
      <c r="B2249" t="s">
        <v>55</v>
      </c>
      <c r="C2249" t="s">
        <v>101</v>
      </c>
      <c r="D2249" s="4">
        <v>43252</v>
      </c>
      <c r="E2249" t="s">
        <v>64</v>
      </c>
      <c r="F2249" s="5">
        <v>43221</v>
      </c>
      <c r="G2249">
        <v>7.95</v>
      </c>
      <c r="H2249">
        <v>0.11</v>
      </c>
    </row>
    <row r="2250" spans="1:8" x14ac:dyDescent="0.2">
      <c r="A2250" t="s">
        <v>71</v>
      </c>
      <c r="B2250" t="s">
        <v>56</v>
      </c>
      <c r="C2250" t="s">
        <v>87</v>
      </c>
      <c r="D2250" s="4">
        <v>43252</v>
      </c>
      <c r="E2250" t="s">
        <v>32</v>
      </c>
      <c r="F2250" s="5">
        <v>43221</v>
      </c>
      <c r="G2250">
        <v>1428.77</v>
      </c>
      <c r="H2250">
        <v>20.16</v>
      </c>
    </row>
    <row r="2251" spans="1:8" x14ac:dyDescent="0.2">
      <c r="A2251" t="s">
        <v>71</v>
      </c>
      <c r="B2251" t="s">
        <v>56</v>
      </c>
      <c r="C2251" t="s">
        <v>87</v>
      </c>
      <c r="D2251" s="4">
        <v>43252</v>
      </c>
      <c r="E2251" t="s">
        <v>31</v>
      </c>
      <c r="F2251" s="5">
        <v>43221</v>
      </c>
      <c r="G2251">
        <v>31680</v>
      </c>
      <c r="H2251">
        <v>446.94</v>
      </c>
    </row>
    <row r="2252" spans="1:8" x14ac:dyDescent="0.2">
      <c r="A2252" t="s">
        <v>71</v>
      </c>
      <c r="B2252" t="s">
        <v>57</v>
      </c>
      <c r="C2252" t="s">
        <v>90</v>
      </c>
      <c r="D2252" s="4">
        <v>43252</v>
      </c>
      <c r="E2252" t="s">
        <v>31</v>
      </c>
      <c r="F2252" s="5">
        <v>43221</v>
      </c>
      <c r="G2252">
        <v>2675</v>
      </c>
      <c r="H2252">
        <v>37.75</v>
      </c>
    </row>
    <row r="2253" spans="1:8" x14ac:dyDescent="0.2">
      <c r="A2253" t="s">
        <v>71</v>
      </c>
      <c r="B2253" t="s">
        <v>57</v>
      </c>
      <c r="C2253" t="s">
        <v>90</v>
      </c>
      <c r="D2253" s="4">
        <v>43252</v>
      </c>
      <c r="E2253" t="s">
        <v>32</v>
      </c>
      <c r="F2253" s="5">
        <v>43221</v>
      </c>
      <c r="G2253">
        <v>120.64</v>
      </c>
      <c r="H2253">
        <v>1.71</v>
      </c>
    </row>
    <row r="2254" spans="1:8" x14ac:dyDescent="0.2">
      <c r="A2254" t="s">
        <v>71</v>
      </c>
      <c r="B2254" t="s">
        <v>55</v>
      </c>
      <c r="C2254" t="s">
        <v>103</v>
      </c>
      <c r="D2254" s="4">
        <v>43252</v>
      </c>
      <c r="E2254" t="s">
        <v>63</v>
      </c>
      <c r="F2254" s="5">
        <v>43221</v>
      </c>
      <c r="G2254">
        <v>1497.3</v>
      </c>
      <c r="H2254">
        <v>21.12</v>
      </c>
    </row>
    <row r="2255" spans="1:8" x14ac:dyDescent="0.2">
      <c r="A2255" t="s">
        <v>71</v>
      </c>
      <c r="B2255" t="s">
        <v>55</v>
      </c>
      <c r="C2255" t="s">
        <v>103</v>
      </c>
      <c r="D2255" s="4">
        <v>43252</v>
      </c>
      <c r="E2255" t="s">
        <v>64</v>
      </c>
      <c r="F2255" s="5">
        <v>43221</v>
      </c>
      <c r="G2255">
        <v>67.53</v>
      </c>
      <c r="H2255">
        <v>0.95</v>
      </c>
    </row>
    <row r="2256" spans="1:8" x14ac:dyDescent="0.2">
      <c r="A2256" t="s">
        <v>71</v>
      </c>
      <c r="B2256" t="s">
        <v>56</v>
      </c>
      <c r="C2256" t="s">
        <v>94</v>
      </c>
      <c r="D2256" s="4">
        <v>43252</v>
      </c>
      <c r="E2256" t="s">
        <v>32</v>
      </c>
      <c r="F2256" s="5">
        <v>43101</v>
      </c>
      <c r="G2256">
        <v>12.76</v>
      </c>
      <c r="H2256">
        <v>0.21</v>
      </c>
    </row>
    <row r="2257" spans="1:8" x14ac:dyDescent="0.2">
      <c r="A2257" t="s">
        <v>71</v>
      </c>
      <c r="B2257" t="s">
        <v>56</v>
      </c>
      <c r="C2257" t="s">
        <v>94</v>
      </c>
      <c r="D2257" s="4">
        <v>43252</v>
      </c>
      <c r="E2257" t="s">
        <v>31</v>
      </c>
      <c r="F2257" s="5">
        <v>43101</v>
      </c>
      <c r="G2257">
        <v>283</v>
      </c>
      <c r="H2257">
        <v>4.57</v>
      </c>
    </row>
    <row r="2258" spans="1:8" x14ac:dyDescent="0.2">
      <c r="A2258" t="s">
        <v>71</v>
      </c>
      <c r="B2258" t="s">
        <v>56</v>
      </c>
      <c r="C2258" t="s">
        <v>94</v>
      </c>
      <c r="D2258" s="4">
        <v>43252</v>
      </c>
      <c r="E2258" t="s">
        <v>31</v>
      </c>
      <c r="F2258" s="5">
        <v>43221</v>
      </c>
      <c r="G2258">
        <v>732</v>
      </c>
      <c r="H2258">
        <v>11.82</v>
      </c>
    </row>
    <row r="2259" spans="1:8" x14ac:dyDescent="0.2">
      <c r="A2259" t="s">
        <v>71</v>
      </c>
      <c r="B2259" t="s">
        <v>56</v>
      </c>
      <c r="C2259" t="s">
        <v>94</v>
      </c>
      <c r="D2259" s="4">
        <v>43252</v>
      </c>
      <c r="E2259" t="s">
        <v>32</v>
      </c>
      <c r="F2259" s="5">
        <v>43221</v>
      </c>
      <c r="G2259">
        <v>33.01</v>
      </c>
      <c r="H2259">
        <v>0.53</v>
      </c>
    </row>
    <row r="2260" spans="1:8" x14ac:dyDescent="0.2">
      <c r="A2260" t="s">
        <v>71</v>
      </c>
      <c r="B2260" t="s">
        <v>59</v>
      </c>
      <c r="C2260" t="s">
        <v>101</v>
      </c>
      <c r="D2260" s="4">
        <v>43282</v>
      </c>
      <c r="E2260" t="s">
        <v>64</v>
      </c>
      <c r="F2260" s="5">
        <v>43221</v>
      </c>
      <c r="G2260">
        <v>8.52</v>
      </c>
      <c r="H2260">
        <v>0.21</v>
      </c>
    </row>
    <row r="2261" spans="1:8" x14ac:dyDescent="0.2">
      <c r="A2261" t="s">
        <v>71</v>
      </c>
      <c r="B2261" t="s">
        <v>59</v>
      </c>
      <c r="C2261" t="s">
        <v>101</v>
      </c>
      <c r="D2261" s="4">
        <v>43282</v>
      </c>
      <c r="E2261" t="s">
        <v>63</v>
      </c>
      <c r="F2261" s="5">
        <v>43221</v>
      </c>
      <c r="G2261">
        <v>189</v>
      </c>
      <c r="H2261">
        <v>4.57</v>
      </c>
    </row>
    <row r="2262" spans="1:8" x14ac:dyDescent="0.2">
      <c r="A2262" t="s">
        <v>71</v>
      </c>
      <c r="B2262" t="s">
        <v>57</v>
      </c>
      <c r="C2262" t="s">
        <v>93</v>
      </c>
      <c r="D2262" s="4">
        <v>43282</v>
      </c>
      <c r="E2262" t="s">
        <v>31</v>
      </c>
      <c r="F2262" s="5">
        <v>43221</v>
      </c>
      <c r="G2262">
        <v>6275</v>
      </c>
      <c r="H2262">
        <v>151.87</v>
      </c>
    </row>
    <row r="2263" spans="1:8" x14ac:dyDescent="0.2">
      <c r="A2263" t="s">
        <v>71</v>
      </c>
      <c r="B2263" t="s">
        <v>57</v>
      </c>
      <c r="C2263" t="s">
        <v>93</v>
      </c>
      <c r="D2263" s="4">
        <v>43282</v>
      </c>
      <c r="E2263" t="s">
        <v>32</v>
      </c>
      <c r="F2263" s="5">
        <v>43221</v>
      </c>
      <c r="G2263">
        <v>283.02</v>
      </c>
      <c r="H2263">
        <v>6.86</v>
      </c>
    </row>
    <row r="2264" spans="1:8" x14ac:dyDescent="0.2">
      <c r="A2264" t="s">
        <v>71</v>
      </c>
      <c r="B2264" t="s">
        <v>55</v>
      </c>
      <c r="C2264" t="s">
        <v>84</v>
      </c>
      <c r="D2264" s="4">
        <v>43282</v>
      </c>
      <c r="E2264" t="s">
        <v>32</v>
      </c>
      <c r="F2264" s="5">
        <v>43221</v>
      </c>
      <c r="G2264">
        <v>385.93</v>
      </c>
      <c r="H2264">
        <v>5.3</v>
      </c>
    </row>
    <row r="2265" spans="1:8" x14ac:dyDescent="0.2">
      <c r="A2265" t="s">
        <v>71</v>
      </c>
      <c r="B2265" t="s">
        <v>55</v>
      </c>
      <c r="C2265" t="s">
        <v>84</v>
      </c>
      <c r="D2265" s="4">
        <v>43282</v>
      </c>
      <c r="E2265" t="s">
        <v>31</v>
      </c>
      <c r="F2265" s="5">
        <v>43221</v>
      </c>
      <c r="G2265">
        <v>8557.17</v>
      </c>
      <c r="H2265">
        <v>117.39</v>
      </c>
    </row>
    <row r="2266" spans="1:8" x14ac:dyDescent="0.2">
      <c r="A2266" t="s">
        <v>71</v>
      </c>
      <c r="B2266" t="s">
        <v>56</v>
      </c>
      <c r="C2266" t="s">
        <v>95</v>
      </c>
      <c r="D2266" s="4">
        <v>43282</v>
      </c>
      <c r="E2266" t="s">
        <v>31</v>
      </c>
      <c r="F2266" s="5">
        <v>43221</v>
      </c>
      <c r="G2266">
        <v>57440</v>
      </c>
      <c r="H2266">
        <v>1353.92</v>
      </c>
    </row>
    <row r="2267" spans="1:8" x14ac:dyDescent="0.2">
      <c r="A2267" t="s">
        <v>71</v>
      </c>
      <c r="B2267" t="s">
        <v>56</v>
      </c>
      <c r="C2267" t="s">
        <v>95</v>
      </c>
      <c r="D2267" s="4">
        <v>43282</v>
      </c>
      <c r="E2267" t="s">
        <v>32</v>
      </c>
      <c r="F2267" s="5">
        <v>43221</v>
      </c>
      <c r="G2267">
        <v>2590.54</v>
      </c>
      <c r="H2267">
        <v>61.06</v>
      </c>
    </row>
    <row r="2268" spans="1:8" x14ac:dyDescent="0.2">
      <c r="A2268" t="s">
        <v>71</v>
      </c>
      <c r="B2268" t="s">
        <v>56</v>
      </c>
      <c r="C2268" t="s">
        <v>94</v>
      </c>
      <c r="D2268" s="4">
        <v>43282</v>
      </c>
      <c r="E2268" t="s">
        <v>32</v>
      </c>
      <c r="F2268" s="5">
        <v>43221</v>
      </c>
      <c r="G2268">
        <v>2787.18</v>
      </c>
      <c r="H2268">
        <v>65.69</v>
      </c>
    </row>
    <row r="2269" spans="1:8" x14ac:dyDescent="0.2">
      <c r="A2269" t="s">
        <v>71</v>
      </c>
      <c r="B2269" t="s">
        <v>56</v>
      </c>
      <c r="C2269" t="s">
        <v>94</v>
      </c>
      <c r="D2269" s="4">
        <v>43282</v>
      </c>
      <c r="E2269" t="s">
        <v>31</v>
      </c>
      <c r="F2269" s="5">
        <v>43221</v>
      </c>
      <c r="G2269">
        <v>61800</v>
      </c>
      <c r="H2269">
        <v>1456.7</v>
      </c>
    </row>
    <row r="2270" spans="1:8" x14ac:dyDescent="0.2">
      <c r="A2270" t="s">
        <v>71</v>
      </c>
      <c r="B2270" t="s">
        <v>55</v>
      </c>
      <c r="C2270" t="s">
        <v>101</v>
      </c>
      <c r="D2270" s="4">
        <v>43282</v>
      </c>
      <c r="E2270" t="s">
        <v>63</v>
      </c>
      <c r="F2270" s="5">
        <v>43221</v>
      </c>
      <c r="G2270">
        <v>471.6</v>
      </c>
      <c r="H2270">
        <v>11.12</v>
      </c>
    </row>
    <row r="2271" spans="1:8" x14ac:dyDescent="0.2">
      <c r="A2271" t="s">
        <v>71</v>
      </c>
      <c r="B2271" t="s">
        <v>55</v>
      </c>
      <c r="C2271" t="s">
        <v>101</v>
      </c>
      <c r="D2271" s="4">
        <v>43282</v>
      </c>
      <c r="E2271" t="s">
        <v>64</v>
      </c>
      <c r="F2271" s="5">
        <v>43221</v>
      </c>
      <c r="G2271">
        <v>21.27</v>
      </c>
      <c r="H2271">
        <v>0.5</v>
      </c>
    </row>
    <row r="2272" spans="1:8" x14ac:dyDescent="0.2">
      <c r="A2272" t="s">
        <v>71</v>
      </c>
      <c r="B2272" t="s">
        <v>54</v>
      </c>
      <c r="C2272" t="s">
        <v>92</v>
      </c>
      <c r="D2272" s="4">
        <v>43282</v>
      </c>
      <c r="E2272" t="s">
        <v>32</v>
      </c>
      <c r="F2272" s="5">
        <v>43221</v>
      </c>
      <c r="G2272">
        <v>16.100000000000001</v>
      </c>
      <c r="H2272">
        <v>0.31</v>
      </c>
    </row>
    <row r="2273" spans="1:8" x14ac:dyDescent="0.2">
      <c r="A2273" t="s">
        <v>71</v>
      </c>
      <c r="B2273" t="s">
        <v>54</v>
      </c>
      <c r="C2273" t="s">
        <v>92</v>
      </c>
      <c r="D2273" s="4">
        <v>43282</v>
      </c>
      <c r="E2273" t="s">
        <v>31</v>
      </c>
      <c r="F2273" s="5">
        <v>43221</v>
      </c>
      <c r="G2273">
        <v>357</v>
      </c>
      <c r="H2273">
        <v>6.88</v>
      </c>
    </row>
    <row r="2274" spans="1:8" x14ac:dyDescent="0.2">
      <c r="A2274" t="s">
        <v>71</v>
      </c>
      <c r="B2274" t="s">
        <v>54</v>
      </c>
      <c r="C2274" t="s">
        <v>92</v>
      </c>
      <c r="D2274" s="4">
        <v>43282</v>
      </c>
      <c r="E2274" t="s">
        <v>31</v>
      </c>
      <c r="F2274" s="5">
        <v>43221</v>
      </c>
      <c r="G2274">
        <v>390</v>
      </c>
      <c r="H2274">
        <v>8.75</v>
      </c>
    </row>
    <row r="2275" spans="1:8" x14ac:dyDescent="0.2">
      <c r="A2275" t="s">
        <v>71</v>
      </c>
      <c r="B2275" t="s">
        <v>54</v>
      </c>
      <c r="C2275" t="s">
        <v>92</v>
      </c>
      <c r="D2275" s="4">
        <v>43282</v>
      </c>
      <c r="E2275" t="s">
        <v>31</v>
      </c>
      <c r="F2275" s="5">
        <v>43221</v>
      </c>
      <c r="G2275">
        <v>839</v>
      </c>
      <c r="H2275">
        <v>17.86</v>
      </c>
    </row>
    <row r="2276" spans="1:8" x14ac:dyDescent="0.2">
      <c r="A2276" t="s">
        <v>71</v>
      </c>
      <c r="B2276" t="s">
        <v>54</v>
      </c>
      <c r="C2276" t="s">
        <v>92</v>
      </c>
      <c r="D2276" s="4">
        <v>43282</v>
      </c>
      <c r="E2276" t="s">
        <v>32</v>
      </c>
      <c r="F2276" s="5">
        <v>43221</v>
      </c>
      <c r="G2276">
        <v>17.59</v>
      </c>
      <c r="H2276">
        <v>0.39</v>
      </c>
    </row>
    <row r="2277" spans="1:8" x14ac:dyDescent="0.2">
      <c r="A2277" t="s">
        <v>71</v>
      </c>
      <c r="B2277" t="s">
        <v>54</v>
      </c>
      <c r="C2277" t="s">
        <v>92</v>
      </c>
      <c r="D2277" s="4">
        <v>43282</v>
      </c>
      <c r="E2277" t="s">
        <v>32</v>
      </c>
      <c r="F2277" s="5">
        <v>43221</v>
      </c>
      <c r="G2277">
        <v>37.840000000000003</v>
      </c>
      <c r="H2277">
        <v>0.81</v>
      </c>
    </row>
    <row r="2278" spans="1:8" x14ac:dyDescent="0.2">
      <c r="A2278" t="s">
        <v>71</v>
      </c>
      <c r="B2278" t="s">
        <v>55</v>
      </c>
      <c r="C2278" t="s">
        <v>101</v>
      </c>
      <c r="D2278" s="4">
        <v>43466</v>
      </c>
      <c r="E2278" t="s">
        <v>64</v>
      </c>
      <c r="F2278" s="5">
        <v>43405</v>
      </c>
      <c r="G2278">
        <v>1.94</v>
      </c>
      <c r="H2278">
        <v>0.06</v>
      </c>
    </row>
    <row r="2279" spans="1:8" x14ac:dyDescent="0.2">
      <c r="A2279" t="s">
        <v>71</v>
      </c>
      <c r="B2279" t="s">
        <v>57</v>
      </c>
      <c r="C2279" t="s">
        <v>93</v>
      </c>
      <c r="D2279" s="4">
        <v>43466</v>
      </c>
      <c r="E2279" t="s">
        <v>32</v>
      </c>
      <c r="F2279" s="5">
        <v>43405</v>
      </c>
      <c r="G2279">
        <v>231.92</v>
      </c>
      <c r="H2279">
        <v>7.01</v>
      </c>
    </row>
    <row r="2280" spans="1:8" x14ac:dyDescent="0.2">
      <c r="A2280" t="s">
        <v>71</v>
      </c>
      <c r="B2280" t="s">
        <v>57</v>
      </c>
      <c r="C2280" t="s">
        <v>93</v>
      </c>
      <c r="D2280" s="4">
        <v>43466</v>
      </c>
      <c r="E2280" t="s">
        <v>31</v>
      </c>
      <c r="F2280" s="5">
        <v>43405</v>
      </c>
      <c r="G2280">
        <v>5142</v>
      </c>
      <c r="H2280">
        <v>155.46</v>
      </c>
    </row>
    <row r="2281" spans="1:8" x14ac:dyDescent="0.2">
      <c r="A2281" t="s">
        <v>71</v>
      </c>
      <c r="B2281" t="s">
        <v>55</v>
      </c>
      <c r="C2281" t="s">
        <v>101</v>
      </c>
      <c r="D2281" s="4">
        <v>43497</v>
      </c>
      <c r="E2281" t="s">
        <v>63</v>
      </c>
      <c r="F2281" s="5">
        <v>43221</v>
      </c>
      <c r="G2281">
        <v>38</v>
      </c>
      <c r="H2281">
        <v>0.86</v>
      </c>
    </row>
    <row r="2282" spans="1:8" x14ac:dyDescent="0.2">
      <c r="A2282" t="s">
        <v>71</v>
      </c>
      <c r="B2282" t="s">
        <v>56</v>
      </c>
      <c r="C2282" t="s">
        <v>94</v>
      </c>
      <c r="D2282" s="4">
        <v>43466</v>
      </c>
      <c r="E2282" t="s">
        <v>31</v>
      </c>
      <c r="F2282" s="5">
        <v>43405</v>
      </c>
      <c r="G2282">
        <v>23789</v>
      </c>
      <c r="H2282">
        <v>735.84</v>
      </c>
    </row>
    <row r="2283" spans="1:8" x14ac:dyDescent="0.2">
      <c r="A2283" t="s">
        <v>71</v>
      </c>
      <c r="B2283" t="s">
        <v>56</v>
      </c>
      <c r="C2283" t="s">
        <v>94</v>
      </c>
      <c r="D2283" s="4">
        <v>43466</v>
      </c>
      <c r="E2283" t="s">
        <v>32</v>
      </c>
      <c r="F2283" s="5">
        <v>43405</v>
      </c>
      <c r="G2283">
        <v>1072.8800000000001</v>
      </c>
      <c r="H2283">
        <v>33.19</v>
      </c>
    </row>
    <row r="2284" spans="1:8" x14ac:dyDescent="0.2">
      <c r="A2284" t="s">
        <v>71</v>
      </c>
      <c r="B2284" t="s">
        <v>57</v>
      </c>
      <c r="C2284" t="s">
        <v>93</v>
      </c>
      <c r="D2284" s="4">
        <v>43466</v>
      </c>
      <c r="E2284" t="s">
        <v>32</v>
      </c>
      <c r="F2284" s="5">
        <v>43405</v>
      </c>
      <c r="G2284">
        <v>103.54</v>
      </c>
      <c r="H2284">
        <v>3.19</v>
      </c>
    </row>
    <row r="2285" spans="1:8" x14ac:dyDescent="0.2">
      <c r="A2285" t="s">
        <v>71</v>
      </c>
      <c r="B2285" t="s">
        <v>57</v>
      </c>
      <c r="C2285" t="s">
        <v>93</v>
      </c>
      <c r="D2285" s="4">
        <v>43466</v>
      </c>
      <c r="E2285" t="s">
        <v>31</v>
      </c>
      <c r="F2285" s="5">
        <v>43405</v>
      </c>
      <c r="G2285">
        <v>2296</v>
      </c>
      <c r="H2285">
        <v>71.02</v>
      </c>
    </row>
    <row r="2286" spans="1:8" x14ac:dyDescent="0.2">
      <c r="A2286" t="s">
        <v>71</v>
      </c>
      <c r="B2286" t="s">
        <v>54</v>
      </c>
      <c r="C2286" t="s">
        <v>101</v>
      </c>
      <c r="D2286" s="4">
        <v>43466</v>
      </c>
      <c r="E2286" t="s">
        <v>64</v>
      </c>
      <c r="F2286" s="5">
        <v>43405</v>
      </c>
      <c r="G2286">
        <v>1.62</v>
      </c>
      <c r="H2286">
        <v>0.05</v>
      </c>
    </row>
    <row r="2287" spans="1:8" x14ac:dyDescent="0.2">
      <c r="A2287" t="s">
        <v>71</v>
      </c>
      <c r="B2287" t="s">
        <v>54</v>
      </c>
      <c r="C2287" t="s">
        <v>101</v>
      </c>
      <c r="D2287" s="4">
        <v>43466</v>
      </c>
      <c r="E2287" t="s">
        <v>63</v>
      </c>
      <c r="F2287" s="5">
        <v>43405</v>
      </c>
      <c r="G2287">
        <v>36</v>
      </c>
      <c r="H2287">
        <v>1.1100000000000001</v>
      </c>
    </row>
    <row r="2288" spans="1:8" x14ac:dyDescent="0.2">
      <c r="A2288" t="s">
        <v>71</v>
      </c>
      <c r="B2288" t="s">
        <v>54</v>
      </c>
      <c r="C2288" t="s">
        <v>92</v>
      </c>
      <c r="D2288" s="4">
        <v>43466</v>
      </c>
      <c r="E2288" t="s">
        <v>32</v>
      </c>
      <c r="F2288" s="5">
        <v>43221</v>
      </c>
      <c r="G2288">
        <v>12.45</v>
      </c>
      <c r="H2288">
        <v>0.32</v>
      </c>
    </row>
    <row r="2289" spans="1:8" x14ac:dyDescent="0.2">
      <c r="A2289" t="s">
        <v>71</v>
      </c>
      <c r="B2289" t="s">
        <v>54</v>
      </c>
      <c r="C2289" t="s">
        <v>92</v>
      </c>
      <c r="D2289" s="4">
        <v>43466</v>
      </c>
      <c r="E2289" t="s">
        <v>31</v>
      </c>
      <c r="F2289" s="5">
        <v>43221</v>
      </c>
      <c r="G2289">
        <v>276</v>
      </c>
      <c r="H2289">
        <v>7.15</v>
      </c>
    </row>
    <row r="2290" spans="1:8" x14ac:dyDescent="0.2">
      <c r="A2290" t="s">
        <v>71</v>
      </c>
      <c r="B2290" t="s">
        <v>56</v>
      </c>
      <c r="C2290" t="s">
        <v>98</v>
      </c>
      <c r="D2290" s="4">
        <v>43466</v>
      </c>
      <c r="E2290" t="s">
        <v>31</v>
      </c>
      <c r="F2290" s="5">
        <v>43405</v>
      </c>
      <c r="G2290">
        <v>12424</v>
      </c>
      <c r="H2290">
        <v>370.43</v>
      </c>
    </row>
    <row r="2291" spans="1:8" x14ac:dyDescent="0.2">
      <c r="A2291" t="s">
        <v>71</v>
      </c>
      <c r="B2291" t="s">
        <v>60</v>
      </c>
      <c r="C2291" t="s">
        <v>98</v>
      </c>
      <c r="D2291" s="4">
        <v>43466</v>
      </c>
      <c r="E2291" t="s">
        <v>31</v>
      </c>
      <c r="F2291" s="5">
        <v>43405</v>
      </c>
      <c r="G2291">
        <v>16287.71</v>
      </c>
      <c r="H2291">
        <v>456.12</v>
      </c>
    </row>
    <row r="2292" spans="1:8" x14ac:dyDescent="0.2">
      <c r="A2292" t="s">
        <v>71</v>
      </c>
      <c r="B2292" t="s">
        <v>56</v>
      </c>
      <c r="C2292" t="s">
        <v>98</v>
      </c>
      <c r="D2292" s="4">
        <v>43466</v>
      </c>
      <c r="E2292" t="s">
        <v>32</v>
      </c>
      <c r="F2292" s="5">
        <v>43405</v>
      </c>
      <c r="G2292">
        <v>560.32000000000005</v>
      </c>
      <c r="H2292">
        <v>16.71</v>
      </c>
    </row>
    <row r="2293" spans="1:8" x14ac:dyDescent="0.2">
      <c r="A2293" t="s">
        <v>71</v>
      </c>
      <c r="B2293" t="s">
        <v>60</v>
      </c>
      <c r="C2293" t="s">
        <v>98</v>
      </c>
      <c r="D2293" s="4">
        <v>43466</v>
      </c>
      <c r="E2293" t="s">
        <v>32</v>
      </c>
      <c r="F2293" s="5">
        <v>43405</v>
      </c>
      <c r="G2293">
        <v>734.58</v>
      </c>
      <c r="H2293">
        <v>20.57</v>
      </c>
    </row>
    <row r="2294" spans="1:8" x14ac:dyDescent="0.2">
      <c r="A2294" t="s">
        <v>71</v>
      </c>
      <c r="B2294" t="s">
        <v>60</v>
      </c>
      <c r="C2294" t="s">
        <v>98</v>
      </c>
      <c r="D2294" s="4">
        <v>43466</v>
      </c>
      <c r="E2294" t="s">
        <v>32</v>
      </c>
      <c r="F2294" s="5">
        <v>43405</v>
      </c>
      <c r="G2294">
        <v>2319.61</v>
      </c>
      <c r="H2294">
        <v>64.31</v>
      </c>
    </row>
    <row r="2295" spans="1:8" x14ac:dyDescent="0.2">
      <c r="A2295" t="s">
        <v>71</v>
      </c>
      <c r="B2295" t="s">
        <v>60</v>
      </c>
      <c r="C2295" t="s">
        <v>98</v>
      </c>
      <c r="D2295" s="4">
        <v>43466</v>
      </c>
      <c r="E2295" t="s">
        <v>31</v>
      </c>
      <c r="F2295" s="5">
        <v>43405</v>
      </c>
      <c r="G2295">
        <v>51432.53</v>
      </c>
      <c r="H2295">
        <v>1425.97</v>
      </c>
    </row>
    <row r="2296" spans="1:8" x14ac:dyDescent="0.2">
      <c r="A2296" t="s">
        <v>71</v>
      </c>
      <c r="B2296" t="s">
        <v>57</v>
      </c>
      <c r="C2296" t="s">
        <v>93</v>
      </c>
      <c r="D2296" s="4">
        <v>43466</v>
      </c>
      <c r="E2296" t="s">
        <v>31</v>
      </c>
      <c r="F2296" s="5">
        <v>43405</v>
      </c>
      <c r="G2296">
        <v>13</v>
      </c>
      <c r="H2296">
        <v>0.36</v>
      </c>
    </row>
    <row r="2297" spans="1:8" x14ac:dyDescent="0.2">
      <c r="A2297" t="s">
        <v>71</v>
      </c>
      <c r="B2297" t="s">
        <v>57</v>
      </c>
      <c r="C2297" t="s">
        <v>93</v>
      </c>
      <c r="D2297" s="4">
        <v>43466</v>
      </c>
      <c r="E2297" t="s">
        <v>32</v>
      </c>
      <c r="F2297" s="5">
        <v>43405</v>
      </c>
      <c r="G2297">
        <v>0.59</v>
      </c>
      <c r="H2297">
        <v>0.02</v>
      </c>
    </row>
    <row r="2298" spans="1:8" x14ac:dyDescent="0.2">
      <c r="A2298" t="s">
        <v>71</v>
      </c>
      <c r="B2298" t="s">
        <v>55</v>
      </c>
      <c r="C2298" t="s">
        <v>103</v>
      </c>
      <c r="D2298" s="4">
        <v>43466</v>
      </c>
      <c r="E2298" t="s">
        <v>63</v>
      </c>
      <c r="F2298" s="5">
        <v>43405</v>
      </c>
      <c r="G2298">
        <v>1497.2</v>
      </c>
      <c r="H2298">
        <v>41.86</v>
      </c>
    </row>
    <row r="2299" spans="1:8" x14ac:dyDescent="0.2">
      <c r="A2299" t="s">
        <v>71</v>
      </c>
      <c r="B2299" t="s">
        <v>55</v>
      </c>
      <c r="C2299" t="s">
        <v>103</v>
      </c>
      <c r="D2299" s="4">
        <v>43466</v>
      </c>
      <c r="E2299" t="s">
        <v>64</v>
      </c>
      <c r="F2299" s="5">
        <v>43405</v>
      </c>
      <c r="G2299">
        <v>67.52</v>
      </c>
      <c r="H2299">
        <v>1.89</v>
      </c>
    </row>
    <row r="2300" spans="1:8" x14ac:dyDescent="0.2">
      <c r="A2300" t="s">
        <v>71</v>
      </c>
      <c r="B2300" t="s">
        <v>55</v>
      </c>
      <c r="C2300" t="s">
        <v>89</v>
      </c>
      <c r="D2300" s="4">
        <v>43466</v>
      </c>
      <c r="E2300" t="s">
        <v>32</v>
      </c>
      <c r="F2300" s="5">
        <v>43405</v>
      </c>
      <c r="G2300">
        <v>37.79</v>
      </c>
      <c r="H2300">
        <v>1.06</v>
      </c>
    </row>
    <row r="2301" spans="1:8" x14ac:dyDescent="0.2">
      <c r="A2301" t="s">
        <v>71</v>
      </c>
      <c r="B2301" t="s">
        <v>55</v>
      </c>
      <c r="C2301" t="s">
        <v>89</v>
      </c>
      <c r="D2301" s="4">
        <v>43466</v>
      </c>
      <c r="E2301" t="s">
        <v>31</v>
      </c>
      <c r="F2301" s="5">
        <v>43405</v>
      </c>
      <c r="G2301">
        <v>838</v>
      </c>
      <c r="H2301">
        <v>23.42</v>
      </c>
    </row>
    <row r="2302" spans="1:8" x14ac:dyDescent="0.2">
      <c r="A2302" t="s">
        <v>71</v>
      </c>
      <c r="B2302" t="s">
        <v>55</v>
      </c>
      <c r="C2302" t="s">
        <v>101</v>
      </c>
      <c r="D2302" s="4">
        <v>43466</v>
      </c>
      <c r="E2302" t="s">
        <v>63</v>
      </c>
      <c r="F2302" s="5">
        <v>43405</v>
      </c>
      <c r="G2302">
        <v>176</v>
      </c>
      <c r="H2302">
        <v>4.92</v>
      </c>
    </row>
    <row r="2303" spans="1:8" x14ac:dyDescent="0.2">
      <c r="A2303" t="s">
        <v>71</v>
      </c>
      <c r="B2303" t="s">
        <v>55</v>
      </c>
      <c r="C2303" t="s">
        <v>101</v>
      </c>
      <c r="D2303" s="4">
        <v>43466</v>
      </c>
      <c r="E2303" t="s">
        <v>64</v>
      </c>
      <c r="F2303" s="5">
        <v>43405</v>
      </c>
      <c r="G2303">
        <v>7.93</v>
      </c>
      <c r="H2303">
        <v>0.22</v>
      </c>
    </row>
    <row r="2304" spans="1:8" x14ac:dyDescent="0.2">
      <c r="A2304" t="s">
        <v>71</v>
      </c>
      <c r="B2304" t="s">
        <v>54</v>
      </c>
      <c r="C2304" t="s">
        <v>88</v>
      </c>
      <c r="D2304" s="4">
        <v>43466</v>
      </c>
      <c r="E2304" t="s">
        <v>32</v>
      </c>
      <c r="F2304" s="5">
        <v>43405</v>
      </c>
      <c r="G2304">
        <v>153.11000000000001</v>
      </c>
      <c r="H2304">
        <v>4.28</v>
      </c>
    </row>
    <row r="2305" spans="1:8" x14ac:dyDescent="0.2">
      <c r="A2305" t="s">
        <v>71</v>
      </c>
      <c r="B2305" t="s">
        <v>57</v>
      </c>
      <c r="C2305" t="s">
        <v>90</v>
      </c>
      <c r="D2305" s="4">
        <v>43466</v>
      </c>
      <c r="E2305" t="s">
        <v>32</v>
      </c>
      <c r="F2305" s="5">
        <v>43405</v>
      </c>
      <c r="G2305">
        <v>120.64</v>
      </c>
      <c r="H2305">
        <v>3.39</v>
      </c>
    </row>
    <row r="2306" spans="1:8" x14ac:dyDescent="0.2">
      <c r="A2306" t="s">
        <v>71</v>
      </c>
      <c r="B2306" t="s">
        <v>54</v>
      </c>
      <c r="C2306" t="s">
        <v>88</v>
      </c>
      <c r="D2306" s="4">
        <v>43466</v>
      </c>
      <c r="E2306" t="s">
        <v>31</v>
      </c>
      <c r="F2306" s="5">
        <v>43405</v>
      </c>
      <c r="G2306">
        <v>3395</v>
      </c>
      <c r="H2306">
        <v>94.88</v>
      </c>
    </row>
    <row r="2307" spans="1:8" x14ac:dyDescent="0.2">
      <c r="A2307" t="s">
        <v>71</v>
      </c>
      <c r="B2307" t="s">
        <v>57</v>
      </c>
      <c r="C2307" t="s">
        <v>90</v>
      </c>
      <c r="D2307" s="4">
        <v>43466</v>
      </c>
      <c r="E2307" t="s">
        <v>31</v>
      </c>
      <c r="F2307" s="5">
        <v>43405</v>
      </c>
      <c r="G2307">
        <v>2675</v>
      </c>
      <c r="H2307">
        <v>74.75</v>
      </c>
    </row>
    <row r="2308" spans="1:8" x14ac:dyDescent="0.2">
      <c r="A2308" t="s">
        <v>71</v>
      </c>
      <c r="B2308" t="s">
        <v>56</v>
      </c>
      <c r="C2308" t="s">
        <v>87</v>
      </c>
      <c r="D2308" s="4">
        <v>43466</v>
      </c>
      <c r="E2308" t="s">
        <v>31</v>
      </c>
      <c r="F2308" s="5">
        <v>43405</v>
      </c>
      <c r="G2308">
        <v>28840</v>
      </c>
      <c r="H2308">
        <v>805.99</v>
      </c>
    </row>
    <row r="2309" spans="1:8" x14ac:dyDescent="0.2">
      <c r="A2309" t="s">
        <v>71</v>
      </c>
      <c r="B2309" t="s">
        <v>56</v>
      </c>
      <c r="C2309" t="s">
        <v>87</v>
      </c>
      <c r="D2309" s="4">
        <v>43466</v>
      </c>
      <c r="E2309" t="s">
        <v>32</v>
      </c>
      <c r="F2309" s="5">
        <v>43405</v>
      </c>
      <c r="G2309">
        <v>1300.68</v>
      </c>
      <c r="H2309">
        <v>36.35</v>
      </c>
    </row>
    <row r="2310" spans="1:8" x14ac:dyDescent="0.2">
      <c r="A2310" t="s">
        <v>71</v>
      </c>
      <c r="B2310" t="s">
        <v>56</v>
      </c>
      <c r="C2310" t="s">
        <v>103</v>
      </c>
      <c r="D2310" s="4">
        <v>43466</v>
      </c>
      <c r="E2310" t="s">
        <v>63</v>
      </c>
      <c r="F2310" s="5">
        <v>43405</v>
      </c>
      <c r="G2310">
        <v>186</v>
      </c>
      <c r="H2310">
        <v>5.2</v>
      </c>
    </row>
    <row r="2311" spans="1:8" x14ac:dyDescent="0.2">
      <c r="A2311" t="s">
        <v>71</v>
      </c>
      <c r="B2311" t="s">
        <v>56</v>
      </c>
      <c r="C2311" t="s">
        <v>103</v>
      </c>
      <c r="D2311" s="4">
        <v>43466</v>
      </c>
      <c r="E2311" t="s">
        <v>64</v>
      </c>
      <c r="F2311" s="5">
        <v>43405</v>
      </c>
      <c r="G2311">
        <v>8.39</v>
      </c>
      <c r="H2311">
        <v>0.23</v>
      </c>
    </row>
    <row r="2312" spans="1:8" x14ac:dyDescent="0.2">
      <c r="A2312" t="s">
        <v>71</v>
      </c>
      <c r="B2312" t="s">
        <v>55</v>
      </c>
      <c r="C2312" t="s">
        <v>102</v>
      </c>
      <c r="D2312" s="4">
        <v>43466</v>
      </c>
      <c r="E2312" t="s">
        <v>64</v>
      </c>
      <c r="F2312" s="5">
        <v>43405</v>
      </c>
      <c r="G2312">
        <v>3.34</v>
      </c>
      <c r="H2312">
        <v>0.09</v>
      </c>
    </row>
    <row r="2313" spans="1:8" x14ac:dyDescent="0.2">
      <c r="A2313" t="s">
        <v>71</v>
      </c>
      <c r="B2313" t="s">
        <v>55</v>
      </c>
      <c r="C2313" t="s">
        <v>102</v>
      </c>
      <c r="D2313" s="4">
        <v>43466</v>
      </c>
      <c r="E2313" t="s">
        <v>63</v>
      </c>
      <c r="F2313" s="5">
        <v>43405</v>
      </c>
      <c r="G2313">
        <v>74</v>
      </c>
      <c r="H2313">
        <v>2.0699999999999998</v>
      </c>
    </row>
    <row r="2314" spans="1:8" x14ac:dyDescent="0.2">
      <c r="A2314" t="s">
        <v>71</v>
      </c>
      <c r="B2314" t="s">
        <v>59</v>
      </c>
      <c r="C2314" t="s">
        <v>102</v>
      </c>
      <c r="D2314" s="4">
        <v>43466</v>
      </c>
      <c r="E2314" t="s">
        <v>63</v>
      </c>
      <c r="F2314" s="5">
        <v>43405</v>
      </c>
      <c r="G2314">
        <v>1059.8</v>
      </c>
      <c r="H2314">
        <v>29.61</v>
      </c>
    </row>
    <row r="2315" spans="1:8" x14ac:dyDescent="0.2">
      <c r="A2315" t="s">
        <v>71</v>
      </c>
      <c r="B2315" t="s">
        <v>59</v>
      </c>
      <c r="C2315" t="s">
        <v>102</v>
      </c>
      <c r="D2315" s="4">
        <v>43466</v>
      </c>
      <c r="E2315" t="s">
        <v>64</v>
      </c>
      <c r="F2315" s="5">
        <v>43405</v>
      </c>
      <c r="G2315">
        <v>47.79</v>
      </c>
      <c r="H2315">
        <v>1.34</v>
      </c>
    </row>
    <row r="2316" spans="1:8" x14ac:dyDescent="0.2">
      <c r="A2316" t="s">
        <v>71</v>
      </c>
      <c r="B2316" t="s">
        <v>56</v>
      </c>
      <c r="C2316" t="s">
        <v>86</v>
      </c>
      <c r="D2316" s="4">
        <v>43466</v>
      </c>
      <c r="E2316" t="s">
        <v>32</v>
      </c>
      <c r="F2316" s="5">
        <v>43405</v>
      </c>
      <c r="G2316">
        <v>2068.75</v>
      </c>
      <c r="H2316">
        <v>57.81</v>
      </c>
    </row>
    <row r="2317" spans="1:8" x14ac:dyDescent="0.2">
      <c r="A2317" t="s">
        <v>71</v>
      </c>
      <c r="B2317" t="s">
        <v>56</v>
      </c>
      <c r="C2317" t="s">
        <v>86</v>
      </c>
      <c r="D2317" s="4">
        <v>43466</v>
      </c>
      <c r="E2317" t="s">
        <v>31</v>
      </c>
      <c r="F2317" s="5">
        <v>43405</v>
      </c>
      <c r="G2317">
        <v>45870</v>
      </c>
      <c r="H2317">
        <v>1281.93</v>
      </c>
    </row>
    <row r="2318" spans="1:8" x14ac:dyDescent="0.2">
      <c r="A2318" t="s">
        <v>71</v>
      </c>
      <c r="B2318" t="s">
        <v>57</v>
      </c>
      <c r="C2318" t="s">
        <v>85</v>
      </c>
      <c r="D2318" s="4">
        <v>43466</v>
      </c>
      <c r="E2318" t="s">
        <v>31</v>
      </c>
      <c r="F2318" s="5">
        <v>43405</v>
      </c>
      <c r="G2318">
        <v>1364</v>
      </c>
      <c r="H2318">
        <v>38.130000000000003</v>
      </c>
    </row>
    <row r="2319" spans="1:8" x14ac:dyDescent="0.2">
      <c r="A2319" t="s">
        <v>71</v>
      </c>
      <c r="B2319" t="s">
        <v>57</v>
      </c>
      <c r="C2319" t="s">
        <v>85</v>
      </c>
      <c r="D2319" s="4">
        <v>43466</v>
      </c>
      <c r="E2319" t="s">
        <v>32</v>
      </c>
      <c r="F2319" s="5">
        <v>43405</v>
      </c>
      <c r="G2319">
        <v>61.52</v>
      </c>
      <c r="H2319">
        <v>1.72</v>
      </c>
    </row>
    <row r="2320" spans="1:8" x14ac:dyDescent="0.2">
      <c r="A2320" t="s">
        <v>71</v>
      </c>
      <c r="B2320" t="s">
        <v>55</v>
      </c>
      <c r="C2320" t="s">
        <v>100</v>
      </c>
      <c r="D2320" s="4">
        <v>43466</v>
      </c>
      <c r="E2320" t="s">
        <v>32</v>
      </c>
      <c r="F2320" s="5">
        <v>43405</v>
      </c>
      <c r="G2320">
        <v>56.83</v>
      </c>
      <c r="H2320">
        <v>1.59</v>
      </c>
    </row>
    <row r="2321" spans="1:8" x14ac:dyDescent="0.2">
      <c r="A2321" t="s">
        <v>71</v>
      </c>
      <c r="B2321" t="s">
        <v>54</v>
      </c>
      <c r="C2321" t="s">
        <v>99</v>
      </c>
      <c r="D2321" s="4">
        <v>43466</v>
      </c>
      <c r="E2321" t="s">
        <v>32</v>
      </c>
      <c r="F2321" s="5">
        <v>43405</v>
      </c>
      <c r="G2321">
        <v>46.63</v>
      </c>
      <c r="H2321">
        <v>1.3</v>
      </c>
    </row>
    <row r="2322" spans="1:8" x14ac:dyDescent="0.2">
      <c r="A2322" t="s">
        <v>71</v>
      </c>
      <c r="B2322" t="s">
        <v>55</v>
      </c>
      <c r="C2322" t="s">
        <v>100</v>
      </c>
      <c r="D2322" s="4">
        <v>43466</v>
      </c>
      <c r="E2322" t="s">
        <v>31</v>
      </c>
      <c r="F2322" s="5">
        <v>43405</v>
      </c>
      <c r="G2322">
        <v>1260</v>
      </c>
      <c r="H2322">
        <v>35.21</v>
      </c>
    </row>
    <row r="2323" spans="1:8" x14ac:dyDescent="0.2">
      <c r="A2323" t="s">
        <v>71</v>
      </c>
      <c r="B2323" t="s">
        <v>54</v>
      </c>
      <c r="C2323" t="s">
        <v>99</v>
      </c>
      <c r="D2323" s="4">
        <v>43466</v>
      </c>
      <c r="E2323" t="s">
        <v>31</v>
      </c>
      <c r="F2323" s="5">
        <v>43405</v>
      </c>
      <c r="G2323">
        <v>1034</v>
      </c>
      <c r="H2323">
        <v>28.9</v>
      </c>
    </row>
    <row r="2324" spans="1:8" x14ac:dyDescent="0.2">
      <c r="A2324" t="s">
        <v>71</v>
      </c>
      <c r="B2324" t="s">
        <v>59</v>
      </c>
      <c r="C2324" t="s">
        <v>102</v>
      </c>
      <c r="D2324" s="4">
        <v>43466</v>
      </c>
      <c r="E2324" t="s">
        <v>63</v>
      </c>
      <c r="F2324" s="5">
        <v>43405</v>
      </c>
      <c r="G2324">
        <v>111.6</v>
      </c>
      <c r="H2324">
        <v>3.12</v>
      </c>
    </row>
    <row r="2325" spans="1:8" x14ac:dyDescent="0.2">
      <c r="A2325" t="s">
        <v>71</v>
      </c>
      <c r="B2325" t="s">
        <v>59</v>
      </c>
      <c r="C2325" t="s">
        <v>102</v>
      </c>
      <c r="D2325" s="4">
        <v>43466</v>
      </c>
      <c r="E2325" t="s">
        <v>64</v>
      </c>
      <c r="F2325" s="5">
        <v>43405</v>
      </c>
      <c r="G2325">
        <v>5.03</v>
      </c>
      <c r="H2325">
        <v>0.14000000000000001</v>
      </c>
    </row>
    <row r="2326" spans="1:8" x14ac:dyDescent="0.2">
      <c r="A2326" t="s">
        <v>71</v>
      </c>
      <c r="B2326" t="s">
        <v>56</v>
      </c>
      <c r="C2326" t="s">
        <v>94</v>
      </c>
      <c r="D2326" s="4">
        <v>43466</v>
      </c>
      <c r="E2326" t="s">
        <v>32</v>
      </c>
      <c r="F2326" s="5">
        <v>43405</v>
      </c>
      <c r="G2326">
        <v>454.61</v>
      </c>
      <c r="H2326">
        <v>13.74</v>
      </c>
    </row>
    <row r="2327" spans="1:8" x14ac:dyDescent="0.2">
      <c r="A2327" t="s">
        <v>71</v>
      </c>
      <c r="B2327" t="s">
        <v>56</v>
      </c>
      <c r="C2327" t="s">
        <v>94</v>
      </c>
      <c r="D2327" s="4">
        <v>43466</v>
      </c>
      <c r="E2327" t="s">
        <v>31</v>
      </c>
      <c r="F2327" s="5">
        <v>43405</v>
      </c>
      <c r="G2327">
        <v>10080</v>
      </c>
      <c r="H2327">
        <v>304.75</v>
      </c>
    </row>
    <row r="2328" spans="1:8" x14ac:dyDescent="0.2">
      <c r="A2328" t="s">
        <v>71</v>
      </c>
      <c r="B2328" t="s">
        <v>55</v>
      </c>
      <c r="C2328" t="s">
        <v>101</v>
      </c>
      <c r="D2328" s="4">
        <v>43466</v>
      </c>
      <c r="E2328" t="s">
        <v>63</v>
      </c>
      <c r="F2328" s="5">
        <v>43405</v>
      </c>
      <c r="G2328">
        <v>75.599999999999994</v>
      </c>
      <c r="H2328">
        <v>2.25</v>
      </c>
    </row>
    <row r="2329" spans="1:8" x14ac:dyDescent="0.2">
      <c r="A2329" t="s">
        <v>71</v>
      </c>
      <c r="B2329" t="s">
        <v>55</v>
      </c>
      <c r="C2329" t="s">
        <v>101</v>
      </c>
      <c r="D2329" s="4">
        <v>43466</v>
      </c>
      <c r="E2329" t="s">
        <v>64</v>
      </c>
      <c r="F2329" s="5">
        <v>43405</v>
      </c>
      <c r="G2329">
        <v>3.41</v>
      </c>
      <c r="H2329">
        <v>0.1</v>
      </c>
    </row>
    <row r="2330" spans="1:8" x14ac:dyDescent="0.2">
      <c r="A2330" t="s">
        <v>71</v>
      </c>
      <c r="B2330" t="s">
        <v>56</v>
      </c>
      <c r="C2330" t="s">
        <v>95</v>
      </c>
      <c r="D2330" s="4">
        <v>43466</v>
      </c>
      <c r="E2330" t="s">
        <v>32</v>
      </c>
      <c r="F2330" s="5">
        <v>43405</v>
      </c>
      <c r="G2330">
        <v>1024.67</v>
      </c>
      <c r="H2330">
        <v>30.54</v>
      </c>
    </row>
    <row r="2331" spans="1:8" x14ac:dyDescent="0.2">
      <c r="A2331" t="s">
        <v>71</v>
      </c>
      <c r="B2331" t="s">
        <v>57</v>
      </c>
      <c r="C2331" t="s">
        <v>93</v>
      </c>
      <c r="D2331" s="4">
        <v>43466</v>
      </c>
      <c r="E2331" t="s">
        <v>32</v>
      </c>
      <c r="F2331" s="5">
        <v>43405</v>
      </c>
      <c r="G2331">
        <v>92.19</v>
      </c>
      <c r="H2331">
        <v>2.75</v>
      </c>
    </row>
    <row r="2332" spans="1:8" x14ac:dyDescent="0.2">
      <c r="A2332" t="s">
        <v>71</v>
      </c>
      <c r="B2332" t="s">
        <v>56</v>
      </c>
      <c r="C2332" t="s">
        <v>95</v>
      </c>
      <c r="D2332" s="4">
        <v>43466</v>
      </c>
      <c r="E2332" t="s">
        <v>31</v>
      </c>
      <c r="F2332" s="5">
        <v>43405</v>
      </c>
      <c r="G2332">
        <v>22720</v>
      </c>
      <c r="H2332">
        <v>677.24</v>
      </c>
    </row>
    <row r="2333" spans="1:8" x14ac:dyDescent="0.2">
      <c r="A2333" t="s">
        <v>71</v>
      </c>
      <c r="B2333" t="s">
        <v>57</v>
      </c>
      <c r="C2333" t="s">
        <v>93</v>
      </c>
      <c r="D2333" s="4">
        <v>43466</v>
      </c>
      <c r="E2333" t="s">
        <v>31</v>
      </c>
      <c r="F2333" s="5">
        <v>43405</v>
      </c>
      <c r="G2333">
        <v>2044</v>
      </c>
      <c r="H2333">
        <v>60.92</v>
      </c>
    </row>
    <row r="2334" spans="1:8" x14ac:dyDescent="0.2">
      <c r="A2334" t="s">
        <v>71</v>
      </c>
      <c r="B2334" t="s">
        <v>55</v>
      </c>
      <c r="C2334" t="s">
        <v>101</v>
      </c>
      <c r="D2334" s="4">
        <v>43466</v>
      </c>
      <c r="E2334" t="s">
        <v>63</v>
      </c>
      <c r="F2334" s="5">
        <v>43405</v>
      </c>
      <c r="G2334">
        <v>62</v>
      </c>
      <c r="H2334">
        <v>1.62</v>
      </c>
    </row>
    <row r="2335" spans="1:8" x14ac:dyDescent="0.2">
      <c r="A2335" t="s">
        <v>71</v>
      </c>
      <c r="B2335" t="s">
        <v>55</v>
      </c>
      <c r="C2335" t="s">
        <v>101</v>
      </c>
      <c r="D2335" s="4">
        <v>43466</v>
      </c>
      <c r="E2335" t="s">
        <v>64</v>
      </c>
      <c r="F2335" s="5">
        <v>43405</v>
      </c>
      <c r="G2335">
        <v>2.63</v>
      </c>
      <c r="H2335">
        <v>7.0000000000000007E-2</v>
      </c>
    </row>
    <row r="2336" spans="1:8" x14ac:dyDescent="0.2">
      <c r="A2336" t="s">
        <v>71</v>
      </c>
      <c r="B2336" t="s">
        <v>57</v>
      </c>
      <c r="C2336" t="s">
        <v>93</v>
      </c>
      <c r="D2336" s="4">
        <v>43466</v>
      </c>
      <c r="E2336" t="s">
        <v>32</v>
      </c>
      <c r="F2336" s="5">
        <v>43405</v>
      </c>
      <c r="G2336">
        <v>74.33</v>
      </c>
      <c r="H2336">
        <v>1.96</v>
      </c>
    </row>
    <row r="2337" spans="1:8" x14ac:dyDescent="0.2">
      <c r="A2337" t="s">
        <v>71</v>
      </c>
      <c r="B2337" t="s">
        <v>57</v>
      </c>
      <c r="C2337" t="s">
        <v>93</v>
      </c>
      <c r="D2337" s="4">
        <v>43466</v>
      </c>
      <c r="E2337" t="s">
        <v>31</v>
      </c>
      <c r="F2337" s="5">
        <v>43405</v>
      </c>
      <c r="G2337">
        <v>1749</v>
      </c>
      <c r="H2337">
        <v>45.69</v>
      </c>
    </row>
    <row r="2338" spans="1:8" x14ac:dyDescent="0.2">
      <c r="A2338" t="s">
        <v>71</v>
      </c>
      <c r="B2338" t="s">
        <v>55</v>
      </c>
      <c r="C2338" t="s">
        <v>93</v>
      </c>
      <c r="D2338" s="4">
        <v>43466</v>
      </c>
      <c r="E2338" t="s">
        <v>31</v>
      </c>
      <c r="F2338" s="5">
        <v>43405</v>
      </c>
      <c r="G2338">
        <v>271</v>
      </c>
      <c r="H2338">
        <v>7.08</v>
      </c>
    </row>
    <row r="2339" spans="1:8" x14ac:dyDescent="0.2">
      <c r="A2339" t="s">
        <v>71</v>
      </c>
      <c r="B2339" t="s">
        <v>55</v>
      </c>
      <c r="C2339" t="s">
        <v>93</v>
      </c>
      <c r="D2339" s="4">
        <v>43466</v>
      </c>
      <c r="E2339" t="s">
        <v>32</v>
      </c>
      <c r="F2339" s="5">
        <v>43405</v>
      </c>
      <c r="G2339">
        <v>11.52</v>
      </c>
      <c r="H2339">
        <v>0.3</v>
      </c>
    </row>
    <row r="2340" spans="1:8" x14ac:dyDescent="0.2">
      <c r="A2340" t="s">
        <v>71</v>
      </c>
      <c r="B2340" t="s">
        <v>54</v>
      </c>
      <c r="C2340" t="s">
        <v>92</v>
      </c>
      <c r="D2340" s="4">
        <v>43466</v>
      </c>
      <c r="E2340" t="s">
        <v>32</v>
      </c>
      <c r="F2340" s="5">
        <v>43405</v>
      </c>
      <c r="G2340">
        <v>9.07</v>
      </c>
      <c r="H2340">
        <v>0.22</v>
      </c>
    </row>
    <row r="2341" spans="1:8" x14ac:dyDescent="0.2">
      <c r="A2341" t="s">
        <v>71</v>
      </c>
      <c r="B2341" t="s">
        <v>54</v>
      </c>
      <c r="C2341" t="s">
        <v>92</v>
      </c>
      <c r="D2341" s="4">
        <v>43466</v>
      </c>
      <c r="E2341" t="s">
        <v>31</v>
      </c>
      <c r="F2341" s="5">
        <v>43405</v>
      </c>
      <c r="G2341">
        <v>215</v>
      </c>
      <c r="H2341">
        <v>5.2</v>
      </c>
    </row>
    <row r="2342" spans="1:8" x14ac:dyDescent="0.2">
      <c r="A2342" t="s">
        <v>71</v>
      </c>
      <c r="B2342" t="s">
        <v>60</v>
      </c>
      <c r="C2342" t="s">
        <v>98</v>
      </c>
      <c r="D2342" s="4">
        <v>43221</v>
      </c>
      <c r="E2342" t="s">
        <v>32</v>
      </c>
      <c r="F2342" s="5">
        <v>43101</v>
      </c>
      <c r="G2342">
        <v>633.79</v>
      </c>
      <c r="H2342">
        <v>18.28</v>
      </c>
    </row>
    <row r="2343" spans="1:8" x14ac:dyDescent="0.2">
      <c r="A2343" t="s">
        <v>71</v>
      </c>
      <c r="B2343" t="s">
        <v>60</v>
      </c>
      <c r="C2343" t="s">
        <v>98</v>
      </c>
      <c r="D2343" s="4">
        <v>43221</v>
      </c>
      <c r="E2343" t="s">
        <v>31</v>
      </c>
      <c r="F2343" s="5">
        <v>43101</v>
      </c>
      <c r="G2343">
        <v>14053</v>
      </c>
      <c r="H2343">
        <v>405.4</v>
      </c>
    </row>
    <row r="2344" spans="1:8" x14ac:dyDescent="0.2">
      <c r="A2344" t="s">
        <v>71</v>
      </c>
      <c r="B2344" t="s">
        <v>56</v>
      </c>
      <c r="C2344" t="s">
        <v>130</v>
      </c>
      <c r="D2344" s="4">
        <v>43221</v>
      </c>
      <c r="E2344" t="s">
        <v>31</v>
      </c>
      <c r="F2344" s="5">
        <v>43101</v>
      </c>
      <c r="G2344">
        <v>14534</v>
      </c>
      <c r="H2344">
        <v>473.1</v>
      </c>
    </row>
    <row r="2345" spans="1:8" x14ac:dyDescent="0.2">
      <c r="A2345" t="s">
        <v>71</v>
      </c>
      <c r="B2345" t="s">
        <v>56</v>
      </c>
      <c r="C2345" t="s">
        <v>130</v>
      </c>
      <c r="D2345" s="4">
        <v>43221</v>
      </c>
      <c r="E2345" t="s">
        <v>32</v>
      </c>
      <c r="F2345" s="5">
        <v>43101</v>
      </c>
      <c r="G2345">
        <v>655.48</v>
      </c>
      <c r="H2345">
        <v>21.34</v>
      </c>
    </row>
    <row r="2346" spans="1:8" x14ac:dyDescent="0.2">
      <c r="A2346" t="s">
        <v>71</v>
      </c>
      <c r="B2346" t="s">
        <v>56</v>
      </c>
      <c r="C2346" t="s">
        <v>130</v>
      </c>
      <c r="D2346" s="4">
        <v>43221</v>
      </c>
      <c r="E2346" t="s">
        <v>31</v>
      </c>
      <c r="F2346" s="5">
        <v>43221</v>
      </c>
      <c r="G2346">
        <v>0.1</v>
      </c>
      <c r="H2346">
        <v>0</v>
      </c>
    </row>
    <row r="2347" spans="1:8" x14ac:dyDescent="0.2">
      <c r="A2347" t="s">
        <v>71</v>
      </c>
      <c r="B2347" t="s">
        <v>56</v>
      </c>
      <c r="C2347" t="s">
        <v>130</v>
      </c>
      <c r="D2347" s="4">
        <v>43221</v>
      </c>
      <c r="E2347" t="s">
        <v>32</v>
      </c>
      <c r="F2347" s="5">
        <v>43221</v>
      </c>
      <c r="G2347">
        <v>0</v>
      </c>
      <c r="H2347">
        <v>0</v>
      </c>
    </row>
    <row r="2348" spans="1:8" x14ac:dyDescent="0.2">
      <c r="A2348" t="s">
        <v>71</v>
      </c>
      <c r="B2348" t="s">
        <v>60</v>
      </c>
      <c r="C2348" t="s">
        <v>98</v>
      </c>
      <c r="D2348" s="4">
        <v>43221</v>
      </c>
      <c r="E2348" t="s">
        <v>32</v>
      </c>
      <c r="F2348" s="5">
        <v>43221</v>
      </c>
      <c r="G2348">
        <v>0</v>
      </c>
      <c r="H2348">
        <v>0</v>
      </c>
    </row>
    <row r="2349" spans="1:8" x14ac:dyDescent="0.2">
      <c r="A2349" t="s">
        <v>71</v>
      </c>
      <c r="B2349" t="s">
        <v>60</v>
      </c>
      <c r="C2349" t="s">
        <v>98</v>
      </c>
      <c r="D2349" s="4">
        <v>43221</v>
      </c>
      <c r="E2349" t="s">
        <v>31</v>
      </c>
      <c r="F2349" s="5">
        <v>43221</v>
      </c>
      <c r="G2349">
        <v>0.08</v>
      </c>
      <c r="H2349">
        <v>0</v>
      </c>
    </row>
    <row r="2350" spans="1:8" x14ac:dyDescent="0.2">
      <c r="A2350" t="s">
        <v>71</v>
      </c>
      <c r="B2350" t="s">
        <v>60</v>
      </c>
      <c r="C2350" t="s">
        <v>98</v>
      </c>
      <c r="D2350" s="4">
        <v>43221</v>
      </c>
      <c r="E2350" t="s">
        <v>32</v>
      </c>
      <c r="F2350" s="5">
        <v>43101</v>
      </c>
      <c r="G2350">
        <v>632.64</v>
      </c>
      <c r="H2350">
        <v>19.52</v>
      </c>
    </row>
    <row r="2351" spans="1:8" x14ac:dyDescent="0.2">
      <c r="A2351" t="s">
        <v>71</v>
      </c>
      <c r="B2351" t="s">
        <v>60</v>
      </c>
      <c r="C2351" t="s">
        <v>98</v>
      </c>
      <c r="D2351" s="4">
        <v>43221</v>
      </c>
      <c r="E2351" t="s">
        <v>31</v>
      </c>
      <c r="F2351" s="5">
        <v>43101</v>
      </c>
      <c r="G2351">
        <v>18231.72</v>
      </c>
      <c r="H2351">
        <v>562.42999999999995</v>
      </c>
    </row>
    <row r="2352" spans="1:8" x14ac:dyDescent="0.2">
      <c r="A2352" t="s">
        <v>71</v>
      </c>
      <c r="B2352" t="s">
        <v>55</v>
      </c>
      <c r="C2352" t="s">
        <v>84</v>
      </c>
      <c r="D2352" s="4">
        <v>43191</v>
      </c>
      <c r="E2352" t="s">
        <v>31</v>
      </c>
      <c r="F2352" s="5">
        <v>43101</v>
      </c>
      <c r="G2352">
        <v>5558.16</v>
      </c>
      <c r="H2352">
        <v>125.3</v>
      </c>
    </row>
    <row r="2353" spans="1:8" x14ac:dyDescent="0.2">
      <c r="A2353" t="s">
        <v>71</v>
      </c>
      <c r="B2353" t="s">
        <v>55</v>
      </c>
      <c r="C2353" t="s">
        <v>84</v>
      </c>
      <c r="D2353" s="4">
        <v>43191</v>
      </c>
      <c r="E2353" t="s">
        <v>32</v>
      </c>
      <c r="F2353" s="5">
        <v>43101</v>
      </c>
      <c r="G2353">
        <v>250.67</v>
      </c>
      <c r="H2353">
        <v>5.65</v>
      </c>
    </row>
    <row r="2354" spans="1:8" x14ac:dyDescent="0.2">
      <c r="A2354" t="s">
        <v>71</v>
      </c>
      <c r="B2354" t="s">
        <v>61</v>
      </c>
      <c r="C2354" t="s">
        <v>97</v>
      </c>
      <c r="D2354" s="4">
        <v>43191</v>
      </c>
      <c r="E2354" t="s">
        <v>32</v>
      </c>
      <c r="F2354" s="5">
        <v>43101</v>
      </c>
      <c r="G2354">
        <v>469.67</v>
      </c>
      <c r="H2354">
        <v>10.16</v>
      </c>
    </row>
    <row r="2355" spans="1:8" x14ac:dyDescent="0.2">
      <c r="A2355" t="s">
        <v>71</v>
      </c>
      <c r="B2355" t="s">
        <v>61</v>
      </c>
      <c r="C2355" t="s">
        <v>97</v>
      </c>
      <c r="D2355" s="4">
        <v>43191</v>
      </c>
      <c r="E2355" t="s">
        <v>31</v>
      </c>
      <c r="F2355" s="5">
        <v>43101</v>
      </c>
      <c r="G2355">
        <v>10413.870000000001</v>
      </c>
      <c r="H2355">
        <v>225.26</v>
      </c>
    </row>
    <row r="2356" spans="1:8" x14ac:dyDescent="0.2">
      <c r="A2356" t="s">
        <v>71</v>
      </c>
      <c r="B2356" t="s">
        <v>56</v>
      </c>
      <c r="C2356" t="s">
        <v>95</v>
      </c>
      <c r="D2356" s="4">
        <v>43191</v>
      </c>
      <c r="E2356" t="s">
        <v>31</v>
      </c>
      <c r="F2356" s="5">
        <v>43101</v>
      </c>
      <c r="G2356">
        <v>16480</v>
      </c>
      <c r="H2356">
        <v>356.33</v>
      </c>
    </row>
    <row r="2357" spans="1:8" x14ac:dyDescent="0.2">
      <c r="A2357" t="s">
        <v>71</v>
      </c>
      <c r="B2357" t="s">
        <v>56</v>
      </c>
      <c r="C2357" t="s">
        <v>95</v>
      </c>
      <c r="D2357" s="4">
        <v>43191</v>
      </c>
      <c r="E2357" t="s">
        <v>32</v>
      </c>
      <c r="F2357" s="5">
        <v>43101</v>
      </c>
      <c r="G2357">
        <v>743.25</v>
      </c>
      <c r="H2357">
        <v>16.07</v>
      </c>
    </row>
    <row r="2358" spans="1:8" x14ac:dyDescent="0.2">
      <c r="A2358" t="s">
        <v>71</v>
      </c>
      <c r="B2358" t="s">
        <v>55</v>
      </c>
      <c r="C2358" t="s">
        <v>101</v>
      </c>
      <c r="D2358" s="4">
        <v>43191</v>
      </c>
      <c r="E2358" t="s">
        <v>64</v>
      </c>
      <c r="F2358" s="5">
        <v>43101</v>
      </c>
      <c r="G2358">
        <v>4.78</v>
      </c>
      <c r="H2358">
        <v>0.1</v>
      </c>
    </row>
    <row r="2359" spans="1:8" x14ac:dyDescent="0.2">
      <c r="A2359" t="s">
        <v>71</v>
      </c>
      <c r="B2359" t="s">
        <v>55</v>
      </c>
      <c r="C2359" t="s">
        <v>101</v>
      </c>
      <c r="D2359" s="4">
        <v>43191</v>
      </c>
      <c r="E2359" t="s">
        <v>63</v>
      </c>
      <c r="F2359" s="5">
        <v>43101</v>
      </c>
      <c r="G2359">
        <v>106.02</v>
      </c>
      <c r="H2359">
        <v>2.29</v>
      </c>
    </row>
    <row r="2360" spans="1:8" x14ac:dyDescent="0.2">
      <c r="A2360" t="s">
        <v>71</v>
      </c>
      <c r="B2360" t="s">
        <v>55</v>
      </c>
      <c r="C2360" t="s">
        <v>101</v>
      </c>
      <c r="D2360" s="4">
        <v>43191</v>
      </c>
      <c r="E2360" t="s">
        <v>63</v>
      </c>
      <c r="F2360" s="5">
        <v>43101</v>
      </c>
      <c r="G2360">
        <v>70.680000000000007</v>
      </c>
      <c r="H2360">
        <v>1.51</v>
      </c>
    </row>
    <row r="2361" spans="1:8" x14ac:dyDescent="0.2">
      <c r="A2361" t="s">
        <v>71</v>
      </c>
      <c r="B2361" t="s">
        <v>55</v>
      </c>
      <c r="C2361" t="s">
        <v>101</v>
      </c>
      <c r="D2361" s="4">
        <v>43191</v>
      </c>
      <c r="E2361" t="s">
        <v>64</v>
      </c>
      <c r="F2361" s="5">
        <v>43101</v>
      </c>
      <c r="G2361">
        <v>3.19</v>
      </c>
      <c r="H2361">
        <v>7.0000000000000007E-2</v>
      </c>
    </row>
    <row r="2362" spans="1:8" x14ac:dyDescent="0.2">
      <c r="A2362" t="s">
        <v>71</v>
      </c>
      <c r="B2362" t="s">
        <v>55</v>
      </c>
      <c r="C2362" t="s">
        <v>101</v>
      </c>
      <c r="D2362" s="4">
        <v>43497</v>
      </c>
      <c r="E2362" t="s">
        <v>64</v>
      </c>
      <c r="F2362" s="5">
        <v>43405</v>
      </c>
      <c r="G2362">
        <v>10.69</v>
      </c>
      <c r="H2362">
        <v>0.23</v>
      </c>
    </row>
    <row r="2363" spans="1:8" x14ac:dyDescent="0.2">
      <c r="A2363" t="s">
        <v>71</v>
      </c>
      <c r="B2363" t="s">
        <v>54</v>
      </c>
      <c r="C2363" t="s">
        <v>101</v>
      </c>
      <c r="D2363" s="4">
        <v>43497</v>
      </c>
      <c r="E2363" t="s">
        <v>64</v>
      </c>
      <c r="F2363" s="5">
        <v>43405</v>
      </c>
      <c r="G2363">
        <v>0.39</v>
      </c>
      <c r="H2363">
        <v>0.01</v>
      </c>
    </row>
    <row r="2364" spans="1:8" x14ac:dyDescent="0.2">
      <c r="A2364" t="s">
        <v>71</v>
      </c>
      <c r="B2364" t="s">
        <v>55</v>
      </c>
      <c r="C2364" t="s">
        <v>101</v>
      </c>
      <c r="D2364" s="4">
        <v>43497</v>
      </c>
      <c r="E2364" t="s">
        <v>64</v>
      </c>
      <c r="F2364" s="5">
        <v>43405</v>
      </c>
      <c r="G2364">
        <v>0.92</v>
      </c>
      <c r="H2364">
        <v>0.02</v>
      </c>
    </row>
    <row r="2365" spans="1:8" x14ac:dyDescent="0.2">
      <c r="A2365" t="s">
        <v>71</v>
      </c>
      <c r="B2365" t="s">
        <v>55</v>
      </c>
      <c r="C2365" t="s">
        <v>101</v>
      </c>
      <c r="D2365" s="4">
        <v>43497</v>
      </c>
      <c r="E2365" t="s">
        <v>64</v>
      </c>
      <c r="F2365" s="5">
        <v>43405</v>
      </c>
      <c r="G2365">
        <v>0.27</v>
      </c>
      <c r="H2365">
        <v>0.01</v>
      </c>
    </row>
    <row r="2366" spans="1:8" x14ac:dyDescent="0.2">
      <c r="A2366" t="s">
        <v>71</v>
      </c>
      <c r="B2366" t="s">
        <v>55</v>
      </c>
      <c r="C2366" t="s">
        <v>101</v>
      </c>
      <c r="D2366" s="4">
        <v>43221</v>
      </c>
      <c r="E2366" t="s">
        <v>64</v>
      </c>
      <c r="F2366" s="5">
        <v>43221</v>
      </c>
      <c r="G2366">
        <v>1.24</v>
      </c>
      <c r="H2366">
        <v>0.03</v>
      </c>
    </row>
    <row r="2367" spans="1:8" x14ac:dyDescent="0.2">
      <c r="A2367" t="s">
        <v>71</v>
      </c>
      <c r="B2367" t="s">
        <v>55</v>
      </c>
      <c r="C2367" t="s">
        <v>101</v>
      </c>
      <c r="D2367" s="4">
        <v>43221</v>
      </c>
      <c r="E2367" t="s">
        <v>63</v>
      </c>
      <c r="F2367" s="5">
        <v>43221</v>
      </c>
      <c r="G2367">
        <v>27.6</v>
      </c>
      <c r="H2367">
        <v>0.7</v>
      </c>
    </row>
    <row r="2368" spans="1:8" x14ac:dyDescent="0.2">
      <c r="A2368" t="s">
        <v>71</v>
      </c>
      <c r="B2368" t="s">
        <v>55</v>
      </c>
      <c r="C2368" t="s">
        <v>101</v>
      </c>
      <c r="D2368" s="4">
        <v>43221</v>
      </c>
      <c r="E2368" t="s">
        <v>64</v>
      </c>
      <c r="F2368" s="5">
        <v>43101</v>
      </c>
      <c r="G2368">
        <v>3.38</v>
      </c>
      <c r="H2368">
        <v>0.09</v>
      </c>
    </row>
    <row r="2369" spans="1:8" x14ac:dyDescent="0.2">
      <c r="A2369" t="s">
        <v>71</v>
      </c>
      <c r="B2369" t="s">
        <v>55</v>
      </c>
      <c r="C2369" t="s">
        <v>101</v>
      </c>
      <c r="D2369" s="4">
        <v>43221</v>
      </c>
      <c r="E2369" t="s">
        <v>63</v>
      </c>
      <c r="F2369" s="5">
        <v>43101</v>
      </c>
      <c r="G2369">
        <v>75</v>
      </c>
      <c r="H2369">
        <v>1.89</v>
      </c>
    </row>
    <row r="2370" spans="1:8" x14ac:dyDescent="0.2">
      <c r="A2370" t="s">
        <v>71</v>
      </c>
      <c r="B2370" t="s">
        <v>55</v>
      </c>
      <c r="C2370" t="s">
        <v>101</v>
      </c>
      <c r="D2370" s="4">
        <v>43221</v>
      </c>
      <c r="E2370" t="s">
        <v>63</v>
      </c>
      <c r="F2370" s="5">
        <v>43101</v>
      </c>
      <c r="G2370">
        <v>55</v>
      </c>
      <c r="H2370">
        <v>1.39</v>
      </c>
    </row>
    <row r="2371" spans="1:8" x14ac:dyDescent="0.2">
      <c r="A2371" t="s">
        <v>71</v>
      </c>
      <c r="B2371" t="s">
        <v>55</v>
      </c>
      <c r="C2371" t="s">
        <v>101</v>
      </c>
      <c r="D2371" s="4">
        <v>43221</v>
      </c>
      <c r="E2371" t="s">
        <v>64</v>
      </c>
      <c r="F2371" s="5">
        <v>43101</v>
      </c>
      <c r="G2371">
        <v>2.48</v>
      </c>
      <c r="H2371">
        <v>0.06</v>
      </c>
    </row>
    <row r="2372" spans="1:8" x14ac:dyDescent="0.2">
      <c r="A2372" t="s">
        <v>71</v>
      </c>
      <c r="B2372" t="s">
        <v>55</v>
      </c>
      <c r="C2372" t="s">
        <v>101</v>
      </c>
      <c r="D2372" s="4">
        <v>43221</v>
      </c>
      <c r="E2372" t="s">
        <v>63</v>
      </c>
      <c r="F2372" s="5">
        <v>43221</v>
      </c>
      <c r="G2372">
        <v>20.6</v>
      </c>
      <c r="H2372">
        <v>0.52</v>
      </c>
    </row>
    <row r="2373" spans="1:8" x14ac:dyDescent="0.2">
      <c r="A2373" t="s">
        <v>71</v>
      </c>
      <c r="B2373" t="s">
        <v>55</v>
      </c>
      <c r="C2373" t="s">
        <v>101</v>
      </c>
      <c r="D2373" s="4">
        <v>43221</v>
      </c>
      <c r="E2373" t="s">
        <v>64</v>
      </c>
      <c r="F2373" s="5">
        <v>43221</v>
      </c>
      <c r="G2373">
        <v>0.93</v>
      </c>
      <c r="H2373">
        <v>0.02</v>
      </c>
    </row>
    <row r="2374" spans="1:8" x14ac:dyDescent="0.2">
      <c r="A2374" t="s">
        <v>71</v>
      </c>
      <c r="B2374" t="s">
        <v>60</v>
      </c>
      <c r="C2374" t="s">
        <v>131</v>
      </c>
      <c r="D2374" s="4">
        <v>43252</v>
      </c>
      <c r="E2374" t="s">
        <v>31</v>
      </c>
      <c r="F2374" s="5">
        <v>43221</v>
      </c>
      <c r="G2374">
        <v>22783.040000000001</v>
      </c>
      <c r="H2374">
        <v>354.69</v>
      </c>
    </row>
    <row r="2375" spans="1:8" x14ac:dyDescent="0.2">
      <c r="A2375" t="s">
        <v>71</v>
      </c>
      <c r="B2375" t="s">
        <v>56</v>
      </c>
      <c r="C2375" t="s">
        <v>98</v>
      </c>
      <c r="D2375" s="4">
        <v>43252</v>
      </c>
      <c r="E2375" t="s">
        <v>31</v>
      </c>
      <c r="F2375" s="5">
        <v>43221</v>
      </c>
      <c r="G2375">
        <v>9553.32</v>
      </c>
      <c r="H2375">
        <v>153.35</v>
      </c>
    </row>
    <row r="2376" spans="1:8" x14ac:dyDescent="0.2">
      <c r="A2376" t="s">
        <v>71</v>
      </c>
      <c r="B2376" t="s">
        <v>60</v>
      </c>
      <c r="C2376" t="s">
        <v>131</v>
      </c>
      <c r="D2376" s="4">
        <v>43252</v>
      </c>
      <c r="E2376" t="s">
        <v>32</v>
      </c>
      <c r="F2376" s="5">
        <v>43221</v>
      </c>
      <c r="G2376">
        <v>1027.52</v>
      </c>
      <c r="H2376">
        <v>16</v>
      </c>
    </row>
    <row r="2377" spans="1:8" x14ac:dyDescent="0.2">
      <c r="A2377" t="s">
        <v>71</v>
      </c>
      <c r="B2377" t="s">
        <v>56</v>
      </c>
      <c r="C2377" t="s">
        <v>98</v>
      </c>
      <c r="D2377" s="4">
        <v>43252</v>
      </c>
      <c r="E2377" t="s">
        <v>32</v>
      </c>
      <c r="F2377" s="5">
        <v>43221</v>
      </c>
      <c r="G2377">
        <v>430.85</v>
      </c>
      <c r="H2377">
        <v>6.92</v>
      </c>
    </row>
    <row r="2378" spans="1:8" x14ac:dyDescent="0.2">
      <c r="A2378" t="s">
        <v>71</v>
      </c>
      <c r="B2378" t="s">
        <v>61</v>
      </c>
      <c r="C2378" t="s">
        <v>97</v>
      </c>
      <c r="D2378" s="4">
        <v>43252</v>
      </c>
      <c r="E2378" t="s">
        <v>32</v>
      </c>
      <c r="F2378" s="5">
        <v>43221</v>
      </c>
      <c r="G2378">
        <v>171.44</v>
      </c>
      <c r="H2378">
        <v>0.8</v>
      </c>
    </row>
    <row r="2379" spans="1:8" x14ac:dyDescent="0.2">
      <c r="A2379" t="s">
        <v>71</v>
      </c>
      <c r="B2379" t="s">
        <v>61</v>
      </c>
      <c r="C2379" t="s">
        <v>97</v>
      </c>
      <c r="D2379" s="4">
        <v>43252</v>
      </c>
      <c r="E2379" t="s">
        <v>31</v>
      </c>
      <c r="F2379" s="5">
        <v>43221</v>
      </c>
      <c r="G2379">
        <v>3801.36</v>
      </c>
      <c r="H2379">
        <v>17.73</v>
      </c>
    </row>
    <row r="2380" spans="1:8" x14ac:dyDescent="0.2">
      <c r="A2380" t="s">
        <v>71</v>
      </c>
      <c r="B2380" t="s">
        <v>61</v>
      </c>
      <c r="C2380" t="s">
        <v>97</v>
      </c>
      <c r="D2380" s="4">
        <v>43252</v>
      </c>
      <c r="E2380" t="s">
        <v>31</v>
      </c>
      <c r="F2380" s="5">
        <v>43221</v>
      </c>
      <c r="G2380">
        <v>5941.79</v>
      </c>
      <c r="H2380">
        <v>27.71</v>
      </c>
    </row>
    <row r="2381" spans="1:8" x14ac:dyDescent="0.2">
      <c r="A2381" t="s">
        <v>71</v>
      </c>
      <c r="B2381" t="s">
        <v>61</v>
      </c>
      <c r="C2381" t="s">
        <v>97</v>
      </c>
      <c r="D2381" s="4">
        <v>43252</v>
      </c>
      <c r="E2381" t="s">
        <v>32</v>
      </c>
      <c r="F2381" s="5">
        <v>43221</v>
      </c>
      <c r="G2381">
        <v>267.97000000000003</v>
      </c>
      <c r="H2381">
        <v>1.25</v>
      </c>
    </row>
    <row r="2382" spans="1:8" x14ac:dyDescent="0.2">
      <c r="A2382" t="s">
        <v>71</v>
      </c>
      <c r="B2382" t="s">
        <v>61</v>
      </c>
      <c r="C2382" t="s">
        <v>97</v>
      </c>
      <c r="D2382" s="4">
        <v>43252</v>
      </c>
      <c r="E2382" t="s">
        <v>32</v>
      </c>
      <c r="F2382" s="5">
        <v>43221</v>
      </c>
      <c r="G2382">
        <v>1129.04</v>
      </c>
      <c r="H2382">
        <v>5.26</v>
      </c>
    </row>
    <row r="2383" spans="1:8" x14ac:dyDescent="0.2">
      <c r="A2383" t="s">
        <v>71</v>
      </c>
      <c r="B2383" t="s">
        <v>61</v>
      </c>
      <c r="C2383" t="s">
        <v>97</v>
      </c>
      <c r="D2383" s="4">
        <v>43252</v>
      </c>
      <c r="E2383" t="s">
        <v>31</v>
      </c>
      <c r="F2383" s="5">
        <v>43221</v>
      </c>
      <c r="G2383">
        <v>25034.25</v>
      </c>
      <c r="H2383">
        <v>116.76</v>
      </c>
    </row>
    <row r="2384" spans="1:8" x14ac:dyDescent="0.2">
      <c r="A2384" t="s">
        <v>71</v>
      </c>
      <c r="B2384" t="s">
        <v>54</v>
      </c>
      <c r="C2384" t="s">
        <v>92</v>
      </c>
      <c r="D2384" s="4">
        <v>43252</v>
      </c>
      <c r="E2384" t="s">
        <v>31</v>
      </c>
      <c r="F2384" s="5">
        <v>43221</v>
      </c>
      <c r="G2384">
        <v>482</v>
      </c>
      <c r="H2384">
        <v>7.63</v>
      </c>
    </row>
    <row r="2385" spans="1:8" x14ac:dyDescent="0.2">
      <c r="A2385" t="s">
        <v>71</v>
      </c>
      <c r="B2385" t="s">
        <v>54</v>
      </c>
      <c r="C2385" t="s">
        <v>92</v>
      </c>
      <c r="D2385" s="4">
        <v>43252</v>
      </c>
      <c r="E2385" t="s">
        <v>32</v>
      </c>
      <c r="F2385" s="5">
        <v>43221</v>
      </c>
      <c r="G2385">
        <v>21.74</v>
      </c>
      <c r="H2385">
        <v>0.34</v>
      </c>
    </row>
    <row r="2386" spans="1:8" x14ac:dyDescent="0.2">
      <c r="A2386" t="s">
        <v>71</v>
      </c>
      <c r="B2386" t="s">
        <v>59</v>
      </c>
      <c r="C2386" t="s">
        <v>101</v>
      </c>
      <c r="D2386" s="4">
        <v>43252</v>
      </c>
      <c r="E2386" t="s">
        <v>63</v>
      </c>
      <c r="F2386" s="5">
        <v>43221</v>
      </c>
      <c r="G2386">
        <v>195.3</v>
      </c>
      <c r="H2386">
        <v>3.09</v>
      </c>
    </row>
    <row r="2387" spans="1:8" x14ac:dyDescent="0.2">
      <c r="A2387" t="s">
        <v>71</v>
      </c>
      <c r="B2387" t="s">
        <v>59</v>
      </c>
      <c r="C2387" t="s">
        <v>101</v>
      </c>
      <c r="D2387" s="4">
        <v>43252</v>
      </c>
      <c r="E2387" t="s">
        <v>64</v>
      </c>
      <c r="F2387" s="5">
        <v>43221</v>
      </c>
      <c r="G2387">
        <v>8.81</v>
      </c>
      <c r="H2387">
        <v>0.14000000000000001</v>
      </c>
    </row>
    <row r="2388" spans="1:8" x14ac:dyDescent="0.2">
      <c r="A2388" t="s">
        <v>71</v>
      </c>
      <c r="B2388" t="s">
        <v>57</v>
      </c>
      <c r="C2388" t="s">
        <v>93</v>
      </c>
      <c r="D2388" s="4">
        <v>43252</v>
      </c>
      <c r="E2388" t="s">
        <v>32</v>
      </c>
      <c r="F2388" s="5">
        <v>43221</v>
      </c>
      <c r="G2388">
        <v>283.02</v>
      </c>
      <c r="H2388">
        <v>4.47</v>
      </c>
    </row>
    <row r="2389" spans="1:8" x14ac:dyDescent="0.2">
      <c r="A2389" t="s">
        <v>71</v>
      </c>
      <c r="B2389" t="s">
        <v>57</v>
      </c>
      <c r="C2389" t="s">
        <v>93</v>
      </c>
      <c r="D2389" s="4">
        <v>43252</v>
      </c>
      <c r="E2389" t="s">
        <v>31</v>
      </c>
      <c r="F2389" s="5">
        <v>43221</v>
      </c>
      <c r="G2389">
        <v>6275</v>
      </c>
      <c r="H2389">
        <v>99.29</v>
      </c>
    </row>
    <row r="2390" spans="1:8" x14ac:dyDescent="0.2">
      <c r="A2390" t="s">
        <v>71</v>
      </c>
      <c r="B2390" t="s">
        <v>55</v>
      </c>
      <c r="C2390" t="s">
        <v>84</v>
      </c>
      <c r="D2390" s="4">
        <v>43252</v>
      </c>
      <c r="E2390" t="s">
        <v>31</v>
      </c>
      <c r="F2390" s="5">
        <v>43221</v>
      </c>
      <c r="G2390">
        <v>9285.1299999999992</v>
      </c>
      <c r="H2390">
        <v>56.48</v>
      </c>
    </row>
    <row r="2391" spans="1:8" x14ac:dyDescent="0.2">
      <c r="A2391" t="s">
        <v>71</v>
      </c>
      <c r="B2391" t="s">
        <v>55</v>
      </c>
      <c r="C2391" t="s">
        <v>84</v>
      </c>
      <c r="D2391" s="4">
        <v>43252</v>
      </c>
      <c r="E2391" t="s">
        <v>32</v>
      </c>
      <c r="F2391" s="5">
        <v>43221</v>
      </c>
      <c r="G2391">
        <v>418.76</v>
      </c>
      <c r="H2391">
        <v>2.5499999999999998</v>
      </c>
    </row>
    <row r="2392" spans="1:8" x14ac:dyDescent="0.2">
      <c r="A2392" t="s">
        <v>71</v>
      </c>
      <c r="B2392" t="s">
        <v>57</v>
      </c>
      <c r="C2392" t="s">
        <v>93</v>
      </c>
      <c r="D2392" s="4">
        <v>43252</v>
      </c>
      <c r="E2392" t="s">
        <v>32</v>
      </c>
      <c r="F2392" s="5">
        <v>43221</v>
      </c>
      <c r="G2392">
        <v>18.45</v>
      </c>
      <c r="H2392">
        <v>0.28999999999999998</v>
      </c>
    </row>
    <row r="2393" spans="1:8" x14ac:dyDescent="0.2">
      <c r="A2393" t="s">
        <v>71</v>
      </c>
      <c r="B2393" t="s">
        <v>57</v>
      </c>
      <c r="C2393" t="s">
        <v>93</v>
      </c>
      <c r="D2393" s="4">
        <v>43252</v>
      </c>
      <c r="E2393" t="s">
        <v>31</v>
      </c>
      <c r="F2393" s="5">
        <v>43221</v>
      </c>
      <c r="G2393">
        <v>409</v>
      </c>
      <c r="H2393">
        <v>6.47</v>
      </c>
    </row>
    <row r="2394" spans="1:8" x14ac:dyDescent="0.2">
      <c r="A2394" t="s">
        <v>71</v>
      </c>
      <c r="B2394" t="s">
        <v>54</v>
      </c>
      <c r="C2394" t="s">
        <v>101</v>
      </c>
      <c r="D2394" s="4">
        <v>43252</v>
      </c>
      <c r="E2394" t="s">
        <v>64</v>
      </c>
      <c r="F2394" s="5">
        <v>43221</v>
      </c>
      <c r="G2394">
        <v>9.06</v>
      </c>
      <c r="H2394">
        <v>0.14000000000000001</v>
      </c>
    </row>
    <row r="2395" spans="1:8" x14ac:dyDescent="0.2">
      <c r="A2395" t="s">
        <v>71</v>
      </c>
      <c r="B2395" t="s">
        <v>55</v>
      </c>
      <c r="C2395" t="s">
        <v>101</v>
      </c>
      <c r="D2395" s="4">
        <v>43252</v>
      </c>
      <c r="E2395" t="s">
        <v>64</v>
      </c>
      <c r="F2395" s="5">
        <v>43221</v>
      </c>
      <c r="G2395">
        <v>10.49</v>
      </c>
      <c r="H2395">
        <v>0.16</v>
      </c>
    </row>
    <row r="2396" spans="1:8" x14ac:dyDescent="0.2">
      <c r="A2396" t="s">
        <v>71</v>
      </c>
      <c r="B2396" t="s">
        <v>54</v>
      </c>
      <c r="C2396" t="s">
        <v>101</v>
      </c>
      <c r="D2396" s="4">
        <v>43252</v>
      </c>
      <c r="E2396" t="s">
        <v>63</v>
      </c>
      <c r="F2396" s="5">
        <v>43221</v>
      </c>
      <c r="G2396">
        <v>200.88</v>
      </c>
      <c r="H2396">
        <v>3.18</v>
      </c>
    </row>
    <row r="2397" spans="1:8" x14ac:dyDescent="0.2">
      <c r="A2397" t="s">
        <v>71</v>
      </c>
      <c r="B2397" t="s">
        <v>55</v>
      </c>
      <c r="C2397" t="s">
        <v>101</v>
      </c>
      <c r="D2397" s="4">
        <v>43252</v>
      </c>
      <c r="E2397" t="s">
        <v>63</v>
      </c>
      <c r="F2397" s="5">
        <v>43221</v>
      </c>
      <c r="G2397">
        <v>232.5</v>
      </c>
      <c r="H2397">
        <v>3.69</v>
      </c>
    </row>
    <row r="2398" spans="1:8" x14ac:dyDescent="0.2">
      <c r="A2398" t="s">
        <v>71</v>
      </c>
      <c r="B2398" t="s">
        <v>59</v>
      </c>
      <c r="C2398" t="s">
        <v>101</v>
      </c>
      <c r="D2398" s="4">
        <v>43252</v>
      </c>
      <c r="E2398" t="s">
        <v>63</v>
      </c>
      <c r="F2398" s="5">
        <v>43221</v>
      </c>
      <c r="G2398">
        <v>65.47</v>
      </c>
      <c r="H2398">
        <v>1.04</v>
      </c>
    </row>
    <row r="2399" spans="1:8" x14ac:dyDescent="0.2">
      <c r="A2399" t="s">
        <v>71</v>
      </c>
      <c r="B2399" t="s">
        <v>59</v>
      </c>
      <c r="C2399" t="s">
        <v>101</v>
      </c>
      <c r="D2399" s="4">
        <v>43252</v>
      </c>
      <c r="E2399" t="s">
        <v>64</v>
      </c>
      <c r="F2399" s="5">
        <v>43221</v>
      </c>
      <c r="G2399">
        <v>2.95</v>
      </c>
      <c r="H2399">
        <v>0.05</v>
      </c>
    </row>
    <row r="2400" spans="1:8" x14ac:dyDescent="0.2">
      <c r="A2400" t="s">
        <v>71</v>
      </c>
      <c r="B2400" t="s">
        <v>55</v>
      </c>
      <c r="C2400" t="s">
        <v>91</v>
      </c>
      <c r="D2400" s="4">
        <v>43252</v>
      </c>
      <c r="E2400" t="s">
        <v>31</v>
      </c>
      <c r="F2400" s="5">
        <v>43221</v>
      </c>
      <c r="G2400">
        <v>2299</v>
      </c>
      <c r="H2400">
        <v>36.380000000000003</v>
      </c>
    </row>
    <row r="2401" spans="1:8" x14ac:dyDescent="0.2">
      <c r="A2401" t="s">
        <v>71</v>
      </c>
      <c r="B2401" t="s">
        <v>55</v>
      </c>
      <c r="C2401" t="s">
        <v>91</v>
      </c>
      <c r="D2401" s="4">
        <v>43252</v>
      </c>
      <c r="E2401" t="s">
        <v>32</v>
      </c>
      <c r="F2401" s="5">
        <v>43221</v>
      </c>
      <c r="G2401">
        <v>103.68</v>
      </c>
      <c r="H2401">
        <v>1.64</v>
      </c>
    </row>
    <row r="2402" spans="1:8" x14ac:dyDescent="0.2">
      <c r="A2402" t="s">
        <v>71</v>
      </c>
      <c r="B2402" t="s">
        <v>55</v>
      </c>
      <c r="C2402" t="s">
        <v>101</v>
      </c>
      <c r="D2402" s="4">
        <v>43252</v>
      </c>
      <c r="E2402" t="s">
        <v>64</v>
      </c>
      <c r="F2402" s="5">
        <v>43221</v>
      </c>
      <c r="G2402">
        <v>58.06</v>
      </c>
      <c r="H2402">
        <v>0.92</v>
      </c>
    </row>
    <row r="2403" spans="1:8" x14ac:dyDescent="0.2">
      <c r="A2403" t="s">
        <v>71</v>
      </c>
      <c r="B2403" t="s">
        <v>55</v>
      </c>
      <c r="C2403" t="s">
        <v>101</v>
      </c>
      <c r="D2403" s="4">
        <v>43252</v>
      </c>
      <c r="E2403" t="s">
        <v>63</v>
      </c>
      <c r="F2403" s="5">
        <v>43221</v>
      </c>
      <c r="G2403">
        <v>1287.1199999999999</v>
      </c>
      <c r="H2403">
        <v>20.38</v>
      </c>
    </row>
    <row r="2404" spans="1:8" x14ac:dyDescent="0.2">
      <c r="A2404" t="s">
        <v>71</v>
      </c>
      <c r="B2404" t="s">
        <v>55</v>
      </c>
      <c r="C2404" t="s">
        <v>101</v>
      </c>
      <c r="D2404" s="4">
        <v>43252</v>
      </c>
      <c r="E2404" t="s">
        <v>63</v>
      </c>
      <c r="F2404" s="5">
        <v>43221</v>
      </c>
      <c r="G2404">
        <v>1313.91</v>
      </c>
      <c r="H2404">
        <v>20.81</v>
      </c>
    </row>
    <row r="2405" spans="1:8" x14ac:dyDescent="0.2">
      <c r="A2405" t="s">
        <v>71</v>
      </c>
      <c r="B2405" t="s">
        <v>55</v>
      </c>
      <c r="C2405" t="s">
        <v>101</v>
      </c>
      <c r="D2405" s="4">
        <v>43252</v>
      </c>
      <c r="E2405" t="s">
        <v>64</v>
      </c>
      <c r="F2405" s="5">
        <v>43221</v>
      </c>
      <c r="G2405">
        <v>59.28</v>
      </c>
      <c r="H2405">
        <v>0.92</v>
      </c>
    </row>
    <row r="2406" spans="1:8" x14ac:dyDescent="0.2">
      <c r="A2406" t="s">
        <v>71</v>
      </c>
      <c r="B2406" t="s">
        <v>59</v>
      </c>
      <c r="C2406" t="s">
        <v>101</v>
      </c>
      <c r="D2406" s="4">
        <v>43221</v>
      </c>
      <c r="E2406" t="s">
        <v>64</v>
      </c>
      <c r="F2406" s="5">
        <v>43221</v>
      </c>
      <c r="G2406">
        <v>3.11</v>
      </c>
      <c r="H2406">
        <v>7.0000000000000007E-2</v>
      </c>
    </row>
    <row r="2407" spans="1:8" x14ac:dyDescent="0.2">
      <c r="A2407" t="s">
        <v>71</v>
      </c>
      <c r="B2407" t="s">
        <v>59</v>
      </c>
      <c r="C2407" t="s">
        <v>101</v>
      </c>
      <c r="D2407" s="4">
        <v>43221</v>
      </c>
      <c r="E2407" t="s">
        <v>63</v>
      </c>
      <c r="F2407" s="5">
        <v>43221</v>
      </c>
      <c r="G2407">
        <v>69</v>
      </c>
      <c r="H2407">
        <v>1.5</v>
      </c>
    </row>
    <row r="2408" spans="1:8" x14ac:dyDescent="0.2">
      <c r="A2408" t="s">
        <v>71</v>
      </c>
      <c r="B2408" t="s">
        <v>59</v>
      </c>
      <c r="C2408" t="s">
        <v>101</v>
      </c>
      <c r="D2408" s="4">
        <v>43221</v>
      </c>
      <c r="E2408" t="s">
        <v>64</v>
      </c>
      <c r="F2408" s="5">
        <v>43101</v>
      </c>
      <c r="G2408">
        <v>5.41</v>
      </c>
      <c r="H2408">
        <v>0.12</v>
      </c>
    </row>
    <row r="2409" spans="1:8" x14ac:dyDescent="0.2">
      <c r="A2409" t="s">
        <v>71</v>
      </c>
      <c r="B2409" t="s">
        <v>59</v>
      </c>
      <c r="C2409" t="s">
        <v>101</v>
      </c>
      <c r="D2409" s="4">
        <v>43221</v>
      </c>
      <c r="E2409" t="s">
        <v>63</v>
      </c>
      <c r="F2409" s="5">
        <v>43101</v>
      </c>
      <c r="G2409">
        <v>120</v>
      </c>
      <c r="H2409">
        <v>2.62</v>
      </c>
    </row>
    <row r="2410" spans="1:8" x14ac:dyDescent="0.2">
      <c r="A2410" t="s">
        <v>71</v>
      </c>
      <c r="B2410" t="s">
        <v>55</v>
      </c>
      <c r="C2410" t="s">
        <v>101</v>
      </c>
      <c r="D2410" s="4">
        <v>43221</v>
      </c>
      <c r="E2410" t="s">
        <v>63</v>
      </c>
      <c r="F2410" s="5">
        <v>43101</v>
      </c>
      <c r="G2410">
        <v>608</v>
      </c>
      <c r="H2410">
        <v>13.05</v>
      </c>
    </row>
    <row r="2411" spans="1:8" x14ac:dyDescent="0.2">
      <c r="A2411" t="s">
        <v>71</v>
      </c>
      <c r="B2411" t="s">
        <v>55</v>
      </c>
      <c r="C2411" t="s">
        <v>101</v>
      </c>
      <c r="D2411" s="4">
        <v>43221</v>
      </c>
      <c r="E2411" t="s">
        <v>63</v>
      </c>
      <c r="F2411" s="5">
        <v>43221</v>
      </c>
      <c r="G2411">
        <v>405.4</v>
      </c>
      <c r="H2411">
        <v>8.7200000000000006</v>
      </c>
    </row>
    <row r="2412" spans="1:8" x14ac:dyDescent="0.2">
      <c r="A2412" t="s">
        <v>71</v>
      </c>
      <c r="B2412" t="s">
        <v>55</v>
      </c>
      <c r="C2412" t="s">
        <v>101</v>
      </c>
      <c r="D2412" s="4">
        <v>43221</v>
      </c>
      <c r="E2412" t="s">
        <v>64</v>
      </c>
      <c r="F2412" s="5">
        <v>43221</v>
      </c>
      <c r="G2412">
        <v>18.3</v>
      </c>
      <c r="H2412">
        <v>0.39</v>
      </c>
    </row>
    <row r="2413" spans="1:8" x14ac:dyDescent="0.2">
      <c r="A2413" t="s">
        <v>71</v>
      </c>
      <c r="B2413" t="s">
        <v>55</v>
      </c>
      <c r="C2413" t="s">
        <v>101</v>
      </c>
      <c r="D2413" s="4">
        <v>43221</v>
      </c>
      <c r="E2413" t="s">
        <v>64</v>
      </c>
      <c r="F2413" s="5">
        <v>43101</v>
      </c>
      <c r="G2413">
        <v>27.44</v>
      </c>
      <c r="H2413">
        <v>0.57999999999999996</v>
      </c>
    </row>
    <row r="2414" spans="1:8" x14ac:dyDescent="0.2">
      <c r="A2414" t="s">
        <v>71</v>
      </c>
      <c r="B2414" t="s">
        <v>59</v>
      </c>
      <c r="C2414" t="s">
        <v>102</v>
      </c>
      <c r="D2414" s="4">
        <v>43221</v>
      </c>
      <c r="E2414" t="s">
        <v>63</v>
      </c>
      <c r="F2414" s="5">
        <v>43221</v>
      </c>
      <c r="G2414">
        <v>0</v>
      </c>
      <c r="H2414">
        <v>0</v>
      </c>
    </row>
    <row r="2415" spans="1:8" x14ac:dyDescent="0.2">
      <c r="A2415" t="s">
        <v>71</v>
      </c>
      <c r="B2415" t="s">
        <v>59</v>
      </c>
      <c r="C2415" t="s">
        <v>102</v>
      </c>
      <c r="D2415" s="4">
        <v>43221</v>
      </c>
      <c r="E2415" t="s">
        <v>64</v>
      </c>
      <c r="F2415" s="5">
        <v>43221</v>
      </c>
      <c r="G2415">
        <v>0</v>
      </c>
      <c r="H2415">
        <v>0</v>
      </c>
    </row>
    <row r="2416" spans="1:8" x14ac:dyDescent="0.2">
      <c r="A2416" t="s">
        <v>71</v>
      </c>
      <c r="B2416" t="s">
        <v>59</v>
      </c>
      <c r="C2416" t="s">
        <v>102</v>
      </c>
      <c r="D2416" s="4">
        <v>43221</v>
      </c>
      <c r="E2416" t="s">
        <v>64</v>
      </c>
      <c r="F2416" s="5">
        <v>43101</v>
      </c>
      <c r="G2416">
        <v>4.87</v>
      </c>
      <c r="H2416">
        <v>0.15</v>
      </c>
    </row>
    <row r="2417" spans="1:8" x14ac:dyDescent="0.2">
      <c r="A2417" t="s">
        <v>71</v>
      </c>
      <c r="B2417" t="s">
        <v>59</v>
      </c>
      <c r="C2417" t="s">
        <v>102</v>
      </c>
      <c r="D2417" s="4">
        <v>43221</v>
      </c>
      <c r="E2417" t="s">
        <v>63</v>
      </c>
      <c r="F2417" s="5">
        <v>43101</v>
      </c>
      <c r="G2417">
        <v>108</v>
      </c>
      <c r="H2417">
        <v>3.23</v>
      </c>
    </row>
    <row r="2418" spans="1:8" x14ac:dyDescent="0.2">
      <c r="A2418" t="s">
        <v>71</v>
      </c>
      <c r="B2418" t="s">
        <v>59</v>
      </c>
      <c r="C2418" t="s">
        <v>102</v>
      </c>
      <c r="D2418" s="4">
        <v>43221</v>
      </c>
      <c r="E2418" t="s">
        <v>63</v>
      </c>
      <c r="F2418" s="5">
        <v>43101</v>
      </c>
      <c r="G2418">
        <v>1026</v>
      </c>
      <c r="H2418">
        <v>30.71</v>
      </c>
    </row>
    <row r="2419" spans="1:8" x14ac:dyDescent="0.2">
      <c r="A2419" t="s">
        <v>71</v>
      </c>
      <c r="B2419" t="s">
        <v>59</v>
      </c>
      <c r="C2419" t="s">
        <v>102</v>
      </c>
      <c r="D2419" s="4">
        <v>43221</v>
      </c>
      <c r="E2419" t="s">
        <v>64</v>
      </c>
      <c r="F2419" s="5">
        <v>43101</v>
      </c>
      <c r="G2419">
        <v>46.26</v>
      </c>
      <c r="H2419">
        <v>1.38</v>
      </c>
    </row>
    <row r="2420" spans="1:8" x14ac:dyDescent="0.2">
      <c r="A2420" t="s">
        <v>71</v>
      </c>
      <c r="B2420" t="s">
        <v>55</v>
      </c>
      <c r="C2420" t="s">
        <v>102</v>
      </c>
      <c r="D2420" s="4">
        <v>43221</v>
      </c>
      <c r="E2420" t="s">
        <v>64</v>
      </c>
      <c r="F2420" s="5">
        <v>43221</v>
      </c>
      <c r="G2420">
        <v>0</v>
      </c>
      <c r="H2420">
        <v>0</v>
      </c>
    </row>
    <row r="2421" spans="1:8" x14ac:dyDescent="0.2">
      <c r="A2421" t="s">
        <v>71</v>
      </c>
      <c r="B2421" t="s">
        <v>55</v>
      </c>
      <c r="C2421" t="s">
        <v>102</v>
      </c>
      <c r="D2421" s="4">
        <v>43221</v>
      </c>
      <c r="E2421" t="s">
        <v>63</v>
      </c>
      <c r="F2421" s="5">
        <v>43221</v>
      </c>
      <c r="G2421">
        <v>0</v>
      </c>
      <c r="H2421">
        <v>0</v>
      </c>
    </row>
    <row r="2422" spans="1:8" x14ac:dyDescent="0.2">
      <c r="A2422" t="s">
        <v>71</v>
      </c>
      <c r="B2422" t="s">
        <v>59</v>
      </c>
      <c r="C2422" t="s">
        <v>102</v>
      </c>
      <c r="D2422" s="4">
        <v>43221</v>
      </c>
      <c r="E2422" t="s">
        <v>63</v>
      </c>
      <c r="F2422" s="5">
        <v>43221</v>
      </c>
      <c r="G2422">
        <v>0</v>
      </c>
      <c r="H2422">
        <v>0</v>
      </c>
    </row>
    <row r="2423" spans="1:8" x14ac:dyDescent="0.2">
      <c r="A2423" t="s">
        <v>71</v>
      </c>
      <c r="B2423" t="s">
        <v>55</v>
      </c>
      <c r="C2423" t="s">
        <v>102</v>
      </c>
      <c r="D2423" s="4">
        <v>43221</v>
      </c>
      <c r="E2423" t="s">
        <v>63</v>
      </c>
      <c r="F2423" s="5">
        <v>43101</v>
      </c>
      <c r="G2423">
        <v>72</v>
      </c>
      <c r="H2423">
        <v>2.16</v>
      </c>
    </row>
    <row r="2424" spans="1:8" x14ac:dyDescent="0.2">
      <c r="A2424" t="s">
        <v>71</v>
      </c>
      <c r="B2424" t="s">
        <v>59</v>
      </c>
      <c r="C2424" t="s">
        <v>102</v>
      </c>
      <c r="D2424" s="4">
        <v>43221</v>
      </c>
      <c r="E2424" t="s">
        <v>64</v>
      </c>
      <c r="F2424" s="5">
        <v>43221</v>
      </c>
      <c r="G2424">
        <v>0</v>
      </c>
      <c r="H2424">
        <v>0</v>
      </c>
    </row>
    <row r="2425" spans="1:8" x14ac:dyDescent="0.2">
      <c r="A2425" t="s">
        <v>71</v>
      </c>
      <c r="B2425" t="s">
        <v>55</v>
      </c>
      <c r="C2425" t="s">
        <v>102</v>
      </c>
      <c r="D2425" s="4">
        <v>43221</v>
      </c>
      <c r="E2425" t="s">
        <v>64</v>
      </c>
      <c r="F2425" s="5">
        <v>43101</v>
      </c>
      <c r="G2425">
        <v>3.25</v>
      </c>
      <c r="H2425">
        <v>0.1</v>
      </c>
    </row>
    <row r="2426" spans="1:8" x14ac:dyDescent="0.2">
      <c r="A2426" t="s">
        <v>71</v>
      </c>
      <c r="B2426" t="s">
        <v>56</v>
      </c>
      <c r="C2426" t="s">
        <v>103</v>
      </c>
      <c r="D2426" s="4">
        <v>43221</v>
      </c>
      <c r="E2426" t="s">
        <v>64</v>
      </c>
      <c r="F2426" s="5">
        <v>43221</v>
      </c>
      <c r="G2426">
        <v>0</v>
      </c>
      <c r="H2426">
        <v>0</v>
      </c>
    </row>
    <row r="2427" spans="1:8" x14ac:dyDescent="0.2">
      <c r="A2427" t="s">
        <v>71</v>
      </c>
      <c r="B2427" t="s">
        <v>56</v>
      </c>
      <c r="C2427" t="s">
        <v>103</v>
      </c>
      <c r="D2427" s="4">
        <v>43221</v>
      </c>
      <c r="E2427" t="s">
        <v>63</v>
      </c>
      <c r="F2427" s="5">
        <v>43101</v>
      </c>
      <c r="G2427">
        <v>180</v>
      </c>
      <c r="H2427">
        <v>5.39</v>
      </c>
    </row>
    <row r="2428" spans="1:8" x14ac:dyDescent="0.2">
      <c r="A2428" t="s">
        <v>71</v>
      </c>
      <c r="B2428" t="s">
        <v>56</v>
      </c>
      <c r="C2428" t="s">
        <v>103</v>
      </c>
      <c r="D2428" s="4">
        <v>43221</v>
      </c>
      <c r="E2428" t="s">
        <v>63</v>
      </c>
      <c r="F2428" s="5">
        <v>43221</v>
      </c>
      <c r="G2428">
        <v>0</v>
      </c>
      <c r="H2428">
        <v>0</v>
      </c>
    </row>
    <row r="2429" spans="1:8" x14ac:dyDescent="0.2">
      <c r="A2429" t="s">
        <v>71</v>
      </c>
      <c r="B2429" t="s">
        <v>56</v>
      </c>
      <c r="C2429" t="s">
        <v>103</v>
      </c>
      <c r="D2429" s="4">
        <v>43221</v>
      </c>
      <c r="E2429" t="s">
        <v>64</v>
      </c>
      <c r="F2429" s="5">
        <v>43101</v>
      </c>
      <c r="G2429">
        <v>8.1199999999999992</v>
      </c>
      <c r="H2429">
        <v>0.24</v>
      </c>
    </row>
    <row r="2430" spans="1:8" x14ac:dyDescent="0.2">
      <c r="A2430" t="s">
        <v>71</v>
      </c>
      <c r="B2430" t="s">
        <v>55</v>
      </c>
      <c r="C2430" t="s">
        <v>101</v>
      </c>
      <c r="D2430" s="4">
        <v>43221</v>
      </c>
      <c r="E2430" t="s">
        <v>64</v>
      </c>
      <c r="F2430" s="5">
        <v>43101</v>
      </c>
      <c r="G2430">
        <v>7.67</v>
      </c>
      <c r="H2430">
        <v>0.23</v>
      </c>
    </row>
    <row r="2431" spans="1:8" x14ac:dyDescent="0.2">
      <c r="A2431" t="s">
        <v>71</v>
      </c>
      <c r="B2431" t="s">
        <v>55</v>
      </c>
      <c r="C2431" t="s">
        <v>101</v>
      </c>
      <c r="D2431" s="4">
        <v>43221</v>
      </c>
      <c r="E2431" t="s">
        <v>63</v>
      </c>
      <c r="F2431" s="5">
        <v>43101</v>
      </c>
      <c r="G2431">
        <v>170</v>
      </c>
      <c r="H2431">
        <v>5.09</v>
      </c>
    </row>
    <row r="2432" spans="1:8" x14ac:dyDescent="0.2">
      <c r="A2432" t="s">
        <v>71</v>
      </c>
      <c r="B2432" t="s">
        <v>55</v>
      </c>
      <c r="C2432" t="s">
        <v>101</v>
      </c>
      <c r="D2432" s="4">
        <v>43221</v>
      </c>
      <c r="E2432" t="s">
        <v>63</v>
      </c>
      <c r="F2432" s="5">
        <v>43221</v>
      </c>
      <c r="G2432">
        <v>0.64</v>
      </c>
      <c r="H2432">
        <v>0.02</v>
      </c>
    </row>
    <row r="2433" spans="1:8" x14ac:dyDescent="0.2">
      <c r="A2433" t="s">
        <v>71</v>
      </c>
      <c r="B2433" t="s">
        <v>55</v>
      </c>
      <c r="C2433" t="s">
        <v>101</v>
      </c>
      <c r="D2433" s="4">
        <v>43221</v>
      </c>
      <c r="E2433" t="s">
        <v>64</v>
      </c>
      <c r="F2433" s="5">
        <v>43221</v>
      </c>
      <c r="G2433">
        <v>0.03</v>
      </c>
      <c r="H2433">
        <v>0</v>
      </c>
    </row>
    <row r="2434" spans="1:8" x14ac:dyDescent="0.2">
      <c r="A2434" t="s">
        <v>71</v>
      </c>
      <c r="B2434" t="s">
        <v>55</v>
      </c>
      <c r="C2434" t="s">
        <v>103</v>
      </c>
      <c r="D2434" s="4">
        <v>43221</v>
      </c>
      <c r="E2434" t="s">
        <v>63</v>
      </c>
      <c r="F2434" s="5">
        <v>43101</v>
      </c>
      <c r="G2434">
        <v>1449</v>
      </c>
      <c r="H2434">
        <v>43.38</v>
      </c>
    </row>
    <row r="2435" spans="1:8" x14ac:dyDescent="0.2">
      <c r="A2435" t="s">
        <v>71</v>
      </c>
      <c r="B2435" t="s">
        <v>55</v>
      </c>
      <c r="C2435" t="s">
        <v>103</v>
      </c>
      <c r="D2435" s="4">
        <v>43221</v>
      </c>
      <c r="E2435" t="s">
        <v>64</v>
      </c>
      <c r="F2435" s="5">
        <v>43101</v>
      </c>
      <c r="G2435">
        <v>65.349999999999994</v>
      </c>
      <c r="H2435">
        <v>1.93</v>
      </c>
    </row>
    <row r="2436" spans="1:8" x14ac:dyDescent="0.2">
      <c r="A2436" t="s">
        <v>71</v>
      </c>
      <c r="B2436" t="s">
        <v>55</v>
      </c>
      <c r="C2436" t="s">
        <v>103</v>
      </c>
      <c r="D2436" s="4">
        <v>43221</v>
      </c>
      <c r="E2436" t="s">
        <v>63</v>
      </c>
      <c r="F2436" s="5">
        <v>43221</v>
      </c>
      <c r="G2436">
        <v>0</v>
      </c>
      <c r="H2436">
        <v>0</v>
      </c>
    </row>
    <row r="2437" spans="1:8" x14ac:dyDescent="0.2">
      <c r="A2437" t="s">
        <v>71</v>
      </c>
      <c r="B2437" t="s">
        <v>55</v>
      </c>
      <c r="C2437" t="s">
        <v>103</v>
      </c>
      <c r="D2437" s="4">
        <v>43221</v>
      </c>
      <c r="E2437" t="s">
        <v>64</v>
      </c>
      <c r="F2437" s="5">
        <v>43221</v>
      </c>
      <c r="G2437">
        <v>0</v>
      </c>
      <c r="H2437">
        <v>0</v>
      </c>
    </row>
    <row r="2438" spans="1:8" x14ac:dyDescent="0.2">
      <c r="A2438" t="s">
        <v>71</v>
      </c>
      <c r="B2438" t="s">
        <v>54</v>
      </c>
      <c r="C2438" t="s">
        <v>101</v>
      </c>
      <c r="D2438" s="4">
        <v>43252</v>
      </c>
      <c r="E2438" t="s">
        <v>64</v>
      </c>
      <c r="F2438" s="5">
        <v>43221</v>
      </c>
      <c r="G2438">
        <v>14.09</v>
      </c>
      <c r="H2438">
        <v>0.22</v>
      </c>
    </row>
    <row r="2439" spans="1:8" x14ac:dyDescent="0.2">
      <c r="A2439" t="s">
        <v>71</v>
      </c>
      <c r="B2439" t="s">
        <v>54</v>
      </c>
      <c r="C2439" t="s">
        <v>101</v>
      </c>
      <c r="D2439" s="4">
        <v>43252</v>
      </c>
      <c r="E2439" t="s">
        <v>63</v>
      </c>
      <c r="F2439" s="5">
        <v>43221</v>
      </c>
      <c r="G2439">
        <v>312.48</v>
      </c>
      <c r="H2439">
        <v>4.95</v>
      </c>
    </row>
    <row r="2440" spans="1:8" x14ac:dyDescent="0.2">
      <c r="A2440" t="s">
        <v>71</v>
      </c>
      <c r="B2440" t="s">
        <v>54</v>
      </c>
      <c r="C2440" t="s">
        <v>92</v>
      </c>
      <c r="D2440" s="4">
        <v>43252</v>
      </c>
      <c r="E2440" t="s">
        <v>32</v>
      </c>
      <c r="F2440" s="5">
        <v>43221</v>
      </c>
      <c r="G2440">
        <v>19.66</v>
      </c>
      <c r="H2440">
        <v>0.31</v>
      </c>
    </row>
    <row r="2441" spans="1:8" x14ac:dyDescent="0.2">
      <c r="A2441" t="s">
        <v>71</v>
      </c>
      <c r="B2441" t="s">
        <v>54</v>
      </c>
      <c r="C2441" t="s">
        <v>92</v>
      </c>
      <c r="D2441" s="4">
        <v>43252</v>
      </c>
      <c r="E2441" t="s">
        <v>31</v>
      </c>
      <c r="F2441" s="5">
        <v>43221</v>
      </c>
      <c r="G2441">
        <v>436</v>
      </c>
      <c r="H2441">
        <v>6.9</v>
      </c>
    </row>
    <row r="2442" spans="1:8" x14ac:dyDescent="0.2">
      <c r="A2442" t="s">
        <v>71</v>
      </c>
      <c r="B2442" t="s">
        <v>61</v>
      </c>
      <c r="C2442" t="s">
        <v>97</v>
      </c>
      <c r="D2442" s="4">
        <v>43252</v>
      </c>
      <c r="E2442" t="s">
        <v>31</v>
      </c>
      <c r="F2442" s="5">
        <v>43221</v>
      </c>
      <c r="G2442">
        <v>8252.73</v>
      </c>
      <c r="H2442">
        <v>38.49</v>
      </c>
    </row>
    <row r="2443" spans="1:8" x14ac:dyDescent="0.2">
      <c r="A2443" t="s">
        <v>71</v>
      </c>
      <c r="B2443" t="s">
        <v>61</v>
      </c>
      <c r="C2443" t="s">
        <v>97</v>
      </c>
      <c r="D2443" s="4">
        <v>43252</v>
      </c>
      <c r="E2443" t="s">
        <v>32</v>
      </c>
      <c r="F2443" s="5">
        <v>43221</v>
      </c>
      <c r="G2443">
        <v>372.2</v>
      </c>
      <c r="H2443">
        <v>1.74</v>
      </c>
    </row>
    <row r="2444" spans="1:8" x14ac:dyDescent="0.2">
      <c r="A2444" t="s">
        <v>71</v>
      </c>
      <c r="B2444" t="s">
        <v>54</v>
      </c>
      <c r="C2444" t="s">
        <v>101</v>
      </c>
      <c r="D2444" s="4">
        <v>43252</v>
      </c>
      <c r="E2444" t="s">
        <v>63</v>
      </c>
      <c r="F2444" s="5">
        <v>43221</v>
      </c>
      <c r="G2444">
        <v>48.36</v>
      </c>
      <c r="H2444">
        <v>0.77</v>
      </c>
    </row>
    <row r="2445" spans="1:8" x14ac:dyDescent="0.2">
      <c r="A2445" t="s">
        <v>71</v>
      </c>
      <c r="B2445" t="s">
        <v>54</v>
      </c>
      <c r="C2445" t="s">
        <v>101</v>
      </c>
      <c r="D2445" s="4">
        <v>43252</v>
      </c>
      <c r="E2445" t="s">
        <v>64</v>
      </c>
      <c r="F2445" s="5">
        <v>43221</v>
      </c>
      <c r="G2445">
        <v>2.1800000000000002</v>
      </c>
      <c r="H2445">
        <v>0.03</v>
      </c>
    </row>
    <row r="2446" spans="1:8" x14ac:dyDescent="0.2">
      <c r="A2446" t="s">
        <v>71</v>
      </c>
      <c r="B2446" t="s">
        <v>55</v>
      </c>
      <c r="C2446" t="s">
        <v>101</v>
      </c>
      <c r="D2446" s="4">
        <v>43221</v>
      </c>
      <c r="E2446" t="s">
        <v>63</v>
      </c>
      <c r="F2446" s="5">
        <v>43101</v>
      </c>
      <c r="G2446">
        <v>78.12</v>
      </c>
      <c r="H2446">
        <v>2.31</v>
      </c>
    </row>
    <row r="2447" spans="1:8" x14ac:dyDescent="0.2">
      <c r="A2447" t="s">
        <v>71</v>
      </c>
      <c r="B2447" t="s">
        <v>55</v>
      </c>
      <c r="C2447" t="s">
        <v>101</v>
      </c>
      <c r="D2447" s="4">
        <v>43221</v>
      </c>
      <c r="E2447" t="s">
        <v>64</v>
      </c>
      <c r="F2447" s="5">
        <v>43101</v>
      </c>
      <c r="G2447">
        <v>3.52</v>
      </c>
      <c r="H2447">
        <v>0.1</v>
      </c>
    </row>
    <row r="2448" spans="1:8" x14ac:dyDescent="0.2">
      <c r="A2448" t="s">
        <v>71</v>
      </c>
      <c r="B2448" t="s">
        <v>55</v>
      </c>
      <c r="C2448" t="s">
        <v>101</v>
      </c>
      <c r="D2448" s="4">
        <v>43221</v>
      </c>
      <c r="E2448" t="s">
        <v>64</v>
      </c>
      <c r="F2448" s="5">
        <v>43101</v>
      </c>
      <c r="G2448">
        <v>9.48</v>
      </c>
      <c r="H2448">
        <v>0.28000000000000003</v>
      </c>
    </row>
    <row r="2449" spans="1:8" x14ac:dyDescent="0.2">
      <c r="A2449" t="s">
        <v>71</v>
      </c>
      <c r="B2449" t="s">
        <v>55</v>
      </c>
      <c r="C2449" t="s">
        <v>101</v>
      </c>
      <c r="D2449" s="4">
        <v>43221</v>
      </c>
      <c r="E2449" t="s">
        <v>63</v>
      </c>
      <c r="F2449" s="5">
        <v>43101</v>
      </c>
      <c r="G2449">
        <v>210.18</v>
      </c>
      <c r="H2449">
        <v>6.36</v>
      </c>
    </row>
    <row r="2450" spans="1:8" x14ac:dyDescent="0.2">
      <c r="A2450" t="s">
        <v>71</v>
      </c>
      <c r="B2450" t="s">
        <v>55</v>
      </c>
      <c r="C2450" t="s">
        <v>101</v>
      </c>
      <c r="D2450" s="4">
        <v>43221</v>
      </c>
      <c r="E2450" t="s">
        <v>63</v>
      </c>
      <c r="F2450" s="5">
        <v>43101</v>
      </c>
      <c r="G2450">
        <v>44.64</v>
      </c>
      <c r="H2450">
        <v>1.36</v>
      </c>
    </row>
    <row r="2451" spans="1:8" x14ac:dyDescent="0.2">
      <c r="A2451" t="s">
        <v>71</v>
      </c>
      <c r="B2451" t="s">
        <v>55</v>
      </c>
      <c r="C2451" t="s">
        <v>101</v>
      </c>
      <c r="D2451" s="4">
        <v>43221</v>
      </c>
      <c r="E2451" t="s">
        <v>64</v>
      </c>
      <c r="F2451" s="5">
        <v>43101</v>
      </c>
      <c r="G2451">
        <v>2.02</v>
      </c>
      <c r="H2451">
        <v>0.06</v>
      </c>
    </row>
    <row r="2452" spans="1:8" x14ac:dyDescent="0.2">
      <c r="A2452" t="s">
        <v>71</v>
      </c>
      <c r="B2452" t="s">
        <v>57</v>
      </c>
      <c r="C2452" t="s">
        <v>93</v>
      </c>
      <c r="D2452" s="4">
        <v>43252</v>
      </c>
      <c r="E2452" t="s">
        <v>32</v>
      </c>
      <c r="F2452" s="5">
        <v>43221</v>
      </c>
      <c r="G2452">
        <v>9.3800000000000008</v>
      </c>
      <c r="H2452">
        <v>0.15</v>
      </c>
    </row>
    <row r="2453" spans="1:8" x14ac:dyDescent="0.2">
      <c r="A2453" t="s">
        <v>71</v>
      </c>
      <c r="B2453" t="s">
        <v>57</v>
      </c>
      <c r="C2453" t="s">
        <v>93</v>
      </c>
      <c r="D2453" s="4">
        <v>43252</v>
      </c>
      <c r="E2453" t="s">
        <v>31</v>
      </c>
      <c r="F2453" s="5">
        <v>43221</v>
      </c>
      <c r="G2453">
        <v>208</v>
      </c>
      <c r="H2453">
        <v>3.32</v>
      </c>
    </row>
    <row r="2454" spans="1:8" x14ac:dyDescent="0.2">
      <c r="A2454" t="s">
        <v>71</v>
      </c>
      <c r="B2454" t="s">
        <v>55</v>
      </c>
      <c r="C2454" t="s">
        <v>101</v>
      </c>
      <c r="D2454" s="4">
        <v>43344</v>
      </c>
      <c r="E2454" t="s">
        <v>64</v>
      </c>
      <c r="F2454" s="5">
        <v>43221</v>
      </c>
      <c r="G2454">
        <v>4.78</v>
      </c>
      <c r="H2454">
        <v>0.16</v>
      </c>
    </row>
    <row r="2455" spans="1:8" x14ac:dyDescent="0.2">
      <c r="A2455" t="s">
        <v>71</v>
      </c>
      <c r="B2455" t="s">
        <v>55</v>
      </c>
      <c r="C2455" t="s">
        <v>101</v>
      </c>
      <c r="D2455" s="4">
        <v>43344</v>
      </c>
      <c r="E2455" t="s">
        <v>63</v>
      </c>
      <c r="F2455" s="5">
        <v>43221</v>
      </c>
      <c r="G2455">
        <v>106.02</v>
      </c>
      <c r="H2455">
        <v>3.54</v>
      </c>
    </row>
    <row r="2456" spans="1:8" x14ac:dyDescent="0.2">
      <c r="A2456" t="s">
        <v>71</v>
      </c>
      <c r="B2456" t="s">
        <v>56</v>
      </c>
      <c r="C2456" t="s">
        <v>95</v>
      </c>
      <c r="D2456" s="4">
        <v>43344</v>
      </c>
      <c r="E2456" t="s">
        <v>32</v>
      </c>
      <c r="F2456" s="5">
        <v>43221</v>
      </c>
      <c r="G2456">
        <v>497.9</v>
      </c>
      <c r="H2456">
        <v>16.62</v>
      </c>
    </row>
    <row r="2457" spans="1:8" x14ac:dyDescent="0.2">
      <c r="A2457" t="s">
        <v>71</v>
      </c>
      <c r="B2457" t="s">
        <v>56</v>
      </c>
      <c r="C2457" t="s">
        <v>95</v>
      </c>
      <c r="D2457" s="4">
        <v>43344</v>
      </c>
      <c r="E2457" t="s">
        <v>31</v>
      </c>
      <c r="F2457" s="5">
        <v>43221</v>
      </c>
      <c r="G2457">
        <v>11040</v>
      </c>
      <c r="H2457">
        <v>368.57</v>
      </c>
    </row>
    <row r="2458" spans="1:8" x14ac:dyDescent="0.2">
      <c r="A2458" t="s">
        <v>71</v>
      </c>
      <c r="B2458" t="s">
        <v>57</v>
      </c>
      <c r="C2458" t="s">
        <v>93</v>
      </c>
      <c r="D2458" s="4">
        <v>43344</v>
      </c>
      <c r="E2458" t="s">
        <v>31</v>
      </c>
      <c r="F2458" s="5">
        <v>43221</v>
      </c>
      <c r="G2458">
        <v>208</v>
      </c>
      <c r="H2458">
        <v>6.61</v>
      </c>
    </row>
    <row r="2459" spans="1:8" x14ac:dyDescent="0.2">
      <c r="A2459" t="s">
        <v>71</v>
      </c>
      <c r="B2459" t="s">
        <v>57</v>
      </c>
      <c r="C2459" t="s">
        <v>93</v>
      </c>
      <c r="D2459" s="4">
        <v>43344</v>
      </c>
      <c r="E2459" t="s">
        <v>32</v>
      </c>
      <c r="F2459" s="5">
        <v>43221</v>
      </c>
      <c r="G2459">
        <v>9.3800000000000008</v>
      </c>
      <c r="H2459">
        <v>0.3</v>
      </c>
    </row>
    <row r="2460" spans="1:8" x14ac:dyDescent="0.2">
      <c r="A2460" t="s">
        <v>71</v>
      </c>
      <c r="B2460" t="s">
        <v>55</v>
      </c>
      <c r="C2460" t="s">
        <v>101</v>
      </c>
      <c r="D2460" s="4">
        <v>43344</v>
      </c>
      <c r="E2460" t="s">
        <v>64</v>
      </c>
      <c r="F2460" s="5">
        <v>43221</v>
      </c>
      <c r="G2460">
        <v>47.24</v>
      </c>
      <c r="H2460">
        <v>1.49</v>
      </c>
    </row>
    <row r="2461" spans="1:8" x14ac:dyDescent="0.2">
      <c r="A2461" t="s">
        <v>71</v>
      </c>
      <c r="B2461" t="s">
        <v>55</v>
      </c>
      <c r="C2461" t="s">
        <v>101</v>
      </c>
      <c r="D2461" s="4">
        <v>43344</v>
      </c>
      <c r="E2461" t="s">
        <v>63</v>
      </c>
      <c r="F2461" s="5">
        <v>43221</v>
      </c>
      <c r="G2461">
        <v>1047.18</v>
      </c>
      <c r="H2461">
        <v>33.25</v>
      </c>
    </row>
    <row r="2462" spans="1:8" x14ac:dyDescent="0.2">
      <c r="A2462" t="s">
        <v>71</v>
      </c>
      <c r="B2462" t="s">
        <v>54</v>
      </c>
      <c r="C2462" t="s">
        <v>92</v>
      </c>
      <c r="D2462" s="4">
        <v>43344</v>
      </c>
      <c r="E2462" t="s">
        <v>31</v>
      </c>
      <c r="F2462" s="5">
        <v>43221</v>
      </c>
      <c r="G2462">
        <v>797</v>
      </c>
      <c r="H2462">
        <v>25.39</v>
      </c>
    </row>
    <row r="2463" spans="1:8" x14ac:dyDescent="0.2">
      <c r="A2463" t="s">
        <v>71</v>
      </c>
      <c r="B2463" t="s">
        <v>54</v>
      </c>
      <c r="C2463" t="s">
        <v>92</v>
      </c>
      <c r="D2463" s="4">
        <v>43344</v>
      </c>
      <c r="E2463" t="s">
        <v>31</v>
      </c>
      <c r="F2463" s="5">
        <v>43221</v>
      </c>
      <c r="G2463">
        <v>812.81</v>
      </c>
      <c r="H2463">
        <v>25.81</v>
      </c>
    </row>
    <row r="2464" spans="1:8" x14ac:dyDescent="0.2">
      <c r="A2464" t="s">
        <v>71</v>
      </c>
      <c r="B2464" t="s">
        <v>54</v>
      </c>
      <c r="C2464" t="s">
        <v>92</v>
      </c>
      <c r="D2464" s="4">
        <v>43344</v>
      </c>
      <c r="E2464" t="s">
        <v>32</v>
      </c>
      <c r="F2464" s="5">
        <v>43221</v>
      </c>
      <c r="G2464">
        <v>35.94</v>
      </c>
      <c r="H2464">
        <v>1.1399999999999999</v>
      </c>
    </row>
    <row r="2465" spans="1:8" x14ac:dyDescent="0.2">
      <c r="A2465" t="s">
        <v>71</v>
      </c>
      <c r="B2465" t="s">
        <v>54</v>
      </c>
      <c r="C2465" t="s">
        <v>92</v>
      </c>
      <c r="D2465" s="4">
        <v>43344</v>
      </c>
      <c r="E2465" t="s">
        <v>32</v>
      </c>
      <c r="F2465" s="5">
        <v>43221</v>
      </c>
      <c r="G2465">
        <v>36.659999999999997</v>
      </c>
      <c r="H2465">
        <v>1.1599999999999999</v>
      </c>
    </row>
    <row r="2466" spans="1:8" x14ac:dyDescent="0.2">
      <c r="A2466" t="s">
        <v>71</v>
      </c>
      <c r="B2466" t="s">
        <v>61</v>
      </c>
      <c r="C2466" t="s">
        <v>97</v>
      </c>
      <c r="D2466" s="4">
        <v>43344</v>
      </c>
      <c r="E2466" t="s">
        <v>32</v>
      </c>
      <c r="F2466" s="5">
        <v>43221</v>
      </c>
      <c r="G2466">
        <v>309.22000000000003</v>
      </c>
      <c r="H2466">
        <v>6.22</v>
      </c>
    </row>
    <row r="2467" spans="1:8" x14ac:dyDescent="0.2">
      <c r="A2467" t="s">
        <v>71</v>
      </c>
      <c r="B2467" t="s">
        <v>61</v>
      </c>
      <c r="C2467" t="s">
        <v>97</v>
      </c>
      <c r="D2467" s="4">
        <v>43344</v>
      </c>
      <c r="E2467" t="s">
        <v>31</v>
      </c>
      <c r="F2467" s="5">
        <v>43221</v>
      </c>
      <c r="G2467">
        <v>6856.37</v>
      </c>
      <c r="H2467">
        <v>137.97999999999999</v>
      </c>
    </row>
    <row r="2468" spans="1:8" x14ac:dyDescent="0.2">
      <c r="A2468" t="s">
        <v>71</v>
      </c>
      <c r="B2468" t="s">
        <v>54</v>
      </c>
      <c r="C2468" t="s">
        <v>101</v>
      </c>
      <c r="D2468" s="4">
        <v>43344</v>
      </c>
      <c r="E2468" t="s">
        <v>63</v>
      </c>
      <c r="F2468" s="5">
        <v>43221</v>
      </c>
      <c r="G2468">
        <v>200.88</v>
      </c>
      <c r="H2468">
        <v>6.43</v>
      </c>
    </row>
    <row r="2469" spans="1:8" x14ac:dyDescent="0.2">
      <c r="A2469" t="s">
        <v>71</v>
      </c>
      <c r="B2469" t="s">
        <v>54</v>
      </c>
      <c r="C2469" t="s">
        <v>101</v>
      </c>
      <c r="D2469" s="4">
        <v>43344</v>
      </c>
      <c r="E2469" t="s">
        <v>64</v>
      </c>
      <c r="F2469" s="5">
        <v>43221</v>
      </c>
      <c r="G2469">
        <v>9.06</v>
      </c>
      <c r="H2469">
        <v>0.28999999999999998</v>
      </c>
    </row>
    <row r="2470" spans="1:8" x14ac:dyDescent="0.2">
      <c r="A2470" t="s">
        <v>71</v>
      </c>
      <c r="B2470" t="s">
        <v>61</v>
      </c>
      <c r="C2470" t="s">
        <v>97</v>
      </c>
      <c r="D2470" s="4">
        <v>43344</v>
      </c>
      <c r="E2470" t="s">
        <v>32</v>
      </c>
      <c r="F2470" s="5">
        <v>43221</v>
      </c>
      <c r="G2470">
        <v>1302.83</v>
      </c>
      <c r="H2470">
        <v>26.22</v>
      </c>
    </row>
    <row r="2471" spans="1:8" x14ac:dyDescent="0.2">
      <c r="A2471" t="s">
        <v>71</v>
      </c>
      <c r="B2471" t="s">
        <v>61</v>
      </c>
      <c r="C2471" t="s">
        <v>97</v>
      </c>
      <c r="D2471" s="4">
        <v>43344</v>
      </c>
      <c r="E2471" t="s">
        <v>31</v>
      </c>
      <c r="F2471" s="5">
        <v>43221</v>
      </c>
      <c r="G2471">
        <v>28887.52</v>
      </c>
      <c r="H2471">
        <v>581.36</v>
      </c>
    </row>
    <row r="2472" spans="1:8" x14ac:dyDescent="0.2">
      <c r="A2472" t="s">
        <v>71</v>
      </c>
      <c r="B2472" t="s">
        <v>61</v>
      </c>
      <c r="C2472" t="s">
        <v>97</v>
      </c>
      <c r="D2472" s="4">
        <v>43344</v>
      </c>
      <c r="E2472" t="s">
        <v>31</v>
      </c>
      <c r="F2472" s="5">
        <v>43221</v>
      </c>
      <c r="G2472">
        <v>4386.55</v>
      </c>
      <c r="H2472">
        <v>88.28</v>
      </c>
    </row>
    <row r="2473" spans="1:8" x14ac:dyDescent="0.2">
      <c r="A2473" t="s">
        <v>71</v>
      </c>
      <c r="B2473" t="s">
        <v>61</v>
      </c>
      <c r="C2473" t="s">
        <v>97</v>
      </c>
      <c r="D2473" s="4">
        <v>43344</v>
      </c>
      <c r="E2473" t="s">
        <v>32</v>
      </c>
      <c r="F2473" s="5">
        <v>43221</v>
      </c>
      <c r="G2473">
        <v>197.83</v>
      </c>
      <c r="H2473">
        <v>3.98</v>
      </c>
    </row>
    <row r="2474" spans="1:8" x14ac:dyDescent="0.2">
      <c r="A2474" t="s">
        <v>71</v>
      </c>
      <c r="B2474" t="s">
        <v>56</v>
      </c>
      <c r="C2474" t="s">
        <v>95</v>
      </c>
      <c r="D2474" s="4">
        <v>43344</v>
      </c>
      <c r="E2474" t="s">
        <v>32</v>
      </c>
      <c r="F2474" s="5">
        <v>43221</v>
      </c>
      <c r="G2474">
        <v>2511.17</v>
      </c>
      <c r="H2474">
        <v>79.739999999999995</v>
      </c>
    </row>
    <row r="2475" spans="1:8" x14ac:dyDescent="0.2">
      <c r="A2475" t="s">
        <v>71</v>
      </c>
      <c r="B2475" t="s">
        <v>56</v>
      </c>
      <c r="C2475" t="s">
        <v>95</v>
      </c>
      <c r="D2475" s="4">
        <v>43344</v>
      </c>
      <c r="E2475" t="s">
        <v>31</v>
      </c>
      <c r="F2475" s="5">
        <v>43221</v>
      </c>
      <c r="G2475">
        <v>55680</v>
      </c>
      <c r="H2475">
        <v>1768.12</v>
      </c>
    </row>
    <row r="2476" spans="1:8" x14ac:dyDescent="0.2">
      <c r="A2476" t="s">
        <v>71</v>
      </c>
      <c r="B2476" t="s">
        <v>55</v>
      </c>
      <c r="C2476" t="s">
        <v>96</v>
      </c>
      <c r="D2476" s="4">
        <v>43374</v>
      </c>
      <c r="E2476" t="s">
        <v>32</v>
      </c>
      <c r="F2476" s="5">
        <v>43221</v>
      </c>
      <c r="G2476">
        <v>447.39</v>
      </c>
      <c r="H2476">
        <v>14.32</v>
      </c>
    </row>
    <row r="2477" spans="1:8" x14ac:dyDescent="0.2">
      <c r="A2477" t="s">
        <v>71</v>
      </c>
      <c r="B2477" t="s">
        <v>55</v>
      </c>
      <c r="C2477" t="s">
        <v>96</v>
      </c>
      <c r="D2477" s="4">
        <v>43374</v>
      </c>
      <c r="E2477" t="s">
        <v>31</v>
      </c>
      <c r="F2477" s="5">
        <v>43221</v>
      </c>
      <c r="G2477">
        <v>9920</v>
      </c>
      <c r="H2477">
        <v>317.60000000000002</v>
      </c>
    </row>
    <row r="2478" spans="1:8" x14ac:dyDescent="0.2">
      <c r="A2478" t="s">
        <v>71</v>
      </c>
      <c r="B2478" t="s">
        <v>55</v>
      </c>
      <c r="C2478" t="s">
        <v>101</v>
      </c>
      <c r="D2478" s="4">
        <v>43344</v>
      </c>
      <c r="E2478" t="s">
        <v>64</v>
      </c>
      <c r="F2478" s="5">
        <v>43221</v>
      </c>
      <c r="G2478">
        <v>172.56</v>
      </c>
      <c r="H2478">
        <v>5.46</v>
      </c>
    </row>
    <row r="2479" spans="1:8" x14ac:dyDescent="0.2">
      <c r="A2479" t="s">
        <v>71</v>
      </c>
      <c r="B2479" t="s">
        <v>55</v>
      </c>
      <c r="C2479" t="s">
        <v>101</v>
      </c>
      <c r="D2479" s="4">
        <v>43344</v>
      </c>
      <c r="E2479" t="s">
        <v>63</v>
      </c>
      <c r="F2479" s="5">
        <v>43221</v>
      </c>
      <c r="G2479">
        <v>3825.65</v>
      </c>
      <c r="H2479">
        <v>121.47</v>
      </c>
    </row>
    <row r="2480" spans="1:8" x14ac:dyDescent="0.2">
      <c r="A2480" t="s">
        <v>71</v>
      </c>
      <c r="B2480" t="s">
        <v>57</v>
      </c>
      <c r="C2480" t="s">
        <v>93</v>
      </c>
      <c r="D2480" s="4">
        <v>43344</v>
      </c>
      <c r="E2480" t="s">
        <v>32</v>
      </c>
      <c r="F2480" s="5">
        <v>43221</v>
      </c>
      <c r="G2480">
        <v>340.09</v>
      </c>
      <c r="H2480">
        <v>10.79</v>
      </c>
    </row>
    <row r="2481" spans="1:8" x14ac:dyDescent="0.2">
      <c r="A2481" t="s">
        <v>71</v>
      </c>
      <c r="B2481" t="s">
        <v>57</v>
      </c>
      <c r="C2481" t="s">
        <v>93</v>
      </c>
      <c r="D2481" s="4">
        <v>43344</v>
      </c>
      <c r="E2481" t="s">
        <v>31</v>
      </c>
      <c r="F2481" s="5">
        <v>43221</v>
      </c>
      <c r="G2481">
        <v>7542</v>
      </c>
      <c r="H2481">
        <v>239.57</v>
      </c>
    </row>
    <row r="2482" spans="1:8" x14ac:dyDescent="0.2">
      <c r="A2482" t="s">
        <v>71</v>
      </c>
      <c r="B2482" t="s">
        <v>56</v>
      </c>
      <c r="C2482" t="s">
        <v>94</v>
      </c>
      <c r="D2482" s="4">
        <v>43344</v>
      </c>
      <c r="E2482" t="s">
        <v>31</v>
      </c>
      <c r="F2482" s="5">
        <v>43221</v>
      </c>
      <c r="G2482">
        <v>39660</v>
      </c>
      <c r="H2482">
        <v>1259.4100000000001</v>
      </c>
    </row>
    <row r="2483" spans="1:8" x14ac:dyDescent="0.2">
      <c r="A2483" t="s">
        <v>71</v>
      </c>
      <c r="B2483" t="s">
        <v>56</v>
      </c>
      <c r="C2483" t="s">
        <v>94</v>
      </c>
      <c r="D2483" s="4">
        <v>43344</v>
      </c>
      <c r="E2483" t="s">
        <v>32</v>
      </c>
      <c r="F2483" s="5">
        <v>43221</v>
      </c>
      <c r="G2483">
        <v>1788.67</v>
      </c>
      <c r="H2483">
        <v>56.8</v>
      </c>
    </row>
    <row r="2484" spans="1:8" x14ac:dyDescent="0.2">
      <c r="A2484" t="s">
        <v>71</v>
      </c>
      <c r="B2484" t="s">
        <v>55</v>
      </c>
      <c r="C2484" t="s">
        <v>181</v>
      </c>
      <c r="D2484" s="4">
        <v>43344</v>
      </c>
      <c r="E2484" t="s">
        <v>222</v>
      </c>
      <c r="F2484" s="5">
        <v>43221</v>
      </c>
      <c r="G2484">
        <v>-160</v>
      </c>
      <c r="H2484">
        <v>-5.08</v>
      </c>
    </row>
    <row r="2485" spans="1:8" x14ac:dyDescent="0.2">
      <c r="A2485" t="s">
        <v>71</v>
      </c>
      <c r="B2485" t="s">
        <v>55</v>
      </c>
      <c r="C2485" t="s">
        <v>91</v>
      </c>
      <c r="D2485" s="4">
        <v>43344</v>
      </c>
      <c r="E2485" t="s">
        <v>32</v>
      </c>
      <c r="F2485" s="5">
        <v>43221</v>
      </c>
      <c r="G2485">
        <v>243.54</v>
      </c>
      <c r="H2485">
        <v>7.73</v>
      </c>
    </row>
    <row r="2486" spans="1:8" x14ac:dyDescent="0.2">
      <c r="A2486" t="s">
        <v>71</v>
      </c>
      <c r="B2486" t="s">
        <v>55</v>
      </c>
      <c r="C2486" t="s">
        <v>91</v>
      </c>
      <c r="D2486" s="4">
        <v>43344</v>
      </c>
      <c r="E2486" t="s">
        <v>31</v>
      </c>
      <c r="F2486" s="5">
        <v>43221</v>
      </c>
      <c r="G2486">
        <v>5400</v>
      </c>
      <c r="H2486">
        <v>171.48</v>
      </c>
    </row>
    <row r="2487" spans="1:8" x14ac:dyDescent="0.2">
      <c r="A2487" t="s">
        <v>71</v>
      </c>
      <c r="B2487" t="s">
        <v>56</v>
      </c>
      <c r="C2487" t="s">
        <v>95</v>
      </c>
      <c r="D2487" s="4">
        <v>43374</v>
      </c>
      <c r="E2487" t="s">
        <v>32</v>
      </c>
      <c r="F2487" s="5">
        <v>43221</v>
      </c>
      <c r="G2487">
        <v>3582.74</v>
      </c>
      <c r="H2487">
        <v>114.7</v>
      </c>
    </row>
    <row r="2488" spans="1:8" x14ac:dyDescent="0.2">
      <c r="A2488" t="s">
        <v>71</v>
      </c>
      <c r="B2488" t="s">
        <v>56</v>
      </c>
      <c r="C2488" t="s">
        <v>95</v>
      </c>
      <c r="D2488" s="4">
        <v>43374</v>
      </c>
      <c r="E2488" t="s">
        <v>31</v>
      </c>
      <c r="F2488" s="5">
        <v>43221</v>
      </c>
      <c r="G2488">
        <v>79440</v>
      </c>
      <c r="H2488">
        <v>2543.35</v>
      </c>
    </row>
    <row r="2489" spans="1:8" x14ac:dyDescent="0.2">
      <c r="A2489" t="s">
        <v>71</v>
      </c>
      <c r="B2489" t="s">
        <v>57</v>
      </c>
      <c r="C2489" t="s">
        <v>93</v>
      </c>
      <c r="D2489" s="4">
        <v>43344</v>
      </c>
      <c r="E2489" t="s">
        <v>32</v>
      </c>
      <c r="F2489" s="5">
        <v>43221</v>
      </c>
      <c r="G2489">
        <v>18.670000000000002</v>
      </c>
      <c r="H2489">
        <v>0.62</v>
      </c>
    </row>
    <row r="2490" spans="1:8" x14ac:dyDescent="0.2">
      <c r="A2490" t="s">
        <v>71</v>
      </c>
      <c r="B2490" t="s">
        <v>57</v>
      </c>
      <c r="C2490" t="s">
        <v>93</v>
      </c>
      <c r="D2490" s="4">
        <v>43344</v>
      </c>
      <c r="E2490" t="s">
        <v>31</v>
      </c>
      <c r="F2490" s="5">
        <v>43221</v>
      </c>
      <c r="G2490">
        <v>414</v>
      </c>
      <c r="H2490">
        <v>13.82</v>
      </c>
    </row>
    <row r="2491" spans="1:8" x14ac:dyDescent="0.2">
      <c r="A2491" t="s">
        <v>71</v>
      </c>
      <c r="B2491" t="s">
        <v>55</v>
      </c>
      <c r="C2491" t="s">
        <v>101</v>
      </c>
      <c r="D2491" s="4">
        <v>43344</v>
      </c>
      <c r="E2491" t="s">
        <v>63</v>
      </c>
      <c r="F2491" s="5">
        <v>43221</v>
      </c>
      <c r="G2491">
        <v>78.12</v>
      </c>
      <c r="H2491">
        <v>2.61</v>
      </c>
    </row>
    <row r="2492" spans="1:8" x14ac:dyDescent="0.2">
      <c r="A2492" t="s">
        <v>71</v>
      </c>
      <c r="B2492" t="s">
        <v>55</v>
      </c>
      <c r="C2492" t="s">
        <v>101</v>
      </c>
      <c r="D2492" s="4">
        <v>43344</v>
      </c>
      <c r="E2492" t="s">
        <v>64</v>
      </c>
      <c r="F2492" s="5">
        <v>43221</v>
      </c>
      <c r="G2492">
        <v>3.52</v>
      </c>
      <c r="H2492">
        <v>0.12</v>
      </c>
    </row>
    <row r="2493" spans="1:8" x14ac:dyDescent="0.2">
      <c r="A2493" t="s">
        <v>71</v>
      </c>
      <c r="B2493" t="s">
        <v>56</v>
      </c>
      <c r="C2493" t="s">
        <v>101</v>
      </c>
      <c r="D2493" s="4">
        <v>43344</v>
      </c>
      <c r="E2493" t="s">
        <v>64</v>
      </c>
      <c r="F2493" s="5">
        <v>43221</v>
      </c>
      <c r="G2493">
        <v>30.62</v>
      </c>
      <c r="H2493">
        <v>1.02</v>
      </c>
    </row>
    <row r="2494" spans="1:8" x14ac:dyDescent="0.2">
      <c r="A2494" t="s">
        <v>71</v>
      </c>
      <c r="B2494" t="s">
        <v>55</v>
      </c>
      <c r="C2494" t="s">
        <v>91</v>
      </c>
      <c r="D2494" s="4">
        <v>43374</v>
      </c>
      <c r="E2494" t="s">
        <v>31</v>
      </c>
      <c r="F2494" s="5">
        <v>43221</v>
      </c>
      <c r="G2494">
        <v>495</v>
      </c>
      <c r="H2494">
        <v>15.85</v>
      </c>
    </row>
    <row r="2495" spans="1:8" x14ac:dyDescent="0.2">
      <c r="A2495" t="s">
        <v>71</v>
      </c>
      <c r="B2495" t="s">
        <v>55</v>
      </c>
      <c r="C2495" t="s">
        <v>91</v>
      </c>
      <c r="D2495" s="4">
        <v>43374</v>
      </c>
      <c r="E2495" t="s">
        <v>32</v>
      </c>
      <c r="F2495" s="5">
        <v>43221</v>
      </c>
      <c r="G2495">
        <v>22.33</v>
      </c>
      <c r="H2495">
        <v>0.71</v>
      </c>
    </row>
    <row r="2496" spans="1:8" x14ac:dyDescent="0.2">
      <c r="A2496" t="s">
        <v>71</v>
      </c>
      <c r="B2496" t="s">
        <v>54</v>
      </c>
      <c r="C2496" t="s">
        <v>92</v>
      </c>
      <c r="D2496" s="4">
        <v>43374</v>
      </c>
      <c r="E2496" t="s">
        <v>32</v>
      </c>
      <c r="F2496" s="5">
        <v>43221</v>
      </c>
      <c r="G2496">
        <v>68.55</v>
      </c>
      <c r="H2496">
        <v>2.15</v>
      </c>
    </row>
    <row r="2497" spans="1:8" x14ac:dyDescent="0.2">
      <c r="A2497" t="s">
        <v>71</v>
      </c>
      <c r="B2497" t="s">
        <v>54</v>
      </c>
      <c r="C2497" t="s">
        <v>92</v>
      </c>
      <c r="D2497" s="4">
        <v>43374</v>
      </c>
      <c r="E2497" t="s">
        <v>31</v>
      </c>
      <c r="F2497" s="5">
        <v>43221</v>
      </c>
      <c r="G2497">
        <v>1520</v>
      </c>
      <c r="H2497">
        <v>47.75</v>
      </c>
    </row>
    <row r="2498" spans="1:8" x14ac:dyDescent="0.2">
      <c r="A2498" t="s">
        <v>71</v>
      </c>
      <c r="B2498" t="s">
        <v>56</v>
      </c>
      <c r="C2498" t="s">
        <v>101</v>
      </c>
      <c r="D2498" s="4">
        <v>43344</v>
      </c>
      <c r="E2498" t="s">
        <v>63</v>
      </c>
      <c r="F2498" s="5">
        <v>43221</v>
      </c>
      <c r="G2498">
        <v>678.9</v>
      </c>
      <c r="H2498">
        <v>22.66</v>
      </c>
    </row>
    <row r="2499" spans="1:8" x14ac:dyDescent="0.2">
      <c r="A2499" t="s">
        <v>71</v>
      </c>
      <c r="B2499" t="s">
        <v>54</v>
      </c>
      <c r="C2499" t="s">
        <v>101</v>
      </c>
      <c r="D2499" s="4">
        <v>43344</v>
      </c>
      <c r="E2499" t="s">
        <v>63</v>
      </c>
      <c r="F2499" s="5">
        <v>43221</v>
      </c>
      <c r="G2499">
        <v>78.12</v>
      </c>
      <c r="H2499">
        <v>2.61</v>
      </c>
    </row>
    <row r="2500" spans="1:8" x14ac:dyDescent="0.2">
      <c r="A2500" t="s">
        <v>71</v>
      </c>
      <c r="B2500" t="s">
        <v>54</v>
      </c>
      <c r="C2500" t="s">
        <v>101</v>
      </c>
      <c r="D2500" s="4">
        <v>43344</v>
      </c>
      <c r="E2500" t="s">
        <v>64</v>
      </c>
      <c r="F2500" s="5">
        <v>43221</v>
      </c>
      <c r="G2500">
        <v>3.52</v>
      </c>
      <c r="H2500">
        <v>0.12</v>
      </c>
    </row>
    <row r="2501" spans="1:8" x14ac:dyDescent="0.2">
      <c r="A2501" t="s">
        <v>71</v>
      </c>
      <c r="B2501" t="s">
        <v>55</v>
      </c>
      <c r="C2501" t="s">
        <v>91</v>
      </c>
      <c r="D2501" s="4">
        <v>43344</v>
      </c>
      <c r="E2501" t="s">
        <v>32</v>
      </c>
      <c r="F2501" s="5">
        <v>43221</v>
      </c>
      <c r="G2501">
        <v>158.12</v>
      </c>
      <c r="H2501">
        <v>5.0599999999999996</v>
      </c>
    </row>
    <row r="2502" spans="1:8" x14ac:dyDescent="0.2">
      <c r="A2502" t="s">
        <v>71</v>
      </c>
      <c r="B2502" t="s">
        <v>55</v>
      </c>
      <c r="C2502" t="s">
        <v>91</v>
      </c>
      <c r="D2502" s="4">
        <v>43344</v>
      </c>
      <c r="E2502" t="s">
        <v>31</v>
      </c>
      <c r="F2502" s="5">
        <v>43221</v>
      </c>
      <c r="G2502">
        <v>3506</v>
      </c>
      <c r="H2502">
        <v>112.12</v>
      </c>
    </row>
    <row r="2503" spans="1:8" x14ac:dyDescent="0.2">
      <c r="A2503" t="s">
        <v>71</v>
      </c>
      <c r="B2503" t="s">
        <v>55</v>
      </c>
      <c r="C2503" t="s">
        <v>101</v>
      </c>
      <c r="D2503" s="4">
        <v>43344</v>
      </c>
      <c r="E2503" t="s">
        <v>64</v>
      </c>
      <c r="F2503" s="5">
        <v>43221</v>
      </c>
      <c r="G2503">
        <v>10.49</v>
      </c>
      <c r="H2503">
        <v>0.33</v>
      </c>
    </row>
    <row r="2504" spans="1:8" x14ac:dyDescent="0.2">
      <c r="A2504" t="s">
        <v>71</v>
      </c>
      <c r="B2504" t="s">
        <v>55</v>
      </c>
      <c r="C2504" t="s">
        <v>101</v>
      </c>
      <c r="D2504" s="4">
        <v>43344</v>
      </c>
      <c r="E2504" t="s">
        <v>64</v>
      </c>
      <c r="F2504" s="5">
        <v>43221</v>
      </c>
      <c r="G2504">
        <v>59.28</v>
      </c>
      <c r="H2504">
        <v>1.89</v>
      </c>
    </row>
    <row r="2505" spans="1:8" x14ac:dyDescent="0.2">
      <c r="A2505" t="s">
        <v>71</v>
      </c>
      <c r="B2505" t="s">
        <v>55</v>
      </c>
      <c r="C2505" t="s">
        <v>101</v>
      </c>
      <c r="D2505" s="4">
        <v>43344</v>
      </c>
      <c r="E2505" t="s">
        <v>63</v>
      </c>
      <c r="F2505" s="5">
        <v>43221</v>
      </c>
      <c r="G2505">
        <v>232.5</v>
      </c>
      <c r="H2505">
        <v>7.44</v>
      </c>
    </row>
    <row r="2506" spans="1:8" x14ac:dyDescent="0.2">
      <c r="A2506" t="s">
        <v>71</v>
      </c>
      <c r="B2506" t="s">
        <v>59</v>
      </c>
      <c r="C2506" t="s">
        <v>101</v>
      </c>
      <c r="D2506" s="4">
        <v>43344</v>
      </c>
      <c r="E2506" t="s">
        <v>63</v>
      </c>
      <c r="F2506" s="5">
        <v>43221</v>
      </c>
      <c r="G2506">
        <v>65.47</v>
      </c>
      <c r="H2506">
        <v>2.09</v>
      </c>
    </row>
    <row r="2507" spans="1:8" x14ac:dyDescent="0.2">
      <c r="A2507" t="s">
        <v>71</v>
      </c>
      <c r="B2507" t="s">
        <v>55</v>
      </c>
      <c r="C2507" t="s">
        <v>101</v>
      </c>
      <c r="D2507" s="4">
        <v>43344</v>
      </c>
      <c r="E2507" t="s">
        <v>63</v>
      </c>
      <c r="F2507" s="5">
        <v>43221</v>
      </c>
      <c r="G2507">
        <v>1287.1199999999999</v>
      </c>
      <c r="H2507">
        <v>41.17</v>
      </c>
    </row>
    <row r="2508" spans="1:8" x14ac:dyDescent="0.2">
      <c r="A2508" t="s">
        <v>71</v>
      </c>
      <c r="B2508" t="s">
        <v>59</v>
      </c>
      <c r="C2508" t="s">
        <v>101</v>
      </c>
      <c r="D2508" s="4">
        <v>43344</v>
      </c>
      <c r="E2508" t="s">
        <v>64</v>
      </c>
      <c r="F2508" s="5">
        <v>43221</v>
      </c>
      <c r="G2508">
        <v>2.95</v>
      </c>
      <c r="H2508">
        <v>0.09</v>
      </c>
    </row>
    <row r="2509" spans="1:8" x14ac:dyDescent="0.2">
      <c r="A2509" t="s">
        <v>71</v>
      </c>
      <c r="B2509" t="s">
        <v>55</v>
      </c>
      <c r="C2509" t="s">
        <v>101</v>
      </c>
      <c r="D2509" s="4">
        <v>43344</v>
      </c>
      <c r="E2509" t="s">
        <v>64</v>
      </c>
      <c r="F2509" s="5">
        <v>43221</v>
      </c>
      <c r="G2509">
        <v>58.06</v>
      </c>
      <c r="H2509">
        <v>1.85</v>
      </c>
    </row>
    <row r="2510" spans="1:8" x14ac:dyDescent="0.2">
      <c r="A2510" t="s">
        <v>71</v>
      </c>
      <c r="B2510" t="s">
        <v>54</v>
      </c>
      <c r="C2510" t="s">
        <v>92</v>
      </c>
      <c r="D2510" s="4">
        <v>43344</v>
      </c>
      <c r="E2510" t="s">
        <v>32</v>
      </c>
      <c r="F2510" s="5">
        <v>43221</v>
      </c>
      <c r="G2510">
        <v>41.4</v>
      </c>
      <c r="H2510">
        <v>1.32</v>
      </c>
    </row>
    <row r="2511" spans="1:8" x14ac:dyDescent="0.2">
      <c r="A2511" t="s">
        <v>71</v>
      </c>
      <c r="B2511" t="s">
        <v>54</v>
      </c>
      <c r="C2511" t="s">
        <v>92</v>
      </c>
      <c r="D2511" s="4">
        <v>43344</v>
      </c>
      <c r="E2511" t="s">
        <v>31</v>
      </c>
      <c r="F2511" s="5">
        <v>43221</v>
      </c>
      <c r="G2511">
        <v>918</v>
      </c>
      <c r="H2511">
        <v>29.36</v>
      </c>
    </row>
    <row r="2512" spans="1:8" x14ac:dyDescent="0.2">
      <c r="A2512" t="s">
        <v>71</v>
      </c>
      <c r="B2512" t="s">
        <v>54</v>
      </c>
      <c r="C2512" t="s">
        <v>101</v>
      </c>
      <c r="D2512" s="4">
        <v>43344</v>
      </c>
      <c r="E2512" t="s">
        <v>64</v>
      </c>
      <c r="F2512" s="5">
        <v>43221</v>
      </c>
      <c r="G2512">
        <v>14.09</v>
      </c>
      <c r="H2512">
        <v>0.45</v>
      </c>
    </row>
    <row r="2513" spans="1:8" x14ac:dyDescent="0.2">
      <c r="A2513" t="s">
        <v>71</v>
      </c>
      <c r="B2513" t="s">
        <v>54</v>
      </c>
      <c r="C2513" t="s">
        <v>101</v>
      </c>
      <c r="D2513" s="4">
        <v>43344</v>
      </c>
      <c r="E2513" t="s">
        <v>63</v>
      </c>
      <c r="F2513" s="5">
        <v>43221</v>
      </c>
      <c r="G2513">
        <v>312.48</v>
      </c>
      <c r="H2513">
        <v>10</v>
      </c>
    </row>
    <row r="2514" spans="1:8" x14ac:dyDescent="0.2">
      <c r="A2514" t="s">
        <v>71</v>
      </c>
      <c r="B2514" t="s">
        <v>55</v>
      </c>
      <c r="C2514" t="s">
        <v>101</v>
      </c>
      <c r="D2514" s="4">
        <v>43344</v>
      </c>
      <c r="E2514" t="s">
        <v>63</v>
      </c>
      <c r="F2514" s="5">
        <v>43221</v>
      </c>
      <c r="G2514">
        <v>1313.91</v>
      </c>
      <c r="H2514">
        <v>42.03</v>
      </c>
    </row>
    <row r="2515" spans="1:8" x14ac:dyDescent="0.2">
      <c r="A2515" t="s">
        <v>71</v>
      </c>
      <c r="B2515" t="s">
        <v>54</v>
      </c>
      <c r="C2515" t="s">
        <v>92</v>
      </c>
      <c r="D2515" s="4">
        <v>43374</v>
      </c>
      <c r="E2515" t="s">
        <v>31</v>
      </c>
      <c r="F2515" s="5">
        <v>43221</v>
      </c>
      <c r="G2515">
        <v>722</v>
      </c>
      <c r="H2515">
        <v>24.7</v>
      </c>
    </row>
    <row r="2516" spans="1:8" x14ac:dyDescent="0.2">
      <c r="A2516" t="s">
        <v>71</v>
      </c>
      <c r="B2516" t="s">
        <v>54</v>
      </c>
      <c r="C2516" t="s">
        <v>92</v>
      </c>
      <c r="D2516" s="4">
        <v>43374</v>
      </c>
      <c r="E2516" t="s">
        <v>31</v>
      </c>
      <c r="F2516" s="5">
        <v>43221</v>
      </c>
      <c r="G2516">
        <v>1525</v>
      </c>
      <c r="H2516">
        <v>44.67</v>
      </c>
    </row>
    <row r="2517" spans="1:8" x14ac:dyDescent="0.2">
      <c r="A2517" t="s">
        <v>71</v>
      </c>
      <c r="B2517" t="s">
        <v>54</v>
      </c>
      <c r="C2517" t="s">
        <v>92</v>
      </c>
      <c r="D2517" s="4">
        <v>43374</v>
      </c>
      <c r="E2517" t="s">
        <v>32</v>
      </c>
      <c r="F2517" s="5">
        <v>43221</v>
      </c>
      <c r="G2517">
        <v>32.56</v>
      </c>
      <c r="H2517">
        <v>1.1100000000000001</v>
      </c>
    </row>
    <row r="2518" spans="1:8" x14ac:dyDescent="0.2">
      <c r="A2518" t="s">
        <v>71</v>
      </c>
      <c r="B2518" t="s">
        <v>54</v>
      </c>
      <c r="C2518" t="s">
        <v>92</v>
      </c>
      <c r="D2518" s="4">
        <v>43374</v>
      </c>
      <c r="E2518" t="s">
        <v>32</v>
      </c>
      <c r="F2518" s="5">
        <v>43221</v>
      </c>
      <c r="G2518">
        <v>68.78</v>
      </c>
      <c r="H2518">
        <v>2.02</v>
      </c>
    </row>
    <row r="2519" spans="1:8" x14ac:dyDescent="0.2">
      <c r="A2519" t="s">
        <v>71</v>
      </c>
      <c r="B2519" t="s">
        <v>54</v>
      </c>
      <c r="C2519" t="s">
        <v>92</v>
      </c>
      <c r="D2519" s="4">
        <v>43374</v>
      </c>
      <c r="E2519" t="s">
        <v>32</v>
      </c>
      <c r="F2519" s="5">
        <v>43221</v>
      </c>
      <c r="G2519">
        <v>18.489999999999998</v>
      </c>
      <c r="H2519">
        <v>0.56999999999999995</v>
      </c>
    </row>
    <row r="2520" spans="1:8" x14ac:dyDescent="0.2">
      <c r="A2520" t="s">
        <v>71</v>
      </c>
      <c r="B2520" t="s">
        <v>54</v>
      </c>
      <c r="C2520" t="s">
        <v>92</v>
      </c>
      <c r="D2520" s="4">
        <v>43374</v>
      </c>
      <c r="E2520" t="s">
        <v>31</v>
      </c>
      <c r="F2520" s="5">
        <v>43221</v>
      </c>
      <c r="G2520">
        <v>410</v>
      </c>
      <c r="H2520">
        <v>12.68</v>
      </c>
    </row>
    <row r="2521" spans="1:8" x14ac:dyDescent="0.2">
      <c r="A2521" t="s">
        <v>71</v>
      </c>
      <c r="B2521" t="s">
        <v>54</v>
      </c>
      <c r="C2521" t="s">
        <v>92</v>
      </c>
      <c r="D2521" s="4">
        <v>43374</v>
      </c>
      <c r="E2521" t="s">
        <v>31</v>
      </c>
      <c r="F2521" s="5">
        <v>43221</v>
      </c>
      <c r="G2521">
        <v>4118</v>
      </c>
      <c r="H2521">
        <v>104.43</v>
      </c>
    </row>
    <row r="2522" spans="1:8" x14ac:dyDescent="0.2">
      <c r="A2522" t="s">
        <v>71</v>
      </c>
      <c r="B2522" t="s">
        <v>54</v>
      </c>
      <c r="C2522" t="s">
        <v>92</v>
      </c>
      <c r="D2522" s="4">
        <v>43374</v>
      </c>
      <c r="E2522" t="s">
        <v>32</v>
      </c>
      <c r="F2522" s="5">
        <v>43221</v>
      </c>
      <c r="G2522">
        <v>185.73</v>
      </c>
      <c r="H2522">
        <v>4.71</v>
      </c>
    </row>
    <row r="2523" spans="1:8" x14ac:dyDescent="0.2">
      <c r="A2523" t="s">
        <v>71</v>
      </c>
      <c r="B2523" t="s">
        <v>54</v>
      </c>
      <c r="C2523" t="s">
        <v>92</v>
      </c>
      <c r="D2523" s="4">
        <v>43374</v>
      </c>
      <c r="E2523" t="s">
        <v>32</v>
      </c>
      <c r="F2523" s="5">
        <v>43221</v>
      </c>
      <c r="G2523">
        <v>179.81</v>
      </c>
      <c r="H2523">
        <v>5.24</v>
      </c>
    </row>
    <row r="2524" spans="1:8" x14ac:dyDescent="0.2">
      <c r="A2524" t="s">
        <v>71</v>
      </c>
      <c r="B2524" t="s">
        <v>54</v>
      </c>
      <c r="C2524" t="s">
        <v>92</v>
      </c>
      <c r="D2524" s="4">
        <v>43374</v>
      </c>
      <c r="E2524" t="s">
        <v>31</v>
      </c>
      <c r="F2524" s="5">
        <v>43221</v>
      </c>
      <c r="G2524">
        <v>3987</v>
      </c>
      <c r="H2524">
        <v>116.11</v>
      </c>
    </row>
    <row r="2525" spans="1:8" x14ac:dyDescent="0.2">
      <c r="A2525" t="s">
        <v>71</v>
      </c>
      <c r="B2525" t="s">
        <v>54</v>
      </c>
      <c r="C2525" t="s">
        <v>92</v>
      </c>
      <c r="D2525" s="4">
        <v>43374</v>
      </c>
      <c r="E2525" t="s">
        <v>31</v>
      </c>
      <c r="F2525" s="5">
        <v>43101</v>
      </c>
      <c r="G2525">
        <v>1471</v>
      </c>
      <c r="H2525">
        <v>31.68</v>
      </c>
    </row>
    <row r="2526" spans="1:8" x14ac:dyDescent="0.2">
      <c r="A2526" t="s">
        <v>71</v>
      </c>
      <c r="B2526" t="s">
        <v>54</v>
      </c>
      <c r="C2526" t="s">
        <v>92</v>
      </c>
      <c r="D2526" s="4">
        <v>43374</v>
      </c>
      <c r="E2526" t="s">
        <v>32</v>
      </c>
      <c r="F2526" s="5">
        <v>43101</v>
      </c>
      <c r="G2526">
        <v>66.34</v>
      </c>
      <c r="H2526">
        <v>1.43</v>
      </c>
    </row>
    <row r="2527" spans="1:8" x14ac:dyDescent="0.2">
      <c r="A2527" t="s">
        <v>71</v>
      </c>
      <c r="B2527" t="s">
        <v>54</v>
      </c>
      <c r="C2527" t="s">
        <v>92</v>
      </c>
      <c r="D2527" s="4">
        <v>43374</v>
      </c>
      <c r="E2527" t="s">
        <v>31</v>
      </c>
      <c r="F2527" s="5">
        <v>43221</v>
      </c>
      <c r="G2527">
        <v>879</v>
      </c>
      <c r="H2527">
        <v>24.22</v>
      </c>
    </row>
    <row r="2528" spans="1:8" x14ac:dyDescent="0.2">
      <c r="A2528" t="s">
        <v>71</v>
      </c>
      <c r="B2528" t="s">
        <v>54</v>
      </c>
      <c r="C2528" t="s">
        <v>92</v>
      </c>
      <c r="D2528" s="4">
        <v>43374</v>
      </c>
      <c r="E2528" t="s">
        <v>32</v>
      </c>
      <c r="F2528" s="5">
        <v>43221</v>
      </c>
      <c r="G2528">
        <v>39.65</v>
      </c>
      <c r="H2528">
        <v>1.0900000000000001</v>
      </c>
    </row>
    <row r="2529" spans="1:8" x14ac:dyDescent="0.2">
      <c r="A2529" t="s">
        <v>71</v>
      </c>
      <c r="B2529" t="s">
        <v>54</v>
      </c>
      <c r="C2529" t="s">
        <v>92</v>
      </c>
      <c r="D2529" s="4">
        <v>43374</v>
      </c>
      <c r="E2529" t="s">
        <v>32</v>
      </c>
      <c r="F2529" s="5">
        <v>43221</v>
      </c>
      <c r="G2529">
        <v>79.87</v>
      </c>
      <c r="H2529">
        <v>2</v>
      </c>
    </row>
    <row r="2530" spans="1:8" x14ac:dyDescent="0.2">
      <c r="A2530" t="s">
        <v>71</v>
      </c>
      <c r="B2530" t="s">
        <v>54</v>
      </c>
      <c r="C2530" t="s">
        <v>92</v>
      </c>
      <c r="D2530" s="4">
        <v>43374</v>
      </c>
      <c r="E2530" t="s">
        <v>31</v>
      </c>
      <c r="F2530" s="5">
        <v>43221</v>
      </c>
      <c r="G2530">
        <v>1771</v>
      </c>
      <c r="H2530">
        <v>44.28</v>
      </c>
    </row>
    <row r="2531" spans="1:8" x14ac:dyDescent="0.2">
      <c r="A2531" t="s">
        <v>71</v>
      </c>
      <c r="B2531" t="s">
        <v>54</v>
      </c>
      <c r="C2531" t="s">
        <v>92</v>
      </c>
      <c r="D2531" s="4">
        <v>43374</v>
      </c>
      <c r="E2531" t="s">
        <v>31</v>
      </c>
      <c r="F2531" s="5">
        <v>43221</v>
      </c>
      <c r="G2531">
        <v>1265</v>
      </c>
      <c r="H2531">
        <v>35.01</v>
      </c>
    </row>
    <row r="2532" spans="1:8" x14ac:dyDescent="0.2">
      <c r="A2532" t="s">
        <v>71</v>
      </c>
      <c r="B2532" t="s">
        <v>54</v>
      </c>
      <c r="C2532" t="s">
        <v>92</v>
      </c>
      <c r="D2532" s="4">
        <v>43374</v>
      </c>
      <c r="E2532" t="s">
        <v>32</v>
      </c>
      <c r="F2532" s="5">
        <v>43221</v>
      </c>
      <c r="G2532">
        <v>57.05</v>
      </c>
      <c r="H2532">
        <v>1.58</v>
      </c>
    </row>
    <row r="2533" spans="1:8" x14ac:dyDescent="0.2">
      <c r="A2533" t="s">
        <v>71</v>
      </c>
      <c r="B2533" t="s">
        <v>55</v>
      </c>
      <c r="C2533" t="s">
        <v>91</v>
      </c>
      <c r="D2533" s="4">
        <v>43374</v>
      </c>
      <c r="E2533" t="s">
        <v>32</v>
      </c>
      <c r="F2533" s="5">
        <v>43221</v>
      </c>
      <c r="G2533">
        <v>346.37</v>
      </c>
      <c r="H2533">
        <v>11.43</v>
      </c>
    </row>
    <row r="2534" spans="1:8" x14ac:dyDescent="0.2">
      <c r="A2534" t="s">
        <v>71</v>
      </c>
      <c r="B2534" t="s">
        <v>55</v>
      </c>
      <c r="C2534" t="s">
        <v>91</v>
      </c>
      <c r="D2534" s="4">
        <v>43374</v>
      </c>
      <c r="E2534" t="s">
        <v>31</v>
      </c>
      <c r="F2534" s="5">
        <v>43221</v>
      </c>
      <c r="G2534">
        <v>7680</v>
      </c>
      <c r="H2534">
        <v>253.48</v>
      </c>
    </row>
    <row r="2535" spans="1:8" x14ac:dyDescent="0.2">
      <c r="A2535" t="s">
        <v>71</v>
      </c>
      <c r="B2535" t="s">
        <v>56</v>
      </c>
      <c r="C2535" t="s">
        <v>86</v>
      </c>
      <c r="D2535" s="4">
        <v>43374</v>
      </c>
      <c r="E2535" t="s">
        <v>31</v>
      </c>
      <c r="F2535" s="5">
        <v>43221</v>
      </c>
      <c r="G2535">
        <v>38040</v>
      </c>
      <c r="H2535">
        <v>1200.02</v>
      </c>
    </row>
    <row r="2536" spans="1:8" x14ac:dyDescent="0.2">
      <c r="A2536" t="s">
        <v>71</v>
      </c>
      <c r="B2536" t="s">
        <v>55</v>
      </c>
      <c r="C2536" t="s">
        <v>100</v>
      </c>
      <c r="D2536" s="4">
        <v>43374</v>
      </c>
      <c r="E2536" t="s">
        <v>31</v>
      </c>
      <c r="F2536" s="5">
        <v>43221</v>
      </c>
      <c r="G2536">
        <v>1080</v>
      </c>
      <c r="H2536">
        <v>34.07</v>
      </c>
    </row>
    <row r="2537" spans="1:8" x14ac:dyDescent="0.2">
      <c r="A2537" t="s">
        <v>71</v>
      </c>
      <c r="B2537" t="s">
        <v>54</v>
      </c>
      <c r="C2537" t="s">
        <v>99</v>
      </c>
      <c r="D2537" s="4">
        <v>43374</v>
      </c>
      <c r="E2537" t="s">
        <v>31</v>
      </c>
      <c r="F2537" s="5">
        <v>43221</v>
      </c>
      <c r="G2537">
        <v>1625</v>
      </c>
      <c r="H2537">
        <v>51.26</v>
      </c>
    </row>
    <row r="2538" spans="1:8" x14ac:dyDescent="0.2">
      <c r="A2538" t="s">
        <v>71</v>
      </c>
      <c r="B2538" t="s">
        <v>55</v>
      </c>
      <c r="C2538" t="s">
        <v>100</v>
      </c>
      <c r="D2538" s="4">
        <v>43374</v>
      </c>
      <c r="E2538" t="s">
        <v>32</v>
      </c>
      <c r="F2538" s="5">
        <v>43221</v>
      </c>
      <c r="G2538">
        <v>48.71</v>
      </c>
      <c r="H2538">
        <v>1.54</v>
      </c>
    </row>
    <row r="2539" spans="1:8" x14ac:dyDescent="0.2">
      <c r="A2539" t="s">
        <v>71</v>
      </c>
      <c r="B2539" t="s">
        <v>54</v>
      </c>
      <c r="C2539" t="s">
        <v>99</v>
      </c>
      <c r="D2539" s="4">
        <v>43374</v>
      </c>
      <c r="E2539" t="s">
        <v>32</v>
      </c>
      <c r="F2539" s="5">
        <v>43221</v>
      </c>
      <c r="G2539">
        <v>73.28</v>
      </c>
      <c r="H2539">
        <v>2.31</v>
      </c>
    </row>
    <row r="2540" spans="1:8" x14ac:dyDescent="0.2">
      <c r="A2540" t="s">
        <v>71</v>
      </c>
      <c r="B2540" t="s">
        <v>56</v>
      </c>
      <c r="C2540" t="s">
        <v>86</v>
      </c>
      <c r="D2540" s="4">
        <v>43374</v>
      </c>
      <c r="E2540" t="s">
        <v>32</v>
      </c>
      <c r="F2540" s="5">
        <v>43221</v>
      </c>
      <c r="G2540">
        <v>1715.61</v>
      </c>
      <c r="H2540">
        <v>54.12</v>
      </c>
    </row>
    <row r="2541" spans="1:8" x14ac:dyDescent="0.2">
      <c r="A2541" t="s">
        <v>71</v>
      </c>
      <c r="B2541" t="s">
        <v>57</v>
      </c>
      <c r="C2541" t="s">
        <v>85</v>
      </c>
      <c r="D2541" s="4">
        <v>43374</v>
      </c>
      <c r="E2541" t="s">
        <v>32</v>
      </c>
      <c r="F2541" s="5">
        <v>43221</v>
      </c>
      <c r="G2541">
        <v>61.52</v>
      </c>
      <c r="H2541">
        <v>1.93</v>
      </c>
    </row>
    <row r="2542" spans="1:8" x14ac:dyDescent="0.2">
      <c r="A2542" t="s">
        <v>71</v>
      </c>
      <c r="B2542" t="s">
        <v>55</v>
      </c>
      <c r="C2542" t="s">
        <v>101</v>
      </c>
      <c r="D2542" s="4">
        <v>43252</v>
      </c>
      <c r="E2542" t="s">
        <v>63</v>
      </c>
      <c r="F2542" s="5">
        <v>43221</v>
      </c>
      <c r="G2542">
        <v>1047.18</v>
      </c>
      <c r="H2542">
        <v>16.72</v>
      </c>
    </row>
    <row r="2543" spans="1:8" x14ac:dyDescent="0.2">
      <c r="A2543" t="s">
        <v>71</v>
      </c>
      <c r="B2543" t="s">
        <v>55</v>
      </c>
      <c r="C2543" t="s">
        <v>101</v>
      </c>
      <c r="D2543" s="4">
        <v>43252</v>
      </c>
      <c r="E2543" t="s">
        <v>64</v>
      </c>
      <c r="F2543" s="5">
        <v>43221</v>
      </c>
      <c r="G2543">
        <v>47.24</v>
      </c>
      <c r="H2543">
        <v>0.75</v>
      </c>
    </row>
    <row r="2544" spans="1:8" x14ac:dyDescent="0.2">
      <c r="A2544" t="s">
        <v>71</v>
      </c>
      <c r="B2544" t="s">
        <v>54</v>
      </c>
      <c r="C2544" t="s">
        <v>101</v>
      </c>
      <c r="D2544" s="4">
        <v>43252</v>
      </c>
      <c r="E2544" t="s">
        <v>64</v>
      </c>
      <c r="F2544" s="5">
        <v>43221</v>
      </c>
      <c r="G2544">
        <v>2.02</v>
      </c>
      <c r="H2544">
        <v>0.04</v>
      </c>
    </row>
    <row r="2545" spans="1:8" x14ac:dyDescent="0.2">
      <c r="A2545" t="s">
        <v>71</v>
      </c>
      <c r="B2545" t="s">
        <v>54</v>
      </c>
      <c r="C2545" t="s">
        <v>101</v>
      </c>
      <c r="D2545" s="4">
        <v>43252</v>
      </c>
      <c r="E2545" t="s">
        <v>63</v>
      </c>
      <c r="F2545" s="5">
        <v>43221</v>
      </c>
      <c r="G2545">
        <v>44.64</v>
      </c>
      <c r="H2545">
        <v>0.72</v>
      </c>
    </row>
    <row r="2546" spans="1:8" x14ac:dyDescent="0.2">
      <c r="A2546" t="s">
        <v>71</v>
      </c>
      <c r="B2546" t="s">
        <v>55</v>
      </c>
      <c r="C2546" t="s">
        <v>101</v>
      </c>
      <c r="D2546" s="4">
        <v>43252</v>
      </c>
      <c r="E2546" t="s">
        <v>63</v>
      </c>
      <c r="F2546" s="5">
        <v>43221</v>
      </c>
      <c r="G2546">
        <v>514.84</v>
      </c>
      <c r="H2546">
        <v>8.24</v>
      </c>
    </row>
    <row r="2547" spans="1:8" x14ac:dyDescent="0.2">
      <c r="A2547" t="s">
        <v>71</v>
      </c>
      <c r="B2547" t="s">
        <v>55</v>
      </c>
      <c r="C2547" t="s">
        <v>101</v>
      </c>
      <c r="D2547" s="4">
        <v>43252</v>
      </c>
      <c r="E2547" t="s">
        <v>64</v>
      </c>
      <c r="F2547" s="5">
        <v>43221</v>
      </c>
      <c r="G2547">
        <v>23.21</v>
      </c>
      <c r="H2547">
        <v>0.36</v>
      </c>
    </row>
    <row r="2548" spans="1:8" x14ac:dyDescent="0.2">
      <c r="A2548" t="s">
        <v>71</v>
      </c>
      <c r="B2548" t="s">
        <v>54</v>
      </c>
      <c r="C2548" t="s">
        <v>92</v>
      </c>
      <c r="D2548" s="4">
        <v>43252</v>
      </c>
      <c r="E2548" t="s">
        <v>31</v>
      </c>
      <c r="F2548" s="5">
        <v>43101</v>
      </c>
      <c r="G2548">
        <v>337</v>
      </c>
      <c r="H2548">
        <v>5.45</v>
      </c>
    </row>
    <row r="2549" spans="1:8" x14ac:dyDescent="0.2">
      <c r="A2549" t="s">
        <v>71</v>
      </c>
      <c r="B2549" t="s">
        <v>54</v>
      </c>
      <c r="C2549" t="s">
        <v>101</v>
      </c>
      <c r="D2549" s="4">
        <v>43221</v>
      </c>
      <c r="E2549" t="s">
        <v>64</v>
      </c>
      <c r="F2549" s="5">
        <v>43101</v>
      </c>
      <c r="G2549">
        <v>1.68</v>
      </c>
      <c r="H2549">
        <v>0.05</v>
      </c>
    </row>
    <row r="2550" spans="1:8" x14ac:dyDescent="0.2">
      <c r="A2550" t="s">
        <v>71</v>
      </c>
      <c r="B2550" t="s">
        <v>54</v>
      </c>
      <c r="C2550" t="s">
        <v>101</v>
      </c>
      <c r="D2550" s="4">
        <v>43221</v>
      </c>
      <c r="E2550" t="s">
        <v>63</v>
      </c>
      <c r="F2550" s="5">
        <v>43101</v>
      </c>
      <c r="G2550">
        <v>37.200000000000003</v>
      </c>
      <c r="H2550">
        <v>1.08</v>
      </c>
    </row>
    <row r="2551" spans="1:8" x14ac:dyDescent="0.2">
      <c r="A2551" t="s">
        <v>71</v>
      </c>
      <c r="B2551" t="s">
        <v>54</v>
      </c>
      <c r="C2551" t="s">
        <v>101</v>
      </c>
      <c r="D2551" s="4">
        <v>43221</v>
      </c>
      <c r="E2551" t="s">
        <v>63</v>
      </c>
      <c r="F2551" s="5">
        <v>43101</v>
      </c>
      <c r="G2551">
        <v>20.46</v>
      </c>
      <c r="H2551">
        <v>0.53</v>
      </c>
    </row>
    <row r="2552" spans="1:8" x14ac:dyDescent="0.2">
      <c r="A2552" t="s">
        <v>71</v>
      </c>
      <c r="B2552" t="s">
        <v>54</v>
      </c>
      <c r="C2552" t="s">
        <v>101</v>
      </c>
      <c r="D2552" s="4">
        <v>43221</v>
      </c>
      <c r="E2552" t="s">
        <v>64</v>
      </c>
      <c r="F2552" s="5">
        <v>43101</v>
      </c>
      <c r="G2552">
        <v>0.92</v>
      </c>
      <c r="H2552">
        <v>0.02</v>
      </c>
    </row>
    <row r="2553" spans="1:8" x14ac:dyDescent="0.2">
      <c r="A2553" t="s">
        <v>71</v>
      </c>
      <c r="B2553" t="s">
        <v>55</v>
      </c>
      <c r="C2553" t="s">
        <v>101</v>
      </c>
      <c r="D2553" s="4">
        <v>43221</v>
      </c>
      <c r="E2553" t="s">
        <v>63</v>
      </c>
      <c r="F2553" s="5">
        <v>43101</v>
      </c>
      <c r="G2553">
        <v>78.12</v>
      </c>
      <c r="H2553">
        <v>2.02</v>
      </c>
    </row>
    <row r="2554" spans="1:8" x14ac:dyDescent="0.2">
      <c r="A2554" t="s">
        <v>71</v>
      </c>
      <c r="B2554" t="s">
        <v>55</v>
      </c>
      <c r="C2554" t="s">
        <v>101</v>
      </c>
      <c r="D2554" s="4">
        <v>43221</v>
      </c>
      <c r="E2554" t="s">
        <v>64</v>
      </c>
      <c r="F2554" s="5">
        <v>43101</v>
      </c>
      <c r="G2554">
        <v>3.52</v>
      </c>
      <c r="H2554">
        <v>0.09</v>
      </c>
    </row>
    <row r="2555" spans="1:8" x14ac:dyDescent="0.2">
      <c r="A2555" t="s">
        <v>71</v>
      </c>
      <c r="B2555" t="s">
        <v>55</v>
      </c>
      <c r="C2555" t="s">
        <v>101</v>
      </c>
      <c r="D2555" s="4">
        <v>43221</v>
      </c>
      <c r="E2555" t="s">
        <v>64</v>
      </c>
      <c r="F2555" s="5">
        <v>43101</v>
      </c>
      <c r="G2555">
        <v>24.1</v>
      </c>
      <c r="H2555">
        <v>0.62</v>
      </c>
    </row>
    <row r="2556" spans="1:8" x14ac:dyDescent="0.2">
      <c r="A2556" t="s">
        <v>71</v>
      </c>
      <c r="B2556" t="s">
        <v>55</v>
      </c>
      <c r="C2556" t="s">
        <v>101</v>
      </c>
      <c r="D2556" s="4">
        <v>43221</v>
      </c>
      <c r="E2556" t="s">
        <v>63</v>
      </c>
      <c r="F2556" s="5">
        <v>43101</v>
      </c>
      <c r="G2556">
        <v>534.55999999999995</v>
      </c>
      <c r="H2556">
        <v>13.82</v>
      </c>
    </row>
    <row r="2557" spans="1:8" x14ac:dyDescent="0.2">
      <c r="A2557" t="s">
        <v>71</v>
      </c>
      <c r="B2557" t="s">
        <v>54</v>
      </c>
      <c r="C2557" t="s">
        <v>101</v>
      </c>
      <c r="D2557" s="4">
        <v>43221</v>
      </c>
      <c r="E2557" t="s">
        <v>63</v>
      </c>
      <c r="F2557" s="5">
        <v>43101</v>
      </c>
      <c r="G2557">
        <v>156.24</v>
      </c>
      <c r="H2557">
        <v>4.04</v>
      </c>
    </row>
    <row r="2558" spans="1:8" x14ac:dyDescent="0.2">
      <c r="A2558" t="s">
        <v>71</v>
      </c>
      <c r="B2558" t="s">
        <v>54</v>
      </c>
      <c r="C2558" t="s">
        <v>101</v>
      </c>
      <c r="D2558" s="4">
        <v>43221</v>
      </c>
      <c r="E2558" t="s">
        <v>64</v>
      </c>
      <c r="F2558" s="5">
        <v>43101</v>
      </c>
      <c r="G2558">
        <v>7.04</v>
      </c>
      <c r="H2558">
        <v>0.18</v>
      </c>
    </row>
    <row r="2559" spans="1:8" x14ac:dyDescent="0.2">
      <c r="A2559" t="s">
        <v>71</v>
      </c>
      <c r="B2559" t="s">
        <v>54</v>
      </c>
      <c r="C2559" t="s">
        <v>101</v>
      </c>
      <c r="D2559" s="4">
        <v>43221</v>
      </c>
      <c r="E2559" t="s">
        <v>64</v>
      </c>
      <c r="F2559" s="5">
        <v>43101</v>
      </c>
      <c r="G2559">
        <v>15.19</v>
      </c>
      <c r="H2559">
        <v>0.34</v>
      </c>
    </row>
    <row r="2560" spans="1:8" x14ac:dyDescent="0.2">
      <c r="A2560" t="s">
        <v>71</v>
      </c>
      <c r="B2560" t="s">
        <v>54</v>
      </c>
      <c r="C2560" t="s">
        <v>101</v>
      </c>
      <c r="D2560" s="4">
        <v>43221</v>
      </c>
      <c r="E2560" t="s">
        <v>63</v>
      </c>
      <c r="F2560" s="5">
        <v>43101</v>
      </c>
      <c r="G2560">
        <v>337.08</v>
      </c>
      <c r="H2560">
        <v>7.61</v>
      </c>
    </row>
    <row r="2561" spans="1:8" x14ac:dyDescent="0.2">
      <c r="A2561" t="s">
        <v>71</v>
      </c>
      <c r="B2561" t="s">
        <v>57</v>
      </c>
      <c r="C2561" t="s">
        <v>93</v>
      </c>
      <c r="D2561" s="4">
        <v>43282</v>
      </c>
      <c r="E2561" t="s">
        <v>31</v>
      </c>
      <c r="F2561" s="5">
        <v>43221</v>
      </c>
      <c r="G2561">
        <v>13</v>
      </c>
      <c r="H2561">
        <v>0.25</v>
      </c>
    </row>
    <row r="2562" spans="1:8" x14ac:dyDescent="0.2">
      <c r="A2562" t="s">
        <v>71</v>
      </c>
      <c r="B2562" t="s">
        <v>57</v>
      </c>
      <c r="C2562" t="s">
        <v>93</v>
      </c>
      <c r="D2562" s="4">
        <v>43282</v>
      </c>
      <c r="E2562" t="s">
        <v>32</v>
      </c>
      <c r="F2562" s="5">
        <v>43221</v>
      </c>
      <c r="G2562">
        <v>0.59</v>
      </c>
      <c r="H2562">
        <v>0.01</v>
      </c>
    </row>
    <row r="2563" spans="1:8" x14ac:dyDescent="0.2">
      <c r="A2563" t="s">
        <v>71</v>
      </c>
      <c r="B2563" t="s">
        <v>56</v>
      </c>
      <c r="C2563" t="s">
        <v>101</v>
      </c>
      <c r="D2563" s="4">
        <v>43221</v>
      </c>
      <c r="E2563" t="s">
        <v>63</v>
      </c>
      <c r="F2563" s="5">
        <v>43101</v>
      </c>
      <c r="G2563">
        <v>481</v>
      </c>
      <c r="H2563">
        <v>12.13</v>
      </c>
    </row>
    <row r="2564" spans="1:8" x14ac:dyDescent="0.2">
      <c r="A2564" t="s">
        <v>71</v>
      </c>
      <c r="B2564" t="s">
        <v>56</v>
      </c>
      <c r="C2564" t="s">
        <v>101</v>
      </c>
      <c r="D2564" s="4">
        <v>43221</v>
      </c>
      <c r="E2564" t="s">
        <v>63</v>
      </c>
      <c r="F2564" s="5">
        <v>43221</v>
      </c>
      <c r="G2564">
        <v>176</v>
      </c>
      <c r="H2564">
        <v>4.43</v>
      </c>
    </row>
    <row r="2565" spans="1:8" x14ac:dyDescent="0.2">
      <c r="A2565" t="s">
        <v>71</v>
      </c>
      <c r="B2565" t="s">
        <v>56</v>
      </c>
      <c r="C2565" t="s">
        <v>101</v>
      </c>
      <c r="D2565" s="4">
        <v>43221</v>
      </c>
      <c r="E2565" t="s">
        <v>64</v>
      </c>
      <c r="F2565" s="5">
        <v>43101</v>
      </c>
      <c r="G2565">
        <v>21.69</v>
      </c>
      <c r="H2565">
        <v>0.55000000000000004</v>
      </c>
    </row>
    <row r="2566" spans="1:8" x14ac:dyDescent="0.2">
      <c r="A2566" t="s">
        <v>71</v>
      </c>
      <c r="B2566" t="s">
        <v>56</v>
      </c>
      <c r="C2566" t="s">
        <v>101</v>
      </c>
      <c r="D2566" s="4">
        <v>43221</v>
      </c>
      <c r="E2566" t="s">
        <v>64</v>
      </c>
      <c r="F2566" s="5">
        <v>43221</v>
      </c>
      <c r="G2566">
        <v>7.94</v>
      </c>
      <c r="H2566">
        <v>0.19</v>
      </c>
    </row>
    <row r="2567" spans="1:8" x14ac:dyDescent="0.2">
      <c r="A2567" t="s">
        <v>71</v>
      </c>
      <c r="B2567" t="s">
        <v>54</v>
      </c>
      <c r="C2567" t="s">
        <v>101</v>
      </c>
      <c r="D2567" s="4">
        <v>43221</v>
      </c>
      <c r="E2567" t="s">
        <v>64</v>
      </c>
      <c r="F2567" s="5">
        <v>43221</v>
      </c>
      <c r="G2567">
        <v>0.93</v>
      </c>
      <c r="H2567">
        <v>0.02</v>
      </c>
    </row>
    <row r="2568" spans="1:8" x14ac:dyDescent="0.2">
      <c r="A2568" t="s">
        <v>71</v>
      </c>
      <c r="B2568" t="s">
        <v>54</v>
      </c>
      <c r="C2568" t="s">
        <v>101</v>
      </c>
      <c r="D2568" s="4">
        <v>43221</v>
      </c>
      <c r="E2568" t="s">
        <v>64</v>
      </c>
      <c r="F2568" s="5">
        <v>43101</v>
      </c>
      <c r="G2568">
        <v>2.48</v>
      </c>
      <c r="H2568">
        <v>0.06</v>
      </c>
    </row>
    <row r="2569" spans="1:8" x14ac:dyDescent="0.2">
      <c r="A2569" t="s">
        <v>71</v>
      </c>
      <c r="B2569" t="s">
        <v>54</v>
      </c>
      <c r="C2569" t="s">
        <v>101</v>
      </c>
      <c r="D2569" s="4">
        <v>43221</v>
      </c>
      <c r="E2569" t="s">
        <v>63</v>
      </c>
      <c r="F2569" s="5">
        <v>43221</v>
      </c>
      <c r="G2569">
        <v>20.6</v>
      </c>
      <c r="H2569">
        <v>0.52</v>
      </c>
    </row>
    <row r="2570" spans="1:8" x14ac:dyDescent="0.2">
      <c r="A2570" t="s">
        <v>71</v>
      </c>
      <c r="B2570" t="s">
        <v>54</v>
      </c>
      <c r="C2570" t="s">
        <v>101</v>
      </c>
      <c r="D2570" s="4">
        <v>43221</v>
      </c>
      <c r="E2570" t="s">
        <v>63</v>
      </c>
      <c r="F2570" s="5">
        <v>43101</v>
      </c>
      <c r="G2570">
        <v>55</v>
      </c>
      <c r="H2570">
        <v>1.39</v>
      </c>
    </row>
    <row r="2571" spans="1:8" x14ac:dyDescent="0.2">
      <c r="A2571" t="s">
        <v>71</v>
      </c>
      <c r="B2571" t="s">
        <v>54</v>
      </c>
      <c r="C2571" t="s">
        <v>92</v>
      </c>
      <c r="D2571" s="4">
        <v>43252</v>
      </c>
      <c r="E2571" t="s">
        <v>31</v>
      </c>
      <c r="F2571" s="5">
        <v>43221</v>
      </c>
      <c r="G2571">
        <v>995</v>
      </c>
      <c r="H2571">
        <v>18.22</v>
      </c>
    </row>
    <row r="2572" spans="1:8" x14ac:dyDescent="0.2">
      <c r="A2572" t="s">
        <v>71</v>
      </c>
      <c r="B2572" t="s">
        <v>54</v>
      </c>
      <c r="C2572" t="s">
        <v>92</v>
      </c>
      <c r="D2572" s="4">
        <v>43252</v>
      </c>
      <c r="E2572" t="s">
        <v>32</v>
      </c>
      <c r="F2572" s="5">
        <v>43221</v>
      </c>
      <c r="G2572">
        <v>44.87</v>
      </c>
      <c r="H2572">
        <v>0.82</v>
      </c>
    </row>
    <row r="2573" spans="1:8" x14ac:dyDescent="0.2">
      <c r="A2573" t="s">
        <v>71</v>
      </c>
      <c r="B2573" t="s">
        <v>54</v>
      </c>
      <c r="C2573" t="s">
        <v>92</v>
      </c>
      <c r="D2573" s="4">
        <v>43252</v>
      </c>
      <c r="E2573" t="s">
        <v>32</v>
      </c>
      <c r="F2573" s="5">
        <v>43101</v>
      </c>
      <c r="G2573">
        <v>56.92</v>
      </c>
      <c r="H2573">
        <v>1.28</v>
      </c>
    </row>
    <row r="2574" spans="1:8" x14ac:dyDescent="0.2">
      <c r="A2574" t="s">
        <v>71</v>
      </c>
      <c r="B2574" t="s">
        <v>54</v>
      </c>
      <c r="C2574" t="s">
        <v>92</v>
      </c>
      <c r="D2574" s="4">
        <v>43252</v>
      </c>
      <c r="E2574" t="s">
        <v>31</v>
      </c>
      <c r="F2574" s="5">
        <v>43101</v>
      </c>
      <c r="G2574">
        <v>1262</v>
      </c>
      <c r="H2574">
        <v>28.27</v>
      </c>
    </row>
    <row r="2575" spans="1:8" x14ac:dyDescent="0.2">
      <c r="A2575" t="s">
        <v>71</v>
      </c>
      <c r="B2575" t="s">
        <v>55</v>
      </c>
      <c r="C2575" t="s">
        <v>91</v>
      </c>
      <c r="D2575" s="4">
        <v>43252</v>
      </c>
      <c r="E2575" t="s">
        <v>31</v>
      </c>
      <c r="F2575" s="5">
        <v>43101</v>
      </c>
      <c r="G2575">
        <v>185</v>
      </c>
      <c r="H2575">
        <v>4.91</v>
      </c>
    </row>
    <row r="2576" spans="1:8" x14ac:dyDescent="0.2">
      <c r="A2576" t="s">
        <v>71</v>
      </c>
      <c r="B2576" t="s">
        <v>55</v>
      </c>
      <c r="C2576" t="s">
        <v>91</v>
      </c>
      <c r="D2576" s="4">
        <v>43252</v>
      </c>
      <c r="E2576" t="s">
        <v>32</v>
      </c>
      <c r="F2576" s="5">
        <v>43101</v>
      </c>
      <c r="G2576">
        <v>8.34</v>
      </c>
      <c r="H2576">
        <v>0.22</v>
      </c>
    </row>
    <row r="2577" spans="1:8" x14ac:dyDescent="0.2">
      <c r="A2577" t="s">
        <v>71</v>
      </c>
      <c r="B2577" t="s">
        <v>55</v>
      </c>
      <c r="C2577" t="s">
        <v>91</v>
      </c>
      <c r="D2577" s="4">
        <v>43252</v>
      </c>
      <c r="E2577" t="s">
        <v>32</v>
      </c>
      <c r="F2577" s="5">
        <v>43221</v>
      </c>
      <c r="G2577">
        <v>15.11</v>
      </c>
      <c r="H2577">
        <v>0.16</v>
      </c>
    </row>
    <row r="2578" spans="1:8" x14ac:dyDescent="0.2">
      <c r="A2578" t="s">
        <v>71</v>
      </c>
      <c r="B2578" t="s">
        <v>55</v>
      </c>
      <c r="C2578" t="s">
        <v>91</v>
      </c>
      <c r="D2578" s="4">
        <v>43252</v>
      </c>
      <c r="E2578" t="s">
        <v>31</v>
      </c>
      <c r="F2578" s="5">
        <v>43221</v>
      </c>
      <c r="G2578">
        <v>335</v>
      </c>
      <c r="H2578">
        <v>3.53</v>
      </c>
    </row>
    <row r="2579" spans="1:8" x14ac:dyDescent="0.2">
      <c r="A2579" t="s">
        <v>71</v>
      </c>
      <c r="B2579" t="s">
        <v>56</v>
      </c>
      <c r="C2579" t="s">
        <v>95</v>
      </c>
      <c r="D2579" s="4">
        <v>43252</v>
      </c>
      <c r="E2579" t="s">
        <v>31</v>
      </c>
      <c r="F2579" s="5">
        <v>43101</v>
      </c>
      <c r="G2579">
        <v>7392</v>
      </c>
      <c r="H2579">
        <v>137.37</v>
      </c>
    </row>
    <row r="2580" spans="1:8" x14ac:dyDescent="0.2">
      <c r="A2580" t="s">
        <v>71</v>
      </c>
      <c r="B2580" t="s">
        <v>56</v>
      </c>
      <c r="C2580" t="s">
        <v>95</v>
      </c>
      <c r="D2580" s="4">
        <v>43252</v>
      </c>
      <c r="E2580" t="s">
        <v>32</v>
      </c>
      <c r="F2580" s="5">
        <v>43221</v>
      </c>
      <c r="G2580">
        <v>381</v>
      </c>
      <c r="H2580">
        <v>7.08</v>
      </c>
    </row>
    <row r="2581" spans="1:8" x14ac:dyDescent="0.2">
      <c r="A2581" t="s">
        <v>71</v>
      </c>
      <c r="B2581" t="s">
        <v>56</v>
      </c>
      <c r="C2581" t="s">
        <v>95</v>
      </c>
      <c r="D2581" s="4">
        <v>43252</v>
      </c>
      <c r="E2581" t="s">
        <v>32</v>
      </c>
      <c r="F2581" s="5">
        <v>43101</v>
      </c>
      <c r="G2581">
        <v>333.38</v>
      </c>
      <c r="H2581">
        <v>6.2</v>
      </c>
    </row>
    <row r="2582" spans="1:8" x14ac:dyDescent="0.2">
      <c r="A2582" t="s">
        <v>71</v>
      </c>
      <c r="B2582" t="s">
        <v>56</v>
      </c>
      <c r="C2582" t="s">
        <v>95</v>
      </c>
      <c r="D2582" s="4">
        <v>43252</v>
      </c>
      <c r="E2582" t="s">
        <v>31</v>
      </c>
      <c r="F2582" s="5">
        <v>43221</v>
      </c>
      <c r="G2582">
        <v>8448</v>
      </c>
      <c r="H2582">
        <v>156.99</v>
      </c>
    </row>
    <row r="2583" spans="1:8" x14ac:dyDescent="0.2">
      <c r="A2583" t="s">
        <v>71</v>
      </c>
      <c r="B2583" t="s">
        <v>54</v>
      </c>
      <c r="C2583" t="s">
        <v>92</v>
      </c>
      <c r="D2583" s="4">
        <v>43252</v>
      </c>
      <c r="E2583" t="s">
        <v>31</v>
      </c>
      <c r="F2583" s="5">
        <v>43221</v>
      </c>
      <c r="G2583">
        <v>209</v>
      </c>
      <c r="H2583">
        <v>4.58</v>
      </c>
    </row>
    <row r="2584" spans="1:8" x14ac:dyDescent="0.2">
      <c r="A2584" t="s">
        <v>71</v>
      </c>
      <c r="B2584" t="s">
        <v>54</v>
      </c>
      <c r="C2584" t="s">
        <v>92</v>
      </c>
      <c r="D2584" s="4">
        <v>43252</v>
      </c>
      <c r="E2584" t="s">
        <v>32</v>
      </c>
      <c r="F2584" s="5">
        <v>43221</v>
      </c>
      <c r="G2584">
        <v>9.43</v>
      </c>
      <c r="H2584">
        <v>0.21</v>
      </c>
    </row>
    <row r="2585" spans="1:8" x14ac:dyDescent="0.2">
      <c r="A2585" t="s">
        <v>71</v>
      </c>
      <c r="B2585" t="s">
        <v>54</v>
      </c>
      <c r="C2585" t="s">
        <v>92</v>
      </c>
      <c r="D2585" s="4">
        <v>43252</v>
      </c>
      <c r="E2585" t="s">
        <v>32</v>
      </c>
      <c r="F2585" s="5">
        <v>43101</v>
      </c>
      <c r="G2585">
        <v>14.52</v>
      </c>
      <c r="H2585">
        <v>0.32</v>
      </c>
    </row>
    <row r="2586" spans="1:8" x14ac:dyDescent="0.2">
      <c r="A2586" t="s">
        <v>71</v>
      </c>
      <c r="B2586" t="s">
        <v>54</v>
      </c>
      <c r="C2586" t="s">
        <v>92</v>
      </c>
      <c r="D2586" s="4">
        <v>43252</v>
      </c>
      <c r="E2586" t="s">
        <v>31</v>
      </c>
      <c r="F2586" s="5">
        <v>43101</v>
      </c>
      <c r="G2586">
        <v>322</v>
      </c>
      <c r="H2586">
        <v>7.06</v>
      </c>
    </row>
    <row r="2587" spans="1:8" x14ac:dyDescent="0.2">
      <c r="A2587" t="s">
        <v>71</v>
      </c>
      <c r="B2587" t="s">
        <v>55</v>
      </c>
      <c r="C2587" t="s">
        <v>101</v>
      </c>
      <c r="D2587" s="4">
        <v>43252</v>
      </c>
      <c r="E2587" t="s">
        <v>64</v>
      </c>
      <c r="F2587" s="5">
        <v>43221</v>
      </c>
      <c r="G2587">
        <v>3.19</v>
      </c>
      <c r="H2587">
        <v>0.05</v>
      </c>
    </row>
    <row r="2588" spans="1:8" x14ac:dyDescent="0.2">
      <c r="A2588" t="s">
        <v>71</v>
      </c>
      <c r="B2588" t="s">
        <v>55</v>
      </c>
      <c r="C2588" t="s">
        <v>101</v>
      </c>
      <c r="D2588" s="4">
        <v>43252</v>
      </c>
      <c r="E2588" t="s">
        <v>63</v>
      </c>
      <c r="F2588" s="5">
        <v>43221</v>
      </c>
      <c r="G2588">
        <v>70.680000000000007</v>
      </c>
      <c r="H2588">
        <v>1.08</v>
      </c>
    </row>
    <row r="2589" spans="1:8" x14ac:dyDescent="0.2">
      <c r="A2589" t="s">
        <v>71</v>
      </c>
      <c r="B2589" t="s">
        <v>54</v>
      </c>
      <c r="C2589" t="s">
        <v>167</v>
      </c>
      <c r="D2589" s="4">
        <v>43252</v>
      </c>
      <c r="E2589" t="s">
        <v>222</v>
      </c>
      <c r="F2589" s="5">
        <v>43221</v>
      </c>
      <c r="G2589">
        <v>-402</v>
      </c>
      <c r="H2589">
        <v>-8.39</v>
      </c>
    </row>
    <row r="2590" spans="1:8" x14ac:dyDescent="0.2">
      <c r="A2590" t="s">
        <v>71</v>
      </c>
      <c r="B2590" t="s">
        <v>54</v>
      </c>
      <c r="C2590" t="s">
        <v>167</v>
      </c>
      <c r="D2590" s="4">
        <v>43252</v>
      </c>
      <c r="E2590" t="s">
        <v>222</v>
      </c>
      <c r="F2590" s="5">
        <v>43101</v>
      </c>
      <c r="G2590">
        <v>-526</v>
      </c>
      <c r="H2590">
        <v>-10.97</v>
      </c>
    </row>
    <row r="2591" spans="1:8" x14ac:dyDescent="0.2">
      <c r="A2591" t="s">
        <v>71</v>
      </c>
      <c r="B2591" t="s">
        <v>55</v>
      </c>
      <c r="C2591" t="s">
        <v>84</v>
      </c>
      <c r="D2591" s="4">
        <v>43252</v>
      </c>
      <c r="E2591" t="s">
        <v>31</v>
      </c>
      <c r="F2591" s="5">
        <v>43221</v>
      </c>
      <c r="G2591">
        <v>6223.44</v>
      </c>
      <c r="H2591">
        <v>86.29</v>
      </c>
    </row>
    <row r="2592" spans="1:8" x14ac:dyDescent="0.2">
      <c r="A2592" t="s">
        <v>71</v>
      </c>
      <c r="B2592" t="s">
        <v>55</v>
      </c>
      <c r="C2592" t="s">
        <v>84</v>
      </c>
      <c r="D2592" s="4">
        <v>43252</v>
      </c>
      <c r="E2592" t="s">
        <v>32</v>
      </c>
      <c r="F2592" s="5">
        <v>43221</v>
      </c>
      <c r="G2592">
        <v>280.68</v>
      </c>
      <c r="H2592">
        <v>3.89</v>
      </c>
    </row>
    <row r="2593" spans="1:8" x14ac:dyDescent="0.2">
      <c r="A2593" t="s">
        <v>71</v>
      </c>
      <c r="B2593" t="s">
        <v>55</v>
      </c>
      <c r="C2593" t="s">
        <v>89</v>
      </c>
      <c r="D2593" s="4">
        <v>43252</v>
      </c>
      <c r="E2593" t="s">
        <v>32</v>
      </c>
      <c r="F2593" s="5">
        <v>43221</v>
      </c>
      <c r="G2593">
        <v>22.32</v>
      </c>
      <c r="H2593">
        <v>0.31</v>
      </c>
    </row>
    <row r="2594" spans="1:8" x14ac:dyDescent="0.2">
      <c r="A2594" t="s">
        <v>71</v>
      </c>
      <c r="B2594" t="s">
        <v>55</v>
      </c>
      <c r="C2594" t="s">
        <v>89</v>
      </c>
      <c r="D2594" s="4">
        <v>43252</v>
      </c>
      <c r="E2594" t="s">
        <v>31</v>
      </c>
      <c r="F2594" s="5">
        <v>43221</v>
      </c>
      <c r="G2594">
        <v>495</v>
      </c>
      <c r="H2594">
        <v>6.98</v>
      </c>
    </row>
    <row r="2595" spans="1:8" x14ac:dyDescent="0.2">
      <c r="A2595" t="s">
        <v>71</v>
      </c>
      <c r="B2595" t="s">
        <v>55</v>
      </c>
      <c r="C2595" t="s">
        <v>84</v>
      </c>
      <c r="D2595" s="4">
        <v>43252</v>
      </c>
      <c r="E2595" t="s">
        <v>32</v>
      </c>
      <c r="F2595" s="5">
        <v>43101</v>
      </c>
      <c r="G2595">
        <v>92.91</v>
      </c>
      <c r="H2595">
        <v>1.95</v>
      </c>
    </row>
    <row r="2596" spans="1:8" x14ac:dyDescent="0.2">
      <c r="A2596" t="s">
        <v>71</v>
      </c>
      <c r="B2596" t="s">
        <v>55</v>
      </c>
      <c r="C2596" t="s">
        <v>84</v>
      </c>
      <c r="D2596" s="4">
        <v>43252</v>
      </c>
      <c r="E2596" t="s">
        <v>31</v>
      </c>
      <c r="F2596" s="5">
        <v>43101</v>
      </c>
      <c r="G2596">
        <v>2060</v>
      </c>
      <c r="H2596">
        <v>43.15</v>
      </c>
    </row>
    <row r="2597" spans="1:8" x14ac:dyDescent="0.2">
      <c r="A2597" t="s">
        <v>71</v>
      </c>
      <c r="B2597" t="s">
        <v>57</v>
      </c>
      <c r="C2597" t="s">
        <v>93</v>
      </c>
      <c r="D2597" s="4">
        <v>43252</v>
      </c>
      <c r="E2597" t="s">
        <v>31</v>
      </c>
      <c r="F2597" s="5">
        <v>43221</v>
      </c>
      <c r="G2597">
        <v>2432</v>
      </c>
      <c r="H2597">
        <v>45.2</v>
      </c>
    </row>
    <row r="2598" spans="1:8" x14ac:dyDescent="0.2">
      <c r="A2598" t="s">
        <v>71</v>
      </c>
      <c r="B2598" t="s">
        <v>57</v>
      </c>
      <c r="C2598" t="s">
        <v>93</v>
      </c>
      <c r="D2598" s="4">
        <v>43252</v>
      </c>
      <c r="E2598" t="s">
        <v>32</v>
      </c>
      <c r="F2598" s="5">
        <v>43221</v>
      </c>
      <c r="G2598">
        <v>109.68</v>
      </c>
      <c r="H2598">
        <v>2.04</v>
      </c>
    </row>
    <row r="2599" spans="1:8" x14ac:dyDescent="0.2">
      <c r="A2599" t="s">
        <v>71</v>
      </c>
      <c r="B2599" t="s">
        <v>57</v>
      </c>
      <c r="C2599" t="s">
        <v>93</v>
      </c>
      <c r="D2599" s="4">
        <v>43252</v>
      </c>
      <c r="E2599" t="s">
        <v>32</v>
      </c>
      <c r="F2599" s="5">
        <v>43101</v>
      </c>
      <c r="G2599">
        <v>95.88</v>
      </c>
      <c r="H2599">
        <v>1.78</v>
      </c>
    </row>
    <row r="2600" spans="1:8" x14ac:dyDescent="0.2">
      <c r="A2600" t="s">
        <v>71</v>
      </c>
      <c r="B2600" t="s">
        <v>57</v>
      </c>
      <c r="C2600" t="s">
        <v>93</v>
      </c>
      <c r="D2600" s="4">
        <v>43252</v>
      </c>
      <c r="E2600" t="s">
        <v>31</v>
      </c>
      <c r="F2600" s="5">
        <v>43101</v>
      </c>
      <c r="G2600">
        <v>2126</v>
      </c>
      <c r="H2600">
        <v>39.520000000000003</v>
      </c>
    </row>
    <row r="2601" spans="1:8" x14ac:dyDescent="0.2">
      <c r="A2601" t="s">
        <v>71</v>
      </c>
      <c r="B2601" t="s">
        <v>55</v>
      </c>
      <c r="C2601" t="s">
        <v>101</v>
      </c>
      <c r="D2601" s="4">
        <v>43221</v>
      </c>
      <c r="E2601" t="s">
        <v>63</v>
      </c>
      <c r="F2601" s="5">
        <v>43101</v>
      </c>
      <c r="G2601">
        <v>52</v>
      </c>
      <c r="H2601">
        <v>1.33</v>
      </c>
    </row>
    <row r="2602" spans="1:8" x14ac:dyDescent="0.2">
      <c r="A2602" t="s">
        <v>71</v>
      </c>
      <c r="B2602" t="s">
        <v>55</v>
      </c>
      <c r="C2602" t="s">
        <v>101</v>
      </c>
      <c r="D2602" s="4">
        <v>43221</v>
      </c>
      <c r="E2602" t="s">
        <v>64</v>
      </c>
      <c r="F2602" s="5">
        <v>43101</v>
      </c>
      <c r="G2602">
        <v>2.35</v>
      </c>
      <c r="H2602">
        <v>0.06</v>
      </c>
    </row>
    <row r="2603" spans="1:8" x14ac:dyDescent="0.2">
      <c r="A2603" t="s">
        <v>71</v>
      </c>
      <c r="B2603" t="s">
        <v>55</v>
      </c>
      <c r="C2603" t="s">
        <v>101</v>
      </c>
      <c r="D2603" s="4">
        <v>43221</v>
      </c>
      <c r="E2603" t="s">
        <v>63</v>
      </c>
      <c r="F2603" s="5">
        <v>43221</v>
      </c>
      <c r="G2603">
        <v>16.399999999999999</v>
      </c>
      <c r="H2603">
        <v>0.42</v>
      </c>
    </row>
    <row r="2604" spans="1:8" x14ac:dyDescent="0.2">
      <c r="A2604" t="s">
        <v>71</v>
      </c>
      <c r="B2604" t="s">
        <v>55</v>
      </c>
      <c r="C2604" t="s">
        <v>101</v>
      </c>
      <c r="D2604" s="4">
        <v>43221</v>
      </c>
      <c r="E2604" t="s">
        <v>64</v>
      </c>
      <c r="F2604" s="5">
        <v>43221</v>
      </c>
      <c r="G2604">
        <v>0.74</v>
      </c>
      <c r="H2604">
        <v>0.02</v>
      </c>
    </row>
    <row r="2605" spans="1:8" x14ac:dyDescent="0.2">
      <c r="A2605" t="s">
        <v>71</v>
      </c>
      <c r="B2605" t="s">
        <v>54</v>
      </c>
      <c r="C2605" t="s">
        <v>101</v>
      </c>
      <c r="D2605" s="4">
        <v>43252</v>
      </c>
      <c r="E2605" t="s">
        <v>63</v>
      </c>
      <c r="F2605" s="5">
        <v>43101</v>
      </c>
      <c r="G2605">
        <v>70</v>
      </c>
      <c r="H2605">
        <v>1.3</v>
      </c>
    </row>
    <row r="2606" spans="1:8" x14ac:dyDescent="0.2">
      <c r="A2606" t="s">
        <v>71</v>
      </c>
      <c r="B2606" t="s">
        <v>54</v>
      </c>
      <c r="C2606" t="s">
        <v>101</v>
      </c>
      <c r="D2606" s="4">
        <v>43252</v>
      </c>
      <c r="E2606" t="s">
        <v>64</v>
      </c>
      <c r="F2606" s="5">
        <v>43101</v>
      </c>
      <c r="G2606">
        <v>3.16</v>
      </c>
      <c r="H2606">
        <v>0.06</v>
      </c>
    </row>
    <row r="2607" spans="1:8" x14ac:dyDescent="0.2">
      <c r="A2607" t="s">
        <v>71</v>
      </c>
      <c r="B2607" t="s">
        <v>55</v>
      </c>
      <c r="C2607" t="s">
        <v>101</v>
      </c>
      <c r="D2607" s="4">
        <v>43221</v>
      </c>
      <c r="E2607" t="s">
        <v>64</v>
      </c>
      <c r="F2607" s="5">
        <v>43101</v>
      </c>
      <c r="G2607">
        <v>13.49</v>
      </c>
      <c r="H2607">
        <v>0.28999999999999998</v>
      </c>
    </row>
    <row r="2608" spans="1:8" x14ac:dyDescent="0.2">
      <c r="A2608" t="s">
        <v>71</v>
      </c>
      <c r="B2608" t="s">
        <v>55</v>
      </c>
      <c r="C2608" t="s">
        <v>101</v>
      </c>
      <c r="D2608" s="4">
        <v>43221</v>
      </c>
      <c r="E2608" t="s">
        <v>63</v>
      </c>
      <c r="F2608" s="5">
        <v>43101</v>
      </c>
      <c r="G2608">
        <v>299</v>
      </c>
      <c r="H2608">
        <v>6.42</v>
      </c>
    </row>
    <row r="2609" spans="1:8" x14ac:dyDescent="0.2">
      <c r="A2609" t="s">
        <v>71</v>
      </c>
      <c r="B2609" t="s">
        <v>54</v>
      </c>
      <c r="C2609" t="s">
        <v>101</v>
      </c>
      <c r="D2609" s="4">
        <v>43221</v>
      </c>
      <c r="E2609" t="s">
        <v>63</v>
      </c>
      <c r="F2609" s="5">
        <v>43101</v>
      </c>
      <c r="G2609">
        <v>26</v>
      </c>
      <c r="H2609">
        <v>0.56000000000000005</v>
      </c>
    </row>
    <row r="2610" spans="1:8" x14ac:dyDescent="0.2">
      <c r="A2610" t="s">
        <v>71</v>
      </c>
      <c r="B2610" t="s">
        <v>54</v>
      </c>
      <c r="C2610" t="s">
        <v>101</v>
      </c>
      <c r="D2610" s="4">
        <v>43221</v>
      </c>
      <c r="E2610" t="s">
        <v>64</v>
      </c>
      <c r="F2610" s="5">
        <v>43101</v>
      </c>
      <c r="G2610">
        <v>1.18</v>
      </c>
      <c r="H2610">
        <v>0.02</v>
      </c>
    </row>
    <row r="2611" spans="1:8" x14ac:dyDescent="0.2">
      <c r="A2611" t="s">
        <v>71</v>
      </c>
      <c r="B2611" t="s">
        <v>54</v>
      </c>
      <c r="C2611" t="s">
        <v>101</v>
      </c>
      <c r="D2611" s="4">
        <v>43221</v>
      </c>
      <c r="E2611" t="s">
        <v>63</v>
      </c>
      <c r="F2611" s="5">
        <v>43221</v>
      </c>
      <c r="G2611">
        <v>17.2</v>
      </c>
      <c r="H2611">
        <v>0.36</v>
      </c>
    </row>
    <row r="2612" spans="1:8" x14ac:dyDescent="0.2">
      <c r="A2612" t="s">
        <v>71</v>
      </c>
      <c r="B2612" t="s">
        <v>55</v>
      </c>
      <c r="C2612" t="s">
        <v>101</v>
      </c>
      <c r="D2612" s="4">
        <v>43221</v>
      </c>
      <c r="E2612" t="s">
        <v>63</v>
      </c>
      <c r="F2612" s="5">
        <v>43221</v>
      </c>
      <c r="G2612">
        <v>199.24</v>
      </c>
      <c r="H2612">
        <v>4.28</v>
      </c>
    </row>
    <row r="2613" spans="1:8" x14ac:dyDescent="0.2">
      <c r="A2613" t="s">
        <v>71</v>
      </c>
      <c r="B2613" t="s">
        <v>54</v>
      </c>
      <c r="C2613" t="s">
        <v>101</v>
      </c>
      <c r="D2613" s="4">
        <v>43221</v>
      </c>
      <c r="E2613" t="s">
        <v>64</v>
      </c>
      <c r="F2613" s="5">
        <v>43221</v>
      </c>
      <c r="G2613">
        <v>0.78</v>
      </c>
      <c r="H2613">
        <v>0.02</v>
      </c>
    </row>
    <row r="2614" spans="1:8" x14ac:dyDescent="0.2">
      <c r="A2614" t="s">
        <v>71</v>
      </c>
      <c r="B2614" t="s">
        <v>55</v>
      </c>
      <c r="C2614" t="s">
        <v>101</v>
      </c>
      <c r="D2614" s="4">
        <v>43221</v>
      </c>
      <c r="E2614" t="s">
        <v>64</v>
      </c>
      <c r="F2614" s="5">
        <v>43221</v>
      </c>
      <c r="G2614">
        <v>8.98</v>
      </c>
      <c r="H2614">
        <v>0.18</v>
      </c>
    </row>
    <row r="2615" spans="1:8" x14ac:dyDescent="0.2">
      <c r="A2615" t="s">
        <v>71</v>
      </c>
      <c r="B2615" t="s">
        <v>55</v>
      </c>
      <c r="C2615" t="s">
        <v>101</v>
      </c>
      <c r="D2615" s="4">
        <v>43221</v>
      </c>
      <c r="E2615" t="s">
        <v>64</v>
      </c>
      <c r="F2615" s="5">
        <v>43221</v>
      </c>
      <c r="G2615">
        <v>7.11</v>
      </c>
      <c r="H2615">
        <v>0.16</v>
      </c>
    </row>
    <row r="2616" spans="1:8" x14ac:dyDescent="0.2">
      <c r="A2616" t="s">
        <v>71</v>
      </c>
      <c r="B2616" t="s">
        <v>55</v>
      </c>
      <c r="C2616" t="s">
        <v>101</v>
      </c>
      <c r="D2616" s="4">
        <v>43221</v>
      </c>
      <c r="E2616" t="s">
        <v>63</v>
      </c>
      <c r="F2616" s="5">
        <v>43221</v>
      </c>
      <c r="G2616">
        <v>157.6</v>
      </c>
      <c r="H2616">
        <v>3.55</v>
      </c>
    </row>
    <row r="2617" spans="1:8" x14ac:dyDescent="0.2">
      <c r="A2617" t="s">
        <v>71</v>
      </c>
      <c r="B2617" t="s">
        <v>55</v>
      </c>
      <c r="C2617" t="s">
        <v>101</v>
      </c>
      <c r="D2617" s="4">
        <v>43221</v>
      </c>
      <c r="E2617" t="s">
        <v>64</v>
      </c>
      <c r="F2617" s="5">
        <v>43101</v>
      </c>
      <c r="G2617">
        <v>14.17</v>
      </c>
      <c r="H2617">
        <v>0.31</v>
      </c>
    </row>
    <row r="2618" spans="1:8" x14ac:dyDescent="0.2">
      <c r="A2618" t="s">
        <v>71</v>
      </c>
      <c r="B2618" t="s">
        <v>55</v>
      </c>
      <c r="C2618" t="s">
        <v>101</v>
      </c>
      <c r="D2618" s="4">
        <v>43221</v>
      </c>
      <c r="E2618" t="s">
        <v>63</v>
      </c>
      <c r="F2618" s="5">
        <v>43101</v>
      </c>
      <c r="G2618">
        <v>314</v>
      </c>
      <c r="H2618">
        <v>7.09</v>
      </c>
    </row>
    <row r="2619" spans="1:8" x14ac:dyDescent="0.2">
      <c r="A2619" t="s">
        <v>71</v>
      </c>
      <c r="B2619" t="s">
        <v>54</v>
      </c>
      <c r="C2619" t="s">
        <v>101</v>
      </c>
      <c r="D2619" s="4">
        <v>43282</v>
      </c>
      <c r="E2619" t="s">
        <v>63</v>
      </c>
      <c r="F2619" s="5">
        <v>43221</v>
      </c>
      <c r="G2619">
        <v>302.39999999999998</v>
      </c>
      <c r="H2619">
        <v>7.32</v>
      </c>
    </row>
    <row r="2620" spans="1:8" x14ac:dyDescent="0.2">
      <c r="A2620" t="s">
        <v>71</v>
      </c>
      <c r="B2620" t="s">
        <v>54</v>
      </c>
      <c r="C2620" t="s">
        <v>101</v>
      </c>
      <c r="D2620" s="4">
        <v>43282</v>
      </c>
      <c r="E2620" t="s">
        <v>64</v>
      </c>
      <c r="F2620" s="5">
        <v>43221</v>
      </c>
      <c r="G2620">
        <v>13.64</v>
      </c>
      <c r="H2620">
        <v>0.32</v>
      </c>
    </row>
    <row r="2621" spans="1:8" x14ac:dyDescent="0.2">
      <c r="A2621" t="s">
        <v>71</v>
      </c>
      <c r="B2621" t="s">
        <v>54</v>
      </c>
      <c r="C2621" t="s">
        <v>101</v>
      </c>
      <c r="D2621" s="4">
        <v>43282</v>
      </c>
      <c r="E2621" t="s">
        <v>64</v>
      </c>
      <c r="F2621" s="5">
        <v>43221</v>
      </c>
      <c r="G2621">
        <v>2.11</v>
      </c>
      <c r="H2621">
        <v>0.05</v>
      </c>
    </row>
    <row r="2622" spans="1:8" x14ac:dyDescent="0.2">
      <c r="A2622" t="s">
        <v>71</v>
      </c>
      <c r="B2622" t="s">
        <v>54</v>
      </c>
      <c r="C2622" t="s">
        <v>101</v>
      </c>
      <c r="D2622" s="4">
        <v>43282</v>
      </c>
      <c r="E2622" t="s">
        <v>63</v>
      </c>
      <c r="F2622" s="5">
        <v>43221</v>
      </c>
      <c r="G2622">
        <v>46.8</v>
      </c>
      <c r="H2622">
        <v>1.1299999999999999</v>
      </c>
    </row>
    <row r="2623" spans="1:8" x14ac:dyDescent="0.2">
      <c r="A2623" t="s">
        <v>71</v>
      </c>
      <c r="B2623" t="s">
        <v>55</v>
      </c>
      <c r="C2623" t="s">
        <v>84</v>
      </c>
      <c r="D2623" s="4">
        <v>43282</v>
      </c>
      <c r="E2623" t="s">
        <v>32</v>
      </c>
      <c r="F2623" s="5">
        <v>43221</v>
      </c>
      <c r="G2623">
        <v>367.4</v>
      </c>
      <c r="H2623">
        <v>8</v>
      </c>
    </row>
    <row r="2624" spans="1:8" x14ac:dyDescent="0.2">
      <c r="A2624" t="s">
        <v>71</v>
      </c>
      <c r="B2624" t="s">
        <v>55</v>
      </c>
      <c r="C2624" t="s">
        <v>84</v>
      </c>
      <c r="D2624" s="4">
        <v>43282</v>
      </c>
      <c r="E2624" t="s">
        <v>32</v>
      </c>
      <c r="F2624" s="5">
        <v>43221</v>
      </c>
      <c r="G2624">
        <v>22.41</v>
      </c>
      <c r="H2624">
        <v>0.32</v>
      </c>
    </row>
    <row r="2625" spans="1:8" x14ac:dyDescent="0.2">
      <c r="A2625" t="s">
        <v>71</v>
      </c>
      <c r="B2625" t="s">
        <v>55</v>
      </c>
      <c r="C2625" t="s">
        <v>84</v>
      </c>
      <c r="D2625" s="4">
        <v>43282</v>
      </c>
      <c r="E2625" t="s">
        <v>31</v>
      </c>
      <c r="F2625" s="5">
        <v>43221</v>
      </c>
      <c r="G2625">
        <v>8146.28</v>
      </c>
      <c r="H2625">
        <v>177.33</v>
      </c>
    </row>
    <row r="2626" spans="1:8" x14ac:dyDescent="0.2">
      <c r="A2626" t="s">
        <v>71</v>
      </c>
      <c r="B2626" t="s">
        <v>55</v>
      </c>
      <c r="C2626" t="s">
        <v>84</v>
      </c>
      <c r="D2626" s="4">
        <v>43282</v>
      </c>
      <c r="E2626" t="s">
        <v>31</v>
      </c>
      <c r="F2626" s="5">
        <v>43221</v>
      </c>
      <c r="G2626">
        <v>496.74</v>
      </c>
      <c r="H2626">
        <v>7.43</v>
      </c>
    </row>
    <row r="2627" spans="1:8" x14ac:dyDescent="0.2">
      <c r="A2627" t="s">
        <v>71</v>
      </c>
      <c r="B2627" t="s">
        <v>54</v>
      </c>
      <c r="C2627" t="s">
        <v>92</v>
      </c>
      <c r="D2627" s="4">
        <v>43282</v>
      </c>
      <c r="E2627" t="s">
        <v>31</v>
      </c>
      <c r="F2627" s="5">
        <v>43221</v>
      </c>
      <c r="G2627">
        <v>632</v>
      </c>
      <c r="H2627">
        <v>15.3</v>
      </c>
    </row>
    <row r="2628" spans="1:8" x14ac:dyDescent="0.2">
      <c r="A2628" t="s">
        <v>71</v>
      </c>
      <c r="B2628" t="s">
        <v>54</v>
      </c>
      <c r="C2628" t="s">
        <v>92</v>
      </c>
      <c r="D2628" s="4">
        <v>43282</v>
      </c>
      <c r="E2628" t="s">
        <v>32</v>
      </c>
      <c r="F2628" s="5">
        <v>43221</v>
      </c>
      <c r="G2628">
        <v>28.5</v>
      </c>
      <c r="H2628">
        <v>0.69</v>
      </c>
    </row>
    <row r="2629" spans="1:8" x14ac:dyDescent="0.2">
      <c r="A2629" t="s">
        <v>71</v>
      </c>
      <c r="B2629" t="s">
        <v>54</v>
      </c>
      <c r="C2629" t="s">
        <v>101</v>
      </c>
      <c r="D2629" s="4">
        <v>43282</v>
      </c>
      <c r="E2629" t="s">
        <v>63</v>
      </c>
      <c r="F2629" s="5">
        <v>43221</v>
      </c>
      <c r="G2629">
        <v>43.2</v>
      </c>
      <c r="H2629">
        <v>1.06</v>
      </c>
    </row>
    <row r="2630" spans="1:8" x14ac:dyDescent="0.2">
      <c r="A2630" t="s">
        <v>71</v>
      </c>
      <c r="B2630" t="s">
        <v>57</v>
      </c>
      <c r="C2630" t="s">
        <v>85</v>
      </c>
      <c r="D2630" s="4">
        <v>43374</v>
      </c>
      <c r="E2630" t="s">
        <v>31</v>
      </c>
      <c r="F2630" s="5">
        <v>43221</v>
      </c>
      <c r="G2630">
        <v>1364</v>
      </c>
      <c r="H2630">
        <v>43.03</v>
      </c>
    </row>
    <row r="2631" spans="1:8" x14ac:dyDescent="0.2">
      <c r="A2631" t="s">
        <v>71</v>
      </c>
      <c r="B2631" t="s">
        <v>57</v>
      </c>
      <c r="C2631" t="s">
        <v>93</v>
      </c>
      <c r="D2631" s="4">
        <v>43374</v>
      </c>
      <c r="E2631" t="s">
        <v>31</v>
      </c>
      <c r="F2631" s="5">
        <v>43221</v>
      </c>
      <c r="G2631">
        <v>409</v>
      </c>
      <c r="H2631">
        <v>9.11</v>
      </c>
    </row>
    <row r="2632" spans="1:8" x14ac:dyDescent="0.2">
      <c r="A2632" t="s">
        <v>71</v>
      </c>
      <c r="B2632" t="s">
        <v>57</v>
      </c>
      <c r="C2632" t="s">
        <v>93</v>
      </c>
      <c r="D2632" s="4">
        <v>43374</v>
      </c>
      <c r="E2632" t="s">
        <v>32</v>
      </c>
      <c r="F2632" s="5">
        <v>43221</v>
      </c>
      <c r="G2632">
        <v>18.45</v>
      </c>
      <c r="H2632">
        <v>0.41</v>
      </c>
    </row>
    <row r="2633" spans="1:8" x14ac:dyDescent="0.2">
      <c r="A2633" t="s">
        <v>71</v>
      </c>
      <c r="B2633" t="s">
        <v>55</v>
      </c>
      <c r="C2633" t="s">
        <v>91</v>
      </c>
      <c r="D2633" s="4">
        <v>43374</v>
      </c>
      <c r="E2633" t="s">
        <v>32</v>
      </c>
      <c r="F2633" s="5">
        <v>43221</v>
      </c>
      <c r="G2633">
        <v>121.18</v>
      </c>
      <c r="H2633">
        <v>2.7</v>
      </c>
    </row>
    <row r="2634" spans="1:8" x14ac:dyDescent="0.2">
      <c r="A2634" t="s">
        <v>71</v>
      </c>
      <c r="B2634" t="s">
        <v>55</v>
      </c>
      <c r="C2634" t="s">
        <v>91</v>
      </c>
      <c r="D2634" s="4">
        <v>43374</v>
      </c>
      <c r="E2634" t="s">
        <v>31</v>
      </c>
      <c r="F2634" s="5">
        <v>43221</v>
      </c>
      <c r="G2634">
        <v>2687</v>
      </c>
      <c r="H2634">
        <v>59.86</v>
      </c>
    </row>
    <row r="2635" spans="1:8" x14ac:dyDescent="0.2">
      <c r="A2635" t="s">
        <v>71</v>
      </c>
      <c r="B2635" t="s">
        <v>56</v>
      </c>
      <c r="C2635" t="s">
        <v>94</v>
      </c>
      <c r="D2635" s="4">
        <v>43374</v>
      </c>
      <c r="E2635" t="s">
        <v>31</v>
      </c>
      <c r="F2635" s="5">
        <v>43221</v>
      </c>
      <c r="G2635">
        <v>69471</v>
      </c>
      <c r="H2635">
        <v>1635.49</v>
      </c>
    </row>
    <row r="2636" spans="1:8" x14ac:dyDescent="0.2">
      <c r="A2636" t="s">
        <v>71</v>
      </c>
      <c r="B2636" t="s">
        <v>56</v>
      </c>
      <c r="C2636" t="s">
        <v>94</v>
      </c>
      <c r="D2636" s="4">
        <v>43374</v>
      </c>
      <c r="E2636" t="s">
        <v>32</v>
      </c>
      <c r="F2636" s="5">
        <v>43221</v>
      </c>
      <c r="G2636">
        <v>3133.15</v>
      </c>
      <c r="H2636">
        <v>73.760000000000005</v>
      </c>
    </row>
    <row r="2637" spans="1:8" x14ac:dyDescent="0.2">
      <c r="A2637" t="s">
        <v>71</v>
      </c>
      <c r="B2637" t="s">
        <v>59</v>
      </c>
      <c r="C2637" t="s">
        <v>102</v>
      </c>
      <c r="D2637" s="4">
        <v>43344</v>
      </c>
      <c r="E2637" t="s">
        <v>63</v>
      </c>
      <c r="F2637" s="5">
        <v>43221</v>
      </c>
      <c r="G2637">
        <v>111.6</v>
      </c>
      <c r="H2637">
        <v>3.51</v>
      </c>
    </row>
    <row r="2638" spans="1:8" x14ac:dyDescent="0.2">
      <c r="A2638" t="s">
        <v>71</v>
      </c>
      <c r="B2638" t="s">
        <v>59</v>
      </c>
      <c r="C2638" t="s">
        <v>102</v>
      </c>
      <c r="D2638" s="4">
        <v>43344</v>
      </c>
      <c r="E2638" t="s">
        <v>64</v>
      </c>
      <c r="F2638" s="5">
        <v>43221</v>
      </c>
      <c r="G2638">
        <v>5.03</v>
      </c>
      <c r="H2638">
        <v>0.16</v>
      </c>
    </row>
    <row r="2639" spans="1:8" x14ac:dyDescent="0.2">
      <c r="A2639" t="s">
        <v>71</v>
      </c>
      <c r="B2639" t="s">
        <v>55</v>
      </c>
      <c r="C2639" t="s">
        <v>100</v>
      </c>
      <c r="D2639" s="4">
        <v>43344</v>
      </c>
      <c r="E2639" t="s">
        <v>32</v>
      </c>
      <c r="F2639" s="5">
        <v>43221</v>
      </c>
      <c r="G2639">
        <v>40.590000000000003</v>
      </c>
      <c r="H2639">
        <v>1.28</v>
      </c>
    </row>
    <row r="2640" spans="1:8" x14ac:dyDescent="0.2">
      <c r="A2640" t="s">
        <v>71</v>
      </c>
      <c r="B2640" t="s">
        <v>54</v>
      </c>
      <c r="C2640" t="s">
        <v>99</v>
      </c>
      <c r="D2640" s="4">
        <v>43344</v>
      </c>
      <c r="E2640" t="s">
        <v>32</v>
      </c>
      <c r="F2640" s="5">
        <v>43221</v>
      </c>
      <c r="G2640">
        <v>80.28</v>
      </c>
      <c r="H2640">
        <v>2.5299999999999998</v>
      </c>
    </row>
    <row r="2641" spans="1:8" x14ac:dyDescent="0.2">
      <c r="A2641" t="s">
        <v>71</v>
      </c>
      <c r="B2641" t="s">
        <v>55</v>
      </c>
      <c r="C2641" t="s">
        <v>100</v>
      </c>
      <c r="D2641" s="4">
        <v>43344</v>
      </c>
      <c r="E2641" t="s">
        <v>31</v>
      </c>
      <c r="F2641" s="5">
        <v>43221</v>
      </c>
      <c r="G2641">
        <v>900</v>
      </c>
      <c r="H2641">
        <v>28.3</v>
      </c>
    </row>
    <row r="2642" spans="1:8" x14ac:dyDescent="0.2">
      <c r="A2642" t="s">
        <v>71</v>
      </c>
      <c r="B2642" t="s">
        <v>54</v>
      </c>
      <c r="C2642" t="s">
        <v>99</v>
      </c>
      <c r="D2642" s="4">
        <v>43344</v>
      </c>
      <c r="E2642" t="s">
        <v>31</v>
      </c>
      <c r="F2642" s="5">
        <v>43221</v>
      </c>
      <c r="G2642">
        <v>1780</v>
      </c>
      <c r="H2642">
        <v>55.96</v>
      </c>
    </row>
    <row r="2643" spans="1:8" x14ac:dyDescent="0.2">
      <c r="A2643" t="s">
        <v>71</v>
      </c>
      <c r="B2643" t="s">
        <v>56</v>
      </c>
      <c r="C2643" t="s">
        <v>86</v>
      </c>
      <c r="D2643" s="4">
        <v>43344</v>
      </c>
      <c r="E2643" t="s">
        <v>31</v>
      </c>
      <c r="F2643" s="5">
        <v>43221</v>
      </c>
      <c r="G2643">
        <v>36120</v>
      </c>
      <c r="H2643">
        <v>1135.58</v>
      </c>
    </row>
    <row r="2644" spans="1:8" x14ac:dyDescent="0.2">
      <c r="A2644" t="s">
        <v>71</v>
      </c>
      <c r="B2644" t="s">
        <v>57</v>
      </c>
      <c r="C2644" t="s">
        <v>85</v>
      </c>
      <c r="D2644" s="4">
        <v>43344</v>
      </c>
      <c r="E2644" t="s">
        <v>31</v>
      </c>
      <c r="F2644" s="5">
        <v>43221</v>
      </c>
      <c r="G2644">
        <v>1364</v>
      </c>
      <c r="H2644">
        <v>42.87</v>
      </c>
    </row>
    <row r="2645" spans="1:8" x14ac:dyDescent="0.2">
      <c r="A2645" t="s">
        <v>71</v>
      </c>
      <c r="B2645" t="s">
        <v>56</v>
      </c>
      <c r="C2645" t="s">
        <v>86</v>
      </c>
      <c r="D2645" s="4">
        <v>43344</v>
      </c>
      <c r="E2645" t="s">
        <v>32</v>
      </c>
      <c r="F2645" s="5">
        <v>43221</v>
      </c>
      <c r="G2645">
        <v>1629.02</v>
      </c>
      <c r="H2645">
        <v>51.22</v>
      </c>
    </row>
    <row r="2646" spans="1:8" x14ac:dyDescent="0.2">
      <c r="A2646" t="s">
        <v>71</v>
      </c>
      <c r="B2646" t="s">
        <v>57</v>
      </c>
      <c r="C2646" t="s">
        <v>85</v>
      </c>
      <c r="D2646" s="4">
        <v>43344</v>
      </c>
      <c r="E2646" t="s">
        <v>32</v>
      </c>
      <c r="F2646" s="5">
        <v>43221</v>
      </c>
      <c r="G2646">
        <v>61.52</v>
      </c>
      <c r="H2646">
        <v>1.93</v>
      </c>
    </row>
    <row r="2647" spans="1:8" x14ac:dyDescent="0.2">
      <c r="A2647" t="s">
        <v>71</v>
      </c>
      <c r="B2647" t="s">
        <v>59</v>
      </c>
      <c r="C2647" t="s">
        <v>102</v>
      </c>
      <c r="D2647" s="4">
        <v>43344</v>
      </c>
      <c r="E2647" t="s">
        <v>64</v>
      </c>
      <c r="F2647" s="5">
        <v>43221</v>
      </c>
      <c r="G2647">
        <v>47.81</v>
      </c>
      <c r="H2647">
        <v>1.49</v>
      </c>
    </row>
    <row r="2648" spans="1:8" x14ac:dyDescent="0.2">
      <c r="A2648" t="s">
        <v>71</v>
      </c>
      <c r="B2648" t="s">
        <v>59</v>
      </c>
      <c r="C2648" t="s">
        <v>102</v>
      </c>
      <c r="D2648" s="4">
        <v>43344</v>
      </c>
      <c r="E2648" t="s">
        <v>63</v>
      </c>
      <c r="F2648" s="5">
        <v>43221</v>
      </c>
      <c r="G2648">
        <v>1060.2</v>
      </c>
      <c r="H2648">
        <v>33.33</v>
      </c>
    </row>
    <row r="2649" spans="1:8" x14ac:dyDescent="0.2">
      <c r="A2649" t="s">
        <v>71</v>
      </c>
      <c r="B2649" t="s">
        <v>55</v>
      </c>
      <c r="C2649" t="s">
        <v>102</v>
      </c>
      <c r="D2649" s="4">
        <v>43344</v>
      </c>
      <c r="E2649" t="s">
        <v>63</v>
      </c>
      <c r="F2649" s="5">
        <v>43221</v>
      </c>
      <c r="G2649">
        <v>74.400000000000006</v>
      </c>
      <c r="H2649">
        <v>2.34</v>
      </c>
    </row>
    <row r="2650" spans="1:8" x14ac:dyDescent="0.2">
      <c r="A2650" t="s">
        <v>71</v>
      </c>
      <c r="B2650" t="s">
        <v>55</v>
      </c>
      <c r="C2650" t="s">
        <v>102</v>
      </c>
      <c r="D2650" s="4">
        <v>43344</v>
      </c>
      <c r="E2650" t="s">
        <v>64</v>
      </c>
      <c r="F2650" s="5">
        <v>43221</v>
      </c>
      <c r="G2650">
        <v>3.36</v>
      </c>
      <c r="H2650">
        <v>0.11</v>
      </c>
    </row>
    <row r="2651" spans="1:8" x14ac:dyDescent="0.2">
      <c r="A2651" t="s">
        <v>71</v>
      </c>
      <c r="B2651" t="s">
        <v>57</v>
      </c>
      <c r="C2651" t="s">
        <v>93</v>
      </c>
      <c r="D2651" s="4">
        <v>43374</v>
      </c>
      <c r="E2651" t="s">
        <v>32</v>
      </c>
      <c r="F2651" s="5">
        <v>43221</v>
      </c>
      <c r="G2651">
        <v>4.96</v>
      </c>
      <c r="H2651">
        <v>0.16</v>
      </c>
    </row>
    <row r="2652" spans="1:8" x14ac:dyDescent="0.2">
      <c r="A2652" t="s">
        <v>71</v>
      </c>
      <c r="B2652" t="s">
        <v>57</v>
      </c>
      <c r="C2652" t="s">
        <v>93</v>
      </c>
      <c r="D2652" s="4">
        <v>43374</v>
      </c>
      <c r="E2652" t="s">
        <v>31</v>
      </c>
      <c r="F2652" s="5">
        <v>43221</v>
      </c>
      <c r="G2652">
        <v>110</v>
      </c>
      <c r="H2652">
        <v>3.61</v>
      </c>
    </row>
    <row r="2653" spans="1:8" x14ac:dyDescent="0.2">
      <c r="A2653" t="s">
        <v>71</v>
      </c>
      <c r="B2653" t="s">
        <v>55</v>
      </c>
      <c r="C2653" t="s">
        <v>91</v>
      </c>
      <c r="D2653" s="4">
        <v>43374</v>
      </c>
      <c r="E2653" t="s">
        <v>31</v>
      </c>
      <c r="F2653" s="5">
        <v>43221</v>
      </c>
      <c r="G2653">
        <v>1388</v>
      </c>
      <c r="H2653">
        <v>45.7</v>
      </c>
    </row>
    <row r="2654" spans="1:8" x14ac:dyDescent="0.2">
      <c r="A2654" t="s">
        <v>71</v>
      </c>
      <c r="B2654" t="s">
        <v>54</v>
      </c>
      <c r="C2654" t="s">
        <v>167</v>
      </c>
      <c r="D2654" s="4">
        <v>43374</v>
      </c>
      <c r="E2654" t="s">
        <v>222</v>
      </c>
      <c r="F2654" s="5">
        <v>43221</v>
      </c>
      <c r="G2654">
        <v>-605</v>
      </c>
      <c r="H2654">
        <v>-19.350000000000001</v>
      </c>
    </row>
    <row r="2655" spans="1:8" x14ac:dyDescent="0.2">
      <c r="A2655" t="s">
        <v>71</v>
      </c>
      <c r="B2655" t="s">
        <v>55</v>
      </c>
      <c r="C2655" t="s">
        <v>91</v>
      </c>
      <c r="D2655" s="4">
        <v>43374</v>
      </c>
      <c r="E2655" t="s">
        <v>32</v>
      </c>
      <c r="F2655" s="5">
        <v>43221</v>
      </c>
      <c r="G2655">
        <v>62.59</v>
      </c>
      <c r="H2655">
        <v>2.06</v>
      </c>
    </row>
    <row r="2656" spans="1:8" x14ac:dyDescent="0.2">
      <c r="A2656" t="s">
        <v>71</v>
      </c>
      <c r="B2656" t="s">
        <v>56</v>
      </c>
      <c r="C2656" t="s">
        <v>95</v>
      </c>
      <c r="D2656" s="4">
        <v>43374</v>
      </c>
      <c r="E2656" t="s">
        <v>32</v>
      </c>
      <c r="F2656" s="5">
        <v>43221</v>
      </c>
      <c r="G2656">
        <v>616.97</v>
      </c>
      <c r="H2656">
        <v>20.27</v>
      </c>
    </row>
    <row r="2657" spans="1:8" x14ac:dyDescent="0.2">
      <c r="A2657" t="s">
        <v>71</v>
      </c>
      <c r="B2657" t="s">
        <v>54</v>
      </c>
      <c r="C2657" t="s">
        <v>92</v>
      </c>
      <c r="D2657" s="4">
        <v>43374</v>
      </c>
      <c r="E2657" t="s">
        <v>32</v>
      </c>
      <c r="F2657" s="5">
        <v>43221</v>
      </c>
      <c r="G2657">
        <v>62.06</v>
      </c>
      <c r="H2657">
        <v>1.99</v>
      </c>
    </row>
    <row r="2658" spans="1:8" x14ac:dyDescent="0.2">
      <c r="A2658" t="s">
        <v>71</v>
      </c>
      <c r="B2658" t="s">
        <v>56</v>
      </c>
      <c r="C2658" t="s">
        <v>95</v>
      </c>
      <c r="D2658" s="4">
        <v>43374</v>
      </c>
      <c r="E2658" t="s">
        <v>31</v>
      </c>
      <c r="F2658" s="5">
        <v>43221</v>
      </c>
      <c r="G2658">
        <v>13680</v>
      </c>
      <c r="H2658">
        <v>449.46</v>
      </c>
    </row>
    <row r="2659" spans="1:8" x14ac:dyDescent="0.2">
      <c r="A2659" t="s">
        <v>71</v>
      </c>
      <c r="B2659" t="s">
        <v>54</v>
      </c>
      <c r="C2659" t="s">
        <v>92</v>
      </c>
      <c r="D2659" s="4">
        <v>43374</v>
      </c>
      <c r="E2659" t="s">
        <v>31</v>
      </c>
      <c r="F2659" s="5">
        <v>43221</v>
      </c>
      <c r="G2659">
        <v>1376</v>
      </c>
      <c r="H2659">
        <v>44.01</v>
      </c>
    </row>
    <row r="2660" spans="1:8" x14ac:dyDescent="0.2">
      <c r="A2660" t="s">
        <v>71</v>
      </c>
      <c r="B2660" t="s">
        <v>54</v>
      </c>
      <c r="C2660" t="s">
        <v>92</v>
      </c>
      <c r="D2660" s="4">
        <v>43344</v>
      </c>
      <c r="E2660" t="s">
        <v>32</v>
      </c>
      <c r="F2660" s="5">
        <v>43221</v>
      </c>
      <c r="G2660">
        <v>14.93</v>
      </c>
      <c r="H2660">
        <v>0.47</v>
      </c>
    </row>
    <row r="2661" spans="1:8" x14ac:dyDescent="0.2">
      <c r="A2661" t="s">
        <v>71</v>
      </c>
      <c r="B2661" t="s">
        <v>54</v>
      </c>
      <c r="C2661" t="s">
        <v>92</v>
      </c>
      <c r="D2661" s="4">
        <v>43344</v>
      </c>
      <c r="E2661" t="s">
        <v>31</v>
      </c>
      <c r="F2661" s="5">
        <v>43221</v>
      </c>
      <c r="G2661">
        <v>331</v>
      </c>
      <c r="H2661">
        <v>10.52</v>
      </c>
    </row>
    <row r="2662" spans="1:8" x14ac:dyDescent="0.2">
      <c r="A2662" t="s">
        <v>71</v>
      </c>
      <c r="B2662" t="s">
        <v>56</v>
      </c>
      <c r="C2662" t="s">
        <v>98</v>
      </c>
      <c r="D2662" s="4">
        <v>43374</v>
      </c>
      <c r="E2662" t="s">
        <v>31</v>
      </c>
      <c r="F2662" s="5">
        <v>43221</v>
      </c>
      <c r="G2662">
        <v>12153.78</v>
      </c>
      <c r="H2662">
        <v>389.92</v>
      </c>
    </row>
    <row r="2663" spans="1:8" x14ac:dyDescent="0.2">
      <c r="A2663" t="s">
        <v>71</v>
      </c>
      <c r="B2663" t="s">
        <v>56</v>
      </c>
      <c r="C2663" t="s">
        <v>98</v>
      </c>
      <c r="D2663" s="4">
        <v>43374</v>
      </c>
      <c r="E2663" t="s">
        <v>32</v>
      </c>
      <c r="F2663" s="5">
        <v>43221</v>
      </c>
      <c r="G2663">
        <v>548.14</v>
      </c>
      <c r="H2663">
        <v>17.59</v>
      </c>
    </row>
    <row r="2664" spans="1:8" x14ac:dyDescent="0.2">
      <c r="A2664" t="s">
        <v>71</v>
      </c>
      <c r="B2664" t="s">
        <v>57</v>
      </c>
      <c r="C2664" t="s">
        <v>93</v>
      </c>
      <c r="D2664" s="4">
        <v>43374</v>
      </c>
      <c r="E2664" t="s">
        <v>32</v>
      </c>
      <c r="F2664" s="5">
        <v>43221</v>
      </c>
      <c r="G2664">
        <v>231.92</v>
      </c>
      <c r="H2664">
        <v>7.43</v>
      </c>
    </row>
    <row r="2665" spans="1:8" x14ac:dyDescent="0.2">
      <c r="A2665" t="s">
        <v>71</v>
      </c>
      <c r="B2665" t="s">
        <v>57</v>
      </c>
      <c r="C2665" t="s">
        <v>93</v>
      </c>
      <c r="D2665" s="4">
        <v>43374</v>
      </c>
      <c r="E2665" t="s">
        <v>31</v>
      </c>
      <c r="F2665" s="5">
        <v>43221</v>
      </c>
      <c r="G2665">
        <v>5142</v>
      </c>
      <c r="H2665">
        <v>164.62</v>
      </c>
    </row>
    <row r="2666" spans="1:8" x14ac:dyDescent="0.2">
      <c r="A2666" t="s">
        <v>71</v>
      </c>
      <c r="B2666" t="s">
        <v>57</v>
      </c>
      <c r="C2666" t="s">
        <v>93</v>
      </c>
      <c r="D2666" s="4">
        <v>43374</v>
      </c>
      <c r="E2666" t="s">
        <v>31</v>
      </c>
      <c r="F2666" s="5">
        <v>43221</v>
      </c>
      <c r="G2666">
        <v>2044</v>
      </c>
      <c r="H2666">
        <v>64.19</v>
      </c>
    </row>
    <row r="2667" spans="1:8" x14ac:dyDescent="0.2">
      <c r="A2667" t="s">
        <v>71</v>
      </c>
      <c r="B2667" t="s">
        <v>57</v>
      </c>
      <c r="C2667" t="s">
        <v>93</v>
      </c>
      <c r="D2667" s="4">
        <v>43374</v>
      </c>
      <c r="E2667" t="s">
        <v>32</v>
      </c>
      <c r="F2667" s="5">
        <v>43221</v>
      </c>
      <c r="G2667">
        <v>92.19</v>
      </c>
      <c r="H2667">
        <v>2.89</v>
      </c>
    </row>
    <row r="2668" spans="1:8" x14ac:dyDescent="0.2">
      <c r="A2668" t="s">
        <v>71</v>
      </c>
      <c r="B2668" t="s">
        <v>60</v>
      </c>
      <c r="C2668" t="s">
        <v>98</v>
      </c>
      <c r="D2668" s="4">
        <v>43374</v>
      </c>
      <c r="E2668" t="s">
        <v>32</v>
      </c>
      <c r="F2668" s="5">
        <v>43221</v>
      </c>
      <c r="G2668">
        <v>44.82</v>
      </c>
      <c r="H2668">
        <v>1.18</v>
      </c>
    </row>
    <row r="2669" spans="1:8" x14ac:dyDescent="0.2">
      <c r="A2669" t="s">
        <v>71</v>
      </c>
      <c r="B2669" t="s">
        <v>56</v>
      </c>
      <c r="C2669" t="s">
        <v>130</v>
      </c>
      <c r="D2669" s="4">
        <v>43374</v>
      </c>
      <c r="E2669" t="s">
        <v>32</v>
      </c>
      <c r="F2669" s="5">
        <v>43221</v>
      </c>
      <c r="G2669">
        <v>510.11</v>
      </c>
      <c r="H2669">
        <v>14.33</v>
      </c>
    </row>
    <row r="2670" spans="1:8" x14ac:dyDescent="0.2">
      <c r="A2670" t="s">
        <v>71</v>
      </c>
      <c r="B2670" t="s">
        <v>60</v>
      </c>
      <c r="C2670" t="s">
        <v>98</v>
      </c>
      <c r="D2670" s="4">
        <v>43374</v>
      </c>
      <c r="E2670" t="s">
        <v>31</v>
      </c>
      <c r="F2670" s="5">
        <v>43221</v>
      </c>
      <c r="G2670">
        <v>993.84</v>
      </c>
      <c r="H2670">
        <v>26.09</v>
      </c>
    </row>
    <row r="2671" spans="1:8" x14ac:dyDescent="0.2">
      <c r="A2671" t="s">
        <v>71</v>
      </c>
      <c r="B2671" t="s">
        <v>56</v>
      </c>
      <c r="C2671" t="s">
        <v>130</v>
      </c>
      <c r="D2671" s="4">
        <v>43374</v>
      </c>
      <c r="E2671" t="s">
        <v>31</v>
      </c>
      <c r="F2671" s="5">
        <v>43221</v>
      </c>
      <c r="G2671">
        <v>11310.75</v>
      </c>
      <c r="H2671">
        <v>317.82</v>
      </c>
    </row>
    <row r="2672" spans="1:8" x14ac:dyDescent="0.2">
      <c r="A2672" t="s">
        <v>71</v>
      </c>
      <c r="B2672" t="s">
        <v>56</v>
      </c>
      <c r="C2672" t="s">
        <v>94</v>
      </c>
      <c r="D2672" s="4">
        <v>43374</v>
      </c>
      <c r="E2672" t="s">
        <v>31</v>
      </c>
      <c r="F2672" s="5">
        <v>43221</v>
      </c>
      <c r="G2672">
        <v>-5453</v>
      </c>
      <c r="H2672">
        <v>-136.35</v>
      </c>
    </row>
    <row r="2673" spans="1:8" x14ac:dyDescent="0.2">
      <c r="A2673" t="s">
        <v>71</v>
      </c>
      <c r="B2673" t="s">
        <v>56</v>
      </c>
      <c r="C2673" t="s">
        <v>94</v>
      </c>
      <c r="D2673" s="4">
        <v>43374</v>
      </c>
      <c r="E2673" t="s">
        <v>32</v>
      </c>
      <c r="F2673" s="5">
        <v>43221</v>
      </c>
      <c r="G2673">
        <v>-245.93</v>
      </c>
      <c r="H2673">
        <v>-6.14</v>
      </c>
    </row>
    <row r="2674" spans="1:8" x14ac:dyDescent="0.2">
      <c r="A2674" t="s">
        <v>71</v>
      </c>
      <c r="B2674" t="s">
        <v>56</v>
      </c>
      <c r="C2674" t="s">
        <v>95</v>
      </c>
      <c r="D2674" s="4">
        <v>43374</v>
      </c>
      <c r="E2674" t="s">
        <v>32</v>
      </c>
      <c r="F2674" s="5">
        <v>43221</v>
      </c>
      <c r="G2674">
        <v>454.61</v>
      </c>
      <c r="H2674">
        <v>14.28</v>
      </c>
    </row>
    <row r="2675" spans="1:8" x14ac:dyDescent="0.2">
      <c r="A2675" t="s">
        <v>71</v>
      </c>
      <c r="B2675" t="s">
        <v>56</v>
      </c>
      <c r="C2675" t="s">
        <v>95</v>
      </c>
      <c r="D2675" s="4">
        <v>43374</v>
      </c>
      <c r="E2675" t="s">
        <v>31</v>
      </c>
      <c r="F2675" s="5">
        <v>43221</v>
      </c>
      <c r="G2675">
        <v>10080</v>
      </c>
      <c r="H2675">
        <v>316.60000000000002</v>
      </c>
    </row>
    <row r="2676" spans="1:8" x14ac:dyDescent="0.2">
      <c r="A2676" t="s">
        <v>71</v>
      </c>
      <c r="B2676" t="s">
        <v>56</v>
      </c>
      <c r="C2676" t="s">
        <v>94</v>
      </c>
      <c r="D2676" s="4">
        <v>43374</v>
      </c>
      <c r="E2676" t="s">
        <v>32</v>
      </c>
      <c r="F2676" s="5">
        <v>43101</v>
      </c>
      <c r="G2676">
        <v>-12.76</v>
      </c>
      <c r="H2676">
        <v>-0.21</v>
      </c>
    </row>
    <row r="2677" spans="1:8" x14ac:dyDescent="0.2">
      <c r="A2677" t="s">
        <v>71</v>
      </c>
      <c r="B2677" t="s">
        <v>56</v>
      </c>
      <c r="C2677" t="s">
        <v>94</v>
      </c>
      <c r="D2677" s="4">
        <v>43374</v>
      </c>
      <c r="E2677" t="s">
        <v>31</v>
      </c>
      <c r="F2677" s="5">
        <v>43101</v>
      </c>
      <c r="G2677">
        <v>-283</v>
      </c>
      <c r="H2677">
        <v>-4.57</v>
      </c>
    </row>
    <row r="2678" spans="1:8" x14ac:dyDescent="0.2">
      <c r="A2678" t="s">
        <v>71</v>
      </c>
      <c r="B2678" t="s">
        <v>57</v>
      </c>
      <c r="C2678" t="s">
        <v>93</v>
      </c>
      <c r="D2678" s="4">
        <v>43344</v>
      </c>
      <c r="E2678" t="s">
        <v>31</v>
      </c>
      <c r="F2678" s="5">
        <v>43221</v>
      </c>
      <c r="G2678">
        <v>13</v>
      </c>
      <c r="H2678">
        <v>0.41</v>
      </c>
    </row>
    <row r="2679" spans="1:8" x14ac:dyDescent="0.2">
      <c r="A2679" t="s">
        <v>71</v>
      </c>
      <c r="B2679" t="s">
        <v>57</v>
      </c>
      <c r="C2679" t="s">
        <v>93</v>
      </c>
      <c r="D2679" s="4">
        <v>43344</v>
      </c>
      <c r="E2679" t="s">
        <v>32</v>
      </c>
      <c r="F2679" s="5">
        <v>43221</v>
      </c>
      <c r="G2679">
        <v>0.59</v>
      </c>
      <c r="H2679">
        <v>0.02</v>
      </c>
    </row>
    <row r="2680" spans="1:8" x14ac:dyDescent="0.2">
      <c r="A2680" t="s">
        <v>71</v>
      </c>
      <c r="B2680" t="s">
        <v>55</v>
      </c>
      <c r="C2680" t="s">
        <v>101</v>
      </c>
      <c r="D2680" s="4">
        <v>43344</v>
      </c>
      <c r="E2680" t="s">
        <v>64</v>
      </c>
      <c r="F2680" s="5">
        <v>43221</v>
      </c>
      <c r="G2680">
        <v>9.48</v>
      </c>
      <c r="H2680">
        <v>0.28999999999999998</v>
      </c>
    </row>
    <row r="2681" spans="1:8" x14ac:dyDescent="0.2">
      <c r="A2681" t="s">
        <v>71</v>
      </c>
      <c r="B2681" t="s">
        <v>56</v>
      </c>
      <c r="C2681" t="s">
        <v>94</v>
      </c>
      <c r="D2681" s="4">
        <v>43344</v>
      </c>
      <c r="E2681" t="s">
        <v>32</v>
      </c>
      <c r="F2681" s="5">
        <v>43221</v>
      </c>
      <c r="G2681">
        <v>508.73</v>
      </c>
      <c r="H2681">
        <v>15.73</v>
      </c>
    </row>
    <row r="2682" spans="1:8" x14ac:dyDescent="0.2">
      <c r="A2682" t="s">
        <v>71</v>
      </c>
      <c r="B2682" t="s">
        <v>56</v>
      </c>
      <c r="C2682" t="s">
        <v>94</v>
      </c>
      <c r="D2682" s="4">
        <v>43344</v>
      </c>
      <c r="E2682" t="s">
        <v>31</v>
      </c>
      <c r="F2682" s="5">
        <v>43221</v>
      </c>
      <c r="G2682">
        <v>11280</v>
      </c>
      <c r="H2682">
        <v>348.87</v>
      </c>
    </row>
    <row r="2683" spans="1:8" x14ac:dyDescent="0.2">
      <c r="A2683" t="s">
        <v>71</v>
      </c>
      <c r="B2683" t="s">
        <v>57</v>
      </c>
      <c r="C2683" t="s">
        <v>93</v>
      </c>
      <c r="D2683" s="4">
        <v>43374</v>
      </c>
      <c r="E2683" t="s">
        <v>31</v>
      </c>
      <c r="F2683" s="5">
        <v>43221</v>
      </c>
      <c r="G2683">
        <v>2202</v>
      </c>
      <c r="H2683">
        <v>51.63</v>
      </c>
    </row>
    <row r="2684" spans="1:8" x14ac:dyDescent="0.2">
      <c r="A2684" t="s">
        <v>71</v>
      </c>
      <c r="B2684" t="s">
        <v>57</v>
      </c>
      <c r="C2684" t="s">
        <v>93</v>
      </c>
      <c r="D2684" s="4">
        <v>43374</v>
      </c>
      <c r="E2684" t="s">
        <v>32</v>
      </c>
      <c r="F2684" s="5">
        <v>43221</v>
      </c>
      <c r="G2684">
        <v>99.3</v>
      </c>
      <c r="H2684">
        <v>2.3199999999999998</v>
      </c>
    </row>
    <row r="2685" spans="1:8" x14ac:dyDescent="0.2">
      <c r="A2685" t="s">
        <v>71</v>
      </c>
      <c r="B2685" t="s">
        <v>56</v>
      </c>
      <c r="C2685" t="s">
        <v>95</v>
      </c>
      <c r="D2685" s="4">
        <v>43344</v>
      </c>
      <c r="E2685" t="s">
        <v>32</v>
      </c>
      <c r="F2685" s="5">
        <v>43221</v>
      </c>
      <c r="G2685">
        <v>3926.39</v>
      </c>
      <c r="H2685">
        <v>121.43</v>
      </c>
    </row>
    <row r="2686" spans="1:8" x14ac:dyDescent="0.2">
      <c r="A2686" t="s">
        <v>71</v>
      </c>
      <c r="B2686" t="s">
        <v>56</v>
      </c>
      <c r="C2686" t="s">
        <v>95</v>
      </c>
      <c r="D2686" s="4">
        <v>43344</v>
      </c>
      <c r="E2686" t="s">
        <v>31</v>
      </c>
      <c r="F2686" s="5">
        <v>43221</v>
      </c>
      <c r="G2686">
        <v>87060</v>
      </c>
      <c r="H2686">
        <v>2692.58</v>
      </c>
    </row>
    <row r="2687" spans="1:8" x14ac:dyDescent="0.2">
      <c r="A2687" t="s">
        <v>71</v>
      </c>
      <c r="B2687" t="s">
        <v>55</v>
      </c>
      <c r="C2687" t="s">
        <v>91</v>
      </c>
      <c r="D2687" s="4">
        <v>43344</v>
      </c>
      <c r="E2687" t="s">
        <v>31</v>
      </c>
      <c r="F2687" s="5">
        <v>43221</v>
      </c>
      <c r="G2687">
        <v>368</v>
      </c>
      <c r="H2687">
        <v>11.38</v>
      </c>
    </row>
    <row r="2688" spans="1:8" x14ac:dyDescent="0.2">
      <c r="A2688" t="s">
        <v>71</v>
      </c>
      <c r="B2688" t="s">
        <v>55</v>
      </c>
      <c r="C2688" t="s">
        <v>91</v>
      </c>
      <c r="D2688" s="4">
        <v>43344</v>
      </c>
      <c r="E2688" t="s">
        <v>32</v>
      </c>
      <c r="F2688" s="5">
        <v>43221</v>
      </c>
      <c r="G2688">
        <v>16.600000000000001</v>
      </c>
      <c r="H2688">
        <v>0.51</v>
      </c>
    </row>
    <row r="2689" spans="1:8" x14ac:dyDescent="0.2">
      <c r="A2689" t="s">
        <v>71</v>
      </c>
      <c r="B2689" t="s">
        <v>57</v>
      </c>
      <c r="C2689" t="s">
        <v>93</v>
      </c>
      <c r="D2689" s="4">
        <v>43344</v>
      </c>
      <c r="E2689" t="s">
        <v>32</v>
      </c>
      <c r="F2689" s="5">
        <v>43221</v>
      </c>
      <c r="G2689">
        <v>231.92</v>
      </c>
      <c r="H2689">
        <v>7.17</v>
      </c>
    </row>
    <row r="2690" spans="1:8" x14ac:dyDescent="0.2">
      <c r="A2690" t="s">
        <v>71</v>
      </c>
      <c r="B2690" t="s">
        <v>57</v>
      </c>
      <c r="C2690" t="s">
        <v>93</v>
      </c>
      <c r="D2690" s="4">
        <v>43344</v>
      </c>
      <c r="E2690" t="s">
        <v>31</v>
      </c>
      <c r="F2690" s="5">
        <v>43221</v>
      </c>
      <c r="G2690">
        <v>5142</v>
      </c>
      <c r="H2690">
        <v>159.04</v>
      </c>
    </row>
    <row r="2691" spans="1:8" x14ac:dyDescent="0.2">
      <c r="A2691" t="s">
        <v>71</v>
      </c>
      <c r="B2691" t="s">
        <v>55</v>
      </c>
      <c r="C2691" t="s">
        <v>93</v>
      </c>
      <c r="D2691" s="4">
        <v>43374</v>
      </c>
      <c r="E2691" t="s">
        <v>32</v>
      </c>
      <c r="F2691" s="5">
        <v>43221</v>
      </c>
      <c r="G2691">
        <v>15.38</v>
      </c>
      <c r="H2691">
        <v>0.36</v>
      </c>
    </row>
    <row r="2692" spans="1:8" x14ac:dyDescent="0.2">
      <c r="A2692" t="s">
        <v>71</v>
      </c>
      <c r="B2692" t="s">
        <v>55</v>
      </c>
      <c r="C2692" t="s">
        <v>93</v>
      </c>
      <c r="D2692" s="4">
        <v>43374</v>
      </c>
      <c r="E2692" t="s">
        <v>31</v>
      </c>
      <c r="F2692" s="5">
        <v>43221</v>
      </c>
      <c r="G2692">
        <v>341</v>
      </c>
      <c r="H2692">
        <v>8</v>
      </c>
    </row>
    <row r="2693" spans="1:8" x14ac:dyDescent="0.2">
      <c r="A2693" t="s">
        <v>71</v>
      </c>
      <c r="B2693" t="s">
        <v>60</v>
      </c>
      <c r="C2693" t="s">
        <v>98</v>
      </c>
      <c r="D2693" s="4">
        <v>43344</v>
      </c>
      <c r="E2693" t="s">
        <v>32</v>
      </c>
      <c r="F2693" s="5">
        <v>43221</v>
      </c>
      <c r="G2693">
        <v>1567.6</v>
      </c>
      <c r="H2693">
        <v>44.56</v>
      </c>
    </row>
    <row r="2694" spans="1:8" x14ac:dyDescent="0.2">
      <c r="A2694" t="s">
        <v>71</v>
      </c>
      <c r="B2694" t="s">
        <v>60</v>
      </c>
      <c r="C2694" t="s">
        <v>98</v>
      </c>
      <c r="D2694" s="4">
        <v>43344</v>
      </c>
      <c r="E2694" t="s">
        <v>31</v>
      </c>
      <c r="F2694" s="5">
        <v>43221</v>
      </c>
      <c r="G2694">
        <v>34758.239999999998</v>
      </c>
      <c r="H2694">
        <v>988.07</v>
      </c>
    </row>
    <row r="2695" spans="1:8" x14ac:dyDescent="0.2">
      <c r="A2695" t="s">
        <v>71</v>
      </c>
      <c r="B2695" t="s">
        <v>56</v>
      </c>
      <c r="C2695" t="s">
        <v>130</v>
      </c>
      <c r="D2695" s="4">
        <v>43344</v>
      </c>
      <c r="E2695" t="s">
        <v>31</v>
      </c>
      <c r="F2695" s="5">
        <v>43221</v>
      </c>
      <c r="G2695">
        <v>11165.17</v>
      </c>
      <c r="H2695">
        <v>366.75</v>
      </c>
    </row>
    <row r="2696" spans="1:8" x14ac:dyDescent="0.2">
      <c r="A2696" t="s">
        <v>71</v>
      </c>
      <c r="B2696" t="s">
        <v>60</v>
      </c>
      <c r="C2696" t="s">
        <v>98</v>
      </c>
      <c r="D2696" s="4">
        <v>43344</v>
      </c>
      <c r="E2696" t="s">
        <v>31</v>
      </c>
      <c r="F2696" s="5">
        <v>43221</v>
      </c>
      <c r="G2696">
        <v>794.04</v>
      </c>
      <c r="H2696">
        <v>23.25</v>
      </c>
    </row>
    <row r="2697" spans="1:8" x14ac:dyDescent="0.2">
      <c r="A2697" t="s">
        <v>71</v>
      </c>
      <c r="B2697" t="s">
        <v>56</v>
      </c>
      <c r="C2697" t="s">
        <v>130</v>
      </c>
      <c r="D2697" s="4">
        <v>43344</v>
      </c>
      <c r="E2697" t="s">
        <v>32</v>
      </c>
      <c r="F2697" s="5">
        <v>43221</v>
      </c>
      <c r="G2697">
        <v>503.55</v>
      </c>
      <c r="H2697">
        <v>16.54</v>
      </c>
    </row>
    <row r="2698" spans="1:8" x14ac:dyDescent="0.2">
      <c r="A2698" t="s">
        <v>71</v>
      </c>
      <c r="B2698" t="s">
        <v>60</v>
      </c>
      <c r="C2698" t="s">
        <v>98</v>
      </c>
      <c r="D2698" s="4">
        <v>43344</v>
      </c>
      <c r="E2698" t="s">
        <v>32</v>
      </c>
      <c r="F2698" s="5">
        <v>43221</v>
      </c>
      <c r="G2698">
        <v>35.81</v>
      </c>
      <c r="H2698">
        <v>1.05</v>
      </c>
    </row>
    <row r="2699" spans="1:8" x14ac:dyDescent="0.2">
      <c r="A2699" t="s">
        <v>71</v>
      </c>
      <c r="B2699" t="s">
        <v>56</v>
      </c>
      <c r="C2699" t="s">
        <v>98</v>
      </c>
      <c r="D2699" s="4">
        <v>43344</v>
      </c>
      <c r="E2699" t="s">
        <v>32</v>
      </c>
      <c r="F2699" s="5">
        <v>43221</v>
      </c>
      <c r="G2699">
        <v>667.63</v>
      </c>
      <c r="H2699">
        <v>21.93</v>
      </c>
    </row>
    <row r="2700" spans="1:8" x14ac:dyDescent="0.2">
      <c r="A2700" t="s">
        <v>71</v>
      </c>
      <c r="B2700" t="s">
        <v>56</v>
      </c>
      <c r="C2700" t="s">
        <v>98</v>
      </c>
      <c r="D2700" s="4">
        <v>43344</v>
      </c>
      <c r="E2700" t="s">
        <v>31</v>
      </c>
      <c r="F2700" s="5">
        <v>43221</v>
      </c>
      <c r="G2700">
        <v>14803.32</v>
      </c>
      <c r="H2700">
        <v>486.19</v>
      </c>
    </row>
    <row r="2701" spans="1:8" x14ac:dyDescent="0.2">
      <c r="A2701" t="s">
        <v>71</v>
      </c>
      <c r="B2701" t="s">
        <v>55</v>
      </c>
      <c r="C2701" t="s">
        <v>91</v>
      </c>
      <c r="D2701" s="4">
        <v>43678</v>
      </c>
      <c r="E2701" t="s">
        <v>31</v>
      </c>
      <c r="F2701" s="5">
        <v>43101</v>
      </c>
      <c r="G2701">
        <v>2987</v>
      </c>
      <c r="H2701">
        <v>67.73</v>
      </c>
    </row>
    <row r="2702" spans="1:8" x14ac:dyDescent="0.2">
      <c r="A2702" t="s">
        <v>71</v>
      </c>
      <c r="B2702" t="s">
        <v>55</v>
      </c>
      <c r="C2702" t="s">
        <v>91</v>
      </c>
      <c r="D2702" s="4">
        <v>43678</v>
      </c>
      <c r="E2702" t="s">
        <v>31</v>
      </c>
      <c r="F2702" s="5">
        <v>43221</v>
      </c>
      <c r="G2702">
        <v>5712</v>
      </c>
      <c r="H2702">
        <v>145.69</v>
      </c>
    </row>
    <row r="2703" spans="1:8" x14ac:dyDescent="0.2">
      <c r="A2703" t="s">
        <v>71</v>
      </c>
      <c r="B2703" t="s">
        <v>55</v>
      </c>
      <c r="C2703" t="s">
        <v>91</v>
      </c>
      <c r="D2703" s="4">
        <v>43678</v>
      </c>
      <c r="E2703" t="s">
        <v>32</v>
      </c>
      <c r="F2703" s="5">
        <v>43101</v>
      </c>
      <c r="G2703">
        <v>134.71</v>
      </c>
      <c r="H2703">
        <v>3.05</v>
      </c>
    </row>
    <row r="2704" spans="1:8" x14ac:dyDescent="0.2">
      <c r="A2704" t="s">
        <v>71</v>
      </c>
      <c r="B2704" t="s">
        <v>55</v>
      </c>
      <c r="C2704" t="s">
        <v>91</v>
      </c>
      <c r="D2704" s="4">
        <v>43678</v>
      </c>
      <c r="E2704" t="s">
        <v>32</v>
      </c>
      <c r="F2704" s="5">
        <v>43221</v>
      </c>
      <c r="G2704">
        <v>257.61</v>
      </c>
      <c r="H2704">
        <v>6.57</v>
      </c>
    </row>
    <row r="2705" spans="1:8" x14ac:dyDescent="0.2">
      <c r="A2705" t="s">
        <v>71</v>
      </c>
      <c r="B2705" t="s">
        <v>56</v>
      </c>
      <c r="C2705" t="s">
        <v>87</v>
      </c>
      <c r="D2705" s="4">
        <v>43344</v>
      </c>
      <c r="E2705" t="s">
        <v>32</v>
      </c>
      <c r="F2705" s="5">
        <v>43221</v>
      </c>
      <c r="G2705">
        <v>1111.27</v>
      </c>
      <c r="H2705">
        <v>34.94</v>
      </c>
    </row>
    <row r="2706" spans="1:8" x14ac:dyDescent="0.2">
      <c r="A2706" t="s">
        <v>71</v>
      </c>
      <c r="B2706" t="s">
        <v>56</v>
      </c>
      <c r="C2706" t="s">
        <v>103</v>
      </c>
      <c r="D2706" s="4">
        <v>43344</v>
      </c>
      <c r="E2706" t="s">
        <v>64</v>
      </c>
      <c r="F2706" s="5">
        <v>43221</v>
      </c>
      <c r="G2706">
        <v>8.39</v>
      </c>
      <c r="H2706">
        <v>0.26</v>
      </c>
    </row>
    <row r="2707" spans="1:8" x14ac:dyDescent="0.2">
      <c r="A2707" t="s">
        <v>71</v>
      </c>
      <c r="B2707" t="s">
        <v>56</v>
      </c>
      <c r="C2707" t="s">
        <v>103</v>
      </c>
      <c r="D2707" s="4">
        <v>43344</v>
      </c>
      <c r="E2707" t="s">
        <v>63</v>
      </c>
      <c r="F2707" s="5">
        <v>43221</v>
      </c>
      <c r="G2707">
        <v>186</v>
      </c>
      <c r="H2707">
        <v>5.85</v>
      </c>
    </row>
    <row r="2708" spans="1:8" x14ac:dyDescent="0.2">
      <c r="A2708" t="s">
        <v>71</v>
      </c>
      <c r="B2708" t="s">
        <v>56</v>
      </c>
      <c r="C2708" t="s">
        <v>87</v>
      </c>
      <c r="D2708" s="4">
        <v>43344</v>
      </c>
      <c r="E2708" t="s">
        <v>31</v>
      </c>
      <c r="F2708" s="5">
        <v>43221</v>
      </c>
      <c r="G2708">
        <v>24640</v>
      </c>
      <c r="H2708">
        <v>774.66</v>
      </c>
    </row>
    <row r="2709" spans="1:8" x14ac:dyDescent="0.2">
      <c r="A2709" t="s">
        <v>71</v>
      </c>
      <c r="B2709" t="s">
        <v>55</v>
      </c>
      <c r="C2709" t="s">
        <v>101</v>
      </c>
      <c r="D2709" s="4">
        <v>43344</v>
      </c>
      <c r="E2709" t="s">
        <v>63</v>
      </c>
      <c r="F2709" s="5">
        <v>43221</v>
      </c>
      <c r="G2709">
        <v>176.33</v>
      </c>
      <c r="H2709">
        <v>5.54</v>
      </c>
    </row>
    <row r="2710" spans="1:8" x14ac:dyDescent="0.2">
      <c r="A2710" t="s">
        <v>71</v>
      </c>
      <c r="B2710" t="s">
        <v>55</v>
      </c>
      <c r="C2710" t="s">
        <v>101</v>
      </c>
      <c r="D2710" s="4">
        <v>43344</v>
      </c>
      <c r="E2710" t="s">
        <v>64</v>
      </c>
      <c r="F2710" s="5">
        <v>43221</v>
      </c>
      <c r="G2710">
        <v>7.95</v>
      </c>
      <c r="H2710">
        <v>0.25</v>
      </c>
    </row>
    <row r="2711" spans="1:8" x14ac:dyDescent="0.2">
      <c r="A2711" t="s">
        <v>71</v>
      </c>
      <c r="B2711" t="s">
        <v>55</v>
      </c>
      <c r="C2711" t="s">
        <v>103</v>
      </c>
      <c r="D2711" s="4">
        <v>43344</v>
      </c>
      <c r="E2711" t="s">
        <v>64</v>
      </c>
      <c r="F2711" s="5">
        <v>43221</v>
      </c>
      <c r="G2711">
        <v>67.53</v>
      </c>
      <c r="H2711">
        <v>2.11</v>
      </c>
    </row>
    <row r="2712" spans="1:8" x14ac:dyDescent="0.2">
      <c r="A2712" t="s">
        <v>71</v>
      </c>
      <c r="B2712" t="s">
        <v>55</v>
      </c>
      <c r="C2712" t="s">
        <v>103</v>
      </c>
      <c r="D2712" s="4">
        <v>43344</v>
      </c>
      <c r="E2712" t="s">
        <v>63</v>
      </c>
      <c r="F2712" s="5">
        <v>43221</v>
      </c>
      <c r="G2712">
        <v>1497.3</v>
      </c>
      <c r="H2712">
        <v>47.07</v>
      </c>
    </row>
    <row r="2713" spans="1:8" x14ac:dyDescent="0.2">
      <c r="A2713" t="s">
        <v>71</v>
      </c>
      <c r="B2713" t="s">
        <v>55</v>
      </c>
      <c r="C2713" t="s">
        <v>84</v>
      </c>
      <c r="D2713" s="4">
        <v>43344</v>
      </c>
      <c r="E2713" t="s">
        <v>32</v>
      </c>
      <c r="F2713" s="5">
        <v>43221</v>
      </c>
      <c r="G2713">
        <v>539.35</v>
      </c>
      <c r="H2713">
        <v>11.75</v>
      </c>
    </row>
    <row r="2714" spans="1:8" x14ac:dyDescent="0.2">
      <c r="A2714" t="s">
        <v>71</v>
      </c>
      <c r="B2714" t="s">
        <v>55</v>
      </c>
      <c r="C2714" t="s">
        <v>84</v>
      </c>
      <c r="D2714" s="4">
        <v>43344</v>
      </c>
      <c r="E2714" t="s">
        <v>31</v>
      </c>
      <c r="F2714" s="5">
        <v>43221</v>
      </c>
      <c r="G2714">
        <v>11959.17</v>
      </c>
      <c r="H2714">
        <v>260.89999999999998</v>
      </c>
    </row>
    <row r="2715" spans="1:8" x14ac:dyDescent="0.2">
      <c r="A2715" t="s">
        <v>71</v>
      </c>
      <c r="B2715" t="s">
        <v>55</v>
      </c>
      <c r="C2715" t="s">
        <v>91</v>
      </c>
      <c r="D2715" s="4">
        <v>43678</v>
      </c>
      <c r="E2715" t="s">
        <v>32</v>
      </c>
      <c r="F2715" s="5">
        <v>43405</v>
      </c>
      <c r="G2715">
        <v>71.14</v>
      </c>
      <c r="H2715">
        <v>1.77</v>
      </c>
    </row>
    <row r="2716" spans="1:8" x14ac:dyDescent="0.2">
      <c r="A2716" t="s">
        <v>71</v>
      </c>
      <c r="B2716" t="s">
        <v>55</v>
      </c>
      <c r="C2716" t="s">
        <v>91</v>
      </c>
      <c r="D2716" s="4">
        <v>43678</v>
      </c>
      <c r="E2716" t="s">
        <v>31</v>
      </c>
      <c r="F2716" s="5">
        <v>43405</v>
      </c>
      <c r="G2716">
        <v>1762</v>
      </c>
      <c r="H2716">
        <v>43.59</v>
      </c>
    </row>
    <row r="2717" spans="1:8" x14ac:dyDescent="0.2">
      <c r="A2717" t="s">
        <v>71</v>
      </c>
      <c r="B2717" t="s">
        <v>55</v>
      </c>
      <c r="C2717" t="s">
        <v>101</v>
      </c>
      <c r="D2717" s="4">
        <v>43313</v>
      </c>
      <c r="E2717" t="s">
        <v>64</v>
      </c>
      <c r="F2717" s="5">
        <v>43221</v>
      </c>
      <c r="G2717">
        <v>21.98</v>
      </c>
      <c r="H2717">
        <v>0.75</v>
      </c>
    </row>
    <row r="2718" spans="1:8" x14ac:dyDescent="0.2">
      <c r="A2718" t="s">
        <v>71</v>
      </c>
      <c r="B2718" t="s">
        <v>54</v>
      </c>
      <c r="C2718" t="s">
        <v>101</v>
      </c>
      <c r="D2718" s="4">
        <v>43282</v>
      </c>
      <c r="E2718" t="s">
        <v>64</v>
      </c>
      <c r="F2718" s="5">
        <v>43221</v>
      </c>
      <c r="G2718">
        <v>1.94</v>
      </c>
      <c r="H2718">
        <v>0.04</v>
      </c>
    </row>
    <row r="2719" spans="1:8" x14ac:dyDescent="0.2">
      <c r="A2719" t="s">
        <v>71</v>
      </c>
      <c r="B2719" t="s">
        <v>57</v>
      </c>
      <c r="C2719" t="s">
        <v>93</v>
      </c>
      <c r="D2719" s="4">
        <v>43252</v>
      </c>
      <c r="E2719" t="s">
        <v>31</v>
      </c>
      <c r="F2719" s="5">
        <v>43221</v>
      </c>
      <c r="G2719">
        <v>1532</v>
      </c>
      <c r="H2719">
        <v>19.420000000000002</v>
      </c>
    </row>
    <row r="2720" spans="1:8" x14ac:dyDescent="0.2">
      <c r="A2720" t="s">
        <v>71</v>
      </c>
      <c r="B2720" t="s">
        <v>57</v>
      </c>
      <c r="C2720" t="s">
        <v>93</v>
      </c>
      <c r="D2720" s="4">
        <v>43252</v>
      </c>
      <c r="E2720" t="s">
        <v>32</v>
      </c>
      <c r="F2720" s="5">
        <v>43221</v>
      </c>
      <c r="G2720">
        <v>69.09</v>
      </c>
      <c r="H2720">
        <v>0.87</v>
      </c>
    </row>
    <row r="2721" spans="1:8" x14ac:dyDescent="0.2">
      <c r="A2721" t="s">
        <v>71</v>
      </c>
      <c r="B2721" t="s">
        <v>57</v>
      </c>
      <c r="C2721" t="s">
        <v>93</v>
      </c>
      <c r="D2721" s="4">
        <v>43252</v>
      </c>
      <c r="E2721" t="s">
        <v>32</v>
      </c>
      <c r="F2721" s="5">
        <v>43221</v>
      </c>
      <c r="G2721">
        <v>340.09</v>
      </c>
      <c r="H2721">
        <v>5.57</v>
      </c>
    </row>
    <row r="2722" spans="1:8" x14ac:dyDescent="0.2">
      <c r="A2722" t="s">
        <v>71</v>
      </c>
      <c r="B2722" t="s">
        <v>54</v>
      </c>
      <c r="C2722" t="s">
        <v>92</v>
      </c>
      <c r="D2722" s="4">
        <v>43252</v>
      </c>
      <c r="E2722" t="s">
        <v>32</v>
      </c>
      <c r="F2722" s="5">
        <v>43101</v>
      </c>
      <c r="G2722">
        <v>15.2</v>
      </c>
      <c r="H2722">
        <v>0.25</v>
      </c>
    </row>
    <row r="2723" spans="1:8" x14ac:dyDescent="0.2">
      <c r="A2723" t="s">
        <v>71</v>
      </c>
      <c r="B2723" t="s">
        <v>57</v>
      </c>
      <c r="C2723" t="s">
        <v>93</v>
      </c>
      <c r="D2723" s="4">
        <v>43252</v>
      </c>
      <c r="E2723" t="s">
        <v>31</v>
      </c>
      <c r="F2723" s="5">
        <v>43221</v>
      </c>
      <c r="G2723">
        <v>7542</v>
      </c>
      <c r="H2723">
        <v>120.32</v>
      </c>
    </row>
    <row r="2724" spans="1:8" x14ac:dyDescent="0.2">
      <c r="A2724" t="s">
        <v>71</v>
      </c>
      <c r="B2724" t="s">
        <v>56</v>
      </c>
      <c r="C2724" t="s">
        <v>95</v>
      </c>
      <c r="D2724" s="4">
        <v>43282</v>
      </c>
      <c r="E2724" t="s">
        <v>32</v>
      </c>
      <c r="F2724" s="5">
        <v>43221</v>
      </c>
      <c r="G2724">
        <v>476.26</v>
      </c>
      <c r="H2724">
        <v>10.68</v>
      </c>
    </row>
    <row r="2725" spans="1:8" x14ac:dyDescent="0.2">
      <c r="A2725" t="s">
        <v>71</v>
      </c>
      <c r="B2725" t="s">
        <v>56</v>
      </c>
      <c r="C2725" t="s">
        <v>95</v>
      </c>
      <c r="D2725" s="4">
        <v>43282</v>
      </c>
      <c r="E2725" t="s">
        <v>31</v>
      </c>
      <c r="F2725" s="5">
        <v>43221</v>
      </c>
      <c r="G2725">
        <v>10560</v>
      </c>
      <c r="H2725">
        <v>236.86</v>
      </c>
    </row>
    <row r="2726" spans="1:8" x14ac:dyDescent="0.2">
      <c r="A2726" t="s">
        <v>71</v>
      </c>
      <c r="B2726" t="s">
        <v>56</v>
      </c>
      <c r="C2726" t="s">
        <v>94</v>
      </c>
      <c r="D2726" s="4">
        <v>43282</v>
      </c>
      <c r="E2726" t="s">
        <v>31</v>
      </c>
      <c r="F2726" s="5">
        <v>43221</v>
      </c>
      <c r="G2726">
        <v>2100</v>
      </c>
      <c r="H2726">
        <v>47.1</v>
      </c>
    </row>
    <row r="2727" spans="1:8" x14ac:dyDescent="0.2">
      <c r="A2727" t="s">
        <v>71</v>
      </c>
      <c r="B2727" t="s">
        <v>56</v>
      </c>
      <c r="C2727" t="s">
        <v>94</v>
      </c>
      <c r="D2727" s="4">
        <v>43282</v>
      </c>
      <c r="E2727" t="s">
        <v>32</v>
      </c>
      <c r="F2727" s="5">
        <v>43221</v>
      </c>
      <c r="G2727">
        <v>94.71</v>
      </c>
      <c r="H2727">
        <v>2.12</v>
      </c>
    </row>
    <row r="2728" spans="1:8" x14ac:dyDescent="0.2">
      <c r="A2728" t="s">
        <v>71</v>
      </c>
      <c r="B2728" t="s">
        <v>55</v>
      </c>
      <c r="C2728" t="s">
        <v>101</v>
      </c>
      <c r="D2728" s="4">
        <v>43282</v>
      </c>
      <c r="E2728" t="s">
        <v>63</v>
      </c>
      <c r="F2728" s="5">
        <v>43221</v>
      </c>
      <c r="G2728">
        <v>102.6</v>
      </c>
      <c r="H2728">
        <v>2.2999999999999998</v>
      </c>
    </row>
    <row r="2729" spans="1:8" x14ac:dyDescent="0.2">
      <c r="A2729" t="s">
        <v>71</v>
      </c>
      <c r="B2729" t="s">
        <v>55</v>
      </c>
      <c r="C2729" t="s">
        <v>101</v>
      </c>
      <c r="D2729" s="4">
        <v>43282</v>
      </c>
      <c r="E2729" t="s">
        <v>64</v>
      </c>
      <c r="F2729" s="5">
        <v>43221</v>
      </c>
      <c r="G2729">
        <v>4.63</v>
      </c>
      <c r="H2729">
        <v>0.1</v>
      </c>
    </row>
    <row r="2730" spans="1:8" x14ac:dyDescent="0.2">
      <c r="A2730" t="s">
        <v>71</v>
      </c>
      <c r="B2730" t="s">
        <v>55</v>
      </c>
      <c r="C2730" t="s">
        <v>101</v>
      </c>
      <c r="D2730" s="4">
        <v>43282</v>
      </c>
      <c r="E2730" t="s">
        <v>64</v>
      </c>
      <c r="F2730" s="5">
        <v>43221</v>
      </c>
      <c r="G2730">
        <v>3.41</v>
      </c>
      <c r="H2730">
        <v>0.08</v>
      </c>
    </row>
    <row r="2731" spans="1:8" x14ac:dyDescent="0.2">
      <c r="A2731" t="s">
        <v>71</v>
      </c>
      <c r="B2731" t="s">
        <v>55</v>
      </c>
      <c r="C2731" t="s">
        <v>101</v>
      </c>
      <c r="D2731" s="4">
        <v>43282</v>
      </c>
      <c r="E2731" t="s">
        <v>63</v>
      </c>
      <c r="F2731" s="5">
        <v>43221</v>
      </c>
      <c r="G2731">
        <v>75.599999999999994</v>
      </c>
      <c r="H2731">
        <v>1.7</v>
      </c>
    </row>
    <row r="2732" spans="1:8" x14ac:dyDescent="0.2">
      <c r="A2732" t="s">
        <v>71</v>
      </c>
      <c r="B2732" t="s">
        <v>57</v>
      </c>
      <c r="C2732" t="s">
        <v>93</v>
      </c>
      <c r="D2732" s="4">
        <v>43282</v>
      </c>
      <c r="E2732" t="s">
        <v>32</v>
      </c>
      <c r="F2732" s="5">
        <v>43221</v>
      </c>
      <c r="G2732">
        <v>18.670000000000002</v>
      </c>
      <c r="H2732">
        <v>0.42</v>
      </c>
    </row>
    <row r="2733" spans="1:8" x14ac:dyDescent="0.2">
      <c r="A2733" t="s">
        <v>71</v>
      </c>
      <c r="B2733" t="s">
        <v>57</v>
      </c>
      <c r="C2733" t="s">
        <v>93</v>
      </c>
      <c r="D2733" s="4">
        <v>43282</v>
      </c>
      <c r="E2733" t="s">
        <v>31</v>
      </c>
      <c r="F2733" s="5">
        <v>43221</v>
      </c>
      <c r="G2733">
        <v>414</v>
      </c>
      <c r="H2733">
        <v>9.2899999999999991</v>
      </c>
    </row>
    <row r="2734" spans="1:8" x14ac:dyDescent="0.2">
      <c r="A2734" t="s">
        <v>71</v>
      </c>
      <c r="B2734" t="s">
        <v>56</v>
      </c>
      <c r="C2734" t="s">
        <v>101</v>
      </c>
      <c r="D2734" s="4">
        <v>43282</v>
      </c>
      <c r="E2734" t="s">
        <v>63</v>
      </c>
      <c r="F2734" s="5">
        <v>43221</v>
      </c>
      <c r="G2734">
        <v>657</v>
      </c>
      <c r="H2734">
        <v>14.74</v>
      </c>
    </row>
    <row r="2735" spans="1:8" x14ac:dyDescent="0.2">
      <c r="A2735" t="s">
        <v>71</v>
      </c>
      <c r="B2735" t="s">
        <v>56</v>
      </c>
      <c r="C2735" t="s">
        <v>101</v>
      </c>
      <c r="D2735" s="4">
        <v>43282</v>
      </c>
      <c r="E2735" t="s">
        <v>64</v>
      </c>
      <c r="F2735" s="5">
        <v>43221</v>
      </c>
      <c r="G2735">
        <v>29.63</v>
      </c>
      <c r="H2735">
        <v>0.66</v>
      </c>
    </row>
    <row r="2736" spans="1:8" x14ac:dyDescent="0.2">
      <c r="A2736" t="s">
        <v>71</v>
      </c>
      <c r="B2736" t="s">
        <v>56</v>
      </c>
      <c r="C2736" t="s">
        <v>95</v>
      </c>
      <c r="D2736" s="4">
        <v>43282</v>
      </c>
      <c r="E2736" t="s">
        <v>32</v>
      </c>
      <c r="F2736" s="5">
        <v>43221</v>
      </c>
      <c r="G2736">
        <v>425.74</v>
      </c>
      <c r="H2736">
        <v>8.1999999999999993</v>
      </c>
    </row>
    <row r="2737" spans="1:8" x14ac:dyDescent="0.2">
      <c r="A2737" t="s">
        <v>71</v>
      </c>
      <c r="B2737" t="s">
        <v>56</v>
      </c>
      <c r="C2737" t="s">
        <v>95</v>
      </c>
      <c r="D2737" s="4">
        <v>43282</v>
      </c>
      <c r="E2737" t="s">
        <v>31</v>
      </c>
      <c r="F2737" s="5">
        <v>43221</v>
      </c>
      <c r="G2737">
        <v>9440</v>
      </c>
      <c r="H2737">
        <v>181.83</v>
      </c>
    </row>
    <row r="2738" spans="1:8" x14ac:dyDescent="0.2">
      <c r="A2738" t="s">
        <v>71</v>
      </c>
      <c r="B2738" t="s">
        <v>57</v>
      </c>
      <c r="C2738" t="s">
        <v>93</v>
      </c>
      <c r="D2738" s="4">
        <v>43282</v>
      </c>
      <c r="E2738" t="s">
        <v>31</v>
      </c>
      <c r="F2738" s="5">
        <v>43221</v>
      </c>
      <c r="G2738">
        <v>2044</v>
      </c>
      <c r="H2738">
        <v>39.380000000000003</v>
      </c>
    </row>
    <row r="2739" spans="1:8" x14ac:dyDescent="0.2">
      <c r="A2739" t="s">
        <v>71</v>
      </c>
      <c r="B2739" t="s">
        <v>57</v>
      </c>
      <c r="C2739" t="s">
        <v>93</v>
      </c>
      <c r="D2739" s="4">
        <v>43282</v>
      </c>
      <c r="E2739" t="s">
        <v>32</v>
      </c>
      <c r="F2739" s="5">
        <v>43221</v>
      </c>
      <c r="G2739">
        <v>92.19</v>
      </c>
      <c r="H2739">
        <v>1.77</v>
      </c>
    </row>
    <row r="2740" spans="1:8" x14ac:dyDescent="0.2">
      <c r="A2740" t="s">
        <v>71</v>
      </c>
      <c r="B2740" t="s">
        <v>56</v>
      </c>
      <c r="C2740" t="s">
        <v>94</v>
      </c>
      <c r="D2740" s="4">
        <v>43282</v>
      </c>
      <c r="E2740" t="s">
        <v>32</v>
      </c>
      <c r="F2740" s="5">
        <v>43221</v>
      </c>
      <c r="G2740">
        <v>562.85</v>
      </c>
      <c r="H2740">
        <v>10.72</v>
      </c>
    </row>
    <row r="2741" spans="1:8" x14ac:dyDescent="0.2">
      <c r="A2741" t="s">
        <v>71</v>
      </c>
      <c r="B2741" t="s">
        <v>56</v>
      </c>
      <c r="C2741" t="s">
        <v>94</v>
      </c>
      <c r="D2741" s="4">
        <v>43282</v>
      </c>
      <c r="E2741" t="s">
        <v>31</v>
      </c>
      <c r="F2741" s="5">
        <v>43221</v>
      </c>
      <c r="G2741">
        <v>12480</v>
      </c>
      <c r="H2741">
        <v>237.68</v>
      </c>
    </row>
    <row r="2742" spans="1:8" x14ac:dyDescent="0.2">
      <c r="A2742" t="s">
        <v>71</v>
      </c>
      <c r="B2742" t="s">
        <v>55</v>
      </c>
      <c r="C2742" t="s">
        <v>101</v>
      </c>
      <c r="D2742" s="4">
        <v>43282</v>
      </c>
      <c r="E2742" t="s">
        <v>63</v>
      </c>
      <c r="F2742" s="5">
        <v>43221</v>
      </c>
      <c r="G2742">
        <v>78.12</v>
      </c>
      <c r="H2742">
        <v>1.5</v>
      </c>
    </row>
    <row r="2743" spans="1:8" x14ac:dyDescent="0.2">
      <c r="A2743" t="s">
        <v>71</v>
      </c>
      <c r="B2743" t="s">
        <v>55</v>
      </c>
      <c r="C2743" t="s">
        <v>101</v>
      </c>
      <c r="D2743" s="4">
        <v>43282</v>
      </c>
      <c r="E2743" t="s">
        <v>64</v>
      </c>
      <c r="F2743" s="5">
        <v>43221</v>
      </c>
      <c r="G2743">
        <v>3.52</v>
      </c>
      <c r="H2743">
        <v>7.0000000000000007E-2</v>
      </c>
    </row>
    <row r="2744" spans="1:8" x14ac:dyDescent="0.2">
      <c r="A2744" t="s">
        <v>71</v>
      </c>
      <c r="B2744" t="s">
        <v>55</v>
      </c>
      <c r="C2744" t="s">
        <v>101</v>
      </c>
      <c r="D2744" s="4">
        <v>43282</v>
      </c>
      <c r="E2744" t="s">
        <v>64</v>
      </c>
      <c r="F2744" s="5">
        <v>43221</v>
      </c>
      <c r="G2744">
        <v>22.46</v>
      </c>
      <c r="H2744">
        <v>0.56000000000000005</v>
      </c>
    </row>
    <row r="2745" spans="1:8" x14ac:dyDescent="0.2">
      <c r="A2745" t="s">
        <v>71</v>
      </c>
      <c r="B2745" t="s">
        <v>55</v>
      </c>
      <c r="C2745" t="s">
        <v>101</v>
      </c>
      <c r="D2745" s="4">
        <v>43282</v>
      </c>
      <c r="E2745" t="s">
        <v>63</v>
      </c>
      <c r="F2745" s="5">
        <v>43221</v>
      </c>
      <c r="G2745">
        <v>498.24</v>
      </c>
      <c r="H2745">
        <v>12.13</v>
      </c>
    </row>
    <row r="2746" spans="1:8" x14ac:dyDescent="0.2">
      <c r="A2746" t="s">
        <v>71</v>
      </c>
      <c r="B2746" t="s">
        <v>54</v>
      </c>
      <c r="C2746" t="s">
        <v>92</v>
      </c>
      <c r="D2746" s="4">
        <v>43282</v>
      </c>
      <c r="E2746" t="s">
        <v>32</v>
      </c>
      <c r="F2746" s="5">
        <v>43101</v>
      </c>
      <c r="G2746">
        <v>1.49</v>
      </c>
      <c r="H2746">
        <v>0.02</v>
      </c>
    </row>
    <row r="2747" spans="1:8" x14ac:dyDescent="0.2">
      <c r="A2747" t="s">
        <v>71</v>
      </c>
      <c r="B2747" t="s">
        <v>54</v>
      </c>
      <c r="C2747" t="s">
        <v>92</v>
      </c>
      <c r="D2747" s="4">
        <v>43282</v>
      </c>
      <c r="E2747" t="s">
        <v>31</v>
      </c>
      <c r="F2747" s="5">
        <v>43101</v>
      </c>
      <c r="G2747">
        <v>33</v>
      </c>
      <c r="H2747">
        <v>0.35</v>
      </c>
    </row>
    <row r="2748" spans="1:8" x14ac:dyDescent="0.2">
      <c r="A2748" t="s">
        <v>71</v>
      </c>
      <c r="B2748" t="s">
        <v>57</v>
      </c>
      <c r="C2748" t="s">
        <v>93</v>
      </c>
      <c r="D2748" s="4">
        <v>43282</v>
      </c>
      <c r="E2748" t="s">
        <v>31</v>
      </c>
      <c r="F2748" s="5">
        <v>43221</v>
      </c>
      <c r="G2748">
        <v>7542</v>
      </c>
      <c r="H2748">
        <v>183.6</v>
      </c>
    </row>
    <row r="2749" spans="1:8" x14ac:dyDescent="0.2">
      <c r="A2749" t="s">
        <v>71</v>
      </c>
      <c r="B2749" t="s">
        <v>57</v>
      </c>
      <c r="C2749" t="s">
        <v>93</v>
      </c>
      <c r="D2749" s="4">
        <v>43282</v>
      </c>
      <c r="E2749" t="s">
        <v>32</v>
      </c>
      <c r="F2749" s="5">
        <v>43221</v>
      </c>
      <c r="G2749">
        <v>340.09</v>
      </c>
      <c r="H2749">
        <v>8.1999999999999993</v>
      </c>
    </row>
    <row r="2750" spans="1:8" x14ac:dyDescent="0.2">
      <c r="A2750" t="s">
        <v>71</v>
      </c>
      <c r="B2750" t="s">
        <v>56</v>
      </c>
      <c r="C2750" t="s">
        <v>94</v>
      </c>
      <c r="D2750" s="4">
        <v>43282</v>
      </c>
      <c r="E2750" t="s">
        <v>32</v>
      </c>
      <c r="F2750" s="5">
        <v>43221</v>
      </c>
      <c r="G2750">
        <v>1875.26</v>
      </c>
      <c r="H2750">
        <v>45.74</v>
      </c>
    </row>
    <row r="2751" spans="1:8" x14ac:dyDescent="0.2">
      <c r="A2751" t="s">
        <v>71</v>
      </c>
      <c r="B2751" t="s">
        <v>56</v>
      </c>
      <c r="C2751" t="s">
        <v>95</v>
      </c>
      <c r="D2751" s="4">
        <v>43282</v>
      </c>
      <c r="E2751" t="s">
        <v>32</v>
      </c>
      <c r="F2751" s="5">
        <v>43221</v>
      </c>
      <c r="G2751">
        <v>2413.75</v>
      </c>
      <c r="H2751">
        <v>58.76</v>
      </c>
    </row>
    <row r="2752" spans="1:8" x14ac:dyDescent="0.2">
      <c r="A2752" t="s">
        <v>71</v>
      </c>
      <c r="B2752" t="s">
        <v>55</v>
      </c>
      <c r="C2752" t="s">
        <v>91</v>
      </c>
      <c r="D2752" s="4">
        <v>43282</v>
      </c>
      <c r="E2752" t="s">
        <v>32</v>
      </c>
      <c r="F2752" s="5">
        <v>43221</v>
      </c>
      <c r="G2752">
        <v>178.6</v>
      </c>
      <c r="H2752">
        <v>4.3499999999999996</v>
      </c>
    </row>
    <row r="2753" spans="1:8" x14ac:dyDescent="0.2">
      <c r="A2753" t="s">
        <v>71</v>
      </c>
      <c r="B2753" t="s">
        <v>56</v>
      </c>
      <c r="C2753" t="s">
        <v>94</v>
      </c>
      <c r="D2753" s="4">
        <v>43282</v>
      </c>
      <c r="E2753" t="s">
        <v>31</v>
      </c>
      <c r="F2753" s="5">
        <v>43221</v>
      </c>
      <c r="G2753">
        <v>41580</v>
      </c>
      <c r="H2753">
        <v>1014.11</v>
      </c>
    </row>
    <row r="2754" spans="1:8" x14ac:dyDescent="0.2">
      <c r="A2754" t="s">
        <v>71</v>
      </c>
      <c r="B2754" t="s">
        <v>56</v>
      </c>
      <c r="C2754" t="s">
        <v>95</v>
      </c>
      <c r="D2754" s="4">
        <v>43282</v>
      </c>
      <c r="E2754" t="s">
        <v>31</v>
      </c>
      <c r="F2754" s="5">
        <v>43221</v>
      </c>
      <c r="G2754">
        <v>53520</v>
      </c>
      <c r="H2754">
        <v>1302.78</v>
      </c>
    </row>
    <row r="2755" spans="1:8" x14ac:dyDescent="0.2">
      <c r="A2755" t="s">
        <v>71</v>
      </c>
      <c r="B2755" t="s">
        <v>55</v>
      </c>
      <c r="C2755" t="s">
        <v>91</v>
      </c>
      <c r="D2755" s="4">
        <v>43282</v>
      </c>
      <c r="E2755" t="s">
        <v>31</v>
      </c>
      <c r="F2755" s="5">
        <v>43221</v>
      </c>
      <c r="G2755">
        <v>3960</v>
      </c>
      <c r="H2755">
        <v>96.39</v>
      </c>
    </row>
    <row r="2756" spans="1:8" x14ac:dyDescent="0.2">
      <c r="A2756" t="s">
        <v>71</v>
      </c>
      <c r="B2756" t="s">
        <v>55</v>
      </c>
      <c r="C2756" t="s">
        <v>181</v>
      </c>
      <c r="D2756" s="4">
        <v>43282</v>
      </c>
      <c r="E2756" t="s">
        <v>222</v>
      </c>
      <c r="F2756" s="5">
        <v>43221</v>
      </c>
      <c r="G2756">
        <v>-840</v>
      </c>
      <c r="H2756">
        <v>-20.45</v>
      </c>
    </row>
    <row r="2757" spans="1:8" x14ac:dyDescent="0.2">
      <c r="A2757" t="s">
        <v>71</v>
      </c>
      <c r="B2757" t="s">
        <v>55</v>
      </c>
      <c r="C2757" t="s">
        <v>100</v>
      </c>
      <c r="D2757" s="4">
        <v>43282</v>
      </c>
      <c r="E2757" t="s">
        <v>31</v>
      </c>
      <c r="F2757" s="5">
        <v>43221</v>
      </c>
      <c r="G2757">
        <v>720</v>
      </c>
      <c r="H2757">
        <v>13.82</v>
      </c>
    </row>
    <row r="2758" spans="1:8" x14ac:dyDescent="0.2">
      <c r="A2758" t="s">
        <v>71</v>
      </c>
      <c r="B2758" t="s">
        <v>55</v>
      </c>
      <c r="C2758" t="s">
        <v>100</v>
      </c>
      <c r="D2758" s="4">
        <v>43282</v>
      </c>
      <c r="E2758" t="s">
        <v>32</v>
      </c>
      <c r="F2758" s="5">
        <v>43221</v>
      </c>
      <c r="G2758">
        <v>32.47</v>
      </c>
      <c r="H2758">
        <v>0.62</v>
      </c>
    </row>
    <row r="2759" spans="1:8" x14ac:dyDescent="0.2">
      <c r="A2759" t="s">
        <v>71</v>
      </c>
      <c r="B2759" t="s">
        <v>55</v>
      </c>
      <c r="C2759" t="s">
        <v>101</v>
      </c>
      <c r="D2759" s="4">
        <v>43282</v>
      </c>
      <c r="E2759" t="s">
        <v>63</v>
      </c>
      <c r="F2759" s="5">
        <v>43221</v>
      </c>
      <c r="G2759">
        <v>3702.24</v>
      </c>
      <c r="H2759">
        <v>90.09</v>
      </c>
    </row>
    <row r="2760" spans="1:8" x14ac:dyDescent="0.2">
      <c r="A2760" t="s">
        <v>71</v>
      </c>
      <c r="B2760" t="s">
        <v>55</v>
      </c>
      <c r="C2760" t="s">
        <v>101</v>
      </c>
      <c r="D2760" s="4">
        <v>43282</v>
      </c>
      <c r="E2760" t="s">
        <v>64</v>
      </c>
      <c r="F2760" s="5">
        <v>43221</v>
      </c>
      <c r="G2760">
        <v>166.95</v>
      </c>
      <c r="H2760">
        <v>4.07</v>
      </c>
    </row>
    <row r="2761" spans="1:8" x14ac:dyDescent="0.2">
      <c r="A2761" t="s">
        <v>71</v>
      </c>
      <c r="B2761" t="s">
        <v>60</v>
      </c>
      <c r="C2761" t="s">
        <v>98</v>
      </c>
      <c r="D2761" s="4">
        <v>43282</v>
      </c>
      <c r="E2761" t="s">
        <v>32</v>
      </c>
      <c r="F2761" s="5">
        <v>43221</v>
      </c>
      <c r="G2761">
        <v>1380.49</v>
      </c>
      <c r="H2761">
        <v>23.45</v>
      </c>
    </row>
    <row r="2762" spans="1:8" x14ac:dyDescent="0.2">
      <c r="A2762" t="s">
        <v>71</v>
      </c>
      <c r="B2762" t="s">
        <v>60</v>
      </c>
      <c r="C2762" t="s">
        <v>98</v>
      </c>
      <c r="D2762" s="4">
        <v>43282</v>
      </c>
      <c r="E2762" t="s">
        <v>31</v>
      </c>
      <c r="F2762" s="5">
        <v>43221</v>
      </c>
      <c r="G2762">
        <v>30609.48</v>
      </c>
      <c r="H2762">
        <v>520.05999999999995</v>
      </c>
    </row>
    <row r="2763" spans="1:8" x14ac:dyDescent="0.2">
      <c r="A2763" t="s">
        <v>71</v>
      </c>
      <c r="B2763" t="s">
        <v>56</v>
      </c>
      <c r="C2763" t="s">
        <v>98</v>
      </c>
      <c r="D2763" s="4">
        <v>43282</v>
      </c>
      <c r="E2763" t="s">
        <v>31</v>
      </c>
      <c r="F2763" s="5">
        <v>43221</v>
      </c>
      <c r="G2763">
        <v>13689.3</v>
      </c>
      <c r="H2763">
        <v>273.48</v>
      </c>
    </row>
    <row r="2764" spans="1:8" x14ac:dyDescent="0.2">
      <c r="A2764" t="s">
        <v>71</v>
      </c>
      <c r="B2764" t="s">
        <v>56</v>
      </c>
      <c r="C2764" t="s">
        <v>130</v>
      </c>
      <c r="D2764" s="4">
        <v>43282</v>
      </c>
      <c r="E2764" t="s">
        <v>31</v>
      </c>
      <c r="F2764" s="5">
        <v>43221</v>
      </c>
      <c r="G2764">
        <v>11475.63</v>
      </c>
      <c r="H2764">
        <v>205.2</v>
      </c>
    </row>
    <row r="2765" spans="1:8" x14ac:dyDescent="0.2">
      <c r="A2765" t="s">
        <v>71</v>
      </c>
      <c r="B2765" t="s">
        <v>56</v>
      </c>
      <c r="C2765" t="s">
        <v>98</v>
      </c>
      <c r="D2765" s="4">
        <v>43282</v>
      </c>
      <c r="E2765" t="s">
        <v>32</v>
      </c>
      <c r="F2765" s="5">
        <v>43221</v>
      </c>
      <c r="G2765">
        <v>617.39</v>
      </c>
      <c r="H2765">
        <v>12.33</v>
      </c>
    </row>
    <row r="2766" spans="1:8" x14ac:dyDescent="0.2">
      <c r="A2766" t="s">
        <v>71</v>
      </c>
      <c r="B2766" t="s">
        <v>56</v>
      </c>
      <c r="C2766" t="s">
        <v>130</v>
      </c>
      <c r="D2766" s="4">
        <v>43282</v>
      </c>
      <c r="E2766" t="s">
        <v>32</v>
      </c>
      <c r="F2766" s="5">
        <v>43221</v>
      </c>
      <c r="G2766">
        <v>517.54999999999995</v>
      </c>
      <c r="H2766">
        <v>9.25</v>
      </c>
    </row>
    <row r="2767" spans="1:8" x14ac:dyDescent="0.2">
      <c r="A2767" t="s">
        <v>71</v>
      </c>
      <c r="B2767" t="s">
        <v>60</v>
      </c>
      <c r="C2767" t="s">
        <v>98</v>
      </c>
      <c r="D2767" s="4">
        <v>43282</v>
      </c>
      <c r="E2767" t="s">
        <v>32</v>
      </c>
      <c r="F2767" s="5">
        <v>43221</v>
      </c>
      <c r="G2767">
        <v>559.16999999999996</v>
      </c>
      <c r="H2767">
        <v>10.88</v>
      </c>
    </row>
    <row r="2768" spans="1:8" x14ac:dyDescent="0.2">
      <c r="A2768" t="s">
        <v>71</v>
      </c>
      <c r="B2768" t="s">
        <v>59</v>
      </c>
      <c r="C2768" t="s">
        <v>102</v>
      </c>
      <c r="D2768" s="4">
        <v>43282</v>
      </c>
      <c r="E2768" t="s">
        <v>64</v>
      </c>
      <c r="F2768" s="5">
        <v>43221</v>
      </c>
      <c r="G2768">
        <v>4.87</v>
      </c>
      <c r="H2768">
        <v>0.09</v>
      </c>
    </row>
    <row r="2769" spans="1:8" x14ac:dyDescent="0.2">
      <c r="A2769" t="s">
        <v>71</v>
      </c>
      <c r="B2769" t="s">
        <v>59</v>
      </c>
      <c r="C2769" t="s">
        <v>102</v>
      </c>
      <c r="D2769" s="4">
        <v>43282</v>
      </c>
      <c r="E2769" t="s">
        <v>63</v>
      </c>
      <c r="F2769" s="5">
        <v>43221</v>
      </c>
      <c r="G2769">
        <v>108</v>
      </c>
      <c r="H2769">
        <v>2.0699999999999998</v>
      </c>
    </row>
    <row r="2770" spans="1:8" x14ac:dyDescent="0.2">
      <c r="A2770" t="s">
        <v>71</v>
      </c>
      <c r="B2770" t="s">
        <v>60</v>
      </c>
      <c r="C2770" t="s">
        <v>98</v>
      </c>
      <c r="D2770" s="4">
        <v>43282</v>
      </c>
      <c r="E2770" t="s">
        <v>31</v>
      </c>
      <c r="F2770" s="5">
        <v>43221</v>
      </c>
      <c r="G2770">
        <v>16114.32</v>
      </c>
      <c r="H2770">
        <v>313.55</v>
      </c>
    </row>
    <row r="2771" spans="1:8" x14ac:dyDescent="0.2">
      <c r="A2771" t="s">
        <v>71</v>
      </c>
      <c r="B2771" t="s">
        <v>56</v>
      </c>
      <c r="C2771" t="s">
        <v>86</v>
      </c>
      <c r="D2771" s="4">
        <v>43282</v>
      </c>
      <c r="E2771" t="s">
        <v>31</v>
      </c>
      <c r="F2771" s="5">
        <v>43221</v>
      </c>
      <c r="G2771">
        <v>40140</v>
      </c>
      <c r="H2771">
        <v>770.53</v>
      </c>
    </row>
    <row r="2772" spans="1:8" x14ac:dyDescent="0.2">
      <c r="A2772" t="s">
        <v>71</v>
      </c>
      <c r="B2772" t="s">
        <v>54</v>
      </c>
      <c r="C2772" t="s">
        <v>99</v>
      </c>
      <c r="D2772" s="4">
        <v>43282</v>
      </c>
      <c r="E2772" t="s">
        <v>31</v>
      </c>
      <c r="F2772" s="5">
        <v>43221</v>
      </c>
      <c r="G2772">
        <v>1447</v>
      </c>
      <c r="H2772">
        <v>27.77</v>
      </c>
    </row>
    <row r="2773" spans="1:8" x14ac:dyDescent="0.2">
      <c r="A2773" t="s">
        <v>71</v>
      </c>
      <c r="B2773" t="s">
        <v>59</v>
      </c>
      <c r="C2773" t="s">
        <v>102</v>
      </c>
      <c r="D2773" s="4">
        <v>43282</v>
      </c>
      <c r="E2773" t="s">
        <v>63</v>
      </c>
      <c r="F2773" s="5">
        <v>43221</v>
      </c>
      <c r="G2773">
        <v>1026</v>
      </c>
      <c r="H2773">
        <v>19.690000000000001</v>
      </c>
    </row>
    <row r="2774" spans="1:8" x14ac:dyDescent="0.2">
      <c r="A2774" t="s">
        <v>71</v>
      </c>
      <c r="B2774" t="s">
        <v>56</v>
      </c>
      <c r="C2774" t="s">
        <v>86</v>
      </c>
      <c r="D2774" s="4">
        <v>43282</v>
      </c>
      <c r="E2774" t="s">
        <v>32</v>
      </c>
      <c r="F2774" s="5">
        <v>43221</v>
      </c>
      <c r="G2774">
        <v>1810.32</v>
      </c>
      <c r="H2774">
        <v>34.75</v>
      </c>
    </row>
    <row r="2775" spans="1:8" x14ac:dyDescent="0.2">
      <c r="A2775" t="s">
        <v>71</v>
      </c>
      <c r="B2775" t="s">
        <v>54</v>
      </c>
      <c r="C2775" t="s">
        <v>99</v>
      </c>
      <c r="D2775" s="4">
        <v>43282</v>
      </c>
      <c r="E2775" t="s">
        <v>32</v>
      </c>
      <c r="F2775" s="5">
        <v>43221</v>
      </c>
      <c r="G2775">
        <v>65.260000000000005</v>
      </c>
      <c r="H2775">
        <v>1.26</v>
      </c>
    </row>
    <row r="2776" spans="1:8" x14ac:dyDescent="0.2">
      <c r="A2776" t="s">
        <v>71</v>
      </c>
      <c r="B2776" t="s">
        <v>57</v>
      </c>
      <c r="C2776" t="s">
        <v>85</v>
      </c>
      <c r="D2776" s="4">
        <v>43282</v>
      </c>
      <c r="E2776" t="s">
        <v>32</v>
      </c>
      <c r="F2776" s="5">
        <v>43221</v>
      </c>
      <c r="G2776">
        <v>61.52</v>
      </c>
      <c r="H2776">
        <v>1.17</v>
      </c>
    </row>
    <row r="2777" spans="1:8" x14ac:dyDescent="0.2">
      <c r="A2777" t="s">
        <v>71</v>
      </c>
      <c r="B2777" t="s">
        <v>59</v>
      </c>
      <c r="C2777" t="s">
        <v>102</v>
      </c>
      <c r="D2777" s="4">
        <v>43282</v>
      </c>
      <c r="E2777" t="s">
        <v>64</v>
      </c>
      <c r="F2777" s="5">
        <v>43221</v>
      </c>
      <c r="G2777">
        <v>46.26</v>
      </c>
      <c r="H2777">
        <v>0.88</v>
      </c>
    </row>
    <row r="2778" spans="1:8" x14ac:dyDescent="0.2">
      <c r="A2778" t="s">
        <v>71</v>
      </c>
      <c r="B2778" t="s">
        <v>57</v>
      </c>
      <c r="C2778" t="s">
        <v>85</v>
      </c>
      <c r="D2778" s="4">
        <v>43282</v>
      </c>
      <c r="E2778" t="s">
        <v>31</v>
      </c>
      <c r="F2778" s="5">
        <v>43221</v>
      </c>
      <c r="G2778">
        <v>1364</v>
      </c>
      <c r="H2778">
        <v>26.19</v>
      </c>
    </row>
    <row r="2779" spans="1:8" x14ac:dyDescent="0.2">
      <c r="A2779" t="s">
        <v>71</v>
      </c>
      <c r="B2779" t="s">
        <v>55</v>
      </c>
      <c r="C2779" t="s">
        <v>102</v>
      </c>
      <c r="D2779" s="4">
        <v>43282</v>
      </c>
      <c r="E2779" t="s">
        <v>63</v>
      </c>
      <c r="F2779" s="5">
        <v>43221</v>
      </c>
      <c r="G2779">
        <v>72</v>
      </c>
      <c r="H2779">
        <v>1.38</v>
      </c>
    </row>
    <row r="2780" spans="1:8" x14ac:dyDescent="0.2">
      <c r="A2780" t="s">
        <v>71</v>
      </c>
      <c r="B2780" t="s">
        <v>55</v>
      </c>
      <c r="C2780" t="s">
        <v>102</v>
      </c>
      <c r="D2780" s="4">
        <v>43282</v>
      </c>
      <c r="E2780" t="s">
        <v>64</v>
      </c>
      <c r="F2780" s="5">
        <v>43221</v>
      </c>
      <c r="G2780">
        <v>3.25</v>
      </c>
      <c r="H2780">
        <v>0.06</v>
      </c>
    </row>
    <row r="2781" spans="1:8" x14ac:dyDescent="0.2">
      <c r="A2781" t="s">
        <v>71</v>
      </c>
      <c r="B2781" t="s">
        <v>56</v>
      </c>
      <c r="C2781" t="s">
        <v>94</v>
      </c>
      <c r="D2781" s="4">
        <v>43282</v>
      </c>
      <c r="E2781" t="s">
        <v>32</v>
      </c>
      <c r="F2781" s="5">
        <v>43221</v>
      </c>
      <c r="G2781">
        <v>612.14</v>
      </c>
      <c r="H2781">
        <v>11.73</v>
      </c>
    </row>
    <row r="2782" spans="1:8" x14ac:dyDescent="0.2">
      <c r="A2782" t="s">
        <v>71</v>
      </c>
      <c r="B2782" t="s">
        <v>56</v>
      </c>
      <c r="C2782" t="s">
        <v>94</v>
      </c>
      <c r="D2782" s="4">
        <v>43282</v>
      </c>
      <c r="E2782" t="s">
        <v>31</v>
      </c>
      <c r="F2782" s="5">
        <v>43221</v>
      </c>
      <c r="G2782">
        <v>13573</v>
      </c>
      <c r="H2782">
        <v>260.02999999999997</v>
      </c>
    </row>
    <row r="2783" spans="1:8" x14ac:dyDescent="0.2">
      <c r="A2783" t="s">
        <v>71</v>
      </c>
      <c r="B2783" t="s">
        <v>57</v>
      </c>
      <c r="C2783" t="s">
        <v>93</v>
      </c>
      <c r="D2783" s="4">
        <v>43282</v>
      </c>
      <c r="E2783" t="s">
        <v>31</v>
      </c>
      <c r="F2783" s="5">
        <v>43221</v>
      </c>
      <c r="G2783">
        <v>2296</v>
      </c>
      <c r="H2783">
        <v>43.99</v>
      </c>
    </row>
    <row r="2784" spans="1:8" x14ac:dyDescent="0.2">
      <c r="A2784" t="s">
        <v>71</v>
      </c>
      <c r="B2784" t="s">
        <v>57</v>
      </c>
      <c r="C2784" t="s">
        <v>93</v>
      </c>
      <c r="D2784" s="4">
        <v>43282</v>
      </c>
      <c r="E2784" t="s">
        <v>32</v>
      </c>
      <c r="F2784" s="5">
        <v>43221</v>
      </c>
      <c r="G2784">
        <v>103.54</v>
      </c>
      <c r="H2784">
        <v>1.99</v>
      </c>
    </row>
    <row r="2785" spans="1:8" x14ac:dyDescent="0.2">
      <c r="A2785" t="s">
        <v>71</v>
      </c>
      <c r="B2785" t="s">
        <v>55</v>
      </c>
      <c r="C2785" t="s">
        <v>101</v>
      </c>
      <c r="D2785" s="4">
        <v>43313</v>
      </c>
      <c r="E2785" t="s">
        <v>63</v>
      </c>
      <c r="F2785" s="5">
        <v>43221</v>
      </c>
      <c r="G2785">
        <v>487.32</v>
      </c>
      <c r="H2785">
        <v>16.54</v>
      </c>
    </row>
    <row r="2786" spans="1:8" x14ac:dyDescent="0.2">
      <c r="A2786" t="s">
        <v>71</v>
      </c>
      <c r="B2786" t="s">
        <v>56</v>
      </c>
      <c r="C2786" t="s">
        <v>95</v>
      </c>
      <c r="D2786" s="4">
        <v>43374</v>
      </c>
      <c r="E2786" t="s">
        <v>32</v>
      </c>
      <c r="F2786" s="5">
        <v>43221</v>
      </c>
      <c r="G2786">
        <v>454.61</v>
      </c>
      <c r="H2786">
        <v>10.61</v>
      </c>
    </row>
    <row r="2787" spans="1:8" x14ac:dyDescent="0.2">
      <c r="A2787" t="s">
        <v>71</v>
      </c>
      <c r="B2787" t="s">
        <v>54</v>
      </c>
      <c r="C2787" t="s">
        <v>92</v>
      </c>
      <c r="D2787" s="4">
        <v>43374</v>
      </c>
      <c r="E2787" t="s">
        <v>32</v>
      </c>
      <c r="F2787" s="5">
        <v>43221</v>
      </c>
      <c r="G2787">
        <v>29.18</v>
      </c>
      <c r="H2787">
        <v>0.74</v>
      </c>
    </row>
    <row r="2788" spans="1:8" x14ac:dyDescent="0.2">
      <c r="A2788" t="s">
        <v>71</v>
      </c>
      <c r="B2788" t="s">
        <v>56</v>
      </c>
      <c r="C2788" t="s">
        <v>95</v>
      </c>
      <c r="D2788" s="4">
        <v>43374</v>
      </c>
      <c r="E2788" t="s">
        <v>31</v>
      </c>
      <c r="F2788" s="5">
        <v>43221</v>
      </c>
      <c r="G2788">
        <v>10080</v>
      </c>
      <c r="H2788">
        <v>235.34</v>
      </c>
    </row>
    <row r="2789" spans="1:8" x14ac:dyDescent="0.2">
      <c r="A2789" t="s">
        <v>71</v>
      </c>
      <c r="B2789" t="s">
        <v>54</v>
      </c>
      <c r="C2789" t="s">
        <v>92</v>
      </c>
      <c r="D2789" s="4">
        <v>43374</v>
      </c>
      <c r="E2789" t="s">
        <v>31</v>
      </c>
      <c r="F2789" s="5">
        <v>43221</v>
      </c>
      <c r="G2789">
        <v>647</v>
      </c>
      <c r="H2789">
        <v>16.59</v>
      </c>
    </row>
    <row r="2790" spans="1:8" x14ac:dyDescent="0.2">
      <c r="A2790" t="s">
        <v>71</v>
      </c>
      <c r="B2790" t="s">
        <v>57</v>
      </c>
      <c r="C2790" t="s">
        <v>93</v>
      </c>
      <c r="D2790" s="4">
        <v>43374</v>
      </c>
      <c r="E2790" t="s">
        <v>31</v>
      </c>
      <c r="F2790" s="5">
        <v>43221</v>
      </c>
      <c r="G2790">
        <v>13</v>
      </c>
      <c r="H2790">
        <v>0.41</v>
      </c>
    </row>
    <row r="2791" spans="1:8" x14ac:dyDescent="0.2">
      <c r="A2791" t="s">
        <v>71</v>
      </c>
      <c r="B2791" t="s">
        <v>57</v>
      </c>
      <c r="C2791" t="s">
        <v>93</v>
      </c>
      <c r="D2791" s="4">
        <v>43374</v>
      </c>
      <c r="E2791" t="s">
        <v>32</v>
      </c>
      <c r="F2791" s="5">
        <v>43221</v>
      </c>
      <c r="G2791">
        <v>0.59</v>
      </c>
      <c r="H2791">
        <v>0.02</v>
      </c>
    </row>
    <row r="2792" spans="1:8" x14ac:dyDescent="0.2">
      <c r="A2792" t="s">
        <v>71</v>
      </c>
      <c r="B2792" t="s">
        <v>54</v>
      </c>
      <c r="C2792" t="s">
        <v>92</v>
      </c>
      <c r="D2792" s="4">
        <v>43374</v>
      </c>
      <c r="E2792" t="s">
        <v>32</v>
      </c>
      <c r="F2792" s="5">
        <v>43221</v>
      </c>
      <c r="G2792">
        <v>113.51</v>
      </c>
      <c r="H2792">
        <v>2.96</v>
      </c>
    </row>
    <row r="2793" spans="1:8" x14ac:dyDescent="0.2">
      <c r="A2793" t="s">
        <v>71</v>
      </c>
      <c r="B2793" t="s">
        <v>54</v>
      </c>
      <c r="C2793" t="s">
        <v>92</v>
      </c>
      <c r="D2793" s="4">
        <v>43374</v>
      </c>
      <c r="E2793" t="s">
        <v>31</v>
      </c>
      <c r="F2793" s="5">
        <v>43221</v>
      </c>
      <c r="G2793">
        <v>2517</v>
      </c>
      <c r="H2793">
        <v>65.67</v>
      </c>
    </row>
    <row r="2794" spans="1:8" x14ac:dyDescent="0.2">
      <c r="A2794" t="s">
        <v>71</v>
      </c>
      <c r="B2794" t="s">
        <v>55</v>
      </c>
      <c r="C2794" t="s">
        <v>101</v>
      </c>
      <c r="D2794" s="4">
        <v>43313</v>
      </c>
      <c r="E2794" t="s">
        <v>63</v>
      </c>
      <c r="F2794" s="5">
        <v>43221</v>
      </c>
      <c r="G2794">
        <v>70.680000000000007</v>
      </c>
      <c r="H2794">
        <v>2.34</v>
      </c>
    </row>
    <row r="2795" spans="1:8" x14ac:dyDescent="0.2">
      <c r="A2795" t="s">
        <v>71</v>
      </c>
      <c r="B2795" t="s">
        <v>55</v>
      </c>
      <c r="C2795" t="s">
        <v>101</v>
      </c>
      <c r="D2795" s="4">
        <v>43313</v>
      </c>
      <c r="E2795" t="s">
        <v>64</v>
      </c>
      <c r="F2795" s="5">
        <v>43221</v>
      </c>
      <c r="G2795">
        <v>3.19</v>
      </c>
      <c r="H2795">
        <v>0.11</v>
      </c>
    </row>
    <row r="2796" spans="1:8" x14ac:dyDescent="0.2">
      <c r="A2796" t="s">
        <v>71</v>
      </c>
      <c r="B2796" t="s">
        <v>60</v>
      </c>
      <c r="C2796" t="s">
        <v>98</v>
      </c>
      <c r="D2796" s="4">
        <v>43344</v>
      </c>
      <c r="E2796" t="s">
        <v>31</v>
      </c>
      <c r="F2796" s="5">
        <v>43221</v>
      </c>
      <c r="G2796">
        <v>15805.56</v>
      </c>
      <c r="H2796">
        <v>468.18</v>
      </c>
    </row>
    <row r="2797" spans="1:8" x14ac:dyDescent="0.2">
      <c r="A2797" t="s">
        <v>71</v>
      </c>
      <c r="B2797" t="s">
        <v>60</v>
      </c>
      <c r="C2797" t="s">
        <v>98</v>
      </c>
      <c r="D2797" s="4">
        <v>43344</v>
      </c>
      <c r="E2797" t="s">
        <v>32</v>
      </c>
      <c r="F2797" s="5">
        <v>43221</v>
      </c>
      <c r="G2797">
        <v>548.45000000000005</v>
      </c>
      <c r="H2797">
        <v>16.25</v>
      </c>
    </row>
    <row r="2798" spans="1:8" x14ac:dyDescent="0.2">
      <c r="A2798" t="s">
        <v>71</v>
      </c>
      <c r="B2798" t="s">
        <v>54</v>
      </c>
      <c r="C2798" t="s">
        <v>92</v>
      </c>
      <c r="D2798" s="4">
        <v>43374</v>
      </c>
      <c r="E2798" t="s">
        <v>31</v>
      </c>
      <c r="F2798" s="5">
        <v>43221</v>
      </c>
      <c r="G2798">
        <v>546</v>
      </c>
      <c r="H2798">
        <v>12.75</v>
      </c>
    </row>
    <row r="2799" spans="1:8" x14ac:dyDescent="0.2">
      <c r="A2799" t="s">
        <v>71</v>
      </c>
      <c r="B2799" t="s">
        <v>54</v>
      </c>
      <c r="C2799" t="s">
        <v>92</v>
      </c>
      <c r="D2799" s="4">
        <v>43374</v>
      </c>
      <c r="E2799" t="s">
        <v>32</v>
      </c>
      <c r="F2799" s="5">
        <v>43221</v>
      </c>
      <c r="G2799">
        <v>24.62</v>
      </c>
      <c r="H2799">
        <v>0.56999999999999995</v>
      </c>
    </row>
    <row r="2800" spans="1:8" x14ac:dyDescent="0.2">
      <c r="A2800" t="s">
        <v>71</v>
      </c>
      <c r="B2800" t="s">
        <v>61</v>
      </c>
      <c r="C2800" t="s">
        <v>97</v>
      </c>
      <c r="D2800" s="4">
        <v>43374</v>
      </c>
      <c r="E2800" t="s">
        <v>32</v>
      </c>
      <c r="F2800" s="5">
        <v>43221</v>
      </c>
      <c r="G2800">
        <v>215.18</v>
      </c>
      <c r="H2800">
        <v>2.41</v>
      </c>
    </row>
    <row r="2801" spans="1:8" x14ac:dyDescent="0.2">
      <c r="A2801" t="s">
        <v>71</v>
      </c>
      <c r="B2801" t="s">
        <v>61</v>
      </c>
      <c r="C2801" t="s">
        <v>97</v>
      </c>
      <c r="D2801" s="4">
        <v>43374</v>
      </c>
      <c r="E2801" t="s">
        <v>32</v>
      </c>
      <c r="F2801" s="5">
        <v>43221</v>
      </c>
      <c r="G2801">
        <v>1417.07</v>
      </c>
      <c r="H2801">
        <v>15.84</v>
      </c>
    </row>
    <row r="2802" spans="1:8" x14ac:dyDescent="0.2">
      <c r="A2802" t="s">
        <v>71</v>
      </c>
      <c r="B2802" t="s">
        <v>61</v>
      </c>
      <c r="C2802" t="s">
        <v>97</v>
      </c>
      <c r="D2802" s="4">
        <v>43374</v>
      </c>
      <c r="E2802" t="s">
        <v>31</v>
      </c>
      <c r="F2802" s="5">
        <v>43221</v>
      </c>
      <c r="G2802">
        <v>4771.1099999999997</v>
      </c>
      <c r="H2802">
        <v>53.33</v>
      </c>
    </row>
    <row r="2803" spans="1:8" x14ac:dyDescent="0.2">
      <c r="A2803" t="s">
        <v>71</v>
      </c>
      <c r="B2803" t="s">
        <v>61</v>
      </c>
      <c r="C2803" t="s">
        <v>97</v>
      </c>
      <c r="D2803" s="4">
        <v>43374</v>
      </c>
      <c r="E2803" t="s">
        <v>31</v>
      </c>
      <c r="F2803" s="5">
        <v>43221</v>
      </c>
      <c r="G2803">
        <v>31420.63</v>
      </c>
      <c r="H2803">
        <v>351.22</v>
      </c>
    </row>
    <row r="2804" spans="1:8" x14ac:dyDescent="0.2">
      <c r="A2804" t="s">
        <v>71</v>
      </c>
      <c r="B2804" t="s">
        <v>57</v>
      </c>
      <c r="C2804" t="s">
        <v>93</v>
      </c>
      <c r="D2804" s="4">
        <v>43374</v>
      </c>
      <c r="E2804" t="s">
        <v>31</v>
      </c>
      <c r="F2804" s="5">
        <v>43221</v>
      </c>
      <c r="G2804">
        <v>6275</v>
      </c>
      <c r="H2804">
        <v>139.78</v>
      </c>
    </row>
    <row r="2805" spans="1:8" x14ac:dyDescent="0.2">
      <c r="A2805" t="s">
        <v>71</v>
      </c>
      <c r="B2805" t="s">
        <v>57</v>
      </c>
      <c r="C2805" t="s">
        <v>93</v>
      </c>
      <c r="D2805" s="4">
        <v>43374</v>
      </c>
      <c r="E2805" t="s">
        <v>32</v>
      </c>
      <c r="F2805" s="5">
        <v>43221</v>
      </c>
      <c r="G2805">
        <v>283.02</v>
      </c>
      <c r="H2805">
        <v>6.26</v>
      </c>
    </row>
    <row r="2806" spans="1:8" x14ac:dyDescent="0.2">
      <c r="A2806" t="s">
        <v>71</v>
      </c>
      <c r="B2806" t="s">
        <v>57</v>
      </c>
      <c r="C2806" t="s">
        <v>90</v>
      </c>
      <c r="D2806" s="4">
        <v>43344</v>
      </c>
      <c r="E2806" t="s">
        <v>31</v>
      </c>
      <c r="F2806" s="5">
        <v>43221</v>
      </c>
      <c r="G2806">
        <v>2675</v>
      </c>
      <c r="H2806">
        <v>84.09</v>
      </c>
    </row>
    <row r="2807" spans="1:8" x14ac:dyDescent="0.2">
      <c r="A2807" t="s">
        <v>71</v>
      </c>
      <c r="B2807" t="s">
        <v>57</v>
      </c>
      <c r="C2807" t="s">
        <v>90</v>
      </c>
      <c r="D2807" s="4">
        <v>43344</v>
      </c>
      <c r="E2807" t="s">
        <v>32</v>
      </c>
      <c r="F2807" s="5">
        <v>43221</v>
      </c>
      <c r="G2807">
        <v>120.64</v>
      </c>
      <c r="H2807">
        <v>3.79</v>
      </c>
    </row>
    <row r="2808" spans="1:8" x14ac:dyDescent="0.2">
      <c r="A2808" t="s">
        <v>71</v>
      </c>
      <c r="B2808" t="s">
        <v>55</v>
      </c>
      <c r="C2808" t="s">
        <v>91</v>
      </c>
      <c r="D2808" s="4">
        <v>43374</v>
      </c>
      <c r="E2808" t="s">
        <v>32</v>
      </c>
      <c r="F2808" s="5">
        <v>43221</v>
      </c>
      <c r="G2808">
        <v>268.8</v>
      </c>
      <c r="H2808">
        <v>5.81</v>
      </c>
    </row>
    <row r="2809" spans="1:8" x14ac:dyDescent="0.2">
      <c r="A2809" t="s">
        <v>71</v>
      </c>
      <c r="B2809" t="s">
        <v>55</v>
      </c>
      <c r="C2809" t="s">
        <v>91</v>
      </c>
      <c r="D2809" s="4">
        <v>43374</v>
      </c>
      <c r="E2809" t="s">
        <v>31</v>
      </c>
      <c r="F2809" s="5">
        <v>43221</v>
      </c>
      <c r="G2809">
        <v>5960</v>
      </c>
      <c r="H2809">
        <v>128.79</v>
      </c>
    </row>
    <row r="2810" spans="1:8" x14ac:dyDescent="0.2">
      <c r="A2810" t="s">
        <v>71</v>
      </c>
      <c r="B2810" t="s">
        <v>56</v>
      </c>
      <c r="C2810" t="s">
        <v>98</v>
      </c>
      <c r="D2810" s="4">
        <v>43374</v>
      </c>
      <c r="E2810" t="s">
        <v>31</v>
      </c>
      <c r="F2810" s="5">
        <v>43221</v>
      </c>
      <c r="G2810">
        <v>0</v>
      </c>
      <c r="H2810">
        <v>0</v>
      </c>
    </row>
    <row r="2811" spans="1:8" x14ac:dyDescent="0.2">
      <c r="A2811" t="s">
        <v>71</v>
      </c>
      <c r="B2811" t="s">
        <v>56</v>
      </c>
      <c r="C2811" t="s">
        <v>98</v>
      </c>
      <c r="D2811" s="4">
        <v>43374</v>
      </c>
      <c r="E2811" t="s">
        <v>32</v>
      </c>
      <c r="F2811" s="5">
        <v>43221</v>
      </c>
      <c r="G2811">
        <v>0</v>
      </c>
      <c r="H2811">
        <v>0</v>
      </c>
    </row>
    <row r="2812" spans="1:8" x14ac:dyDescent="0.2">
      <c r="A2812" t="s">
        <v>71</v>
      </c>
      <c r="B2812" t="s">
        <v>55</v>
      </c>
      <c r="C2812" t="s">
        <v>84</v>
      </c>
      <c r="D2812" s="4">
        <v>43374</v>
      </c>
      <c r="E2812" t="s">
        <v>32</v>
      </c>
      <c r="F2812" s="5">
        <v>43221</v>
      </c>
      <c r="G2812">
        <v>551.96</v>
      </c>
      <c r="H2812">
        <v>6.49</v>
      </c>
    </row>
    <row r="2813" spans="1:8" x14ac:dyDescent="0.2">
      <c r="A2813" t="s">
        <v>71</v>
      </c>
      <c r="B2813" t="s">
        <v>55</v>
      </c>
      <c r="C2813" t="s">
        <v>84</v>
      </c>
      <c r="D2813" s="4">
        <v>43374</v>
      </c>
      <c r="E2813" t="s">
        <v>31</v>
      </c>
      <c r="F2813" s="5">
        <v>43221</v>
      </c>
      <c r="G2813">
        <v>12238.5</v>
      </c>
      <c r="H2813">
        <v>144.25</v>
      </c>
    </row>
    <row r="2814" spans="1:8" x14ac:dyDescent="0.2">
      <c r="A2814" t="s">
        <v>71</v>
      </c>
      <c r="B2814" t="s">
        <v>55</v>
      </c>
      <c r="C2814" t="s">
        <v>84</v>
      </c>
      <c r="D2814" s="4">
        <v>43374</v>
      </c>
      <c r="E2814" t="s">
        <v>31</v>
      </c>
      <c r="F2814" s="5">
        <v>43221</v>
      </c>
      <c r="G2814">
        <v>8009.4</v>
      </c>
      <c r="H2814">
        <v>156.94</v>
      </c>
    </row>
    <row r="2815" spans="1:8" x14ac:dyDescent="0.2">
      <c r="A2815" t="s">
        <v>71</v>
      </c>
      <c r="B2815" t="s">
        <v>55</v>
      </c>
      <c r="C2815" t="s">
        <v>84</v>
      </c>
      <c r="D2815" s="4">
        <v>43374</v>
      </c>
      <c r="E2815" t="s">
        <v>32</v>
      </c>
      <c r="F2815" s="5">
        <v>43221</v>
      </c>
      <c r="G2815">
        <v>361.22</v>
      </c>
      <c r="H2815">
        <v>7.08</v>
      </c>
    </row>
    <row r="2816" spans="1:8" x14ac:dyDescent="0.2">
      <c r="A2816" t="s">
        <v>71</v>
      </c>
      <c r="B2816" t="s">
        <v>61</v>
      </c>
      <c r="C2816" t="s">
        <v>97</v>
      </c>
      <c r="D2816" s="4">
        <v>43374</v>
      </c>
      <c r="E2816" t="s">
        <v>32</v>
      </c>
      <c r="F2816" s="5">
        <v>43221</v>
      </c>
      <c r="G2816">
        <v>467.15</v>
      </c>
      <c r="H2816">
        <v>5.22</v>
      </c>
    </row>
    <row r="2817" spans="1:8" x14ac:dyDescent="0.2">
      <c r="A2817" t="s">
        <v>71</v>
      </c>
      <c r="B2817" t="s">
        <v>56</v>
      </c>
      <c r="C2817" t="s">
        <v>98</v>
      </c>
      <c r="D2817" s="4">
        <v>43374</v>
      </c>
      <c r="E2817" t="s">
        <v>32</v>
      </c>
      <c r="F2817" s="5">
        <v>43221</v>
      </c>
      <c r="G2817">
        <v>171.08</v>
      </c>
      <c r="H2817">
        <v>3.67</v>
      </c>
    </row>
    <row r="2818" spans="1:8" x14ac:dyDescent="0.2">
      <c r="A2818" t="s">
        <v>71</v>
      </c>
      <c r="B2818" t="s">
        <v>61</v>
      </c>
      <c r="C2818" t="s">
        <v>97</v>
      </c>
      <c r="D2818" s="4">
        <v>43374</v>
      </c>
      <c r="E2818" t="s">
        <v>31</v>
      </c>
      <c r="F2818" s="5">
        <v>43221</v>
      </c>
      <c r="G2818">
        <v>10358</v>
      </c>
      <c r="H2818">
        <v>115.78</v>
      </c>
    </row>
    <row r="2819" spans="1:8" x14ac:dyDescent="0.2">
      <c r="A2819" t="s">
        <v>71</v>
      </c>
      <c r="B2819" t="s">
        <v>56</v>
      </c>
      <c r="C2819" t="s">
        <v>98</v>
      </c>
      <c r="D2819" s="4">
        <v>43374</v>
      </c>
      <c r="E2819" t="s">
        <v>31</v>
      </c>
      <c r="F2819" s="5">
        <v>43221</v>
      </c>
      <c r="G2819">
        <v>3793.41</v>
      </c>
      <c r="H2819">
        <v>81.319999999999993</v>
      </c>
    </row>
    <row r="2820" spans="1:8" x14ac:dyDescent="0.2">
      <c r="A2820" t="s">
        <v>71</v>
      </c>
      <c r="B2820" t="s">
        <v>61</v>
      </c>
      <c r="C2820" t="s">
        <v>97</v>
      </c>
      <c r="D2820" s="4">
        <v>43374</v>
      </c>
      <c r="E2820" t="s">
        <v>31</v>
      </c>
      <c r="F2820" s="5">
        <v>43221</v>
      </c>
      <c r="G2820">
        <v>7457.62</v>
      </c>
      <c r="H2820">
        <v>83.36</v>
      </c>
    </row>
    <row r="2821" spans="1:8" x14ac:dyDescent="0.2">
      <c r="A2821" t="s">
        <v>71</v>
      </c>
      <c r="B2821" t="s">
        <v>61</v>
      </c>
      <c r="C2821" t="s">
        <v>97</v>
      </c>
      <c r="D2821" s="4">
        <v>43374</v>
      </c>
      <c r="E2821" t="s">
        <v>32</v>
      </c>
      <c r="F2821" s="5">
        <v>43221</v>
      </c>
      <c r="G2821">
        <v>336.34</v>
      </c>
      <c r="H2821">
        <v>3.76</v>
      </c>
    </row>
    <row r="2822" spans="1:8" x14ac:dyDescent="0.2">
      <c r="A2822" t="s">
        <v>71</v>
      </c>
      <c r="B2822" t="s">
        <v>60</v>
      </c>
      <c r="C2822" t="s">
        <v>98</v>
      </c>
      <c r="D2822" s="4">
        <v>43374</v>
      </c>
      <c r="E2822" t="s">
        <v>32</v>
      </c>
      <c r="F2822" s="5">
        <v>43221</v>
      </c>
      <c r="G2822">
        <v>833.87</v>
      </c>
      <c r="H2822">
        <v>20.39</v>
      </c>
    </row>
    <row r="2823" spans="1:8" x14ac:dyDescent="0.2">
      <c r="A2823" t="s">
        <v>71</v>
      </c>
      <c r="B2823" t="s">
        <v>60</v>
      </c>
      <c r="C2823" t="s">
        <v>98</v>
      </c>
      <c r="D2823" s="4">
        <v>43374</v>
      </c>
      <c r="E2823" t="s">
        <v>31</v>
      </c>
      <c r="F2823" s="5">
        <v>43221</v>
      </c>
      <c r="G2823">
        <v>18489.439999999999</v>
      </c>
      <c r="H2823">
        <v>452.09</v>
      </c>
    </row>
    <row r="2824" spans="1:8" x14ac:dyDescent="0.2">
      <c r="A2824" t="s">
        <v>71</v>
      </c>
      <c r="B2824" t="s">
        <v>57</v>
      </c>
      <c r="C2824" t="s">
        <v>93</v>
      </c>
      <c r="D2824" s="4">
        <v>43374</v>
      </c>
      <c r="E2824" t="s">
        <v>31</v>
      </c>
      <c r="F2824" s="5">
        <v>43221</v>
      </c>
      <c r="G2824">
        <v>7542</v>
      </c>
      <c r="H2824">
        <v>162.91</v>
      </c>
    </row>
    <row r="2825" spans="1:8" x14ac:dyDescent="0.2">
      <c r="A2825" t="s">
        <v>71</v>
      </c>
      <c r="B2825" t="s">
        <v>57</v>
      </c>
      <c r="C2825" t="s">
        <v>93</v>
      </c>
      <c r="D2825" s="4">
        <v>43374</v>
      </c>
      <c r="E2825" t="s">
        <v>32</v>
      </c>
      <c r="F2825" s="5">
        <v>43221</v>
      </c>
      <c r="G2825">
        <v>340.09</v>
      </c>
      <c r="H2825">
        <v>7.36</v>
      </c>
    </row>
    <row r="2826" spans="1:8" x14ac:dyDescent="0.2">
      <c r="A2826" t="s">
        <v>71</v>
      </c>
      <c r="B2826" t="s">
        <v>55</v>
      </c>
      <c r="C2826" t="s">
        <v>89</v>
      </c>
      <c r="D2826" s="4">
        <v>43344</v>
      </c>
      <c r="E2826" t="s">
        <v>32</v>
      </c>
      <c r="F2826" s="5">
        <v>43221</v>
      </c>
      <c r="G2826">
        <v>78.650000000000006</v>
      </c>
      <c r="H2826">
        <v>2.4700000000000002</v>
      </c>
    </row>
    <row r="2827" spans="1:8" x14ac:dyDescent="0.2">
      <c r="A2827" t="s">
        <v>71</v>
      </c>
      <c r="B2827" t="s">
        <v>54</v>
      </c>
      <c r="C2827" t="s">
        <v>88</v>
      </c>
      <c r="D2827" s="4">
        <v>43344</v>
      </c>
      <c r="E2827" t="s">
        <v>32</v>
      </c>
      <c r="F2827" s="5">
        <v>43221</v>
      </c>
      <c r="G2827">
        <v>216.34</v>
      </c>
      <c r="H2827">
        <v>6.79</v>
      </c>
    </row>
    <row r="2828" spans="1:8" x14ac:dyDescent="0.2">
      <c r="A2828" t="s">
        <v>71</v>
      </c>
      <c r="B2828" t="s">
        <v>55</v>
      </c>
      <c r="C2828" t="s">
        <v>89</v>
      </c>
      <c r="D2828" s="4">
        <v>43344</v>
      </c>
      <c r="E2828" t="s">
        <v>31</v>
      </c>
      <c r="F2828" s="5">
        <v>43221</v>
      </c>
      <c r="G2828">
        <v>1744</v>
      </c>
      <c r="H2828">
        <v>54.83</v>
      </c>
    </row>
    <row r="2829" spans="1:8" x14ac:dyDescent="0.2">
      <c r="A2829" t="s">
        <v>71</v>
      </c>
      <c r="B2829" t="s">
        <v>54</v>
      </c>
      <c r="C2829" t="s">
        <v>88</v>
      </c>
      <c r="D2829" s="4">
        <v>43344</v>
      </c>
      <c r="E2829" t="s">
        <v>31</v>
      </c>
      <c r="F2829" s="5">
        <v>43221</v>
      </c>
      <c r="G2829">
        <v>4797</v>
      </c>
      <c r="H2829">
        <v>150.74</v>
      </c>
    </row>
    <row r="2830" spans="1:8" x14ac:dyDescent="0.2">
      <c r="A2830" t="s">
        <v>71</v>
      </c>
      <c r="B2830" t="s">
        <v>55</v>
      </c>
      <c r="C2830" t="s">
        <v>181</v>
      </c>
      <c r="D2830" s="4">
        <v>43374</v>
      </c>
      <c r="E2830" t="s">
        <v>222</v>
      </c>
      <c r="F2830" s="5">
        <v>43221</v>
      </c>
      <c r="G2830">
        <v>-160</v>
      </c>
      <c r="H2830">
        <v>-3.46</v>
      </c>
    </row>
    <row r="2831" spans="1:8" x14ac:dyDescent="0.2">
      <c r="A2831" t="s">
        <v>71</v>
      </c>
      <c r="B2831" t="s">
        <v>57</v>
      </c>
      <c r="C2831" t="s">
        <v>93</v>
      </c>
      <c r="D2831" s="4">
        <v>43344</v>
      </c>
      <c r="E2831" t="s">
        <v>32</v>
      </c>
      <c r="F2831" s="5">
        <v>43221</v>
      </c>
      <c r="G2831">
        <v>92.19</v>
      </c>
      <c r="H2831">
        <v>2.87</v>
      </c>
    </row>
    <row r="2832" spans="1:8" x14ac:dyDescent="0.2">
      <c r="A2832" t="s">
        <v>71</v>
      </c>
      <c r="B2832" t="s">
        <v>56</v>
      </c>
      <c r="C2832" t="s">
        <v>95</v>
      </c>
      <c r="D2832" s="4">
        <v>43344</v>
      </c>
      <c r="E2832" t="s">
        <v>32</v>
      </c>
      <c r="F2832" s="5">
        <v>43221</v>
      </c>
      <c r="G2832">
        <v>396.88</v>
      </c>
      <c r="H2832">
        <v>12.39</v>
      </c>
    </row>
    <row r="2833" spans="1:8" x14ac:dyDescent="0.2">
      <c r="A2833" t="s">
        <v>71</v>
      </c>
      <c r="B2833" t="s">
        <v>56</v>
      </c>
      <c r="C2833" t="s">
        <v>95</v>
      </c>
      <c r="D2833" s="4">
        <v>43344</v>
      </c>
      <c r="E2833" t="s">
        <v>31</v>
      </c>
      <c r="F2833" s="5">
        <v>43221</v>
      </c>
      <c r="G2833">
        <v>8800</v>
      </c>
      <c r="H2833">
        <v>274.81</v>
      </c>
    </row>
    <row r="2834" spans="1:8" x14ac:dyDescent="0.2">
      <c r="A2834" t="s">
        <v>71</v>
      </c>
      <c r="B2834" t="s">
        <v>57</v>
      </c>
      <c r="C2834" t="s">
        <v>93</v>
      </c>
      <c r="D2834" s="4">
        <v>43344</v>
      </c>
      <c r="E2834" t="s">
        <v>31</v>
      </c>
      <c r="F2834" s="5">
        <v>43221</v>
      </c>
      <c r="G2834">
        <v>2044</v>
      </c>
      <c r="H2834">
        <v>63.83</v>
      </c>
    </row>
    <row r="2835" spans="1:8" x14ac:dyDescent="0.2">
      <c r="A2835" t="s">
        <v>71</v>
      </c>
      <c r="B2835" t="s">
        <v>54</v>
      </c>
      <c r="C2835" t="s">
        <v>92</v>
      </c>
      <c r="D2835" s="4">
        <v>43374</v>
      </c>
      <c r="E2835" t="s">
        <v>31</v>
      </c>
      <c r="F2835" s="5">
        <v>43221</v>
      </c>
      <c r="G2835">
        <v>3069</v>
      </c>
      <c r="H2835">
        <v>79.05</v>
      </c>
    </row>
    <row r="2836" spans="1:8" x14ac:dyDescent="0.2">
      <c r="A2836" t="s">
        <v>71</v>
      </c>
      <c r="B2836" t="s">
        <v>54</v>
      </c>
      <c r="C2836" t="s">
        <v>92</v>
      </c>
      <c r="D2836" s="4">
        <v>43374</v>
      </c>
      <c r="E2836" t="s">
        <v>32</v>
      </c>
      <c r="F2836" s="5">
        <v>43221</v>
      </c>
      <c r="G2836">
        <v>138.41999999999999</v>
      </c>
      <c r="H2836">
        <v>3.57</v>
      </c>
    </row>
    <row r="2837" spans="1:8" x14ac:dyDescent="0.2">
      <c r="A2837" t="s">
        <v>71</v>
      </c>
      <c r="B2837" t="s">
        <v>57</v>
      </c>
      <c r="C2837" t="s">
        <v>93</v>
      </c>
      <c r="D2837" s="4">
        <v>43374</v>
      </c>
      <c r="E2837" t="s">
        <v>32</v>
      </c>
      <c r="F2837" s="5">
        <v>43221</v>
      </c>
      <c r="G2837">
        <v>103.54</v>
      </c>
      <c r="H2837">
        <v>3.43</v>
      </c>
    </row>
    <row r="2838" spans="1:8" x14ac:dyDescent="0.2">
      <c r="A2838" t="s">
        <v>71</v>
      </c>
      <c r="B2838" t="s">
        <v>57</v>
      </c>
      <c r="C2838" t="s">
        <v>93</v>
      </c>
      <c r="D2838" s="4">
        <v>43374</v>
      </c>
      <c r="E2838" t="s">
        <v>31</v>
      </c>
      <c r="F2838" s="5">
        <v>43221</v>
      </c>
      <c r="G2838">
        <v>2296</v>
      </c>
      <c r="H2838">
        <v>76.150000000000006</v>
      </c>
    </row>
    <row r="2839" spans="1:8" x14ac:dyDescent="0.2">
      <c r="A2839" t="s">
        <v>71</v>
      </c>
      <c r="B2839" t="s">
        <v>55</v>
      </c>
      <c r="C2839" t="s">
        <v>101</v>
      </c>
      <c r="D2839" s="4">
        <v>43344</v>
      </c>
      <c r="E2839" t="s">
        <v>63</v>
      </c>
      <c r="F2839" s="5">
        <v>43221</v>
      </c>
      <c r="G2839">
        <v>78.12</v>
      </c>
      <c r="H2839">
        <v>2.44</v>
      </c>
    </row>
    <row r="2840" spans="1:8" x14ac:dyDescent="0.2">
      <c r="A2840" t="s">
        <v>71</v>
      </c>
      <c r="B2840" t="s">
        <v>55</v>
      </c>
      <c r="C2840" t="s">
        <v>101</v>
      </c>
      <c r="D2840" s="4">
        <v>43344</v>
      </c>
      <c r="E2840" t="s">
        <v>64</v>
      </c>
      <c r="F2840" s="5">
        <v>43221</v>
      </c>
      <c r="G2840">
        <v>3.52</v>
      </c>
      <c r="H2840">
        <v>0.11</v>
      </c>
    </row>
    <row r="2841" spans="1:8" x14ac:dyDescent="0.2">
      <c r="A2841" t="s">
        <v>71</v>
      </c>
      <c r="B2841" t="s">
        <v>56</v>
      </c>
      <c r="C2841" t="s">
        <v>94</v>
      </c>
      <c r="D2841" s="4">
        <v>43374</v>
      </c>
      <c r="E2841" t="s">
        <v>32</v>
      </c>
      <c r="F2841" s="5">
        <v>43221</v>
      </c>
      <c r="G2841">
        <v>535.20000000000005</v>
      </c>
      <c r="H2841">
        <v>17.75</v>
      </c>
    </row>
    <row r="2842" spans="1:8" x14ac:dyDescent="0.2">
      <c r="A2842" t="s">
        <v>71</v>
      </c>
      <c r="B2842" t="s">
        <v>56</v>
      </c>
      <c r="C2842" t="s">
        <v>94</v>
      </c>
      <c r="D2842" s="4">
        <v>43374</v>
      </c>
      <c r="E2842" t="s">
        <v>31</v>
      </c>
      <c r="F2842" s="5">
        <v>43221</v>
      </c>
      <c r="G2842">
        <v>11867</v>
      </c>
      <c r="H2842">
        <v>393.55</v>
      </c>
    </row>
    <row r="2843" spans="1:8" x14ac:dyDescent="0.2">
      <c r="A2843" t="s">
        <v>71</v>
      </c>
      <c r="B2843" t="s">
        <v>55</v>
      </c>
      <c r="C2843" t="s">
        <v>96</v>
      </c>
      <c r="D2843" s="4">
        <v>43344</v>
      </c>
      <c r="E2843" t="s">
        <v>32</v>
      </c>
      <c r="F2843" s="5">
        <v>43221</v>
      </c>
      <c r="G2843">
        <v>1594.73</v>
      </c>
      <c r="H2843">
        <v>43.75</v>
      </c>
    </row>
    <row r="2844" spans="1:8" x14ac:dyDescent="0.2">
      <c r="A2844" t="s">
        <v>71</v>
      </c>
      <c r="B2844" t="s">
        <v>55</v>
      </c>
      <c r="C2844" t="s">
        <v>96</v>
      </c>
      <c r="D2844" s="4">
        <v>43344</v>
      </c>
      <c r="E2844" t="s">
        <v>31</v>
      </c>
      <c r="F2844" s="5">
        <v>43221</v>
      </c>
      <c r="G2844">
        <v>35360</v>
      </c>
      <c r="H2844">
        <v>969.95</v>
      </c>
    </row>
    <row r="2845" spans="1:8" x14ac:dyDescent="0.2">
      <c r="A2845" t="s">
        <v>71</v>
      </c>
      <c r="B2845" t="s">
        <v>60</v>
      </c>
      <c r="C2845" t="s">
        <v>101</v>
      </c>
      <c r="D2845" s="4">
        <v>43344</v>
      </c>
      <c r="E2845" t="s">
        <v>63</v>
      </c>
      <c r="F2845" s="5">
        <v>43221</v>
      </c>
      <c r="G2845">
        <v>126.48</v>
      </c>
      <c r="H2845">
        <v>3.69</v>
      </c>
    </row>
    <row r="2846" spans="1:8" x14ac:dyDescent="0.2">
      <c r="A2846" t="s">
        <v>71</v>
      </c>
      <c r="B2846" t="s">
        <v>60</v>
      </c>
      <c r="C2846" t="s">
        <v>101</v>
      </c>
      <c r="D2846" s="4">
        <v>43344</v>
      </c>
      <c r="E2846" t="s">
        <v>64</v>
      </c>
      <c r="F2846" s="5">
        <v>43221</v>
      </c>
      <c r="G2846">
        <v>5.7</v>
      </c>
      <c r="H2846">
        <v>0.16</v>
      </c>
    </row>
    <row r="2847" spans="1:8" x14ac:dyDescent="0.2">
      <c r="A2847" t="s">
        <v>71</v>
      </c>
      <c r="B2847" t="s">
        <v>56</v>
      </c>
      <c r="C2847" t="s">
        <v>95</v>
      </c>
      <c r="D2847" s="4">
        <v>43313</v>
      </c>
      <c r="E2847" t="s">
        <v>31</v>
      </c>
      <c r="F2847" s="5">
        <v>43221</v>
      </c>
      <c r="G2847">
        <v>63520</v>
      </c>
      <c r="H2847">
        <v>2156.31</v>
      </c>
    </row>
    <row r="2848" spans="1:8" x14ac:dyDescent="0.2">
      <c r="A2848" t="s">
        <v>71</v>
      </c>
      <c r="B2848" t="s">
        <v>56</v>
      </c>
      <c r="C2848" t="s">
        <v>95</v>
      </c>
      <c r="D2848" s="4">
        <v>43313</v>
      </c>
      <c r="E2848" t="s">
        <v>31</v>
      </c>
      <c r="F2848" s="5">
        <v>43221</v>
      </c>
      <c r="G2848">
        <v>11200</v>
      </c>
      <c r="H2848">
        <v>376.01</v>
      </c>
    </row>
    <row r="2849" spans="1:8" x14ac:dyDescent="0.2">
      <c r="A2849" t="s">
        <v>71</v>
      </c>
      <c r="B2849" t="s">
        <v>57</v>
      </c>
      <c r="C2849" t="s">
        <v>93</v>
      </c>
      <c r="D2849" s="4">
        <v>43313</v>
      </c>
      <c r="E2849" t="s">
        <v>31</v>
      </c>
      <c r="F2849" s="5">
        <v>43221</v>
      </c>
      <c r="G2849">
        <v>6275</v>
      </c>
      <c r="H2849">
        <v>213.5</v>
      </c>
    </row>
    <row r="2850" spans="1:8" x14ac:dyDescent="0.2">
      <c r="A2850" t="s">
        <v>71</v>
      </c>
      <c r="B2850" t="s">
        <v>56</v>
      </c>
      <c r="C2850" t="s">
        <v>95</v>
      </c>
      <c r="D2850" s="4">
        <v>43313</v>
      </c>
      <c r="E2850" t="s">
        <v>32</v>
      </c>
      <c r="F2850" s="5">
        <v>43221</v>
      </c>
      <c r="G2850">
        <v>505.12</v>
      </c>
      <c r="H2850">
        <v>16.96</v>
      </c>
    </row>
    <row r="2851" spans="1:8" x14ac:dyDescent="0.2">
      <c r="A2851" t="s">
        <v>71</v>
      </c>
      <c r="B2851" t="s">
        <v>57</v>
      </c>
      <c r="C2851" t="s">
        <v>93</v>
      </c>
      <c r="D2851" s="4">
        <v>43313</v>
      </c>
      <c r="E2851" t="s">
        <v>32</v>
      </c>
      <c r="F2851" s="5">
        <v>43221</v>
      </c>
      <c r="G2851">
        <v>283.02</v>
      </c>
      <c r="H2851">
        <v>9.6199999999999992</v>
      </c>
    </row>
    <row r="2852" spans="1:8" x14ac:dyDescent="0.2">
      <c r="A2852" t="s">
        <v>71</v>
      </c>
      <c r="B2852" t="s">
        <v>56</v>
      </c>
      <c r="C2852" t="s">
        <v>94</v>
      </c>
      <c r="D2852" s="4">
        <v>43313</v>
      </c>
      <c r="E2852" t="s">
        <v>32</v>
      </c>
      <c r="F2852" s="5">
        <v>43221</v>
      </c>
      <c r="G2852">
        <v>115</v>
      </c>
      <c r="H2852">
        <v>3.86</v>
      </c>
    </row>
    <row r="2853" spans="1:8" x14ac:dyDescent="0.2">
      <c r="A2853" t="s">
        <v>71</v>
      </c>
      <c r="B2853" t="s">
        <v>56</v>
      </c>
      <c r="C2853" t="s">
        <v>94</v>
      </c>
      <c r="D2853" s="4">
        <v>43313</v>
      </c>
      <c r="E2853" t="s">
        <v>31</v>
      </c>
      <c r="F2853" s="5">
        <v>43221</v>
      </c>
      <c r="G2853">
        <v>2550</v>
      </c>
      <c r="H2853">
        <v>85.61</v>
      </c>
    </row>
    <row r="2854" spans="1:8" x14ac:dyDescent="0.2">
      <c r="A2854" t="s">
        <v>71</v>
      </c>
      <c r="B2854" t="s">
        <v>57</v>
      </c>
      <c r="C2854" t="s">
        <v>93</v>
      </c>
      <c r="D2854" s="4">
        <v>43313</v>
      </c>
      <c r="E2854" t="s">
        <v>31</v>
      </c>
      <c r="F2854" s="5">
        <v>43221</v>
      </c>
      <c r="G2854">
        <v>414</v>
      </c>
      <c r="H2854">
        <v>13.9</v>
      </c>
    </row>
    <row r="2855" spans="1:8" x14ac:dyDescent="0.2">
      <c r="A2855" t="s">
        <v>71</v>
      </c>
      <c r="B2855" t="s">
        <v>57</v>
      </c>
      <c r="C2855" t="s">
        <v>93</v>
      </c>
      <c r="D2855" s="4">
        <v>43313</v>
      </c>
      <c r="E2855" t="s">
        <v>32</v>
      </c>
      <c r="F2855" s="5">
        <v>43221</v>
      </c>
      <c r="G2855">
        <v>18.670000000000002</v>
      </c>
      <c r="H2855">
        <v>0.63</v>
      </c>
    </row>
    <row r="2856" spans="1:8" x14ac:dyDescent="0.2">
      <c r="A2856" t="s">
        <v>71</v>
      </c>
      <c r="B2856" t="s">
        <v>55</v>
      </c>
      <c r="C2856" t="s">
        <v>101</v>
      </c>
      <c r="D2856" s="4">
        <v>43313</v>
      </c>
      <c r="E2856" t="s">
        <v>63</v>
      </c>
      <c r="F2856" s="5">
        <v>43221</v>
      </c>
      <c r="G2856">
        <v>106.02</v>
      </c>
      <c r="H2856">
        <v>3.56</v>
      </c>
    </row>
    <row r="2857" spans="1:8" x14ac:dyDescent="0.2">
      <c r="A2857" t="s">
        <v>71</v>
      </c>
      <c r="B2857" t="s">
        <v>55</v>
      </c>
      <c r="C2857" t="s">
        <v>101</v>
      </c>
      <c r="D2857" s="4">
        <v>43313</v>
      </c>
      <c r="E2857" t="s">
        <v>64</v>
      </c>
      <c r="F2857" s="5">
        <v>43221</v>
      </c>
      <c r="G2857">
        <v>4.78</v>
      </c>
      <c r="H2857">
        <v>0.16</v>
      </c>
    </row>
    <row r="2858" spans="1:8" x14ac:dyDescent="0.2">
      <c r="A2858" t="s">
        <v>71</v>
      </c>
      <c r="B2858" t="s">
        <v>54</v>
      </c>
      <c r="C2858" t="s">
        <v>92</v>
      </c>
      <c r="D2858" s="4">
        <v>43344</v>
      </c>
      <c r="E2858" t="s">
        <v>32</v>
      </c>
      <c r="F2858" s="5">
        <v>43221</v>
      </c>
      <c r="G2858">
        <v>22.73</v>
      </c>
      <c r="H2858">
        <v>0.76</v>
      </c>
    </row>
    <row r="2859" spans="1:8" x14ac:dyDescent="0.2">
      <c r="A2859" t="s">
        <v>71</v>
      </c>
      <c r="B2859" t="s">
        <v>54</v>
      </c>
      <c r="C2859" t="s">
        <v>92</v>
      </c>
      <c r="D2859" s="4">
        <v>43344</v>
      </c>
      <c r="E2859" t="s">
        <v>31</v>
      </c>
      <c r="F2859" s="5">
        <v>43221</v>
      </c>
      <c r="G2859">
        <v>504</v>
      </c>
      <c r="H2859">
        <v>16.920000000000002</v>
      </c>
    </row>
    <row r="2860" spans="1:8" x14ac:dyDescent="0.2">
      <c r="A2860" t="s">
        <v>71</v>
      </c>
      <c r="B2860" t="s">
        <v>56</v>
      </c>
      <c r="C2860" t="s">
        <v>94</v>
      </c>
      <c r="D2860" s="4">
        <v>43344</v>
      </c>
      <c r="E2860" t="s">
        <v>31</v>
      </c>
      <c r="F2860" s="5">
        <v>43221</v>
      </c>
      <c r="G2860">
        <v>12603</v>
      </c>
      <c r="H2860">
        <v>431.2</v>
      </c>
    </row>
    <row r="2861" spans="1:8" x14ac:dyDescent="0.2">
      <c r="A2861" t="s">
        <v>71</v>
      </c>
      <c r="B2861" t="s">
        <v>56</v>
      </c>
      <c r="C2861" t="s">
        <v>94</v>
      </c>
      <c r="D2861" s="4">
        <v>43344</v>
      </c>
      <c r="E2861" t="s">
        <v>32</v>
      </c>
      <c r="F2861" s="5">
        <v>43221</v>
      </c>
      <c r="G2861">
        <v>568.4</v>
      </c>
      <c r="H2861">
        <v>19.45</v>
      </c>
    </row>
    <row r="2862" spans="1:8" x14ac:dyDescent="0.2">
      <c r="A2862" t="s">
        <v>71</v>
      </c>
      <c r="B2862" t="s">
        <v>57</v>
      </c>
      <c r="C2862" t="s">
        <v>93</v>
      </c>
      <c r="D2862" s="4">
        <v>43344</v>
      </c>
      <c r="E2862" t="s">
        <v>32</v>
      </c>
      <c r="F2862" s="5">
        <v>43221</v>
      </c>
      <c r="G2862">
        <v>103.54</v>
      </c>
      <c r="H2862">
        <v>3.54</v>
      </c>
    </row>
    <row r="2863" spans="1:8" x14ac:dyDescent="0.2">
      <c r="A2863" t="s">
        <v>71</v>
      </c>
      <c r="B2863" t="s">
        <v>57</v>
      </c>
      <c r="C2863" t="s">
        <v>93</v>
      </c>
      <c r="D2863" s="4">
        <v>43344</v>
      </c>
      <c r="E2863" t="s">
        <v>31</v>
      </c>
      <c r="F2863" s="5">
        <v>43221</v>
      </c>
      <c r="G2863">
        <v>2296</v>
      </c>
      <c r="H2863">
        <v>78.56</v>
      </c>
    </row>
    <row r="2864" spans="1:8" x14ac:dyDescent="0.2">
      <c r="A2864" t="s">
        <v>71</v>
      </c>
      <c r="B2864" t="s">
        <v>54</v>
      </c>
      <c r="C2864" t="s">
        <v>101</v>
      </c>
      <c r="D2864" s="4">
        <v>43344</v>
      </c>
      <c r="E2864" t="s">
        <v>64</v>
      </c>
      <c r="F2864" s="5">
        <v>43221</v>
      </c>
      <c r="G2864">
        <v>1.68</v>
      </c>
      <c r="H2864">
        <v>0.06</v>
      </c>
    </row>
    <row r="2865" spans="1:8" x14ac:dyDescent="0.2">
      <c r="A2865" t="s">
        <v>71</v>
      </c>
      <c r="B2865" t="s">
        <v>54</v>
      </c>
      <c r="C2865" t="s">
        <v>101</v>
      </c>
      <c r="D2865" s="4">
        <v>43344</v>
      </c>
      <c r="E2865" t="s">
        <v>63</v>
      </c>
      <c r="F2865" s="5">
        <v>43221</v>
      </c>
      <c r="G2865">
        <v>37.200000000000003</v>
      </c>
      <c r="H2865">
        <v>1.27</v>
      </c>
    </row>
    <row r="2866" spans="1:8" x14ac:dyDescent="0.2">
      <c r="A2866" t="s">
        <v>71</v>
      </c>
      <c r="B2866" t="s">
        <v>57</v>
      </c>
      <c r="C2866" t="s">
        <v>93</v>
      </c>
      <c r="D2866" s="4">
        <v>43344</v>
      </c>
      <c r="E2866" t="s">
        <v>32</v>
      </c>
      <c r="F2866" s="5">
        <v>43221</v>
      </c>
      <c r="G2866">
        <v>4.96</v>
      </c>
      <c r="H2866">
        <v>0.17</v>
      </c>
    </row>
    <row r="2867" spans="1:8" x14ac:dyDescent="0.2">
      <c r="A2867" t="s">
        <v>71</v>
      </c>
      <c r="B2867" t="s">
        <v>57</v>
      </c>
      <c r="C2867" t="s">
        <v>93</v>
      </c>
      <c r="D2867" s="4">
        <v>43344</v>
      </c>
      <c r="E2867" t="s">
        <v>31</v>
      </c>
      <c r="F2867" s="5">
        <v>43221</v>
      </c>
      <c r="G2867">
        <v>110</v>
      </c>
      <c r="H2867">
        <v>3.74</v>
      </c>
    </row>
    <row r="2868" spans="1:8" x14ac:dyDescent="0.2">
      <c r="A2868" t="s">
        <v>71</v>
      </c>
      <c r="B2868" t="s">
        <v>54</v>
      </c>
      <c r="C2868" t="s">
        <v>101</v>
      </c>
      <c r="D2868" s="4">
        <v>43344</v>
      </c>
      <c r="E2868" t="s">
        <v>63</v>
      </c>
      <c r="F2868" s="5">
        <v>43221</v>
      </c>
      <c r="G2868">
        <v>20.46</v>
      </c>
      <c r="H2868">
        <v>0.7</v>
      </c>
    </row>
    <row r="2869" spans="1:8" x14ac:dyDescent="0.2">
      <c r="A2869" t="s">
        <v>71</v>
      </c>
      <c r="B2869" t="s">
        <v>55</v>
      </c>
      <c r="C2869" t="s">
        <v>101</v>
      </c>
      <c r="D2869" s="4">
        <v>43344</v>
      </c>
      <c r="E2869" t="s">
        <v>63</v>
      </c>
      <c r="F2869" s="5">
        <v>43221</v>
      </c>
      <c r="G2869">
        <v>78.12</v>
      </c>
      <c r="H2869">
        <v>2.66</v>
      </c>
    </row>
    <row r="2870" spans="1:8" x14ac:dyDescent="0.2">
      <c r="A2870" t="s">
        <v>71</v>
      </c>
      <c r="B2870" t="s">
        <v>54</v>
      </c>
      <c r="C2870" t="s">
        <v>101</v>
      </c>
      <c r="D2870" s="4">
        <v>43344</v>
      </c>
      <c r="E2870" t="s">
        <v>64</v>
      </c>
      <c r="F2870" s="5">
        <v>43221</v>
      </c>
      <c r="G2870">
        <v>0.92</v>
      </c>
      <c r="H2870">
        <v>0.03</v>
      </c>
    </row>
    <row r="2871" spans="1:8" x14ac:dyDescent="0.2">
      <c r="A2871" t="s">
        <v>71</v>
      </c>
      <c r="B2871" t="s">
        <v>55</v>
      </c>
      <c r="C2871" t="s">
        <v>101</v>
      </c>
      <c r="D2871" s="4">
        <v>43344</v>
      </c>
      <c r="E2871" t="s">
        <v>64</v>
      </c>
      <c r="F2871" s="5">
        <v>43221</v>
      </c>
      <c r="G2871">
        <v>3.52</v>
      </c>
      <c r="H2871">
        <v>0.12</v>
      </c>
    </row>
    <row r="2872" spans="1:8" x14ac:dyDescent="0.2">
      <c r="A2872" t="s">
        <v>71</v>
      </c>
      <c r="B2872" t="s">
        <v>59</v>
      </c>
      <c r="C2872" t="s">
        <v>102</v>
      </c>
      <c r="D2872" s="4">
        <v>43313</v>
      </c>
      <c r="E2872" t="s">
        <v>63</v>
      </c>
      <c r="F2872" s="5">
        <v>43221</v>
      </c>
      <c r="G2872">
        <v>1060.2</v>
      </c>
      <c r="H2872">
        <v>33.19</v>
      </c>
    </row>
    <row r="2873" spans="1:8" x14ac:dyDescent="0.2">
      <c r="A2873" t="s">
        <v>71</v>
      </c>
      <c r="B2873" t="s">
        <v>59</v>
      </c>
      <c r="C2873" t="s">
        <v>102</v>
      </c>
      <c r="D2873" s="4">
        <v>43313</v>
      </c>
      <c r="E2873" t="s">
        <v>64</v>
      </c>
      <c r="F2873" s="5">
        <v>43221</v>
      </c>
      <c r="G2873">
        <v>47.81</v>
      </c>
      <c r="H2873">
        <v>1.49</v>
      </c>
    </row>
    <row r="2874" spans="1:8" x14ac:dyDescent="0.2">
      <c r="A2874" t="s">
        <v>71</v>
      </c>
      <c r="B2874" t="s">
        <v>57</v>
      </c>
      <c r="C2874" t="s">
        <v>85</v>
      </c>
      <c r="D2874" s="4">
        <v>43313</v>
      </c>
      <c r="E2874" t="s">
        <v>32</v>
      </c>
      <c r="F2874" s="5">
        <v>43221</v>
      </c>
      <c r="G2874">
        <v>61.52</v>
      </c>
      <c r="H2874">
        <v>1.93</v>
      </c>
    </row>
    <row r="2875" spans="1:8" x14ac:dyDescent="0.2">
      <c r="A2875" t="s">
        <v>71</v>
      </c>
      <c r="B2875" t="s">
        <v>57</v>
      </c>
      <c r="C2875" t="s">
        <v>85</v>
      </c>
      <c r="D2875" s="4">
        <v>43313</v>
      </c>
      <c r="E2875" t="s">
        <v>31</v>
      </c>
      <c r="F2875" s="5">
        <v>43221</v>
      </c>
      <c r="G2875">
        <v>1364</v>
      </c>
      <c r="H2875">
        <v>42.68</v>
      </c>
    </row>
    <row r="2876" spans="1:8" x14ac:dyDescent="0.2">
      <c r="A2876" t="s">
        <v>71</v>
      </c>
      <c r="B2876" t="s">
        <v>54</v>
      </c>
      <c r="C2876" t="s">
        <v>101</v>
      </c>
      <c r="D2876" s="4">
        <v>43344</v>
      </c>
      <c r="E2876" t="s">
        <v>64</v>
      </c>
      <c r="F2876" s="5">
        <v>43221</v>
      </c>
      <c r="G2876">
        <v>7.04</v>
      </c>
      <c r="H2876">
        <v>0.24</v>
      </c>
    </row>
    <row r="2877" spans="1:8" x14ac:dyDescent="0.2">
      <c r="A2877" t="s">
        <v>71</v>
      </c>
      <c r="B2877" t="s">
        <v>54</v>
      </c>
      <c r="C2877" t="s">
        <v>101</v>
      </c>
      <c r="D2877" s="4">
        <v>43344</v>
      </c>
      <c r="E2877" t="s">
        <v>63</v>
      </c>
      <c r="F2877" s="5">
        <v>43221</v>
      </c>
      <c r="G2877">
        <v>156.24</v>
      </c>
      <c r="H2877">
        <v>5.32</v>
      </c>
    </row>
    <row r="2878" spans="1:8" x14ac:dyDescent="0.2">
      <c r="A2878" t="s">
        <v>71</v>
      </c>
      <c r="B2878" t="s">
        <v>57</v>
      </c>
      <c r="C2878" t="s">
        <v>93</v>
      </c>
      <c r="D2878" s="4">
        <v>43344</v>
      </c>
      <c r="E2878" t="s">
        <v>32</v>
      </c>
      <c r="F2878" s="5">
        <v>43221</v>
      </c>
      <c r="G2878">
        <v>205.56</v>
      </c>
      <c r="H2878">
        <v>6.98</v>
      </c>
    </row>
    <row r="2879" spans="1:8" x14ac:dyDescent="0.2">
      <c r="A2879" t="s">
        <v>71</v>
      </c>
      <c r="B2879" t="s">
        <v>57</v>
      </c>
      <c r="C2879" t="s">
        <v>93</v>
      </c>
      <c r="D2879" s="4">
        <v>43344</v>
      </c>
      <c r="E2879" t="s">
        <v>31</v>
      </c>
      <c r="F2879" s="5">
        <v>43221</v>
      </c>
      <c r="G2879">
        <v>4558</v>
      </c>
      <c r="H2879">
        <v>155.03</v>
      </c>
    </row>
    <row r="2880" spans="1:8" x14ac:dyDescent="0.2">
      <c r="A2880" t="s">
        <v>71</v>
      </c>
      <c r="B2880" t="s">
        <v>57</v>
      </c>
      <c r="C2880" t="s">
        <v>93</v>
      </c>
      <c r="D2880" s="4">
        <v>43313</v>
      </c>
      <c r="E2880" t="s">
        <v>31</v>
      </c>
      <c r="F2880" s="5">
        <v>43221</v>
      </c>
      <c r="G2880">
        <v>13</v>
      </c>
      <c r="H2880">
        <v>0.41</v>
      </c>
    </row>
    <row r="2881" spans="1:8" x14ac:dyDescent="0.2">
      <c r="A2881" t="s">
        <v>71</v>
      </c>
      <c r="B2881" t="s">
        <v>57</v>
      </c>
      <c r="C2881" t="s">
        <v>93</v>
      </c>
      <c r="D2881" s="4">
        <v>43313</v>
      </c>
      <c r="E2881" t="s">
        <v>32</v>
      </c>
      <c r="F2881" s="5">
        <v>43221</v>
      </c>
      <c r="G2881">
        <v>0.59</v>
      </c>
      <c r="H2881">
        <v>0.02</v>
      </c>
    </row>
    <row r="2882" spans="1:8" x14ac:dyDescent="0.2">
      <c r="A2882" t="s">
        <v>71</v>
      </c>
      <c r="B2882" t="s">
        <v>60</v>
      </c>
      <c r="C2882" t="s">
        <v>98</v>
      </c>
      <c r="D2882" s="4">
        <v>43313</v>
      </c>
      <c r="E2882" t="s">
        <v>32</v>
      </c>
      <c r="F2882" s="5">
        <v>43221</v>
      </c>
      <c r="G2882">
        <v>408.71</v>
      </c>
      <c r="H2882">
        <v>11.88</v>
      </c>
    </row>
    <row r="2883" spans="1:8" x14ac:dyDescent="0.2">
      <c r="A2883" t="s">
        <v>71</v>
      </c>
      <c r="B2883" t="s">
        <v>60</v>
      </c>
      <c r="C2883" t="s">
        <v>98</v>
      </c>
      <c r="D2883" s="4">
        <v>43313</v>
      </c>
      <c r="E2883" t="s">
        <v>32</v>
      </c>
      <c r="F2883" s="5">
        <v>43221</v>
      </c>
      <c r="G2883">
        <v>1822.35</v>
      </c>
      <c r="H2883">
        <v>48.57</v>
      </c>
    </row>
    <row r="2884" spans="1:8" x14ac:dyDescent="0.2">
      <c r="A2884" t="s">
        <v>71</v>
      </c>
      <c r="B2884" t="s">
        <v>60</v>
      </c>
      <c r="C2884" t="s">
        <v>98</v>
      </c>
      <c r="D2884" s="4">
        <v>43313</v>
      </c>
      <c r="E2884" t="s">
        <v>31</v>
      </c>
      <c r="F2884" s="5">
        <v>43221</v>
      </c>
      <c r="G2884">
        <v>11778.28</v>
      </c>
      <c r="H2884">
        <v>342.28</v>
      </c>
    </row>
    <row r="2885" spans="1:8" x14ac:dyDescent="0.2">
      <c r="A2885" t="s">
        <v>71</v>
      </c>
      <c r="B2885" t="s">
        <v>60</v>
      </c>
      <c r="C2885" t="s">
        <v>98</v>
      </c>
      <c r="D2885" s="4">
        <v>43313</v>
      </c>
      <c r="E2885" t="s">
        <v>31</v>
      </c>
      <c r="F2885" s="5">
        <v>43221</v>
      </c>
      <c r="G2885">
        <v>40406.879999999997</v>
      </c>
      <c r="H2885">
        <v>1076.8800000000001</v>
      </c>
    </row>
    <row r="2886" spans="1:8" x14ac:dyDescent="0.2">
      <c r="A2886" t="s">
        <v>71</v>
      </c>
      <c r="B2886" t="s">
        <v>56</v>
      </c>
      <c r="C2886" t="s">
        <v>98</v>
      </c>
      <c r="D2886" s="4">
        <v>43313</v>
      </c>
      <c r="E2886" t="s">
        <v>31</v>
      </c>
      <c r="F2886" s="5">
        <v>43221</v>
      </c>
      <c r="G2886">
        <v>15030.03</v>
      </c>
      <c r="H2886">
        <v>494.88</v>
      </c>
    </row>
    <row r="2887" spans="1:8" x14ac:dyDescent="0.2">
      <c r="A2887" t="s">
        <v>71</v>
      </c>
      <c r="B2887" t="s">
        <v>56</v>
      </c>
      <c r="C2887" t="s">
        <v>98</v>
      </c>
      <c r="D2887" s="4">
        <v>43313</v>
      </c>
      <c r="E2887" t="s">
        <v>32</v>
      </c>
      <c r="F2887" s="5">
        <v>43221</v>
      </c>
      <c r="G2887">
        <v>677.85</v>
      </c>
      <c r="H2887">
        <v>22.32</v>
      </c>
    </row>
    <row r="2888" spans="1:8" x14ac:dyDescent="0.2">
      <c r="A2888" t="s">
        <v>71</v>
      </c>
      <c r="B2888" t="s">
        <v>59</v>
      </c>
      <c r="C2888" t="s">
        <v>102</v>
      </c>
      <c r="D2888" s="4">
        <v>43313</v>
      </c>
      <c r="E2888" t="s">
        <v>63</v>
      </c>
      <c r="F2888" s="5">
        <v>43221</v>
      </c>
      <c r="G2888">
        <v>111.6</v>
      </c>
      <c r="H2888">
        <v>3.49</v>
      </c>
    </row>
    <row r="2889" spans="1:8" x14ac:dyDescent="0.2">
      <c r="A2889" t="s">
        <v>71</v>
      </c>
      <c r="B2889" t="s">
        <v>59</v>
      </c>
      <c r="C2889" t="s">
        <v>102</v>
      </c>
      <c r="D2889" s="4">
        <v>43313</v>
      </c>
      <c r="E2889" t="s">
        <v>64</v>
      </c>
      <c r="F2889" s="5">
        <v>43221</v>
      </c>
      <c r="G2889">
        <v>5.03</v>
      </c>
      <c r="H2889">
        <v>0.16</v>
      </c>
    </row>
    <row r="2890" spans="1:8" x14ac:dyDescent="0.2">
      <c r="A2890" t="s">
        <v>71</v>
      </c>
      <c r="B2890" t="s">
        <v>56</v>
      </c>
      <c r="C2890" t="s">
        <v>86</v>
      </c>
      <c r="D2890" s="4">
        <v>43313</v>
      </c>
      <c r="E2890" t="s">
        <v>32</v>
      </c>
      <c r="F2890" s="5">
        <v>43221</v>
      </c>
      <c r="G2890">
        <v>1814.37</v>
      </c>
      <c r="H2890">
        <v>56.79</v>
      </c>
    </row>
    <row r="2891" spans="1:8" x14ac:dyDescent="0.2">
      <c r="A2891" t="s">
        <v>71</v>
      </c>
      <c r="B2891" t="s">
        <v>55</v>
      </c>
      <c r="C2891" t="s">
        <v>100</v>
      </c>
      <c r="D2891" s="4">
        <v>43313</v>
      </c>
      <c r="E2891" t="s">
        <v>32</v>
      </c>
      <c r="F2891" s="5">
        <v>43221</v>
      </c>
      <c r="G2891">
        <v>32.47</v>
      </c>
      <c r="H2891">
        <v>1.02</v>
      </c>
    </row>
    <row r="2892" spans="1:8" x14ac:dyDescent="0.2">
      <c r="A2892" t="s">
        <v>71</v>
      </c>
      <c r="B2892" t="s">
        <v>56</v>
      </c>
      <c r="C2892" t="s">
        <v>86</v>
      </c>
      <c r="D2892" s="4">
        <v>43313</v>
      </c>
      <c r="E2892" t="s">
        <v>31</v>
      </c>
      <c r="F2892" s="5">
        <v>43221</v>
      </c>
      <c r="G2892">
        <v>40230</v>
      </c>
      <c r="H2892">
        <v>1259.17</v>
      </c>
    </row>
    <row r="2893" spans="1:8" x14ac:dyDescent="0.2">
      <c r="A2893" t="s">
        <v>71</v>
      </c>
      <c r="B2893" t="s">
        <v>55</v>
      </c>
      <c r="C2893" t="s">
        <v>100</v>
      </c>
      <c r="D2893" s="4">
        <v>43313</v>
      </c>
      <c r="E2893" t="s">
        <v>31</v>
      </c>
      <c r="F2893" s="5">
        <v>43221</v>
      </c>
      <c r="G2893">
        <v>720</v>
      </c>
      <c r="H2893">
        <v>22.54</v>
      </c>
    </row>
    <row r="2894" spans="1:8" x14ac:dyDescent="0.2">
      <c r="A2894" t="s">
        <v>71</v>
      </c>
      <c r="B2894" t="s">
        <v>54</v>
      </c>
      <c r="C2894" t="s">
        <v>99</v>
      </c>
      <c r="D2894" s="4">
        <v>43313</v>
      </c>
      <c r="E2894" t="s">
        <v>31</v>
      </c>
      <c r="F2894" s="5">
        <v>43221</v>
      </c>
      <c r="G2894">
        <v>1791</v>
      </c>
      <c r="H2894">
        <v>56.06</v>
      </c>
    </row>
    <row r="2895" spans="1:8" x14ac:dyDescent="0.2">
      <c r="A2895" t="s">
        <v>71</v>
      </c>
      <c r="B2895" t="s">
        <v>54</v>
      </c>
      <c r="C2895" t="s">
        <v>99</v>
      </c>
      <c r="D2895" s="4">
        <v>43313</v>
      </c>
      <c r="E2895" t="s">
        <v>32</v>
      </c>
      <c r="F2895" s="5">
        <v>43221</v>
      </c>
      <c r="G2895">
        <v>80.78</v>
      </c>
      <c r="H2895">
        <v>2.5299999999999998</v>
      </c>
    </row>
    <row r="2896" spans="1:8" x14ac:dyDescent="0.2">
      <c r="A2896" t="s">
        <v>71</v>
      </c>
      <c r="B2896" t="s">
        <v>55</v>
      </c>
      <c r="C2896" t="s">
        <v>91</v>
      </c>
      <c r="D2896" s="4">
        <v>43344</v>
      </c>
      <c r="E2896" t="s">
        <v>31</v>
      </c>
      <c r="F2896" s="5">
        <v>43221</v>
      </c>
      <c r="G2896">
        <v>1233</v>
      </c>
      <c r="H2896">
        <v>41.93</v>
      </c>
    </row>
    <row r="2897" spans="1:8" x14ac:dyDescent="0.2">
      <c r="A2897" t="s">
        <v>71</v>
      </c>
      <c r="B2897" t="s">
        <v>55</v>
      </c>
      <c r="C2897" t="s">
        <v>91</v>
      </c>
      <c r="D2897" s="4">
        <v>43344</v>
      </c>
      <c r="E2897" t="s">
        <v>32</v>
      </c>
      <c r="F2897" s="5">
        <v>43221</v>
      </c>
      <c r="G2897">
        <v>55.61</v>
      </c>
      <c r="H2897">
        <v>1.89</v>
      </c>
    </row>
    <row r="2898" spans="1:8" x14ac:dyDescent="0.2">
      <c r="A2898" t="s">
        <v>71</v>
      </c>
      <c r="B2898" t="s">
        <v>56</v>
      </c>
      <c r="C2898" t="s">
        <v>95</v>
      </c>
      <c r="D2898" s="4">
        <v>43344</v>
      </c>
      <c r="E2898" t="s">
        <v>32</v>
      </c>
      <c r="F2898" s="5">
        <v>43221</v>
      </c>
      <c r="G2898">
        <v>611.55999999999995</v>
      </c>
      <c r="H2898">
        <v>20.8</v>
      </c>
    </row>
    <row r="2899" spans="1:8" x14ac:dyDescent="0.2">
      <c r="A2899" t="s">
        <v>71</v>
      </c>
      <c r="B2899" t="s">
        <v>55</v>
      </c>
      <c r="C2899" t="s">
        <v>101</v>
      </c>
      <c r="D2899" s="4">
        <v>43344</v>
      </c>
      <c r="E2899" t="s">
        <v>63</v>
      </c>
      <c r="F2899" s="5">
        <v>43221</v>
      </c>
      <c r="G2899">
        <v>534.55999999999995</v>
      </c>
      <c r="H2899">
        <v>18.18</v>
      </c>
    </row>
    <row r="2900" spans="1:8" x14ac:dyDescent="0.2">
      <c r="A2900" t="s">
        <v>71</v>
      </c>
      <c r="B2900" t="s">
        <v>55</v>
      </c>
      <c r="C2900" t="s">
        <v>101</v>
      </c>
      <c r="D2900" s="4">
        <v>43344</v>
      </c>
      <c r="E2900" t="s">
        <v>64</v>
      </c>
      <c r="F2900" s="5">
        <v>43221</v>
      </c>
      <c r="G2900">
        <v>24.1</v>
      </c>
      <c r="H2900">
        <v>0.82</v>
      </c>
    </row>
    <row r="2901" spans="1:8" x14ac:dyDescent="0.2">
      <c r="A2901" t="s">
        <v>71</v>
      </c>
      <c r="B2901" t="s">
        <v>56</v>
      </c>
      <c r="C2901" t="s">
        <v>95</v>
      </c>
      <c r="D2901" s="4">
        <v>43344</v>
      </c>
      <c r="E2901" t="s">
        <v>31</v>
      </c>
      <c r="F2901" s="5">
        <v>43221</v>
      </c>
      <c r="G2901">
        <v>13560</v>
      </c>
      <c r="H2901">
        <v>461.18</v>
      </c>
    </row>
    <row r="2902" spans="1:8" x14ac:dyDescent="0.2">
      <c r="A2902" t="s">
        <v>71</v>
      </c>
      <c r="B2902" t="s">
        <v>56</v>
      </c>
      <c r="C2902" t="s">
        <v>94</v>
      </c>
      <c r="D2902" s="4">
        <v>43313</v>
      </c>
      <c r="E2902" t="s">
        <v>32</v>
      </c>
      <c r="F2902" s="5">
        <v>43221</v>
      </c>
      <c r="G2902">
        <v>126.33</v>
      </c>
      <c r="H2902">
        <v>3.95</v>
      </c>
    </row>
    <row r="2903" spans="1:8" x14ac:dyDescent="0.2">
      <c r="A2903" t="s">
        <v>71</v>
      </c>
      <c r="B2903" t="s">
        <v>54</v>
      </c>
      <c r="C2903" t="s">
        <v>92</v>
      </c>
      <c r="D2903" s="4">
        <v>43313</v>
      </c>
      <c r="E2903" t="s">
        <v>32</v>
      </c>
      <c r="F2903" s="5">
        <v>43221</v>
      </c>
      <c r="G2903">
        <v>20.07</v>
      </c>
      <c r="H2903">
        <v>0.62</v>
      </c>
    </row>
    <row r="2904" spans="1:8" x14ac:dyDescent="0.2">
      <c r="A2904" t="s">
        <v>71</v>
      </c>
      <c r="B2904" t="s">
        <v>56</v>
      </c>
      <c r="C2904" t="s">
        <v>94</v>
      </c>
      <c r="D2904" s="4">
        <v>43313</v>
      </c>
      <c r="E2904" t="s">
        <v>31</v>
      </c>
      <c r="F2904" s="5">
        <v>43221</v>
      </c>
      <c r="G2904">
        <v>2801</v>
      </c>
      <c r="H2904">
        <v>87.67</v>
      </c>
    </row>
    <row r="2905" spans="1:8" x14ac:dyDescent="0.2">
      <c r="A2905" t="s">
        <v>71</v>
      </c>
      <c r="B2905" t="s">
        <v>54</v>
      </c>
      <c r="C2905" t="s">
        <v>92</v>
      </c>
      <c r="D2905" s="4">
        <v>43313</v>
      </c>
      <c r="E2905" t="s">
        <v>31</v>
      </c>
      <c r="F2905" s="5">
        <v>43221</v>
      </c>
      <c r="G2905">
        <v>445</v>
      </c>
      <c r="H2905">
        <v>13.93</v>
      </c>
    </row>
    <row r="2906" spans="1:8" x14ac:dyDescent="0.2">
      <c r="A2906" t="s">
        <v>71</v>
      </c>
      <c r="B2906" t="s">
        <v>57</v>
      </c>
      <c r="C2906" t="s">
        <v>93</v>
      </c>
      <c r="D2906" s="4">
        <v>43313</v>
      </c>
      <c r="E2906" t="s">
        <v>31</v>
      </c>
      <c r="F2906" s="5">
        <v>43221</v>
      </c>
      <c r="G2906">
        <v>2044</v>
      </c>
      <c r="H2906">
        <v>64.42</v>
      </c>
    </row>
    <row r="2907" spans="1:8" x14ac:dyDescent="0.2">
      <c r="A2907" t="s">
        <v>71</v>
      </c>
      <c r="B2907" t="s">
        <v>57</v>
      </c>
      <c r="C2907" t="s">
        <v>93</v>
      </c>
      <c r="D2907" s="4">
        <v>43313</v>
      </c>
      <c r="E2907" t="s">
        <v>32</v>
      </c>
      <c r="F2907" s="5">
        <v>43221</v>
      </c>
      <c r="G2907">
        <v>92.19</v>
      </c>
      <c r="H2907">
        <v>2.91</v>
      </c>
    </row>
    <row r="2908" spans="1:8" x14ac:dyDescent="0.2">
      <c r="A2908" t="s">
        <v>71</v>
      </c>
      <c r="B2908" t="s">
        <v>56</v>
      </c>
      <c r="C2908" t="s">
        <v>95</v>
      </c>
      <c r="D2908" s="4">
        <v>43313</v>
      </c>
      <c r="E2908" t="s">
        <v>32</v>
      </c>
      <c r="F2908" s="5">
        <v>43221</v>
      </c>
      <c r="G2908">
        <v>404.1</v>
      </c>
      <c r="H2908">
        <v>12.73</v>
      </c>
    </row>
    <row r="2909" spans="1:8" x14ac:dyDescent="0.2">
      <c r="A2909" t="s">
        <v>71</v>
      </c>
      <c r="B2909" t="s">
        <v>54</v>
      </c>
      <c r="C2909" t="s">
        <v>92</v>
      </c>
      <c r="D2909" s="4">
        <v>43313</v>
      </c>
      <c r="E2909" t="s">
        <v>32</v>
      </c>
      <c r="F2909" s="5">
        <v>43221</v>
      </c>
      <c r="G2909">
        <v>5.59</v>
      </c>
      <c r="H2909">
        <v>0.18</v>
      </c>
    </row>
    <row r="2910" spans="1:8" x14ac:dyDescent="0.2">
      <c r="A2910" s="98" t="s">
        <v>71</v>
      </c>
      <c r="B2910" s="98" t="s">
        <v>55</v>
      </c>
      <c r="C2910" s="98" t="s">
        <v>101</v>
      </c>
      <c r="D2910" s="106">
        <v>43313</v>
      </c>
      <c r="E2910" s="98" t="s">
        <v>63</v>
      </c>
      <c r="F2910" s="100">
        <v>43221</v>
      </c>
      <c r="G2910" s="98">
        <v>75.599999999999994</v>
      </c>
      <c r="H2910" s="98">
        <v>2.38</v>
      </c>
    </row>
    <row r="2911" spans="1:8" x14ac:dyDescent="0.2">
      <c r="A2911" s="98" t="s">
        <v>71</v>
      </c>
      <c r="B2911" s="98" t="s">
        <v>55</v>
      </c>
      <c r="C2911" s="98" t="s">
        <v>101</v>
      </c>
      <c r="D2911" s="106">
        <v>43313</v>
      </c>
      <c r="E2911" s="98" t="s">
        <v>64</v>
      </c>
      <c r="F2911" s="100">
        <v>43221</v>
      </c>
      <c r="G2911" s="98">
        <v>3.41</v>
      </c>
      <c r="H2911" s="98">
        <v>0.11</v>
      </c>
    </row>
    <row r="2912" spans="1:8" x14ac:dyDescent="0.2">
      <c r="A2912" s="98" t="s">
        <v>71</v>
      </c>
      <c r="B2912" s="98" t="s">
        <v>56</v>
      </c>
      <c r="C2912" s="98" t="s">
        <v>95</v>
      </c>
      <c r="D2912" s="106">
        <v>43313</v>
      </c>
      <c r="E2912" s="98" t="s">
        <v>31</v>
      </c>
      <c r="F2912" s="100">
        <v>43221</v>
      </c>
      <c r="G2912" s="98">
        <v>8960</v>
      </c>
      <c r="H2912" s="98">
        <v>282.33999999999997</v>
      </c>
    </row>
    <row r="2913" spans="1:8" x14ac:dyDescent="0.2">
      <c r="A2913" s="98" t="s">
        <v>71</v>
      </c>
      <c r="B2913" s="98" t="s">
        <v>54</v>
      </c>
      <c r="C2913" s="98" t="s">
        <v>92</v>
      </c>
      <c r="D2913" s="106">
        <v>43313</v>
      </c>
      <c r="E2913" s="98" t="s">
        <v>31</v>
      </c>
      <c r="F2913" s="100">
        <v>43221</v>
      </c>
      <c r="G2913" s="98">
        <v>124</v>
      </c>
      <c r="H2913" s="98">
        <v>3.94</v>
      </c>
    </row>
    <row r="2914" spans="1:8" x14ac:dyDescent="0.2">
      <c r="A2914" s="98" t="s">
        <v>71</v>
      </c>
      <c r="B2914" s="98" t="s">
        <v>54</v>
      </c>
      <c r="C2914" s="98" t="s">
        <v>167</v>
      </c>
      <c r="D2914" s="106">
        <v>43313</v>
      </c>
      <c r="E2914" s="98" t="s">
        <v>222</v>
      </c>
      <c r="F2914" s="100">
        <v>43221</v>
      </c>
      <c r="G2914" s="98">
        <v>-455</v>
      </c>
      <c r="H2914" s="98">
        <v>-14.46</v>
      </c>
    </row>
    <row r="2915" spans="1:8" x14ac:dyDescent="0.2">
      <c r="A2915" s="98" t="s">
        <v>71</v>
      </c>
      <c r="B2915" s="98" t="s">
        <v>55</v>
      </c>
      <c r="C2915" s="98" t="s">
        <v>101</v>
      </c>
      <c r="D2915" s="106">
        <v>43313</v>
      </c>
      <c r="E2915" s="98" t="s">
        <v>64</v>
      </c>
      <c r="F2915" s="100">
        <v>43221</v>
      </c>
      <c r="G2915" s="98">
        <v>1.94</v>
      </c>
      <c r="H2915" s="98">
        <v>0.06</v>
      </c>
    </row>
    <row r="2916" spans="1:8" x14ac:dyDescent="0.2">
      <c r="A2916" s="98" t="s">
        <v>71</v>
      </c>
      <c r="B2916" s="98" t="s">
        <v>55</v>
      </c>
      <c r="C2916" s="98" t="s">
        <v>101</v>
      </c>
      <c r="D2916" s="106">
        <v>43313</v>
      </c>
      <c r="E2916" s="98" t="s">
        <v>63</v>
      </c>
      <c r="F2916" s="100">
        <v>43221</v>
      </c>
      <c r="G2916" s="98">
        <v>43.2</v>
      </c>
      <c r="H2916" s="98">
        <v>1.38</v>
      </c>
    </row>
    <row r="2917" spans="1:8" x14ac:dyDescent="0.2">
      <c r="A2917" s="98" t="s">
        <v>71</v>
      </c>
      <c r="B2917" s="98" t="s">
        <v>55</v>
      </c>
      <c r="C2917" s="98" t="s">
        <v>101</v>
      </c>
      <c r="D2917" s="106">
        <v>43313</v>
      </c>
      <c r="E2917" s="98" t="s">
        <v>63</v>
      </c>
      <c r="F2917" s="100">
        <v>43221</v>
      </c>
      <c r="G2917" s="98">
        <v>1047.18</v>
      </c>
      <c r="H2917" s="98">
        <v>35.770000000000003</v>
      </c>
    </row>
    <row r="2918" spans="1:8" x14ac:dyDescent="0.2">
      <c r="A2918" s="98" t="s">
        <v>71</v>
      </c>
      <c r="B2918" s="98" t="s">
        <v>55</v>
      </c>
      <c r="C2918" s="98" t="s">
        <v>101</v>
      </c>
      <c r="D2918" s="106">
        <v>43313</v>
      </c>
      <c r="E2918" s="98" t="s">
        <v>64</v>
      </c>
      <c r="F2918" s="100">
        <v>43221</v>
      </c>
      <c r="G2918" s="98">
        <v>47.24</v>
      </c>
      <c r="H2918" s="98">
        <v>1.62</v>
      </c>
    </row>
    <row r="2919" spans="1:8" x14ac:dyDescent="0.2">
      <c r="A2919" s="98" t="s">
        <v>71</v>
      </c>
      <c r="B2919" s="98" t="s">
        <v>55</v>
      </c>
      <c r="C2919" s="98" t="s">
        <v>101</v>
      </c>
      <c r="D2919" s="106">
        <v>43313</v>
      </c>
      <c r="E2919" s="98" t="s">
        <v>64</v>
      </c>
      <c r="F2919" s="100">
        <v>43221</v>
      </c>
      <c r="G2919" s="98">
        <v>23.21</v>
      </c>
      <c r="H2919" s="98">
        <v>0.79</v>
      </c>
    </row>
    <row r="2920" spans="1:8" x14ac:dyDescent="0.2">
      <c r="A2920" s="98" t="s">
        <v>71</v>
      </c>
      <c r="B2920" s="98" t="s">
        <v>59</v>
      </c>
      <c r="C2920" s="98" t="s">
        <v>101</v>
      </c>
      <c r="D2920" s="106">
        <v>43313</v>
      </c>
      <c r="E2920" s="98" t="s">
        <v>64</v>
      </c>
      <c r="F2920" s="100">
        <v>43221</v>
      </c>
      <c r="G2920" s="98">
        <v>8.81</v>
      </c>
      <c r="H2920" s="98">
        <v>0.3</v>
      </c>
    </row>
    <row r="2921" spans="1:8" x14ac:dyDescent="0.2">
      <c r="A2921" s="98" t="s">
        <v>71</v>
      </c>
      <c r="B2921" s="98" t="s">
        <v>55</v>
      </c>
      <c r="C2921" s="98" t="s">
        <v>101</v>
      </c>
      <c r="D2921" s="106">
        <v>43313</v>
      </c>
      <c r="E2921" s="98" t="s">
        <v>63</v>
      </c>
      <c r="F2921" s="100">
        <v>43221</v>
      </c>
      <c r="G2921" s="98">
        <v>514.84</v>
      </c>
      <c r="H2921" s="98">
        <v>17.59</v>
      </c>
    </row>
    <row r="2922" spans="1:8" x14ac:dyDescent="0.2">
      <c r="A2922" s="98" t="s">
        <v>71</v>
      </c>
      <c r="B2922" s="98" t="s">
        <v>59</v>
      </c>
      <c r="C2922" s="98" t="s">
        <v>101</v>
      </c>
      <c r="D2922" s="106">
        <v>43313</v>
      </c>
      <c r="E2922" s="98" t="s">
        <v>63</v>
      </c>
      <c r="F2922" s="100">
        <v>43221</v>
      </c>
      <c r="G2922" s="98">
        <v>195.3</v>
      </c>
      <c r="H2922" s="98">
        <v>6.64</v>
      </c>
    </row>
    <row r="2923" spans="1:8" x14ac:dyDescent="0.2">
      <c r="A2923" s="98" t="s">
        <v>71</v>
      </c>
      <c r="B2923" s="98" t="s">
        <v>54</v>
      </c>
      <c r="C2923" s="98" t="s">
        <v>101</v>
      </c>
      <c r="D2923" s="106">
        <v>43313</v>
      </c>
      <c r="E2923" s="98" t="s">
        <v>63</v>
      </c>
      <c r="F2923" s="100">
        <v>43221</v>
      </c>
      <c r="G2923" s="98">
        <v>44.64</v>
      </c>
      <c r="H2923" s="98">
        <v>1.52</v>
      </c>
    </row>
    <row r="2924" spans="1:8" x14ac:dyDescent="0.2">
      <c r="A2924" s="98" t="s">
        <v>71</v>
      </c>
      <c r="B2924" s="98" t="s">
        <v>54</v>
      </c>
      <c r="C2924" s="98" t="s">
        <v>101</v>
      </c>
      <c r="D2924" s="106">
        <v>43313</v>
      </c>
      <c r="E2924" s="98" t="s">
        <v>64</v>
      </c>
      <c r="F2924" s="100">
        <v>43221</v>
      </c>
      <c r="G2924" s="98">
        <v>2.02</v>
      </c>
      <c r="H2924" s="98">
        <v>0.06</v>
      </c>
    </row>
    <row r="2925" spans="1:8" x14ac:dyDescent="0.2">
      <c r="A2925" s="98" t="s">
        <v>71</v>
      </c>
      <c r="B2925" s="98" t="s">
        <v>56</v>
      </c>
      <c r="C2925" s="98" t="s">
        <v>95</v>
      </c>
      <c r="D2925" s="106">
        <v>43313</v>
      </c>
      <c r="E2925" s="98" t="s">
        <v>32</v>
      </c>
      <c r="F2925" s="100">
        <v>43221</v>
      </c>
      <c r="G2925" s="98">
        <v>2864.75</v>
      </c>
      <c r="H2925" s="98">
        <v>97.25</v>
      </c>
    </row>
    <row r="2926" spans="1:8" x14ac:dyDescent="0.2">
      <c r="A2926" s="98" t="s">
        <v>71</v>
      </c>
      <c r="B2926" s="98" t="s">
        <v>61</v>
      </c>
      <c r="C2926" s="98" t="s">
        <v>97</v>
      </c>
      <c r="D2926" s="106">
        <v>43313</v>
      </c>
      <c r="E2926" s="98" t="s">
        <v>32</v>
      </c>
      <c r="F2926" s="100">
        <v>43221</v>
      </c>
      <c r="G2926" s="98">
        <v>273.89999999999998</v>
      </c>
      <c r="H2926" s="98">
        <v>6.29</v>
      </c>
    </row>
    <row r="2927" spans="1:8" x14ac:dyDescent="0.2">
      <c r="A2927" s="98" t="s">
        <v>71</v>
      </c>
      <c r="B2927" s="98" t="s">
        <v>61</v>
      </c>
      <c r="C2927" s="98" t="s">
        <v>97</v>
      </c>
      <c r="D2927" s="106">
        <v>43313</v>
      </c>
      <c r="E2927" s="98" t="s">
        <v>31</v>
      </c>
      <c r="F2927" s="100">
        <v>43221</v>
      </c>
      <c r="G2927" s="98">
        <v>6073.11</v>
      </c>
      <c r="H2927" s="98">
        <v>139.4</v>
      </c>
    </row>
    <row r="2928" spans="1:8" x14ac:dyDescent="0.2">
      <c r="A2928" s="98" t="s">
        <v>71</v>
      </c>
      <c r="B2928" s="98" t="s">
        <v>61</v>
      </c>
      <c r="C2928" s="98" t="s">
        <v>97</v>
      </c>
      <c r="D2928" s="106">
        <v>43313</v>
      </c>
      <c r="E2928" s="98" t="s">
        <v>31</v>
      </c>
      <c r="F2928" s="100">
        <v>43221</v>
      </c>
      <c r="G2928" s="98">
        <v>25587.79</v>
      </c>
      <c r="H2928" s="98">
        <v>587.32000000000005</v>
      </c>
    </row>
    <row r="2929" spans="1:8" x14ac:dyDescent="0.2">
      <c r="A2929" s="98" t="s">
        <v>71</v>
      </c>
      <c r="B2929" s="98" t="s">
        <v>61</v>
      </c>
      <c r="C2929" s="98" t="s">
        <v>97</v>
      </c>
      <c r="D2929" s="106">
        <v>43313</v>
      </c>
      <c r="E2929" s="98" t="s">
        <v>32</v>
      </c>
      <c r="F2929" s="100">
        <v>43221</v>
      </c>
      <c r="G2929" s="98">
        <v>1154.01</v>
      </c>
      <c r="H2929" s="98">
        <v>26.48</v>
      </c>
    </row>
    <row r="2930" spans="1:8" x14ac:dyDescent="0.2">
      <c r="A2930" s="98" t="s">
        <v>71</v>
      </c>
      <c r="B2930" s="98" t="s">
        <v>61</v>
      </c>
      <c r="C2930" s="98" t="s">
        <v>97</v>
      </c>
      <c r="D2930" s="106">
        <v>43313</v>
      </c>
      <c r="E2930" s="98" t="s">
        <v>32</v>
      </c>
      <c r="F2930" s="100">
        <v>43221</v>
      </c>
      <c r="G2930" s="98">
        <v>175.23</v>
      </c>
      <c r="H2930" s="98">
        <v>4.0199999999999996</v>
      </c>
    </row>
    <row r="2931" spans="1:8" x14ac:dyDescent="0.2">
      <c r="A2931" s="98" t="s">
        <v>71</v>
      </c>
      <c r="B2931" s="98" t="s">
        <v>61</v>
      </c>
      <c r="C2931" s="98" t="s">
        <v>97</v>
      </c>
      <c r="D2931" s="106">
        <v>43313</v>
      </c>
      <c r="E2931" s="98" t="s">
        <v>31</v>
      </c>
      <c r="F2931" s="100">
        <v>43221</v>
      </c>
      <c r="G2931" s="98">
        <v>3885.47</v>
      </c>
      <c r="H2931" s="98">
        <v>89.18</v>
      </c>
    </row>
    <row r="2932" spans="1:8" x14ac:dyDescent="0.2">
      <c r="A2932" s="98" t="s">
        <v>71</v>
      </c>
      <c r="B2932" s="98" t="s">
        <v>57</v>
      </c>
      <c r="C2932" s="98" t="s">
        <v>93</v>
      </c>
      <c r="D2932" s="106">
        <v>43313</v>
      </c>
      <c r="E2932" s="98" t="s">
        <v>31</v>
      </c>
      <c r="F2932" s="100">
        <v>43221</v>
      </c>
      <c r="G2932" s="98">
        <v>409</v>
      </c>
      <c r="H2932" s="98">
        <v>13.91</v>
      </c>
    </row>
    <row r="2933" spans="1:8" x14ac:dyDescent="0.2">
      <c r="A2933" s="98" t="s">
        <v>71</v>
      </c>
      <c r="B2933" s="98" t="s">
        <v>57</v>
      </c>
      <c r="C2933" s="98" t="s">
        <v>93</v>
      </c>
      <c r="D2933" s="106">
        <v>43313</v>
      </c>
      <c r="E2933" s="98" t="s">
        <v>32</v>
      </c>
      <c r="F2933" s="100">
        <v>43221</v>
      </c>
      <c r="G2933" s="98">
        <v>18.45</v>
      </c>
      <c r="H2933" s="98">
        <v>0.63</v>
      </c>
    </row>
    <row r="2934" spans="1:8" x14ac:dyDescent="0.2">
      <c r="A2934" s="98" t="s">
        <v>71</v>
      </c>
      <c r="B2934" s="98" t="s">
        <v>60</v>
      </c>
      <c r="C2934" s="98" t="s">
        <v>101</v>
      </c>
      <c r="D2934" s="106">
        <v>43313</v>
      </c>
      <c r="E2934" s="98" t="s">
        <v>63</v>
      </c>
      <c r="F2934" s="100">
        <v>43221</v>
      </c>
      <c r="G2934" s="98">
        <v>126.48</v>
      </c>
      <c r="H2934" s="98">
        <v>4.08</v>
      </c>
    </row>
    <row r="2935" spans="1:8" x14ac:dyDescent="0.2">
      <c r="A2935" s="98" t="s">
        <v>71</v>
      </c>
      <c r="B2935" s="98" t="s">
        <v>60</v>
      </c>
      <c r="C2935" s="98" t="s">
        <v>101</v>
      </c>
      <c r="D2935" s="106">
        <v>43313</v>
      </c>
      <c r="E2935" s="98" t="s">
        <v>64</v>
      </c>
      <c r="F2935" s="100">
        <v>43221</v>
      </c>
      <c r="G2935" s="98">
        <v>5.7</v>
      </c>
      <c r="H2935" s="98">
        <v>0.18</v>
      </c>
    </row>
    <row r="2936" spans="1:8" x14ac:dyDescent="0.2">
      <c r="A2936" s="98" t="s">
        <v>71</v>
      </c>
      <c r="B2936" s="98" t="s">
        <v>55</v>
      </c>
      <c r="C2936" s="98" t="s">
        <v>91</v>
      </c>
      <c r="D2936" s="106">
        <v>43313</v>
      </c>
      <c r="E2936" s="98" t="s">
        <v>32</v>
      </c>
      <c r="F2936" s="100">
        <v>43221</v>
      </c>
      <c r="G2936" s="98">
        <v>151.04</v>
      </c>
      <c r="H2936" s="98">
        <v>5.14</v>
      </c>
    </row>
    <row r="2937" spans="1:8" x14ac:dyDescent="0.2">
      <c r="A2937" s="98" t="s">
        <v>71</v>
      </c>
      <c r="B2937" s="98" t="s">
        <v>55</v>
      </c>
      <c r="C2937" s="98" t="s">
        <v>91</v>
      </c>
      <c r="D2937" s="106">
        <v>43313</v>
      </c>
      <c r="E2937" s="98" t="s">
        <v>31</v>
      </c>
      <c r="F2937" s="100">
        <v>43221</v>
      </c>
      <c r="G2937" s="98">
        <v>3349</v>
      </c>
      <c r="H2937" s="98">
        <v>113.93</v>
      </c>
    </row>
    <row r="2938" spans="1:8" x14ac:dyDescent="0.2">
      <c r="A2938" s="98" t="s">
        <v>71</v>
      </c>
      <c r="B2938" s="98" t="s">
        <v>54</v>
      </c>
      <c r="C2938" s="98" t="s">
        <v>92</v>
      </c>
      <c r="D2938" s="106">
        <v>43313</v>
      </c>
      <c r="E2938" s="98" t="s">
        <v>31</v>
      </c>
      <c r="F2938" s="100">
        <v>43221</v>
      </c>
      <c r="G2938" s="98">
        <v>1499</v>
      </c>
      <c r="H2938" s="98">
        <v>40.24</v>
      </c>
    </row>
    <row r="2939" spans="1:8" x14ac:dyDescent="0.2">
      <c r="A2939" s="98" t="s">
        <v>71</v>
      </c>
      <c r="B2939" s="98" t="s">
        <v>54</v>
      </c>
      <c r="C2939" s="98" t="s">
        <v>92</v>
      </c>
      <c r="D2939" s="106">
        <v>43313</v>
      </c>
      <c r="E2939" s="98" t="s">
        <v>31</v>
      </c>
      <c r="F2939" s="100">
        <v>43221</v>
      </c>
      <c r="G2939" s="98">
        <v>1845</v>
      </c>
      <c r="H2939" s="98">
        <v>42.71</v>
      </c>
    </row>
    <row r="2940" spans="1:8" x14ac:dyDescent="0.2">
      <c r="A2940" s="98" t="s">
        <v>71</v>
      </c>
      <c r="B2940" s="98" t="s">
        <v>54</v>
      </c>
      <c r="C2940" s="98" t="s">
        <v>92</v>
      </c>
      <c r="D2940" s="106">
        <v>43313</v>
      </c>
      <c r="E2940" s="98" t="s">
        <v>32</v>
      </c>
      <c r="F2940" s="100">
        <v>43221</v>
      </c>
      <c r="G2940" s="98">
        <v>67.61</v>
      </c>
      <c r="H2940" s="98">
        <v>1.82</v>
      </c>
    </row>
    <row r="2941" spans="1:8" x14ac:dyDescent="0.2">
      <c r="A2941" s="98" t="s">
        <v>71</v>
      </c>
      <c r="B2941" s="98" t="s">
        <v>54</v>
      </c>
      <c r="C2941" s="98" t="s">
        <v>92</v>
      </c>
      <c r="D2941" s="106">
        <v>43313</v>
      </c>
      <c r="E2941" s="98" t="s">
        <v>32</v>
      </c>
      <c r="F2941" s="100">
        <v>43221</v>
      </c>
      <c r="G2941" s="98">
        <v>83.21</v>
      </c>
      <c r="H2941" s="98">
        <v>1.93</v>
      </c>
    </row>
    <row r="2942" spans="1:8" x14ac:dyDescent="0.2">
      <c r="A2942" s="98" t="s">
        <v>71</v>
      </c>
      <c r="B2942" s="98" t="s">
        <v>54</v>
      </c>
      <c r="C2942" s="98" t="s">
        <v>167</v>
      </c>
      <c r="D2942" s="106">
        <v>43313</v>
      </c>
      <c r="E2942" s="98" t="s">
        <v>222</v>
      </c>
      <c r="F2942" s="100">
        <v>43221</v>
      </c>
      <c r="G2942" s="98">
        <v>-922</v>
      </c>
      <c r="H2942" s="98">
        <v>-23.04</v>
      </c>
    </row>
    <row r="2943" spans="1:8" x14ac:dyDescent="0.2">
      <c r="A2943" s="98" t="s">
        <v>71</v>
      </c>
      <c r="B2943" s="98" t="s">
        <v>57</v>
      </c>
      <c r="C2943" s="98" t="s">
        <v>93</v>
      </c>
      <c r="D2943" s="106">
        <v>43313</v>
      </c>
      <c r="E2943" s="98" t="s">
        <v>31</v>
      </c>
      <c r="F2943" s="100">
        <v>43221</v>
      </c>
      <c r="G2943" s="98">
        <v>110</v>
      </c>
      <c r="H2943" s="98">
        <v>2.92</v>
      </c>
    </row>
    <row r="2944" spans="1:8" x14ac:dyDescent="0.2">
      <c r="A2944" s="98" t="s">
        <v>71</v>
      </c>
      <c r="B2944" s="98" t="s">
        <v>57</v>
      </c>
      <c r="C2944" s="98" t="s">
        <v>93</v>
      </c>
      <c r="D2944" s="106">
        <v>43313</v>
      </c>
      <c r="E2944" s="98" t="s">
        <v>32</v>
      </c>
      <c r="F2944" s="100">
        <v>43221</v>
      </c>
      <c r="G2944" s="98">
        <v>4.96</v>
      </c>
      <c r="H2944" s="98">
        <v>0.13</v>
      </c>
    </row>
    <row r="2945" spans="1:8" x14ac:dyDescent="0.2">
      <c r="A2945" s="98" t="s">
        <v>71</v>
      </c>
      <c r="B2945" s="98" t="s">
        <v>55</v>
      </c>
      <c r="C2945" s="98" t="s">
        <v>101</v>
      </c>
      <c r="D2945" s="106">
        <v>43313</v>
      </c>
      <c r="E2945" s="98" t="s">
        <v>63</v>
      </c>
      <c r="F2945" s="100">
        <v>43221</v>
      </c>
      <c r="G2945" s="98">
        <v>75.599999999999994</v>
      </c>
      <c r="H2945" s="98">
        <v>2.0099999999999998</v>
      </c>
    </row>
    <row r="2946" spans="1:8" x14ac:dyDescent="0.2">
      <c r="A2946" s="98" t="s">
        <v>71</v>
      </c>
      <c r="B2946" s="98" t="s">
        <v>55</v>
      </c>
      <c r="C2946" s="98" t="s">
        <v>101</v>
      </c>
      <c r="D2946" s="106">
        <v>43313</v>
      </c>
      <c r="E2946" s="98" t="s">
        <v>64</v>
      </c>
      <c r="F2946" s="100">
        <v>43221</v>
      </c>
      <c r="G2946" s="98">
        <v>3.41</v>
      </c>
      <c r="H2946" s="98">
        <v>0.09</v>
      </c>
    </row>
    <row r="2947" spans="1:8" x14ac:dyDescent="0.2">
      <c r="A2947" s="98" t="s">
        <v>71</v>
      </c>
      <c r="B2947" s="98" t="s">
        <v>54</v>
      </c>
      <c r="C2947" s="98" t="s">
        <v>101</v>
      </c>
      <c r="D2947" s="106">
        <v>43313</v>
      </c>
      <c r="E2947" s="98" t="s">
        <v>64</v>
      </c>
      <c r="F2947" s="100">
        <v>43221</v>
      </c>
      <c r="G2947" s="98">
        <v>3.52</v>
      </c>
      <c r="H2947" s="98">
        <v>0.12</v>
      </c>
    </row>
    <row r="2948" spans="1:8" x14ac:dyDescent="0.2">
      <c r="A2948" s="98" t="s">
        <v>71</v>
      </c>
      <c r="B2948" s="98" t="s">
        <v>54</v>
      </c>
      <c r="C2948" s="98" t="s">
        <v>101</v>
      </c>
      <c r="D2948" s="106">
        <v>43313</v>
      </c>
      <c r="E2948" s="98" t="s">
        <v>63</v>
      </c>
      <c r="F2948" s="100">
        <v>43221</v>
      </c>
      <c r="G2948" s="98">
        <v>78.12</v>
      </c>
      <c r="H2948" s="98">
        <v>2.62</v>
      </c>
    </row>
    <row r="2949" spans="1:8" x14ac:dyDescent="0.2">
      <c r="A2949" s="98" t="s">
        <v>71</v>
      </c>
      <c r="B2949" s="98" t="s">
        <v>54</v>
      </c>
      <c r="C2949" s="98" t="s">
        <v>101</v>
      </c>
      <c r="D2949" s="106">
        <v>43313</v>
      </c>
      <c r="E2949" s="98" t="s">
        <v>64</v>
      </c>
      <c r="F2949" s="100">
        <v>43221</v>
      </c>
      <c r="G2949" s="98">
        <v>1.62</v>
      </c>
      <c r="H2949" s="98">
        <v>0.04</v>
      </c>
    </row>
    <row r="2950" spans="1:8" x14ac:dyDescent="0.2">
      <c r="A2950" s="98" t="s">
        <v>71</v>
      </c>
      <c r="B2950" s="98" t="s">
        <v>54</v>
      </c>
      <c r="C2950" s="98" t="s">
        <v>101</v>
      </c>
      <c r="D2950" s="106">
        <v>43313</v>
      </c>
      <c r="E2950" s="98" t="s">
        <v>63</v>
      </c>
      <c r="F2950" s="100">
        <v>43221</v>
      </c>
      <c r="G2950" s="98">
        <v>36</v>
      </c>
      <c r="H2950" s="98">
        <v>0.97</v>
      </c>
    </row>
    <row r="2951" spans="1:8" x14ac:dyDescent="0.2">
      <c r="A2951" s="98" t="s">
        <v>71</v>
      </c>
      <c r="B2951" s="98" t="s">
        <v>54</v>
      </c>
      <c r="C2951" s="98" t="s">
        <v>101</v>
      </c>
      <c r="D2951" s="106">
        <v>43313</v>
      </c>
      <c r="E2951" s="98" t="s">
        <v>64</v>
      </c>
      <c r="F2951" s="100">
        <v>43221</v>
      </c>
      <c r="G2951" s="98">
        <v>0.89</v>
      </c>
      <c r="H2951" s="98">
        <v>0.02</v>
      </c>
    </row>
    <row r="2952" spans="1:8" x14ac:dyDescent="0.2">
      <c r="A2952" s="98" t="s">
        <v>71</v>
      </c>
      <c r="B2952" s="98" t="s">
        <v>54</v>
      </c>
      <c r="C2952" s="98" t="s">
        <v>101</v>
      </c>
      <c r="D2952" s="106">
        <v>43313</v>
      </c>
      <c r="E2952" s="98" t="s">
        <v>63</v>
      </c>
      <c r="F2952" s="100">
        <v>43221</v>
      </c>
      <c r="G2952" s="98">
        <v>19.8</v>
      </c>
      <c r="H2952" s="98">
        <v>0.53</v>
      </c>
    </row>
    <row r="2953" spans="1:8" x14ac:dyDescent="0.2">
      <c r="A2953" s="98" t="s">
        <v>71</v>
      </c>
      <c r="B2953" s="98" t="s">
        <v>55</v>
      </c>
      <c r="C2953" s="98" t="s">
        <v>101</v>
      </c>
      <c r="D2953" s="106">
        <v>43313</v>
      </c>
      <c r="E2953" s="98" t="s">
        <v>63</v>
      </c>
      <c r="F2953" s="100">
        <v>43221</v>
      </c>
      <c r="G2953" s="98">
        <v>78.12</v>
      </c>
      <c r="H2953" s="98">
        <v>2.62</v>
      </c>
    </row>
    <row r="2954" spans="1:8" x14ac:dyDescent="0.2">
      <c r="A2954" s="98" t="s">
        <v>71</v>
      </c>
      <c r="B2954" s="98" t="s">
        <v>55</v>
      </c>
      <c r="C2954" s="98" t="s">
        <v>101</v>
      </c>
      <c r="D2954" s="106">
        <v>43313</v>
      </c>
      <c r="E2954" s="98" t="s">
        <v>64</v>
      </c>
      <c r="F2954" s="100">
        <v>43221</v>
      </c>
      <c r="G2954" s="98">
        <v>3.52</v>
      </c>
      <c r="H2954" s="98">
        <v>0.12</v>
      </c>
    </row>
    <row r="2955" spans="1:8" x14ac:dyDescent="0.2">
      <c r="A2955" s="98" t="s">
        <v>71</v>
      </c>
      <c r="B2955" s="98" t="s">
        <v>56</v>
      </c>
      <c r="C2955" s="98" t="s">
        <v>101</v>
      </c>
      <c r="D2955" s="106">
        <v>43313</v>
      </c>
      <c r="E2955" s="98" t="s">
        <v>64</v>
      </c>
      <c r="F2955" s="100">
        <v>43221</v>
      </c>
      <c r="G2955" s="98">
        <v>30.62</v>
      </c>
      <c r="H2955" s="98">
        <v>1.03</v>
      </c>
    </row>
    <row r="2956" spans="1:8" x14ac:dyDescent="0.2">
      <c r="A2956" s="98" t="s">
        <v>71</v>
      </c>
      <c r="B2956" s="98" t="s">
        <v>56</v>
      </c>
      <c r="C2956" s="98" t="s">
        <v>101</v>
      </c>
      <c r="D2956" s="106">
        <v>43313</v>
      </c>
      <c r="E2956" s="98" t="s">
        <v>63</v>
      </c>
      <c r="F2956" s="100">
        <v>43221</v>
      </c>
      <c r="G2956" s="98">
        <v>678.9</v>
      </c>
      <c r="H2956" s="98">
        <v>22.79</v>
      </c>
    </row>
    <row r="2957" spans="1:8" x14ac:dyDescent="0.2">
      <c r="A2957" s="98" t="s">
        <v>71</v>
      </c>
      <c r="B2957" s="98" t="s">
        <v>55</v>
      </c>
      <c r="C2957" s="98" t="s">
        <v>102</v>
      </c>
      <c r="D2957" s="106">
        <v>43313</v>
      </c>
      <c r="E2957" s="98" t="s">
        <v>63</v>
      </c>
      <c r="F2957" s="100">
        <v>43221</v>
      </c>
      <c r="G2957" s="98">
        <v>74.400000000000006</v>
      </c>
      <c r="H2957" s="98">
        <v>2.33</v>
      </c>
    </row>
    <row r="2958" spans="1:8" x14ac:dyDescent="0.2">
      <c r="A2958" s="98" t="s">
        <v>71</v>
      </c>
      <c r="B2958" s="98" t="s">
        <v>56</v>
      </c>
      <c r="C2958" s="98" t="s">
        <v>103</v>
      </c>
      <c r="D2958" s="106">
        <v>43313</v>
      </c>
      <c r="E2958" s="98" t="s">
        <v>63</v>
      </c>
      <c r="F2958" s="100">
        <v>43221</v>
      </c>
      <c r="G2958" s="98">
        <v>186</v>
      </c>
      <c r="H2958" s="98">
        <v>5.82</v>
      </c>
    </row>
    <row r="2959" spans="1:8" x14ac:dyDescent="0.2">
      <c r="A2959" s="98" t="s">
        <v>71</v>
      </c>
      <c r="B2959" s="98" t="s">
        <v>55</v>
      </c>
      <c r="C2959" s="98" t="s">
        <v>102</v>
      </c>
      <c r="D2959" s="106">
        <v>43313</v>
      </c>
      <c r="E2959" s="98" t="s">
        <v>64</v>
      </c>
      <c r="F2959" s="100">
        <v>43221</v>
      </c>
      <c r="G2959" s="98">
        <v>3.36</v>
      </c>
      <c r="H2959" s="98">
        <v>0.11</v>
      </c>
    </row>
    <row r="2960" spans="1:8" x14ac:dyDescent="0.2">
      <c r="A2960" s="98" t="s">
        <v>71</v>
      </c>
      <c r="B2960" s="98" t="s">
        <v>56</v>
      </c>
      <c r="C2960" s="98" t="s">
        <v>103</v>
      </c>
      <c r="D2960" s="106">
        <v>43313</v>
      </c>
      <c r="E2960" s="98" t="s">
        <v>64</v>
      </c>
      <c r="F2960" s="100">
        <v>43221</v>
      </c>
      <c r="G2960" s="98">
        <v>8.39</v>
      </c>
      <c r="H2960" s="98">
        <v>0.26</v>
      </c>
    </row>
    <row r="2961" spans="1:8" x14ac:dyDescent="0.2">
      <c r="A2961" s="98" t="s">
        <v>71</v>
      </c>
      <c r="B2961" s="98" t="s">
        <v>57</v>
      </c>
      <c r="C2961" s="98" t="s">
        <v>90</v>
      </c>
      <c r="D2961" s="106">
        <v>43313</v>
      </c>
      <c r="E2961" s="98" t="s">
        <v>32</v>
      </c>
      <c r="F2961" s="100">
        <v>43221</v>
      </c>
      <c r="G2961" s="98">
        <v>120.64</v>
      </c>
      <c r="H2961" s="98">
        <v>3.79</v>
      </c>
    </row>
    <row r="2962" spans="1:8" x14ac:dyDescent="0.2">
      <c r="A2962" s="98" t="s">
        <v>71</v>
      </c>
      <c r="B2962" s="98" t="s">
        <v>56</v>
      </c>
      <c r="C2962" s="98" t="s">
        <v>87</v>
      </c>
      <c r="D2962" s="106">
        <v>43313</v>
      </c>
      <c r="E2962" s="98" t="s">
        <v>32</v>
      </c>
      <c r="F2962" s="100">
        <v>43221</v>
      </c>
      <c r="G2962" s="98">
        <v>1331.35</v>
      </c>
      <c r="H2962" s="98">
        <v>41.67</v>
      </c>
    </row>
    <row r="2963" spans="1:8" x14ac:dyDescent="0.2">
      <c r="A2963" s="98" t="s">
        <v>71</v>
      </c>
      <c r="B2963" s="98" t="s">
        <v>57</v>
      </c>
      <c r="C2963" s="98" t="s">
        <v>90</v>
      </c>
      <c r="D2963" s="106">
        <v>43313</v>
      </c>
      <c r="E2963" s="98" t="s">
        <v>31</v>
      </c>
      <c r="F2963" s="100">
        <v>43221</v>
      </c>
      <c r="G2963" s="98">
        <v>2675</v>
      </c>
      <c r="H2963" s="98">
        <v>83.74</v>
      </c>
    </row>
    <row r="2964" spans="1:8" x14ac:dyDescent="0.2">
      <c r="A2964" s="98" t="s">
        <v>71</v>
      </c>
      <c r="B2964" s="98" t="s">
        <v>56</v>
      </c>
      <c r="C2964" s="98" t="s">
        <v>87</v>
      </c>
      <c r="D2964" s="106">
        <v>43313</v>
      </c>
      <c r="E2964" s="98" t="s">
        <v>31</v>
      </c>
      <c r="F2964" s="100">
        <v>43221</v>
      </c>
      <c r="G2964" s="98">
        <v>29520</v>
      </c>
      <c r="H2964" s="98">
        <v>923.94</v>
      </c>
    </row>
    <row r="2965" spans="1:8" x14ac:dyDescent="0.2">
      <c r="A2965" s="98" t="s">
        <v>71</v>
      </c>
      <c r="B2965" s="98" t="s">
        <v>54</v>
      </c>
      <c r="C2965" s="98" t="s">
        <v>88</v>
      </c>
      <c r="D2965" s="106">
        <v>43313</v>
      </c>
      <c r="E2965" s="98" t="s">
        <v>31</v>
      </c>
      <c r="F2965" s="100">
        <v>43221</v>
      </c>
      <c r="G2965" s="98">
        <v>5057</v>
      </c>
      <c r="H2965" s="98">
        <v>152.61000000000001</v>
      </c>
    </row>
    <row r="2966" spans="1:8" x14ac:dyDescent="0.2">
      <c r="A2966" s="98" t="s">
        <v>71</v>
      </c>
      <c r="B2966" s="98" t="s">
        <v>54</v>
      </c>
      <c r="C2966" s="98" t="s">
        <v>88</v>
      </c>
      <c r="D2966" s="106">
        <v>43313</v>
      </c>
      <c r="E2966" s="98" t="s">
        <v>32</v>
      </c>
      <c r="F2966" s="100">
        <v>43221</v>
      </c>
      <c r="G2966" s="98">
        <v>228.07</v>
      </c>
      <c r="H2966" s="98">
        <v>6.89</v>
      </c>
    </row>
    <row r="2967" spans="1:8" x14ac:dyDescent="0.2">
      <c r="A2967" s="98" t="s">
        <v>71</v>
      </c>
      <c r="B2967" s="98" t="s">
        <v>55</v>
      </c>
      <c r="C2967" s="98" t="s">
        <v>89</v>
      </c>
      <c r="D2967" s="106">
        <v>43313</v>
      </c>
      <c r="E2967" s="98" t="s">
        <v>32</v>
      </c>
      <c r="F2967" s="100">
        <v>43221</v>
      </c>
      <c r="G2967" s="98">
        <v>48.84</v>
      </c>
      <c r="H2967" s="98">
        <v>1.53</v>
      </c>
    </row>
    <row r="2968" spans="1:8" x14ac:dyDescent="0.2">
      <c r="A2968" s="98" t="s">
        <v>71</v>
      </c>
      <c r="B2968" s="98" t="s">
        <v>55</v>
      </c>
      <c r="C2968" s="98" t="s">
        <v>101</v>
      </c>
      <c r="D2968" s="106">
        <v>43313</v>
      </c>
      <c r="E2968" s="98" t="s">
        <v>63</v>
      </c>
      <c r="F2968" s="100">
        <v>43221</v>
      </c>
      <c r="G2968" s="98">
        <v>176.33</v>
      </c>
      <c r="H2968" s="98">
        <v>5.53</v>
      </c>
    </row>
    <row r="2969" spans="1:8" x14ac:dyDescent="0.2">
      <c r="A2969" s="98" t="s">
        <v>71</v>
      </c>
      <c r="B2969" s="98" t="s">
        <v>55</v>
      </c>
      <c r="C2969" s="98" t="s">
        <v>101</v>
      </c>
      <c r="D2969" s="106">
        <v>43313</v>
      </c>
      <c r="E2969" s="98" t="s">
        <v>64</v>
      </c>
      <c r="F2969" s="100">
        <v>43221</v>
      </c>
      <c r="G2969" s="98">
        <v>7.95</v>
      </c>
      <c r="H2969" s="98">
        <v>0.25</v>
      </c>
    </row>
    <row r="2970" spans="1:8" x14ac:dyDescent="0.2">
      <c r="A2970" s="98" t="s">
        <v>71</v>
      </c>
      <c r="B2970" s="98" t="s">
        <v>55</v>
      </c>
      <c r="C2970" s="98" t="s">
        <v>89</v>
      </c>
      <c r="D2970" s="106">
        <v>43313</v>
      </c>
      <c r="E2970" s="98" t="s">
        <v>31</v>
      </c>
      <c r="F2970" s="100">
        <v>43221</v>
      </c>
      <c r="G2970" s="98">
        <v>1083</v>
      </c>
      <c r="H2970" s="98">
        <v>33.9</v>
      </c>
    </row>
    <row r="2971" spans="1:8" x14ac:dyDescent="0.2">
      <c r="A2971" s="98" t="s">
        <v>71</v>
      </c>
      <c r="B2971" s="98" t="s">
        <v>55</v>
      </c>
      <c r="C2971" s="98" t="s">
        <v>103</v>
      </c>
      <c r="D2971" s="106">
        <v>43313</v>
      </c>
      <c r="E2971" s="98" t="s">
        <v>64</v>
      </c>
      <c r="F2971" s="100">
        <v>43221</v>
      </c>
      <c r="G2971" s="98">
        <v>67.53</v>
      </c>
      <c r="H2971" s="98">
        <v>2.11</v>
      </c>
    </row>
    <row r="2972" spans="1:8" x14ac:dyDescent="0.2">
      <c r="A2972" s="98" t="s">
        <v>71</v>
      </c>
      <c r="B2972" s="98" t="s">
        <v>55</v>
      </c>
      <c r="C2972" s="98" t="s">
        <v>103</v>
      </c>
      <c r="D2972" s="106">
        <v>43313</v>
      </c>
      <c r="E2972" s="98" t="s">
        <v>63</v>
      </c>
      <c r="F2972" s="100">
        <v>43221</v>
      </c>
      <c r="G2972" s="98">
        <v>1497.3</v>
      </c>
      <c r="H2972" s="98">
        <v>46.88</v>
      </c>
    </row>
    <row r="2973" spans="1:8" x14ac:dyDescent="0.2">
      <c r="A2973" s="98" t="s">
        <v>71</v>
      </c>
      <c r="B2973" s="98" t="s">
        <v>60</v>
      </c>
      <c r="C2973" s="98" t="s">
        <v>98</v>
      </c>
      <c r="D2973" s="106">
        <v>43313</v>
      </c>
      <c r="E2973" s="98" t="s">
        <v>32</v>
      </c>
      <c r="F2973" s="100">
        <v>43221</v>
      </c>
      <c r="G2973" s="98">
        <v>11.89</v>
      </c>
      <c r="H2973" s="98">
        <v>0.38</v>
      </c>
    </row>
    <row r="2974" spans="1:8" x14ac:dyDescent="0.2">
      <c r="A2974" s="98" t="s">
        <v>71</v>
      </c>
      <c r="B2974" s="98" t="s">
        <v>60</v>
      </c>
      <c r="C2974" s="98" t="s">
        <v>98</v>
      </c>
      <c r="D2974" s="106">
        <v>43313</v>
      </c>
      <c r="E2974" s="98" t="s">
        <v>31</v>
      </c>
      <c r="F2974" s="100">
        <v>43221</v>
      </c>
      <c r="G2974" s="98">
        <v>263.67</v>
      </c>
      <c r="H2974" s="98">
        <v>8.51</v>
      </c>
    </row>
    <row r="2975" spans="1:8" x14ac:dyDescent="0.2">
      <c r="A2975" s="98" t="s">
        <v>71</v>
      </c>
      <c r="B2975" s="98" t="s">
        <v>56</v>
      </c>
      <c r="C2975" s="98" t="s">
        <v>130</v>
      </c>
      <c r="D2975" s="106">
        <v>43313</v>
      </c>
      <c r="E2975" s="98" t="s">
        <v>31</v>
      </c>
      <c r="F2975" s="100">
        <v>43221</v>
      </c>
      <c r="G2975" s="98">
        <v>10372.68</v>
      </c>
      <c r="H2975" s="98">
        <v>330.48</v>
      </c>
    </row>
    <row r="2976" spans="1:8" x14ac:dyDescent="0.2">
      <c r="A2976" s="98" t="s">
        <v>71</v>
      </c>
      <c r="B2976" s="98" t="s">
        <v>56</v>
      </c>
      <c r="C2976" s="98" t="s">
        <v>130</v>
      </c>
      <c r="D2976" s="106">
        <v>43313</v>
      </c>
      <c r="E2976" s="98" t="s">
        <v>32</v>
      </c>
      <c r="F2976" s="100">
        <v>43221</v>
      </c>
      <c r="G2976" s="98">
        <v>467.81</v>
      </c>
      <c r="H2976" s="98">
        <v>14.9</v>
      </c>
    </row>
    <row r="2977" spans="1:8" x14ac:dyDescent="0.2">
      <c r="A2977" s="98" t="s">
        <v>71</v>
      </c>
      <c r="B2977" s="98" t="s">
        <v>55</v>
      </c>
      <c r="C2977" s="98" t="s">
        <v>91</v>
      </c>
      <c r="D2977" s="106">
        <v>43313</v>
      </c>
      <c r="E2977" s="98" t="s">
        <v>32</v>
      </c>
      <c r="F2977" s="100">
        <v>43221</v>
      </c>
      <c r="G2977" s="98">
        <v>143.41999999999999</v>
      </c>
      <c r="H2977" s="98">
        <v>3.43</v>
      </c>
    </row>
    <row r="2978" spans="1:8" x14ac:dyDescent="0.2">
      <c r="A2978" s="98" t="s">
        <v>71</v>
      </c>
      <c r="B2978" s="98" t="s">
        <v>55</v>
      </c>
      <c r="C2978" s="98" t="s">
        <v>91</v>
      </c>
      <c r="D2978" s="106">
        <v>43313</v>
      </c>
      <c r="E2978" s="98" t="s">
        <v>31</v>
      </c>
      <c r="F2978" s="100">
        <v>43221</v>
      </c>
      <c r="G2978" s="98">
        <v>3180</v>
      </c>
      <c r="H2978" s="98">
        <v>76.010000000000005</v>
      </c>
    </row>
    <row r="2979" spans="1:8" x14ac:dyDescent="0.2">
      <c r="A2979" s="98" t="s">
        <v>71</v>
      </c>
      <c r="B2979" s="98" t="s">
        <v>55</v>
      </c>
      <c r="C2979" s="98" t="s">
        <v>101</v>
      </c>
      <c r="D2979" s="106">
        <v>43497</v>
      </c>
      <c r="E2979" s="98" t="s">
        <v>64</v>
      </c>
      <c r="F2979" s="100">
        <v>43405</v>
      </c>
      <c r="G2979" s="98">
        <v>0.2</v>
      </c>
      <c r="H2979" s="98">
        <v>0</v>
      </c>
    </row>
    <row r="2980" spans="1:8" x14ac:dyDescent="0.2">
      <c r="A2980" s="98" t="s">
        <v>71</v>
      </c>
      <c r="B2980" s="98" t="s">
        <v>54</v>
      </c>
      <c r="C2980" s="98" t="s">
        <v>101</v>
      </c>
      <c r="D2980" s="106">
        <v>43497</v>
      </c>
      <c r="E2980" s="98" t="s">
        <v>64</v>
      </c>
      <c r="F2980" s="100">
        <v>43405</v>
      </c>
      <c r="G2980" s="98">
        <v>0.48</v>
      </c>
      <c r="H2980" s="98">
        <v>0.01</v>
      </c>
    </row>
    <row r="2981" spans="1:8" x14ac:dyDescent="0.2">
      <c r="A2981" s="98" t="s">
        <v>71</v>
      </c>
      <c r="B2981" s="98" t="s">
        <v>54</v>
      </c>
      <c r="C2981" s="98" t="s">
        <v>101</v>
      </c>
      <c r="D2981" s="106">
        <v>43497</v>
      </c>
      <c r="E2981" s="98" t="s">
        <v>64</v>
      </c>
      <c r="F2981" s="100">
        <v>43405</v>
      </c>
      <c r="G2981" s="98">
        <v>2.94</v>
      </c>
      <c r="H2981" s="98">
        <v>0.06</v>
      </c>
    </row>
    <row r="2982" spans="1:8" x14ac:dyDescent="0.2">
      <c r="A2982" s="98" t="s">
        <v>71</v>
      </c>
      <c r="B2982" s="98" t="s">
        <v>55</v>
      </c>
      <c r="C2982" s="98" t="s">
        <v>101</v>
      </c>
      <c r="D2982" s="106">
        <v>43497</v>
      </c>
      <c r="E2982" s="98" t="s">
        <v>63</v>
      </c>
      <c r="F2982" s="100">
        <v>43405</v>
      </c>
      <c r="G2982" s="98">
        <v>38</v>
      </c>
      <c r="H2982" s="98">
        <v>0.77</v>
      </c>
    </row>
    <row r="2983" spans="1:8" x14ac:dyDescent="0.2">
      <c r="A2983" s="98" t="s">
        <v>71</v>
      </c>
      <c r="B2983" s="98" t="s">
        <v>55</v>
      </c>
      <c r="C2983" s="98" t="s">
        <v>101</v>
      </c>
      <c r="D2983" s="106">
        <v>43497</v>
      </c>
      <c r="E2983" s="98" t="s">
        <v>64</v>
      </c>
      <c r="F2983" s="100">
        <v>43405</v>
      </c>
      <c r="G2983" s="98">
        <v>1.47</v>
      </c>
      <c r="H2983" s="98">
        <v>0.03</v>
      </c>
    </row>
    <row r="2984" spans="1:8" x14ac:dyDescent="0.2">
      <c r="A2984" s="98" t="s">
        <v>71</v>
      </c>
      <c r="B2984" s="98" t="s">
        <v>55</v>
      </c>
      <c r="C2984" s="98" t="s">
        <v>101</v>
      </c>
      <c r="D2984" s="106">
        <v>43497</v>
      </c>
      <c r="E2984" s="98" t="s">
        <v>64</v>
      </c>
      <c r="F2984" s="100">
        <v>43221</v>
      </c>
      <c r="G2984" s="98">
        <v>1.71</v>
      </c>
      <c r="H2984" s="98">
        <v>0.04</v>
      </c>
    </row>
    <row r="2985" spans="1:8" x14ac:dyDescent="0.2">
      <c r="A2985" s="98" t="s">
        <v>71</v>
      </c>
      <c r="B2985" s="98" t="s">
        <v>54</v>
      </c>
      <c r="C2985" s="98" t="s">
        <v>88</v>
      </c>
      <c r="D2985" s="106">
        <v>43525</v>
      </c>
      <c r="E2985" s="98" t="s">
        <v>31</v>
      </c>
      <c r="F2985" s="100">
        <v>43405</v>
      </c>
      <c r="G2985" s="98">
        <v>-1989</v>
      </c>
      <c r="H2985" s="98">
        <v>-53.77</v>
      </c>
    </row>
    <row r="2986" spans="1:8" x14ac:dyDescent="0.2">
      <c r="A2986" s="98" t="s">
        <v>71</v>
      </c>
      <c r="B2986" s="98" t="s">
        <v>54</v>
      </c>
      <c r="C2986" s="98" t="s">
        <v>88</v>
      </c>
      <c r="D2986" s="106">
        <v>43525</v>
      </c>
      <c r="E2986" s="98" t="s">
        <v>32</v>
      </c>
      <c r="F2986" s="100">
        <v>43405</v>
      </c>
      <c r="G2986" s="98">
        <v>-89.7</v>
      </c>
      <c r="H2986" s="98">
        <v>-2.4300000000000002</v>
      </c>
    </row>
    <row r="2988" spans="1:8" x14ac:dyDescent="0.2">
      <c r="G2988">
        <f>SUM(G2:G2987)</f>
        <v>9806459.6499999631</v>
      </c>
      <c r="H2988" s="98">
        <f>SUM(H2:H2987)</f>
        <v>233890.37999999916</v>
      </c>
    </row>
  </sheetData>
  <pageMargins left="0.7" right="0.7" top="0.75" bottom="0.75" header="0.3" footer="0.3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183"/>
  <sheetViews>
    <sheetView workbookViewId="0">
      <selection activeCell="N25" sqref="N25:N26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8" width="11.85546875" bestFit="1" customWidth="1"/>
    <col min="11" max="11" width="13" customWidth="1"/>
    <col min="12" max="12" width="20" customWidth="1"/>
    <col min="13" max="13" width="16.28515625" customWidth="1"/>
    <col min="15" max="15" width="13" customWidth="1"/>
    <col min="16" max="16" width="20" customWidth="1"/>
    <col min="17" max="17" width="16.28515625" customWidth="1"/>
    <col min="19" max="19" width="13" customWidth="1"/>
    <col min="20" max="20" width="20" customWidth="1"/>
    <col min="21" max="21" width="17.5703125" customWidth="1"/>
  </cols>
  <sheetData>
    <row r="1" spans="1:21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108" t="s">
        <v>79</v>
      </c>
      <c r="L1" s="98" t="s">
        <v>21</v>
      </c>
      <c r="M1" s="98" t="s">
        <v>20</v>
      </c>
      <c r="O1" s="108" t="s">
        <v>79</v>
      </c>
      <c r="P1" s="98" t="s">
        <v>21</v>
      </c>
      <c r="Q1" s="98" t="s">
        <v>20</v>
      </c>
      <c r="S1" s="108" t="s">
        <v>79</v>
      </c>
      <c r="T1" s="98" t="s">
        <v>21</v>
      </c>
      <c r="U1" s="91" t="s">
        <v>20</v>
      </c>
    </row>
    <row r="2" spans="1:21" x14ac:dyDescent="0.2">
      <c r="A2" t="s">
        <v>71</v>
      </c>
      <c r="B2" t="s">
        <v>56</v>
      </c>
      <c r="C2" t="s">
        <v>95</v>
      </c>
      <c r="D2" s="4">
        <v>43466</v>
      </c>
      <c r="E2" t="s">
        <v>179</v>
      </c>
      <c r="F2" s="5">
        <v>43405</v>
      </c>
      <c r="G2">
        <v>6325.15</v>
      </c>
      <c r="H2">
        <v>562.94000000000005</v>
      </c>
      <c r="K2" s="109" t="s">
        <v>177</v>
      </c>
      <c r="L2" s="105">
        <v>87499.43</v>
      </c>
      <c r="M2" s="105">
        <v>6737.6800000000039</v>
      </c>
      <c r="O2" s="109" t="s">
        <v>184</v>
      </c>
      <c r="P2" s="105">
        <v>16.73</v>
      </c>
      <c r="Q2" s="105">
        <v>1.52</v>
      </c>
      <c r="S2" s="109" t="s">
        <v>175</v>
      </c>
      <c r="T2" s="105">
        <v>2117070.430000003</v>
      </c>
      <c r="U2" s="91">
        <v>163015.48000000024</v>
      </c>
    </row>
    <row r="3" spans="1:21" x14ac:dyDescent="0.2">
      <c r="A3" t="s">
        <v>71</v>
      </c>
      <c r="B3" t="s">
        <v>56</v>
      </c>
      <c r="C3" t="s">
        <v>95</v>
      </c>
      <c r="D3" s="4">
        <v>43466</v>
      </c>
      <c r="E3" t="s">
        <v>180</v>
      </c>
      <c r="F3" s="5">
        <v>43405</v>
      </c>
      <c r="G3">
        <v>285.27</v>
      </c>
      <c r="H3">
        <v>25.39</v>
      </c>
      <c r="K3" s="109" t="s">
        <v>178</v>
      </c>
      <c r="L3" s="105">
        <v>3912.1799999999989</v>
      </c>
      <c r="M3" s="105">
        <v>301.10000000000019</v>
      </c>
      <c r="O3" s="109" t="s">
        <v>183</v>
      </c>
      <c r="P3" s="105">
        <v>0.73</v>
      </c>
      <c r="Q3" s="105">
        <v>6.0000000000000005E-2</v>
      </c>
      <c r="S3" s="109" t="s">
        <v>176</v>
      </c>
      <c r="T3" s="105">
        <v>94556.900000000096</v>
      </c>
      <c r="U3" s="91">
        <v>7280.2099999999946</v>
      </c>
    </row>
    <row r="4" spans="1:21" x14ac:dyDescent="0.2">
      <c r="A4" t="s">
        <v>71</v>
      </c>
      <c r="B4" t="s">
        <v>57</v>
      </c>
      <c r="C4" t="s">
        <v>93</v>
      </c>
      <c r="D4" s="4">
        <v>43466</v>
      </c>
      <c r="E4" t="s">
        <v>179</v>
      </c>
      <c r="F4" s="5">
        <v>43405</v>
      </c>
      <c r="G4">
        <v>3317.74</v>
      </c>
      <c r="H4">
        <v>295.27999999999997</v>
      </c>
      <c r="K4" s="109" t="s">
        <v>218</v>
      </c>
      <c r="L4" s="105">
        <v>88915.37999999999</v>
      </c>
      <c r="M4" s="105">
        <v>6846.4400000000014</v>
      </c>
      <c r="O4" s="109" t="s">
        <v>220</v>
      </c>
      <c r="P4" s="105">
        <v>15.14</v>
      </c>
      <c r="Q4" s="105">
        <v>1.3599999999999999</v>
      </c>
      <c r="S4" s="109" t="s">
        <v>177</v>
      </c>
      <c r="T4" s="105">
        <v>87499.429999999964</v>
      </c>
      <c r="U4" s="91">
        <v>6737.6799999999985</v>
      </c>
    </row>
    <row r="5" spans="1:21" x14ac:dyDescent="0.2">
      <c r="A5" t="s">
        <v>71</v>
      </c>
      <c r="B5" t="s">
        <v>57</v>
      </c>
      <c r="C5" t="s">
        <v>93</v>
      </c>
      <c r="D5" s="4">
        <v>43466</v>
      </c>
      <c r="E5" t="s">
        <v>180</v>
      </c>
      <c r="F5" s="5">
        <v>43405</v>
      </c>
      <c r="G5">
        <v>149.63</v>
      </c>
      <c r="H5">
        <v>13.31</v>
      </c>
      <c r="K5" s="109" t="s">
        <v>219</v>
      </c>
      <c r="L5" s="105">
        <v>4010.0799999999967</v>
      </c>
      <c r="M5" s="105">
        <v>308.76999999999987</v>
      </c>
      <c r="O5" s="109" t="s">
        <v>221</v>
      </c>
      <c r="P5" s="105">
        <v>0.67</v>
      </c>
      <c r="Q5" s="105">
        <v>6.0000000000000005E-2</v>
      </c>
      <c r="S5" s="109" t="s">
        <v>178</v>
      </c>
      <c r="T5" s="105">
        <v>3912.1799999999962</v>
      </c>
      <c r="U5" s="91">
        <v>301.0999999999998</v>
      </c>
    </row>
    <row r="6" spans="1:21" x14ac:dyDescent="0.2">
      <c r="A6" t="s">
        <v>71</v>
      </c>
      <c r="B6" t="s">
        <v>56</v>
      </c>
      <c r="C6" t="s">
        <v>94</v>
      </c>
      <c r="D6" s="4">
        <v>43466</v>
      </c>
      <c r="E6" t="s">
        <v>175</v>
      </c>
      <c r="F6" s="5">
        <v>43405</v>
      </c>
      <c r="G6">
        <v>717.63</v>
      </c>
      <c r="H6">
        <v>55.26</v>
      </c>
      <c r="K6" s="109" t="s">
        <v>175</v>
      </c>
      <c r="L6" s="105">
        <v>2117070.430000002</v>
      </c>
      <c r="M6" s="105">
        <v>163015.48000000007</v>
      </c>
      <c r="O6" s="109" t="s">
        <v>179</v>
      </c>
      <c r="P6" s="105">
        <v>2844581</v>
      </c>
      <c r="Q6" s="105">
        <v>255034.83999999994</v>
      </c>
      <c r="S6" s="109" t="s">
        <v>179</v>
      </c>
      <c r="T6" s="105">
        <v>2844580.9999999944</v>
      </c>
      <c r="U6" s="91">
        <v>255034.83999999982</v>
      </c>
    </row>
    <row r="7" spans="1:21" x14ac:dyDescent="0.2">
      <c r="A7" t="s">
        <v>71</v>
      </c>
      <c r="B7" t="s">
        <v>56</v>
      </c>
      <c r="C7" t="s">
        <v>94</v>
      </c>
      <c r="D7" s="4">
        <v>43466</v>
      </c>
      <c r="E7" t="s">
        <v>179</v>
      </c>
      <c r="F7" s="5">
        <v>43405</v>
      </c>
      <c r="G7">
        <v>9362.3700000000008</v>
      </c>
      <c r="H7">
        <v>833.25</v>
      </c>
      <c r="K7" s="109" t="s">
        <v>176</v>
      </c>
      <c r="L7" s="105">
        <v>94556.900000000009</v>
      </c>
      <c r="M7" s="105">
        <v>7280.2099999999919</v>
      </c>
      <c r="O7" s="109" t="s">
        <v>180</v>
      </c>
      <c r="P7" s="105">
        <v>126181.86</v>
      </c>
      <c r="Q7" s="105">
        <v>11313.540000000006</v>
      </c>
      <c r="S7" s="109" t="s">
        <v>180</v>
      </c>
      <c r="T7" s="105">
        <v>126181.8599999999</v>
      </c>
      <c r="U7" s="91">
        <v>11313.540000000003</v>
      </c>
    </row>
    <row r="8" spans="1:21" x14ac:dyDescent="0.2">
      <c r="A8" t="s">
        <v>71</v>
      </c>
      <c r="B8" t="s">
        <v>56</v>
      </c>
      <c r="C8" t="s">
        <v>94</v>
      </c>
      <c r="D8" s="4">
        <v>43466</v>
      </c>
      <c r="E8" t="s">
        <v>176</v>
      </c>
      <c r="F8" s="5">
        <v>43405</v>
      </c>
      <c r="G8">
        <v>32.369999999999997</v>
      </c>
      <c r="H8">
        <v>2.4900000000000002</v>
      </c>
      <c r="K8" s="109" t="s">
        <v>182</v>
      </c>
      <c r="L8" s="105">
        <v>-3598</v>
      </c>
      <c r="M8" s="105">
        <v>-277.05</v>
      </c>
      <c r="O8" s="109" t="s">
        <v>215</v>
      </c>
      <c r="P8" s="105">
        <v>2377594.0700000008</v>
      </c>
      <c r="Q8" s="105">
        <v>211605.78</v>
      </c>
      <c r="S8" s="109" t="s">
        <v>182</v>
      </c>
      <c r="T8" s="105">
        <v>-3598</v>
      </c>
      <c r="U8" s="91">
        <v>-277.05</v>
      </c>
    </row>
    <row r="9" spans="1:21" x14ac:dyDescent="0.2">
      <c r="A9" t="s">
        <v>71</v>
      </c>
      <c r="B9" t="s">
        <v>56</v>
      </c>
      <c r="C9" t="s">
        <v>94</v>
      </c>
      <c r="D9" s="4">
        <v>43466</v>
      </c>
      <c r="E9" t="s">
        <v>180</v>
      </c>
      <c r="F9" s="5">
        <v>43405</v>
      </c>
      <c r="G9">
        <v>422.24</v>
      </c>
      <c r="H9">
        <v>37.58</v>
      </c>
      <c r="K9" s="109" t="s">
        <v>212</v>
      </c>
      <c r="L9" s="105">
        <v>1882031.000000003</v>
      </c>
      <c r="M9" s="105">
        <v>144917.79000000004</v>
      </c>
      <c r="O9" s="109" t="s">
        <v>214</v>
      </c>
      <c r="P9" s="105">
        <v>106165.06999999996</v>
      </c>
      <c r="Q9" s="105">
        <v>9448.6500000000069</v>
      </c>
      <c r="S9" s="109" t="s">
        <v>183</v>
      </c>
      <c r="T9" s="105">
        <v>0.73</v>
      </c>
      <c r="U9" s="91">
        <v>6.0000000000000005E-2</v>
      </c>
    </row>
    <row r="10" spans="1:21" x14ac:dyDescent="0.2">
      <c r="A10" t="s">
        <v>71</v>
      </c>
      <c r="B10" t="s">
        <v>55</v>
      </c>
      <c r="C10" t="s">
        <v>101</v>
      </c>
      <c r="D10" s="4">
        <v>43466</v>
      </c>
      <c r="E10" t="s">
        <v>177</v>
      </c>
      <c r="F10" s="5">
        <v>43405</v>
      </c>
      <c r="G10">
        <v>75.599999999999994</v>
      </c>
      <c r="H10">
        <v>5.82</v>
      </c>
      <c r="K10" s="109" t="s">
        <v>213</v>
      </c>
      <c r="L10" s="105">
        <v>84833.430000000066</v>
      </c>
      <c r="M10" s="105">
        <v>6531.1899999999969</v>
      </c>
      <c r="O10" s="109" t="s">
        <v>217</v>
      </c>
      <c r="P10" s="105">
        <v>-947</v>
      </c>
      <c r="Q10" s="105">
        <v>-84.29</v>
      </c>
      <c r="S10" s="109" t="s">
        <v>184</v>
      </c>
      <c r="T10" s="105">
        <v>16.729999999999997</v>
      </c>
      <c r="U10" s="91">
        <v>1.52</v>
      </c>
    </row>
    <row r="11" spans="1:21" x14ac:dyDescent="0.2">
      <c r="A11" t="s">
        <v>71</v>
      </c>
      <c r="B11" t="s">
        <v>55</v>
      </c>
      <c r="C11" t="s">
        <v>101</v>
      </c>
      <c r="D11" s="4">
        <v>43466</v>
      </c>
      <c r="E11" t="s">
        <v>178</v>
      </c>
      <c r="F11" s="5">
        <v>43405</v>
      </c>
      <c r="G11">
        <v>3.41</v>
      </c>
      <c r="H11">
        <v>0.26</v>
      </c>
      <c r="K11" s="109" t="s">
        <v>216</v>
      </c>
      <c r="L11" s="105">
        <v>-8385</v>
      </c>
      <c r="M11" s="105">
        <v>-645.67000000000007</v>
      </c>
      <c r="O11" s="109" t="s">
        <v>22</v>
      </c>
      <c r="P11" s="105">
        <v>5453608.2700000014</v>
      </c>
      <c r="Q11" s="105">
        <v>487321.51999999996</v>
      </c>
      <c r="S11" s="109" t="s">
        <v>212</v>
      </c>
      <c r="T11" s="105">
        <v>1882031.0000000028</v>
      </c>
      <c r="U11" s="91">
        <v>144917.79</v>
      </c>
    </row>
    <row r="12" spans="1:21" x14ac:dyDescent="0.2">
      <c r="A12" t="s">
        <v>71</v>
      </c>
      <c r="B12" t="s">
        <v>56</v>
      </c>
      <c r="C12" t="s">
        <v>95</v>
      </c>
      <c r="D12" s="4">
        <v>43466</v>
      </c>
      <c r="E12" t="s">
        <v>175</v>
      </c>
      <c r="F12" s="5">
        <v>43405</v>
      </c>
      <c r="G12">
        <v>22720</v>
      </c>
      <c r="H12">
        <v>1749.44</v>
      </c>
      <c r="K12" s="109" t="s">
        <v>22</v>
      </c>
      <c r="L12" s="105">
        <v>4350845.8300000047</v>
      </c>
      <c r="M12" s="105">
        <v>335015.94000000018</v>
      </c>
      <c r="S12" s="109" t="s">
        <v>213</v>
      </c>
      <c r="T12" s="105">
        <v>84833.430000000109</v>
      </c>
      <c r="U12" s="91">
        <v>6531.189999999996</v>
      </c>
    </row>
    <row r="13" spans="1:21" x14ac:dyDescent="0.2">
      <c r="A13" t="s">
        <v>71</v>
      </c>
      <c r="B13" t="s">
        <v>56</v>
      </c>
      <c r="C13" t="s">
        <v>95</v>
      </c>
      <c r="D13" s="4">
        <v>43466</v>
      </c>
      <c r="E13" t="s">
        <v>176</v>
      </c>
      <c r="F13" s="5">
        <v>43405</v>
      </c>
      <c r="G13">
        <v>1024.67</v>
      </c>
      <c r="H13">
        <v>78.900000000000006</v>
      </c>
      <c r="S13" s="109" t="s">
        <v>214</v>
      </c>
      <c r="T13" s="105">
        <v>106165.06999999998</v>
      </c>
      <c r="U13" s="91">
        <v>9448.6500000000069</v>
      </c>
    </row>
    <row r="14" spans="1:21" x14ac:dyDescent="0.2">
      <c r="A14" t="s">
        <v>71</v>
      </c>
      <c r="B14" t="s">
        <v>57</v>
      </c>
      <c r="C14" t="s">
        <v>93</v>
      </c>
      <c r="D14" s="4">
        <v>43466</v>
      </c>
      <c r="E14" t="s">
        <v>175</v>
      </c>
      <c r="F14" s="5">
        <v>43405</v>
      </c>
      <c r="G14">
        <v>1828.63</v>
      </c>
      <c r="H14">
        <v>140.81</v>
      </c>
      <c r="S14" s="109" t="s">
        <v>215</v>
      </c>
      <c r="T14" s="105">
        <v>2377594.069999998</v>
      </c>
      <c r="U14" s="91">
        <v>211605.77999999997</v>
      </c>
    </row>
    <row r="15" spans="1:21" x14ac:dyDescent="0.2">
      <c r="A15" t="s">
        <v>71</v>
      </c>
      <c r="B15" t="s">
        <v>57</v>
      </c>
      <c r="C15" t="s">
        <v>93</v>
      </c>
      <c r="D15" s="4">
        <v>43466</v>
      </c>
      <c r="E15" t="s">
        <v>176</v>
      </c>
      <c r="F15" s="5">
        <v>43405</v>
      </c>
      <c r="G15">
        <v>82.48</v>
      </c>
      <c r="H15">
        <v>6.34</v>
      </c>
      <c r="S15" s="109" t="s">
        <v>216</v>
      </c>
      <c r="T15" s="105">
        <v>-8385</v>
      </c>
      <c r="U15" s="91">
        <v>-645.67000000000007</v>
      </c>
    </row>
    <row r="16" spans="1:21" x14ac:dyDescent="0.2">
      <c r="A16" t="s">
        <v>71</v>
      </c>
      <c r="B16" t="s">
        <v>57</v>
      </c>
      <c r="C16" t="s">
        <v>93</v>
      </c>
      <c r="D16" s="4">
        <v>43466</v>
      </c>
      <c r="E16" t="s">
        <v>179</v>
      </c>
      <c r="F16" s="5">
        <v>43405</v>
      </c>
      <c r="G16">
        <v>215.37</v>
      </c>
      <c r="H16">
        <v>19.170000000000002</v>
      </c>
      <c r="S16" s="109" t="s">
        <v>217</v>
      </c>
      <c r="T16" s="105">
        <v>-947</v>
      </c>
      <c r="U16" s="91">
        <v>-84.29</v>
      </c>
    </row>
    <row r="17" spans="1:21" x14ac:dyDescent="0.2">
      <c r="A17" t="s">
        <v>71</v>
      </c>
      <c r="B17" t="s">
        <v>57</v>
      </c>
      <c r="C17" t="s">
        <v>93</v>
      </c>
      <c r="D17" s="4">
        <v>43466</v>
      </c>
      <c r="E17" t="s">
        <v>180</v>
      </c>
      <c r="F17" s="5">
        <v>43405</v>
      </c>
      <c r="G17">
        <v>9.7100000000000009</v>
      </c>
      <c r="H17">
        <v>0.86</v>
      </c>
      <c r="S17" s="109" t="s">
        <v>218</v>
      </c>
      <c r="T17" s="105">
        <v>88915.38</v>
      </c>
      <c r="U17" s="91">
        <v>6846.4400000000014</v>
      </c>
    </row>
    <row r="18" spans="1:21" x14ac:dyDescent="0.2">
      <c r="A18" t="s">
        <v>71</v>
      </c>
      <c r="B18" t="s">
        <v>55</v>
      </c>
      <c r="C18" t="s">
        <v>101</v>
      </c>
      <c r="D18" s="4">
        <v>43466</v>
      </c>
      <c r="E18" t="s">
        <v>177</v>
      </c>
      <c r="F18" s="5">
        <v>43405</v>
      </c>
      <c r="G18">
        <v>62</v>
      </c>
      <c r="H18">
        <v>4.7699999999999996</v>
      </c>
      <c r="S18" s="109" t="s">
        <v>219</v>
      </c>
      <c r="T18" s="105">
        <v>4010.0799999999967</v>
      </c>
      <c r="U18" s="91">
        <v>308.77</v>
      </c>
    </row>
    <row r="19" spans="1:21" x14ac:dyDescent="0.2">
      <c r="A19" t="s">
        <v>71</v>
      </c>
      <c r="B19" t="s">
        <v>55</v>
      </c>
      <c r="C19" t="s">
        <v>101</v>
      </c>
      <c r="D19" s="4">
        <v>43466</v>
      </c>
      <c r="E19" t="s">
        <v>178</v>
      </c>
      <c r="F19" s="5">
        <v>43405</v>
      </c>
      <c r="G19">
        <v>2.63</v>
      </c>
      <c r="H19">
        <v>0.2</v>
      </c>
      <c r="S19" s="109" t="s">
        <v>220</v>
      </c>
      <c r="T19" s="105">
        <v>15.14</v>
      </c>
      <c r="U19" s="91">
        <v>1.36</v>
      </c>
    </row>
    <row r="20" spans="1:21" x14ac:dyDescent="0.2">
      <c r="A20" t="s">
        <v>71</v>
      </c>
      <c r="B20" t="s">
        <v>57</v>
      </c>
      <c r="C20" t="s">
        <v>93</v>
      </c>
      <c r="D20" s="4">
        <v>43466</v>
      </c>
      <c r="E20" t="s">
        <v>175</v>
      </c>
      <c r="F20" s="5">
        <v>43405</v>
      </c>
      <c r="G20">
        <v>1749</v>
      </c>
      <c r="H20">
        <v>134.69</v>
      </c>
      <c r="S20" s="109" t="s">
        <v>221</v>
      </c>
      <c r="T20" s="105">
        <v>0.67</v>
      </c>
      <c r="U20" s="91">
        <v>6.0000000000000005E-2</v>
      </c>
    </row>
    <row r="21" spans="1:21" x14ac:dyDescent="0.2">
      <c r="A21" t="s">
        <v>71</v>
      </c>
      <c r="B21" t="s">
        <v>57</v>
      </c>
      <c r="C21" t="s">
        <v>93</v>
      </c>
      <c r="D21" s="4">
        <v>43466</v>
      </c>
      <c r="E21" t="s">
        <v>176</v>
      </c>
      <c r="F21" s="5">
        <v>43405</v>
      </c>
      <c r="G21">
        <v>74.33</v>
      </c>
      <c r="H21">
        <v>5.73</v>
      </c>
      <c r="S21" s="109" t="s">
        <v>22</v>
      </c>
      <c r="T21" s="114">
        <v>9804454.1000000015</v>
      </c>
      <c r="U21" s="91">
        <v>822337.46</v>
      </c>
    </row>
    <row r="22" spans="1:21" x14ac:dyDescent="0.2">
      <c r="A22" t="s">
        <v>71</v>
      </c>
      <c r="B22" t="s">
        <v>55</v>
      </c>
      <c r="C22" t="s">
        <v>93</v>
      </c>
      <c r="D22" s="4">
        <v>43466</v>
      </c>
      <c r="E22" t="s">
        <v>175</v>
      </c>
      <c r="F22" s="5">
        <v>43405</v>
      </c>
      <c r="G22">
        <v>271</v>
      </c>
      <c r="H22">
        <v>20.87</v>
      </c>
      <c r="L22" s="22"/>
    </row>
    <row r="23" spans="1:21" x14ac:dyDescent="0.2">
      <c r="A23" t="s">
        <v>71</v>
      </c>
      <c r="B23" t="s">
        <v>55</v>
      </c>
      <c r="C23" t="s">
        <v>93</v>
      </c>
      <c r="D23" s="4">
        <v>43466</v>
      </c>
      <c r="E23" t="s">
        <v>176</v>
      </c>
      <c r="F23" s="5">
        <v>43405</v>
      </c>
      <c r="G23">
        <v>11.52</v>
      </c>
      <c r="H23">
        <v>0.89</v>
      </c>
    </row>
    <row r="24" spans="1:21" x14ac:dyDescent="0.2">
      <c r="A24" t="s">
        <v>71</v>
      </c>
      <c r="B24" t="s">
        <v>54</v>
      </c>
      <c r="C24" t="s">
        <v>92</v>
      </c>
      <c r="D24" s="4">
        <v>43466</v>
      </c>
      <c r="E24" t="s">
        <v>175</v>
      </c>
      <c r="F24" s="5">
        <v>43405</v>
      </c>
      <c r="G24">
        <v>215</v>
      </c>
      <c r="H24">
        <v>16.559999999999999</v>
      </c>
      <c r="L24" s="114"/>
    </row>
    <row r="25" spans="1:21" x14ac:dyDescent="0.2">
      <c r="A25" t="s">
        <v>71</v>
      </c>
      <c r="B25" t="s">
        <v>54</v>
      </c>
      <c r="C25" t="s">
        <v>92</v>
      </c>
      <c r="D25" s="4">
        <v>43466</v>
      </c>
      <c r="E25" t="s">
        <v>176</v>
      </c>
      <c r="F25" s="5">
        <v>43405</v>
      </c>
      <c r="G25">
        <v>9.07</v>
      </c>
      <c r="H25">
        <v>0.7</v>
      </c>
    </row>
    <row r="26" spans="1:21" x14ac:dyDescent="0.2">
      <c r="A26" t="s">
        <v>71</v>
      </c>
      <c r="B26" t="s">
        <v>57</v>
      </c>
      <c r="C26" t="s">
        <v>93</v>
      </c>
      <c r="D26" s="4">
        <v>43374</v>
      </c>
      <c r="E26" t="s">
        <v>215</v>
      </c>
      <c r="F26" s="5">
        <v>43221</v>
      </c>
      <c r="G26">
        <v>3269.88</v>
      </c>
      <c r="H26">
        <v>291.02</v>
      </c>
    </row>
    <row r="27" spans="1:21" x14ac:dyDescent="0.2">
      <c r="A27" t="s">
        <v>71</v>
      </c>
      <c r="B27" t="s">
        <v>57</v>
      </c>
      <c r="C27" t="s">
        <v>93</v>
      </c>
      <c r="D27" s="4">
        <v>43374</v>
      </c>
      <c r="E27" t="s">
        <v>214</v>
      </c>
      <c r="F27" s="5">
        <v>43221</v>
      </c>
      <c r="G27">
        <v>147.49</v>
      </c>
      <c r="H27">
        <v>13.13</v>
      </c>
    </row>
    <row r="28" spans="1:21" x14ac:dyDescent="0.2">
      <c r="A28" t="s">
        <v>71</v>
      </c>
      <c r="B28" t="s">
        <v>54</v>
      </c>
      <c r="C28" t="s">
        <v>167</v>
      </c>
      <c r="D28" s="4">
        <v>43374</v>
      </c>
      <c r="E28" t="s">
        <v>216</v>
      </c>
      <c r="F28" s="5">
        <v>43221</v>
      </c>
      <c r="G28">
        <v>-474</v>
      </c>
      <c r="H28">
        <v>-36.5</v>
      </c>
    </row>
    <row r="29" spans="1:21" x14ac:dyDescent="0.2">
      <c r="A29" t="s">
        <v>71</v>
      </c>
      <c r="B29" t="s">
        <v>55</v>
      </c>
      <c r="C29" t="s">
        <v>101</v>
      </c>
      <c r="D29" s="4">
        <v>43374</v>
      </c>
      <c r="E29" t="s">
        <v>218</v>
      </c>
      <c r="F29" s="5">
        <v>43221</v>
      </c>
      <c r="G29">
        <v>44.64</v>
      </c>
      <c r="H29">
        <v>3.44</v>
      </c>
    </row>
    <row r="30" spans="1:21" x14ac:dyDescent="0.2">
      <c r="A30" t="s">
        <v>71</v>
      </c>
      <c r="B30" t="s">
        <v>55</v>
      </c>
      <c r="C30" t="s">
        <v>101</v>
      </c>
      <c r="D30" s="4">
        <v>43374</v>
      </c>
      <c r="E30" t="s">
        <v>219</v>
      </c>
      <c r="F30" s="5">
        <v>43221</v>
      </c>
      <c r="G30">
        <v>2.02</v>
      </c>
      <c r="H30">
        <v>0.16</v>
      </c>
    </row>
    <row r="31" spans="1:21" x14ac:dyDescent="0.2">
      <c r="A31" t="s">
        <v>71</v>
      </c>
      <c r="B31" t="s">
        <v>54</v>
      </c>
      <c r="C31" t="s">
        <v>101</v>
      </c>
      <c r="D31" s="4">
        <v>43374</v>
      </c>
      <c r="E31" t="s">
        <v>218</v>
      </c>
      <c r="F31" s="5">
        <v>43221</v>
      </c>
      <c r="G31">
        <v>156.24</v>
      </c>
      <c r="H31">
        <v>12.04</v>
      </c>
    </row>
    <row r="32" spans="1:21" x14ac:dyDescent="0.2">
      <c r="A32" t="s">
        <v>71</v>
      </c>
      <c r="B32" t="s">
        <v>54</v>
      </c>
      <c r="C32" t="s">
        <v>101</v>
      </c>
      <c r="D32" s="4">
        <v>43374</v>
      </c>
      <c r="E32" t="s">
        <v>219</v>
      </c>
      <c r="F32" s="5">
        <v>43221</v>
      </c>
      <c r="G32">
        <v>7.04</v>
      </c>
      <c r="H32">
        <v>0.54</v>
      </c>
    </row>
    <row r="33" spans="1:8" x14ac:dyDescent="0.2">
      <c r="A33" t="s">
        <v>71</v>
      </c>
      <c r="B33" t="s">
        <v>56</v>
      </c>
      <c r="C33" t="s">
        <v>94</v>
      </c>
      <c r="D33" s="4">
        <v>43344</v>
      </c>
      <c r="E33" t="s">
        <v>212</v>
      </c>
      <c r="F33" s="5">
        <v>43221</v>
      </c>
      <c r="G33">
        <v>741.56</v>
      </c>
      <c r="H33">
        <v>57.1</v>
      </c>
    </row>
    <row r="34" spans="1:8" x14ac:dyDescent="0.2">
      <c r="A34" t="s">
        <v>71</v>
      </c>
      <c r="B34" t="s">
        <v>56</v>
      </c>
      <c r="C34" t="s">
        <v>94</v>
      </c>
      <c r="D34" s="4">
        <v>43344</v>
      </c>
      <c r="E34" t="s">
        <v>215</v>
      </c>
      <c r="F34" s="5">
        <v>43221</v>
      </c>
      <c r="G34">
        <v>1958.44</v>
      </c>
      <c r="H34">
        <v>174.3</v>
      </c>
    </row>
    <row r="35" spans="1:8" x14ac:dyDescent="0.2">
      <c r="A35" t="s">
        <v>71</v>
      </c>
      <c r="B35" t="s">
        <v>56</v>
      </c>
      <c r="C35" t="s">
        <v>94</v>
      </c>
      <c r="D35" s="4">
        <v>43344</v>
      </c>
      <c r="E35" t="s">
        <v>213</v>
      </c>
      <c r="F35" s="5">
        <v>43221</v>
      </c>
      <c r="G35">
        <v>33.44</v>
      </c>
      <c r="H35">
        <v>2.57</v>
      </c>
    </row>
    <row r="36" spans="1:8" x14ac:dyDescent="0.2">
      <c r="A36" t="s">
        <v>71</v>
      </c>
      <c r="B36" t="s">
        <v>56</v>
      </c>
      <c r="C36" t="s">
        <v>94</v>
      </c>
      <c r="D36" s="4">
        <v>43344</v>
      </c>
      <c r="E36" t="s">
        <v>214</v>
      </c>
      <c r="F36" s="5">
        <v>43221</v>
      </c>
      <c r="G36">
        <v>88.33</v>
      </c>
      <c r="H36">
        <v>7.86</v>
      </c>
    </row>
    <row r="37" spans="1:8" x14ac:dyDescent="0.2">
      <c r="A37" t="s">
        <v>71</v>
      </c>
      <c r="B37" t="s">
        <v>54</v>
      </c>
      <c r="C37" t="s">
        <v>101</v>
      </c>
      <c r="D37" s="4">
        <v>43344</v>
      </c>
      <c r="E37" t="s">
        <v>218</v>
      </c>
      <c r="F37" s="5">
        <v>43221</v>
      </c>
      <c r="G37">
        <v>78.12</v>
      </c>
      <c r="H37">
        <v>6.02</v>
      </c>
    </row>
    <row r="38" spans="1:8" x14ac:dyDescent="0.2">
      <c r="A38" t="s">
        <v>71</v>
      </c>
      <c r="B38" t="s">
        <v>54</v>
      </c>
      <c r="C38" t="s">
        <v>101</v>
      </c>
      <c r="D38" s="4">
        <v>43344</v>
      </c>
      <c r="E38" t="s">
        <v>219</v>
      </c>
      <c r="F38" s="5">
        <v>43221</v>
      </c>
      <c r="G38">
        <v>3.52</v>
      </c>
      <c r="H38">
        <v>0.27</v>
      </c>
    </row>
    <row r="39" spans="1:8" x14ac:dyDescent="0.2">
      <c r="A39" t="s">
        <v>71</v>
      </c>
      <c r="B39" t="s">
        <v>54</v>
      </c>
      <c r="C39" t="s">
        <v>101</v>
      </c>
      <c r="D39" s="4">
        <v>43344</v>
      </c>
      <c r="E39" t="s">
        <v>218</v>
      </c>
      <c r="F39" s="5">
        <v>43221</v>
      </c>
      <c r="G39">
        <v>200.88</v>
      </c>
      <c r="H39">
        <v>15.46</v>
      </c>
    </row>
    <row r="40" spans="1:8" x14ac:dyDescent="0.2">
      <c r="A40" t="s">
        <v>71</v>
      </c>
      <c r="B40" t="s">
        <v>54</v>
      </c>
      <c r="C40" t="s">
        <v>101</v>
      </c>
      <c r="D40" s="4">
        <v>43344</v>
      </c>
      <c r="E40" t="s">
        <v>219</v>
      </c>
      <c r="F40" s="5">
        <v>43221</v>
      </c>
      <c r="G40">
        <v>9.06</v>
      </c>
      <c r="H40">
        <v>0.7</v>
      </c>
    </row>
    <row r="41" spans="1:8" x14ac:dyDescent="0.2">
      <c r="A41" t="s">
        <v>71</v>
      </c>
      <c r="B41" t="s">
        <v>54</v>
      </c>
      <c r="C41" t="s">
        <v>92</v>
      </c>
      <c r="D41" s="4">
        <v>43344</v>
      </c>
      <c r="E41" t="s">
        <v>212</v>
      </c>
      <c r="F41" s="5">
        <v>43221</v>
      </c>
      <c r="G41">
        <v>1760.59</v>
      </c>
      <c r="H41">
        <v>135.57</v>
      </c>
    </row>
    <row r="42" spans="1:8" x14ac:dyDescent="0.2">
      <c r="A42" t="s">
        <v>71</v>
      </c>
      <c r="B42" t="s">
        <v>54</v>
      </c>
      <c r="C42" t="s">
        <v>92</v>
      </c>
      <c r="D42" s="4">
        <v>43344</v>
      </c>
      <c r="E42" t="s">
        <v>215</v>
      </c>
      <c r="F42" s="5">
        <v>43221</v>
      </c>
      <c r="G42">
        <v>4206.41</v>
      </c>
      <c r="H42">
        <v>374.37</v>
      </c>
    </row>
    <row r="43" spans="1:8" x14ac:dyDescent="0.2">
      <c r="A43" t="s">
        <v>71</v>
      </c>
      <c r="B43" t="s">
        <v>54</v>
      </c>
      <c r="C43" t="s">
        <v>92</v>
      </c>
      <c r="D43" s="4">
        <v>43344</v>
      </c>
      <c r="E43" t="s">
        <v>213</v>
      </c>
      <c r="F43" s="5">
        <v>43221</v>
      </c>
      <c r="G43">
        <v>79.41</v>
      </c>
      <c r="H43">
        <v>6.11</v>
      </c>
    </row>
    <row r="44" spans="1:8" x14ac:dyDescent="0.2">
      <c r="A44" t="s">
        <v>71</v>
      </c>
      <c r="B44" t="s">
        <v>54</v>
      </c>
      <c r="C44" t="s">
        <v>92</v>
      </c>
      <c r="D44" s="4">
        <v>43344</v>
      </c>
      <c r="E44" t="s">
        <v>214</v>
      </c>
      <c r="F44" s="5">
        <v>43221</v>
      </c>
      <c r="G44">
        <v>189.7</v>
      </c>
      <c r="H44">
        <v>16.88</v>
      </c>
    </row>
    <row r="45" spans="1:8" x14ac:dyDescent="0.2">
      <c r="A45" t="s">
        <v>71</v>
      </c>
      <c r="B45" t="s">
        <v>54</v>
      </c>
      <c r="C45" t="s">
        <v>99</v>
      </c>
      <c r="D45" s="4">
        <v>43344</v>
      </c>
      <c r="E45" t="s">
        <v>215</v>
      </c>
      <c r="F45" s="5">
        <v>43221</v>
      </c>
      <c r="G45">
        <v>609.76</v>
      </c>
      <c r="H45">
        <v>54.27</v>
      </c>
    </row>
    <row r="46" spans="1:8" x14ac:dyDescent="0.2">
      <c r="A46" t="s">
        <v>71</v>
      </c>
      <c r="B46" t="s">
        <v>54</v>
      </c>
      <c r="C46" t="s">
        <v>99</v>
      </c>
      <c r="D46" s="4">
        <v>43344</v>
      </c>
      <c r="E46" t="s">
        <v>214</v>
      </c>
      <c r="F46" s="5">
        <v>43221</v>
      </c>
      <c r="G46">
        <v>27.5</v>
      </c>
      <c r="H46">
        <v>2.4500000000000002</v>
      </c>
    </row>
    <row r="47" spans="1:8" x14ac:dyDescent="0.2">
      <c r="A47" t="s">
        <v>71</v>
      </c>
      <c r="B47" t="s">
        <v>54</v>
      </c>
      <c r="C47" t="s">
        <v>92</v>
      </c>
      <c r="D47" s="4">
        <v>43374</v>
      </c>
      <c r="E47" t="s">
        <v>175</v>
      </c>
      <c r="F47" s="5">
        <v>43101</v>
      </c>
      <c r="G47">
        <v>1471</v>
      </c>
      <c r="H47">
        <v>113.27</v>
      </c>
    </row>
    <row r="48" spans="1:8" x14ac:dyDescent="0.2">
      <c r="A48" t="s">
        <v>71</v>
      </c>
      <c r="B48" t="s">
        <v>54</v>
      </c>
      <c r="C48" t="s">
        <v>92</v>
      </c>
      <c r="D48" s="4">
        <v>43374</v>
      </c>
      <c r="E48" t="s">
        <v>176</v>
      </c>
      <c r="F48" s="5">
        <v>43101</v>
      </c>
      <c r="G48">
        <v>66.34</v>
      </c>
      <c r="H48">
        <v>5.1100000000000003</v>
      </c>
    </row>
    <row r="49" spans="1:8" x14ac:dyDescent="0.2">
      <c r="A49" t="s">
        <v>71</v>
      </c>
      <c r="B49" t="s">
        <v>54</v>
      </c>
      <c r="C49" t="s">
        <v>92</v>
      </c>
      <c r="D49" s="4">
        <v>43374</v>
      </c>
      <c r="E49" t="s">
        <v>212</v>
      </c>
      <c r="F49" s="5">
        <v>43221</v>
      </c>
      <c r="G49">
        <v>3290.84</v>
      </c>
      <c r="H49">
        <v>253.4</v>
      </c>
    </row>
    <row r="50" spans="1:8" x14ac:dyDescent="0.2">
      <c r="A50" t="s">
        <v>71</v>
      </c>
      <c r="B50" t="s">
        <v>54</v>
      </c>
      <c r="C50" t="s">
        <v>92</v>
      </c>
      <c r="D50" s="4">
        <v>43374</v>
      </c>
      <c r="E50" t="s">
        <v>215</v>
      </c>
      <c r="F50" s="5">
        <v>43221</v>
      </c>
      <c r="G50">
        <v>696.16</v>
      </c>
      <c r="H50">
        <v>61.95</v>
      </c>
    </row>
    <row r="51" spans="1:8" x14ac:dyDescent="0.2">
      <c r="A51" t="s">
        <v>71</v>
      </c>
      <c r="B51" t="s">
        <v>54</v>
      </c>
      <c r="C51" t="s">
        <v>92</v>
      </c>
      <c r="D51" s="4">
        <v>43374</v>
      </c>
      <c r="E51" t="s">
        <v>213</v>
      </c>
      <c r="F51" s="5">
        <v>43221</v>
      </c>
      <c r="G51">
        <v>148.41999999999999</v>
      </c>
      <c r="H51">
        <v>11.42</v>
      </c>
    </row>
    <row r="52" spans="1:8" x14ac:dyDescent="0.2">
      <c r="A52" t="s">
        <v>71</v>
      </c>
      <c r="B52" t="s">
        <v>54</v>
      </c>
      <c r="C52" t="s">
        <v>92</v>
      </c>
      <c r="D52" s="4">
        <v>43374</v>
      </c>
      <c r="E52" t="s">
        <v>214</v>
      </c>
      <c r="F52" s="5">
        <v>43221</v>
      </c>
      <c r="G52">
        <v>31.39</v>
      </c>
      <c r="H52">
        <v>2.79</v>
      </c>
    </row>
    <row r="53" spans="1:8" x14ac:dyDescent="0.2">
      <c r="A53" t="s">
        <v>71</v>
      </c>
      <c r="B53" t="s">
        <v>54</v>
      </c>
      <c r="C53" t="s">
        <v>92</v>
      </c>
      <c r="D53" s="4">
        <v>43374</v>
      </c>
      <c r="E53" t="s">
        <v>212</v>
      </c>
      <c r="F53" s="5">
        <v>43221</v>
      </c>
      <c r="G53">
        <v>3321.6</v>
      </c>
      <c r="H53">
        <v>255.77</v>
      </c>
    </row>
    <row r="54" spans="1:8" x14ac:dyDescent="0.2">
      <c r="A54" t="s">
        <v>71</v>
      </c>
      <c r="B54" t="s">
        <v>54</v>
      </c>
      <c r="C54" t="s">
        <v>92</v>
      </c>
      <c r="D54" s="4">
        <v>43374</v>
      </c>
      <c r="E54" t="s">
        <v>215</v>
      </c>
      <c r="F54" s="5">
        <v>43221</v>
      </c>
      <c r="G54">
        <v>796.4</v>
      </c>
      <c r="H54">
        <v>70.88</v>
      </c>
    </row>
    <row r="55" spans="1:8" x14ac:dyDescent="0.2">
      <c r="A55" t="s">
        <v>71</v>
      </c>
      <c r="B55" t="s">
        <v>54</v>
      </c>
      <c r="C55" t="s">
        <v>92</v>
      </c>
      <c r="D55" s="4">
        <v>43374</v>
      </c>
      <c r="E55" t="s">
        <v>213</v>
      </c>
      <c r="F55" s="5">
        <v>43221</v>
      </c>
      <c r="G55">
        <v>149.80000000000001</v>
      </c>
      <c r="H55">
        <v>11.53</v>
      </c>
    </row>
    <row r="56" spans="1:8" x14ac:dyDescent="0.2">
      <c r="A56" t="s">
        <v>71</v>
      </c>
      <c r="B56" t="s">
        <v>54</v>
      </c>
      <c r="C56" t="s">
        <v>92</v>
      </c>
      <c r="D56" s="4">
        <v>43374</v>
      </c>
      <c r="E56" t="s">
        <v>212</v>
      </c>
      <c r="F56" s="5">
        <v>43221</v>
      </c>
      <c r="G56">
        <v>879</v>
      </c>
      <c r="H56">
        <v>67.69</v>
      </c>
    </row>
    <row r="57" spans="1:8" x14ac:dyDescent="0.2">
      <c r="A57" t="s">
        <v>71</v>
      </c>
      <c r="B57" t="s">
        <v>54</v>
      </c>
      <c r="C57" t="s">
        <v>92</v>
      </c>
      <c r="D57" s="4">
        <v>43374</v>
      </c>
      <c r="E57" t="s">
        <v>213</v>
      </c>
      <c r="F57" s="5">
        <v>43221</v>
      </c>
      <c r="G57">
        <v>39.65</v>
      </c>
      <c r="H57">
        <v>3.05</v>
      </c>
    </row>
    <row r="58" spans="1:8" x14ac:dyDescent="0.2">
      <c r="A58" t="s">
        <v>71</v>
      </c>
      <c r="B58" t="s">
        <v>54</v>
      </c>
      <c r="C58" t="s">
        <v>92</v>
      </c>
      <c r="D58" s="4">
        <v>43374</v>
      </c>
      <c r="E58" t="s">
        <v>212</v>
      </c>
      <c r="F58" s="5">
        <v>43221</v>
      </c>
      <c r="G58">
        <v>1455.35</v>
      </c>
      <c r="H58">
        <v>112.07</v>
      </c>
    </row>
    <row r="59" spans="1:8" x14ac:dyDescent="0.2">
      <c r="A59" t="s">
        <v>71</v>
      </c>
      <c r="B59" t="s">
        <v>54</v>
      </c>
      <c r="C59" t="s">
        <v>92</v>
      </c>
      <c r="D59" s="4">
        <v>43374</v>
      </c>
      <c r="E59" t="s">
        <v>215</v>
      </c>
      <c r="F59" s="5">
        <v>43221</v>
      </c>
      <c r="G59">
        <v>315.64999999999998</v>
      </c>
      <c r="H59">
        <v>28.1</v>
      </c>
    </row>
    <row r="60" spans="1:8" x14ac:dyDescent="0.2">
      <c r="A60" t="s">
        <v>71</v>
      </c>
      <c r="B60" t="s">
        <v>54</v>
      </c>
      <c r="C60" t="s">
        <v>92</v>
      </c>
      <c r="D60" s="4">
        <v>43374</v>
      </c>
      <c r="E60" t="s">
        <v>213</v>
      </c>
      <c r="F60" s="5">
        <v>43221</v>
      </c>
      <c r="G60">
        <v>65.64</v>
      </c>
      <c r="H60">
        <v>5.05</v>
      </c>
    </row>
    <row r="61" spans="1:8" x14ac:dyDescent="0.2">
      <c r="A61" t="s">
        <v>71</v>
      </c>
      <c r="B61" t="s">
        <v>54</v>
      </c>
      <c r="C61" t="s">
        <v>92</v>
      </c>
      <c r="D61" s="4">
        <v>43374</v>
      </c>
      <c r="E61" t="s">
        <v>214</v>
      </c>
      <c r="F61" s="5">
        <v>43221</v>
      </c>
      <c r="G61">
        <v>14.23</v>
      </c>
      <c r="H61">
        <v>1.26</v>
      </c>
    </row>
    <row r="62" spans="1:8" x14ac:dyDescent="0.2">
      <c r="A62" t="s">
        <v>71</v>
      </c>
      <c r="B62" t="s">
        <v>54</v>
      </c>
      <c r="C62" t="s">
        <v>92</v>
      </c>
      <c r="D62" s="4">
        <v>43374</v>
      </c>
      <c r="E62" t="s">
        <v>212</v>
      </c>
      <c r="F62" s="5">
        <v>43221</v>
      </c>
      <c r="G62">
        <v>1154.24</v>
      </c>
      <c r="H62">
        <v>88.88</v>
      </c>
    </row>
    <row r="63" spans="1:8" x14ac:dyDescent="0.2">
      <c r="A63" t="s">
        <v>71</v>
      </c>
      <c r="B63" t="s">
        <v>54</v>
      </c>
      <c r="C63" t="s">
        <v>92</v>
      </c>
      <c r="D63" s="4">
        <v>43374</v>
      </c>
      <c r="E63" t="s">
        <v>215</v>
      </c>
      <c r="F63" s="5">
        <v>43221</v>
      </c>
      <c r="G63">
        <v>110.76</v>
      </c>
      <c r="H63">
        <v>9.86</v>
      </c>
    </row>
    <row r="64" spans="1:8" x14ac:dyDescent="0.2">
      <c r="A64" t="s">
        <v>71</v>
      </c>
      <c r="B64" t="s">
        <v>54</v>
      </c>
      <c r="C64" t="s">
        <v>92</v>
      </c>
      <c r="D64" s="4">
        <v>43374</v>
      </c>
      <c r="E64" t="s">
        <v>213</v>
      </c>
      <c r="F64" s="5">
        <v>43221</v>
      </c>
      <c r="G64">
        <v>52.06</v>
      </c>
      <c r="H64">
        <v>4.01</v>
      </c>
    </row>
    <row r="65" spans="1:8" x14ac:dyDescent="0.2">
      <c r="A65" t="s">
        <v>71</v>
      </c>
      <c r="B65" t="s">
        <v>54</v>
      </c>
      <c r="C65" t="s">
        <v>92</v>
      </c>
      <c r="D65" s="4">
        <v>43374</v>
      </c>
      <c r="E65" t="s">
        <v>214</v>
      </c>
      <c r="F65" s="5">
        <v>43221</v>
      </c>
      <c r="G65">
        <v>4.99</v>
      </c>
      <c r="H65">
        <v>0.44</v>
      </c>
    </row>
    <row r="66" spans="1:8" x14ac:dyDescent="0.2">
      <c r="A66" t="s">
        <v>71</v>
      </c>
      <c r="B66" t="s">
        <v>55</v>
      </c>
      <c r="C66" t="s">
        <v>91</v>
      </c>
      <c r="D66" s="4">
        <v>43374</v>
      </c>
      <c r="E66" t="s">
        <v>212</v>
      </c>
      <c r="F66" s="5">
        <v>43221</v>
      </c>
      <c r="G66">
        <v>1483.11</v>
      </c>
      <c r="H66">
        <v>114.2</v>
      </c>
    </row>
    <row r="67" spans="1:8" x14ac:dyDescent="0.2">
      <c r="A67" t="s">
        <v>71</v>
      </c>
      <c r="B67" t="s">
        <v>55</v>
      </c>
      <c r="C67" t="s">
        <v>91</v>
      </c>
      <c r="D67" s="4">
        <v>43374</v>
      </c>
      <c r="E67" t="s">
        <v>215</v>
      </c>
      <c r="F67" s="5">
        <v>43221</v>
      </c>
      <c r="G67">
        <v>6196.89</v>
      </c>
      <c r="H67">
        <v>551.52</v>
      </c>
    </row>
    <row r="68" spans="1:8" x14ac:dyDescent="0.2">
      <c r="A68" t="s">
        <v>71</v>
      </c>
      <c r="B68" t="s">
        <v>55</v>
      </c>
      <c r="C68" t="s">
        <v>91</v>
      </c>
      <c r="D68" s="4">
        <v>43374</v>
      </c>
      <c r="E68" t="s">
        <v>213</v>
      </c>
      <c r="F68" s="5">
        <v>43221</v>
      </c>
      <c r="G68">
        <v>66.89</v>
      </c>
      <c r="H68">
        <v>5.15</v>
      </c>
    </row>
    <row r="69" spans="1:8" x14ac:dyDescent="0.2">
      <c r="A69" t="s">
        <v>71</v>
      </c>
      <c r="B69" t="s">
        <v>55</v>
      </c>
      <c r="C69" t="s">
        <v>91</v>
      </c>
      <c r="D69" s="4">
        <v>43374</v>
      </c>
      <c r="E69" t="s">
        <v>214</v>
      </c>
      <c r="F69" s="5">
        <v>43221</v>
      </c>
      <c r="G69">
        <v>279.48</v>
      </c>
      <c r="H69">
        <v>24.87</v>
      </c>
    </row>
    <row r="70" spans="1:8" x14ac:dyDescent="0.2">
      <c r="A70" t="s">
        <v>71</v>
      </c>
      <c r="B70" t="s">
        <v>54</v>
      </c>
      <c r="C70" t="s">
        <v>99</v>
      </c>
      <c r="D70" s="4">
        <v>43374</v>
      </c>
      <c r="E70" t="s">
        <v>212</v>
      </c>
      <c r="F70" s="5">
        <v>43221</v>
      </c>
      <c r="G70">
        <v>1148.22</v>
      </c>
      <c r="H70">
        <v>88.42</v>
      </c>
    </row>
    <row r="71" spans="1:8" x14ac:dyDescent="0.2">
      <c r="A71" t="s">
        <v>71</v>
      </c>
      <c r="B71" t="s">
        <v>54</v>
      </c>
      <c r="C71" t="s">
        <v>99</v>
      </c>
      <c r="D71" s="4">
        <v>43374</v>
      </c>
      <c r="E71" t="s">
        <v>215</v>
      </c>
      <c r="F71" s="5">
        <v>43221</v>
      </c>
      <c r="G71">
        <v>476.78</v>
      </c>
      <c r="H71">
        <v>42.44</v>
      </c>
    </row>
    <row r="72" spans="1:8" x14ac:dyDescent="0.2">
      <c r="A72" t="s">
        <v>71</v>
      </c>
      <c r="B72" t="s">
        <v>54</v>
      </c>
      <c r="C72" t="s">
        <v>99</v>
      </c>
      <c r="D72" s="4">
        <v>43374</v>
      </c>
      <c r="E72" t="s">
        <v>213</v>
      </c>
      <c r="F72" s="5">
        <v>43221</v>
      </c>
      <c r="G72">
        <v>51.78</v>
      </c>
      <c r="H72">
        <v>3.98</v>
      </c>
    </row>
    <row r="73" spans="1:8" x14ac:dyDescent="0.2">
      <c r="A73" t="s">
        <v>71</v>
      </c>
      <c r="B73" t="s">
        <v>54</v>
      </c>
      <c r="C73" t="s">
        <v>99</v>
      </c>
      <c r="D73" s="4">
        <v>43374</v>
      </c>
      <c r="E73" t="s">
        <v>214</v>
      </c>
      <c r="F73" s="5">
        <v>43221</v>
      </c>
      <c r="G73">
        <v>21.5</v>
      </c>
      <c r="H73">
        <v>1.91</v>
      </c>
    </row>
    <row r="74" spans="1:8" x14ac:dyDescent="0.2">
      <c r="A74" t="s">
        <v>71</v>
      </c>
      <c r="B74" t="s">
        <v>56</v>
      </c>
      <c r="C74" t="s">
        <v>86</v>
      </c>
      <c r="D74" s="4">
        <v>43374</v>
      </c>
      <c r="E74" t="s">
        <v>212</v>
      </c>
      <c r="F74" s="5">
        <v>43221</v>
      </c>
      <c r="G74">
        <v>3588.15</v>
      </c>
      <c r="H74">
        <v>276.3</v>
      </c>
    </row>
    <row r="75" spans="1:8" x14ac:dyDescent="0.2">
      <c r="A75" t="s">
        <v>71</v>
      </c>
      <c r="B75" t="s">
        <v>56</v>
      </c>
      <c r="C75" t="s">
        <v>86</v>
      </c>
      <c r="D75" s="4">
        <v>43374</v>
      </c>
      <c r="E75" t="s">
        <v>215</v>
      </c>
      <c r="F75" s="5">
        <v>43221</v>
      </c>
      <c r="G75">
        <v>34451.85</v>
      </c>
      <c r="H75">
        <v>3066.21</v>
      </c>
    </row>
    <row r="76" spans="1:8" x14ac:dyDescent="0.2">
      <c r="A76" t="s">
        <v>71</v>
      </c>
      <c r="B76" t="s">
        <v>56</v>
      </c>
      <c r="C76" t="s">
        <v>86</v>
      </c>
      <c r="D76" s="4">
        <v>43374</v>
      </c>
      <c r="E76" t="s">
        <v>213</v>
      </c>
      <c r="F76" s="5">
        <v>43221</v>
      </c>
      <c r="G76">
        <v>161.85</v>
      </c>
      <c r="H76">
        <v>12.45</v>
      </c>
    </row>
    <row r="77" spans="1:8" x14ac:dyDescent="0.2">
      <c r="A77" t="s">
        <v>71</v>
      </c>
      <c r="B77" t="s">
        <v>56</v>
      </c>
      <c r="C77" t="s">
        <v>86</v>
      </c>
      <c r="D77" s="4">
        <v>43374</v>
      </c>
      <c r="E77" t="s">
        <v>214</v>
      </c>
      <c r="F77" s="5">
        <v>43221</v>
      </c>
      <c r="G77">
        <v>1553.76</v>
      </c>
      <c r="H77">
        <v>138.29</v>
      </c>
    </row>
    <row r="78" spans="1:8" x14ac:dyDescent="0.2">
      <c r="A78" t="s">
        <v>71</v>
      </c>
      <c r="B78" t="s">
        <v>59</v>
      </c>
      <c r="C78" t="s">
        <v>102</v>
      </c>
      <c r="D78" s="4">
        <v>43374</v>
      </c>
      <c r="E78" t="s">
        <v>220</v>
      </c>
      <c r="F78" s="5">
        <v>43221</v>
      </c>
      <c r="G78">
        <v>2.37</v>
      </c>
      <c r="H78">
        <v>0.21</v>
      </c>
    </row>
    <row r="79" spans="1:8" x14ac:dyDescent="0.2">
      <c r="A79" t="s">
        <v>71</v>
      </c>
      <c r="B79" t="s">
        <v>59</v>
      </c>
      <c r="C79" t="s">
        <v>102</v>
      </c>
      <c r="D79" s="4">
        <v>43374</v>
      </c>
      <c r="E79" t="s">
        <v>221</v>
      </c>
      <c r="F79" s="5">
        <v>43221</v>
      </c>
      <c r="G79">
        <v>0.1</v>
      </c>
      <c r="H79">
        <v>0.01</v>
      </c>
    </row>
    <row r="80" spans="1:8" x14ac:dyDescent="0.2">
      <c r="A80" t="s">
        <v>71</v>
      </c>
      <c r="B80" t="s">
        <v>57</v>
      </c>
      <c r="C80" t="s">
        <v>85</v>
      </c>
      <c r="D80" s="4">
        <v>43374</v>
      </c>
      <c r="E80" t="s">
        <v>212</v>
      </c>
      <c r="F80" s="5">
        <v>43221</v>
      </c>
      <c r="G80">
        <v>1364</v>
      </c>
      <c r="H80">
        <v>105.02</v>
      </c>
    </row>
    <row r="81" spans="1:8" x14ac:dyDescent="0.2">
      <c r="A81" t="s">
        <v>71</v>
      </c>
      <c r="B81" t="s">
        <v>57</v>
      </c>
      <c r="C81" t="s">
        <v>85</v>
      </c>
      <c r="D81" s="4">
        <v>43374</v>
      </c>
      <c r="E81" t="s">
        <v>213</v>
      </c>
      <c r="F81" s="5">
        <v>43221</v>
      </c>
      <c r="G81">
        <v>61.52</v>
      </c>
      <c r="H81">
        <v>4.7300000000000004</v>
      </c>
    </row>
    <row r="82" spans="1:8" x14ac:dyDescent="0.2">
      <c r="A82" t="s">
        <v>71</v>
      </c>
      <c r="B82" t="s">
        <v>54</v>
      </c>
      <c r="C82" t="s">
        <v>167</v>
      </c>
      <c r="D82" s="4">
        <v>43405</v>
      </c>
      <c r="E82" t="s">
        <v>216</v>
      </c>
      <c r="F82" s="5">
        <v>43221</v>
      </c>
      <c r="G82">
        <v>-485</v>
      </c>
      <c r="H82">
        <v>-37.35</v>
      </c>
    </row>
    <row r="83" spans="1:8" x14ac:dyDescent="0.2">
      <c r="A83" t="s">
        <v>71</v>
      </c>
      <c r="B83" t="s">
        <v>54</v>
      </c>
      <c r="C83" t="s">
        <v>92</v>
      </c>
      <c r="D83" s="4">
        <v>43405</v>
      </c>
      <c r="E83" t="s">
        <v>212</v>
      </c>
      <c r="F83" s="5">
        <v>43221</v>
      </c>
      <c r="G83">
        <v>905.11</v>
      </c>
      <c r="H83">
        <v>69.7</v>
      </c>
    </row>
    <row r="84" spans="1:8" x14ac:dyDescent="0.2">
      <c r="A84" t="s">
        <v>71</v>
      </c>
      <c r="B84" t="s">
        <v>54</v>
      </c>
      <c r="C84" t="s">
        <v>92</v>
      </c>
      <c r="D84" s="4">
        <v>43405</v>
      </c>
      <c r="E84" t="s">
        <v>215</v>
      </c>
      <c r="F84" s="5">
        <v>43221</v>
      </c>
      <c r="G84">
        <v>318.89</v>
      </c>
      <c r="H84">
        <v>28.38</v>
      </c>
    </row>
    <row r="85" spans="1:8" x14ac:dyDescent="0.2">
      <c r="A85" t="s">
        <v>71</v>
      </c>
      <c r="B85" t="s">
        <v>54</v>
      </c>
      <c r="C85" t="s">
        <v>92</v>
      </c>
      <c r="D85" s="4">
        <v>43405</v>
      </c>
      <c r="E85" t="s">
        <v>213</v>
      </c>
      <c r="F85" s="5">
        <v>43221</v>
      </c>
      <c r="G85">
        <v>40.82</v>
      </c>
      <c r="H85">
        <v>3.14</v>
      </c>
    </row>
    <row r="86" spans="1:8" x14ac:dyDescent="0.2">
      <c r="A86" t="s">
        <v>71</v>
      </c>
      <c r="B86" t="s">
        <v>54</v>
      </c>
      <c r="C86" t="s">
        <v>92</v>
      </c>
      <c r="D86" s="4">
        <v>43405</v>
      </c>
      <c r="E86" t="s">
        <v>214</v>
      </c>
      <c r="F86" s="5">
        <v>43221</v>
      </c>
      <c r="G86">
        <v>14.38</v>
      </c>
      <c r="H86">
        <v>1.28</v>
      </c>
    </row>
    <row r="87" spans="1:8" x14ac:dyDescent="0.2">
      <c r="A87" t="s">
        <v>71</v>
      </c>
      <c r="B87" t="s">
        <v>54</v>
      </c>
      <c r="C87" t="s">
        <v>88</v>
      </c>
      <c r="D87" s="4">
        <v>43405</v>
      </c>
      <c r="E87" t="s">
        <v>212</v>
      </c>
      <c r="F87" s="5">
        <v>43221</v>
      </c>
      <c r="G87">
        <v>2591.48</v>
      </c>
      <c r="H87">
        <v>199.54</v>
      </c>
    </row>
    <row r="88" spans="1:8" x14ac:dyDescent="0.2">
      <c r="A88" t="s">
        <v>71</v>
      </c>
      <c r="B88" t="s">
        <v>54</v>
      </c>
      <c r="C88" t="s">
        <v>88</v>
      </c>
      <c r="D88" s="4">
        <v>43405</v>
      </c>
      <c r="E88" t="s">
        <v>215</v>
      </c>
      <c r="F88" s="5">
        <v>43221</v>
      </c>
      <c r="G88">
        <v>202.52</v>
      </c>
      <c r="H88">
        <v>18.03</v>
      </c>
    </row>
    <row r="89" spans="1:8" x14ac:dyDescent="0.2">
      <c r="A89" t="s">
        <v>71</v>
      </c>
      <c r="B89" t="s">
        <v>54</v>
      </c>
      <c r="C89" t="s">
        <v>88</v>
      </c>
      <c r="D89" s="4">
        <v>43405</v>
      </c>
      <c r="E89" t="s">
        <v>213</v>
      </c>
      <c r="F89" s="5">
        <v>43221</v>
      </c>
      <c r="G89">
        <v>116.89</v>
      </c>
      <c r="H89">
        <v>9</v>
      </c>
    </row>
    <row r="90" spans="1:8" x14ac:dyDescent="0.2">
      <c r="A90" t="s">
        <v>71</v>
      </c>
      <c r="B90" t="s">
        <v>54</v>
      </c>
      <c r="C90" t="s">
        <v>88</v>
      </c>
      <c r="D90" s="4">
        <v>43374</v>
      </c>
      <c r="E90" t="s">
        <v>212</v>
      </c>
      <c r="F90" s="5">
        <v>43221</v>
      </c>
      <c r="G90">
        <v>6047.29</v>
      </c>
      <c r="H90">
        <v>465.66</v>
      </c>
    </row>
    <row r="91" spans="1:8" x14ac:dyDescent="0.2">
      <c r="A91" t="s">
        <v>71</v>
      </c>
      <c r="B91" t="s">
        <v>54</v>
      </c>
      <c r="C91" t="s">
        <v>88</v>
      </c>
      <c r="D91" s="4">
        <v>43374</v>
      </c>
      <c r="E91" t="s">
        <v>215</v>
      </c>
      <c r="F91" s="5">
        <v>43221</v>
      </c>
      <c r="G91">
        <v>1337.71</v>
      </c>
      <c r="H91">
        <v>119.07</v>
      </c>
    </row>
    <row r="92" spans="1:8" x14ac:dyDescent="0.2">
      <c r="A92" t="s">
        <v>71</v>
      </c>
      <c r="B92" t="s">
        <v>54</v>
      </c>
      <c r="C92" t="s">
        <v>88</v>
      </c>
      <c r="D92" s="4">
        <v>43374</v>
      </c>
      <c r="E92" t="s">
        <v>213</v>
      </c>
      <c r="F92" s="5">
        <v>43221</v>
      </c>
      <c r="G92">
        <v>272.74</v>
      </c>
      <c r="H92">
        <v>20.98</v>
      </c>
    </row>
    <row r="93" spans="1:8" x14ac:dyDescent="0.2">
      <c r="A93" t="s">
        <v>71</v>
      </c>
      <c r="B93" t="s">
        <v>56</v>
      </c>
      <c r="C93" t="s">
        <v>94</v>
      </c>
      <c r="D93" s="4">
        <v>43374</v>
      </c>
      <c r="E93" t="s">
        <v>212</v>
      </c>
      <c r="F93" s="5">
        <v>43221</v>
      </c>
      <c r="G93">
        <v>741.56</v>
      </c>
      <c r="H93">
        <v>57.1</v>
      </c>
    </row>
    <row r="94" spans="1:8" x14ac:dyDescent="0.2">
      <c r="A94" t="s">
        <v>71</v>
      </c>
      <c r="B94" t="s">
        <v>56</v>
      </c>
      <c r="C94" t="s">
        <v>94</v>
      </c>
      <c r="D94" s="4">
        <v>43374</v>
      </c>
      <c r="E94" t="s">
        <v>215</v>
      </c>
      <c r="F94" s="5">
        <v>43221</v>
      </c>
      <c r="G94">
        <v>10298.44</v>
      </c>
      <c r="H94">
        <v>916.56</v>
      </c>
    </row>
    <row r="95" spans="1:8" x14ac:dyDescent="0.2">
      <c r="A95" t="s">
        <v>71</v>
      </c>
      <c r="B95" t="s">
        <v>56</v>
      </c>
      <c r="C95" t="s">
        <v>94</v>
      </c>
      <c r="D95" s="4">
        <v>43374</v>
      </c>
      <c r="E95" t="s">
        <v>213</v>
      </c>
      <c r="F95" s="5">
        <v>43221</v>
      </c>
      <c r="G95">
        <v>33.44</v>
      </c>
      <c r="H95">
        <v>2.57</v>
      </c>
    </row>
    <row r="96" spans="1:8" x14ac:dyDescent="0.2">
      <c r="A96" t="s">
        <v>71</v>
      </c>
      <c r="B96" t="s">
        <v>56</v>
      </c>
      <c r="C96" t="s">
        <v>94</v>
      </c>
      <c r="D96" s="4">
        <v>43374</v>
      </c>
      <c r="E96" t="s">
        <v>214</v>
      </c>
      <c r="F96" s="5">
        <v>43221</v>
      </c>
      <c r="G96">
        <v>464.46</v>
      </c>
      <c r="H96">
        <v>41.34</v>
      </c>
    </row>
    <row r="97" spans="1:8" x14ac:dyDescent="0.2">
      <c r="A97" t="s">
        <v>71</v>
      </c>
      <c r="B97" t="s">
        <v>57</v>
      </c>
      <c r="C97" t="s">
        <v>93</v>
      </c>
      <c r="D97" s="4">
        <v>43344</v>
      </c>
      <c r="E97" t="s">
        <v>212</v>
      </c>
      <c r="F97" s="5">
        <v>43221</v>
      </c>
      <c r="G97">
        <v>7537.56</v>
      </c>
      <c r="H97">
        <v>580.52</v>
      </c>
    </row>
    <row r="98" spans="1:8" x14ac:dyDescent="0.2">
      <c r="A98" t="s">
        <v>71</v>
      </c>
      <c r="B98" t="s">
        <v>57</v>
      </c>
      <c r="C98" t="s">
        <v>93</v>
      </c>
      <c r="D98" s="4">
        <v>43344</v>
      </c>
      <c r="E98" t="s">
        <v>213</v>
      </c>
      <c r="F98" s="5">
        <v>43221</v>
      </c>
      <c r="G98">
        <v>339.89</v>
      </c>
      <c r="H98">
        <v>26.25</v>
      </c>
    </row>
    <row r="99" spans="1:8" x14ac:dyDescent="0.2">
      <c r="A99" t="s">
        <v>71</v>
      </c>
      <c r="B99" t="s">
        <v>55</v>
      </c>
      <c r="C99" t="s">
        <v>101</v>
      </c>
      <c r="D99" s="4">
        <v>43344</v>
      </c>
      <c r="E99" t="s">
        <v>218</v>
      </c>
      <c r="F99" s="5">
        <v>43221</v>
      </c>
      <c r="G99">
        <v>106.02</v>
      </c>
      <c r="H99">
        <v>8.16</v>
      </c>
    </row>
    <row r="100" spans="1:8" x14ac:dyDescent="0.2">
      <c r="A100" t="s">
        <v>71</v>
      </c>
      <c r="B100" t="s">
        <v>55</v>
      </c>
      <c r="C100" t="s">
        <v>101</v>
      </c>
      <c r="D100" s="4">
        <v>43344</v>
      </c>
      <c r="E100" t="s">
        <v>219</v>
      </c>
      <c r="F100" s="5">
        <v>43221</v>
      </c>
      <c r="G100">
        <v>4.78</v>
      </c>
      <c r="H100">
        <v>0.37</v>
      </c>
    </row>
    <row r="101" spans="1:8" x14ac:dyDescent="0.2">
      <c r="A101" t="s">
        <v>71</v>
      </c>
      <c r="B101" t="s">
        <v>56</v>
      </c>
      <c r="C101" t="s">
        <v>95</v>
      </c>
      <c r="D101" s="4">
        <v>43344</v>
      </c>
      <c r="E101" t="s">
        <v>212</v>
      </c>
      <c r="F101" s="5">
        <v>43221</v>
      </c>
      <c r="G101">
        <v>593.24</v>
      </c>
      <c r="H101">
        <v>45.68</v>
      </c>
    </row>
    <row r="102" spans="1:8" x14ac:dyDescent="0.2">
      <c r="A102" t="s">
        <v>71</v>
      </c>
      <c r="B102" t="s">
        <v>56</v>
      </c>
      <c r="C102" t="s">
        <v>95</v>
      </c>
      <c r="D102" s="4">
        <v>43344</v>
      </c>
      <c r="E102" t="s">
        <v>215</v>
      </c>
      <c r="F102" s="5">
        <v>43221</v>
      </c>
      <c r="G102">
        <v>10446.76</v>
      </c>
      <c r="H102">
        <v>929.76</v>
      </c>
    </row>
    <row r="103" spans="1:8" x14ac:dyDescent="0.2">
      <c r="A103" t="s">
        <v>71</v>
      </c>
      <c r="B103" t="s">
        <v>56</v>
      </c>
      <c r="C103" t="s">
        <v>95</v>
      </c>
      <c r="D103" s="4">
        <v>43344</v>
      </c>
      <c r="E103" t="s">
        <v>213</v>
      </c>
      <c r="F103" s="5">
        <v>43221</v>
      </c>
      <c r="G103">
        <v>26.76</v>
      </c>
      <c r="H103">
        <v>2.06</v>
      </c>
    </row>
    <row r="104" spans="1:8" x14ac:dyDescent="0.2">
      <c r="A104" t="s">
        <v>71</v>
      </c>
      <c r="B104" t="s">
        <v>56</v>
      </c>
      <c r="C104" t="s">
        <v>95</v>
      </c>
      <c r="D104" s="4">
        <v>43344</v>
      </c>
      <c r="E104" t="s">
        <v>214</v>
      </c>
      <c r="F104" s="5">
        <v>43221</v>
      </c>
      <c r="G104">
        <v>471.14</v>
      </c>
      <c r="H104">
        <v>41.93</v>
      </c>
    </row>
    <row r="105" spans="1:8" x14ac:dyDescent="0.2">
      <c r="A105" t="s">
        <v>71</v>
      </c>
      <c r="B105" t="s">
        <v>56</v>
      </c>
      <c r="C105" t="s">
        <v>95</v>
      </c>
      <c r="D105" s="4">
        <v>43405</v>
      </c>
      <c r="E105" t="s">
        <v>212</v>
      </c>
      <c r="F105" s="5">
        <v>43221</v>
      </c>
      <c r="G105">
        <v>73220.91</v>
      </c>
      <c r="H105">
        <v>5638.01</v>
      </c>
    </row>
    <row r="106" spans="1:8" x14ac:dyDescent="0.2">
      <c r="A106" t="s">
        <v>71</v>
      </c>
      <c r="B106" t="s">
        <v>56</v>
      </c>
      <c r="C106" t="s">
        <v>95</v>
      </c>
      <c r="D106" s="4">
        <v>43405</v>
      </c>
      <c r="E106" t="s">
        <v>213</v>
      </c>
      <c r="F106" s="5">
        <v>43221</v>
      </c>
      <c r="G106">
        <v>3302.26</v>
      </c>
      <c r="H106">
        <v>254.27</v>
      </c>
    </row>
    <row r="107" spans="1:8" x14ac:dyDescent="0.2">
      <c r="A107" t="s">
        <v>71</v>
      </c>
      <c r="B107" t="s">
        <v>56</v>
      </c>
      <c r="C107" t="s">
        <v>103</v>
      </c>
      <c r="D107" s="4">
        <v>43405</v>
      </c>
      <c r="E107" t="s">
        <v>177</v>
      </c>
      <c r="F107" s="5">
        <v>43405</v>
      </c>
      <c r="G107">
        <v>0</v>
      </c>
      <c r="H107">
        <v>0</v>
      </c>
    </row>
    <row r="108" spans="1:8" x14ac:dyDescent="0.2">
      <c r="A108" t="s">
        <v>71</v>
      </c>
      <c r="B108" t="s">
        <v>56</v>
      </c>
      <c r="C108" t="s">
        <v>103</v>
      </c>
      <c r="D108" s="4">
        <v>43405</v>
      </c>
      <c r="E108" t="s">
        <v>178</v>
      </c>
      <c r="F108" s="5">
        <v>43405</v>
      </c>
      <c r="G108">
        <v>0</v>
      </c>
      <c r="H108">
        <v>0</v>
      </c>
    </row>
    <row r="109" spans="1:8" x14ac:dyDescent="0.2">
      <c r="A109" t="s">
        <v>71</v>
      </c>
      <c r="B109" t="s">
        <v>55</v>
      </c>
      <c r="C109" t="s">
        <v>102</v>
      </c>
      <c r="D109" s="4">
        <v>43405</v>
      </c>
      <c r="E109" t="s">
        <v>177</v>
      </c>
      <c r="F109" s="5">
        <v>43405</v>
      </c>
      <c r="G109">
        <v>0</v>
      </c>
      <c r="H109">
        <v>0</v>
      </c>
    </row>
    <row r="110" spans="1:8" x14ac:dyDescent="0.2">
      <c r="A110" t="s">
        <v>71</v>
      </c>
      <c r="B110" t="s">
        <v>55</v>
      </c>
      <c r="C110" t="s">
        <v>102</v>
      </c>
      <c r="D110" s="4">
        <v>43405</v>
      </c>
      <c r="E110" t="s">
        <v>184</v>
      </c>
      <c r="F110" s="5">
        <v>43405</v>
      </c>
      <c r="G110">
        <v>0.4</v>
      </c>
      <c r="H110">
        <v>0.04</v>
      </c>
    </row>
    <row r="111" spans="1:8" x14ac:dyDescent="0.2">
      <c r="A111" t="s">
        <v>71</v>
      </c>
      <c r="B111" t="s">
        <v>55</v>
      </c>
      <c r="C111" t="s">
        <v>102</v>
      </c>
      <c r="D111" s="4">
        <v>43405</v>
      </c>
      <c r="E111" t="s">
        <v>178</v>
      </c>
      <c r="F111" s="5">
        <v>43405</v>
      </c>
      <c r="G111">
        <v>0</v>
      </c>
      <c r="H111">
        <v>0</v>
      </c>
    </row>
    <row r="112" spans="1:8" x14ac:dyDescent="0.2">
      <c r="A112" t="s">
        <v>71</v>
      </c>
      <c r="B112" t="s">
        <v>55</v>
      </c>
      <c r="C112" t="s">
        <v>102</v>
      </c>
      <c r="D112" s="4">
        <v>43405</v>
      </c>
      <c r="E112" t="s">
        <v>183</v>
      </c>
      <c r="F112" s="5">
        <v>43405</v>
      </c>
      <c r="G112">
        <v>0.02</v>
      </c>
      <c r="H112">
        <v>0</v>
      </c>
    </row>
    <row r="113" spans="1:8" x14ac:dyDescent="0.2">
      <c r="A113" t="s">
        <v>71</v>
      </c>
      <c r="B113" t="s">
        <v>57</v>
      </c>
      <c r="C113" t="s">
        <v>93</v>
      </c>
      <c r="D113" s="4">
        <v>43344</v>
      </c>
      <c r="E113" t="s">
        <v>212</v>
      </c>
      <c r="F113" s="5">
        <v>43221</v>
      </c>
      <c r="G113">
        <v>208</v>
      </c>
      <c r="H113">
        <v>16.02</v>
      </c>
    </row>
    <row r="114" spans="1:8" x14ac:dyDescent="0.2">
      <c r="A114" t="s">
        <v>71</v>
      </c>
      <c r="B114" t="s">
        <v>57</v>
      </c>
      <c r="C114" t="s">
        <v>93</v>
      </c>
      <c r="D114" s="4">
        <v>43344</v>
      </c>
      <c r="E114" t="s">
        <v>213</v>
      </c>
      <c r="F114" s="5">
        <v>43221</v>
      </c>
      <c r="G114">
        <v>9.3800000000000008</v>
      </c>
      <c r="H114">
        <v>0.72</v>
      </c>
    </row>
    <row r="115" spans="1:8" x14ac:dyDescent="0.2">
      <c r="A115" t="s">
        <v>71</v>
      </c>
      <c r="B115" t="s">
        <v>55</v>
      </c>
      <c r="C115" t="s">
        <v>101</v>
      </c>
      <c r="D115" s="4">
        <v>43344</v>
      </c>
      <c r="E115" t="s">
        <v>218</v>
      </c>
      <c r="F115" s="5">
        <v>43221</v>
      </c>
      <c r="G115">
        <v>1047.18</v>
      </c>
      <c r="H115">
        <v>80.63</v>
      </c>
    </row>
    <row r="116" spans="1:8" x14ac:dyDescent="0.2">
      <c r="A116" t="s">
        <v>71</v>
      </c>
      <c r="B116" t="s">
        <v>55</v>
      </c>
      <c r="C116" t="s">
        <v>101</v>
      </c>
      <c r="D116" s="4">
        <v>43344</v>
      </c>
      <c r="E116" t="s">
        <v>219</v>
      </c>
      <c r="F116" s="5">
        <v>43221</v>
      </c>
      <c r="G116">
        <v>47.24</v>
      </c>
      <c r="H116">
        <v>3.64</v>
      </c>
    </row>
    <row r="117" spans="1:8" x14ac:dyDescent="0.2">
      <c r="A117" t="s">
        <v>71</v>
      </c>
      <c r="B117" t="s">
        <v>55</v>
      </c>
      <c r="C117" t="s">
        <v>101</v>
      </c>
      <c r="D117" s="4">
        <v>43344</v>
      </c>
      <c r="E117" t="s">
        <v>218</v>
      </c>
      <c r="F117" s="5">
        <v>43221</v>
      </c>
      <c r="G117">
        <v>514.84</v>
      </c>
      <c r="H117">
        <v>39.630000000000003</v>
      </c>
    </row>
    <row r="118" spans="1:8" x14ac:dyDescent="0.2">
      <c r="A118" t="s">
        <v>71</v>
      </c>
      <c r="B118" t="s">
        <v>55</v>
      </c>
      <c r="C118" t="s">
        <v>101</v>
      </c>
      <c r="D118" s="4">
        <v>43344</v>
      </c>
      <c r="E118" t="s">
        <v>219</v>
      </c>
      <c r="F118" s="5">
        <v>43221</v>
      </c>
      <c r="G118">
        <v>23.21</v>
      </c>
      <c r="H118">
        <v>1.79</v>
      </c>
    </row>
    <row r="119" spans="1:8" x14ac:dyDescent="0.2">
      <c r="A119" t="s">
        <v>71</v>
      </c>
      <c r="B119" t="s">
        <v>54</v>
      </c>
      <c r="C119" t="s">
        <v>92</v>
      </c>
      <c r="D119" s="4">
        <v>43344</v>
      </c>
      <c r="E119" t="s">
        <v>212</v>
      </c>
      <c r="F119" s="5">
        <v>43221</v>
      </c>
      <c r="G119">
        <v>612.38</v>
      </c>
      <c r="H119">
        <v>47.15</v>
      </c>
    </row>
    <row r="120" spans="1:8" x14ac:dyDescent="0.2">
      <c r="A120" t="s">
        <v>71</v>
      </c>
      <c r="B120" t="s">
        <v>54</v>
      </c>
      <c r="C120" t="s">
        <v>92</v>
      </c>
      <c r="D120" s="4">
        <v>43344</v>
      </c>
      <c r="E120" t="s">
        <v>215</v>
      </c>
      <c r="F120" s="5">
        <v>43221</v>
      </c>
      <c r="G120">
        <v>184.62</v>
      </c>
      <c r="H120">
        <v>16.43</v>
      </c>
    </row>
    <row r="121" spans="1:8" x14ac:dyDescent="0.2">
      <c r="A121" t="s">
        <v>71</v>
      </c>
      <c r="B121" t="s">
        <v>54</v>
      </c>
      <c r="C121" t="s">
        <v>92</v>
      </c>
      <c r="D121" s="4">
        <v>43344</v>
      </c>
      <c r="E121" t="s">
        <v>213</v>
      </c>
      <c r="F121" s="5">
        <v>43221</v>
      </c>
      <c r="G121">
        <v>27.62</v>
      </c>
      <c r="H121">
        <v>2.13</v>
      </c>
    </row>
    <row r="122" spans="1:8" x14ac:dyDescent="0.2">
      <c r="A122" t="s">
        <v>71</v>
      </c>
      <c r="B122" t="s">
        <v>54</v>
      </c>
      <c r="C122" t="s">
        <v>92</v>
      </c>
      <c r="D122" s="4">
        <v>43344</v>
      </c>
      <c r="E122" t="s">
        <v>214</v>
      </c>
      <c r="F122" s="5">
        <v>43221</v>
      </c>
      <c r="G122">
        <v>8.32</v>
      </c>
      <c r="H122">
        <v>0.74</v>
      </c>
    </row>
    <row r="123" spans="1:8" x14ac:dyDescent="0.2">
      <c r="A123" t="s">
        <v>71</v>
      </c>
      <c r="B123" t="s">
        <v>54</v>
      </c>
      <c r="C123" t="s">
        <v>92</v>
      </c>
      <c r="D123" s="4">
        <v>43344</v>
      </c>
      <c r="E123" t="s">
        <v>214</v>
      </c>
      <c r="F123" s="5">
        <v>43221</v>
      </c>
      <c r="G123">
        <v>9.9</v>
      </c>
      <c r="H123">
        <v>0.88</v>
      </c>
    </row>
    <row r="124" spans="1:8" x14ac:dyDescent="0.2">
      <c r="A124" t="s">
        <v>71</v>
      </c>
      <c r="B124" t="s">
        <v>54</v>
      </c>
      <c r="C124" t="s">
        <v>92</v>
      </c>
      <c r="D124" s="4">
        <v>43344</v>
      </c>
      <c r="E124" t="s">
        <v>212</v>
      </c>
      <c r="F124" s="5">
        <v>43221</v>
      </c>
      <c r="G124">
        <v>593.24</v>
      </c>
      <c r="H124">
        <v>45.68</v>
      </c>
    </row>
    <row r="125" spans="1:8" x14ac:dyDescent="0.2">
      <c r="A125" t="s">
        <v>71</v>
      </c>
      <c r="B125" t="s">
        <v>54</v>
      </c>
      <c r="C125" t="s">
        <v>92</v>
      </c>
      <c r="D125" s="4">
        <v>43344</v>
      </c>
      <c r="E125" t="s">
        <v>215</v>
      </c>
      <c r="F125" s="5">
        <v>43221</v>
      </c>
      <c r="G125">
        <v>219.57</v>
      </c>
      <c r="H125">
        <v>19.54</v>
      </c>
    </row>
    <row r="126" spans="1:8" x14ac:dyDescent="0.2">
      <c r="A126" t="s">
        <v>71</v>
      </c>
      <c r="B126" t="s">
        <v>54</v>
      </c>
      <c r="C126" t="s">
        <v>92</v>
      </c>
      <c r="D126" s="4">
        <v>43344</v>
      </c>
      <c r="E126" t="s">
        <v>213</v>
      </c>
      <c r="F126" s="5">
        <v>43221</v>
      </c>
      <c r="G126">
        <v>26.76</v>
      </c>
      <c r="H126">
        <v>2.06</v>
      </c>
    </row>
    <row r="127" spans="1:8" x14ac:dyDescent="0.2">
      <c r="A127" t="s">
        <v>71</v>
      </c>
      <c r="B127" t="s">
        <v>61</v>
      </c>
      <c r="C127" t="s">
        <v>97</v>
      </c>
      <c r="D127" s="4">
        <v>43344</v>
      </c>
      <c r="E127" t="s">
        <v>212</v>
      </c>
      <c r="F127" s="5">
        <v>43221</v>
      </c>
      <c r="G127">
        <v>741.56</v>
      </c>
      <c r="H127">
        <v>57.1</v>
      </c>
    </row>
    <row r="128" spans="1:8" x14ac:dyDescent="0.2">
      <c r="A128" t="s">
        <v>71</v>
      </c>
      <c r="B128" t="s">
        <v>61</v>
      </c>
      <c r="C128" t="s">
        <v>97</v>
      </c>
      <c r="D128" s="4">
        <v>43344</v>
      </c>
      <c r="E128" t="s">
        <v>215</v>
      </c>
      <c r="F128" s="5">
        <v>43221</v>
      </c>
      <c r="G128">
        <v>6114.81</v>
      </c>
      <c r="H128">
        <v>544.22</v>
      </c>
    </row>
    <row r="129" spans="1:8" x14ac:dyDescent="0.2">
      <c r="A129" t="s">
        <v>71</v>
      </c>
      <c r="B129" t="s">
        <v>61</v>
      </c>
      <c r="C129" t="s">
        <v>97</v>
      </c>
      <c r="D129" s="4">
        <v>43344</v>
      </c>
      <c r="E129" t="s">
        <v>213</v>
      </c>
      <c r="F129" s="5">
        <v>43221</v>
      </c>
      <c r="G129">
        <v>33.44</v>
      </c>
      <c r="H129">
        <v>2.57</v>
      </c>
    </row>
    <row r="130" spans="1:8" x14ac:dyDescent="0.2">
      <c r="A130" t="s">
        <v>71</v>
      </c>
      <c r="B130" t="s">
        <v>61</v>
      </c>
      <c r="C130" t="s">
        <v>97</v>
      </c>
      <c r="D130" s="4">
        <v>43344</v>
      </c>
      <c r="E130" t="s">
        <v>214</v>
      </c>
      <c r="F130" s="5">
        <v>43221</v>
      </c>
      <c r="G130">
        <v>275.77999999999997</v>
      </c>
      <c r="H130">
        <v>24.54</v>
      </c>
    </row>
    <row r="131" spans="1:8" x14ac:dyDescent="0.2">
      <c r="A131" t="s">
        <v>71</v>
      </c>
      <c r="B131" t="s">
        <v>55</v>
      </c>
      <c r="C131" t="s">
        <v>101</v>
      </c>
      <c r="D131" s="4">
        <v>43344</v>
      </c>
      <c r="E131" t="s">
        <v>218</v>
      </c>
      <c r="F131" s="5">
        <v>43221</v>
      </c>
      <c r="G131">
        <v>3825.65</v>
      </c>
      <c r="H131">
        <v>294.57</v>
      </c>
    </row>
    <row r="132" spans="1:8" x14ac:dyDescent="0.2">
      <c r="A132" t="s">
        <v>71</v>
      </c>
      <c r="B132" t="s">
        <v>55</v>
      </c>
      <c r="C132" t="s">
        <v>101</v>
      </c>
      <c r="D132" s="4">
        <v>43344</v>
      </c>
      <c r="E132" t="s">
        <v>219</v>
      </c>
      <c r="F132" s="5">
        <v>43221</v>
      </c>
      <c r="G132">
        <v>172.56</v>
      </c>
      <c r="H132">
        <v>13.29</v>
      </c>
    </row>
    <row r="133" spans="1:8" x14ac:dyDescent="0.2">
      <c r="A133" t="s">
        <v>71</v>
      </c>
      <c r="B133" t="s">
        <v>61</v>
      </c>
      <c r="C133" t="s">
        <v>97</v>
      </c>
      <c r="D133" s="4">
        <v>43344</v>
      </c>
      <c r="E133" t="s">
        <v>212</v>
      </c>
      <c r="F133" s="5">
        <v>43221</v>
      </c>
      <c r="G133">
        <v>1483.12</v>
      </c>
      <c r="H133">
        <v>114.2</v>
      </c>
    </row>
    <row r="134" spans="1:8" x14ac:dyDescent="0.2">
      <c r="A134" t="s">
        <v>71</v>
      </c>
      <c r="B134" t="s">
        <v>61</v>
      </c>
      <c r="C134" t="s">
        <v>97</v>
      </c>
      <c r="D134" s="4">
        <v>43344</v>
      </c>
      <c r="E134" t="s">
        <v>215</v>
      </c>
      <c r="F134" s="5">
        <v>43221</v>
      </c>
      <c r="G134">
        <v>27404.400000000001</v>
      </c>
      <c r="H134">
        <v>2438.9899999999998</v>
      </c>
    </row>
    <row r="135" spans="1:8" x14ac:dyDescent="0.2">
      <c r="A135" t="s">
        <v>71</v>
      </c>
      <c r="B135" t="s">
        <v>61</v>
      </c>
      <c r="C135" t="s">
        <v>97</v>
      </c>
      <c r="D135" s="4">
        <v>43344</v>
      </c>
      <c r="E135" t="s">
        <v>213</v>
      </c>
      <c r="F135" s="5">
        <v>43221</v>
      </c>
      <c r="G135">
        <v>66.88</v>
      </c>
      <c r="H135">
        <v>5.14</v>
      </c>
    </row>
    <row r="136" spans="1:8" x14ac:dyDescent="0.2">
      <c r="A136" t="s">
        <v>71</v>
      </c>
      <c r="B136" t="s">
        <v>61</v>
      </c>
      <c r="C136" t="s">
        <v>97</v>
      </c>
      <c r="D136" s="4">
        <v>43344</v>
      </c>
      <c r="E136" t="s">
        <v>214</v>
      </c>
      <c r="F136" s="5">
        <v>43221</v>
      </c>
      <c r="G136">
        <v>1235.95</v>
      </c>
      <c r="H136">
        <v>110</v>
      </c>
    </row>
    <row r="137" spans="1:8" x14ac:dyDescent="0.2">
      <c r="A137" t="s">
        <v>71</v>
      </c>
      <c r="B137" t="s">
        <v>55</v>
      </c>
      <c r="C137" t="s">
        <v>101</v>
      </c>
      <c r="D137" s="4">
        <v>43344</v>
      </c>
      <c r="E137" t="s">
        <v>218</v>
      </c>
      <c r="F137" s="5">
        <v>43221</v>
      </c>
      <c r="G137">
        <v>78.12</v>
      </c>
      <c r="H137">
        <v>6.02</v>
      </c>
    </row>
    <row r="138" spans="1:8" x14ac:dyDescent="0.2">
      <c r="A138" t="s">
        <v>71</v>
      </c>
      <c r="B138" t="s">
        <v>55</v>
      </c>
      <c r="C138" t="s">
        <v>101</v>
      </c>
      <c r="D138" s="4">
        <v>43344</v>
      </c>
      <c r="E138" t="s">
        <v>219</v>
      </c>
      <c r="F138" s="5">
        <v>43221</v>
      </c>
      <c r="G138">
        <v>3.52</v>
      </c>
      <c r="H138">
        <v>0.27</v>
      </c>
    </row>
    <row r="139" spans="1:8" x14ac:dyDescent="0.2">
      <c r="A139" t="s">
        <v>71</v>
      </c>
      <c r="B139" t="s">
        <v>57</v>
      </c>
      <c r="C139" t="s">
        <v>93</v>
      </c>
      <c r="D139" s="4">
        <v>43344</v>
      </c>
      <c r="E139" t="s">
        <v>212</v>
      </c>
      <c r="F139" s="5">
        <v>43221</v>
      </c>
      <c r="G139">
        <v>414</v>
      </c>
      <c r="H139">
        <v>31.88</v>
      </c>
    </row>
    <row r="140" spans="1:8" x14ac:dyDescent="0.2">
      <c r="A140" t="s">
        <v>71</v>
      </c>
      <c r="B140" t="s">
        <v>57</v>
      </c>
      <c r="C140" t="s">
        <v>93</v>
      </c>
      <c r="D140" s="4">
        <v>43344</v>
      </c>
      <c r="E140" t="s">
        <v>213</v>
      </c>
      <c r="F140" s="5">
        <v>43221</v>
      </c>
      <c r="G140">
        <v>18.670000000000002</v>
      </c>
      <c r="H140">
        <v>1.44</v>
      </c>
    </row>
    <row r="141" spans="1:8" x14ac:dyDescent="0.2">
      <c r="A141" t="s">
        <v>71</v>
      </c>
      <c r="B141" t="s">
        <v>56</v>
      </c>
      <c r="C141" t="s">
        <v>101</v>
      </c>
      <c r="D141" s="4">
        <v>43344</v>
      </c>
      <c r="E141" t="s">
        <v>218</v>
      </c>
      <c r="F141" s="5">
        <v>43221</v>
      </c>
      <c r="G141">
        <v>678.9</v>
      </c>
      <c r="H141">
        <v>52.28</v>
      </c>
    </row>
    <row r="142" spans="1:8" x14ac:dyDescent="0.2">
      <c r="A142" t="s">
        <v>71</v>
      </c>
      <c r="B142" t="s">
        <v>56</v>
      </c>
      <c r="C142" t="s">
        <v>101</v>
      </c>
      <c r="D142" s="4">
        <v>43344</v>
      </c>
      <c r="E142" t="s">
        <v>219</v>
      </c>
      <c r="F142" s="5">
        <v>43221</v>
      </c>
      <c r="G142">
        <v>30.62</v>
      </c>
      <c r="H142">
        <v>2.36</v>
      </c>
    </row>
    <row r="143" spans="1:8" x14ac:dyDescent="0.2">
      <c r="A143" t="s">
        <v>71</v>
      </c>
      <c r="B143" t="s">
        <v>56</v>
      </c>
      <c r="C143" t="s">
        <v>103</v>
      </c>
      <c r="D143" s="4">
        <v>43405</v>
      </c>
      <c r="E143" t="s">
        <v>218</v>
      </c>
      <c r="F143" s="5">
        <v>43221</v>
      </c>
      <c r="G143">
        <v>186</v>
      </c>
      <c r="H143">
        <v>14.32</v>
      </c>
    </row>
    <row r="144" spans="1:8" x14ac:dyDescent="0.2">
      <c r="A144" t="s">
        <v>71</v>
      </c>
      <c r="B144" t="s">
        <v>56</v>
      </c>
      <c r="C144" t="s">
        <v>103</v>
      </c>
      <c r="D144" s="4">
        <v>43405</v>
      </c>
      <c r="E144" t="s">
        <v>219</v>
      </c>
      <c r="F144" s="5">
        <v>43221</v>
      </c>
      <c r="G144">
        <v>8.39</v>
      </c>
      <c r="H144">
        <v>0.65</v>
      </c>
    </row>
    <row r="145" spans="1:8" x14ac:dyDescent="0.2">
      <c r="A145" t="s">
        <v>71</v>
      </c>
      <c r="B145" t="s">
        <v>55</v>
      </c>
      <c r="C145" t="s">
        <v>101</v>
      </c>
      <c r="D145" s="4">
        <v>43374</v>
      </c>
      <c r="E145" t="s">
        <v>218</v>
      </c>
      <c r="F145" s="5">
        <v>43221</v>
      </c>
      <c r="G145">
        <v>210.18</v>
      </c>
      <c r="H145">
        <v>16.190000000000001</v>
      </c>
    </row>
    <row r="146" spans="1:8" x14ac:dyDescent="0.2">
      <c r="A146" t="s">
        <v>71</v>
      </c>
      <c r="B146" t="s">
        <v>55</v>
      </c>
      <c r="C146" t="s">
        <v>101</v>
      </c>
      <c r="D146" s="4">
        <v>43374</v>
      </c>
      <c r="E146" t="s">
        <v>219</v>
      </c>
      <c r="F146" s="5">
        <v>43221</v>
      </c>
      <c r="G146">
        <v>9.48</v>
      </c>
      <c r="H146">
        <v>0.73</v>
      </c>
    </row>
    <row r="147" spans="1:8" x14ac:dyDescent="0.2">
      <c r="A147" t="s">
        <v>71</v>
      </c>
      <c r="B147" t="s">
        <v>55</v>
      </c>
      <c r="C147" t="s">
        <v>91</v>
      </c>
      <c r="D147" s="4">
        <v>43374</v>
      </c>
      <c r="E147" t="s">
        <v>212</v>
      </c>
      <c r="F147" s="5">
        <v>43221</v>
      </c>
      <c r="G147">
        <v>495</v>
      </c>
      <c r="H147">
        <v>38.119999999999997</v>
      </c>
    </row>
    <row r="148" spans="1:8" x14ac:dyDescent="0.2">
      <c r="A148" t="s">
        <v>71</v>
      </c>
      <c r="B148" t="s">
        <v>55</v>
      </c>
      <c r="C148" t="s">
        <v>91</v>
      </c>
      <c r="D148" s="4">
        <v>43374</v>
      </c>
      <c r="E148" t="s">
        <v>213</v>
      </c>
      <c r="F148" s="5">
        <v>43221</v>
      </c>
      <c r="G148">
        <v>22.33</v>
      </c>
      <c r="H148">
        <v>1.72</v>
      </c>
    </row>
    <row r="149" spans="1:8" x14ac:dyDescent="0.2">
      <c r="A149" t="s">
        <v>71</v>
      </c>
      <c r="B149" t="s">
        <v>54</v>
      </c>
      <c r="C149" t="s">
        <v>92</v>
      </c>
      <c r="D149" s="4">
        <v>43374</v>
      </c>
      <c r="E149" t="s">
        <v>212</v>
      </c>
      <c r="F149" s="5">
        <v>43221</v>
      </c>
      <c r="G149">
        <v>1520</v>
      </c>
      <c r="H149">
        <v>117.04</v>
      </c>
    </row>
    <row r="150" spans="1:8" x14ac:dyDescent="0.2">
      <c r="A150" t="s">
        <v>71</v>
      </c>
      <c r="B150" t="s">
        <v>54</v>
      </c>
      <c r="C150" t="s">
        <v>92</v>
      </c>
      <c r="D150" s="4">
        <v>43374</v>
      </c>
      <c r="E150" t="s">
        <v>213</v>
      </c>
      <c r="F150" s="5">
        <v>43221</v>
      </c>
      <c r="G150">
        <v>68.55</v>
      </c>
      <c r="H150">
        <v>5.28</v>
      </c>
    </row>
    <row r="151" spans="1:8" x14ac:dyDescent="0.2">
      <c r="A151" t="s">
        <v>71</v>
      </c>
      <c r="B151" t="s">
        <v>57</v>
      </c>
      <c r="C151" t="s">
        <v>93</v>
      </c>
      <c r="D151" s="4">
        <v>43344</v>
      </c>
      <c r="E151" t="s">
        <v>212</v>
      </c>
      <c r="F151" s="5">
        <v>43221</v>
      </c>
      <c r="G151">
        <v>409</v>
      </c>
      <c r="H151">
        <v>31.49</v>
      </c>
    </row>
    <row r="152" spans="1:8" x14ac:dyDescent="0.2">
      <c r="A152" t="s">
        <v>71</v>
      </c>
      <c r="B152" t="s">
        <v>57</v>
      </c>
      <c r="C152" t="s">
        <v>93</v>
      </c>
      <c r="D152" s="4">
        <v>43344</v>
      </c>
      <c r="E152" t="s">
        <v>213</v>
      </c>
      <c r="F152" s="5">
        <v>43221</v>
      </c>
      <c r="G152">
        <v>18.45</v>
      </c>
      <c r="H152">
        <v>1.42</v>
      </c>
    </row>
    <row r="153" spans="1:8" x14ac:dyDescent="0.2">
      <c r="A153" t="s">
        <v>71</v>
      </c>
      <c r="B153" t="s">
        <v>55</v>
      </c>
      <c r="C153" t="s">
        <v>91</v>
      </c>
      <c r="D153" s="4">
        <v>43344</v>
      </c>
      <c r="E153" t="s">
        <v>212</v>
      </c>
      <c r="F153" s="5">
        <v>43221</v>
      </c>
      <c r="G153">
        <v>3506</v>
      </c>
      <c r="H153">
        <v>269.95999999999998</v>
      </c>
    </row>
    <row r="154" spans="1:8" x14ac:dyDescent="0.2">
      <c r="A154" t="s">
        <v>71</v>
      </c>
      <c r="B154" t="s">
        <v>55</v>
      </c>
      <c r="C154" t="s">
        <v>91</v>
      </c>
      <c r="D154" s="4">
        <v>43344</v>
      </c>
      <c r="E154" t="s">
        <v>213</v>
      </c>
      <c r="F154" s="5">
        <v>43221</v>
      </c>
      <c r="G154">
        <v>158.12</v>
      </c>
      <c r="H154">
        <v>12.18</v>
      </c>
    </row>
    <row r="155" spans="1:8" x14ac:dyDescent="0.2">
      <c r="A155" t="s">
        <v>71</v>
      </c>
      <c r="B155" t="s">
        <v>55</v>
      </c>
      <c r="C155" t="s">
        <v>103</v>
      </c>
      <c r="D155" s="4">
        <v>43405</v>
      </c>
      <c r="E155" t="s">
        <v>184</v>
      </c>
      <c r="F155" s="5">
        <v>43405</v>
      </c>
      <c r="G155">
        <v>0.1</v>
      </c>
      <c r="H155">
        <v>0.01</v>
      </c>
    </row>
    <row r="156" spans="1:8" x14ac:dyDescent="0.2">
      <c r="A156" t="s">
        <v>71</v>
      </c>
      <c r="B156" t="s">
        <v>55</v>
      </c>
      <c r="C156" t="s">
        <v>101</v>
      </c>
      <c r="D156" s="4">
        <v>43344</v>
      </c>
      <c r="E156" t="s">
        <v>218</v>
      </c>
      <c r="F156" s="5">
        <v>43221</v>
      </c>
      <c r="G156">
        <v>232.5</v>
      </c>
      <c r="H156">
        <v>17.899999999999999</v>
      </c>
    </row>
    <row r="157" spans="1:8" x14ac:dyDescent="0.2">
      <c r="A157" t="s">
        <v>71</v>
      </c>
      <c r="B157" t="s">
        <v>55</v>
      </c>
      <c r="C157" t="s">
        <v>101</v>
      </c>
      <c r="D157" s="4">
        <v>43344</v>
      </c>
      <c r="E157" t="s">
        <v>219</v>
      </c>
      <c r="F157" s="5">
        <v>43221</v>
      </c>
      <c r="G157">
        <v>10.49</v>
      </c>
      <c r="H157">
        <v>0.81</v>
      </c>
    </row>
    <row r="158" spans="1:8" x14ac:dyDescent="0.2">
      <c r="A158" t="s">
        <v>71</v>
      </c>
      <c r="B158" t="s">
        <v>59</v>
      </c>
      <c r="C158" t="s">
        <v>101</v>
      </c>
      <c r="D158" s="4">
        <v>43344</v>
      </c>
      <c r="E158" t="s">
        <v>218</v>
      </c>
      <c r="F158" s="5">
        <v>43221</v>
      </c>
      <c r="G158">
        <v>65.47</v>
      </c>
      <c r="H158">
        <v>5.04</v>
      </c>
    </row>
    <row r="159" spans="1:8" x14ac:dyDescent="0.2">
      <c r="A159" t="s">
        <v>71</v>
      </c>
      <c r="B159" t="s">
        <v>59</v>
      </c>
      <c r="C159" t="s">
        <v>101</v>
      </c>
      <c r="D159" s="4">
        <v>43344</v>
      </c>
      <c r="E159" t="s">
        <v>219</v>
      </c>
      <c r="F159" s="5">
        <v>43221</v>
      </c>
      <c r="G159">
        <v>2.95</v>
      </c>
      <c r="H159">
        <v>0.23</v>
      </c>
    </row>
    <row r="160" spans="1:8" x14ac:dyDescent="0.2">
      <c r="A160" t="s">
        <v>71</v>
      </c>
      <c r="B160" t="s">
        <v>55</v>
      </c>
      <c r="C160" t="s">
        <v>101</v>
      </c>
      <c r="D160" s="4">
        <v>43344</v>
      </c>
      <c r="E160" t="s">
        <v>218</v>
      </c>
      <c r="F160" s="5">
        <v>43221</v>
      </c>
      <c r="G160">
        <v>1287.1199999999999</v>
      </c>
      <c r="H160">
        <v>99.1</v>
      </c>
    </row>
    <row r="161" spans="1:8" x14ac:dyDescent="0.2">
      <c r="A161" t="s">
        <v>71</v>
      </c>
      <c r="B161" t="s">
        <v>55</v>
      </c>
      <c r="C161" t="s">
        <v>101</v>
      </c>
      <c r="D161" s="4">
        <v>43344</v>
      </c>
      <c r="E161" t="s">
        <v>219</v>
      </c>
      <c r="F161" s="5">
        <v>43221</v>
      </c>
      <c r="G161">
        <v>58.06</v>
      </c>
      <c r="H161">
        <v>4.46</v>
      </c>
    </row>
    <row r="162" spans="1:8" x14ac:dyDescent="0.2">
      <c r="A162" t="s">
        <v>71</v>
      </c>
      <c r="B162" t="s">
        <v>54</v>
      </c>
      <c r="C162" t="s">
        <v>101</v>
      </c>
      <c r="D162" s="4">
        <v>43344</v>
      </c>
      <c r="E162" t="s">
        <v>218</v>
      </c>
      <c r="F162" s="5">
        <v>43221</v>
      </c>
      <c r="G162">
        <v>312.48</v>
      </c>
      <c r="H162">
        <v>24.06</v>
      </c>
    </row>
    <row r="163" spans="1:8" x14ac:dyDescent="0.2">
      <c r="A163" t="s">
        <v>71</v>
      </c>
      <c r="B163" t="s">
        <v>54</v>
      </c>
      <c r="C163" t="s">
        <v>101</v>
      </c>
      <c r="D163" s="4">
        <v>43344</v>
      </c>
      <c r="E163" t="s">
        <v>219</v>
      </c>
      <c r="F163" s="5">
        <v>43221</v>
      </c>
      <c r="G163">
        <v>14.09</v>
      </c>
      <c r="H163">
        <v>1.08</v>
      </c>
    </row>
    <row r="164" spans="1:8" x14ac:dyDescent="0.2">
      <c r="A164" t="s">
        <v>71</v>
      </c>
      <c r="B164" t="s">
        <v>55</v>
      </c>
      <c r="C164" t="s">
        <v>101</v>
      </c>
      <c r="D164" s="4">
        <v>43344</v>
      </c>
      <c r="E164" t="s">
        <v>218</v>
      </c>
      <c r="F164" s="5">
        <v>43221</v>
      </c>
      <c r="G164">
        <v>1313.91</v>
      </c>
      <c r="H164">
        <v>101.16</v>
      </c>
    </row>
    <row r="165" spans="1:8" x14ac:dyDescent="0.2">
      <c r="A165" t="s">
        <v>71</v>
      </c>
      <c r="B165" t="s">
        <v>55</v>
      </c>
      <c r="C165" t="s">
        <v>101</v>
      </c>
      <c r="D165" s="4">
        <v>43344</v>
      </c>
      <c r="E165" t="s">
        <v>219</v>
      </c>
      <c r="F165" s="5">
        <v>43221</v>
      </c>
      <c r="G165">
        <v>59.28</v>
      </c>
      <c r="H165">
        <v>4.5599999999999996</v>
      </c>
    </row>
    <row r="166" spans="1:8" x14ac:dyDescent="0.2">
      <c r="A166" t="s">
        <v>71</v>
      </c>
      <c r="B166" t="s">
        <v>54</v>
      </c>
      <c r="C166" t="s">
        <v>92</v>
      </c>
      <c r="D166" s="4">
        <v>43344</v>
      </c>
      <c r="E166" t="s">
        <v>212</v>
      </c>
      <c r="F166" s="5">
        <v>43221</v>
      </c>
      <c r="G166">
        <v>593.24</v>
      </c>
      <c r="H166">
        <v>45.68</v>
      </c>
    </row>
    <row r="167" spans="1:8" x14ac:dyDescent="0.2">
      <c r="A167" t="s">
        <v>71</v>
      </c>
      <c r="B167" t="s">
        <v>54</v>
      </c>
      <c r="C167" t="s">
        <v>92</v>
      </c>
      <c r="D167" s="4">
        <v>43344</v>
      </c>
      <c r="E167" t="s">
        <v>215</v>
      </c>
      <c r="F167" s="5">
        <v>43221</v>
      </c>
      <c r="G167">
        <v>324.76</v>
      </c>
      <c r="H167">
        <v>28.9</v>
      </c>
    </row>
    <row r="168" spans="1:8" x14ac:dyDescent="0.2">
      <c r="A168" t="s">
        <v>71</v>
      </c>
      <c r="B168" t="s">
        <v>54</v>
      </c>
      <c r="C168" t="s">
        <v>92</v>
      </c>
      <c r="D168" s="4">
        <v>43344</v>
      </c>
      <c r="E168" t="s">
        <v>213</v>
      </c>
      <c r="F168" s="5">
        <v>43221</v>
      </c>
      <c r="G168">
        <v>26.76</v>
      </c>
      <c r="H168">
        <v>2.06</v>
      </c>
    </row>
    <row r="169" spans="1:8" x14ac:dyDescent="0.2">
      <c r="A169" t="s">
        <v>71</v>
      </c>
      <c r="B169" t="s">
        <v>54</v>
      </c>
      <c r="C169" t="s">
        <v>92</v>
      </c>
      <c r="D169" s="4">
        <v>43344</v>
      </c>
      <c r="E169" t="s">
        <v>214</v>
      </c>
      <c r="F169" s="5">
        <v>43221</v>
      </c>
      <c r="G169">
        <v>14.64</v>
      </c>
      <c r="H169">
        <v>1.3</v>
      </c>
    </row>
    <row r="170" spans="1:8" x14ac:dyDescent="0.2">
      <c r="A170" t="s">
        <v>71</v>
      </c>
      <c r="B170" t="s">
        <v>54</v>
      </c>
      <c r="C170" t="s">
        <v>92</v>
      </c>
      <c r="D170" s="4">
        <v>43374</v>
      </c>
      <c r="E170" t="s">
        <v>212</v>
      </c>
      <c r="F170" s="5">
        <v>43221</v>
      </c>
      <c r="G170">
        <v>593.24</v>
      </c>
      <c r="H170">
        <v>45.68</v>
      </c>
    </row>
    <row r="171" spans="1:8" x14ac:dyDescent="0.2">
      <c r="A171" t="s">
        <v>71</v>
      </c>
      <c r="B171" t="s">
        <v>54</v>
      </c>
      <c r="C171" t="s">
        <v>92</v>
      </c>
      <c r="D171" s="4">
        <v>43374</v>
      </c>
      <c r="E171" t="s">
        <v>215</v>
      </c>
      <c r="F171" s="5">
        <v>43221</v>
      </c>
      <c r="G171">
        <v>128.76</v>
      </c>
      <c r="H171">
        <v>11.46</v>
      </c>
    </row>
    <row r="172" spans="1:8" x14ac:dyDescent="0.2">
      <c r="A172" t="s">
        <v>71</v>
      </c>
      <c r="B172" t="s">
        <v>54</v>
      </c>
      <c r="C172" t="s">
        <v>92</v>
      </c>
      <c r="D172" s="4">
        <v>43374</v>
      </c>
      <c r="E172" t="s">
        <v>213</v>
      </c>
      <c r="F172" s="5">
        <v>43221</v>
      </c>
      <c r="G172">
        <v>26.76</v>
      </c>
      <c r="H172">
        <v>2.06</v>
      </c>
    </row>
    <row r="173" spans="1:8" x14ac:dyDescent="0.2">
      <c r="A173" t="s">
        <v>71</v>
      </c>
      <c r="B173" t="s">
        <v>54</v>
      </c>
      <c r="C173" t="s">
        <v>92</v>
      </c>
      <c r="D173" s="4">
        <v>43374</v>
      </c>
      <c r="E173" t="s">
        <v>214</v>
      </c>
      <c r="F173" s="5">
        <v>43221</v>
      </c>
      <c r="G173">
        <v>5.8</v>
      </c>
      <c r="H173">
        <v>0.52</v>
      </c>
    </row>
    <row r="174" spans="1:8" x14ac:dyDescent="0.2">
      <c r="A174" t="s">
        <v>71</v>
      </c>
      <c r="B174" t="s">
        <v>54</v>
      </c>
      <c r="C174" t="s">
        <v>92</v>
      </c>
      <c r="D174" s="4">
        <v>43374</v>
      </c>
      <c r="E174" t="s">
        <v>212</v>
      </c>
      <c r="F174" s="5">
        <v>43221</v>
      </c>
      <c r="G174">
        <v>1167.3499999999999</v>
      </c>
      <c r="H174">
        <v>89.89</v>
      </c>
    </row>
    <row r="175" spans="1:8" x14ac:dyDescent="0.2">
      <c r="A175" t="s">
        <v>71</v>
      </c>
      <c r="B175" t="s">
        <v>54</v>
      </c>
      <c r="C175" t="s">
        <v>92</v>
      </c>
      <c r="D175" s="4">
        <v>43374</v>
      </c>
      <c r="E175" t="s">
        <v>215</v>
      </c>
      <c r="F175" s="5">
        <v>43221</v>
      </c>
      <c r="G175">
        <v>357.65</v>
      </c>
      <c r="H175">
        <v>31.83</v>
      </c>
    </row>
    <row r="176" spans="1:8" x14ac:dyDescent="0.2">
      <c r="A176" t="s">
        <v>71</v>
      </c>
      <c r="B176" t="s">
        <v>54</v>
      </c>
      <c r="C176" t="s">
        <v>92</v>
      </c>
      <c r="D176" s="4">
        <v>43374</v>
      </c>
      <c r="E176" t="s">
        <v>213</v>
      </c>
      <c r="F176" s="5">
        <v>43221</v>
      </c>
      <c r="G176">
        <v>52.65</v>
      </c>
      <c r="H176">
        <v>4.05</v>
      </c>
    </row>
    <row r="177" spans="1:8" x14ac:dyDescent="0.2">
      <c r="A177" t="s">
        <v>71</v>
      </c>
      <c r="B177" t="s">
        <v>54</v>
      </c>
      <c r="C177" t="s">
        <v>92</v>
      </c>
      <c r="D177" s="4">
        <v>43374</v>
      </c>
      <c r="E177" t="s">
        <v>214</v>
      </c>
      <c r="F177" s="5">
        <v>43221</v>
      </c>
      <c r="G177">
        <v>16.13</v>
      </c>
      <c r="H177">
        <v>1.44</v>
      </c>
    </row>
    <row r="178" spans="1:8" x14ac:dyDescent="0.2">
      <c r="A178" t="s">
        <v>71</v>
      </c>
      <c r="B178" t="s">
        <v>59</v>
      </c>
      <c r="C178" t="s">
        <v>102</v>
      </c>
      <c r="D178" s="4">
        <v>43405</v>
      </c>
      <c r="E178" t="s">
        <v>218</v>
      </c>
      <c r="F178" s="5">
        <v>43221</v>
      </c>
      <c r="G178">
        <v>1057.3599999999999</v>
      </c>
      <c r="H178">
        <v>81.42</v>
      </c>
    </row>
    <row r="179" spans="1:8" x14ac:dyDescent="0.2">
      <c r="A179" t="s">
        <v>71</v>
      </c>
      <c r="B179" t="s">
        <v>59</v>
      </c>
      <c r="C179" t="s">
        <v>102</v>
      </c>
      <c r="D179" s="4">
        <v>43405</v>
      </c>
      <c r="E179" t="s">
        <v>219</v>
      </c>
      <c r="F179" s="5">
        <v>43221</v>
      </c>
      <c r="G179">
        <v>47.68</v>
      </c>
      <c r="H179">
        <v>3.67</v>
      </c>
    </row>
    <row r="180" spans="1:8" x14ac:dyDescent="0.2">
      <c r="A180" t="s">
        <v>71</v>
      </c>
      <c r="B180" t="s">
        <v>55</v>
      </c>
      <c r="C180" t="s">
        <v>102</v>
      </c>
      <c r="D180" s="4">
        <v>43405</v>
      </c>
      <c r="E180" t="s">
        <v>218</v>
      </c>
      <c r="F180" s="5">
        <v>43221</v>
      </c>
      <c r="G180">
        <v>74</v>
      </c>
      <c r="H180">
        <v>5.7</v>
      </c>
    </row>
    <row r="181" spans="1:8" x14ac:dyDescent="0.2">
      <c r="A181" t="s">
        <v>71</v>
      </c>
      <c r="B181" t="s">
        <v>55</v>
      </c>
      <c r="C181" t="s">
        <v>102</v>
      </c>
      <c r="D181" s="4">
        <v>43405</v>
      </c>
      <c r="E181" t="s">
        <v>219</v>
      </c>
      <c r="F181" s="5">
        <v>43221</v>
      </c>
      <c r="G181">
        <v>3.34</v>
      </c>
      <c r="H181">
        <v>0.26</v>
      </c>
    </row>
    <row r="182" spans="1:8" x14ac:dyDescent="0.2">
      <c r="A182" t="s">
        <v>71</v>
      </c>
      <c r="B182" t="s">
        <v>54</v>
      </c>
      <c r="C182" t="s">
        <v>92</v>
      </c>
      <c r="D182" s="4">
        <v>43405</v>
      </c>
      <c r="E182" t="s">
        <v>212</v>
      </c>
      <c r="F182" s="5">
        <v>43221</v>
      </c>
      <c r="G182">
        <v>867</v>
      </c>
      <c r="H182">
        <v>66.760000000000005</v>
      </c>
    </row>
    <row r="183" spans="1:8" x14ac:dyDescent="0.2">
      <c r="A183" t="s">
        <v>71</v>
      </c>
      <c r="B183" t="s">
        <v>54</v>
      </c>
      <c r="C183" t="s">
        <v>92</v>
      </c>
      <c r="D183" s="4">
        <v>43405</v>
      </c>
      <c r="E183" t="s">
        <v>213</v>
      </c>
      <c r="F183" s="5">
        <v>43221</v>
      </c>
      <c r="G183">
        <v>39.11</v>
      </c>
      <c r="H183">
        <v>3.01</v>
      </c>
    </row>
    <row r="184" spans="1:8" x14ac:dyDescent="0.2">
      <c r="A184" t="s">
        <v>71</v>
      </c>
      <c r="B184" t="s">
        <v>57</v>
      </c>
      <c r="C184" t="s">
        <v>93</v>
      </c>
      <c r="D184" s="4">
        <v>43374</v>
      </c>
      <c r="E184" t="s">
        <v>212</v>
      </c>
      <c r="F184" s="5">
        <v>43221</v>
      </c>
      <c r="G184">
        <v>4507.5600000000004</v>
      </c>
      <c r="H184">
        <v>347.08</v>
      </c>
    </row>
    <row r="185" spans="1:8" x14ac:dyDescent="0.2">
      <c r="A185" t="s">
        <v>71</v>
      </c>
      <c r="B185" t="s">
        <v>57</v>
      </c>
      <c r="C185" t="s">
        <v>93</v>
      </c>
      <c r="D185" s="4">
        <v>43374</v>
      </c>
      <c r="E185" t="s">
        <v>213</v>
      </c>
      <c r="F185" s="5">
        <v>43221</v>
      </c>
      <c r="G185">
        <v>203.28</v>
      </c>
      <c r="H185">
        <v>15.63</v>
      </c>
    </row>
    <row r="186" spans="1:8" x14ac:dyDescent="0.2">
      <c r="A186" t="s">
        <v>71</v>
      </c>
      <c r="B186" t="s">
        <v>54</v>
      </c>
      <c r="C186" t="s">
        <v>92</v>
      </c>
      <c r="D186" s="4">
        <v>43344</v>
      </c>
      <c r="E186" t="s">
        <v>212</v>
      </c>
      <c r="F186" s="5">
        <v>43221</v>
      </c>
      <c r="G186">
        <v>593.24</v>
      </c>
      <c r="H186">
        <v>45.68</v>
      </c>
    </row>
    <row r="187" spans="1:8" x14ac:dyDescent="0.2">
      <c r="A187" t="s">
        <v>71</v>
      </c>
      <c r="B187" t="s">
        <v>54</v>
      </c>
      <c r="C187" t="s">
        <v>92</v>
      </c>
      <c r="D187" s="4">
        <v>43344</v>
      </c>
      <c r="E187" t="s">
        <v>215</v>
      </c>
      <c r="F187" s="5">
        <v>43221</v>
      </c>
      <c r="G187">
        <v>169.76</v>
      </c>
      <c r="H187">
        <v>15.11</v>
      </c>
    </row>
    <row r="188" spans="1:8" x14ac:dyDescent="0.2">
      <c r="A188" t="s">
        <v>71</v>
      </c>
      <c r="B188" t="s">
        <v>54</v>
      </c>
      <c r="C188" t="s">
        <v>92</v>
      </c>
      <c r="D188" s="4">
        <v>43344</v>
      </c>
      <c r="E188" t="s">
        <v>213</v>
      </c>
      <c r="F188" s="5">
        <v>43221</v>
      </c>
      <c r="G188">
        <v>26.76</v>
      </c>
      <c r="H188">
        <v>2.06</v>
      </c>
    </row>
    <row r="189" spans="1:8" x14ac:dyDescent="0.2">
      <c r="A189" t="s">
        <v>71</v>
      </c>
      <c r="B189" t="s">
        <v>54</v>
      </c>
      <c r="C189" t="s">
        <v>92</v>
      </c>
      <c r="D189" s="4">
        <v>43344</v>
      </c>
      <c r="E189" t="s">
        <v>214</v>
      </c>
      <c r="F189" s="5">
        <v>43221</v>
      </c>
      <c r="G189">
        <v>7.65</v>
      </c>
      <c r="H189">
        <v>0.68</v>
      </c>
    </row>
    <row r="190" spans="1:8" x14ac:dyDescent="0.2">
      <c r="A190" t="s">
        <v>71</v>
      </c>
      <c r="B190" t="s">
        <v>55</v>
      </c>
      <c r="C190" t="s">
        <v>101</v>
      </c>
      <c r="D190" s="4">
        <v>43405</v>
      </c>
      <c r="E190" t="s">
        <v>218</v>
      </c>
      <c r="F190" s="5">
        <v>43221</v>
      </c>
      <c r="G190">
        <v>203.4</v>
      </c>
      <c r="H190">
        <v>15.66</v>
      </c>
    </row>
    <row r="191" spans="1:8" x14ac:dyDescent="0.2">
      <c r="A191" t="s">
        <v>71</v>
      </c>
      <c r="B191" t="s">
        <v>55</v>
      </c>
      <c r="C191" t="s">
        <v>101</v>
      </c>
      <c r="D191" s="4">
        <v>43405</v>
      </c>
      <c r="E191" t="s">
        <v>219</v>
      </c>
      <c r="F191" s="5">
        <v>43221</v>
      </c>
      <c r="G191">
        <v>9.17</v>
      </c>
      <c r="H191">
        <v>0.7</v>
      </c>
    </row>
    <row r="192" spans="1:8" x14ac:dyDescent="0.2">
      <c r="A192" t="s">
        <v>71</v>
      </c>
      <c r="B192" t="s">
        <v>55</v>
      </c>
      <c r="C192" t="s">
        <v>91</v>
      </c>
      <c r="D192" s="4">
        <v>43405</v>
      </c>
      <c r="E192" t="s">
        <v>212</v>
      </c>
      <c r="F192" s="5">
        <v>43221</v>
      </c>
      <c r="G192">
        <v>105</v>
      </c>
      <c r="H192">
        <v>8.09</v>
      </c>
    </row>
    <row r="193" spans="1:8" x14ac:dyDescent="0.2">
      <c r="A193" t="s">
        <v>71</v>
      </c>
      <c r="B193" t="s">
        <v>55</v>
      </c>
      <c r="C193" t="s">
        <v>91</v>
      </c>
      <c r="D193" s="4">
        <v>43405</v>
      </c>
      <c r="E193" t="s">
        <v>213</v>
      </c>
      <c r="F193" s="5">
        <v>43221</v>
      </c>
      <c r="G193">
        <v>4.74</v>
      </c>
      <c r="H193">
        <v>0.36</v>
      </c>
    </row>
    <row r="194" spans="1:8" x14ac:dyDescent="0.2">
      <c r="A194" t="s">
        <v>71</v>
      </c>
      <c r="B194" t="s">
        <v>56</v>
      </c>
      <c r="C194" t="s">
        <v>94</v>
      </c>
      <c r="D194" s="4">
        <v>43374</v>
      </c>
      <c r="E194" t="s">
        <v>212</v>
      </c>
      <c r="F194" s="5">
        <v>43221</v>
      </c>
      <c r="G194">
        <v>1435.26</v>
      </c>
      <c r="H194">
        <v>110.52</v>
      </c>
    </row>
    <row r="195" spans="1:8" x14ac:dyDescent="0.2">
      <c r="A195" t="s">
        <v>71</v>
      </c>
      <c r="B195" t="s">
        <v>56</v>
      </c>
      <c r="C195" t="s">
        <v>94</v>
      </c>
      <c r="D195" s="4">
        <v>43374</v>
      </c>
      <c r="E195" t="s">
        <v>215</v>
      </c>
      <c r="F195" s="5">
        <v>43221</v>
      </c>
      <c r="G195">
        <v>33064.74</v>
      </c>
      <c r="H195">
        <v>2942.76</v>
      </c>
    </row>
    <row r="196" spans="1:8" x14ac:dyDescent="0.2">
      <c r="A196" t="s">
        <v>71</v>
      </c>
      <c r="B196" t="s">
        <v>56</v>
      </c>
      <c r="C196" t="s">
        <v>94</v>
      </c>
      <c r="D196" s="4">
        <v>43374</v>
      </c>
      <c r="E196" t="s">
        <v>213</v>
      </c>
      <c r="F196" s="5">
        <v>43221</v>
      </c>
      <c r="G196">
        <v>64.739999999999995</v>
      </c>
      <c r="H196">
        <v>4.9800000000000004</v>
      </c>
    </row>
    <row r="197" spans="1:8" x14ac:dyDescent="0.2">
      <c r="A197" t="s">
        <v>71</v>
      </c>
      <c r="B197" t="s">
        <v>56</v>
      </c>
      <c r="C197" t="s">
        <v>94</v>
      </c>
      <c r="D197" s="4">
        <v>43374</v>
      </c>
      <c r="E197" t="s">
        <v>214</v>
      </c>
      <c r="F197" s="5">
        <v>43221</v>
      </c>
      <c r="G197">
        <v>1491.21</v>
      </c>
      <c r="H197">
        <v>132.72</v>
      </c>
    </row>
    <row r="198" spans="1:8" x14ac:dyDescent="0.2">
      <c r="A198" t="s">
        <v>71</v>
      </c>
      <c r="B198" t="s">
        <v>60</v>
      </c>
      <c r="C198" t="s">
        <v>131</v>
      </c>
      <c r="D198" s="4">
        <v>43374</v>
      </c>
      <c r="E198" t="s">
        <v>212</v>
      </c>
      <c r="F198" s="5">
        <v>43221</v>
      </c>
      <c r="G198">
        <v>23876.3</v>
      </c>
      <c r="H198">
        <v>1838.48</v>
      </c>
    </row>
    <row r="199" spans="1:8" x14ac:dyDescent="0.2">
      <c r="A199" t="s">
        <v>71</v>
      </c>
      <c r="B199" t="s">
        <v>60</v>
      </c>
      <c r="C199" t="s">
        <v>131</v>
      </c>
      <c r="D199" s="4">
        <v>43374</v>
      </c>
      <c r="E199" t="s">
        <v>213</v>
      </c>
      <c r="F199" s="5">
        <v>43221</v>
      </c>
      <c r="G199">
        <v>1076.82</v>
      </c>
      <c r="H199">
        <v>82.92</v>
      </c>
    </row>
    <row r="200" spans="1:8" x14ac:dyDescent="0.2">
      <c r="A200" t="s">
        <v>71</v>
      </c>
      <c r="B200" t="s">
        <v>54</v>
      </c>
      <c r="C200" t="s">
        <v>101</v>
      </c>
      <c r="D200" s="4">
        <v>43344</v>
      </c>
      <c r="E200" t="s">
        <v>218</v>
      </c>
      <c r="F200" s="5">
        <v>43221</v>
      </c>
      <c r="G200">
        <v>44.64</v>
      </c>
      <c r="H200">
        <v>3.44</v>
      </c>
    </row>
    <row r="201" spans="1:8" x14ac:dyDescent="0.2">
      <c r="A201" t="s">
        <v>71</v>
      </c>
      <c r="B201" t="s">
        <v>54</v>
      </c>
      <c r="C201" t="s">
        <v>101</v>
      </c>
      <c r="D201" s="4">
        <v>43344</v>
      </c>
      <c r="E201" t="s">
        <v>219</v>
      </c>
      <c r="F201" s="5">
        <v>43221</v>
      </c>
      <c r="G201">
        <v>2.02</v>
      </c>
      <c r="H201">
        <v>0.16</v>
      </c>
    </row>
    <row r="202" spans="1:8" x14ac:dyDescent="0.2">
      <c r="A202" t="s">
        <v>71</v>
      </c>
      <c r="B202" t="s">
        <v>54</v>
      </c>
      <c r="C202" t="s">
        <v>92</v>
      </c>
      <c r="D202" s="4">
        <v>43344</v>
      </c>
      <c r="E202" t="s">
        <v>212</v>
      </c>
      <c r="F202" s="5">
        <v>43221</v>
      </c>
      <c r="G202">
        <v>669.79</v>
      </c>
      <c r="H202">
        <v>51.57</v>
      </c>
    </row>
    <row r="203" spans="1:8" x14ac:dyDescent="0.2">
      <c r="A203" t="s">
        <v>71</v>
      </c>
      <c r="B203" t="s">
        <v>54</v>
      </c>
      <c r="C203" t="s">
        <v>92</v>
      </c>
      <c r="D203" s="4">
        <v>43344</v>
      </c>
      <c r="E203" t="s">
        <v>215</v>
      </c>
      <c r="F203" s="5">
        <v>43221</v>
      </c>
      <c r="G203">
        <v>638.21</v>
      </c>
      <c r="H203">
        <v>56.8</v>
      </c>
    </row>
    <row r="204" spans="1:8" x14ac:dyDescent="0.2">
      <c r="A204" t="s">
        <v>71</v>
      </c>
      <c r="B204" t="s">
        <v>54</v>
      </c>
      <c r="C204" t="s">
        <v>92</v>
      </c>
      <c r="D204" s="4">
        <v>43344</v>
      </c>
      <c r="E204" t="s">
        <v>213</v>
      </c>
      <c r="F204" s="5">
        <v>43221</v>
      </c>
      <c r="G204">
        <v>30.21</v>
      </c>
      <c r="H204">
        <v>2.33</v>
      </c>
    </row>
    <row r="205" spans="1:8" x14ac:dyDescent="0.2">
      <c r="A205" t="s">
        <v>71</v>
      </c>
      <c r="B205" t="s">
        <v>54</v>
      </c>
      <c r="C205" t="s">
        <v>92</v>
      </c>
      <c r="D205" s="4">
        <v>43344</v>
      </c>
      <c r="E205" t="s">
        <v>214</v>
      </c>
      <c r="F205" s="5">
        <v>43221</v>
      </c>
      <c r="G205">
        <v>28.78</v>
      </c>
      <c r="H205">
        <v>2.56</v>
      </c>
    </row>
    <row r="206" spans="1:8" x14ac:dyDescent="0.2">
      <c r="A206" t="s">
        <v>71</v>
      </c>
      <c r="B206" t="s">
        <v>56</v>
      </c>
      <c r="C206" t="s">
        <v>95</v>
      </c>
      <c r="D206" s="4">
        <v>43405</v>
      </c>
      <c r="E206" t="s">
        <v>215</v>
      </c>
      <c r="F206" s="5">
        <v>43221</v>
      </c>
      <c r="G206">
        <v>1299.0899999999999</v>
      </c>
      <c r="H206">
        <v>115.62</v>
      </c>
    </row>
    <row r="207" spans="1:8" x14ac:dyDescent="0.2">
      <c r="A207" t="s">
        <v>71</v>
      </c>
      <c r="B207" t="s">
        <v>56</v>
      </c>
      <c r="C207" t="s">
        <v>95</v>
      </c>
      <c r="D207" s="4">
        <v>43405</v>
      </c>
      <c r="E207" t="s">
        <v>214</v>
      </c>
      <c r="F207" s="5">
        <v>43221</v>
      </c>
      <c r="G207">
        <v>58.59</v>
      </c>
      <c r="H207">
        <v>5.21</v>
      </c>
    </row>
    <row r="208" spans="1:8" x14ac:dyDescent="0.2">
      <c r="A208" t="s">
        <v>71</v>
      </c>
      <c r="B208" t="s">
        <v>57</v>
      </c>
      <c r="C208" t="s">
        <v>93</v>
      </c>
      <c r="D208" s="4">
        <v>43405</v>
      </c>
      <c r="E208" t="s">
        <v>212</v>
      </c>
      <c r="F208" s="5">
        <v>43221</v>
      </c>
      <c r="G208">
        <v>1824.26</v>
      </c>
      <c r="H208">
        <v>140.47</v>
      </c>
    </row>
    <row r="209" spans="1:8" x14ac:dyDescent="0.2">
      <c r="A209" t="s">
        <v>71</v>
      </c>
      <c r="B209" t="s">
        <v>57</v>
      </c>
      <c r="C209" t="s">
        <v>93</v>
      </c>
      <c r="D209" s="4">
        <v>43405</v>
      </c>
      <c r="E209" t="s">
        <v>213</v>
      </c>
      <c r="F209" s="5">
        <v>43221</v>
      </c>
      <c r="G209">
        <v>82.29</v>
      </c>
      <c r="H209">
        <v>6.33</v>
      </c>
    </row>
    <row r="210" spans="1:8" x14ac:dyDescent="0.2">
      <c r="A210" t="s">
        <v>71</v>
      </c>
      <c r="B210" t="s">
        <v>60</v>
      </c>
      <c r="C210" t="s">
        <v>98</v>
      </c>
      <c r="D210" s="4">
        <v>43374</v>
      </c>
      <c r="E210" t="s">
        <v>214</v>
      </c>
      <c r="F210" s="5">
        <v>43221</v>
      </c>
      <c r="G210">
        <v>778.41</v>
      </c>
      <c r="H210">
        <v>69.28</v>
      </c>
    </row>
    <row r="211" spans="1:8" x14ac:dyDescent="0.2">
      <c r="A211" t="s">
        <v>71</v>
      </c>
      <c r="B211" t="s">
        <v>54</v>
      </c>
      <c r="C211" t="s">
        <v>99</v>
      </c>
      <c r="D211" s="4">
        <v>43344</v>
      </c>
      <c r="E211" t="s">
        <v>212</v>
      </c>
      <c r="F211" s="5">
        <v>43221</v>
      </c>
      <c r="G211">
        <v>1170.24</v>
      </c>
      <c r="H211">
        <v>90.11</v>
      </c>
    </row>
    <row r="212" spans="1:8" x14ac:dyDescent="0.2">
      <c r="A212" t="s">
        <v>71</v>
      </c>
      <c r="B212" t="s">
        <v>54</v>
      </c>
      <c r="C212" t="s">
        <v>99</v>
      </c>
      <c r="D212" s="4">
        <v>43344</v>
      </c>
      <c r="E212" t="s">
        <v>213</v>
      </c>
      <c r="F212" s="5">
        <v>43221</v>
      </c>
      <c r="G212">
        <v>52.78</v>
      </c>
      <c r="H212">
        <v>4.0599999999999996</v>
      </c>
    </row>
    <row r="213" spans="1:8" x14ac:dyDescent="0.2">
      <c r="A213" t="s">
        <v>71</v>
      </c>
      <c r="B213" t="s">
        <v>59</v>
      </c>
      <c r="C213" t="s">
        <v>102</v>
      </c>
      <c r="D213" s="4">
        <v>43344</v>
      </c>
      <c r="E213" t="s">
        <v>218</v>
      </c>
      <c r="F213" s="5">
        <v>43221</v>
      </c>
      <c r="G213">
        <v>111.6</v>
      </c>
      <c r="H213">
        <v>8.59</v>
      </c>
    </row>
    <row r="214" spans="1:8" x14ac:dyDescent="0.2">
      <c r="A214" t="s">
        <v>71</v>
      </c>
      <c r="B214" t="s">
        <v>59</v>
      </c>
      <c r="C214" t="s">
        <v>102</v>
      </c>
      <c r="D214" s="4">
        <v>43344</v>
      </c>
      <c r="E214" t="s">
        <v>219</v>
      </c>
      <c r="F214" s="5">
        <v>43221</v>
      </c>
      <c r="G214">
        <v>5.03</v>
      </c>
      <c r="H214">
        <v>0.39</v>
      </c>
    </row>
    <row r="215" spans="1:8" x14ac:dyDescent="0.2">
      <c r="A215" t="s">
        <v>71</v>
      </c>
      <c r="B215" t="s">
        <v>56</v>
      </c>
      <c r="C215" t="s">
        <v>87</v>
      </c>
      <c r="D215" s="4">
        <v>43405</v>
      </c>
      <c r="E215" t="s">
        <v>212</v>
      </c>
      <c r="F215" s="5">
        <v>43221</v>
      </c>
      <c r="G215">
        <v>1483.12</v>
      </c>
      <c r="H215">
        <v>114.2</v>
      </c>
    </row>
    <row r="216" spans="1:8" x14ac:dyDescent="0.2">
      <c r="A216" t="s">
        <v>71</v>
      </c>
      <c r="B216" t="s">
        <v>56</v>
      </c>
      <c r="C216" t="s">
        <v>87</v>
      </c>
      <c r="D216" s="4">
        <v>43405</v>
      </c>
      <c r="E216" t="s">
        <v>215</v>
      </c>
      <c r="F216" s="5">
        <v>43221</v>
      </c>
      <c r="G216">
        <v>28036.880000000001</v>
      </c>
      <c r="H216">
        <v>2495.2800000000002</v>
      </c>
    </row>
    <row r="217" spans="1:8" x14ac:dyDescent="0.2">
      <c r="A217" t="s">
        <v>71</v>
      </c>
      <c r="B217" t="s">
        <v>56</v>
      </c>
      <c r="C217" t="s">
        <v>87</v>
      </c>
      <c r="D217" s="4">
        <v>43405</v>
      </c>
      <c r="E217" t="s">
        <v>213</v>
      </c>
      <c r="F217" s="5">
        <v>43221</v>
      </c>
      <c r="G217">
        <v>66.88</v>
      </c>
      <c r="H217">
        <v>5.14</v>
      </c>
    </row>
    <row r="218" spans="1:8" x14ac:dyDescent="0.2">
      <c r="A218" t="s">
        <v>71</v>
      </c>
      <c r="B218" t="s">
        <v>56</v>
      </c>
      <c r="C218" t="s">
        <v>87</v>
      </c>
      <c r="D218" s="4">
        <v>43405</v>
      </c>
      <c r="E218" t="s">
        <v>214</v>
      </c>
      <c r="F218" s="5">
        <v>43221</v>
      </c>
      <c r="G218">
        <v>1264.47</v>
      </c>
      <c r="H218">
        <v>112.54</v>
      </c>
    </row>
    <row r="219" spans="1:8" x14ac:dyDescent="0.2">
      <c r="A219" t="s">
        <v>71</v>
      </c>
      <c r="B219" t="s">
        <v>55</v>
      </c>
      <c r="C219" t="s">
        <v>100</v>
      </c>
      <c r="D219" s="4">
        <v>43344</v>
      </c>
      <c r="E219" t="s">
        <v>212</v>
      </c>
      <c r="F219" s="5">
        <v>43221</v>
      </c>
      <c r="G219">
        <v>741.56</v>
      </c>
      <c r="H219">
        <v>57.1</v>
      </c>
    </row>
    <row r="220" spans="1:8" x14ac:dyDescent="0.2">
      <c r="A220" t="s">
        <v>71</v>
      </c>
      <c r="B220" t="s">
        <v>55</v>
      </c>
      <c r="C220" t="s">
        <v>100</v>
      </c>
      <c r="D220" s="4">
        <v>43344</v>
      </c>
      <c r="E220" t="s">
        <v>215</v>
      </c>
      <c r="F220" s="5">
        <v>43221</v>
      </c>
      <c r="G220">
        <v>158.44</v>
      </c>
      <c r="H220">
        <v>14.1</v>
      </c>
    </row>
    <row r="221" spans="1:8" x14ac:dyDescent="0.2">
      <c r="A221" t="s">
        <v>71</v>
      </c>
      <c r="B221" t="s">
        <v>55</v>
      </c>
      <c r="C221" t="s">
        <v>100</v>
      </c>
      <c r="D221" s="4">
        <v>43344</v>
      </c>
      <c r="E221" t="s">
        <v>213</v>
      </c>
      <c r="F221" s="5">
        <v>43221</v>
      </c>
      <c r="G221">
        <v>33.44</v>
      </c>
      <c r="H221">
        <v>2.57</v>
      </c>
    </row>
    <row r="222" spans="1:8" x14ac:dyDescent="0.2">
      <c r="A222" t="s">
        <v>71</v>
      </c>
      <c r="B222" t="s">
        <v>55</v>
      </c>
      <c r="C222" t="s">
        <v>100</v>
      </c>
      <c r="D222" s="4">
        <v>43344</v>
      </c>
      <c r="E222" t="s">
        <v>214</v>
      </c>
      <c r="F222" s="5">
        <v>43221</v>
      </c>
      <c r="G222">
        <v>7.15</v>
      </c>
      <c r="H222">
        <v>0.64</v>
      </c>
    </row>
    <row r="223" spans="1:8" x14ac:dyDescent="0.2">
      <c r="A223" t="s">
        <v>71</v>
      </c>
      <c r="B223" t="s">
        <v>56</v>
      </c>
      <c r="C223" t="s">
        <v>86</v>
      </c>
      <c r="D223" s="4">
        <v>43344</v>
      </c>
      <c r="E223" t="s">
        <v>212</v>
      </c>
      <c r="F223" s="5">
        <v>43221</v>
      </c>
      <c r="G223">
        <v>3707.8</v>
      </c>
      <c r="H223">
        <v>285.5</v>
      </c>
    </row>
    <row r="224" spans="1:8" x14ac:dyDescent="0.2">
      <c r="A224" t="s">
        <v>71</v>
      </c>
      <c r="B224" t="s">
        <v>56</v>
      </c>
      <c r="C224" t="s">
        <v>86</v>
      </c>
      <c r="D224" s="4">
        <v>43344</v>
      </c>
      <c r="E224" t="s">
        <v>215</v>
      </c>
      <c r="F224" s="5">
        <v>43221</v>
      </c>
      <c r="G224">
        <v>32412.2</v>
      </c>
      <c r="H224">
        <v>2884.68</v>
      </c>
    </row>
    <row r="225" spans="1:8" x14ac:dyDescent="0.2">
      <c r="A225" t="s">
        <v>71</v>
      </c>
      <c r="B225" t="s">
        <v>56</v>
      </c>
      <c r="C225" t="s">
        <v>86</v>
      </c>
      <c r="D225" s="4">
        <v>43344</v>
      </c>
      <c r="E225" t="s">
        <v>213</v>
      </c>
      <c r="F225" s="5">
        <v>43221</v>
      </c>
      <c r="G225">
        <v>167.2</v>
      </c>
      <c r="H225">
        <v>12.85</v>
      </c>
    </row>
    <row r="226" spans="1:8" x14ac:dyDescent="0.2">
      <c r="A226" t="s">
        <v>71</v>
      </c>
      <c r="B226" t="s">
        <v>56</v>
      </c>
      <c r="C226" t="s">
        <v>86</v>
      </c>
      <c r="D226" s="4">
        <v>43344</v>
      </c>
      <c r="E226" t="s">
        <v>214</v>
      </c>
      <c r="F226" s="5">
        <v>43221</v>
      </c>
      <c r="G226">
        <v>1461.82</v>
      </c>
      <c r="H226">
        <v>130.1</v>
      </c>
    </row>
    <row r="227" spans="1:8" x14ac:dyDescent="0.2">
      <c r="A227" t="s">
        <v>71</v>
      </c>
      <c r="B227" t="s">
        <v>59</v>
      </c>
      <c r="C227" t="s">
        <v>102</v>
      </c>
      <c r="D227" s="4">
        <v>43344</v>
      </c>
      <c r="E227" t="s">
        <v>220</v>
      </c>
      <c r="F227" s="5">
        <v>43221</v>
      </c>
      <c r="G227">
        <v>2.44</v>
      </c>
      <c r="H227">
        <v>0.22</v>
      </c>
    </row>
    <row r="228" spans="1:8" x14ac:dyDescent="0.2">
      <c r="A228" t="s">
        <v>71</v>
      </c>
      <c r="B228" t="s">
        <v>59</v>
      </c>
      <c r="C228" t="s">
        <v>102</v>
      </c>
      <c r="D228" s="4">
        <v>43344</v>
      </c>
      <c r="E228" t="s">
        <v>221</v>
      </c>
      <c r="F228" s="5">
        <v>43221</v>
      </c>
      <c r="G228">
        <v>0.11</v>
      </c>
      <c r="H228">
        <v>0.01</v>
      </c>
    </row>
    <row r="229" spans="1:8" x14ac:dyDescent="0.2">
      <c r="A229" t="s">
        <v>71</v>
      </c>
      <c r="B229" t="s">
        <v>57</v>
      </c>
      <c r="C229" t="s">
        <v>85</v>
      </c>
      <c r="D229" s="4">
        <v>43344</v>
      </c>
      <c r="E229" t="s">
        <v>212</v>
      </c>
      <c r="F229" s="5">
        <v>43221</v>
      </c>
      <c r="G229">
        <v>1364</v>
      </c>
      <c r="H229">
        <v>105.02</v>
      </c>
    </row>
    <row r="230" spans="1:8" x14ac:dyDescent="0.2">
      <c r="A230" t="s">
        <v>71</v>
      </c>
      <c r="B230" t="s">
        <v>57</v>
      </c>
      <c r="C230" t="s">
        <v>85</v>
      </c>
      <c r="D230" s="4">
        <v>43344</v>
      </c>
      <c r="E230" t="s">
        <v>213</v>
      </c>
      <c r="F230" s="5">
        <v>43221</v>
      </c>
      <c r="G230">
        <v>61.52</v>
      </c>
      <c r="H230">
        <v>4.7300000000000004</v>
      </c>
    </row>
    <row r="231" spans="1:8" x14ac:dyDescent="0.2">
      <c r="A231" t="s">
        <v>71</v>
      </c>
      <c r="B231" t="s">
        <v>59</v>
      </c>
      <c r="C231" t="s">
        <v>102</v>
      </c>
      <c r="D231" s="4">
        <v>43344</v>
      </c>
      <c r="E231" t="s">
        <v>218</v>
      </c>
      <c r="F231" s="5">
        <v>43221</v>
      </c>
      <c r="G231">
        <v>1057.76</v>
      </c>
      <c r="H231">
        <v>81.45</v>
      </c>
    </row>
    <row r="232" spans="1:8" x14ac:dyDescent="0.2">
      <c r="A232" t="s">
        <v>71</v>
      </c>
      <c r="B232" t="s">
        <v>59</v>
      </c>
      <c r="C232" t="s">
        <v>102</v>
      </c>
      <c r="D232" s="4">
        <v>43344</v>
      </c>
      <c r="E232" t="s">
        <v>219</v>
      </c>
      <c r="F232" s="5">
        <v>43221</v>
      </c>
      <c r="G232">
        <v>47.7</v>
      </c>
      <c r="H232">
        <v>3.67</v>
      </c>
    </row>
    <row r="233" spans="1:8" x14ac:dyDescent="0.2">
      <c r="A233" t="s">
        <v>71</v>
      </c>
      <c r="B233" t="s">
        <v>55</v>
      </c>
      <c r="C233" t="s">
        <v>102</v>
      </c>
      <c r="D233" s="4">
        <v>43344</v>
      </c>
      <c r="E233" t="s">
        <v>218</v>
      </c>
      <c r="F233" s="5">
        <v>43221</v>
      </c>
      <c r="G233">
        <v>74.400000000000006</v>
      </c>
      <c r="H233">
        <v>5.73</v>
      </c>
    </row>
    <row r="234" spans="1:8" x14ac:dyDescent="0.2">
      <c r="A234" t="s">
        <v>71</v>
      </c>
      <c r="B234" t="s">
        <v>55</v>
      </c>
      <c r="C234" t="s">
        <v>102</v>
      </c>
      <c r="D234" s="4">
        <v>43344</v>
      </c>
      <c r="E234" t="s">
        <v>219</v>
      </c>
      <c r="F234" s="5">
        <v>43221</v>
      </c>
      <c r="G234">
        <v>3.36</v>
      </c>
      <c r="H234">
        <v>0.26</v>
      </c>
    </row>
    <row r="235" spans="1:8" x14ac:dyDescent="0.2">
      <c r="A235" t="s">
        <v>71</v>
      </c>
      <c r="B235" t="s">
        <v>54</v>
      </c>
      <c r="C235" t="s">
        <v>167</v>
      </c>
      <c r="D235" s="4">
        <v>43374</v>
      </c>
      <c r="E235" t="s">
        <v>216</v>
      </c>
      <c r="F235" s="5">
        <v>43221</v>
      </c>
      <c r="G235">
        <v>-605</v>
      </c>
      <c r="H235">
        <v>-46.59</v>
      </c>
    </row>
    <row r="236" spans="1:8" x14ac:dyDescent="0.2">
      <c r="A236" t="s">
        <v>71</v>
      </c>
      <c r="B236" t="s">
        <v>57</v>
      </c>
      <c r="C236" t="s">
        <v>93</v>
      </c>
      <c r="D236" s="4">
        <v>43374</v>
      </c>
      <c r="E236" t="s">
        <v>215</v>
      </c>
      <c r="F236" s="5">
        <v>43221</v>
      </c>
      <c r="G236">
        <v>50.44</v>
      </c>
      <c r="H236">
        <v>4.49</v>
      </c>
    </row>
    <row r="237" spans="1:8" x14ac:dyDescent="0.2">
      <c r="A237" t="s">
        <v>71</v>
      </c>
      <c r="B237" t="s">
        <v>57</v>
      </c>
      <c r="C237" t="s">
        <v>93</v>
      </c>
      <c r="D237" s="4">
        <v>43374</v>
      </c>
      <c r="E237" t="s">
        <v>214</v>
      </c>
      <c r="F237" s="5">
        <v>43221</v>
      </c>
      <c r="G237">
        <v>2.2799999999999998</v>
      </c>
      <c r="H237">
        <v>0.2</v>
      </c>
    </row>
    <row r="238" spans="1:8" x14ac:dyDescent="0.2">
      <c r="A238" t="s">
        <v>71</v>
      </c>
      <c r="B238" t="s">
        <v>55</v>
      </c>
      <c r="C238" t="s">
        <v>91</v>
      </c>
      <c r="D238" s="4">
        <v>43374</v>
      </c>
      <c r="E238" t="s">
        <v>215</v>
      </c>
      <c r="F238" s="5">
        <v>43221</v>
      </c>
      <c r="G238">
        <v>490.44</v>
      </c>
      <c r="H238">
        <v>43.65</v>
      </c>
    </row>
    <row r="239" spans="1:8" x14ac:dyDescent="0.2">
      <c r="A239" t="s">
        <v>71</v>
      </c>
      <c r="B239" t="s">
        <v>55</v>
      </c>
      <c r="C239" t="s">
        <v>91</v>
      </c>
      <c r="D239" s="4">
        <v>43374</v>
      </c>
      <c r="E239" t="s">
        <v>214</v>
      </c>
      <c r="F239" s="5">
        <v>43221</v>
      </c>
      <c r="G239">
        <v>22.12</v>
      </c>
      <c r="H239">
        <v>1.97</v>
      </c>
    </row>
    <row r="240" spans="1:8" x14ac:dyDescent="0.2">
      <c r="A240" t="s">
        <v>71</v>
      </c>
      <c r="B240" t="s">
        <v>57</v>
      </c>
      <c r="C240" t="s">
        <v>93</v>
      </c>
      <c r="D240" s="4">
        <v>43374</v>
      </c>
      <c r="E240" t="s">
        <v>212</v>
      </c>
      <c r="F240" s="5">
        <v>43221</v>
      </c>
      <c r="G240">
        <v>110</v>
      </c>
      <c r="H240">
        <v>8.4700000000000006</v>
      </c>
    </row>
    <row r="241" spans="1:8" x14ac:dyDescent="0.2">
      <c r="A241" t="s">
        <v>71</v>
      </c>
      <c r="B241" t="s">
        <v>57</v>
      </c>
      <c r="C241" t="s">
        <v>93</v>
      </c>
      <c r="D241" s="4">
        <v>43374</v>
      </c>
      <c r="E241" t="s">
        <v>213</v>
      </c>
      <c r="F241" s="5">
        <v>43221</v>
      </c>
      <c r="G241">
        <v>4.96</v>
      </c>
      <c r="H241">
        <v>0.38</v>
      </c>
    </row>
    <row r="242" spans="1:8" x14ac:dyDescent="0.2">
      <c r="A242" t="s">
        <v>71</v>
      </c>
      <c r="B242" t="s">
        <v>54</v>
      </c>
      <c r="C242" t="s">
        <v>101</v>
      </c>
      <c r="D242" s="4">
        <v>43374</v>
      </c>
      <c r="E242" t="s">
        <v>218</v>
      </c>
      <c r="F242" s="5">
        <v>43221</v>
      </c>
      <c r="G242">
        <v>20.46</v>
      </c>
      <c r="H242">
        <v>1.58</v>
      </c>
    </row>
    <row r="243" spans="1:8" x14ac:dyDescent="0.2">
      <c r="A243" t="s">
        <v>71</v>
      </c>
      <c r="B243" t="s">
        <v>54</v>
      </c>
      <c r="C243" t="s">
        <v>101</v>
      </c>
      <c r="D243" s="4">
        <v>43374</v>
      </c>
      <c r="E243" t="s">
        <v>219</v>
      </c>
      <c r="F243" s="5">
        <v>43221</v>
      </c>
      <c r="G243">
        <v>0.92</v>
      </c>
      <c r="H243">
        <v>7.0000000000000007E-2</v>
      </c>
    </row>
    <row r="244" spans="1:8" x14ac:dyDescent="0.2">
      <c r="A244" t="s">
        <v>71</v>
      </c>
      <c r="B244" t="s">
        <v>55</v>
      </c>
      <c r="C244" t="s">
        <v>101</v>
      </c>
      <c r="D244" s="4">
        <v>43374</v>
      </c>
      <c r="E244" t="s">
        <v>218</v>
      </c>
      <c r="F244" s="5">
        <v>43221</v>
      </c>
      <c r="G244">
        <v>78.12</v>
      </c>
      <c r="H244">
        <v>6.02</v>
      </c>
    </row>
    <row r="245" spans="1:8" x14ac:dyDescent="0.2">
      <c r="A245" t="s">
        <v>71</v>
      </c>
      <c r="B245" t="s">
        <v>55</v>
      </c>
      <c r="C245" t="s">
        <v>101</v>
      </c>
      <c r="D245" s="4">
        <v>43374</v>
      </c>
      <c r="E245" t="s">
        <v>219</v>
      </c>
      <c r="F245" s="5">
        <v>43221</v>
      </c>
      <c r="G245">
        <v>3.52</v>
      </c>
      <c r="H245">
        <v>0.27</v>
      </c>
    </row>
    <row r="246" spans="1:8" x14ac:dyDescent="0.2">
      <c r="A246" t="s">
        <v>71</v>
      </c>
      <c r="B246" t="s">
        <v>55</v>
      </c>
      <c r="C246" t="s">
        <v>91</v>
      </c>
      <c r="D246" s="4">
        <v>43374</v>
      </c>
      <c r="E246" t="s">
        <v>212</v>
      </c>
      <c r="F246" s="5">
        <v>43221</v>
      </c>
      <c r="G246">
        <v>897.56</v>
      </c>
      <c r="H246">
        <v>69.11</v>
      </c>
    </row>
    <row r="247" spans="1:8" x14ac:dyDescent="0.2">
      <c r="A247" t="s">
        <v>71</v>
      </c>
      <c r="B247" t="s">
        <v>55</v>
      </c>
      <c r="C247" t="s">
        <v>91</v>
      </c>
      <c r="D247" s="4">
        <v>43374</v>
      </c>
      <c r="E247" t="s">
        <v>213</v>
      </c>
      <c r="F247" s="5">
        <v>43221</v>
      </c>
      <c r="G247">
        <v>40.47</v>
      </c>
      <c r="H247">
        <v>3.11</v>
      </c>
    </row>
    <row r="248" spans="1:8" x14ac:dyDescent="0.2">
      <c r="A248" t="s">
        <v>71</v>
      </c>
      <c r="B248" t="s">
        <v>56</v>
      </c>
      <c r="C248" t="s">
        <v>95</v>
      </c>
      <c r="D248" s="4">
        <v>43374</v>
      </c>
      <c r="E248" t="s">
        <v>212</v>
      </c>
      <c r="F248" s="5">
        <v>43221</v>
      </c>
      <c r="G248">
        <v>13680</v>
      </c>
      <c r="H248">
        <v>1053.3599999999999</v>
      </c>
    </row>
    <row r="249" spans="1:8" x14ac:dyDescent="0.2">
      <c r="A249" t="s">
        <v>71</v>
      </c>
      <c r="B249" t="s">
        <v>56</v>
      </c>
      <c r="C249" t="s">
        <v>95</v>
      </c>
      <c r="D249" s="4">
        <v>43374</v>
      </c>
      <c r="E249" t="s">
        <v>213</v>
      </c>
      <c r="F249" s="5">
        <v>43221</v>
      </c>
      <c r="G249">
        <v>616.97</v>
      </c>
      <c r="H249">
        <v>47.51</v>
      </c>
    </row>
    <row r="250" spans="1:8" x14ac:dyDescent="0.2">
      <c r="A250" t="s">
        <v>71</v>
      </c>
      <c r="B250" t="s">
        <v>54</v>
      </c>
      <c r="C250" t="s">
        <v>92</v>
      </c>
      <c r="D250" s="4">
        <v>43374</v>
      </c>
      <c r="E250" t="s">
        <v>212</v>
      </c>
      <c r="F250" s="5">
        <v>43221</v>
      </c>
      <c r="G250">
        <v>951.24</v>
      </c>
      <c r="H250">
        <v>73.25</v>
      </c>
    </row>
    <row r="251" spans="1:8" x14ac:dyDescent="0.2">
      <c r="A251" t="s">
        <v>71</v>
      </c>
      <c r="B251" t="s">
        <v>54</v>
      </c>
      <c r="C251" t="s">
        <v>92</v>
      </c>
      <c r="D251" s="4">
        <v>43374</v>
      </c>
      <c r="E251" t="s">
        <v>215</v>
      </c>
      <c r="F251" s="5">
        <v>43221</v>
      </c>
      <c r="G251">
        <v>424.76</v>
      </c>
      <c r="H251">
        <v>37.799999999999997</v>
      </c>
    </row>
    <row r="252" spans="1:8" x14ac:dyDescent="0.2">
      <c r="A252" t="s">
        <v>71</v>
      </c>
      <c r="B252" t="s">
        <v>54</v>
      </c>
      <c r="C252" t="s">
        <v>92</v>
      </c>
      <c r="D252" s="4">
        <v>43374</v>
      </c>
      <c r="E252" t="s">
        <v>213</v>
      </c>
      <c r="F252" s="5">
        <v>43221</v>
      </c>
      <c r="G252">
        <v>42.91</v>
      </c>
      <c r="H252">
        <v>3.3</v>
      </c>
    </row>
    <row r="253" spans="1:8" x14ac:dyDescent="0.2">
      <c r="A253" t="s">
        <v>71</v>
      </c>
      <c r="B253" t="s">
        <v>54</v>
      </c>
      <c r="C253" t="s">
        <v>92</v>
      </c>
      <c r="D253" s="4">
        <v>43374</v>
      </c>
      <c r="E253" t="s">
        <v>214</v>
      </c>
      <c r="F253" s="5">
        <v>43221</v>
      </c>
      <c r="G253">
        <v>19.149999999999999</v>
      </c>
      <c r="H253">
        <v>1.7</v>
      </c>
    </row>
    <row r="254" spans="1:8" x14ac:dyDescent="0.2">
      <c r="A254" t="s">
        <v>71</v>
      </c>
      <c r="B254" t="s">
        <v>55</v>
      </c>
      <c r="C254" t="s">
        <v>101</v>
      </c>
      <c r="D254" s="4">
        <v>43374</v>
      </c>
      <c r="E254" t="s">
        <v>218</v>
      </c>
      <c r="F254" s="5">
        <v>43221</v>
      </c>
      <c r="G254">
        <v>534.55999999999995</v>
      </c>
      <c r="H254">
        <v>41.16</v>
      </c>
    </row>
    <row r="255" spans="1:8" x14ac:dyDescent="0.2">
      <c r="A255" t="s">
        <v>71</v>
      </c>
      <c r="B255" t="s">
        <v>55</v>
      </c>
      <c r="C255" t="s">
        <v>101</v>
      </c>
      <c r="D255" s="4">
        <v>43374</v>
      </c>
      <c r="E255" t="s">
        <v>219</v>
      </c>
      <c r="F255" s="5">
        <v>43221</v>
      </c>
      <c r="G255">
        <v>24.1</v>
      </c>
      <c r="H255">
        <v>1.85</v>
      </c>
    </row>
    <row r="256" spans="1:8" x14ac:dyDescent="0.2">
      <c r="A256" t="s">
        <v>71</v>
      </c>
      <c r="B256" t="s">
        <v>54</v>
      </c>
      <c r="C256" t="s">
        <v>92</v>
      </c>
      <c r="D256" s="4">
        <v>43344</v>
      </c>
      <c r="E256" t="s">
        <v>212</v>
      </c>
      <c r="F256" s="5">
        <v>43221</v>
      </c>
      <c r="G256">
        <v>331</v>
      </c>
      <c r="H256">
        <v>25.49</v>
      </c>
    </row>
    <row r="257" spans="1:8" x14ac:dyDescent="0.2">
      <c r="A257" t="s">
        <v>71</v>
      </c>
      <c r="B257" t="s">
        <v>54</v>
      </c>
      <c r="C257" t="s">
        <v>92</v>
      </c>
      <c r="D257" s="4">
        <v>43344</v>
      </c>
      <c r="E257" t="s">
        <v>213</v>
      </c>
      <c r="F257" s="5">
        <v>43221</v>
      </c>
      <c r="G257">
        <v>14.93</v>
      </c>
      <c r="H257">
        <v>1.1499999999999999</v>
      </c>
    </row>
    <row r="258" spans="1:8" x14ac:dyDescent="0.2">
      <c r="A258" t="s">
        <v>71</v>
      </c>
      <c r="B258" t="s">
        <v>56</v>
      </c>
      <c r="C258" t="s">
        <v>98</v>
      </c>
      <c r="D258" s="4">
        <v>43374</v>
      </c>
      <c r="E258" t="s">
        <v>212</v>
      </c>
      <c r="F258" s="5">
        <v>43221</v>
      </c>
      <c r="G258">
        <v>717.63</v>
      </c>
      <c r="H258">
        <v>55.26</v>
      </c>
    </row>
    <row r="259" spans="1:8" x14ac:dyDescent="0.2">
      <c r="A259" t="s">
        <v>71</v>
      </c>
      <c r="B259" t="s">
        <v>56</v>
      </c>
      <c r="C259" t="s">
        <v>98</v>
      </c>
      <c r="D259" s="4">
        <v>43374</v>
      </c>
      <c r="E259" t="s">
        <v>215</v>
      </c>
      <c r="F259" s="5">
        <v>43221</v>
      </c>
      <c r="G259">
        <v>11436.15</v>
      </c>
      <c r="H259">
        <v>1017.82</v>
      </c>
    </row>
    <row r="260" spans="1:8" x14ac:dyDescent="0.2">
      <c r="A260" t="s">
        <v>71</v>
      </c>
      <c r="B260" t="s">
        <v>56</v>
      </c>
      <c r="C260" t="s">
        <v>98</v>
      </c>
      <c r="D260" s="4">
        <v>43374</v>
      </c>
      <c r="E260" t="s">
        <v>213</v>
      </c>
      <c r="F260" s="5">
        <v>43221</v>
      </c>
      <c r="G260">
        <v>32.369999999999997</v>
      </c>
      <c r="H260">
        <v>2.4900000000000002</v>
      </c>
    </row>
    <row r="261" spans="1:8" x14ac:dyDescent="0.2">
      <c r="A261" t="s">
        <v>71</v>
      </c>
      <c r="B261" t="s">
        <v>56</v>
      </c>
      <c r="C261" t="s">
        <v>98</v>
      </c>
      <c r="D261" s="4">
        <v>43374</v>
      </c>
      <c r="E261" t="s">
        <v>214</v>
      </c>
      <c r="F261" s="5">
        <v>43221</v>
      </c>
      <c r="G261">
        <v>515.77</v>
      </c>
      <c r="H261">
        <v>45.9</v>
      </c>
    </row>
    <row r="262" spans="1:8" x14ac:dyDescent="0.2">
      <c r="A262" t="s">
        <v>71</v>
      </c>
      <c r="B262" t="s">
        <v>57</v>
      </c>
      <c r="C262" t="s">
        <v>93</v>
      </c>
      <c r="D262" s="4">
        <v>43374</v>
      </c>
      <c r="E262" t="s">
        <v>212</v>
      </c>
      <c r="F262" s="5">
        <v>43221</v>
      </c>
      <c r="G262">
        <v>1852.56</v>
      </c>
      <c r="H262">
        <v>142.65</v>
      </c>
    </row>
    <row r="263" spans="1:8" x14ac:dyDescent="0.2">
      <c r="A263" t="s">
        <v>71</v>
      </c>
      <c r="B263" t="s">
        <v>57</v>
      </c>
      <c r="C263" t="s">
        <v>93</v>
      </c>
      <c r="D263" s="4">
        <v>43374</v>
      </c>
      <c r="E263" t="s">
        <v>213</v>
      </c>
      <c r="F263" s="5">
        <v>43221</v>
      </c>
      <c r="G263">
        <v>83.55</v>
      </c>
      <c r="H263">
        <v>6.42</v>
      </c>
    </row>
    <row r="264" spans="1:8" x14ac:dyDescent="0.2">
      <c r="A264" t="s">
        <v>71</v>
      </c>
      <c r="B264" t="s">
        <v>57</v>
      </c>
      <c r="C264" t="s">
        <v>93</v>
      </c>
      <c r="D264" s="4">
        <v>43374</v>
      </c>
      <c r="E264" t="s">
        <v>215</v>
      </c>
      <c r="F264" s="5">
        <v>43221</v>
      </c>
      <c r="G264">
        <v>191.44</v>
      </c>
      <c r="H264">
        <v>17.04</v>
      </c>
    </row>
    <row r="265" spans="1:8" x14ac:dyDescent="0.2">
      <c r="A265" t="s">
        <v>71</v>
      </c>
      <c r="B265" t="s">
        <v>57</v>
      </c>
      <c r="C265" t="s">
        <v>93</v>
      </c>
      <c r="D265" s="4">
        <v>43374</v>
      </c>
      <c r="E265" t="s">
        <v>214</v>
      </c>
      <c r="F265" s="5">
        <v>43221</v>
      </c>
      <c r="G265">
        <v>8.64</v>
      </c>
      <c r="H265">
        <v>0.77</v>
      </c>
    </row>
    <row r="266" spans="1:8" x14ac:dyDescent="0.2">
      <c r="A266" t="s">
        <v>71</v>
      </c>
      <c r="B266" t="s">
        <v>54</v>
      </c>
      <c r="C266" t="s">
        <v>88</v>
      </c>
      <c r="D266" s="4">
        <v>43405</v>
      </c>
      <c r="E266" t="s">
        <v>214</v>
      </c>
      <c r="F266" s="5">
        <v>43221</v>
      </c>
      <c r="G266">
        <v>9.1300000000000008</v>
      </c>
      <c r="H266">
        <v>0.81</v>
      </c>
    </row>
    <row r="267" spans="1:8" x14ac:dyDescent="0.2">
      <c r="A267" t="s">
        <v>71</v>
      </c>
      <c r="B267" t="s">
        <v>56</v>
      </c>
      <c r="C267" t="s">
        <v>87</v>
      </c>
      <c r="D267" s="4">
        <v>43405</v>
      </c>
      <c r="E267" t="s">
        <v>175</v>
      </c>
      <c r="F267" s="5">
        <v>43405</v>
      </c>
      <c r="G267">
        <v>0</v>
      </c>
      <c r="H267">
        <v>0</v>
      </c>
    </row>
    <row r="268" spans="1:8" x14ac:dyDescent="0.2">
      <c r="A268" t="s">
        <v>71</v>
      </c>
      <c r="B268" t="s">
        <v>56</v>
      </c>
      <c r="C268" t="s">
        <v>87</v>
      </c>
      <c r="D268" s="4">
        <v>43405</v>
      </c>
      <c r="E268" t="s">
        <v>176</v>
      </c>
      <c r="F268" s="5">
        <v>43405</v>
      </c>
      <c r="G268">
        <v>0</v>
      </c>
      <c r="H268">
        <v>0</v>
      </c>
    </row>
    <row r="269" spans="1:8" x14ac:dyDescent="0.2">
      <c r="A269" t="s">
        <v>71</v>
      </c>
      <c r="B269" t="s">
        <v>57</v>
      </c>
      <c r="C269" t="s">
        <v>93</v>
      </c>
      <c r="D269" s="4">
        <v>43374</v>
      </c>
      <c r="E269" t="s">
        <v>212</v>
      </c>
      <c r="F269" s="5">
        <v>43221</v>
      </c>
      <c r="G269">
        <v>409</v>
      </c>
      <c r="H269">
        <v>31.49</v>
      </c>
    </row>
    <row r="270" spans="1:8" x14ac:dyDescent="0.2">
      <c r="A270" t="s">
        <v>71</v>
      </c>
      <c r="B270" t="s">
        <v>57</v>
      </c>
      <c r="C270" t="s">
        <v>93</v>
      </c>
      <c r="D270" s="4">
        <v>43374</v>
      </c>
      <c r="E270" t="s">
        <v>213</v>
      </c>
      <c r="F270" s="5">
        <v>43221</v>
      </c>
      <c r="G270">
        <v>18.45</v>
      </c>
      <c r="H270">
        <v>1.42</v>
      </c>
    </row>
    <row r="271" spans="1:8" x14ac:dyDescent="0.2">
      <c r="A271" t="s">
        <v>71</v>
      </c>
      <c r="B271" t="s">
        <v>56</v>
      </c>
      <c r="C271" t="s">
        <v>94</v>
      </c>
      <c r="D271" s="4">
        <v>43405</v>
      </c>
      <c r="E271" t="s">
        <v>212</v>
      </c>
      <c r="F271" s="5">
        <v>43221</v>
      </c>
      <c r="G271">
        <v>717.63</v>
      </c>
      <c r="H271">
        <v>55.26</v>
      </c>
    </row>
    <row r="272" spans="1:8" x14ac:dyDescent="0.2">
      <c r="A272" t="s">
        <v>71</v>
      </c>
      <c r="B272" t="s">
        <v>56</v>
      </c>
      <c r="C272" t="s">
        <v>94</v>
      </c>
      <c r="D272" s="4">
        <v>43405</v>
      </c>
      <c r="E272" t="s">
        <v>215</v>
      </c>
      <c r="F272" s="5">
        <v>43221</v>
      </c>
      <c r="G272">
        <v>8642.3700000000008</v>
      </c>
      <c r="H272">
        <v>769.17</v>
      </c>
    </row>
    <row r="273" spans="1:8" x14ac:dyDescent="0.2">
      <c r="A273" t="s">
        <v>71</v>
      </c>
      <c r="B273" t="s">
        <v>56</v>
      </c>
      <c r="C273" t="s">
        <v>94</v>
      </c>
      <c r="D273" s="4">
        <v>43405</v>
      </c>
      <c r="E273" t="s">
        <v>213</v>
      </c>
      <c r="F273" s="5">
        <v>43221</v>
      </c>
      <c r="G273">
        <v>32.369999999999997</v>
      </c>
      <c r="H273">
        <v>2.4900000000000002</v>
      </c>
    </row>
    <row r="274" spans="1:8" x14ac:dyDescent="0.2">
      <c r="A274" t="s">
        <v>71</v>
      </c>
      <c r="B274" t="s">
        <v>56</v>
      </c>
      <c r="C274" t="s">
        <v>94</v>
      </c>
      <c r="D274" s="4">
        <v>43405</v>
      </c>
      <c r="E274" t="s">
        <v>214</v>
      </c>
      <c r="F274" s="5">
        <v>43221</v>
      </c>
      <c r="G274">
        <v>389.77</v>
      </c>
      <c r="H274">
        <v>34.69</v>
      </c>
    </row>
    <row r="275" spans="1:8" x14ac:dyDescent="0.2">
      <c r="A275" t="s">
        <v>71</v>
      </c>
      <c r="B275" t="s">
        <v>54</v>
      </c>
      <c r="C275" t="s">
        <v>101</v>
      </c>
      <c r="D275" s="4">
        <v>43374</v>
      </c>
      <c r="E275" t="s">
        <v>218</v>
      </c>
      <c r="F275" s="5">
        <v>43221</v>
      </c>
      <c r="G275">
        <v>194.4</v>
      </c>
      <c r="H275">
        <v>14.97</v>
      </c>
    </row>
    <row r="276" spans="1:8" x14ac:dyDescent="0.2">
      <c r="A276" t="s">
        <v>71</v>
      </c>
      <c r="B276" t="s">
        <v>54</v>
      </c>
      <c r="C276" t="s">
        <v>101</v>
      </c>
      <c r="D276" s="4">
        <v>43374</v>
      </c>
      <c r="E276" t="s">
        <v>219</v>
      </c>
      <c r="F276" s="5">
        <v>43221</v>
      </c>
      <c r="G276">
        <v>8.77</v>
      </c>
      <c r="H276">
        <v>0.67</v>
      </c>
    </row>
    <row r="277" spans="1:8" x14ac:dyDescent="0.2">
      <c r="A277" t="s">
        <v>71</v>
      </c>
      <c r="B277" t="s">
        <v>55</v>
      </c>
      <c r="C277" t="s">
        <v>101</v>
      </c>
      <c r="D277" s="4">
        <v>43374</v>
      </c>
      <c r="E277" t="s">
        <v>218</v>
      </c>
      <c r="F277" s="5">
        <v>43221</v>
      </c>
      <c r="G277">
        <v>1245.5999999999999</v>
      </c>
      <c r="H277">
        <v>95.9</v>
      </c>
    </row>
    <row r="278" spans="1:8" x14ac:dyDescent="0.2">
      <c r="A278" t="s">
        <v>71</v>
      </c>
      <c r="B278" t="s">
        <v>55</v>
      </c>
      <c r="C278" t="s">
        <v>101</v>
      </c>
      <c r="D278" s="4">
        <v>43374</v>
      </c>
      <c r="E278" t="s">
        <v>219</v>
      </c>
      <c r="F278" s="5">
        <v>43221</v>
      </c>
      <c r="G278">
        <v>56.18</v>
      </c>
      <c r="H278">
        <v>4.33</v>
      </c>
    </row>
    <row r="279" spans="1:8" x14ac:dyDescent="0.2">
      <c r="A279" t="s">
        <v>71</v>
      </c>
      <c r="B279" t="s">
        <v>55</v>
      </c>
      <c r="C279" t="s">
        <v>91</v>
      </c>
      <c r="D279" s="4">
        <v>43374</v>
      </c>
      <c r="E279" t="s">
        <v>212</v>
      </c>
      <c r="F279" s="5">
        <v>43221</v>
      </c>
      <c r="G279">
        <v>2687</v>
      </c>
      <c r="H279">
        <v>206.9</v>
      </c>
    </row>
    <row r="280" spans="1:8" x14ac:dyDescent="0.2">
      <c r="A280" t="s">
        <v>71</v>
      </c>
      <c r="B280" t="s">
        <v>55</v>
      </c>
      <c r="C280" t="s">
        <v>91</v>
      </c>
      <c r="D280" s="4">
        <v>43374</v>
      </c>
      <c r="E280" t="s">
        <v>213</v>
      </c>
      <c r="F280" s="5">
        <v>43221</v>
      </c>
      <c r="G280">
        <v>121.18</v>
      </c>
      <c r="H280">
        <v>9.33</v>
      </c>
    </row>
    <row r="281" spans="1:8" x14ac:dyDescent="0.2">
      <c r="A281" t="s">
        <v>71</v>
      </c>
      <c r="B281" t="s">
        <v>55</v>
      </c>
      <c r="C281" t="s">
        <v>101</v>
      </c>
      <c r="D281" s="4">
        <v>43374</v>
      </c>
      <c r="E281" t="s">
        <v>218</v>
      </c>
      <c r="F281" s="5">
        <v>43221</v>
      </c>
      <c r="G281">
        <v>1271.52</v>
      </c>
      <c r="H281">
        <v>97.9</v>
      </c>
    </row>
    <row r="282" spans="1:8" x14ac:dyDescent="0.2">
      <c r="A282" t="s">
        <v>71</v>
      </c>
      <c r="B282" t="s">
        <v>55</v>
      </c>
      <c r="C282" t="s">
        <v>101</v>
      </c>
      <c r="D282" s="4">
        <v>43374</v>
      </c>
      <c r="E282" t="s">
        <v>219</v>
      </c>
      <c r="F282" s="5">
        <v>43221</v>
      </c>
      <c r="G282">
        <v>57.35</v>
      </c>
      <c r="H282">
        <v>4.43</v>
      </c>
    </row>
    <row r="283" spans="1:8" x14ac:dyDescent="0.2">
      <c r="A283" t="s">
        <v>71</v>
      </c>
      <c r="B283" t="s">
        <v>55</v>
      </c>
      <c r="C283" t="s">
        <v>101</v>
      </c>
      <c r="D283" s="4">
        <v>43374</v>
      </c>
      <c r="E283" t="s">
        <v>218</v>
      </c>
      <c r="F283" s="5">
        <v>43221</v>
      </c>
      <c r="G283">
        <v>225</v>
      </c>
      <c r="H283">
        <v>17.32</v>
      </c>
    </row>
    <row r="284" spans="1:8" x14ac:dyDescent="0.2">
      <c r="A284" t="s">
        <v>71</v>
      </c>
      <c r="B284" t="s">
        <v>55</v>
      </c>
      <c r="C284" t="s">
        <v>101</v>
      </c>
      <c r="D284" s="4">
        <v>43374</v>
      </c>
      <c r="E284" t="s">
        <v>219</v>
      </c>
      <c r="F284" s="5">
        <v>43221</v>
      </c>
      <c r="G284">
        <v>10.14</v>
      </c>
      <c r="H284">
        <v>0.78</v>
      </c>
    </row>
    <row r="285" spans="1:8" x14ac:dyDescent="0.2">
      <c r="A285" t="s">
        <v>71</v>
      </c>
      <c r="B285" t="s">
        <v>59</v>
      </c>
      <c r="C285" t="s">
        <v>101</v>
      </c>
      <c r="D285" s="4">
        <v>43374</v>
      </c>
      <c r="E285" t="s">
        <v>218</v>
      </c>
      <c r="F285" s="5">
        <v>43221</v>
      </c>
      <c r="G285">
        <v>63.36</v>
      </c>
      <c r="H285">
        <v>4.88</v>
      </c>
    </row>
    <row r="286" spans="1:8" x14ac:dyDescent="0.2">
      <c r="A286" t="s">
        <v>71</v>
      </c>
      <c r="B286" t="s">
        <v>59</v>
      </c>
      <c r="C286" t="s">
        <v>101</v>
      </c>
      <c r="D286" s="4">
        <v>43374</v>
      </c>
      <c r="E286" t="s">
        <v>219</v>
      </c>
      <c r="F286" s="5">
        <v>43221</v>
      </c>
      <c r="G286">
        <v>2.86</v>
      </c>
      <c r="H286">
        <v>0.22</v>
      </c>
    </row>
    <row r="287" spans="1:8" x14ac:dyDescent="0.2">
      <c r="A287" t="s">
        <v>71</v>
      </c>
      <c r="B287" t="s">
        <v>54</v>
      </c>
      <c r="C287" t="s">
        <v>92</v>
      </c>
      <c r="D287" s="4">
        <v>43405</v>
      </c>
      <c r="E287" t="s">
        <v>212</v>
      </c>
      <c r="F287" s="5">
        <v>43221</v>
      </c>
      <c r="G287">
        <v>774.11</v>
      </c>
      <c r="H287">
        <v>59.61</v>
      </c>
    </row>
    <row r="288" spans="1:8" x14ac:dyDescent="0.2">
      <c r="A288" t="s">
        <v>71</v>
      </c>
      <c r="B288" t="s">
        <v>54</v>
      </c>
      <c r="C288" t="s">
        <v>92</v>
      </c>
      <c r="D288" s="4">
        <v>43405</v>
      </c>
      <c r="E288" t="s">
        <v>215</v>
      </c>
      <c r="F288" s="5">
        <v>43221</v>
      </c>
      <c r="G288">
        <v>75.89</v>
      </c>
      <c r="H288">
        <v>6.75</v>
      </c>
    </row>
    <row r="289" spans="1:8" x14ac:dyDescent="0.2">
      <c r="A289" t="s">
        <v>71</v>
      </c>
      <c r="B289" t="s">
        <v>54</v>
      </c>
      <c r="C289" t="s">
        <v>92</v>
      </c>
      <c r="D289" s="4">
        <v>43405</v>
      </c>
      <c r="E289" t="s">
        <v>213</v>
      </c>
      <c r="F289" s="5">
        <v>43221</v>
      </c>
      <c r="G289">
        <v>34.909999999999997</v>
      </c>
      <c r="H289">
        <v>2.68</v>
      </c>
    </row>
    <row r="290" spans="1:8" x14ac:dyDescent="0.2">
      <c r="A290" t="s">
        <v>71</v>
      </c>
      <c r="B290" t="s">
        <v>54</v>
      </c>
      <c r="C290" t="s">
        <v>92</v>
      </c>
      <c r="D290" s="4">
        <v>43405</v>
      </c>
      <c r="E290" t="s">
        <v>214</v>
      </c>
      <c r="F290" s="5">
        <v>43221</v>
      </c>
      <c r="G290">
        <v>3.43</v>
      </c>
      <c r="H290">
        <v>0.31</v>
      </c>
    </row>
    <row r="291" spans="1:8" x14ac:dyDescent="0.2">
      <c r="A291" t="s">
        <v>71</v>
      </c>
      <c r="B291" t="s">
        <v>56</v>
      </c>
      <c r="C291" t="s">
        <v>94</v>
      </c>
      <c r="D291" s="4">
        <v>43374</v>
      </c>
      <c r="E291" t="s">
        <v>212</v>
      </c>
      <c r="F291" s="5">
        <v>43221</v>
      </c>
      <c r="G291">
        <v>5047.34</v>
      </c>
      <c r="H291">
        <v>388.66</v>
      </c>
    </row>
    <row r="292" spans="1:8" x14ac:dyDescent="0.2">
      <c r="A292" t="s">
        <v>71</v>
      </c>
      <c r="B292" t="s">
        <v>56</v>
      </c>
      <c r="C292" t="s">
        <v>94</v>
      </c>
      <c r="D292" s="4">
        <v>43374</v>
      </c>
      <c r="E292" t="s">
        <v>215</v>
      </c>
      <c r="F292" s="5">
        <v>43221</v>
      </c>
      <c r="G292">
        <v>64423.66</v>
      </c>
      <c r="H292">
        <v>5733.7</v>
      </c>
    </row>
    <row r="293" spans="1:8" x14ac:dyDescent="0.2">
      <c r="A293" t="s">
        <v>71</v>
      </c>
      <c r="B293" t="s">
        <v>56</v>
      </c>
      <c r="C293" t="s">
        <v>94</v>
      </c>
      <c r="D293" s="4">
        <v>43374</v>
      </c>
      <c r="E293" t="s">
        <v>213</v>
      </c>
      <c r="F293" s="5">
        <v>43221</v>
      </c>
      <c r="G293">
        <v>227.66</v>
      </c>
      <c r="H293">
        <v>17.510000000000002</v>
      </c>
    </row>
    <row r="294" spans="1:8" x14ac:dyDescent="0.2">
      <c r="A294" t="s">
        <v>71</v>
      </c>
      <c r="B294" t="s">
        <v>56</v>
      </c>
      <c r="C294" t="s">
        <v>94</v>
      </c>
      <c r="D294" s="4">
        <v>43374</v>
      </c>
      <c r="E294" t="s">
        <v>214</v>
      </c>
      <c r="F294" s="5">
        <v>43221</v>
      </c>
      <c r="G294">
        <v>2905.49</v>
      </c>
      <c r="H294">
        <v>258.58</v>
      </c>
    </row>
    <row r="295" spans="1:8" x14ac:dyDescent="0.2">
      <c r="A295" t="s">
        <v>71</v>
      </c>
      <c r="B295" t="s">
        <v>61</v>
      </c>
      <c r="C295" t="s">
        <v>97</v>
      </c>
      <c r="D295" s="4">
        <v>43374</v>
      </c>
      <c r="E295" t="s">
        <v>212</v>
      </c>
      <c r="F295" s="5">
        <v>43221</v>
      </c>
      <c r="G295">
        <v>717.63</v>
      </c>
      <c r="H295">
        <v>55.26</v>
      </c>
    </row>
    <row r="296" spans="1:8" x14ac:dyDescent="0.2">
      <c r="A296" t="s">
        <v>71</v>
      </c>
      <c r="B296" t="s">
        <v>61</v>
      </c>
      <c r="C296" t="s">
        <v>97</v>
      </c>
      <c r="D296" s="4">
        <v>43374</v>
      </c>
      <c r="E296" t="s">
        <v>215</v>
      </c>
      <c r="F296" s="5">
        <v>43221</v>
      </c>
      <c r="G296">
        <v>4053.48</v>
      </c>
      <c r="H296">
        <v>360.76</v>
      </c>
    </row>
    <row r="297" spans="1:8" x14ac:dyDescent="0.2">
      <c r="A297" t="s">
        <v>71</v>
      </c>
      <c r="B297" t="s">
        <v>61</v>
      </c>
      <c r="C297" t="s">
        <v>97</v>
      </c>
      <c r="D297" s="4">
        <v>43374</v>
      </c>
      <c r="E297" t="s">
        <v>213</v>
      </c>
      <c r="F297" s="5">
        <v>43221</v>
      </c>
      <c r="G297">
        <v>32.369999999999997</v>
      </c>
      <c r="H297">
        <v>2.4900000000000002</v>
      </c>
    </row>
    <row r="298" spans="1:8" x14ac:dyDescent="0.2">
      <c r="A298" t="s">
        <v>71</v>
      </c>
      <c r="B298" t="s">
        <v>61</v>
      </c>
      <c r="C298" t="s">
        <v>97</v>
      </c>
      <c r="D298" s="4">
        <v>43374</v>
      </c>
      <c r="E298" t="s">
        <v>214</v>
      </c>
      <c r="F298" s="5">
        <v>43221</v>
      </c>
      <c r="G298">
        <v>182.81</v>
      </c>
      <c r="H298">
        <v>16.27</v>
      </c>
    </row>
    <row r="299" spans="1:8" x14ac:dyDescent="0.2">
      <c r="A299" t="s">
        <v>71</v>
      </c>
      <c r="B299" t="s">
        <v>61</v>
      </c>
      <c r="C299" t="s">
        <v>97</v>
      </c>
      <c r="D299" s="4">
        <v>43374</v>
      </c>
      <c r="E299" t="s">
        <v>212</v>
      </c>
      <c r="F299" s="5">
        <v>43221</v>
      </c>
      <c r="G299">
        <v>1435.26</v>
      </c>
      <c r="H299">
        <v>110.52</v>
      </c>
    </row>
    <row r="300" spans="1:8" x14ac:dyDescent="0.2">
      <c r="A300" t="s">
        <v>71</v>
      </c>
      <c r="B300" t="s">
        <v>61</v>
      </c>
      <c r="C300" t="s">
        <v>97</v>
      </c>
      <c r="D300" s="4">
        <v>43374</v>
      </c>
      <c r="E300" t="s">
        <v>215</v>
      </c>
      <c r="F300" s="5">
        <v>43221</v>
      </c>
      <c r="G300">
        <v>29985.37</v>
      </c>
      <c r="H300">
        <v>2668.7</v>
      </c>
    </row>
    <row r="301" spans="1:8" x14ac:dyDescent="0.2">
      <c r="A301" t="s">
        <v>71</v>
      </c>
      <c r="B301" t="s">
        <v>61</v>
      </c>
      <c r="C301" t="s">
        <v>97</v>
      </c>
      <c r="D301" s="4">
        <v>43374</v>
      </c>
      <c r="E301" t="s">
        <v>213</v>
      </c>
      <c r="F301" s="5">
        <v>43221</v>
      </c>
      <c r="G301">
        <v>64.739999999999995</v>
      </c>
      <c r="H301">
        <v>4.9800000000000004</v>
      </c>
    </row>
    <row r="302" spans="1:8" x14ac:dyDescent="0.2">
      <c r="A302" t="s">
        <v>71</v>
      </c>
      <c r="B302" t="s">
        <v>61</v>
      </c>
      <c r="C302" t="s">
        <v>97</v>
      </c>
      <c r="D302" s="4">
        <v>43374</v>
      </c>
      <c r="E302" t="s">
        <v>214</v>
      </c>
      <c r="F302" s="5">
        <v>43221</v>
      </c>
      <c r="G302">
        <v>1352.33</v>
      </c>
      <c r="H302">
        <v>120.36</v>
      </c>
    </row>
    <row r="303" spans="1:8" x14ac:dyDescent="0.2">
      <c r="A303" t="s">
        <v>71</v>
      </c>
      <c r="B303" t="s">
        <v>56</v>
      </c>
      <c r="C303" t="s">
        <v>103</v>
      </c>
      <c r="D303" s="4">
        <v>43344</v>
      </c>
      <c r="E303" t="s">
        <v>218</v>
      </c>
      <c r="F303" s="5">
        <v>43221</v>
      </c>
      <c r="G303">
        <v>186</v>
      </c>
      <c r="H303">
        <v>14.32</v>
      </c>
    </row>
    <row r="304" spans="1:8" x14ac:dyDescent="0.2">
      <c r="A304" t="s">
        <v>71</v>
      </c>
      <c r="B304" t="s">
        <v>56</v>
      </c>
      <c r="C304" t="s">
        <v>103</v>
      </c>
      <c r="D304" s="4">
        <v>43344</v>
      </c>
      <c r="E304" t="s">
        <v>219</v>
      </c>
      <c r="F304" s="5">
        <v>43221</v>
      </c>
      <c r="G304">
        <v>8.39</v>
      </c>
      <c r="H304">
        <v>0.65</v>
      </c>
    </row>
    <row r="305" spans="1:8" x14ac:dyDescent="0.2">
      <c r="A305" t="s">
        <v>71</v>
      </c>
      <c r="B305" t="s">
        <v>56</v>
      </c>
      <c r="C305" t="s">
        <v>95</v>
      </c>
      <c r="D305" s="4">
        <v>43374</v>
      </c>
      <c r="E305" t="s">
        <v>212</v>
      </c>
      <c r="F305" s="5">
        <v>43221</v>
      </c>
      <c r="G305">
        <v>34446.46</v>
      </c>
      <c r="H305">
        <v>2652.38</v>
      </c>
    </row>
    <row r="306" spans="1:8" x14ac:dyDescent="0.2">
      <c r="A306" t="s">
        <v>71</v>
      </c>
      <c r="B306" t="s">
        <v>56</v>
      </c>
      <c r="C306" t="s">
        <v>95</v>
      </c>
      <c r="D306" s="4">
        <v>43374</v>
      </c>
      <c r="E306" t="s">
        <v>215</v>
      </c>
      <c r="F306" s="5">
        <v>43221</v>
      </c>
      <c r="G306">
        <v>18353.54</v>
      </c>
      <c r="H306">
        <v>1633.47</v>
      </c>
    </row>
    <row r="307" spans="1:8" x14ac:dyDescent="0.2">
      <c r="A307" t="s">
        <v>71</v>
      </c>
      <c r="B307" t="s">
        <v>56</v>
      </c>
      <c r="C307" t="s">
        <v>95</v>
      </c>
      <c r="D307" s="4">
        <v>43374</v>
      </c>
      <c r="E307" t="s">
        <v>213</v>
      </c>
      <c r="F307" s="5">
        <v>43221</v>
      </c>
      <c r="G307">
        <v>1553.54</v>
      </c>
      <c r="H307">
        <v>119.62</v>
      </c>
    </row>
    <row r="308" spans="1:8" x14ac:dyDescent="0.2">
      <c r="A308" t="s">
        <v>71</v>
      </c>
      <c r="B308" t="s">
        <v>56</v>
      </c>
      <c r="C308" t="s">
        <v>95</v>
      </c>
      <c r="D308" s="4">
        <v>43374</v>
      </c>
      <c r="E308" t="s">
        <v>214</v>
      </c>
      <c r="F308" s="5">
        <v>43221</v>
      </c>
      <c r="G308">
        <v>827.74</v>
      </c>
      <c r="H308">
        <v>73.67</v>
      </c>
    </row>
    <row r="309" spans="1:8" x14ac:dyDescent="0.2">
      <c r="A309" t="s">
        <v>71</v>
      </c>
      <c r="B309" t="s">
        <v>57</v>
      </c>
      <c r="C309" t="s">
        <v>93</v>
      </c>
      <c r="D309" s="4">
        <v>43374</v>
      </c>
      <c r="E309" t="s">
        <v>212</v>
      </c>
      <c r="F309" s="5">
        <v>43221</v>
      </c>
      <c r="G309">
        <v>5637.26</v>
      </c>
      <c r="H309">
        <v>434.08</v>
      </c>
    </row>
    <row r="310" spans="1:8" x14ac:dyDescent="0.2">
      <c r="A310" t="s">
        <v>71</v>
      </c>
      <c r="B310" t="s">
        <v>57</v>
      </c>
      <c r="C310" t="s">
        <v>93</v>
      </c>
      <c r="D310" s="4">
        <v>43374</v>
      </c>
      <c r="E310" t="s">
        <v>213</v>
      </c>
      <c r="F310" s="5">
        <v>43221</v>
      </c>
      <c r="G310">
        <v>254.27</v>
      </c>
      <c r="H310">
        <v>19.579999999999998</v>
      </c>
    </row>
    <row r="311" spans="1:8" x14ac:dyDescent="0.2">
      <c r="A311" t="s">
        <v>71</v>
      </c>
      <c r="B311" t="s">
        <v>56</v>
      </c>
      <c r="C311" t="s">
        <v>94</v>
      </c>
      <c r="D311" s="4">
        <v>43405</v>
      </c>
      <c r="E311" t="s">
        <v>212</v>
      </c>
      <c r="F311" s="5">
        <v>43221</v>
      </c>
      <c r="G311">
        <v>717.63</v>
      </c>
      <c r="H311">
        <v>55.26</v>
      </c>
    </row>
    <row r="312" spans="1:8" x14ac:dyDescent="0.2">
      <c r="A312" t="s">
        <v>71</v>
      </c>
      <c r="B312" t="s">
        <v>56</v>
      </c>
      <c r="C312" t="s">
        <v>94</v>
      </c>
      <c r="D312" s="4">
        <v>43405</v>
      </c>
      <c r="E312" t="s">
        <v>215</v>
      </c>
      <c r="F312" s="5">
        <v>43221</v>
      </c>
      <c r="G312">
        <v>12033.37</v>
      </c>
      <c r="H312">
        <v>1070.97</v>
      </c>
    </row>
    <row r="313" spans="1:8" x14ac:dyDescent="0.2">
      <c r="A313" t="s">
        <v>71</v>
      </c>
      <c r="B313" t="s">
        <v>54</v>
      </c>
      <c r="C313" t="s">
        <v>101</v>
      </c>
      <c r="D313" s="4">
        <v>43405</v>
      </c>
      <c r="E313" t="s">
        <v>218</v>
      </c>
      <c r="F313" s="5">
        <v>43221</v>
      </c>
      <c r="G313">
        <v>36</v>
      </c>
      <c r="H313">
        <v>2.77</v>
      </c>
    </row>
    <row r="314" spans="1:8" x14ac:dyDescent="0.2">
      <c r="A314" t="s">
        <v>71</v>
      </c>
      <c r="B314" t="s">
        <v>55</v>
      </c>
      <c r="C314" t="s">
        <v>91</v>
      </c>
      <c r="D314" s="4">
        <v>43405</v>
      </c>
      <c r="E314" t="s">
        <v>215</v>
      </c>
      <c r="F314" s="5">
        <v>43221</v>
      </c>
      <c r="G314">
        <v>3842.37</v>
      </c>
      <c r="H314">
        <v>341.97</v>
      </c>
    </row>
    <row r="315" spans="1:8" x14ac:dyDescent="0.2">
      <c r="A315" t="s">
        <v>71</v>
      </c>
      <c r="B315" t="s">
        <v>55</v>
      </c>
      <c r="C315" t="s">
        <v>91</v>
      </c>
      <c r="D315" s="4">
        <v>43405</v>
      </c>
      <c r="E315" t="s">
        <v>213</v>
      </c>
      <c r="F315" s="5">
        <v>43221</v>
      </c>
      <c r="G315">
        <v>32.369999999999997</v>
      </c>
      <c r="H315">
        <v>2.4900000000000002</v>
      </c>
    </row>
    <row r="316" spans="1:8" x14ac:dyDescent="0.2">
      <c r="A316" t="s">
        <v>71</v>
      </c>
      <c r="B316" t="s">
        <v>55</v>
      </c>
      <c r="C316" t="s">
        <v>91</v>
      </c>
      <c r="D316" s="4">
        <v>43405</v>
      </c>
      <c r="E316" t="s">
        <v>214</v>
      </c>
      <c r="F316" s="5">
        <v>43221</v>
      </c>
      <c r="G316">
        <v>173.29</v>
      </c>
      <c r="H316">
        <v>15.42</v>
      </c>
    </row>
    <row r="317" spans="1:8" x14ac:dyDescent="0.2">
      <c r="A317" t="s">
        <v>71</v>
      </c>
      <c r="B317" t="s">
        <v>57</v>
      </c>
      <c r="C317" t="s">
        <v>90</v>
      </c>
      <c r="D317" s="4">
        <v>43344</v>
      </c>
      <c r="E317" t="s">
        <v>212</v>
      </c>
      <c r="F317" s="5">
        <v>43221</v>
      </c>
      <c r="G317">
        <v>2675</v>
      </c>
      <c r="H317">
        <v>205.99</v>
      </c>
    </row>
    <row r="318" spans="1:8" x14ac:dyDescent="0.2">
      <c r="A318" t="s">
        <v>71</v>
      </c>
      <c r="B318" t="s">
        <v>57</v>
      </c>
      <c r="C318" t="s">
        <v>90</v>
      </c>
      <c r="D318" s="4">
        <v>43344</v>
      </c>
      <c r="E318" t="s">
        <v>213</v>
      </c>
      <c r="F318" s="5">
        <v>43221</v>
      </c>
      <c r="G318">
        <v>120.64</v>
      </c>
      <c r="H318">
        <v>9.2899999999999991</v>
      </c>
    </row>
    <row r="319" spans="1:8" x14ac:dyDescent="0.2">
      <c r="A319" t="s">
        <v>71</v>
      </c>
      <c r="B319" t="s">
        <v>55</v>
      </c>
      <c r="C319" t="s">
        <v>91</v>
      </c>
      <c r="D319" s="4">
        <v>43374</v>
      </c>
      <c r="E319" t="s">
        <v>212</v>
      </c>
      <c r="F319" s="5">
        <v>43221</v>
      </c>
      <c r="G319">
        <v>717.63</v>
      </c>
      <c r="H319">
        <v>55.26</v>
      </c>
    </row>
    <row r="320" spans="1:8" x14ac:dyDescent="0.2">
      <c r="A320" t="s">
        <v>71</v>
      </c>
      <c r="B320" t="s">
        <v>55</v>
      </c>
      <c r="C320" t="s">
        <v>91</v>
      </c>
      <c r="D320" s="4">
        <v>43374</v>
      </c>
      <c r="E320" t="s">
        <v>215</v>
      </c>
      <c r="F320" s="5">
        <v>43221</v>
      </c>
      <c r="G320">
        <v>5242.37</v>
      </c>
      <c r="H320">
        <v>466.57</v>
      </c>
    </row>
    <row r="321" spans="1:8" x14ac:dyDescent="0.2">
      <c r="A321" t="s">
        <v>71</v>
      </c>
      <c r="B321" t="s">
        <v>55</v>
      </c>
      <c r="C321" t="s">
        <v>91</v>
      </c>
      <c r="D321" s="4">
        <v>43374</v>
      </c>
      <c r="E321" t="s">
        <v>213</v>
      </c>
      <c r="F321" s="5">
        <v>43221</v>
      </c>
      <c r="G321">
        <v>32.369999999999997</v>
      </c>
      <c r="H321">
        <v>2.4900000000000002</v>
      </c>
    </row>
    <row r="322" spans="1:8" x14ac:dyDescent="0.2">
      <c r="A322" t="s">
        <v>71</v>
      </c>
      <c r="B322" t="s">
        <v>55</v>
      </c>
      <c r="C322" t="s">
        <v>91</v>
      </c>
      <c r="D322" s="4">
        <v>43374</v>
      </c>
      <c r="E322" t="s">
        <v>214</v>
      </c>
      <c r="F322" s="5">
        <v>43221</v>
      </c>
      <c r="G322">
        <v>236.43</v>
      </c>
      <c r="H322">
        <v>21.04</v>
      </c>
    </row>
    <row r="323" spans="1:8" x14ac:dyDescent="0.2">
      <c r="A323" t="s">
        <v>71</v>
      </c>
      <c r="B323" t="s">
        <v>56</v>
      </c>
      <c r="C323" t="s">
        <v>98</v>
      </c>
      <c r="D323" s="4">
        <v>43374</v>
      </c>
      <c r="E323" t="s">
        <v>212</v>
      </c>
      <c r="F323" s="5">
        <v>43221</v>
      </c>
      <c r="G323">
        <v>0</v>
      </c>
      <c r="H323">
        <v>0</v>
      </c>
    </row>
    <row r="324" spans="1:8" x14ac:dyDescent="0.2">
      <c r="A324" t="s">
        <v>71</v>
      </c>
      <c r="B324" t="s">
        <v>56</v>
      </c>
      <c r="C324" t="s">
        <v>98</v>
      </c>
      <c r="D324" s="4">
        <v>43374</v>
      </c>
      <c r="E324" t="s">
        <v>213</v>
      </c>
      <c r="F324" s="5">
        <v>43221</v>
      </c>
      <c r="G324">
        <v>0</v>
      </c>
      <c r="H324">
        <v>0</v>
      </c>
    </row>
    <row r="325" spans="1:8" x14ac:dyDescent="0.2">
      <c r="A325" t="s">
        <v>71</v>
      </c>
      <c r="B325" t="s">
        <v>57</v>
      </c>
      <c r="C325" t="s">
        <v>93</v>
      </c>
      <c r="D325" s="4">
        <v>43405</v>
      </c>
      <c r="E325" t="s">
        <v>215</v>
      </c>
      <c r="F325" s="5">
        <v>43221</v>
      </c>
      <c r="G325">
        <v>3317.74</v>
      </c>
      <c r="H325">
        <v>295.27999999999997</v>
      </c>
    </row>
    <row r="326" spans="1:8" x14ac:dyDescent="0.2">
      <c r="A326" t="s">
        <v>71</v>
      </c>
      <c r="B326" t="s">
        <v>57</v>
      </c>
      <c r="C326" t="s">
        <v>93</v>
      </c>
      <c r="D326" s="4">
        <v>43405</v>
      </c>
      <c r="E326" t="s">
        <v>214</v>
      </c>
      <c r="F326" s="5">
        <v>43221</v>
      </c>
      <c r="G326">
        <v>149.63</v>
      </c>
      <c r="H326">
        <v>13.31</v>
      </c>
    </row>
    <row r="327" spans="1:8" x14ac:dyDescent="0.2">
      <c r="A327" t="s">
        <v>71</v>
      </c>
      <c r="B327" t="s">
        <v>55</v>
      </c>
      <c r="C327" t="s">
        <v>84</v>
      </c>
      <c r="D327" s="4">
        <v>43374</v>
      </c>
      <c r="E327" t="s">
        <v>212</v>
      </c>
      <c r="F327" s="5">
        <v>43221</v>
      </c>
      <c r="G327">
        <v>3057.28</v>
      </c>
      <c r="H327">
        <v>235.42</v>
      </c>
    </row>
    <row r="328" spans="1:8" x14ac:dyDescent="0.2">
      <c r="A328" t="s">
        <v>71</v>
      </c>
      <c r="B328" t="s">
        <v>55</v>
      </c>
      <c r="C328" t="s">
        <v>84</v>
      </c>
      <c r="D328" s="4">
        <v>43374</v>
      </c>
      <c r="E328" t="s">
        <v>215</v>
      </c>
      <c r="F328" s="5">
        <v>43221</v>
      </c>
      <c r="G328">
        <v>9181.2199999999993</v>
      </c>
      <c r="H328">
        <v>817.13</v>
      </c>
    </row>
    <row r="329" spans="1:8" x14ac:dyDescent="0.2">
      <c r="A329" t="s">
        <v>71</v>
      </c>
      <c r="B329" t="s">
        <v>55</v>
      </c>
      <c r="C329" t="s">
        <v>84</v>
      </c>
      <c r="D329" s="4">
        <v>43374</v>
      </c>
      <c r="E329" t="s">
        <v>213</v>
      </c>
      <c r="F329" s="5">
        <v>43221</v>
      </c>
      <c r="G329">
        <v>137.9</v>
      </c>
      <c r="H329">
        <v>10.62</v>
      </c>
    </row>
    <row r="330" spans="1:8" x14ac:dyDescent="0.2">
      <c r="A330" t="s">
        <v>71</v>
      </c>
      <c r="B330" t="s">
        <v>55</v>
      </c>
      <c r="C330" t="s">
        <v>84</v>
      </c>
      <c r="D330" s="4">
        <v>43374</v>
      </c>
      <c r="E330" t="s">
        <v>214</v>
      </c>
      <c r="F330" s="5">
        <v>43221</v>
      </c>
      <c r="G330">
        <v>414.06</v>
      </c>
      <c r="H330">
        <v>36.86</v>
      </c>
    </row>
    <row r="331" spans="1:8" x14ac:dyDescent="0.2">
      <c r="A331" t="s">
        <v>71</v>
      </c>
      <c r="B331" t="s">
        <v>55</v>
      </c>
      <c r="C331" t="s">
        <v>84</v>
      </c>
      <c r="D331" s="4">
        <v>43374</v>
      </c>
      <c r="E331" t="s">
        <v>212</v>
      </c>
      <c r="F331" s="5">
        <v>43221</v>
      </c>
      <c r="G331">
        <v>717.63</v>
      </c>
      <c r="H331">
        <v>55.26</v>
      </c>
    </row>
    <row r="332" spans="1:8" x14ac:dyDescent="0.2">
      <c r="A332" t="s">
        <v>71</v>
      </c>
      <c r="B332" t="s">
        <v>55</v>
      </c>
      <c r="C332" t="s">
        <v>84</v>
      </c>
      <c r="D332" s="4">
        <v>43374</v>
      </c>
      <c r="E332" t="s">
        <v>215</v>
      </c>
      <c r="F332" s="5">
        <v>43221</v>
      </c>
      <c r="G332">
        <v>7291.77</v>
      </c>
      <c r="H332">
        <v>648.97</v>
      </c>
    </row>
    <row r="333" spans="1:8" x14ac:dyDescent="0.2">
      <c r="A333" t="s">
        <v>71</v>
      </c>
      <c r="B333" t="s">
        <v>55</v>
      </c>
      <c r="C333" t="s">
        <v>84</v>
      </c>
      <c r="D333" s="4">
        <v>43374</v>
      </c>
      <c r="E333" t="s">
        <v>213</v>
      </c>
      <c r="F333" s="5">
        <v>43221</v>
      </c>
      <c r="G333">
        <v>32.369999999999997</v>
      </c>
      <c r="H333">
        <v>2.4900000000000002</v>
      </c>
    </row>
    <row r="334" spans="1:8" x14ac:dyDescent="0.2">
      <c r="A334" t="s">
        <v>71</v>
      </c>
      <c r="B334" t="s">
        <v>55</v>
      </c>
      <c r="C334" t="s">
        <v>84</v>
      </c>
      <c r="D334" s="4">
        <v>43374</v>
      </c>
      <c r="E334" t="s">
        <v>214</v>
      </c>
      <c r="F334" s="5">
        <v>43221</v>
      </c>
      <c r="G334">
        <v>328.85</v>
      </c>
      <c r="H334">
        <v>29.27</v>
      </c>
    </row>
    <row r="335" spans="1:8" x14ac:dyDescent="0.2">
      <c r="A335" t="s">
        <v>71</v>
      </c>
      <c r="B335" t="s">
        <v>61</v>
      </c>
      <c r="C335" t="s">
        <v>97</v>
      </c>
      <c r="D335" s="4">
        <v>43374</v>
      </c>
      <c r="E335" t="s">
        <v>212</v>
      </c>
      <c r="F335" s="5">
        <v>43221</v>
      </c>
      <c r="G335">
        <v>717.63</v>
      </c>
      <c r="H335">
        <v>55.26</v>
      </c>
    </row>
    <row r="336" spans="1:8" x14ac:dyDescent="0.2">
      <c r="A336" t="s">
        <v>71</v>
      </c>
      <c r="B336" t="s">
        <v>61</v>
      </c>
      <c r="C336" t="s">
        <v>97</v>
      </c>
      <c r="D336" s="4">
        <v>43374</v>
      </c>
      <c r="E336" t="s">
        <v>215</v>
      </c>
      <c r="F336" s="5">
        <v>43221</v>
      </c>
      <c r="G336">
        <v>9640.3700000000008</v>
      </c>
      <c r="H336">
        <v>857.99</v>
      </c>
    </row>
    <row r="337" spans="1:8" x14ac:dyDescent="0.2">
      <c r="A337" t="s">
        <v>71</v>
      </c>
      <c r="B337" t="s">
        <v>61</v>
      </c>
      <c r="C337" t="s">
        <v>97</v>
      </c>
      <c r="D337" s="4">
        <v>43374</v>
      </c>
      <c r="E337" t="s">
        <v>213</v>
      </c>
      <c r="F337" s="5">
        <v>43221</v>
      </c>
      <c r="G337">
        <v>32.369999999999997</v>
      </c>
      <c r="H337">
        <v>2.4900000000000002</v>
      </c>
    </row>
    <row r="338" spans="1:8" x14ac:dyDescent="0.2">
      <c r="A338" t="s">
        <v>71</v>
      </c>
      <c r="B338" t="s">
        <v>61</v>
      </c>
      <c r="C338" t="s">
        <v>97</v>
      </c>
      <c r="D338" s="4">
        <v>43374</v>
      </c>
      <c r="E338" t="s">
        <v>214</v>
      </c>
      <c r="F338" s="5">
        <v>43221</v>
      </c>
      <c r="G338">
        <v>434.78</v>
      </c>
      <c r="H338">
        <v>38.700000000000003</v>
      </c>
    </row>
    <row r="339" spans="1:8" x14ac:dyDescent="0.2">
      <c r="A339" t="s">
        <v>71</v>
      </c>
      <c r="B339" t="s">
        <v>56</v>
      </c>
      <c r="C339" t="s">
        <v>98</v>
      </c>
      <c r="D339" s="4">
        <v>43374</v>
      </c>
      <c r="E339" t="s">
        <v>212</v>
      </c>
      <c r="F339" s="5">
        <v>43221</v>
      </c>
      <c r="G339">
        <v>717.63</v>
      </c>
      <c r="H339">
        <v>55.26</v>
      </c>
    </row>
    <row r="340" spans="1:8" x14ac:dyDescent="0.2">
      <c r="A340" t="s">
        <v>71</v>
      </c>
      <c r="B340" t="s">
        <v>56</v>
      </c>
      <c r="C340" t="s">
        <v>98</v>
      </c>
      <c r="D340" s="4">
        <v>43374</v>
      </c>
      <c r="E340" t="s">
        <v>215</v>
      </c>
      <c r="F340" s="5">
        <v>43221</v>
      </c>
      <c r="G340">
        <v>3075.78</v>
      </c>
      <c r="H340">
        <v>273.74</v>
      </c>
    </row>
    <row r="341" spans="1:8" x14ac:dyDescent="0.2">
      <c r="A341" t="s">
        <v>71</v>
      </c>
      <c r="B341" t="s">
        <v>60</v>
      </c>
      <c r="C341" t="s">
        <v>101</v>
      </c>
      <c r="D341" s="4">
        <v>43374</v>
      </c>
      <c r="E341" t="s">
        <v>218</v>
      </c>
      <c r="F341" s="5">
        <v>43221</v>
      </c>
      <c r="G341">
        <v>122.4</v>
      </c>
      <c r="H341">
        <v>9.42</v>
      </c>
    </row>
    <row r="342" spans="1:8" x14ac:dyDescent="0.2">
      <c r="A342" t="s">
        <v>71</v>
      </c>
      <c r="B342" t="s">
        <v>60</v>
      </c>
      <c r="C342" t="s">
        <v>101</v>
      </c>
      <c r="D342" s="4">
        <v>43374</v>
      </c>
      <c r="E342" t="s">
        <v>219</v>
      </c>
      <c r="F342" s="5">
        <v>43221</v>
      </c>
      <c r="G342">
        <v>5.52</v>
      </c>
      <c r="H342">
        <v>0.42</v>
      </c>
    </row>
    <row r="343" spans="1:8" x14ac:dyDescent="0.2">
      <c r="A343" t="s">
        <v>71</v>
      </c>
      <c r="B343" t="s">
        <v>61</v>
      </c>
      <c r="C343" t="s">
        <v>97</v>
      </c>
      <c r="D343" s="4">
        <v>43374</v>
      </c>
      <c r="E343" t="s">
        <v>212</v>
      </c>
      <c r="F343" s="5">
        <v>43221</v>
      </c>
      <c r="G343">
        <v>717.63</v>
      </c>
      <c r="H343">
        <v>55.26</v>
      </c>
    </row>
    <row r="344" spans="1:8" x14ac:dyDescent="0.2">
      <c r="A344" t="s">
        <v>71</v>
      </c>
      <c r="B344" t="s">
        <v>61</v>
      </c>
      <c r="C344" t="s">
        <v>97</v>
      </c>
      <c r="D344" s="4">
        <v>43374</v>
      </c>
      <c r="E344" t="s">
        <v>215</v>
      </c>
      <c r="F344" s="5">
        <v>43221</v>
      </c>
      <c r="G344">
        <v>6739.99</v>
      </c>
      <c r="H344">
        <v>599.86</v>
      </c>
    </row>
    <row r="345" spans="1:8" x14ac:dyDescent="0.2">
      <c r="A345" t="s">
        <v>71</v>
      </c>
      <c r="B345" t="s">
        <v>61</v>
      </c>
      <c r="C345" t="s">
        <v>97</v>
      </c>
      <c r="D345" s="4">
        <v>43374</v>
      </c>
      <c r="E345" t="s">
        <v>213</v>
      </c>
      <c r="F345" s="5">
        <v>43221</v>
      </c>
      <c r="G345">
        <v>32.369999999999997</v>
      </c>
      <c r="H345">
        <v>2.4900000000000002</v>
      </c>
    </row>
    <row r="346" spans="1:8" x14ac:dyDescent="0.2">
      <c r="A346" t="s">
        <v>71</v>
      </c>
      <c r="B346" t="s">
        <v>61</v>
      </c>
      <c r="C346" t="s">
        <v>97</v>
      </c>
      <c r="D346" s="4">
        <v>43374</v>
      </c>
      <c r="E346" t="s">
        <v>214</v>
      </c>
      <c r="F346" s="5">
        <v>43221</v>
      </c>
      <c r="G346">
        <v>303.97000000000003</v>
      </c>
      <c r="H346">
        <v>27.05</v>
      </c>
    </row>
    <row r="347" spans="1:8" x14ac:dyDescent="0.2">
      <c r="A347" t="s">
        <v>71</v>
      </c>
      <c r="B347" t="s">
        <v>60</v>
      </c>
      <c r="C347" t="s">
        <v>98</v>
      </c>
      <c r="D347" s="4">
        <v>43374</v>
      </c>
      <c r="E347" t="s">
        <v>212</v>
      </c>
      <c r="F347" s="5">
        <v>43221</v>
      </c>
      <c r="G347">
        <v>717.63</v>
      </c>
      <c r="H347">
        <v>55.26</v>
      </c>
    </row>
    <row r="348" spans="1:8" x14ac:dyDescent="0.2">
      <c r="A348" t="s">
        <v>71</v>
      </c>
      <c r="B348" t="s">
        <v>60</v>
      </c>
      <c r="C348" t="s">
        <v>98</v>
      </c>
      <c r="D348" s="4">
        <v>43374</v>
      </c>
      <c r="E348" t="s">
        <v>215</v>
      </c>
      <c r="F348" s="5">
        <v>43221</v>
      </c>
      <c r="G348">
        <v>17771.810000000001</v>
      </c>
      <c r="H348">
        <v>1581.69</v>
      </c>
    </row>
    <row r="349" spans="1:8" x14ac:dyDescent="0.2">
      <c r="A349" t="s">
        <v>71</v>
      </c>
      <c r="B349" t="s">
        <v>60</v>
      </c>
      <c r="C349" t="s">
        <v>98</v>
      </c>
      <c r="D349" s="4">
        <v>43374</v>
      </c>
      <c r="E349" t="s">
        <v>213</v>
      </c>
      <c r="F349" s="5">
        <v>43221</v>
      </c>
      <c r="G349">
        <v>32.369999999999997</v>
      </c>
      <c r="H349">
        <v>2.4900000000000002</v>
      </c>
    </row>
    <row r="350" spans="1:8" x14ac:dyDescent="0.2">
      <c r="A350" t="s">
        <v>71</v>
      </c>
      <c r="B350" t="s">
        <v>60</v>
      </c>
      <c r="C350" t="s">
        <v>98</v>
      </c>
      <c r="D350" s="4">
        <v>43374</v>
      </c>
      <c r="E350" t="s">
        <v>214</v>
      </c>
      <c r="F350" s="5">
        <v>43221</v>
      </c>
      <c r="G350">
        <v>801.5</v>
      </c>
      <c r="H350">
        <v>71.33</v>
      </c>
    </row>
    <row r="351" spans="1:8" x14ac:dyDescent="0.2">
      <c r="A351" t="s">
        <v>71</v>
      </c>
      <c r="B351" t="s">
        <v>55</v>
      </c>
      <c r="C351" t="s">
        <v>101</v>
      </c>
      <c r="D351" s="4">
        <v>43374</v>
      </c>
      <c r="E351" t="s">
        <v>218</v>
      </c>
      <c r="F351" s="5">
        <v>43221</v>
      </c>
      <c r="G351">
        <v>1013.4</v>
      </c>
      <c r="H351">
        <v>78.03</v>
      </c>
    </row>
    <row r="352" spans="1:8" x14ac:dyDescent="0.2">
      <c r="A352" t="s">
        <v>71</v>
      </c>
      <c r="B352" t="s">
        <v>55</v>
      </c>
      <c r="C352" t="s">
        <v>101</v>
      </c>
      <c r="D352" s="4">
        <v>43374</v>
      </c>
      <c r="E352" t="s">
        <v>219</v>
      </c>
      <c r="F352" s="5">
        <v>43221</v>
      </c>
      <c r="G352">
        <v>45.7</v>
      </c>
      <c r="H352">
        <v>3.52</v>
      </c>
    </row>
    <row r="353" spans="1:8" x14ac:dyDescent="0.2">
      <c r="A353" t="s">
        <v>71</v>
      </c>
      <c r="B353" t="s">
        <v>55</v>
      </c>
      <c r="C353" t="s">
        <v>101</v>
      </c>
      <c r="D353" s="4">
        <v>43374</v>
      </c>
      <c r="E353" t="s">
        <v>218</v>
      </c>
      <c r="F353" s="5">
        <v>43221</v>
      </c>
      <c r="G353">
        <v>498.24</v>
      </c>
      <c r="H353">
        <v>38.36</v>
      </c>
    </row>
    <row r="354" spans="1:8" x14ac:dyDescent="0.2">
      <c r="A354" t="s">
        <v>71</v>
      </c>
      <c r="B354" t="s">
        <v>60</v>
      </c>
      <c r="C354" t="s">
        <v>98</v>
      </c>
      <c r="D354" s="4">
        <v>43374</v>
      </c>
      <c r="E354" t="s">
        <v>214</v>
      </c>
      <c r="F354" s="5">
        <v>43221</v>
      </c>
      <c r="G354">
        <v>12.45</v>
      </c>
      <c r="H354">
        <v>1.1100000000000001</v>
      </c>
    </row>
    <row r="355" spans="1:8" x14ac:dyDescent="0.2">
      <c r="A355" t="s">
        <v>71</v>
      </c>
      <c r="B355" t="s">
        <v>60</v>
      </c>
      <c r="C355" t="s">
        <v>98</v>
      </c>
      <c r="D355" s="4">
        <v>43374</v>
      </c>
      <c r="E355" t="s">
        <v>212</v>
      </c>
      <c r="F355" s="5">
        <v>43221</v>
      </c>
      <c r="G355">
        <v>717.63</v>
      </c>
      <c r="H355">
        <v>55.26</v>
      </c>
    </row>
    <row r="356" spans="1:8" x14ac:dyDescent="0.2">
      <c r="A356" t="s">
        <v>71</v>
      </c>
      <c r="B356" t="s">
        <v>60</v>
      </c>
      <c r="C356" t="s">
        <v>98</v>
      </c>
      <c r="D356" s="4">
        <v>43374</v>
      </c>
      <c r="E356" t="s">
        <v>215</v>
      </c>
      <c r="F356" s="5">
        <v>43221</v>
      </c>
      <c r="G356">
        <v>276.20999999999998</v>
      </c>
      <c r="H356">
        <v>24.58</v>
      </c>
    </row>
    <row r="357" spans="1:8" x14ac:dyDescent="0.2">
      <c r="A357" t="s">
        <v>71</v>
      </c>
      <c r="B357" t="s">
        <v>60</v>
      </c>
      <c r="C357" t="s">
        <v>98</v>
      </c>
      <c r="D357" s="4">
        <v>43374</v>
      </c>
      <c r="E357" t="s">
        <v>213</v>
      </c>
      <c r="F357" s="5">
        <v>43221</v>
      </c>
      <c r="G357">
        <v>32.369999999999997</v>
      </c>
      <c r="H357">
        <v>2.4900000000000002</v>
      </c>
    </row>
    <row r="358" spans="1:8" x14ac:dyDescent="0.2">
      <c r="A358" t="s">
        <v>71</v>
      </c>
      <c r="B358" t="s">
        <v>56</v>
      </c>
      <c r="C358" t="s">
        <v>130</v>
      </c>
      <c r="D358" s="4">
        <v>43374</v>
      </c>
      <c r="E358" t="s">
        <v>212</v>
      </c>
      <c r="F358" s="5">
        <v>43221</v>
      </c>
      <c r="G358">
        <v>717.63</v>
      </c>
      <c r="H358">
        <v>55.26</v>
      </c>
    </row>
    <row r="359" spans="1:8" x14ac:dyDescent="0.2">
      <c r="A359" t="s">
        <v>71</v>
      </c>
      <c r="B359" t="s">
        <v>56</v>
      </c>
      <c r="C359" t="s">
        <v>130</v>
      </c>
      <c r="D359" s="4">
        <v>43374</v>
      </c>
      <c r="E359" t="s">
        <v>215</v>
      </c>
      <c r="F359" s="5">
        <v>43221</v>
      </c>
      <c r="G359">
        <v>10593.12</v>
      </c>
      <c r="H359">
        <v>942.79</v>
      </c>
    </row>
    <row r="360" spans="1:8" x14ac:dyDescent="0.2">
      <c r="A360" t="s">
        <v>71</v>
      </c>
      <c r="B360" t="s">
        <v>56</v>
      </c>
      <c r="C360" t="s">
        <v>130</v>
      </c>
      <c r="D360" s="4">
        <v>43374</v>
      </c>
      <c r="E360" t="s">
        <v>213</v>
      </c>
      <c r="F360" s="5">
        <v>43221</v>
      </c>
      <c r="G360">
        <v>32.369999999999997</v>
      </c>
      <c r="H360">
        <v>2.4900000000000002</v>
      </c>
    </row>
    <row r="361" spans="1:8" x14ac:dyDescent="0.2">
      <c r="A361" t="s">
        <v>71</v>
      </c>
      <c r="B361" t="s">
        <v>56</v>
      </c>
      <c r="C361" t="s">
        <v>130</v>
      </c>
      <c r="D361" s="4">
        <v>43374</v>
      </c>
      <c r="E361" t="s">
        <v>214</v>
      </c>
      <c r="F361" s="5">
        <v>43221</v>
      </c>
      <c r="G361">
        <v>477.74</v>
      </c>
      <c r="H361">
        <v>42.52</v>
      </c>
    </row>
    <row r="362" spans="1:8" x14ac:dyDescent="0.2">
      <c r="A362" t="s">
        <v>71</v>
      </c>
      <c r="B362" t="s">
        <v>55</v>
      </c>
      <c r="C362" t="s">
        <v>91</v>
      </c>
      <c r="D362" s="4">
        <v>43678</v>
      </c>
      <c r="E362" t="s">
        <v>175</v>
      </c>
      <c r="F362" s="5">
        <v>43405</v>
      </c>
      <c r="G362">
        <v>1466.71</v>
      </c>
      <c r="H362">
        <v>112.94</v>
      </c>
    </row>
    <row r="363" spans="1:8" x14ac:dyDescent="0.2">
      <c r="A363" t="s">
        <v>71</v>
      </c>
      <c r="B363" t="s">
        <v>55</v>
      </c>
      <c r="C363" t="s">
        <v>91</v>
      </c>
      <c r="D363" s="4">
        <v>43678</v>
      </c>
      <c r="E363" t="s">
        <v>179</v>
      </c>
      <c r="F363" s="5">
        <v>43405</v>
      </c>
      <c r="G363">
        <v>295.29000000000002</v>
      </c>
      <c r="H363">
        <v>26.28</v>
      </c>
    </row>
    <row r="364" spans="1:8" x14ac:dyDescent="0.2">
      <c r="A364" t="s">
        <v>71</v>
      </c>
      <c r="B364" t="s">
        <v>55</v>
      </c>
      <c r="C364" t="s">
        <v>91</v>
      </c>
      <c r="D364" s="4">
        <v>43678</v>
      </c>
      <c r="E364" t="s">
        <v>176</v>
      </c>
      <c r="F364" s="5">
        <v>43405</v>
      </c>
      <c r="G364">
        <v>58.29</v>
      </c>
      <c r="H364">
        <v>4.49</v>
      </c>
    </row>
    <row r="365" spans="1:8" x14ac:dyDescent="0.2">
      <c r="A365" t="s">
        <v>71</v>
      </c>
      <c r="B365" t="s">
        <v>55</v>
      </c>
      <c r="C365" t="s">
        <v>91</v>
      </c>
      <c r="D365" s="4">
        <v>43678</v>
      </c>
      <c r="E365" t="s">
        <v>180</v>
      </c>
      <c r="F365" s="5">
        <v>43405</v>
      </c>
      <c r="G365">
        <v>12.85</v>
      </c>
      <c r="H365">
        <v>1.1499999999999999</v>
      </c>
    </row>
    <row r="366" spans="1:8" x14ac:dyDescent="0.2">
      <c r="A366" t="s">
        <v>71</v>
      </c>
      <c r="B366" t="s">
        <v>54</v>
      </c>
      <c r="C366" t="s">
        <v>92</v>
      </c>
      <c r="D366" s="4">
        <v>43405</v>
      </c>
      <c r="E366" t="s">
        <v>212</v>
      </c>
      <c r="F366" s="5">
        <v>43221</v>
      </c>
      <c r="G366">
        <v>604</v>
      </c>
      <c r="H366">
        <v>46.51</v>
      </c>
    </row>
    <row r="367" spans="1:8" x14ac:dyDescent="0.2">
      <c r="A367" t="s">
        <v>71</v>
      </c>
      <c r="B367" t="s">
        <v>54</v>
      </c>
      <c r="C367" t="s">
        <v>92</v>
      </c>
      <c r="D367" s="4">
        <v>43405</v>
      </c>
      <c r="E367" t="s">
        <v>213</v>
      </c>
      <c r="F367" s="5">
        <v>43221</v>
      </c>
      <c r="G367">
        <v>27.25</v>
      </c>
      <c r="H367">
        <v>2.1</v>
      </c>
    </row>
    <row r="368" spans="1:8" x14ac:dyDescent="0.2">
      <c r="A368" t="s">
        <v>71</v>
      </c>
      <c r="B368" t="s">
        <v>55</v>
      </c>
      <c r="C368" t="s">
        <v>96</v>
      </c>
      <c r="D368" s="4">
        <v>43405</v>
      </c>
      <c r="E368" t="s">
        <v>212</v>
      </c>
      <c r="F368" s="5">
        <v>43221</v>
      </c>
      <c r="G368">
        <v>13778.59</v>
      </c>
      <c r="H368">
        <v>1060.95</v>
      </c>
    </row>
    <row r="369" spans="1:8" x14ac:dyDescent="0.2">
      <c r="A369" t="s">
        <v>71</v>
      </c>
      <c r="B369" t="s">
        <v>55</v>
      </c>
      <c r="C369" t="s">
        <v>96</v>
      </c>
      <c r="D369" s="4">
        <v>43405</v>
      </c>
      <c r="E369" t="s">
        <v>215</v>
      </c>
      <c r="F369" s="5">
        <v>43221</v>
      </c>
      <c r="G369">
        <v>4621.41</v>
      </c>
      <c r="H369">
        <v>411.31</v>
      </c>
    </row>
    <row r="370" spans="1:8" x14ac:dyDescent="0.2">
      <c r="A370" t="s">
        <v>71</v>
      </c>
      <c r="B370" t="s">
        <v>55</v>
      </c>
      <c r="C370" t="s">
        <v>96</v>
      </c>
      <c r="D370" s="4">
        <v>43405</v>
      </c>
      <c r="E370" t="s">
        <v>213</v>
      </c>
      <c r="F370" s="5">
        <v>43221</v>
      </c>
      <c r="G370">
        <v>621.41</v>
      </c>
      <c r="H370">
        <v>47.85</v>
      </c>
    </row>
    <row r="371" spans="1:8" x14ac:dyDescent="0.2">
      <c r="A371" t="s">
        <v>71</v>
      </c>
      <c r="B371" t="s">
        <v>55</v>
      </c>
      <c r="C371" t="s">
        <v>96</v>
      </c>
      <c r="D371" s="4">
        <v>43405</v>
      </c>
      <c r="E371" t="s">
        <v>214</v>
      </c>
      <c r="F371" s="5">
        <v>43221</v>
      </c>
      <c r="G371">
        <v>208.43</v>
      </c>
      <c r="H371">
        <v>18.55</v>
      </c>
    </row>
    <row r="372" spans="1:8" x14ac:dyDescent="0.2">
      <c r="A372" t="s">
        <v>71</v>
      </c>
      <c r="B372" t="s">
        <v>55</v>
      </c>
      <c r="C372" t="s">
        <v>84</v>
      </c>
      <c r="D372" s="4">
        <v>43344</v>
      </c>
      <c r="E372" t="s">
        <v>212</v>
      </c>
      <c r="F372" s="5">
        <v>43221</v>
      </c>
      <c r="G372">
        <v>3386.92</v>
      </c>
      <c r="H372">
        <v>260.79000000000002</v>
      </c>
    </row>
    <row r="373" spans="1:8" x14ac:dyDescent="0.2">
      <c r="A373" t="s">
        <v>71</v>
      </c>
      <c r="B373" t="s">
        <v>55</v>
      </c>
      <c r="C373" t="s">
        <v>84</v>
      </c>
      <c r="D373" s="4">
        <v>43344</v>
      </c>
      <c r="E373" t="s">
        <v>215</v>
      </c>
      <c r="F373" s="5">
        <v>43221</v>
      </c>
      <c r="G373">
        <v>8572.25</v>
      </c>
      <c r="H373">
        <v>762.93</v>
      </c>
    </row>
    <row r="374" spans="1:8" x14ac:dyDescent="0.2">
      <c r="A374" t="s">
        <v>71</v>
      </c>
      <c r="B374" t="s">
        <v>55</v>
      </c>
      <c r="C374" t="s">
        <v>84</v>
      </c>
      <c r="D374" s="4">
        <v>43344</v>
      </c>
      <c r="E374" t="s">
        <v>213</v>
      </c>
      <c r="F374" s="5">
        <v>43221</v>
      </c>
      <c r="G374">
        <v>152.72999999999999</v>
      </c>
      <c r="H374">
        <v>11.75</v>
      </c>
    </row>
    <row r="375" spans="1:8" x14ac:dyDescent="0.2">
      <c r="A375" t="s">
        <v>71</v>
      </c>
      <c r="B375" t="s">
        <v>55</v>
      </c>
      <c r="C375" t="s">
        <v>84</v>
      </c>
      <c r="D375" s="4">
        <v>43344</v>
      </c>
      <c r="E375" t="s">
        <v>214</v>
      </c>
      <c r="F375" s="5">
        <v>43221</v>
      </c>
      <c r="G375">
        <v>386.62</v>
      </c>
      <c r="H375">
        <v>34.409999999999997</v>
      </c>
    </row>
    <row r="376" spans="1:8" x14ac:dyDescent="0.2">
      <c r="A376" t="s">
        <v>71</v>
      </c>
      <c r="B376" t="s">
        <v>55</v>
      </c>
      <c r="C376" t="s">
        <v>101</v>
      </c>
      <c r="D376" s="4">
        <v>43313</v>
      </c>
      <c r="E376" t="s">
        <v>218</v>
      </c>
      <c r="F376" s="5">
        <v>43221</v>
      </c>
      <c r="G376">
        <v>487.32</v>
      </c>
      <c r="H376">
        <v>37.53</v>
      </c>
    </row>
    <row r="377" spans="1:8" x14ac:dyDescent="0.2">
      <c r="A377" t="s">
        <v>71</v>
      </c>
      <c r="B377" t="s">
        <v>55</v>
      </c>
      <c r="C377" t="s">
        <v>101</v>
      </c>
      <c r="D377" s="4">
        <v>43313</v>
      </c>
      <c r="E377" t="s">
        <v>219</v>
      </c>
      <c r="F377" s="5">
        <v>43221</v>
      </c>
      <c r="G377">
        <v>21.98</v>
      </c>
      <c r="H377">
        <v>1.69</v>
      </c>
    </row>
    <row r="378" spans="1:8" x14ac:dyDescent="0.2">
      <c r="A378" t="s">
        <v>71</v>
      </c>
      <c r="B378" t="s">
        <v>54</v>
      </c>
      <c r="C378" t="s">
        <v>101</v>
      </c>
      <c r="D378" s="4">
        <v>43405</v>
      </c>
      <c r="E378" t="s">
        <v>219</v>
      </c>
      <c r="F378" s="5">
        <v>43221</v>
      </c>
      <c r="G378">
        <v>1.62</v>
      </c>
      <c r="H378">
        <v>0.12</v>
      </c>
    </row>
    <row r="379" spans="1:8" x14ac:dyDescent="0.2">
      <c r="A379" t="s">
        <v>71</v>
      </c>
      <c r="B379" t="s">
        <v>55</v>
      </c>
      <c r="C379" t="s">
        <v>101</v>
      </c>
      <c r="D379" s="4">
        <v>43374</v>
      </c>
      <c r="E379" t="s">
        <v>218</v>
      </c>
      <c r="F379" s="5">
        <v>43221</v>
      </c>
      <c r="G379">
        <v>471.6</v>
      </c>
      <c r="H379">
        <v>36.31</v>
      </c>
    </row>
    <row r="380" spans="1:8" x14ac:dyDescent="0.2">
      <c r="A380" t="s">
        <v>71</v>
      </c>
      <c r="B380" t="s">
        <v>55</v>
      </c>
      <c r="C380" t="s">
        <v>101</v>
      </c>
      <c r="D380" s="4">
        <v>43374</v>
      </c>
      <c r="E380" t="s">
        <v>219</v>
      </c>
      <c r="F380" s="5">
        <v>43221</v>
      </c>
      <c r="G380">
        <v>21.27</v>
      </c>
      <c r="H380">
        <v>1.64</v>
      </c>
    </row>
    <row r="381" spans="1:8" x14ac:dyDescent="0.2">
      <c r="A381" t="s">
        <v>71</v>
      </c>
      <c r="B381" t="s">
        <v>56</v>
      </c>
      <c r="C381" t="s">
        <v>95</v>
      </c>
      <c r="D381" s="4">
        <v>43374</v>
      </c>
      <c r="E381" t="s">
        <v>212</v>
      </c>
      <c r="F381" s="5">
        <v>43221</v>
      </c>
      <c r="G381">
        <v>574.11</v>
      </c>
      <c r="H381">
        <v>44.21</v>
      </c>
    </row>
    <row r="382" spans="1:8" x14ac:dyDescent="0.2">
      <c r="A382" t="s">
        <v>71</v>
      </c>
      <c r="B382" t="s">
        <v>56</v>
      </c>
      <c r="C382" t="s">
        <v>95</v>
      </c>
      <c r="D382" s="4">
        <v>43374</v>
      </c>
      <c r="E382" t="s">
        <v>215</v>
      </c>
      <c r="F382" s="5">
        <v>43221</v>
      </c>
      <c r="G382">
        <v>9505.89</v>
      </c>
      <c r="H382">
        <v>846.02</v>
      </c>
    </row>
    <row r="383" spans="1:8" x14ac:dyDescent="0.2">
      <c r="A383" t="s">
        <v>71</v>
      </c>
      <c r="B383" t="s">
        <v>56</v>
      </c>
      <c r="C383" t="s">
        <v>95</v>
      </c>
      <c r="D383" s="4">
        <v>43374</v>
      </c>
      <c r="E383" t="s">
        <v>213</v>
      </c>
      <c r="F383" s="5">
        <v>43221</v>
      </c>
      <c r="G383">
        <v>25.89</v>
      </c>
      <c r="H383">
        <v>1.99</v>
      </c>
    </row>
    <row r="384" spans="1:8" x14ac:dyDescent="0.2">
      <c r="A384" t="s">
        <v>71</v>
      </c>
      <c r="B384" t="s">
        <v>56</v>
      </c>
      <c r="C384" t="s">
        <v>95</v>
      </c>
      <c r="D384" s="4">
        <v>43374</v>
      </c>
      <c r="E384" t="s">
        <v>214</v>
      </c>
      <c r="F384" s="5">
        <v>43221</v>
      </c>
      <c r="G384">
        <v>428.72</v>
      </c>
      <c r="H384">
        <v>38.159999999999997</v>
      </c>
    </row>
    <row r="385" spans="1:8" x14ac:dyDescent="0.2">
      <c r="A385" t="s">
        <v>71</v>
      </c>
      <c r="B385" t="s">
        <v>56</v>
      </c>
      <c r="C385" t="s">
        <v>94</v>
      </c>
      <c r="D385" s="4">
        <v>43374</v>
      </c>
      <c r="E385" t="s">
        <v>212</v>
      </c>
      <c r="F385" s="5">
        <v>43221</v>
      </c>
      <c r="G385">
        <v>717.63</v>
      </c>
      <c r="H385">
        <v>55.26</v>
      </c>
    </row>
    <row r="386" spans="1:8" x14ac:dyDescent="0.2">
      <c r="A386" t="s">
        <v>71</v>
      </c>
      <c r="B386" t="s">
        <v>56</v>
      </c>
      <c r="C386" t="s">
        <v>94</v>
      </c>
      <c r="D386" s="4">
        <v>43374</v>
      </c>
      <c r="E386" t="s">
        <v>215</v>
      </c>
      <c r="F386" s="5">
        <v>43221</v>
      </c>
      <c r="G386">
        <v>1982.37</v>
      </c>
      <c r="H386">
        <v>176.43</v>
      </c>
    </row>
    <row r="387" spans="1:8" x14ac:dyDescent="0.2">
      <c r="A387" t="s">
        <v>71</v>
      </c>
      <c r="B387" t="s">
        <v>56</v>
      </c>
      <c r="C387" t="s">
        <v>94</v>
      </c>
      <c r="D387" s="4">
        <v>43374</v>
      </c>
      <c r="E387" t="s">
        <v>213</v>
      </c>
      <c r="F387" s="5">
        <v>43221</v>
      </c>
      <c r="G387">
        <v>32.369999999999997</v>
      </c>
      <c r="H387">
        <v>2.4900000000000002</v>
      </c>
    </row>
    <row r="388" spans="1:8" x14ac:dyDescent="0.2">
      <c r="A388" t="s">
        <v>71</v>
      </c>
      <c r="B388" t="s">
        <v>56</v>
      </c>
      <c r="C388" t="s">
        <v>94</v>
      </c>
      <c r="D388" s="4">
        <v>43374</v>
      </c>
      <c r="E388" t="s">
        <v>214</v>
      </c>
      <c r="F388" s="5">
        <v>43221</v>
      </c>
      <c r="G388">
        <v>89.4</v>
      </c>
      <c r="H388">
        <v>7.96</v>
      </c>
    </row>
    <row r="389" spans="1:8" x14ac:dyDescent="0.2">
      <c r="A389" t="s">
        <v>71</v>
      </c>
      <c r="B389" t="s">
        <v>55</v>
      </c>
      <c r="C389" t="s">
        <v>93</v>
      </c>
      <c r="D389" s="4">
        <v>43374</v>
      </c>
      <c r="E389" t="s">
        <v>212</v>
      </c>
      <c r="F389" s="5">
        <v>43221</v>
      </c>
      <c r="G389">
        <v>341</v>
      </c>
      <c r="H389">
        <v>26.26</v>
      </c>
    </row>
    <row r="390" spans="1:8" x14ac:dyDescent="0.2">
      <c r="A390" t="s">
        <v>71</v>
      </c>
      <c r="B390" t="s">
        <v>55</v>
      </c>
      <c r="C390" t="s">
        <v>93</v>
      </c>
      <c r="D390" s="4">
        <v>43374</v>
      </c>
      <c r="E390" t="s">
        <v>213</v>
      </c>
      <c r="F390" s="5">
        <v>43221</v>
      </c>
      <c r="G390">
        <v>15.38</v>
      </c>
      <c r="H390">
        <v>1.18</v>
      </c>
    </row>
    <row r="391" spans="1:8" x14ac:dyDescent="0.2">
      <c r="A391" t="s">
        <v>71</v>
      </c>
      <c r="B391" t="s">
        <v>54</v>
      </c>
      <c r="C391" t="s">
        <v>92</v>
      </c>
      <c r="D391" s="4">
        <v>43374</v>
      </c>
      <c r="E391" t="s">
        <v>212</v>
      </c>
      <c r="F391" s="5">
        <v>43221</v>
      </c>
      <c r="G391">
        <v>1741.46</v>
      </c>
      <c r="H391">
        <v>134.1</v>
      </c>
    </row>
    <row r="392" spans="1:8" x14ac:dyDescent="0.2">
      <c r="A392" t="s">
        <v>71</v>
      </c>
      <c r="B392" t="s">
        <v>54</v>
      </c>
      <c r="C392" t="s">
        <v>92</v>
      </c>
      <c r="D392" s="4">
        <v>43374</v>
      </c>
      <c r="E392" t="s">
        <v>215</v>
      </c>
      <c r="F392" s="5">
        <v>43221</v>
      </c>
      <c r="G392">
        <v>775.54</v>
      </c>
      <c r="H392">
        <v>69.02</v>
      </c>
    </row>
    <row r="393" spans="1:8" x14ac:dyDescent="0.2">
      <c r="A393" t="s">
        <v>71</v>
      </c>
      <c r="B393" t="s">
        <v>54</v>
      </c>
      <c r="C393" t="s">
        <v>92</v>
      </c>
      <c r="D393" s="4">
        <v>43374</v>
      </c>
      <c r="E393" t="s">
        <v>213</v>
      </c>
      <c r="F393" s="5">
        <v>43221</v>
      </c>
      <c r="G393">
        <v>78.540000000000006</v>
      </c>
      <c r="H393">
        <v>6.04</v>
      </c>
    </row>
    <row r="394" spans="1:8" x14ac:dyDescent="0.2">
      <c r="A394" t="s">
        <v>71</v>
      </c>
      <c r="B394" t="s">
        <v>54</v>
      </c>
      <c r="C394" t="s">
        <v>92</v>
      </c>
      <c r="D394" s="4">
        <v>43374</v>
      </c>
      <c r="E394" t="s">
        <v>214</v>
      </c>
      <c r="F394" s="5">
        <v>43221</v>
      </c>
      <c r="G394">
        <v>34.97</v>
      </c>
      <c r="H394">
        <v>3.11</v>
      </c>
    </row>
    <row r="395" spans="1:8" x14ac:dyDescent="0.2">
      <c r="A395" t="s">
        <v>71</v>
      </c>
      <c r="B395" t="s">
        <v>56</v>
      </c>
      <c r="C395" t="s">
        <v>94</v>
      </c>
      <c r="D395" s="4">
        <v>43405</v>
      </c>
      <c r="E395" t="s">
        <v>213</v>
      </c>
      <c r="F395" s="5">
        <v>43221</v>
      </c>
      <c r="G395">
        <v>32.369999999999997</v>
      </c>
      <c r="H395">
        <v>2.4900000000000002</v>
      </c>
    </row>
    <row r="396" spans="1:8" x14ac:dyDescent="0.2">
      <c r="A396" t="s">
        <v>71</v>
      </c>
      <c r="B396" t="s">
        <v>56</v>
      </c>
      <c r="C396" t="s">
        <v>94</v>
      </c>
      <c r="D396" s="4">
        <v>43405</v>
      </c>
      <c r="E396" t="s">
        <v>214</v>
      </c>
      <c r="F396" s="5">
        <v>43221</v>
      </c>
      <c r="G396">
        <v>542.70000000000005</v>
      </c>
      <c r="H396">
        <v>48.3</v>
      </c>
    </row>
    <row r="397" spans="1:8" x14ac:dyDescent="0.2">
      <c r="A397" t="s">
        <v>71</v>
      </c>
      <c r="B397" t="s">
        <v>54</v>
      </c>
      <c r="C397" t="s">
        <v>101</v>
      </c>
      <c r="D397" s="4">
        <v>43374</v>
      </c>
      <c r="E397" t="s">
        <v>218</v>
      </c>
      <c r="F397" s="5">
        <v>43221</v>
      </c>
      <c r="G397">
        <v>46.8</v>
      </c>
      <c r="H397">
        <v>3.6</v>
      </c>
    </row>
    <row r="398" spans="1:8" x14ac:dyDescent="0.2">
      <c r="A398" t="s">
        <v>71</v>
      </c>
      <c r="B398" t="s">
        <v>54</v>
      </c>
      <c r="C398" t="s">
        <v>101</v>
      </c>
      <c r="D398" s="4">
        <v>43374</v>
      </c>
      <c r="E398" t="s">
        <v>219</v>
      </c>
      <c r="F398" s="5">
        <v>43221</v>
      </c>
      <c r="G398">
        <v>2.11</v>
      </c>
      <c r="H398">
        <v>0.16</v>
      </c>
    </row>
    <row r="399" spans="1:8" x14ac:dyDescent="0.2">
      <c r="A399" t="s">
        <v>71</v>
      </c>
      <c r="B399" t="s">
        <v>54</v>
      </c>
      <c r="C399" t="s">
        <v>101</v>
      </c>
      <c r="D399" s="4">
        <v>43374</v>
      </c>
      <c r="E399" t="s">
        <v>218</v>
      </c>
      <c r="F399" s="5">
        <v>43221</v>
      </c>
      <c r="G399">
        <v>302.39999999999998</v>
      </c>
      <c r="H399">
        <v>23.28</v>
      </c>
    </row>
    <row r="400" spans="1:8" x14ac:dyDescent="0.2">
      <c r="A400" t="s">
        <v>71</v>
      </c>
      <c r="B400" t="s">
        <v>54</v>
      </c>
      <c r="C400" t="s">
        <v>101</v>
      </c>
      <c r="D400" s="4">
        <v>43374</v>
      </c>
      <c r="E400" t="s">
        <v>219</v>
      </c>
      <c r="F400" s="5">
        <v>43221</v>
      </c>
      <c r="G400">
        <v>13.64</v>
      </c>
      <c r="H400">
        <v>1.05</v>
      </c>
    </row>
    <row r="401" spans="1:8" x14ac:dyDescent="0.2">
      <c r="A401" t="s">
        <v>71</v>
      </c>
      <c r="B401" t="s">
        <v>57</v>
      </c>
      <c r="C401" t="s">
        <v>93</v>
      </c>
      <c r="D401" s="4">
        <v>43374</v>
      </c>
      <c r="E401" t="s">
        <v>215</v>
      </c>
      <c r="F401" s="5">
        <v>43221</v>
      </c>
      <c r="G401">
        <v>637.74</v>
      </c>
      <c r="H401">
        <v>56.76</v>
      </c>
    </row>
    <row r="402" spans="1:8" x14ac:dyDescent="0.2">
      <c r="A402" t="s">
        <v>71</v>
      </c>
      <c r="B402" t="s">
        <v>57</v>
      </c>
      <c r="C402" t="s">
        <v>93</v>
      </c>
      <c r="D402" s="4">
        <v>43374</v>
      </c>
      <c r="E402" t="s">
        <v>214</v>
      </c>
      <c r="F402" s="5">
        <v>43221</v>
      </c>
      <c r="G402">
        <v>28.75</v>
      </c>
      <c r="H402">
        <v>2.56</v>
      </c>
    </row>
    <row r="403" spans="1:8" x14ac:dyDescent="0.2">
      <c r="A403" t="s">
        <v>71</v>
      </c>
      <c r="B403" t="s">
        <v>59</v>
      </c>
      <c r="C403" t="s">
        <v>101</v>
      </c>
      <c r="D403" s="4">
        <v>43374</v>
      </c>
      <c r="E403" t="s">
        <v>218</v>
      </c>
      <c r="F403" s="5">
        <v>43221</v>
      </c>
      <c r="G403">
        <v>189</v>
      </c>
      <c r="H403">
        <v>14.55</v>
      </c>
    </row>
    <row r="404" spans="1:8" x14ac:dyDescent="0.2">
      <c r="A404" t="s">
        <v>71</v>
      </c>
      <c r="B404" t="s">
        <v>59</v>
      </c>
      <c r="C404" t="s">
        <v>101</v>
      </c>
      <c r="D404" s="4">
        <v>43374</v>
      </c>
      <c r="E404" t="s">
        <v>219</v>
      </c>
      <c r="F404" s="5">
        <v>43221</v>
      </c>
      <c r="G404">
        <v>8.52</v>
      </c>
      <c r="H404">
        <v>0.66</v>
      </c>
    </row>
    <row r="405" spans="1:8" x14ac:dyDescent="0.2">
      <c r="A405" t="s">
        <v>71</v>
      </c>
      <c r="B405" t="s">
        <v>54</v>
      </c>
      <c r="C405" t="s">
        <v>92</v>
      </c>
      <c r="D405" s="4">
        <v>43374</v>
      </c>
      <c r="E405" t="s">
        <v>212</v>
      </c>
      <c r="F405" s="5">
        <v>43221</v>
      </c>
      <c r="G405">
        <v>546</v>
      </c>
      <c r="H405">
        <v>42.04</v>
      </c>
    </row>
    <row r="406" spans="1:8" x14ac:dyDescent="0.2">
      <c r="A406" t="s">
        <v>71</v>
      </c>
      <c r="B406" t="s">
        <v>54</v>
      </c>
      <c r="C406" t="s">
        <v>92</v>
      </c>
      <c r="D406" s="4">
        <v>43374</v>
      </c>
      <c r="E406" t="s">
        <v>213</v>
      </c>
      <c r="F406" s="5">
        <v>43221</v>
      </c>
      <c r="G406">
        <v>24.62</v>
      </c>
      <c r="H406">
        <v>1.9</v>
      </c>
    </row>
    <row r="407" spans="1:8" x14ac:dyDescent="0.2">
      <c r="A407" t="s">
        <v>71</v>
      </c>
      <c r="B407" t="s">
        <v>55</v>
      </c>
      <c r="C407" t="s">
        <v>101</v>
      </c>
      <c r="D407" s="4">
        <v>43313</v>
      </c>
      <c r="E407" t="s">
        <v>218</v>
      </c>
      <c r="F407" s="5">
        <v>43221</v>
      </c>
      <c r="G407">
        <v>70.680000000000007</v>
      </c>
      <c r="H407">
        <v>5.44</v>
      </c>
    </row>
    <row r="408" spans="1:8" x14ac:dyDescent="0.2">
      <c r="A408" t="s">
        <v>71</v>
      </c>
      <c r="B408" t="s">
        <v>55</v>
      </c>
      <c r="C408" t="s">
        <v>101</v>
      </c>
      <c r="D408" s="4">
        <v>43313</v>
      </c>
      <c r="E408" t="s">
        <v>219</v>
      </c>
      <c r="F408" s="5">
        <v>43221</v>
      </c>
      <c r="G408">
        <v>3.19</v>
      </c>
      <c r="H408">
        <v>0.25</v>
      </c>
    </row>
    <row r="409" spans="1:8" x14ac:dyDescent="0.2">
      <c r="A409" t="s">
        <v>71</v>
      </c>
      <c r="B409" t="s">
        <v>54</v>
      </c>
      <c r="C409" t="s">
        <v>101</v>
      </c>
      <c r="D409" s="4">
        <v>43282</v>
      </c>
      <c r="E409" t="s">
        <v>218</v>
      </c>
      <c r="F409" s="5">
        <v>43221</v>
      </c>
      <c r="G409">
        <v>302.39999999999998</v>
      </c>
      <c r="H409">
        <v>23.28</v>
      </c>
    </row>
    <row r="410" spans="1:8" x14ac:dyDescent="0.2">
      <c r="A410" t="s">
        <v>71</v>
      </c>
      <c r="B410" t="s">
        <v>54</v>
      </c>
      <c r="C410" t="s">
        <v>101</v>
      </c>
      <c r="D410" s="4">
        <v>43282</v>
      </c>
      <c r="E410" t="s">
        <v>219</v>
      </c>
      <c r="F410" s="5">
        <v>43221</v>
      </c>
      <c r="G410">
        <v>13.64</v>
      </c>
      <c r="H410">
        <v>1.05</v>
      </c>
    </row>
    <row r="411" spans="1:8" x14ac:dyDescent="0.2">
      <c r="A411" t="s">
        <v>71</v>
      </c>
      <c r="B411" t="s">
        <v>55</v>
      </c>
      <c r="C411" t="s">
        <v>84</v>
      </c>
      <c r="D411" s="4">
        <v>43282</v>
      </c>
      <c r="E411" t="s">
        <v>212</v>
      </c>
      <c r="F411" s="5">
        <v>43221</v>
      </c>
      <c r="G411">
        <v>496.74</v>
      </c>
      <c r="H411">
        <v>38.24</v>
      </c>
    </row>
    <row r="412" spans="1:8" x14ac:dyDescent="0.2">
      <c r="A412" t="s">
        <v>71</v>
      </c>
      <c r="B412" t="s">
        <v>55</v>
      </c>
      <c r="C412" t="s">
        <v>84</v>
      </c>
      <c r="D412" s="4">
        <v>43282</v>
      </c>
      <c r="E412" t="s">
        <v>213</v>
      </c>
      <c r="F412" s="5">
        <v>43221</v>
      </c>
      <c r="G412">
        <v>22.41</v>
      </c>
      <c r="H412">
        <v>1.72</v>
      </c>
    </row>
    <row r="413" spans="1:8" x14ac:dyDescent="0.2">
      <c r="A413" t="s">
        <v>71</v>
      </c>
      <c r="B413" t="s">
        <v>54</v>
      </c>
      <c r="C413" t="s">
        <v>101</v>
      </c>
      <c r="D413" s="4">
        <v>43282</v>
      </c>
      <c r="E413" t="s">
        <v>218</v>
      </c>
      <c r="F413" s="5">
        <v>43221</v>
      </c>
      <c r="G413">
        <v>46.8</v>
      </c>
      <c r="H413">
        <v>3.6</v>
      </c>
    </row>
    <row r="414" spans="1:8" x14ac:dyDescent="0.2">
      <c r="A414" t="s">
        <v>71</v>
      </c>
      <c r="B414" t="s">
        <v>54</v>
      </c>
      <c r="C414" t="s">
        <v>101</v>
      </c>
      <c r="D414" s="4">
        <v>43282</v>
      </c>
      <c r="E414" t="s">
        <v>219</v>
      </c>
      <c r="F414" s="5">
        <v>43221</v>
      </c>
      <c r="G414">
        <v>2.11</v>
      </c>
      <c r="H414">
        <v>0.16</v>
      </c>
    </row>
    <row r="415" spans="1:8" x14ac:dyDescent="0.2">
      <c r="A415" t="s">
        <v>71</v>
      </c>
      <c r="B415" t="s">
        <v>60</v>
      </c>
      <c r="C415" t="s">
        <v>98</v>
      </c>
      <c r="D415" s="4">
        <v>43344</v>
      </c>
      <c r="E415" t="s">
        <v>212</v>
      </c>
      <c r="F415" s="5">
        <v>43221</v>
      </c>
      <c r="G415">
        <v>749.01</v>
      </c>
      <c r="H415">
        <v>57.67</v>
      </c>
    </row>
    <row r="416" spans="1:8" x14ac:dyDescent="0.2">
      <c r="A416" t="s">
        <v>71</v>
      </c>
      <c r="B416" t="s">
        <v>60</v>
      </c>
      <c r="C416" t="s">
        <v>98</v>
      </c>
      <c r="D416" s="4">
        <v>43344</v>
      </c>
      <c r="E416" t="s">
        <v>215</v>
      </c>
      <c r="F416" s="5">
        <v>43221</v>
      </c>
      <c r="G416">
        <v>15056.55</v>
      </c>
      <c r="H416">
        <v>1340.03</v>
      </c>
    </row>
    <row r="417" spans="1:8" x14ac:dyDescent="0.2">
      <c r="A417" t="s">
        <v>71</v>
      </c>
      <c r="B417" t="s">
        <v>60</v>
      </c>
      <c r="C417" t="s">
        <v>98</v>
      </c>
      <c r="D417" s="4">
        <v>43344</v>
      </c>
      <c r="E417" t="s">
        <v>213</v>
      </c>
      <c r="F417" s="5">
        <v>43221</v>
      </c>
      <c r="G417">
        <v>25.99</v>
      </c>
      <c r="H417">
        <v>2</v>
      </c>
    </row>
    <row r="418" spans="1:8" x14ac:dyDescent="0.2">
      <c r="A418" t="s">
        <v>71</v>
      </c>
      <c r="B418" t="s">
        <v>60</v>
      </c>
      <c r="C418" t="s">
        <v>98</v>
      </c>
      <c r="D418" s="4">
        <v>43344</v>
      </c>
      <c r="E418" t="s">
        <v>214</v>
      </c>
      <c r="F418" s="5">
        <v>43221</v>
      </c>
      <c r="G418">
        <v>522.46</v>
      </c>
      <c r="H418">
        <v>46.5</v>
      </c>
    </row>
    <row r="419" spans="1:8" x14ac:dyDescent="0.2">
      <c r="A419" t="s">
        <v>71</v>
      </c>
      <c r="B419" t="s">
        <v>60</v>
      </c>
      <c r="C419" t="s">
        <v>101</v>
      </c>
      <c r="D419" s="4">
        <v>43344</v>
      </c>
      <c r="E419" t="s">
        <v>218</v>
      </c>
      <c r="F419" s="5">
        <v>43221</v>
      </c>
      <c r="G419">
        <v>126.48</v>
      </c>
      <c r="H419">
        <v>9.74</v>
      </c>
    </row>
    <row r="420" spans="1:8" x14ac:dyDescent="0.2">
      <c r="A420" t="s">
        <v>71</v>
      </c>
      <c r="B420" t="s">
        <v>60</v>
      </c>
      <c r="C420" t="s">
        <v>101</v>
      </c>
      <c r="D420" s="4">
        <v>43344</v>
      </c>
      <c r="E420" t="s">
        <v>219</v>
      </c>
      <c r="F420" s="5">
        <v>43221</v>
      </c>
      <c r="G420">
        <v>5.7</v>
      </c>
      <c r="H420">
        <v>0.44</v>
      </c>
    </row>
    <row r="421" spans="1:8" x14ac:dyDescent="0.2">
      <c r="A421" t="s">
        <v>71</v>
      </c>
      <c r="B421" t="s">
        <v>55</v>
      </c>
      <c r="C421" t="s">
        <v>84</v>
      </c>
      <c r="D421" s="4">
        <v>43282</v>
      </c>
      <c r="E421" t="s">
        <v>212</v>
      </c>
      <c r="F421" s="5">
        <v>43221</v>
      </c>
      <c r="G421">
        <v>717.63</v>
      </c>
      <c r="H421">
        <v>55.26</v>
      </c>
    </row>
    <row r="422" spans="1:8" x14ac:dyDescent="0.2">
      <c r="A422" t="s">
        <v>71</v>
      </c>
      <c r="B422" t="s">
        <v>55</v>
      </c>
      <c r="C422" t="s">
        <v>84</v>
      </c>
      <c r="D422" s="4">
        <v>43282</v>
      </c>
      <c r="E422" t="s">
        <v>215</v>
      </c>
      <c r="F422" s="5">
        <v>43221</v>
      </c>
      <c r="G422">
        <v>7428.65</v>
      </c>
      <c r="H422">
        <v>661.15</v>
      </c>
    </row>
    <row r="423" spans="1:8" x14ac:dyDescent="0.2">
      <c r="A423" t="s">
        <v>71</v>
      </c>
      <c r="B423" t="s">
        <v>55</v>
      </c>
      <c r="C423" t="s">
        <v>84</v>
      </c>
      <c r="D423" s="4">
        <v>43282</v>
      </c>
      <c r="E423" t="s">
        <v>213</v>
      </c>
      <c r="F423" s="5">
        <v>43221</v>
      </c>
      <c r="G423">
        <v>32.369999999999997</v>
      </c>
      <c r="H423">
        <v>2.4900000000000002</v>
      </c>
    </row>
    <row r="424" spans="1:8" x14ac:dyDescent="0.2">
      <c r="A424" t="s">
        <v>71</v>
      </c>
      <c r="B424" t="s">
        <v>55</v>
      </c>
      <c r="C424" t="s">
        <v>84</v>
      </c>
      <c r="D424" s="4">
        <v>43282</v>
      </c>
      <c r="E424" t="s">
        <v>214</v>
      </c>
      <c r="F424" s="5">
        <v>43221</v>
      </c>
      <c r="G424">
        <v>335.03</v>
      </c>
      <c r="H424">
        <v>29.82</v>
      </c>
    </row>
    <row r="425" spans="1:8" x14ac:dyDescent="0.2">
      <c r="A425" t="s">
        <v>71</v>
      </c>
      <c r="B425" t="s">
        <v>60</v>
      </c>
      <c r="C425" t="s">
        <v>98</v>
      </c>
      <c r="D425" s="4">
        <v>43405</v>
      </c>
      <c r="E425" t="s">
        <v>212</v>
      </c>
      <c r="F425" s="5">
        <v>43221</v>
      </c>
      <c r="G425">
        <v>741.56</v>
      </c>
      <c r="H425">
        <v>57.1</v>
      </c>
    </row>
    <row r="426" spans="1:8" x14ac:dyDescent="0.2">
      <c r="A426" t="s">
        <v>71</v>
      </c>
      <c r="B426" t="s">
        <v>60</v>
      </c>
      <c r="C426" t="s">
        <v>98</v>
      </c>
      <c r="D426" s="4">
        <v>43405</v>
      </c>
      <c r="E426" t="s">
        <v>215</v>
      </c>
      <c r="F426" s="5">
        <v>43221</v>
      </c>
      <c r="G426">
        <v>18776.439999999999</v>
      </c>
      <c r="H426">
        <v>1671.1</v>
      </c>
    </row>
    <row r="427" spans="1:8" x14ac:dyDescent="0.2">
      <c r="A427" t="s">
        <v>71</v>
      </c>
      <c r="B427" t="s">
        <v>60</v>
      </c>
      <c r="C427" t="s">
        <v>98</v>
      </c>
      <c r="D427" s="4">
        <v>43405</v>
      </c>
      <c r="E427" t="s">
        <v>213</v>
      </c>
      <c r="F427" s="5">
        <v>43221</v>
      </c>
      <c r="G427">
        <v>33.44</v>
      </c>
      <c r="H427">
        <v>2.57</v>
      </c>
    </row>
    <row r="428" spans="1:8" x14ac:dyDescent="0.2">
      <c r="A428" t="s">
        <v>71</v>
      </c>
      <c r="B428" t="s">
        <v>60</v>
      </c>
      <c r="C428" t="s">
        <v>98</v>
      </c>
      <c r="D428" s="4">
        <v>43405</v>
      </c>
      <c r="E428" t="s">
        <v>214</v>
      </c>
      <c r="F428" s="5">
        <v>43221</v>
      </c>
      <c r="G428">
        <v>846.82</v>
      </c>
      <c r="H428">
        <v>75.37</v>
      </c>
    </row>
    <row r="429" spans="1:8" x14ac:dyDescent="0.2">
      <c r="A429" t="s">
        <v>71</v>
      </c>
      <c r="B429" t="s">
        <v>60</v>
      </c>
      <c r="C429" t="s">
        <v>98</v>
      </c>
      <c r="D429" s="4">
        <v>43405</v>
      </c>
      <c r="E429" t="s">
        <v>212</v>
      </c>
      <c r="F429" s="5">
        <v>43221</v>
      </c>
      <c r="G429">
        <v>741.56</v>
      </c>
      <c r="H429">
        <v>57.1</v>
      </c>
    </row>
    <row r="430" spans="1:8" x14ac:dyDescent="0.2">
      <c r="A430" t="s">
        <v>71</v>
      </c>
      <c r="B430" t="s">
        <v>60</v>
      </c>
      <c r="C430" t="s">
        <v>98</v>
      </c>
      <c r="D430" s="4">
        <v>43405</v>
      </c>
      <c r="E430" t="s">
        <v>215</v>
      </c>
      <c r="F430" s="5">
        <v>43221</v>
      </c>
      <c r="G430">
        <v>11423.22</v>
      </c>
      <c r="H430">
        <v>1016.67</v>
      </c>
    </row>
    <row r="431" spans="1:8" x14ac:dyDescent="0.2">
      <c r="A431" t="s">
        <v>71</v>
      </c>
      <c r="B431" t="s">
        <v>60</v>
      </c>
      <c r="C431" t="s">
        <v>98</v>
      </c>
      <c r="D431" s="4">
        <v>43405</v>
      </c>
      <c r="E431" t="s">
        <v>213</v>
      </c>
      <c r="F431" s="5">
        <v>43221</v>
      </c>
      <c r="G431">
        <v>33.44</v>
      </c>
      <c r="H431">
        <v>2.57</v>
      </c>
    </row>
    <row r="432" spans="1:8" x14ac:dyDescent="0.2">
      <c r="A432" t="s">
        <v>71</v>
      </c>
      <c r="B432" t="s">
        <v>60</v>
      </c>
      <c r="C432" t="s">
        <v>98</v>
      </c>
      <c r="D432" s="4">
        <v>43405</v>
      </c>
      <c r="E432" t="s">
        <v>214</v>
      </c>
      <c r="F432" s="5">
        <v>43221</v>
      </c>
      <c r="G432">
        <v>515.19000000000005</v>
      </c>
      <c r="H432">
        <v>45.85</v>
      </c>
    </row>
    <row r="433" spans="1:8" x14ac:dyDescent="0.2">
      <c r="A433" t="s">
        <v>71</v>
      </c>
      <c r="B433" t="s">
        <v>56</v>
      </c>
      <c r="C433" t="s">
        <v>98</v>
      </c>
      <c r="D433" s="4">
        <v>43405</v>
      </c>
      <c r="E433" t="s">
        <v>175</v>
      </c>
      <c r="F433" s="5">
        <v>43405</v>
      </c>
      <c r="G433">
        <v>0</v>
      </c>
      <c r="H433">
        <v>0</v>
      </c>
    </row>
    <row r="434" spans="1:8" x14ac:dyDescent="0.2">
      <c r="A434" t="s">
        <v>71</v>
      </c>
      <c r="B434" t="s">
        <v>56</v>
      </c>
      <c r="C434" t="s">
        <v>98</v>
      </c>
      <c r="D434" s="4">
        <v>43405</v>
      </c>
      <c r="E434" t="s">
        <v>179</v>
      </c>
      <c r="F434" s="5">
        <v>43405</v>
      </c>
      <c r="G434">
        <v>0.46</v>
      </c>
      <c r="H434">
        <v>0.04</v>
      </c>
    </row>
    <row r="435" spans="1:8" x14ac:dyDescent="0.2">
      <c r="A435" t="s">
        <v>71</v>
      </c>
      <c r="B435" t="s">
        <v>56</v>
      </c>
      <c r="C435" t="s">
        <v>98</v>
      </c>
      <c r="D435" s="4">
        <v>43405</v>
      </c>
      <c r="E435" t="s">
        <v>176</v>
      </c>
      <c r="F435" s="5">
        <v>43405</v>
      </c>
      <c r="G435">
        <v>0</v>
      </c>
      <c r="H435">
        <v>0</v>
      </c>
    </row>
    <row r="436" spans="1:8" x14ac:dyDescent="0.2">
      <c r="A436" t="s">
        <v>71</v>
      </c>
      <c r="B436" t="s">
        <v>56</v>
      </c>
      <c r="C436" t="s">
        <v>98</v>
      </c>
      <c r="D436" s="4">
        <v>43405</v>
      </c>
      <c r="E436" t="s">
        <v>180</v>
      </c>
      <c r="F436" s="5">
        <v>43405</v>
      </c>
      <c r="G436">
        <v>0.02</v>
      </c>
      <c r="H436">
        <v>0</v>
      </c>
    </row>
    <row r="437" spans="1:8" x14ac:dyDescent="0.2">
      <c r="A437" t="s">
        <v>71</v>
      </c>
      <c r="B437" t="s">
        <v>54</v>
      </c>
      <c r="C437" t="s">
        <v>92</v>
      </c>
      <c r="D437" s="4">
        <v>43282</v>
      </c>
      <c r="E437" t="s">
        <v>212</v>
      </c>
      <c r="F437" s="5">
        <v>43221</v>
      </c>
      <c r="G437">
        <v>574.11</v>
      </c>
      <c r="H437">
        <v>44.21</v>
      </c>
    </row>
    <row r="438" spans="1:8" x14ac:dyDescent="0.2">
      <c r="A438" t="s">
        <v>71</v>
      </c>
      <c r="B438" t="s">
        <v>54</v>
      </c>
      <c r="C438" t="s">
        <v>92</v>
      </c>
      <c r="D438" s="4">
        <v>43282</v>
      </c>
      <c r="E438" t="s">
        <v>215</v>
      </c>
      <c r="F438" s="5">
        <v>43221</v>
      </c>
      <c r="G438">
        <v>57.89</v>
      </c>
      <c r="H438">
        <v>5.15</v>
      </c>
    </row>
    <row r="439" spans="1:8" x14ac:dyDescent="0.2">
      <c r="A439" t="s">
        <v>71</v>
      </c>
      <c r="B439" t="s">
        <v>54</v>
      </c>
      <c r="C439" t="s">
        <v>92</v>
      </c>
      <c r="D439" s="4">
        <v>43282</v>
      </c>
      <c r="E439" t="s">
        <v>213</v>
      </c>
      <c r="F439" s="5">
        <v>43221</v>
      </c>
      <c r="G439">
        <v>25.89</v>
      </c>
      <c r="H439">
        <v>1.99</v>
      </c>
    </row>
    <row r="440" spans="1:8" x14ac:dyDescent="0.2">
      <c r="A440" t="s">
        <v>71</v>
      </c>
      <c r="B440" t="s">
        <v>54</v>
      </c>
      <c r="C440" t="s">
        <v>92</v>
      </c>
      <c r="D440" s="4">
        <v>43282</v>
      </c>
      <c r="E440" t="s">
        <v>214</v>
      </c>
      <c r="F440" s="5">
        <v>43221</v>
      </c>
      <c r="G440">
        <v>2.61</v>
      </c>
      <c r="H440">
        <v>0.23</v>
      </c>
    </row>
    <row r="441" spans="1:8" x14ac:dyDescent="0.2">
      <c r="A441" t="s">
        <v>71</v>
      </c>
      <c r="B441" t="s">
        <v>54</v>
      </c>
      <c r="C441" t="s">
        <v>99</v>
      </c>
      <c r="D441" s="4">
        <v>43405</v>
      </c>
      <c r="E441" t="s">
        <v>175</v>
      </c>
      <c r="F441" s="5">
        <v>43405</v>
      </c>
      <c r="G441">
        <v>0</v>
      </c>
      <c r="H441">
        <v>0</v>
      </c>
    </row>
    <row r="442" spans="1:8" x14ac:dyDescent="0.2">
      <c r="A442" t="s">
        <v>71</v>
      </c>
      <c r="B442" t="s">
        <v>61</v>
      </c>
      <c r="C442" t="s">
        <v>97</v>
      </c>
      <c r="D442" s="4">
        <v>43344</v>
      </c>
      <c r="E442" t="s">
        <v>212</v>
      </c>
      <c r="F442" s="5">
        <v>43221</v>
      </c>
      <c r="G442">
        <v>741.56</v>
      </c>
      <c r="H442">
        <v>57.1</v>
      </c>
    </row>
    <row r="443" spans="1:8" x14ac:dyDescent="0.2">
      <c r="A443" t="s">
        <v>71</v>
      </c>
      <c r="B443" t="s">
        <v>61</v>
      </c>
      <c r="C443" t="s">
        <v>97</v>
      </c>
      <c r="D443" s="4">
        <v>43344</v>
      </c>
      <c r="E443" t="s">
        <v>215</v>
      </c>
      <c r="F443" s="5">
        <v>43221</v>
      </c>
      <c r="G443">
        <v>3644.99</v>
      </c>
      <c r="H443">
        <v>324.39999999999998</v>
      </c>
    </row>
    <row r="444" spans="1:8" x14ac:dyDescent="0.2">
      <c r="A444" t="s">
        <v>71</v>
      </c>
      <c r="B444" t="s">
        <v>61</v>
      </c>
      <c r="C444" t="s">
        <v>97</v>
      </c>
      <c r="D444" s="4">
        <v>43344</v>
      </c>
      <c r="E444" t="s">
        <v>213</v>
      </c>
      <c r="F444" s="5">
        <v>43221</v>
      </c>
      <c r="G444">
        <v>33.44</v>
      </c>
      <c r="H444">
        <v>2.57</v>
      </c>
    </row>
    <row r="445" spans="1:8" x14ac:dyDescent="0.2">
      <c r="A445" t="s">
        <v>71</v>
      </c>
      <c r="B445" t="s">
        <v>61</v>
      </c>
      <c r="C445" t="s">
        <v>97</v>
      </c>
      <c r="D445" s="4">
        <v>43344</v>
      </c>
      <c r="E445" t="s">
        <v>214</v>
      </c>
      <c r="F445" s="5">
        <v>43221</v>
      </c>
      <c r="G445">
        <v>164.39</v>
      </c>
      <c r="H445">
        <v>14.63</v>
      </c>
    </row>
    <row r="446" spans="1:8" x14ac:dyDescent="0.2">
      <c r="A446" t="s">
        <v>71</v>
      </c>
      <c r="B446" t="s">
        <v>57</v>
      </c>
      <c r="C446" t="s">
        <v>93</v>
      </c>
      <c r="D446" s="4">
        <v>43344</v>
      </c>
      <c r="E446" t="s">
        <v>215</v>
      </c>
      <c r="F446" s="5">
        <v>43221</v>
      </c>
      <c r="G446">
        <v>4.4400000000000004</v>
      </c>
      <c r="H446">
        <v>0.4</v>
      </c>
    </row>
    <row r="447" spans="1:8" x14ac:dyDescent="0.2">
      <c r="A447" t="s">
        <v>71</v>
      </c>
      <c r="B447" t="s">
        <v>57</v>
      </c>
      <c r="C447" t="s">
        <v>93</v>
      </c>
      <c r="D447" s="4">
        <v>43344</v>
      </c>
      <c r="E447" t="s">
        <v>214</v>
      </c>
      <c r="F447" s="5">
        <v>43221</v>
      </c>
      <c r="G447">
        <v>0.2</v>
      </c>
      <c r="H447">
        <v>0.02</v>
      </c>
    </row>
    <row r="448" spans="1:8" x14ac:dyDescent="0.2">
      <c r="A448" t="s">
        <v>71</v>
      </c>
      <c r="B448" t="s">
        <v>56</v>
      </c>
      <c r="C448" t="s">
        <v>95</v>
      </c>
      <c r="D448" s="4">
        <v>43344</v>
      </c>
      <c r="E448" t="s">
        <v>212</v>
      </c>
      <c r="F448" s="5">
        <v>43221</v>
      </c>
      <c r="G448">
        <v>55680</v>
      </c>
      <c r="H448">
        <v>4287.3599999999997</v>
      </c>
    </row>
    <row r="449" spans="1:8" x14ac:dyDescent="0.2">
      <c r="A449" t="s">
        <v>71</v>
      </c>
      <c r="B449" t="s">
        <v>56</v>
      </c>
      <c r="C449" t="s">
        <v>95</v>
      </c>
      <c r="D449" s="4">
        <v>43344</v>
      </c>
      <c r="E449" t="s">
        <v>213</v>
      </c>
      <c r="F449" s="5">
        <v>43221</v>
      </c>
      <c r="G449">
        <v>2511.17</v>
      </c>
      <c r="H449">
        <v>193.36</v>
      </c>
    </row>
    <row r="450" spans="1:8" x14ac:dyDescent="0.2">
      <c r="A450" t="s">
        <v>71</v>
      </c>
      <c r="B450" t="s">
        <v>57</v>
      </c>
      <c r="C450" t="s">
        <v>93</v>
      </c>
      <c r="D450" s="4">
        <v>43374</v>
      </c>
      <c r="E450" t="s">
        <v>212</v>
      </c>
      <c r="F450" s="5">
        <v>43221</v>
      </c>
      <c r="G450">
        <v>1872.12</v>
      </c>
      <c r="H450">
        <v>144.15</v>
      </c>
    </row>
    <row r="451" spans="1:8" x14ac:dyDescent="0.2">
      <c r="A451" t="s">
        <v>71</v>
      </c>
      <c r="B451" t="s">
        <v>57</v>
      </c>
      <c r="C451" t="s">
        <v>93</v>
      </c>
      <c r="D451" s="4">
        <v>43374</v>
      </c>
      <c r="E451" t="s">
        <v>213</v>
      </c>
      <c r="F451" s="5">
        <v>43221</v>
      </c>
      <c r="G451">
        <v>84.43</v>
      </c>
      <c r="H451">
        <v>6.49</v>
      </c>
    </row>
    <row r="452" spans="1:8" x14ac:dyDescent="0.2">
      <c r="A452" t="s">
        <v>71</v>
      </c>
      <c r="B452" t="s">
        <v>55</v>
      </c>
      <c r="C452" t="s">
        <v>96</v>
      </c>
      <c r="D452" s="4">
        <v>43374</v>
      </c>
      <c r="E452" t="s">
        <v>212</v>
      </c>
      <c r="F452" s="5">
        <v>43221</v>
      </c>
      <c r="G452">
        <v>9920</v>
      </c>
      <c r="H452">
        <v>763.84</v>
      </c>
    </row>
    <row r="453" spans="1:8" x14ac:dyDescent="0.2">
      <c r="A453" t="s">
        <v>71</v>
      </c>
      <c r="B453" t="s">
        <v>55</v>
      </c>
      <c r="C453" t="s">
        <v>96</v>
      </c>
      <c r="D453" s="4">
        <v>43374</v>
      </c>
      <c r="E453" t="s">
        <v>213</v>
      </c>
      <c r="F453" s="5">
        <v>43221</v>
      </c>
      <c r="G453">
        <v>447.39</v>
      </c>
      <c r="H453">
        <v>34.450000000000003</v>
      </c>
    </row>
    <row r="454" spans="1:8" x14ac:dyDescent="0.2">
      <c r="A454" t="s">
        <v>71</v>
      </c>
      <c r="B454" t="s">
        <v>60</v>
      </c>
      <c r="C454" t="s">
        <v>98</v>
      </c>
      <c r="D454" s="4">
        <v>43344</v>
      </c>
      <c r="E454" t="s">
        <v>214</v>
      </c>
      <c r="F454" s="5">
        <v>43221</v>
      </c>
      <c r="G454">
        <v>2.37</v>
      </c>
      <c r="H454">
        <v>0.21</v>
      </c>
    </row>
    <row r="455" spans="1:8" x14ac:dyDescent="0.2">
      <c r="A455" t="s">
        <v>71</v>
      </c>
      <c r="B455" t="s">
        <v>56</v>
      </c>
      <c r="C455" t="s">
        <v>94</v>
      </c>
      <c r="D455" s="4">
        <v>43344</v>
      </c>
      <c r="E455" t="s">
        <v>212</v>
      </c>
      <c r="F455" s="5">
        <v>43221</v>
      </c>
      <c r="G455">
        <v>1483.12</v>
      </c>
      <c r="H455">
        <v>114.2</v>
      </c>
    </row>
    <row r="456" spans="1:8" x14ac:dyDescent="0.2">
      <c r="A456" t="s">
        <v>71</v>
      </c>
      <c r="B456" t="s">
        <v>56</v>
      </c>
      <c r="C456" t="s">
        <v>94</v>
      </c>
      <c r="D456" s="4">
        <v>43344</v>
      </c>
      <c r="E456" t="s">
        <v>215</v>
      </c>
      <c r="F456" s="5">
        <v>43221</v>
      </c>
      <c r="G456">
        <v>38176.879999999997</v>
      </c>
      <c r="H456">
        <v>3397.74</v>
      </c>
    </row>
    <row r="457" spans="1:8" x14ac:dyDescent="0.2">
      <c r="A457" t="s">
        <v>71</v>
      </c>
      <c r="B457" t="s">
        <v>56</v>
      </c>
      <c r="C457" t="s">
        <v>94</v>
      </c>
      <c r="D457" s="4">
        <v>43344</v>
      </c>
      <c r="E457" t="s">
        <v>213</v>
      </c>
      <c r="F457" s="5">
        <v>43221</v>
      </c>
      <c r="G457">
        <v>66.88</v>
      </c>
      <c r="H457">
        <v>5.14</v>
      </c>
    </row>
    <row r="458" spans="1:8" x14ac:dyDescent="0.2">
      <c r="A458" t="s">
        <v>71</v>
      </c>
      <c r="B458" t="s">
        <v>56</v>
      </c>
      <c r="C458" t="s">
        <v>94</v>
      </c>
      <c r="D458" s="4">
        <v>43344</v>
      </c>
      <c r="E458" t="s">
        <v>214</v>
      </c>
      <c r="F458" s="5">
        <v>43221</v>
      </c>
      <c r="G458">
        <v>1721.79</v>
      </c>
      <c r="H458">
        <v>153.24</v>
      </c>
    </row>
    <row r="459" spans="1:8" x14ac:dyDescent="0.2">
      <c r="A459" t="s">
        <v>71</v>
      </c>
      <c r="B459" t="s">
        <v>54</v>
      </c>
      <c r="C459" t="s">
        <v>88</v>
      </c>
      <c r="D459" s="4">
        <v>43374</v>
      </c>
      <c r="E459" t="s">
        <v>214</v>
      </c>
      <c r="F459" s="5">
        <v>43221</v>
      </c>
      <c r="G459">
        <v>60.33</v>
      </c>
      <c r="H459">
        <v>5.37</v>
      </c>
    </row>
    <row r="460" spans="1:8" x14ac:dyDescent="0.2">
      <c r="A460" t="s">
        <v>71</v>
      </c>
      <c r="B460" t="s">
        <v>55</v>
      </c>
      <c r="C460" t="s">
        <v>91</v>
      </c>
      <c r="D460" s="4">
        <v>43344</v>
      </c>
      <c r="E460" t="s">
        <v>212</v>
      </c>
      <c r="F460" s="5">
        <v>43221</v>
      </c>
      <c r="G460">
        <v>741.56</v>
      </c>
      <c r="H460">
        <v>57.1</v>
      </c>
    </row>
    <row r="461" spans="1:8" x14ac:dyDescent="0.2">
      <c r="A461" t="s">
        <v>71</v>
      </c>
      <c r="B461" t="s">
        <v>55</v>
      </c>
      <c r="C461" t="s">
        <v>91</v>
      </c>
      <c r="D461" s="4">
        <v>43344</v>
      </c>
      <c r="E461" t="s">
        <v>215</v>
      </c>
      <c r="F461" s="5">
        <v>43221</v>
      </c>
      <c r="G461">
        <v>4658.4399999999996</v>
      </c>
      <c r="H461">
        <v>414.6</v>
      </c>
    </row>
    <row r="462" spans="1:8" x14ac:dyDescent="0.2">
      <c r="A462" t="s">
        <v>71</v>
      </c>
      <c r="B462" t="s">
        <v>55</v>
      </c>
      <c r="C462" t="s">
        <v>91</v>
      </c>
      <c r="D462" s="4">
        <v>43344</v>
      </c>
      <c r="E462" t="s">
        <v>213</v>
      </c>
      <c r="F462" s="5">
        <v>43221</v>
      </c>
      <c r="G462">
        <v>33.44</v>
      </c>
      <c r="H462">
        <v>2.57</v>
      </c>
    </row>
    <row r="463" spans="1:8" x14ac:dyDescent="0.2">
      <c r="A463" t="s">
        <v>71</v>
      </c>
      <c r="B463" t="s">
        <v>55</v>
      </c>
      <c r="C463" t="s">
        <v>91</v>
      </c>
      <c r="D463" s="4">
        <v>43344</v>
      </c>
      <c r="E463" t="s">
        <v>214</v>
      </c>
      <c r="F463" s="5">
        <v>43221</v>
      </c>
      <c r="G463">
        <v>210.1</v>
      </c>
      <c r="H463">
        <v>18.7</v>
      </c>
    </row>
    <row r="464" spans="1:8" x14ac:dyDescent="0.2">
      <c r="A464" t="s">
        <v>71</v>
      </c>
      <c r="B464" t="s">
        <v>55</v>
      </c>
      <c r="C464" t="s">
        <v>181</v>
      </c>
      <c r="D464" s="4">
        <v>43344</v>
      </c>
      <c r="E464" t="s">
        <v>216</v>
      </c>
      <c r="F464" s="5">
        <v>43221</v>
      </c>
      <c r="G464">
        <v>-160</v>
      </c>
      <c r="H464">
        <v>-12.32</v>
      </c>
    </row>
    <row r="465" spans="1:8" x14ac:dyDescent="0.2">
      <c r="A465" t="s">
        <v>71</v>
      </c>
      <c r="B465" t="s">
        <v>56</v>
      </c>
      <c r="C465" t="s">
        <v>95</v>
      </c>
      <c r="D465" s="4">
        <v>43374</v>
      </c>
      <c r="E465" t="s">
        <v>212</v>
      </c>
      <c r="F465" s="5">
        <v>43221</v>
      </c>
      <c r="G465">
        <v>79440</v>
      </c>
      <c r="H465">
        <v>6116.88</v>
      </c>
    </row>
    <row r="466" spans="1:8" x14ac:dyDescent="0.2">
      <c r="A466" t="s">
        <v>71</v>
      </c>
      <c r="B466" t="s">
        <v>56</v>
      </c>
      <c r="C466" t="s">
        <v>95</v>
      </c>
      <c r="D466" s="4">
        <v>43374</v>
      </c>
      <c r="E466" t="s">
        <v>213</v>
      </c>
      <c r="F466" s="5">
        <v>43221</v>
      </c>
      <c r="G466">
        <v>3582.74</v>
      </c>
      <c r="H466">
        <v>275.88</v>
      </c>
    </row>
    <row r="467" spans="1:8" x14ac:dyDescent="0.2">
      <c r="A467" t="s">
        <v>71</v>
      </c>
      <c r="B467" t="s">
        <v>56</v>
      </c>
      <c r="C467" t="s">
        <v>94</v>
      </c>
      <c r="D467" s="4">
        <v>43374</v>
      </c>
      <c r="E467" t="s">
        <v>212</v>
      </c>
      <c r="F467" s="5">
        <v>43221</v>
      </c>
      <c r="G467">
        <v>-2191.19</v>
      </c>
      <c r="H467">
        <v>-168.72</v>
      </c>
    </row>
    <row r="468" spans="1:8" x14ac:dyDescent="0.2">
      <c r="A468" t="s">
        <v>71</v>
      </c>
      <c r="B468" t="s">
        <v>56</v>
      </c>
      <c r="C468" t="s">
        <v>94</v>
      </c>
      <c r="D468" s="4">
        <v>43374</v>
      </c>
      <c r="E468" t="s">
        <v>215</v>
      </c>
      <c r="F468" s="5">
        <v>43221</v>
      </c>
      <c r="G468">
        <v>-3261.81</v>
      </c>
      <c r="H468">
        <v>-290.3</v>
      </c>
    </row>
    <row r="469" spans="1:8" x14ac:dyDescent="0.2">
      <c r="A469" t="s">
        <v>71</v>
      </c>
      <c r="B469" t="s">
        <v>56</v>
      </c>
      <c r="C469" t="s">
        <v>94</v>
      </c>
      <c r="D469" s="4">
        <v>43374</v>
      </c>
      <c r="E469" t="s">
        <v>213</v>
      </c>
      <c r="F469" s="5">
        <v>43221</v>
      </c>
      <c r="G469">
        <v>-98.82</v>
      </c>
      <c r="H469">
        <v>-7.6</v>
      </c>
    </row>
    <row r="470" spans="1:8" x14ac:dyDescent="0.2">
      <c r="A470" t="s">
        <v>71</v>
      </c>
      <c r="B470" t="s">
        <v>56</v>
      </c>
      <c r="C470" t="s">
        <v>94</v>
      </c>
      <c r="D470" s="4">
        <v>43374</v>
      </c>
      <c r="E470" t="s">
        <v>214</v>
      </c>
      <c r="F470" s="5">
        <v>43221</v>
      </c>
      <c r="G470">
        <v>-147.11000000000001</v>
      </c>
      <c r="H470">
        <v>-13.1</v>
      </c>
    </row>
    <row r="471" spans="1:8" x14ac:dyDescent="0.2">
      <c r="A471" t="s">
        <v>71</v>
      </c>
      <c r="B471" t="s">
        <v>56</v>
      </c>
      <c r="C471" t="s">
        <v>95</v>
      </c>
      <c r="D471" s="4">
        <v>43374</v>
      </c>
      <c r="E471" t="s">
        <v>212</v>
      </c>
      <c r="F471" s="5">
        <v>43221</v>
      </c>
      <c r="G471">
        <v>10080</v>
      </c>
      <c r="H471">
        <v>776.16</v>
      </c>
    </row>
    <row r="472" spans="1:8" x14ac:dyDescent="0.2">
      <c r="A472" t="s">
        <v>71</v>
      </c>
      <c r="B472" t="s">
        <v>56</v>
      </c>
      <c r="C472" t="s">
        <v>95</v>
      </c>
      <c r="D472" s="4">
        <v>43374</v>
      </c>
      <c r="E472" t="s">
        <v>213</v>
      </c>
      <c r="F472" s="5">
        <v>43221</v>
      </c>
      <c r="G472">
        <v>454.61</v>
      </c>
      <c r="H472">
        <v>35</v>
      </c>
    </row>
    <row r="473" spans="1:8" x14ac:dyDescent="0.2">
      <c r="A473" t="s">
        <v>71</v>
      </c>
      <c r="B473" t="s">
        <v>55</v>
      </c>
      <c r="C473" t="s">
        <v>101</v>
      </c>
      <c r="D473" s="4">
        <v>43374</v>
      </c>
      <c r="E473" t="s">
        <v>218</v>
      </c>
      <c r="F473" s="5">
        <v>43221</v>
      </c>
      <c r="G473">
        <v>78.12</v>
      </c>
      <c r="H473">
        <v>6.02</v>
      </c>
    </row>
    <row r="474" spans="1:8" x14ac:dyDescent="0.2">
      <c r="A474" t="s">
        <v>71</v>
      </c>
      <c r="B474" t="s">
        <v>55</v>
      </c>
      <c r="C474" t="s">
        <v>101</v>
      </c>
      <c r="D474" s="4">
        <v>43374</v>
      </c>
      <c r="E474" t="s">
        <v>219</v>
      </c>
      <c r="F474" s="5">
        <v>43221</v>
      </c>
      <c r="G474">
        <v>3.52</v>
      </c>
      <c r="H474">
        <v>0.27</v>
      </c>
    </row>
    <row r="475" spans="1:8" x14ac:dyDescent="0.2">
      <c r="A475" t="s">
        <v>71</v>
      </c>
      <c r="B475" t="s">
        <v>56</v>
      </c>
      <c r="C475" t="s">
        <v>94</v>
      </c>
      <c r="D475" s="4">
        <v>43374</v>
      </c>
      <c r="E475" t="s">
        <v>175</v>
      </c>
      <c r="F475" s="5">
        <v>43101</v>
      </c>
      <c r="G475">
        <v>-283</v>
      </c>
      <c r="H475">
        <v>-21.79</v>
      </c>
    </row>
    <row r="476" spans="1:8" x14ac:dyDescent="0.2">
      <c r="A476" t="s">
        <v>71</v>
      </c>
      <c r="B476" t="s">
        <v>56</v>
      </c>
      <c r="C476" t="s">
        <v>94</v>
      </c>
      <c r="D476" s="4">
        <v>43374</v>
      </c>
      <c r="E476" t="s">
        <v>176</v>
      </c>
      <c r="F476" s="5">
        <v>43101</v>
      </c>
      <c r="G476">
        <v>-12.76</v>
      </c>
      <c r="H476">
        <v>-0.98</v>
      </c>
    </row>
    <row r="477" spans="1:8" x14ac:dyDescent="0.2">
      <c r="A477" t="s">
        <v>71</v>
      </c>
      <c r="B477" t="s">
        <v>57</v>
      </c>
      <c r="C477" t="s">
        <v>93</v>
      </c>
      <c r="D477" s="4">
        <v>43344</v>
      </c>
      <c r="E477" t="s">
        <v>212</v>
      </c>
      <c r="F477" s="5">
        <v>43221</v>
      </c>
      <c r="G477">
        <v>13</v>
      </c>
      <c r="H477">
        <v>1</v>
      </c>
    </row>
    <row r="478" spans="1:8" x14ac:dyDescent="0.2">
      <c r="A478" t="s">
        <v>71</v>
      </c>
      <c r="B478" t="s">
        <v>57</v>
      </c>
      <c r="C478" t="s">
        <v>93</v>
      </c>
      <c r="D478" s="4">
        <v>43344</v>
      </c>
      <c r="E478" t="s">
        <v>213</v>
      </c>
      <c r="F478" s="5">
        <v>43221</v>
      </c>
      <c r="G478">
        <v>0.59</v>
      </c>
      <c r="H478">
        <v>0.05</v>
      </c>
    </row>
    <row r="479" spans="1:8" x14ac:dyDescent="0.2">
      <c r="A479" t="s">
        <v>71</v>
      </c>
      <c r="B479" t="s">
        <v>57</v>
      </c>
      <c r="C479" t="s">
        <v>93</v>
      </c>
      <c r="D479" s="4">
        <v>43344</v>
      </c>
      <c r="E479" t="s">
        <v>215</v>
      </c>
      <c r="F479" s="5">
        <v>43221</v>
      </c>
      <c r="G479">
        <v>3269.88</v>
      </c>
      <c r="H479">
        <v>291.02</v>
      </c>
    </row>
    <row r="480" spans="1:8" x14ac:dyDescent="0.2">
      <c r="A480" t="s">
        <v>71</v>
      </c>
      <c r="B480" t="s">
        <v>57</v>
      </c>
      <c r="C480" t="s">
        <v>93</v>
      </c>
      <c r="D480" s="4">
        <v>43344</v>
      </c>
      <c r="E480" t="s">
        <v>214</v>
      </c>
      <c r="F480" s="5">
        <v>43221</v>
      </c>
      <c r="G480">
        <v>147.49</v>
      </c>
      <c r="H480">
        <v>13.13</v>
      </c>
    </row>
    <row r="481" spans="1:8" x14ac:dyDescent="0.2">
      <c r="A481" t="s">
        <v>71</v>
      </c>
      <c r="B481" t="s">
        <v>56</v>
      </c>
      <c r="C481" t="s">
        <v>94</v>
      </c>
      <c r="D481" s="4">
        <v>43344</v>
      </c>
      <c r="E481" t="s">
        <v>212</v>
      </c>
      <c r="F481" s="5">
        <v>43221</v>
      </c>
      <c r="G481">
        <v>741.56</v>
      </c>
      <c r="H481">
        <v>57.1</v>
      </c>
    </row>
    <row r="482" spans="1:8" x14ac:dyDescent="0.2">
      <c r="A482" t="s">
        <v>71</v>
      </c>
      <c r="B482" t="s">
        <v>56</v>
      </c>
      <c r="C482" t="s">
        <v>94</v>
      </c>
      <c r="D482" s="4">
        <v>43344</v>
      </c>
      <c r="E482" t="s">
        <v>215</v>
      </c>
      <c r="F482" s="5">
        <v>43221</v>
      </c>
      <c r="G482">
        <v>10538.44</v>
      </c>
      <c r="H482">
        <v>937.92</v>
      </c>
    </row>
    <row r="483" spans="1:8" x14ac:dyDescent="0.2">
      <c r="A483" t="s">
        <v>71</v>
      </c>
      <c r="B483" t="s">
        <v>56</v>
      </c>
      <c r="C483" t="s">
        <v>94</v>
      </c>
      <c r="D483" s="4">
        <v>43344</v>
      </c>
      <c r="E483" t="s">
        <v>213</v>
      </c>
      <c r="F483" s="5">
        <v>43221</v>
      </c>
      <c r="G483">
        <v>33.44</v>
      </c>
      <c r="H483">
        <v>2.57</v>
      </c>
    </row>
    <row r="484" spans="1:8" x14ac:dyDescent="0.2">
      <c r="A484" t="s">
        <v>71</v>
      </c>
      <c r="B484" t="s">
        <v>56</v>
      </c>
      <c r="C484" t="s">
        <v>94</v>
      </c>
      <c r="D484" s="4">
        <v>43344</v>
      </c>
      <c r="E484" t="s">
        <v>214</v>
      </c>
      <c r="F484" s="5">
        <v>43221</v>
      </c>
      <c r="G484">
        <v>475.29</v>
      </c>
      <c r="H484">
        <v>42.3</v>
      </c>
    </row>
    <row r="485" spans="1:8" x14ac:dyDescent="0.2">
      <c r="A485" t="s">
        <v>71</v>
      </c>
      <c r="B485" t="s">
        <v>55</v>
      </c>
      <c r="C485" t="s">
        <v>101</v>
      </c>
      <c r="D485" s="4">
        <v>43344</v>
      </c>
      <c r="E485" t="s">
        <v>218</v>
      </c>
      <c r="F485" s="5">
        <v>43221</v>
      </c>
      <c r="G485">
        <v>210.18</v>
      </c>
      <c r="H485">
        <v>16.190000000000001</v>
      </c>
    </row>
    <row r="486" spans="1:8" x14ac:dyDescent="0.2">
      <c r="A486" t="s">
        <v>71</v>
      </c>
      <c r="B486" t="s">
        <v>55</v>
      </c>
      <c r="C486" t="s">
        <v>101</v>
      </c>
      <c r="D486" s="4">
        <v>43344</v>
      </c>
      <c r="E486" t="s">
        <v>219</v>
      </c>
      <c r="F486" s="5">
        <v>43221</v>
      </c>
      <c r="G486">
        <v>9.48</v>
      </c>
      <c r="H486">
        <v>0.73</v>
      </c>
    </row>
    <row r="487" spans="1:8" x14ac:dyDescent="0.2">
      <c r="A487" t="s">
        <v>71</v>
      </c>
      <c r="B487" t="s">
        <v>56</v>
      </c>
      <c r="C487" t="s">
        <v>95</v>
      </c>
      <c r="D487" s="4">
        <v>43344</v>
      </c>
      <c r="E487" t="s">
        <v>212</v>
      </c>
      <c r="F487" s="5">
        <v>43221</v>
      </c>
      <c r="G487">
        <v>87060</v>
      </c>
      <c r="H487">
        <v>6703.62</v>
      </c>
    </row>
    <row r="488" spans="1:8" x14ac:dyDescent="0.2">
      <c r="A488" t="s">
        <v>71</v>
      </c>
      <c r="B488" t="s">
        <v>56</v>
      </c>
      <c r="C488" t="s">
        <v>95</v>
      </c>
      <c r="D488" s="4">
        <v>43344</v>
      </c>
      <c r="E488" t="s">
        <v>213</v>
      </c>
      <c r="F488" s="5">
        <v>43221</v>
      </c>
      <c r="G488">
        <v>3926.39</v>
      </c>
      <c r="H488">
        <v>302.33999999999997</v>
      </c>
    </row>
    <row r="489" spans="1:8" x14ac:dyDescent="0.2">
      <c r="A489" t="s">
        <v>71</v>
      </c>
      <c r="B489" t="s">
        <v>55</v>
      </c>
      <c r="C489" t="s">
        <v>101</v>
      </c>
      <c r="D489" s="4">
        <v>43405</v>
      </c>
      <c r="E489" t="s">
        <v>177</v>
      </c>
      <c r="F489" s="5">
        <v>43405</v>
      </c>
      <c r="G489">
        <v>0</v>
      </c>
      <c r="H489">
        <v>0</v>
      </c>
    </row>
    <row r="490" spans="1:8" x14ac:dyDescent="0.2">
      <c r="A490" t="s">
        <v>71</v>
      </c>
      <c r="B490" t="s">
        <v>55</v>
      </c>
      <c r="C490" t="s">
        <v>101</v>
      </c>
      <c r="D490" s="4">
        <v>43405</v>
      </c>
      <c r="E490" t="s">
        <v>184</v>
      </c>
      <c r="F490" s="5">
        <v>43405</v>
      </c>
      <c r="G490">
        <v>0.33</v>
      </c>
      <c r="H490">
        <v>0.03</v>
      </c>
    </row>
    <row r="491" spans="1:8" x14ac:dyDescent="0.2">
      <c r="A491" t="s">
        <v>71</v>
      </c>
      <c r="B491" t="s">
        <v>55</v>
      </c>
      <c r="C491" t="s">
        <v>101</v>
      </c>
      <c r="D491" s="4">
        <v>43405</v>
      </c>
      <c r="E491" t="s">
        <v>178</v>
      </c>
      <c r="F491" s="5">
        <v>43405</v>
      </c>
      <c r="G491">
        <v>0</v>
      </c>
      <c r="H491">
        <v>0</v>
      </c>
    </row>
    <row r="492" spans="1:8" x14ac:dyDescent="0.2">
      <c r="A492" t="s">
        <v>71</v>
      </c>
      <c r="B492" t="s">
        <v>55</v>
      </c>
      <c r="C492" t="s">
        <v>101</v>
      </c>
      <c r="D492" s="4">
        <v>43405</v>
      </c>
      <c r="E492" t="s">
        <v>183</v>
      </c>
      <c r="F492" s="5">
        <v>43405</v>
      </c>
      <c r="G492">
        <v>0.01</v>
      </c>
      <c r="H492">
        <v>0</v>
      </c>
    </row>
    <row r="493" spans="1:8" x14ac:dyDescent="0.2">
      <c r="A493" t="s">
        <v>71</v>
      </c>
      <c r="B493" t="s">
        <v>57</v>
      </c>
      <c r="C493" t="s">
        <v>90</v>
      </c>
      <c r="D493" s="4">
        <v>43405</v>
      </c>
      <c r="E493" t="s">
        <v>175</v>
      </c>
      <c r="F493" s="5">
        <v>43405</v>
      </c>
      <c r="G493">
        <v>0</v>
      </c>
      <c r="H493">
        <v>0</v>
      </c>
    </row>
    <row r="494" spans="1:8" x14ac:dyDescent="0.2">
      <c r="A494" t="s">
        <v>71</v>
      </c>
      <c r="B494" t="s">
        <v>57</v>
      </c>
      <c r="C494" t="s">
        <v>90</v>
      </c>
      <c r="D494" s="4">
        <v>43405</v>
      </c>
      <c r="E494" t="s">
        <v>176</v>
      </c>
      <c r="F494" s="5">
        <v>43405</v>
      </c>
      <c r="G494">
        <v>0</v>
      </c>
      <c r="H494">
        <v>0</v>
      </c>
    </row>
    <row r="495" spans="1:8" x14ac:dyDescent="0.2">
      <c r="A495" t="s">
        <v>71</v>
      </c>
      <c r="B495" t="s">
        <v>56</v>
      </c>
      <c r="C495" t="s">
        <v>94</v>
      </c>
      <c r="D495" s="4">
        <v>43405</v>
      </c>
      <c r="E495" t="s">
        <v>175</v>
      </c>
      <c r="F495" s="5">
        <v>43101</v>
      </c>
      <c r="G495">
        <v>287.05</v>
      </c>
      <c r="H495">
        <v>22.1</v>
      </c>
    </row>
    <row r="496" spans="1:8" x14ac:dyDescent="0.2">
      <c r="A496" t="s">
        <v>71</v>
      </c>
      <c r="B496" t="s">
        <v>56</v>
      </c>
      <c r="C496" t="s">
        <v>94</v>
      </c>
      <c r="D496" s="4">
        <v>43405</v>
      </c>
      <c r="E496" t="s">
        <v>179</v>
      </c>
      <c r="F496" s="5">
        <v>43101</v>
      </c>
      <c r="G496">
        <v>8210.9500000000007</v>
      </c>
      <c r="H496">
        <v>738.99</v>
      </c>
    </row>
    <row r="497" spans="1:8" x14ac:dyDescent="0.2">
      <c r="A497" t="s">
        <v>71</v>
      </c>
      <c r="B497" t="s">
        <v>56</v>
      </c>
      <c r="C497" t="s">
        <v>94</v>
      </c>
      <c r="D497" s="4">
        <v>43405</v>
      </c>
      <c r="E497" t="s">
        <v>176</v>
      </c>
      <c r="F497" s="5">
        <v>43101</v>
      </c>
      <c r="G497">
        <v>12.95</v>
      </c>
      <c r="H497">
        <v>1</v>
      </c>
    </row>
    <row r="498" spans="1:8" x14ac:dyDescent="0.2">
      <c r="A498" t="s">
        <v>71</v>
      </c>
      <c r="B498" t="s">
        <v>56</v>
      </c>
      <c r="C498" t="s">
        <v>94</v>
      </c>
      <c r="D498" s="4">
        <v>43405</v>
      </c>
      <c r="E498" t="s">
        <v>180</v>
      </c>
      <c r="F498" s="5">
        <v>43101</v>
      </c>
      <c r="G498">
        <v>370.31</v>
      </c>
      <c r="H498">
        <v>33.33</v>
      </c>
    </row>
    <row r="499" spans="1:8" x14ac:dyDescent="0.2">
      <c r="A499" t="s">
        <v>71</v>
      </c>
      <c r="B499" t="s">
        <v>55</v>
      </c>
      <c r="C499" t="s">
        <v>101</v>
      </c>
      <c r="D499" s="4">
        <v>43405</v>
      </c>
      <c r="E499" t="s">
        <v>218</v>
      </c>
      <c r="F499" s="5">
        <v>43221</v>
      </c>
      <c r="G499">
        <v>75.599999999999994</v>
      </c>
      <c r="H499">
        <v>5.82</v>
      </c>
    </row>
    <row r="500" spans="1:8" x14ac:dyDescent="0.2">
      <c r="A500" t="s">
        <v>71</v>
      </c>
      <c r="B500" t="s">
        <v>55</v>
      </c>
      <c r="C500" t="s">
        <v>101</v>
      </c>
      <c r="D500" s="4">
        <v>43405</v>
      </c>
      <c r="E500" t="s">
        <v>219</v>
      </c>
      <c r="F500" s="5">
        <v>43221</v>
      </c>
      <c r="G500">
        <v>3.41</v>
      </c>
      <c r="H500">
        <v>0.26</v>
      </c>
    </row>
    <row r="501" spans="1:8" x14ac:dyDescent="0.2">
      <c r="A501" t="s">
        <v>71</v>
      </c>
      <c r="B501" t="s">
        <v>57</v>
      </c>
      <c r="C501" t="s">
        <v>93</v>
      </c>
      <c r="D501" s="4">
        <v>43405</v>
      </c>
      <c r="E501" t="s">
        <v>215</v>
      </c>
      <c r="F501" s="5">
        <v>43221</v>
      </c>
      <c r="G501">
        <v>74.37</v>
      </c>
      <c r="H501">
        <v>6.62</v>
      </c>
    </row>
    <row r="502" spans="1:8" x14ac:dyDescent="0.2">
      <c r="A502" t="s">
        <v>71</v>
      </c>
      <c r="B502" t="s">
        <v>57</v>
      </c>
      <c r="C502" t="s">
        <v>93</v>
      </c>
      <c r="D502" s="4">
        <v>43405</v>
      </c>
      <c r="E502" t="s">
        <v>214</v>
      </c>
      <c r="F502" s="5">
        <v>43221</v>
      </c>
      <c r="G502">
        <v>3.35</v>
      </c>
      <c r="H502">
        <v>0.3</v>
      </c>
    </row>
    <row r="503" spans="1:8" x14ac:dyDescent="0.2">
      <c r="A503" t="s">
        <v>71</v>
      </c>
      <c r="B503" t="s">
        <v>54</v>
      </c>
      <c r="C503" t="s">
        <v>88</v>
      </c>
      <c r="D503" s="4">
        <v>43344</v>
      </c>
      <c r="E503" t="s">
        <v>212</v>
      </c>
      <c r="F503" s="5">
        <v>43221</v>
      </c>
      <c r="G503">
        <v>2455.48</v>
      </c>
      <c r="H503">
        <v>189.08</v>
      </c>
    </row>
    <row r="504" spans="1:8" x14ac:dyDescent="0.2">
      <c r="A504" t="s">
        <v>71</v>
      </c>
      <c r="B504" t="s">
        <v>54</v>
      </c>
      <c r="C504" t="s">
        <v>88</v>
      </c>
      <c r="D504" s="4">
        <v>43344</v>
      </c>
      <c r="E504" t="s">
        <v>215</v>
      </c>
      <c r="F504" s="5">
        <v>43221</v>
      </c>
      <c r="G504">
        <v>2341.52</v>
      </c>
      <c r="H504">
        <v>208.4</v>
      </c>
    </row>
    <row r="505" spans="1:8" x14ac:dyDescent="0.2">
      <c r="A505" t="s">
        <v>71</v>
      </c>
      <c r="B505" t="s">
        <v>54</v>
      </c>
      <c r="C505" t="s">
        <v>88</v>
      </c>
      <c r="D505" s="4">
        <v>43344</v>
      </c>
      <c r="E505" t="s">
        <v>213</v>
      </c>
      <c r="F505" s="5">
        <v>43221</v>
      </c>
      <c r="G505">
        <v>110.75</v>
      </c>
      <c r="H505">
        <v>8.5299999999999994</v>
      </c>
    </row>
    <row r="506" spans="1:8" x14ac:dyDescent="0.2">
      <c r="A506" t="s">
        <v>71</v>
      </c>
      <c r="B506" t="s">
        <v>54</v>
      </c>
      <c r="C506" t="s">
        <v>88</v>
      </c>
      <c r="D506" s="4">
        <v>43344</v>
      </c>
      <c r="E506" t="s">
        <v>214</v>
      </c>
      <c r="F506" s="5">
        <v>43221</v>
      </c>
      <c r="G506">
        <v>105.59</v>
      </c>
      <c r="H506">
        <v>9.4</v>
      </c>
    </row>
    <row r="507" spans="1:8" x14ac:dyDescent="0.2">
      <c r="A507" t="s">
        <v>71</v>
      </c>
      <c r="B507" t="s">
        <v>55</v>
      </c>
      <c r="C507" t="s">
        <v>181</v>
      </c>
      <c r="D507" s="4">
        <v>43374</v>
      </c>
      <c r="E507" t="s">
        <v>216</v>
      </c>
      <c r="F507" s="5">
        <v>43221</v>
      </c>
      <c r="G507">
        <v>-160</v>
      </c>
      <c r="H507">
        <v>-12.32</v>
      </c>
    </row>
    <row r="508" spans="1:8" x14ac:dyDescent="0.2">
      <c r="A508" t="s">
        <v>71</v>
      </c>
      <c r="B508" t="s">
        <v>55</v>
      </c>
      <c r="C508" t="s">
        <v>89</v>
      </c>
      <c r="D508" s="4">
        <v>43344</v>
      </c>
      <c r="E508" t="s">
        <v>212</v>
      </c>
      <c r="F508" s="5">
        <v>43221</v>
      </c>
      <c r="G508">
        <v>741.56</v>
      </c>
      <c r="H508">
        <v>57.1</v>
      </c>
    </row>
    <row r="509" spans="1:8" x14ac:dyDescent="0.2">
      <c r="A509" t="s">
        <v>71</v>
      </c>
      <c r="B509" t="s">
        <v>55</v>
      </c>
      <c r="C509" t="s">
        <v>89</v>
      </c>
      <c r="D509" s="4">
        <v>43344</v>
      </c>
      <c r="E509" t="s">
        <v>215</v>
      </c>
      <c r="F509" s="5">
        <v>43221</v>
      </c>
      <c r="G509">
        <v>1002.44</v>
      </c>
      <c r="H509">
        <v>89.22</v>
      </c>
    </row>
    <row r="510" spans="1:8" x14ac:dyDescent="0.2">
      <c r="A510" t="s">
        <v>71</v>
      </c>
      <c r="B510" t="s">
        <v>55</v>
      </c>
      <c r="C510" t="s">
        <v>89</v>
      </c>
      <c r="D510" s="4">
        <v>43344</v>
      </c>
      <c r="E510" t="s">
        <v>213</v>
      </c>
      <c r="F510" s="5">
        <v>43221</v>
      </c>
      <c r="G510">
        <v>33.44</v>
      </c>
      <c r="H510">
        <v>2.57</v>
      </c>
    </row>
    <row r="511" spans="1:8" x14ac:dyDescent="0.2">
      <c r="A511" t="s">
        <v>71</v>
      </c>
      <c r="B511" t="s">
        <v>55</v>
      </c>
      <c r="C511" t="s">
        <v>89</v>
      </c>
      <c r="D511" s="4">
        <v>43344</v>
      </c>
      <c r="E511" t="s">
        <v>214</v>
      </c>
      <c r="F511" s="5">
        <v>43221</v>
      </c>
      <c r="G511">
        <v>45.21</v>
      </c>
      <c r="H511">
        <v>4.0199999999999996</v>
      </c>
    </row>
    <row r="512" spans="1:8" x14ac:dyDescent="0.2">
      <c r="A512" t="s">
        <v>71</v>
      </c>
      <c r="B512" t="s">
        <v>55</v>
      </c>
      <c r="C512" t="s">
        <v>103</v>
      </c>
      <c r="D512" s="4">
        <v>43344</v>
      </c>
      <c r="E512" t="s">
        <v>218</v>
      </c>
      <c r="F512" s="5">
        <v>43221</v>
      </c>
      <c r="G512">
        <v>1497.3</v>
      </c>
      <c r="H512">
        <v>115.3</v>
      </c>
    </row>
    <row r="513" spans="1:8" x14ac:dyDescent="0.2">
      <c r="A513" t="s">
        <v>71</v>
      </c>
      <c r="B513" t="s">
        <v>55</v>
      </c>
      <c r="C513" t="s">
        <v>103</v>
      </c>
      <c r="D513" s="4">
        <v>43344</v>
      </c>
      <c r="E513" t="s">
        <v>219</v>
      </c>
      <c r="F513" s="5">
        <v>43221</v>
      </c>
      <c r="G513">
        <v>67.53</v>
      </c>
      <c r="H513">
        <v>5.21</v>
      </c>
    </row>
    <row r="514" spans="1:8" x14ac:dyDescent="0.2">
      <c r="A514" t="s">
        <v>71</v>
      </c>
      <c r="B514" t="s">
        <v>57</v>
      </c>
      <c r="C514" t="s">
        <v>93</v>
      </c>
      <c r="D514" s="4">
        <v>43344</v>
      </c>
      <c r="E514" t="s">
        <v>212</v>
      </c>
      <c r="F514" s="5">
        <v>43221</v>
      </c>
      <c r="G514">
        <v>1852.56</v>
      </c>
      <c r="H514">
        <v>142.65</v>
      </c>
    </row>
    <row r="515" spans="1:8" x14ac:dyDescent="0.2">
      <c r="A515" t="s">
        <v>71</v>
      </c>
      <c r="B515" t="s">
        <v>57</v>
      </c>
      <c r="C515" t="s">
        <v>93</v>
      </c>
      <c r="D515" s="4">
        <v>43344</v>
      </c>
      <c r="E515" t="s">
        <v>213</v>
      </c>
      <c r="F515" s="5">
        <v>43221</v>
      </c>
      <c r="G515">
        <v>83.55</v>
      </c>
      <c r="H515">
        <v>6.42</v>
      </c>
    </row>
    <row r="516" spans="1:8" x14ac:dyDescent="0.2">
      <c r="A516" t="s">
        <v>71</v>
      </c>
      <c r="B516" t="s">
        <v>57</v>
      </c>
      <c r="C516" t="s">
        <v>93</v>
      </c>
      <c r="D516" s="4">
        <v>43344</v>
      </c>
      <c r="E516" t="s">
        <v>215</v>
      </c>
      <c r="F516" s="5">
        <v>43221</v>
      </c>
      <c r="G516">
        <v>191.44</v>
      </c>
      <c r="H516">
        <v>17.04</v>
      </c>
    </row>
    <row r="517" spans="1:8" x14ac:dyDescent="0.2">
      <c r="A517" t="s">
        <v>71</v>
      </c>
      <c r="B517" t="s">
        <v>57</v>
      </c>
      <c r="C517" t="s">
        <v>93</v>
      </c>
      <c r="D517" s="4">
        <v>43344</v>
      </c>
      <c r="E517" t="s">
        <v>214</v>
      </c>
      <c r="F517" s="5">
        <v>43221</v>
      </c>
      <c r="G517">
        <v>8.64</v>
      </c>
      <c r="H517">
        <v>0.77</v>
      </c>
    </row>
    <row r="518" spans="1:8" x14ac:dyDescent="0.2">
      <c r="A518" t="s">
        <v>71</v>
      </c>
      <c r="B518" t="s">
        <v>56</v>
      </c>
      <c r="C518" t="s">
        <v>95</v>
      </c>
      <c r="D518" s="4">
        <v>43344</v>
      </c>
      <c r="E518" t="s">
        <v>212</v>
      </c>
      <c r="F518" s="5">
        <v>43221</v>
      </c>
      <c r="G518">
        <v>8800</v>
      </c>
      <c r="H518">
        <v>677.6</v>
      </c>
    </row>
    <row r="519" spans="1:8" x14ac:dyDescent="0.2">
      <c r="A519" t="s">
        <v>71</v>
      </c>
      <c r="B519" t="s">
        <v>56</v>
      </c>
      <c r="C519" t="s">
        <v>95</v>
      </c>
      <c r="D519" s="4">
        <v>43344</v>
      </c>
      <c r="E519" t="s">
        <v>213</v>
      </c>
      <c r="F519" s="5">
        <v>43221</v>
      </c>
      <c r="G519">
        <v>396.88</v>
      </c>
      <c r="H519">
        <v>30.56</v>
      </c>
    </row>
    <row r="520" spans="1:8" x14ac:dyDescent="0.2">
      <c r="A520" t="s">
        <v>71</v>
      </c>
      <c r="B520" t="s">
        <v>54</v>
      </c>
      <c r="C520" t="s">
        <v>92</v>
      </c>
      <c r="D520" s="4">
        <v>43405</v>
      </c>
      <c r="E520" t="s">
        <v>212</v>
      </c>
      <c r="F520" s="5">
        <v>43221</v>
      </c>
      <c r="G520">
        <v>2170.11</v>
      </c>
      <c r="H520">
        <v>167.1</v>
      </c>
    </row>
    <row r="521" spans="1:8" x14ac:dyDescent="0.2">
      <c r="A521" t="s">
        <v>71</v>
      </c>
      <c r="B521" t="s">
        <v>54</v>
      </c>
      <c r="C521" t="s">
        <v>92</v>
      </c>
      <c r="D521" s="4">
        <v>43405</v>
      </c>
      <c r="E521" t="s">
        <v>213</v>
      </c>
      <c r="F521" s="5">
        <v>43221</v>
      </c>
      <c r="G521">
        <v>97.87</v>
      </c>
      <c r="H521">
        <v>7.54</v>
      </c>
    </row>
    <row r="522" spans="1:8" x14ac:dyDescent="0.2">
      <c r="A522" t="s">
        <v>71</v>
      </c>
      <c r="B522" t="s">
        <v>54</v>
      </c>
      <c r="C522" t="s">
        <v>167</v>
      </c>
      <c r="D522" s="4">
        <v>43405</v>
      </c>
      <c r="E522" t="s">
        <v>216</v>
      </c>
      <c r="F522" s="5">
        <v>43221</v>
      </c>
      <c r="G522">
        <v>-269</v>
      </c>
      <c r="H522">
        <v>-20.71</v>
      </c>
    </row>
    <row r="523" spans="1:8" x14ac:dyDescent="0.2">
      <c r="A523" t="s">
        <v>71</v>
      </c>
      <c r="B523" t="s">
        <v>56</v>
      </c>
      <c r="C523" t="s">
        <v>94</v>
      </c>
      <c r="D523" s="4">
        <v>43405</v>
      </c>
      <c r="E523" t="s">
        <v>212</v>
      </c>
      <c r="F523" s="5">
        <v>43221</v>
      </c>
      <c r="G523">
        <v>2200.75</v>
      </c>
      <c r="H523">
        <v>169.46</v>
      </c>
    </row>
    <row r="524" spans="1:8" x14ac:dyDescent="0.2">
      <c r="A524" t="s">
        <v>71</v>
      </c>
      <c r="B524" t="s">
        <v>56</v>
      </c>
      <c r="C524" t="s">
        <v>94</v>
      </c>
      <c r="D524" s="4">
        <v>43405</v>
      </c>
      <c r="E524" t="s">
        <v>215</v>
      </c>
      <c r="F524" s="5">
        <v>43221</v>
      </c>
      <c r="G524">
        <v>73331.25</v>
      </c>
      <c r="H524">
        <v>6526.48</v>
      </c>
    </row>
    <row r="525" spans="1:8" x14ac:dyDescent="0.2">
      <c r="A525" t="s">
        <v>71</v>
      </c>
      <c r="B525" t="s">
        <v>56</v>
      </c>
      <c r="C525" t="s">
        <v>94</v>
      </c>
      <c r="D525" s="4">
        <v>43405</v>
      </c>
      <c r="E525" t="s">
        <v>213</v>
      </c>
      <c r="F525" s="5">
        <v>43221</v>
      </c>
      <c r="G525">
        <v>99.25</v>
      </c>
      <c r="H525">
        <v>7.63</v>
      </c>
    </row>
    <row r="526" spans="1:8" x14ac:dyDescent="0.2">
      <c r="A526" t="s">
        <v>71</v>
      </c>
      <c r="B526" t="s">
        <v>56</v>
      </c>
      <c r="C526" t="s">
        <v>94</v>
      </c>
      <c r="D526" s="4">
        <v>43405</v>
      </c>
      <c r="E526" t="s">
        <v>214</v>
      </c>
      <c r="F526" s="5">
        <v>43221</v>
      </c>
      <c r="G526">
        <v>3307.24</v>
      </c>
      <c r="H526">
        <v>294.35000000000002</v>
      </c>
    </row>
    <row r="527" spans="1:8" x14ac:dyDescent="0.2">
      <c r="A527" t="s">
        <v>71</v>
      </c>
      <c r="B527" t="s">
        <v>57</v>
      </c>
      <c r="C527" t="s">
        <v>93</v>
      </c>
      <c r="D527" s="4">
        <v>43374</v>
      </c>
      <c r="E527" t="s">
        <v>212</v>
      </c>
      <c r="F527" s="5">
        <v>43221</v>
      </c>
      <c r="G527">
        <v>2296</v>
      </c>
      <c r="H527">
        <v>176.8</v>
      </c>
    </row>
    <row r="528" spans="1:8" x14ac:dyDescent="0.2">
      <c r="A528" t="s">
        <v>71</v>
      </c>
      <c r="B528" t="s">
        <v>57</v>
      </c>
      <c r="C528" t="s">
        <v>93</v>
      </c>
      <c r="D528" s="4">
        <v>43374</v>
      </c>
      <c r="E528" t="s">
        <v>213</v>
      </c>
      <c r="F528" s="5">
        <v>43221</v>
      </c>
      <c r="G528">
        <v>103.54</v>
      </c>
      <c r="H528">
        <v>7.98</v>
      </c>
    </row>
    <row r="529" spans="1:8" x14ac:dyDescent="0.2">
      <c r="A529" t="s">
        <v>71</v>
      </c>
      <c r="B529" t="s">
        <v>55</v>
      </c>
      <c r="C529" t="s">
        <v>101</v>
      </c>
      <c r="D529" s="4">
        <v>43344</v>
      </c>
      <c r="E529" t="s">
        <v>218</v>
      </c>
      <c r="F529" s="5">
        <v>43221</v>
      </c>
      <c r="G529">
        <v>78.12</v>
      </c>
      <c r="H529">
        <v>6.02</v>
      </c>
    </row>
    <row r="530" spans="1:8" x14ac:dyDescent="0.2">
      <c r="A530" t="s">
        <v>71</v>
      </c>
      <c r="B530" t="s">
        <v>55</v>
      </c>
      <c r="C530" t="s">
        <v>100</v>
      </c>
      <c r="D530" s="4">
        <v>43374</v>
      </c>
      <c r="E530" t="s">
        <v>212</v>
      </c>
      <c r="F530" s="5">
        <v>43221</v>
      </c>
      <c r="G530">
        <v>717.63</v>
      </c>
      <c r="H530">
        <v>55.26</v>
      </c>
    </row>
    <row r="531" spans="1:8" x14ac:dyDescent="0.2">
      <c r="A531" t="s">
        <v>71</v>
      </c>
      <c r="B531" t="s">
        <v>55</v>
      </c>
      <c r="C531" t="s">
        <v>100</v>
      </c>
      <c r="D531" s="4">
        <v>43374</v>
      </c>
      <c r="E531" t="s">
        <v>215</v>
      </c>
      <c r="F531" s="5">
        <v>43221</v>
      </c>
      <c r="G531">
        <v>362.37</v>
      </c>
      <c r="H531">
        <v>32.25</v>
      </c>
    </row>
    <row r="532" spans="1:8" x14ac:dyDescent="0.2">
      <c r="A532" t="s">
        <v>71</v>
      </c>
      <c r="B532" t="s">
        <v>55</v>
      </c>
      <c r="C532" t="s">
        <v>100</v>
      </c>
      <c r="D532" s="4">
        <v>43374</v>
      </c>
      <c r="E532" t="s">
        <v>213</v>
      </c>
      <c r="F532" s="5">
        <v>43221</v>
      </c>
      <c r="G532">
        <v>32.369999999999997</v>
      </c>
      <c r="H532">
        <v>2.4900000000000002</v>
      </c>
    </row>
    <row r="533" spans="1:8" x14ac:dyDescent="0.2">
      <c r="A533" t="s">
        <v>71</v>
      </c>
      <c r="B533" t="s">
        <v>55</v>
      </c>
      <c r="C533" t="s">
        <v>100</v>
      </c>
      <c r="D533" s="4">
        <v>43374</v>
      </c>
      <c r="E533" t="s">
        <v>214</v>
      </c>
      <c r="F533" s="5">
        <v>43221</v>
      </c>
      <c r="G533">
        <v>16.34</v>
      </c>
      <c r="H533">
        <v>1.45</v>
      </c>
    </row>
    <row r="534" spans="1:8" x14ac:dyDescent="0.2">
      <c r="A534" t="s">
        <v>71</v>
      </c>
      <c r="B534" t="s">
        <v>59</v>
      </c>
      <c r="C534" t="s">
        <v>102</v>
      </c>
      <c r="D534" s="4">
        <v>43374</v>
      </c>
      <c r="E534" t="s">
        <v>218</v>
      </c>
      <c r="F534" s="5">
        <v>43221</v>
      </c>
      <c r="G534">
        <v>108</v>
      </c>
      <c r="H534">
        <v>8.32</v>
      </c>
    </row>
    <row r="535" spans="1:8" x14ac:dyDescent="0.2">
      <c r="A535" t="s">
        <v>71</v>
      </c>
      <c r="B535" t="s">
        <v>59</v>
      </c>
      <c r="C535" t="s">
        <v>102</v>
      </c>
      <c r="D535" s="4">
        <v>43374</v>
      </c>
      <c r="E535" t="s">
        <v>219</v>
      </c>
      <c r="F535" s="5">
        <v>43221</v>
      </c>
      <c r="G535">
        <v>4.87</v>
      </c>
      <c r="H535">
        <v>0.37</v>
      </c>
    </row>
    <row r="536" spans="1:8" x14ac:dyDescent="0.2">
      <c r="A536" t="s">
        <v>71</v>
      </c>
      <c r="B536" t="s">
        <v>54</v>
      </c>
      <c r="C536" t="s">
        <v>92</v>
      </c>
      <c r="D536" s="4">
        <v>43374</v>
      </c>
      <c r="E536" t="s">
        <v>212</v>
      </c>
      <c r="F536" s="5">
        <v>43221</v>
      </c>
      <c r="G536">
        <v>410</v>
      </c>
      <c r="H536">
        <v>31.57</v>
      </c>
    </row>
    <row r="537" spans="1:8" x14ac:dyDescent="0.2">
      <c r="A537" t="s">
        <v>71</v>
      </c>
      <c r="B537" t="s">
        <v>54</v>
      </c>
      <c r="C537" t="s">
        <v>92</v>
      </c>
      <c r="D537" s="4">
        <v>43374</v>
      </c>
      <c r="E537" t="s">
        <v>213</v>
      </c>
      <c r="F537" s="5">
        <v>43221</v>
      </c>
      <c r="G537">
        <v>18.489999999999998</v>
      </c>
      <c r="H537">
        <v>1.42</v>
      </c>
    </row>
    <row r="538" spans="1:8" x14ac:dyDescent="0.2">
      <c r="A538" t="s">
        <v>71</v>
      </c>
      <c r="B538" t="s">
        <v>54</v>
      </c>
      <c r="C538" t="s">
        <v>92</v>
      </c>
      <c r="D538" s="4">
        <v>43374</v>
      </c>
      <c r="E538" t="s">
        <v>214</v>
      </c>
      <c r="F538" s="5">
        <v>43221</v>
      </c>
      <c r="G538">
        <v>35.93</v>
      </c>
      <c r="H538">
        <v>3.2</v>
      </c>
    </row>
    <row r="539" spans="1:8" x14ac:dyDescent="0.2">
      <c r="A539" t="s">
        <v>71</v>
      </c>
      <c r="B539" t="s">
        <v>55</v>
      </c>
      <c r="C539" t="s">
        <v>91</v>
      </c>
      <c r="D539" s="4">
        <v>43405</v>
      </c>
      <c r="E539" t="s">
        <v>212</v>
      </c>
      <c r="F539" s="5">
        <v>43221</v>
      </c>
      <c r="G539">
        <v>546</v>
      </c>
      <c r="H539">
        <v>42.04</v>
      </c>
    </row>
    <row r="540" spans="1:8" x14ac:dyDescent="0.2">
      <c r="A540" t="s">
        <v>71</v>
      </c>
      <c r="B540" t="s">
        <v>55</v>
      </c>
      <c r="C540" t="s">
        <v>91</v>
      </c>
      <c r="D540" s="4">
        <v>43405</v>
      </c>
      <c r="E540" t="s">
        <v>213</v>
      </c>
      <c r="F540" s="5">
        <v>43221</v>
      </c>
      <c r="G540">
        <v>24.63</v>
      </c>
      <c r="H540">
        <v>1.9</v>
      </c>
    </row>
    <row r="541" spans="1:8" x14ac:dyDescent="0.2">
      <c r="A541" t="s">
        <v>71</v>
      </c>
      <c r="B541" t="s">
        <v>54</v>
      </c>
      <c r="C541" t="s">
        <v>92</v>
      </c>
      <c r="D541" s="4">
        <v>43405</v>
      </c>
      <c r="E541" t="s">
        <v>215</v>
      </c>
      <c r="F541" s="5">
        <v>43221</v>
      </c>
      <c r="G541">
        <v>5.89</v>
      </c>
      <c r="H541">
        <v>0.52</v>
      </c>
    </row>
    <row r="542" spans="1:8" x14ac:dyDescent="0.2">
      <c r="A542" t="s">
        <v>71</v>
      </c>
      <c r="B542" t="s">
        <v>54</v>
      </c>
      <c r="C542" t="s">
        <v>92</v>
      </c>
      <c r="D542" s="4">
        <v>43405</v>
      </c>
      <c r="E542" t="s">
        <v>214</v>
      </c>
      <c r="F542" s="5">
        <v>43221</v>
      </c>
      <c r="G542">
        <v>0.27</v>
      </c>
      <c r="H542">
        <v>0.02</v>
      </c>
    </row>
    <row r="543" spans="1:8" x14ac:dyDescent="0.2">
      <c r="A543" t="s">
        <v>71</v>
      </c>
      <c r="B543" t="s">
        <v>55</v>
      </c>
      <c r="C543" t="s">
        <v>91</v>
      </c>
      <c r="D543" s="4">
        <v>43344</v>
      </c>
      <c r="E543" t="s">
        <v>212</v>
      </c>
      <c r="F543" s="5">
        <v>43221</v>
      </c>
      <c r="G543">
        <v>368</v>
      </c>
      <c r="H543">
        <v>28.34</v>
      </c>
    </row>
    <row r="544" spans="1:8" x14ac:dyDescent="0.2">
      <c r="A544" t="s">
        <v>71</v>
      </c>
      <c r="B544" t="s">
        <v>55</v>
      </c>
      <c r="C544" t="s">
        <v>91</v>
      </c>
      <c r="D544" s="4">
        <v>43344</v>
      </c>
      <c r="E544" t="s">
        <v>213</v>
      </c>
      <c r="F544" s="5">
        <v>43221</v>
      </c>
      <c r="G544">
        <v>16.600000000000001</v>
      </c>
      <c r="H544">
        <v>1.28</v>
      </c>
    </row>
    <row r="545" spans="1:8" x14ac:dyDescent="0.2">
      <c r="A545" t="s">
        <v>71</v>
      </c>
      <c r="B545" t="s">
        <v>57</v>
      </c>
      <c r="C545" t="s">
        <v>93</v>
      </c>
      <c r="D545" s="4">
        <v>43344</v>
      </c>
      <c r="E545" t="s">
        <v>212</v>
      </c>
      <c r="F545" s="5">
        <v>43221</v>
      </c>
      <c r="G545">
        <v>1872.12</v>
      </c>
      <c r="H545">
        <v>144.15</v>
      </c>
    </row>
    <row r="546" spans="1:8" x14ac:dyDescent="0.2">
      <c r="A546" t="s">
        <v>71</v>
      </c>
      <c r="B546" t="s">
        <v>57</v>
      </c>
      <c r="C546" t="s">
        <v>93</v>
      </c>
      <c r="D546" s="4">
        <v>43344</v>
      </c>
      <c r="E546" t="s">
        <v>213</v>
      </c>
      <c r="F546" s="5">
        <v>43221</v>
      </c>
      <c r="G546">
        <v>84.43</v>
      </c>
      <c r="H546">
        <v>6.49</v>
      </c>
    </row>
    <row r="547" spans="1:8" x14ac:dyDescent="0.2">
      <c r="A547" t="s">
        <v>71</v>
      </c>
      <c r="B547" t="s">
        <v>57</v>
      </c>
      <c r="C547" t="s">
        <v>93</v>
      </c>
      <c r="D547" s="4">
        <v>43374</v>
      </c>
      <c r="E547" t="s">
        <v>212</v>
      </c>
      <c r="F547" s="5">
        <v>43221</v>
      </c>
      <c r="G547">
        <v>2202</v>
      </c>
      <c r="H547">
        <v>169.57</v>
      </c>
    </row>
    <row r="548" spans="1:8" x14ac:dyDescent="0.2">
      <c r="A548" t="s">
        <v>71</v>
      </c>
      <c r="B548" t="s">
        <v>57</v>
      </c>
      <c r="C548" t="s">
        <v>93</v>
      </c>
      <c r="D548" s="4">
        <v>43374</v>
      </c>
      <c r="E548" t="s">
        <v>213</v>
      </c>
      <c r="F548" s="5">
        <v>43221</v>
      </c>
      <c r="G548">
        <v>99.3</v>
      </c>
      <c r="H548">
        <v>7.64</v>
      </c>
    </row>
    <row r="549" spans="1:8" x14ac:dyDescent="0.2">
      <c r="A549" t="s">
        <v>71</v>
      </c>
      <c r="B549" t="s">
        <v>60</v>
      </c>
      <c r="C549" t="s">
        <v>98</v>
      </c>
      <c r="D549" s="4">
        <v>43344</v>
      </c>
      <c r="E549" t="s">
        <v>212</v>
      </c>
      <c r="F549" s="5">
        <v>43221</v>
      </c>
      <c r="G549">
        <v>741.56</v>
      </c>
      <c r="H549">
        <v>57.1</v>
      </c>
    </row>
    <row r="550" spans="1:8" x14ac:dyDescent="0.2">
      <c r="A550" t="s">
        <v>71</v>
      </c>
      <c r="B550" t="s">
        <v>60</v>
      </c>
      <c r="C550" t="s">
        <v>98</v>
      </c>
      <c r="D550" s="4">
        <v>43344</v>
      </c>
      <c r="E550" t="s">
        <v>215</v>
      </c>
      <c r="F550" s="5">
        <v>43221</v>
      </c>
      <c r="G550">
        <v>34016.68</v>
      </c>
      <c r="H550">
        <v>3027.48</v>
      </c>
    </row>
    <row r="551" spans="1:8" x14ac:dyDescent="0.2">
      <c r="A551" t="s">
        <v>71</v>
      </c>
      <c r="B551" t="s">
        <v>60</v>
      </c>
      <c r="C551" t="s">
        <v>98</v>
      </c>
      <c r="D551" s="4">
        <v>43344</v>
      </c>
      <c r="E551" t="s">
        <v>213</v>
      </c>
      <c r="F551" s="5">
        <v>43221</v>
      </c>
      <c r="G551">
        <v>33.44</v>
      </c>
      <c r="H551">
        <v>2.57</v>
      </c>
    </row>
    <row r="552" spans="1:8" x14ac:dyDescent="0.2">
      <c r="A552" t="s">
        <v>71</v>
      </c>
      <c r="B552" t="s">
        <v>60</v>
      </c>
      <c r="C552" t="s">
        <v>98</v>
      </c>
      <c r="D552" s="4">
        <v>43344</v>
      </c>
      <c r="E552" t="s">
        <v>214</v>
      </c>
      <c r="F552" s="5">
        <v>43221</v>
      </c>
      <c r="G552">
        <v>1534.16</v>
      </c>
      <c r="H552">
        <v>136.54</v>
      </c>
    </row>
    <row r="553" spans="1:8" x14ac:dyDescent="0.2">
      <c r="A553" t="s">
        <v>71</v>
      </c>
      <c r="B553" t="s">
        <v>56</v>
      </c>
      <c r="C553" t="s">
        <v>130</v>
      </c>
      <c r="D553" s="4">
        <v>43344</v>
      </c>
      <c r="E553" t="s">
        <v>212</v>
      </c>
      <c r="F553" s="5">
        <v>43221</v>
      </c>
      <c r="G553">
        <v>741.56</v>
      </c>
      <c r="H553">
        <v>57.1</v>
      </c>
    </row>
    <row r="554" spans="1:8" x14ac:dyDescent="0.2">
      <c r="A554" t="s">
        <v>71</v>
      </c>
      <c r="B554" t="s">
        <v>56</v>
      </c>
      <c r="C554" t="s">
        <v>130</v>
      </c>
      <c r="D554" s="4">
        <v>43344</v>
      </c>
      <c r="E554" t="s">
        <v>215</v>
      </c>
      <c r="F554" s="5">
        <v>43221</v>
      </c>
      <c r="G554">
        <v>10423.61</v>
      </c>
      <c r="H554">
        <v>927.7</v>
      </c>
    </row>
    <row r="555" spans="1:8" x14ac:dyDescent="0.2">
      <c r="A555" t="s">
        <v>71</v>
      </c>
      <c r="B555" t="s">
        <v>56</v>
      </c>
      <c r="C555" t="s">
        <v>130</v>
      </c>
      <c r="D555" s="4">
        <v>43344</v>
      </c>
      <c r="E555" t="s">
        <v>213</v>
      </c>
      <c r="F555" s="5">
        <v>43221</v>
      </c>
      <c r="G555">
        <v>33.44</v>
      </c>
      <c r="H555">
        <v>2.57</v>
      </c>
    </row>
    <row r="556" spans="1:8" x14ac:dyDescent="0.2">
      <c r="A556" t="s">
        <v>71</v>
      </c>
      <c r="B556" t="s">
        <v>56</v>
      </c>
      <c r="C556" t="s">
        <v>130</v>
      </c>
      <c r="D556" s="4">
        <v>43344</v>
      </c>
      <c r="E556" t="s">
        <v>214</v>
      </c>
      <c r="F556" s="5">
        <v>43221</v>
      </c>
      <c r="G556">
        <v>470.11</v>
      </c>
      <c r="H556">
        <v>41.84</v>
      </c>
    </row>
    <row r="557" spans="1:8" x14ac:dyDescent="0.2">
      <c r="A557" t="s">
        <v>71</v>
      </c>
      <c r="B557" t="s">
        <v>60</v>
      </c>
      <c r="C557" t="s">
        <v>98</v>
      </c>
      <c r="D557" s="4">
        <v>43344</v>
      </c>
      <c r="E557" t="s">
        <v>212</v>
      </c>
      <c r="F557" s="5">
        <v>43221</v>
      </c>
      <c r="G557">
        <v>741.56</v>
      </c>
      <c r="H557">
        <v>57.1</v>
      </c>
    </row>
    <row r="558" spans="1:8" x14ac:dyDescent="0.2">
      <c r="A558" t="s">
        <v>71</v>
      </c>
      <c r="B558" t="s">
        <v>60</v>
      </c>
      <c r="C558" t="s">
        <v>98</v>
      </c>
      <c r="D558" s="4">
        <v>43344</v>
      </c>
      <c r="E558" t="s">
        <v>215</v>
      </c>
      <c r="F558" s="5">
        <v>43221</v>
      </c>
      <c r="G558">
        <v>52.48</v>
      </c>
      <c r="H558">
        <v>4.67</v>
      </c>
    </row>
    <row r="559" spans="1:8" x14ac:dyDescent="0.2">
      <c r="A559" t="s">
        <v>71</v>
      </c>
      <c r="B559" t="s">
        <v>60</v>
      </c>
      <c r="C559" t="s">
        <v>98</v>
      </c>
      <c r="D559" s="4">
        <v>43344</v>
      </c>
      <c r="E559" t="s">
        <v>213</v>
      </c>
      <c r="F559" s="5">
        <v>43221</v>
      </c>
      <c r="G559">
        <v>33.44</v>
      </c>
      <c r="H559">
        <v>2.57</v>
      </c>
    </row>
    <row r="560" spans="1:8" x14ac:dyDescent="0.2">
      <c r="A560" t="s">
        <v>71</v>
      </c>
      <c r="B560" t="s">
        <v>56</v>
      </c>
      <c r="C560" t="s">
        <v>98</v>
      </c>
      <c r="D560" s="4">
        <v>43344</v>
      </c>
      <c r="E560" t="s">
        <v>212</v>
      </c>
      <c r="F560" s="5">
        <v>43221</v>
      </c>
      <c r="G560">
        <v>741.56</v>
      </c>
      <c r="H560">
        <v>57.1</v>
      </c>
    </row>
    <row r="561" spans="1:8" x14ac:dyDescent="0.2">
      <c r="A561" t="s">
        <v>71</v>
      </c>
      <c r="B561" t="s">
        <v>56</v>
      </c>
      <c r="C561" t="s">
        <v>98</v>
      </c>
      <c r="D561" s="4">
        <v>43344</v>
      </c>
      <c r="E561" t="s">
        <v>215</v>
      </c>
      <c r="F561" s="5">
        <v>43221</v>
      </c>
      <c r="G561">
        <v>14061.76</v>
      </c>
      <c r="H561">
        <v>1251.5</v>
      </c>
    </row>
    <row r="562" spans="1:8" x14ac:dyDescent="0.2">
      <c r="A562" t="s">
        <v>71</v>
      </c>
      <c r="B562" t="s">
        <v>56</v>
      </c>
      <c r="C562" t="s">
        <v>98</v>
      </c>
      <c r="D562" s="4">
        <v>43344</v>
      </c>
      <c r="E562" t="s">
        <v>213</v>
      </c>
      <c r="F562" s="5">
        <v>43221</v>
      </c>
      <c r="G562">
        <v>33.44</v>
      </c>
      <c r="H562">
        <v>2.57</v>
      </c>
    </row>
    <row r="563" spans="1:8" x14ac:dyDescent="0.2">
      <c r="A563" t="s">
        <v>71</v>
      </c>
      <c r="B563" t="s">
        <v>56</v>
      </c>
      <c r="C563" t="s">
        <v>98</v>
      </c>
      <c r="D563" s="4">
        <v>43344</v>
      </c>
      <c r="E563" t="s">
        <v>214</v>
      </c>
      <c r="F563" s="5">
        <v>43221</v>
      </c>
      <c r="G563">
        <v>634.19000000000005</v>
      </c>
      <c r="H563">
        <v>56.44</v>
      </c>
    </row>
    <row r="564" spans="1:8" x14ac:dyDescent="0.2">
      <c r="A564" t="s">
        <v>71</v>
      </c>
      <c r="B564" t="s">
        <v>55</v>
      </c>
      <c r="C564" t="s">
        <v>91</v>
      </c>
      <c r="D564" s="4">
        <v>43678</v>
      </c>
      <c r="E564" t="s">
        <v>212</v>
      </c>
      <c r="F564" s="5">
        <v>43221</v>
      </c>
      <c r="G564">
        <v>4401.5</v>
      </c>
      <c r="H564">
        <v>338.92</v>
      </c>
    </row>
    <row r="565" spans="1:8" x14ac:dyDescent="0.2">
      <c r="A565" t="s">
        <v>71</v>
      </c>
      <c r="B565" t="s">
        <v>55</v>
      </c>
      <c r="C565" t="s">
        <v>91</v>
      </c>
      <c r="D565" s="4">
        <v>43678</v>
      </c>
      <c r="E565" t="s">
        <v>215</v>
      </c>
      <c r="F565" s="5">
        <v>43221</v>
      </c>
      <c r="G565">
        <v>1310.5</v>
      </c>
      <c r="H565">
        <v>116.63</v>
      </c>
    </row>
    <row r="566" spans="1:8" x14ac:dyDescent="0.2">
      <c r="A566" t="s">
        <v>71</v>
      </c>
      <c r="B566" t="s">
        <v>55</v>
      </c>
      <c r="C566" t="s">
        <v>91</v>
      </c>
      <c r="D566" s="4">
        <v>43678</v>
      </c>
      <c r="E566" t="s">
        <v>213</v>
      </c>
      <c r="F566" s="5">
        <v>43221</v>
      </c>
      <c r="G566">
        <v>198.5</v>
      </c>
      <c r="H566">
        <v>15.28</v>
      </c>
    </row>
    <row r="567" spans="1:8" x14ac:dyDescent="0.2">
      <c r="A567" t="s">
        <v>71</v>
      </c>
      <c r="B567" t="s">
        <v>55</v>
      </c>
      <c r="C567" t="s">
        <v>91</v>
      </c>
      <c r="D567" s="4">
        <v>43678</v>
      </c>
      <c r="E567" t="s">
        <v>214</v>
      </c>
      <c r="F567" s="5">
        <v>43221</v>
      </c>
      <c r="G567">
        <v>59.11</v>
      </c>
      <c r="H567">
        <v>5.26</v>
      </c>
    </row>
    <row r="568" spans="1:8" x14ac:dyDescent="0.2">
      <c r="A568" t="s">
        <v>71</v>
      </c>
      <c r="B568" t="s">
        <v>55</v>
      </c>
      <c r="C568" t="s">
        <v>91</v>
      </c>
      <c r="D568" s="4">
        <v>43678</v>
      </c>
      <c r="E568" t="s">
        <v>175</v>
      </c>
      <c r="F568" s="5">
        <v>43101</v>
      </c>
      <c r="G568">
        <v>2870.54</v>
      </c>
      <c r="H568">
        <v>221.03</v>
      </c>
    </row>
    <row r="569" spans="1:8" x14ac:dyDescent="0.2">
      <c r="A569" t="s">
        <v>71</v>
      </c>
      <c r="B569" t="s">
        <v>55</v>
      </c>
      <c r="C569" t="s">
        <v>91</v>
      </c>
      <c r="D569" s="4">
        <v>43678</v>
      </c>
      <c r="E569" t="s">
        <v>179</v>
      </c>
      <c r="F569" s="5">
        <v>43101</v>
      </c>
      <c r="G569">
        <v>116.46</v>
      </c>
      <c r="H569">
        <v>10.48</v>
      </c>
    </row>
    <row r="570" spans="1:8" x14ac:dyDescent="0.2">
      <c r="A570" t="s">
        <v>71</v>
      </c>
      <c r="B570" t="s">
        <v>55</v>
      </c>
      <c r="C570" t="s">
        <v>91</v>
      </c>
      <c r="D570" s="4">
        <v>43678</v>
      </c>
      <c r="E570" t="s">
        <v>176</v>
      </c>
      <c r="F570" s="5">
        <v>43101</v>
      </c>
      <c r="G570">
        <v>129.46</v>
      </c>
      <c r="H570">
        <v>9.9700000000000006</v>
      </c>
    </row>
    <row r="571" spans="1:8" x14ac:dyDescent="0.2">
      <c r="A571" t="s">
        <v>71</v>
      </c>
      <c r="B571" t="s">
        <v>55</v>
      </c>
      <c r="C571" t="s">
        <v>91</v>
      </c>
      <c r="D571" s="4">
        <v>43678</v>
      </c>
      <c r="E571" t="s">
        <v>180</v>
      </c>
      <c r="F571" s="5">
        <v>43101</v>
      </c>
      <c r="G571">
        <v>5.25</v>
      </c>
      <c r="H571">
        <v>0.47</v>
      </c>
    </row>
    <row r="572" spans="1:8" x14ac:dyDescent="0.2">
      <c r="A572" t="s">
        <v>71</v>
      </c>
      <c r="B572" t="s">
        <v>56</v>
      </c>
      <c r="C572" t="s">
        <v>87</v>
      </c>
      <c r="D572" s="4">
        <v>43344</v>
      </c>
      <c r="E572" t="s">
        <v>212</v>
      </c>
      <c r="F572" s="5">
        <v>43221</v>
      </c>
      <c r="G572">
        <v>1483.12</v>
      </c>
      <c r="H572">
        <v>114.2</v>
      </c>
    </row>
    <row r="573" spans="1:8" x14ac:dyDescent="0.2">
      <c r="A573" t="s">
        <v>71</v>
      </c>
      <c r="B573" t="s">
        <v>56</v>
      </c>
      <c r="C573" t="s">
        <v>87</v>
      </c>
      <c r="D573" s="4">
        <v>43344</v>
      </c>
      <c r="E573" t="s">
        <v>215</v>
      </c>
      <c r="F573" s="5">
        <v>43221</v>
      </c>
      <c r="G573">
        <v>23156.880000000001</v>
      </c>
      <c r="H573">
        <v>2060.96</v>
      </c>
    </row>
    <row r="574" spans="1:8" x14ac:dyDescent="0.2">
      <c r="A574" t="s">
        <v>71</v>
      </c>
      <c r="B574" t="s">
        <v>56</v>
      </c>
      <c r="C574" t="s">
        <v>87</v>
      </c>
      <c r="D574" s="4">
        <v>43344</v>
      </c>
      <c r="E574" t="s">
        <v>213</v>
      </c>
      <c r="F574" s="5">
        <v>43221</v>
      </c>
      <c r="G574">
        <v>66.88</v>
      </c>
      <c r="H574">
        <v>5.14</v>
      </c>
    </row>
    <row r="575" spans="1:8" x14ac:dyDescent="0.2">
      <c r="A575" t="s">
        <v>71</v>
      </c>
      <c r="B575" t="s">
        <v>56</v>
      </c>
      <c r="C575" t="s">
        <v>87</v>
      </c>
      <c r="D575" s="4">
        <v>43344</v>
      </c>
      <c r="E575" t="s">
        <v>214</v>
      </c>
      <c r="F575" s="5">
        <v>43221</v>
      </c>
      <c r="G575">
        <v>1044.3900000000001</v>
      </c>
      <c r="H575">
        <v>92.95</v>
      </c>
    </row>
    <row r="576" spans="1:8" x14ac:dyDescent="0.2">
      <c r="A576" t="s">
        <v>71</v>
      </c>
      <c r="B576" t="s">
        <v>55</v>
      </c>
      <c r="C576" t="s">
        <v>101</v>
      </c>
      <c r="D576" s="4">
        <v>43344</v>
      </c>
      <c r="E576" t="s">
        <v>218</v>
      </c>
      <c r="F576" s="5">
        <v>43221</v>
      </c>
      <c r="G576">
        <v>176.33</v>
      </c>
      <c r="H576">
        <v>13.59</v>
      </c>
    </row>
    <row r="577" spans="1:8" x14ac:dyDescent="0.2">
      <c r="A577" t="s">
        <v>71</v>
      </c>
      <c r="B577" t="s">
        <v>55</v>
      </c>
      <c r="C577" t="s">
        <v>101</v>
      </c>
      <c r="D577" s="4">
        <v>43344</v>
      </c>
      <c r="E577" t="s">
        <v>219</v>
      </c>
      <c r="F577" s="5">
        <v>43221</v>
      </c>
      <c r="G577">
        <v>7.95</v>
      </c>
      <c r="H577">
        <v>0.61</v>
      </c>
    </row>
    <row r="578" spans="1:8" x14ac:dyDescent="0.2">
      <c r="A578" t="s">
        <v>71</v>
      </c>
      <c r="B578" t="s">
        <v>55</v>
      </c>
      <c r="C578" t="s">
        <v>101</v>
      </c>
      <c r="D578" s="4">
        <v>43374</v>
      </c>
      <c r="E578" t="s">
        <v>218</v>
      </c>
      <c r="F578" s="5">
        <v>43221</v>
      </c>
      <c r="G578">
        <v>68.400000000000006</v>
      </c>
      <c r="H578">
        <v>5.27</v>
      </c>
    </row>
    <row r="579" spans="1:8" x14ac:dyDescent="0.2">
      <c r="A579" t="s">
        <v>71</v>
      </c>
      <c r="B579" t="s">
        <v>55</v>
      </c>
      <c r="C579" t="s">
        <v>101</v>
      </c>
      <c r="D579" s="4">
        <v>43374</v>
      </c>
      <c r="E579" t="s">
        <v>219</v>
      </c>
      <c r="F579" s="5">
        <v>43221</v>
      </c>
      <c r="G579">
        <v>3.08</v>
      </c>
      <c r="H579">
        <v>0.24</v>
      </c>
    </row>
    <row r="580" spans="1:8" x14ac:dyDescent="0.2">
      <c r="A580" t="s">
        <v>71</v>
      </c>
      <c r="B580" t="s">
        <v>54</v>
      </c>
      <c r="C580" t="s">
        <v>92</v>
      </c>
      <c r="D580" s="4">
        <v>43374</v>
      </c>
      <c r="E580" t="s">
        <v>212</v>
      </c>
      <c r="F580" s="5">
        <v>43221</v>
      </c>
      <c r="G580">
        <v>647</v>
      </c>
      <c r="H580">
        <v>49.82</v>
      </c>
    </row>
    <row r="581" spans="1:8" x14ac:dyDescent="0.2">
      <c r="A581" t="s">
        <v>71</v>
      </c>
      <c r="B581" t="s">
        <v>54</v>
      </c>
      <c r="C581" t="s">
        <v>92</v>
      </c>
      <c r="D581" s="4">
        <v>43374</v>
      </c>
      <c r="E581" t="s">
        <v>213</v>
      </c>
      <c r="F581" s="5">
        <v>43221</v>
      </c>
      <c r="G581">
        <v>29.18</v>
      </c>
      <c r="H581">
        <v>2.25</v>
      </c>
    </row>
    <row r="582" spans="1:8" x14ac:dyDescent="0.2">
      <c r="A582" t="s">
        <v>71</v>
      </c>
      <c r="B582" t="s">
        <v>57</v>
      </c>
      <c r="C582" t="s">
        <v>90</v>
      </c>
      <c r="D582" s="4">
        <v>43405</v>
      </c>
      <c r="E582" t="s">
        <v>212</v>
      </c>
      <c r="F582" s="5">
        <v>43221</v>
      </c>
      <c r="G582">
        <v>2675</v>
      </c>
      <c r="H582">
        <v>205.99</v>
      </c>
    </row>
    <row r="583" spans="1:8" x14ac:dyDescent="0.2">
      <c r="A583" t="s">
        <v>71</v>
      </c>
      <c r="B583" t="s">
        <v>57</v>
      </c>
      <c r="C583" t="s">
        <v>90</v>
      </c>
      <c r="D583" s="4">
        <v>43405</v>
      </c>
      <c r="E583" t="s">
        <v>213</v>
      </c>
      <c r="F583" s="5">
        <v>43221</v>
      </c>
      <c r="G583">
        <v>120.64</v>
      </c>
      <c r="H583">
        <v>9.2899999999999991</v>
      </c>
    </row>
    <row r="584" spans="1:8" x14ac:dyDescent="0.2">
      <c r="A584" t="s">
        <v>71</v>
      </c>
      <c r="B584" t="s">
        <v>57</v>
      </c>
      <c r="C584" t="s">
        <v>93</v>
      </c>
      <c r="D584" s="4">
        <v>43405</v>
      </c>
      <c r="E584" t="s">
        <v>212</v>
      </c>
      <c r="F584" s="5">
        <v>43221</v>
      </c>
      <c r="G584">
        <v>1828.63</v>
      </c>
      <c r="H584">
        <v>140.81</v>
      </c>
    </row>
    <row r="585" spans="1:8" x14ac:dyDescent="0.2">
      <c r="A585" t="s">
        <v>71</v>
      </c>
      <c r="B585" t="s">
        <v>57</v>
      </c>
      <c r="C585" t="s">
        <v>93</v>
      </c>
      <c r="D585" s="4">
        <v>43405</v>
      </c>
      <c r="E585" t="s">
        <v>213</v>
      </c>
      <c r="F585" s="5">
        <v>43221</v>
      </c>
      <c r="G585">
        <v>82.48</v>
      </c>
      <c r="H585">
        <v>6.34</v>
      </c>
    </row>
    <row r="586" spans="1:8" x14ac:dyDescent="0.2">
      <c r="A586" t="s">
        <v>71</v>
      </c>
      <c r="B586" t="s">
        <v>57</v>
      </c>
      <c r="C586" t="s">
        <v>93</v>
      </c>
      <c r="D586" s="4">
        <v>43405</v>
      </c>
      <c r="E586" t="s">
        <v>215</v>
      </c>
      <c r="F586" s="5">
        <v>43221</v>
      </c>
      <c r="G586">
        <v>215.37</v>
      </c>
      <c r="H586">
        <v>19.170000000000002</v>
      </c>
    </row>
    <row r="587" spans="1:8" x14ac:dyDescent="0.2">
      <c r="A587" t="s">
        <v>71</v>
      </c>
      <c r="B587" t="s">
        <v>57</v>
      </c>
      <c r="C587" t="s">
        <v>93</v>
      </c>
      <c r="D587" s="4">
        <v>43405</v>
      </c>
      <c r="E587" t="s">
        <v>214</v>
      </c>
      <c r="F587" s="5">
        <v>43221</v>
      </c>
      <c r="G587">
        <v>9.7100000000000009</v>
      </c>
      <c r="H587">
        <v>0.86</v>
      </c>
    </row>
    <row r="588" spans="1:8" x14ac:dyDescent="0.2">
      <c r="A588" t="s">
        <v>71</v>
      </c>
      <c r="B588" t="s">
        <v>55</v>
      </c>
      <c r="C588" t="s">
        <v>101</v>
      </c>
      <c r="D588" s="4">
        <v>43405</v>
      </c>
      <c r="E588" t="s">
        <v>218</v>
      </c>
      <c r="F588" s="5">
        <v>43221</v>
      </c>
      <c r="G588">
        <v>75.599999999999994</v>
      </c>
      <c r="H588">
        <v>5.82</v>
      </c>
    </row>
    <row r="589" spans="1:8" x14ac:dyDescent="0.2">
      <c r="A589" t="s">
        <v>71</v>
      </c>
      <c r="B589" t="s">
        <v>55</v>
      </c>
      <c r="C589" t="s">
        <v>101</v>
      </c>
      <c r="D589" s="4">
        <v>43405</v>
      </c>
      <c r="E589" t="s">
        <v>219</v>
      </c>
      <c r="F589" s="5">
        <v>43221</v>
      </c>
      <c r="G589">
        <v>3.41</v>
      </c>
      <c r="H589">
        <v>0.26</v>
      </c>
    </row>
    <row r="590" spans="1:8" x14ac:dyDescent="0.2">
      <c r="A590" t="s">
        <v>71</v>
      </c>
      <c r="B590" t="s">
        <v>56</v>
      </c>
      <c r="C590" t="s">
        <v>95</v>
      </c>
      <c r="D590" s="4">
        <v>43405</v>
      </c>
      <c r="E590" t="s">
        <v>212</v>
      </c>
      <c r="F590" s="5">
        <v>43221</v>
      </c>
      <c r="G590">
        <v>13200</v>
      </c>
      <c r="H590">
        <v>1016.4</v>
      </c>
    </row>
    <row r="591" spans="1:8" x14ac:dyDescent="0.2">
      <c r="A591" t="s">
        <v>71</v>
      </c>
      <c r="B591" t="s">
        <v>56</v>
      </c>
      <c r="C591" t="s">
        <v>95</v>
      </c>
      <c r="D591" s="4">
        <v>43405</v>
      </c>
      <c r="E591" t="s">
        <v>213</v>
      </c>
      <c r="F591" s="5">
        <v>43221</v>
      </c>
      <c r="G591">
        <v>595.32000000000005</v>
      </c>
      <c r="H591">
        <v>45.84</v>
      </c>
    </row>
    <row r="592" spans="1:8" x14ac:dyDescent="0.2">
      <c r="A592" t="s">
        <v>71</v>
      </c>
      <c r="B592" t="s">
        <v>55</v>
      </c>
      <c r="C592" t="s">
        <v>101</v>
      </c>
      <c r="D592" s="4">
        <v>43405</v>
      </c>
      <c r="E592" t="s">
        <v>218</v>
      </c>
      <c r="F592" s="5">
        <v>43221</v>
      </c>
      <c r="G592">
        <v>517.32000000000005</v>
      </c>
      <c r="H592">
        <v>39.83</v>
      </c>
    </row>
    <row r="593" spans="1:8" x14ac:dyDescent="0.2">
      <c r="A593" t="s">
        <v>71</v>
      </c>
      <c r="B593" t="s">
        <v>55</v>
      </c>
      <c r="C593" t="s">
        <v>101</v>
      </c>
      <c r="D593" s="4">
        <v>43405</v>
      </c>
      <c r="E593" t="s">
        <v>219</v>
      </c>
      <c r="F593" s="5">
        <v>43221</v>
      </c>
      <c r="G593">
        <v>23.33</v>
      </c>
      <c r="H593">
        <v>1.79</v>
      </c>
    </row>
    <row r="594" spans="1:8" x14ac:dyDescent="0.2">
      <c r="A594" t="s">
        <v>71</v>
      </c>
      <c r="B594" t="s">
        <v>54</v>
      </c>
      <c r="C594" t="s">
        <v>101</v>
      </c>
      <c r="D594" s="4">
        <v>43405</v>
      </c>
      <c r="E594" t="s">
        <v>218</v>
      </c>
      <c r="F594" s="5">
        <v>43221</v>
      </c>
      <c r="G594">
        <v>151.19999999999999</v>
      </c>
      <c r="H594">
        <v>11.64</v>
      </c>
    </row>
    <row r="595" spans="1:8" x14ac:dyDescent="0.2">
      <c r="A595" t="s">
        <v>71</v>
      </c>
      <c r="B595" t="s">
        <v>54</v>
      </c>
      <c r="C595" t="s">
        <v>101</v>
      </c>
      <c r="D595" s="4">
        <v>43405</v>
      </c>
      <c r="E595" t="s">
        <v>219</v>
      </c>
      <c r="F595" s="5">
        <v>43221</v>
      </c>
      <c r="G595">
        <v>6.82</v>
      </c>
      <c r="H595">
        <v>0.52</v>
      </c>
    </row>
    <row r="596" spans="1:8" x14ac:dyDescent="0.2">
      <c r="A596" t="s">
        <v>71</v>
      </c>
      <c r="B596" t="s">
        <v>55</v>
      </c>
      <c r="C596" t="s">
        <v>101</v>
      </c>
      <c r="D596" s="4">
        <v>43405</v>
      </c>
      <c r="E596" t="s">
        <v>218</v>
      </c>
      <c r="F596" s="5">
        <v>43221</v>
      </c>
      <c r="G596">
        <v>176</v>
      </c>
      <c r="H596">
        <v>13.55</v>
      </c>
    </row>
    <row r="597" spans="1:8" x14ac:dyDescent="0.2">
      <c r="A597" t="s">
        <v>71</v>
      </c>
      <c r="B597" t="s">
        <v>55</v>
      </c>
      <c r="C597" t="s">
        <v>101</v>
      </c>
      <c r="D597" s="4">
        <v>43405</v>
      </c>
      <c r="E597" t="s">
        <v>219</v>
      </c>
      <c r="F597" s="5">
        <v>43221</v>
      </c>
      <c r="G597">
        <v>7.93</v>
      </c>
      <c r="H597">
        <v>0.61</v>
      </c>
    </row>
    <row r="598" spans="1:8" x14ac:dyDescent="0.2">
      <c r="A598" t="s">
        <v>71</v>
      </c>
      <c r="B598" t="s">
        <v>54</v>
      </c>
      <c r="C598" t="s">
        <v>88</v>
      </c>
      <c r="D598" s="4">
        <v>43405</v>
      </c>
      <c r="E598" t="s">
        <v>175</v>
      </c>
      <c r="F598" s="5">
        <v>43405</v>
      </c>
      <c r="G598">
        <v>0</v>
      </c>
      <c r="H598">
        <v>0</v>
      </c>
    </row>
    <row r="599" spans="1:8" x14ac:dyDescent="0.2">
      <c r="A599" t="s">
        <v>71</v>
      </c>
      <c r="B599" t="s">
        <v>54</v>
      </c>
      <c r="C599" t="s">
        <v>88</v>
      </c>
      <c r="D599" s="4">
        <v>43405</v>
      </c>
      <c r="E599" t="s">
        <v>176</v>
      </c>
      <c r="F599" s="5">
        <v>43405</v>
      </c>
      <c r="G599">
        <v>0</v>
      </c>
      <c r="H599">
        <v>0</v>
      </c>
    </row>
    <row r="600" spans="1:8" x14ac:dyDescent="0.2">
      <c r="A600" t="s">
        <v>71</v>
      </c>
      <c r="B600" t="s">
        <v>57</v>
      </c>
      <c r="C600" t="s">
        <v>93</v>
      </c>
      <c r="D600" s="4">
        <v>43405</v>
      </c>
      <c r="E600" t="s">
        <v>212</v>
      </c>
      <c r="F600" s="5">
        <v>43221</v>
      </c>
      <c r="G600">
        <v>4483.63</v>
      </c>
      <c r="H600">
        <v>345.24</v>
      </c>
    </row>
    <row r="601" spans="1:8" x14ac:dyDescent="0.2">
      <c r="A601" t="s">
        <v>71</v>
      </c>
      <c r="B601" t="s">
        <v>57</v>
      </c>
      <c r="C601" t="s">
        <v>93</v>
      </c>
      <c r="D601" s="4">
        <v>43405</v>
      </c>
      <c r="E601" t="s">
        <v>213</v>
      </c>
      <c r="F601" s="5">
        <v>43221</v>
      </c>
      <c r="G601">
        <v>202.21</v>
      </c>
      <c r="H601">
        <v>15.55</v>
      </c>
    </row>
    <row r="602" spans="1:8" x14ac:dyDescent="0.2">
      <c r="A602" t="s">
        <v>71</v>
      </c>
      <c r="B602" t="s">
        <v>57</v>
      </c>
      <c r="C602" t="s">
        <v>93</v>
      </c>
      <c r="D602" s="4">
        <v>43313</v>
      </c>
      <c r="E602" t="s">
        <v>212</v>
      </c>
      <c r="F602" s="5">
        <v>43221</v>
      </c>
      <c r="G602">
        <v>1828.63</v>
      </c>
      <c r="H602">
        <v>140.81</v>
      </c>
    </row>
    <row r="603" spans="1:8" x14ac:dyDescent="0.2">
      <c r="A603" t="s">
        <v>71</v>
      </c>
      <c r="B603" t="s">
        <v>57</v>
      </c>
      <c r="C603" t="s">
        <v>93</v>
      </c>
      <c r="D603" s="4">
        <v>43313</v>
      </c>
      <c r="E603" t="s">
        <v>213</v>
      </c>
      <c r="F603" s="5">
        <v>43221</v>
      </c>
      <c r="G603">
        <v>82.48</v>
      </c>
      <c r="H603">
        <v>6.34</v>
      </c>
    </row>
    <row r="604" spans="1:8" x14ac:dyDescent="0.2">
      <c r="A604" t="s">
        <v>71</v>
      </c>
      <c r="B604" t="s">
        <v>55</v>
      </c>
      <c r="C604" t="s">
        <v>101</v>
      </c>
      <c r="D604" s="4">
        <v>43313</v>
      </c>
      <c r="E604" t="s">
        <v>218</v>
      </c>
      <c r="F604" s="5">
        <v>43221</v>
      </c>
      <c r="G604">
        <v>75.599999999999994</v>
      </c>
      <c r="H604">
        <v>5.82</v>
      </c>
    </row>
    <row r="605" spans="1:8" x14ac:dyDescent="0.2">
      <c r="A605" t="s">
        <v>71</v>
      </c>
      <c r="B605" t="s">
        <v>55</v>
      </c>
      <c r="C605" t="s">
        <v>101</v>
      </c>
      <c r="D605" s="4">
        <v>43313</v>
      </c>
      <c r="E605" t="s">
        <v>219</v>
      </c>
      <c r="F605" s="5">
        <v>43221</v>
      </c>
      <c r="G605">
        <v>3.41</v>
      </c>
      <c r="H605">
        <v>0.26</v>
      </c>
    </row>
    <row r="606" spans="1:8" x14ac:dyDescent="0.2">
      <c r="A606" t="s">
        <v>71</v>
      </c>
      <c r="B606" t="s">
        <v>56</v>
      </c>
      <c r="C606" t="s">
        <v>95</v>
      </c>
      <c r="D606" s="4">
        <v>43313</v>
      </c>
      <c r="E606" t="s">
        <v>212</v>
      </c>
      <c r="F606" s="5">
        <v>43221</v>
      </c>
      <c r="G606">
        <v>8960</v>
      </c>
      <c r="H606">
        <v>689.92</v>
      </c>
    </row>
    <row r="607" spans="1:8" x14ac:dyDescent="0.2">
      <c r="A607" t="s">
        <v>71</v>
      </c>
      <c r="B607" t="s">
        <v>56</v>
      </c>
      <c r="C607" t="s">
        <v>95</v>
      </c>
      <c r="D607" s="4">
        <v>43313</v>
      </c>
      <c r="E607" t="s">
        <v>213</v>
      </c>
      <c r="F607" s="5">
        <v>43221</v>
      </c>
      <c r="G607">
        <v>404.1</v>
      </c>
      <c r="H607">
        <v>31.12</v>
      </c>
    </row>
    <row r="608" spans="1:8" x14ac:dyDescent="0.2">
      <c r="A608" t="s">
        <v>71</v>
      </c>
      <c r="B608" t="s">
        <v>54</v>
      </c>
      <c r="C608" t="s">
        <v>92</v>
      </c>
      <c r="D608" s="4">
        <v>43313</v>
      </c>
      <c r="E608" t="s">
        <v>212</v>
      </c>
      <c r="F608" s="5">
        <v>43221</v>
      </c>
      <c r="G608">
        <v>124</v>
      </c>
      <c r="H608">
        <v>9.5500000000000007</v>
      </c>
    </row>
    <row r="609" spans="1:8" x14ac:dyDescent="0.2">
      <c r="A609" t="s">
        <v>71</v>
      </c>
      <c r="B609" t="s">
        <v>54</v>
      </c>
      <c r="C609" t="s">
        <v>92</v>
      </c>
      <c r="D609" s="4">
        <v>43313</v>
      </c>
      <c r="E609" t="s">
        <v>213</v>
      </c>
      <c r="F609" s="5">
        <v>43221</v>
      </c>
      <c r="G609">
        <v>5.59</v>
      </c>
      <c r="H609">
        <v>0.43</v>
      </c>
    </row>
    <row r="610" spans="1:8" x14ac:dyDescent="0.2">
      <c r="A610" t="s">
        <v>71</v>
      </c>
      <c r="B610" t="s">
        <v>54</v>
      </c>
      <c r="C610" t="s">
        <v>167</v>
      </c>
      <c r="D610" s="4">
        <v>43313</v>
      </c>
      <c r="E610" t="s">
        <v>216</v>
      </c>
      <c r="F610" s="5">
        <v>43221</v>
      </c>
      <c r="G610">
        <v>-455</v>
      </c>
      <c r="H610">
        <v>-35.04</v>
      </c>
    </row>
    <row r="611" spans="1:8" x14ac:dyDescent="0.2">
      <c r="A611" t="s">
        <v>71</v>
      </c>
      <c r="B611" t="s">
        <v>55</v>
      </c>
      <c r="C611" t="s">
        <v>101</v>
      </c>
      <c r="D611" s="4">
        <v>43313</v>
      </c>
      <c r="E611" t="s">
        <v>218</v>
      </c>
      <c r="F611" s="5">
        <v>43221</v>
      </c>
      <c r="G611">
        <v>43.2</v>
      </c>
      <c r="H611">
        <v>3.32</v>
      </c>
    </row>
    <row r="612" spans="1:8" x14ac:dyDescent="0.2">
      <c r="A612" t="s">
        <v>71</v>
      </c>
      <c r="B612" t="s">
        <v>55</v>
      </c>
      <c r="C612" t="s">
        <v>101</v>
      </c>
      <c r="D612" s="4">
        <v>43313</v>
      </c>
      <c r="E612" t="s">
        <v>219</v>
      </c>
      <c r="F612" s="5">
        <v>43221</v>
      </c>
      <c r="G612">
        <v>1.94</v>
      </c>
      <c r="H612">
        <v>0.14000000000000001</v>
      </c>
    </row>
    <row r="613" spans="1:8" x14ac:dyDescent="0.2">
      <c r="A613" t="s">
        <v>71</v>
      </c>
      <c r="B613" t="s">
        <v>55</v>
      </c>
      <c r="C613" t="s">
        <v>101</v>
      </c>
      <c r="D613" s="4">
        <v>43313</v>
      </c>
      <c r="E613" t="s">
        <v>218</v>
      </c>
      <c r="F613" s="5">
        <v>43221</v>
      </c>
      <c r="G613">
        <v>1047.18</v>
      </c>
      <c r="H613">
        <v>80.63</v>
      </c>
    </row>
    <row r="614" spans="1:8" x14ac:dyDescent="0.2">
      <c r="A614" t="s">
        <v>71</v>
      </c>
      <c r="B614" t="s">
        <v>55</v>
      </c>
      <c r="C614" t="s">
        <v>101</v>
      </c>
      <c r="D614" s="4">
        <v>43313</v>
      </c>
      <c r="E614" t="s">
        <v>219</v>
      </c>
      <c r="F614" s="5">
        <v>43221</v>
      </c>
      <c r="G614">
        <v>47.24</v>
      </c>
      <c r="H614">
        <v>3.64</v>
      </c>
    </row>
    <row r="615" spans="1:8" x14ac:dyDescent="0.2">
      <c r="A615" t="s">
        <v>71</v>
      </c>
      <c r="B615" t="s">
        <v>55</v>
      </c>
      <c r="C615" t="s">
        <v>101</v>
      </c>
      <c r="D615" s="4">
        <v>43313</v>
      </c>
      <c r="E615" t="s">
        <v>218</v>
      </c>
      <c r="F615" s="5">
        <v>43221</v>
      </c>
      <c r="G615">
        <v>514.84</v>
      </c>
      <c r="H615">
        <v>39.630000000000003</v>
      </c>
    </row>
    <row r="616" spans="1:8" x14ac:dyDescent="0.2">
      <c r="A616" t="s">
        <v>71</v>
      </c>
      <c r="B616" t="s">
        <v>55</v>
      </c>
      <c r="C616" t="s">
        <v>101</v>
      </c>
      <c r="D616" s="4">
        <v>43313</v>
      </c>
      <c r="E616" t="s">
        <v>219</v>
      </c>
      <c r="F616" s="5">
        <v>43221</v>
      </c>
      <c r="G616">
        <v>23.21</v>
      </c>
      <c r="H616">
        <v>1.79</v>
      </c>
    </row>
    <row r="617" spans="1:8" x14ac:dyDescent="0.2">
      <c r="A617" t="s">
        <v>71</v>
      </c>
      <c r="B617" t="s">
        <v>54</v>
      </c>
      <c r="C617" t="s">
        <v>101</v>
      </c>
      <c r="D617" s="4">
        <v>43313</v>
      </c>
      <c r="E617" t="s">
        <v>218</v>
      </c>
      <c r="F617" s="5">
        <v>43221</v>
      </c>
      <c r="G617">
        <v>44.64</v>
      </c>
      <c r="H617">
        <v>3.44</v>
      </c>
    </row>
    <row r="618" spans="1:8" x14ac:dyDescent="0.2">
      <c r="A618" t="s">
        <v>71</v>
      </c>
      <c r="B618" t="s">
        <v>54</v>
      </c>
      <c r="C618" t="s">
        <v>101</v>
      </c>
      <c r="D618" s="4">
        <v>43313</v>
      </c>
      <c r="E618" t="s">
        <v>219</v>
      </c>
      <c r="F618" s="5">
        <v>43221</v>
      </c>
      <c r="G618">
        <v>2.02</v>
      </c>
      <c r="H618">
        <v>0.16</v>
      </c>
    </row>
    <row r="619" spans="1:8" x14ac:dyDescent="0.2">
      <c r="A619" t="s">
        <v>71</v>
      </c>
      <c r="B619" t="s">
        <v>57</v>
      </c>
      <c r="C619" t="s">
        <v>93</v>
      </c>
      <c r="D619" s="4">
        <v>43313</v>
      </c>
      <c r="E619" t="s">
        <v>215</v>
      </c>
      <c r="F619" s="5">
        <v>43221</v>
      </c>
      <c r="G619">
        <v>589.88</v>
      </c>
      <c r="H619">
        <v>52.5</v>
      </c>
    </row>
    <row r="620" spans="1:8" x14ac:dyDescent="0.2">
      <c r="A620" t="s">
        <v>71</v>
      </c>
      <c r="B620" t="s">
        <v>57</v>
      </c>
      <c r="C620" t="s">
        <v>93</v>
      </c>
      <c r="D620" s="4">
        <v>43313</v>
      </c>
      <c r="E620" t="s">
        <v>214</v>
      </c>
      <c r="F620" s="5">
        <v>43221</v>
      </c>
      <c r="G620">
        <v>26.61</v>
      </c>
      <c r="H620">
        <v>2.37</v>
      </c>
    </row>
    <row r="621" spans="1:8" x14ac:dyDescent="0.2">
      <c r="A621" t="s">
        <v>71</v>
      </c>
      <c r="B621" t="s">
        <v>56</v>
      </c>
      <c r="C621" t="s">
        <v>95</v>
      </c>
      <c r="D621" s="4">
        <v>43313</v>
      </c>
      <c r="E621" t="s">
        <v>212</v>
      </c>
      <c r="F621" s="5">
        <v>43221</v>
      </c>
      <c r="G621">
        <v>35594.68</v>
      </c>
      <c r="H621">
        <v>2740.79</v>
      </c>
    </row>
    <row r="622" spans="1:8" x14ac:dyDescent="0.2">
      <c r="A622" t="s">
        <v>71</v>
      </c>
      <c r="B622" t="s">
        <v>56</v>
      </c>
      <c r="C622" t="s">
        <v>95</v>
      </c>
      <c r="D622" s="4">
        <v>43313</v>
      </c>
      <c r="E622" t="s">
        <v>215</v>
      </c>
      <c r="F622" s="5">
        <v>43221</v>
      </c>
      <c r="G622">
        <v>27925.32</v>
      </c>
      <c r="H622">
        <v>2485.35</v>
      </c>
    </row>
    <row r="623" spans="1:8" x14ac:dyDescent="0.2">
      <c r="A623" t="s">
        <v>71</v>
      </c>
      <c r="B623" t="s">
        <v>56</v>
      </c>
      <c r="C623" t="s">
        <v>95</v>
      </c>
      <c r="D623" s="4">
        <v>43313</v>
      </c>
      <c r="E623" t="s">
        <v>213</v>
      </c>
      <c r="F623" s="5">
        <v>43221</v>
      </c>
      <c r="G623">
        <v>1605.32</v>
      </c>
      <c r="H623">
        <v>123.61</v>
      </c>
    </row>
    <row r="624" spans="1:8" x14ac:dyDescent="0.2">
      <c r="A624" t="s">
        <v>71</v>
      </c>
      <c r="B624" t="s">
        <v>56</v>
      </c>
      <c r="C624" t="s">
        <v>95</v>
      </c>
      <c r="D624" s="4">
        <v>43313</v>
      </c>
      <c r="E624" t="s">
        <v>214</v>
      </c>
      <c r="F624" s="5">
        <v>43221</v>
      </c>
      <c r="G624">
        <v>1259.43</v>
      </c>
      <c r="H624">
        <v>112.09</v>
      </c>
    </row>
    <row r="625" spans="1:8" x14ac:dyDescent="0.2">
      <c r="A625" t="s">
        <v>71</v>
      </c>
      <c r="B625" t="s">
        <v>59</v>
      </c>
      <c r="C625" t="s">
        <v>101</v>
      </c>
      <c r="D625" s="4">
        <v>43313</v>
      </c>
      <c r="E625" t="s">
        <v>218</v>
      </c>
      <c r="F625" s="5">
        <v>43221</v>
      </c>
      <c r="G625">
        <v>195.3</v>
      </c>
      <c r="H625">
        <v>15.04</v>
      </c>
    </row>
    <row r="626" spans="1:8" x14ac:dyDescent="0.2">
      <c r="A626" t="s">
        <v>71</v>
      </c>
      <c r="B626" t="s">
        <v>59</v>
      </c>
      <c r="C626" t="s">
        <v>101</v>
      </c>
      <c r="D626" s="4">
        <v>43313</v>
      </c>
      <c r="E626" t="s">
        <v>219</v>
      </c>
      <c r="F626" s="5">
        <v>43221</v>
      </c>
      <c r="G626">
        <v>8.81</v>
      </c>
      <c r="H626">
        <v>0.68</v>
      </c>
    </row>
    <row r="627" spans="1:8" x14ac:dyDescent="0.2">
      <c r="A627" t="s">
        <v>71</v>
      </c>
      <c r="B627" t="s">
        <v>61</v>
      </c>
      <c r="C627" t="s">
        <v>97</v>
      </c>
      <c r="D627" s="4">
        <v>43313</v>
      </c>
      <c r="E627" t="s">
        <v>212</v>
      </c>
      <c r="F627" s="5">
        <v>43221</v>
      </c>
      <c r="G627">
        <v>741.56</v>
      </c>
      <c r="H627">
        <v>57.1</v>
      </c>
    </row>
    <row r="628" spans="1:8" x14ac:dyDescent="0.2">
      <c r="A628" t="s">
        <v>71</v>
      </c>
      <c r="B628" t="s">
        <v>61</v>
      </c>
      <c r="C628" t="s">
        <v>97</v>
      </c>
      <c r="D628" s="4">
        <v>43313</v>
      </c>
      <c r="E628" t="s">
        <v>215</v>
      </c>
      <c r="F628" s="5">
        <v>43221</v>
      </c>
      <c r="G628">
        <v>5331.55</v>
      </c>
      <c r="H628">
        <v>474.51</v>
      </c>
    </row>
    <row r="629" spans="1:8" x14ac:dyDescent="0.2">
      <c r="A629" t="s">
        <v>71</v>
      </c>
      <c r="B629" t="s">
        <v>61</v>
      </c>
      <c r="C629" t="s">
        <v>97</v>
      </c>
      <c r="D629" s="4">
        <v>43313</v>
      </c>
      <c r="E629" t="s">
        <v>213</v>
      </c>
      <c r="F629" s="5">
        <v>43221</v>
      </c>
      <c r="G629">
        <v>33.44</v>
      </c>
      <c r="H629">
        <v>2.57</v>
      </c>
    </row>
    <row r="630" spans="1:8" x14ac:dyDescent="0.2">
      <c r="A630" t="s">
        <v>71</v>
      </c>
      <c r="B630" t="s">
        <v>61</v>
      </c>
      <c r="C630" t="s">
        <v>97</v>
      </c>
      <c r="D630" s="4">
        <v>43313</v>
      </c>
      <c r="E630" t="s">
        <v>214</v>
      </c>
      <c r="F630" s="5">
        <v>43221</v>
      </c>
      <c r="G630">
        <v>240.46</v>
      </c>
      <c r="H630">
        <v>21.4</v>
      </c>
    </row>
    <row r="631" spans="1:8" x14ac:dyDescent="0.2">
      <c r="A631" t="s">
        <v>71</v>
      </c>
      <c r="B631" t="s">
        <v>57</v>
      </c>
      <c r="C631" t="s">
        <v>93</v>
      </c>
      <c r="D631" s="4">
        <v>43313</v>
      </c>
      <c r="E631" t="s">
        <v>212</v>
      </c>
      <c r="F631" s="5">
        <v>43221</v>
      </c>
      <c r="G631">
        <v>5685.12</v>
      </c>
      <c r="H631">
        <v>437.76</v>
      </c>
    </row>
    <row r="632" spans="1:8" x14ac:dyDescent="0.2">
      <c r="A632" t="s">
        <v>71</v>
      </c>
      <c r="B632" t="s">
        <v>57</v>
      </c>
      <c r="C632" t="s">
        <v>93</v>
      </c>
      <c r="D632" s="4">
        <v>43313</v>
      </c>
      <c r="E632" t="s">
        <v>213</v>
      </c>
      <c r="F632" s="5">
        <v>43221</v>
      </c>
      <c r="G632">
        <v>256.41000000000003</v>
      </c>
      <c r="H632">
        <v>19.739999999999998</v>
      </c>
    </row>
    <row r="633" spans="1:8" x14ac:dyDescent="0.2">
      <c r="A633" t="s">
        <v>71</v>
      </c>
      <c r="B633" t="s">
        <v>61</v>
      </c>
      <c r="C633" t="s">
        <v>97</v>
      </c>
      <c r="D633" s="4">
        <v>43313</v>
      </c>
      <c r="E633" t="s">
        <v>212</v>
      </c>
      <c r="F633" s="5">
        <v>43221</v>
      </c>
      <c r="G633">
        <v>1483.12</v>
      </c>
      <c r="H633">
        <v>114.2</v>
      </c>
    </row>
    <row r="634" spans="1:8" x14ac:dyDescent="0.2">
      <c r="A634" t="s">
        <v>71</v>
      </c>
      <c r="B634" t="s">
        <v>61</v>
      </c>
      <c r="C634" t="s">
        <v>97</v>
      </c>
      <c r="D634" s="4">
        <v>43313</v>
      </c>
      <c r="E634" t="s">
        <v>215</v>
      </c>
      <c r="F634" s="5">
        <v>43221</v>
      </c>
      <c r="G634">
        <v>24104.67</v>
      </c>
      <c r="H634">
        <v>2145.3200000000002</v>
      </c>
    </row>
    <row r="635" spans="1:8" x14ac:dyDescent="0.2">
      <c r="A635" t="s">
        <v>71</v>
      </c>
      <c r="B635" t="s">
        <v>61</v>
      </c>
      <c r="C635" t="s">
        <v>97</v>
      </c>
      <c r="D635" s="4">
        <v>43313</v>
      </c>
      <c r="E635" t="s">
        <v>213</v>
      </c>
      <c r="F635" s="5">
        <v>43221</v>
      </c>
      <c r="G635">
        <v>66.88</v>
      </c>
      <c r="H635">
        <v>5.14</v>
      </c>
    </row>
    <row r="636" spans="1:8" x14ac:dyDescent="0.2">
      <c r="A636" t="s">
        <v>71</v>
      </c>
      <c r="B636" t="s">
        <v>61</v>
      </c>
      <c r="C636" t="s">
        <v>97</v>
      </c>
      <c r="D636" s="4">
        <v>43313</v>
      </c>
      <c r="E636" t="s">
        <v>214</v>
      </c>
      <c r="F636" s="5">
        <v>43221</v>
      </c>
      <c r="G636">
        <v>1087.1300000000001</v>
      </c>
      <c r="H636">
        <v>96.75</v>
      </c>
    </row>
    <row r="637" spans="1:8" x14ac:dyDescent="0.2">
      <c r="A637" t="s">
        <v>71</v>
      </c>
      <c r="B637" t="s">
        <v>61</v>
      </c>
      <c r="C637" t="s">
        <v>97</v>
      </c>
      <c r="D637" s="4">
        <v>43313</v>
      </c>
      <c r="E637" t="s">
        <v>212</v>
      </c>
      <c r="F637" s="5">
        <v>43221</v>
      </c>
      <c r="G637">
        <v>741.56</v>
      </c>
      <c r="H637">
        <v>57.1</v>
      </c>
    </row>
    <row r="638" spans="1:8" x14ac:dyDescent="0.2">
      <c r="A638" t="s">
        <v>71</v>
      </c>
      <c r="B638" t="s">
        <v>61</v>
      </c>
      <c r="C638" t="s">
        <v>97</v>
      </c>
      <c r="D638" s="4">
        <v>43313</v>
      </c>
      <c r="E638" t="s">
        <v>215</v>
      </c>
      <c r="F638" s="5">
        <v>43221</v>
      </c>
      <c r="G638">
        <v>3143.91</v>
      </c>
      <c r="H638">
        <v>279.81</v>
      </c>
    </row>
    <row r="639" spans="1:8" x14ac:dyDescent="0.2">
      <c r="A639" t="s">
        <v>71</v>
      </c>
      <c r="B639" t="s">
        <v>61</v>
      </c>
      <c r="C639" t="s">
        <v>97</v>
      </c>
      <c r="D639" s="4">
        <v>43313</v>
      </c>
      <c r="E639" t="s">
        <v>213</v>
      </c>
      <c r="F639" s="5">
        <v>43221</v>
      </c>
      <c r="G639">
        <v>33.44</v>
      </c>
      <c r="H639">
        <v>2.57</v>
      </c>
    </row>
    <row r="640" spans="1:8" x14ac:dyDescent="0.2">
      <c r="A640" t="s">
        <v>71</v>
      </c>
      <c r="B640" t="s">
        <v>61</v>
      </c>
      <c r="C640" t="s">
        <v>97</v>
      </c>
      <c r="D640" s="4">
        <v>43313</v>
      </c>
      <c r="E640" t="s">
        <v>214</v>
      </c>
      <c r="F640" s="5">
        <v>43221</v>
      </c>
      <c r="G640">
        <v>141.79</v>
      </c>
      <c r="H640">
        <v>12.62</v>
      </c>
    </row>
    <row r="641" spans="1:8" x14ac:dyDescent="0.2">
      <c r="A641" t="s">
        <v>71</v>
      </c>
      <c r="B641" t="s">
        <v>55</v>
      </c>
      <c r="C641" t="s">
        <v>91</v>
      </c>
      <c r="D641" s="4">
        <v>43313</v>
      </c>
      <c r="E641" t="s">
        <v>212</v>
      </c>
      <c r="F641" s="5">
        <v>43221</v>
      </c>
      <c r="G641">
        <v>3349</v>
      </c>
      <c r="H641">
        <v>257.87</v>
      </c>
    </row>
    <row r="642" spans="1:8" x14ac:dyDescent="0.2">
      <c r="A642" t="s">
        <v>71</v>
      </c>
      <c r="B642" t="s">
        <v>55</v>
      </c>
      <c r="C642" t="s">
        <v>91</v>
      </c>
      <c r="D642" s="4">
        <v>43313</v>
      </c>
      <c r="E642" t="s">
        <v>213</v>
      </c>
      <c r="F642" s="5">
        <v>43221</v>
      </c>
      <c r="G642">
        <v>151.04</v>
      </c>
      <c r="H642">
        <v>11.63</v>
      </c>
    </row>
    <row r="643" spans="1:8" x14ac:dyDescent="0.2">
      <c r="A643" t="s">
        <v>71</v>
      </c>
      <c r="B643" t="s">
        <v>54</v>
      </c>
      <c r="C643" t="s">
        <v>92</v>
      </c>
      <c r="D643" s="4">
        <v>43313</v>
      </c>
      <c r="E643" t="s">
        <v>215</v>
      </c>
      <c r="F643" s="5">
        <v>43221</v>
      </c>
      <c r="G643">
        <v>292.76</v>
      </c>
      <c r="H643">
        <v>26.06</v>
      </c>
    </row>
    <row r="644" spans="1:8" x14ac:dyDescent="0.2">
      <c r="A644" t="s">
        <v>71</v>
      </c>
      <c r="B644" t="s">
        <v>54</v>
      </c>
      <c r="C644" t="s">
        <v>92</v>
      </c>
      <c r="D644" s="4">
        <v>43313</v>
      </c>
      <c r="E644" t="s">
        <v>213</v>
      </c>
      <c r="F644" s="5">
        <v>43221</v>
      </c>
      <c r="G644">
        <v>54.41</v>
      </c>
      <c r="H644">
        <v>4.1900000000000004</v>
      </c>
    </row>
    <row r="645" spans="1:8" x14ac:dyDescent="0.2">
      <c r="A645" t="s">
        <v>71</v>
      </c>
      <c r="B645" t="s">
        <v>54</v>
      </c>
      <c r="C645" t="s">
        <v>92</v>
      </c>
      <c r="D645" s="4">
        <v>43313</v>
      </c>
      <c r="E645" t="s">
        <v>214</v>
      </c>
      <c r="F645" s="5">
        <v>43221</v>
      </c>
      <c r="G645">
        <v>13.2</v>
      </c>
      <c r="H645">
        <v>1.17</v>
      </c>
    </row>
    <row r="646" spans="1:8" x14ac:dyDescent="0.2">
      <c r="A646" t="s">
        <v>71</v>
      </c>
      <c r="B646" t="s">
        <v>54</v>
      </c>
      <c r="C646" t="s">
        <v>92</v>
      </c>
      <c r="D646" s="4">
        <v>43313</v>
      </c>
      <c r="E646" t="s">
        <v>212</v>
      </c>
      <c r="F646" s="5">
        <v>43221</v>
      </c>
      <c r="G646">
        <v>1470.11</v>
      </c>
      <c r="H646">
        <v>113.2</v>
      </c>
    </row>
    <row r="647" spans="1:8" x14ac:dyDescent="0.2">
      <c r="A647" t="s">
        <v>71</v>
      </c>
      <c r="B647" t="s">
        <v>54</v>
      </c>
      <c r="C647" t="s">
        <v>92</v>
      </c>
      <c r="D647" s="4">
        <v>43313</v>
      </c>
      <c r="E647" t="s">
        <v>215</v>
      </c>
      <c r="F647" s="5">
        <v>43221</v>
      </c>
      <c r="G647">
        <v>374.89</v>
      </c>
      <c r="H647">
        <v>33.369999999999997</v>
      </c>
    </row>
    <row r="648" spans="1:8" x14ac:dyDescent="0.2">
      <c r="A648" t="s">
        <v>71</v>
      </c>
      <c r="B648" t="s">
        <v>54</v>
      </c>
      <c r="C648" t="s">
        <v>92</v>
      </c>
      <c r="D648" s="4">
        <v>43313</v>
      </c>
      <c r="E648" t="s">
        <v>213</v>
      </c>
      <c r="F648" s="5">
        <v>43221</v>
      </c>
      <c r="G648">
        <v>66.3</v>
      </c>
      <c r="H648">
        <v>5.0999999999999996</v>
      </c>
    </row>
    <row r="649" spans="1:8" x14ac:dyDescent="0.2">
      <c r="A649" t="s">
        <v>71</v>
      </c>
      <c r="B649" t="s">
        <v>54</v>
      </c>
      <c r="C649" t="s">
        <v>92</v>
      </c>
      <c r="D649" s="4">
        <v>43313</v>
      </c>
      <c r="E649" t="s">
        <v>214</v>
      </c>
      <c r="F649" s="5">
        <v>43221</v>
      </c>
      <c r="G649">
        <v>16.91</v>
      </c>
      <c r="H649">
        <v>1.5</v>
      </c>
    </row>
    <row r="650" spans="1:8" x14ac:dyDescent="0.2">
      <c r="A650" t="s">
        <v>71</v>
      </c>
      <c r="B650" t="s">
        <v>54</v>
      </c>
      <c r="C650" t="s">
        <v>167</v>
      </c>
      <c r="D650" s="4">
        <v>43313</v>
      </c>
      <c r="E650" t="s">
        <v>216</v>
      </c>
      <c r="F650" s="5">
        <v>43221</v>
      </c>
      <c r="G650">
        <v>-620</v>
      </c>
      <c r="H650">
        <v>-47.74</v>
      </c>
    </row>
    <row r="651" spans="1:8" x14ac:dyDescent="0.2">
      <c r="A651" t="s">
        <v>71</v>
      </c>
      <c r="B651" t="s">
        <v>54</v>
      </c>
      <c r="C651" t="s">
        <v>167</v>
      </c>
      <c r="D651" s="4">
        <v>43313</v>
      </c>
      <c r="E651" t="s">
        <v>217</v>
      </c>
      <c r="F651" s="5">
        <v>43221</v>
      </c>
      <c r="G651">
        <v>-302</v>
      </c>
      <c r="H651">
        <v>-26.88</v>
      </c>
    </row>
    <row r="652" spans="1:8" x14ac:dyDescent="0.2">
      <c r="A652" t="s">
        <v>71</v>
      </c>
      <c r="B652" t="s">
        <v>54</v>
      </c>
      <c r="C652" t="s">
        <v>92</v>
      </c>
      <c r="D652" s="4">
        <v>43313</v>
      </c>
      <c r="E652" t="s">
        <v>212</v>
      </c>
      <c r="F652" s="5">
        <v>43221</v>
      </c>
      <c r="G652">
        <v>1206.24</v>
      </c>
      <c r="H652">
        <v>92.89</v>
      </c>
    </row>
    <row r="653" spans="1:8" x14ac:dyDescent="0.2">
      <c r="A653" t="s">
        <v>71</v>
      </c>
      <c r="B653" t="s">
        <v>55</v>
      </c>
      <c r="C653" t="s">
        <v>101</v>
      </c>
      <c r="D653" s="4">
        <v>43313</v>
      </c>
      <c r="E653" t="s">
        <v>218</v>
      </c>
      <c r="F653" s="5">
        <v>43221</v>
      </c>
      <c r="G653">
        <v>75.599999999999994</v>
      </c>
      <c r="H653">
        <v>5.82</v>
      </c>
    </row>
    <row r="654" spans="1:8" x14ac:dyDescent="0.2">
      <c r="A654" t="s">
        <v>71</v>
      </c>
      <c r="B654" t="s">
        <v>55</v>
      </c>
      <c r="C654" t="s">
        <v>101</v>
      </c>
      <c r="D654" s="4">
        <v>43313</v>
      </c>
      <c r="E654" t="s">
        <v>219</v>
      </c>
      <c r="F654" s="5">
        <v>43221</v>
      </c>
      <c r="G654">
        <v>3.41</v>
      </c>
      <c r="H654">
        <v>0.26</v>
      </c>
    </row>
    <row r="655" spans="1:8" x14ac:dyDescent="0.2">
      <c r="A655" t="s">
        <v>71</v>
      </c>
      <c r="B655" t="s">
        <v>57</v>
      </c>
      <c r="C655" t="s">
        <v>93</v>
      </c>
      <c r="D655" s="4">
        <v>43313</v>
      </c>
      <c r="E655" t="s">
        <v>215</v>
      </c>
      <c r="F655" s="5">
        <v>43221</v>
      </c>
      <c r="G655">
        <v>74.37</v>
      </c>
      <c r="H655">
        <v>6.62</v>
      </c>
    </row>
    <row r="656" spans="1:8" x14ac:dyDescent="0.2">
      <c r="A656" t="s">
        <v>71</v>
      </c>
      <c r="B656" t="s">
        <v>57</v>
      </c>
      <c r="C656" t="s">
        <v>93</v>
      </c>
      <c r="D656" s="4">
        <v>43313</v>
      </c>
      <c r="E656" t="s">
        <v>214</v>
      </c>
      <c r="F656" s="5">
        <v>43221</v>
      </c>
      <c r="G656">
        <v>3.35</v>
      </c>
      <c r="H656">
        <v>0.3</v>
      </c>
    </row>
    <row r="657" spans="1:8" x14ac:dyDescent="0.2">
      <c r="A657" t="s">
        <v>71</v>
      </c>
      <c r="B657" t="s">
        <v>55</v>
      </c>
      <c r="C657" t="s">
        <v>91</v>
      </c>
      <c r="D657" s="4">
        <v>43313</v>
      </c>
      <c r="E657" t="s">
        <v>215</v>
      </c>
      <c r="F657" s="5">
        <v>43221</v>
      </c>
      <c r="G657">
        <v>492.37</v>
      </c>
      <c r="H657">
        <v>43.82</v>
      </c>
    </row>
    <row r="658" spans="1:8" x14ac:dyDescent="0.2">
      <c r="A658" t="s">
        <v>71</v>
      </c>
      <c r="B658" t="s">
        <v>55</v>
      </c>
      <c r="C658" t="s">
        <v>91</v>
      </c>
      <c r="D658" s="4">
        <v>43313</v>
      </c>
      <c r="E658" t="s">
        <v>214</v>
      </c>
      <c r="F658" s="5">
        <v>43221</v>
      </c>
      <c r="G658">
        <v>22.2</v>
      </c>
      <c r="H658">
        <v>1.98</v>
      </c>
    </row>
    <row r="659" spans="1:8" x14ac:dyDescent="0.2">
      <c r="A659" t="s">
        <v>71</v>
      </c>
      <c r="B659" t="s">
        <v>57</v>
      </c>
      <c r="C659" t="s">
        <v>93</v>
      </c>
      <c r="D659" s="4">
        <v>43313</v>
      </c>
      <c r="E659" t="s">
        <v>212</v>
      </c>
      <c r="F659" s="5">
        <v>43221</v>
      </c>
      <c r="G659">
        <v>110</v>
      </c>
      <c r="H659">
        <v>8.4700000000000006</v>
      </c>
    </row>
    <row r="660" spans="1:8" x14ac:dyDescent="0.2">
      <c r="A660" t="s">
        <v>71</v>
      </c>
      <c r="B660" t="s">
        <v>57</v>
      </c>
      <c r="C660" t="s">
        <v>93</v>
      </c>
      <c r="D660" s="4">
        <v>43313</v>
      </c>
      <c r="E660" t="s">
        <v>213</v>
      </c>
      <c r="F660" s="5">
        <v>43221</v>
      </c>
      <c r="G660">
        <v>4.96</v>
      </c>
      <c r="H660">
        <v>0.38</v>
      </c>
    </row>
    <row r="661" spans="1:8" x14ac:dyDescent="0.2">
      <c r="A661" t="s">
        <v>71</v>
      </c>
      <c r="B661" t="s">
        <v>54</v>
      </c>
      <c r="C661" t="s">
        <v>101</v>
      </c>
      <c r="D661" s="4">
        <v>43313</v>
      </c>
      <c r="E661" t="s">
        <v>218</v>
      </c>
      <c r="F661" s="5">
        <v>43221</v>
      </c>
      <c r="G661">
        <v>78.12</v>
      </c>
      <c r="H661">
        <v>6.02</v>
      </c>
    </row>
    <row r="662" spans="1:8" x14ac:dyDescent="0.2">
      <c r="A662" t="s">
        <v>71</v>
      </c>
      <c r="B662" t="s">
        <v>54</v>
      </c>
      <c r="C662" t="s">
        <v>101</v>
      </c>
      <c r="D662" s="4">
        <v>43313</v>
      </c>
      <c r="E662" t="s">
        <v>219</v>
      </c>
      <c r="F662" s="5">
        <v>43221</v>
      </c>
      <c r="G662">
        <v>3.52</v>
      </c>
      <c r="H662">
        <v>0.27</v>
      </c>
    </row>
    <row r="663" spans="1:8" x14ac:dyDescent="0.2">
      <c r="A663" t="s">
        <v>71</v>
      </c>
      <c r="B663" t="s">
        <v>54</v>
      </c>
      <c r="C663" t="s">
        <v>101</v>
      </c>
      <c r="D663" s="4">
        <v>43313</v>
      </c>
      <c r="E663" t="s">
        <v>218</v>
      </c>
      <c r="F663" s="5">
        <v>43221</v>
      </c>
      <c r="G663">
        <v>36</v>
      </c>
      <c r="H663">
        <v>2.77</v>
      </c>
    </row>
    <row r="664" spans="1:8" x14ac:dyDescent="0.2">
      <c r="A664" t="s">
        <v>71</v>
      </c>
      <c r="B664" t="s">
        <v>54</v>
      </c>
      <c r="C664" t="s">
        <v>101</v>
      </c>
      <c r="D664" s="4">
        <v>43313</v>
      </c>
      <c r="E664" t="s">
        <v>219</v>
      </c>
      <c r="F664" s="5">
        <v>43221</v>
      </c>
      <c r="G664">
        <v>1.62</v>
      </c>
      <c r="H664">
        <v>0.12</v>
      </c>
    </row>
    <row r="665" spans="1:8" x14ac:dyDescent="0.2">
      <c r="A665" t="s">
        <v>71</v>
      </c>
      <c r="B665" t="s">
        <v>56</v>
      </c>
      <c r="C665" t="s">
        <v>130</v>
      </c>
      <c r="D665" s="4">
        <v>43405</v>
      </c>
      <c r="E665" t="s">
        <v>212</v>
      </c>
      <c r="F665" s="5">
        <v>43221</v>
      </c>
      <c r="G665">
        <v>741.56</v>
      </c>
      <c r="H665">
        <v>57.1</v>
      </c>
    </row>
    <row r="666" spans="1:8" x14ac:dyDescent="0.2">
      <c r="A666" t="s">
        <v>71</v>
      </c>
      <c r="B666" t="s">
        <v>56</v>
      </c>
      <c r="C666" t="s">
        <v>130</v>
      </c>
      <c r="D666" s="4">
        <v>43405</v>
      </c>
      <c r="E666" t="s">
        <v>215</v>
      </c>
      <c r="F666" s="5">
        <v>43221</v>
      </c>
      <c r="G666">
        <v>14464.21</v>
      </c>
      <c r="H666">
        <v>1287.31</v>
      </c>
    </row>
    <row r="667" spans="1:8" x14ac:dyDescent="0.2">
      <c r="A667" t="s">
        <v>71</v>
      </c>
      <c r="B667" t="s">
        <v>56</v>
      </c>
      <c r="C667" t="s">
        <v>130</v>
      </c>
      <c r="D667" s="4">
        <v>43405</v>
      </c>
      <c r="E667" t="s">
        <v>213</v>
      </c>
      <c r="F667" s="5">
        <v>43221</v>
      </c>
      <c r="G667">
        <v>33.44</v>
      </c>
      <c r="H667">
        <v>2.57</v>
      </c>
    </row>
    <row r="668" spans="1:8" x14ac:dyDescent="0.2">
      <c r="A668" t="s">
        <v>71</v>
      </c>
      <c r="B668" t="s">
        <v>56</v>
      </c>
      <c r="C668" t="s">
        <v>130</v>
      </c>
      <c r="D668" s="4">
        <v>43405</v>
      </c>
      <c r="E668" t="s">
        <v>214</v>
      </c>
      <c r="F668" s="5">
        <v>43221</v>
      </c>
      <c r="G668">
        <v>652.34</v>
      </c>
      <c r="H668">
        <v>58.06</v>
      </c>
    </row>
    <row r="669" spans="1:8" x14ac:dyDescent="0.2">
      <c r="A669" t="s">
        <v>71</v>
      </c>
      <c r="B669" t="s">
        <v>56</v>
      </c>
      <c r="C669" t="s">
        <v>98</v>
      </c>
      <c r="D669" s="4">
        <v>43405</v>
      </c>
      <c r="E669" t="s">
        <v>212</v>
      </c>
      <c r="F669" s="5">
        <v>43221</v>
      </c>
      <c r="G669">
        <v>741.56</v>
      </c>
      <c r="H669">
        <v>57.1</v>
      </c>
    </row>
    <row r="670" spans="1:8" x14ac:dyDescent="0.2">
      <c r="A670" t="s">
        <v>71</v>
      </c>
      <c r="B670" t="s">
        <v>56</v>
      </c>
      <c r="C670" t="s">
        <v>98</v>
      </c>
      <c r="D670" s="4">
        <v>43405</v>
      </c>
      <c r="E670" t="s">
        <v>215</v>
      </c>
      <c r="F670" s="5">
        <v>43221</v>
      </c>
      <c r="G670">
        <v>11287.44</v>
      </c>
      <c r="H670">
        <v>1004.58</v>
      </c>
    </row>
    <row r="671" spans="1:8" x14ac:dyDescent="0.2">
      <c r="A671" t="s">
        <v>71</v>
      </c>
      <c r="B671" t="s">
        <v>56</v>
      </c>
      <c r="C671" t="s">
        <v>98</v>
      </c>
      <c r="D671" s="4">
        <v>43405</v>
      </c>
      <c r="E671" t="s">
        <v>213</v>
      </c>
      <c r="F671" s="5">
        <v>43221</v>
      </c>
      <c r="G671">
        <v>33.44</v>
      </c>
      <c r="H671">
        <v>2.57</v>
      </c>
    </row>
    <row r="672" spans="1:8" x14ac:dyDescent="0.2">
      <c r="A672" t="s">
        <v>71</v>
      </c>
      <c r="B672" t="s">
        <v>56</v>
      </c>
      <c r="C672" t="s">
        <v>98</v>
      </c>
      <c r="D672" s="4">
        <v>43405</v>
      </c>
      <c r="E672" t="s">
        <v>214</v>
      </c>
      <c r="F672" s="5">
        <v>43221</v>
      </c>
      <c r="G672">
        <v>509.07</v>
      </c>
      <c r="H672">
        <v>45.31</v>
      </c>
    </row>
    <row r="673" spans="1:8" x14ac:dyDescent="0.2">
      <c r="A673" t="s">
        <v>71</v>
      </c>
      <c r="B673" t="s">
        <v>60</v>
      </c>
      <c r="C673" t="s">
        <v>98</v>
      </c>
      <c r="D673" s="4">
        <v>43405</v>
      </c>
      <c r="E673" t="s">
        <v>175</v>
      </c>
      <c r="F673" s="5">
        <v>43405</v>
      </c>
      <c r="G673">
        <v>0</v>
      </c>
      <c r="H673">
        <v>0</v>
      </c>
    </row>
    <row r="674" spans="1:8" x14ac:dyDescent="0.2">
      <c r="A674" t="s">
        <v>71</v>
      </c>
      <c r="B674" t="s">
        <v>60</v>
      </c>
      <c r="C674" t="s">
        <v>98</v>
      </c>
      <c r="D674" s="4">
        <v>43405</v>
      </c>
      <c r="E674" t="s">
        <v>179</v>
      </c>
      <c r="F674" s="5">
        <v>43405</v>
      </c>
      <c r="G674">
        <v>0.38</v>
      </c>
      <c r="H674">
        <v>0.03</v>
      </c>
    </row>
    <row r="675" spans="1:8" x14ac:dyDescent="0.2">
      <c r="A675" t="s">
        <v>71</v>
      </c>
      <c r="B675" t="s">
        <v>60</v>
      </c>
      <c r="C675" t="s">
        <v>98</v>
      </c>
      <c r="D675" s="4">
        <v>43405</v>
      </c>
      <c r="E675" t="s">
        <v>176</v>
      </c>
      <c r="F675" s="5">
        <v>43405</v>
      </c>
      <c r="G675">
        <v>0</v>
      </c>
      <c r="H675">
        <v>0</v>
      </c>
    </row>
    <row r="676" spans="1:8" x14ac:dyDescent="0.2">
      <c r="A676" t="s">
        <v>71</v>
      </c>
      <c r="B676" t="s">
        <v>60</v>
      </c>
      <c r="C676" t="s">
        <v>98</v>
      </c>
      <c r="D676" s="4">
        <v>43405</v>
      </c>
      <c r="E676" t="s">
        <v>180</v>
      </c>
      <c r="F676" s="5">
        <v>43405</v>
      </c>
      <c r="G676">
        <v>0.01</v>
      </c>
      <c r="H676">
        <v>0</v>
      </c>
    </row>
    <row r="677" spans="1:8" x14ac:dyDescent="0.2">
      <c r="A677" t="s">
        <v>71</v>
      </c>
      <c r="B677" t="s">
        <v>60</v>
      </c>
      <c r="C677" t="s">
        <v>98</v>
      </c>
      <c r="D677" s="4">
        <v>43405</v>
      </c>
      <c r="E677" t="s">
        <v>212</v>
      </c>
      <c r="F677" s="5">
        <v>43221</v>
      </c>
      <c r="G677">
        <v>749.01</v>
      </c>
      <c r="H677">
        <v>57.67</v>
      </c>
    </row>
    <row r="678" spans="1:8" x14ac:dyDescent="0.2">
      <c r="A678" t="s">
        <v>71</v>
      </c>
      <c r="B678" t="s">
        <v>60</v>
      </c>
      <c r="C678" t="s">
        <v>98</v>
      </c>
      <c r="D678" s="4">
        <v>43405</v>
      </c>
      <c r="E678" t="s">
        <v>215</v>
      </c>
      <c r="F678" s="5">
        <v>43221</v>
      </c>
      <c r="G678">
        <v>22177.99</v>
      </c>
      <c r="H678">
        <v>1973.84</v>
      </c>
    </row>
    <row r="679" spans="1:8" x14ac:dyDescent="0.2">
      <c r="A679" t="s">
        <v>71</v>
      </c>
      <c r="B679" t="s">
        <v>60</v>
      </c>
      <c r="C679" t="s">
        <v>98</v>
      </c>
      <c r="D679" s="4">
        <v>43405</v>
      </c>
      <c r="E679" t="s">
        <v>213</v>
      </c>
      <c r="F679" s="5">
        <v>43221</v>
      </c>
      <c r="G679">
        <v>25.99</v>
      </c>
      <c r="H679">
        <v>2</v>
      </c>
    </row>
    <row r="680" spans="1:8" x14ac:dyDescent="0.2">
      <c r="A680" t="s">
        <v>71</v>
      </c>
      <c r="B680" t="s">
        <v>60</v>
      </c>
      <c r="C680" t="s">
        <v>98</v>
      </c>
      <c r="D680" s="4">
        <v>43405</v>
      </c>
      <c r="E680" t="s">
        <v>214</v>
      </c>
      <c r="F680" s="5">
        <v>43221</v>
      </c>
      <c r="G680">
        <v>769.58</v>
      </c>
      <c r="H680">
        <v>68.489999999999995</v>
      </c>
    </row>
    <row r="681" spans="1:8" x14ac:dyDescent="0.2">
      <c r="A681" t="s">
        <v>71</v>
      </c>
      <c r="B681" t="s">
        <v>60</v>
      </c>
      <c r="C681" t="s">
        <v>98</v>
      </c>
      <c r="D681" s="4">
        <v>43405</v>
      </c>
      <c r="E681" t="s">
        <v>175</v>
      </c>
      <c r="F681" s="5">
        <v>43405</v>
      </c>
      <c r="G681">
        <v>0</v>
      </c>
      <c r="H681">
        <v>0</v>
      </c>
    </row>
    <row r="682" spans="1:8" x14ac:dyDescent="0.2">
      <c r="A682" t="s">
        <v>71</v>
      </c>
      <c r="B682" t="s">
        <v>60</v>
      </c>
      <c r="C682" t="s">
        <v>98</v>
      </c>
      <c r="D682" s="4">
        <v>43405</v>
      </c>
      <c r="E682" t="s">
        <v>179</v>
      </c>
      <c r="F682" s="5">
        <v>43405</v>
      </c>
      <c r="G682">
        <v>0.18</v>
      </c>
      <c r="H682">
        <v>0.02</v>
      </c>
    </row>
    <row r="683" spans="1:8" x14ac:dyDescent="0.2">
      <c r="A683" t="s">
        <v>71</v>
      </c>
      <c r="B683" t="s">
        <v>60</v>
      </c>
      <c r="C683" t="s">
        <v>98</v>
      </c>
      <c r="D683" s="4">
        <v>43405</v>
      </c>
      <c r="E683" t="s">
        <v>176</v>
      </c>
      <c r="F683" s="5">
        <v>43405</v>
      </c>
      <c r="G683">
        <v>0</v>
      </c>
      <c r="H683">
        <v>0</v>
      </c>
    </row>
    <row r="684" spans="1:8" x14ac:dyDescent="0.2">
      <c r="A684" t="s">
        <v>71</v>
      </c>
      <c r="B684" t="s">
        <v>60</v>
      </c>
      <c r="C684" t="s">
        <v>98</v>
      </c>
      <c r="D684" s="4">
        <v>43405</v>
      </c>
      <c r="E684" t="s">
        <v>180</v>
      </c>
      <c r="F684" s="5">
        <v>43405</v>
      </c>
      <c r="G684">
        <v>0.01</v>
      </c>
      <c r="H684">
        <v>0</v>
      </c>
    </row>
    <row r="685" spans="1:8" x14ac:dyDescent="0.2">
      <c r="A685" t="s">
        <v>71</v>
      </c>
      <c r="B685" t="s">
        <v>57</v>
      </c>
      <c r="C685" t="s">
        <v>93</v>
      </c>
      <c r="D685" s="4">
        <v>43252</v>
      </c>
      <c r="E685" t="s">
        <v>212</v>
      </c>
      <c r="F685" s="5">
        <v>43221</v>
      </c>
      <c r="G685">
        <v>1532</v>
      </c>
      <c r="H685">
        <v>117.96</v>
      </c>
    </row>
    <row r="686" spans="1:8" x14ac:dyDescent="0.2">
      <c r="A686" t="s">
        <v>71</v>
      </c>
      <c r="B686" t="s">
        <v>57</v>
      </c>
      <c r="C686" t="s">
        <v>93</v>
      </c>
      <c r="D686" s="4">
        <v>43252</v>
      </c>
      <c r="E686" t="s">
        <v>213</v>
      </c>
      <c r="F686" s="5">
        <v>43221</v>
      </c>
      <c r="G686">
        <v>69.09</v>
      </c>
      <c r="H686">
        <v>5.31</v>
      </c>
    </row>
    <row r="687" spans="1:8" x14ac:dyDescent="0.2">
      <c r="A687" t="s">
        <v>71</v>
      </c>
      <c r="B687" t="s">
        <v>60</v>
      </c>
      <c r="C687" t="s">
        <v>98</v>
      </c>
      <c r="D687" s="4">
        <v>43221</v>
      </c>
      <c r="E687" t="s">
        <v>175</v>
      </c>
      <c r="F687" s="5">
        <v>43101</v>
      </c>
      <c r="G687">
        <v>717.63</v>
      </c>
      <c r="H687">
        <v>55.26</v>
      </c>
    </row>
    <row r="688" spans="1:8" x14ac:dyDescent="0.2">
      <c r="A688" t="s">
        <v>71</v>
      </c>
      <c r="B688" t="s">
        <v>55</v>
      </c>
      <c r="C688" t="s">
        <v>89</v>
      </c>
      <c r="D688" s="4">
        <v>43405</v>
      </c>
      <c r="E688" t="s">
        <v>175</v>
      </c>
      <c r="F688" s="5">
        <v>43405</v>
      </c>
      <c r="G688">
        <v>0</v>
      </c>
      <c r="H688">
        <v>0</v>
      </c>
    </row>
    <row r="689" spans="1:8" x14ac:dyDescent="0.2">
      <c r="A689" t="s">
        <v>71</v>
      </c>
      <c r="B689" t="s">
        <v>55</v>
      </c>
      <c r="C689" t="s">
        <v>89</v>
      </c>
      <c r="D689" s="4">
        <v>43405</v>
      </c>
      <c r="E689" t="s">
        <v>176</v>
      </c>
      <c r="F689" s="5">
        <v>43405</v>
      </c>
      <c r="G689">
        <v>0</v>
      </c>
      <c r="H689">
        <v>0</v>
      </c>
    </row>
    <row r="690" spans="1:8" x14ac:dyDescent="0.2">
      <c r="A690" t="s">
        <v>71</v>
      </c>
      <c r="B690" t="s">
        <v>55</v>
      </c>
      <c r="C690" t="s">
        <v>89</v>
      </c>
      <c r="D690" s="4">
        <v>43405</v>
      </c>
      <c r="E690" t="s">
        <v>212</v>
      </c>
      <c r="F690" s="5">
        <v>43221</v>
      </c>
      <c r="G690">
        <v>673</v>
      </c>
      <c r="H690">
        <v>51.82</v>
      </c>
    </row>
    <row r="691" spans="1:8" x14ac:dyDescent="0.2">
      <c r="A691" t="s">
        <v>71</v>
      </c>
      <c r="B691" t="s">
        <v>55</v>
      </c>
      <c r="C691" t="s">
        <v>89</v>
      </c>
      <c r="D691" s="4">
        <v>43405</v>
      </c>
      <c r="E691" t="s">
        <v>213</v>
      </c>
      <c r="F691" s="5">
        <v>43221</v>
      </c>
      <c r="G691">
        <v>30.35</v>
      </c>
      <c r="H691">
        <v>2.34</v>
      </c>
    </row>
    <row r="692" spans="1:8" x14ac:dyDescent="0.2">
      <c r="A692" t="s">
        <v>71</v>
      </c>
      <c r="B692" t="s">
        <v>60</v>
      </c>
      <c r="C692" t="s">
        <v>98</v>
      </c>
      <c r="D692" s="4">
        <v>43221</v>
      </c>
      <c r="E692" t="s">
        <v>179</v>
      </c>
      <c r="F692" s="5">
        <v>43101</v>
      </c>
      <c r="G692">
        <v>13335.37</v>
      </c>
      <c r="H692">
        <v>1200.18</v>
      </c>
    </row>
    <row r="693" spans="1:8" x14ac:dyDescent="0.2">
      <c r="A693" t="s">
        <v>71</v>
      </c>
      <c r="B693" t="s">
        <v>60</v>
      </c>
      <c r="C693" t="s">
        <v>98</v>
      </c>
      <c r="D693" s="4">
        <v>43221</v>
      </c>
      <c r="E693" t="s">
        <v>176</v>
      </c>
      <c r="F693" s="5">
        <v>43101</v>
      </c>
      <c r="G693">
        <v>32.369999999999997</v>
      </c>
      <c r="H693">
        <v>2.4900000000000002</v>
      </c>
    </row>
    <row r="694" spans="1:8" x14ac:dyDescent="0.2">
      <c r="A694" t="s">
        <v>71</v>
      </c>
      <c r="B694" t="s">
        <v>60</v>
      </c>
      <c r="C694" t="s">
        <v>98</v>
      </c>
      <c r="D694" s="4">
        <v>43221</v>
      </c>
      <c r="E694" t="s">
        <v>180</v>
      </c>
      <c r="F694" s="5">
        <v>43101</v>
      </c>
      <c r="G694">
        <v>601.41999999999996</v>
      </c>
      <c r="H694">
        <v>54.13</v>
      </c>
    </row>
    <row r="695" spans="1:8" x14ac:dyDescent="0.2">
      <c r="A695" t="s">
        <v>71</v>
      </c>
      <c r="B695" t="s">
        <v>56</v>
      </c>
      <c r="C695" t="s">
        <v>130</v>
      </c>
      <c r="D695" s="4">
        <v>43221</v>
      </c>
      <c r="E695" t="s">
        <v>212</v>
      </c>
      <c r="F695" s="5">
        <v>43221</v>
      </c>
      <c r="G695">
        <v>0</v>
      </c>
      <c r="H695">
        <v>0</v>
      </c>
    </row>
    <row r="696" spans="1:8" x14ac:dyDescent="0.2">
      <c r="A696" t="s">
        <v>71</v>
      </c>
      <c r="B696" t="s">
        <v>56</v>
      </c>
      <c r="C696" t="s">
        <v>130</v>
      </c>
      <c r="D696" s="4">
        <v>43221</v>
      </c>
      <c r="E696" t="s">
        <v>215</v>
      </c>
      <c r="F696" s="5">
        <v>43221</v>
      </c>
      <c r="G696">
        <v>0.1</v>
      </c>
      <c r="H696">
        <v>0.01</v>
      </c>
    </row>
    <row r="697" spans="1:8" x14ac:dyDescent="0.2">
      <c r="A697" t="s">
        <v>71</v>
      </c>
      <c r="B697" t="s">
        <v>56</v>
      </c>
      <c r="C697" t="s">
        <v>130</v>
      </c>
      <c r="D697" s="4">
        <v>43221</v>
      </c>
      <c r="E697" t="s">
        <v>213</v>
      </c>
      <c r="F697" s="5">
        <v>43221</v>
      </c>
      <c r="G697">
        <v>0</v>
      </c>
      <c r="H697">
        <v>0</v>
      </c>
    </row>
    <row r="698" spans="1:8" x14ac:dyDescent="0.2">
      <c r="A698" t="s">
        <v>71</v>
      </c>
      <c r="B698" t="s">
        <v>56</v>
      </c>
      <c r="C698" t="s">
        <v>130</v>
      </c>
      <c r="D698" s="4">
        <v>43221</v>
      </c>
      <c r="E698" t="s">
        <v>175</v>
      </c>
      <c r="F698" s="5">
        <v>43101</v>
      </c>
      <c r="G698">
        <v>717.63</v>
      </c>
      <c r="H698">
        <v>55.26</v>
      </c>
    </row>
    <row r="699" spans="1:8" x14ac:dyDescent="0.2">
      <c r="A699" t="s">
        <v>71</v>
      </c>
      <c r="B699" t="s">
        <v>56</v>
      </c>
      <c r="C699" t="s">
        <v>130</v>
      </c>
      <c r="D699" s="4">
        <v>43221</v>
      </c>
      <c r="E699" t="s">
        <v>179</v>
      </c>
      <c r="F699" s="5">
        <v>43101</v>
      </c>
      <c r="G699">
        <v>13816.37</v>
      </c>
      <c r="H699">
        <v>1243.47</v>
      </c>
    </row>
    <row r="700" spans="1:8" x14ac:dyDescent="0.2">
      <c r="A700" t="s">
        <v>71</v>
      </c>
      <c r="B700" t="s">
        <v>56</v>
      </c>
      <c r="C700" t="s">
        <v>130</v>
      </c>
      <c r="D700" s="4">
        <v>43221</v>
      </c>
      <c r="E700" t="s">
        <v>176</v>
      </c>
      <c r="F700" s="5">
        <v>43101</v>
      </c>
      <c r="G700">
        <v>32.369999999999997</v>
      </c>
      <c r="H700">
        <v>2.4900000000000002</v>
      </c>
    </row>
    <row r="701" spans="1:8" x14ac:dyDescent="0.2">
      <c r="A701" t="s">
        <v>71</v>
      </c>
      <c r="B701" t="s">
        <v>56</v>
      </c>
      <c r="C701" t="s">
        <v>130</v>
      </c>
      <c r="D701" s="4">
        <v>43221</v>
      </c>
      <c r="E701" t="s">
        <v>180</v>
      </c>
      <c r="F701" s="5">
        <v>43101</v>
      </c>
      <c r="G701">
        <v>623.11</v>
      </c>
      <c r="H701">
        <v>56.08</v>
      </c>
    </row>
    <row r="702" spans="1:8" x14ac:dyDescent="0.2">
      <c r="A702" t="s">
        <v>71</v>
      </c>
      <c r="B702" t="s">
        <v>60</v>
      </c>
      <c r="C702" t="s">
        <v>98</v>
      </c>
      <c r="D702" s="4">
        <v>43221</v>
      </c>
      <c r="E702" t="s">
        <v>212</v>
      </c>
      <c r="F702" s="5">
        <v>43221</v>
      </c>
      <c r="G702">
        <v>0</v>
      </c>
      <c r="H702">
        <v>0</v>
      </c>
    </row>
    <row r="703" spans="1:8" x14ac:dyDescent="0.2">
      <c r="A703" t="s">
        <v>71</v>
      </c>
      <c r="B703" t="s">
        <v>60</v>
      </c>
      <c r="C703" t="s">
        <v>98</v>
      </c>
      <c r="D703" s="4">
        <v>43221</v>
      </c>
      <c r="E703" t="s">
        <v>215</v>
      </c>
      <c r="F703" s="5">
        <v>43221</v>
      </c>
      <c r="G703">
        <v>0.08</v>
      </c>
      <c r="H703">
        <v>0.01</v>
      </c>
    </row>
    <row r="704" spans="1:8" x14ac:dyDescent="0.2">
      <c r="A704" t="s">
        <v>71</v>
      </c>
      <c r="B704" t="s">
        <v>60</v>
      </c>
      <c r="C704" t="s">
        <v>98</v>
      </c>
      <c r="D704" s="4">
        <v>43221</v>
      </c>
      <c r="E704" t="s">
        <v>213</v>
      </c>
      <c r="F704" s="5">
        <v>43221</v>
      </c>
      <c r="G704">
        <v>0</v>
      </c>
      <c r="H704">
        <v>0</v>
      </c>
    </row>
    <row r="705" spans="1:8" x14ac:dyDescent="0.2">
      <c r="A705" t="s">
        <v>71</v>
      </c>
      <c r="B705" t="s">
        <v>57</v>
      </c>
      <c r="C705" t="s">
        <v>93</v>
      </c>
      <c r="D705" s="4">
        <v>43252</v>
      </c>
      <c r="E705" t="s">
        <v>212</v>
      </c>
      <c r="F705" s="5">
        <v>43221</v>
      </c>
      <c r="G705">
        <v>7537.56</v>
      </c>
      <c r="H705">
        <v>580.52</v>
      </c>
    </row>
    <row r="706" spans="1:8" x14ac:dyDescent="0.2">
      <c r="A706" t="s">
        <v>71</v>
      </c>
      <c r="B706" t="s">
        <v>55</v>
      </c>
      <c r="C706" t="s">
        <v>101</v>
      </c>
      <c r="D706" s="4">
        <v>43374</v>
      </c>
      <c r="E706" t="s">
        <v>219</v>
      </c>
      <c r="F706" s="5">
        <v>43221</v>
      </c>
      <c r="G706">
        <v>22.46</v>
      </c>
      <c r="H706">
        <v>1.72</v>
      </c>
    </row>
    <row r="707" spans="1:8" x14ac:dyDescent="0.2">
      <c r="A707" t="s">
        <v>71</v>
      </c>
      <c r="B707" t="s">
        <v>54</v>
      </c>
      <c r="C707" t="s">
        <v>92</v>
      </c>
      <c r="D707" s="4">
        <v>43405</v>
      </c>
      <c r="E707" t="s">
        <v>212</v>
      </c>
      <c r="F707" s="5">
        <v>43221</v>
      </c>
      <c r="G707">
        <v>499</v>
      </c>
      <c r="H707">
        <v>38.43</v>
      </c>
    </row>
    <row r="708" spans="1:8" x14ac:dyDescent="0.2">
      <c r="A708" t="s">
        <v>71</v>
      </c>
      <c r="B708" t="s">
        <v>54</v>
      </c>
      <c r="C708" t="s">
        <v>92</v>
      </c>
      <c r="D708" s="4">
        <v>43405</v>
      </c>
      <c r="E708" t="s">
        <v>213</v>
      </c>
      <c r="F708" s="5">
        <v>43221</v>
      </c>
      <c r="G708">
        <v>22.5</v>
      </c>
      <c r="H708">
        <v>1.74</v>
      </c>
    </row>
    <row r="709" spans="1:8" x14ac:dyDescent="0.2">
      <c r="A709" t="s">
        <v>71</v>
      </c>
      <c r="B709" t="s">
        <v>54</v>
      </c>
      <c r="C709" t="s">
        <v>101</v>
      </c>
      <c r="D709" s="4">
        <v>43374</v>
      </c>
      <c r="E709" t="s">
        <v>218</v>
      </c>
      <c r="F709" s="5">
        <v>43221</v>
      </c>
      <c r="G709">
        <v>43.2</v>
      </c>
      <c r="H709">
        <v>3.32</v>
      </c>
    </row>
    <row r="710" spans="1:8" x14ac:dyDescent="0.2">
      <c r="A710" t="s">
        <v>71</v>
      </c>
      <c r="B710" t="s">
        <v>54</v>
      </c>
      <c r="C710" t="s">
        <v>101</v>
      </c>
      <c r="D710" s="4">
        <v>43374</v>
      </c>
      <c r="E710" t="s">
        <v>219</v>
      </c>
      <c r="F710" s="5">
        <v>43221</v>
      </c>
      <c r="G710">
        <v>1.94</v>
      </c>
      <c r="H710">
        <v>0.14000000000000001</v>
      </c>
    </row>
    <row r="711" spans="1:8" x14ac:dyDescent="0.2">
      <c r="A711" t="s">
        <v>71</v>
      </c>
      <c r="B711" t="s">
        <v>57</v>
      </c>
      <c r="C711" t="s">
        <v>93</v>
      </c>
      <c r="D711" s="4">
        <v>43374</v>
      </c>
      <c r="E711" t="s">
        <v>215</v>
      </c>
      <c r="F711" s="5">
        <v>43221</v>
      </c>
      <c r="G711">
        <v>28.37</v>
      </c>
      <c r="H711">
        <v>2.52</v>
      </c>
    </row>
    <row r="712" spans="1:8" x14ac:dyDescent="0.2">
      <c r="A712" t="s">
        <v>71</v>
      </c>
      <c r="B712" t="s">
        <v>57</v>
      </c>
      <c r="C712" t="s">
        <v>93</v>
      </c>
      <c r="D712" s="4">
        <v>43374</v>
      </c>
      <c r="E712" t="s">
        <v>214</v>
      </c>
      <c r="F712" s="5">
        <v>43221</v>
      </c>
      <c r="G712">
        <v>1.27</v>
      </c>
      <c r="H712">
        <v>0.11</v>
      </c>
    </row>
    <row r="713" spans="1:8" x14ac:dyDescent="0.2">
      <c r="A713" t="s">
        <v>71</v>
      </c>
      <c r="B713" t="s">
        <v>57</v>
      </c>
      <c r="C713" t="s">
        <v>93</v>
      </c>
      <c r="D713" s="4">
        <v>43374</v>
      </c>
      <c r="E713" t="s">
        <v>212</v>
      </c>
      <c r="F713" s="5">
        <v>43221</v>
      </c>
      <c r="G713">
        <v>7513.63</v>
      </c>
      <c r="H713">
        <v>578.67999999999995</v>
      </c>
    </row>
    <row r="714" spans="1:8" x14ac:dyDescent="0.2">
      <c r="A714" t="s">
        <v>71</v>
      </c>
      <c r="B714" t="s">
        <v>57</v>
      </c>
      <c r="C714" t="s">
        <v>93</v>
      </c>
      <c r="D714" s="4">
        <v>43374</v>
      </c>
      <c r="E714" t="s">
        <v>213</v>
      </c>
      <c r="F714" s="5">
        <v>43221</v>
      </c>
      <c r="G714">
        <v>338.82</v>
      </c>
      <c r="H714">
        <v>26.17</v>
      </c>
    </row>
    <row r="715" spans="1:8" x14ac:dyDescent="0.2">
      <c r="A715" t="s">
        <v>71</v>
      </c>
      <c r="B715" t="s">
        <v>55</v>
      </c>
      <c r="C715" t="s">
        <v>100</v>
      </c>
      <c r="D715" s="4">
        <v>43313</v>
      </c>
      <c r="E715" t="s">
        <v>212</v>
      </c>
      <c r="F715" s="5">
        <v>43221</v>
      </c>
      <c r="G715">
        <v>720</v>
      </c>
      <c r="H715">
        <v>55.44</v>
      </c>
    </row>
    <row r="716" spans="1:8" x14ac:dyDescent="0.2">
      <c r="A716" t="s">
        <v>71</v>
      </c>
      <c r="B716" t="s">
        <v>55</v>
      </c>
      <c r="C716" t="s">
        <v>100</v>
      </c>
      <c r="D716" s="4">
        <v>43313</v>
      </c>
      <c r="E716" t="s">
        <v>213</v>
      </c>
      <c r="F716" s="5">
        <v>43221</v>
      </c>
      <c r="G716">
        <v>32.47</v>
      </c>
      <c r="H716">
        <v>2.5</v>
      </c>
    </row>
    <row r="717" spans="1:8" x14ac:dyDescent="0.2">
      <c r="A717" t="s">
        <v>71</v>
      </c>
      <c r="B717" t="s">
        <v>54</v>
      </c>
      <c r="C717" t="s">
        <v>99</v>
      </c>
      <c r="D717" s="4">
        <v>43313</v>
      </c>
      <c r="E717" t="s">
        <v>215</v>
      </c>
      <c r="F717" s="5">
        <v>43221</v>
      </c>
      <c r="G717">
        <v>645.76</v>
      </c>
      <c r="H717">
        <v>57.47</v>
      </c>
    </row>
    <row r="718" spans="1:8" x14ac:dyDescent="0.2">
      <c r="A718" t="s">
        <v>71</v>
      </c>
      <c r="B718" t="s">
        <v>54</v>
      </c>
      <c r="C718" t="s">
        <v>99</v>
      </c>
      <c r="D718" s="4">
        <v>43313</v>
      </c>
      <c r="E718" t="s">
        <v>214</v>
      </c>
      <c r="F718" s="5">
        <v>43221</v>
      </c>
      <c r="G718">
        <v>29.12</v>
      </c>
      <c r="H718">
        <v>2.59</v>
      </c>
    </row>
    <row r="719" spans="1:8" x14ac:dyDescent="0.2">
      <c r="A719" t="s">
        <v>71</v>
      </c>
      <c r="B719" t="s">
        <v>56</v>
      </c>
      <c r="C719" t="s">
        <v>86</v>
      </c>
      <c r="D719" s="4">
        <v>43313</v>
      </c>
      <c r="E719" t="s">
        <v>212</v>
      </c>
      <c r="F719" s="5">
        <v>43221</v>
      </c>
      <c r="G719">
        <v>3707.8</v>
      </c>
      <c r="H719">
        <v>285.5</v>
      </c>
    </row>
    <row r="720" spans="1:8" x14ac:dyDescent="0.2">
      <c r="A720" t="s">
        <v>71</v>
      </c>
      <c r="B720" t="s">
        <v>56</v>
      </c>
      <c r="C720" t="s">
        <v>86</v>
      </c>
      <c r="D720" s="4">
        <v>43313</v>
      </c>
      <c r="E720" t="s">
        <v>215</v>
      </c>
      <c r="F720" s="5">
        <v>43221</v>
      </c>
      <c r="G720">
        <v>36522.199999999997</v>
      </c>
      <c r="H720">
        <v>3250.47</v>
      </c>
    </row>
    <row r="721" spans="1:8" x14ac:dyDescent="0.2">
      <c r="A721" t="s">
        <v>71</v>
      </c>
      <c r="B721" t="s">
        <v>56</v>
      </c>
      <c r="C721" t="s">
        <v>86</v>
      </c>
      <c r="D721" s="4">
        <v>43313</v>
      </c>
      <c r="E721" t="s">
        <v>213</v>
      </c>
      <c r="F721" s="5">
        <v>43221</v>
      </c>
      <c r="G721">
        <v>167.2</v>
      </c>
      <c r="H721">
        <v>12.85</v>
      </c>
    </row>
    <row r="722" spans="1:8" x14ac:dyDescent="0.2">
      <c r="A722" t="s">
        <v>71</v>
      </c>
      <c r="B722" t="s">
        <v>56</v>
      </c>
      <c r="C722" t="s">
        <v>86</v>
      </c>
      <c r="D722" s="4">
        <v>43313</v>
      </c>
      <c r="E722" t="s">
        <v>214</v>
      </c>
      <c r="F722" s="5">
        <v>43221</v>
      </c>
      <c r="G722">
        <v>1647.17</v>
      </c>
      <c r="H722">
        <v>146.59</v>
      </c>
    </row>
    <row r="723" spans="1:8" x14ac:dyDescent="0.2">
      <c r="A723" t="s">
        <v>71</v>
      </c>
      <c r="B723" t="s">
        <v>54</v>
      </c>
      <c r="C723" t="s">
        <v>99</v>
      </c>
      <c r="D723" s="4">
        <v>43313</v>
      </c>
      <c r="E723" t="s">
        <v>212</v>
      </c>
      <c r="F723" s="5">
        <v>43221</v>
      </c>
      <c r="G723">
        <v>1145.24</v>
      </c>
      <c r="H723">
        <v>88.18</v>
      </c>
    </row>
    <row r="724" spans="1:8" x14ac:dyDescent="0.2">
      <c r="A724" t="s">
        <v>71</v>
      </c>
      <c r="B724" t="s">
        <v>54</v>
      </c>
      <c r="C724" t="s">
        <v>99</v>
      </c>
      <c r="D724" s="4">
        <v>43313</v>
      </c>
      <c r="E724" t="s">
        <v>213</v>
      </c>
      <c r="F724" s="5">
        <v>43221</v>
      </c>
      <c r="G724">
        <v>51.66</v>
      </c>
      <c r="H724">
        <v>3.98</v>
      </c>
    </row>
    <row r="725" spans="1:8" x14ac:dyDescent="0.2">
      <c r="A725" t="s">
        <v>71</v>
      </c>
      <c r="B725" t="s">
        <v>59</v>
      </c>
      <c r="C725" t="s">
        <v>102</v>
      </c>
      <c r="D725" s="4">
        <v>43313</v>
      </c>
      <c r="E725" t="s">
        <v>218</v>
      </c>
      <c r="F725" s="5">
        <v>43221</v>
      </c>
      <c r="G725">
        <v>1057.76</v>
      </c>
      <c r="H725">
        <v>81.45</v>
      </c>
    </row>
    <row r="726" spans="1:8" x14ac:dyDescent="0.2">
      <c r="A726" t="s">
        <v>71</v>
      </c>
      <c r="B726" t="s">
        <v>59</v>
      </c>
      <c r="C726" t="s">
        <v>102</v>
      </c>
      <c r="D726" s="4">
        <v>43313</v>
      </c>
      <c r="E726" t="s">
        <v>219</v>
      </c>
      <c r="F726" s="5">
        <v>43221</v>
      </c>
      <c r="G726">
        <v>47.7</v>
      </c>
      <c r="H726">
        <v>3.67</v>
      </c>
    </row>
    <row r="727" spans="1:8" x14ac:dyDescent="0.2">
      <c r="A727" t="s">
        <v>71</v>
      </c>
      <c r="B727" t="s">
        <v>59</v>
      </c>
      <c r="C727" t="s">
        <v>102</v>
      </c>
      <c r="D727" s="4">
        <v>43313</v>
      </c>
      <c r="E727" t="s">
        <v>220</v>
      </c>
      <c r="F727" s="5">
        <v>43221</v>
      </c>
      <c r="G727">
        <v>2.44</v>
      </c>
      <c r="H727">
        <v>0.22</v>
      </c>
    </row>
    <row r="728" spans="1:8" x14ac:dyDescent="0.2">
      <c r="A728" t="s">
        <v>71</v>
      </c>
      <c r="B728" t="s">
        <v>59</v>
      </c>
      <c r="C728" t="s">
        <v>102</v>
      </c>
      <c r="D728" s="4">
        <v>43313</v>
      </c>
      <c r="E728" t="s">
        <v>221</v>
      </c>
      <c r="F728" s="5">
        <v>43221</v>
      </c>
      <c r="G728">
        <v>0.11</v>
      </c>
      <c r="H728">
        <v>0.01</v>
      </c>
    </row>
    <row r="729" spans="1:8" x14ac:dyDescent="0.2">
      <c r="A729" t="s">
        <v>71</v>
      </c>
      <c r="B729" t="s">
        <v>55</v>
      </c>
      <c r="C729" t="s">
        <v>91</v>
      </c>
      <c r="D729" s="4">
        <v>43344</v>
      </c>
      <c r="E729" t="s">
        <v>212</v>
      </c>
      <c r="F729" s="5">
        <v>43221</v>
      </c>
      <c r="G729">
        <v>741.56</v>
      </c>
      <c r="H729">
        <v>57.1</v>
      </c>
    </row>
    <row r="730" spans="1:8" x14ac:dyDescent="0.2">
      <c r="A730" t="s">
        <v>71</v>
      </c>
      <c r="B730" t="s">
        <v>55</v>
      </c>
      <c r="C730" t="s">
        <v>91</v>
      </c>
      <c r="D730" s="4">
        <v>43344</v>
      </c>
      <c r="E730" t="s">
        <v>213</v>
      </c>
      <c r="F730" s="5">
        <v>43221</v>
      </c>
      <c r="G730">
        <v>33.44</v>
      </c>
      <c r="H730">
        <v>2.57</v>
      </c>
    </row>
    <row r="731" spans="1:8" x14ac:dyDescent="0.2">
      <c r="A731" t="s">
        <v>71</v>
      </c>
      <c r="B731" t="s">
        <v>55</v>
      </c>
      <c r="C731" t="s">
        <v>101</v>
      </c>
      <c r="D731" s="4">
        <v>43344</v>
      </c>
      <c r="E731" t="s">
        <v>218</v>
      </c>
      <c r="F731" s="5">
        <v>43221</v>
      </c>
      <c r="G731">
        <v>534.55999999999995</v>
      </c>
      <c r="H731">
        <v>41.16</v>
      </c>
    </row>
    <row r="732" spans="1:8" x14ac:dyDescent="0.2">
      <c r="A732" t="s">
        <v>71</v>
      </c>
      <c r="B732" t="s">
        <v>55</v>
      </c>
      <c r="C732" t="s">
        <v>101</v>
      </c>
      <c r="D732" s="4">
        <v>43344</v>
      </c>
      <c r="E732" t="s">
        <v>219</v>
      </c>
      <c r="F732" s="5">
        <v>43221</v>
      </c>
      <c r="G732">
        <v>24.1</v>
      </c>
      <c r="H732">
        <v>1.85</v>
      </c>
    </row>
    <row r="733" spans="1:8" x14ac:dyDescent="0.2">
      <c r="A733" t="s">
        <v>71</v>
      </c>
      <c r="B733" t="s">
        <v>56</v>
      </c>
      <c r="C733" t="s">
        <v>95</v>
      </c>
      <c r="D733" s="4">
        <v>43344</v>
      </c>
      <c r="E733" t="s">
        <v>212</v>
      </c>
      <c r="F733" s="5">
        <v>43221</v>
      </c>
      <c r="G733">
        <v>13560</v>
      </c>
      <c r="H733">
        <v>1044.1199999999999</v>
      </c>
    </row>
    <row r="734" spans="1:8" x14ac:dyDescent="0.2">
      <c r="A734" t="s">
        <v>71</v>
      </c>
      <c r="B734" t="s">
        <v>56</v>
      </c>
      <c r="C734" t="s">
        <v>95</v>
      </c>
      <c r="D734" s="4">
        <v>43344</v>
      </c>
      <c r="E734" t="s">
        <v>213</v>
      </c>
      <c r="F734" s="5">
        <v>43221</v>
      </c>
      <c r="G734">
        <v>611.55999999999995</v>
      </c>
      <c r="H734">
        <v>47.09</v>
      </c>
    </row>
    <row r="735" spans="1:8" x14ac:dyDescent="0.2">
      <c r="A735" t="s">
        <v>71</v>
      </c>
      <c r="B735" t="s">
        <v>56</v>
      </c>
      <c r="C735" t="s">
        <v>94</v>
      </c>
      <c r="D735" s="4">
        <v>43313</v>
      </c>
      <c r="E735" t="s">
        <v>212</v>
      </c>
      <c r="F735" s="5">
        <v>43221</v>
      </c>
      <c r="G735">
        <v>741.56</v>
      </c>
      <c r="H735">
        <v>57.1</v>
      </c>
    </row>
    <row r="736" spans="1:8" x14ac:dyDescent="0.2">
      <c r="A736" t="s">
        <v>71</v>
      </c>
      <c r="B736" t="s">
        <v>56</v>
      </c>
      <c r="C736" t="s">
        <v>94</v>
      </c>
      <c r="D736" s="4">
        <v>43313</v>
      </c>
      <c r="E736" t="s">
        <v>215</v>
      </c>
      <c r="F736" s="5">
        <v>43221</v>
      </c>
      <c r="G736">
        <v>2059.44</v>
      </c>
      <c r="H736">
        <v>183.29</v>
      </c>
    </row>
    <row r="737" spans="1:8" x14ac:dyDescent="0.2">
      <c r="A737" t="s">
        <v>71</v>
      </c>
      <c r="B737" t="s">
        <v>56</v>
      </c>
      <c r="C737" t="s">
        <v>94</v>
      </c>
      <c r="D737" s="4">
        <v>43313</v>
      </c>
      <c r="E737" t="s">
        <v>213</v>
      </c>
      <c r="F737" s="5">
        <v>43221</v>
      </c>
      <c r="G737">
        <v>33.44</v>
      </c>
      <c r="H737">
        <v>2.57</v>
      </c>
    </row>
    <row r="738" spans="1:8" x14ac:dyDescent="0.2">
      <c r="A738" t="s">
        <v>71</v>
      </c>
      <c r="B738" t="s">
        <v>56</v>
      </c>
      <c r="C738" t="s">
        <v>94</v>
      </c>
      <c r="D738" s="4">
        <v>43313</v>
      </c>
      <c r="E738" t="s">
        <v>214</v>
      </c>
      <c r="F738" s="5">
        <v>43221</v>
      </c>
      <c r="G738">
        <v>92.89</v>
      </c>
      <c r="H738">
        <v>8.27</v>
      </c>
    </row>
    <row r="739" spans="1:8" x14ac:dyDescent="0.2">
      <c r="A739" t="s">
        <v>71</v>
      </c>
      <c r="B739" t="s">
        <v>54</v>
      </c>
      <c r="C739" t="s">
        <v>92</v>
      </c>
      <c r="D739" s="4">
        <v>43313</v>
      </c>
      <c r="E739" t="s">
        <v>212</v>
      </c>
      <c r="F739" s="5">
        <v>43221</v>
      </c>
      <c r="G739">
        <v>445</v>
      </c>
      <c r="H739">
        <v>34.26</v>
      </c>
    </row>
    <row r="740" spans="1:8" x14ac:dyDescent="0.2">
      <c r="A740" t="s">
        <v>71</v>
      </c>
      <c r="B740" t="s">
        <v>54</v>
      </c>
      <c r="C740" t="s">
        <v>92</v>
      </c>
      <c r="D740" s="4">
        <v>43313</v>
      </c>
      <c r="E740" t="s">
        <v>213</v>
      </c>
      <c r="F740" s="5">
        <v>43221</v>
      </c>
      <c r="G740">
        <v>20.07</v>
      </c>
      <c r="H740">
        <v>1.54</v>
      </c>
    </row>
    <row r="741" spans="1:8" x14ac:dyDescent="0.2">
      <c r="A741" t="s">
        <v>71</v>
      </c>
      <c r="B741" t="s">
        <v>57</v>
      </c>
      <c r="C741" t="s">
        <v>93</v>
      </c>
      <c r="D741" s="4">
        <v>43313</v>
      </c>
      <c r="E741" t="s">
        <v>212</v>
      </c>
      <c r="F741" s="5">
        <v>43221</v>
      </c>
      <c r="G741">
        <v>13</v>
      </c>
      <c r="H741">
        <v>1</v>
      </c>
    </row>
    <row r="742" spans="1:8" x14ac:dyDescent="0.2">
      <c r="A742" t="s">
        <v>71</v>
      </c>
      <c r="B742" t="s">
        <v>57</v>
      </c>
      <c r="C742" t="s">
        <v>93</v>
      </c>
      <c r="D742" s="4">
        <v>43313</v>
      </c>
      <c r="E742" t="s">
        <v>213</v>
      </c>
      <c r="F742" s="5">
        <v>43221</v>
      </c>
      <c r="G742">
        <v>0.59</v>
      </c>
      <c r="H742">
        <v>0.05</v>
      </c>
    </row>
    <row r="743" spans="1:8" x14ac:dyDescent="0.2">
      <c r="A743" t="s">
        <v>71</v>
      </c>
      <c r="B743" t="s">
        <v>57</v>
      </c>
      <c r="C743" t="s">
        <v>93</v>
      </c>
      <c r="D743" s="4">
        <v>43313</v>
      </c>
      <c r="E743" t="s">
        <v>215</v>
      </c>
      <c r="F743" s="5">
        <v>43221</v>
      </c>
      <c r="G743">
        <v>215.37</v>
      </c>
      <c r="H743">
        <v>19.170000000000002</v>
      </c>
    </row>
    <row r="744" spans="1:8" x14ac:dyDescent="0.2">
      <c r="A744" t="s">
        <v>71</v>
      </c>
      <c r="B744" t="s">
        <v>57</v>
      </c>
      <c r="C744" t="s">
        <v>93</v>
      </c>
      <c r="D744" s="4">
        <v>43313</v>
      </c>
      <c r="E744" t="s">
        <v>214</v>
      </c>
      <c r="F744" s="5">
        <v>43221</v>
      </c>
      <c r="G744">
        <v>9.7100000000000009</v>
      </c>
      <c r="H744">
        <v>0.86</v>
      </c>
    </row>
    <row r="745" spans="1:8" x14ac:dyDescent="0.2">
      <c r="A745" t="s">
        <v>71</v>
      </c>
      <c r="B745" t="s">
        <v>57</v>
      </c>
      <c r="C745" t="s">
        <v>93</v>
      </c>
      <c r="D745" s="4">
        <v>43282</v>
      </c>
      <c r="E745" t="s">
        <v>212</v>
      </c>
      <c r="F745" s="5">
        <v>43221</v>
      </c>
      <c r="G745">
        <v>1852.56</v>
      </c>
      <c r="H745">
        <v>142.65</v>
      </c>
    </row>
    <row r="746" spans="1:8" x14ac:dyDescent="0.2">
      <c r="A746" t="s">
        <v>71</v>
      </c>
      <c r="B746" t="s">
        <v>57</v>
      </c>
      <c r="C746" t="s">
        <v>93</v>
      </c>
      <c r="D746" s="4">
        <v>43282</v>
      </c>
      <c r="E746" t="s">
        <v>213</v>
      </c>
      <c r="F746" s="5">
        <v>43221</v>
      </c>
      <c r="G746">
        <v>83.55</v>
      </c>
      <c r="H746">
        <v>6.42</v>
      </c>
    </row>
    <row r="747" spans="1:8" x14ac:dyDescent="0.2">
      <c r="A747" t="s">
        <v>71</v>
      </c>
      <c r="B747" t="s">
        <v>57</v>
      </c>
      <c r="C747" t="s">
        <v>93</v>
      </c>
      <c r="D747" s="4">
        <v>43282</v>
      </c>
      <c r="E747" t="s">
        <v>215</v>
      </c>
      <c r="F747" s="5">
        <v>43221</v>
      </c>
      <c r="G747">
        <v>191.44</v>
      </c>
      <c r="H747">
        <v>17.04</v>
      </c>
    </row>
    <row r="748" spans="1:8" x14ac:dyDescent="0.2">
      <c r="A748" t="s">
        <v>71</v>
      </c>
      <c r="B748" t="s">
        <v>57</v>
      </c>
      <c r="C748" t="s">
        <v>93</v>
      </c>
      <c r="D748" s="4">
        <v>43282</v>
      </c>
      <c r="E748" t="s">
        <v>214</v>
      </c>
      <c r="F748" s="5">
        <v>43221</v>
      </c>
      <c r="G748">
        <v>8.64</v>
      </c>
      <c r="H748">
        <v>0.77</v>
      </c>
    </row>
    <row r="749" spans="1:8" x14ac:dyDescent="0.2">
      <c r="A749" t="s">
        <v>71</v>
      </c>
      <c r="B749" t="s">
        <v>56</v>
      </c>
      <c r="C749" t="s">
        <v>95</v>
      </c>
      <c r="D749" s="4">
        <v>43282</v>
      </c>
      <c r="E749" t="s">
        <v>212</v>
      </c>
      <c r="F749" s="5">
        <v>43221</v>
      </c>
      <c r="G749">
        <v>9440</v>
      </c>
      <c r="H749">
        <v>726.88</v>
      </c>
    </row>
    <row r="750" spans="1:8" x14ac:dyDescent="0.2">
      <c r="A750" t="s">
        <v>71</v>
      </c>
      <c r="B750" t="s">
        <v>56</v>
      </c>
      <c r="C750" t="s">
        <v>95</v>
      </c>
      <c r="D750" s="4">
        <v>43282</v>
      </c>
      <c r="E750" t="s">
        <v>213</v>
      </c>
      <c r="F750" s="5">
        <v>43221</v>
      </c>
      <c r="G750">
        <v>425.74</v>
      </c>
      <c r="H750">
        <v>32.78</v>
      </c>
    </row>
    <row r="751" spans="1:8" x14ac:dyDescent="0.2">
      <c r="A751" t="s">
        <v>71</v>
      </c>
      <c r="B751" t="s">
        <v>54</v>
      </c>
      <c r="C751" t="s">
        <v>92</v>
      </c>
      <c r="D751" s="4">
        <v>43405</v>
      </c>
      <c r="E751" t="s">
        <v>175</v>
      </c>
      <c r="F751" s="5">
        <v>43405</v>
      </c>
      <c r="G751">
        <v>0</v>
      </c>
      <c r="H751">
        <v>0</v>
      </c>
    </row>
    <row r="752" spans="1:8" x14ac:dyDescent="0.2">
      <c r="A752" t="s">
        <v>71</v>
      </c>
      <c r="B752" t="s">
        <v>54</v>
      </c>
      <c r="C752" t="s">
        <v>92</v>
      </c>
      <c r="D752" s="4">
        <v>43405</v>
      </c>
      <c r="E752" t="s">
        <v>176</v>
      </c>
      <c r="F752" s="5">
        <v>43405</v>
      </c>
      <c r="G752">
        <v>0</v>
      </c>
      <c r="H752">
        <v>0</v>
      </c>
    </row>
    <row r="753" spans="1:8" x14ac:dyDescent="0.2">
      <c r="A753" t="s">
        <v>71</v>
      </c>
      <c r="B753" t="s">
        <v>55</v>
      </c>
      <c r="C753" t="s">
        <v>101</v>
      </c>
      <c r="D753" s="4">
        <v>43282</v>
      </c>
      <c r="E753" t="s">
        <v>218</v>
      </c>
      <c r="F753" s="5">
        <v>43221</v>
      </c>
      <c r="G753">
        <v>78.12</v>
      </c>
      <c r="H753">
        <v>6.02</v>
      </c>
    </row>
    <row r="754" spans="1:8" x14ac:dyDescent="0.2">
      <c r="A754" t="s">
        <v>71</v>
      </c>
      <c r="B754" t="s">
        <v>55</v>
      </c>
      <c r="C754" t="s">
        <v>101</v>
      </c>
      <c r="D754" s="4">
        <v>43282</v>
      </c>
      <c r="E754" t="s">
        <v>219</v>
      </c>
      <c r="F754" s="5">
        <v>43221</v>
      </c>
      <c r="G754">
        <v>3.52</v>
      </c>
      <c r="H754">
        <v>0.27</v>
      </c>
    </row>
    <row r="755" spans="1:8" x14ac:dyDescent="0.2">
      <c r="A755" t="s">
        <v>71</v>
      </c>
      <c r="B755" t="s">
        <v>56</v>
      </c>
      <c r="C755" t="s">
        <v>94</v>
      </c>
      <c r="D755" s="4">
        <v>43282</v>
      </c>
      <c r="E755" t="s">
        <v>212</v>
      </c>
      <c r="F755" s="5">
        <v>43221</v>
      </c>
      <c r="G755">
        <v>741.56</v>
      </c>
      <c r="H755">
        <v>57.1</v>
      </c>
    </row>
    <row r="756" spans="1:8" x14ac:dyDescent="0.2">
      <c r="A756" t="s">
        <v>71</v>
      </c>
      <c r="B756" t="s">
        <v>56</v>
      </c>
      <c r="C756" t="s">
        <v>94</v>
      </c>
      <c r="D756" s="4">
        <v>43282</v>
      </c>
      <c r="E756" t="s">
        <v>215</v>
      </c>
      <c r="F756" s="5">
        <v>43221</v>
      </c>
      <c r="G756">
        <v>11738.44</v>
      </c>
      <c r="H756">
        <v>1044.72</v>
      </c>
    </row>
    <row r="757" spans="1:8" x14ac:dyDescent="0.2">
      <c r="A757" t="s">
        <v>71</v>
      </c>
      <c r="B757" t="s">
        <v>56</v>
      </c>
      <c r="C757" t="s">
        <v>94</v>
      </c>
      <c r="D757" s="4">
        <v>43282</v>
      </c>
      <c r="E757" t="s">
        <v>213</v>
      </c>
      <c r="F757" s="5">
        <v>43221</v>
      </c>
      <c r="G757">
        <v>33.44</v>
      </c>
      <c r="H757">
        <v>2.57</v>
      </c>
    </row>
    <row r="758" spans="1:8" x14ac:dyDescent="0.2">
      <c r="A758" t="s">
        <v>71</v>
      </c>
      <c r="B758" t="s">
        <v>56</v>
      </c>
      <c r="C758" t="s">
        <v>94</v>
      </c>
      <c r="D758" s="4">
        <v>43282</v>
      </c>
      <c r="E758" t="s">
        <v>214</v>
      </c>
      <c r="F758" s="5">
        <v>43221</v>
      </c>
      <c r="G758">
        <v>529.41</v>
      </c>
      <c r="H758">
        <v>47.12</v>
      </c>
    </row>
    <row r="759" spans="1:8" x14ac:dyDescent="0.2">
      <c r="A759" t="s">
        <v>71</v>
      </c>
      <c r="B759" t="s">
        <v>55</v>
      </c>
      <c r="C759" t="s">
        <v>102</v>
      </c>
      <c r="D759" s="4">
        <v>43313</v>
      </c>
      <c r="E759" t="s">
        <v>218</v>
      </c>
      <c r="F759" s="5">
        <v>43221</v>
      </c>
      <c r="G759">
        <v>74.400000000000006</v>
      </c>
      <c r="H759">
        <v>5.73</v>
      </c>
    </row>
    <row r="760" spans="1:8" x14ac:dyDescent="0.2">
      <c r="A760" t="s">
        <v>71</v>
      </c>
      <c r="B760" t="s">
        <v>55</v>
      </c>
      <c r="C760" t="s">
        <v>102</v>
      </c>
      <c r="D760" s="4">
        <v>43313</v>
      </c>
      <c r="E760" t="s">
        <v>219</v>
      </c>
      <c r="F760" s="5">
        <v>43221</v>
      </c>
      <c r="G760">
        <v>3.36</v>
      </c>
      <c r="H760">
        <v>0.26</v>
      </c>
    </row>
    <row r="761" spans="1:8" x14ac:dyDescent="0.2">
      <c r="A761" t="s">
        <v>71</v>
      </c>
      <c r="B761" t="s">
        <v>56</v>
      </c>
      <c r="C761" t="s">
        <v>103</v>
      </c>
      <c r="D761" s="4">
        <v>43313</v>
      </c>
      <c r="E761" t="s">
        <v>218</v>
      </c>
      <c r="F761" s="5">
        <v>43221</v>
      </c>
      <c r="G761">
        <v>186</v>
      </c>
      <c r="H761">
        <v>14.32</v>
      </c>
    </row>
    <row r="762" spans="1:8" x14ac:dyDescent="0.2">
      <c r="A762" t="s">
        <v>71</v>
      </c>
      <c r="B762" t="s">
        <v>56</v>
      </c>
      <c r="C762" t="s">
        <v>103</v>
      </c>
      <c r="D762" s="4">
        <v>43313</v>
      </c>
      <c r="E762" t="s">
        <v>219</v>
      </c>
      <c r="F762" s="5">
        <v>43221</v>
      </c>
      <c r="G762">
        <v>8.39</v>
      </c>
      <c r="H762">
        <v>0.65</v>
      </c>
    </row>
    <row r="763" spans="1:8" x14ac:dyDescent="0.2">
      <c r="A763" t="s">
        <v>71</v>
      </c>
      <c r="B763" t="s">
        <v>57</v>
      </c>
      <c r="C763" t="s">
        <v>90</v>
      </c>
      <c r="D763" s="4">
        <v>43313</v>
      </c>
      <c r="E763" t="s">
        <v>212</v>
      </c>
      <c r="F763" s="5">
        <v>43221</v>
      </c>
      <c r="G763">
        <v>2675</v>
      </c>
      <c r="H763">
        <v>205.99</v>
      </c>
    </row>
    <row r="764" spans="1:8" x14ac:dyDescent="0.2">
      <c r="A764" t="s">
        <v>71</v>
      </c>
      <c r="B764" t="s">
        <v>57</v>
      </c>
      <c r="C764" t="s">
        <v>90</v>
      </c>
      <c r="D764" s="4">
        <v>43313</v>
      </c>
      <c r="E764" t="s">
        <v>213</v>
      </c>
      <c r="F764" s="5">
        <v>43221</v>
      </c>
      <c r="G764">
        <v>120.64</v>
      </c>
      <c r="H764">
        <v>9.2899999999999991</v>
      </c>
    </row>
    <row r="765" spans="1:8" x14ac:dyDescent="0.2">
      <c r="A765" t="s">
        <v>71</v>
      </c>
      <c r="B765" t="s">
        <v>56</v>
      </c>
      <c r="C765" t="s">
        <v>87</v>
      </c>
      <c r="D765" s="4">
        <v>43313</v>
      </c>
      <c r="E765" t="s">
        <v>212</v>
      </c>
      <c r="F765" s="5">
        <v>43221</v>
      </c>
      <c r="G765">
        <v>1483.12</v>
      </c>
      <c r="H765">
        <v>114.2</v>
      </c>
    </row>
    <row r="766" spans="1:8" x14ac:dyDescent="0.2">
      <c r="A766" t="s">
        <v>71</v>
      </c>
      <c r="B766" t="s">
        <v>56</v>
      </c>
      <c r="C766" t="s">
        <v>87</v>
      </c>
      <c r="D766" s="4">
        <v>43313</v>
      </c>
      <c r="E766" t="s">
        <v>215</v>
      </c>
      <c r="F766" s="5">
        <v>43221</v>
      </c>
      <c r="G766">
        <v>28036.880000000001</v>
      </c>
      <c r="H766">
        <v>2495.2800000000002</v>
      </c>
    </row>
    <row r="767" spans="1:8" x14ac:dyDescent="0.2">
      <c r="A767" t="s">
        <v>71</v>
      </c>
      <c r="B767" t="s">
        <v>56</v>
      </c>
      <c r="C767" t="s">
        <v>87</v>
      </c>
      <c r="D767" s="4">
        <v>43313</v>
      </c>
      <c r="E767" t="s">
        <v>213</v>
      </c>
      <c r="F767" s="5">
        <v>43221</v>
      </c>
      <c r="G767">
        <v>66.88</v>
      </c>
      <c r="H767">
        <v>5.14</v>
      </c>
    </row>
    <row r="768" spans="1:8" x14ac:dyDescent="0.2">
      <c r="A768" t="s">
        <v>71</v>
      </c>
      <c r="B768" t="s">
        <v>56</v>
      </c>
      <c r="C768" t="s">
        <v>87</v>
      </c>
      <c r="D768" s="4">
        <v>43313</v>
      </c>
      <c r="E768" t="s">
        <v>214</v>
      </c>
      <c r="F768" s="5">
        <v>43221</v>
      </c>
      <c r="G768">
        <v>1264.47</v>
      </c>
      <c r="H768">
        <v>112.54</v>
      </c>
    </row>
    <row r="769" spans="1:8" x14ac:dyDescent="0.2">
      <c r="A769" t="s">
        <v>71</v>
      </c>
      <c r="B769" t="s">
        <v>54</v>
      </c>
      <c r="C769" t="s">
        <v>88</v>
      </c>
      <c r="D769" s="4">
        <v>43313</v>
      </c>
      <c r="E769" t="s">
        <v>212</v>
      </c>
      <c r="F769" s="5">
        <v>43221</v>
      </c>
      <c r="G769">
        <v>3874.72</v>
      </c>
      <c r="H769">
        <v>298.35000000000002</v>
      </c>
    </row>
    <row r="770" spans="1:8" x14ac:dyDescent="0.2">
      <c r="A770" t="s">
        <v>71</v>
      </c>
      <c r="B770" t="s">
        <v>54</v>
      </c>
      <c r="C770" t="s">
        <v>88</v>
      </c>
      <c r="D770" s="4">
        <v>43313</v>
      </c>
      <c r="E770" t="s">
        <v>215</v>
      </c>
      <c r="F770" s="5">
        <v>43221</v>
      </c>
      <c r="G770">
        <v>1182.28</v>
      </c>
      <c r="H770">
        <v>105.23</v>
      </c>
    </row>
    <row r="771" spans="1:8" x14ac:dyDescent="0.2">
      <c r="A771" t="s">
        <v>71</v>
      </c>
      <c r="B771" t="s">
        <v>54</v>
      </c>
      <c r="C771" t="s">
        <v>88</v>
      </c>
      <c r="D771" s="4">
        <v>43313</v>
      </c>
      <c r="E771" t="s">
        <v>213</v>
      </c>
      <c r="F771" s="5">
        <v>43221</v>
      </c>
      <c r="G771">
        <v>174.76</v>
      </c>
      <c r="H771">
        <v>13.46</v>
      </c>
    </row>
    <row r="772" spans="1:8" x14ac:dyDescent="0.2">
      <c r="A772" t="s">
        <v>71</v>
      </c>
      <c r="B772" t="s">
        <v>54</v>
      </c>
      <c r="C772" t="s">
        <v>88</v>
      </c>
      <c r="D772" s="4">
        <v>43313</v>
      </c>
      <c r="E772" t="s">
        <v>214</v>
      </c>
      <c r="F772" s="5">
        <v>43221</v>
      </c>
      <c r="G772">
        <v>53.31</v>
      </c>
      <c r="H772">
        <v>4.75</v>
      </c>
    </row>
    <row r="773" spans="1:8" x14ac:dyDescent="0.2">
      <c r="A773" t="s">
        <v>71</v>
      </c>
      <c r="B773" t="s">
        <v>55</v>
      </c>
      <c r="C773" t="s">
        <v>89</v>
      </c>
      <c r="D773" s="4">
        <v>43313</v>
      </c>
      <c r="E773" t="s">
        <v>212</v>
      </c>
      <c r="F773" s="5">
        <v>43221</v>
      </c>
      <c r="G773">
        <v>741.56</v>
      </c>
      <c r="H773">
        <v>57.1</v>
      </c>
    </row>
    <row r="774" spans="1:8" x14ac:dyDescent="0.2">
      <c r="A774" t="s">
        <v>71</v>
      </c>
      <c r="B774" t="s">
        <v>55</v>
      </c>
      <c r="C774" t="s">
        <v>89</v>
      </c>
      <c r="D774" s="4">
        <v>43313</v>
      </c>
      <c r="E774" t="s">
        <v>215</v>
      </c>
      <c r="F774" s="5">
        <v>43221</v>
      </c>
      <c r="G774">
        <v>341.44</v>
      </c>
      <c r="H774">
        <v>30.39</v>
      </c>
    </row>
    <row r="775" spans="1:8" x14ac:dyDescent="0.2">
      <c r="A775" t="s">
        <v>71</v>
      </c>
      <c r="B775" t="s">
        <v>55</v>
      </c>
      <c r="C775" t="s">
        <v>89</v>
      </c>
      <c r="D775" s="4">
        <v>43313</v>
      </c>
      <c r="E775" t="s">
        <v>213</v>
      </c>
      <c r="F775" s="5">
        <v>43221</v>
      </c>
      <c r="G775">
        <v>33.44</v>
      </c>
      <c r="H775">
        <v>2.57</v>
      </c>
    </row>
    <row r="776" spans="1:8" x14ac:dyDescent="0.2">
      <c r="A776" t="s">
        <v>71</v>
      </c>
      <c r="B776" t="s">
        <v>55</v>
      </c>
      <c r="C776" t="s">
        <v>89</v>
      </c>
      <c r="D776" s="4">
        <v>43313</v>
      </c>
      <c r="E776" t="s">
        <v>214</v>
      </c>
      <c r="F776" s="5">
        <v>43221</v>
      </c>
      <c r="G776">
        <v>15.4</v>
      </c>
      <c r="H776">
        <v>1.37</v>
      </c>
    </row>
    <row r="777" spans="1:8" x14ac:dyDescent="0.2">
      <c r="A777" t="s">
        <v>71</v>
      </c>
      <c r="B777" t="s">
        <v>55</v>
      </c>
      <c r="C777" t="s">
        <v>101</v>
      </c>
      <c r="D777" s="4">
        <v>43313</v>
      </c>
      <c r="E777" t="s">
        <v>218</v>
      </c>
      <c r="F777" s="5">
        <v>43221</v>
      </c>
      <c r="G777">
        <v>176.33</v>
      </c>
      <c r="H777">
        <v>13.59</v>
      </c>
    </row>
    <row r="778" spans="1:8" x14ac:dyDescent="0.2">
      <c r="A778" t="s">
        <v>71</v>
      </c>
      <c r="B778" t="s">
        <v>55</v>
      </c>
      <c r="C778" t="s">
        <v>101</v>
      </c>
      <c r="D778" s="4">
        <v>43313</v>
      </c>
      <c r="E778" t="s">
        <v>219</v>
      </c>
      <c r="F778" s="5">
        <v>43221</v>
      </c>
      <c r="G778">
        <v>7.95</v>
      </c>
      <c r="H778">
        <v>0.61</v>
      </c>
    </row>
    <row r="779" spans="1:8" x14ac:dyDescent="0.2">
      <c r="A779" t="s">
        <v>71</v>
      </c>
      <c r="B779" t="s">
        <v>55</v>
      </c>
      <c r="C779" t="s">
        <v>103</v>
      </c>
      <c r="D779" s="4">
        <v>43313</v>
      </c>
      <c r="E779" t="s">
        <v>218</v>
      </c>
      <c r="F779" s="5">
        <v>43221</v>
      </c>
      <c r="G779">
        <v>1497.3</v>
      </c>
      <c r="H779">
        <v>115.3</v>
      </c>
    </row>
    <row r="780" spans="1:8" x14ac:dyDescent="0.2">
      <c r="A780" t="s">
        <v>71</v>
      </c>
      <c r="B780" t="s">
        <v>55</v>
      </c>
      <c r="C780" t="s">
        <v>103</v>
      </c>
      <c r="D780" s="4">
        <v>43313</v>
      </c>
      <c r="E780" t="s">
        <v>219</v>
      </c>
      <c r="F780" s="5">
        <v>43221</v>
      </c>
      <c r="G780">
        <v>67.53</v>
      </c>
      <c r="H780">
        <v>5.21</v>
      </c>
    </row>
    <row r="781" spans="1:8" x14ac:dyDescent="0.2">
      <c r="A781" t="s">
        <v>71</v>
      </c>
      <c r="B781" t="s">
        <v>55</v>
      </c>
      <c r="C781" t="s">
        <v>101</v>
      </c>
      <c r="D781" s="4">
        <v>43282</v>
      </c>
      <c r="E781" t="s">
        <v>218</v>
      </c>
      <c r="F781" s="5">
        <v>43221</v>
      </c>
      <c r="G781">
        <v>498.24</v>
      </c>
      <c r="H781">
        <v>38.36</v>
      </c>
    </row>
    <row r="782" spans="1:8" x14ac:dyDescent="0.2">
      <c r="A782" t="s">
        <v>71</v>
      </c>
      <c r="B782" t="s">
        <v>55</v>
      </c>
      <c r="C782" t="s">
        <v>101</v>
      </c>
      <c r="D782" s="4">
        <v>43282</v>
      </c>
      <c r="E782" t="s">
        <v>219</v>
      </c>
      <c r="F782" s="5">
        <v>43221</v>
      </c>
      <c r="G782">
        <v>22.46</v>
      </c>
      <c r="H782">
        <v>1.72</v>
      </c>
    </row>
    <row r="783" spans="1:8" x14ac:dyDescent="0.2">
      <c r="A783" t="s">
        <v>71</v>
      </c>
      <c r="B783" t="s">
        <v>57</v>
      </c>
      <c r="C783" t="s">
        <v>93</v>
      </c>
      <c r="D783" s="4">
        <v>43282</v>
      </c>
      <c r="E783" t="s">
        <v>215</v>
      </c>
      <c r="F783" s="5">
        <v>43221</v>
      </c>
      <c r="G783">
        <v>28.37</v>
      </c>
      <c r="H783">
        <v>2.52</v>
      </c>
    </row>
    <row r="784" spans="1:8" x14ac:dyDescent="0.2">
      <c r="A784" t="s">
        <v>71</v>
      </c>
      <c r="B784" t="s">
        <v>57</v>
      </c>
      <c r="C784" t="s">
        <v>93</v>
      </c>
      <c r="D784" s="4">
        <v>43282</v>
      </c>
      <c r="E784" t="s">
        <v>214</v>
      </c>
      <c r="F784" s="5">
        <v>43221</v>
      </c>
      <c r="G784">
        <v>1.27</v>
      </c>
      <c r="H784">
        <v>0.11</v>
      </c>
    </row>
    <row r="785" spans="1:8" x14ac:dyDescent="0.2">
      <c r="A785" t="s">
        <v>71</v>
      </c>
      <c r="B785" t="s">
        <v>54</v>
      </c>
      <c r="C785" t="s">
        <v>92</v>
      </c>
      <c r="D785" s="4">
        <v>43282</v>
      </c>
      <c r="E785" t="s">
        <v>175</v>
      </c>
      <c r="F785" s="5">
        <v>43101</v>
      </c>
      <c r="G785">
        <v>33</v>
      </c>
      <c r="H785">
        <v>2.54</v>
      </c>
    </row>
    <row r="786" spans="1:8" x14ac:dyDescent="0.2">
      <c r="A786" t="s">
        <v>71</v>
      </c>
      <c r="B786" t="s">
        <v>54</v>
      </c>
      <c r="C786" t="s">
        <v>92</v>
      </c>
      <c r="D786" s="4">
        <v>43282</v>
      </c>
      <c r="E786" t="s">
        <v>176</v>
      </c>
      <c r="F786" s="5">
        <v>43101</v>
      </c>
      <c r="G786">
        <v>1.49</v>
      </c>
      <c r="H786">
        <v>0.11</v>
      </c>
    </row>
    <row r="787" spans="1:8" x14ac:dyDescent="0.2">
      <c r="A787" t="s">
        <v>71</v>
      </c>
      <c r="B787" t="s">
        <v>57</v>
      </c>
      <c r="C787" t="s">
        <v>93</v>
      </c>
      <c r="D787" s="4">
        <v>43282</v>
      </c>
      <c r="E787" t="s">
        <v>212</v>
      </c>
      <c r="F787" s="5">
        <v>43221</v>
      </c>
      <c r="G787">
        <v>7513.63</v>
      </c>
      <c r="H787">
        <v>578.67999999999995</v>
      </c>
    </row>
    <row r="788" spans="1:8" x14ac:dyDescent="0.2">
      <c r="A788" t="s">
        <v>71</v>
      </c>
      <c r="B788" t="s">
        <v>57</v>
      </c>
      <c r="C788" t="s">
        <v>93</v>
      </c>
      <c r="D788" s="4">
        <v>43282</v>
      </c>
      <c r="E788" t="s">
        <v>213</v>
      </c>
      <c r="F788" s="5">
        <v>43221</v>
      </c>
      <c r="G788">
        <v>338.82</v>
      </c>
      <c r="H788">
        <v>26.17</v>
      </c>
    </row>
    <row r="789" spans="1:8" x14ac:dyDescent="0.2">
      <c r="A789" t="s">
        <v>71</v>
      </c>
      <c r="B789" t="s">
        <v>56</v>
      </c>
      <c r="C789" t="s">
        <v>94</v>
      </c>
      <c r="D789" s="4">
        <v>43282</v>
      </c>
      <c r="E789" t="s">
        <v>212</v>
      </c>
      <c r="F789" s="5">
        <v>43221</v>
      </c>
      <c r="G789">
        <v>1459.19</v>
      </c>
      <c r="H789">
        <v>112.36</v>
      </c>
    </row>
    <row r="790" spans="1:8" x14ac:dyDescent="0.2">
      <c r="A790" t="s">
        <v>71</v>
      </c>
      <c r="B790" t="s">
        <v>56</v>
      </c>
      <c r="C790" t="s">
        <v>94</v>
      </c>
      <c r="D790" s="4">
        <v>43282</v>
      </c>
      <c r="E790" t="s">
        <v>215</v>
      </c>
      <c r="F790" s="5">
        <v>43221</v>
      </c>
      <c r="G790">
        <v>40120.81</v>
      </c>
      <c r="H790">
        <v>3570.75</v>
      </c>
    </row>
    <row r="791" spans="1:8" x14ac:dyDescent="0.2">
      <c r="A791" t="s">
        <v>71</v>
      </c>
      <c r="B791" t="s">
        <v>56</v>
      </c>
      <c r="C791" t="s">
        <v>94</v>
      </c>
      <c r="D791" s="4">
        <v>43282</v>
      </c>
      <c r="E791" t="s">
        <v>213</v>
      </c>
      <c r="F791" s="5">
        <v>43221</v>
      </c>
      <c r="G791">
        <v>65.81</v>
      </c>
      <c r="H791">
        <v>5.0599999999999996</v>
      </c>
    </row>
    <row r="792" spans="1:8" x14ac:dyDescent="0.2">
      <c r="A792" t="s">
        <v>71</v>
      </c>
      <c r="B792" t="s">
        <v>56</v>
      </c>
      <c r="C792" t="s">
        <v>94</v>
      </c>
      <c r="D792" s="4">
        <v>43282</v>
      </c>
      <c r="E792" t="s">
        <v>214</v>
      </c>
      <c r="F792" s="5">
        <v>43221</v>
      </c>
      <c r="G792">
        <v>1809.45</v>
      </c>
      <c r="H792">
        <v>161.04</v>
      </c>
    </row>
    <row r="793" spans="1:8" x14ac:dyDescent="0.2">
      <c r="A793" t="s">
        <v>71</v>
      </c>
      <c r="B793" t="s">
        <v>56</v>
      </c>
      <c r="C793" t="s">
        <v>95</v>
      </c>
      <c r="D793" s="4">
        <v>43282</v>
      </c>
      <c r="E793" t="s">
        <v>212</v>
      </c>
      <c r="F793" s="5">
        <v>43221</v>
      </c>
      <c r="G793">
        <v>53520</v>
      </c>
      <c r="H793">
        <v>4121.04</v>
      </c>
    </row>
    <row r="794" spans="1:8" x14ac:dyDescent="0.2">
      <c r="A794" t="s">
        <v>71</v>
      </c>
      <c r="B794" t="s">
        <v>54</v>
      </c>
      <c r="C794" t="s">
        <v>99</v>
      </c>
      <c r="D794" s="4">
        <v>43405</v>
      </c>
      <c r="E794" t="s">
        <v>176</v>
      </c>
      <c r="F794" s="5">
        <v>43405</v>
      </c>
      <c r="G794">
        <v>0</v>
      </c>
      <c r="H794">
        <v>0</v>
      </c>
    </row>
    <row r="795" spans="1:8" x14ac:dyDescent="0.2">
      <c r="A795" t="s">
        <v>71</v>
      </c>
      <c r="B795" t="s">
        <v>54</v>
      </c>
      <c r="C795" t="s">
        <v>99</v>
      </c>
      <c r="D795" s="4">
        <v>43405</v>
      </c>
      <c r="E795" t="s">
        <v>212</v>
      </c>
      <c r="F795" s="5">
        <v>43221</v>
      </c>
      <c r="G795">
        <v>1148.24</v>
      </c>
      <c r="H795">
        <v>88.42</v>
      </c>
    </row>
    <row r="796" spans="1:8" x14ac:dyDescent="0.2">
      <c r="A796" t="s">
        <v>71</v>
      </c>
      <c r="B796" t="s">
        <v>54</v>
      </c>
      <c r="C796" t="s">
        <v>99</v>
      </c>
      <c r="D796" s="4">
        <v>43405</v>
      </c>
      <c r="E796" t="s">
        <v>213</v>
      </c>
      <c r="F796" s="5">
        <v>43221</v>
      </c>
      <c r="G796">
        <v>51.79</v>
      </c>
      <c r="H796">
        <v>3.99</v>
      </c>
    </row>
    <row r="797" spans="1:8" x14ac:dyDescent="0.2">
      <c r="A797" t="s">
        <v>71</v>
      </c>
      <c r="B797" t="s">
        <v>54</v>
      </c>
      <c r="C797" t="s">
        <v>99</v>
      </c>
      <c r="D797" s="4">
        <v>43405</v>
      </c>
      <c r="E797" t="s">
        <v>215</v>
      </c>
      <c r="F797" s="5">
        <v>43221</v>
      </c>
      <c r="G797">
        <v>311.76</v>
      </c>
      <c r="H797">
        <v>27.75</v>
      </c>
    </row>
    <row r="798" spans="1:8" x14ac:dyDescent="0.2">
      <c r="A798" t="s">
        <v>71</v>
      </c>
      <c r="B798" t="s">
        <v>54</v>
      </c>
      <c r="C798" t="s">
        <v>99</v>
      </c>
      <c r="D798" s="4">
        <v>43405</v>
      </c>
      <c r="E798" t="s">
        <v>214</v>
      </c>
      <c r="F798" s="5">
        <v>43221</v>
      </c>
      <c r="G798">
        <v>14.06</v>
      </c>
      <c r="H798">
        <v>1.25</v>
      </c>
    </row>
    <row r="799" spans="1:8" x14ac:dyDescent="0.2">
      <c r="A799" t="s">
        <v>71</v>
      </c>
      <c r="B799" t="s">
        <v>54</v>
      </c>
      <c r="C799" t="s">
        <v>101</v>
      </c>
      <c r="D799" s="4">
        <v>43282</v>
      </c>
      <c r="E799" t="s">
        <v>218</v>
      </c>
      <c r="F799" s="5">
        <v>43221</v>
      </c>
      <c r="G799">
        <v>43.2</v>
      </c>
      <c r="H799">
        <v>3.32</v>
      </c>
    </row>
    <row r="800" spans="1:8" x14ac:dyDescent="0.2">
      <c r="A800" t="s">
        <v>71</v>
      </c>
      <c r="B800" t="s">
        <v>54</v>
      </c>
      <c r="C800" t="s">
        <v>101</v>
      </c>
      <c r="D800" s="4">
        <v>43282</v>
      </c>
      <c r="E800" t="s">
        <v>219</v>
      </c>
      <c r="F800" s="5">
        <v>43221</v>
      </c>
      <c r="G800">
        <v>1.94</v>
      </c>
      <c r="H800">
        <v>0.14000000000000001</v>
      </c>
    </row>
    <row r="801" spans="1:8" x14ac:dyDescent="0.2">
      <c r="A801" t="s">
        <v>71</v>
      </c>
      <c r="B801" t="s">
        <v>57</v>
      </c>
      <c r="C801" t="s">
        <v>85</v>
      </c>
      <c r="D801" s="4">
        <v>43405</v>
      </c>
      <c r="E801" t="s">
        <v>212</v>
      </c>
      <c r="F801" s="5">
        <v>43221</v>
      </c>
      <c r="G801">
        <v>1364</v>
      </c>
      <c r="H801">
        <v>105.02</v>
      </c>
    </row>
    <row r="802" spans="1:8" x14ac:dyDescent="0.2">
      <c r="A802" t="s">
        <v>71</v>
      </c>
      <c r="B802" t="s">
        <v>57</v>
      </c>
      <c r="C802" t="s">
        <v>85</v>
      </c>
      <c r="D802" s="4">
        <v>43405</v>
      </c>
      <c r="E802" t="s">
        <v>213</v>
      </c>
      <c r="F802" s="5">
        <v>43221</v>
      </c>
      <c r="G802">
        <v>61.52</v>
      </c>
      <c r="H802">
        <v>4.7300000000000004</v>
      </c>
    </row>
    <row r="803" spans="1:8" x14ac:dyDescent="0.2">
      <c r="A803" t="s">
        <v>71</v>
      </c>
      <c r="B803" t="s">
        <v>54</v>
      </c>
      <c r="C803" t="s">
        <v>92</v>
      </c>
      <c r="D803" s="4">
        <v>43252</v>
      </c>
      <c r="E803" t="s">
        <v>175</v>
      </c>
      <c r="F803" s="5">
        <v>43101</v>
      </c>
      <c r="G803">
        <v>1754.48</v>
      </c>
      <c r="H803">
        <v>135.09</v>
      </c>
    </row>
    <row r="804" spans="1:8" x14ac:dyDescent="0.2">
      <c r="A804" t="s">
        <v>71</v>
      </c>
      <c r="B804" t="s">
        <v>54</v>
      </c>
      <c r="C804" t="s">
        <v>92</v>
      </c>
      <c r="D804" s="4">
        <v>43252</v>
      </c>
      <c r="E804" t="s">
        <v>176</v>
      </c>
      <c r="F804" s="5">
        <v>43101</v>
      </c>
      <c r="G804">
        <v>79.12</v>
      </c>
      <c r="H804">
        <v>6.09</v>
      </c>
    </row>
    <row r="805" spans="1:8" x14ac:dyDescent="0.2">
      <c r="A805" t="s">
        <v>71</v>
      </c>
      <c r="B805" t="s">
        <v>59</v>
      </c>
      <c r="C805" t="s">
        <v>102</v>
      </c>
      <c r="D805" s="4">
        <v>43405</v>
      </c>
      <c r="E805" t="s">
        <v>218</v>
      </c>
      <c r="F805" s="5">
        <v>43221</v>
      </c>
      <c r="G805">
        <v>111.6</v>
      </c>
      <c r="H805">
        <v>8.59</v>
      </c>
    </row>
    <row r="806" spans="1:8" x14ac:dyDescent="0.2">
      <c r="A806" t="s">
        <v>71</v>
      </c>
      <c r="B806" t="s">
        <v>59</v>
      </c>
      <c r="C806" t="s">
        <v>102</v>
      </c>
      <c r="D806" s="4">
        <v>43405</v>
      </c>
      <c r="E806" t="s">
        <v>219</v>
      </c>
      <c r="F806" s="5">
        <v>43221</v>
      </c>
      <c r="G806">
        <v>5.03</v>
      </c>
      <c r="H806">
        <v>0.39</v>
      </c>
    </row>
    <row r="807" spans="1:8" x14ac:dyDescent="0.2">
      <c r="A807" t="s">
        <v>71</v>
      </c>
      <c r="B807" t="s">
        <v>56</v>
      </c>
      <c r="C807" t="s">
        <v>86</v>
      </c>
      <c r="D807" s="4">
        <v>43405</v>
      </c>
      <c r="E807" t="s">
        <v>175</v>
      </c>
      <c r="F807" s="5">
        <v>43405</v>
      </c>
      <c r="G807">
        <v>0</v>
      </c>
      <c r="H807">
        <v>0</v>
      </c>
    </row>
    <row r="808" spans="1:8" x14ac:dyDescent="0.2">
      <c r="A808" t="s">
        <v>71</v>
      </c>
      <c r="B808" t="s">
        <v>56</v>
      </c>
      <c r="C808" t="s">
        <v>86</v>
      </c>
      <c r="D808" s="4">
        <v>43405</v>
      </c>
      <c r="E808" t="s">
        <v>176</v>
      </c>
      <c r="F808" s="5">
        <v>43405</v>
      </c>
      <c r="G808">
        <v>0</v>
      </c>
      <c r="H808">
        <v>0</v>
      </c>
    </row>
    <row r="809" spans="1:8" x14ac:dyDescent="0.2">
      <c r="A809" t="s">
        <v>71</v>
      </c>
      <c r="B809" t="s">
        <v>55</v>
      </c>
      <c r="C809" t="s">
        <v>100</v>
      </c>
      <c r="D809" s="4">
        <v>43405</v>
      </c>
      <c r="E809" t="s">
        <v>175</v>
      </c>
      <c r="F809" s="5">
        <v>43405</v>
      </c>
      <c r="G809">
        <v>0</v>
      </c>
      <c r="H809">
        <v>0</v>
      </c>
    </row>
    <row r="810" spans="1:8" x14ac:dyDescent="0.2">
      <c r="A810" t="s">
        <v>71</v>
      </c>
      <c r="B810" t="s">
        <v>55</v>
      </c>
      <c r="C810" t="s">
        <v>100</v>
      </c>
      <c r="D810" s="4">
        <v>43405</v>
      </c>
      <c r="E810" t="s">
        <v>176</v>
      </c>
      <c r="F810" s="5">
        <v>43405</v>
      </c>
      <c r="G810">
        <v>0</v>
      </c>
      <c r="H810">
        <v>0</v>
      </c>
    </row>
    <row r="811" spans="1:8" x14ac:dyDescent="0.2">
      <c r="A811" t="s">
        <v>71</v>
      </c>
      <c r="B811" t="s">
        <v>55</v>
      </c>
      <c r="C811" t="s">
        <v>100</v>
      </c>
      <c r="D811" s="4">
        <v>43405</v>
      </c>
      <c r="E811" t="s">
        <v>212</v>
      </c>
      <c r="F811" s="5">
        <v>43221</v>
      </c>
      <c r="G811">
        <v>741.56</v>
      </c>
      <c r="H811">
        <v>57.1</v>
      </c>
    </row>
    <row r="812" spans="1:8" x14ac:dyDescent="0.2">
      <c r="A812" t="s">
        <v>71</v>
      </c>
      <c r="B812" t="s">
        <v>55</v>
      </c>
      <c r="C812" t="s">
        <v>100</v>
      </c>
      <c r="D812" s="4">
        <v>43405</v>
      </c>
      <c r="E812" t="s">
        <v>215</v>
      </c>
      <c r="F812" s="5">
        <v>43221</v>
      </c>
      <c r="G812">
        <v>518.44000000000005</v>
      </c>
      <c r="H812">
        <v>46.14</v>
      </c>
    </row>
    <row r="813" spans="1:8" x14ac:dyDescent="0.2">
      <c r="A813" t="s">
        <v>71</v>
      </c>
      <c r="B813" t="s">
        <v>55</v>
      </c>
      <c r="C813" t="s">
        <v>100</v>
      </c>
      <c r="D813" s="4">
        <v>43405</v>
      </c>
      <c r="E813" t="s">
        <v>213</v>
      </c>
      <c r="F813" s="5">
        <v>43221</v>
      </c>
      <c r="G813">
        <v>33.44</v>
      </c>
      <c r="H813">
        <v>2.57</v>
      </c>
    </row>
    <row r="814" spans="1:8" x14ac:dyDescent="0.2">
      <c r="A814" t="s">
        <v>71</v>
      </c>
      <c r="B814" t="s">
        <v>55</v>
      </c>
      <c r="C814" t="s">
        <v>100</v>
      </c>
      <c r="D814" s="4">
        <v>43405</v>
      </c>
      <c r="E814" t="s">
        <v>214</v>
      </c>
      <c r="F814" s="5">
        <v>43221</v>
      </c>
      <c r="G814">
        <v>23.39</v>
      </c>
      <c r="H814">
        <v>2.08</v>
      </c>
    </row>
    <row r="815" spans="1:8" x14ac:dyDescent="0.2">
      <c r="A815" t="s">
        <v>71</v>
      </c>
      <c r="B815" t="s">
        <v>56</v>
      </c>
      <c r="C815" t="s">
        <v>95</v>
      </c>
      <c r="D815" s="4">
        <v>43313</v>
      </c>
      <c r="E815" t="s">
        <v>212</v>
      </c>
      <c r="F815" s="5">
        <v>43221</v>
      </c>
      <c r="G815">
        <v>593.24</v>
      </c>
      <c r="H815">
        <v>45.68</v>
      </c>
    </row>
    <row r="816" spans="1:8" x14ac:dyDescent="0.2">
      <c r="A816" t="s">
        <v>71</v>
      </c>
      <c r="B816" t="s">
        <v>56</v>
      </c>
      <c r="C816" t="s">
        <v>95</v>
      </c>
      <c r="D816" s="4">
        <v>43313</v>
      </c>
      <c r="E816" t="s">
        <v>215</v>
      </c>
      <c r="F816" s="5">
        <v>43221</v>
      </c>
      <c r="G816">
        <v>10606.76</v>
      </c>
      <c r="H816">
        <v>944</v>
      </c>
    </row>
    <row r="817" spans="1:8" x14ac:dyDescent="0.2">
      <c r="A817" t="s">
        <v>71</v>
      </c>
      <c r="B817" t="s">
        <v>56</v>
      </c>
      <c r="C817" t="s">
        <v>95</v>
      </c>
      <c r="D817" s="4">
        <v>43313</v>
      </c>
      <c r="E817" t="s">
        <v>213</v>
      </c>
      <c r="F817" s="5">
        <v>43221</v>
      </c>
      <c r="G817">
        <v>26.76</v>
      </c>
      <c r="H817">
        <v>2.06</v>
      </c>
    </row>
    <row r="818" spans="1:8" x14ac:dyDescent="0.2">
      <c r="A818" t="s">
        <v>71</v>
      </c>
      <c r="B818" t="s">
        <v>56</v>
      </c>
      <c r="C818" t="s">
        <v>95</v>
      </c>
      <c r="D818" s="4">
        <v>43313</v>
      </c>
      <c r="E818" t="s">
        <v>214</v>
      </c>
      <c r="F818" s="5">
        <v>43221</v>
      </c>
      <c r="G818">
        <v>478.36</v>
      </c>
      <c r="H818">
        <v>42.57</v>
      </c>
    </row>
    <row r="819" spans="1:8" x14ac:dyDescent="0.2">
      <c r="A819" t="s">
        <v>71</v>
      </c>
      <c r="B819" t="s">
        <v>56</v>
      </c>
      <c r="C819" t="s">
        <v>94</v>
      </c>
      <c r="D819" s="4">
        <v>43313</v>
      </c>
      <c r="E819" t="s">
        <v>212</v>
      </c>
      <c r="F819" s="5">
        <v>43221</v>
      </c>
      <c r="G819">
        <v>741.56</v>
      </c>
      <c r="H819">
        <v>57.1</v>
      </c>
    </row>
    <row r="820" spans="1:8" x14ac:dyDescent="0.2">
      <c r="A820" t="s">
        <v>71</v>
      </c>
      <c r="B820" t="s">
        <v>56</v>
      </c>
      <c r="C820" t="s">
        <v>94</v>
      </c>
      <c r="D820" s="4">
        <v>43313</v>
      </c>
      <c r="E820" t="s">
        <v>215</v>
      </c>
      <c r="F820" s="5">
        <v>43221</v>
      </c>
      <c r="G820">
        <v>1808.44</v>
      </c>
      <c r="H820">
        <v>160.94999999999999</v>
      </c>
    </row>
    <row r="821" spans="1:8" x14ac:dyDescent="0.2">
      <c r="A821" t="s">
        <v>71</v>
      </c>
      <c r="B821" t="s">
        <v>56</v>
      </c>
      <c r="C821" t="s">
        <v>94</v>
      </c>
      <c r="D821" s="4">
        <v>43313</v>
      </c>
      <c r="E821" t="s">
        <v>213</v>
      </c>
      <c r="F821" s="5">
        <v>43221</v>
      </c>
      <c r="G821">
        <v>33.44</v>
      </c>
      <c r="H821">
        <v>2.57</v>
      </c>
    </row>
    <row r="822" spans="1:8" x14ac:dyDescent="0.2">
      <c r="A822" t="s">
        <v>71</v>
      </c>
      <c r="B822" t="s">
        <v>56</v>
      </c>
      <c r="C822" t="s">
        <v>94</v>
      </c>
      <c r="D822" s="4">
        <v>43313</v>
      </c>
      <c r="E822" t="s">
        <v>214</v>
      </c>
      <c r="F822" s="5">
        <v>43221</v>
      </c>
      <c r="G822">
        <v>81.56</v>
      </c>
      <c r="H822">
        <v>7.26</v>
      </c>
    </row>
    <row r="823" spans="1:8" x14ac:dyDescent="0.2">
      <c r="A823" t="s">
        <v>71</v>
      </c>
      <c r="B823" t="s">
        <v>57</v>
      </c>
      <c r="C823" t="s">
        <v>93</v>
      </c>
      <c r="D823" s="4">
        <v>43313</v>
      </c>
      <c r="E823" t="s">
        <v>212</v>
      </c>
      <c r="F823" s="5">
        <v>43221</v>
      </c>
      <c r="G823">
        <v>414</v>
      </c>
      <c r="H823">
        <v>31.88</v>
      </c>
    </row>
    <row r="824" spans="1:8" x14ac:dyDescent="0.2">
      <c r="A824" t="s">
        <v>71</v>
      </c>
      <c r="B824" t="s">
        <v>57</v>
      </c>
      <c r="C824" t="s">
        <v>93</v>
      </c>
      <c r="D824" s="4">
        <v>43313</v>
      </c>
      <c r="E824" t="s">
        <v>213</v>
      </c>
      <c r="F824" s="5">
        <v>43221</v>
      </c>
      <c r="G824">
        <v>18.670000000000002</v>
      </c>
      <c r="H824">
        <v>1.44</v>
      </c>
    </row>
    <row r="825" spans="1:8" x14ac:dyDescent="0.2">
      <c r="A825" t="s">
        <v>71</v>
      </c>
      <c r="B825" t="s">
        <v>55</v>
      </c>
      <c r="C825" t="s">
        <v>101</v>
      </c>
      <c r="D825" s="4">
        <v>43313</v>
      </c>
      <c r="E825" t="s">
        <v>218</v>
      </c>
      <c r="F825" s="5">
        <v>43221</v>
      </c>
      <c r="G825">
        <v>106.02</v>
      </c>
      <c r="H825">
        <v>8.16</v>
      </c>
    </row>
    <row r="826" spans="1:8" x14ac:dyDescent="0.2">
      <c r="A826" t="s">
        <v>71</v>
      </c>
      <c r="B826" t="s">
        <v>55</v>
      </c>
      <c r="C826" t="s">
        <v>101</v>
      </c>
      <c r="D826" s="4">
        <v>43313</v>
      </c>
      <c r="E826" t="s">
        <v>219</v>
      </c>
      <c r="F826" s="5">
        <v>43221</v>
      </c>
      <c r="G826">
        <v>4.78</v>
      </c>
      <c r="H826">
        <v>0.37</v>
      </c>
    </row>
    <row r="827" spans="1:8" x14ac:dyDescent="0.2">
      <c r="A827" t="s">
        <v>71</v>
      </c>
      <c r="B827" t="s">
        <v>54</v>
      </c>
      <c r="C827" t="s">
        <v>92</v>
      </c>
      <c r="D827" s="4">
        <v>43344</v>
      </c>
      <c r="E827" t="s">
        <v>212</v>
      </c>
      <c r="F827" s="5">
        <v>43221</v>
      </c>
      <c r="G827">
        <v>504</v>
      </c>
      <c r="H827">
        <v>38.81</v>
      </c>
    </row>
    <row r="828" spans="1:8" x14ac:dyDescent="0.2">
      <c r="A828" t="s">
        <v>71</v>
      </c>
      <c r="B828" t="s">
        <v>54</v>
      </c>
      <c r="C828" t="s">
        <v>92</v>
      </c>
      <c r="D828" s="4">
        <v>43344</v>
      </c>
      <c r="E828" t="s">
        <v>213</v>
      </c>
      <c r="F828" s="5">
        <v>43221</v>
      </c>
      <c r="G828">
        <v>22.73</v>
      </c>
      <c r="H828">
        <v>1.75</v>
      </c>
    </row>
    <row r="829" spans="1:8" x14ac:dyDescent="0.2">
      <c r="A829" t="s">
        <v>71</v>
      </c>
      <c r="B829" t="s">
        <v>56</v>
      </c>
      <c r="C829" t="s">
        <v>94</v>
      </c>
      <c r="D829" s="4">
        <v>43344</v>
      </c>
      <c r="E829" t="s">
        <v>212</v>
      </c>
      <c r="F829" s="5">
        <v>43221</v>
      </c>
      <c r="G829">
        <v>741.56</v>
      </c>
      <c r="H829">
        <v>57.1</v>
      </c>
    </row>
    <row r="830" spans="1:8" x14ac:dyDescent="0.2">
      <c r="A830" t="s">
        <v>71</v>
      </c>
      <c r="B830" t="s">
        <v>56</v>
      </c>
      <c r="C830" t="s">
        <v>94</v>
      </c>
      <c r="D830" s="4">
        <v>43344</v>
      </c>
      <c r="E830" t="s">
        <v>215</v>
      </c>
      <c r="F830" s="5">
        <v>43221</v>
      </c>
      <c r="G830">
        <v>11861.44</v>
      </c>
      <c r="H830">
        <v>1055.67</v>
      </c>
    </row>
    <row r="831" spans="1:8" x14ac:dyDescent="0.2">
      <c r="A831" t="s">
        <v>71</v>
      </c>
      <c r="B831" t="s">
        <v>56</v>
      </c>
      <c r="C831" t="s">
        <v>94</v>
      </c>
      <c r="D831" s="4">
        <v>43344</v>
      </c>
      <c r="E831" t="s">
        <v>213</v>
      </c>
      <c r="F831" s="5">
        <v>43221</v>
      </c>
      <c r="G831">
        <v>33.44</v>
      </c>
      <c r="H831">
        <v>2.57</v>
      </c>
    </row>
    <row r="832" spans="1:8" x14ac:dyDescent="0.2">
      <c r="A832" t="s">
        <v>71</v>
      </c>
      <c r="B832" t="s">
        <v>56</v>
      </c>
      <c r="C832" t="s">
        <v>94</v>
      </c>
      <c r="D832" s="4">
        <v>43344</v>
      </c>
      <c r="E832" t="s">
        <v>214</v>
      </c>
      <c r="F832" s="5">
        <v>43221</v>
      </c>
      <c r="G832">
        <v>534.96</v>
      </c>
      <c r="H832">
        <v>47.61</v>
      </c>
    </row>
    <row r="833" spans="1:8" x14ac:dyDescent="0.2">
      <c r="A833" t="s">
        <v>71</v>
      </c>
      <c r="B833" t="s">
        <v>57</v>
      </c>
      <c r="C833" t="s">
        <v>93</v>
      </c>
      <c r="D833" s="4">
        <v>43344</v>
      </c>
      <c r="E833" t="s">
        <v>212</v>
      </c>
      <c r="F833" s="5">
        <v>43221</v>
      </c>
      <c r="G833">
        <v>2296</v>
      </c>
      <c r="H833">
        <v>176.8</v>
      </c>
    </row>
    <row r="834" spans="1:8" x14ac:dyDescent="0.2">
      <c r="A834" t="s">
        <v>71</v>
      </c>
      <c r="B834" t="s">
        <v>57</v>
      </c>
      <c r="C834" t="s">
        <v>93</v>
      </c>
      <c r="D834" s="4">
        <v>43344</v>
      </c>
      <c r="E834" t="s">
        <v>213</v>
      </c>
      <c r="F834" s="5">
        <v>43221</v>
      </c>
      <c r="G834">
        <v>103.54</v>
      </c>
      <c r="H834">
        <v>7.98</v>
      </c>
    </row>
    <row r="835" spans="1:8" x14ac:dyDescent="0.2">
      <c r="A835" t="s">
        <v>71</v>
      </c>
      <c r="B835" t="s">
        <v>54</v>
      </c>
      <c r="C835" t="s">
        <v>101</v>
      </c>
      <c r="D835" s="4">
        <v>43344</v>
      </c>
      <c r="E835" t="s">
        <v>218</v>
      </c>
      <c r="F835" s="5">
        <v>43221</v>
      </c>
      <c r="G835">
        <v>37.200000000000003</v>
      </c>
      <c r="H835">
        <v>2.86</v>
      </c>
    </row>
    <row r="836" spans="1:8" x14ac:dyDescent="0.2">
      <c r="A836" t="s">
        <v>71</v>
      </c>
      <c r="B836" t="s">
        <v>54</v>
      </c>
      <c r="C836" t="s">
        <v>101</v>
      </c>
      <c r="D836" s="4">
        <v>43344</v>
      </c>
      <c r="E836" t="s">
        <v>219</v>
      </c>
      <c r="F836" s="5">
        <v>43221</v>
      </c>
      <c r="G836">
        <v>1.68</v>
      </c>
      <c r="H836">
        <v>0.13</v>
      </c>
    </row>
    <row r="837" spans="1:8" x14ac:dyDescent="0.2">
      <c r="A837" t="s">
        <v>71</v>
      </c>
      <c r="B837" t="s">
        <v>55</v>
      </c>
      <c r="C837" t="s">
        <v>101</v>
      </c>
      <c r="D837" s="4">
        <v>43344</v>
      </c>
      <c r="E837" t="s">
        <v>218</v>
      </c>
      <c r="F837" s="5">
        <v>43221</v>
      </c>
      <c r="G837">
        <v>78.12</v>
      </c>
      <c r="H837">
        <v>6.02</v>
      </c>
    </row>
    <row r="838" spans="1:8" x14ac:dyDescent="0.2">
      <c r="A838" t="s">
        <v>71</v>
      </c>
      <c r="B838" t="s">
        <v>55</v>
      </c>
      <c r="C838" t="s">
        <v>101</v>
      </c>
      <c r="D838" s="4">
        <v>43344</v>
      </c>
      <c r="E838" t="s">
        <v>219</v>
      </c>
      <c r="F838" s="5">
        <v>43221</v>
      </c>
      <c r="G838">
        <v>3.52</v>
      </c>
      <c r="H838">
        <v>0.27</v>
      </c>
    </row>
    <row r="839" spans="1:8" x14ac:dyDescent="0.2">
      <c r="A839" t="s">
        <v>71</v>
      </c>
      <c r="B839" t="s">
        <v>57</v>
      </c>
      <c r="C839" t="s">
        <v>93</v>
      </c>
      <c r="D839" s="4">
        <v>43344</v>
      </c>
      <c r="E839" t="s">
        <v>215</v>
      </c>
      <c r="F839" s="5">
        <v>43221</v>
      </c>
      <c r="G839">
        <v>50.44</v>
      </c>
      <c r="H839">
        <v>4.49</v>
      </c>
    </row>
    <row r="840" spans="1:8" x14ac:dyDescent="0.2">
      <c r="A840" t="s">
        <v>71</v>
      </c>
      <c r="B840" t="s">
        <v>57</v>
      </c>
      <c r="C840" t="s">
        <v>93</v>
      </c>
      <c r="D840" s="4">
        <v>43344</v>
      </c>
      <c r="E840" t="s">
        <v>214</v>
      </c>
      <c r="F840" s="5">
        <v>43221</v>
      </c>
      <c r="G840">
        <v>2.2799999999999998</v>
      </c>
      <c r="H840">
        <v>0.2</v>
      </c>
    </row>
    <row r="841" spans="1:8" x14ac:dyDescent="0.2">
      <c r="A841" t="s">
        <v>71</v>
      </c>
      <c r="B841" t="s">
        <v>55</v>
      </c>
      <c r="C841" t="s">
        <v>91</v>
      </c>
      <c r="D841" s="4">
        <v>43344</v>
      </c>
      <c r="E841" t="s">
        <v>215</v>
      </c>
      <c r="F841" s="5">
        <v>43221</v>
      </c>
      <c r="G841">
        <v>491.44</v>
      </c>
      <c r="H841">
        <v>43.74</v>
      </c>
    </row>
    <row r="842" spans="1:8" x14ac:dyDescent="0.2">
      <c r="A842" t="s">
        <v>71</v>
      </c>
      <c r="B842" t="s">
        <v>55</v>
      </c>
      <c r="C842" t="s">
        <v>91</v>
      </c>
      <c r="D842" s="4">
        <v>43344</v>
      </c>
      <c r="E842" t="s">
        <v>214</v>
      </c>
      <c r="F842" s="5">
        <v>43221</v>
      </c>
      <c r="G842">
        <v>22.17</v>
      </c>
      <c r="H842">
        <v>1.97</v>
      </c>
    </row>
    <row r="843" spans="1:8" x14ac:dyDescent="0.2">
      <c r="A843" t="s">
        <v>71</v>
      </c>
      <c r="B843" t="s">
        <v>57</v>
      </c>
      <c r="C843" t="s">
        <v>93</v>
      </c>
      <c r="D843" s="4">
        <v>43344</v>
      </c>
      <c r="E843" t="s">
        <v>212</v>
      </c>
      <c r="F843" s="5">
        <v>43221</v>
      </c>
      <c r="G843">
        <v>110</v>
      </c>
      <c r="H843">
        <v>8.4700000000000006</v>
      </c>
    </row>
    <row r="844" spans="1:8" x14ac:dyDescent="0.2">
      <c r="A844" t="s">
        <v>71</v>
      </c>
      <c r="B844" t="s">
        <v>57</v>
      </c>
      <c r="C844" t="s">
        <v>93</v>
      </c>
      <c r="D844" s="4">
        <v>43344</v>
      </c>
      <c r="E844" t="s">
        <v>213</v>
      </c>
      <c r="F844" s="5">
        <v>43221</v>
      </c>
      <c r="G844">
        <v>4.96</v>
      </c>
      <c r="H844">
        <v>0.38</v>
      </c>
    </row>
    <row r="845" spans="1:8" x14ac:dyDescent="0.2">
      <c r="A845" t="s">
        <v>71</v>
      </c>
      <c r="B845" t="s">
        <v>54</v>
      </c>
      <c r="C845" t="s">
        <v>101</v>
      </c>
      <c r="D845" s="4">
        <v>43344</v>
      </c>
      <c r="E845" t="s">
        <v>218</v>
      </c>
      <c r="F845" s="5">
        <v>43221</v>
      </c>
      <c r="G845">
        <v>20.46</v>
      </c>
      <c r="H845">
        <v>1.58</v>
      </c>
    </row>
    <row r="846" spans="1:8" x14ac:dyDescent="0.2">
      <c r="A846" t="s">
        <v>71</v>
      </c>
      <c r="B846" t="s">
        <v>54</v>
      </c>
      <c r="C846" t="s">
        <v>101</v>
      </c>
      <c r="D846" s="4">
        <v>43344</v>
      </c>
      <c r="E846" t="s">
        <v>219</v>
      </c>
      <c r="F846" s="5">
        <v>43221</v>
      </c>
      <c r="G846">
        <v>0.92</v>
      </c>
      <c r="H846">
        <v>7.0000000000000007E-2</v>
      </c>
    </row>
    <row r="847" spans="1:8" x14ac:dyDescent="0.2">
      <c r="A847" t="s">
        <v>71</v>
      </c>
      <c r="B847" t="s">
        <v>57</v>
      </c>
      <c r="C847" t="s">
        <v>85</v>
      </c>
      <c r="D847" s="4">
        <v>43313</v>
      </c>
      <c r="E847" t="s">
        <v>212</v>
      </c>
      <c r="F847" s="5">
        <v>43221</v>
      </c>
      <c r="G847">
        <v>1364</v>
      </c>
      <c r="H847">
        <v>105.02</v>
      </c>
    </row>
    <row r="848" spans="1:8" x14ac:dyDescent="0.2">
      <c r="A848" t="s">
        <v>71</v>
      </c>
      <c r="B848" t="s">
        <v>57</v>
      </c>
      <c r="C848" t="s">
        <v>85</v>
      </c>
      <c r="D848" s="4">
        <v>43313</v>
      </c>
      <c r="E848" t="s">
        <v>213</v>
      </c>
      <c r="F848" s="5">
        <v>43221</v>
      </c>
      <c r="G848">
        <v>61.52</v>
      </c>
      <c r="H848">
        <v>4.7300000000000004</v>
      </c>
    </row>
    <row r="849" spans="1:8" x14ac:dyDescent="0.2">
      <c r="A849" t="s">
        <v>71</v>
      </c>
      <c r="B849" t="s">
        <v>57</v>
      </c>
      <c r="C849" t="s">
        <v>93</v>
      </c>
      <c r="D849" s="4">
        <v>43344</v>
      </c>
      <c r="E849" t="s">
        <v>212</v>
      </c>
      <c r="F849" s="5">
        <v>43221</v>
      </c>
      <c r="G849">
        <v>4507.5600000000004</v>
      </c>
      <c r="H849">
        <v>347.08</v>
      </c>
    </row>
    <row r="850" spans="1:8" x14ac:dyDescent="0.2">
      <c r="A850" t="s">
        <v>71</v>
      </c>
      <c r="B850" t="s">
        <v>57</v>
      </c>
      <c r="C850" t="s">
        <v>93</v>
      </c>
      <c r="D850" s="4">
        <v>43344</v>
      </c>
      <c r="E850" t="s">
        <v>213</v>
      </c>
      <c r="F850" s="5">
        <v>43221</v>
      </c>
      <c r="G850">
        <v>203.28</v>
      </c>
      <c r="H850">
        <v>15.63</v>
      </c>
    </row>
    <row r="851" spans="1:8" x14ac:dyDescent="0.2">
      <c r="A851" t="s">
        <v>71</v>
      </c>
      <c r="B851" t="s">
        <v>54</v>
      </c>
      <c r="C851" t="s">
        <v>101</v>
      </c>
      <c r="D851" s="4">
        <v>43344</v>
      </c>
      <c r="E851" t="s">
        <v>218</v>
      </c>
      <c r="F851" s="5">
        <v>43221</v>
      </c>
      <c r="G851">
        <v>156.24</v>
      </c>
      <c r="H851">
        <v>12.04</v>
      </c>
    </row>
    <row r="852" spans="1:8" x14ac:dyDescent="0.2">
      <c r="A852" t="s">
        <v>71</v>
      </c>
      <c r="B852" t="s">
        <v>54</v>
      </c>
      <c r="C852" t="s">
        <v>101</v>
      </c>
      <c r="D852" s="4">
        <v>43344</v>
      </c>
      <c r="E852" t="s">
        <v>219</v>
      </c>
      <c r="F852" s="5">
        <v>43221</v>
      </c>
      <c r="G852">
        <v>7.04</v>
      </c>
      <c r="H852">
        <v>0.54</v>
      </c>
    </row>
    <row r="853" spans="1:8" x14ac:dyDescent="0.2">
      <c r="A853" t="s">
        <v>71</v>
      </c>
      <c r="B853" t="s">
        <v>60</v>
      </c>
      <c r="C853" t="s">
        <v>98</v>
      </c>
      <c r="D853" s="4">
        <v>43313</v>
      </c>
      <c r="E853" t="s">
        <v>212</v>
      </c>
      <c r="F853" s="5">
        <v>43221</v>
      </c>
      <c r="G853">
        <v>749.01</v>
      </c>
      <c r="H853">
        <v>57.67</v>
      </c>
    </row>
    <row r="854" spans="1:8" x14ac:dyDescent="0.2">
      <c r="A854" t="s">
        <v>71</v>
      </c>
      <c r="B854" t="s">
        <v>60</v>
      </c>
      <c r="C854" t="s">
        <v>98</v>
      </c>
      <c r="D854" s="4">
        <v>43313</v>
      </c>
      <c r="E854" t="s">
        <v>215</v>
      </c>
      <c r="F854" s="5">
        <v>43221</v>
      </c>
      <c r="G854">
        <v>11029.27</v>
      </c>
      <c r="H854">
        <v>981.61</v>
      </c>
    </row>
    <row r="855" spans="1:8" x14ac:dyDescent="0.2">
      <c r="A855" t="s">
        <v>71</v>
      </c>
      <c r="B855" t="s">
        <v>60</v>
      </c>
      <c r="C855" t="s">
        <v>98</v>
      </c>
      <c r="D855" s="4">
        <v>43313</v>
      </c>
      <c r="E855" t="s">
        <v>213</v>
      </c>
      <c r="F855" s="5">
        <v>43221</v>
      </c>
      <c r="G855">
        <v>25.99</v>
      </c>
      <c r="H855">
        <v>2</v>
      </c>
    </row>
    <row r="856" spans="1:8" x14ac:dyDescent="0.2">
      <c r="A856" t="s">
        <v>71</v>
      </c>
      <c r="B856" t="s">
        <v>60</v>
      </c>
      <c r="C856" t="s">
        <v>98</v>
      </c>
      <c r="D856" s="4">
        <v>43313</v>
      </c>
      <c r="E856" t="s">
        <v>214</v>
      </c>
      <c r="F856" s="5">
        <v>43221</v>
      </c>
      <c r="G856">
        <v>382.72</v>
      </c>
      <c r="H856">
        <v>34.06</v>
      </c>
    </row>
    <row r="857" spans="1:8" x14ac:dyDescent="0.2">
      <c r="A857" t="s">
        <v>71</v>
      </c>
      <c r="B857" t="s">
        <v>60</v>
      </c>
      <c r="C857" t="s">
        <v>98</v>
      </c>
      <c r="D857" s="4">
        <v>43313</v>
      </c>
      <c r="E857" t="s">
        <v>212</v>
      </c>
      <c r="F857" s="5">
        <v>43221</v>
      </c>
      <c r="G857">
        <v>741.56</v>
      </c>
      <c r="H857">
        <v>57.1</v>
      </c>
    </row>
    <row r="858" spans="1:8" x14ac:dyDescent="0.2">
      <c r="A858" t="s">
        <v>71</v>
      </c>
      <c r="B858" t="s">
        <v>60</v>
      </c>
      <c r="C858" t="s">
        <v>98</v>
      </c>
      <c r="D858" s="4">
        <v>43313</v>
      </c>
      <c r="E858" t="s">
        <v>215</v>
      </c>
      <c r="F858" s="5">
        <v>43221</v>
      </c>
      <c r="G858">
        <v>39665.32</v>
      </c>
      <c r="H858">
        <v>3530.21</v>
      </c>
    </row>
    <row r="859" spans="1:8" x14ac:dyDescent="0.2">
      <c r="A859" t="s">
        <v>71</v>
      </c>
      <c r="B859" t="s">
        <v>60</v>
      </c>
      <c r="C859" t="s">
        <v>98</v>
      </c>
      <c r="D859" s="4">
        <v>43313</v>
      </c>
      <c r="E859" t="s">
        <v>213</v>
      </c>
      <c r="F859" s="5">
        <v>43221</v>
      </c>
      <c r="G859">
        <v>33.44</v>
      </c>
      <c r="H859">
        <v>2.57</v>
      </c>
    </row>
    <row r="860" spans="1:8" x14ac:dyDescent="0.2">
      <c r="A860" t="s">
        <v>71</v>
      </c>
      <c r="B860" t="s">
        <v>60</v>
      </c>
      <c r="C860" t="s">
        <v>98</v>
      </c>
      <c r="D860" s="4">
        <v>43313</v>
      </c>
      <c r="E860" t="s">
        <v>214</v>
      </c>
      <c r="F860" s="5">
        <v>43221</v>
      </c>
      <c r="G860">
        <v>1788.91</v>
      </c>
      <c r="H860">
        <v>159.21</v>
      </c>
    </row>
    <row r="861" spans="1:8" x14ac:dyDescent="0.2">
      <c r="A861" t="s">
        <v>71</v>
      </c>
      <c r="B861" t="s">
        <v>56</v>
      </c>
      <c r="C861" t="s">
        <v>98</v>
      </c>
      <c r="D861" s="4">
        <v>43313</v>
      </c>
      <c r="E861" t="s">
        <v>212</v>
      </c>
      <c r="F861" s="5">
        <v>43221</v>
      </c>
      <c r="G861">
        <v>741.56</v>
      </c>
      <c r="H861">
        <v>57.1</v>
      </c>
    </row>
    <row r="862" spans="1:8" x14ac:dyDescent="0.2">
      <c r="A862" t="s">
        <v>71</v>
      </c>
      <c r="B862" t="s">
        <v>56</v>
      </c>
      <c r="C862" t="s">
        <v>98</v>
      </c>
      <c r="D862" s="4">
        <v>43313</v>
      </c>
      <c r="E862" t="s">
        <v>215</v>
      </c>
      <c r="F862" s="5">
        <v>43221</v>
      </c>
      <c r="G862">
        <v>14288.47</v>
      </c>
      <c r="H862">
        <v>1271.67</v>
      </c>
    </row>
    <row r="863" spans="1:8" x14ac:dyDescent="0.2">
      <c r="A863" t="s">
        <v>71</v>
      </c>
      <c r="B863" t="s">
        <v>56</v>
      </c>
      <c r="C863" t="s">
        <v>98</v>
      </c>
      <c r="D863" s="4">
        <v>43313</v>
      </c>
      <c r="E863" t="s">
        <v>213</v>
      </c>
      <c r="F863" s="5">
        <v>43221</v>
      </c>
      <c r="G863">
        <v>33.44</v>
      </c>
      <c r="H863">
        <v>2.57</v>
      </c>
    </row>
    <row r="864" spans="1:8" x14ac:dyDescent="0.2">
      <c r="A864" t="s">
        <v>71</v>
      </c>
      <c r="B864" t="s">
        <v>56</v>
      </c>
      <c r="C864" t="s">
        <v>98</v>
      </c>
      <c r="D864" s="4">
        <v>43313</v>
      </c>
      <c r="E864" t="s">
        <v>214</v>
      </c>
      <c r="F864" s="5">
        <v>43221</v>
      </c>
      <c r="G864">
        <v>644.41</v>
      </c>
      <c r="H864">
        <v>57.35</v>
      </c>
    </row>
    <row r="865" spans="1:8" x14ac:dyDescent="0.2">
      <c r="A865" t="s">
        <v>71</v>
      </c>
      <c r="B865" t="s">
        <v>59</v>
      </c>
      <c r="C865" t="s">
        <v>102</v>
      </c>
      <c r="D865" s="4">
        <v>43313</v>
      </c>
      <c r="E865" t="s">
        <v>218</v>
      </c>
      <c r="F865" s="5">
        <v>43221</v>
      </c>
      <c r="G865">
        <v>111.6</v>
      </c>
      <c r="H865">
        <v>8.59</v>
      </c>
    </row>
    <row r="866" spans="1:8" x14ac:dyDescent="0.2">
      <c r="A866" t="s">
        <v>71</v>
      </c>
      <c r="B866" t="s">
        <v>59</v>
      </c>
      <c r="C866" t="s">
        <v>102</v>
      </c>
      <c r="D866" s="4">
        <v>43313</v>
      </c>
      <c r="E866" t="s">
        <v>219</v>
      </c>
      <c r="F866" s="5">
        <v>43221</v>
      </c>
      <c r="G866">
        <v>5.03</v>
      </c>
      <c r="H866">
        <v>0.39</v>
      </c>
    </row>
    <row r="867" spans="1:8" x14ac:dyDescent="0.2">
      <c r="A867" t="s">
        <v>71</v>
      </c>
      <c r="B867" t="s">
        <v>56</v>
      </c>
      <c r="C867" t="s">
        <v>98</v>
      </c>
      <c r="D867" s="4">
        <v>43282</v>
      </c>
      <c r="E867" t="s">
        <v>212</v>
      </c>
      <c r="F867" s="5">
        <v>43221</v>
      </c>
      <c r="G867">
        <v>717.63</v>
      </c>
      <c r="H867">
        <v>55.26</v>
      </c>
    </row>
    <row r="868" spans="1:8" x14ac:dyDescent="0.2">
      <c r="A868" t="s">
        <v>71</v>
      </c>
      <c r="B868" t="s">
        <v>56</v>
      </c>
      <c r="C868" t="s">
        <v>98</v>
      </c>
      <c r="D868" s="4">
        <v>43282</v>
      </c>
      <c r="E868" t="s">
        <v>215</v>
      </c>
      <c r="F868" s="5">
        <v>43221</v>
      </c>
      <c r="G868">
        <v>12971.67</v>
      </c>
      <c r="H868">
        <v>1154.48</v>
      </c>
    </row>
    <row r="869" spans="1:8" x14ac:dyDescent="0.2">
      <c r="A869" t="s">
        <v>71</v>
      </c>
      <c r="B869" t="s">
        <v>56</v>
      </c>
      <c r="C869" t="s">
        <v>98</v>
      </c>
      <c r="D869" s="4">
        <v>43282</v>
      </c>
      <c r="E869" t="s">
        <v>213</v>
      </c>
      <c r="F869" s="5">
        <v>43221</v>
      </c>
      <c r="G869">
        <v>32.369999999999997</v>
      </c>
      <c r="H869">
        <v>2.4900000000000002</v>
      </c>
    </row>
    <row r="870" spans="1:8" x14ac:dyDescent="0.2">
      <c r="A870" t="s">
        <v>71</v>
      </c>
      <c r="B870" t="s">
        <v>56</v>
      </c>
      <c r="C870" t="s">
        <v>98</v>
      </c>
      <c r="D870" s="4">
        <v>43282</v>
      </c>
      <c r="E870" t="s">
        <v>214</v>
      </c>
      <c r="F870" s="5">
        <v>43221</v>
      </c>
      <c r="G870">
        <v>585.02</v>
      </c>
      <c r="H870">
        <v>52.07</v>
      </c>
    </row>
    <row r="871" spans="1:8" x14ac:dyDescent="0.2">
      <c r="A871" t="s">
        <v>71</v>
      </c>
      <c r="B871" t="s">
        <v>56</v>
      </c>
      <c r="C871" t="s">
        <v>130</v>
      </c>
      <c r="D871" s="4">
        <v>43282</v>
      </c>
      <c r="E871" t="s">
        <v>212</v>
      </c>
      <c r="F871" s="5">
        <v>43221</v>
      </c>
      <c r="G871">
        <v>717.63</v>
      </c>
      <c r="H871">
        <v>55.26</v>
      </c>
    </row>
    <row r="872" spans="1:8" x14ac:dyDescent="0.2">
      <c r="A872" t="s">
        <v>71</v>
      </c>
      <c r="B872" t="s">
        <v>56</v>
      </c>
      <c r="C872" t="s">
        <v>130</v>
      </c>
      <c r="D872" s="4">
        <v>43282</v>
      </c>
      <c r="E872" t="s">
        <v>215</v>
      </c>
      <c r="F872" s="5">
        <v>43221</v>
      </c>
      <c r="G872">
        <v>10758</v>
      </c>
      <c r="H872">
        <v>957.46</v>
      </c>
    </row>
    <row r="873" spans="1:8" x14ac:dyDescent="0.2">
      <c r="A873" t="s">
        <v>71</v>
      </c>
      <c r="B873" t="s">
        <v>56</v>
      </c>
      <c r="C873" t="s">
        <v>130</v>
      </c>
      <c r="D873" s="4">
        <v>43282</v>
      </c>
      <c r="E873" t="s">
        <v>213</v>
      </c>
      <c r="F873" s="5">
        <v>43221</v>
      </c>
      <c r="G873">
        <v>32.369999999999997</v>
      </c>
      <c r="H873">
        <v>2.4900000000000002</v>
      </c>
    </row>
    <row r="874" spans="1:8" x14ac:dyDescent="0.2">
      <c r="A874" t="s">
        <v>71</v>
      </c>
      <c r="B874" t="s">
        <v>56</v>
      </c>
      <c r="C874" t="s">
        <v>130</v>
      </c>
      <c r="D874" s="4">
        <v>43282</v>
      </c>
      <c r="E874" t="s">
        <v>214</v>
      </c>
      <c r="F874" s="5">
        <v>43221</v>
      </c>
      <c r="G874">
        <v>485.18</v>
      </c>
      <c r="H874">
        <v>43.18</v>
      </c>
    </row>
    <row r="875" spans="1:8" x14ac:dyDescent="0.2">
      <c r="A875" t="s">
        <v>71</v>
      </c>
      <c r="B875" t="s">
        <v>59</v>
      </c>
      <c r="C875" t="s">
        <v>102</v>
      </c>
      <c r="D875" s="4">
        <v>43282</v>
      </c>
      <c r="E875" t="s">
        <v>218</v>
      </c>
      <c r="F875" s="5">
        <v>43221</v>
      </c>
      <c r="G875">
        <v>108</v>
      </c>
      <c r="H875">
        <v>8.32</v>
      </c>
    </row>
    <row r="876" spans="1:8" x14ac:dyDescent="0.2">
      <c r="A876" t="s">
        <v>71</v>
      </c>
      <c r="B876" t="s">
        <v>59</v>
      </c>
      <c r="C876" t="s">
        <v>102</v>
      </c>
      <c r="D876" s="4">
        <v>43282</v>
      </c>
      <c r="E876" t="s">
        <v>219</v>
      </c>
      <c r="F876" s="5">
        <v>43221</v>
      </c>
      <c r="G876">
        <v>4.87</v>
      </c>
      <c r="H876">
        <v>0.37</v>
      </c>
    </row>
    <row r="877" spans="1:8" x14ac:dyDescent="0.2">
      <c r="A877" t="s">
        <v>71</v>
      </c>
      <c r="B877" t="s">
        <v>60</v>
      </c>
      <c r="C877" t="s">
        <v>98</v>
      </c>
      <c r="D877" s="4">
        <v>43282</v>
      </c>
      <c r="E877" t="s">
        <v>212</v>
      </c>
      <c r="F877" s="5">
        <v>43221</v>
      </c>
      <c r="G877">
        <v>724.85</v>
      </c>
      <c r="H877">
        <v>55.81</v>
      </c>
    </row>
    <row r="878" spans="1:8" x14ac:dyDescent="0.2">
      <c r="A878" t="s">
        <v>71</v>
      </c>
      <c r="B878" t="s">
        <v>60</v>
      </c>
      <c r="C878" t="s">
        <v>98</v>
      </c>
      <c r="D878" s="4">
        <v>43282</v>
      </c>
      <c r="E878" t="s">
        <v>215</v>
      </c>
      <c r="F878" s="5">
        <v>43221</v>
      </c>
      <c r="G878">
        <v>15389.47</v>
      </c>
      <c r="H878">
        <v>1369.66</v>
      </c>
    </row>
    <row r="879" spans="1:8" x14ac:dyDescent="0.2">
      <c r="A879" t="s">
        <v>71</v>
      </c>
      <c r="B879" t="s">
        <v>60</v>
      </c>
      <c r="C879" t="s">
        <v>98</v>
      </c>
      <c r="D879" s="4">
        <v>43282</v>
      </c>
      <c r="E879" t="s">
        <v>213</v>
      </c>
      <c r="F879" s="5">
        <v>43221</v>
      </c>
      <c r="G879">
        <v>25.15</v>
      </c>
      <c r="H879">
        <v>1.94</v>
      </c>
    </row>
    <row r="880" spans="1:8" x14ac:dyDescent="0.2">
      <c r="A880" t="s">
        <v>71</v>
      </c>
      <c r="B880" t="s">
        <v>60</v>
      </c>
      <c r="C880" t="s">
        <v>98</v>
      </c>
      <c r="D880" s="4">
        <v>43282</v>
      </c>
      <c r="E880" t="s">
        <v>214</v>
      </c>
      <c r="F880" s="5">
        <v>43221</v>
      </c>
      <c r="G880">
        <v>534.02</v>
      </c>
      <c r="H880">
        <v>47.53</v>
      </c>
    </row>
    <row r="881" spans="1:8" x14ac:dyDescent="0.2">
      <c r="A881" t="s">
        <v>71</v>
      </c>
      <c r="B881" t="s">
        <v>56</v>
      </c>
      <c r="C881" t="s">
        <v>86</v>
      </c>
      <c r="D881" s="4">
        <v>43282</v>
      </c>
      <c r="E881" t="s">
        <v>212</v>
      </c>
      <c r="F881" s="5">
        <v>43221</v>
      </c>
      <c r="G881">
        <v>3588.15</v>
      </c>
      <c r="H881">
        <v>276.3</v>
      </c>
    </row>
    <row r="882" spans="1:8" x14ac:dyDescent="0.2">
      <c r="A882" t="s">
        <v>71</v>
      </c>
      <c r="B882" t="s">
        <v>57</v>
      </c>
      <c r="C882" t="s">
        <v>93</v>
      </c>
      <c r="D882" s="4">
        <v>43252</v>
      </c>
      <c r="E882" t="s">
        <v>213</v>
      </c>
      <c r="F882" s="5">
        <v>43221</v>
      </c>
      <c r="G882">
        <v>339.89</v>
      </c>
      <c r="H882">
        <v>26.25</v>
      </c>
    </row>
    <row r="883" spans="1:8" x14ac:dyDescent="0.2">
      <c r="A883" t="s">
        <v>71</v>
      </c>
      <c r="B883" t="s">
        <v>54</v>
      </c>
      <c r="C883" t="s">
        <v>92</v>
      </c>
      <c r="D883" s="4">
        <v>43252</v>
      </c>
      <c r="E883" t="s">
        <v>175</v>
      </c>
      <c r="F883" s="5">
        <v>43101</v>
      </c>
      <c r="G883">
        <v>337</v>
      </c>
      <c r="H883">
        <v>25.95</v>
      </c>
    </row>
    <row r="884" spans="1:8" x14ac:dyDescent="0.2">
      <c r="A884" t="s">
        <v>71</v>
      </c>
      <c r="B884" t="s">
        <v>54</v>
      </c>
      <c r="C884" t="s">
        <v>92</v>
      </c>
      <c r="D884" s="4">
        <v>43252</v>
      </c>
      <c r="E884" t="s">
        <v>176</v>
      </c>
      <c r="F884" s="5">
        <v>43101</v>
      </c>
      <c r="G884">
        <v>15.2</v>
      </c>
      <c r="H884">
        <v>1.17</v>
      </c>
    </row>
    <row r="885" spans="1:8" x14ac:dyDescent="0.2">
      <c r="A885" t="s">
        <v>71</v>
      </c>
      <c r="B885" t="s">
        <v>57</v>
      </c>
      <c r="C885" t="s">
        <v>93</v>
      </c>
      <c r="D885" s="4">
        <v>43252</v>
      </c>
      <c r="E885" t="s">
        <v>215</v>
      </c>
      <c r="F885" s="5">
        <v>43221</v>
      </c>
      <c r="G885">
        <v>4.4400000000000004</v>
      </c>
      <c r="H885">
        <v>0.4</v>
      </c>
    </row>
    <row r="886" spans="1:8" x14ac:dyDescent="0.2">
      <c r="A886" t="s">
        <v>71</v>
      </c>
      <c r="B886" t="s">
        <v>57</v>
      </c>
      <c r="C886" t="s">
        <v>93</v>
      </c>
      <c r="D886" s="4">
        <v>43252</v>
      </c>
      <c r="E886" t="s">
        <v>214</v>
      </c>
      <c r="F886" s="5">
        <v>43221</v>
      </c>
      <c r="G886">
        <v>0.2</v>
      </c>
      <c r="H886">
        <v>0.02</v>
      </c>
    </row>
    <row r="887" spans="1:8" x14ac:dyDescent="0.2">
      <c r="A887" t="s">
        <v>71</v>
      </c>
      <c r="B887" t="s">
        <v>54</v>
      </c>
      <c r="C887" t="s">
        <v>92</v>
      </c>
      <c r="D887" s="4">
        <v>43191</v>
      </c>
      <c r="E887" t="s">
        <v>175</v>
      </c>
      <c r="F887" s="5">
        <v>43101</v>
      </c>
      <c r="G887">
        <v>988.42</v>
      </c>
      <c r="H887">
        <v>76.11</v>
      </c>
    </row>
    <row r="888" spans="1:8" x14ac:dyDescent="0.2">
      <c r="A888" t="s">
        <v>71</v>
      </c>
      <c r="B888" t="s">
        <v>54</v>
      </c>
      <c r="C888" t="s">
        <v>92</v>
      </c>
      <c r="D888" s="4">
        <v>43191</v>
      </c>
      <c r="E888" t="s">
        <v>179</v>
      </c>
      <c r="F888" s="5">
        <v>43101</v>
      </c>
      <c r="G888">
        <v>93.58</v>
      </c>
      <c r="H888">
        <v>8.42</v>
      </c>
    </row>
    <row r="889" spans="1:8" x14ac:dyDescent="0.2">
      <c r="A889" t="s">
        <v>71</v>
      </c>
      <c r="B889" t="s">
        <v>54</v>
      </c>
      <c r="C889" t="s">
        <v>92</v>
      </c>
      <c r="D889" s="4">
        <v>43191</v>
      </c>
      <c r="E889" t="s">
        <v>176</v>
      </c>
      <c r="F889" s="5">
        <v>43101</v>
      </c>
      <c r="G889">
        <v>44.58</v>
      </c>
      <c r="H889">
        <v>3.43</v>
      </c>
    </row>
    <row r="890" spans="1:8" x14ac:dyDescent="0.2">
      <c r="A890" t="s">
        <v>71</v>
      </c>
      <c r="B890" t="s">
        <v>54</v>
      </c>
      <c r="C890" t="s">
        <v>92</v>
      </c>
      <c r="D890" s="4">
        <v>43191</v>
      </c>
      <c r="E890" t="s">
        <v>180</v>
      </c>
      <c r="F890" s="5">
        <v>43101</v>
      </c>
      <c r="G890">
        <v>4.22</v>
      </c>
      <c r="H890">
        <v>0.38</v>
      </c>
    </row>
    <row r="891" spans="1:8" x14ac:dyDescent="0.2">
      <c r="A891" t="s">
        <v>71</v>
      </c>
      <c r="B891" t="s">
        <v>55</v>
      </c>
      <c r="C891" t="s">
        <v>84</v>
      </c>
      <c r="D891" s="4">
        <v>43191</v>
      </c>
      <c r="E891" t="s">
        <v>175</v>
      </c>
      <c r="F891" s="5">
        <v>43101</v>
      </c>
      <c r="G891">
        <v>741.56</v>
      </c>
      <c r="H891">
        <v>57.1</v>
      </c>
    </row>
    <row r="892" spans="1:8" x14ac:dyDescent="0.2">
      <c r="A892" t="s">
        <v>71</v>
      </c>
      <c r="B892" t="s">
        <v>55</v>
      </c>
      <c r="C892" t="s">
        <v>84</v>
      </c>
      <c r="D892" s="4">
        <v>43191</v>
      </c>
      <c r="E892" t="s">
        <v>179</v>
      </c>
      <c r="F892" s="5">
        <v>43101</v>
      </c>
      <c r="G892">
        <v>4816.6000000000004</v>
      </c>
      <c r="H892">
        <v>433.49</v>
      </c>
    </row>
    <row r="893" spans="1:8" x14ac:dyDescent="0.2">
      <c r="A893" t="s">
        <v>71</v>
      </c>
      <c r="B893" t="s">
        <v>55</v>
      </c>
      <c r="C893" t="s">
        <v>84</v>
      </c>
      <c r="D893" s="4">
        <v>43191</v>
      </c>
      <c r="E893" t="s">
        <v>176</v>
      </c>
      <c r="F893" s="5">
        <v>43101</v>
      </c>
      <c r="G893">
        <v>33.44</v>
      </c>
      <c r="H893">
        <v>2.57</v>
      </c>
    </row>
    <row r="894" spans="1:8" x14ac:dyDescent="0.2">
      <c r="A894" t="s">
        <v>71</v>
      </c>
      <c r="B894" t="s">
        <v>55</v>
      </c>
      <c r="C894" t="s">
        <v>84</v>
      </c>
      <c r="D894" s="4">
        <v>43191</v>
      </c>
      <c r="E894" t="s">
        <v>180</v>
      </c>
      <c r="F894" s="5">
        <v>43101</v>
      </c>
      <c r="G894">
        <v>217.23</v>
      </c>
      <c r="H894">
        <v>19.55</v>
      </c>
    </row>
    <row r="895" spans="1:8" x14ac:dyDescent="0.2">
      <c r="A895" t="s">
        <v>71</v>
      </c>
      <c r="B895" t="s">
        <v>61</v>
      </c>
      <c r="C895" t="s">
        <v>97</v>
      </c>
      <c r="D895" s="4">
        <v>43191</v>
      </c>
      <c r="E895" t="s">
        <v>175</v>
      </c>
      <c r="F895" s="5">
        <v>43101</v>
      </c>
      <c r="G895">
        <v>741.56</v>
      </c>
      <c r="H895">
        <v>57.1</v>
      </c>
    </row>
    <row r="896" spans="1:8" x14ac:dyDescent="0.2">
      <c r="A896" t="s">
        <v>71</v>
      </c>
      <c r="B896" t="s">
        <v>61</v>
      </c>
      <c r="C896" t="s">
        <v>97</v>
      </c>
      <c r="D896" s="4">
        <v>43191</v>
      </c>
      <c r="E896" t="s">
        <v>179</v>
      </c>
      <c r="F896" s="5">
        <v>43101</v>
      </c>
      <c r="G896">
        <v>9672.31</v>
      </c>
      <c r="H896">
        <v>870.51</v>
      </c>
    </row>
    <row r="897" spans="1:8" x14ac:dyDescent="0.2">
      <c r="A897" t="s">
        <v>71</v>
      </c>
      <c r="B897" t="s">
        <v>61</v>
      </c>
      <c r="C897" t="s">
        <v>97</v>
      </c>
      <c r="D897" s="4">
        <v>43191</v>
      </c>
      <c r="E897" t="s">
        <v>176</v>
      </c>
      <c r="F897" s="5">
        <v>43101</v>
      </c>
      <c r="G897">
        <v>33.44</v>
      </c>
      <c r="H897">
        <v>2.57</v>
      </c>
    </row>
    <row r="898" spans="1:8" x14ac:dyDescent="0.2">
      <c r="A898" t="s">
        <v>71</v>
      </c>
      <c r="B898" t="s">
        <v>61</v>
      </c>
      <c r="C898" t="s">
        <v>97</v>
      </c>
      <c r="D898" s="4">
        <v>43191</v>
      </c>
      <c r="E898" t="s">
        <v>180</v>
      </c>
      <c r="F898" s="5">
        <v>43101</v>
      </c>
      <c r="G898">
        <v>436.23</v>
      </c>
      <c r="H898">
        <v>39.26</v>
      </c>
    </row>
    <row r="899" spans="1:8" x14ac:dyDescent="0.2">
      <c r="A899" t="s">
        <v>71</v>
      </c>
      <c r="B899" t="s">
        <v>54</v>
      </c>
      <c r="C899" t="s">
        <v>101</v>
      </c>
      <c r="D899" s="4">
        <v>43313</v>
      </c>
      <c r="E899" t="s">
        <v>218</v>
      </c>
      <c r="F899" s="5">
        <v>43221</v>
      </c>
      <c r="G899">
        <v>19.8</v>
      </c>
      <c r="H899">
        <v>1.52</v>
      </c>
    </row>
    <row r="900" spans="1:8" x14ac:dyDescent="0.2">
      <c r="A900" t="s">
        <v>71</v>
      </c>
      <c r="B900" t="s">
        <v>54</v>
      </c>
      <c r="C900" t="s">
        <v>101</v>
      </c>
      <c r="D900" s="4">
        <v>43313</v>
      </c>
      <c r="E900" t="s">
        <v>219</v>
      </c>
      <c r="F900" s="5">
        <v>43221</v>
      </c>
      <c r="G900">
        <v>0.89</v>
      </c>
      <c r="H900">
        <v>7.0000000000000007E-2</v>
      </c>
    </row>
    <row r="901" spans="1:8" x14ac:dyDescent="0.2">
      <c r="A901" t="s">
        <v>71</v>
      </c>
      <c r="B901" t="s">
        <v>55</v>
      </c>
      <c r="C901" t="s">
        <v>101</v>
      </c>
      <c r="D901" s="4">
        <v>43313</v>
      </c>
      <c r="E901" t="s">
        <v>218</v>
      </c>
      <c r="F901" s="5">
        <v>43221</v>
      </c>
      <c r="G901">
        <v>78.12</v>
      </c>
      <c r="H901">
        <v>6.02</v>
      </c>
    </row>
    <row r="902" spans="1:8" x14ac:dyDescent="0.2">
      <c r="A902" t="s">
        <v>71</v>
      </c>
      <c r="B902" t="s">
        <v>55</v>
      </c>
      <c r="C902" t="s">
        <v>101</v>
      </c>
      <c r="D902" s="4">
        <v>43313</v>
      </c>
      <c r="E902" t="s">
        <v>219</v>
      </c>
      <c r="F902" s="5">
        <v>43221</v>
      </c>
      <c r="G902">
        <v>3.52</v>
      </c>
      <c r="H902">
        <v>0.27</v>
      </c>
    </row>
    <row r="903" spans="1:8" x14ac:dyDescent="0.2">
      <c r="A903" t="s">
        <v>71</v>
      </c>
      <c r="B903" t="s">
        <v>54</v>
      </c>
      <c r="C903" t="s">
        <v>92</v>
      </c>
      <c r="D903" s="4">
        <v>43405</v>
      </c>
      <c r="E903" t="s">
        <v>212</v>
      </c>
      <c r="F903" s="5">
        <v>43221</v>
      </c>
      <c r="G903">
        <v>1109.94</v>
      </c>
      <c r="H903">
        <v>85.47</v>
      </c>
    </row>
    <row r="904" spans="1:8" x14ac:dyDescent="0.2">
      <c r="A904" t="s">
        <v>71</v>
      </c>
      <c r="B904" t="s">
        <v>54</v>
      </c>
      <c r="C904" t="s">
        <v>92</v>
      </c>
      <c r="D904" s="4">
        <v>43405</v>
      </c>
      <c r="E904" t="s">
        <v>215</v>
      </c>
      <c r="F904" s="5">
        <v>43221</v>
      </c>
      <c r="G904">
        <v>45.06</v>
      </c>
      <c r="H904">
        <v>4.01</v>
      </c>
    </row>
    <row r="905" spans="1:8" x14ac:dyDescent="0.2">
      <c r="A905" t="s">
        <v>71</v>
      </c>
      <c r="B905" t="s">
        <v>54</v>
      </c>
      <c r="C905" t="s">
        <v>92</v>
      </c>
      <c r="D905" s="4">
        <v>43405</v>
      </c>
      <c r="E905" t="s">
        <v>213</v>
      </c>
      <c r="F905" s="5">
        <v>43221</v>
      </c>
      <c r="G905">
        <v>50.06</v>
      </c>
      <c r="H905">
        <v>3.85</v>
      </c>
    </row>
    <row r="906" spans="1:8" x14ac:dyDescent="0.2">
      <c r="A906" t="s">
        <v>71</v>
      </c>
      <c r="B906" t="s">
        <v>54</v>
      </c>
      <c r="C906" t="s">
        <v>92</v>
      </c>
      <c r="D906" s="4">
        <v>43405</v>
      </c>
      <c r="E906" t="s">
        <v>214</v>
      </c>
      <c r="F906" s="5">
        <v>43221</v>
      </c>
      <c r="G906">
        <v>2.0299999999999998</v>
      </c>
      <c r="H906">
        <v>0.18</v>
      </c>
    </row>
    <row r="907" spans="1:8" x14ac:dyDescent="0.2">
      <c r="A907" t="s">
        <v>71</v>
      </c>
      <c r="B907" t="s">
        <v>56</v>
      </c>
      <c r="C907" t="s">
        <v>101</v>
      </c>
      <c r="D907" s="4">
        <v>43313</v>
      </c>
      <c r="E907" t="s">
        <v>218</v>
      </c>
      <c r="F907" s="5">
        <v>43221</v>
      </c>
      <c r="G907">
        <v>678.9</v>
      </c>
      <c r="H907">
        <v>52.28</v>
      </c>
    </row>
    <row r="908" spans="1:8" x14ac:dyDescent="0.2">
      <c r="A908" t="s">
        <v>71</v>
      </c>
      <c r="B908" t="s">
        <v>56</v>
      </c>
      <c r="C908" t="s">
        <v>101</v>
      </c>
      <c r="D908" s="4">
        <v>43313</v>
      </c>
      <c r="E908" t="s">
        <v>219</v>
      </c>
      <c r="F908" s="5">
        <v>43221</v>
      </c>
      <c r="G908">
        <v>30.62</v>
      </c>
      <c r="H908">
        <v>2.36</v>
      </c>
    </row>
    <row r="909" spans="1:8" x14ac:dyDescent="0.2">
      <c r="A909" t="s">
        <v>71</v>
      </c>
      <c r="B909" t="s">
        <v>56</v>
      </c>
      <c r="C909" t="s">
        <v>95</v>
      </c>
      <c r="D909" s="4">
        <v>43282</v>
      </c>
      <c r="E909" t="s">
        <v>212</v>
      </c>
      <c r="F909" s="5">
        <v>43221</v>
      </c>
      <c r="G909">
        <v>574.11</v>
      </c>
      <c r="H909">
        <v>44.21</v>
      </c>
    </row>
    <row r="910" spans="1:8" x14ac:dyDescent="0.2">
      <c r="A910" t="s">
        <v>71</v>
      </c>
      <c r="B910" t="s">
        <v>56</v>
      </c>
      <c r="C910" t="s">
        <v>95</v>
      </c>
      <c r="D910" s="4">
        <v>43282</v>
      </c>
      <c r="E910" t="s">
        <v>215</v>
      </c>
      <c r="F910" s="5">
        <v>43221</v>
      </c>
      <c r="G910">
        <v>9985.89</v>
      </c>
      <c r="H910">
        <v>888.74</v>
      </c>
    </row>
    <row r="911" spans="1:8" x14ac:dyDescent="0.2">
      <c r="A911" t="s">
        <v>71</v>
      </c>
      <c r="B911" t="s">
        <v>56</v>
      </c>
      <c r="C911" t="s">
        <v>95</v>
      </c>
      <c r="D911" s="4">
        <v>43282</v>
      </c>
      <c r="E911" t="s">
        <v>213</v>
      </c>
      <c r="F911" s="5">
        <v>43221</v>
      </c>
      <c r="G911">
        <v>25.89</v>
      </c>
      <c r="H911">
        <v>1.99</v>
      </c>
    </row>
    <row r="912" spans="1:8" x14ac:dyDescent="0.2">
      <c r="A912" t="s">
        <v>71</v>
      </c>
      <c r="B912" t="s">
        <v>56</v>
      </c>
      <c r="C912" t="s">
        <v>95</v>
      </c>
      <c r="D912" s="4">
        <v>43282</v>
      </c>
      <c r="E912" t="s">
        <v>214</v>
      </c>
      <c r="F912" s="5">
        <v>43221</v>
      </c>
      <c r="G912">
        <v>450.37</v>
      </c>
      <c r="H912">
        <v>40.08</v>
      </c>
    </row>
    <row r="913" spans="1:8" x14ac:dyDescent="0.2">
      <c r="A913" t="s">
        <v>71</v>
      </c>
      <c r="B913" t="s">
        <v>56</v>
      </c>
      <c r="C913" t="s">
        <v>94</v>
      </c>
      <c r="D913" s="4">
        <v>43282</v>
      </c>
      <c r="E913" t="s">
        <v>212</v>
      </c>
      <c r="F913" s="5">
        <v>43221</v>
      </c>
      <c r="G913">
        <v>717.63</v>
      </c>
      <c r="H913">
        <v>55.26</v>
      </c>
    </row>
    <row r="914" spans="1:8" x14ac:dyDescent="0.2">
      <c r="A914" t="s">
        <v>71</v>
      </c>
      <c r="B914" t="s">
        <v>56</v>
      </c>
      <c r="C914" t="s">
        <v>94</v>
      </c>
      <c r="D914" s="4">
        <v>43282</v>
      </c>
      <c r="E914" t="s">
        <v>215</v>
      </c>
      <c r="F914" s="5">
        <v>43221</v>
      </c>
      <c r="G914">
        <v>1382.37</v>
      </c>
      <c r="H914">
        <v>123.03</v>
      </c>
    </row>
    <row r="915" spans="1:8" x14ac:dyDescent="0.2">
      <c r="A915" t="s">
        <v>71</v>
      </c>
      <c r="B915" t="s">
        <v>56</v>
      </c>
      <c r="C915" t="s">
        <v>94</v>
      </c>
      <c r="D915" s="4">
        <v>43282</v>
      </c>
      <c r="E915" t="s">
        <v>213</v>
      </c>
      <c r="F915" s="5">
        <v>43221</v>
      </c>
      <c r="G915">
        <v>32.369999999999997</v>
      </c>
      <c r="H915">
        <v>2.4900000000000002</v>
      </c>
    </row>
    <row r="916" spans="1:8" x14ac:dyDescent="0.2">
      <c r="A916" t="s">
        <v>71</v>
      </c>
      <c r="B916" t="s">
        <v>56</v>
      </c>
      <c r="C916" t="s">
        <v>94</v>
      </c>
      <c r="D916" s="4">
        <v>43282</v>
      </c>
      <c r="E916" t="s">
        <v>214</v>
      </c>
      <c r="F916" s="5">
        <v>43221</v>
      </c>
      <c r="G916">
        <v>62.34</v>
      </c>
      <c r="H916">
        <v>5.55</v>
      </c>
    </row>
    <row r="917" spans="1:8" x14ac:dyDescent="0.2">
      <c r="A917" t="s">
        <v>71</v>
      </c>
      <c r="B917" t="s">
        <v>55</v>
      </c>
      <c r="C917" t="s">
        <v>101</v>
      </c>
      <c r="D917" s="4">
        <v>43282</v>
      </c>
      <c r="E917" t="s">
        <v>218</v>
      </c>
      <c r="F917" s="5">
        <v>43221</v>
      </c>
      <c r="G917">
        <v>102.6</v>
      </c>
      <c r="H917">
        <v>7.9</v>
      </c>
    </row>
    <row r="918" spans="1:8" x14ac:dyDescent="0.2">
      <c r="A918" t="s">
        <v>71</v>
      </c>
      <c r="B918" t="s">
        <v>55</v>
      </c>
      <c r="C918" t="s">
        <v>101</v>
      </c>
      <c r="D918" s="4">
        <v>43282</v>
      </c>
      <c r="E918" t="s">
        <v>219</v>
      </c>
      <c r="F918" s="5">
        <v>43221</v>
      </c>
      <c r="G918">
        <v>4.63</v>
      </c>
      <c r="H918">
        <v>0.36</v>
      </c>
    </row>
    <row r="919" spans="1:8" x14ac:dyDescent="0.2">
      <c r="A919" t="s">
        <v>71</v>
      </c>
      <c r="B919" t="s">
        <v>55</v>
      </c>
      <c r="C919" t="s">
        <v>101</v>
      </c>
      <c r="D919" s="4">
        <v>43282</v>
      </c>
      <c r="E919" t="s">
        <v>218</v>
      </c>
      <c r="F919" s="5">
        <v>43221</v>
      </c>
      <c r="G919">
        <v>75.599999999999994</v>
      </c>
      <c r="H919">
        <v>5.82</v>
      </c>
    </row>
    <row r="920" spans="1:8" x14ac:dyDescent="0.2">
      <c r="A920" t="s">
        <v>71</v>
      </c>
      <c r="B920" t="s">
        <v>55</v>
      </c>
      <c r="C920" t="s">
        <v>101</v>
      </c>
      <c r="D920" s="4">
        <v>43282</v>
      </c>
      <c r="E920" t="s">
        <v>219</v>
      </c>
      <c r="F920" s="5">
        <v>43221</v>
      </c>
      <c r="G920">
        <v>3.41</v>
      </c>
      <c r="H920">
        <v>0.26</v>
      </c>
    </row>
    <row r="921" spans="1:8" x14ac:dyDescent="0.2">
      <c r="A921" t="s">
        <v>71</v>
      </c>
      <c r="B921" t="s">
        <v>57</v>
      </c>
      <c r="C921" t="s">
        <v>93</v>
      </c>
      <c r="D921" s="4">
        <v>43282</v>
      </c>
      <c r="E921" t="s">
        <v>212</v>
      </c>
      <c r="F921" s="5">
        <v>43221</v>
      </c>
      <c r="G921">
        <v>414</v>
      </c>
      <c r="H921">
        <v>31.88</v>
      </c>
    </row>
    <row r="922" spans="1:8" x14ac:dyDescent="0.2">
      <c r="A922" t="s">
        <v>71</v>
      </c>
      <c r="B922" t="s">
        <v>57</v>
      </c>
      <c r="C922" t="s">
        <v>93</v>
      </c>
      <c r="D922" s="4">
        <v>43282</v>
      </c>
      <c r="E922" t="s">
        <v>213</v>
      </c>
      <c r="F922" s="5">
        <v>43221</v>
      </c>
      <c r="G922">
        <v>18.670000000000002</v>
      </c>
      <c r="H922">
        <v>1.44</v>
      </c>
    </row>
    <row r="923" spans="1:8" x14ac:dyDescent="0.2">
      <c r="A923" t="s">
        <v>71</v>
      </c>
      <c r="B923" t="s">
        <v>56</v>
      </c>
      <c r="C923" t="s">
        <v>101</v>
      </c>
      <c r="D923" s="4">
        <v>43282</v>
      </c>
      <c r="E923" t="s">
        <v>218</v>
      </c>
      <c r="F923" s="5">
        <v>43221</v>
      </c>
      <c r="G923">
        <v>657</v>
      </c>
      <c r="H923">
        <v>50.59</v>
      </c>
    </row>
    <row r="924" spans="1:8" x14ac:dyDescent="0.2">
      <c r="A924" t="s">
        <v>71</v>
      </c>
      <c r="B924" t="s">
        <v>56</v>
      </c>
      <c r="C924" t="s">
        <v>101</v>
      </c>
      <c r="D924" s="4">
        <v>43282</v>
      </c>
      <c r="E924" t="s">
        <v>219</v>
      </c>
      <c r="F924" s="5">
        <v>43221</v>
      </c>
      <c r="G924">
        <v>29.63</v>
      </c>
      <c r="H924">
        <v>2.2799999999999998</v>
      </c>
    </row>
    <row r="925" spans="1:8" x14ac:dyDescent="0.2">
      <c r="A925" t="s">
        <v>71</v>
      </c>
      <c r="B925" t="s">
        <v>54</v>
      </c>
      <c r="C925" t="s">
        <v>92</v>
      </c>
      <c r="D925" s="4">
        <v>43466</v>
      </c>
      <c r="E925" t="s">
        <v>175</v>
      </c>
      <c r="F925" s="5">
        <v>43405</v>
      </c>
      <c r="G925">
        <v>736.23</v>
      </c>
      <c r="H925">
        <v>56.69</v>
      </c>
    </row>
    <row r="926" spans="1:8" x14ac:dyDescent="0.2">
      <c r="A926" t="s">
        <v>71</v>
      </c>
      <c r="B926" t="s">
        <v>54</v>
      </c>
      <c r="C926" t="s">
        <v>92</v>
      </c>
      <c r="D926" s="4">
        <v>43466</v>
      </c>
      <c r="E926" t="s">
        <v>179</v>
      </c>
      <c r="F926" s="5">
        <v>43405</v>
      </c>
      <c r="G926">
        <v>230.77</v>
      </c>
      <c r="H926">
        <v>20.54</v>
      </c>
    </row>
    <row r="927" spans="1:8" x14ac:dyDescent="0.2">
      <c r="A927" t="s">
        <v>71</v>
      </c>
      <c r="B927" t="s">
        <v>54</v>
      </c>
      <c r="C927" t="s">
        <v>92</v>
      </c>
      <c r="D927" s="4">
        <v>43466</v>
      </c>
      <c r="E927" t="s">
        <v>176</v>
      </c>
      <c r="F927" s="5">
        <v>43405</v>
      </c>
      <c r="G927">
        <v>30.77</v>
      </c>
      <c r="H927">
        <v>2.37</v>
      </c>
    </row>
    <row r="928" spans="1:8" x14ac:dyDescent="0.2">
      <c r="A928" t="s">
        <v>71</v>
      </c>
      <c r="B928" t="s">
        <v>54</v>
      </c>
      <c r="C928" t="s">
        <v>92</v>
      </c>
      <c r="D928" s="4">
        <v>43466</v>
      </c>
      <c r="E928" t="s">
        <v>180</v>
      </c>
      <c r="F928" s="5">
        <v>43405</v>
      </c>
      <c r="G928">
        <v>9.65</v>
      </c>
      <c r="H928">
        <v>0.86</v>
      </c>
    </row>
    <row r="929" spans="1:8" x14ac:dyDescent="0.2">
      <c r="A929" t="s">
        <v>71</v>
      </c>
      <c r="B929" t="s">
        <v>56</v>
      </c>
      <c r="C929" t="s">
        <v>95</v>
      </c>
      <c r="D929" s="4">
        <v>43466</v>
      </c>
      <c r="E929" t="s">
        <v>175</v>
      </c>
      <c r="F929" s="5">
        <v>43405</v>
      </c>
      <c r="G929">
        <v>831.97</v>
      </c>
      <c r="H929">
        <v>64.06</v>
      </c>
    </row>
    <row r="930" spans="1:8" x14ac:dyDescent="0.2">
      <c r="A930" t="s">
        <v>71</v>
      </c>
      <c r="B930" t="s">
        <v>56</v>
      </c>
      <c r="C930" t="s">
        <v>95</v>
      </c>
      <c r="D930" s="4">
        <v>43466</v>
      </c>
      <c r="E930" t="s">
        <v>179</v>
      </c>
      <c r="F930" s="5">
        <v>43405</v>
      </c>
      <c r="G930">
        <v>12015.03</v>
      </c>
      <c r="H930">
        <v>1069.3399999999999</v>
      </c>
    </row>
    <row r="931" spans="1:8" x14ac:dyDescent="0.2">
      <c r="A931" t="s">
        <v>71</v>
      </c>
      <c r="B931" t="s">
        <v>56</v>
      </c>
      <c r="C931" t="s">
        <v>95</v>
      </c>
      <c r="D931" s="4">
        <v>43466</v>
      </c>
      <c r="E931" t="s">
        <v>176</v>
      </c>
      <c r="F931" s="5">
        <v>43405</v>
      </c>
      <c r="G931">
        <v>35.03</v>
      </c>
      <c r="H931">
        <v>2.7</v>
      </c>
    </row>
    <row r="932" spans="1:8" x14ac:dyDescent="0.2">
      <c r="A932" t="s">
        <v>71</v>
      </c>
      <c r="B932" t="s">
        <v>56</v>
      </c>
      <c r="C932" t="s">
        <v>95</v>
      </c>
      <c r="D932" s="4">
        <v>43466</v>
      </c>
      <c r="E932" t="s">
        <v>180</v>
      </c>
      <c r="F932" s="5">
        <v>43405</v>
      </c>
      <c r="G932">
        <v>505.83</v>
      </c>
      <c r="H932">
        <v>45.02</v>
      </c>
    </row>
    <row r="933" spans="1:8" x14ac:dyDescent="0.2">
      <c r="A933" t="s">
        <v>71</v>
      </c>
      <c r="B933" t="s">
        <v>56</v>
      </c>
      <c r="C933" t="s">
        <v>84</v>
      </c>
      <c r="D933" s="4">
        <v>43466</v>
      </c>
      <c r="E933" t="s">
        <v>175</v>
      </c>
      <c r="F933" s="5">
        <v>43405</v>
      </c>
      <c r="G933">
        <v>1075.1300000000001</v>
      </c>
      <c r="H933">
        <v>82.79</v>
      </c>
    </row>
    <row r="934" spans="1:8" x14ac:dyDescent="0.2">
      <c r="A934" t="s">
        <v>71</v>
      </c>
      <c r="B934" t="s">
        <v>56</v>
      </c>
      <c r="C934" t="s">
        <v>84</v>
      </c>
      <c r="D934" s="4">
        <v>43466</v>
      </c>
      <c r="E934" t="s">
        <v>176</v>
      </c>
      <c r="F934" s="5">
        <v>43405</v>
      </c>
      <c r="G934">
        <v>46.9</v>
      </c>
      <c r="H934">
        <v>3.61</v>
      </c>
    </row>
    <row r="935" spans="1:8" x14ac:dyDescent="0.2">
      <c r="A935" t="s">
        <v>71</v>
      </c>
      <c r="B935" t="s">
        <v>55</v>
      </c>
      <c r="C935" t="s">
        <v>101</v>
      </c>
      <c r="D935" s="4">
        <v>43466</v>
      </c>
      <c r="E935" t="s">
        <v>177</v>
      </c>
      <c r="F935" s="5">
        <v>43405</v>
      </c>
      <c r="G935">
        <v>331</v>
      </c>
      <c r="H935">
        <v>25.48</v>
      </c>
    </row>
    <row r="936" spans="1:8" x14ac:dyDescent="0.2">
      <c r="A936" t="s">
        <v>71</v>
      </c>
      <c r="B936" t="s">
        <v>55</v>
      </c>
      <c r="C936" t="s">
        <v>101</v>
      </c>
      <c r="D936" s="4">
        <v>43466</v>
      </c>
      <c r="E936" t="s">
        <v>178</v>
      </c>
      <c r="F936" s="5">
        <v>43405</v>
      </c>
      <c r="G936">
        <v>13.58</v>
      </c>
      <c r="H936">
        <v>1.04</v>
      </c>
    </row>
    <row r="937" spans="1:8" x14ac:dyDescent="0.2">
      <c r="A937" t="s">
        <v>71</v>
      </c>
      <c r="B937" t="s">
        <v>56</v>
      </c>
      <c r="C937" t="s">
        <v>94</v>
      </c>
      <c r="D937" s="4">
        <v>43466</v>
      </c>
      <c r="E937" t="s">
        <v>175</v>
      </c>
      <c r="F937" s="5">
        <v>43405</v>
      </c>
      <c r="G937">
        <v>3025.92</v>
      </c>
      <c r="H937">
        <v>232.98</v>
      </c>
    </row>
    <row r="938" spans="1:8" x14ac:dyDescent="0.2">
      <c r="A938" t="s">
        <v>71</v>
      </c>
      <c r="B938" t="s">
        <v>56</v>
      </c>
      <c r="C938" t="s">
        <v>94</v>
      </c>
      <c r="D938" s="4">
        <v>43466</v>
      </c>
      <c r="E938" t="s">
        <v>179</v>
      </c>
      <c r="F938" s="5">
        <v>43405</v>
      </c>
      <c r="G938">
        <v>72096.08</v>
      </c>
      <c r="H938">
        <v>6416.55</v>
      </c>
    </row>
    <row r="939" spans="1:8" x14ac:dyDescent="0.2">
      <c r="A939" t="s">
        <v>71</v>
      </c>
      <c r="B939" t="s">
        <v>56</v>
      </c>
      <c r="C939" t="s">
        <v>94</v>
      </c>
      <c r="D939" s="4">
        <v>43466</v>
      </c>
      <c r="E939" t="s">
        <v>176</v>
      </c>
      <c r="F939" s="5">
        <v>43405</v>
      </c>
      <c r="G939">
        <v>124.08</v>
      </c>
      <c r="H939">
        <v>9.5399999999999991</v>
      </c>
    </row>
    <row r="940" spans="1:8" x14ac:dyDescent="0.2">
      <c r="A940" t="s">
        <v>71</v>
      </c>
      <c r="B940" t="s">
        <v>56</v>
      </c>
      <c r="C940" t="s">
        <v>94</v>
      </c>
      <c r="D940" s="4">
        <v>43466</v>
      </c>
      <c r="E940" t="s">
        <v>180</v>
      </c>
      <c r="F940" s="5">
        <v>43405</v>
      </c>
      <c r="G940">
        <v>2955.91</v>
      </c>
      <c r="H940">
        <v>263.08</v>
      </c>
    </row>
    <row r="941" spans="1:8" x14ac:dyDescent="0.2">
      <c r="A941" t="s">
        <v>71</v>
      </c>
      <c r="B941" t="s">
        <v>56</v>
      </c>
      <c r="C941" t="s">
        <v>95</v>
      </c>
      <c r="D941" s="4">
        <v>43466</v>
      </c>
      <c r="E941" t="s">
        <v>175</v>
      </c>
      <c r="F941" s="5">
        <v>43405</v>
      </c>
      <c r="G941">
        <v>27855</v>
      </c>
      <c r="H941">
        <v>2144.84</v>
      </c>
    </row>
    <row r="942" spans="1:8" x14ac:dyDescent="0.2">
      <c r="A942" t="s">
        <v>71</v>
      </c>
      <c r="B942" t="s">
        <v>56</v>
      </c>
      <c r="C942" t="s">
        <v>95</v>
      </c>
      <c r="D942" s="4">
        <v>43466</v>
      </c>
      <c r="E942" t="s">
        <v>176</v>
      </c>
      <c r="F942" s="5">
        <v>43405</v>
      </c>
      <c r="G942">
        <v>1142.06</v>
      </c>
      <c r="H942">
        <v>87.94</v>
      </c>
    </row>
    <row r="943" spans="1:8" x14ac:dyDescent="0.2">
      <c r="A943" t="s">
        <v>71</v>
      </c>
      <c r="B943" t="s">
        <v>55</v>
      </c>
      <c r="C943" t="s">
        <v>101</v>
      </c>
      <c r="D943" s="4">
        <v>43497</v>
      </c>
      <c r="E943" t="s">
        <v>177</v>
      </c>
      <c r="F943" s="5">
        <v>43405</v>
      </c>
      <c r="G943">
        <v>268.68</v>
      </c>
      <c r="H943">
        <v>20.7</v>
      </c>
    </row>
    <row r="944" spans="1:8" x14ac:dyDescent="0.2">
      <c r="A944" t="s">
        <v>71</v>
      </c>
      <c r="B944" t="s">
        <v>55</v>
      </c>
      <c r="C944" t="s">
        <v>101</v>
      </c>
      <c r="D944" s="4">
        <v>43497</v>
      </c>
      <c r="E944" t="s">
        <v>178</v>
      </c>
      <c r="F944" s="5">
        <v>43405</v>
      </c>
      <c r="G944">
        <v>10.69</v>
      </c>
      <c r="H944">
        <v>0.82</v>
      </c>
    </row>
    <row r="945" spans="1:8" x14ac:dyDescent="0.2">
      <c r="A945" t="s">
        <v>71</v>
      </c>
      <c r="B945" t="s">
        <v>56</v>
      </c>
      <c r="C945" t="s">
        <v>95</v>
      </c>
      <c r="D945" s="4">
        <v>43497</v>
      </c>
      <c r="E945" t="s">
        <v>175</v>
      </c>
      <c r="F945" s="5">
        <v>43405</v>
      </c>
      <c r="G945">
        <v>11671</v>
      </c>
      <c r="H945">
        <v>898.67</v>
      </c>
    </row>
    <row r="946" spans="1:8" x14ac:dyDescent="0.2">
      <c r="A946" t="s">
        <v>71</v>
      </c>
      <c r="B946" t="s">
        <v>56</v>
      </c>
      <c r="C946" t="s">
        <v>95</v>
      </c>
      <c r="D946" s="4">
        <v>43497</v>
      </c>
      <c r="E946" t="s">
        <v>176</v>
      </c>
      <c r="F946" s="5">
        <v>43405</v>
      </c>
      <c r="G946">
        <v>450.5</v>
      </c>
      <c r="H946">
        <v>34.69</v>
      </c>
    </row>
    <row r="947" spans="1:8" x14ac:dyDescent="0.2">
      <c r="A947" t="s">
        <v>71</v>
      </c>
      <c r="B947" t="s">
        <v>55</v>
      </c>
      <c r="C947" t="s">
        <v>91</v>
      </c>
      <c r="D947" s="4">
        <v>43497</v>
      </c>
      <c r="E947" t="s">
        <v>175</v>
      </c>
      <c r="F947" s="5">
        <v>43405</v>
      </c>
      <c r="G947">
        <v>59</v>
      </c>
      <c r="H947">
        <v>4.54</v>
      </c>
    </row>
    <row r="948" spans="1:8" x14ac:dyDescent="0.2">
      <c r="A948" t="s">
        <v>71</v>
      </c>
      <c r="B948" t="s">
        <v>55</v>
      </c>
      <c r="C948" t="s">
        <v>91</v>
      </c>
      <c r="D948" s="4">
        <v>43497</v>
      </c>
      <c r="E948" t="s">
        <v>176</v>
      </c>
      <c r="F948" s="5">
        <v>43405</v>
      </c>
      <c r="G948">
        <v>2.2799999999999998</v>
      </c>
      <c r="H948">
        <v>0.18</v>
      </c>
    </row>
    <row r="949" spans="1:8" x14ac:dyDescent="0.2">
      <c r="A949" t="s">
        <v>71</v>
      </c>
      <c r="B949" t="s">
        <v>54</v>
      </c>
      <c r="C949" t="s">
        <v>101</v>
      </c>
      <c r="D949" s="4">
        <v>43497</v>
      </c>
      <c r="E949" t="s">
        <v>177</v>
      </c>
      <c r="F949" s="5">
        <v>43405</v>
      </c>
      <c r="G949">
        <v>10</v>
      </c>
      <c r="H949">
        <v>0.77</v>
      </c>
    </row>
    <row r="950" spans="1:8" x14ac:dyDescent="0.2">
      <c r="A950" t="s">
        <v>71</v>
      </c>
      <c r="B950" t="s">
        <v>54</v>
      </c>
      <c r="C950" t="s">
        <v>101</v>
      </c>
      <c r="D950" s="4">
        <v>43497</v>
      </c>
      <c r="E950" t="s">
        <v>178</v>
      </c>
      <c r="F950" s="5">
        <v>43405</v>
      </c>
      <c r="G950">
        <v>0.39</v>
      </c>
      <c r="H950">
        <v>0.03</v>
      </c>
    </row>
    <row r="951" spans="1:8" x14ac:dyDescent="0.2">
      <c r="A951" t="s">
        <v>71</v>
      </c>
      <c r="B951" t="s">
        <v>57</v>
      </c>
      <c r="C951" t="s">
        <v>93</v>
      </c>
      <c r="D951" s="4">
        <v>43435</v>
      </c>
      <c r="E951" t="s">
        <v>175</v>
      </c>
      <c r="F951" s="5">
        <v>43405</v>
      </c>
      <c r="G951">
        <v>2326.7399999999998</v>
      </c>
      <c r="H951">
        <v>179.15</v>
      </c>
    </row>
    <row r="952" spans="1:8" x14ac:dyDescent="0.2">
      <c r="A952" t="s">
        <v>71</v>
      </c>
      <c r="B952" t="s">
        <v>57</v>
      </c>
      <c r="C952" t="s">
        <v>93</v>
      </c>
      <c r="D952" s="4">
        <v>43435</v>
      </c>
      <c r="E952" t="s">
        <v>176</v>
      </c>
      <c r="F952" s="5">
        <v>43405</v>
      </c>
      <c r="G952">
        <v>104.93</v>
      </c>
      <c r="H952">
        <v>8.07</v>
      </c>
    </row>
    <row r="953" spans="1:8" x14ac:dyDescent="0.2">
      <c r="A953" t="s">
        <v>71</v>
      </c>
      <c r="B953" t="s">
        <v>57</v>
      </c>
      <c r="C953" t="s">
        <v>93</v>
      </c>
      <c r="D953" s="4">
        <v>43435</v>
      </c>
      <c r="E953" t="s">
        <v>212</v>
      </c>
      <c r="F953" s="5">
        <v>43221</v>
      </c>
      <c r="G953">
        <v>2180.8200000000002</v>
      </c>
      <c r="H953">
        <v>167.92</v>
      </c>
    </row>
    <row r="954" spans="1:8" x14ac:dyDescent="0.2">
      <c r="A954" t="s">
        <v>71</v>
      </c>
      <c r="B954" t="s">
        <v>57</v>
      </c>
      <c r="C954" t="s">
        <v>93</v>
      </c>
      <c r="D954" s="4">
        <v>43435</v>
      </c>
      <c r="E954" t="s">
        <v>213</v>
      </c>
      <c r="F954" s="5">
        <v>43221</v>
      </c>
      <c r="G954">
        <v>98.34</v>
      </c>
      <c r="H954">
        <v>7.59</v>
      </c>
    </row>
    <row r="955" spans="1:8" x14ac:dyDescent="0.2">
      <c r="A955" t="s">
        <v>71</v>
      </c>
      <c r="B955" t="s">
        <v>54</v>
      </c>
      <c r="C955" t="s">
        <v>101</v>
      </c>
      <c r="D955" s="4">
        <v>43435</v>
      </c>
      <c r="E955" t="s">
        <v>177</v>
      </c>
      <c r="F955" s="5">
        <v>43405</v>
      </c>
      <c r="G955">
        <v>80.239999999999995</v>
      </c>
      <c r="H955">
        <v>6.18</v>
      </c>
    </row>
    <row r="956" spans="1:8" x14ac:dyDescent="0.2">
      <c r="A956" t="s">
        <v>71</v>
      </c>
      <c r="B956" t="s">
        <v>54</v>
      </c>
      <c r="C956" t="s">
        <v>101</v>
      </c>
      <c r="D956" s="4">
        <v>43435</v>
      </c>
      <c r="E956" t="s">
        <v>178</v>
      </c>
      <c r="F956" s="5">
        <v>43405</v>
      </c>
      <c r="G956">
        <v>3.62</v>
      </c>
      <c r="H956">
        <v>0.28000000000000003</v>
      </c>
    </row>
    <row r="957" spans="1:8" x14ac:dyDescent="0.2">
      <c r="A957" t="s">
        <v>71</v>
      </c>
      <c r="B957" t="s">
        <v>54</v>
      </c>
      <c r="C957" t="s">
        <v>101</v>
      </c>
      <c r="D957" s="4">
        <v>43435</v>
      </c>
      <c r="E957" t="s">
        <v>218</v>
      </c>
      <c r="F957" s="5">
        <v>43221</v>
      </c>
      <c r="G957">
        <v>76</v>
      </c>
      <c r="H957">
        <v>5.86</v>
      </c>
    </row>
    <row r="958" spans="1:8" x14ac:dyDescent="0.2">
      <c r="A958" t="s">
        <v>71</v>
      </c>
      <c r="B958" t="s">
        <v>54</v>
      </c>
      <c r="C958" t="s">
        <v>101</v>
      </c>
      <c r="D958" s="4">
        <v>43435</v>
      </c>
      <c r="E958" t="s">
        <v>219</v>
      </c>
      <c r="F958" s="5">
        <v>43221</v>
      </c>
      <c r="G958">
        <v>3.42</v>
      </c>
      <c r="H958">
        <v>0.26</v>
      </c>
    </row>
    <row r="959" spans="1:8" x14ac:dyDescent="0.2">
      <c r="A959" t="s">
        <v>71</v>
      </c>
      <c r="B959" t="s">
        <v>55</v>
      </c>
      <c r="C959" t="s">
        <v>101</v>
      </c>
      <c r="D959" s="4">
        <v>43435</v>
      </c>
      <c r="E959" t="s">
        <v>177</v>
      </c>
      <c r="F959" s="5">
        <v>43405</v>
      </c>
      <c r="G959">
        <v>235.44</v>
      </c>
      <c r="H959">
        <v>18.13</v>
      </c>
    </row>
    <row r="960" spans="1:8" x14ac:dyDescent="0.2">
      <c r="A960" t="s">
        <v>71</v>
      </c>
      <c r="B960" t="s">
        <v>55</v>
      </c>
      <c r="C960" t="s">
        <v>101</v>
      </c>
      <c r="D960" s="4">
        <v>43435</v>
      </c>
      <c r="E960" t="s">
        <v>178</v>
      </c>
      <c r="F960" s="5">
        <v>43405</v>
      </c>
      <c r="G960">
        <v>10.61</v>
      </c>
      <c r="H960">
        <v>0.82</v>
      </c>
    </row>
    <row r="961" spans="1:8" x14ac:dyDescent="0.2">
      <c r="A961" t="s">
        <v>71</v>
      </c>
      <c r="B961" t="s">
        <v>55</v>
      </c>
      <c r="C961" t="s">
        <v>101</v>
      </c>
      <c r="D961" s="4">
        <v>43435</v>
      </c>
      <c r="E961" t="s">
        <v>218</v>
      </c>
      <c r="F961" s="5">
        <v>43221</v>
      </c>
      <c r="G961">
        <v>221</v>
      </c>
      <c r="H961">
        <v>17.03</v>
      </c>
    </row>
    <row r="962" spans="1:8" x14ac:dyDescent="0.2">
      <c r="A962" t="s">
        <v>71</v>
      </c>
      <c r="B962" t="s">
        <v>55</v>
      </c>
      <c r="C962" t="s">
        <v>101</v>
      </c>
      <c r="D962" s="4">
        <v>43435</v>
      </c>
      <c r="E962" t="s">
        <v>219</v>
      </c>
      <c r="F962" s="5">
        <v>43221</v>
      </c>
      <c r="G962">
        <v>9.9700000000000006</v>
      </c>
      <c r="H962">
        <v>0.77</v>
      </c>
    </row>
    <row r="963" spans="1:8" x14ac:dyDescent="0.2">
      <c r="A963" t="s">
        <v>71</v>
      </c>
      <c r="B963" t="s">
        <v>56</v>
      </c>
      <c r="C963" t="s">
        <v>95</v>
      </c>
      <c r="D963" s="4">
        <v>43435</v>
      </c>
      <c r="E963" t="s">
        <v>175</v>
      </c>
      <c r="F963" s="5">
        <v>43405</v>
      </c>
      <c r="G963">
        <v>9476</v>
      </c>
      <c r="H963">
        <v>729.65</v>
      </c>
    </row>
    <row r="964" spans="1:8" x14ac:dyDescent="0.2">
      <c r="A964" t="s">
        <v>71</v>
      </c>
      <c r="B964" t="s">
        <v>56</v>
      </c>
      <c r="C964" t="s">
        <v>95</v>
      </c>
      <c r="D964" s="4">
        <v>43435</v>
      </c>
      <c r="E964" t="s">
        <v>176</v>
      </c>
      <c r="F964" s="5">
        <v>43405</v>
      </c>
      <c r="G964">
        <v>427.37</v>
      </c>
      <c r="H964">
        <v>32.909999999999997</v>
      </c>
    </row>
    <row r="965" spans="1:8" x14ac:dyDescent="0.2">
      <c r="A965" t="s">
        <v>71</v>
      </c>
      <c r="B965" t="s">
        <v>56</v>
      </c>
      <c r="C965" t="s">
        <v>95</v>
      </c>
      <c r="D965" s="4">
        <v>43435</v>
      </c>
      <c r="E965" t="s">
        <v>212</v>
      </c>
      <c r="F965" s="5">
        <v>43221</v>
      </c>
      <c r="G965">
        <v>8611.6200000000008</v>
      </c>
      <c r="H965">
        <v>663.09</v>
      </c>
    </row>
    <row r="966" spans="1:8" x14ac:dyDescent="0.2">
      <c r="A966" t="s">
        <v>71</v>
      </c>
      <c r="B966" t="s">
        <v>56</v>
      </c>
      <c r="C966" t="s">
        <v>95</v>
      </c>
      <c r="D966" s="4">
        <v>43435</v>
      </c>
      <c r="E966" t="s">
        <v>215</v>
      </c>
      <c r="F966" s="5">
        <v>43221</v>
      </c>
      <c r="G966">
        <v>272.38</v>
      </c>
      <c r="H966">
        <v>24.24</v>
      </c>
    </row>
    <row r="967" spans="1:8" x14ac:dyDescent="0.2">
      <c r="A967" t="s">
        <v>71</v>
      </c>
      <c r="B967" t="s">
        <v>56</v>
      </c>
      <c r="C967" t="s">
        <v>95</v>
      </c>
      <c r="D967" s="4">
        <v>43435</v>
      </c>
      <c r="E967" t="s">
        <v>213</v>
      </c>
      <c r="F967" s="5">
        <v>43221</v>
      </c>
      <c r="G967">
        <v>388.38</v>
      </c>
      <c r="H967">
        <v>29.91</v>
      </c>
    </row>
    <row r="968" spans="1:8" x14ac:dyDescent="0.2">
      <c r="A968" t="s">
        <v>71</v>
      </c>
      <c r="B968" t="s">
        <v>56</v>
      </c>
      <c r="C968" t="s">
        <v>95</v>
      </c>
      <c r="D968" s="4">
        <v>43435</v>
      </c>
      <c r="E968" t="s">
        <v>214</v>
      </c>
      <c r="F968" s="5">
        <v>43221</v>
      </c>
      <c r="G968">
        <v>12.29</v>
      </c>
      <c r="H968">
        <v>1.0900000000000001</v>
      </c>
    </row>
    <row r="969" spans="1:8" x14ac:dyDescent="0.2">
      <c r="A969" t="s">
        <v>71</v>
      </c>
      <c r="B969" t="s">
        <v>55</v>
      </c>
      <c r="C969" t="s">
        <v>91</v>
      </c>
      <c r="D969" s="4">
        <v>43435</v>
      </c>
      <c r="E969" t="s">
        <v>175</v>
      </c>
      <c r="F969" s="5">
        <v>43405</v>
      </c>
      <c r="G969">
        <v>251</v>
      </c>
      <c r="H969">
        <v>19.32</v>
      </c>
    </row>
    <row r="970" spans="1:8" x14ac:dyDescent="0.2">
      <c r="A970" t="s">
        <v>71</v>
      </c>
      <c r="B970" t="s">
        <v>56</v>
      </c>
      <c r="C970" t="s">
        <v>95</v>
      </c>
      <c r="D970" s="4">
        <v>43282</v>
      </c>
      <c r="E970" t="s">
        <v>213</v>
      </c>
      <c r="F970" s="5">
        <v>43221</v>
      </c>
      <c r="G970">
        <v>2413.75</v>
      </c>
      <c r="H970">
        <v>185.86</v>
      </c>
    </row>
    <row r="971" spans="1:8" x14ac:dyDescent="0.2">
      <c r="A971" t="s">
        <v>71</v>
      </c>
      <c r="B971" t="s">
        <v>55</v>
      </c>
      <c r="C971" t="s">
        <v>91</v>
      </c>
      <c r="D971" s="4">
        <v>43282</v>
      </c>
      <c r="E971" t="s">
        <v>212</v>
      </c>
      <c r="F971" s="5">
        <v>43221</v>
      </c>
      <c r="G971">
        <v>717.63</v>
      </c>
      <c r="H971">
        <v>55.26</v>
      </c>
    </row>
    <row r="972" spans="1:8" x14ac:dyDescent="0.2">
      <c r="A972" t="s">
        <v>71</v>
      </c>
      <c r="B972" t="s">
        <v>55</v>
      </c>
      <c r="C972" t="s">
        <v>91</v>
      </c>
      <c r="D972" s="4">
        <v>43282</v>
      </c>
      <c r="E972" t="s">
        <v>215</v>
      </c>
      <c r="F972" s="5">
        <v>43221</v>
      </c>
      <c r="G972">
        <v>3242.37</v>
      </c>
      <c r="H972">
        <v>288.57</v>
      </c>
    </row>
    <row r="973" spans="1:8" x14ac:dyDescent="0.2">
      <c r="A973" t="s">
        <v>71</v>
      </c>
      <c r="B973" t="s">
        <v>55</v>
      </c>
      <c r="C973" t="s">
        <v>91</v>
      </c>
      <c r="D973" s="4">
        <v>43282</v>
      </c>
      <c r="E973" t="s">
        <v>213</v>
      </c>
      <c r="F973" s="5">
        <v>43221</v>
      </c>
      <c r="G973">
        <v>32.369999999999997</v>
      </c>
      <c r="H973">
        <v>2.4900000000000002</v>
      </c>
    </row>
    <row r="974" spans="1:8" x14ac:dyDescent="0.2">
      <c r="A974" t="s">
        <v>71</v>
      </c>
      <c r="B974" t="s">
        <v>55</v>
      </c>
      <c r="C974" t="s">
        <v>91</v>
      </c>
      <c r="D974" s="4">
        <v>43282</v>
      </c>
      <c r="E974" t="s">
        <v>214</v>
      </c>
      <c r="F974" s="5">
        <v>43221</v>
      </c>
      <c r="G974">
        <v>146.22999999999999</v>
      </c>
      <c r="H974">
        <v>13.01</v>
      </c>
    </row>
    <row r="975" spans="1:8" x14ac:dyDescent="0.2">
      <c r="A975" t="s">
        <v>71</v>
      </c>
      <c r="B975" t="s">
        <v>55</v>
      </c>
      <c r="C975" t="s">
        <v>181</v>
      </c>
      <c r="D975" s="4">
        <v>43282</v>
      </c>
      <c r="E975" t="s">
        <v>216</v>
      </c>
      <c r="F975" s="5">
        <v>43221</v>
      </c>
      <c r="G975">
        <v>-750</v>
      </c>
      <c r="H975">
        <v>-57.75</v>
      </c>
    </row>
    <row r="976" spans="1:8" x14ac:dyDescent="0.2">
      <c r="A976" t="s">
        <v>71</v>
      </c>
      <c r="B976" t="s">
        <v>55</v>
      </c>
      <c r="C976" t="s">
        <v>181</v>
      </c>
      <c r="D976" s="4">
        <v>43282</v>
      </c>
      <c r="E976" t="s">
        <v>217</v>
      </c>
      <c r="F976" s="5">
        <v>43221</v>
      </c>
      <c r="G976">
        <v>-90</v>
      </c>
      <c r="H976">
        <v>-8.01</v>
      </c>
    </row>
    <row r="977" spans="1:8" x14ac:dyDescent="0.2">
      <c r="A977" t="s">
        <v>71</v>
      </c>
      <c r="B977" t="s">
        <v>60</v>
      </c>
      <c r="C977" t="s">
        <v>98</v>
      </c>
      <c r="D977" s="4">
        <v>43313</v>
      </c>
      <c r="E977" t="s">
        <v>212</v>
      </c>
      <c r="F977" s="5">
        <v>43221</v>
      </c>
      <c r="G977">
        <v>263.67</v>
      </c>
      <c r="H977">
        <v>20.3</v>
      </c>
    </row>
    <row r="978" spans="1:8" x14ac:dyDescent="0.2">
      <c r="A978" t="s">
        <v>71</v>
      </c>
      <c r="B978" t="s">
        <v>60</v>
      </c>
      <c r="C978" t="s">
        <v>98</v>
      </c>
      <c r="D978" s="4">
        <v>43313</v>
      </c>
      <c r="E978" t="s">
        <v>213</v>
      </c>
      <c r="F978" s="5">
        <v>43221</v>
      </c>
      <c r="G978">
        <v>11.89</v>
      </c>
      <c r="H978">
        <v>0.92</v>
      </c>
    </row>
    <row r="979" spans="1:8" x14ac:dyDescent="0.2">
      <c r="A979" t="s">
        <v>71</v>
      </c>
      <c r="B979" t="s">
        <v>55</v>
      </c>
      <c r="C979" t="s">
        <v>100</v>
      </c>
      <c r="D979" s="4">
        <v>43282</v>
      </c>
      <c r="E979" t="s">
        <v>212</v>
      </c>
      <c r="F979" s="5">
        <v>43221</v>
      </c>
      <c r="G979">
        <v>717.63</v>
      </c>
      <c r="H979">
        <v>55.26</v>
      </c>
    </row>
    <row r="980" spans="1:8" x14ac:dyDescent="0.2">
      <c r="A980" t="s">
        <v>71</v>
      </c>
      <c r="B980" t="s">
        <v>55</v>
      </c>
      <c r="C980" t="s">
        <v>100</v>
      </c>
      <c r="D980" s="4">
        <v>43282</v>
      </c>
      <c r="E980" t="s">
        <v>215</v>
      </c>
      <c r="F980" s="5">
        <v>43221</v>
      </c>
      <c r="G980">
        <v>2.37</v>
      </c>
      <c r="H980">
        <v>0.21</v>
      </c>
    </row>
    <row r="981" spans="1:8" x14ac:dyDescent="0.2">
      <c r="A981" t="s">
        <v>71</v>
      </c>
      <c r="B981" t="s">
        <v>55</v>
      </c>
      <c r="C981" t="s">
        <v>100</v>
      </c>
      <c r="D981" s="4">
        <v>43282</v>
      </c>
      <c r="E981" t="s">
        <v>213</v>
      </c>
      <c r="F981" s="5">
        <v>43221</v>
      </c>
      <c r="G981">
        <v>32.369999999999997</v>
      </c>
      <c r="H981">
        <v>2.4900000000000002</v>
      </c>
    </row>
    <row r="982" spans="1:8" x14ac:dyDescent="0.2">
      <c r="A982" t="s">
        <v>71</v>
      </c>
      <c r="B982" t="s">
        <v>55</v>
      </c>
      <c r="C982" t="s">
        <v>100</v>
      </c>
      <c r="D982" s="4">
        <v>43282</v>
      </c>
      <c r="E982" t="s">
        <v>214</v>
      </c>
      <c r="F982" s="5">
        <v>43221</v>
      </c>
      <c r="G982">
        <v>0.1</v>
      </c>
      <c r="H982">
        <v>0.01</v>
      </c>
    </row>
    <row r="983" spans="1:8" x14ac:dyDescent="0.2">
      <c r="A983" t="s">
        <v>71</v>
      </c>
      <c r="B983" t="s">
        <v>54</v>
      </c>
      <c r="C983" t="s">
        <v>99</v>
      </c>
      <c r="D983" s="4">
        <v>43282</v>
      </c>
      <c r="E983" t="s">
        <v>215</v>
      </c>
      <c r="F983" s="5">
        <v>43221</v>
      </c>
      <c r="G983">
        <v>404.89</v>
      </c>
      <c r="H983">
        <v>36.04</v>
      </c>
    </row>
    <row r="984" spans="1:8" x14ac:dyDescent="0.2">
      <c r="A984" t="s">
        <v>71</v>
      </c>
      <c r="B984" t="s">
        <v>54</v>
      </c>
      <c r="C984" t="s">
        <v>99</v>
      </c>
      <c r="D984" s="4">
        <v>43282</v>
      </c>
      <c r="E984" t="s">
        <v>214</v>
      </c>
      <c r="F984" s="5">
        <v>43221</v>
      </c>
      <c r="G984">
        <v>18.260000000000002</v>
      </c>
      <c r="H984">
        <v>1.63</v>
      </c>
    </row>
    <row r="985" spans="1:8" x14ac:dyDescent="0.2">
      <c r="A985" t="s">
        <v>71</v>
      </c>
      <c r="B985" t="s">
        <v>56</v>
      </c>
      <c r="C985" t="s">
        <v>95</v>
      </c>
      <c r="D985" s="4">
        <v>43191</v>
      </c>
      <c r="E985" t="s">
        <v>175</v>
      </c>
      <c r="F985" s="5">
        <v>43101</v>
      </c>
      <c r="G985">
        <v>593.24</v>
      </c>
      <c r="H985">
        <v>45.68</v>
      </c>
    </row>
    <row r="986" spans="1:8" x14ac:dyDescent="0.2">
      <c r="A986" t="s">
        <v>71</v>
      </c>
      <c r="B986" t="s">
        <v>55</v>
      </c>
      <c r="C986" t="s">
        <v>101</v>
      </c>
      <c r="D986" s="4">
        <v>43191</v>
      </c>
      <c r="E986" t="s">
        <v>177</v>
      </c>
      <c r="F986" s="5">
        <v>43101</v>
      </c>
      <c r="G986">
        <v>70.680000000000007</v>
      </c>
      <c r="H986">
        <v>5.44</v>
      </c>
    </row>
    <row r="987" spans="1:8" x14ac:dyDescent="0.2">
      <c r="A987" t="s">
        <v>71</v>
      </c>
      <c r="B987" t="s">
        <v>55</v>
      </c>
      <c r="C987" t="s">
        <v>101</v>
      </c>
      <c r="D987" s="4">
        <v>43191</v>
      </c>
      <c r="E987" t="s">
        <v>178</v>
      </c>
      <c r="F987" s="5">
        <v>43101</v>
      </c>
      <c r="G987">
        <v>3.19</v>
      </c>
      <c r="H987">
        <v>0.25</v>
      </c>
    </row>
    <row r="988" spans="1:8" x14ac:dyDescent="0.2">
      <c r="A988" t="s">
        <v>71</v>
      </c>
      <c r="B988" t="s">
        <v>55</v>
      </c>
      <c r="C988" t="s">
        <v>101</v>
      </c>
      <c r="D988" s="4">
        <v>43282</v>
      </c>
      <c r="E988" t="s">
        <v>218</v>
      </c>
      <c r="F988" s="5">
        <v>43221</v>
      </c>
      <c r="G988">
        <v>3702.24</v>
      </c>
      <c r="H988">
        <v>285.05</v>
      </c>
    </row>
    <row r="989" spans="1:8" x14ac:dyDescent="0.2">
      <c r="A989" t="s">
        <v>71</v>
      </c>
      <c r="B989" t="s">
        <v>55</v>
      </c>
      <c r="C989" t="s">
        <v>101</v>
      </c>
      <c r="D989" s="4">
        <v>43282</v>
      </c>
      <c r="E989" t="s">
        <v>219</v>
      </c>
      <c r="F989" s="5">
        <v>43221</v>
      </c>
      <c r="G989">
        <v>166.95</v>
      </c>
      <c r="H989">
        <v>12.86</v>
      </c>
    </row>
    <row r="990" spans="1:8" x14ac:dyDescent="0.2">
      <c r="A990" t="s">
        <v>71</v>
      </c>
      <c r="B990" t="s">
        <v>56</v>
      </c>
      <c r="C990" t="s">
        <v>130</v>
      </c>
      <c r="D990" s="4">
        <v>43313</v>
      </c>
      <c r="E990" t="s">
        <v>212</v>
      </c>
      <c r="F990" s="5">
        <v>43221</v>
      </c>
      <c r="G990">
        <v>741.56</v>
      </c>
      <c r="H990">
        <v>57.1</v>
      </c>
    </row>
    <row r="991" spans="1:8" x14ac:dyDescent="0.2">
      <c r="A991" t="s">
        <v>71</v>
      </c>
      <c r="B991" t="s">
        <v>56</v>
      </c>
      <c r="C991" t="s">
        <v>130</v>
      </c>
      <c r="D991" s="4">
        <v>43313</v>
      </c>
      <c r="E991" t="s">
        <v>215</v>
      </c>
      <c r="F991" s="5">
        <v>43221</v>
      </c>
      <c r="G991">
        <v>9631.1200000000008</v>
      </c>
      <c r="H991">
        <v>857.17</v>
      </c>
    </row>
    <row r="992" spans="1:8" x14ac:dyDescent="0.2">
      <c r="A992" t="s">
        <v>71</v>
      </c>
      <c r="B992" t="s">
        <v>56</v>
      </c>
      <c r="C992" t="s">
        <v>130</v>
      </c>
      <c r="D992" s="4">
        <v>43313</v>
      </c>
      <c r="E992" t="s">
        <v>213</v>
      </c>
      <c r="F992" s="5">
        <v>43221</v>
      </c>
      <c r="G992">
        <v>33.44</v>
      </c>
      <c r="H992">
        <v>2.57</v>
      </c>
    </row>
    <row r="993" spans="1:8" x14ac:dyDescent="0.2">
      <c r="A993" t="s">
        <v>71</v>
      </c>
      <c r="B993" t="s">
        <v>56</v>
      </c>
      <c r="C993" t="s">
        <v>130</v>
      </c>
      <c r="D993" s="4">
        <v>43313</v>
      </c>
      <c r="E993" t="s">
        <v>214</v>
      </c>
      <c r="F993" s="5">
        <v>43221</v>
      </c>
      <c r="G993">
        <v>434.37</v>
      </c>
      <c r="H993">
        <v>38.659999999999997</v>
      </c>
    </row>
    <row r="994" spans="1:8" x14ac:dyDescent="0.2">
      <c r="A994" t="s">
        <v>71</v>
      </c>
      <c r="B994" t="s">
        <v>60</v>
      </c>
      <c r="C994" t="s">
        <v>98</v>
      </c>
      <c r="D994" s="4">
        <v>43282</v>
      </c>
      <c r="E994" t="s">
        <v>212</v>
      </c>
      <c r="F994" s="5">
        <v>43221</v>
      </c>
      <c r="G994">
        <v>717.63</v>
      </c>
      <c r="H994">
        <v>55.26</v>
      </c>
    </row>
    <row r="995" spans="1:8" x14ac:dyDescent="0.2">
      <c r="A995" t="s">
        <v>71</v>
      </c>
      <c r="B995" t="s">
        <v>60</v>
      </c>
      <c r="C995" t="s">
        <v>98</v>
      </c>
      <c r="D995" s="4">
        <v>43282</v>
      </c>
      <c r="E995" t="s">
        <v>215</v>
      </c>
      <c r="F995" s="5">
        <v>43221</v>
      </c>
      <c r="G995">
        <v>29891.85</v>
      </c>
      <c r="H995">
        <v>2660.37</v>
      </c>
    </row>
    <row r="996" spans="1:8" x14ac:dyDescent="0.2">
      <c r="A996" t="s">
        <v>71</v>
      </c>
      <c r="B996" t="s">
        <v>60</v>
      </c>
      <c r="C996" t="s">
        <v>98</v>
      </c>
      <c r="D996" s="4">
        <v>43282</v>
      </c>
      <c r="E996" t="s">
        <v>213</v>
      </c>
      <c r="F996" s="5">
        <v>43221</v>
      </c>
      <c r="G996">
        <v>32.369999999999997</v>
      </c>
      <c r="H996">
        <v>2.4900000000000002</v>
      </c>
    </row>
    <row r="997" spans="1:8" x14ac:dyDescent="0.2">
      <c r="A997" t="s">
        <v>71</v>
      </c>
      <c r="B997" t="s">
        <v>60</v>
      </c>
      <c r="C997" t="s">
        <v>98</v>
      </c>
      <c r="D997" s="4">
        <v>43282</v>
      </c>
      <c r="E997" t="s">
        <v>214</v>
      </c>
      <c r="F997" s="5">
        <v>43221</v>
      </c>
      <c r="G997">
        <v>1348.12</v>
      </c>
      <c r="H997">
        <v>119.98</v>
      </c>
    </row>
    <row r="998" spans="1:8" x14ac:dyDescent="0.2">
      <c r="A998" t="s">
        <v>71</v>
      </c>
      <c r="B998" t="s">
        <v>55</v>
      </c>
      <c r="C998" t="s">
        <v>101</v>
      </c>
      <c r="D998" s="4">
        <v>43435</v>
      </c>
      <c r="E998" t="s">
        <v>177</v>
      </c>
      <c r="F998" s="5">
        <v>43405</v>
      </c>
      <c r="G998">
        <v>38.64</v>
      </c>
      <c r="H998">
        <v>2.98</v>
      </c>
    </row>
    <row r="999" spans="1:8" x14ac:dyDescent="0.2">
      <c r="A999" t="s">
        <v>71</v>
      </c>
      <c r="B999" t="s">
        <v>55</v>
      </c>
      <c r="C999" t="s">
        <v>101</v>
      </c>
      <c r="D999" s="4">
        <v>43435</v>
      </c>
      <c r="E999" t="s">
        <v>178</v>
      </c>
      <c r="F999" s="5">
        <v>43405</v>
      </c>
      <c r="G999">
        <v>1.74</v>
      </c>
      <c r="H999">
        <v>0.14000000000000001</v>
      </c>
    </row>
    <row r="1000" spans="1:8" x14ac:dyDescent="0.2">
      <c r="A1000" t="s">
        <v>71</v>
      </c>
      <c r="B1000" t="s">
        <v>55</v>
      </c>
      <c r="C1000" t="s">
        <v>101</v>
      </c>
      <c r="D1000" s="4">
        <v>43435</v>
      </c>
      <c r="E1000" t="s">
        <v>218</v>
      </c>
      <c r="F1000" s="5">
        <v>43221</v>
      </c>
      <c r="G1000">
        <v>6</v>
      </c>
      <c r="H1000">
        <v>0.46</v>
      </c>
    </row>
    <row r="1001" spans="1:8" x14ac:dyDescent="0.2">
      <c r="A1001" t="s">
        <v>71</v>
      </c>
      <c r="B1001" t="s">
        <v>55</v>
      </c>
      <c r="C1001" t="s">
        <v>101</v>
      </c>
      <c r="D1001" s="4">
        <v>43435</v>
      </c>
      <c r="E1001" t="s">
        <v>219</v>
      </c>
      <c r="F1001" s="5">
        <v>43221</v>
      </c>
      <c r="G1001">
        <v>0.28000000000000003</v>
      </c>
      <c r="H1001">
        <v>0.02</v>
      </c>
    </row>
    <row r="1002" spans="1:8" x14ac:dyDescent="0.2">
      <c r="A1002" t="s">
        <v>71</v>
      </c>
      <c r="B1002" t="s">
        <v>54</v>
      </c>
      <c r="C1002" t="s">
        <v>167</v>
      </c>
      <c r="D1002" s="4">
        <v>43435</v>
      </c>
      <c r="E1002" t="s">
        <v>182</v>
      </c>
      <c r="F1002" s="5">
        <v>43405</v>
      </c>
      <c r="G1002">
        <v>-95</v>
      </c>
      <c r="H1002">
        <v>-7.32</v>
      </c>
    </row>
    <row r="1003" spans="1:8" x14ac:dyDescent="0.2">
      <c r="A1003" t="s">
        <v>71</v>
      </c>
      <c r="B1003" t="s">
        <v>54</v>
      </c>
      <c r="C1003" t="s">
        <v>167</v>
      </c>
      <c r="D1003" s="4">
        <v>43435</v>
      </c>
      <c r="E1003" t="s">
        <v>216</v>
      </c>
      <c r="F1003" s="5">
        <v>43221</v>
      </c>
      <c r="G1003">
        <v>-14</v>
      </c>
      <c r="H1003">
        <v>-1.08</v>
      </c>
    </row>
    <row r="1004" spans="1:8" x14ac:dyDescent="0.2">
      <c r="A1004" t="s">
        <v>71</v>
      </c>
      <c r="B1004" t="s">
        <v>54</v>
      </c>
      <c r="C1004" t="s">
        <v>92</v>
      </c>
      <c r="D1004" s="4">
        <v>43435</v>
      </c>
      <c r="E1004" t="s">
        <v>175</v>
      </c>
      <c r="F1004" s="5">
        <v>43405</v>
      </c>
      <c r="G1004">
        <v>398</v>
      </c>
      <c r="H1004">
        <v>30.65</v>
      </c>
    </row>
    <row r="1005" spans="1:8" x14ac:dyDescent="0.2">
      <c r="A1005" t="s">
        <v>71</v>
      </c>
      <c r="B1005" t="s">
        <v>54</v>
      </c>
      <c r="C1005" t="s">
        <v>92</v>
      </c>
      <c r="D1005" s="4">
        <v>43435</v>
      </c>
      <c r="E1005" t="s">
        <v>176</v>
      </c>
      <c r="F1005" s="5">
        <v>43405</v>
      </c>
      <c r="G1005">
        <v>17.95</v>
      </c>
      <c r="H1005">
        <v>1.38</v>
      </c>
    </row>
    <row r="1006" spans="1:8" x14ac:dyDescent="0.2">
      <c r="A1006" t="s">
        <v>71</v>
      </c>
      <c r="B1006" t="s">
        <v>54</v>
      </c>
      <c r="C1006" t="s">
        <v>92</v>
      </c>
      <c r="D1006" s="4">
        <v>43435</v>
      </c>
      <c r="E1006" t="s">
        <v>212</v>
      </c>
      <c r="F1006" s="5">
        <v>43221</v>
      </c>
      <c r="G1006">
        <v>59</v>
      </c>
      <c r="H1006">
        <v>4.54</v>
      </c>
    </row>
    <row r="1007" spans="1:8" x14ac:dyDescent="0.2">
      <c r="A1007" t="s">
        <v>71</v>
      </c>
      <c r="B1007" t="s">
        <v>54</v>
      </c>
      <c r="C1007" t="s">
        <v>92</v>
      </c>
      <c r="D1007" s="4">
        <v>43435</v>
      </c>
      <c r="E1007" t="s">
        <v>213</v>
      </c>
      <c r="F1007" s="5">
        <v>43221</v>
      </c>
      <c r="G1007">
        <v>2.66</v>
      </c>
      <c r="H1007">
        <v>0.2</v>
      </c>
    </row>
    <row r="1008" spans="1:8" x14ac:dyDescent="0.2">
      <c r="A1008" t="s">
        <v>71</v>
      </c>
      <c r="B1008" t="s">
        <v>57</v>
      </c>
      <c r="C1008" t="s">
        <v>93</v>
      </c>
      <c r="D1008" s="4">
        <v>43435</v>
      </c>
      <c r="E1008" t="s">
        <v>175</v>
      </c>
      <c r="F1008" s="5">
        <v>43405</v>
      </c>
      <c r="G1008">
        <v>1630.74</v>
      </c>
      <c r="H1008">
        <v>125.56</v>
      </c>
    </row>
    <row r="1009" spans="1:8" x14ac:dyDescent="0.2">
      <c r="A1009" t="s">
        <v>71</v>
      </c>
      <c r="B1009" t="s">
        <v>57</v>
      </c>
      <c r="C1009" t="s">
        <v>93</v>
      </c>
      <c r="D1009" s="4">
        <v>43435</v>
      </c>
      <c r="E1009" t="s">
        <v>176</v>
      </c>
      <c r="F1009" s="5">
        <v>43405</v>
      </c>
      <c r="G1009">
        <v>73.55</v>
      </c>
      <c r="H1009">
        <v>5.66</v>
      </c>
    </row>
    <row r="1010" spans="1:8" x14ac:dyDescent="0.2">
      <c r="A1010" t="s">
        <v>71</v>
      </c>
      <c r="B1010" t="s">
        <v>57</v>
      </c>
      <c r="C1010" t="s">
        <v>93</v>
      </c>
      <c r="D1010" s="4">
        <v>43435</v>
      </c>
      <c r="E1010" t="s">
        <v>212</v>
      </c>
      <c r="F1010" s="5">
        <v>43221</v>
      </c>
      <c r="G1010">
        <v>241.36</v>
      </c>
      <c r="H1010">
        <v>18.59</v>
      </c>
    </row>
    <row r="1011" spans="1:8" x14ac:dyDescent="0.2">
      <c r="A1011" t="s">
        <v>71</v>
      </c>
      <c r="B1011" t="s">
        <v>57</v>
      </c>
      <c r="C1011" t="s">
        <v>93</v>
      </c>
      <c r="D1011" s="4">
        <v>43435</v>
      </c>
      <c r="E1011" t="s">
        <v>213</v>
      </c>
      <c r="F1011" s="5">
        <v>43221</v>
      </c>
      <c r="G1011">
        <v>10.89</v>
      </c>
      <c r="H1011">
        <v>0.84</v>
      </c>
    </row>
    <row r="1012" spans="1:8" x14ac:dyDescent="0.2">
      <c r="A1012" t="s">
        <v>71</v>
      </c>
      <c r="B1012" t="s">
        <v>56</v>
      </c>
      <c r="C1012" t="s">
        <v>95</v>
      </c>
      <c r="D1012" s="4">
        <v>43435</v>
      </c>
      <c r="E1012" t="s">
        <v>176</v>
      </c>
      <c r="F1012" s="5">
        <v>43405</v>
      </c>
      <c r="G1012">
        <v>3386.63</v>
      </c>
      <c r="H1012">
        <v>260.77</v>
      </c>
    </row>
    <row r="1013" spans="1:8" x14ac:dyDescent="0.2">
      <c r="A1013" t="s">
        <v>71</v>
      </c>
      <c r="B1013" t="s">
        <v>56</v>
      </c>
      <c r="C1013" t="s">
        <v>95</v>
      </c>
      <c r="D1013" s="4">
        <v>43435</v>
      </c>
      <c r="E1013" t="s">
        <v>175</v>
      </c>
      <c r="F1013" s="5">
        <v>43405</v>
      </c>
      <c r="G1013">
        <v>75091.360000000001</v>
      </c>
      <c r="H1013">
        <v>5782.03</v>
      </c>
    </row>
    <row r="1014" spans="1:8" x14ac:dyDescent="0.2">
      <c r="A1014" t="s">
        <v>71</v>
      </c>
      <c r="B1014" t="s">
        <v>56</v>
      </c>
      <c r="C1014" t="s">
        <v>95</v>
      </c>
      <c r="D1014" s="4">
        <v>43435</v>
      </c>
      <c r="E1014" t="s">
        <v>212</v>
      </c>
      <c r="F1014" s="5">
        <v>43221</v>
      </c>
      <c r="G1014">
        <v>9746.7900000000009</v>
      </c>
      <c r="H1014">
        <v>750.5</v>
      </c>
    </row>
    <row r="1015" spans="1:8" x14ac:dyDescent="0.2">
      <c r="A1015" t="s">
        <v>71</v>
      </c>
      <c r="B1015" t="s">
        <v>56</v>
      </c>
      <c r="C1015" t="s">
        <v>95</v>
      </c>
      <c r="D1015" s="4">
        <v>43435</v>
      </c>
      <c r="E1015" t="s">
        <v>213</v>
      </c>
      <c r="F1015" s="5">
        <v>43221</v>
      </c>
      <c r="G1015">
        <v>439.57</v>
      </c>
      <c r="H1015">
        <v>33.85</v>
      </c>
    </row>
    <row r="1016" spans="1:8" x14ac:dyDescent="0.2">
      <c r="A1016" t="s">
        <v>71</v>
      </c>
      <c r="B1016" t="s">
        <v>55</v>
      </c>
      <c r="C1016" t="s">
        <v>101</v>
      </c>
      <c r="D1016" s="4">
        <v>43435</v>
      </c>
      <c r="E1016" t="s">
        <v>177</v>
      </c>
      <c r="F1016" s="5">
        <v>43405</v>
      </c>
      <c r="G1016">
        <v>183.18</v>
      </c>
      <c r="H1016">
        <v>14.1</v>
      </c>
    </row>
    <row r="1017" spans="1:8" x14ac:dyDescent="0.2">
      <c r="A1017" t="s">
        <v>71</v>
      </c>
      <c r="B1017" t="s">
        <v>55</v>
      </c>
      <c r="C1017" t="s">
        <v>101</v>
      </c>
      <c r="D1017" s="4">
        <v>43435</v>
      </c>
      <c r="E1017" t="s">
        <v>178</v>
      </c>
      <c r="F1017" s="5">
        <v>43405</v>
      </c>
      <c r="G1017">
        <v>8.26</v>
      </c>
      <c r="H1017">
        <v>0.63</v>
      </c>
    </row>
    <row r="1018" spans="1:8" x14ac:dyDescent="0.2">
      <c r="A1018" t="s">
        <v>71</v>
      </c>
      <c r="B1018" t="s">
        <v>55</v>
      </c>
      <c r="C1018" t="s">
        <v>101</v>
      </c>
      <c r="D1018" s="4">
        <v>43435</v>
      </c>
      <c r="E1018" t="s">
        <v>218</v>
      </c>
      <c r="F1018" s="5">
        <v>43221</v>
      </c>
      <c r="G1018">
        <v>27</v>
      </c>
      <c r="H1018">
        <v>2.08</v>
      </c>
    </row>
    <row r="1019" spans="1:8" x14ac:dyDescent="0.2">
      <c r="A1019" t="s">
        <v>71</v>
      </c>
      <c r="B1019" t="s">
        <v>55</v>
      </c>
      <c r="C1019" t="s">
        <v>101</v>
      </c>
      <c r="D1019" s="4">
        <v>43435</v>
      </c>
      <c r="E1019" t="s">
        <v>219</v>
      </c>
      <c r="F1019" s="5">
        <v>43221</v>
      </c>
      <c r="G1019">
        <v>1.22</v>
      </c>
      <c r="H1019">
        <v>0.09</v>
      </c>
    </row>
    <row r="1020" spans="1:8" x14ac:dyDescent="0.2">
      <c r="A1020" t="s">
        <v>71</v>
      </c>
      <c r="B1020" t="s">
        <v>56</v>
      </c>
      <c r="C1020" t="s">
        <v>95</v>
      </c>
      <c r="D1020" s="4">
        <v>43435</v>
      </c>
      <c r="E1020" t="s">
        <v>179</v>
      </c>
      <c r="F1020" s="5">
        <v>43405</v>
      </c>
      <c r="G1020">
        <v>2145.64</v>
      </c>
      <c r="H1020">
        <v>190.96</v>
      </c>
    </row>
    <row r="1021" spans="1:8" x14ac:dyDescent="0.2">
      <c r="A1021" t="s">
        <v>71</v>
      </c>
      <c r="B1021" t="s">
        <v>56</v>
      </c>
      <c r="C1021" t="s">
        <v>95</v>
      </c>
      <c r="D1021" s="4">
        <v>43435</v>
      </c>
      <c r="E1021" t="s">
        <v>180</v>
      </c>
      <c r="F1021" s="5">
        <v>43405</v>
      </c>
      <c r="G1021">
        <v>96.76</v>
      </c>
      <c r="H1021">
        <v>8.61</v>
      </c>
    </row>
    <row r="1022" spans="1:8" x14ac:dyDescent="0.2">
      <c r="A1022" t="s">
        <v>71</v>
      </c>
      <c r="B1022" t="s">
        <v>56</v>
      </c>
      <c r="C1022" t="s">
        <v>95</v>
      </c>
      <c r="D1022" s="4">
        <v>43435</v>
      </c>
      <c r="E1022" t="s">
        <v>215</v>
      </c>
      <c r="F1022" s="5">
        <v>43221</v>
      </c>
      <c r="G1022">
        <v>1696.21</v>
      </c>
      <c r="H1022">
        <v>150.96</v>
      </c>
    </row>
    <row r="1023" spans="1:8" x14ac:dyDescent="0.2">
      <c r="A1023" t="s">
        <v>71</v>
      </c>
      <c r="B1023" t="s">
        <v>56</v>
      </c>
      <c r="C1023" t="s">
        <v>95</v>
      </c>
      <c r="D1023" s="4">
        <v>43435</v>
      </c>
      <c r="E1023" t="s">
        <v>214</v>
      </c>
      <c r="F1023" s="5">
        <v>43221</v>
      </c>
      <c r="G1023">
        <v>76.5</v>
      </c>
      <c r="H1023">
        <v>6.81</v>
      </c>
    </row>
    <row r="1024" spans="1:8" x14ac:dyDescent="0.2">
      <c r="A1024" t="s">
        <v>71</v>
      </c>
      <c r="B1024" t="s">
        <v>57</v>
      </c>
      <c r="C1024" t="s">
        <v>93</v>
      </c>
      <c r="D1024" s="4">
        <v>43435</v>
      </c>
      <c r="E1024" t="s">
        <v>179</v>
      </c>
      <c r="F1024" s="5">
        <v>43405</v>
      </c>
      <c r="G1024">
        <v>2847.26</v>
      </c>
      <c r="H1024">
        <v>253.41</v>
      </c>
    </row>
    <row r="1025" spans="1:8" x14ac:dyDescent="0.2">
      <c r="A1025" t="s">
        <v>71</v>
      </c>
      <c r="B1025" t="s">
        <v>57</v>
      </c>
      <c r="C1025" t="s">
        <v>93</v>
      </c>
      <c r="D1025" s="4">
        <v>43435</v>
      </c>
      <c r="E1025" t="s">
        <v>180</v>
      </c>
      <c r="F1025" s="5">
        <v>43405</v>
      </c>
      <c r="G1025">
        <v>128.41</v>
      </c>
      <c r="H1025">
        <v>11.42</v>
      </c>
    </row>
    <row r="1026" spans="1:8" x14ac:dyDescent="0.2">
      <c r="A1026" t="s">
        <v>71</v>
      </c>
      <c r="B1026" t="s">
        <v>57</v>
      </c>
      <c r="C1026" t="s">
        <v>93</v>
      </c>
      <c r="D1026" s="4">
        <v>43435</v>
      </c>
      <c r="E1026" t="s">
        <v>215</v>
      </c>
      <c r="F1026" s="5">
        <v>43221</v>
      </c>
      <c r="G1026">
        <v>422.64</v>
      </c>
      <c r="H1026">
        <v>37.61</v>
      </c>
    </row>
    <row r="1027" spans="1:8" x14ac:dyDescent="0.2">
      <c r="A1027" t="s">
        <v>71</v>
      </c>
      <c r="B1027" t="s">
        <v>57</v>
      </c>
      <c r="C1027" t="s">
        <v>93</v>
      </c>
      <c r="D1027" s="4">
        <v>43435</v>
      </c>
      <c r="E1027" t="s">
        <v>214</v>
      </c>
      <c r="F1027" s="5">
        <v>43221</v>
      </c>
      <c r="G1027">
        <v>19.05</v>
      </c>
      <c r="H1027">
        <v>1.69</v>
      </c>
    </row>
    <row r="1028" spans="1:8" x14ac:dyDescent="0.2">
      <c r="A1028" t="s">
        <v>71</v>
      </c>
      <c r="B1028" t="s">
        <v>56</v>
      </c>
      <c r="C1028" t="s">
        <v>94</v>
      </c>
      <c r="D1028" s="4">
        <v>43435</v>
      </c>
      <c r="E1028" t="s">
        <v>175</v>
      </c>
      <c r="F1028" s="5">
        <v>43405</v>
      </c>
      <c r="G1028">
        <v>645.87</v>
      </c>
      <c r="H1028">
        <v>49.73</v>
      </c>
    </row>
    <row r="1029" spans="1:8" x14ac:dyDescent="0.2">
      <c r="A1029" t="s">
        <v>71</v>
      </c>
      <c r="B1029" t="s">
        <v>56</v>
      </c>
      <c r="C1029" t="s">
        <v>94</v>
      </c>
      <c r="D1029" s="4">
        <v>43435</v>
      </c>
      <c r="E1029" t="s">
        <v>179</v>
      </c>
      <c r="F1029" s="5">
        <v>43405</v>
      </c>
      <c r="G1029">
        <v>8342.1299999999992</v>
      </c>
      <c r="H1029">
        <v>742.45</v>
      </c>
    </row>
    <row r="1030" spans="1:8" x14ac:dyDescent="0.2">
      <c r="A1030" t="s">
        <v>71</v>
      </c>
      <c r="B1030" t="s">
        <v>56</v>
      </c>
      <c r="C1030" t="s">
        <v>94</v>
      </c>
      <c r="D1030" s="4">
        <v>43435</v>
      </c>
      <c r="E1030" t="s">
        <v>176</v>
      </c>
      <c r="F1030" s="5">
        <v>43405</v>
      </c>
      <c r="G1030">
        <v>29.13</v>
      </c>
      <c r="H1030">
        <v>2.2400000000000002</v>
      </c>
    </row>
    <row r="1031" spans="1:8" x14ac:dyDescent="0.2">
      <c r="A1031" t="s">
        <v>71</v>
      </c>
      <c r="B1031" t="s">
        <v>56</v>
      </c>
      <c r="C1031" t="s">
        <v>94</v>
      </c>
      <c r="D1031" s="4">
        <v>43435</v>
      </c>
      <c r="E1031" t="s">
        <v>180</v>
      </c>
      <c r="F1031" s="5">
        <v>43405</v>
      </c>
      <c r="G1031">
        <v>376.23</v>
      </c>
      <c r="H1031">
        <v>33.479999999999997</v>
      </c>
    </row>
    <row r="1032" spans="1:8" x14ac:dyDescent="0.2">
      <c r="A1032" t="s">
        <v>71</v>
      </c>
      <c r="B1032" t="s">
        <v>56</v>
      </c>
      <c r="C1032" t="s">
        <v>94</v>
      </c>
      <c r="D1032" s="4">
        <v>43435</v>
      </c>
      <c r="E1032" t="s">
        <v>212</v>
      </c>
      <c r="F1032" s="5">
        <v>43221</v>
      </c>
      <c r="G1032">
        <v>95.68</v>
      </c>
      <c r="H1032">
        <v>7.37</v>
      </c>
    </row>
    <row r="1033" spans="1:8" x14ac:dyDescent="0.2">
      <c r="A1033" t="s">
        <v>71</v>
      </c>
      <c r="B1033" t="s">
        <v>56</v>
      </c>
      <c r="C1033" t="s">
        <v>94</v>
      </c>
      <c r="D1033" s="4">
        <v>43435</v>
      </c>
      <c r="E1033" t="s">
        <v>215</v>
      </c>
      <c r="F1033" s="5">
        <v>43221</v>
      </c>
      <c r="G1033">
        <v>1236.32</v>
      </c>
      <c r="H1033">
        <v>110.03</v>
      </c>
    </row>
    <row r="1034" spans="1:8" x14ac:dyDescent="0.2">
      <c r="A1034" t="s">
        <v>71</v>
      </c>
      <c r="B1034" t="s">
        <v>56</v>
      </c>
      <c r="C1034" t="s">
        <v>94</v>
      </c>
      <c r="D1034" s="4">
        <v>43435</v>
      </c>
      <c r="E1034" t="s">
        <v>213</v>
      </c>
      <c r="F1034" s="5">
        <v>43221</v>
      </c>
      <c r="G1034">
        <v>4.32</v>
      </c>
      <c r="H1034">
        <v>0.33</v>
      </c>
    </row>
    <row r="1035" spans="1:8" x14ac:dyDescent="0.2">
      <c r="A1035" t="s">
        <v>71</v>
      </c>
      <c r="B1035" t="s">
        <v>56</v>
      </c>
      <c r="C1035" t="s">
        <v>94</v>
      </c>
      <c r="D1035" s="4">
        <v>43435</v>
      </c>
      <c r="E1035" t="s">
        <v>214</v>
      </c>
      <c r="F1035" s="5">
        <v>43221</v>
      </c>
      <c r="G1035">
        <v>55.75</v>
      </c>
      <c r="H1035">
        <v>4.96</v>
      </c>
    </row>
    <row r="1036" spans="1:8" x14ac:dyDescent="0.2">
      <c r="A1036" t="s">
        <v>71</v>
      </c>
      <c r="B1036" t="s">
        <v>55</v>
      </c>
      <c r="C1036" t="s">
        <v>96</v>
      </c>
      <c r="D1036" s="4">
        <v>43435</v>
      </c>
      <c r="E1036" t="s">
        <v>175</v>
      </c>
      <c r="F1036" s="5">
        <v>43405</v>
      </c>
      <c r="G1036">
        <v>20625</v>
      </c>
      <c r="H1036">
        <v>1588.13</v>
      </c>
    </row>
    <row r="1037" spans="1:8" x14ac:dyDescent="0.2">
      <c r="A1037" t="s">
        <v>71</v>
      </c>
      <c r="B1037" t="s">
        <v>55</v>
      </c>
      <c r="C1037" t="s">
        <v>96</v>
      </c>
      <c r="D1037" s="4">
        <v>43435</v>
      </c>
      <c r="E1037" t="s">
        <v>176</v>
      </c>
      <c r="F1037" s="5">
        <v>43405</v>
      </c>
      <c r="G1037">
        <v>930.19</v>
      </c>
      <c r="H1037">
        <v>71.62</v>
      </c>
    </row>
    <row r="1038" spans="1:8" x14ac:dyDescent="0.2">
      <c r="A1038" t="s">
        <v>71</v>
      </c>
      <c r="B1038" t="s">
        <v>55</v>
      </c>
      <c r="C1038" t="s">
        <v>101</v>
      </c>
      <c r="D1038" s="4">
        <v>43435</v>
      </c>
      <c r="E1038" t="s">
        <v>177</v>
      </c>
      <c r="F1038" s="5">
        <v>43405</v>
      </c>
      <c r="G1038">
        <v>70.12</v>
      </c>
      <c r="H1038">
        <v>5.4</v>
      </c>
    </row>
    <row r="1039" spans="1:8" x14ac:dyDescent="0.2">
      <c r="A1039" t="s">
        <v>71</v>
      </c>
      <c r="B1039" t="s">
        <v>55</v>
      </c>
      <c r="C1039" t="s">
        <v>101</v>
      </c>
      <c r="D1039" s="4">
        <v>43435</v>
      </c>
      <c r="E1039" t="s">
        <v>178</v>
      </c>
      <c r="F1039" s="5">
        <v>43405</v>
      </c>
      <c r="G1039">
        <v>3.16</v>
      </c>
      <c r="H1039">
        <v>0.24</v>
      </c>
    </row>
    <row r="1040" spans="1:8" x14ac:dyDescent="0.2">
      <c r="A1040" t="s">
        <v>71</v>
      </c>
      <c r="B1040" t="s">
        <v>55</v>
      </c>
      <c r="C1040" t="s">
        <v>101</v>
      </c>
      <c r="D1040" s="4">
        <v>43435</v>
      </c>
      <c r="E1040" t="s">
        <v>218</v>
      </c>
      <c r="F1040" s="5">
        <v>43221</v>
      </c>
      <c r="G1040">
        <v>8</v>
      </c>
      <c r="H1040">
        <v>0.62</v>
      </c>
    </row>
    <row r="1041" spans="1:8" x14ac:dyDescent="0.2">
      <c r="A1041" t="s">
        <v>71</v>
      </c>
      <c r="B1041" t="s">
        <v>55</v>
      </c>
      <c r="C1041" t="s">
        <v>101</v>
      </c>
      <c r="D1041" s="4">
        <v>43435</v>
      </c>
      <c r="E1041" t="s">
        <v>219</v>
      </c>
      <c r="F1041" s="5">
        <v>43221</v>
      </c>
      <c r="G1041">
        <v>0.36</v>
      </c>
      <c r="H1041">
        <v>0.03</v>
      </c>
    </row>
    <row r="1042" spans="1:8" x14ac:dyDescent="0.2">
      <c r="A1042" t="s">
        <v>71</v>
      </c>
      <c r="B1042" t="s">
        <v>56</v>
      </c>
      <c r="C1042" t="s">
        <v>95</v>
      </c>
      <c r="D1042" s="4">
        <v>43435</v>
      </c>
      <c r="E1042" t="s">
        <v>175</v>
      </c>
      <c r="F1042" s="5">
        <v>43405</v>
      </c>
      <c r="G1042">
        <v>19365</v>
      </c>
      <c r="H1042">
        <v>1491.11</v>
      </c>
    </row>
    <row r="1043" spans="1:8" x14ac:dyDescent="0.2">
      <c r="A1043" t="s">
        <v>71</v>
      </c>
      <c r="B1043" t="s">
        <v>56</v>
      </c>
      <c r="C1043" t="s">
        <v>95</v>
      </c>
      <c r="D1043" s="4">
        <v>43435</v>
      </c>
      <c r="E1043" t="s">
        <v>176</v>
      </c>
      <c r="F1043" s="5">
        <v>43405</v>
      </c>
      <c r="G1043">
        <v>873.36</v>
      </c>
      <c r="H1043">
        <v>67.25</v>
      </c>
    </row>
    <row r="1044" spans="1:8" x14ac:dyDescent="0.2">
      <c r="A1044" t="s">
        <v>71</v>
      </c>
      <c r="B1044" t="s">
        <v>56</v>
      </c>
      <c r="C1044" t="s">
        <v>95</v>
      </c>
      <c r="D1044" s="4">
        <v>43435</v>
      </c>
      <c r="E1044" t="s">
        <v>212</v>
      </c>
      <c r="F1044" s="5">
        <v>43221</v>
      </c>
      <c r="G1044">
        <v>1377.86</v>
      </c>
      <c r="H1044">
        <v>106.1</v>
      </c>
    </row>
    <row r="1045" spans="1:8" x14ac:dyDescent="0.2">
      <c r="A1045" t="s">
        <v>71</v>
      </c>
      <c r="B1045" t="s">
        <v>56</v>
      </c>
      <c r="C1045" t="s">
        <v>95</v>
      </c>
      <c r="D1045" s="4">
        <v>43435</v>
      </c>
      <c r="E1045" t="s">
        <v>215</v>
      </c>
      <c r="F1045" s="5">
        <v>43221</v>
      </c>
      <c r="G1045">
        <v>697.14</v>
      </c>
      <c r="H1045">
        <v>62.05</v>
      </c>
    </row>
    <row r="1046" spans="1:8" x14ac:dyDescent="0.2">
      <c r="A1046" t="s">
        <v>71</v>
      </c>
      <c r="B1046" t="s">
        <v>56</v>
      </c>
      <c r="C1046" t="s">
        <v>95</v>
      </c>
      <c r="D1046" s="4">
        <v>43435</v>
      </c>
      <c r="E1046" t="s">
        <v>213</v>
      </c>
      <c r="F1046" s="5">
        <v>43221</v>
      </c>
      <c r="G1046">
        <v>62.14</v>
      </c>
      <c r="H1046">
        <v>4.78</v>
      </c>
    </row>
    <row r="1047" spans="1:8" x14ac:dyDescent="0.2">
      <c r="A1047" t="s">
        <v>71</v>
      </c>
      <c r="B1047" t="s">
        <v>56</v>
      </c>
      <c r="C1047" t="s">
        <v>95</v>
      </c>
      <c r="D1047" s="4">
        <v>43435</v>
      </c>
      <c r="E1047" t="s">
        <v>214</v>
      </c>
      <c r="F1047" s="5">
        <v>43221</v>
      </c>
      <c r="G1047">
        <v>31.44</v>
      </c>
      <c r="H1047">
        <v>2.8</v>
      </c>
    </row>
    <row r="1048" spans="1:8" x14ac:dyDescent="0.2">
      <c r="A1048" t="s">
        <v>71</v>
      </c>
      <c r="B1048" t="s">
        <v>57</v>
      </c>
      <c r="C1048" t="s">
        <v>93</v>
      </c>
      <c r="D1048" s="4">
        <v>43435</v>
      </c>
      <c r="E1048" t="s">
        <v>175</v>
      </c>
      <c r="F1048" s="5">
        <v>43405</v>
      </c>
      <c r="G1048">
        <v>1672.79</v>
      </c>
      <c r="H1048">
        <v>128.80000000000001</v>
      </c>
    </row>
    <row r="1049" spans="1:8" x14ac:dyDescent="0.2">
      <c r="A1049" t="s">
        <v>71</v>
      </c>
      <c r="B1049" t="s">
        <v>57</v>
      </c>
      <c r="C1049" t="s">
        <v>93</v>
      </c>
      <c r="D1049" s="4">
        <v>43435</v>
      </c>
      <c r="E1049" t="s">
        <v>176</v>
      </c>
      <c r="F1049" s="5">
        <v>43405</v>
      </c>
      <c r="G1049">
        <v>75.44</v>
      </c>
      <c r="H1049">
        <v>5.81</v>
      </c>
    </row>
    <row r="1050" spans="1:8" x14ac:dyDescent="0.2">
      <c r="A1050" t="s">
        <v>71</v>
      </c>
      <c r="B1050" t="s">
        <v>57</v>
      </c>
      <c r="C1050" t="s">
        <v>93</v>
      </c>
      <c r="D1050" s="4">
        <v>43435</v>
      </c>
      <c r="E1050" t="s">
        <v>212</v>
      </c>
      <c r="F1050" s="5">
        <v>43221</v>
      </c>
      <c r="G1050">
        <v>179.76</v>
      </c>
      <c r="H1050">
        <v>13.86</v>
      </c>
    </row>
    <row r="1051" spans="1:8" x14ac:dyDescent="0.2">
      <c r="A1051" t="s">
        <v>71</v>
      </c>
      <c r="B1051" t="s">
        <v>57</v>
      </c>
      <c r="C1051" t="s">
        <v>93</v>
      </c>
      <c r="D1051" s="4">
        <v>43435</v>
      </c>
      <c r="E1051" t="s">
        <v>213</v>
      </c>
      <c r="F1051" s="5">
        <v>43221</v>
      </c>
      <c r="G1051">
        <v>8.11</v>
      </c>
      <c r="H1051">
        <v>0.62</v>
      </c>
    </row>
    <row r="1052" spans="1:8" x14ac:dyDescent="0.2">
      <c r="A1052" t="s">
        <v>71</v>
      </c>
      <c r="B1052" t="s">
        <v>57</v>
      </c>
      <c r="C1052" t="s">
        <v>93</v>
      </c>
      <c r="D1052" s="4">
        <v>43435</v>
      </c>
      <c r="E1052" t="s">
        <v>179</v>
      </c>
      <c r="F1052" s="5">
        <v>43405</v>
      </c>
      <c r="G1052">
        <v>173.21</v>
      </c>
      <c r="H1052">
        <v>15.42</v>
      </c>
    </row>
    <row r="1053" spans="1:8" x14ac:dyDescent="0.2">
      <c r="A1053" t="s">
        <v>71</v>
      </c>
      <c r="B1053" t="s">
        <v>57</v>
      </c>
      <c r="C1053" t="s">
        <v>93</v>
      </c>
      <c r="D1053" s="4">
        <v>43435</v>
      </c>
      <c r="E1053" t="s">
        <v>180</v>
      </c>
      <c r="F1053" s="5">
        <v>43405</v>
      </c>
      <c r="G1053">
        <v>7.81</v>
      </c>
      <c r="H1053">
        <v>0.7</v>
      </c>
    </row>
    <row r="1054" spans="1:8" x14ac:dyDescent="0.2">
      <c r="A1054" t="s">
        <v>71</v>
      </c>
      <c r="B1054" t="s">
        <v>57</v>
      </c>
      <c r="C1054" t="s">
        <v>93</v>
      </c>
      <c r="D1054" s="4">
        <v>43435</v>
      </c>
      <c r="E1054" t="s">
        <v>215</v>
      </c>
      <c r="F1054" s="5">
        <v>43221</v>
      </c>
      <c r="G1054">
        <v>18.239999999999998</v>
      </c>
      <c r="H1054">
        <v>1.62</v>
      </c>
    </row>
    <row r="1055" spans="1:8" x14ac:dyDescent="0.2">
      <c r="A1055" t="s">
        <v>71</v>
      </c>
      <c r="B1055" t="s">
        <v>57</v>
      </c>
      <c r="C1055" t="s">
        <v>93</v>
      </c>
      <c r="D1055" s="4">
        <v>43435</v>
      </c>
      <c r="E1055" t="s">
        <v>214</v>
      </c>
      <c r="F1055" s="5">
        <v>43221</v>
      </c>
      <c r="G1055">
        <v>0.82</v>
      </c>
      <c r="H1055">
        <v>7.0000000000000007E-2</v>
      </c>
    </row>
    <row r="1056" spans="1:8" x14ac:dyDescent="0.2">
      <c r="A1056" t="s">
        <v>71</v>
      </c>
      <c r="B1056" t="s">
        <v>55</v>
      </c>
      <c r="C1056" t="s">
        <v>96</v>
      </c>
      <c r="D1056" s="4">
        <v>43435</v>
      </c>
      <c r="E1056" t="s">
        <v>212</v>
      </c>
      <c r="F1056" s="5">
        <v>43221</v>
      </c>
      <c r="G1056">
        <v>1837.14</v>
      </c>
      <c r="H1056">
        <v>141.46</v>
      </c>
    </row>
    <row r="1057" spans="1:8" x14ac:dyDescent="0.2">
      <c r="A1057" t="s">
        <v>71</v>
      </c>
      <c r="B1057" t="s">
        <v>55</v>
      </c>
      <c r="C1057" t="s">
        <v>96</v>
      </c>
      <c r="D1057" s="4">
        <v>43435</v>
      </c>
      <c r="E1057" t="s">
        <v>215</v>
      </c>
      <c r="F1057" s="5">
        <v>43221</v>
      </c>
      <c r="G1057">
        <v>1217.8599999999999</v>
      </c>
      <c r="H1057">
        <v>108.39</v>
      </c>
    </row>
    <row r="1058" spans="1:8" x14ac:dyDescent="0.2">
      <c r="A1058" t="s">
        <v>71</v>
      </c>
      <c r="B1058" t="s">
        <v>56</v>
      </c>
      <c r="C1058" t="s">
        <v>86</v>
      </c>
      <c r="D1058" s="4">
        <v>43282</v>
      </c>
      <c r="E1058" t="s">
        <v>215</v>
      </c>
      <c r="F1058" s="5">
        <v>43221</v>
      </c>
      <c r="G1058">
        <v>36551.85</v>
      </c>
      <c r="H1058">
        <v>3253.11</v>
      </c>
    </row>
    <row r="1059" spans="1:8" x14ac:dyDescent="0.2">
      <c r="A1059" t="s">
        <v>71</v>
      </c>
      <c r="B1059" t="s">
        <v>56</v>
      </c>
      <c r="C1059" t="s">
        <v>86</v>
      </c>
      <c r="D1059" s="4">
        <v>43282</v>
      </c>
      <c r="E1059" t="s">
        <v>213</v>
      </c>
      <c r="F1059" s="5">
        <v>43221</v>
      </c>
      <c r="G1059">
        <v>161.85</v>
      </c>
      <c r="H1059">
        <v>12.45</v>
      </c>
    </row>
    <row r="1060" spans="1:8" x14ac:dyDescent="0.2">
      <c r="A1060" t="s">
        <v>71</v>
      </c>
      <c r="B1060" t="s">
        <v>56</v>
      </c>
      <c r="C1060" t="s">
        <v>86</v>
      </c>
      <c r="D1060" s="4">
        <v>43282</v>
      </c>
      <c r="E1060" t="s">
        <v>214</v>
      </c>
      <c r="F1060" s="5">
        <v>43221</v>
      </c>
      <c r="G1060">
        <v>1648.47</v>
      </c>
      <c r="H1060">
        <v>146.72</v>
      </c>
    </row>
    <row r="1061" spans="1:8" x14ac:dyDescent="0.2">
      <c r="A1061" t="s">
        <v>71</v>
      </c>
      <c r="B1061" t="s">
        <v>59</v>
      </c>
      <c r="C1061" t="s">
        <v>102</v>
      </c>
      <c r="D1061" s="4">
        <v>43282</v>
      </c>
      <c r="E1061" t="s">
        <v>220</v>
      </c>
      <c r="F1061" s="5">
        <v>43221</v>
      </c>
      <c r="G1061">
        <v>2.37</v>
      </c>
      <c r="H1061">
        <v>0.21</v>
      </c>
    </row>
    <row r="1062" spans="1:8" x14ac:dyDescent="0.2">
      <c r="A1062" t="s">
        <v>71</v>
      </c>
      <c r="B1062" t="s">
        <v>59</v>
      </c>
      <c r="C1062" t="s">
        <v>102</v>
      </c>
      <c r="D1062" s="4">
        <v>43282</v>
      </c>
      <c r="E1062" t="s">
        <v>221</v>
      </c>
      <c r="F1062" s="5">
        <v>43221</v>
      </c>
      <c r="G1062">
        <v>0.1</v>
      </c>
      <c r="H1062">
        <v>0.01</v>
      </c>
    </row>
    <row r="1063" spans="1:8" x14ac:dyDescent="0.2">
      <c r="A1063" t="s">
        <v>71</v>
      </c>
      <c r="B1063" t="s">
        <v>57</v>
      </c>
      <c r="C1063" t="s">
        <v>85</v>
      </c>
      <c r="D1063" s="4">
        <v>43282</v>
      </c>
      <c r="E1063" t="s">
        <v>212</v>
      </c>
      <c r="F1063" s="5">
        <v>43221</v>
      </c>
      <c r="G1063">
        <v>1364</v>
      </c>
      <c r="H1063">
        <v>105.02</v>
      </c>
    </row>
    <row r="1064" spans="1:8" x14ac:dyDescent="0.2">
      <c r="A1064" t="s">
        <v>71</v>
      </c>
      <c r="B1064" t="s">
        <v>57</v>
      </c>
      <c r="C1064" t="s">
        <v>85</v>
      </c>
      <c r="D1064" s="4">
        <v>43282</v>
      </c>
      <c r="E1064" t="s">
        <v>213</v>
      </c>
      <c r="F1064" s="5">
        <v>43221</v>
      </c>
      <c r="G1064">
        <v>61.52</v>
      </c>
      <c r="H1064">
        <v>4.7300000000000004</v>
      </c>
    </row>
    <row r="1065" spans="1:8" x14ac:dyDescent="0.2">
      <c r="A1065" t="s">
        <v>71</v>
      </c>
      <c r="B1065" t="s">
        <v>54</v>
      </c>
      <c r="C1065" t="s">
        <v>99</v>
      </c>
      <c r="D1065" s="4">
        <v>43282</v>
      </c>
      <c r="E1065" t="s">
        <v>212</v>
      </c>
      <c r="F1065" s="5">
        <v>43221</v>
      </c>
      <c r="G1065">
        <v>1042.1099999999999</v>
      </c>
      <c r="H1065">
        <v>80.25</v>
      </c>
    </row>
    <row r="1066" spans="1:8" x14ac:dyDescent="0.2">
      <c r="A1066" t="s">
        <v>71</v>
      </c>
      <c r="B1066" t="s">
        <v>54</v>
      </c>
      <c r="C1066" t="s">
        <v>99</v>
      </c>
      <c r="D1066" s="4">
        <v>43282</v>
      </c>
      <c r="E1066" t="s">
        <v>213</v>
      </c>
      <c r="F1066" s="5">
        <v>43221</v>
      </c>
      <c r="G1066">
        <v>47</v>
      </c>
      <c r="H1066">
        <v>3.62</v>
      </c>
    </row>
    <row r="1067" spans="1:8" x14ac:dyDescent="0.2">
      <c r="A1067" t="s">
        <v>71</v>
      </c>
      <c r="B1067" t="s">
        <v>59</v>
      </c>
      <c r="C1067" t="s">
        <v>102</v>
      </c>
      <c r="D1067" s="4">
        <v>43282</v>
      </c>
      <c r="E1067" t="s">
        <v>218</v>
      </c>
      <c r="F1067" s="5">
        <v>43221</v>
      </c>
      <c r="G1067">
        <v>1023.63</v>
      </c>
      <c r="H1067">
        <v>78.819999999999993</v>
      </c>
    </row>
    <row r="1068" spans="1:8" x14ac:dyDescent="0.2">
      <c r="A1068" t="s">
        <v>71</v>
      </c>
      <c r="B1068" t="s">
        <v>59</v>
      </c>
      <c r="C1068" t="s">
        <v>102</v>
      </c>
      <c r="D1068" s="4">
        <v>43282</v>
      </c>
      <c r="E1068" t="s">
        <v>219</v>
      </c>
      <c r="F1068" s="5">
        <v>43221</v>
      </c>
      <c r="G1068">
        <v>46.16</v>
      </c>
      <c r="H1068">
        <v>3.55</v>
      </c>
    </row>
    <row r="1069" spans="1:8" x14ac:dyDescent="0.2">
      <c r="A1069" t="s">
        <v>71</v>
      </c>
      <c r="B1069" t="s">
        <v>55</v>
      </c>
      <c r="C1069" t="s">
        <v>102</v>
      </c>
      <c r="D1069" s="4">
        <v>43282</v>
      </c>
      <c r="E1069" t="s">
        <v>218</v>
      </c>
      <c r="F1069" s="5">
        <v>43221</v>
      </c>
      <c r="G1069">
        <v>72</v>
      </c>
      <c r="H1069">
        <v>5.54</v>
      </c>
    </row>
    <row r="1070" spans="1:8" x14ac:dyDescent="0.2">
      <c r="A1070" t="s">
        <v>71</v>
      </c>
      <c r="B1070" t="s">
        <v>55</v>
      </c>
      <c r="C1070" t="s">
        <v>102</v>
      </c>
      <c r="D1070" s="4">
        <v>43282</v>
      </c>
      <c r="E1070" t="s">
        <v>219</v>
      </c>
      <c r="F1070" s="5">
        <v>43221</v>
      </c>
      <c r="G1070">
        <v>3.25</v>
      </c>
      <c r="H1070">
        <v>0.25</v>
      </c>
    </row>
    <row r="1071" spans="1:8" x14ac:dyDescent="0.2">
      <c r="A1071" t="s">
        <v>71</v>
      </c>
      <c r="B1071" t="s">
        <v>55</v>
      </c>
      <c r="C1071" t="s">
        <v>91</v>
      </c>
      <c r="D1071" s="4">
        <v>43282</v>
      </c>
      <c r="E1071" t="s">
        <v>215</v>
      </c>
      <c r="F1071" s="5">
        <v>43221</v>
      </c>
      <c r="G1071">
        <v>478.44</v>
      </c>
      <c r="H1071">
        <v>42.58</v>
      </c>
    </row>
    <row r="1072" spans="1:8" x14ac:dyDescent="0.2">
      <c r="A1072" t="s">
        <v>71</v>
      </c>
      <c r="B1072" t="s">
        <v>55</v>
      </c>
      <c r="C1072" t="s">
        <v>91</v>
      </c>
      <c r="D1072" s="4">
        <v>43282</v>
      </c>
      <c r="E1072" t="s">
        <v>214</v>
      </c>
      <c r="F1072" s="5">
        <v>43221</v>
      </c>
      <c r="G1072">
        <v>21.58</v>
      </c>
      <c r="H1072">
        <v>1.92</v>
      </c>
    </row>
    <row r="1073" spans="1:8" x14ac:dyDescent="0.2">
      <c r="A1073" t="s">
        <v>71</v>
      </c>
      <c r="B1073" t="s">
        <v>54</v>
      </c>
      <c r="C1073" t="s">
        <v>92</v>
      </c>
      <c r="D1073" s="4">
        <v>43435</v>
      </c>
      <c r="E1073" t="s">
        <v>175</v>
      </c>
      <c r="F1073" s="5">
        <v>43405</v>
      </c>
      <c r="G1073">
        <v>786</v>
      </c>
      <c r="H1073">
        <v>60.52</v>
      </c>
    </row>
    <row r="1074" spans="1:8" x14ac:dyDescent="0.2">
      <c r="A1074" t="s">
        <v>71</v>
      </c>
      <c r="B1074" t="s">
        <v>54</v>
      </c>
      <c r="C1074" t="s">
        <v>92</v>
      </c>
      <c r="D1074" s="4">
        <v>43435</v>
      </c>
      <c r="E1074" t="s">
        <v>176</v>
      </c>
      <c r="F1074" s="5">
        <v>43405</v>
      </c>
      <c r="G1074">
        <v>35.450000000000003</v>
      </c>
      <c r="H1074">
        <v>2.73</v>
      </c>
    </row>
    <row r="1075" spans="1:8" x14ac:dyDescent="0.2">
      <c r="A1075" t="s">
        <v>71</v>
      </c>
      <c r="B1075" t="s">
        <v>54</v>
      </c>
      <c r="C1075" t="s">
        <v>92</v>
      </c>
      <c r="D1075" s="4">
        <v>43435</v>
      </c>
      <c r="E1075" t="s">
        <v>212</v>
      </c>
      <c r="F1075" s="5">
        <v>43221</v>
      </c>
      <c r="G1075">
        <v>230</v>
      </c>
      <c r="H1075">
        <v>17.71</v>
      </c>
    </row>
    <row r="1076" spans="1:8" x14ac:dyDescent="0.2">
      <c r="A1076" t="s">
        <v>71</v>
      </c>
      <c r="B1076" t="s">
        <v>54</v>
      </c>
      <c r="C1076" t="s">
        <v>92</v>
      </c>
      <c r="D1076" s="4">
        <v>43435</v>
      </c>
      <c r="E1076" t="s">
        <v>213</v>
      </c>
      <c r="F1076" s="5">
        <v>43221</v>
      </c>
      <c r="G1076">
        <v>10.37</v>
      </c>
      <c r="H1076">
        <v>0.8</v>
      </c>
    </row>
    <row r="1077" spans="1:8" x14ac:dyDescent="0.2">
      <c r="A1077" t="s">
        <v>71</v>
      </c>
      <c r="B1077" t="s">
        <v>55</v>
      </c>
      <c r="C1077" t="s">
        <v>89</v>
      </c>
      <c r="D1077" s="4">
        <v>43435</v>
      </c>
      <c r="E1077" t="s">
        <v>175</v>
      </c>
      <c r="F1077" s="5">
        <v>43405</v>
      </c>
      <c r="G1077">
        <v>239.21</v>
      </c>
      <c r="H1077">
        <v>18.420000000000002</v>
      </c>
    </row>
    <row r="1078" spans="1:8" x14ac:dyDescent="0.2">
      <c r="A1078" t="s">
        <v>71</v>
      </c>
      <c r="B1078" t="s">
        <v>55</v>
      </c>
      <c r="C1078" t="s">
        <v>89</v>
      </c>
      <c r="D1078" s="4">
        <v>43435</v>
      </c>
      <c r="E1078" t="s">
        <v>179</v>
      </c>
      <c r="F1078" s="5">
        <v>43405</v>
      </c>
      <c r="G1078">
        <v>3419.79</v>
      </c>
      <c r="H1078">
        <v>304.36</v>
      </c>
    </row>
    <row r="1079" spans="1:8" x14ac:dyDescent="0.2">
      <c r="A1079" t="s">
        <v>71</v>
      </c>
      <c r="B1079" t="s">
        <v>55</v>
      </c>
      <c r="C1079" t="s">
        <v>89</v>
      </c>
      <c r="D1079" s="4">
        <v>43435</v>
      </c>
      <c r="E1079" t="s">
        <v>176</v>
      </c>
      <c r="F1079" s="5">
        <v>43405</v>
      </c>
      <c r="G1079">
        <v>10.79</v>
      </c>
      <c r="H1079">
        <v>0.83</v>
      </c>
    </row>
    <row r="1080" spans="1:8" x14ac:dyDescent="0.2">
      <c r="A1080" t="s">
        <v>71</v>
      </c>
      <c r="B1080" t="s">
        <v>55</v>
      </c>
      <c r="C1080" t="s">
        <v>89</v>
      </c>
      <c r="D1080" s="4">
        <v>43435</v>
      </c>
      <c r="E1080" t="s">
        <v>180</v>
      </c>
      <c r="F1080" s="5">
        <v>43405</v>
      </c>
      <c r="G1080">
        <v>154.22999999999999</v>
      </c>
      <c r="H1080">
        <v>13.73</v>
      </c>
    </row>
    <row r="1081" spans="1:8" x14ac:dyDescent="0.2">
      <c r="A1081" t="s">
        <v>71</v>
      </c>
      <c r="B1081" t="s">
        <v>55</v>
      </c>
      <c r="C1081" t="s">
        <v>89</v>
      </c>
      <c r="D1081" s="4">
        <v>43435</v>
      </c>
      <c r="E1081" t="s">
        <v>212</v>
      </c>
      <c r="F1081" s="5">
        <v>43221</v>
      </c>
      <c r="G1081">
        <v>502.34</v>
      </c>
      <c r="H1081">
        <v>38.68</v>
      </c>
    </row>
    <row r="1082" spans="1:8" x14ac:dyDescent="0.2">
      <c r="A1082" t="s">
        <v>71</v>
      </c>
      <c r="B1082" t="s">
        <v>55</v>
      </c>
      <c r="C1082" t="s">
        <v>89</v>
      </c>
      <c r="D1082" s="4">
        <v>43435</v>
      </c>
      <c r="E1082" t="s">
        <v>215</v>
      </c>
      <c r="F1082" s="5">
        <v>43221</v>
      </c>
      <c r="G1082">
        <v>4158.66</v>
      </c>
      <c r="H1082">
        <v>370.12</v>
      </c>
    </row>
    <row r="1083" spans="1:8" x14ac:dyDescent="0.2">
      <c r="A1083" t="s">
        <v>71</v>
      </c>
      <c r="B1083" t="s">
        <v>55</v>
      </c>
      <c r="C1083" t="s">
        <v>89</v>
      </c>
      <c r="D1083" s="4">
        <v>43435</v>
      </c>
      <c r="E1083" t="s">
        <v>213</v>
      </c>
      <c r="F1083" s="5">
        <v>43221</v>
      </c>
      <c r="G1083">
        <v>22.66</v>
      </c>
      <c r="H1083">
        <v>1.74</v>
      </c>
    </row>
    <row r="1084" spans="1:8" x14ac:dyDescent="0.2">
      <c r="A1084" t="s">
        <v>71</v>
      </c>
      <c r="B1084" t="s">
        <v>55</v>
      </c>
      <c r="C1084" t="s">
        <v>89</v>
      </c>
      <c r="D1084" s="4">
        <v>43435</v>
      </c>
      <c r="E1084" t="s">
        <v>214</v>
      </c>
      <c r="F1084" s="5">
        <v>43221</v>
      </c>
      <c r="G1084">
        <v>187.55</v>
      </c>
      <c r="H1084">
        <v>16.690000000000001</v>
      </c>
    </row>
    <row r="1085" spans="1:8" x14ac:dyDescent="0.2">
      <c r="A1085" t="s">
        <v>71</v>
      </c>
      <c r="B1085" t="s">
        <v>55</v>
      </c>
      <c r="C1085" t="s">
        <v>91</v>
      </c>
      <c r="D1085" s="4">
        <v>43435</v>
      </c>
      <c r="E1085" t="s">
        <v>175</v>
      </c>
      <c r="F1085" s="5">
        <v>43405</v>
      </c>
      <c r="G1085">
        <v>0</v>
      </c>
      <c r="H1085">
        <v>0</v>
      </c>
    </row>
    <row r="1086" spans="1:8" x14ac:dyDescent="0.2">
      <c r="A1086" t="s">
        <v>71</v>
      </c>
      <c r="B1086" t="s">
        <v>55</v>
      </c>
      <c r="C1086" t="s">
        <v>91</v>
      </c>
      <c r="D1086" s="4">
        <v>43435</v>
      </c>
      <c r="E1086" t="s">
        <v>176</v>
      </c>
      <c r="F1086" s="5">
        <v>43405</v>
      </c>
      <c r="G1086">
        <v>0</v>
      </c>
      <c r="H1086">
        <v>0</v>
      </c>
    </row>
    <row r="1087" spans="1:8" x14ac:dyDescent="0.2">
      <c r="A1087" t="s">
        <v>71</v>
      </c>
      <c r="B1087" t="s">
        <v>55</v>
      </c>
      <c r="C1087" t="s">
        <v>91</v>
      </c>
      <c r="D1087" s="4">
        <v>43435</v>
      </c>
      <c r="E1087" t="s">
        <v>212</v>
      </c>
      <c r="F1087" s="5">
        <v>43221</v>
      </c>
      <c r="G1087">
        <v>0</v>
      </c>
      <c r="H1087">
        <v>0</v>
      </c>
    </row>
    <row r="1088" spans="1:8" x14ac:dyDescent="0.2">
      <c r="A1088" t="s">
        <v>71</v>
      </c>
      <c r="B1088" t="s">
        <v>55</v>
      </c>
      <c r="C1088" t="s">
        <v>91</v>
      </c>
      <c r="D1088" s="4">
        <v>43435</v>
      </c>
      <c r="E1088" t="s">
        <v>213</v>
      </c>
      <c r="F1088" s="5">
        <v>43221</v>
      </c>
      <c r="G1088">
        <v>0</v>
      </c>
      <c r="H1088">
        <v>0</v>
      </c>
    </row>
    <row r="1089" spans="1:8" x14ac:dyDescent="0.2">
      <c r="A1089" t="s">
        <v>71</v>
      </c>
      <c r="B1089" t="s">
        <v>57</v>
      </c>
      <c r="C1089" t="s">
        <v>93</v>
      </c>
      <c r="D1089" s="4">
        <v>43466</v>
      </c>
      <c r="E1089" t="s">
        <v>175</v>
      </c>
      <c r="F1089" s="5">
        <v>43405</v>
      </c>
      <c r="G1089">
        <v>3067.49</v>
      </c>
      <c r="H1089">
        <v>236.21</v>
      </c>
    </row>
    <row r="1090" spans="1:8" x14ac:dyDescent="0.2">
      <c r="A1090" t="s">
        <v>71</v>
      </c>
      <c r="B1090" t="s">
        <v>57</v>
      </c>
      <c r="C1090" t="s">
        <v>93</v>
      </c>
      <c r="D1090" s="4">
        <v>43466</v>
      </c>
      <c r="E1090" t="s">
        <v>176</v>
      </c>
      <c r="F1090" s="5">
        <v>43405</v>
      </c>
      <c r="G1090">
        <v>124.55</v>
      </c>
      <c r="H1090">
        <v>9.57</v>
      </c>
    </row>
    <row r="1091" spans="1:8" x14ac:dyDescent="0.2">
      <c r="A1091" t="s">
        <v>71</v>
      </c>
      <c r="B1091" t="s">
        <v>57</v>
      </c>
      <c r="C1091" t="s">
        <v>93</v>
      </c>
      <c r="D1091" s="4">
        <v>43466</v>
      </c>
      <c r="E1091" t="s">
        <v>179</v>
      </c>
      <c r="F1091" s="5">
        <v>43405</v>
      </c>
      <c r="G1091">
        <v>9.51</v>
      </c>
      <c r="H1091">
        <v>0.85</v>
      </c>
    </row>
    <row r="1092" spans="1:8" x14ac:dyDescent="0.2">
      <c r="A1092" t="s">
        <v>71</v>
      </c>
      <c r="B1092" t="s">
        <v>57</v>
      </c>
      <c r="C1092" t="s">
        <v>93</v>
      </c>
      <c r="D1092" s="4">
        <v>43466</v>
      </c>
      <c r="E1092" t="s">
        <v>180</v>
      </c>
      <c r="F1092" s="5">
        <v>43405</v>
      </c>
      <c r="G1092">
        <v>0.38</v>
      </c>
      <c r="H1092">
        <v>0.03</v>
      </c>
    </row>
    <row r="1093" spans="1:8" x14ac:dyDescent="0.2">
      <c r="A1093" t="s">
        <v>71</v>
      </c>
      <c r="B1093" t="s">
        <v>55</v>
      </c>
      <c r="C1093" t="s">
        <v>93</v>
      </c>
      <c r="D1093" s="4">
        <v>43466</v>
      </c>
      <c r="E1093" t="s">
        <v>175</v>
      </c>
      <c r="F1093" s="5">
        <v>43405</v>
      </c>
      <c r="G1093">
        <v>480.49</v>
      </c>
      <c r="H1093">
        <v>37</v>
      </c>
    </row>
    <row r="1094" spans="1:8" x14ac:dyDescent="0.2">
      <c r="A1094" t="s">
        <v>71</v>
      </c>
      <c r="B1094" t="s">
        <v>55</v>
      </c>
      <c r="C1094" t="s">
        <v>93</v>
      </c>
      <c r="D1094" s="4">
        <v>43466</v>
      </c>
      <c r="E1094" t="s">
        <v>179</v>
      </c>
      <c r="F1094" s="5">
        <v>43405</v>
      </c>
      <c r="G1094">
        <v>367.51</v>
      </c>
      <c r="H1094">
        <v>32.71</v>
      </c>
    </row>
    <row r="1095" spans="1:8" x14ac:dyDescent="0.2">
      <c r="A1095" t="s">
        <v>71</v>
      </c>
      <c r="B1095" t="s">
        <v>55</v>
      </c>
      <c r="C1095" t="s">
        <v>93</v>
      </c>
      <c r="D1095" s="4">
        <v>43466</v>
      </c>
      <c r="E1095" t="s">
        <v>176</v>
      </c>
      <c r="F1095" s="5">
        <v>43405</v>
      </c>
      <c r="G1095">
        <v>19.510000000000002</v>
      </c>
      <c r="H1095">
        <v>1.5</v>
      </c>
    </row>
    <row r="1096" spans="1:8" x14ac:dyDescent="0.2">
      <c r="A1096" t="s">
        <v>71</v>
      </c>
      <c r="B1096" t="s">
        <v>55</v>
      </c>
      <c r="C1096" t="s">
        <v>93</v>
      </c>
      <c r="D1096" s="4">
        <v>43466</v>
      </c>
      <c r="E1096" t="s">
        <v>180</v>
      </c>
      <c r="F1096" s="5">
        <v>43405</v>
      </c>
      <c r="G1096">
        <v>14.92</v>
      </c>
      <c r="H1096">
        <v>1.33</v>
      </c>
    </row>
    <row r="1097" spans="1:8" x14ac:dyDescent="0.2">
      <c r="A1097" t="s">
        <v>71</v>
      </c>
      <c r="B1097" t="s">
        <v>59</v>
      </c>
      <c r="C1097" t="s">
        <v>101</v>
      </c>
      <c r="D1097" s="4">
        <v>43466</v>
      </c>
      <c r="E1097" t="s">
        <v>177</v>
      </c>
      <c r="F1097" s="5">
        <v>43405</v>
      </c>
      <c r="G1097">
        <v>126</v>
      </c>
      <c r="H1097">
        <v>9.6999999999999993</v>
      </c>
    </row>
    <row r="1098" spans="1:8" x14ac:dyDescent="0.2">
      <c r="A1098" t="s">
        <v>71</v>
      </c>
      <c r="B1098" t="s">
        <v>59</v>
      </c>
      <c r="C1098" t="s">
        <v>101</v>
      </c>
      <c r="D1098" s="4">
        <v>43466</v>
      </c>
      <c r="E1098" t="s">
        <v>178</v>
      </c>
      <c r="F1098" s="5">
        <v>43405</v>
      </c>
      <c r="G1098">
        <v>5.12</v>
      </c>
      <c r="H1098">
        <v>0.39</v>
      </c>
    </row>
    <row r="1099" spans="1:8" x14ac:dyDescent="0.2">
      <c r="A1099" t="s">
        <v>71</v>
      </c>
      <c r="B1099" t="s">
        <v>60</v>
      </c>
      <c r="C1099" t="s">
        <v>101</v>
      </c>
      <c r="D1099" s="4">
        <v>43466</v>
      </c>
      <c r="E1099" t="s">
        <v>177</v>
      </c>
      <c r="F1099" s="5">
        <v>43405</v>
      </c>
      <c r="G1099">
        <v>81</v>
      </c>
      <c r="H1099">
        <v>6.24</v>
      </c>
    </row>
    <row r="1100" spans="1:8" x14ac:dyDescent="0.2">
      <c r="A1100" t="s">
        <v>71</v>
      </c>
      <c r="B1100" t="s">
        <v>60</v>
      </c>
      <c r="C1100" t="s">
        <v>101</v>
      </c>
      <c r="D1100" s="4">
        <v>43466</v>
      </c>
      <c r="E1100" t="s">
        <v>178</v>
      </c>
      <c r="F1100" s="5">
        <v>43405</v>
      </c>
      <c r="G1100">
        <v>3.29</v>
      </c>
      <c r="H1100">
        <v>0.26</v>
      </c>
    </row>
    <row r="1101" spans="1:8" x14ac:dyDescent="0.2">
      <c r="A1101" t="s">
        <v>71</v>
      </c>
      <c r="B1101" t="s">
        <v>60</v>
      </c>
      <c r="C1101" t="s">
        <v>98</v>
      </c>
      <c r="D1101" s="4">
        <v>43466</v>
      </c>
      <c r="E1101" t="s">
        <v>175</v>
      </c>
      <c r="F1101" s="5">
        <v>43405</v>
      </c>
      <c r="G1101">
        <v>480.49</v>
      </c>
      <c r="H1101">
        <v>37</v>
      </c>
    </row>
    <row r="1102" spans="1:8" x14ac:dyDescent="0.2">
      <c r="A1102" t="s">
        <v>71</v>
      </c>
      <c r="B1102" t="s">
        <v>60</v>
      </c>
      <c r="C1102" t="s">
        <v>98</v>
      </c>
      <c r="D1102" s="4">
        <v>43466</v>
      </c>
      <c r="E1102" t="s">
        <v>179</v>
      </c>
      <c r="F1102" s="5">
        <v>43405</v>
      </c>
      <c r="G1102">
        <v>9012.51</v>
      </c>
      <c r="H1102">
        <v>802.11</v>
      </c>
    </row>
    <row r="1103" spans="1:8" x14ac:dyDescent="0.2">
      <c r="A1103" t="s">
        <v>71</v>
      </c>
      <c r="B1103" t="s">
        <v>60</v>
      </c>
      <c r="C1103" t="s">
        <v>98</v>
      </c>
      <c r="D1103" s="4">
        <v>43466</v>
      </c>
      <c r="E1103" t="s">
        <v>176</v>
      </c>
      <c r="F1103" s="5">
        <v>43405</v>
      </c>
      <c r="G1103">
        <v>19.510000000000002</v>
      </c>
      <c r="H1103">
        <v>1.5</v>
      </c>
    </row>
    <row r="1104" spans="1:8" x14ac:dyDescent="0.2">
      <c r="A1104" t="s">
        <v>71</v>
      </c>
      <c r="B1104" t="s">
        <v>60</v>
      </c>
      <c r="C1104" t="s">
        <v>98</v>
      </c>
      <c r="D1104" s="4">
        <v>43466</v>
      </c>
      <c r="E1104" t="s">
        <v>180</v>
      </c>
      <c r="F1104" s="5">
        <v>43405</v>
      </c>
      <c r="G1104">
        <v>365.91</v>
      </c>
      <c r="H1104">
        <v>32.57</v>
      </c>
    </row>
    <row r="1105" spans="1:8" x14ac:dyDescent="0.2">
      <c r="A1105" t="s">
        <v>71</v>
      </c>
      <c r="B1105" t="s">
        <v>54</v>
      </c>
      <c r="C1105" t="s">
        <v>101</v>
      </c>
      <c r="D1105" s="4">
        <v>43435</v>
      </c>
      <c r="E1105" t="s">
        <v>177</v>
      </c>
      <c r="F1105" s="5">
        <v>43405</v>
      </c>
      <c r="G1105">
        <v>24.2</v>
      </c>
      <c r="H1105">
        <v>1.86</v>
      </c>
    </row>
    <row r="1106" spans="1:8" x14ac:dyDescent="0.2">
      <c r="A1106" t="s">
        <v>71</v>
      </c>
      <c r="B1106" t="s">
        <v>54</v>
      </c>
      <c r="C1106" t="s">
        <v>101</v>
      </c>
      <c r="D1106" s="4">
        <v>43435</v>
      </c>
      <c r="E1106" t="s">
        <v>178</v>
      </c>
      <c r="F1106" s="5">
        <v>43405</v>
      </c>
      <c r="G1106">
        <v>1.0900000000000001</v>
      </c>
      <c r="H1106">
        <v>0.08</v>
      </c>
    </row>
    <row r="1107" spans="1:8" x14ac:dyDescent="0.2">
      <c r="A1107" t="s">
        <v>71</v>
      </c>
      <c r="B1107" t="s">
        <v>54</v>
      </c>
      <c r="C1107" t="s">
        <v>101</v>
      </c>
      <c r="D1107" s="4">
        <v>43435</v>
      </c>
      <c r="E1107" t="s">
        <v>218</v>
      </c>
      <c r="F1107" s="5">
        <v>43221</v>
      </c>
      <c r="G1107">
        <v>13</v>
      </c>
      <c r="H1107">
        <v>1</v>
      </c>
    </row>
    <row r="1108" spans="1:8" x14ac:dyDescent="0.2">
      <c r="A1108" t="s">
        <v>71</v>
      </c>
      <c r="B1108" t="s">
        <v>54</v>
      </c>
      <c r="C1108" t="s">
        <v>101</v>
      </c>
      <c r="D1108" s="4">
        <v>43435</v>
      </c>
      <c r="E1108" t="s">
        <v>219</v>
      </c>
      <c r="F1108" s="5">
        <v>43221</v>
      </c>
      <c r="G1108">
        <v>0.59</v>
      </c>
      <c r="H1108">
        <v>0.05</v>
      </c>
    </row>
    <row r="1109" spans="1:8" x14ac:dyDescent="0.2">
      <c r="A1109" t="s">
        <v>71</v>
      </c>
      <c r="B1109" t="s">
        <v>57</v>
      </c>
      <c r="C1109" t="s">
        <v>93</v>
      </c>
      <c r="D1109" s="4">
        <v>43435</v>
      </c>
      <c r="E1109" t="s">
        <v>176</v>
      </c>
      <c r="F1109" s="5">
        <v>43405</v>
      </c>
      <c r="G1109">
        <v>66.83</v>
      </c>
      <c r="H1109">
        <v>5.14</v>
      </c>
    </row>
    <row r="1110" spans="1:8" x14ac:dyDescent="0.2">
      <c r="A1110" t="s">
        <v>71</v>
      </c>
      <c r="B1110" t="s">
        <v>57</v>
      </c>
      <c r="C1110" t="s">
        <v>93</v>
      </c>
      <c r="D1110" s="4">
        <v>43435</v>
      </c>
      <c r="E1110" t="s">
        <v>175</v>
      </c>
      <c r="F1110" s="5">
        <v>43405</v>
      </c>
      <c r="G1110">
        <v>1482</v>
      </c>
      <c r="H1110">
        <v>114.11</v>
      </c>
    </row>
    <row r="1111" spans="1:8" x14ac:dyDescent="0.2">
      <c r="A1111" t="s">
        <v>71</v>
      </c>
      <c r="B1111" t="s">
        <v>57</v>
      </c>
      <c r="C1111" t="s">
        <v>93</v>
      </c>
      <c r="D1111" s="4">
        <v>43435</v>
      </c>
      <c r="E1111" t="s">
        <v>212</v>
      </c>
      <c r="F1111" s="5">
        <v>43221</v>
      </c>
      <c r="G1111">
        <v>814</v>
      </c>
      <c r="H1111">
        <v>62.69</v>
      </c>
    </row>
    <row r="1112" spans="1:8" x14ac:dyDescent="0.2">
      <c r="A1112" t="s">
        <v>71</v>
      </c>
      <c r="B1112" t="s">
        <v>57</v>
      </c>
      <c r="C1112" t="s">
        <v>93</v>
      </c>
      <c r="D1112" s="4">
        <v>43435</v>
      </c>
      <c r="E1112" t="s">
        <v>213</v>
      </c>
      <c r="F1112" s="5">
        <v>43221</v>
      </c>
      <c r="G1112">
        <v>36.71</v>
      </c>
      <c r="H1112">
        <v>2.83</v>
      </c>
    </row>
    <row r="1113" spans="1:8" x14ac:dyDescent="0.2">
      <c r="A1113" t="s">
        <v>71</v>
      </c>
      <c r="B1113" t="s">
        <v>56</v>
      </c>
      <c r="C1113" t="s">
        <v>94</v>
      </c>
      <c r="D1113" s="4">
        <v>43435</v>
      </c>
      <c r="E1113" t="s">
        <v>175</v>
      </c>
      <c r="F1113" s="5">
        <v>43405</v>
      </c>
      <c r="G1113">
        <v>478.42</v>
      </c>
      <c r="H1113">
        <v>36.840000000000003</v>
      </c>
    </row>
    <row r="1114" spans="1:8" x14ac:dyDescent="0.2">
      <c r="A1114" t="s">
        <v>71</v>
      </c>
      <c r="B1114" t="s">
        <v>56</v>
      </c>
      <c r="C1114" t="s">
        <v>94</v>
      </c>
      <c r="D1114" s="4">
        <v>43435</v>
      </c>
      <c r="E1114" t="s">
        <v>179</v>
      </c>
      <c r="F1114" s="5">
        <v>43405</v>
      </c>
      <c r="G1114">
        <v>12586.58</v>
      </c>
      <c r="H1114">
        <v>1120.21</v>
      </c>
    </row>
    <row r="1115" spans="1:8" x14ac:dyDescent="0.2">
      <c r="A1115" t="s">
        <v>71</v>
      </c>
      <c r="B1115" t="s">
        <v>56</v>
      </c>
      <c r="C1115" t="s">
        <v>94</v>
      </c>
      <c r="D1115" s="4">
        <v>43435</v>
      </c>
      <c r="E1115" t="s">
        <v>176</v>
      </c>
      <c r="F1115" s="5">
        <v>43405</v>
      </c>
      <c r="G1115">
        <v>21.58</v>
      </c>
      <c r="H1115">
        <v>1.66</v>
      </c>
    </row>
    <row r="1116" spans="1:8" x14ac:dyDescent="0.2">
      <c r="A1116" t="s">
        <v>71</v>
      </c>
      <c r="B1116" t="s">
        <v>56</v>
      </c>
      <c r="C1116" t="s">
        <v>94</v>
      </c>
      <c r="D1116" s="4">
        <v>43435</v>
      </c>
      <c r="E1116" t="s">
        <v>180</v>
      </c>
      <c r="F1116" s="5">
        <v>43405</v>
      </c>
      <c r="G1116">
        <v>567.65</v>
      </c>
      <c r="H1116">
        <v>50.52</v>
      </c>
    </row>
    <row r="1117" spans="1:8" x14ac:dyDescent="0.2">
      <c r="A1117" t="s">
        <v>71</v>
      </c>
      <c r="B1117" t="s">
        <v>56</v>
      </c>
      <c r="C1117" t="s">
        <v>94</v>
      </c>
      <c r="D1117" s="4">
        <v>43435</v>
      </c>
      <c r="E1117" t="s">
        <v>212</v>
      </c>
      <c r="F1117" s="5">
        <v>43221</v>
      </c>
      <c r="G1117">
        <v>263.13</v>
      </c>
      <c r="H1117">
        <v>20.260000000000002</v>
      </c>
    </row>
    <row r="1118" spans="1:8" x14ac:dyDescent="0.2">
      <c r="A1118" t="s">
        <v>71</v>
      </c>
      <c r="B1118" t="s">
        <v>56</v>
      </c>
      <c r="C1118" t="s">
        <v>94</v>
      </c>
      <c r="D1118" s="4">
        <v>43435</v>
      </c>
      <c r="E1118" t="s">
        <v>215</v>
      </c>
      <c r="F1118" s="5">
        <v>43221</v>
      </c>
      <c r="G1118">
        <v>6922.87</v>
      </c>
      <c r="H1118">
        <v>616.14</v>
      </c>
    </row>
    <row r="1119" spans="1:8" x14ac:dyDescent="0.2">
      <c r="A1119" t="s">
        <v>71</v>
      </c>
      <c r="B1119" t="s">
        <v>56</v>
      </c>
      <c r="C1119" t="s">
        <v>94</v>
      </c>
      <c r="D1119" s="4">
        <v>43435</v>
      </c>
      <c r="E1119" t="s">
        <v>213</v>
      </c>
      <c r="F1119" s="5">
        <v>43221</v>
      </c>
      <c r="G1119">
        <v>11.87</v>
      </c>
      <c r="H1119">
        <v>0.91</v>
      </c>
    </row>
    <row r="1120" spans="1:8" x14ac:dyDescent="0.2">
      <c r="A1120" t="s">
        <v>71</v>
      </c>
      <c r="B1120" t="s">
        <v>56</v>
      </c>
      <c r="C1120" t="s">
        <v>94</v>
      </c>
      <c r="D1120" s="4">
        <v>43435</v>
      </c>
      <c r="E1120" t="s">
        <v>214</v>
      </c>
      <c r="F1120" s="5">
        <v>43221</v>
      </c>
      <c r="G1120">
        <v>312.22000000000003</v>
      </c>
      <c r="H1120">
        <v>27.79</v>
      </c>
    </row>
    <row r="1121" spans="1:8" x14ac:dyDescent="0.2">
      <c r="A1121" t="s">
        <v>71</v>
      </c>
      <c r="B1121" t="s">
        <v>54</v>
      </c>
      <c r="C1121" t="s">
        <v>92</v>
      </c>
      <c r="D1121" s="4">
        <v>43466</v>
      </c>
      <c r="E1121" t="s">
        <v>175</v>
      </c>
      <c r="F1121" s="5">
        <v>43405</v>
      </c>
      <c r="G1121">
        <v>-861.16</v>
      </c>
      <c r="H1121">
        <v>-66.31</v>
      </c>
    </row>
    <row r="1122" spans="1:8" x14ac:dyDescent="0.2">
      <c r="A1122" t="s">
        <v>71</v>
      </c>
      <c r="B1122" t="s">
        <v>54</v>
      </c>
      <c r="C1122" t="s">
        <v>92</v>
      </c>
      <c r="D1122" s="4">
        <v>43466</v>
      </c>
      <c r="E1122" t="s">
        <v>179</v>
      </c>
      <c r="F1122" s="5">
        <v>43405</v>
      </c>
      <c r="G1122">
        <v>-63.84</v>
      </c>
      <c r="H1122">
        <v>-5.68</v>
      </c>
    </row>
    <row r="1123" spans="1:8" x14ac:dyDescent="0.2">
      <c r="A1123" t="s">
        <v>71</v>
      </c>
      <c r="B1123" t="s">
        <v>54</v>
      </c>
      <c r="C1123" t="s">
        <v>92</v>
      </c>
      <c r="D1123" s="4">
        <v>43466</v>
      </c>
      <c r="E1123" t="s">
        <v>176</v>
      </c>
      <c r="F1123" s="5">
        <v>43405</v>
      </c>
      <c r="G1123">
        <v>-38.840000000000003</v>
      </c>
      <c r="H1123">
        <v>-2.99</v>
      </c>
    </row>
    <row r="1124" spans="1:8" x14ac:dyDescent="0.2">
      <c r="A1124" t="s">
        <v>71</v>
      </c>
      <c r="B1124" t="s">
        <v>54</v>
      </c>
      <c r="C1124" t="s">
        <v>92</v>
      </c>
      <c r="D1124" s="4">
        <v>43466</v>
      </c>
      <c r="E1124" t="s">
        <v>180</v>
      </c>
      <c r="F1124" s="5">
        <v>43405</v>
      </c>
      <c r="G1124">
        <v>-2.88</v>
      </c>
      <c r="H1124">
        <v>-0.26</v>
      </c>
    </row>
    <row r="1125" spans="1:8" x14ac:dyDescent="0.2">
      <c r="A1125" t="s">
        <v>71</v>
      </c>
      <c r="B1125" t="s">
        <v>55</v>
      </c>
      <c r="C1125" t="s">
        <v>96</v>
      </c>
      <c r="D1125" s="4">
        <v>43466</v>
      </c>
      <c r="E1125" t="s">
        <v>175</v>
      </c>
      <c r="F1125" s="5">
        <v>43405</v>
      </c>
      <c r="G1125">
        <v>17920</v>
      </c>
      <c r="H1125">
        <v>1379.84</v>
      </c>
    </row>
    <row r="1126" spans="1:8" x14ac:dyDescent="0.2">
      <c r="A1126" t="s">
        <v>71</v>
      </c>
      <c r="B1126" t="s">
        <v>55</v>
      </c>
      <c r="C1126" t="s">
        <v>96</v>
      </c>
      <c r="D1126" s="4">
        <v>43466</v>
      </c>
      <c r="E1126" t="s">
        <v>176</v>
      </c>
      <c r="F1126" s="5">
        <v>43405</v>
      </c>
      <c r="G1126">
        <v>808.19</v>
      </c>
      <c r="H1126">
        <v>62.23</v>
      </c>
    </row>
    <row r="1127" spans="1:8" x14ac:dyDescent="0.2">
      <c r="A1127" t="s">
        <v>71</v>
      </c>
      <c r="B1127" t="s">
        <v>60</v>
      </c>
      <c r="C1127" t="s">
        <v>98</v>
      </c>
      <c r="D1127" s="4">
        <v>43466</v>
      </c>
      <c r="E1127" t="s">
        <v>175</v>
      </c>
      <c r="F1127" s="5">
        <v>43405</v>
      </c>
      <c r="G1127">
        <v>749.01</v>
      </c>
      <c r="H1127">
        <v>57.67</v>
      </c>
    </row>
    <row r="1128" spans="1:8" x14ac:dyDescent="0.2">
      <c r="A1128" t="s">
        <v>71</v>
      </c>
      <c r="B1128" t="s">
        <v>60</v>
      </c>
      <c r="C1128" t="s">
        <v>98</v>
      </c>
      <c r="D1128" s="4">
        <v>43466</v>
      </c>
      <c r="E1128" t="s">
        <v>179</v>
      </c>
      <c r="F1128" s="5">
        <v>43405</v>
      </c>
      <c r="G1128">
        <v>23154.57</v>
      </c>
      <c r="H1128">
        <v>2060.7600000000002</v>
      </c>
    </row>
    <row r="1129" spans="1:8" x14ac:dyDescent="0.2">
      <c r="A1129" t="s">
        <v>71</v>
      </c>
      <c r="B1129" t="s">
        <v>60</v>
      </c>
      <c r="C1129" t="s">
        <v>98</v>
      </c>
      <c r="D1129" s="4">
        <v>43466</v>
      </c>
      <c r="E1129" t="s">
        <v>176</v>
      </c>
      <c r="F1129" s="5">
        <v>43405</v>
      </c>
      <c r="G1129">
        <v>25.99</v>
      </c>
      <c r="H1129">
        <v>2</v>
      </c>
    </row>
    <row r="1130" spans="1:8" x14ac:dyDescent="0.2">
      <c r="A1130" t="s">
        <v>71</v>
      </c>
      <c r="B1130" t="s">
        <v>60</v>
      </c>
      <c r="C1130" t="s">
        <v>98</v>
      </c>
      <c r="D1130" s="4">
        <v>43466</v>
      </c>
      <c r="E1130" t="s">
        <v>180</v>
      </c>
      <c r="F1130" s="5">
        <v>43405</v>
      </c>
      <c r="G1130">
        <v>803.46</v>
      </c>
      <c r="H1130">
        <v>71.510000000000005</v>
      </c>
    </row>
    <row r="1131" spans="1:8" x14ac:dyDescent="0.2">
      <c r="A1131" t="s">
        <v>71</v>
      </c>
      <c r="B1131" t="s">
        <v>56</v>
      </c>
      <c r="C1131" t="s">
        <v>98</v>
      </c>
      <c r="D1131" s="4">
        <v>43466</v>
      </c>
      <c r="E1131" t="s">
        <v>175</v>
      </c>
      <c r="F1131" s="5">
        <v>43405</v>
      </c>
      <c r="G1131">
        <v>0</v>
      </c>
      <c r="H1131">
        <v>0</v>
      </c>
    </row>
    <row r="1132" spans="1:8" x14ac:dyDescent="0.2">
      <c r="A1132" t="s">
        <v>71</v>
      </c>
      <c r="B1132" t="s">
        <v>56</v>
      </c>
      <c r="C1132" t="s">
        <v>98</v>
      </c>
      <c r="D1132" s="4">
        <v>43466</v>
      </c>
      <c r="E1132" t="s">
        <v>176</v>
      </c>
      <c r="F1132" s="5">
        <v>43405</v>
      </c>
      <c r="G1132">
        <v>0</v>
      </c>
      <c r="H1132">
        <v>0</v>
      </c>
    </row>
    <row r="1133" spans="1:8" x14ac:dyDescent="0.2">
      <c r="A1133" t="s">
        <v>71</v>
      </c>
      <c r="B1133" t="s">
        <v>56</v>
      </c>
      <c r="C1133" t="s">
        <v>98</v>
      </c>
      <c r="D1133" s="4">
        <v>43466</v>
      </c>
      <c r="E1133" t="s">
        <v>212</v>
      </c>
      <c r="F1133" s="5">
        <v>43221</v>
      </c>
      <c r="G1133">
        <v>0</v>
      </c>
      <c r="H1133">
        <v>0</v>
      </c>
    </row>
    <row r="1134" spans="1:8" x14ac:dyDescent="0.2">
      <c r="A1134" t="s">
        <v>71</v>
      </c>
      <c r="B1134" t="s">
        <v>56</v>
      </c>
      <c r="C1134" t="s">
        <v>98</v>
      </c>
      <c r="D1134" s="4">
        <v>43466</v>
      </c>
      <c r="E1134" t="s">
        <v>213</v>
      </c>
      <c r="F1134" s="5">
        <v>43221</v>
      </c>
      <c r="G1134">
        <v>0</v>
      </c>
      <c r="H1134">
        <v>0</v>
      </c>
    </row>
    <row r="1135" spans="1:8" x14ac:dyDescent="0.2">
      <c r="A1135" t="s">
        <v>71</v>
      </c>
      <c r="B1135" t="s">
        <v>56</v>
      </c>
      <c r="C1135" t="s">
        <v>98</v>
      </c>
      <c r="D1135" s="4">
        <v>43466</v>
      </c>
      <c r="E1135" t="s">
        <v>175</v>
      </c>
      <c r="F1135" s="5">
        <v>43101</v>
      </c>
      <c r="G1135">
        <v>0</v>
      </c>
      <c r="H1135">
        <v>0</v>
      </c>
    </row>
    <row r="1136" spans="1:8" x14ac:dyDescent="0.2">
      <c r="A1136" t="s">
        <v>71</v>
      </c>
      <c r="B1136" t="s">
        <v>56</v>
      </c>
      <c r="C1136" t="s">
        <v>98</v>
      </c>
      <c r="D1136" s="4">
        <v>43466</v>
      </c>
      <c r="E1136" t="s">
        <v>176</v>
      </c>
      <c r="F1136" s="5">
        <v>43101</v>
      </c>
      <c r="G1136">
        <v>0</v>
      </c>
      <c r="H1136">
        <v>0</v>
      </c>
    </row>
    <row r="1137" spans="1:8" x14ac:dyDescent="0.2">
      <c r="A1137" t="s">
        <v>71</v>
      </c>
      <c r="B1137" t="s">
        <v>56</v>
      </c>
      <c r="C1137" t="s">
        <v>84</v>
      </c>
      <c r="D1137" s="4">
        <v>43466</v>
      </c>
      <c r="E1137" t="s">
        <v>212</v>
      </c>
      <c r="F1137" s="5">
        <v>43221</v>
      </c>
      <c r="G1137">
        <v>2109.14</v>
      </c>
      <c r="H1137">
        <v>162.41</v>
      </c>
    </row>
    <row r="1138" spans="1:8" x14ac:dyDescent="0.2">
      <c r="A1138" t="s">
        <v>71</v>
      </c>
      <c r="B1138" t="s">
        <v>56</v>
      </c>
      <c r="C1138" t="s">
        <v>84</v>
      </c>
      <c r="D1138" s="4">
        <v>43466</v>
      </c>
      <c r="E1138" t="s">
        <v>213</v>
      </c>
      <c r="F1138" s="5">
        <v>43221</v>
      </c>
      <c r="G1138">
        <v>95.12</v>
      </c>
      <c r="H1138">
        <v>7.32</v>
      </c>
    </row>
    <row r="1139" spans="1:8" x14ac:dyDescent="0.2">
      <c r="A1139" t="s">
        <v>71</v>
      </c>
      <c r="B1139" t="s">
        <v>56</v>
      </c>
      <c r="C1139" t="s">
        <v>84</v>
      </c>
      <c r="D1139" s="4">
        <v>43466</v>
      </c>
      <c r="E1139" t="s">
        <v>175</v>
      </c>
      <c r="F1139" s="5">
        <v>43101</v>
      </c>
      <c r="G1139">
        <v>271</v>
      </c>
      <c r="H1139">
        <v>20.87</v>
      </c>
    </row>
    <row r="1140" spans="1:8" x14ac:dyDescent="0.2">
      <c r="A1140" t="s">
        <v>71</v>
      </c>
      <c r="B1140" t="s">
        <v>56</v>
      </c>
      <c r="C1140" t="s">
        <v>84</v>
      </c>
      <c r="D1140" s="4">
        <v>43466</v>
      </c>
      <c r="E1140" t="s">
        <v>176</v>
      </c>
      <c r="F1140" s="5">
        <v>43101</v>
      </c>
      <c r="G1140">
        <v>12.22</v>
      </c>
      <c r="H1140">
        <v>0.94</v>
      </c>
    </row>
    <row r="1141" spans="1:8" x14ac:dyDescent="0.2">
      <c r="A1141" t="s">
        <v>71</v>
      </c>
      <c r="B1141" t="s">
        <v>54</v>
      </c>
      <c r="C1141" t="s">
        <v>101</v>
      </c>
      <c r="D1141" s="4">
        <v>43466</v>
      </c>
      <c r="E1141" t="s">
        <v>177</v>
      </c>
      <c r="F1141" s="5">
        <v>43405</v>
      </c>
      <c r="G1141">
        <v>66</v>
      </c>
      <c r="H1141">
        <v>5.08</v>
      </c>
    </row>
    <row r="1142" spans="1:8" x14ac:dyDescent="0.2">
      <c r="A1142" t="s">
        <v>71</v>
      </c>
      <c r="B1142" t="s">
        <v>54</v>
      </c>
      <c r="C1142" t="s">
        <v>101</v>
      </c>
      <c r="D1142" s="4">
        <v>43466</v>
      </c>
      <c r="E1142" t="s">
        <v>178</v>
      </c>
      <c r="F1142" s="5">
        <v>43405</v>
      </c>
      <c r="G1142">
        <v>2.78</v>
      </c>
      <c r="H1142">
        <v>0.21</v>
      </c>
    </row>
    <row r="1143" spans="1:8" x14ac:dyDescent="0.2">
      <c r="A1143" t="s">
        <v>71</v>
      </c>
      <c r="B1143" t="s">
        <v>54</v>
      </c>
      <c r="C1143" t="s">
        <v>101</v>
      </c>
      <c r="D1143" s="4">
        <v>43405</v>
      </c>
      <c r="E1143" t="s">
        <v>177</v>
      </c>
      <c r="F1143" s="5">
        <v>43405</v>
      </c>
      <c r="G1143">
        <v>110.48</v>
      </c>
      <c r="H1143">
        <v>8.51</v>
      </c>
    </row>
    <row r="1144" spans="1:8" x14ac:dyDescent="0.2">
      <c r="A1144" t="s">
        <v>71</v>
      </c>
      <c r="B1144" t="s">
        <v>54</v>
      </c>
      <c r="C1144" t="s">
        <v>101</v>
      </c>
      <c r="D1144" s="4">
        <v>43405</v>
      </c>
      <c r="E1144" t="s">
        <v>178</v>
      </c>
      <c r="F1144" s="5">
        <v>43405</v>
      </c>
      <c r="G1144">
        <v>4.9800000000000004</v>
      </c>
      <c r="H1144">
        <v>0.39</v>
      </c>
    </row>
    <row r="1145" spans="1:8" x14ac:dyDescent="0.2">
      <c r="A1145" t="s">
        <v>71</v>
      </c>
      <c r="B1145" t="s">
        <v>54</v>
      </c>
      <c r="C1145" t="s">
        <v>101</v>
      </c>
      <c r="D1145" s="4">
        <v>43405</v>
      </c>
      <c r="E1145" t="s">
        <v>218</v>
      </c>
      <c r="F1145" s="5">
        <v>43221</v>
      </c>
      <c r="G1145">
        <v>202</v>
      </c>
      <c r="H1145">
        <v>15.56</v>
      </c>
    </row>
    <row r="1146" spans="1:8" x14ac:dyDescent="0.2">
      <c r="A1146" t="s">
        <v>71</v>
      </c>
      <c r="B1146" t="s">
        <v>55</v>
      </c>
      <c r="C1146" t="s">
        <v>101</v>
      </c>
      <c r="D1146" s="4">
        <v>43344</v>
      </c>
      <c r="E1146" t="s">
        <v>219</v>
      </c>
      <c r="F1146" s="5">
        <v>43221</v>
      </c>
      <c r="G1146">
        <v>3.52</v>
      </c>
      <c r="H1146">
        <v>0.27</v>
      </c>
    </row>
    <row r="1147" spans="1:8" x14ac:dyDescent="0.2">
      <c r="A1147" t="s">
        <v>71</v>
      </c>
      <c r="B1147" t="s">
        <v>54</v>
      </c>
      <c r="C1147" t="s">
        <v>92</v>
      </c>
      <c r="D1147" s="4">
        <v>43374</v>
      </c>
      <c r="E1147" t="s">
        <v>212</v>
      </c>
      <c r="F1147" s="5">
        <v>43221</v>
      </c>
      <c r="G1147">
        <v>1741.46</v>
      </c>
      <c r="H1147">
        <v>134.1</v>
      </c>
    </row>
    <row r="1148" spans="1:8" x14ac:dyDescent="0.2">
      <c r="A1148" t="s">
        <v>71</v>
      </c>
      <c r="B1148" t="s">
        <v>54</v>
      </c>
      <c r="C1148" t="s">
        <v>92</v>
      </c>
      <c r="D1148" s="4">
        <v>43374</v>
      </c>
      <c r="E1148" t="s">
        <v>215</v>
      </c>
      <c r="F1148" s="5">
        <v>43221</v>
      </c>
      <c r="G1148">
        <v>1327.54</v>
      </c>
      <c r="H1148">
        <v>118.15</v>
      </c>
    </row>
    <row r="1149" spans="1:8" x14ac:dyDescent="0.2">
      <c r="A1149" t="s">
        <v>71</v>
      </c>
      <c r="B1149" t="s">
        <v>54</v>
      </c>
      <c r="C1149" t="s">
        <v>92</v>
      </c>
      <c r="D1149" s="4">
        <v>43374</v>
      </c>
      <c r="E1149" t="s">
        <v>213</v>
      </c>
      <c r="F1149" s="5">
        <v>43221</v>
      </c>
      <c r="G1149">
        <v>78.540000000000006</v>
      </c>
      <c r="H1149">
        <v>6.04</v>
      </c>
    </row>
    <row r="1150" spans="1:8" x14ac:dyDescent="0.2">
      <c r="A1150" t="s">
        <v>71</v>
      </c>
      <c r="B1150" t="s">
        <v>54</v>
      </c>
      <c r="C1150" t="s">
        <v>92</v>
      </c>
      <c r="D1150" s="4">
        <v>43374</v>
      </c>
      <c r="E1150" t="s">
        <v>214</v>
      </c>
      <c r="F1150" s="5">
        <v>43221</v>
      </c>
      <c r="G1150">
        <v>59.88</v>
      </c>
      <c r="H1150">
        <v>5.33</v>
      </c>
    </row>
    <row r="1151" spans="1:8" x14ac:dyDescent="0.2">
      <c r="A1151" t="s">
        <v>71</v>
      </c>
      <c r="B1151" t="s">
        <v>54</v>
      </c>
      <c r="C1151" t="s">
        <v>92</v>
      </c>
      <c r="D1151" s="4">
        <v>43405</v>
      </c>
      <c r="E1151" t="s">
        <v>212</v>
      </c>
      <c r="F1151" s="5">
        <v>43221</v>
      </c>
      <c r="G1151">
        <v>1246.24</v>
      </c>
      <c r="H1151">
        <v>95.96</v>
      </c>
    </row>
    <row r="1152" spans="1:8" x14ac:dyDescent="0.2">
      <c r="A1152" t="s">
        <v>71</v>
      </c>
      <c r="B1152" t="s">
        <v>54</v>
      </c>
      <c r="C1152" t="s">
        <v>92</v>
      </c>
      <c r="D1152" s="4">
        <v>43405</v>
      </c>
      <c r="E1152" t="s">
        <v>215</v>
      </c>
      <c r="F1152" s="5">
        <v>43221</v>
      </c>
      <c r="G1152">
        <v>145.76</v>
      </c>
      <c r="H1152">
        <v>12.97</v>
      </c>
    </row>
    <row r="1153" spans="1:8" x14ac:dyDescent="0.2">
      <c r="A1153" t="s">
        <v>71</v>
      </c>
      <c r="B1153" t="s">
        <v>54</v>
      </c>
      <c r="C1153" t="s">
        <v>92</v>
      </c>
      <c r="D1153" s="4">
        <v>43405</v>
      </c>
      <c r="E1153" t="s">
        <v>213</v>
      </c>
      <c r="F1153" s="5">
        <v>43221</v>
      </c>
      <c r="G1153">
        <v>56.21</v>
      </c>
      <c r="H1153">
        <v>4.33</v>
      </c>
    </row>
    <row r="1154" spans="1:8" x14ac:dyDescent="0.2">
      <c r="A1154" t="s">
        <v>71</v>
      </c>
      <c r="B1154" t="s">
        <v>54</v>
      </c>
      <c r="C1154" t="s">
        <v>92</v>
      </c>
      <c r="D1154" s="4">
        <v>43405</v>
      </c>
      <c r="E1154" t="s">
        <v>214</v>
      </c>
      <c r="F1154" s="5">
        <v>43221</v>
      </c>
      <c r="G1154">
        <v>6.57</v>
      </c>
      <c r="H1154">
        <v>0.57999999999999996</v>
      </c>
    </row>
    <row r="1155" spans="1:8" x14ac:dyDescent="0.2">
      <c r="A1155" t="s">
        <v>71</v>
      </c>
      <c r="B1155" t="s">
        <v>55</v>
      </c>
      <c r="C1155" t="s">
        <v>101</v>
      </c>
      <c r="D1155" s="4">
        <v>43405</v>
      </c>
      <c r="E1155" t="s">
        <v>218</v>
      </c>
      <c r="F1155" s="5">
        <v>43221</v>
      </c>
      <c r="G1155">
        <v>43.2</v>
      </c>
      <c r="H1155">
        <v>3.32</v>
      </c>
    </row>
    <row r="1156" spans="1:8" x14ac:dyDescent="0.2">
      <c r="A1156" t="s">
        <v>71</v>
      </c>
      <c r="B1156" t="s">
        <v>55</v>
      </c>
      <c r="C1156" t="s">
        <v>101</v>
      </c>
      <c r="D1156" s="4">
        <v>43405</v>
      </c>
      <c r="E1156" t="s">
        <v>219</v>
      </c>
      <c r="F1156" s="5">
        <v>43221</v>
      </c>
      <c r="G1156">
        <v>1.94</v>
      </c>
      <c r="H1156">
        <v>0.14000000000000001</v>
      </c>
    </row>
    <row r="1157" spans="1:8" x14ac:dyDescent="0.2">
      <c r="A1157" t="s">
        <v>71</v>
      </c>
      <c r="B1157" t="s">
        <v>56</v>
      </c>
      <c r="C1157" t="s">
        <v>94</v>
      </c>
      <c r="D1157" s="4">
        <v>43374</v>
      </c>
      <c r="E1157" t="s">
        <v>212</v>
      </c>
      <c r="F1157" s="5">
        <v>43221</v>
      </c>
      <c r="G1157">
        <v>741.56</v>
      </c>
      <c r="H1157">
        <v>57.1</v>
      </c>
    </row>
    <row r="1158" spans="1:8" x14ac:dyDescent="0.2">
      <c r="A1158" t="s">
        <v>71</v>
      </c>
      <c r="B1158" t="s">
        <v>56</v>
      </c>
      <c r="C1158" t="s">
        <v>94</v>
      </c>
      <c r="D1158" s="4">
        <v>43374</v>
      </c>
      <c r="E1158" t="s">
        <v>215</v>
      </c>
      <c r="F1158" s="5">
        <v>43221</v>
      </c>
      <c r="G1158">
        <v>11125.44</v>
      </c>
      <c r="H1158">
        <v>990.16</v>
      </c>
    </row>
    <row r="1159" spans="1:8" x14ac:dyDescent="0.2">
      <c r="A1159" t="s">
        <v>71</v>
      </c>
      <c r="B1159" t="s">
        <v>56</v>
      </c>
      <c r="C1159" t="s">
        <v>94</v>
      </c>
      <c r="D1159" s="4">
        <v>43374</v>
      </c>
      <c r="E1159" t="s">
        <v>213</v>
      </c>
      <c r="F1159" s="5">
        <v>43221</v>
      </c>
      <c r="G1159">
        <v>33.44</v>
      </c>
      <c r="H1159">
        <v>2.57</v>
      </c>
    </row>
    <row r="1160" spans="1:8" x14ac:dyDescent="0.2">
      <c r="A1160" t="s">
        <v>71</v>
      </c>
      <c r="B1160" t="s">
        <v>56</v>
      </c>
      <c r="C1160" t="s">
        <v>94</v>
      </c>
      <c r="D1160" s="4">
        <v>43374</v>
      </c>
      <c r="E1160" t="s">
        <v>214</v>
      </c>
      <c r="F1160" s="5">
        <v>43221</v>
      </c>
      <c r="G1160">
        <v>501.76</v>
      </c>
      <c r="H1160">
        <v>44.66</v>
      </c>
    </row>
    <row r="1161" spans="1:8" x14ac:dyDescent="0.2">
      <c r="A1161" t="s">
        <v>71</v>
      </c>
      <c r="B1161" t="s">
        <v>54</v>
      </c>
      <c r="C1161" t="s">
        <v>101</v>
      </c>
      <c r="D1161" s="4">
        <v>43374</v>
      </c>
      <c r="E1161" t="s">
        <v>218</v>
      </c>
      <c r="F1161" s="5">
        <v>43221</v>
      </c>
      <c r="G1161">
        <v>37.200000000000003</v>
      </c>
      <c r="H1161">
        <v>2.86</v>
      </c>
    </row>
    <row r="1162" spans="1:8" x14ac:dyDescent="0.2">
      <c r="A1162" t="s">
        <v>71</v>
      </c>
      <c r="B1162" t="s">
        <v>54</v>
      </c>
      <c r="C1162" t="s">
        <v>101</v>
      </c>
      <c r="D1162" s="4">
        <v>43374</v>
      </c>
      <c r="E1162" t="s">
        <v>219</v>
      </c>
      <c r="F1162" s="5">
        <v>43221</v>
      </c>
      <c r="G1162">
        <v>1.68</v>
      </c>
      <c r="H1162">
        <v>0.13</v>
      </c>
    </row>
    <row r="1163" spans="1:8" x14ac:dyDescent="0.2">
      <c r="A1163" t="s">
        <v>71</v>
      </c>
      <c r="B1163" t="s">
        <v>55</v>
      </c>
      <c r="C1163" t="s">
        <v>96</v>
      </c>
      <c r="D1163" s="4">
        <v>43344</v>
      </c>
      <c r="E1163" t="s">
        <v>212</v>
      </c>
      <c r="F1163" s="5">
        <v>43221</v>
      </c>
      <c r="G1163">
        <v>35360</v>
      </c>
      <c r="H1163">
        <v>2722.72</v>
      </c>
    </row>
    <row r="1164" spans="1:8" x14ac:dyDescent="0.2">
      <c r="A1164" t="s">
        <v>71</v>
      </c>
      <c r="B1164" t="s">
        <v>55</v>
      </c>
      <c r="C1164" t="s">
        <v>96</v>
      </c>
      <c r="D1164" s="4">
        <v>43344</v>
      </c>
      <c r="E1164" t="s">
        <v>213</v>
      </c>
      <c r="F1164" s="5">
        <v>43221</v>
      </c>
      <c r="G1164">
        <v>1594.73</v>
      </c>
      <c r="H1164">
        <v>122.8</v>
      </c>
    </row>
    <row r="1165" spans="1:8" x14ac:dyDescent="0.2">
      <c r="A1165" t="s">
        <v>71</v>
      </c>
      <c r="B1165" t="s">
        <v>57</v>
      </c>
      <c r="C1165" t="s">
        <v>93</v>
      </c>
      <c r="D1165" s="4">
        <v>43313</v>
      </c>
      <c r="E1165" t="s">
        <v>212</v>
      </c>
      <c r="F1165" s="5">
        <v>43221</v>
      </c>
      <c r="G1165">
        <v>409</v>
      </c>
      <c r="H1165">
        <v>31.49</v>
      </c>
    </row>
    <row r="1166" spans="1:8" x14ac:dyDescent="0.2">
      <c r="A1166" t="s">
        <v>71</v>
      </c>
      <c r="B1166" t="s">
        <v>57</v>
      </c>
      <c r="C1166" t="s">
        <v>93</v>
      </c>
      <c r="D1166" s="4">
        <v>43313</v>
      </c>
      <c r="E1166" t="s">
        <v>213</v>
      </c>
      <c r="F1166" s="5">
        <v>43221</v>
      </c>
      <c r="G1166">
        <v>18.45</v>
      </c>
      <c r="H1166">
        <v>1.42</v>
      </c>
    </row>
    <row r="1167" spans="1:8" x14ac:dyDescent="0.2">
      <c r="A1167" t="s">
        <v>71</v>
      </c>
      <c r="B1167" t="s">
        <v>60</v>
      </c>
      <c r="C1167" t="s">
        <v>101</v>
      </c>
      <c r="D1167" s="4">
        <v>43313</v>
      </c>
      <c r="E1167" t="s">
        <v>218</v>
      </c>
      <c r="F1167" s="5">
        <v>43221</v>
      </c>
      <c r="G1167">
        <v>126.48</v>
      </c>
      <c r="H1167">
        <v>9.74</v>
      </c>
    </row>
    <row r="1168" spans="1:8" x14ac:dyDescent="0.2">
      <c r="A1168" t="s">
        <v>71</v>
      </c>
      <c r="B1168" t="s">
        <v>60</v>
      </c>
      <c r="C1168" t="s">
        <v>101</v>
      </c>
      <c r="D1168" s="4">
        <v>43313</v>
      </c>
      <c r="E1168" t="s">
        <v>219</v>
      </c>
      <c r="F1168" s="5">
        <v>43221</v>
      </c>
      <c r="G1168">
        <v>5.7</v>
      </c>
      <c r="H1168">
        <v>0.44</v>
      </c>
    </row>
    <row r="1169" spans="1:8" x14ac:dyDescent="0.2">
      <c r="A1169" t="s">
        <v>71</v>
      </c>
      <c r="B1169" t="s">
        <v>56</v>
      </c>
      <c r="C1169" t="s">
        <v>94</v>
      </c>
      <c r="D1169" s="4">
        <v>43282</v>
      </c>
      <c r="E1169" t="s">
        <v>212</v>
      </c>
      <c r="F1169" s="5">
        <v>43221</v>
      </c>
      <c r="G1169">
        <v>741.56</v>
      </c>
      <c r="H1169">
        <v>57.1</v>
      </c>
    </row>
    <row r="1170" spans="1:8" x14ac:dyDescent="0.2">
      <c r="A1170" t="s">
        <v>71</v>
      </c>
      <c r="B1170" t="s">
        <v>56</v>
      </c>
      <c r="C1170" t="s">
        <v>94</v>
      </c>
      <c r="D1170" s="4">
        <v>43282</v>
      </c>
      <c r="E1170" t="s">
        <v>215</v>
      </c>
      <c r="F1170" s="5">
        <v>43221</v>
      </c>
      <c r="G1170">
        <v>12831.44</v>
      </c>
      <c r="H1170">
        <v>1142</v>
      </c>
    </row>
    <row r="1171" spans="1:8" x14ac:dyDescent="0.2">
      <c r="A1171" t="s">
        <v>71</v>
      </c>
      <c r="B1171" t="s">
        <v>56</v>
      </c>
      <c r="C1171" t="s">
        <v>94</v>
      </c>
      <c r="D1171" s="4">
        <v>43282</v>
      </c>
      <c r="E1171" t="s">
        <v>213</v>
      </c>
      <c r="F1171" s="5">
        <v>43221</v>
      </c>
      <c r="G1171">
        <v>33.44</v>
      </c>
      <c r="H1171">
        <v>2.57</v>
      </c>
    </row>
    <row r="1172" spans="1:8" x14ac:dyDescent="0.2">
      <c r="A1172" t="s">
        <v>71</v>
      </c>
      <c r="B1172" t="s">
        <v>56</v>
      </c>
      <c r="C1172" t="s">
        <v>94</v>
      </c>
      <c r="D1172" s="4">
        <v>43282</v>
      </c>
      <c r="E1172" t="s">
        <v>214</v>
      </c>
      <c r="F1172" s="5">
        <v>43221</v>
      </c>
      <c r="G1172">
        <v>578.70000000000005</v>
      </c>
      <c r="H1172">
        <v>51.5</v>
      </c>
    </row>
    <row r="1173" spans="1:8" x14ac:dyDescent="0.2">
      <c r="A1173" t="s">
        <v>71</v>
      </c>
      <c r="B1173" t="s">
        <v>57</v>
      </c>
      <c r="C1173" t="s">
        <v>93</v>
      </c>
      <c r="D1173" s="4">
        <v>43282</v>
      </c>
      <c r="E1173" t="s">
        <v>212</v>
      </c>
      <c r="F1173" s="5">
        <v>43221</v>
      </c>
      <c r="G1173">
        <v>2296</v>
      </c>
      <c r="H1173">
        <v>176.8</v>
      </c>
    </row>
    <row r="1174" spans="1:8" x14ac:dyDescent="0.2">
      <c r="A1174" t="s">
        <v>71</v>
      </c>
      <c r="B1174" t="s">
        <v>57</v>
      </c>
      <c r="C1174" t="s">
        <v>93</v>
      </c>
      <c r="D1174" s="4">
        <v>43282</v>
      </c>
      <c r="E1174" t="s">
        <v>213</v>
      </c>
      <c r="F1174" s="5">
        <v>43221</v>
      </c>
      <c r="G1174">
        <v>103.54</v>
      </c>
      <c r="H1174">
        <v>7.98</v>
      </c>
    </row>
    <row r="1175" spans="1:8" x14ac:dyDescent="0.2">
      <c r="A1175" t="s">
        <v>71</v>
      </c>
      <c r="B1175" t="s">
        <v>55</v>
      </c>
      <c r="C1175" t="s">
        <v>91</v>
      </c>
      <c r="D1175" s="4">
        <v>43313</v>
      </c>
      <c r="E1175" t="s">
        <v>212</v>
      </c>
      <c r="F1175" s="5">
        <v>43221</v>
      </c>
      <c r="G1175">
        <v>741.56</v>
      </c>
      <c r="H1175">
        <v>57.1</v>
      </c>
    </row>
    <row r="1176" spans="1:8" x14ac:dyDescent="0.2">
      <c r="A1176" t="s">
        <v>71</v>
      </c>
      <c r="B1176" t="s">
        <v>55</v>
      </c>
      <c r="C1176" t="s">
        <v>91</v>
      </c>
      <c r="D1176" s="4">
        <v>43313</v>
      </c>
      <c r="E1176" t="s">
        <v>215</v>
      </c>
      <c r="F1176" s="5">
        <v>43221</v>
      </c>
      <c r="G1176">
        <v>2438.44</v>
      </c>
      <c r="H1176">
        <v>217.02</v>
      </c>
    </row>
    <row r="1177" spans="1:8" x14ac:dyDescent="0.2">
      <c r="A1177" t="s">
        <v>71</v>
      </c>
      <c r="B1177" t="s">
        <v>55</v>
      </c>
      <c r="C1177" t="s">
        <v>91</v>
      </c>
      <c r="D1177" s="4">
        <v>43313</v>
      </c>
      <c r="E1177" t="s">
        <v>213</v>
      </c>
      <c r="F1177" s="5">
        <v>43221</v>
      </c>
      <c r="G1177">
        <v>33.44</v>
      </c>
      <c r="H1177">
        <v>2.57</v>
      </c>
    </row>
    <row r="1178" spans="1:8" x14ac:dyDescent="0.2">
      <c r="A1178" t="s">
        <v>71</v>
      </c>
      <c r="B1178" t="s">
        <v>55</v>
      </c>
      <c r="C1178" t="s">
        <v>91</v>
      </c>
      <c r="D1178" s="4">
        <v>43313</v>
      </c>
      <c r="E1178" t="s">
        <v>214</v>
      </c>
      <c r="F1178" s="5">
        <v>43221</v>
      </c>
      <c r="G1178">
        <v>109.98</v>
      </c>
      <c r="H1178">
        <v>9.7899999999999991</v>
      </c>
    </row>
    <row r="1179" spans="1:8" x14ac:dyDescent="0.2">
      <c r="A1179" t="s">
        <v>71</v>
      </c>
      <c r="B1179" t="s">
        <v>55</v>
      </c>
      <c r="C1179" t="s">
        <v>101</v>
      </c>
      <c r="D1179" s="4">
        <v>43466</v>
      </c>
      <c r="E1179" t="s">
        <v>177</v>
      </c>
      <c r="F1179" s="5">
        <v>43405</v>
      </c>
      <c r="G1179">
        <v>66</v>
      </c>
      <c r="H1179">
        <v>5.08</v>
      </c>
    </row>
    <row r="1180" spans="1:8" x14ac:dyDescent="0.2">
      <c r="A1180" t="s">
        <v>71</v>
      </c>
      <c r="B1180" t="s">
        <v>55</v>
      </c>
      <c r="C1180" t="s">
        <v>101</v>
      </c>
      <c r="D1180" s="4">
        <v>43466</v>
      </c>
      <c r="E1180" t="s">
        <v>178</v>
      </c>
      <c r="F1180" s="5">
        <v>43405</v>
      </c>
      <c r="G1180">
        <v>2.78</v>
      </c>
      <c r="H1180">
        <v>0.21</v>
      </c>
    </row>
    <row r="1181" spans="1:8" x14ac:dyDescent="0.2">
      <c r="A1181" t="s">
        <v>71</v>
      </c>
      <c r="B1181" t="s">
        <v>57</v>
      </c>
      <c r="C1181" t="s">
        <v>93</v>
      </c>
      <c r="D1181" s="4">
        <v>43466</v>
      </c>
      <c r="E1181" t="s">
        <v>175</v>
      </c>
      <c r="F1181" s="5">
        <v>43405</v>
      </c>
      <c r="G1181">
        <v>317</v>
      </c>
      <c r="H1181">
        <v>24.41</v>
      </c>
    </row>
    <row r="1182" spans="1:8" x14ac:dyDescent="0.2">
      <c r="A1182" t="s">
        <v>71</v>
      </c>
      <c r="B1182" t="s">
        <v>57</v>
      </c>
      <c r="C1182" t="s">
        <v>93</v>
      </c>
      <c r="D1182" s="4">
        <v>43466</v>
      </c>
      <c r="E1182" t="s">
        <v>176</v>
      </c>
      <c r="F1182" s="5">
        <v>43405</v>
      </c>
      <c r="G1182">
        <v>13.35</v>
      </c>
      <c r="H1182">
        <v>1.03</v>
      </c>
    </row>
    <row r="1183" spans="1:8" x14ac:dyDescent="0.2">
      <c r="A1183" t="s">
        <v>71</v>
      </c>
      <c r="B1183" t="s">
        <v>55</v>
      </c>
      <c r="C1183" t="s">
        <v>101</v>
      </c>
      <c r="D1183" s="4">
        <v>43466</v>
      </c>
      <c r="E1183" t="s">
        <v>177</v>
      </c>
      <c r="F1183" s="5">
        <v>43405</v>
      </c>
      <c r="G1183">
        <v>89</v>
      </c>
      <c r="H1183">
        <v>6.85</v>
      </c>
    </row>
    <row r="1184" spans="1:8" x14ac:dyDescent="0.2">
      <c r="A1184" t="s">
        <v>71</v>
      </c>
      <c r="B1184" t="s">
        <v>55</v>
      </c>
      <c r="C1184" t="s">
        <v>101</v>
      </c>
      <c r="D1184" s="4">
        <v>43466</v>
      </c>
      <c r="E1184" t="s">
        <v>178</v>
      </c>
      <c r="F1184" s="5">
        <v>43405</v>
      </c>
      <c r="G1184">
        <v>3.75</v>
      </c>
      <c r="H1184">
        <v>0.28999999999999998</v>
      </c>
    </row>
    <row r="1185" spans="1:8" x14ac:dyDescent="0.2">
      <c r="A1185" t="s">
        <v>71</v>
      </c>
      <c r="B1185" t="s">
        <v>56</v>
      </c>
      <c r="C1185" t="s">
        <v>94</v>
      </c>
      <c r="D1185" s="4">
        <v>43466</v>
      </c>
      <c r="E1185" t="s">
        <v>175</v>
      </c>
      <c r="F1185" s="5">
        <v>43405</v>
      </c>
      <c r="G1185">
        <v>623.74</v>
      </c>
      <c r="H1185">
        <v>48.03</v>
      </c>
    </row>
    <row r="1186" spans="1:8" x14ac:dyDescent="0.2">
      <c r="A1186" t="s">
        <v>71</v>
      </c>
      <c r="B1186" t="s">
        <v>56</v>
      </c>
      <c r="C1186" t="s">
        <v>94</v>
      </c>
      <c r="D1186" s="4">
        <v>43466</v>
      </c>
      <c r="E1186" t="s">
        <v>179</v>
      </c>
      <c r="F1186" s="5">
        <v>43405</v>
      </c>
      <c r="G1186">
        <v>4538.26</v>
      </c>
      <c r="H1186">
        <v>403.91</v>
      </c>
    </row>
    <row r="1187" spans="1:8" x14ac:dyDescent="0.2">
      <c r="A1187" t="s">
        <v>71</v>
      </c>
      <c r="B1187" t="s">
        <v>56</v>
      </c>
      <c r="C1187" t="s">
        <v>94</v>
      </c>
      <c r="D1187" s="4">
        <v>43466</v>
      </c>
      <c r="E1187" t="s">
        <v>176</v>
      </c>
      <c r="F1187" s="5">
        <v>43405</v>
      </c>
      <c r="G1187">
        <v>26.26</v>
      </c>
      <c r="H1187">
        <v>2.02</v>
      </c>
    </row>
    <row r="1188" spans="1:8" x14ac:dyDescent="0.2">
      <c r="A1188" t="s">
        <v>71</v>
      </c>
      <c r="B1188" t="s">
        <v>56</v>
      </c>
      <c r="C1188" t="s">
        <v>94</v>
      </c>
      <c r="D1188" s="4">
        <v>43466</v>
      </c>
      <c r="E1188" t="s">
        <v>180</v>
      </c>
      <c r="F1188" s="5">
        <v>43405</v>
      </c>
      <c r="G1188">
        <v>191.06</v>
      </c>
      <c r="H1188">
        <v>17</v>
      </c>
    </row>
    <row r="1189" spans="1:8" x14ac:dyDescent="0.2">
      <c r="A1189" t="s">
        <v>71</v>
      </c>
      <c r="B1189" t="s">
        <v>54</v>
      </c>
      <c r="C1189" t="s">
        <v>92</v>
      </c>
      <c r="D1189" s="4">
        <v>43466</v>
      </c>
      <c r="E1189" t="s">
        <v>175</v>
      </c>
      <c r="F1189" s="5">
        <v>43405</v>
      </c>
      <c r="G1189">
        <v>700</v>
      </c>
      <c r="H1189">
        <v>53.9</v>
      </c>
    </row>
    <row r="1190" spans="1:8" x14ac:dyDescent="0.2">
      <c r="A1190" t="s">
        <v>71</v>
      </c>
      <c r="B1190" t="s">
        <v>54</v>
      </c>
      <c r="C1190" t="s">
        <v>92</v>
      </c>
      <c r="D1190" s="4">
        <v>43466</v>
      </c>
      <c r="E1190" t="s">
        <v>176</v>
      </c>
      <c r="F1190" s="5">
        <v>43405</v>
      </c>
      <c r="G1190">
        <v>29.47</v>
      </c>
      <c r="H1190">
        <v>2.27</v>
      </c>
    </row>
    <row r="1191" spans="1:8" x14ac:dyDescent="0.2">
      <c r="A1191" t="s">
        <v>71</v>
      </c>
      <c r="B1191" t="s">
        <v>56</v>
      </c>
      <c r="C1191" t="s">
        <v>130</v>
      </c>
      <c r="D1191" s="4">
        <v>43466</v>
      </c>
      <c r="E1191" t="s">
        <v>175</v>
      </c>
      <c r="F1191" s="5">
        <v>43405</v>
      </c>
      <c r="G1191">
        <v>741.56</v>
      </c>
      <c r="H1191">
        <v>57.1</v>
      </c>
    </row>
    <row r="1192" spans="1:8" x14ac:dyDescent="0.2">
      <c r="A1192" t="s">
        <v>71</v>
      </c>
      <c r="B1192" t="s">
        <v>56</v>
      </c>
      <c r="C1192" t="s">
        <v>130</v>
      </c>
      <c r="D1192" s="4">
        <v>43466</v>
      </c>
      <c r="E1192" t="s">
        <v>179</v>
      </c>
      <c r="F1192" s="5">
        <v>43405</v>
      </c>
      <c r="G1192">
        <v>7164.2</v>
      </c>
      <c r="H1192">
        <v>637.61</v>
      </c>
    </row>
    <row r="1193" spans="1:8" x14ac:dyDescent="0.2">
      <c r="A1193" t="s">
        <v>71</v>
      </c>
      <c r="B1193" t="s">
        <v>56</v>
      </c>
      <c r="C1193" t="s">
        <v>130</v>
      </c>
      <c r="D1193" s="4">
        <v>43466</v>
      </c>
      <c r="E1193" t="s">
        <v>176</v>
      </c>
      <c r="F1193" s="5">
        <v>43405</v>
      </c>
      <c r="G1193">
        <v>33.44</v>
      </c>
      <c r="H1193">
        <v>2.58</v>
      </c>
    </row>
    <row r="1194" spans="1:8" x14ac:dyDescent="0.2">
      <c r="A1194" t="s">
        <v>71</v>
      </c>
      <c r="B1194" t="s">
        <v>56</v>
      </c>
      <c r="C1194" t="s">
        <v>130</v>
      </c>
      <c r="D1194" s="4">
        <v>43466</v>
      </c>
      <c r="E1194" t="s">
        <v>180</v>
      </c>
      <c r="F1194" s="5">
        <v>43405</v>
      </c>
      <c r="G1194">
        <v>323.11</v>
      </c>
      <c r="H1194">
        <v>28.75</v>
      </c>
    </row>
    <row r="1195" spans="1:8" x14ac:dyDescent="0.2">
      <c r="A1195" t="s">
        <v>71</v>
      </c>
      <c r="B1195" t="s">
        <v>57</v>
      </c>
      <c r="C1195" t="s">
        <v>93</v>
      </c>
      <c r="D1195" s="4">
        <v>43466</v>
      </c>
      <c r="E1195" t="s">
        <v>175</v>
      </c>
      <c r="F1195" s="5">
        <v>43405</v>
      </c>
      <c r="G1195">
        <v>4483.63</v>
      </c>
      <c r="H1195">
        <v>345.24</v>
      </c>
    </row>
    <row r="1196" spans="1:8" x14ac:dyDescent="0.2">
      <c r="A1196" t="s">
        <v>71</v>
      </c>
      <c r="B1196" t="s">
        <v>57</v>
      </c>
      <c r="C1196" t="s">
        <v>93</v>
      </c>
      <c r="D1196" s="4">
        <v>43466</v>
      </c>
      <c r="E1196" t="s">
        <v>176</v>
      </c>
      <c r="F1196" s="5">
        <v>43405</v>
      </c>
      <c r="G1196">
        <v>202.21</v>
      </c>
      <c r="H1196">
        <v>15.55</v>
      </c>
    </row>
    <row r="1197" spans="1:8" x14ac:dyDescent="0.2">
      <c r="A1197" t="s">
        <v>71</v>
      </c>
      <c r="B1197" t="s">
        <v>54</v>
      </c>
      <c r="C1197" t="s">
        <v>167</v>
      </c>
      <c r="D1197" s="4">
        <v>43466</v>
      </c>
      <c r="E1197" t="s">
        <v>182</v>
      </c>
      <c r="F1197" s="5">
        <v>43405</v>
      </c>
      <c r="G1197">
        <v>-174</v>
      </c>
      <c r="H1197">
        <v>-13.4</v>
      </c>
    </row>
    <row r="1198" spans="1:8" x14ac:dyDescent="0.2">
      <c r="A1198" t="s">
        <v>71</v>
      </c>
      <c r="B1198" t="s">
        <v>54</v>
      </c>
      <c r="C1198" t="s">
        <v>92</v>
      </c>
      <c r="D1198" s="4">
        <v>43466</v>
      </c>
      <c r="E1198" t="s">
        <v>175</v>
      </c>
      <c r="F1198" s="5">
        <v>43405</v>
      </c>
      <c r="G1198">
        <v>907</v>
      </c>
      <c r="H1198">
        <v>69.84</v>
      </c>
    </row>
    <row r="1199" spans="1:8" x14ac:dyDescent="0.2">
      <c r="A1199" t="s">
        <v>71</v>
      </c>
      <c r="B1199" t="s">
        <v>54</v>
      </c>
      <c r="C1199" t="s">
        <v>92</v>
      </c>
      <c r="D1199" s="4">
        <v>43466</v>
      </c>
      <c r="E1199" t="s">
        <v>176</v>
      </c>
      <c r="F1199" s="5">
        <v>43405</v>
      </c>
      <c r="G1199">
        <v>40.909999999999997</v>
      </c>
      <c r="H1199">
        <v>3.15</v>
      </c>
    </row>
    <row r="1200" spans="1:8" x14ac:dyDescent="0.2">
      <c r="A1200" t="s">
        <v>71</v>
      </c>
      <c r="B1200" t="s">
        <v>54</v>
      </c>
      <c r="C1200" t="s">
        <v>92</v>
      </c>
      <c r="D1200" s="4">
        <v>43405</v>
      </c>
      <c r="E1200" t="s">
        <v>175</v>
      </c>
      <c r="F1200" s="5">
        <v>43405</v>
      </c>
      <c r="G1200">
        <v>254</v>
      </c>
      <c r="H1200">
        <v>19.559999999999999</v>
      </c>
    </row>
    <row r="1201" spans="1:8" x14ac:dyDescent="0.2">
      <c r="A1201" t="s">
        <v>71</v>
      </c>
      <c r="B1201" t="s">
        <v>54</v>
      </c>
      <c r="C1201" t="s">
        <v>92</v>
      </c>
      <c r="D1201" s="4">
        <v>43405</v>
      </c>
      <c r="E1201" t="s">
        <v>176</v>
      </c>
      <c r="F1201" s="5">
        <v>43405</v>
      </c>
      <c r="G1201">
        <v>11.46</v>
      </c>
      <c r="H1201">
        <v>0.88</v>
      </c>
    </row>
    <row r="1202" spans="1:8" x14ac:dyDescent="0.2">
      <c r="A1202" t="s">
        <v>71</v>
      </c>
      <c r="B1202" t="s">
        <v>54</v>
      </c>
      <c r="C1202" t="s">
        <v>101</v>
      </c>
      <c r="D1202" s="4">
        <v>43405</v>
      </c>
      <c r="E1202" t="s">
        <v>177</v>
      </c>
      <c r="F1202" s="5">
        <v>43405</v>
      </c>
      <c r="G1202">
        <v>16.64</v>
      </c>
      <c r="H1202">
        <v>1.28</v>
      </c>
    </row>
    <row r="1203" spans="1:8" x14ac:dyDescent="0.2">
      <c r="A1203" t="s">
        <v>71</v>
      </c>
      <c r="B1203" t="s">
        <v>54</v>
      </c>
      <c r="C1203" t="s">
        <v>101</v>
      </c>
      <c r="D1203" s="4">
        <v>43405</v>
      </c>
      <c r="E1203" t="s">
        <v>178</v>
      </c>
      <c r="F1203" s="5">
        <v>43405</v>
      </c>
      <c r="G1203">
        <v>0.76</v>
      </c>
      <c r="H1203">
        <v>0.06</v>
      </c>
    </row>
    <row r="1204" spans="1:8" x14ac:dyDescent="0.2">
      <c r="A1204" t="s">
        <v>71</v>
      </c>
      <c r="B1204" t="s">
        <v>54</v>
      </c>
      <c r="C1204" t="s">
        <v>101</v>
      </c>
      <c r="D1204" s="4">
        <v>43405</v>
      </c>
      <c r="E1204" t="s">
        <v>218</v>
      </c>
      <c r="F1204" s="5">
        <v>43221</v>
      </c>
      <c r="G1204">
        <v>28</v>
      </c>
      <c r="H1204">
        <v>2.16</v>
      </c>
    </row>
    <row r="1205" spans="1:8" x14ac:dyDescent="0.2">
      <c r="A1205" t="s">
        <v>71</v>
      </c>
      <c r="B1205" t="s">
        <v>54</v>
      </c>
      <c r="C1205" t="s">
        <v>101</v>
      </c>
      <c r="D1205" s="4">
        <v>43405</v>
      </c>
      <c r="E1205" t="s">
        <v>219</v>
      </c>
      <c r="F1205" s="5">
        <v>43221</v>
      </c>
      <c r="G1205">
        <v>1.26</v>
      </c>
      <c r="H1205">
        <v>0.1</v>
      </c>
    </row>
    <row r="1206" spans="1:8" x14ac:dyDescent="0.2">
      <c r="A1206" t="s">
        <v>71</v>
      </c>
      <c r="B1206" t="s">
        <v>55</v>
      </c>
      <c r="C1206" t="s">
        <v>101</v>
      </c>
      <c r="D1206" s="4">
        <v>43405</v>
      </c>
      <c r="E1206" t="s">
        <v>177</v>
      </c>
      <c r="F1206" s="5">
        <v>43405</v>
      </c>
      <c r="G1206">
        <v>198.84</v>
      </c>
      <c r="H1206">
        <v>15.32</v>
      </c>
    </row>
    <row r="1207" spans="1:8" x14ac:dyDescent="0.2">
      <c r="A1207" t="s">
        <v>71</v>
      </c>
      <c r="B1207" t="s">
        <v>55</v>
      </c>
      <c r="C1207" t="s">
        <v>101</v>
      </c>
      <c r="D1207" s="4">
        <v>43405</v>
      </c>
      <c r="E1207" t="s">
        <v>178</v>
      </c>
      <c r="F1207" s="5">
        <v>43405</v>
      </c>
      <c r="G1207">
        <v>8.9700000000000006</v>
      </c>
      <c r="H1207">
        <v>0.69</v>
      </c>
    </row>
    <row r="1208" spans="1:8" x14ac:dyDescent="0.2">
      <c r="A1208" t="s">
        <v>71</v>
      </c>
      <c r="B1208" t="s">
        <v>55</v>
      </c>
      <c r="C1208" t="s">
        <v>101</v>
      </c>
      <c r="D1208" s="4">
        <v>43405</v>
      </c>
      <c r="E1208" t="s">
        <v>218</v>
      </c>
      <c r="F1208" s="5">
        <v>43221</v>
      </c>
      <c r="G1208">
        <v>316</v>
      </c>
      <c r="H1208">
        <v>24.34</v>
      </c>
    </row>
    <row r="1209" spans="1:8" x14ac:dyDescent="0.2">
      <c r="A1209" t="s">
        <v>71</v>
      </c>
      <c r="B1209" t="s">
        <v>55</v>
      </c>
      <c r="C1209" t="s">
        <v>101</v>
      </c>
      <c r="D1209" s="4">
        <v>43405</v>
      </c>
      <c r="E1209" t="s">
        <v>219</v>
      </c>
      <c r="F1209" s="5">
        <v>43221</v>
      </c>
      <c r="G1209">
        <v>14.25</v>
      </c>
      <c r="H1209">
        <v>1.0900000000000001</v>
      </c>
    </row>
    <row r="1210" spans="1:8" x14ac:dyDescent="0.2">
      <c r="A1210" t="s">
        <v>71</v>
      </c>
      <c r="B1210" t="s">
        <v>55</v>
      </c>
      <c r="C1210" t="s">
        <v>101</v>
      </c>
      <c r="D1210" s="4">
        <v>43405</v>
      </c>
      <c r="E1210" t="s">
        <v>177</v>
      </c>
      <c r="F1210" s="5">
        <v>43405</v>
      </c>
      <c r="G1210">
        <v>405.18</v>
      </c>
      <c r="H1210">
        <v>31.2</v>
      </c>
    </row>
    <row r="1211" spans="1:8" x14ac:dyDescent="0.2">
      <c r="A1211" t="s">
        <v>71</v>
      </c>
      <c r="B1211" t="s">
        <v>55</v>
      </c>
      <c r="C1211" t="s">
        <v>101</v>
      </c>
      <c r="D1211" s="4">
        <v>43405</v>
      </c>
      <c r="E1211" t="s">
        <v>178</v>
      </c>
      <c r="F1211" s="5">
        <v>43405</v>
      </c>
      <c r="G1211">
        <v>18.27</v>
      </c>
      <c r="H1211">
        <v>1.41</v>
      </c>
    </row>
    <row r="1212" spans="1:8" x14ac:dyDescent="0.2">
      <c r="A1212" t="s">
        <v>71</v>
      </c>
      <c r="B1212" t="s">
        <v>55</v>
      </c>
      <c r="C1212" t="s">
        <v>101</v>
      </c>
      <c r="D1212" s="4">
        <v>43405</v>
      </c>
      <c r="E1212" t="s">
        <v>218</v>
      </c>
      <c r="F1212" s="5">
        <v>43221</v>
      </c>
      <c r="G1212">
        <v>642</v>
      </c>
      <c r="H1212">
        <v>49.43</v>
      </c>
    </row>
    <row r="1213" spans="1:8" x14ac:dyDescent="0.2">
      <c r="A1213" t="s">
        <v>71</v>
      </c>
      <c r="B1213" t="s">
        <v>55</v>
      </c>
      <c r="C1213" t="s">
        <v>101</v>
      </c>
      <c r="D1213" s="4">
        <v>43405</v>
      </c>
      <c r="E1213" t="s">
        <v>219</v>
      </c>
      <c r="F1213" s="5">
        <v>43221</v>
      </c>
      <c r="G1213">
        <v>28.95</v>
      </c>
      <c r="H1213">
        <v>2.21</v>
      </c>
    </row>
    <row r="1214" spans="1:8" x14ac:dyDescent="0.2">
      <c r="A1214" t="s">
        <v>71</v>
      </c>
      <c r="B1214" t="s">
        <v>57</v>
      </c>
      <c r="C1214" t="s">
        <v>93</v>
      </c>
      <c r="D1214" s="4">
        <v>43405</v>
      </c>
      <c r="E1214" t="s">
        <v>176</v>
      </c>
      <c r="F1214" s="5">
        <v>43405</v>
      </c>
      <c r="G1214">
        <v>3.65</v>
      </c>
      <c r="H1214">
        <v>0.28000000000000003</v>
      </c>
    </row>
    <row r="1215" spans="1:8" x14ac:dyDescent="0.2">
      <c r="A1215" t="s">
        <v>71</v>
      </c>
      <c r="B1215" t="s">
        <v>57</v>
      </c>
      <c r="C1215" t="s">
        <v>93</v>
      </c>
      <c r="D1215" s="4">
        <v>43405</v>
      </c>
      <c r="E1215" t="s">
        <v>175</v>
      </c>
      <c r="F1215" s="5">
        <v>43405</v>
      </c>
      <c r="G1215">
        <v>81</v>
      </c>
      <c r="H1215">
        <v>6.24</v>
      </c>
    </row>
    <row r="1216" spans="1:8" x14ac:dyDescent="0.2">
      <c r="A1216" t="s">
        <v>71</v>
      </c>
      <c r="B1216" t="s">
        <v>57</v>
      </c>
      <c r="C1216" t="s">
        <v>93</v>
      </c>
      <c r="D1216" s="4">
        <v>43405</v>
      </c>
      <c r="E1216" t="s">
        <v>212</v>
      </c>
      <c r="F1216" s="5">
        <v>43221</v>
      </c>
      <c r="G1216">
        <v>127</v>
      </c>
      <c r="H1216">
        <v>9.7799999999999994</v>
      </c>
    </row>
    <row r="1217" spans="1:8" x14ac:dyDescent="0.2">
      <c r="A1217" t="s">
        <v>71</v>
      </c>
      <c r="B1217" t="s">
        <v>57</v>
      </c>
      <c r="C1217" t="s">
        <v>93</v>
      </c>
      <c r="D1217" s="4">
        <v>43405</v>
      </c>
      <c r="E1217" t="s">
        <v>213</v>
      </c>
      <c r="F1217" s="5">
        <v>43221</v>
      </c>
      <c r="G1217">
        <v>5.73</v>
      </c>
      <c r="H1217">
        <v>0.44</v>
      </c>
    </row>
    <row r="1218" spans="1:8" x14ac:dyDescent="0.2">
      <c r="A1218" t="s">
        <v>71</v>
      </c>
      <c r="B1218" t="s">
        <v>54</v>
      </c>
      <c r="C1218" t="s">
        <v>92</v>
      </c>
      <c r="D1218" s="4">
        <v>43405</v>
      </c>
      <c r="E1218" t="s">
        <v>175</v>
      </c>
      <c r="F1218" s="5">
        <v>43405</v>
      </c>
      <c r="G1218">
        <v>123.64</v>
      </c>
      <c r="H1218">
        <v>9.52</v>
      </c>
    </row>
    <row r="1219" spans="1:8" x14ac:dyDescent="0.2">
      <c r="A1219" t="s">
        <v>71</v>
      </c>
      <c r="B1219" t="s">
        <v>54</v>
      </c>
      <c r="C1219" t="s">
        <v>92</v>
      </c>
      <c r="D1219" s="4">
        <v>43405</v>
      </c>
      <c r="E1219" t="s">
        <v>176</v>
      </c>
      <c r="F1219" s="5">
        <v>43405</v>
      </c>
      <c r="G1219">
        <v>5.58</v>
      </c>
      <c r="H1219">
        <v>0.43</v>
      </c>
    </row>
    <row r="1220" spans="1:8" x14ac:dyDescent="0.2">
      <c r="A1220" t="s">
        <v>71</v>
      </c>
      <c r="B1220" t="s">
        <v>54</v>
      </c>
      <c r="C1220" t="s">
        <v>92</v>
      </c>
      <c r="D1220" s="4">
        <v>43405</v>
      </c>
      <c r="E1220" t="s">
        <v>212</v>
      </c>
      <c r="F1220" s="5">
        <v>43221</v>
      </c>
      <c r="G1220">
        <v>197</v>
      </c>
      <c r="H1220">
        <v>15.17</v>
      </c>
    </row>
    <row r="1221" spans="1:8" x14ac:dyDescent="0.2">
      <c r="A1221" t="s">
        <v>71</v>
      </c>
      <c r="B1221" t="s">
        <v>54</v>
      </c>
      <c r="C1221" t="s">
        <v>92</v>
      </c>
      <c r="D1221" s="4">
        <v>43405</v>
      </c>
      <c r="E1221" t="s">
        <v>213</v>
      </c>
      <c r="F1221" s="5">
        <v>43221</v>
      </c>
      <c r="G1221">
        <v>8.8800000000000008</v>
      </c>
      <c r="H1221">
        <v>0.68</v>
      </c>
    </row>
    <row r="1222" spans="1:8" x14ac:dyDescent="0.2">
      <c r="A1222" t="s">
        <v>71</v>
      </c>
      <c r="B1222" t="s">
        <v>55</v>
      </c>
      <c r="C1222" t="s">
        <v>101</v>
      </c>
      <c r="D1222" s="4">
        <v>43405</v>
      </c>
      <c r="E1222" t="s">
        <v>177</v>
      </c>
      <c r="F1222" s="5">
        <v>43405</v>
      </c>
      <c r="G1222">
        <v>1478.65</v>
      </c>
      <c r="H1222">
        <v>113.86</v>
      </c>
    </row>
    <row r="1223" spans="1:8" x14ac:dyDescent="0.2">
      <c r="A1223" t="s">
        <v>71</v>
      </c>
      <c r="B1223" t="s">
        <v>55</v>
      </c>
      <c r="C1223" t="s">
        <v>101</v>
      </c>
      <c r="D1223" s="4">
        <v>43405</v>
      </c>
      <c r="E1223" t="s">
        <v>178</v>
      </c>
      <c r="F1223" s="5">
        <v>43405</v>
      </c>
      <c r="G1223">
        <v>66.7</v>
      </c>
      <c r="H1223">
        <v>5.13</v>
      </c>
    </row>
    <row r="1224" spans="1:8" x14ac:dyDescent="0.2">
      <c r="A1224" t="s">
        <v>71</v>
      </c>
      <c r="B1224" t="s">
        <v>55</v>
      </c>
      <c r="C1224" t="s">
        <v>101</v>
      </c>
      <c r="D1224" s="4">
        <v>43405</v>
      </c>
      <c r="E1224" t="s">
        <v>218</v>
      </c>
      <c r="F1224" s="5">
        <v>43221</v>
      </c>
      <c r="G1224">
        <v>2347</v>
      </c>
      <c r="H1224">
        <v>180.72</v>
      </c>
    </row>
    <row r="1225" spans="1:8" x14ac:dyDescent="0.2">
      <c r="A1225" t="s">
        <v>71</v>
      </c>
      <c r="B1225" t="s">
        <v>55</v>
      </c>
      <c r="C1225" t="s">
        <v>101</v>
      </c>
      <c r="D1225" s="4">
        <v>43405</v>
      </c>
      <c r="E1225" t="s">
        <v>219</v>
      </c>
      <c r="F1225" s="5">
        <v>43221</v>
      </c>
      <c r="G1225">
        <v>105.85</v>
      </c>
      <c r="H1225">
        <v>8.14</v>
      </c>
    </row>
    <row r="1226" spans="1:8" x14ac:dyDescent="0.2">
      <c r="A1226" t="s">
        <v>71</v>
      </c>
      <c r="B1226" t="s">
        <v>55</v>
      </c>
      <c r="C1226" t="s">
        <v>91</v>
      </c>
      <c r="D1226" s="4">
        <v>43405</v>
      </c>
      <c r="E1226" t="s">
        <v>175</v>
      </c>
      <c r="F1226" s="5">
        <v>43405</v>
      </c>
      <c r="G1226">
        <v>287.05</v>
      </c>
      <c r="H1226">
        <v>22.1</v>
      </c>
    </row>
    <row r="1227" spans="1:8" x14ac:dyDescent="0.2">
      <c r="A1227" t="s">
        <v>71</v>
      </c>
      <c r="B1227" t="s">
        <v>55</v>
      </c>
      <c r="C1227" t="s">
        <v>91</v>
      </c>
      <c r="D1227" s="4">
        <v>43405</v>
      </c>
      <c r="E1227" t="s">
        <v>179</v>
      </c>
      <c r="F1227" s="5">
        <v>43405</v>
      </c>
      <c r="G1227">
        <v>2778.95</v>
      </c>
      <c r="H1227">
        <v>247.33</v>
      </c>
    </row>
    <row r="1228" spans="1:8" x14ac:dyDescent="0.2">
      <c r="A1228" t="s">
        <v>71</v>
      </c>
      <c r="B1228" t="s">
        <v>55</v>
      </c>
      <c r="C1228" t="s">
        <v>91</v>
      </c>
      <c r="D1228" s="4">
        <v>43405</v>
      </c>
      <c r="E1228" t="s">
        <v>176</v>
      </c>
      <c r="F1228" s="5">
        <v>43405</v>
      </c>
      <c r="G1228">
        <v>12.95</v>
      </c>
      <c r="H1228">
        <v>1</v>
      </c>
    </row>
    <row r="1229" spans="1:8" x14ac:dyDescent="0.2">
      <c r="A1229" t="s">
        <v>71</v>
      </c>
      <c r="B1229" t="s">
        <v>55</v>
      </c>
      <c r="C1229" t="s">
        <v>91</v>
      </c>
      <c r="D1229" s="4">
        <v>43405</v>
      </c>
      <c r="E1229" t="s">
        <v>180</v>
      </c>
      <c r="F1229" s="5">
        <v>43405</v>
      </c>
      <c r="G1229">
        <v>125.33</v>
      </c>
      <c r="H1229">
        <v>11.15</v>
      </c>
    </row>
    <row r="1230" spans="1:8" x14ac:dyDescent="0.2">
      <c r="A1230" t="s">
        <v>71</v>
      </c>
      <c r="B1230" t="s">
        <v>55</v>
      </c>
      <c r="C1230" t="s">
        <v>91</v>
      </c>
      <c r="D1230" s="4">
        <v>43405</v>
      </c>
      <c r="E1230" t="s">
        <v>212</v>
      </c>
      <c r="F1230" s="5">
        <v>43221</v>
      </c>
      <c r="G1230">
        <v>454.5</v>
      </c>
      <c r="H1230">
        <v>35</v>
      </c>
    </row>
    <row r="1231" spans="1:8" x14ac:dyDescent="0.2">
      <c r="A1231" t="s">
        <v>71</v>
      </c>
      <c r="B1231" t="s">
        <v>55</v>
      </c>
      <c r="C1231" t="s">
        <v>91</v>
      </c>
      <c r="D1231" s="4">
        <v>43405</v>
      </c>
      <c r="E1231" t="s">
        <v>215</v>
      </c>
      <c r="F1231" s="5">
        <v>43221</v>
      </c>
      <c r="G1231">
        <v>4399.5</v>
      </c>
      <c r="H1231">
        <v>391.56</v>
      </c>
    </row>
    <row r="1232" spans="1:8" x14ac:dyDescent="0.2">
      <c r="A1232" t="s">
        <v>71</v>
      </c>
      <c r="B1232" t="s">
        <v>55</v>
      </c>
      <c r="C1232" t="s">
        <v>91</v>
      </c>
      <c r="D1232" s="4">
        <v>43405</v>
      </c>
      <c r="E1232" t="s">
        <v>213</v>
      </c>
      <c r="F1232" s="5">
        <v>43221</v>
      </c>
      <c r="G1232">
        <v>20.5</v>
      </c>
      <c r="H1232">
        <v>1.58</v>
      </c>
    </row>
    <row r="1233" spans="1:8" x14ac:dyDescent="0.2">
      <c r="A1233" t="s">
        <v>71</v>
      </c>
      <c r="B1233" t="s">
        <v>55</v>
      </c>
      <c r="C1233" t="s">
        <v>91</v>
      </c>
      <c r="D1233" s="4">
        <v>43405</v>
      </c>
      <c r="E1233" t="s">
        <v>214</v>
      </c>
      <c r="F1233" s="5">
        <v>43221</v>
      </c>
      <c r="G1233">
        <v>198.42</v>
      </c>
      <c r="H1233">
        <v>17.66</v>
      </c>
    </row>
    <row r="1234" spans="1:8" x14ac:dyDescent="0.2">
      <c r="A1234" t="s">
        <v>71</v>
      </c>
      <c r="B1234" t="s">
        <v>55</v>
      </c>
      <c r="C1234" t="s">
        <v>91</v>
      </c>
      <c r="D1234" s="4">
        <v>43435</v>
      </c>
      <c r="E1234" t="s">
        <v>176</v>
      </c>
      <c r="F1234" s="5">
        <v>43405</v>
      </c>
      <c r="G1234">
        <v>11.32</v>
      </c>
      <c r="H1234">
        <v>0.88</v>
      </c>
    </row>
    <row r="1235" spans="1:8" x14ac:dyDescent="0.2">
      <c r="A1235" t="s">
        <v>71</v>
      </c>
      <c r="B1235" t="s">
        <v>55</v>
      </c>
      <c r="C1235" t="s">
        <v>91</v>
      </c>
      <c r="D1235" s="4">
        <v>43435</v>
      </c>
      <c r="E1235" t="s">
        <v>212</v>
      </c>
      <c r="F1235" s="5">
        <v>43221</v>
      </c>
      <c r="G1235">
        <v>152</v>
      </c>
      <c r="H1235">
        <v>11.71</v>
      </c>
    </row>
    <row r="1236" spans="1:8" x14ac:dyDescent="0.2">
      <c r="A1236" t="s">
        <v>71</v>
      </c>
      <c r="B1236" t="s">
        <v>55</v>
      </c>
      <c r="C1236" t="s">
        <v>91</v>
      </c>
      <c r="D1236" s="4">
        <v>43435</v>
      </c>
      <c r="E1236" t="s">
        <v>213</v>
      </c>
      <c r="F1236" s="5">
        <v>43221</v>
      </c>
      <c r="G1236">
        <v>6.86</v>
      </c>
      <c r="H1236">
        <v>0.53</v>
      </c>
    </row>
    <row r="1237" spans="1:8" x14ac:dyDescent="0.2">
      <c r="A1237" t="s">
        <v>71</v>
      </c>
      <c r="B1237" t="s">
        <v>54</v>
      </c>
      <c r="C1237" t="s">
        <v>101</v>
      </c>
      <c r="D1237" s="4">
        <v>43435</v>
      </c>
      <c r="E1237" t="s">
        <v>177</v>
      </c>
      <c r="F1237" s="5">
        <v>43405</v>
      </c>
      <c r="G1237">
        <v>10.46</v>
      </c>
      <c r="H1237">
        <v>0.81</v>
      </c>
    </row>
    <row r="1238" spans="1:8" x14ac:dyDescent="0.2">
      <c r="A1238" t="s">
        <v>71</v>
      </c>
      <c r="B1238" t="s">
        <v>54</v>
      </c>
      <c r="C1238" t="s">
        <v>101</v>
      </c>
      <c r="D1238" s="4">
        <v>43435</v>
      </c>
      <c r="E1238" t="s">
        <v>178</v>
      </c>
      <c r="F1238" s="5">
        <v>43405</v>
      </c>
      <c r="G1238">
        <v>0.47</v>
      </c>
      <c r="H1238">
        <v>0.04</v>
      </c>
    </row>
    <row r="1239" spans="1:8" x14ac:dyDescent="0.2">
      <c r="A1239" t="s">
        <v>71</v>
      </c>
      <c r="B1239" t="s">
        <v>54</v>
      </c>
      <c r="C1239" t="s">
        <v>101</v>
      </c>
      <c r="D1239" s="4">
        <v>43435</v>
      </c>
      <c r="E1239" t="s">
        <v>218</v>
      </c>
      <c r="F1239" s="5">
        <v>43221</v>
      </c>
      <c r="G1239">
        <v>10</v>
      </c>
      <c r="H1239">
        <v>0.77</v>
      </c>
    </row>
    <row r="1240" spans="1:8" x14ac:dyDescent="0.2">
      <c r="A1240" t="s">
        <v>71</v>
      </c>
      <c r="B1240" t="s">
        <v>54</v>
      </c>
      <c r="C1240" t="s">
        <v>101</v>
      </c>
      <c r="D1240" s="4">
        <v>43435</v>
      </c>
      <c r="E1240" t="s">
        <v>219</v>
      </c>
      <c r="F1240" s="5">
        <v>43221</v>
      </c>
      <c r="G1240">
        <v>0.45</v>
      </c>
      <c r="H1240">
        <v>0.03</v>
      </c>
    </row>
    <row r="1241" spans="1:8" x14ac:dyDescent="0.2">
      <c r="A1241" t="s">
        <v>71</v>
      </c>
      <c r="B1241" t="s">
        <v>55</v>
      </c>
      <c r="C1241" t="s">
        <v>101</v>
      </c>
      <c r="D1241" s="4">
        <v>43435</v>
      </c>
      <c r="E1241" t="s">
        <v>177</v>
      </c>
      <c r="F1241" s="5">
        <v>43405</v>
      </c>
      <c r="G1241">
        <v>40.119999999999997</v>
      </c>
      <c r="H1241">
        <v>3.09</v>
      </c>
    </row>
    <row r="1242" spans="1:8" x14ac:dyDescent="0.2">
      <c r="A1242" t="s">
        <v>71</v>
      </c>
      <c r="B1242" t="s">
        <v>55</v>
      </c>
      <c r="C1242" t="s">
        <v>101</v>
      </c>
      <c r="D1242" s="4">
        <v>43435</v>
      </c>
      <c r="E1242" t="s">
        <v>178</v>
      </c>
      <c r="F1242" s="5">
        <v>43405</v>
      </c>
      <c r="G1242">
        <v>1.81</v>
      </c>
      <c r="H1242">
        <v>0.14000000000000001</v>
      </c>
    </row>
    <row r="1243" spans="1:8" x14ac:dyDescent="0.2">
      <c r="A1243" t="s">
        <v>71</v>
      </c>
      <c r="B1243" t="s">
        <v>55</v>
      </c>
      <c r="C1243" t="s">
        <v>101</v>
      </c>
      <c r="D1243" s="4">
        <v>43435</v>
      </c>
      <c r="E1243" t="s">
        <v>218</v>
      </c>
      <c r="F1243" s="5">
        <v>43221</v>
      </c>
      <c r="G1243">
        <v>38</v>
      </c>
      <c r="H1243">
        <v>2.93</v>
      </c>
    </row>
    <row r="1244" spans="1:8" x14ac:dyDescent="0.2">
      <c r="A1244" t="s">
        <v>71</v>
      </c>
      <c r="B1244" t="s">
        <v>55</v>
      </c>
      <c r="C1244" t="s">
        <v>101</v>
      </c>
      <c r="D1244" s="4">
        <v>43435</v>
      </c>
      <c r="E1244" t="s">
        <v>219</v>
      </c>
      <c r="F1244" s="5">
        <v>43221</v>
      </c>
      <c r="G1244">
        <v>1.71</v>
      </c>
      <c r="H1244">
        <v>0.13</v>
      </c>
    </row>
    <row r="1245" spans="1:8" x14ac:dyDescent="0.2">
      <c r="A1245" t="s">
        <v>71</v>
      </c>
      <c r="B1245" t="s">
        <v>57</v>
      </c>
      <c r="C1245" t="s">
        <v>93</v>
      </c>
      <c r="D1245" s="4">
        <v>43435</v>
      </c>
      <c r="E1245" t="s">
        <v>179</v>
      </c>
      <c r="F1245" s="5">
        <v>43405</v>
      </c>
      <c r="G1245">
        <v>26.26</v>
      </c>
      <c r="H1245">
        <v>2.34</v>
      </c>
    </row>
    <row r="1246" spans="1:8" x14ac:dyDescent="0.2">
      <c r="A1246" t="s">
        <v>71</v>
      </c>
      <c r="B1246" t="s">
        <v>57</v>
      </c>
      <c r="C1246" t="s">
        <v>93</v>
      </c>
      <c r="D1246" s="4">
        <v>43435</v>
      </c>
      <c r="E1246" t="s">
        <v>180</v>
      </c>
      <c r="F1246" s="5">
        <v>43405</v>
      </c>
      <c r="G1246">
        <v>1.19</v>
      </c>
      <c r="H1246">
        <v>0.11</v>
      </c>
    </row>
    <row r="1247" spans="1:8" x14ac:dyDescent="0.2">
      <c r="A1247" t="s">
        <v>71</v>
      </c>
      <c r="B1247" t="s">
        <v>57</v>
      </c>
      <c r="C1247" t="s">
        <v>93</v>
      </c>
      <c r="D1247" s="4">
        <v>43435</v>
      </c>
      <c r="E1247" t="s">
        <v>215</v>
      </c>
      <c r="F1247" s="5">
        <v>43221</v>
      </c>
      <c r="G1247">
        <v>24.18</v>
      </c>
      <c r="H1247">
        <v>2.15</v>
      </c>
    </row>
    <row r="1248" spans="1:8" x14ac:dyDescent="0.2">
      <c r="A1248" t="s">
        <v>71</v>
      </c>
      <c r="B1248" t="s">
        <v>57</v>
      </c>
      <c r="C1248" t="s">
        <v>93</v>
      </c>
      <c r="D1248" s="4">
        <v>43435</v>
      </c>
      <c r="E1248" t="s">
        <v>214</v>
      </c>
      <c r="F1248" s="5">
        <v>43221</v>
      </c>
      <c r="G1248">
        <v>1.0900000000000001</v>
      </c>
      <c r="H1248">
        <v>0.1</v>
      </c>
    </row>
    <row r="1249" spans="1:8" x14ac:dyDescent="0.2">
      <c r="A1249" t="s">
        <v>71</v>
      </c>
      <c r="B1249" t="s">
        <v>57</v>
      </c>
      <c r="C1249" t="s">
        <v>93</v>
      </c>
      <c r="D1249" s="4">
        <v>43435</v>
      </c>
      <c r="E1249" t="s">
        <v>175</v>
      </c>
      <c r="F1249" s="5">
        <v>43405</v>
      </c>
      <c r="G1249">
        <v>57</v>
      </c>
      <c r="H1249">
        <v>4.3899999999999997</v>
      </c>
    </row>
    <row r="1250" spans="1:8" x14ac:dyDescent="0.2">
      <c r="A1250" t="s">
        <v>71</v>
      </c>
      <c r="B1250" t="s">
        <v>57</v>
      </c>
      <c r="C1250" t="s">
        <v>93</v>
      </c>
      <c r="D1250" s="4">
        <v>43435</v>
      </c>
      <c r="E1250" t="s">
        <v>176</v>
      </c>
      <c r="F1250" s="5">
        <v>43405</v>
      </c>
      <c r="G1250">
        <v>2.57</v>
      </c>
      <c r="H1250">
        <v>0.2</v>
      </c>
    </row>
    <row r="1251" spans="1:8" x14ac:dyDescent="0.2">
      <c r="A1251" t="s">
        <v>71</v>
      </c>
      <c r="B1251" t="s">
        <v>57</v>
      </c>
      <c r="C1251" t="s">
        <v>93</v>
      </c>
      <c r="D1251" s="4">
        <v>43435</v>
      </c>
      <c r="E1251" t="s">
        <v>212</v>
      </c>
      <c r="F1251" s="5">
        <v>43221</v>
      </c>
      <c r="G1251">
        <v>53</v>
      </c>
      <c r="H1251">
        <v>4.08</v>
      </c>
    </row>
    <row r="1252" spans="1:8" x14ac:dyDescent="0.2">
      <c r="A1252" t="s">
        <v>71</v>
      </c>
      <c r="B1252" t="s">
        <v>57</v>
      </c>
      <c r="C1252" t="s">
        <v>93</v>
      </c>
      <c r="D1252" s="4">
        <v>43435</v>
      </c>
      <c r="E1252" t="s">
        <v>213</v>
      </c>
      <c r="F1252" s="5">
        <v>43221</v>
      </c>
      <c r="G1252">
        <v>2.39</v>
      </c>
      <c r="H1252">
        <v>0.18</v>
      </c>
    </row>
    <row r="1253" spans="1:8" x14ac:dyDescent="0.2">
      <c r="A1253" t="s">
        <v>71</v>
      </c>
      <c r="B1253" t="s">
        <v>55</v>
      </c>
      <c r="C1253" t="s">
        <v>91</v>
      </c>
      <c r="D1253" s="4">
        <v>43586</v>
      </c>
      <c r="E1253" t="s">
        <v>212</v>
      </c>
      <c r="F1253" s="5">
        <v>43221</v>
      </c>
      <c r="G1253">
        <v>1457.14</v>
      </c>
      <c r="H1253">
        <v>112.2</v>
      </c>
    </row>
    <row r="1254" spans="1:8" x14ac:dyDescent="0.2">
      <c r="A1254" t="s">
        <v>71</v>
      </c>
      <c r="B1254" t="s">
        <v>55</v>
      </c>
      <c r="C1254" t="s">
        <v>91</v>
      </c>
      <c r="D1254" s="4">
        <v>43586</v>
      </c>
      <c r="E1254" t="s">
        <v>213</v>
      </c>
      <c r="F1254" s="5">
        <v>43221</v>
      </c>
      <c r="G1254">
        <v>65.709999999999994</v>
      </c>
      <c r="H1254">
        <v>5.0599999999999996</v>
      </c>
    </row>
    <row r="1255" spans="1:8" x14ac:dyDescent="0.2">
      <c r="A1255" t="s">
        <v>71</v>
      </c>
      <c r="B1255" t="s">
        <v>55</v>
      </c>
      <c r="C1255" t="s">
        <v>91</v>
      </c>
      <c r="D1255" s="4">
        <v>43586</v>
      </c>
      <c r="E1255" t="s">
        <v>215</v>
      </c>
      <c r="F1255" s="5">
        <v>43221</v>
      </c>
      <c r="G1255">
        <v>2794.86</v>
      </c>
      <c r="H1255">
        <v>248.74</v>
      </c>
    </row>
    <row r="1256" spans="1:8" x14ac:dyDescent="0.2">
      <c r="A1256" t="s">
        <v>71</v>
      </c>
      <c r="B1256" t="s">
        <v>55</v>
      </c>
      <c r="C1256" t="s">
        <v>91</v>
      </c>
      <c r="D1256" s="4">
        <v>43586</v>
      </c>
      <c r="E1256" t="s">
        <v>214</v>
      </c>
      <c r="F1256" s="5">
        <v>43221</v>
      </c>
      <c r="G1256">
        <v>126.05</v>
      </c>
      <c r="H1256">
        <v>11.22</v>
      </c>
    </row>
    <row r="1257" spans="1:8" x14ac:dyDescent="0.2">
      <c r="A1257" t="s">
        <v>71</v>
      </c>
      <c r="B1257" t="s">
        <v>55</v>
      </c>
      <c r="C1257" t="s">
        <v>101</v>
      </c>
      <c r="D1257" s="4">
        <v>43405</v>
      </c>
      <c r="E1257" t="s">
        <v>177</v>
      </c>
      <c r="F1257" s="5">
        <v>43405</v>
      </c>
      <c r="G1257">
        <v>20.12</v>
      </c>
      <c r="H1257">
        <v>1.55</v>
      </c>
    </row>
    <row r="1258" spans="1:8" x14ac:dyDescent="0.2">
      <c r="A1258" t="s">
        <v>71</v>
      </c>
      <c r="B1258" t="s">
        <v>55</v>
      </c>
      <c r="C1258" t="s">
        <v>101</v>
      </c>
      <c r="D1258" s="4">
        <v>43405</v>
      </c>
      <c r="E1258" t="s">
        <v>178</v>
      </c>
      <c r="F1258" s="5">
        <v>43405</v>
      </c>
      <c r="G1258">
        <v>0.91</v>
      </c>
      <c r="H1258">
        <v>7.0000000000000007E-2</v>
      </c>
    </row>
    <row r="1259" spans="1:8" x14ac:dyDescent="0.2">
      <c r="A1259" t="s">
        <v>71</v>
      </c>
      <c r="B1259" t="s">
        <v>54</v>
      </c>
      <c r="C1259" t="s">
        <v>101</v>
      </c>
      <c r="D1259" s="4">
        <v>43466</v>
      </c>
      <c r="E1259" t="s">
        <v>177</v>
      </c>
      <c r="F1259" s="5">
        <v>43405</v>
      </c>
      <c r="G1259">
        <v>151.19999999999999</v>
      </c>
      <c r="H1259">
        <v>11.64</v>
      </c>
    </row>
    <row r="1260" spans="1:8" x14ac:dyDescent="0.2">
      <c r="A1260" t="s">
        <v>71</v>
      </c>
      <c r="B1260" t="s">
        <v>54</v>
      </c>
      <c r="C1260" t="s">
        <v>101</v>
      </c>
      <c r="D1260" s="4">
        <v>43466</v>
      </c>
      <c r="E1260" t="s">
        <v>178</v>
      </c>
      <c r="F1260" s="5">
        <v>43405</v>
      </c>
      <c r="G1260">
        <v>6.82</v>
      </c>
      <c r="H1260">
        <v>0.52</v>
      </c>
    </row>
    <row r="1261" spans="1:8" x14ac:dyDescent="0.2">
      <c r="A1261" t="s">
        <v>71</v>
      </c>
      <c r="B1261" t="s">
        <v>55</v>
      </c>
      <c r="C1261" t="s">
        <v>101</v>
      </c>
      <c r="D1261" s="4">
        <v>43466</v>
      </c>
      <c r="E1261" t="s">
        <v>177</v>
      </c>
      <c r="F1261" s="5">
        <v>43405</v>
      </c>
      <c r="G1261">
        <v>441.72</v>
      </c>
      <c r="H1261">
        <v>34.01</v>
      </c>
    </row>
    <row r="1262" spans="1:8" x14ac:dyDescent="0.2">
      <c r="A1262" t="s">
        <v>71</v>
      </c>
      <c r="B1262" t="s">
        <v>55</v>
      </c>
      <c r="C1262" t="s">
        <v>101</v>
      </c>
      <c r="D1262" s="4">
        <v>43466</v>
      </c>
      <c r="E1262" t="s">
        <v>178</v>
      </c>
      <c r="F1262" s="5">
        <v>43405</v>
      </c>
      <c r="G1262">
        <v>19.920000000000002</v>
      </c>
      <c r="H1262">
        <v>1.53</v>
      </c>
    </row>
    <row r="1263" spans="1:8" x14ac:dyDescent="0.2">
      <c r="A1263" t="s">
        <v>71</v>
      </c>
      <c r="B1263" t="s">
        <v>56</v>
      </c>
      <c r="C1263" t="s">
        <v>95</v>
      </c>
      <c r="D1263" s="4">
        <v>43466</v>
      </c>
      <c r="E1263" t="s">
        <v>175</v>
      </c>
      <c r="F1263" s="5">
        <v>43405</v>
      </c>
      <c r="G1263">
        <v>21960</v>
      </c>
      <c r="H1263">
        <v>1690.92</v>
      </c>
    </row>
    <row r="1264" spans="1:8" x14ac:dyDescent="0.2">
      <c r="A1264" t="s">
        <v>71</v>
      </c>
      <c r="B1264" t="s">
        <v>56</v>
      </c>
      <c r="C1264" t="s">
        <v>95</v>
      </c>
      <c r="D1264" s="4">
        <v>43466</v>
      </c>
      <c r="E1264" t="s">
        <v>176</v>
      </c>
      <c r="F1264" s="5">
        <v>43405</v>
      </c>
      <c r="G1264">
        <v>990.4</v>
      </c>
      <c r="H1264">
        <v>76.260000000000005</v>
      </c>
    </row>
    <row r="1265" spans="1:8" x14ac:dyDescent="0.2">
      <c r="A1265" t="s">
        <v>71</v>
      </c>
      <c r="B1265" t="s">
        <v>55</v>
      </c>
      <c r="C1265" t="s">
        <v>91</v>
      </c>
      <c r="D1265" s="4">
        <v>43466</v>
      </c>
      <c r="E1265" t="s">
        <v>175</v>
      </c>
      <c r="F1265" s="5">
        <v>43405</v>
      </c>
      <c r="G1265">
        <v>114</v>
      </c>
      <c r="H1265">
        <v>8.7799999999999994</v>
      </c>
    </row>
    <row r="1266" spans="1:8" x14ac:dyDescent="0.2">
      <c r="A1266" t="s">
        <v>71</v>
      </c>
      <c r="B1266" t="s">
        <v>55</v>
      </c>
      <c r="C1266" t="s">
        <v>91</v>
      </c>
      <c r="D1266" s="4">
        <v>43466</v>
      </c>
      <c r="E1266" t="s">
        <v>176</v>
      </c>
      <c r="F1266" s="5">
        <v>43405</v>
      </c>
      <c r="G1266">
        <v>5.14</v>
      </c>
      <c r="H1266">
        <v>0.4</v>
      </c>
    </row>
    <row r="1267" spans="1:8" x14ac:dyDescent="0.2">
      <c r="A1267" t="s">
        <v>71</v>
      </c>
      <c r="B1267" t="s">
        <v>54</v>
      </c>
      <c r="C1267" t="s">
        <v>101</v>
      </c>
      <c r="D1267" s="4">
        <v>43466</v>
      </c>
      <c r="E1267" t="s">
        <v>177</v>
      </c>
      <c r="F1267" s="5">
        <v>43405</v>
      </c>
      <c r="G1267">
        <v>19.8</v>
      </c>
      <c r="H1267">
        <v>1.52</v>
      </c>
    </row>
    <row r="1268" spans="1:8" x14ac:dyDescent="0.2">
      <c r="A1268" t="s">
        <v>71</v>
      </c>
      <c r="B1268" t="s">
        <v>54</v>
      </c>
      <c r="C1268" t="s">
        <v>101</v>
      </c>
      <c r="D1268" s="4">
        <v>43466</v>
      </c>
      <c r="E1268" t="s">
        <v>178</v>
      </c>
      <c r="F1268" s="5">
        <v>43405</v>
      </c>
      <c r="G1268">
        <v>0.89</v>
      </c>
      <c r="H1268">
        <v>7.0000000000000007E-2</v>
      </c>
    </row>
    <row r="1269" spans="1:8" x14ac:dyDescent="0.2">
      <c r="A1269" t="s">
        <v>71</v>
      </c>
      <c r="B1269" t="s">
        <v>55</v>
      </c>
      <c r="C1269" t="s">
        <v>101</v>
      </c>
      <c r="D1269" s="4">
        <v>43466</v>
      </c>
      <c r="E1269" t="s">
        <v>177</v>
      </c>
      <c r="F1269" s="5">
        <v>43405</v>
      </c>
      <c r="G1269">
        <v>75.599999999999994</v>
      </c>
      <c r="H1269">
        <v>5.82</v>
      </c>
    </row>
    <row r="1270" spans="1:8" x14ac:dyDescent="0.2">
      <c r="A1270" t="s">
        <v>71</v>
      </c>
      <c r="B1270" t="s">
        <v>55</v>
      </c>
      <c r="C1270" t="s">
        <v>101</v>
      </c>
      <c r="D1270" s="4">
        <v>43466</v>
      </c>
      <c r="E1270" t="s">
        <v>178</v>
      </c>
      <c r="F1270" s="5">
        <v>43405</v>
      </c>
      <c r="G1270">
        <v>3.41</v>
      </c>
      <c r="H1270">
        <v>0.26</v>
      </c>
    </row>
    <row r="1271" spans="1:8" x14ac:dyDescent="0.2">
      <c r="A1271" t="s">
        <v>71</v>
      </c>
      <c r="B1271" t="s">
        <v>57</v>
      </c>
      <c r="C1271" t="s">
        <v>93</v>
      </c>
      <c r="D1271" s="4">
        <v>43466</v>
      </c>
      <c r="E1271" t="s">
        <v>179</v>
      </c>
      <c r="F1271" s="5">
        <v>43405</v>
      </c>
      <c r="G1271">
        <v>74.37</v>
      </c>
      <c r="H1271">
        <v>6.62</v>
      </c>
    </row>
    <row r="1272" spans="1:8" x14ac:dyDescent="0.2">
      <c r="A1272" t="s">
        <v>71</v>
      </c>
      <c r="B1272" t="s">
        <v>57</v>
      </c>
      <c r="C1272" t="s">
        <v>93</v>
      </c>
      <c r="D1272" s="4">
        <v>43466</v>
      </c>
      <c r="E1272" t="s">
        <v>180</v>
      </c>
      <c r="F1272" s="5">
        <v>43405</v>
      </c>
      <c r="G1272">
        <v>3.35</v>
      </c>
      <c r="H1272">
        <v>0.3</v>
      </c>
    </row>
    <row r="1273" spans="1:8" x14ac:dyDescent="0.2">
      <c r="A1273" t="s">
        <v>71</v>
      </c>
      <c r="B1273" t="s">
        <v>57</v>
      </c>
      <c r="C1273" t="s">
        <v>93</v>
      </c>
      <c r="D1273" s="4">
        <v>43466</v>
      </c>
      <c r="E1273" t="s">
        <v>175</v>
      </c>
      <c r="F1273" s="5">
        <v>43405</v>
      </c>
      <c r="G1273">
        <v>110</v>
      </c>
      <c r="H1273">
        <v>8.4700000000000006</v>
      </c>
    </row>
    <row r="1274" spans="1:8" x14ac:dyDescent="0.2">
      <c r="A1274" t="s">
        <v>71</v>
      </c>
      <c r="B1274" t="s">
        <v>57</v>
      </c>
      <c r="C1274" t="s">
        <v>93</v>
      </c>
      <c r="D1274" s="4">
        <v>43466</v>
      </c>
      <c r="E1274" t="s">
        <v>176</v>
      </c>
      <c r="F1274" s="5">
        <v>43405</v>
      </c>
      <c r="G1274">
        <v>4.96</v>
      </c>
      <c r="H1274">
        <v>0.38</v>
      </c>
    </row>
    <row r="1275" spans="1:8" x14ac:dyDescent="0.2">
      <c r="A1275" t="s">
        <v>71</v>
      </c>
      <c r="B1275" t="s">
        <v>54</v>
      </c>
      <c r="C1275" t="s">
        <v>92</v>
      </c>
      <c r="D1275" s="4">
        <v>43466</v>
      </c>
      <c r="E1275" t="s">
        <v>175</v>
      </c>
      <c r="F1275" s="5">
        <v>43405</v>
      </c>
      <c r="G1275">
        <v>170.37</v>
      </c>
      <c r="H1275">
        <v>13.12</v>
      </c>
    </row>
    <row r="1276" spans="1:8" x14ac:dyDescent="0.2">
      <c r="A1276" t="s">
        <v>71</v>
      </c>
      <c r="B1276" t="s">
        <v>54</v>
      </c>
      <c r="C1276" t="s">
        <v>92</v>
      </c>
      <c r="D1276" s="4">
        <v>43466</v>
      </c>
      <c r="E1276" t="s">
        <v>176</v>
      </c>
      <c r="F1276" s="5">
        <v>43405</v>
      </c>
      <c r="G1276">
        <v>7.68</v>
      </c>
      <c r="H1276">
        <v>0.59</v>
      </c>
    </row>
    <row r="1277" spans="1:8" x14ac:dyDescent="0.2">
      <c r="A1277" t="s">
        <v>71</v>
      </c>
      <c r="B1277" t="s">
        <v>54</v>
      </c>
      <c r="C1277" t="s">
        <v>92</v>
      </c>
      <c r="D1277" s="4">
        <v>43466</v>
      </c>
      <c r="E1277" t="s">
        <v>175</v>
      </c>
      <c r="F1277" s="5">
        <v>43405</v>
      </c>
      <c r="G1277">
        <v>670</v>
      </c>
      <c r="H1277">
        <v>51.59</v>
      </c>
    </row>
    <row r="1278" spans="1:8" x14ac:dyDescent="0.2">
      <c r="A1278" t="s">
        <v>71</v>
      </c>
      <c r="B1278" t="s">
        <v>54</v>
      </c>
      <c r="C1278" t="s">
        <v>92</v>
      </c>
      <c r="D1278" s="4">
        <v>43466</v>
      </c>
      <c r="E1278" t="s">
        <v>176</v>
      </c>
      <c r="F1278" s="5">
        <v>43405</v>
      </c>
      <c r="G1278">
        <v>30.22</v>
      </c>
      <c r="H1278">
        <v>2.33</v>
      </c>
    </row>
    <row r="1279" spans="1:8" x14ac:dyDescent="0.2">
      <c r="A1279" t="s">
        <v>71</v>
      </c>
      <c r="B1279" t="s">
        <v>55</v>
      </c>
      <c r="C1279" t="s">
        <v>101</v>
      </c>
      <c r="D1279" s="4">
        <v>43405</v>
      </c>
      <c r="E1279" t="s">
        <v>218</v>
      </c>
      <c r="F1279" s="5">
        <v>43221</v>
      </c>
      <c r="G1279">
        <v>58</v>
      </c>
      <c r="H1279">
        <v>4.47</v>
      </c>
    </row>
    <row r="1280" spans="1:8" x14ac:dyDescent="0.2">
      <c r="A1280" t="s">
        <v>71</v>
      </c>
      <c r="B1280" t="s">
        <v>55</v>
      </c>
      <c r="C1280" t="s">
        <v>101</v>
      </c>
      <c r="D1280" s="4">
        <v>43405</v>
      </c>
      <c r="E1280" t="s">
        <v>219</v>
      </c>
      <c r="F1280" s="5">
        <v>43221</v>
      </c>
      <c r="G1280">
        <v>2.62</v>
      </c>
      <c r="H1280">
        <v>0.2</v>
      </c>
    </row>
    <row r="1281" spans="1:8" x14ac:dyDescent="0.2">
      <c r="A1281" t="s">
        <v>71</v>
      </c>
      <c r="B1281" t="s">
        <v>55</v>
      </c>
      <c r="C1281" t="s">
        <v>101</v>
      </c>
      <c r="D1281" s="4">
        <v>43405</v>
      </c>
      <c r="E1281" t="s">
        <v>177</v>
      </c>
      <c r="F1281" s="5">
        <v>43405</v>
      </c>
      <c r="G1281">
        <v>27.02</v>
      </c>
      <c r="H1281">
        <v>2.08</v>
      </c>
    </row>
    <row r="1282" spans="1:8" x14ac:dyDescent="0.2">
      <c r="A1282" t="s">
        <v>71</v>
      </c>
      <c r="B1282" t="s">
        <v>55</v>
      </c>
      <c r="C1282" t="s">
        <v>101</v>
      </c>
      <c r="D1282" s="4">
        <v>43405</v>
      </c>
      <c r="E1282" t="s">
        <v>178</v>
      </c>
      <c r="F1282" s="5">
        <v>43405</v>
      </c>
      <c r="G1282">
        <v>1.22</v>
      </c>
      <c r="H1282">
        <v>0.09</v>
      </c>
    </row>
    <row r="1283" spans="1:8" x14ac:dyDescent="0.2">
      <c r="A1283" t="s">
        <v>71</v>
      </c>
      <c r="B1283" t="s">
        <v>55</v>
      </c>
      <c r="C1283" t="s">
        <v>101</v>
      </c>
      <c r="D1283" s="4">
        <v>43405</v>
      </c>
      <c r="E1283" t="s">
        <v>218</v>
      </c>
      <c r="F1283" s="5">
        <v>43221</v>
      </c>
      <c r="G1283">
        <v>79</v>
      </c>
      <c r="H1283">
        <v>6.08</v>
      </c>
    </row>
    <row r="1284" spans="1:8" x14ac:dyDescent="0.2">
      <c r="A1284" t="s">
        <v>71</v>
      </c>
      <c r="B1284" t="s">
        <v>55</v>
      </c>
      <c r="C1284" t="s">
        <v>101</v>
      </c>
      <c r="D1284" s="4">
        <v>43405</v>
      </c>
      <c r="E1284" t="s">
        <v>219</v>
      </c>
      <c r="F1284" s="5">
        <v>43221</v>
      </c>
      <c r="G1284">
        <v>3.56</v>
      </c>
      <c r="H1284">
        <v>0.27</v>
      </c>
    </row>
    <row r="1285" spans="1:8" x14ac:dyDescent="0.2">
      <c r="A1285" t="s">
        <v>71</v>
      </c>
      <c r="B1285" t="s">
        <v>54</v>
      </c>
      <c r="C1285" t="s">
        <v>92</v>
      </c>
      <c r="D1285" s="4">
        <v>43405</v>
      </c>
      <c r="E1285" t="s">
        <v>175</v>
      </c>
      <c r="F1285" s="5">
        <v>43405</v>
      </c>
      <c r="G1285">
        <v>124</v>
      </c>
      <c r="H1285">
        <v>9.5500000000000007</v>
      </c>
    </row>
    <row r="1286" spans="1:8" x14ac:dyDescent="0.2">
      <c r="A1286" t="s">
        <v>71</v>
      </c>
      <c r="B1286" t="s">
        <v>54</v>
      </c>
      <c r="C1286" t="s">
        <v>92</v>
      </c>
      <c r="D1286" s="4">
        <v>43405</v>
      </c>
      <c r="E1286" t="s">
        <v>176</v>
      </c>
      <c r="F1286" s="5">
        <v>43405</v>
      </c>
      <c r="G1286">
        <v>5.59</v>
      </c>
      <c r="H1286">
        <v>0.43</v>
      </c>
    </row>
    <row r="1287" spans="1:8" x14ac:dyDescent="0.2">
      <c r="A1287" t="s">
        <v>71</v>
      </c>
      <c r="B1287" t="s">
        <v>54</v>
      </c>
      <c r="C1287" t="s">
        <v>92</v>
      </c>
      <c r="D1287" s="4">
        <v>43405</v>
      </c>
      <c r="E1287" t="s">
        <v>212</v>
      </c>
      <c r="F1287" s="5">
        <v>43221</v>
      </c>
      <c r="G1287">
        <v>357</v>
      </c>
      <c r="H1287">
        <v>27.49</v>
      </c>
    </row>
    <row r="1288" spans="1:8" x14ac:dyDescent="0.2">
      <c r="A1288" t="s">
        <v>71</v>
      </c>
      <c r="B1288" t="s">
        <v>54</v>
      </c>
      <c r="C1288" t="s">
        <v>92</v>
      </c>
      <c r="D1288" s="4">
        <v>43405</v>
      </c>
      <c r="E1288" t="s">
        <v>213</v>
      </c>
      <c r="F1288" s="5">
        <v>43221</v>
      </c>
      <c r="G1288">
        <v>16.100000000000001</v>
      </c>
      <c r="H1288">
        <v>1.24</v>
      </c>
    </row>
    <row r="1289" spans="1:8" x14ac:dyDescent="0.2">
      <c r="A1289" t="s">
        <v>71</v>
      </c>
      <c r="B1289" t="s">
        <v>60</v>
      </c>
      <c r="C1289" t="s">
        <v>101</v>
      </c>
      <c r="D1289" s="4">
        <v>43405</v>
      </c>
      <c r="E1289" t="s">
        <v>177</v>
      </c>
      <c r="F1289" s="5">
        <v>43405</v>
      </c>
      <c r="G1289">
        <v>45.48</v>
      </c>
      <c r="H1289">
        <v>3.51</v>
      </c>
    </row>
    <row r="1290" spans="1:8" x14ac:dyDescent="0.2">
      <c r="A1290" t="s">
        <v>71</v>
      </c>
      <c r="B1290" t="s">
        <v>60</v>
      </c>
      <c r="C1290" t="s">
        <v>101</v>
      </c>
      <c r="D1290" s="4">
        <v>43405</v>
      </c>
      <c r="E1290" t="s">
        <v>178</v>
      </c>
      <c r="F1290" s="5">
        <v>43405</v>
      </c>
      <c r="G1290">
        <v>2.0499999999999998</v>
      </c>
      <c r="H1290">
        <v>0.16</v>
      </c>
    </row>
    <row r="1291" spans="1:8" x14ac:dyDescent="0.2">
      <c r="A1291" t="s">
        <v>71</v>
      </c>
      <c r="B1291" t="s">
        <v>60</v>
      </c>
      <c r="C1291" t="s">
        <v>101</v>
      </c>
      <c r="D1291" s="4">
        <v>43405</v>
      </c>
      <c r="E1291" t="s">
        <v>218</v>
      </c>
      <c r="F1291" s="5">
        <v>43221</v>
      </c>
      <c r="G1291">
        <v>81</v>
      </c>
      <c r="H1291">
        <v>6.24</v>
      </c>
    </row>
    <row r="1292" spans="1:8" x14ac:dyDescent="0.2">
      <c r="A1292" t="s">
        <v>71</v>
      </c>
      <c r="B1292" t="s">
        <v>60</v>
      </c>
      <c r="C1292" t="s">
        <v>101</v>
      </c>
      <c r="D1292" s="4">
        <v>43405</v>
      </c>
      <c r="E1292" t="s">
        <v>219</v>
      </c>
      <c r="F1292" s="5">
        <v>43221</v>
      </c>
      <c r="G1292">
        <v>3.65</v>
      </c>
      <c r="H1292">
        <v>0.28000000000000003</v>
      </c>
    </row>
    <row r="1293" spans="1:8" x14ac:dyDescent="0.2">
      <c r="A1293" t="s">
        <v>71</v>
      </c>
      <c r="B1293" t="s">
        <v>60</v>
      </c>
      <c r="C1293" t="s">
        <v>98</v>
      </c>
      <c r="D1293" s="4">
        <v>43405</v>
      </c>
      <c r="E1293" t="s">
        <v>175</v>
      </c>
      <c r="F1293" s="5">
        <v>43405</v>
      </c>
      <c r="G1293">
        <v>263.13</v>
      </c>
      <c r="H1293">
        <v>20.260000000000002</v>
      </c>
    </row>
    <row r="1294" spans="1:8" x14ac:dyDescent="0.2">
      <c r="A1294" t="s">
        <v>71</v>
      </c>
      <c r="B1294" t="s">
        <v>60</v>
      </c>
      <c r="C1294" t="s">
        <v>98</v>
      </c>
      <c r="D1294" s="4">
        <v>43405</v>
      </c>
      <c r="E1294" t="s">
        <v>179</v>
      </c>
      <c r="F1294" s="5">
        <v>43405</v>
      </c>
      <c r="G1294">
        <v>5641.43</v>
      </c>
      <c r="H1294">
        <v>502.09</v>
      </c>
    </row>
    <row r="1295" spans="1:8" x14ac:dyDescent="0.2">
      <c r="A1295" t="s">
        <v>71</v>
      </c>
      <c r="B1295" t="s">
        <v>60</v>
      </c>
      <c r="C1295" t="s">
        <v>98</v>
      </c>
      <c r="D1295" s="4">
        <v>43405</v>
      </c>
      <c r="E1295" t="s">
        <v>176</v>
      </c>
      <c r="F1295" s="5">
        <v>43405</v>
      </c>
      <c r="G1295">
        <v>11.87</v>
      </c>
      <c r="H1295">
        <v>0.91</v>
      </c>
    </row>
    <row r="1296" spans="1:8" x14ac:dyDescent="0.2">
      <c r="A1296" t="s">
        <v>71</v>
      </c>
      <c r="B1296" t="s">
        <v>60</v>
      </c>
      <c r="C1296" t="s">
        <v>98</v>
      </c>
      <c r="D1296" s="4">
        <v>43405</v>
      </c>
      <c r="E1296" t="s">
        <v>180</v>
      </c>
      <c r="F1296" s="5">
        <v>43405</v>
      </c>
      <c r="G1296">
        <v>254.43</v>
      </c>
      <c r="H1296">
        <v>22.64</v>
      </c>
    </row>
    <row r="1297" spans="1:8" x14ac:dyDescent="0.2">
      <c r="A1297" t="s">
        <v>71</v>
      </c>
      <c r="B1297" t="s">
        <v>60</v>
      </c>
      <c r="C1297" t="s">
        <v>98</v>
      </c>
      <c r="D1297" s="4">
        <v>43405</v>
      </c>
      <c r="E1297" t="s">
        <v>212</v>
      </c>
      <c r="F1297" s="5">
        <v>43221</v>
      </c>
      <c r="G1297">
        <v>478.42</v>
      </c>
      <c r="H1297">
        <v>36.840000000000003</v>
      </c>
    </row>
    <row r="1298" spans="1:8" x14ac:dyDescent="0.2">
      <c r="A1298" t="s">
        <v>71</v>
      </c>
      <c r="B1298" t="s">
        <v>60</v>
      </c>
      <c r="C1298" t="s">
        <v>98</v>
      </c>
      <c r="D1298" s="4">
        <v>43405</v>
      </c>
      <c r="E1298" t="s">
        <v>215</v>
      </c>
      <c r="F1298" s="5">
        <v>43221</v>
      </c>
      <c r="G1298">
        <v>10257.58</v>
      </c>
      <c r="H1298">
        <v>912.92</v>
      </c>
    </row>
    <row r="1299" spans="1:8" x14ac:dyDescent="0.2">
      <c r="A1299" t="s">
        <v>71</v>
      </c>
      <c r="B1299" t="s">
        <v>60</v>
      </c>
      <c r="C1299" t="s">
        <v>98</v>
      </c>
      <c r="D1299" s="4">
        <v>43405</v>
      </c>
      <c r="E1299" t="s">
        <v>213</v>
      </c>
      <c r="F1299" s="5">
        <v>43221</v>
      </c>
      <c r="G1299">
        <v>21.58</v>
      </c>
      <c r="H1299">
        <v>1.66</v>
      </c>
    </row>
    <row r="1300" spans="1:8" x14ac:dyDescent="0.2">
      <c r="A1300" t="s">
        <v>71</v>
      </c>
      <c r="B1300" t="s">
        <v>60</v>
      </c>
      <c r="C1300" t="s">
        <v>98</v>
      </c>
      <c r="D1300" s="4">
        <v>43405</v>
      </c>
      <c r="E1300" t="s">
        <v>214</v>
      </c>
      <c r="F1300" s="5">
        <v>43221</v>
      </c>
      <c r="G1300">
        <v>462.61</v>
      </c>
      <c r="H1300">
        <v>41.17</v>
      </c>
    </row>
    <row r="1301" spans="1:8" x14ac:dyDescent="0.2">
      <c r="A1301" t="s">
        <v>71</v>
      </c>
      <c r="B1301" t="s">
        <v>55</v>
      </c>
      <c r="C1301" t="s">
        <v>101</v>
      </c>
      <c r="D1301" s="4">
        <v>43435</v>
      </c>
      <c r="E1301" t="s">
        <v>177</v>
      </c>
      <c r="F1301" s="5">
        <v>43405</v>
      </c>
      <c r="G1301">
        <v>1013.4</v>
      </c>
      <c r="H1301">
        <v>78.03</v>
      </c>
    </row>
    <row r="1302" spans="1:8" x14ac:dyDescent="0.2">
      <c r="A1302" t="s">
        <v>71</v>
      </c>
      <c r="B1302" t="s">
        <v>55</v>
      </c>
      <c r="C1302" t="s">
        <v>101</v>
      </c>
      <c r="D1302" s="4">
        <v>43435</v>
      </c>
      <c r="E1302" t="s">
        <v>178</v>
      </c>
      <c r="F1302" s="5">
        <v>43405</v>
      </c>
      <c r="G1302">
        <v>45.7</v>
      </c>
      <c r="H1302">
        <v>3.52</v>
      </c>
    </row>
    <row r="1303" spans="1:8" x14ac:dyDescent="0.2">
      <c r="A1303" t="s">
        <v>71</v>
      </c>
      <c r="B1303" t="s">
        <v>57</v>
      </c>
      <c r="C1303" t="s">
        <v>93</v>
      </c>
      <c r="D1303" s="4">
        <v>43435</v>
      </c>
      <c r="E1303" t="s">
        <v>175</v>
      </c>
      <c r="F1303" s="5">
        <v>43405</v>
      </c>
      <c r="G1303">
        <v>208</v>
      </c>
      <c r="H1303">
        <v>16.02</v>
      </c>
    </row>
    <row r="1304" spans="1:8" x14ac:dyDescent="0.2">
      <c r="A1304" t="s">
        <v>71</v>
      </c>
      <c r="B1304" t="s">
        <v>57</v>
      </c>
      <c r="C1304" t="s">
        <v>93</v>
      </c>
      <c r="D1304" s="4">
        <v>43435</v>
      </c>
      <c r="E1304" t="s">
        <v>176</v>
      </c>
      <c r="F1304" s="5">
        <v>43405</v>
      </c>
      <c r="G1304">
        <v>9.3800000000000008</v>
      </c>
      <c r="H1304">
        <v>0.72</v>
      </c>
    </row>
    <row r="1305" spans="1:8" x14ac:dyDescent="0.2">
      <c r="A1305" t="s">
        <v>71</v>
      </c>
      <c r="B1305" t="s">
        <v>54</v>
      </c>
      <c r="C1305" t="s">
        <v>92</v>
      </c>
      <c r="D1305" s="4">
        <v>43435</v>
      </c>
      <c r="E1305" t="s">
        <v>175</v>
      </c>
      <c r="F1305" s="5">
        <v>43405</v>
      </c>
      <c r="G1305">
        <v>305.99</v>
      </c>
      <c r="H1305">
        <v>23.56</v>
      </c>
    </row>
    <row r="1306" spans="1:8" x14ac:dyDescent="0.2">
      <c r="A1306" t="s">
        <v>71</v>
      </c>
      <c r="B1306" t="s">
        <v>54</v>
      </c>
      <c r="C1306" t="s">
        <v>92</v>
      </c>
      <c r="D1306" s="4">
        <v>43435</v>
      </c>
      <c r="E1306" t="s">
        <v>176</v>
      </c>
      <c r="F1306" s="5">
        <v>43405</v>
      </c>
      <c r="G1306">
        <v>13.8</v>
      </c>
      <c r="H1306">
        <v>1.06</v>
      </c>
    </row>
    <row r="1307" spans="1:8" x14ac:dyDescent="0.2">
      <c r="A1307" t="s">
        <v>71</v>
      </c>
      <c r="B1307" t="s">
        <v>55</v>
      </c>
      <c r="C1307" t="s">
        <v>89</v>
      </c>
      <c r="D1307" s="4">
        <v>43466</v>
      </c>
      <c r="E1307" t="s">
        <v>175</v>
      </c>
      <c r="F1307" s="5">
        <v>43405</v>
      </c>
      <c r="G1307">
        <v>741.56</v>
      </c>
      <c r="H1307">
        <v>57.1</v>
      </c>
    </row>
    <row r="1308" spans="1:8" x14ac:dyDescent="0.2">
      <c r="A1308" t="s">
        <v>71</v>
      </c>
      <c r="B1308" t="s">
        <v>55</v>
      </c>
      <c r="C1308" t="s">
        <v>89</v>
      </c>
      <c r="D1308" s="4">
        <v>43466</v>
      </c>
      <c r="E1308" t="s">
        <v>179</v>
      </c>
      <c r="F1308" s="5">
        <v>43405</v>
      </c>
      <c r="G1308">
        <v>96.44</v>
      </c>
      <c r="H1308">
        <v>8.58</v>
      </c>
    </row>
    <row r="1309" spans="1:8" x14ac:dyDescent="0.2">
      <c r="A1309" t="s">
        <v>71</v>
      </c>
      <c r="B1309" t="s">
        <v>55</v>
      </c>
      <c r="C1309" t="s">
        <v>89</v>
      </c>
      <c r="D1309" s="4">
        <v>43466</v>
      </c>
      <c r="E1309" t="s">
        <v>176</v>
      </c>
      <c r="F1309" s="5">
        <v>43405</v>
      </c>
      <c r="G1309">
        <v>33.44</v>
      </c>
      <c r="H1309">
        <v>2.57</v>
      </c>
    </row>
    <row r="1310" spans="1:8" x14ac:dyDescent="0.2">
      <c r="A1310" t="s">
        <v>71</v>
      </c>
      <c r="B1310" t="s">
        <v>55</v>
      </c>
      <c r="C1310" t="s">
        <v>89</v>
      </c>
      <c r="D1310" s="4">
        <v>43466</v>
      </c>
      <c r="E1310" t="s">
        <v>180</v>
      </c>
      <c r="F1310" s="5">
        <v>43405</v>
      </c>
      <c r="G1310">
        <v>4.3499999999999996</v>
      </c>
      <c r="H1310">
        <v>0.39</v>
      </c>
    </row>
    <row r="1311" spans="1:8" x14ac:dyDescent="0.2">
      <c r="A1311" t="s">
        <v>71</v>
      </c>
      <c r="B1311" t="s">
        <v>55</v>
      </c>
      <c r="C1311" t="s">
        <v>101</v>
      </c>
      <c r="D1311" s="4">
        <v>43466</v>
      </c>
      <c r="E1311" t="s">
        <v>177</v>
      </c>
      <c r="F1311" s="5">
        <v>43405</v>
      </c>
      <c r="G1311">
        <v>176</v>
      </c>
      <c r="H1311">
        <v>13.55</v>
      </c>
    </row>
    <row r="1312" spans="1:8" x14ac:dyDescent="0.2">
      <c r="A1312" t="s">
        <v>71</v>
      </c>
      <c r="B1312" t="s">
        <v>55</v>
      </c>
      <c r="C1312" t="s">
        <v>101</v>
      </c>
      <c r="D1312" s="4">
        <v>43466</v>
      </c>
      <c r="E1312" t="s">
        <v>178</v>
      </c>
      <c r="F1312" s="5">
        <v>43405</v>
      </c>
      <c r="G1312">
        <v>7.93</v>
      </c>
      <c r="H1312">
        <v>0.61</v>
      </c>
    </row>
    <row r="1313" spans="1:8" x14ac:dyDescent="0.2">
      <c r="A1313" t="s">
        <v>71</v>
      </c>
      <c r="B1313" t="s">
        <v>54</v>
      </c>
      <c r="C1313" t="s">
        <v>88</v>
      </c>
      <c r="D1313" s="4">
        <v>43466</v>
      </c>
      <c r="E1313" t="s">
        <v>175</v>
      </c>
      <c r="F1313" s="5">
        <v>43405</v>
      </c>
      <c r="G1313">
        <v>3116.42</v>
      </c>
      <c r="H1313">
        <v>239.96</v>
      </c>
    </row>
    <row r="1314" spans="1:8" x14ac:dyDescent="0.2">
      <c r="A1314" t="s">
        <v>71</v>
      </c>
      <c r="B1314" t="s">
        <v>54</v>
      </c>
      <c r="C1314" t="s">
        <v>88</v>
      </c>
      <c r="D1314" s="4">
        <v>43466</v>
      </c>
      <c r="E1314" t="s">
        <v>176</v>
      </c>
      <c r="F1314" s="5">
        <v>43405</v>
      </c>
      <c r="G1314">
        <v>140.55000000000001</v>
      </c>
      <c r="H1314">
        <v>10.82</v>
      </c>
    </row>
    <row r="1315" spans="1:8" x14ac:dyDescent="0.2">
      <c r="A1315" t="s">
        <v>71</v>
      </c>
      <c r="B1315" t="s">
        <v>57</v>
      </c>
      <c r="C1315" t="s">
        <v>90</v>
      </c>
      <c r="D1315" s="4">
        <v>43466</v>
      </c>
      <c r="E1315" t="s">
        <v>175</v>
      </c>
      <c r="F1315" s="5">
        <v>43405</v>
      </c>
      <c r="G1315">
        <v>2675</v>
      </c>
      <c r="H1315">
        <v>205.99</v>
      </c>
    </row>
    <row r="1316" spans="1:8" x14ac:dyDescent="0.2">
      <c r="A1316" t="s">
        <v>71</v>
      </c>
      <c r="B1316" t="s">
        <v>57</v>
      </c>
      <c r="C1316" t="s">
        <v>90</v>
      </c>
      <c r="D1316" s="4">
        <v>43466</v>
      </c>
      <c r="E1316" t="s">
        <v>176</v>
      </c>
      <c r="F1316" s="5">
        <v>43405</v>
      </c>
      <c r="G1316">
        <v>120.64</v>
      </c>
      <c r="H1316">
        <v>9.2899999999999991</v>
      </c>
    </row>
    <row r="1317" spans="1:8" x14ac:dyDescent="0.2">
      <c r="A1317" t="s">
        <v>71</v>
      </c>
      <c r="B1317" t="s">
        <v>56</v>
      </c>
      <c r="C1317" t="s">
        <v>87</v>
      </c>
      <c r="D1317" s="4">
        <v>43466</v>
      </c>
      <c r="E1317" t="s">
        <v>175</v>
      </c>
      <c r="F1317" s="5">
        <v>43405</v>
      </c>
      <c r="G1317">
        <v>1483.12</v>
      </c>
      <c r="H1317">
        <v>114.2</v>
      </c>
    </row>
    <row r="1318" spans="1:8" x14ac:dyDescent="0.2">
      <c r="A1318" t="s">
        <v>71</v>
      </c>
      <c r="B1318" t="s">
        <v>56</v>
      </c>
      <c r="C1318" t="s">
        <v>87</v>
      </c>
      <c r="D1318" s="4">
        <v>43466</v>
      </c>
      <c r="E1318" t="s">
        <v>179</v>
      </c>
      <c r="F1318" s="5">
        <v>43405</v>
      </c>
      <c r="G1318">
        <v>27356.880000000001</v>
      </c>
      <c r="H1318">
        <v>2434.7600000000002</v>
      </c>
    </row>
    <row r="1319" spans="1:8" x14ac:dyDescent="0.2">
      <c r="A1319" t="s">
        <v>71</v>
      </c>
      <c r="B1319" t="s">
        <v>56</v>
      </c>
      <c r="C1319" t="s">
        <v>87</v>
      </c>
      <c r="D1319" s="4">
        <v>43466</v>
      </c>
      <c r="E1319" t="s">
        <v>176</v>
      </c>
      <c r="F1319" s="5">
        <v>43405</v>
      </c>
      <c r="G1319">
        <v>66.88</v>
      </c>
      <c r="H1319">
        <v>5.14</v>
      </c>
    </row>
    <row r="1320" spans="1:8" x14ac:dyDescent="0.2">
      <c r="A1320" t="s">
        <v>71</v>
      </c>
      <c r="B1320" t="s">
        <v>56</v>
      </c>
      <c r="C1320" t="s">
        <v>87</v>
      </c>
      <c r="D1320" s="4">
        <v>43466</v>
      </c>
      <c r="E1320" t="s">
        <v>180</v>
      </c>
      <c r="F1320" s="5">
        <v>43405</v>
      </c>
      <c r="G1320">
        <v>1233.8</v>
      </c>
      <c r="H1320">
        <v>109.81</v>
      </c>
    </row>
    <row r="1321" spans="1:8" x14ac:dyDescent="0.2">
      <c r="A1321" t="s">
        <v>71</v>
      </c>
      <c r="B1321" t="s">
        <v>54</v>
      </c>
      <c r="C1321" t="s">
        <v>88</v>
      </c>
      <c r="D1321" s="4">
        <v>43466</v>
      </c>
      <c r="E1321" t="s">
        <v>179</v>
      </c>
      <c r="F1321" s="5">
        <v>43405</v>
      </c>
      <c r="G1321">
        <v>278.58</v>
      </c>
      <c r="H1321">
        <v>24.79</v>
      </c>
    </row>
    <row r="1322" spans="1:8" x14ac:dyDescent="0.2">
      <c r="A1322" t="s">
        <v>71</v>
      </c>
      <c r="B1322" t="s">
        <v>54</v>
      </c>
      <c r="C1322" t="s">
        <v>101</v>
      </c>
      <c r="D1322" s="4">
        <v>43405</v>
      </c>
      <c r="E1322" t="s">
        <v>219</v>
      </c>
      <c r="F1322" s="5">
        <v>43221</v>
      </c>
      <c r="G1322">
        <v>9.11</v>
      </c>
      <c r="H1322">
        <v>0.7</v>
      </c>
    </row>
    <row r="1323" spans="1:8" x14ac:dyDescent="0.2">
      <c r="A1323" t="s">
        <v>71</v>
      </c>
      <c r="B1323" t="s">
        <v>54</v>
      </c>
      <c r="C1323" t="s">
        <v>92</v>
      </c>
      <c r="D1323" s="4">
        <v>43405</v>
      </c>
      <c r="E1323" t="s">
        <v>175</v>
      </c>
      <c r="F1323" s="5">
        <v>43405</v>
      </c>
      <c r="G1323">
        <v>524</v>
      </c>
      <c r="H1323">
        <v>40.35</v>
      </c>
    </row>
    <row r="1324" spans="1:8" x14ac:dyDescent="0.2">
      <c r="A1324" t="s">
        <v>71</v>
      </c>
      <c r="B1324" t="s">
        <v>54</v>
      </c>
      <c r="C1324" t="s">
        <v>92</v>
      </c>
      <c r="D1324" s="4">
        <v>43405</v>
      </c>
      <c r="E1324" t="s">
        <v>176</v>
      </c>
      <c r="F1324" s="5">
        <v>43405</v>
      </c>
      <c r="G1324">
        <v>23.64</v>
      </c>
      <c r="H1324">
        <v>1.82</v>
      </c>
    </row>
    <row r="1325" spans="1:8" x14ac:dyDescent="0.2">
      <c r="A1325" t="s">
        <v>71</v>
      </c>
      <c r="B1325" t="s">
        <v>55</v>
      </c>
      <c r="C1325" t="s">
        <v>101</v>
      </c>
      <c r="D1325" s="4">
        <v>43405</v>
      </c>
      <c r="E1325" t="s">
        <v>178</v>
      </c>
      <c r="F1325" s="5">
        <v>43405</v>
      </c>
      <c r="G1325">
        <v>21.05</v>
      </c>
      <c r="H1325">
        <v>1.62</v>
      </c>
    </row>
    <row r="1326" spans="1:8" x14ac:dyDescent="0.2">
      <c r="A1326" t="s">
        <v>71</v>
      </c>
      <c r="B1326" t="s">
        <v>55</v>
      </c>
      <c r="C1326" t="s">
        <v>101</v>
      </c>
      <c r="D1326" s="4">
        <v>43405</v>
      </c>
      <c r="E1326" t="s">
        <v>177</v>
      </c>
      <c r="F1326" s="5">
        <v>43405</v>
      </c>
      <c r="G1326">
        <v>466.91</v>
      </c>
      <c r="H1326">
        <v>35.96</v>
      </c>
    </row>
    <row r="1327" spans="1:8" x14ac:dyDescent="0.2">
      <c r="A1327" t="s">
        <v>71</v>
      </c>
      <c r="B1327" t="s">
        <v>55</v>
      </c>
      <c r="C1327" t="s">
        <v>101</v>
      </c>
      <c r="D1327" s="4">
        <v>43405</v>
      </c>
      <c r="E1327" t="s">
        <v>218</v>
      </c>
      <c r="F1327" s="5">
        <v>43221</v>
      </c>
      <c r="G1327">
        <v>847</v>
      </c>
      <c r="H1327">
        <v>65.22</v>
      </c>
    </row>
    <row r="1328" spans="1:8" x14ac:dyDescent="0.2">
      <c r="A1328" t="s">
        <v>71</v>
      </c>
      <c r="B1328" t="s">
        <v>55</v>
      </c>
      <c r="C1328" t="s">
        <v>101</v>
      </c>
      <c r="D1328" s="4">
        <v>43405</v>
      </c>
      <c r="E1328" t="s">
        <v>219</v>
      </c>
      <c r="F1328" s="5">
        <v>43221</v>
      </c>
      <c r="G1328">
        <v>38.19</v>
      </c>
      <c r="H1328">
        <v>2.94</v>
      </c>
    </row>
    <row r="1329" spans="1:8" x14ac:dyDescent="0.2">
      <c r="A1329" t="s">
        <v>71</v>
      </c>
      <c r="B1329" t="s">
        <v>59</v>
      </c>
      <c r="C1329" t="s">
        <v>101</v>
      </c>
      <c r="D1329" s="4">
        <v>43405</v>
      </c>
      <c r="E1329" t="s">
        <v>177</v>
      </c>
      <c r="F1329" s="5">
        <v>43405</v>
      </c>
      <c r="G1329">
        <v>23.47</v>
      </c>
      <c r="H1329">
        <v>1.81</v>
      </c>
    </row>
    <row r="1330" spans="1:8" x14ac:dyDescent="0.2">
      <c r="A1330" t="s">
        <v>71</v>
      </c>
      <c r="B1330" t="s">
        <v>59</v>
      </c>
      <c r="C1330" t="s">
        <v>101</v>
      </c>
      <c r="D1330" s="4">
        <v>43405</v>
      </c>
      <c r="E1330" t="s">
        <v>178</v>
      </c>
      <c r="F1330" s="5">
        <v>43405</v>
      </c>
      <c r="G1330">
        <v>1.06</v>
      </c>
      <c r="H1330">
        <v>0.08</v>
      </c>
    </row>
    <row r="1331" spans="1:8" x14ac:dyDescent="0.2">
      <c r="A1331" t="s">
        <v>71</v>
      </c>
      <c r="B1331" t="s">
        <v>59</v>
      </c>
      <c r="C1331" t="s">
        <v>101</v>
      </c>
      <c r="D1331" s="4">
        <v>43405</v>
      </c>
      <c r="E1331" t="s">
        <v>218</v>
      </c>
      <c r="F1331" s="5">
        <v>43221</v>
      </c>
      <c r="G1331">
        <v>42</v>
      </c>
      <c r="H1331">
        <v>3.23</v>
      </c>
    </row>
    <row r="1332" spans="1:8" x14ac:dyDescent="0.2">
      <c r="A1332" t="s">
        <v>71</v>
      </c>
      <c r="B1332" t="s">
        <v>59</v>
      </c>
      <c r="C1332" t="s">
        <v>101</v>
      </c>
      <c r="D1332" s="4">
        <v>43405</v>
      </c>
      <c r="E1332" t="s">
        <v>219</v>
      </c>
      <c r="F1332" s="5">
        <v>43221</v>
      </c>
      <c r="G1332">
        <v>1.89</v>
      </c>
      <c r="H1332">
        <v>0.15</v>
      </c>
    </row>
    <row r="1333" spans="1:8" x14ac:dyDescent="0.2">
      <c r="A1333" t="s">
        <v>71</v>
      </c>
      <c r="B1333" t="s">
        <v>55</v>
      </c>
      <c r="C1333" t="s">
        <v>101</v>
      </c>
      <c r="D1333" s="4">
        <v>43405</v>
      </c>
      <c r="E1333" t="s">
        <v>177</v>
      </c>
      <c r="F1333" s="5">
        <v>43405</v>
      </c>
      <c r="G1333">
        <v>82.5</v>
      </c>
      <c r="H1333">
        <v>6.36</v>
      </c>
    </row>
    <row r="1334" spans="1:8" x14ac:dyDescent="0.2">
      <c r="A1334" t="s">
        <v>71</v>
      </c>
      <c r="B1334" t="s">
        <v>55</v>
      </c>
      <c r="C1334" t="s">
        <v>101</v>
      </c>
      <c r="D1334" s="4">
        <v>43405</v>
      </c>
      <c r="E1334" t="s">
        <v>178</v>
      </c>
      <c r="F1334" s="5">
        <v>43405</v>
      </c>
      <c r="G1334">
        <v>3.71</v>
      </c>
      <c r="H1334">
        <v>0.28999999999999998</v>
      </c>
    </row>
    <row r="1335" spans="1:8" x14ac:dyDescent="0.2">
      <c r="A1335" t="s">
        <v>71</v>
      </c>
      <c r="B1335" t="s">
        <v>55</v>
      </c>
      <c r="C1335" t="s">
        <v>101</v>
      </c>
      <c r="D1335" s="4">
        <v>43405</v>
      </c>
      <c r="E1335" t="s">
        <v>218</v>
      </c>
      <c r="F1335" s="5">
        <v>43221</v>
      </c>
      <c r="G1335">
        <v>150</v>
      </c>
      <c r="H1335">
        <v>11.55</v>
      </c>
    </row>
    <row r="1336" spans="1:8" x14ac:dyDescent="0.2">
      <c r="A1336" t="s">
        <v>71</v>
      </c>
      <c r="B1336" t="s">
        <v>55</v>
      </c>
      <c r="C1336" t="s">
        <v>101</v>
      </c>
      <c r="D1336" s="4">
        <v>43405</v>
      </c>
      <c r="E1336" t="s">
        <v>219</v>
      </c>
      <c r="F1336" s="5">
        <v>43221</v>
      </c>
      <c r="G1336">
        <v>6.76</v>
      </c>
      <c r="H1336">
        <v>0.52</v>
      </c>
    </row>
    <row r="1337" spans="1:8" x14ac:dyDescent="0.2">
      <c r="A1337" t="s">
        <v>71</v>
      </c>
      <c r="B1337" t="s">
        <v>55</v>
      </c>
      <c r="C1337" t="s">
        <v>101</v>
      </c>
      <c r="D1337" s="4">
        <v>43405</v>
      </c>
      <c r="E1337" t="s">
        <v>177</v>
      </c>
      <c r="F1337" s="5">
        <v>43405</v>
      </c>
      <c r="G1337">
        <v>457.12</v>
      </c>
      <c r="H1337">
        <v>35.200000000000003</v>
      </c>
    </row>
    <row r="1338" spans="1:8" x14ac:dyDescent="0.2">
      <c r="A1338" t="s">
        <v>71</v>
      </c>
      <c r="B1338" t="s">
        <v>55</v>
      </c>
      <c r="C1338" t="s">
        <v>101</v>
      </c>
      <c r="D1338" s="4">
        <v>43405</v>
      </c>
      <c r="E1338" t="s">
        <v>178</v>
      </c>
      <c r="F1338" s="5">
        <v>43405</v>
      </c>
      <c r="G1338">
        <v>20.61</v>
      </c>
      <c r="H1338">
        <v>1.58</v>
      </c>
    </row>
    <row r="1339" spans="1:8" x14ac:dyDescent="0.2">
      <c r="A1339" t="s">
        <v>71</v>
      </c>
      <c r="B1339" t="s">
        <v>55</v>
      </c>
      <c r="C1339" t="s">
        <v>101</v>
      </c>
      <c r="D1339" s="4">
        <v>43405</v>
      </c>
      <c r="E1339" t="s">
        <v>218</v>
      </c>
      <c r="F1339" s="5">
        <v>43221</v>
      </c>
      <c r="G1339">
        <v>830</v>
      </c>
      <c r="H1339">
        <v>63.91</v>
      </c>
    </row>
    <row r="1340" spans="1:8" x14ac:dyDescent="0.2">
      <c r="A1340" t="s">
        <v>71</v>
      </c>
      <c r="B1340" t="s">
        <v>55</v>
      </c>
      <c r="C1340" t="s">
        <v>101</v>
      </c>
      <c r="D1340" s="4">
        <v>43405</v>
      </c>
      <c r="E1340" t="s">
        <v>219</v>
      </c>
      <c r="F1340" s="5">
        <v>43221</v>
      </c>
      <c r="G1340">
        <v>37.42</v>
      </c>
      <c r="H1340">
        <v>2.88</v>
      </c>
    </row>
    <row r="1341" spans="1:8" x14ac:dyDescent="0.2">
      <c r="A1341" t="s">
        <v>71</v>
      </c>
      <c r="B1341" t="s">
        <v>54</v>
      </c>
      <c r="C1341" t="s">
        <v>101</v>
      </c>
      <c r="D1341" s="4">
        <v>43405</v>
      </c>
      <c r="E1341" t="s">
        <v>177</v>
      </c>
      <c r="F1341" s="5">
        <v>43405</v>
      </c>
      <c r="G1341">
        <v>70.88</v>
      </c>
      <c r="H1341">
        <v>5.46</v>
      </c>
    </row>
    <row r="1342" spans="1:8" x14ac:dyDescent="0.2">
      <c r="A1342" t="s">
        <v>71</v>
      </c>
      <c r="B1342" t="s">
        <v>54</v>
      </c>
      <c r="C1342" t="s">
        <v>101</v>
      </c>
      <c r="D1342" s="4">
        <v>43405</v>
      </c>
      <c r="E1342" t="s">
        <v>178</v>
      </c>
      <c r="F1342" s="5">
        <v>43405</v>
      </c>
      <c r="G1342">
        <v>3.2</v>
      </c>
      <c r="H1342">
        <v>0.25</v>
      </c>
    </row>
    <row r="1343" spans="1:8" x14ac:dyDescent="0.2">
      <c r="A1343" t="s">
        <v>71</v>
      </c>
      <c r="B1343" t="s">
        <v>54</v>
      </c>
      <c r="C1343" t="s">
        <v>101</v>
      </c>
      <c r="D1343" s="4">
        <v>43405</v>
      </c>
      <c r="E1343" t="s">
        <v>218</v>
      </c>
      <c r="F1343" s="5">
        <v>43221</v>
      </c>
      <c r="G1343">
        <v>130</v>
      </c>
      <c r="H1343">
        <v>10.01</v>
      </c>
    </row>
    <row r="1344" spans="1:8" x14ac:dyDescent="0.2">
      <c r="A1344" t="s">
        <v>71</v>
      </c>
      <c r="B1344" t="s">
        <v>54</v>
      </c>
      <c r="C1344" t="s">
        <v>101</v>
      </c>
      <c r="D1344" s="4">
        <v>43405</v>
      </c>
      <c r="E1344" t="s">
        <v>219</v>
      </c>
      <c r="F1344" s="5">
        <v>43221</v>
      </c>
      <c r="G1344">
        <v>5.87</v>
      </c>
      <c r="H1344">
        <v>0.45</v>
      </c>
    </row>
    <row r="1345" spans="1:8" x14ac:dyDescent="0.2">
      <c r="A1345" t="s">
        <v>71</v>
      </c>
      <c r="B1345" t="s">
        <v>57</v>
      </c>
      <c r="C1345" t="s">
        <v>93</v>
      </c>
      <c r="D1345" s="4">
        <v>43405</v>
      </c>
      <c r="E1345" t="s">
        <v>175</v>
      </c>
      <c r="F1345" s="5">
        <v>43405</v>
      </c>
      <c r="G1345">
        <v>145</v>
      </c>
      <c r="H1345">
        <v>11.17</v>
      </c>
    </row>
    <row r="1346" spans="1:8" x14ac:dyDescent="0.2">
      <c r="A1346" t="s">
        <v>71</v>
      </c>
      <c r="B1346" t="s">
        <v>57</v>
      </c>
      <c r="C1346" t="s">
        <v>93</v>
      </c>
      <c r="D1346" s="4">
        <v>43405</v>
      </c>
      <c r="E1346" t="s">
        <v>176</v>
      </c>
      <c r="F1346" s="5">
        <v>43405</v>
      </c>
      <c r="G1346">
        <v>6.54</v>
      </c>
      <c r="H1346">
        <v>0.5</v>
      </c>
    </row>
    <row r="1347" spans="1:8" x14ac:dyDescent="0.2">
      <c r="A1347" t="s">
        <v>71</v>
      </c>
      <c r="B1347" t="s">
        <v>57</v>
      </c>
      <c r="C1347" t="s">
        <v>93</v>
      </c>
      <c r="D1347" s="4">
        <v>43405</v>
      </c>
      <c r="E1347" t="s">
        <v>212</v>
      </c>
      <c r="F1347" s="5">
        <v>43221</v>
      </c>
      <c r="G1347">
        <v>264</v>
      </c>
      <c r="H1347">
        <v>20.329999999999998</v>
      </c>
    </row>
    <row r="1348" spans="1:8" x14ac:dyDescent="0.2">
      <c r="A1348" t="s">
        <v>71</v>
      </c>
      <c r="B1348" t="s">
        <v>57</v>
      </c>
      <c r="C1348" t="s">
        <v>93</v>
      </c>
      <c r="D1348" s="4">
        <v>43405</v>
      </c>
      <c r="E1348" t="s">
        <v>213</v>
      </c>
      <c r="F1348" s="5">
        <v>43221</v>
      </c>
      <c r="G1348">
        <v>11.91</v>
      </c>
      <c r="H1348">
        <v>0.92</v>
      </c>
    </row>
    <row r="1349" spans="1:8" x14ac:dyDescent="0.2">
      <c r="A1349" t="s">
        <v>71</v>
      </c>
      <c r="B1349" t="s">
        <v>54</v>
      </c>
      <c r="C1349" t="s">
        <v>92</v>
      </c>
      <c r="D1349" s="4">
        <v>43435</v>
      </c>
      <c r="E1349" t="s">
        <v>175</v>
      </c>
      <c r="F1349" s="5">
        <v>43405</v>
      </c>
      <c r="G1349">
        <v>276</v>
      </c>
      <c r="H1349">
        <v>21.25</v>
      </c>
    </row>
    <row r="1350" spans="1:8" x14ac:dyDescent="0.2">
      <c r="A1350" t="s">
        <v>71</v>
      </c>
      <c r="B1350" t="s">
        <v>54</v>
      </c>
      <c r="C1350" t="s">
        <v>92</v>
      </c>
      <c r="D1350" s="4">
        <v>43435</v>
      </c>
      <c r="E1350" t="s">
        <v>176</v>
      </c>
      <c r="F1350" s="5">
        <v>43405</v>
      </c>
      <c r="G1350">
        <v>12.45</v>
      </c>
      <c r="H1350">
        <v>0.96</v>
      </c>
    </row>
    <row r="1351" spans="1:8" x14ac:dyDescent="0.2">
      <c r="A1351" t="s">
        <v>71</v>
      </c>
      <c r="B1351" t="s">
        <v>54</v>
      </c>
      <c r="C1351" t="s">
        <v>92</v>
      </c>
      <c r="D1351" s="4">
        <v>43435</v>
      </c>
      <c r="E1351" t="s">
        <v>212</v>
      </c>
      <c r="F1351" s="5">
        <v>43221</v>
      </c>
      <c r="G1351">
        <v>344.46</v>
      </c>
      <c r="H1351">
        <v>26.52</v>
      </c>
    </row>
    <row r="1352" spans="1:8" x14ac:dyDescent="0.2">
      <c r="A1352" t="s">
        <v>71</v>
      </c>
      <c r="B1352" t="s">
        <v>54</v>
      </c>
      <c r="C1352" t="s">
        <v>92</v>
      </c>
      <c r="D1352" s="4">
        <v>43435</v>
      </c>
      <c r="E1352" t="s">
        <v>215</v>
      </c>
      <c r="F1352" s="5">
        <v>43221</v>
      </c>
      <c r="G1352">
        <v>36.54</v>
      </c>
      <c r="H1352">
        <v>3.25</v>
      </c>
    </row>
    <row r="1353" spans="1:8" x14ac:dyDescent="0.2">
      <c r="A1353" t="s">
        <v>71</v>
      </c>
      <c r="B1353" t="s">
        <v>54</v>
      </c>
      <c r="C1353" t="s">
        <v>92</v>
      </c>
      <c r="D1353" s="4">
        <v>43435</v>
      </c>
      <c r="E1353" t="s">
        <v>213</v>
      </c>
      <c r="F1353" s="5">
        <v>43221</v>
      </c>
      <c r="G1353">
        <v>15.54</v>
      </c>
      <c r="H1353">
        <v>1.2</v>
      </c>
    </row>
    <row r="1354" spans="1:8" x14ac:dyDescent="0.2">
      <c r="A1354" t="s">
        <v>71</v>
      </c>
      <c r="B1354" t="s">
        <v>54</v>
      </c>
      <c r="C1354" t="s">
        <v>92</v>
      </c>
      <c r="D1354" s="4">
        <v>43435</v>
      </c>
      <c r="E1354" t="s">
        <v>214</v>
      </c>
      <c r="F1354" s="5">
        <v>43221</v>
      </c>
      <c r="G1354">
        <v>1.64</v>
      </c>
      <c r="H1354">
        <v>0.15</v>
      </c>
    </row>
    <row r="1355" spans="1:8" x14ac:dyDescent="0.2">
      <c r="A1355" t="s">
        <v>71</v>
      </c>
      <c r="B1355" t="s">
        <v>54</v>
      </c>
      <c r="C1355" t="s">
        <v>167</v>
      </c>
      <c r="D1355" s="4">
        <v>43435</v>
      </c>
      <c r="E1355" t="s">
        <v>182</v>
      </c>
      <c r="F1355" s="5">
        <v>43405</v>
      </c>
      <c r="G1355">
        <v>-142</v>
      </c>
      <c r="H1355">
        <v>-10.93</v>
      </c>
    </row>
    <row r="1356" spans="1:8" x14ac:dyDescent="0.2">
      <c r="A1356" t="s">
        <v>71</v>
      </c>
      <c r="B1356" t="s">
        <v>54</v>
      </c>
      <c r="C1356" t="s">
        <v>167</v>
      </c>
      <c r="D1356" s="4">
        <v>43435</v>
      </c>
      <c r="E1356" t="s">
        <v>216</v>
      </c>
      <c r="F1356" s="5">
        <v>43221</v>
      </c>
      <c r="G1356">
        <v>-197</v>
      </c>
      <c r="H1356">
        <v>-15.17</v>
      </c>
    </row>
    <row r="1357" spans="1:8" x14ac:dyDescent="0.2">
      <c r="A1357" t="s">
        <v>71</v>
      </c>
      <c r="B1357" t="s">
        <v>54</v>
      </c>
      <c r="C1357" t="s">
        <v>92</v>
      </c>
      <c r="D1357" s="4">
        <v>43435</v>
      </c>
      <c r="E1357" t="s">
        <v>175</v>
      </c>
      <c r="F1357" s="5">
        <v>43405</v>
      </c>
      <c r="G1357">
        <v>372</v>
      </c>
      <c r="H1357">
        <v>28.64</v>
      </c>
    </row>
    <row r="1358" spans="1:8" x14ac:dyDescent="0.2">
      <c r="A1358" t="s">
        <v>71</v>
      </c>
      <c r="B1358" t="s">
        <v>54</v>
      </c>
      <c r="C1358" t="s">
        <v>92</v>
      </c>
      <c r="D1358" s="4">
        <v>43435</v>
      </c>
      <c r="E1358" t="s">
        <v>176</v>
      </c>
      <c r="F1358" s="5">
        <v>43405</v>
      </c>
      <c r="G1358">
        <v>16.78</v>
      </c>
      <c r="H1358">
        <v>1.29</v>
      </c>
    </row>
    <row r="1359" spans="1:8" x14ac:dyDescent="0.2">
      <c r="A1359" t="s">
        <v>71</v>
      </c>
      <c r="B1359" t="s">
        <v>54</v>
      </c>
      <c r="C1359" t="s">
        <v>92</v>
      </c>
      <c r="D1359" s="4">
        <v>43435</v>
      </c>
      <c r="E1359" t="s">
        <v>212</v>
      </c>
      <c r="F1359" s="5">
        <v>43221</v>
      </c>
      <c r="G1359">
        <v>344.46</v>
      </c>
      <c r="H1359">
        <v>26.52</v>
      </c>
    </row>
    <row r="1360" spans="1:8" x14ac:dyDescent="0.2">
      <c r="A1360" t="s">
        <v>71</v>
      </c>
      <c r="B1360" t="s">
        <v>54</v>
      </c>
      <c r="C1360" t="s">
        <v>92</v>
      </c>
      <c r="D1360" s="4">
        <v>43435</v>
      </c>
      <c r="E1360" t="s">
        <v>215</v>
      </c>
      <c r="F1360" s="5">
        <v>43221</v>
      </c>
      <c r="G1360">
        <v>171.54</v>
      </c>
      <c r="H1360">
        <v>15.27</v>
      </c>
    </row>
    <row r="1361" spans="1:8" x14ac:dyDescent="0.2">
      <c r="A1361" t="s">
        <v>71</v>
      </c>
      <c r="B1361" t="s">
        <v>54</v>
      </c>
      <c r="C1361" t="s">
        <v>92</v>
      </c>
      <c r="D1361" s="4">
        <v>43435</v>
      </c>
      <c r="E1361" t="s">
        <v>213</v>
      </c>
      <c r="F1361" s="5">
        <v>43221</v>
      </c>
      <c r="G1361">
        <v>15.54</v>
      </c>
      <c r="H1361">
        <v>1.2</v>
      </c>
    </row>
    <row r="1362" spans="1:8" x14ac:dyDescent="0.2">
      <c r="A1362" t="s">
        <v>71</v>
      </c>
      <c r="B1362" t="s">
        <v>54</v>
      </c>
      <c r="C1362" t="s">
        <v>92</v>
      </c>
      <c r="D1362" s="4">
        <v>43435</v>
      </c>
      <c r="E1362" t="s">
        <v>214</v>
      </c>
      <c r="F1362" s="5">
        <v>43221</v>
      </c>
      <c r="G1362">
        <v>7.73</v>
      </c>
      <c r="H1362">
        <v>0.69</v>
      </c>
    </row>
    <row r="1363" spans="1:8" x14ac:dyDescent="0.2">
      <c r="A1363" t="s">
        <v>71</v>
      </c>
      <c r="B1363" t="s">
        <v>54</v>
      </c>
      <c r="C1363" t="s">
        <v>92</v>
      </c>
      <c r="D1363" s="4">
        <v>43466</v>
      </c>
      <c r="E1363" t="s">
        <v>212</v>
      </c>
      <c r="F1363" s="5">
        <v>43221</v>
      </c>
      <c r="G1363">
        <v>276</v>
      </c>
      <c r="H1363">
        <v>21.25</v>
      </c>
    </row>
    <row r="1364" spans="1:8" x14ac:dyDescent="0.2">
      <c r="A1364" t="s">
        <v>71</v>
      </c>
      <c r="B1364" t="s">
        <v>54</v>
      </c>
      <c r="C1364" t="s">
        <v>92</v>
      </c>
      <c r="D1364" s="4">
        <v>43466</v>
      </c>
      <c r="E1364" t="s">
        <v>213</v>
      </c>
      <c r="F1364" s="5">
        <v>43221</v>
      </c>
      <c r="G1364">
        <v>12.45</v>
      </c>
      <c r="H1364">
        <v>0.96</v>
      </c>
    </row>
    <row r="1365" spans="1:8" x14ac:dyDescent="0.2">
      <c r="A1365" t="s">
        <v>71</v>
      </c>
      <c r="B1365" t="s">
        <v>56</v>
      </c>
      <c r="C1365" t="s">
        <v>98</v>
      </c>
      <c r="D1365" s="4">
        <v>43466</v>
      </c>
      <c r="E1365" t="s">
        <v>175</v>
      </c>
      <c r="F1365" s="5">
        <v>43405</v>
      </c>
      <c r="G1365">
        <v>741.56</v>
      </c>
      <c r="H1365">
        <v>57.1</v>
      </c>
    </row>
    <row r="1366" spans="1:8" x14ac:dyDescent="0.2">
      <c r="A1366" t="s">
        <v>71</v>
      </c>
      <c r="B1366" t="s">
        <v>56</v>
      </c>
      <c r="C1366" t="s">
        <v>98</v>
      </c>
      <c r="D1366" s="4">
        <v>43466</v>
      </c>
      <c r="E1366" t="s">
        <v>179</v>
      </c>
      <c r="F1366" s="5">
        <v>43405</v>
      </c>
      <c r="G1366">
        <v>11682.44</v>
      </c>
      <c r="H1366">
        <v>1039.74</v>
      </c>
    </row>
    <row r="1367" spans="1:8" x14ac:dyDescent="0.2">
      <c r="A1367" t="s">
        <v>71</v>
      </c>
      <c r="B1367" t="s">
        <v>56</v>
      </c>
      <c r="C1367" t="s">
        <v>98</v>
      </c>
      <c r="D1367" s="4">
        <v>43466</v>
      </c>
      <c r="E1367" t="s">
        <v>176</v>
      </c>
      <c r="F1367" s="5">
        <v>43405</v>
      </c>
      <c r="G1367">
        <v>33.44</v>
      </c>
      <c r="H1367">
        <v>2.57</v>
      </c>
    </row>
    <row r="1368" spans="1:8" x14ac:dyDescent="0.2">
      <c r="A1368" t="s">
        <v>71</v>
      </c>
      <c r="B1368" t="s">
        <v>56</v>
      </c>
      <c r="C1368" t="s">
        <v>98</v>
      </c>
      <c r="D1368" s="4">
        <v>43466</v>
      </c>
      <c r="E1368" t="s">
        <v>180</v>
      </c>
      <c r="F1368" s="5">
        <v>43405</v>
      </c>
      <c r="G1368">
        <v>526.88</v>
      </c>
      <c r="H1368">
        <v>46.89</v>
      </c>
    </row>
    <row r="1369" spans="1:8" x14ac:dyDescent="0.2">
      <c r="A1369" t="s">
        <v>71</v>
      </c>
      <c r="B1369" t="s">
        <v>60</v>
      </c>
      <c r="C1369" t="s">
        <v>98</v>
      </c>
      <c r="D1369" s="4">
        <v>43466</v>
      </c>
      <c r="E1369" t="s">
        <v>175</v>
      </c>
      <c r="F1369" s="5">
        <v>43405</v>
      </c>
      <c r="G1369">
        <v>741.56</v>
      </c>
      <c r="H1369">
        <v>57.1</v>
      </c>
    </row>
    <row r="1370" spans="1:8" x14ac:dyDescent="0.2">
      <c r="A1370" t="s">
        <v>71</v>
      </c>
      <c r="B1370" t="s">
        <v>60</v>
      </c>
      <c r="C1370" t="s">
        <v>98</v>
      </c>
      <c r="D1370" s="4">
        <v>43466</v>
      </c>
      <c r="E1370" t="s">
        <v>179</v>
      </c>
      <c r="F1370" s="5">
        <v>43405</v>
      </c>
      <c r="G1370">
        <v>15546.15</v>
      </c>
      <c r="H1370">
        <v>1383.61</v>
      </c>
    </row>
    <row r="1371" spans="1:8" x14ac:dyDescent="0.2">
      <c r="A1371" t="s">
        <v>71</v>
      </c>
      <c r="B1371" t="s">
        <v>60</v>
      </c>
      <c r="C1371" t="s">
        <v>98</v>
      </c>
      <c r="D1371" s="4">
        <v>43466</v>
      </c>
      <c r="E1371" t="s">
        <v>176</v>
      </c>
      <c r="F1371" s="5">
        <v>43405</v>
      </c>
      <c r="G1371">
        <v>33.44</v>
      </c>
      <c r="H1371">
        <v>2.57</v>
      </c>
    </row>
    <row r="1372" spans="1:8" x14ac:dyDescent="0.2">
      <c r="A1372" t="s">
        <v>71</v>
      </c>
      <c r="B1372" t="s">
        <v>60</v>
      </c>
      <c r="C1372" t="s">
        <v>98</v>
      </c>
      <c r="D1372" s="4">
        <v>43466</v>
      </c>
      <c r="E1372" t="s">
        <v>180</v>
      </c>
      <c r="F1372" s="5">
        <v>43405</v>
      </c>
      <c r="G1372">
        <v>701.14</v>
      </c>
      <c r="H1372">
        <v>62.4</v>
      </c>
    </row>
    <row r="1373" spans="1:8" x14ac:dyDescent="0.2">
      <c r="A1373" t="s">
        <v>71</v>
      </c>
      <c r="B1373" t="s">
        <v>60</v>
      </c>
      <c r="C1373" t="s">
        <v>98</v>
      </c>
      <c r="D1373" s="4">
        <v>43466</v>
      </c>
      <c r="E1373" t="s">
        <v>175</v>
      </c>
      <c r="F1373" s="5">
        <v>43405</v>
      </c>
      <c r="G1373">
        <v>741.56</v>
      </c>
      <c r="H1373">
        <v>57.1</v>
      </c>
    </row>
    <row r="1374" spans="1:8" x14ac:dyDescent="0.2">
      <c r="A1374" t="s">
        <v>71</v>
      </c>
      <c r="B1374" t="s">
        <v>60</v>
      </c>
      <c r="C1374" t="s">
        <v>98</v>
      </c>
      <c r="D1374" s="4">
        <v>43466</v>
      </c>
      <c r="E1374" t="s">
        <v>179</v>
      </c>
      <c r="F1374" s="5">
        <v>43405</v>
      </c>
      <c r="G1374">
        <v>50690.97</v>
      </c>
      <c r="H1374">
        <v>4511.5</v>
      </c>
    </row>
    <row r="1375" spans="1:8" x14ac:dyDescent="0.2">
      <c r="A1375" t="s">
        <v>71</v>
      </c>
      <c r="B1375" t="s">
        <v>60</v>
      </c>
      <c r="C1375" t="s">
        <v>98</v>
      </c>
      <c r="D1375" s="4">
        <v>43466</v>
      </c>
      <c r="E1375" t="s">
        <v>176</v>
      </c>
      <c r="F1375" s="5">
        <v>43405</v>
      </c>
      <c r="G1375">
        <v>33.44</v>
      </c>
      <c r="H1375">
        <v>2.57</v>
      </c>
    </row>
    <row r="1376" spans="1:8" x14ac:dyDescent="0.2">
      <c r="A1376" t="s">
        <v>71</v>
      </c>
      <c r="B1376" t="s">
        <v>60</v>
      </c>
      <c r="C1376" t="s">
        <v>98</v>
      </c>
      <c r="D1376" s="4">
        <v>43466</v>
      </c>
      <c r="E1376" t="s">
        <v>180</v>
      </c>
      <c r="F1376" s="5">
        <v>43405</v>
      </c>
      <c r="G1376">
        <v>2286.17</v>
      </c>
      <c r="H1376">
        <v>203.47</v>
      </c>
    </row>
    <row r="1377" spans="1:8" x14ac:dyDescent="0.2">
      <c r="A1377" t="s">
        <v>71</v>
      </c>
      <c r="B1377" t="s">
        <v>57</v>
      </c>
      <c r="C1377" t="s">
        <v>93</v>
      </c>
      <c r="D1377" s="4">
        <v>43466</v>
      </c>
      <c r="E1377" t="s">
        <v>175</v>
      </c>
      <c r="F1377" s="5">
        <v>43405</v>
      </c>
      <c r="G1377">
        <v>13</v>
      </c>
      <c r="H1377">
        <v>1</v>
      </c>
    </row>
    <row r="1378" spans="1:8" x14ac:dyDescent="0.2">
      <c r="A1378" t="s">
        <v>71</v>
      </c>
      <c r="B1378" t="s">
        <v>57</v>
      </c>
      <c r="C1378" t="s">
        <v>93</v>
      </c>
      <c r="D1378" s="4">
        <v>43466</v>
      </c>
      <c r="E1378" t="s">
        <v>176</v>
      </c>
      <c r="F1378" s="5">
        <v>43405</v>
      </c>
      <c r="G1378">
        <v>0.59</v>
      </c>
      <c r="H1378">
        <v>0.05</v>
      </c>
    </row>
    <row r="1379" spans="1:8" x14ac:dyDescent="0.2">
      <c r="A1379" t="s">
        <v>71</v>
      </c>
      <c r="B1379" t="s">
        <v>55</v>
      </c>
      <c r="C1379" t="s">
        <v>103</v>
      </c>
      <c r="D1379" s="4">
        <v>43466</v>
      </c>
      <c r="E1379" t="s">
        <v>177</v>
      </c>
      <c r="F1379" s="5">
        <v>43405</v>
      </c>
      <c r="G1379">
        <v>1497.2</v>
      </c>
      <c r="H1379">
        <v>115.3</v>
      </c>
    </row>
    <row r="1380" spans="1:8" x14ac:dyDescent="0.2">
      <c r="A1380" t="s">
        <v>71</v>
      </c>
      <c r="B1380" t="s">
        <v>55</v>
      </c>
      <c r="C1380" t="s">
        <v>103</v>
      </c>
      <c r="D1380" s="4">
        <v>43466</v>
      </c>
      <c r="E1380" t="s">
        <v>178</v>
      </c>
      <c r="F1380" s="5">
        <v>43405</v>
      </c>
      <c r="G1380">
        <v>67.52</v>
      </c>
      <c r="H1380">
        <v>5.21</v>
      </c>
    </row>
    <row r="1381" spans="1:8" x14ac:dyDescent="0.2">
      <c r="A1381" t="s">
        <v>71</v>
      </c>
      <c r="B1381" t="s">
        <v>54</v>
      </c>
      <c r="C1381" t="s">
        <v>92</v>
      </c>
      <c r="D1381" s="4">
        <v>43435</v>
      </c>
      <c r="E1381" t="s">
        <v>175</v>
      </c>
      <c r="F1381" s="5">
        <v>43405</v>
      </c>
      <c r="G1381">
        <v>956.85</v>
      </c>
      <c r="H1381">
        <v>73.680000000000007</v>
      </c>
    </row>
    <row r="1382" spans="1:8" x14ac:dyDescent="0.2">
      <c r="A1382" t="s">
        <v>71</v>
      </c>
      <c r="B1382" t="s">
        <v>54</v>
      </c>
      <c r="C1382" t="s">
        <v>92</v>
      </c>
      <c r="D1382" s="4">
        <v>43435</v>
      </c>
      <c r="E1382" t="s">
        <v>179</v>
      </c>
      <c r="F1382" s="5">
        <v>43405</v>
      </c>
      <c r="G1382">
        <v>93.15</v>
      </c>
      <c r="H1382">
        <v>8.2899999999999991</v>
      </c>
    </row>
    <row r="1383" spans="1:8" x14ac:dyDescent="0.2">
      <c r="A1383" t="s">
        <v>71</v>
      </c>
      <c r="B1383" t="s">
        <v>54</v>
      </c>
      <c r="C1383" t="s">
        <v>92</v>
      </c>
      <c r="D1383" s="4">
        <v>43435</v>
      </c>
      <c r="E1383" t="s">
        <v>176</v>
      </c>
      <c r="F1383" s="5">
        <v>43405</v>
      </c>
      <c r="G1383">
        <v>43.15</v>
      </c>
      <c r="H1383">
        <v>3.32</v>
      </c>
    </row>
    <row r="1384" spans="1:8" x14ac:dyDescent="0.2">
      <c r="A1384" t="s">
        <v>71</v>
      </c>
      <c r="B1384" t="s">
        <v>54</v>
      </c>
      <c r="C1384" t="s">
        <v>92</v>
      </c>
      <c r="D1384" s="4">
        <v>43435</v>
      </c>
      <c r="E1384" t="s">
        <v>180</v>
      </c>
      <c r="F1384" s="5">
        <v>43405</v>
      </c>
      <c r="G1384">
        <v>4.2</v>
      </c>
      <c r="H1384">
        <v>0.37</v>
      </c>
    </row>
    <row r="1385" spans="1:8" x14ac:dyDescent="0.2">
      <c r="A1385" t="s">
        <v>71</v>
      </c>
      <c r="B1385" t="s">
        <v>55</v>
      </c>
      <c r="C1385" t="s">
        <v>101</v>
      </c>
      <c r="D1385" s="4">
        <v>43435</v>
      </c>
      <c r="E1385" t="s">
        <v>177</v>
      </c>
      <c r="F1385" s="5">
        <v>43405</v>
      </c>
      <c r="G1385">
        <v>1131.48</v>
      </c>
      <c r="H1385">
        <v>87.12</v>
      </c>
    </row>
    <row r="1386" spans="1:8" x14ac:dyDescent="0.2">
      <c r="A1386" t="s">
        <v>71</v>
      </c>
      <c r="B1386" t="s">
        <v>55</v>
      </c>
      <c r="C1386" t="s">
        <v>101</v>
      </c>
      <c r="D1386" s="4">
        <v>43435</v>
      </c>
      <c r="E1386" t="s">
        <v>178</v>
      </c>
      <c r="F1386" s="5">
        <v>43405</v>
      </c>
      <c r="G1386">
        <v>51.03</v>
      </c>
      <c r="H1386">
        <v>3.93</v>
      </c>
    </row>
    <row r="1387" spans="1:8" x14ac:dyDescent="0.2">
      <c r="A1387" t="s">
        <v>71</v>
      </c>
      <c r="B1387" t="s">
        <v>54</v>
      </c>
      <c r="C1387" t="s">
        <v>92</v>
      </c>
      <c r="D1387" s="4">
        <v>43435</v>
      </c>
      <c r="E1387" t="s">
        <v>175</v>
      </c>
      <c r="F1387" s="5">
        <v>43405</v>
      </c>
      <c r="G1387">
        <v>246</v>
      </c>
      <c r="H1387">
        <v>18.940000000000001</v>
      </c>
    </row>
    <row r="1388" spans="1:8" x14ac:dyDescent="0.2">
      <c r="A1388" t="s">
        <v>71</v>
      </c>
      <c r="B1388" t="s">
        <v>54</v>
      </c>
      <c r="C1388" t="s">
        <v>92</v>
      </c>
      <c r="D1388" s="4">
        <v>43435</v>
      </c>
      <c r="E1388" t="s">
        <v>176</v>
      </c>
      <c r="F1388" s="5">
        <v>43405</v>
      </c>
      <c r="G1388">
        <v>11.09</v>
      </c>
      <c r="H1388">
        <v>0.85</v>
      </c>
    </row>
    <row r="1389" spans="1:8" x14ac:dyDescent="0.2">
      <c r="A1389" t="s">
        <v>71</v>
      </c>
      <c r="B1389" t="s">
        <v>57</v>
      </c>
      <c r="C1389" t="s">
        <v>93</v>
      </c>
      <c r="D1389" s="4">
        <v>43435</v>
      </c>
      <c r="E1389" t="s">
        <v>175</v>
      </c>
      <c r="F1389" s="5">
        <v>43405</v>
      </c>
      <c r="G1389">
        <v>5443.26</v>
      </c>
      <c r="H1389">
        <v>419.14</v>
      </c>
    </row>
    <row r="1390" spans="1:8" x14ac:dyDescent="0.2">
      <c r="A1390" t="s">
        <v>71</v>
      </c>
      <c r="B1390" t="s">
        <v>57</v>
      </c>
      <c r="C1390" t="s">
        <v>93</v>
      </c>
      <c r="D1390" s="4">
        <v>43435</v>
      </c>
      <c r="E1390" t="s">
        <v>176</v>
      </c>
      <c r="F1390" s="5">
        <v>43405</v>
      </c>
      <c r="G1390">
        <v>245.52</v>
      </c>
      <c r="H1390">
        <v>18.91</v>
      </c>
    </row>
    <row r="1391" spans="1:8" x14ac:dyDescent="0.2">
      <c r="A1391" t="s">
        <v>71</v>
      </c>
      <c r="B1391" t="s">
        <v>57</v>
      </c>
      <c r="C1391" t="s">
        <v>93</v>
      </c>
      <c r="D1391" s="4">
        <v>43435</v>
      </c>
      <c r="E1391" t="s">
        <v>179</v>
      </c>
      <c r="F1391" s="5">
        <v>43405</v>
      </c>
      <c r="G1391">
        <v>637.74</v>
      </c>
      <c r="H1391">
        <v>56.76</v>
      </c>
    </row>
    <row r="1392" spans="1:8" x14ac:dyDescent="0.2">
      <c r="A1392" t="s">
        <v>71</v>
      </c>
      <c r="B1392" t="s">
        <v>57</v>
      </c>
      <c r="C1392" t="s">
        <v>93</v>
      </c>
      <c r="D1392" s="4">
        <v>43435</v>
      </c>
      <c r="E1392" t="s">
        <v>180</v>
      </c>
      <c r="F1392" s="5">
        <v>43405</v>
      </c>
      <c r="G1392">
        <v>28.75</v>
      </c>
      <c r="H1392">
        <v>2.56</v>
      </c>
    </row>
    <row r="1393" spans="1:8" x14ac:dyDescent="0.2">
      <c r="A1393" t="s">
        <v>71</v>
      </c>
      <c r="B1393" t="s">
        <v>59</v>
      </c>
      <c r="C1393" t="s">
        <v>101</v>
      </c>
      <c r="D1393" s="4">
        <v>43435</v>
      </c>
      <c r="E1393" t="s">
        <v>177</v>
      </c>
      <c r="F1393" s="5">
        <v>43405</v>
      </c>
      <c r="G1393">
        <v>189</v>
      </c>
      <c r="H1393">
        <v>14.55</v>
      </c>
    </row>
    <row r="1394" spans="1:8" x14ac:dyDescent="0.2">
      <c r="A1394" t="s">
        <v>71</v>
      </c>
      <c r="B1394" t="s">
        <v>59</v>
      </c>
      <c r="C1394" t="s">
        <v>101</v>
      </c>
      <c r="D1394" s="4">
        <v>43435</v>
      </c>
      <c r="E1394" t="s">
        <v>178</v>
      </c>
      <c r="F1394" s="5">
        <v>43405</v>
      </c>
      <c r="G1394">
        <v>8.52</v>
      </c>
      <c r="H1394">
        <v>0.66</v>
      </c>
    </row>
    <row r="1395" spans="1:8" x14ac:dyDescent="0.2">
      <c r="A1395" t="s">
        <v>71</v>
      </c>
      <c r="B1395" t="s">
        <v>60</v>
      </c>
      <c r="C1395" t="s">
        <v>101</v>
      </c>
      <c r="D1395" s="4">
        <v>43435</v>
      </c>
      <c r="E1395" t="s">
        <v>177</v>
      </c>
      <c r="F1395" s="5">
        <v>43405</v>
      </c>
      <c r="G1395">
        <v>122.4</v>
      </c>
      <c r="H1395">
        <v>9.42</v>
      </c>
    </row>
    <row r="1396" spans="1:8" x14ac:dyDescent="0.2">
      <c r="A1396" t="s">
        <v>71</v>
      </c>
      <c r="B1396" t="s">
        <v>60</v>
      </c>
      <c r="C1396" t="s">
        <v>101</v>
      </c>
      <c r="D1396" s="4">
        <v>43435</v>
      </c>
      <c r="E1396" t="s">
        <v>178</v>
      </c>
      <c r="F1396" s="5">
        <v>43405</v>
      </c>
      <c r="G1396">
        <v>5.52</v>
      </c>
      <c r="H1396">
        <v>0.42</v>
      </c>
    </row>
    <row r="1397" spans="1:8" x14ac:dyDescent="0.2">
      <c r="A1397" t="s">
        <v>71</v>
      </c>
      <c r="B1397" t="s">
        <v>60</v>
      </c>
      <c r="C1397" t="s">
        <v>98</v>
      </c>
      <c r="D1397" s="4">
        <v>43435</v>
      </c>
      <c r="E1397" t="s">
        <v>175</v>
      </c>
      <c r="F1397" s="5">
        <v>43405</v>
      </c>
      <c r="G1397">
        <v>717.63</v>
      </c>
      <c r="H1397">
        <v>55.26</v>
      </c>
    </row>
    <row r="1398" spans="1:8" x14ac:dyDescent="0.2">
      <c r="A1398" t="s">
        <v>71</v>
      </c>
      <c r="B1398" t="s">
        <v>60</v>
      </c>
      <c r="C1398" t="s">
        <v>98</v>
      </c>
      <c r="D1398" s="4">
        <v>43435</v>
      </c>
      <c r="E1398" t="s">
        <v>179</v>
      </c>
      <c r="F1398" s="5">
        <v>43405</v>
      </c>
      <c r="G1398">
        <v>16181.21</v>
      </c>
      <c r="H1398">
        <v>1440.13</v>
      </c>
    </row>
    <row r="1399" spans="1:8" x14ac:dyDescent="0.2">
      <c r="A1399" t="s">
        <v>71</v>
      </c>
      <c r="B1399" t="s">
        <v>60</v>
      </c>
      <c r="C1399" t="s">
        <v>98</v>
      </c>
      <c r="D1399" s="4">
        <v>43435</v>
      </c>
      <c r="E1399" t="s">
        <v>176</v>
      </c>
      <c r="F1399" s="5">
        <v>43405</v>
      </c>
      <c r="G1399">
        <v>32.369999999999997</v>
      </c>
      <c r="H1399">
        <v>2.4900000000000002</v>
      </c>
    </row>
    <row r="1400" spans="1:8" x14ac:dyDescent="0.2">
      <c r="A1400" t="s">
        <v>71</v>
      </c>
      <c r="B1400" t="s">
        <v>60</v>
      </c>
      <c r="C1400" t="s">
        <v>98</v>
      </c>
      <c r="D1400" s="4">
        <v>43435</v>
      </c>
      <c r="E1400" t="s">
        <v>180</v>
      </c>
      <c r="F1400" s="5">
        <v>43405</v>
      </c>
      <c r="G1400">
        <v>729.77</v>
      </c>
      <c r="H1400">
        <v>64.95</v>
      </c>
    </row>
    <row r="1401" spans="1:8" x14ac:dyDescent="0.2">
      <c r="A1401" t="s">
        <v>71</v>
      </c>
      <c r="B1401" t="s">
        <v>61</v>
      </c>
      <c r="C1401" t="s">
        <v>97</v>
      </c>
      <c r="D1401" s="4">
        <v>43435</v>
      </c>
      <c r="E1401" t="s">
        <v>175</v>
      </c>
      <c r="F1401" s="5">
        <v>43405</v>
      </c>
      <c r="G1401">
        <v>1435.26</v>
      </c>
      <c r="H1401">
        <v>110.52</v>
      </c>
    </row>
    <row r="1402" spans="1:8" x14ac:dyDescent="0.2">
      <c r="A1402" t="s">
        <v>71</v>
      </c>
      <c r="B1402" t="s">
        <v>61</v>
      </c>
      <c r="C1402" t="s">
        <v>97</v>
      </c>
      <c r="D1402" s="4">
        <v>43435</v>
      </c>
      <c r="E1402" t="s">
        <v>179</v>
      </c>
      <c r="F1402" s="5">
        <v>43405</v>
      </c>
      <c r="G1402">
        <v>36307.599999999999</v>
      </c>
      <c r="H1402">
        <v>3231.38</v>
      </c>
    </row>
    <row r="1403" spans="1:8" x14ac:dyDescent="0.2">
      <c r="A1403" t="s">
        <v>71</v>
      </c>
      <c r="B1403" t="s">
        <v>61</v>
      </c>
      <c r="C1403" t="s">
        <v>97</v>
      </c>
      <c r="D1403" s="4">
        <v>43435</v>
      </c>
      <c r="E1403" t="s">
        <v>176</v>
      </c>
      <c r="F1403" s="5">
        <v>43405</v>
      </c>
      <c r="G1403">
        <v>64.739999999999995</v>
      </c>
      <c r="H1403">
        <v>4.9800000000000004</v>
      </c>
    </row>
    <row r="1404" spans="1:8" x14ac:dyDescent="0.2">
      <c r="A1404" t="s">
        <v>71</v>
      </c>
      <c r="B1404" t="s">
        <v>61</v>
      </c>
      <c r="C1404" t="s">
        <v>97</v>
      </c>
      <c r="D1404" s="4">
        <v>43435</v>
      </c>
      <c r="E1404" t="s">
        <v>180</v>
      </c>
      <c r="F1404" s="5">
        <v>43405</v>
      </c>
      <c r="G1404">
        <v>1637.46</v>
      </c>
      <c r="H1404">
        <v>145.72999999999999</v>
      </c>
    </row>
    <row r="1405" spans="1:8" x14ac:dyDescent="0.2">
      <c r="A1405" t="s">
        <v>71</v>
      </c>
      <c r="B1405" t="s">
        <v>61</v>
      </c>
      <c r="C1405" t="s">
        <v>97</v>
      </c>
      <c r="D1405" s="4">
        <v>43435</v>
      </c>
      <c r="E1405" t="s">
        <v>175</v>
      </c>
      <c r="F1405" s="5">
        <v>43405</v>
      </c>
      <c r="G1405">
        <v>717.63</v>
      </c>
      <c r="H1405">
        <v>55.26</v>
      </c>
    </row>
    <row r="1406" spans="1:8" x14ac:dyDescent="0.2">
      <c r="A1406" t="s">
        <v>71</v>
      </c>
      <c r="B1406" t="s">
        <v>61</v>
      </c>
      <c r="C1406" t="s">
        <v>97</v>
      </c>
      <c r="D1406" s="4">
        <v>43435</v>
      </c>
      <c r="E1406" t="s">
        <v>179</v>
      </c>
      <c r="F1406" s="5">
        <v>43405</v>
      </c>
      <c r="G1406">
        <v>8240.52</v>
      </c>
      <c r="H1406">
        <v>733.41</v>
      </c>
    </row>
    <row r="1407" spans="1:8" x14ac:dyDescent="0.2">
      <c r="A1407" t="s">
        <v>71</v>
      </c>
      <c r="B1407" t="s">
        <v>61</v>
      </c>
      <c r="C1407" t="s">
        <v>97</v>
      </c>
      <c r="D1407" s="4">
        <v>43435</v>
      </c>
      <c r="E1407" t="s">
        <v>176</v>
      </c>
      <c r="F1407" s="5">
        <v>43405</v>
      </c>
      <c r="G1407">
        <v>32.369999999999997</v>
      </c>
      <c r="H1407">
        <v>2.4900000000000002</v>
      </c>
    </row>
    <row r="1408" spans="1:8" x14ac:dyDescent="0.2">
      <c r="A1408" t="s">
        <v>71</v>
      </c>
      <c r="B1408" t="s">
        <v>61</v>
      </c>
      <c r="C1408" t="s">
        <v>97</v>
      </c>
      <c r="D1408" s="4">
        <v>43435</v>
      </c>
      <c r="E1408" t="s">
        <v>180</v>
      </c>
      <c r="F1408" s="5">
        <v>43405</v>
      </c>
      <c r="G1408">
        <v>371.64</v>
      </c>
      <c r="H1408">
        <v>33.08</v>
      </c>
    </row>
    <row r="1409" spans="1:8" x14ac:dyDescent="0.2">
      <c r="A1409" t="s">
        <v>71</v>
      </c>
      <c r="B1409" t="s">
        <v>61</v>
      </c>
      <c r="C1409" t="s">
        <v>97</v>
      </c>
      <c r="D1409" s="4">
        <v>43435</v>
      </c>
      <c r="E1409" t="s">
        <v>175</v>
      </c>
      <c r="F1409" s="5">
        <v>43405</v>
      </c>
      <c r="G1409">
        <v>717.63</v>
      </c>
      <c r="H1409">
        <v>55.26</v>
      </c>
    </row>
    <row r="1410" spans="1:8" x14ac:dyDescent="0.2">
      <c r="A1410" t="s">
        <v>71</v>
      </c>
      <c r="B1410" t="s">
        <v>55</v>
      </c>
      <c r="C1410" t="s">
        <v>181</v>
      </c>
      <c r="D1410" s="4">
        <v>43405</v>
      </c>
      <c r="E1410" t="s">
        <v>182</v>
      </c>
      <c r="F1410" s="5">
        <v>43405</v>
      </c>
      <c r="G1410">
        <v>-15</v>
      </c>
      <c r="H1410">
        <v>-1.1599999999999999</v>
      </c>
    </row>
    <row r="1411" spans="1:8" x14ac:dyDescent="0.2">
      <c r="A1411" t="s">
        <v>71</v>
      </c>
      <c r="B1411" t="s">
        <v>55</v>
      </c>
      <c r="C1411" t="s">
        <v>181</v>
      </c>
      <c r="D1411" s="4">
        <v>43405</v>
      </c>
      <c r="E1411" t="s">
        <v>216</v>
      </c>
      <c r="F1411" s="5">
        <v>43221</v>
      </c>
      <c r="G1411">
        <v>-25</v>
      </c>
      <c r="H1411">
        <v>-1.93</v>
      </c>
    </row>
    <row r="1412" spans="1:8" x14ac:dyDescent="0.2">
      <c r="A1412" t="s">
        <v>71</v>
      </c>
      <c r="B1412" t="s">
        <v>56</v>
      </c>
      <c r="C1412" t="s">
        <v>94</v>
      </c>
      <c r="D1412" s="4">
        <v>43405</v>
      </c>
      <c r="E1412" t="s">
        <v>175</v>
      </c>
      <c r="F1412" s="5">
        <v>43405</v>
      </c>
      <c r="G1412">
        <v>574.1</v>
      </c>
      <c r="H1412">
        <v>44.2</v>
      </c>
    </row>
    <row r="1413" spans="1:8" x14ac:dyDescent="0.2">
      <c r="A1413" t="s">
        <v>71</v>
      </c>
      <c r="B1413" t="s">
        <v>56</v>
      </c>
      <c r="C1413" t="s">
        <v>94</v>
      </c>
      <c r="D1413" s="4">
        <v>43405</v>
      </c>
      <c r="E1413" t="s">
        <v>179</v>
      </c>
      <c r="F1413" s="5">
        <v>43405</v>
      </c>
      <c r="G1413">
        <v>12710.9</v>
      </c>
      <c r="H1413">
        <v>1131.27</v>
      </c>
    </row>
    <row r="1414" spans="1:8" x14ac:dyDescent="0.2">
      <c r="A1414" t="s">
        <v>71</v>
      </c>
      <c r="B1414" t="s">
        <v>56</v>
      </c>
      <c r="C1414" t="s">
        <v>94</v>
      </c>
      <c r="D1414" s="4">
        <v>43405</v>
      </c>
      <c r="E1414" t="s">
        <v>176</v>
      </c>
      <c r="F1414" s="5">
        <v>43405</v>
      </c>
      <c r="G1414">
        <v>25.9</v>
      </c>
      <c r="H1414">
        <v>2</v>
      </c>
    </row>
    <row r="1415" spans="1:8" x14ac:dyDescent="0.2">
      <c r="A1415" t="s">
        <v>71</v>
      </c>
      <c r="B1415" t="s">
        <v>56</v>
      </c>
      <c r="C1415" t="s">
        <v>94</v>
      </c>
      <c r="D1415" s="4">
        <v>43405</v>
      </c>
      <c r="E1415" t="s">
        <v>180</v>
      </c>
      <c r="F1415" s="5">
        <v>43405</v>
      </c>
      <c r="G1415">
        <v>573.25</v>
      </c>
      <c r="H1415">
        <v>51.02</v>
      </c>
    </row>
    <row r="1416" spans="1:8" x14ac:dyDescent="0.2">
      <c r="A1416" t="s">
        <v>71</v>
      </c>
      <c r="B1416" t="s">
        <v>56</v>
      </c>
      <c r="C1416" t="s">
        <v>94</v>
      </c>
      <c r="D1416" s="4">
        <v>43405</v>
      </c>
      <c r="E1416" t="s">
        <v>212</v>
      </c>
      <c r="F1416" s="5">
        <v>43221</v>
      </c>
      <c r="G1416">
        <v>909</v>
      </c>
      <c r="H1416">
        <v>70</v>
      </c>
    </row>
    <row r="1417" spans="1:8" x14ac:dyDescent="0.2">
      <c r="A1417" t="s">
        <v>71</v>
      </c>
      <c r="B1417" t="s">
        <v>56</v>
      </c>
      <c r="C1417" t="s">
        <v>94</v>
      </c>
      <c r="D1417" s="4">
        <v>43405</v>
      </c>
      <c r="E1417" t="s">
        <v>215</v>
      </c>
      <c r="F1417" s="5">
        <v>43221</v>
      </c>
      <c r="G1417">
        <v>20126</v>
      </c>
      <c r="H1417">
        <v>1791.21</v>
      </c>
    </row>
    <row r="1418" spans="1:8" x14ac:dyDescent="0.2">
      <c r="A1418" t="s">
        <v>71</v>
      </c>
      <c r="B1418" t="s">
        <v>56</v>
      </c>
      <c r="C1418" t="s">
        <v>94</v>
      </c>
      <c r="D1418" s="4">
        <v>43405</v>
      </c>
      <c r="E1418" t="s">
        <v>213</v>
      </c>
      <c r="F1418" s="5">
        <v>43221</v>
      </c>
      <c r="G1418">
        <v>41</v>
      </c>
      <c r="H1418">
        <v>3.16</v>
      </c>
    </row>
    <row r="1419" spans="1:8" x14ac:dyDescent="0.2">
      <c r="A1419" t="s">
        <v>71</v>
      </c>
      <c r="B1419" t="s">
        <v>56</v>
      </c>
      <c r="C1419" t="s">
        <v>94</v>
      </c>
      <c r="D1419" s="4">
        <v>43405</v>
      </c>
      <c r="E1419" t="s">
        <v>214</v>
      </c>
      <c r="F1419" s="5">
        <v>43221</v>
      </c>
      <c r="G1419">
        <v>907.67</v>
      </c>
      <c r="H1419">
        <v>80.78</v>
      </c>
    </row>
    <row r="1420" spans="1:8" x14ac:dyDescent="0.2">
      <c r="A1420" t="s">
        <v>71</v>
      </c>
      <c r="B1420" t="s">
        <v>56</v>
      </c>
      <c r="C1420" t="s">
        <v>95</v>
      </c>
      <c r="D1420" s="4">
        <v>43405</v>
      </c>
      <c r="E1420" t="s">
        <v>175</v>
      </c>
      <c r="F1420" s="5">
        <v>43405</v>
      </c>
      <c r="G1420">
        <v>30224</v>
      </c>
      <c r="H1420">
        <v>2327.25</v>
      </c>
    </row>
    <row r="1421" spans="1:8" x14ac:dyDescent="0.2">
      <c r="A1421" t="s">
        <v>71</v>
      </c>
      <c r="B1421" t="s">
        <v>56</v>
      </c>
      <c r="C1421" t="s">
        <v>95</v>
      </c>
      <c r="D1421" s="4">
        <v>43405</v>
      </c>
      <c r="E1421" t="s">
        <v>176</v>
      </c>
      <c r="F1421" s="5">
        <v>43405</v>
      </c>
      <c r="G1421">
        <v>1363.1</v>
      </c>
      <c r="H1421">
        <v>104.96</v>
      </c>
    </row>
    <row r="1422" spans="1:8" x14ac:dyDescent="0.2">
      <c r="A1422" t="s">
        <v>71</v>
      </c>
      <c r="B1422" t="s">
        <v>56</v>
      </c>
      <c r="C1422" t="s">
        <v>95</v>
      </c>
      <c r="D1422" s="4">
        <v>43405</v>
      </c>
      <c r="E1422" t="s">
        <v>212</v>
      </c>
      <c r="F1422" s="5">
        <v>43221</v>
      </c>
      <c r="G1422">
        <v>42033.13</v>
      </c>
      <c r="H1422">
        <v>3236.56</v>
      </c>
    </row>
    <row r="1423" spans="1:8" x14ac:dyDescent="0.2">
      <c r="A1423" t="s">
        <v>71</v>
      </c>
      <c r="B1423" t="s">
        <v>56</v>
      </c>
      <c r="C1423" t="s">
        <v>95</v>
      </c>
      <c r="D1423" s="4">
        <v>43405</v>
      </c>
      <c r="E1423" t="s">
        <v>215</v>
      </c>
      <c r="F1423" s="5">
        <v>43221</v>
      </c>
      <c r="G1423">
        <v>5822.87</v>
      </c>
      <c r="H1423">
        <v>518.24</v>
      </c>
    </row>
    <row r="1424" spans="1:8" x14ac:dyDescent="0.2">
      <c r="A1424" t="s">
        <v>71</v>
      </c>
      <c r="B1424" t="s">
        <v>56</v>
      </c>
      <c r="C1424" t="s">
        <v>95</v>
      </c>
      <c r="D1424" s="4">
        <v>43405</v>
      </c>
      <c r="E1424" t="s">
        <v>213</v>
      </c>
      <c r="F1424" s="5">
        <v>43221</v>
      </c>
      <c r="G1424">
        <v>1895.69</v>
      </c>
      <c r="H1424">
        <v>145.96</v>
      </c>
    </row>
    <row r="1425" spans="1:8" x14ac:dyDescent="0.2">
      <c r="A1425" t="s">
        <v>71</v>
      </c>
      <c r="B1425" t="s">
        <v>56</v>
      </c>
      <c r="C1425" t="s">
        <v>95</v>
      </c>
      <c r="D1425" s="4">
        <v>43405</v>
      </c>
      <c r="E1425" t="s">
        <v>214</v>
      </c>
      <c r="F1425" s="5">
        <v>43221</v>
      </c>
      <c r="G1425">
        <v>262.62</v>
      </c>
      <c r="H1425">
        <v>23.37</v>
      </c>
    </row>
    <row r="1426" spans="1:8" x14ac:dyDescent="0.2">
      <c r="A1426" t="s">
        <v>71</v>
      </c>
      <c r="B1426" t="s">
        <v>57</v>
      </c>
      <c r="C1426" t="s">
        <v>93</v>
      </c>
      <c r="D1426" s="4">
        <v>43405</v>
      </c>
      <c r="E1426" t="s">
        <v>175</v>
      </c>
      <c r="F1426" s="5">
        <v>43405</v>
      </c>
      <c r="G1426">
        <v>2923.05</v>
      </c>
      <c r="H1426">
        <v>225.19</v>
      </c>
    </row>
    <row r="1427" spans="1:8" x14ac:dyDescent="0.2">
      <c r="A1427" t="s">
        <v>71</v>
      </c>
      <c r="B1427" t="s">
        <v>57</v>
      </c>
      <c r="C1427" t="s">
        <v>93</v>
      </c>
      <c r="D1427" s="4">
        <v>43405</v>
      </c>
      <c r="E1427" t="s">
        <v>176</v>
      </c>
      <c r="F1427" s="5">
        <v>43405</v>
      </c>
      <c r="G1427">
        <v>131.93</v>
      </c>
      <c r="H1427">
        <v>10.26</v>
      </c>
    </row>
    <row r="1428" spans="1:8" x14ac:dyDescent="0.2">
      <c r="A1428" t="s">
        <v>71</v>
      </c>
      <c r="B1428" t="s">
        <v>57</v>
      </c>
      <c r="C1428" t="s">
        <v>93</v>
      </c>
      <c r="D1428" s="4">
        <v>43405</v>
      </c>
      <c r="E1428" t="s">
        <v>212</v>
      </c>
      <c r="F1428" s="5">
        <v>43221</v>
      </c>
      <c r="G1428">
        <v>4614.5</v>
      </c>
      <c r="H1428">
        <v>355.33</v>
      </c>
    </row>
    <row r="1429" spans="1:8" x14ac:dyDescent="0.2">
      <c r="A1429" t="s">
        <v>71</v>
      </c>
      <c r="B1429" t="s">
        <v>57</v>
      </c>
      <c r="C1429" t="s">
        <v>93</v>
      </c>
      <c r="D1429" s="4">
        <v>43405</v>
      </c>
      <c r="E1429" t="s">
        <v>213</v>
      </c>
      <c r="F1429" s="5">
        <v>43221</v>
      </c>
      <c r="G1429">
        <v>208.24</v>
      </c>
      <c r="H1429">
        <v>16</v>
      </c>
    </row>
    <row r="1430" spans="1:8" x14ac:dyDescent="0.2">
      <c r="A1430" t="s">
        <v>71</v>
      </c>
      <c r="B1430" t="s">
        <v>57</v>
      </c>
      <c r="C1430" t="s">
        <v>93</v>
      </c>
      <c r="D1430" s="4">
        <v>43405</v>
      </c>
      <c r="E1430" t="s">
        <v>179</v>
      </c>
      <c r="F1430" s="5">
        <v>43405</v>
      </c>
      <c r="G1430">
        <v>1.95</v>
      </c>
      <c r="H1430">
        <v>0.17</v>
      </c>
    </row>
    <row r="1431" spans="1:8" x14ac:dyDescent="0.2">
      <c r="A1431" t="s">
        <v>71</v>
      </c>
      <c r="B1431" t="s">
        <v>57</v>
      </c>
      <c r="C1431" t="s">
        <v>93</v>
      </c>
      <c r="D1431" s="4">
        <v>43405</v>
      </c>
      <c r="E1431" t="s">
        <v>180</v>
      </c>
      <c r="F1431" s="5">
        <v>43405</v>
      </c>
      <c r="G1431">
        <v>0.08</v>
      </c>
      <c r="H1431">
        <v>0.01</v>
      </c>
    </row>
    <row r="1432" spans="1:8" x14ac:dyDescent="0.2">
      <c r="A1432" t="s">
        <v>71</v>
      </c>
      <c r="B1432" t="s">
        <v>57</v>
      </c>
      <c r="C1432" t="s">
        <v>93</v>
      </c>
      <c r="D1432" s="4">
        <v>43405</v>
      </c>
      <c r="E1432" t="s">
        <v>215</v>
      </c>
      <c r="F1432" s="5">
        <v>43221</v>
      </c>
      <c r="G1432">
        <v>2.5</v>
      </c>
      <c r="H1432">
        <v>0.22</v>
      </c>
    </row>
    <row r="1433" spans="1:8" x14ac:dyDescent="0.2">
      <c r="A1433" t="s">
        <v>71</v>
      </c>
      <c r="B1433" t="s">
        <v>57</v>
      </c>
      <c r="C1433" t="s">
        <v>93</v>
      </c>
      <c r="D1433" s="4">
        <v>43405</v>
      </c>
      <c r="E1433" t="s">
        <v>214</v>
      </c>
      <c r="F1433" s="5">
        <v>43221</v>
      </c>
      <c r="G1433">
        <v>0.11</v>
      </c>
      <c r="H1433">
        <v>0.01</v>
      </c>
    </row>
    <row r="1434" spans="1:8" x14ac:dyDescent="0.2">
      <c r="A1434" t="s">
        <v>71</v>
      </c>
      <c r="B1434" t="s">
        <v>56</v>
      </c>
      <c r="C1434" t="s">
        <v>101</v>
      </c>
      <c r="D1434" s="4">
        <v>43405</v>
      </c>
      <c r="E1434" t="s">
        <v>177</v>
      </c>
      <c r="F1434" s="5">
        <v>43405</v>
      </c>
      <c r="G1434">
        <v>174.9</v>
      </c>
      <c r="H1434">
        <v>13.47</v>
      </c>
    </row>
    <row r="1435" spans="1:8" x14ac:dyDescent="0.2">
      <c r="A1435" t="s">
        <v>71</v>
      </c>
      <c r="B1435" t="s">
        <v>56</v>
      </c>
      <c r="C1435" t="s">
        <v>101</v>
      </c>
      <c r="D1435" s="4">
        <v>43405</v>
      </c>
      <c r="E1435" t="s">
        <v>178</v>
      </c>
      <c r="F1435" s="5">
        <v>43405</v>
      </c>
      <c r="G1435">
        <v>7.89</v>
      </c>
      <c r="H1435">
        <v>0.61</v>
      </c>
    </row>
    <row r="1436" spans="1:8" x14ac:dyDescent="0.2">
      <c r="A1436" t="s">
        <v>71</v>
      </c>
      <c r="B1436" t="s">
        <v>56</v>
      </c>
      <c r="C1436" t="s">
        <v>101</v>
      </c>
      <c r="D1436" s="4">
        <v>43405</v>
      </c>
      <c r="E1436" t="s">
        <v>218</v>
      </c>
      <c r="F1436" s="5">
        <v>43221</v>
      </c>
      <c r="G1436">
        <v>504</v>
      </c>
      <c r="H1436">
        <v>38.81</v>
      </c>
    </row>
    <row r="1437" spans="1:8" x14ac:dyDescent="0.2">
      <c r="A1437" t="s">
        <v>71</v>
      </c>
      <c r="B1437" t="s">
        <v>56</v>
      </c>
      <c r="C1437" t="s">
        <v>101</v>
      </c>
      <c r="D1437" s="4">
        <v>43405</v>
      </c>
      <c r="E1437" t="s">
        <v>219</v>
      </c>
      <c r="F1437" s="5">
        <v>43221</v>
      </c>
      <c r="G1437">
        <v>22.73</v>
      </c>
      <c r="H1437">
        <v>1.75</v>
      </c>
    </row>
    <row r="1438" spans="1:8" x14ac:dyDescent="0.2">
      <c r="A1438" t="s">
        <v>71</v>
      </c>
      <c r="B1438" t="s">
        <v>57</v>
      </c>
      <c r="C1438" t="s">
        <v>93</v>
      </c>
      <c r="D1438" s="4">
        <v>43405</v>
      </c>
      <c r="E1438" t="s">
        <v>175</v>
      </c>
      <c r="F1438" s="5">
        <v>43405</v>
      </c>
      <c r="G1438">
        <v>107</v>
      </c>
      <c r="H1438">
        <v>8.24</v>
      </c>
    </row>
    <row r="1439" spans="1:8" x14ac:dyDescent="0.2">
      <c r="A1439" t="s">
        <v>71</v>
      </c>
      <c r="B1439" t="s">
        <v>57</v>
      </c>
      <c r="C1439" t="s">
        <v>93</v>
      </c>
      <c r="D1439" s="4">
        <v>43405</v>
      </c>
      <c r="E1439" t="s">
        <v>176</v>
      </c>
      <c r="F1439" s="5">
        <v>43405</v>
      </c>
      <c r="G1439">
        <v>4.83</v>
      </c>
      <c r="H1439">
        <v>0.37</v>
      </c>
    </row>
    <row r="1440" spans="1:8" x14ac:dyDescent="0.2">
      <c r="A1440" t="s">
        <v>71</v>
      </c>
      <c r="B1440" t="s">
        <v>57</v>
      </c>
      <c r="C1440" t="s">
        <v>93</v>
      </c>
      <c r="D1440" s="4">
        <v>43405</v>
      </c>
      <c r="E1440" t="s">
        <v>212</v>
      </c>
      <c r="F1440" s="5">
        <v>43221</v>
      </c>
      <c r="G1440">
        <v>307</v>
      </c>
      <c r="H1440">
        <v>23.64</v>
      </c>
    </row>
    <row r="1441" spans="1:8" x14ac:dyDescent="0.2">
      <c r="A1441" t="s">
        <v>71</v>
      </c>
      <c r="B1441" t="s">
        <v>57</v>
      </c>
      <c r="C1441" t="s">
        <v>93</v>
      </c>
      <c r="D1441" s="4">
        <v>43405</v>
      </c>
      <c r="E1441" t="s">
        <v>213</v>
      </c>
      <c r="F1441" s="5">
        <v>43221</v>
      </c>
      <c r="G1441">
        <v>13.85</v>
      </c>
      <c r="H1441">
        <v>1.07</v>
      </c>
    </row>
    <row r="1442" spans="1:8" x14ac:dyDescent="0.2">
      <c r="A1442" t="s">
        <v>71</v>
      </c>
      <c r="B1442" t="s">
        <v>56</v>
      </c>
      <c r="C1442" t="s">
        <v>94</v>
      </c>
      <c r="D1442" s="4">
        <v>43405</v>
      </c>
      <c r="E1442" t="s">
        <v>175</v>
      </c>
      <c r="F1442" s="5">
        <v>43405</v>
      </c>
      <c r="G1442">
        <v>191.37</v>
      </c>
      <c r="H1442">
        <v>14.74</v>
      </c>
    </row>
    <row r="1443" spans="1:8" x14ac:dyDescent="0.2">
      <c r="A1443" t="s">
        <v>71</v>
      </c>
      <c r="B1443" t="s">
        <v>56</v>
      </c>
      <c r="C1443" t="s">
        <v>94</v>
      </c>
      <c r="D1443" s="4">
        <v>43405</v>
      </c>
      <c r="E1443" t="s">
        <v>179</v>
      </c>
      <c r="F1443" s="5">
        <v>43405</v>
      </c>
      <c r="G1443">
        <v>1085.6300000000001</v>
      </c>
      <c r="H1443">
        <v>96.62</v>
      </c>
    </row>
    <row r="1444" spans="1:8" x14ac:dyDescent="0.2">
      <c r="A1444" t="s">
        <v>71</v>
      </c>
      <c r="B1444" t="s">
        <v>56</v>
      </c>
      <c r="C1444" t="s">
        <v>94</v>
      </c>
      <c r="D1444" s="4">
        <v>43405</v>
      </c>
      <c r="E1444" t="s">
        <v>176</v>
      </c>
      <c r="F1444" s="5">
        <v>43405</v>
      </c>
      <c r="G1444">
        <v>8.6300000000000008</v>
      </c>
      <c r="H1444">
        <v>0.66</v>
      </c>
    </row>
    <row r="1445" spans="1:8" x14ac:dyDescent="0.2">
      <c r="A1445" t="s">
        <v>71</v>
      </c>
      <c r="B1445" t="s">
        <v>56</v>
      </c>
      <c r="C1445" t="s">
        <v>94</v>
      </c>
      <c r="D1445" s="4">
        <v>43405</v>
      </c>
      <c r="E1445" t="s">
        <v>180</v>
      </c>
      <c r="F1445" s="5">
        <v>43405</v>
      </c>
      <c r="G1445">
        <v>48.96</v>
      </c>
      <c r="H1445">
        <v>4.3600000000000003</v>
      </c>
    </row>
    <row r="1446" spans="1:8" x14ac:dyDescent="0.2">
      <c r="A1446" t="s">
        <v>71</v>
      </c>
      <c r="B1446" t="s">
        <v>56</v>
      </c>
      <c r="C1446" t="s">
        <v>94</v>
      </c>
      <c r="D1446" s="4">
        <v>43405</v>
      </c>
      <c r="E1446" t="s">
        <v>212</v>
      </c>
      <c r="F1446" s="5">
        <v>43221</v>
      </c>
      <c r="G1446">
        <v>550.19000000000005</v>
      </c>
      <c r="H1446">
        <v>42.36</v>
      </c>
    </row>
    <row r="1447" spans="1:8" x14ac:dyDescent="0.2">
      <c r="A1447" t="s">
        <v>71</v>
      </c>
      <c r="B1447" t="s">
        <v>56</v>
      </c>
      <c r="C1447" t="s">
        <v>94</v>
      </c>
      <c r="D1447" s="4">
        <v>43405</v>
      </c>
      <c r="E1447" t="s">
        <v>215</v>
      </c>
      <c r="F1447" s="5">
        <v>43221</v>
      </c>
      <c r="G1447">
        <v>3122.81</v>
      </c>
      <c r="H1447">
        <v>277.93</v>
      </c>
    </row>
    <row r="1448" spans="1:8" x14ac:dyDescent="0.2">
      <c r="A1448" t="s">
        <v>71</v>
      </c>
      <c r="B1448" t="s">
        <v>56</v>
      </c>
      <c r="C1448" t="s">
        <v>94</v>
      </c>
      <c r="D1448" s="4">
        <v>43405</v>
      </c>
      <c r="E1448" t="s">
        <v>213</v>
      </c>
      <c r="F1448" s="5">
        <v>43221</v>
      </c>
      <c r="G1448">
        <v>24.81</v>
      </c>
      <c r="H1448">
        <v>1.91</v>
      </c>
    </row>
    <row r="1449" spans="1:8" x14ac:dyDescent="0.2">
      <c r="A1449" t="s">
        <v>71</v>
      </c>
      <c r="B1449" t="s">
        <v>56</v>
      </c>
      <c r="C1449" t="s">
        <v>94</v>
      </c>
      <c r="D1449" s="4">
        <v>43405</v>
      </c>
      <c r="E1449" t="s">
        <v>214</v>
      </c>
      <c r="F1449" s="5">
        <v>43221</v>
      </c>
      <c r="G1449">
        <v>140.84</v>
      </c>
      <c r="H1449">
        <v>12.53</v>
      </c>
    </row>
    <row r="1450" spans="1:8" x14ac:dyDescent="0.2">
      <c r="A1450" t="s">
        <v>71</v>
      </c>
      <c r="B1450" t="s">
        <v>56</v>
      </c>
      <c r="C1450" t="s">
        <v>95</v>
      </c>
      <c r="D1450" s="4">
        <v>43405</v>
      </c>
      <c r="E1450" t="s">
        <v>175</v>
      </c>
      <c r="F1450" s="5">
        <v>43405</v>
      </c>
      <c r="G1450">
        <v>255.48</v>
      </c>
      <c r="H1450">
        <v>19.670000000000002</v>
      </c>
    </row>
    <row r="1451" spans="1:8" x14ac:dyDescent="0.2">
      <c r="A1451" t="s">
        <v>71</v>
      </c>
      <c r="B1451" t="s">
        <v>56</v>
      </c>
      <c r="C1451" t="s">
        <v>95</v>
      </c>
      <c r="D1451" s="4">
        <v>43405</v>
      </c>
      <c r="E1451" t="s">
        <v>179</v>
      </c>
      <c r="F1451" s="5">
        <v>43405</v>
      </c>
      <c r="G1451">
        <v>3047.52</v>
      </c>
      <c r="H1451">
        <v>271.23</v>
      </c>
    </row>
    <row r="1452" spans="1:8" x14ac:dyDescent="0.2">
      <c r="A1452" t="s">
        <v>71</v>
      </c>
      <c r="B1452" t="s">
        <v>56</v>
      </c>
      <c r="C1452" t="s">
        <v>95</v>
      </c>
      <c r="D1452" s="4">
        <v>43405</v>
      </c>
      <c r="E1452" t="s">
        <v>176</v>
      </c>
      <c r="F1452" s="5">
        <v>43405</v>
      </c>
      <c r="G1452">
        <v>11.52</v>
      </c>
      <c r="H1452">
        <v>0.89</v>
      </c>
    </row>
    <row r="1453" spans="1:8" x14ac:dyDescent="0.2">
      <c r="A1453" t="s">
        <v>71</v>
      </c>
      <c r="B1453" t="s">
        <v>56</v>
      </c>
      <c r="C1453" t="s">
        <v>95</v>
      </c>
      <c r="D1453" s="4">
        <v>43405</v>
      </c>
      <c r="E1453" t="s">
        <v>180</v>
      </c>
      <c r="F1453" s="5">
        <v>43405</v>
      </c>
      <c r="G1453">
        <v>137.44999999999999</v>
      </c>
      <c r="H1453">
        <v>12.23</v>
      </c>
    </row>
    <row r="1454" spans="1:8" x14ac:dyDescent="0.2">
      <c r="A1454" t="s">
        <v>71</v>
      </c>
      <c r="B1454" t="s">
        <v>56</v>
      </c>
      <c r="C1454" t="s">
        <v>95</v>
      </c>
      <c r="D1454" s="4">
        <v>43405</v>
      </c>
      <c r="E1454" t="s">
        <v>212</v>
      </c>
      <c r="F1454" s="5">
        <v>43221</v>
      </c>
      <c r="G1454">
        <v>440.15</v>
      </c>
      <c r="H1454">
        <v>33.89</v>
      </c>
    </row>
    <row r="1455" spans="1:8" x14ac:dyDescent="0.2">
      <c r="A1455" t="s">
        <v>71</v>
      </c>
      <c r="B1455" t="s">
        <v>56</v>
      </c>
      <c r="C1455" t="s">
        <v>95</v>
      </c>
      <c r="D1455" s="4">
        <v>43405</v>
      </c>
      <c r="E1455" t="s">
        <v>215</v>
      </c>
      <c r="F1455" s="5">
        <v>43221</v>
      </c>
      <c r="G1455">
        <v>9056.85</v>
      </c>
      <c r="H1455">
        <v>806.06</v>
      </c>
    </row>
    <row r="1456" spans="1:8" x14ac:dyDescent="0.2">
      <c r="A1456" t="s">
        <v>71</v>
      </c>
      <c r="B1456" t="s">
        <v>56</v>
      </c>
      <c r="C1456" t="s">
        <v>95</v>
      </c>
      <c r="D1456" s="4">
        <v>43405</v>
      </c>
      <c r="E1456" t="s">
        <v>213</v>
      </c>
      <c r="F1456" s="5">
        <v>43221</v>
      </c>
      <c r="G1456">
        <v>19.850000000000001</v>
      </c>
      <c r="H1456">
        <v>1.53</v>
      </c>
    </row>
    <row r="1457" spans="1:8" x14ac:dyDescent="0.2">
      <c r="A1457" t="s">
        <v>71</v>
      </c>
      <c r="B1457" t="s">
        <v>56</v>
      </c>
      <c r="C1457" t="s">
        <v>95</v>
      </c>
      <c r="D1457" s="4">
        <v>43405</v>
      </c>
      <c r="E1457" t="s">
        <v>214</v>
      </c>
      <c r="F1457" s="5">
        <v>43221</v>
      </c>
      <c r="G1457">
        <v>408.46</v>
      </c>
      <c r="H1457">
        <v>36.35</v>
      </c>
    </row>
    <row r="1458" spans="1:8" x14ac:dyDescent="0.2">
      <c r="A1458" t="s">
        <v>71</v>
      </c>
      <c r="B1458" t="s">
        <v>54</v>
      </c>
      <c r="C1458" t="s">
        <v>92</v>
      </c>
      <c r="D1458" s="4">
        <v>43405</v>
      </c>
      <c r="E1458" t="s">
        <v>175</v>
      </c>
      <c r="F1458" s="5">
        <v>43405</v>
      </c>
      <c r="G1458">
        <v>162</v>
      </c>
      <c r="H1458">
        <v>12.47</v>
      </c>
    </row>
    <row r="1459" spans="1:8" x14ac:dyDescent="0.2">
      <c r="A1459" t="s">
        <v>71</v>
      </c>
      <c r="B1459" t="s">
        <v>54</v>
      </c>
      <c r="C1459" t="s">
        <v>92</v>
      </c>
      <c r="D1459" s="4">
        <v>43405</v>
      </c>
      <c r="E1459" t="s">
        <v>176</v>
      </c>
      <c r="F1459" s="5">
        <v>43405</v>
      </c>
      <c r="G1459">
        <v>7.31</v>
      </c>
      <c r="H1459">
        <v>0.56000000000000005</v>
      </c>
    </row>
    <row r="1460" spans="1:8" x14ac:dyDescent="0.2">
      <c r="A1460" t="s">
        <v>71</v>
      </c>
      <c r="B1460" t="s">
        <v>54</v>
      </c>
      <c r="C1460" t="s">
        <v>92</v>
      </c>
      <c r="D1460" s="4">
        <v>43405</v>
      </c>
      <c r="E1460" t="s">
        <v>176</v>
      </c>
      <c r="F1460" s="5">
        <v>43405</v>
      </c>
      <c r="G1460">
        <v>9.25</v>
      </c>
      <c r="H1460">
        <v>0.71</v>
      </c>
    </row>
    <row r="1461" spans="1:8" x14ac:dyDescent="0.2">
      <c r="A1461" t="s">
        <v>71</v>
      </c>
      <c r="B1461" t="s">
        <v>54</v>
      </c>
      <c r="C1461" t="s">
        <v>92</v>
      </c>
      <c r="D1461" s="4">
        <v>43405</v>
      </c>
      <c r="E1461" t="s">
        <v>175</v>
      </c>
      <c r="F1461" s="5">
        <v>43405</v>
      </c>
      <c r="G1461">
        <v>205</v>
      </c>
      <c r="H1461">
        <v>15.79</v>
      </c>
    </row>
    <row r="1462" spans="1:8" x14ac:dyDescent="0.2">
      <c r="A1462" t="s">
        <v>71</v>
      </c>
      <c r="B1462" t="s">
        <v>61</v>
      </c>
      <c r="C1462" t="s">
        <v>97</v>
      </c>
      <c r="D1462" s="4">
        <v>43405</v>
      </c>
      <c r="E1462" t="s">
        <v>175</v>
      </c>
      <c r="F1462" s="5">
        <v>43405</v>
      </c>
      <c r="G1462">
        <v>526.26</v>
      </c>
      <c r="H1462">
        <v>40.520000000000003</v>
      </c>
    </row>
    <row r="1463" spans="1:8" x14ac:dyDescent="0.2">
      <c r="A1463" t="s">
        <v>71</v>
      </c>
      <c r="B1463" t="s">
        <v>61</v>
      </c>
      <c r="C1463" t="s">
        <v>97</v>
      </c>
      <c r="D1463" s="4">
        <v>43405</v>
      </c>
      <c r="E1463" t="s">
        <v>179</v>
      </c>
      <c r="F1463" s="5">
        <v>43405</v>
      </c>
      <c r="G1463">
        <v>12300.22</v>
      </c>
      <c r="H1463">
        <v>1094.72</v>
      </c>
    </row>
    <row r="1464" spans="1:8" x14ac:dyDescent="0.2">
      <c r="A1464" t="s">
        <v>71</v>
      </c>
      <c r="B1464" t="s">
        <v>61</v>
      </c>
      <c r="C1464" t="s">
        <v>97</v>
      </c>
      <c r="D1464" s="4">
        <v>43405</v>
      </c>
      <c r="E1464" t="s">
        <v>176</v>
      </c>
      <c r="F1464" s="5">
        <v>43405</v>
      </c>
      <c r="G1464">
        <v>23.74</v>
      </c>
      <c r="H1464">
        <v>1.82</v>
      </c>
    </row>
    <row r="1465" spans="1:8" x14ac:dyDescent="0.2">
      <c r="A1465" t="s">
        <v>71</v>
      </c>
      <c r="B1465" t="s">
        <v>61</v>
      </c>
      <c r="C1465" t="s">
        <v>97</v>
      </c>
      <c r="D1465" s="4">
        <v>43405</v>
      </c>
      <c r="E1465" t="s">
        <v>180</v>
      </c>
      <c r="F1465" s="5">
        <v>43405</v>
      </c>
      <c r="G1465">
        <v>554.74</v>
      </c>
      <c r="H1465">
        <v>49.37</v>
      </c>
    </row>
    <row r="1466" spans="1:8" x14ac:dyDescent="0.2">
      <c r="A1466" t="s">
        <v>71</v>
      </c>
      <c r="B1466" t="s">
        <v>61</v>
      </c>
      <c r="C1466" t="s">
        <v>97</v>
      </c>
      <c r="D1466" s="4">
        <v>43405</v>
      </c>
      <c r="E1466" t="s">
        <v>212</v>
      </c>
      <c r="F1466" s="5">
        <v>43221</v>
      </c>
      <c r="G1466">
        <v>956.84</v>
      </c>
      <c r="H1466">
        <v>73.680000000000007</v>
      </c>
    </row>
    <row r="1467" spans="1:8" x14ac:dyDescent="0.2">
      <c r="A1467" t="s">
        <v>71</v>
      </c>
      <c r="B1467" t="s">
        <v>61</v>
      </c>
      <c r="C1467" t="s">
        <v>97</v>
      </c>
      <c r="D1467" s="4">
        <v>43405</v>
      </c>
      <c r="E1467" t="s">
        <v>215</v>
      </c>
      <c r="F1467" s="5">
        <v>43221</v>
      </c>
      <c r="G1467">
        <v>22363.16</v>
      </c>
      <c r="H1467">
        <v>1990.32</v>
      </c>
    </row>
    <row r="1468" spans="1:8" x14ac:dyDescent="0.2">
      <c r="A1468" t="s">
        <v>71</v>
      </c>
      <c r="B1468" t="s">
        <v>61</v>
      </c>
      <c r="C1468" t="s">
        <v>97</v>
      </c>
      <c r="D1468" s="4">
        <v>43405</v>
      </c>
      <c r="E1468" t="s">
        <v>213</v>
      </c>
      <c r="F1468" s="5">
        <v>43221</v>
      </c>
      <c r="G1468">
        <v>43.16</v>
      </c>
      <c r="H1468">
        <v>3.32</v>
      </c>
    </row>
    <row r="1469" spans="1:8" x14ac:dyDescent="0.2">
      <c r="A1469" t="s">
        <v>71</v>
      </c>
      <c r="B1469" t="s">
        <v>61</v>
      </c>
      <c r="C1469" t="s">
        <v>97</v>
      </c>
      <c r="D1469" s="4">
        <v>43405</v>
      </c>
      <c r="E1469" t="s">
        <v>214</v>
      </c>
      <c r="F1469" s="5">
        <v>43221</v>
      </c>
      <c r="G1469">
        <v>1008.57</v>
      </c>
      <c r="H1469">
        <v>89.76</v>
      </c>
    </row>
    <row r="1470" spans="1:8" x14ac:dyDescent="0.2">
      <c r="A1470" t="s">
        <v>71</v>
      </c>
      <c r="B1470" t="s">
        <v>61</v>
      </c>
      <c r="C1470" t="s">
        <v>97</v>
      </c>
      <c r="D1470" s="4">
        <v>43405</v>
      </c>
      <c r="E1470" t="s">
        <v>175</v>
      </c>
      <c r="F1470" s="5">
        <v>43405</v>
      </c>
      <c r="G1470">
        <v>263.13</v>
      </c>
      <c r="H1470">
        <v>20.260000000000002</v>
      </c>
    </row>
    <row r="1471" spans="1:8" x14ac:dyDescent="0.2">
      <c r="A1471" t="s">
        <v>71</v>
      </c>
      <c r="B1471" t="s">
        <v>61</v>
      </c>
      <c r="C1471" t="s">
        <v>97</v>
      </c>
      <c r="D1471" s="4">
        <v>43405</v>
      </c>
      <c r="E1471" t="s">
        <v>179</v>
      </c>
      <c r="F1471" s="5">
        <v>43405</v>
      </c>
      <c r="G1471">
        <v>2781.22</v>
      </c>
      <c r="H1471">
        <v>247.53</v>
      </c>
    </row>
    <row r="1472" spans="1:8" x14ac:dyDescent="0.2">
      <c r="A1472" t="s">
        <v>71</v>
      </c>
      <c r="B1472" t="s">
        <v>61</v>
      </c>
      <c r="C1472" t="s">
        <v>97</v>
      </c>
      <c r="D1472" s="4">
        <v>43405</v>
      </c>
      <c r="E1472" t="s">
        <v>176</v>
      </c>
      <c r="F1472" s="5">
        <v>43405</v>
      </c>
      <c r="G1472">
        <v>11.87</v>
      </c>
      <c r="H1472">
        <v>0.91</v>
      </c>
    </row>
    <row r="1473" spans="1:8" x14ac:dyDescent="0.2">
      <c r="A1473" t="s">
        <v>71</v>
      </c>
      <c r="B1473" t="s">
        <v>61</v>
      </c>
      <c r="C1473" t="s">
        <v>97</v>
      </c>
      <c r="D1473" s="4">
        <v>43405</v>
      </c>
      <c r="E1473" t="s">
        <v>180</v>
      </c>
      <c r="F1473" s="5">
        <v>43405</v>
      </c>
      <c r="G1473">
        <v>125.43</v>
      </c>
      <c r="H1473">
        <v>11.16</v>
      </c>
    </row>
    <row r="1474" spans="1:8" x14ac:dyDescent="0.2">
      <c r="A1474" t="s">
        <v>71</v>
      </c>
      <c r="B1474" t="s">
        <v>61</v>
      </c>
      <c r="C1474" t="s">
        <v>97</v>
      </c>
      <c r="D1474" s="4">
        <v>43405</v>
      </c>
      <c r="E1474" t="s">
        <v>212</v>
      </c>
      <c r="F1474" s="5">
        <v>43221</v>
      </c>
      <c r="G1474">
        <v>478.42</v>
      </c>
      <c r="H1474">
        <v>36.840000000000003</v>
      </c>
    </row>
    <row r="1475" spans="1:8" x14ac:dyDescent="0.2">
      <c r="A1475" t="s">
        <v>71</v>
      </c>
      <c r="B1475" t="s">
        <v>61</v>
      </c>
      <c r="C1475" t="s">
        <v>97</v>
      </c>
      <c r="D1475" s="4">
        <v>43405</v>
      </c>
      <c r="E1475" t="s">
        <v>215</v>
      </c>
      <c r="F1475" s="5">
        <v>43221</v>
      </c>
      <c r="G1475">
        <v>5056.58</v>
      </c>
      <c r="H1475">
        <v>450.04</v>
      </c>
    </row>
    <row r="1476" spans="1:8" x14ac:dyDescent="0.2">
      <c r="A1476" t="s">
        <v>71</v>
      </c>
      <c r="B1476" t="s">
        <v>61</v>
      </c>
      <c r="C1476" t="s">
        <v>97</v>
      </c>
      <c r="D1476" s="4">
        <v>43405</v>
      </c>
      <c r="E1476" t="s">
        <v>213</v>
      </c>
      <c r="F1476" s="5">
        <v>43221</v>
      </c>
      <c r="G1476">
        <v>21.58</v>
      </c>
      <c r="H1476">
        <v>1.66</v>
      </c>
    </row>
    <row r="1477" spans="1:8" x14ac:dyDescent="0.2">
      <c r="A1477" t="s">
        <v>71</v>
      </c>
      <c r="B1477" t="s">
        <v>61</v>
      </c>
      <c r="C1477" t="s">
        <v>97</v>
      </c>
      <c r="D1477" s="4">
        <v>43405</v>
      </c>
      <c r="E1477" t="s">
        <v>214</v>
      </c>
      <c r="F1477" s="5">
        <v>43221</v>
      </c>
      <c r="G1477">
        <v>228.05</v>
      </c>
      <c r="H1477">
        <v>20.3</v>
      </c>
    </row>
    <row r="1478" spans="1:8" x14ac:dyDescent="0.2">
      <c r="A1478" t="s">
        <v>71</v>
      </c>
      <c r="B1478" t="s">
        <v>61</v>
      </c>
      <c r="C1478" t="s">
        <v>97</v>
      </c>
      <c r="D1478" s="4">
        <v>43405</v>
      </c>
      <c r="E1478" t="s">
        <v>175</v>
      </c>
      <c r="F1478" s="5">
        <v>43405</v>
      </c>
      <c r="G1478">
        <v>263.13</v>
      </c>
      <c r="H1478">
        <v>20.260000000000002</v>
      </c>
    </row>
    <row r="1479" spans="1:8" x14ac:dyDescent="0.2">
      <c r="A1479" t="s">
        <v>71</v>
      </c>
      <c r="B1479" t="s">
        <v>61</v>
      </c>
      <c r="C1479" t="s">
        <v>97</v>
      </c>
      <c r="D1479" s="4">
        <v>43405</v>
      </c>
      <c r="E1479" t="s">
        <v>179</v>
      </c>
      <c r="F1479" s="5">
        <v>43405</v>
      </c>
      <c r="G1479">
        <v>1684.64</v>
      </c>
      <c r="H1479">
        <v>149.93</v>
      </c>
    </row>
    <row r="1480" spans="1:8" x14ac:dyDescent="0.2">
      <c r="A1480" t="s">
        <v>71</v>
      </c>
      <c r="B1480" t="s">
        <v>61</v>
      </c>
      <c r="C1480" t="s">
        <v>97</v>
      </c>
      <c r="D1480" s="4">
        <v>43405</v>
      </c>
      <c r="E1480" t="s">
        <v>176</v>
      </c>
      <c r="F1480" s="5">
        <v>43405</v>
      </c>
      <c r="G1480">
        <v>11.87</v>
      </c>
      <c r="H1480">
        <v>0.91</v>
      </c>
    </row>
    <row r="1481" spans="1:8" x14ac:dyDescent="0.2">
      <c r="A1481" t="s">
        <v>71</v>
      </c>
      <c r="B1481" t="s">
        <v>61</v>
      </c>
      <c r="C1481" t="s">
        <v>97</v>
      </c>
      <c r="D1481" s="4">
        <v>43405</v>
      </c>
      <c r="E1481" t="s">
        <v>180</v>
      </c>
      <c r="F1481" s="5">
        <v>43405</v>
      </c>
      <c r="G1481">
        <v>75.97</v>
      </c>
      <c r="H1481">
        <v>6.76</v>
      </c>
    </row>
    <row r="1482" spans="1:8" x14ac:dyDescent="0.2">
      <c r="A1482" t="s">
        <v>71</v>
      </c>
      <c r="B1482" t="s">
        <v>61</v>
      </c>
      <c r="C1482" t="s">
        <v>97</v>
      </c>
      <c r="D1482" s="4">
        <v>43405</v>
      </c>
      <c r="E1482" t="s">
        <v>212</v>
      </c>
      <c r="F1482" s="5">
        <v>43221</v>
      </c>
      <c r="G1482">
        <v>478.42</v>
      </c>
      <c r="H1482">
        <v>36.840000000000003</v>
      </c>
    </row>
    <row r="1483" spans="1:8" x14ac:dyDescent="0.2">
      <c r="A1483" t="s">
        <v>71</v>
      </c>
      <c r="B1483" t="s">
        <v>61</v>
      </c>
      <c r="C1483" t="s">
        <v>97</v>
      </c>
      <c r="D1483" s="4">
        <v>43405</v>
      </c>
      <c r="E1483" t="s">
        <v>215</v>
      </c>
      <c r="F1483" s="5">
        <v>43221</v>
      </c>
      <c r="G1483">
        <v>3062.58</v>
      </c>
      <c r="H1483">
        <v>272.57</v>
      </c>
    </row>
    <row r="1484" spans="1:8" x14ac:dyDescent="0.2">
      <c r="A1484" t="s">
        <v>71</v>
      </c>
      <c r="B1484" t="s">
        <v>61</v>
      </c>
      <c r="C1484" t="s">
        <v>97</v>
      </c>
      <c r="D1484" s="4">
        <v>43405</v>
      </c>
      <c r="E1484" t="s">
        <v>213</v>
      </c>
      <c r="F1484" s="5">
        <v>43221</v>
      </c>
      <c r="G1484">
        <v>21.58</v>
      </c>
      <c r="H1484">
        <v>1.66</v>
      </c>
    </row>
    <row r="1485" spans="1:8" x14ac:dyDescent="0.2">
      <c r="A1485" t="s">
        <v>71</v>
      </c>
      <c r="B1485" t="s">
        <v>61</v>
      </c>
      <c r="C1485" t="s">
        <v>97</v>
      </c>
      <c r="D1485" s="4">
        <v>43405</v>
      </c>
      <c r="E1485" t="s">
        <v>214</v>
      </c>
      <c r="F1485" s="5">
        <v>43221</v>
      </c>
      <c r="G1485">
        <v>138.12</v>
      </c>
      <c r="H1485">
        <v>12.29</v>
      </c>
    </row>
    <row r="1486" spans="1:8" x14ac:dyDescent="0.2">
      <c r="A1486" t="s">
        <v>71</v>
      </c>
      <c r="B1486" t="s">
        <v>60</v>
      </c>
      <c r="C1486" t="s">
        <v>131</v>
      </c>
      <c r="D1486" s="4">
        <v>43405</v>
      </c>
      <c r="E1486" t="s">
        <v>175</v>
      </c>
      <c r="F1486" s="5">
        <v>43405</v>
      </c>
      <c r="G1486">
        <v>7721.66</v>
      </c>
      <c r="H1486">
        <v>594.57000000000005</v>
      </c>
    </row>
    <row r="1487" spans="1:8" x14ac:dyDescent="0.2">
      <c r="A1487" t="s">
        <v>71</v>
      </c>
      <c r="B1487" t="s">
        <v>60</v>
      </c>
      <c r="C1487" t="s">
        <v>131</v>
      </c>
      <c r="D1487" s="4">
        <v>43405</v>
      </c>
      <c r="E1487" t="s">
        <v>176</v>
      </c>
      <c r="F1487" s="5">
        <v>43405</v>
      </c>
      <c r="G1487">
        <v>348.25</v>
      </c>
      <c r="H1487">
        <v>26.82</v>
      </c>
    </row>
    <row r="1488" spans="1:8" x14ac:dyDescent="0.2">
      <c r="A1488" t="s">
        <v>71</v>
      </c>
      <c r="B1488" t="s">
        <v>60</v>
      </c>
      <c r="C1488" t="s">
        <v>131</v>
      </c>
      <c r="D1488" s="4">
        <v>43405</v>
      </c>
      <c r="E1488" t="s">
        <v>212</v>
      </c>
      <c r="F1488" s="5">
        <v>43221</v>
      </c>
      <c r="G1488">
        <v>14038</v>
      </c>
      <c r="H1488">
        <v>1080.93</v>
      </c>
    </row>
    <row r="1489" spans="1:8" x14ac:dyDescent="0.2">
      <c r="A1489" t="s">
        <v>71</v>
      </c>
      <c r="B1489" t="s">
        <v>60</v>
      </c>
      <c r="C1489" t="s">
        <v>131</v>
      </c>
      <c r="D1489" s="4">
        <v>43405</v>
      </c>
      <c r="E1489" t="s">
        <v>213</v>
      </c>
      <c r="F1489" s="5">
        <v>43221</v>
      </c>
      <c r="G1489">
        <v>633.11</v>
      </c>
      <c r="H1489">
        <v>48.75</v>
      </c>
    </row>
    <row r="1490" spans="1:8" x14ac:dyDescent="0.2">
      <c r="A1490" t="s">
        <v>71</v>
      </c>
      <c r="B1490" t="s">
        <v>56</v>
      </c>
      <c r="C1490" t="s">
        <v>98</v>
      </c>
      <c r="D1490" s="4">
        <v>43405</v>
      </c>
      <c r="E1490" t="s">
        <v>175</v>
      </c>
      <c r="F1490" s="5">
        <v>43405</v>
      </c>
      <c r="G1490">
        <v>263.13</v>
      </c>
      <c r="H1490">
        <v>20.260000000000002</v>
      </c>
    </row>
    <row r="1491" spans="1:8" x14ac:dyDescent="0.2">
      <c r="A1491" t="s">
        <v>71</v>
      </c>
      <c r="B1491" t="s">
        <v>56</v>
      </c>
      <c r="C1491" t="s">
        <v>98</v>
      </c>
      <c r="D1491" s="4">
        <v>43405</v>
      </c>
      <c r="E1491" t="s">
        <v>179</v>
      </c>
      <c r="F1491" s="5">
        <v>43405</v>
      </c>
      <c r="G1491">
        <v>1437.65</v>
      </c>
      <c r="H1491">
        <v>127.95</v>
      </c>
    </row>
    <row r="1492" spans="1:8" x14ac:dyDescent="0.2">
      <c r="A1492" t="s">
        <v>71</v>
      </c>
      <c r="B1492" t="s">
        <v>56</v>
      </c>
      <c r="C1492" t="s">
        <v>98</v>
      </c>
      <c r="D1492" s="4">
        <v>43405</v>
      </c>
      <c r="E1492" t="s">
        <v>176</v>
      </c>
      <c r="F1492" s="5">
        <v>43405</v>
      </c>
      <c r="G1492">
        <v>11.87</v>
      </c>
      <c r="H1492">
        <v>0.91</v>
      </c>
    </row>
    <row r="1493" spans="1:8" x14ac:dyDescent="0.2">
      <c r="A1493" t="s">
        <v>71</v>
      </c>
      <c r="B1493" t="s">
        <v>56</v>
      </c>
      <c r="C1493" t="s">
        <v>98</v>
      </c>
      <c r="D1493" s="4">
        <v>43405</v>
      </c>
      <c r="E1493" t="s">
        <v>180</v>
      </c>
      <c r="F1493" s="5">
        <v>43405</v>
      </c>
      <c r="G1493">
        <v>64.84</v>
      </c>
      <c r="H1493">
        <v>5.77</v>
      </c>
    </row>
    <row r="1494" spans="1:8" x14ac:dyDescent="0.2">
      <c r="A1494" t="s">
        <v>71</v>
      </c>
      <c r="B1494" t="s">
        <v>56</v>
      </c>
      <c r="C1494" t="s">
        <v>98</v>
      </c>
      <c r="D1494" s="4">
        <v>43405</v>
      </c>
      <c r="E1494" t="s">
        <v>212</v>
      </c>
      <c r="F1494" s="5">
        <v>43221</v>
      </c>
      <c r="G1494">
        <v>478.42</v>
      </c>
      <c r="H1494">
        <v>36.840000000000003</v>
      </c>
    </row>
    <row r="1495" spans="1:8" x14ac:dyDescent="0.2">
      <c r="A1495" t="s">
        <v>71</v>
      </c>
      <c r="B1495" t="s">
        <v>56</v>
      </c>
      <c r="C1495" t="s">
        <v>98</v>
      </c>
      <c r="D1495" s="4">
        <v>43405</v>
      </c>
      <c r="E1495" t="s">
        <v>215</v>
      </c>
      <c r="F1495" s="5">
        <v>43221</v>
      </c>
      <c r="G1495">
        <v>2612.58</v>
      </c>
      <c r="H1495">
        <v>232.52</v>
      </c>
    </row>
    <row r="1496" spans="1:8" x14ac:dyDescent="0.2">
      <c r="A1496" t="s">
        <v>71</v>
      </c>
      <c r="B1496" t="s">
        <v>56</v>
      </c>
      <c r="C1496" t="s">
        <v>98</v>
      </c>
      <c r="D1496" s="4">
        <v>43405</v>
      </c>
      <c r="E1496" t="s">
        <v>213</v>
      </c>
      <c r="F1496" s="5">
        <v>43221</v>
      </c>
      <c r="G1496">
        <v>21.58</v>
      </c>
      <c r="H1496">
        <v>1.66</v>
      </c>
    </row>
    <row r="1497" spans="1:8" x14ac:dyDescent="0.2">
      <c r="A1497" t="s">
        <v>71</v>
      </c>
      <c r="B1497" t="s">
        <v>56</v>
      </c>
      <c r="C1497" t="s">
        <v>98</v>
      </c>
      <c r="D1497" s="4">
        <v>43405</v>
      </c>
      <c r="E1497" t="s">
        <v>214</v>
      </c>
      <c r="F1497" s="5">
        <v>43221</v>
      </c>
      <c r="G1497">
        <v>117.82</v>
      </c>
      <c r="H1497">
        <v>10.49</v>
      </c>
    </row>
    <row r="1498" spans="1:8" x14ac:dyDescent="0.2">
      <c r="A1498" t="s">
        <v>71</v>
      </c>
      <c r="B1498" t="s">
        <v>54</v>
      </c>
      <c r="C1498" t="s">
        <v>88</v>
      </c>
      <c r="D1498" s="4">
        <v>43466</v>
      </c>
      <c r="E1498" t="s">
        <v>180</v>
      </c>
      <c r="F1498" s="5">
        <v>43405</v>
      </c>
      <c r="G1498">
        <v>12.56</v>
      </c>
      <c r="H1498">
        <v>1.1200000000000001</v>
      </c>
    </row>
    <row r="1499" spans="1:8" x14ac:dyDescent="0.2">
      <c r="A1499" t="s">
        <v>71</v>
      </c>
      <c r="B1499" t="s">
        <v>56</v>
      </c>
      <c r="C1499" t="s">
        <v>103</v>
      </c>
      <c r="D1499" s="4">
        <v>43466</v>
      </c>
      <c r="E1499" t="s">
        <v>177</v>
      </c>
      <c r="F1499" s="5">
        <v>43405</v>
      </c>
      <c r="G1499">
        <v>186</v>
      </c>
      <c r="H1499">
        <v>14.32</v>
      </c>
    </row>
    <row r="1500" spans="1:8" x14ac:dyDescent="0.2">
      <c r="A1500" t="s">
        <v>71</v>
      </c>
      <c r="B1500" t="s">
        <v>56</v>
      </c>
      <c r="C1500" t="s">
        <v>103</v>
      </c>
      <c r="D1500" s="4">
        <v>43466</v>
      </c>
      <c r="E1500" t="s">
        <v>178</v>
      </c>
      <c r="F1500" s="5">
        <v>43405</v>
      </c>
      <c r="G1500">
        <v>8.39</v>
      </c>
      <c r="H1500">
        <v>0.65</v>
      </c>
    </row>
    <row r="1501" spans="1:8" x14ac:dyDescent="0.2">
      <c r="A1501" t="s">
        <v>71</v>
      </c>
      <c r="B1501" t="s">
        <v>55</v>
      </c>
      <c r="C1501" t="s">
        <v>102</v>
      </c>
      <c r="D1501" s="4">
        <v>43466</v>
      </c>
      <c r="E1501" t="s">
        <v>177</v>
      </c>
      <c r="F1501" s="5">
        <v>43405</v>
      </c>
      <c r="G1501">
        <v>74</v>
      </c>
      <c r="H1501">
        <v>5.7</v>
      </c>
    </row>
    <row r="1502" spans="1:8" x14ac:dyDescent="0.2">
      <c r="A1502" t="s">
        <v>71</v>
      </c>
      <c r="B1502" t="s">
        <v>55</v>
      </c>
      <c r="C1502" t="s">
        <v>102</v>
      </c>
      <c r="D1502" s="4">
        <v>43466</v>
      </c>
      <c r="E1502" t="s">
        <v>178</v>
      </c>
      <c r="F1502" s="5">
        <v>43405</v>
      </c>
      <c r="G1502">
        <v>3.34</v>
      </c>
      <c r="H1502">
        <v>0.26</v>
      </c>
    </row>
    <row r="1503" spans="1:8" x14ac:dyDescent="0.2">
      <c r="A1503" t="s">
        <v>71</v>
      </c>
      <c r="B1503" t="s">
        <v>59</v>
      </c>
      <c r="C1503" t="s">
        <v>102</v>
      </c>
      <c r="D1503" s="4">
        <v>43466</v>
      </c>
      <c r="E1503" t="s">
        <v>177</v>
      </c>
      <c r="F1503" s="5">
        <v>43405</v>
      </c>
      <c r="G1503">
        <v>1057.3599999999999</v>
      </c>
      <c r="H1503">
        <v>81.42</v>
      </c>
    </row>
    <row r="1504" spans="1:8" x14ac:dyDescent="0.2">
      <c r="A1504" t="s">
        <v>71</v>
      </c>
      <c r="B1504" t="s">
        <v>59</v>
      </c>
      <c r="C1504" t="s">
        <v>102</v>
      </c>
      <c r="D1504" s="4">
        <v>43466</v>
      </c>
      <c r="E1504" t="s">
        <v>178</v>
      </c>
      <c r="F1504" s="5">
        <v>43405</v>
      </c>
      <c r="G1504">
        <v>47.68</v>
      </c>
      <c r="H1504">
        <v>3.67</v>
      </c>
    </row>
    <row r="1505" spans="1:8" x14ac:dyDescent="0.2">
      <c r="A1505" t="s">
        <v>71</v>
      </c>
      <c r="B1505" t="s">
        <v>56</v>
      </c>
      <c r="C1505" t="s">
        <v>86</v>
      </c>
      <c r="D1505" s="4">
        <v>43466</v>
      </c>
      <c r="E1505" t="s">
        <v>175</v>
      </c>
      <c r="F1505" s="5">
        <v>43405</v>
      </c>
      <c r="G1505">
        <v>3707.8</v>
      </c>
      <c r="H1505">
        <v>285.5</v>
      </c>
    </row>
    <row r="1506" spans="1:8" x14ac:dyDescent="0.2">
      <c r="A1506" t="s">
        <v>71</v>
      </c>
      <c r="B1506" t="s">
        <v>56</v>
      </c>
      <c r="C1506" t="s">
        <v>86</v>
      </c>
      <c r="D1506" s="4">
        <v>43466</v>
      </c>
      <c r="E1506" t="s">
        <v>179</v>
      </c>
      <c r="F1506" s="5">
        <v>43405</v>
      </c>
      <c r="G1506">
        <v>42162.2</v>
      </c>
      <c r="H1506">
        <v>3752.43</v>
      </c>
    </row>
    <row r="1507" spans="1:8" x14ac:dyDescent="0.2">
      <c r="A1507" t="s">
        <v>71</v>
      </c>
      <c r="B1507" t="s">
        <v>56</v>
      </c>
      <c r="C1507" t="s">
        <v>86</v>
      </c>
      <c r="D1507" s="4">
        <v>43466</v>
      </c>
      <c r="E1507" t="s">
        <v>176</v>
      </c>
      <c r="F1507" s="5">
        <v>43405</v>
      </c>
      <c r="G1507">
        <v>167.2</v>
      </c>
      <c r="H1507">
        <v>12.85</v>
      </c>
    </row>
    <row r="1508" spans="1:8" x14ac:dyDescent="0.2">
      <c r="A1508" t="s">
        <v>71</v>
      </c>
      <c r="B1508" t="s">
        <v>56</v>
      </c>
      <c r="C1508" t="s">
        <v>86</v>
      </c>
      <c r="D1508" s="4">
        <v>43466</v>
      </c>
      <c r="E1508" t="s">
        <v>180</v>
      </c>
      <c r="F1508" s="5">
        <v>43405</v>
      </c>
      <c r="G1508">
        <v>1901.55</v>
      </c>
      <c r="H1508">
        <v>169.23</v>
      </c>
    </row>
    <row r="1509" spans="1:8" x14ac:dyDescent="0.2">
      <c r="A1509" t="s">
        <v>71</v>
      </c>
      <c r="B1509" t="s">
        <v>59</v>
      </c>
      <c r="C1509" t="s">
        <v>102</v>
      </c>
      <c r="D1509" s="4">
        <v>43466</v>
      </c>
      <c r="E1509" t="s">
        <v>184</v>
      </c>
      <c r="F1509" s="5">
        <v>43405</v>
      </c>
      <c r="G1509">
        <v>2.44</v>
      </c>
      <c r="H1509">
        <v>0.22</v>
      </c>
    </row>
    <row r="1510" spans="1:8" x14ac:dyDescent="0.2">
      <c r="A1510" t="s">
        <v>71</v>
      </c>
      <c r="B1510" t="s">
        <v>59</v>
      </c>
      <c r="C1510" t="s">
        <v>102</v>
      </c>
      <c r="D1510" s="4">
        <v>43466</v>
      </c>
      <c r="E1510" t="s">
        <v>183</v>
      </c>
      <c r="F1510" s="5">
        <v>43405</v>
      </c>
      <c r="G1510">
        <v>0.11</v>
      </c>
      <c r="H1510">
        <v>0.01</v>
      </c>
    </row>
    <row r="1511" spans="1:8" x14ac:dyDescent="0.2">
      <c r="A1511" t="s">
        <v>71</v>
      </c>
      <c r="B1511" t="s">
        <v>57</v>
      </c>
      <c r="C1511" t="s">
        <v>85</v>
      </c>
      <c r="D1511" s="4">
        <v>43466</v>
      </c>
      <c r="E1511" t="s">
        <v>175</v>
      </c>
      <c r="F1511" s="5">
        <v>43405</v>
      </c>
      <c r="G1511">
        <v>1364</v>
      </c>
      <c r="H1511">
        <v>105.02</v>
      </c>
    </row>
    <row r="1512" spans="1:8" x14ac:dyDescent="0.2">
      <c r="A1512" t="s">
        <v>71</v>
      </c>
      <c r="B1512" t="s">
        <v>57</v>
      </c>
      <c r="C1512" t="s">
        <v>85</v>
      </c>
      <c r="D1512" s="4">
        <v>43466</v>
      </c>
      <c r="E1512" t="s">
        <v>176</v>
      </c>
      <c r="F1512" s="5">
        <v>43405</v>
      </c>
      <c r="G1512">
        <v>61.52</v>
      </c>
      <c r="H1512">
        <v>4.7300000000000004</v>
      </c>
    </row>
    <row r="1513" spans="1:8" x14ac:dyDescent="0.2">
      <c r="A1513" t="s">
        <v>71</v>
      </c>
      <c r="B1513" t="s">
        <v>55</v>
      </c>
      <c r="C1513" t="s">
        <v>100</v>
      </c>
      <c r="D1513" s="4">
        <v>43466</v>
      </c>
      <c r="E1513" t="s">
        <v>175</v>
      </c>
      <c r="F1513" s="5">
        <v>43405</v>
      </c>
      <c r="G1513">
        <v>741.56</v>
      </c>
      <c r="H1513">
        <v>57.1</v>
      </c>
    </row>
    <row r="1514" spans="1:8" x14ac:dyDescent="0.2">
      <c r="A1514" t="s">
        <v>71</v>
      </c>
      <c r="B1514" t="s">
        <v>55</v>
      </c>
      <c r="C1514" t="s">
        <v>100</v>
      </c>
      <c r="D1514" s="4">
        <v>43466</v>
      </c>
      <c r="E1514" t="s">
        <v>179</v>
      </c>
      <c r="F1514" s="5">
        <v>43405</v>
      </c>
      <c r="G1514">
        <v>518.44000000000005</v>
      </c>
      <c r="H1514">
        <v>46.14</v>
      </c>
    </row>
    <row r="1515" spans="1:8" x14ac:dyDescent="0.2">
      <c r="A1515" t="s">
        <v>71</v>
      </c>
      <c r="B1515" t="s">
        <v>55</v>
      </c>
      <c r="C1515" t="s">
        <v>100</v>
      </c>
      <c r="D1515" s="4">
        <v>43466</v>
      </c>
      <c r="E1515" t="s">
        <v>176</v>
      </c>
      <c r="F1515" s="5">
        <v>43405</v>
      </c>
      <c r="G1515">
        <v>33.44</v>
      </c>
      <c r="H1515">
        <v>2.57</v>
      </c>
    </row>
    <row r="1516" spans="1:8" x14ac:dyDescent="0.2">
      <c r="A1516" t="s">
        <v>71</v>
      </c>
      <c r="B1516" t="s">
        <v>55</v>
      </c>
      <c r="C1516" t="s">
        <v>100</v>
      </c>
      <c r="D1516" s="4">
        <v>43466</v>
      </c>
      <c r="E1516" t="s">
        <v>180</v>
      </c>
      <c r="F1516" s="5">
        <v>43405</v>
      </c>
      <c r="G1516">
        <v>23.39</v>
      </c>
      <c r="H1516">
        <v>2.08</v>
      </c>
    </row>
    <row r="1517" spans="1:8" x14ac:dyDescent="0.2">
      <c r="A1517" t="s">
        <v>71</v>
      </c>
      <c r="B1517" t="s">
        <v>54</v>
      </c>
      <c r="C1517" t="s">
        <v>99</v>
      </c>
      <c r="D1517" s="4">
        <v>43466</v>
      </c>
      <c r="E1517" t="s">
        <v>175</v>
      </c>
      <c r="F1517" s="5">
        <v>43405</v>
      </c>
      <c r="G1517">
        <v>1034</v>
      </c>
      <c r="H1517">
        <v>79.62</v>
      </c>
    </row>
    <row r="1518" spans="1:8" x14ac:dyDescent="0.2">
      <c r="A1518" t="s">
        <v>71</v>
      </c>
      <c r="B1518" t="s">
        <v>54</v>
      </c>
      <c r="C1518" t="s">
        <v>99</v>
      </c>
      <c r="D1518" s="4">
        <v>43466</v>
      </c>
      <c r="E1518" t="s">
        <v>176</v>
      </c>
      <c r="F1518" s="5">
        <v>43405</v>
      </c>
      <c r="G1518">
        <v>46.63</v>
      </c>
      <c r="H1518">
        <v>3.59</v>
      </c>
    </row>
    <row r="1519" spans="1:8" x14ac:dyDescent="0.2">
      <c r="A1519" t="s">
        <v>71</v>
      </c>
      <c r="B1519" t="s">
        <v>59</v>
      </c>
      <c r="C1519" t="s">
        <v>102</v>
      </c>
      <c r="D1519" s="4">
        <v>43466</v>
      </c>
      <c r="E1519" t="s">
        <v>177</v>
      </c>
      <c r="F1519" s="5">
        <v>43405</v>
      </c>
      <c r="G1519">
        <v>111.6</v>
      </c>
      <c r="H1519">
        <v>8.59</v>
      </c>
    </row>
    <row r="1520" spans="1:8" x14ac:dyDescent="0.2">
      <c r="A1520" t="s">
        <v>71</v>
      </c>
      <c r="B1520" t="s">
        <v>59</v>
      </c>
      <c r="C1520" t="s">
        <v>102</v>
      </c>
      <c r="D1520" s="4">
        <v>43466</v>
      </c>
      <c r="E1520" t="s">
        <v>178</v>
      </c>
      <c r="F1520" s="5">
        <v>43405</v>
      </c>
      <c r="G1520">
        <v>5.03</v>
      </c>
      <c r="H1520">
        <v>0.39</v>
      </c>
    </row>
    <row r="1521" spans="1:8" x14ac:dyDescent="0.2">
      <c r="A1521" t="s">
        <v>71</v>
      </c>
      <c r="B1521" t="s">
        <v>57</v>
      </c>
      <c r="C1521" t="s">
        <v>93</v>
      </c>
      <c r="D1521" s="4">
        <v>43435</v>
      </c>
      <c r="E1521" t="s">
        <v>175</v>
      </c>
      <c r="F1521" s="5">
        <v>43405</v>
      </c>
      <c r="G1521">
        <v>13</v>
      </c>
      <c r="H1521">
        <v>1</v>
      </c>
    </row>
    <row r="1522" spans="1:8" x14ac:dyDescent="0.2">
      <c r="A1522" t="s">
        <v>71</v>
      </c>
      <c r="B1522" t="s">
        <v>57</v>
      </c>
      <c r="C1522" t="s">
        <v>93</v>
      </c>
      <c r="D1522" s="4">
        <v>43435</v>
      </c>
      <c r="E1522" t="s">
        <v>176</v>
      </c>
      <c r="F1522" s="5">
        <v>43405</v>
      </c>
      <c r="G1522">
        <v>0.59</v>
      </c>
      <c r="H1522">
        <v>0.05</v>
      </c>
    </row>
    <row r="1523" spans="1:8" x14ac:dyDescent="0.2">
      <c r="A1523" t="s">
        <v>71</v>
      </c>
      <c r="B1523" t="s">
        <v>55</v>
      </c>
      <c r="C1523" t="s">
        <v>103</v>
      </c>
      <c r="D1523" s="4">
        <v>43435</v>
      </c>
      <c r="E1523" t="s">
        <v>177</v>
      </c>
      <c r="F1523" s="5">
        <v>43405</v>
      </c>
      <c r="G1523">
        <v>1449</v>
      </c>
      <c r="H1523">
        <v>111.59</v>
      </c>
    </row>
    <row r="1524" spans="1:8" x14ac:dyDescent="0.2">
      <c r="A1524" t="s">
        <v>71</v>
      </c>
      <c r="B1524" t="s">
        <v>55</v>
      </c>
      <c r="C1524" t="s">
        <v>103</v>
      </c>
      <c r="D1524" s="4">
        <v>43435</v>
      </c>
      <c r="E1524" t="s">
        <v>178</v>
      </c>
      <c r="F1524" s="5">
        <v>43405</v>
      </c>
      <c r="G1524">
        <v>65.349999999999994</v>
      </c>
      <c r="H1524">
        <v>5.04</v>
      </c>
    </row>
    <row r="1525" spans="1:8" x14ac:dyDescent="0.2">
      <c r="A1525" t="s">
        <v>71</v>
      </c>
      <c r="B1525" t="s">
        <v>55</v>
      </c>
      <c r="C1525" t="s">
        <v>89</v>
      </c>
      <c r="D1525" s="4">
        <v>43435</v>
      </c>
      <c r="E1525" t="s">
        <v>175</v>
      </c>
      <c r="F1525" s="5">
        <v>43405</v>
      </c>
      <c r="G1525">
        <v>717.63</v>
      </c>
      <c r="H1525">
        <v>55.26</v>
      </c>
    </row>
    <row r="1526" spans="1:8" x14ac:dyDescent="0.2">
      <c r="A1526" t="s">
        <v>71</v>
      </c>
      <c r="B1526" t="s">
        <v>55</v>
      </c>
      <c r="C1526" t="s">
        <v>89</v>
      </c>
      <c r="D1526" s="4">
        <v>43435</v>
      </c>
      <c r="E1526" t="s">
        <v>179</v>
      </c>
      <c r="F1526" s="5">
        <v>43405</v>
      </c>
      <c r="G1526">
        <v>1.37</v>
      </c>
      <c r="H1526">
        <v>0.12</v>
      </c>
    </row>
    <row r="1527" spans="1:8" x14ac:dyDescent="0.2">
      <c r="A1527" t="s">
        <v>71</v>
      </c>
      <c r="B1527" t="s">
        <v>55</v>
      </c>
      <c r="C1527" t="s">
        <v>89</v>
      </c>
      <c r="D1527" s="4">
        <v>43435</v>
      </c>
      <c r="E1527" t="s">
        <v>176</v>
      </c>
      <c r="F1527" s="5">
        <v>43405</v>
      </c>
      <c r="G1527">
        <v>32.369999999999997</v>
      </c>
      <c r="H1527">
        <v>2.4900000000000002</v>
      </c>
    </row>
    <row r="1528" spans="1:8" x14ac:dyDescent="0.2">
      <c r="A1528" t="s">
        <v>71</v>
      </c>
      <c r="B1528" t="s">
        <v>55</v>
      </c>
      <c r="C1528" t="s">
        <v>89</v>
      </c>
      <c r="D1528" s="4">
        <v>43435</v>
      </c>
      <c r="E1528" t="s">
        <v>180</v>
      </c>
      <c r="F1528" s="5">
        <v>43405</v>
      </c>
      <c r="G1528">
        <v>0.06</v>
      </c>
      <c r="H1528">
        <v>0.01</v>
      </c>
    </row>
    <row r="1529" spans="1:8" x14ac:dyDescent="0.2">
      <c r="A1529" t="s">
        <v>71</v>
      </c>
      <c r="B1529" t="s">
        <v>55</v>
      </c>
      <c r="C1529" t="s">
        <v>101</v>
      </c>
      <c r="D1529" s="4">
        <v>43435</v>
      </c>
      <c r="E1529" t="s">
        <v>177</v>
      </c>
      <c r="F1529" s="5">
        <v>43405</v>
      </c>
      <c r="G1529">
        <v>170.64</v>
      </c>
      <c r="H1529">
        <v>13.14</v>
      </c>
    </row>
    <row r="1530" spans="1:8" x14ac:dyDescent="0.2">
      <c r="A1530" t="s">
        <v>71</v>
      </c>
      <c r="B1530" t="s">
        <v>55</v>
      </c>
      <c r="C1530" t="s">
        <v>101</v>
      </c>
      <c r="D1530" s="4">
        <v>43435</v>
      </c>
      <c r="E1530" t="s">
        <v>178</v>
      </c>
      <c r="F1530" s="5">
        <v>43405</v>
      </c>
      <c r="G1530">
        <v>7.7</v>
      </c>
      <c r="H1530">
        <v>0.6</v>
      </c>
    </row>
    <row r="1531" spans="1:8" x14ac:dyDescent="0.2">
      <c r="A1531" t="s">
        <v>71</v>
      </c>
      <c r="B1531" t="s">
        <v>54</v>
      </c>
      <c r="C1531" t="s">
        <v>88</v>
      </c>
      <c r="D1531" s="4">
        <v>43435</v>
      </c>
      <c r="E1531" t="s">
        <v>175</v>
      </c>
      <c r="F1531" s="5">
        <v>43405</v>
      </c>
      <c r="G1531">
        <v>2583</v>
      </c>
      <c r="H1531">
        <v>198.9</v>
      </c>
    </row>
    <row r="1532" spans="1:8" x14ac:dyDescent="0.2">
      <c r="A1532" t="s">
        <v>71</v>
      </c>
      <c r="B1532" t="s">
        <v>54</v>
      </c>
      <c r="C1532" t="s">
        <v>88</v>
      </c>
      <c r="D1532" s="4">
        <v>43435</v>
      </c>
      <c r="E1532" t="s">
        <v>176</v>
      </c>
      <c r="F1532" s="5">
        <v>43405</v>
      </c>
      <c r="G1532">
        <v>116.5</v>
      </c>
      <c r="H1532">
        <v>8.9700000000000006</v>
      </c>
    </row>
    <row r="1533" spans="1:8" x14ac:dyDescent="0.2">
      <c r="A1533" t="s">
        <v>71</v>
      </c>
      <c r="B1533" t="s">
        <v>57</v>
      </c>
      <c r="C1533" t="s">
        <v>90</v>
      </c>
      <c r="D1533" s="4">
        <v>43435</v>
      </c>
      <c r="E1533" t="s">
        <v>175</v>
      </c>
      <c r="F1533" s="5">
        <v>43405</v>
      </c>
      <c r="G1533">
        <v>2675</v>
      </c>
      <c r="H1533">
        <v>205.99</v>
      </c>
    </row>
    <row r="1534" spans="1:8" x14ac:dyDescent="0.2">
      <c r="A1534" t="s">
        <v>71</v>
      </c>
      <c r="B1534" t="s">
        <v>57</v>
      </c>
      <c r="C1534" t="s">
        <v>90</v>
      </c>
      <c r="D1534" s="4">
        <v>43435</v>
      </c>
      <c r="E1534" t="s">
        <v>176</v>
      </c>
      <c r="F1534" s="5">
        <v>43405</v>
      </c>
      <c r="G1534">
        <v>120.64</v>
      </c>
      <c r="H1534">
        <v>9.2899999999999991</v>
      </c>
    </row>
    <row r="1535" spans="1:8" x14ac:dyDescent="0.2">
      <c r="A1535" t="s">
        <v>71</v>
      </c>
      <c r="B1535" t="s">
        <v>56</v>
      </c>
      <c r="C1535" t="s">
        <v>87</v>
      </c>
      <c r="D1535" s="4">
        <v>43435</v>
      </c>
      <c r="E1535" t="s">
        <v>175</v>
      </c>
      <c r="F1535" s="5">
        <v>43405</v>
      </c>
      <c r="G1535">
        <v>1435.26</v>
      </c>
      <c r="H1535">
        <v>110.52</v>
      </c>
    </row>
    <row r="1536" spans="1:8" x14ac:dyDescent="0.2">
      <c r="A1536" t="s">
        <v>71</v>
      </c>
      <c r="B1536" t="s">
        <v>56</v>
      </c>
      <c r="C1536" t="s">
        <v>87</v>
      </c>
      <c r="D1536" s="4">
        <v>43435</v>
      </c>
      <c r="E1536" t="s">
        <v>179</v>
      </c>
      <c r="F1536" s="5">
        <v>43405</v>
      </c>
      <c r="G1536">
        <v>35924.74</v>
      </c>
      <c r="H1536">
        <v>3197.3</v>
      </c>
    </row>
    <row r="1537" spans="1:8" x14ac:dyDescent="0.2">
      <c r="A1537" t="s">
        <v>71</v>
      </c>
      <c r="B1537" t="s">
        <v>56</v>
      </c>
      <c r="C1537" t="s">
        <v>87</v>
      </c>
      <c r="D1537" s="4">
        <v>43435</v>
      </c>
      <c r="E1537" t="s">
        <v>176</v>
      </c>
      <c r="F1537" s="5">
        <v>43405</v>
      </c>
      <c r="G1537">
        <v>64.739999999999995</v>
      </c>
      <c r="H1537">
        <v>4.9800000000000004</v>
      </c>
    </row>
    <row r="1538" spans="1:8" x14ac:dyDescent="0.2">
      <c r="A1538" t="s">
        <v>71</v>
      </c>
      <c r="B1538" t="s">
        <v>56</v>
      </c>
      <c r="C1538" t="s">
        <v>87</v>
      </c>
      <c r="D1538" s="4">
        <v>43435</v>
      </c>
      <c r="E1538" t="s">
        <v>180</v>
      </c>
      <c r="F1538" s="5">
        <v>43405</v>
      </c>
      <c r="G1538">
        <v>1620.2</v>
      </c>
      <c r="H1538">
        <v>144.19999999999999</v>
      </c>
    </row>
    <row r="1539" spans="1:8" x14ac:dyDescent="0.2">
      <c r="A1539" t="s">
        <v>71</v>
      </c>
      <c r="B1539" t="s">
        <v>56</v>
      </c>
      <c r="C1539" t="s">
        <v>103</v>
      </c>
      <c r="D1539" s="4">
        <v>43435</v>
      </c>
      <c r="E1539" t="s">
        <v>177</v>
      </c>
      <c r="F1539" s="5">
        <v>43405</v>
      </c>
      <c r="G1539">
        <v>180</v>
      </c>
      <c r="H1539">
        <v>13.86</v>
      </c>
    </row>
    <row r="1540" spans="1:8" x14ac:dyDescent="0.2">
      <c r="A1540" t="s">
        <v>71</v>
      </c>
      <c r="B1540" t="s">
        <v>56</v>
      </c>
      <c r="C1540" t="s">
        <v>103</v>
      </c>
      <c r="D1540" s="4">
        <v>43435</v>
      </c>
      <c r="E1540" t="s">
        <v>178</v>
      </c>
      <c r="F1540" s="5">
        <v>43405</v>
      </c>
      <c r="G1540">
        <v>8.1199999999999992</v>
      </c>
      <c r="H1540">
        <v>0.63</v>
      </c>
    </row>
    <row r="1541" spans="1:8" x14ac:dyDescent="0.2">
      <c r="A1541" t="s">
        <v>71</v>
      </c>
      <c r="B1541" t="s">
        <v>55</v>
      </c>
      <c r="C1541" t="s">
        <v>102</v>
      </c>
      <c r="D1541" s="4">
        <v>43435</v>
      </c>
      <c r="E1541" t="s">
        <v>177</v>
      </c>
      <c r="F1541" s="5">
        <v>43405</v>
      </c>
      <c r="G1541">
        <v>72</v>
      </c>
      <c r="H1541">
        <v>5.54</v>
      </c>
    </row>
    <row r="1542" spans="1:8" x14ac:dyDescent="0.2">
      <c r="A1542" t="s">
        <v>71</v>
      </c>
      <c r="B1542" t="s">
        <v>55</v>
      </c>
      <c r="C1542" t="s">
        <v>102</v>
      </c>
      <c r="D1542" s="4">
        <v>43435</v>
      </c>
      <c r="E1542" t="s">
        <v>178</v>
      </c>
      <c r="F1542" s="5">
        <v>43405</v>
      </c>
      <c r="G1542">
        <v>3.25</v>
      </c>
      <c r="H1542">
        <v>0.25</v>
      </c>
    </row>
    <row r="1543" spans="1:8" x14ac:dyDescent="0.2">
      <c r="A1543" t="s">
        <v>71</v>
      </c>
      <c r="B1543" t="s">
        <v>59</v>
      </c>
      <c r="C1543" t="s">
        <v>102</v>
      </c>
      <c r="D1543" s="4">
        <v>43435</v>
      </c>
      <c r="E1543" t="s">
        <v>177</v>
      </c>
      <c r="F1543" s="5">
        <v>43405</v>
      </c>
      <c r="G1543">
        <v>1023.63</v>
      </c>
      <c r="H1543">
        <v>78.819999999999993</v>
      </c>
    </row>
    <row r="1544" spans="1:8" x14ac:dyDescent="0.2">
      <c r="A1544" t="s">
        <v>71</v>
      </c>
      <c r="B1544" t="s">
        <v>59</v>
      </c>
      <c r="C1544" t="s">
        <v>102</v>
      </c>
      <c r="D1544" s="4">
        <v>43435</v>
      </c>
      <c r="E1544" t="s">
        <v>178</v>
      </c>
      <c r="F1544" s="5">
        <v>43405</v>
      </c>
      <c r="G1544">
        <v>46.16</v>
      </c>
      <c r="H1544">
        <v>3.55</v>
      </c>
    </row>
    <row r="1545" spans="1:8" x14ac:dyDescent="0.2">
      <c r="A1545" t="s">
        <v>71</v>
      </c>
      <c r="B1545" t="s">
        <v>56</v>
      </c>
      <c r="C1545" t="s">
        <v>86</v>
      </c>
      <c r="D1545" s="4">
        <v>43435</v>
      </c>
      <c r="E1545" t="s">
        <v>175</v>
      </c>
      <c r="F1545" s="5">
        <v>43405</v>
      </c>
      <c r="G1545">
        <v>3588.15</v>
      </c>
      <c r="H1545">
        <v>276.3</v>
      </c>
    </row>
    <row r="1546" spans="1:8" x14ac:dyDescent="0.2">
      <c r="A1546" t="s">
        <v>71</v>
      </c>
      <c r="B1546" t="s">
        <v>56</v>
      </c>
      <c r="C1546" t="s">
        <v>86</v>
      </c>
      <c r="D1546" s="4">
        <v>43435</v>
      </c>
      <c r="E1546" t="s">
        <v>179</v>
      </c>
      <c r="F1546" s="5">
        <v>43405</v>
      </c>
      <c r="G1546">
        <v>35321.85</v>
      </c>
      <c r="H1546">
        <v>3143.64</v>
      </c>
    </row>
    <row r="1547" spans="1:8" x14ac:dyDescent="0.2">
      <c r="A1547" t="s">
        <v>71</v>
      </c>
      <c r="B1547" t="s">
        <v>56</v>
      </c>
      <c r="C1547" t="s">
        <v>86</v>
      </c>
      <c r="D1547" s="4">
        <v>43435</v>
      </c>
      <c r="E1547" t="s">
        <v>176</v>
      </c>
      <c r="F1547" s="5">
        <v>43405</v>
      </c>
      <c r="G1547">
        <v>161.85</v>
      </c>
      <c r="H1547">
        <v>12.45</v>
      </c>
    </row>
    <row r="1548" spans="1:8" x14ac:dyDescent="0.2">
      <c r="A1548" t="s">
        <v>71</v>
      </c>
      <c r="B1548" t="s">
        <v>56</v>
      </c>
      <c r="C1548" t="s">
        <v>86</v>
      </c>
      <c r="D1548" s="4">
        <v>43435</v>
      </c>
      <c r="E1548" t="s">
        <v>180</v>
      </c>
      <c r="F1548" s="5">
        <v>43405</v>
      </c>
      <c r="G1548">
        <v>1593.01</v>
      </c>
      <c r="H1548">
        <v>141.78</v>
      </c>
    </row>
    <row r="1549" spans="1:8" x14ac:dyDescent="0.2">
      <c r="A1549" t="s">
        <v>71</v>
      </c>
      <c r="B1549" t="s">
        <v>59</v>
      </c>
      <c r="C1549" t="s">
        <v>102</v>
      </c>
      <c r="D1549" s="4">
        <v>43435</v>
      </c>
      <c r="E1549" t="s">
        <v>184</v>
      </c>
      <c r="F1549" s="5">
        <v>43405</v>
      </c>
      <c r="G1549">
        <v>2.37</v>
      </c>
      <c r="H1549">
        <v>0.21</v>
      </c>
    </row>
    <row r="1550" spans="1:8" x14ac:dyDescent="0.2">
      <c r="A1550" t="s">
        <v>71</v>
      </c>
      <c r="B1550" t="s">
        <v>59</v>
      </c>
      <c r="C1550" t="s">
        <v>102</v>
      </c>
      <c r="D1550" s="4">
        <v>43435</v>
      </c>
      <c r="E1550" t="s">
        <v>183</v>
      </c>
      <c r="F1550" s="5">
        <v>43405</v>
      </c>
      <c r="G1550">
        <v>0.1</v>
      </c>
      <c r="H1550">
        <v>0.01</v>
      </c>
    </row>
    <row r="1551" spans="1:8" x14ac:dyDescent="0.2">
      <c r="A1551" t="s">
        <v>71</v>
      </c>
      <c r="B1551" t="s">
        <v>57</v>
      </c>
      <c r="C1551" t="s">
        <v>85</v>
      </c>
      <c r="D1551" s="4">
        <v>43435</v>
      </c>
      <c r="E1551" t="s">
        <v>175</v>
      </c>
      <c r="F1551" s="5">
        <v>43405</v>
      </c>
      <c r="G1551">
        <v>1364</v>
      </c>
      <c r="H1551">
        <v>105.02</v>
      </c>
    </row>
    <row r="1552" spans="1:8" x14ac:dyDescent="0.2">
      <c r="A1552" t="s">
        <v>71</v>
      </c>
      <c r="B1552" t="s">
        <v>57</v>
      </c>
      <c r="C1552" t="s">
        <v>85</v>
      </c>
      <c r="D1552" s="4">
        <v>43435</v>
      </c>
      <c r="E1552" t="s">
        <v>176</v>
      </c>
      <c r="F1552" s="5">
        <v>43405</v>
      </c>
      <c r="G1552">
        <v>61.52</v>
      </c>
      <c r="H1552">
        <v>4.7300000000000004</v>
      </c>
    </row>
    <row r="1553" spans="1:8" x14ac:dyDescent="0.2">
      <c r="A1553" t="s">
        <v>71</v>
      </c>
      <c r="B1553" t="s">
        <v>55</v>
      </c>
      <c r="C1553" t="s">
        <v>100</v>
      </c>
      <c r="D1553" s="4">
        <v>43435</v>
      </c>
      <c r="E1553" t="s">
        <v>175</v>
      </c>
      <c r="F1553" s="5">
        <v>43405</v>
      </c>
      <c r="G1553">
        <v>717.63</v>
      </c>
      <c r="H1553">
        <v>55.26</v>
      </c>
    </row>
    <row r="1554" spans="1:8" x14ac:dyDescent="0.2">
      <c r="A1554" t="s">
        <v>71</v>
      </c>
      <c r="B1554" t="s">
        <v>55</v>
      </c>
      <c r="C1554" t="s">
        <v>100</v>
      </c>
      <c r="D1554" s="4">
        <v>43435</v>
      </c>
      <c r="E1554" t="s">
        <v>179</v>
      </c>
      <c r="F1554" s="5">
        <v>43405</v>
      </c>
      <c r="G1554">
        <v>542.37</v>
      </c>
      <c r="H1554">
        <v>48.27</v>
      </c>
    </row>
    <row r="1555" spans="1:8" x14ac:dyDescent="0.2">
      <c r="A1555" t="s">
        <v>71</v>
      </c>
      <c r="B1555" t="s">
        <v>55</v>
      </c>
      <c r="C1555" t="s">
        <v>100</v>
      </c>
      <c r="D1555" s="4">
        <v>43435</v>
      </c>
      <c r="E1555" t="s">
        <v>176</v>
      </c>
      <c r="F1555" s="5">
        <v>43405</v>
      </c>
      <c r="G1555">
        <v>32.369999999999997</v>
      </c>
      <c r="H1555">
        <v>2.4900000000000002</v>
      </c>
    </row>
    <row r="1556" spans="1:8" x14ac:dyDescent="0.2">
      <c r="A1556" t="s">
        <v>71</v>
      </c>
      <c r="B1556" t="s">
        <v>55</v>
      </c>
      <c r="C1556" t="s">
        <v>100</v>
      </c>
      <c r="D1556" s="4">
        <v>43435</v>
      </c>
      <c r="E1556" t="s">
        <v>180</v>
      </c>
      <c r="F1556" s="5">
        <v>43405</v>
      </c>
      <c r="G1556">
        <v>24.46</v>
      </c>
      <c r="H1556">
        <v>2.1800000000000002</v>
      </c>
    </row>
    <row r="1557" spans="1:8" x14ac:dyDescent="0.2">
      <c r="A1557" t="s">
        <v>71</v>
      </c>
      <c r="B1557" t="s">
        <v>54</v>
      </c>
      <c r="C1557" t="s">
        <v>99</v>
      </c>
      <c r="D1557" s="4">
        <v>43435</v>
      </c>
      <c r="E1557" t="s">
        <v>175</v>
      </c>
      <c r="F1557" s="5">
        <v>43405</v>
      </c>
      <c r="G1557">
        <v>1466</v>
      </c>
      <c r="H1557">
        <v>112.88</v>
      </c>
    </row>
    <row r="1558" spans="1:8" x14ac:dyDescent="0.2">
      <c r="A1558" t="s">
        <v>71</v>
      </c>
      <c r="B1558" t="s">
        <v>54</v>
      </c>
      <c r="C1558" t="s">
        <v>99</v>
      </c>
      <c r="D1558" s="4">
        <v>43435</v>
      </c>
      <c r="E1558" t="s">
        <v>176</v>
      </c>
      <c r="F1558" s="5">
        <v>43405</v>
      </c>
      <c r="G1558">
        <v>66.11</v>
      </c>
      <c r="H1558">
        <v>5.09</v>
      </c>
    </row>
    <row r="1559" spans="1:8" x14ac:dyDescent="0.2">
      <c r="A1559" t="s">
        <v>71</v>
      </c>
      <c r="B1559" t="s">
        <v>59</v>
      </c>
      <c r="C1559" t="s">
        <v>102</v>
      </c>
      <c r="D1559" s="4">
        <v>43435</v>
      </c>
      <c r="E1559" t="s">
        <v>177</v>
      </c>
      <c r="F1559" s="5">
        <v>43405</v>
      </c>
      <c r="G1559">
        <v>108</v>
      </c>
      <c r="H1559">
        <v>8.32</v>
      </c>
    </row>
    <row r="1560" spans="1:8" x14ac:dyDescent="0.2">
      <c r="A1560" t="s">
        <v>71</v>
      </c>
      <c r="B1560" t="s">
        <v>59</v>
      </c>
      <c r="C1560" t="s">
        <v>102</v>
      </c>
      <c r="D1560" s="4">
        <v>43435</v>
      </c>
      <c r="E1560" t="s">
        <v>178</v>
      </c>
      <c r="F1560" s="5">
        <v>43405</v>
      </c>
      <c r="G1560">
        <v>4.87</v>
      </c>
      <c r="H1560">
        <v>0.37</v>
      </c>
    </row>
    <row r="1561" spans="1:8" x14ac:dyDescent="0.2">
      <c r="A1561" t="s">
        <v>71</v>
      </c>
      <c r="B1561" t="s">
        <v>56</v>
      </c>
      <c r="C1561" t="s">
        <v>98</v>
      </c>
      <c r="D1561" s="4">
        <v>43435</v>
      </c>
      <c r="E1561" t="s">
        <v>175</v>
      </c>
      <c r="F1561" s="5">
        <v>43405</v>
      </c>
      <c r="G1561">
        <v>717.63</v>
      </c>
      <c r="H1561">
        <v>55.26</v>
      </c>
    </row>
    <row r="1562" spans="1:8" x14ac:dyDescent="0.2">
      <c r="A1562" t="s">
        <v>71</v>
      </c>
      <c r="B1562" t="s">
        <v>56</v>
      </c>
      <c r="C1562" t="s">
        <v>98</v>
      </c>
      <c r="D1562" s="4">
        <v>43435</v>
      </c>
      <c r="E1562" t="s">
        <v>179</v>
      </c>
      <c r="F1562" s="5">
        <v>43405</v>
      </c>
      <c r="G1562">
        <v>11970.63</v>
      </c>
      <c r="H1562">
        <v>1065.3900000000001</v>
      </c>
    </row>
    <row r="1563" spans="1:8" x14ac:dyDescent="0.2">
      <c r="A1563" t="s">
        <v>71</v>
      </c>
      <c r="B1563" t="s">
        <v>56</v>
      </c>
      <c r="C1563" t="s">
        <v>98</v>
      </c>
      <c r="D1563" s="4">
        <v>43435</v>
      </c>
      <c r="E1563" t="s">
        <v>176</v>
      </c>
      <c r="F1563" s="5">
        <v>43405</v>
      </c>
      <c r="G1563">
        <v>32.369999999999997</v>
      </c>
      <c r="H1563">
        <v>2.4900000000000002</v>
      </c>
    </row>
    <row r="1564" spans="1:8" x14ac:dyDescent="0.2">
      <c r="A1564" t="s">
        <v>71</v>
      </c>
      <c r="B1564" t="s">
        <v>56</v>
      </c>
      <c r="C1564" t="s">
        <v>98</v>
      </c>
      <c r="D1564" s="4">
        <v>43435</v>
      </c>
      <c r="E1564" t="s">
        <v>180</v>
      </c>
      <c r="F1564" s="5">
        <v>43405</v>
      </c>
      <c r="G1564">
        <v>539.87</v>
      </c>
      <c r="H1564">
        <v>48.05</v>
      </c>
    </row>
    <row r="1565" spans="1:8" x14ac:dyDescent="0.2">
      <c r="A1565" t="s">
        <v>71</v>
      </c>
      <c r="B1565" t="s">
        <v>60</v>
      </c>
      <c r="C1565" t="s">
        <v>98</v>
      </c>
      <c r="D1565" s="4">
        <v>43435</v>
      </c>
      <c r="E1565" t="s">
        <v>175</v>
      </c>
      <c r="F1565" s="5">
        <v>43405</v>
      </c>
      <c r="G1565">
        <v>724.85</v>
      </c>
      <c r="H1565">
        <v>55.81</v>
      </c>
    </row>
    <row r="1566" spans="1:8" x14ac:dyDescent="0.2">
      <c r="A1566" t="s">
        <v>71</v>
      </c>
      <c r="B1566" t="s">
        <v>60</v>
      </c>
      <c r="C1566" t="s">
        <v>98</v>
      </c>
      <c r="D1566" s="4">
        <v>43435</v>
      </c>
      <c r="E1566" t="s">
        <v>179</v>
      </c>
      <c r="F1566" s="5">
        <v>43405</v>
      </c>
      <c r="G1566">
        <v>23709.75</v>
      </c>
      <c r="H1566">
        <v>2110.17</v>
      </c>
    </row>
    <row r="1567" spans="1:8" x14ac:dyDescent="0.2">
      <c r="A1567" t="s">
        <v>71</v>
      </c>
      <c r="B1567" t="s">
        <v>60</v>
      </c>
      <c r="C1567" t="s">
        <v>98</v>
      </c>
      <c r="D1567" s="4">
        <v>43435</v>
      </c>
      <c r="E1567" t="s">
        <v>176</v>
      </c>
      <c r="F1567" s="5">
        <v>43405</v>
      </c>
      <c r="G1567">
        <v>25.15</v>
      </c>
      <c r="H1567">
        <v>1.94</v>
      </c>
    </row>
    <row r="1568" spans="1:8" x14ac:dyDescent="0.2">
      <c r="A1568" t="s">
        <v>71</v>
      </c>
      <c r="B1568" t="s">
        <v>60</v>
      </c>
      <c r="C1568" t="s">
        <v>98</v>
      </c>
      <c r="D1568" s="4">
        <v>43435</v>
      </c>
      <c r="E1568" t="s">
        <v>180</v>
      </c>
      <c r="F1568" s="5">
        <v>43405</v>
      </c>
      <c r="G1568">
        <v>822.73</v>
      </c>
      <c r="H1568">
        <v>73.22</v>
      </c>
    </row>
    <row r="1569" spans="1:8" x14ac:dyDescent="0.2">
      <c r="A1569" t="s">
        <v>71</v>
      </c>
      <c r="B1569" t="s">
        <v>60</v>
      </c>
      <c r="C1569" t="s">
        <v>98</v>
      </c>
      <c r="D1569" s="4">
        <v>43435</v>
      </c>
      <c r="E1569" t="s">
        <v>175</v>
      </c>
      <c r="F1569" s="5">
        <v>43405</v>
      </c>
      <c r="G1569">
        <v>717.63</v>
      </c>
      <c r="H1569">
        <v>55.26</v>
      </c>
    </row>
    <row r="1570" spans="1:8" x14ac:dyDescent="0.2">
      <c r="A1570" t="s">
        <v>71</v>
      </c>
      <c r="B1570" t="s">
        <v>60</v>
      </c>
      <c r="C1570" t="s">
        <v>98</v>
      </c>
      <c r="D1570" s="4">
        <v>43435</v>
      </c>
      <c r="E1570" t="s">
        <v>179</v>
      </c>
      <c r="F1570" s="5">
        <v>43405</v>
      </c>
      <c r="G1570">
        <v>15910.77</v>
      </c>
      <c r="H1570">
        <v>1416.06</v>
      </c>
    </row>
    <row r="1571" spans="1:8" x14ac:dyDescent="0.2">
      <c r="A1571" t="s">
        <v>71</v>
      </c>
      <c r="B1571" t="s">
        <v>60</v>
      </c>
      <c r="C1571" t="s">
        <v>98</v>
      </c>
      <c r="D1571" s="4">
        <v>43435</v>
      </c>
      <c r="E1571" t="s">
        <v>176</v>
      </c>
      <c r="F1571" s="5">
        <v>43405</v>
      </c>
      <c r="G1571">
        <v>32.369999999999997</v>
      </c>
      <c r="H1571">
        <v>2.4900000000000002</v>
      </c>
    </row>
    <row r="1572" spans="1:8" x14ac:dyDescent="0.2">
      <c r="A1572" t="s">
        <v>71</v>
      </c>
      <c r="B1572" t="s">
        <v>60</v>
      </c>
      <c r="C1572" t="s">
        <v>98</v>
      </c>
      <c r="D1572" s="4">
        <v>43435</v>
      </c>
      <c r="E1572" t="s">
        <v>180</v>
      </c>
      <c r="F1572" s="5">
        <v>43405</v>
      </c>
      <c r="G1572">
        <v>717.57</v>
      </c>
      <c r="H1572">
        <v>63.86</v>
      </c>
    </row>
    <row r="1573" spans="1:8" x14ac:dyDescent="0.2">
      <c r="A1573" t="s">
        <v>71</v>
      </c>
      <c r="B1573" t="s">
        <v>56</v>
      </c>
      <c r="C1573" t="s">
        <v>130</v>
      </c>
      <c r="D1573" s="4">
        <v>43435</v>
      </c>
      <c r="E1573" t="s">
        <v>175</v>
      </c>
      <c r="F1573" s="5">
        <v>43405</v>
      </c>
      <c r="G1573">
        <v>717.63</v>
      </c>
      <c r="H1573">
        <v>55.26</v>
      </c>
    </row>
    <row r="1574" spans="1:8" x14ac:dyDescent="0.2">
      <c r="A1574" t="s">
        <v>71</v>
      </c>
      <c r="B1574" t="s">
        <v>56</v>
      </c>
      <c r="C1574" t="s">
        <v>130</v>
      </c>
      <c r="D1574" s="4">
        <v>43435</v>
      </c>
      <c r="E1574" t="s">
        <v>179</v>
      </c>
      <c r="F1574" s="5">
        <v>43405</v>
      </c>
      <c r="G1574">
        <v>7836.87</v>
      </c>
      <c r="H1574">
        <v>697.48</v>
      </c>
    </row>
    <row r="1575" spans="1:8" x14ac:dyDescent="0.2">
      <c r="A1575" t="s">
        <v>71</v>
      </c>
      <c r="B1575" t="s">
        <v>56</v>
      </c>
      <c r="C1575" t="s">
        <v>130</v>
      </c>
      <c r="D1575" s="4">
        <v>43435</v>
      </c>
      <c r="E1575" t="s">
        <v>176</v>
      </c>
      <c r="F1575" s="5">
        <v>43405</v>
      </c>
      <c r="G1575">
        <v>32.369999999999997</v>
      </c>
      <c r="H1575">
        <v>2.4900000000000002</v>
      </c>
    </row>
    <row r="1576" spans="1:8" x14ac:dyDescent="0.2">
      <c r="A1576" t="s">
        <v>71</v>
      </c>
      <c r="B1576" t="s">
        <v>56</v>
      </c>
      <c r="C1576" t="s">
        <v>130</v>
      </c>
      <c r="D1576" s="4">
        <v>43435</v>
      </c>
      <c r="E1576" t="s">
        <v>180</v>
      </c>
      <c r="F1576" s="5">
        <v>43405</v>
      </c>
      <c r="G1576">
        <v>353.44</v>
      </c>
      <c r="H1576">
        <v>31.46</v>
      </c>
    </row>
    <row r="1577" spans="1:8" x14ac:dyDescent="0.2">
      <c r="A1577" t="s">
        <v>71</v>
      </c>
      <c r="B1577" t="s">
        <v>60</v>
      </c>
      <c r="C1577" t="s">
        <v>98</v>
      </c>
      <c r="D1577" s="4">
        <v>43435</v>
      </c>
      <c r="E1577" t="s">
        <v>175</v>
      </c>
      <c r="F1577" s="5">
        <v>43405</v>
      </c>
      <c r="G1577">
        <v>717.63</v>
      </c>
      <c r="H1577">
        <v>55.26</v>
      </c>
    </row>
    <row r="1578" spans="1:8" x14ac:dyDescent="0.2">
      <c r="A1578" t="s">
        <v>71</v>
      </c>
      <c r="B1578" t="s">
        <v>60</v>
      </c>
      <c r="C1578" t="s">
        <v>98</v>
      </c>
      <c r="D1578" s="4">
        <v>43435</v>
      </c>
      <c r="E1578" t="s">
        <v>179</v>
      </c>
      <c r="F1578" s="5">
        <v>43405</v>
      </c>
      <c r="G1578">
        <v>43539.55</v>
      </c>
      <c r="H1578">
        <v>3875.02</v>
      </c>
    </row>
    <row r="1579" spans="1:8" x14ac:dyDescent="0.2">
      <c r="A1579" t="s">
        <v>71</v>
      </c>
      <c r="B1579" t="s">
        <v>60</v>
      </c>
      <c r="C1579" t="s">
        <v>98</v>
      </c>
      <c r="D1579" s="4">
        <v>43435</v>
      </c>
      <c r="E1579" t="s">
        <v>176</v>
      </c>
      <c r="F1579" s="5">
        <v>43405</v>
      </c>
      <c r="G1579">
        <v>32.369999999999997</v>
      </c>
      <c r="H1579">
        <v>2.4900000000000002</v>
      </c>
    </row>
    <row r="1580" spans="1:8" x14ac:dyDescent="0.2">
      <c r="A1580" t="s">
        <v>71</v>
      </c>
      <c r="B1580" t="s">
        <v>60</v>
      </c>
      <c r="C1580" t="s">
        <v>98</v>
      </c>
      <c r="D1580" s="4">
        <v>43435</v>
      </c>
      <c r="E1580" t="s">
        <v>180</v>
      </c>
      <c r="F1580" s="5">
        <v>43405</v>
      </c>
      <c r="G1580">
        <v>1963.63</v>
      </c>
      <c r="H1580">
        <v>174.76</v>
      </c>
    </row>
    <row r="1581" spans="1:8" x14ac:dyDescent="0.2">
      <c r="A1581" t="s">
        <v>71</v>
      </c>
      <c r="B1581" t="s">
        <v>54</v>
      </c>
      <c r="C1581" t="s">
        <v>92</v>
      </c>
      <c r="D1581" s="4">
        <v>43435</v>
      </c>
      <c r="E1581" t="s">
        <v>175</v>
      </c>
      <c r="F1581" s="5">
        <v>43405</v>
      </c>
      <c r="G1581">
        <v>861.16</v>
      </c>
      <c r="H1581">
        <v>66.31</v>
      </c>
    </row>
    <row r="1582" spans="1:8" x14ac:dyDescent="0.2">
      <c r="A1582" t="s">
        <v>71</v>
      </c>
      <c r="B1582" t="s">
        <v>54</v>
      </c>
      <c r="C1582" t="s">
        <v>92</v>
      </c>
      <c r="D1582" s="4">
        <v>43435</v>
      </c>
      <c r="E1582" t="s">
        <v>179</v>
      </c>
      <c r="F1582" s="5">
        <v>43405</v>
      </c>
      <c r="G1582">
        <v>63.84</v>
      </c>
      <c r="H1582">
        <v>5.68</v>
      </c>
    </row>
    <row r="1583" spans="1:8" x14ac:dyDescent="0.2">
      <c r="A1583" t="s">
        <v>71</v>
      </c>
      <c r="B1583" t="s">
        <v>54</v>
      </c>
      <c r="C1583" t="s">
        <v>92</v>
      </c>
      <c r="D1583" s="4">
        <v>43435</v>
      </c>
      <c r="E1583" t="s">
        <v>176</v>
      </c>
      <c r="F1583" s="5">
        <v>43405</v>
      </c>
      <c r="G1583">
        <v>38.840000000000003</v>
      </c>
      <c r="H1583">
        <v>2.99</v>
      </c>
    </row>
    <row r="1584" spans="1:8" x14ac:dyDescent="0.2">
      <c r="A1584" t="s">
        <v>71</v>
      </c>
      <c r="B1584" t="s">
        <v>54</v>
      </c>
      <c r="C1584" t="s">
        <v>92</v>
      </c>
      <c r="D1584" s="4">
        <v>43435</v>
      </c>
      <c r="E1584" t="s">
        <v>180</v>
      </c>
      <c r="F1584" s="5">
        <v>43405</v>
      </c>
      <c r="G1584">
        <v>2.88</v>
      </c>
      <c r="H1584">
        <v>0.26</v>
      </c>
    </row>
    <row r="1585" spans="1:8" x14ac:dyDescent="0.2">
      <c r="A1585" t="s">
        <v>71</v>
      </c>
      <c r="B1585" t="s">
        <v>54</v>
      </c>
      <c r="C1585" t="s">
        <v>101</v>
      </c>
      <c r="D1585" s="4">
        <v>43435</v>
      </c>
      <c r="E1585" t="s">
        <v>177</v>
      </c>
      <c r="F1585" s="5">
        <v>43405</v>
      </c>
      <c r="G1585">
        <v>68.040000000000006</v>
      </c>
      <c r="H1585">
        <v>5.24</v>
      </c>
    </row>
    <row r="1586" spans="1:8" x14ac:dyDescent="0.2">
      <c r="A1586" t="s">
        <v>71</v>
      </c>
      <c r="B1586" t="s">
        <v>55</v>
      </c>
      <c r="C1586" t="s">
        <v>96</v>
      </c>
      <c r="D1586" s="4">
        <v>43435</v>
      </c>
      <c r="E1586" t="s">
        <v>213</v>
      </c>
      <c r="F1586" s="5">
        <v>43221</v>
      </c>
      <c r="G1586">
        <v>82.86</v>
      </c>
      <c r="H1586">
        <v>6.38</v>
      </c>
    </row>
    <row r="1587" spans="1:8" x14ac:dyDescent="0.2">
      <c r="A1587" t="s">
        <v>71</v>
      </c>
      <c r="B1587" t="s">
        <v>55</v>
      </c>
      <c r="C1587" t="s">
        <v>96</v>
      </c>
      <c r="D1587" s="4">
        <v>43435</v>
      </c>
      <c r="E1587" t="s">
        <v>214</v>
      </c>
      <c r="F1587" s="5">
        <v>43221</v>
      </c>
      <c r="G1587">
        <v>54.92</v>
      </c>
      <c r="H1587">
        <v>4.8899999999999997</v>
      </c>
    </row>
    <row r="1588" spans="1:8" x14ac:dyDescent="0.2">
      <c r="A1588" t="s">
        <v>71</v>
      </c>
      <c r="B1588" t="s">
        <v>54</v>
      </c>
      <c r="C1588" t="s">
        <v>92</v>
      </c>
      <c r="D1588" s="4">
        <v>43435</v>
      </c>
      <c r="E1588" t="s">
        <v>175</v>
      </c>
      <c r="F1588" s="5">
        <v>43405</v>
      </c>
      <c r="G1588">
        <v>524</v>
      </c>
      <c r="H1588">
        <v>40.35</v>
      </c>
    </row>
    <row r="1589" spans="1:8" x14ac:dyDescent="0.2">
      <c r="A1589" t="s">
        <v>71</v>
      </c>
      <c r="B1589" t="s">
        <v>54</v>
      </c>
      <c r="C1589" t="s">
        <v>92</v>
      </c>
      <c r="D1589" s="4">
        <v>43435</v>
      </c>
      <c r="E1589" t="s">
        <v>176</v>
      </c>
      <c r="F1589" s="5">
        <v>43405</v>
      </c>
      <c r="G1589">
        <v>23.63</v>
      </c>
      <c r="H1589">
        <v>1.82</v>
      </c>
    </row>
    <row r="1590" spans="1:8" x14ac:dyDescent="0.2">
      <c r="A1590" t="s">
        <v>71</v>
      </c>
      <c r="B1590" t="s">
        <v>54</v>
      </c>
      <c r="C1590" t="s">
        <v>92</v>
      </c>
      <c r="D1590" s="4">
        <v>43435</v>
      </c>
      <c r="E1590" t="s">
        <v>212</v>
      </c>
      <c r="F1590" s="5">
        <v>43221</v>
      </c>
      <c r="G1590">
        <v>60</v>
      </c>
      <c r="H1590">
        <v>4.62</v>
      </c>
    </row>
    <row r="1591" spans="1:8" x14ac:dyDescent="0.2">
      <c r="A1591" t="s">
        <v>71</v>
      </c>
      <c r="B1591" t="s">
        <v>54</v>
      </c>
      <c r="C1591" t="s">
        <v>92</v>
      </c>
      <c r="D1591" s="4">
        <v>43435</v>
      </c>
      <c r="E1591" t="s">
        <v>213</v>
      </c>
      <c r="F1591" s="5">
        <v>43221</v>
      </c>
      <c r="G1591">
        <v>2.71</v>
      </c>
      <c r="H1591">
        <v>0.21</v>
      </c>
    </row>
    <row r="1592" spans="1:8" x14ac:dyDescent="0.2">
      <c r="A1592" t="s">
        <v>71</v>
      </c>
      <c r="B1592" t="s">
        <v>54</v>
      </c>
      <c r="C1592" t="s">
        <v>92</v>
      </c>
      <c r="D1592" s="4">
        <v>43435</v>
      </c>
      <c r="E1592" t="s">
        <v>212</v>
      </c>
      <c r="F1592" s="5">
        <v>43221</v>
      </c>
      <c r="G1592">
        <v>574.11</v>
      </c>
      <c r="H1592">
        <v>44.21</v>
      </c>
    </row>
    <row r="1593" spans="1:8" x14ac:dyDescent="0.2">
      <c r="A1593" t="s">
        <v>71</v>
      </c>
      <c r="B1593" t="s">
        <v>54</v>
      </c>
      <c r="C1593" t="s">
        <v>92</v>
      </c>
      <c r="D1593" s="4">
        <v>43435</v>
      </c>
      <c r="E1593" t="s">
        <v>215</v>
      </c>
      <c r="F1593" s="5">
        <v>43221</v>
      </c>
      <c r="G1593">
        <v>166.89</v>
      </c>
      <c r="H1593">
        <v>14.85</v>
      </c>
    </row>
    <row r="1594" spans="1:8" x14ac:dyDescent="0.2">
      <c r="A1594" t="s">
        <v>71</v>
      </c>
      <c r="B1594" t="s">
        <v>54</v>
      </c>
      <c r="C1594" t="s">
        <v>92</v>
      </c>
      <c r="D1594" s="4">
        <v>43435</v>
      </c>
      <c r="E1594" t="s">
        <v>213</v>
      </c>
      <c r="F1594" s="5">
        <v>43221</v>
      </c>
      <c r="G1594">
        <v>25.89</v>
      </c>
      <c r="H1594">
        <v>1.99</v>
      </c>
    </row>
    <row r="1595" spans="1:8" x14ac:dyDescent="0.2">
      <c r="A1595" t="s">
        <v>71</v>
      </c>
      <c r="B1595" t="s">
        <v>54</v>
      </c>
      <c r="C1595" t="s">
        <v>92</v>
      </c>
      <c r="D1595" s="4">
        <v>43435</v>
      </c>
      <c r="E1595" t="s">
        <v>214</v>
      </c>
      <c r="F1595" s="5">
        <v>43221</v>
      </c>
      <c r="G1595">
        <v>7.53</v>
      </c>
      <c r="H1595">
        <v>0.67</v>
      </c>
    </row>
    <row r="1596" spans="1:8" x14ac:dyDescent="0.2">
      <c r="A1596" t="s">
        <v>71</v>
      </c>
      <c r="B1596" t="s">
        <v>54</v>
      </c>
      <c r="C1596" t="s">
        <v>167</v>
      </c>
      <c r="D1596" s="4">
        <v>43497</v>
      </c>
      <c r="E1596" t="s">
        <v>182</v>
      </c>
      <c r="F1596" s="5">
        <v>43405</v>
      </c>
      <c r="G1596">
        <v>-84</v>
      </c>
      <c r="H1596">
        <v>-6.47</v>
      </c>
    </row>
    <row r="1597" spans="1:8" x14ac:dyDescent="0.2">
      <c r="A1597" t="s">
        <v>71</v>
      </c>
      <c r="B1597" t="s">
        <v>54</v>
      </c>
      <c r="C1597" t="s">
        <v>92</v>
      </c>
      <c r="D1597" s="4">
        <v>43497</v>
      </c>
      <c r="E1597" t="s">
        <v>175</v>
      </c>
      <c r="F1597" s="5">
        <v>43405</v>
      </c>
      <c r="G1597">
        <v>577.03</v>
      </c>
      <c r="H1597">
        <v>44.43</v>
      </c>
    </row>
    <row r="1598" spans="1:8" x14ac:dyDescent="0.2">
      <c r="A1598" t="s">
        <v>71</v>
      </c>
      <c r="B1598" t="s">
        <v>54</v>
      </c>
      <c r="C1598" t="s">
        <v>92</v>
      </c>
      <c r="D1598" s="4">
        <v>43497</v>
      </c>
      <c r="E1598" t="s">
        <v>179</v>
      </c>
      <c r="F1598" s="5">
        <v>43405</v>
      </c>
      <c r="G1598">
        <v>34.97</v>
      </c>
      <c r="H1598">
        <v>3.11</v>
      </c>
    </row>
    <row r="1599" spans="1:8" x14ac:dyDescent="0.2">
      <c r="A1599" t="s">
        <v>71</v>
      </c>
      <c r="B1599" t="s">
        <v>54</v>
      </c>
      <c r="C1599" t="s">
        <v>92</v>
      </c>
      <c r="D1599" s="4">
        <v>43497</v>
      </c>
      <c r="E1599" t="s">
        <v>176</v>
      </c>
      <c r="F1599" s="5">
        <v>43405</v>
      </c>
      <c r="G1599">
        <v>22.97</v>
      </c>
      <c r="H1599">
        <v>1.77</v>
      </c>
    </row>
    <row r="1600" spans="1:8" x14ac:dyDescent="0.2">
      <c r="A1600" t="s">
        <v>71</v>
      </c>
      <c r="B1600" t="s">
        <v>54</v>
      </c>
      <c r="C1600" t="s">
        <v>92</v>
      </c>
      <c r="D1600" s="4">
        <v>43497</v>
      </c>
      <c r="E1600" t="s">
        <v>180</v>
      </c>
      <c r="F1600" s="5">
        <v>43405</v>
      </c>
      <c r="G1600">
        <v>1.39</v>
      </c>
      <c r="H1600">
        <v>0.12</v>
      </c>
    </row>
    <row r="1601" spans="1:8" x14ac:dyDescent="0.2">
      <c r="A1601" t="s">
        <v>71</v>
      </c>
      <c r="B1601" t="s">
        <v>55</v>
      </c>
      <c r="C1601" t="s">
        <v>101</v>
      </c>
      <c r="D1601" s="4">
        <v>43405</v>
      </c>
      <c r="E1601" t="s">
        <v>177</v>
      </c>
      <c r="F1601" s="5">
        <v>43405</v>
      </c>
      <c r="G1601">
        <v>15.68</v>
      </c>
      <c r="H1601">
        <v>1.21</v>
      </c>
    </row>
    <row r="1602" spans="1:8" x14ac:dyDescent="0.2">
      <c r="A1602" t="s">
        <v>71</v>
      </c>
      <c r="B1602" t="s">
        <v>55</v>
      </c>
      <c r="C1602" t="s">
        <v>101</v>
      </c>
      <c r="D1602" s="4">
        <v>43405</v>
      </c>
      <c r="E1602" t="s">
        <v>178</v>
      </c>
      <c r="F1602" s="5">
        <v>43405</v>
      </c>
      <c r="G1602">
        <v>0.71</v>
      </c>
      <c r="H1602">
        <v>0.05</v>
      </c>
    </row>
    <row r="1603" spans="1:8" x14ac:dyDescent="0.2">
      <c r="A1603" t="s">
        <v>71</v>
      </c>
      <c r="B1603" t="s">
        <v>55</v>
      </c>
      <c r="C1603" t="s">
        <v>101</v>
      </c>
      <c r="D1603" s="4">
        <v>43405</v>
      </c>
      <c r="E1603" t="s">
        <v>218</v>
      </c>
      <c r="F1603" s="5">
        <v>43221</v>
      </c>
      <c r="G1603">
        <v>55</v>
      </c>
      <c r="H1603">
        <v>4.24</v>
      </c>
    </row>
    <row r="1604" spans="1:8" x14ac:dyDescent="0.2">
      <c r="A1604" t="s">
        <v>71</v>
      </c>
      <c r="B1604" t="s">
        <v>55</v>
      </c>
      <c r="C1604" t="s">
        <v>101</v>
      </c>
      <c r="D1604" s="4">
        <v>43405</v>
      </c>
      <c r="E1604" t="s">
        <v>219</v>
      </c>
      <c r="F1604" s="5">
        <v>43221</v>
      </c>
      <c r="G1604">
        <v>2.48</v>
      </c>
      <c r="H1604">
        <v>0.19</v>
      </c>
    </row>
    <row r="1605" spans="1:8" x14ac:dyDescent="0.2">
      <c r="A1605" t="s">
        <v>71</v>
      </c>
      <c r="B1605" t="s">
        <v>57</v>
      </c>
      <c r="C1605" t="s">
        <v>93</v>
      </c>
      <c r="D1605" s="4">
        <v>43405</v>
      </c>
      <c r="E1605" t="s">
        <v>175</v>
      </c>
      <c r="F1605" s="5">
        <v>43405</v>
      </c>
      <c r="G1605">
        <v>498</v>
      </c>
      <c r="H1605">
        <v>38.33</v>
      </c>
    </row>
    <row r="1606" spans="1:8" x14ac:dyDescent="0.2">
      <c r="A1606" t="s">
        <v>71</v>
      </c>
      <c r="B1606" t="s">
        <v>57</v>
      </c>
      <c r="C1606" t="s">
        <v>93</v>
      </c>
      <c r="D1606" s="4">
        <v>43405</v>
      </c>
      <c r="E1606" t="s">
        <v>176</v>
      </c>
      <c r="F1606" s="5">
        <v>43405</v>
      </c>
      <c r="G1606">
        <v>22.44</v>
      </c>
      <c r="H1606">
        <v>1.71</v>
      </c>
    </row>
    <row r="1607" spans="1:8" x14ac:dyDescent="0.2">
      <c r="A1607" t="s">
        <v>71</v>
      </c>
      <c r="B1607" t="s">
        <v>57</v>
      </c>
      <c r="C1607" t="s">
        <v>93</v>
      </c>
      <c r="D1607" s="4">
        <v>43405</v>
      </c>
      <c r="E1607" t="s">
        <v>212</v>
      </c>
      <c r="F1607" s="5">
        <v>43221</v>
      </c>
      <c r="G1607">
        <v>1704</v>
      </c>
      <c r="H1607">
        <v>131.19999999999999</v>
      </c>
    </row>
    <row r="1608" spans="1:8" x14ac:dyDescent="0.2">
      <c r="A1608" t="s">
        <v>71</v>
      </c>
      <c r="B1608" t="s">
        <v>57</v>
      </c>
      <c r="C1608" t="s">
        <v>93</v>
      </c>
      <c r="D1608" s="4">
        <v>43405</v>
      </c>
      <c r="E1608" t="s">
        <v>213</v>
      </c>
      <c r="F1608" s="5">
        <v>43221</v>
      </c>
      <c r="G1608">
        <v>76.849999999999994</v>
      </c>
      <c r="H1608">
        <v>5.93</v>
      </c>
    </row>
    <row r="1609" spans="1:8" x14ac:dyDescent="0.2">
      <c r="A1609" t="s">
        <v>71</v>
      </c>
      <c r="B1609" t="s">
        <v>55</v>
      </c>
      <c r="C1609" t="s">
        <v>93</v>
      </c>
      <c r="D1609" s="4">
        <v>43405</v>
      </c>
      <c r="E1609" t="s">
        <v>175</v>
      </c>
      <c r="F1609" s="5">
        <v>43405</v>
      </c>
      <c r="G1609">
        <v>77</v>
      </c>
      <c r="H1609">
        <v>5.93</v>
      </c>
    </row>
    <row r="1610" spans="1:8" x14ac:dyDescent="0.2">
      <c r="A1610" t="s">
        <v>71</v>
      </c>
      <c r="B1610" t="s">
        <v>55</v>
      </c>
      <c r="C1610" t="s">
        <v>93</v>
      </c>
      <c r="D1610" s="4">
        <v>43405</v>
      </c>
      <c r="E1610" t="s">
        <v>176</v>
      </c>
      <c r="F1610" s="5">
        <v>43405</v>
      </c>
      <c r="G1610">
        <v>3.47</v>
      </c>
      <c r="H1610">
        <v>0.27</v>
      </c>
    </row>
    <row r="1611" spans="1:8" x14ac:dyDescent="0.2">
      <c r="A1611" t="s">
        <v>71</v>
      </c>
      <c r="B1611" t="s">
        <v>55</v>
      </c>
      <c r="C1611" t="s">
        <v>93</v>
      </c>
      <c r="D1611" s="4">
        <v>43405</v>
      </c>
      <c r="E1611" t="s">
        <v>212</v>
      </c>
      <c r="F1611" s="5">
        <v>43221</v>
      </c>
      <c r="G1611">
        <v>264</v>
      </c>
      <c r="H1611">
        <v>20.329999999999998</v>
      </c>
    </row>
    <row r="1612" spans="1:8" x14ac:dyDescent="0.2">
      <c r="A1612" t="s">
        <v>71</v>
      </c>
      <c r="B1612" t="s">
        <v>55</v>
      </c>
      <c r="C1612" t="s">
        <v>93</v>
      </c>
      <c r="D1612" s="4">
        <v>43405</v>
      </c>
      <c r="E1612" t="s">
        <v>213</v>
      </c>
      <c r="F1612" s="5">
        <v>43221</v>
      </c>
      <c r="G1612">
        <v>11.91</v>
      </c>
      <c r="H1612">
        <v>0.92</v>
      </c>
    </row>
    <row r="1613" spans="1:8" x14ac:dyDescent="0.2">
      <c r="A1613" t="s">
        <v>71</v>
      </c>
      <c r="B1613" t="s">
        <v>54</v>
      </c>
      <c r="C1613" t="s">
        <v>92</v>
      </c>
      <c r="D1613" s="4">
        <v>43405</v>
      </c>
      <c r="E1613" t="s">
        <v>175</v>
      </c>
      <c r="F1613" s="5">
        <v>43405</v>
      </c>
      <c r="G1613">
        <v>145</v>
      </c>
      <c r="H1613">
        <v>11.17</v>
      </c>
    </row>
    <row r="1614" spans="1:8" x14ac:dyDescent="0.2">
      <c r="A1614" t="s">
        <v>71</v>
      </c>
      <c r="B1614" t="s">
        <v>54</v>
      </c>
      <c r="C1614" t="s">
        <v>92</v>
      </c>
      <c r="D1614" s="4">
        <v>43405</v>
      </c>
      <c r="E1614" t="s">
        <v>176</v>
      </c>
      <c r="F1614" s="5">
        <v>43405</v>
      </c>
      <c r="G1614">
        <v>6.54</v>
      </c>
      <c r="H1614">
        <v>0.5</v>
      </c>
    </row>
    <row r="1615" spans="1:8" x14ac:dyDescent="0.2">
      <c r="A1615" t="s">
        <v>71</v>
      </c>
      <c r="B1615" t="s">
        <v>54</v>
      </c>
      <c r="C1615" t="s">
        <v>92</v>
      </c>
      <c r="D1615" s="4">
        <v>43405</v>
      </c>
      <c r="E1615" t="s">
        <v>212</v>
      </c>
      <c r="F1615" s="5">
        <v>43221</v>
      </c>
      <c r="G1615">
        <v>411</v>
      </c>
      <c r="H1615">
        <v>31.65</v>
      </c>
    </row>
    <row r="1616" spans="1:8" x14ac:dyDescent="0.2">
      <c r="A1616" t="s">
        <v>71</v>
      </c>
      <c r="B1616" t="s">
        <v>54</v>
      </c>
      <c r="C1616" t="s">
        <v>92</v>
      </c>
      <c r="D1616" s="4">
        <v>43405</v>
      </c>
      <c r="E1616" t="s">
        <v>213</v>
      </c>
      <c r="F1616" s="5">
        <v>43221</v>
      </c>
      <c r="G1616">
        <v>18.54</v>
      </c>
      <c r="H1616">
        <v>1.43</v>
      </c>
    </row>
    <row r="1617" spans="1:8" x14ac:dyDescent="0.2">
      <c r="A1617" t="s">
        <v>71</v>
      </c>
      <c r="B1617" t="s">
        <v>54</v>
      </c>
      <c r="C1617" t="s">
        <v>101</v>
      </c>
      <c r="D1617" s="4">
        <v>43405</v>
      </c>
      <c r="E1617" t="s">
        <v>177</v>
      </c>
      <c r="F1617" s="5">
        <v>43405</v>
      </c>
      <c r="G1617">
        <v>20.12</v>
      </c>
      <c r="H1617">
        <v>1.55</v>
      </c>
    </row>
    <row r="1618" spans="1:8" x14ac:dyDescent="0.2">
      <c r="A1618" t="s">
        <v>71</v>
      </c>
      <c r="B1618" t="s">
        <v>54</v>
      </c>
      <c r="C1618" t="s">
        <v>101</v>
      </c>
      <c r="D1618" s="4">
        <v>43405</v>
      </c>
      <c r="E1618" t="s">
        <v>178</v>
      </c>
      <c r="F1618" s="5">
        <v>43405</v>
      </c>
      <c r="G1618">
        <v>0.91</v>
      </c>
      <c r="H1618">
        <v>7.0000000000000007E-2</v>
      </c>
    </row>
    <row r="1619" spans="1:8" x14ac:dyDescent="0.2">
      <c r="A1619" t="s">
        <v>71</v>
      </c>
      <c r="B1619" t="s">
        <v>54</v>
      </c>
      <c r="C1619" t="s">
        <v>101</v>
      </c>
      <c r="D1619" s="4">
        <v>43405</v>
      </c>
      <c r="E1619" t="s">
        <v>218</v>
      </c>
      <c r="F1619" s="5">
        <v>43221</v>
      </c>
      <c r="G1619">
        <v>58</v>
      </c>
      <c r="H1619">
        <v>4.47</v>
      </c>
    </row>
    <row r="1620" spans="1:8" x14ac:dyDescent="0.2">
      <c r="A1620" t="s">
        <v>71</v>
      </c>
      <c r="B1620" t="s">
        <v>54</v>
      </c>
      <c r="C1620" t="s">
        <v>101</v>
      </c>
      <c r="D1620" s="4">
        <v>43405</v>
      </c>
      <c r="E1620" t="s">
        <v>219</v>
      </c>
      <c r="F1620" s="5">
        <v>43221</v>
      </c>
      <c r="G1620">
        <v>2.62</v>
      </c>
      <c r="H1620">
        <v>0.2</v>
      </c>
    </row>
    <row r="1621" spans="1:8" x14ac:dyDescent="0.2">
      <c r="A1621" t="s">
        <v>71</v>
      </c>
      <c r="B1621" t="s">
        <v>55</v>
      </c>
      <c r="C1621" t="s">
        <v>101</v>
      </c>
      <c r="D1621" s="4">
        <v>43435</v>
      </c>
      <c r="E1621" t="s">
        <v>177</v>
      </c>
      <c r="F1621" s="5">
        <v>43405</v>
      </c>
      <c r="G1621">
        <v>471.6</v>
      </c>
      <c r="H1621">
        <v>36.31</v>
      </c>
    </row>
    <row r="1622" spans="1:8" x14ac:dyDescent="0.2">
      <c r="A1622" t="s">
        <v>71</v>
      </c>
      <c r="B1622" t="s">
        <v>55</v>
      </c>
      <c r="C1622" t="s">
        <v>101</v>
      </c>
      <c r="D1622" s="4">
        <v>43435</v>
      </c>
      <c r="E1622" t="s">
        <v>178</v>
      </c>
      <c r="F1622" s="5">
        <v>43405</v>
      </c>
      <c r="G1622">
        <v>21.27</v>
      </c>
      <c r="H1622">
        <v>1.64</v>
      </c>
    </row>
    <row r="1623" spans="1:8" x14ac:dyDescent="0.2">
      <c r="A1623" t="s">
        <v>71</v>
      </c>
      <c r="B1623" t="s">
        <v>56</v>
      </c>
      <c r="C1623" t="s">
        <v>94</v>
      </c>
      <c r="D1623" s="4">
        <v>43435</v>
      </c>
      <c r="E1623" t="s">
        <v>175</v>
      </c>
      <c r="F1623" s="5">
        <v>43405</v>
      </c>
      <c r="G1623">
        <v>4305.78</v>
      </c>
      <c r="H1623">
        <v>331.56</v>
      </c>
    </row>
    <row r="1624" spans="1:8" x14ac:dyDescent="0.2">
      <c r="A1624" t="s">
        <v>71</v>
      </c>
      <c r="B1624" t="s">
        <v>56</v>
      </c>
      <c r="C1624" t="s">
        <v>94</v>
      </c>
      <c r="D1624" s="4">
        <v>43435</v>
      </c>
      <c r="E1624" t="s">
        <v>179</v>
      </c>
      <c r="F1624" s="5">
        <v>43405</v>
      </c>
      <c r="G1624">
        <v>114062.22</v>
      </c>
      <c r="H1624">
        <v>10151.530000000001</v>
      </c>
    </row>
    <row r="1625" spans="1:8" x14ac:dyDescent="0.2">
      <c r="A1625" t="s">
        <v>71</v>
      </c>
      <c r="B1625" t="s">
        <v>56</v>
      </c>
      <c r="C1625" t="s">
        <v>94</v>
      </c>
      <c r="D1625" s="4">
        <v>43435</v>
      </c>
      <c r="E1625" t="s">
        <v>176</v>
      </c>
      <c r="F1625" s="5">
        <v>43405</v>
      </c>
      <c r="G1625">
        <v>194.22</v>
      </c>
      <c r="H1625">
        <v>14.94</v>
      </c>
    </row>
    <row r="1626" spans="1:8" x14ac:dyDescent="0.2">
      <c r="A1626" t="s">
        <v>71</v>
      </c>
      <c r="B1626" t="s">
        <v>56</v>
      </c>
      <c r="C1626" t="s">
        <v>94</v>
      </c>
      <c r="D1626" s="4">
        <v>43435</v>
      </c>
      <c r="E1626" t="s">
        <v>180</v>
      </c>
      <c r="F1626" s="5">
        <v>43405</v>
      </c>
      <c r="G1626">
        <v>5144.18</v>
      </c>
      <c r="H1626">
        <v>457.84</v>
      </c>
    </row>
    <row r="1627" spans="1:8" x14ac:dyDescent="0.2">
      <c r="A1627" t="s">
        <v>71</v>
      </c>
      <c r="B1627" t="s">
        <v>56</v>
      </c>
      <c r="C1627" t="s">
        <v>95</v>
      </c>
      <c r="D1627" s="4">
        <v>43435</v>
      </c>
      <c r="E1627" t="s">
        <v>175</v>
      </c>
      <c r="F1627" s="5">
        <v>43405</v>
      </c>
      <c r="G1627">
        <v>39520</v>
      </c>
      <c r="H1627">
        <v>3043.04</v>
      </c>
    </row>
    <row r="1628" spans="1:8" x14ac:dyDescent="0.2">
      <c r="A1628" t="s">
        <v>71</v>
      </c>
      <c r="B1628" t="s">
        <v>56</v>
      </c>
      <c r="C1628" t="s">
        <v>95</v>
      </c>
      <c r="D1628" s="4">
        <v>43435</v>
      </c>
      <c r="E1628" t="s">
        <v>176</v>
      </c>
      <c r="F1628" s="5">
        <v>43405</v>
      </c>
      <c r="G1628">
        <v>1782.35</v>
      </c>
      <c r="H1628">
        <v>137.24</v>
      </c>
    </row>
    <row r="1629" spans="1:8" x14ac:dyDescent="0.2">
      <c r="A1629" t="s">
        <v>71</v>
      </c>
      <c r="B1629" t="s">
        <v>54</v>
      </c>
      <c r="C1629" t="s">
        <v>92</v>
      </c>
      <c r="D1629" s="4">
        <v>43435</v>
      </c>
      <c r="E1629" t="s">
        <v>175</v>
      </c>
      <c r="F1629" s="5">
        <v>43405</v>
      </c>
      <c r="G1629">
        <v>240</v>
      </c>
      <c r="H1629">
        <v>18.48</v>
      </c>
    </row>
    <row r="1630" spans="1:8" x14ac:dyDescent="0.2">
      <c r="A1630" t="s">
        <v>71</v>
      </c>
      <c r="B1630" t="s">
        <v>54</v>
      </c>
      <c r="C1630" t="s">
        <v>92</v>
      </c>
      <c r="D1630" s="4">
        <v>43435</v>
      </c>
      <c r="E1630" t="s">
        <v>176</v>
      </c>
      <c r="F1630" s="5">
        <v>43405</v>
      </c>
      <c r="G1630">
        <v>10.82</v>
      </c>
      <c r="H1630">
        <v>0.83</v>
      </c>
    </row>
    <row r="1631" spans="1:8" x14ac:dyDescent="0.2">
      <c r="A1631" t="s">
        <v>71</v>
      </c>
      <c r="B1631" t="s">
        <v>56</v>
      </c>
      <c r="C1631" t="s">
        <v>94</v>
      </c>
      <c r="D1631" s="4">
        <v>43435</v>
      </c>
      <c r="E1631" t="s">
        <v>175</v>
      </c>
      <c r="F1631" s="5">
        <v>43405</v>
      </c>
      <c r="G1631">
        <v>645.87</v>
      </c>
      <c r="H1631">
        <v>49.73</v>
      </c>
    </row>
    <row r="1632" spans="1:8" x14ac:dyDescent="0.2">
      <c r="A1632" t="s">
        <v>71</v>
      </c>
      <c r="B1632" t="s">
        <v>56</v>
      </c>
      <c r="C1632" t="s">
        <v>94</v>
      </c>
      <c r="D1632" s="4">
        <v>43435</v>
      </c>
      <c r="E1632" t="s">
        <v>179</v>
      </c>
      <c r="F1632" s="5">
        <v>43405</v>
      </c>
      <c r="G1632">
        <v>8354.1299999999992</v>
      </c>
      <c r="H1632">
        <v>743.52</v>
      </c>
    </row>
    <row r="1633" spans="1:8" x14ac:dyDescent="0.2">
      <c r="A1633" t="s">
        <v>71</v>
      </c>
      <c r="B1633" t="s">
        <v>56</v>
      </c>
      <c r="C1633" t="s">
        <v>94</v>
      </c>
      <c r="D1633" s="4">
        <v>43435</v>
      </c>
      <c r="E1633" t="s">
        <v>176</v>
      </c>
      <c r="F1633" s="5">
        <v>43405</v>
      </c>
      <c r="G1633">
        <v>29.13</v>
      </c>
      <c r="H1633">
        <v>2.2400000000000002</v>
      </c>
    </row>
    <row r="1634" spans="1:8" x14ac:dyDescent="0.2">
      <c r="A1634" t="s">
        <v>71</v>
      </c>
      <c r="B1634" t="s">
        <v>56</v>
      </c>
      <c r="C1634" t="s">
        <v>94</v>
      </c>
      <c r="D1634" s="4">
        <v>43435</v>
      </c>
      <c r="E1634" t="s">
        <v>180</v>
      </c>
      <c r="F1634" s="5">
        <v>43405</v>
      </c>
      <c r="G1634">
        <v>376.77</v>
      </c>
      <c r="H1634">
        <v>33.53</v>
      </c>
    </row>
    <row r="1635" spans="1:8" x14ac:dyDescent="0.2">
      <c r="A1635" t="s">
        <v>71</v>
      </c>
      <c r="B1635" t="s">
        <v>54</v>
      </c>
      <c r="C1635" t="s">
        <v>92</v>
      </c>
      <c r="D1635" s="4">
        <v>43435</v>
      </c>
      <c r="E1635" t="s">
        <v>175</v>
      </c>
      <c r="F1635" s="5">
        <v>43405</v>
      </c>
      <c r="G1635">
        <v>157</v>
      </c>
      <c r="H1635">
        <v>12.09</v>
      </c>
    </row>
    <row r="1636" spans="1:8" x14ac:dyDescent="0.2">
      <c r="A1636" t="s">
        <v>71</v>
      </c>
      <c r="B1636" t="s">
        <v>54</v>
      </c>
      <c r="C1636" t="s">
        <v>92</v>
      </c>
      <c r="D1636" s="4">
        <v>43435</v>
      </c>
      <c r="E1636" t="s">
        <v>176</v>
      </c>
      <c r="F1636" s="5">
        <v>43405</v>
      </c>
      <c r="G1636">
        <v>7.08</v>
      </c>
      <c r="H1636">
        <v>0.55000000000000004</v>
      </c>
    </row>
    <row r="1637" spans="1:8" x14ac:dyDescent="0.2">
      <c r="A1637" t="s">
        <v>71</v>
      </c>
      <c r="B1637" t="s">
        <v>54</v>
      </c>
      <c r="C1637" t="s">
        <v>92</v>
      </c>
      <c r="D1637" s="4">
        <v>43435</v>
      </c>
      <c r="E1637" t="s">
        <v>212</v>
      </c>
      <c r="F1637" s="5">
        <v>43221</v>
      </c>
      <c r="G1637">
        <v>440.15</v>
      </c>
      <c r="H1637">
        <v>33.89</v>
      </c>
    </row>
    <row r="1638" spans="1:8" x14ac:dyDescent="0.2">
      <c r="A1638" t="s">
        <v>71</v>
      </c>
      <c r="B1638" t="s">
        <v>54</v>
      </c>
      <c r="C1638" t="s">
        <v>92</v>
      </c>
      <c r="D1638" s="4">
        <v>43435</v>
      </c>
      <c r="E1638" t="s">
        <v>215</v>
      </c>
      <c r="F1638" s="5">
        <v>43221</v>
      </c>
      <c r="G1638">
        <v>11.85</v>
      </c>
      <c r="H1638">
        <v>1.05</v>
      </c>
    </row>
    <row r="1639" spans="1:8" x14ac:dyDescent="0.2">
      <c r="A1639" t="s">
        <v>71</v>
      </c>
      <c r="B1639" t="s">
        <v>54</v>
      </c>
      <c r="C1639" t="s">
        <v>92</v>
      </c>
      <c r="D1639" s="4">
        <v>43435</v>
      </c>
      <c r="E1639" t="s">
        <v>213</v>
      </c>
      <c r="F1639" s="5">
        <v>43221</v>
      </c>
      <c r="G1639">
        <v>19.850000000000001</v>
      </c>
      <c r="H1639">
        <v>1.53</v>
      </c>
    </row>
    <row r="1640" spans="1:8" x14ac:dyDescent="0.2">
      <c r="A1640" t="s">
        <v>71</v>
      </c>
      <c r="B1640" t="s">
        <v>54</v>
      </c>
      <c r="C1640" t="s">
        <v>92</v>
      </c>
      <c r="D1640" s="4">
        <v>43435</v>
      </c>
      <c r="E1640" t="s">
        <v>214</v>
      </c>
      <c r="F1640" s="5">
        <v>43221</v>
      </c>
      <c r="G1640">
        <v>0.54</v>
      </c>
      <c r="H1640">
        <v>0.05</v>
      </c>
    </row>
    <row r="1641" spans="1:8" x14ac:dyDescent="0.2">
      <c r="A1641" t="s">
        <v>71</v>
      </c>
      <c r="B1641" t="s">
        <v>55</v>
      </c>
      <c r="C1641" t="s">
        <v>101</v>
      </c>
      <c r="D1641" s="4">
        <v>43435</v>
      </c>
      <c r="E1641" t="s">
        <v>177</v>
      </c>
      <c r="F1641" s="5">
        <v>43405</v>
      </c>
      <c r="G1641">
        <v>61.56</v>
      </c>
      <c r="H1641">
        <v>4.74</v>
      </c>
    </row>
    <row r="1642" spans="1:8" x14ac:dyDescent="0.2">
      <c r="A1642" t="s">
        <v>71</v>
      </c>
      <c r="B1642" t="s">
        <v>55</v>
      </c>
      <c r="C1642" t="s">
        <v>101</v>
      </c>
      <c r="D1642" s="4">
        <v>43435</v>
      </c>
      <c r="E1642" t="s">
        <v>178</v>
      </c>
      <c r="F1642" s="5">
        <v>43405</v>
      </c>
      <c r="G1642">
        <v>2.78</v>
      </c>
      <c r="H1642">
        <v>0.21</v>
      </c>
    </row>
    <row r="1643" spans="1:8" x14ac:dyDescent="0.2">
      <c r="A1643" t="s">
        <v>71</v>
      </c>
      <c r="B1643" t="s">
        <v>57</v>
      </c>
      <c r="C1643" t="s">
        <v>93</v>
      </c>
      <c r="D1643" s="4">
        <v>43435</v>
      </c>
      <c r="E1643" t="s">
        <v>175</v>
      </c>
      <c r="F1643" s="5">
        <v>43405</v>
      </c>
      <c r="G1643">
        <v>2202</v>
      </c>
      <c r="H1643">
        <v>169.57</v>
      </c>
    </row>
    <row r="1644" spans="1:8" x14ac:dyDescent="0.2">
      <c r="A1644" t="s">
        <v>71</v>
      </c>
      <c r="B1644" t="s">
        <v>57</v>
      </c>
      <c r="C1644" t="s">
        <v>93</v>
      </c>
      <c r="D1644" s="4">
        <v>43435</v>
      </c>
      <c r="E1644" t="s">
        <v>176</v>
      </c>
      <c r="F1644" s="5">
        <v>43405</v>
      </c>
      <c r="G1644">
        <v>99.3</v>
      </c>
      <c r="H1644">
        <v>7.64</v>
      </c>
    </row>
    <row r="1645" spans="1:8" x14ac:dyDescent="0.2">
      <c r="A1645" t="s">
        <v>71</v>
      </c>
      <c r="B1645" t="s">
        <v>55</v>
      </c>
      <c r="C1645" t="s">
        <v>93</v>
      </c>
      <c r="D1645" s="4">
        <v>43435</v>
      </c>
      <c r="E1645" t="s">
        <v>175</v>
      </c>
      <c r="F1645" s="5">
        <v>43405</v>
      </c>
      <c r="G1645">
        <v>341</v>
      </c>
      <c r="H1645">
        <v>26.26</v>
      </c>
    </row>
    <row r="1646" spans="1:8" x14ac:dyDescent="0.2">
      <c r="A1646" t="s">
        <v>71</v>
      </c>
      <c r="B1646" t="s">
        <v>55</v>
      </c>
      <c r="C1646" t="s">
        <v>93</v>
      </c>
      <c r="D1646" s="4">
        <v>43435</v>
      </c>
      <c r="E1646" t="s">
        <v>176</v>
      </c>
      <c r="F1646" s="5">
        <v>43405</v>
      </c>
      <c r="G1646">
        <v>15.38</v>
      </c>
      <c r="H1646">
        <v>1.18</v>
      </c>
    </row>
    <row r="1647" spans="1:8" x14ac:dyDescent="0.2">
      <c r="A1647" t="s">
        <v>71</v>
      </c>
      <c r="B1647" t="s">
        <v>55</v>
      </c>
      <c r="C1647" t="s">
        <v>101</v>
      </c>
      <c r="D1647" s="4">
        <v>43497</v>
      </c>
      <c r="E1647" t="s">
        <v>177</v>
      </c>
      <c r="F1647" s="5">
        <v>43405</v>
      </c>
      <c r="G1647">
        <v>6</v>
      </c>
      <c r="H1647">
        <v>0.46</v>
      </c>
    </row>
    <row r="1648" spans="1:8" x14ac:dyDescent="0.2">
      <c r="A1648" t="s">
        <v>71</v>
      </c>
      <c r="B1648" t="s">
        <v>55</v>
      </c>
      <c r="C1648" t="s">
        <v>101</v>
      </c>
      <c r="D1648" s="4">
        <v>43497</v>
      </c>
      <c r="E1648" t="s">
        <v>178</v>
      </c>
      <c r="F1648" s="5">
        <v>43405</v>
      </c>
      <c r="G1648">
        <v>0.2</v>
      </c>
      <c r="H1648">
        <v>0.02</v>
      </c>
    </row>
    <row r="1649" spans="1:8" x14ac:dyDescent="0.2">
      <c r="A1649" t="s">
        <v>71</v>
      </c>
      <c r="B1649" t="s">
        <v>54</v>
      </c>
      <c r="C1649" t="s">
        <v>101</v>
      </c>
      <c r="D1649" s="4">
        <v>43497</v>
      </c>
      <c r="E1649" t="s">
        <v>177</v>
      </c>
      <c r="F1649" s="5">
        <v>43405</v>
      </c>
      <c r="G1649">
        <v>13</v>
      </c>
      <c r="H1649">
        <v>1</v>
      </c>
    </row>
    <row r="1650" spans="1:8" x14ac:dyDescent="0.2">
      <c r="A1650" t="s">
        <v>71</v>
      </c>
      <c r="B1650" t="s">
        <v>54</v>
      </c>
      <c r="C1650" t="s">
        <v>101</v>
      </c>
      <c r="D1650" s="4">
        <v>43497</v>
      </c>
      <c r="E1650" t="s">
        <v>178</v>
      </c>
      <c r="F1650" s="5">
        <v>43405</v>
      </c>
      <c r="G1650">
        <v>0.48</v>
      </c>
      <c r="H1650">
        <v>0.04</v>
      </c>
    </row>
    <row r="1651" spans="1:8" x14ac:dyDescent="0.2">
      <c r="A1651" t="s">
        <v>71</v>
      </c>
      <c r="B1651" t="s">
        <v>57</v>
      </c>
      <c r="C1651" t="s">
        <v>93</v>
      </c>
      <c r="D1651" s="4">
        <v>43497</v>
      </c>
      <c r="E1651" t="s">
        <v>175</v>
      </c>
      <c r="F1651" s="5">
        <v>43405</v>
      </c>
      <c r="G1651">
        <v>814</v>
      </c>
      <c r="H1651">
        <v>62.69</v>
      </c>
    </row>
    <row r="1652" spans="1:8" x14ac:dyDescent="0.2">
      <c r="A1652" t="s">
        <v>71</v>
      </c>
      <c r="B1652" t="s">
        <v>57</v>
      </c>
      <c r="C1652" t="s">
        <v>93</v>
      </c>
      <c r="D1652" s="4">
        <v>43497</v>
      </c>
      <c r="E1652" t="s">
        <v>176</v>
      </c>
      <c r="F1652" s="5">
        <v>43405</v>
      </c>
      <c r="G1652">
        <v>30.12</v>
      </c>
      <c r="H1652">
        <v>2.3199999999999998</v>
      </c>
    </row>
    <row r="1653" spans="1:8" x14ac:dyDescent="0.2">
      <c r="A1653" t="s">
        <v>71</v>
      </c>
      <c r="B1653" t="s">
        <v>56</v>
      </c>
      <c r="C1653" t="s">
        <v>94</v>
      </c>
      <c r="D1653" s="4">
        <v>43497</v>
      </c>
      <c r="E1653" t="s">
        <v>175</v>
      </c>
      <c r="F1653" s="5">
        <v>43405</v>
      </c>
      <c r="G1653">
        <v>265.19</v>
      </c>
      <c r="H1653">
        <v>20.420000000000002</v>
      </c>
    </row>
    <row r="1654" spans="1:8" x14ac:dyDescent="0.2">
      <c r="A1654" t="s">
        <v>71</v>
      </c>
      <c r="B1654" t="s">
        <v>56</v>
      </c>
      <c r="C1654" t="s">
        <v>94</v>
      </c>
      <c r="D1654" s="4">
        <v>43497</v>
      </c>
      <c r="E1654" t="s">
        <v>179</v>
      </c>
      <c r="F1654" s="5">
        <v>43405</v>
      </c>
      <c r="G1654">
        <v>9522.81</v>
      </c>
      <c r="H1654">
        <v>847.53</v>
      </c>
    </row>
    <row r="1655" spans="1:8" x14ac:dyDescent="0.2">
      <c r="A1655" t="s">
        <v>71</v>
      </c>
      <c r="B1655" t="s">
        <v>56</v>
      </c>
      <c r="C1655" t="s">
        <v>94</v>
      </c>
      <c r="D1655" s="4">
        <v>43497</v>
      </c>
      <c r="E1655" t="s">
        <v>176</v>
      </c>
      <c r="F1655" s="5">
        <v>43405</v>
      </c>
      <c r="G1655">
        <v>9.81</v>
      </c>
      <c r="H1655">
        <v>0.76</v>
      </c>
    </row>
    <row r="1656" spans="1:8" x14ac:dyDescent="0.2">
      <c r="A1656" t="s">
        <v>71</v>
      </c>
      <c r="B1656" t="s">
        <v>56</v>
      </c>
      <c r="C1656" t="s">
        <v>94</v>
      </c>
      <c r="D1656" s="4">
        <v>43497</v>
      </c>
      <c r="E1656" t="s">
        <v>180</v>
      </c>
      <c r="F1656" s="5">
        <v>43405</v>
      </c>
      <c r="G1656">
        <v>352.35</v>
      </c>
      <c r="H1656">
        <v>31.36</v>
      </c>
    </row>
    <row r="1657" spans="1:8" x14ac:dyDescent="0.2">
      <c r="A1657" t="s">
        <v>71</v>
      </c>
      <c r="B1657" t="s">
        <v>54</v>
      </c>
      <c r="C1657" t="s">
        <v>92</v>
      </c>
      <c r="D1657" s="4">
        <v>43497</v>
      </c>
      <c r="E1657" t="s">
        <v>175</v>
      </c>
      <c r="F1657" s="5">
        <v>43405</v>
      </c>
      <c r="G1657">
        <v>36</v>
      </c>
      <c r="H1657">
        <v>2.77</v>
      </c>
    </row>
    <row r="1658" spans="1:8" x14ac:dyDescent="0.2">
      <c r="A1658" t="s">
        <v>71</v>
      </c>
      <c r="B1658" t="s">
        <v>54</v>
      </c>
      <c r="C1658" t="s">
        <v>92</v>
      </c>
      <c r="D1658" s="4">
        <v>43497</v>
      </c>
      <c r="E1658" t="s">
        <v>176</v>
      </c>
      <c r="F1658" s="5">
        <v>43405</v>
      </c>
      <c r="G1658">
        <v>1.62</v>
      </c>
      <c r="H1658">
        <v>0.12</v>
      </c>
    </row>
    <row r="1659" spans="1:8" x14ac:dyDescent="0.2">
      <c r="A1659" t="s">
        <v>71</v>
      </c>
      <c r="B1659" t="s">
        <v>59</v>
      </c>
      <c r="C1659" t="s">
        <v>101</v>
      </c>
      <c r="D1659" s="4">
        <v>43435</v>
      </c>
      <c r="E1659" t="s">
        <v>177</v>
      </c>
      <c r="F1659" s="5">
        <v>43405</v>
      </c>
      <c r="G1659">
        <v>63.36</v>
      </c>
      <c r="H1659">
        <v>4.88</v>
      </c>
    </row>
    <row r="1660" spans="1:8" x14ac:dyDescent="0.2">
      <c r="A1660" t="s">
        <v>71</v>
      </c>
      <c r="B1660" t="s">
        <v>59</v>
      </c>
      <c r="C1660" t="s">
        <v>101</v>
      </c>
      <c r="D1660" s="4">
        <v>43435</v>
      </c>
      <c r="E1660" t="s">
        <v>178</v>
      </c>
      <c r="F1660" s="5">
        <v>43405</v>
      </c>
      <c r="G1660">
        <v>2.86</v>
      </c>
      <c r="H1660">
        <v>0.22</v>
      </c>
    </row>
    <row r="1661" spans="1:8" x14ac:dyDescent="0.2">
      <c r="A1661" t="s">
        <v>71</v>
      </c>
      <c r="B1661" t="s">
        <v>55</v>
      </c>
      <c r="C1661" t="s">
        <v>84</v>
      </c>
      <c r="D1661" s="4">
        <v>43435</v>
      </c>
      <c r="E1661" t="s">
        <v>175</v>
      </c>
      <c r="F1661" s="5">
        <v>43405</v>
      </c>
      <c r="G1661">
        <v>3704.98</v>
      </c>
      <c r="H1661">
        <v>285.3</v>
      </c>
    </row>
    <row r="1662" spans="1:8" x14ac:dyDescent="0.2">
      <c r="A1662" t="s">
        <v>71</v>
      </c>
      <c r="B1662" t="s">
        <v>55</v>
      </c>
      <c r="C1662" t="s">
        <v>84</v>
      </c>
      <c r="D1662" s="4">
        <v>43435</v>
      </c>
      <c r="E1662" t="s">
        <v>179</v>
      </c>
      <c r="F1662" s="5">
        <v>43405</v>
      </c>
      <c r="G1662">
        <v>11446.58</v>
      </c>
      <c r="H1662">
        <v>1018.74</v>
      </c>
    </row>
    <row r="1663" spans="1:8" x14ac:dyDescent="0.2">
      <c r="A1663" t="s">
        <v>71</v>
      </c>
      <c r="B1663" t="s">
        <v>55</v>
      </c>
      <c r="C1663" t="s">
        <v>84</v>
      </c>
      <c r="D1663" s="4">
        <v>43435</v>
      </c>
      <c r="E1663" t="s">
        <v>176</v>
      </c>
      <c r="F1663" s="5">
        <v>43405</v>
      </c>
      <c r="G1663">
        <v>167.1</v>
      </c>
      <c r="H1663">
        <v>12.87</v>
      </c>
    </row>
    <row r="1664" spans="1:8" x14ac:dyDescent="0.2">
      <c r="A1664" t="s">
        <v>71</v>
      </c>
      <c r="B1664" t="s">
        <v>55</v>
      </c>
      <c r="C1664" t="s">
        <v>84</v>
      </c>
      <c r="D1664" s="4">
        <v>43435</v>
      </c>
      <c r="E1664" t="s">
        <v>180</v>
      </c>
      <c r="F1664" s="5">
        <v>43405</v>
      </c>
      <c r="G1664">
        <v>516.23</v>
      </c>
      <c r="H1664">
        <v>45.94</v>
      </c>
    </row>
    <row r="1665" spans="1:8" x14ac:dyDescent="0.2">
      <c r="A1665" t="s">
        <v>71</v>
      </c>
      <c r="B1665" t="s">
        <v>56</v>
      </c>
      <c r="C1665" t="s">
        <v>98</v>
      </c>
      <c r="D1665" s="4">
        <v>43435</v>
      </c>
      <c r="E1665" t="s">
        <v>175</v>
      </c>
      <c r="F1665" s="5">
        <v>43405</v>
      </c>
      <c r="G1665">
        <v>0</v>
      </c>
      <c r="H1665">
        <v>0</v>
      </c>
    </row>
    <row r="1666" spans="1:8" x14ac:dyDescent="0.2">
      <c r="A1666" t="s">
        <v>71</v>
      </c>
      <c r="B1666" t="s">
        <v>56</v>
      </c>
      <c r="C1666" t="s">
        <v>98</v>
      </c>
      <c r="D1666" s="4">
        <v>43435</v>
      </c>
      <c r="E1666" t="s">
        <v>176</v>
      </c>
      <c r="F1666" s="5">
        <v>43405</v>
      </c>
      <c r="G1666">
        <v>0</v>
      </c>
      <c r="H1666">
        <v>0</v>
      </c>
    </row>
    <row r="1667" spans="1:8" x14ac:dyDescent="0.2">
      <c r="A1667" t="s">
        <v>71</v>
      </c>
      <c r="B1667" t="s">
        <v>55</v>
      </c>
      <c r="C1667" t="s">
        <v>101</v>
      </c>
      <c r="D1667" s="4">
        <v>43435</v>
      </c>
      <c r="E1667" t="s">
        <v>177</v>
      </c>
      <c r="F1667" s="5">
        <v>43405</v>
      </c>
      <c r="G1667">
        <v>225</v>
      </c>
      <c r="H1667">
        <v>17.32</v>
      </c>
    </row>
    <row r="1668" spans="1:8" x14ac:dyDescent="0.2">
      <c r="A1668" t="s">
        <v>71</v>
      </c>
      <c r="B1668" t="s">
        <v>55</v>
      </c>
      <c r="C1668" t="s">
        <v>101</v>
      </c>
      <c r="D1668" s="4">
        <v>43435</v>
      </c>
      <c r="E1668" t="s">
        <v>178</v>
      </c>
      <c r="F1668" s="5">
        <v>43405</v>
      </c>
      <c r="G1668">
        <v>10.14</v>
      </c>
      <c r="H1668">
        <v>0.78</v>
      </c>
    </row>
    <row r="1669" spans="1:8" x14ac:dyDescent="0.2">
      <c r="A1669" t="s">
        <v>71</v>
      </c>
      <c r="B1669" t="s">
        <v>55</v>
      </c>
      <c r="C1669" t="s">
        <v>101</v>
      </c>
      <c r="D1669" s="4">
        <v>43435</v>
      </c>
      <c r="E1669" t="s">
        <v>177</v>
      </c>
      <c r="F1669" s="5">
        <v>43405</v>
      </c>
      <c r="G1669">
        <v>1245.5999999999999</v>
      </c>
      <c r="H1669">
        <v>95.9</v>
      </c>
    </row>
    <row r="1670" spans="1:8" x14ac:dyDescent="0.2">
      <c r="A1670" t="s">
        <v>71</v>
      </c>
      <c r="B1670" t="s">
        <v>55</v>
      </c>
      <c r="C1670" t="s">
        <v>101</v>
      </c>
      <c r="D1670" s="4">
        <v>43435</v>
      </c>
      <c r="E1670" t="s">
        <v>178</v>
      </c>
      <c r="F1670" s="5">
        <v>43405</v>
      </c>
      <c r="G1670">
        <v>56.18</v>
      </c>
      <c r="H1670">
        <v>4.33</v>
      </c>
    </row>
    <row r="1671" spans="1:8" x14ac:dyDescent="0.2">
      <c r="A1671" t="s">
        <v>71</v>
      </c>
      <c r="B1671" t="s">
        <v>54</v>
      </c>
      <c r="C1671" t="s">
        <v>101</v>
      </c>
      <c r="D1671" s="4">
        <v>43435</v>
      </c>
      <c r="E1671" t="s">
        <v>177</v>
      </c>
      <c r="F1671" s="5">
        <v>43405</v>
      </c>
      <c r="G1671">
        <v>194.4</v>
      </c>
      <c r="H1671">
        <v>14.97</v>
      </c>
    </row>
    <row r="1672" spans="1:8" x14ac:dyDescent="0.2">
      <c r="A1672" t="s">
        <v>71</v>
      </c>
      <c r="B1672" t="s">
        <v>54</v>
      </c>
      <c r="C1672" t="s">
        <v>101</v>
      </c>
      <c r="D1672" s="4">
        <v>43435</v>
      </c>
      <c r="E1672" t="s">
        <v>178</v>
      </c>
      <c r="F1672" s="5">
        <v>43405</v>
      </c>
      <c r="G1672">
        <v>8.77</v>
      </c>
      <c r="H1672">
        <v>0.67</v>
      </c>
    </row>
    <row r="1673" spans="1:8" x14ac:dyDescent="0.2">
      <c r="A1673" t="s">
        <v>71</v>
      </c>
      <c r="B1673" t="s">
        <v>54</v>
      </c>
      <c r="C1673" t="s">
        <v>92</v>
      </c>
      <c r="D1673" s="4">
        <v>43435</v>
      </c>
      <c r="E1673" t="s">
        <v>175</v>
      </c>
      <c r="F1673" s="5">
        <v>43405</v>
      </c>
      <c r="G1673">
        <v>233</v>
      </c>
      <c r="H1673">
        <v>17.940000000000001</v>
      </c>
    </row>
    <row r="1674" spans="1:8" x14ac:dyDescent="0.2">
      <c r="A1674" t="s">
        <v>71</v>
      </c>
      <c r="B1674" t="s">
        <v>61</v>
      </c>
      <c r="C1674" t="s">
        <v>97</v>
      </c>
      <c r="D1674" s="4">
        <v>43435</v>
      </c>
      <c r="E1674" t="s">
        <v>179</v>
      </c>
      <c r="F1674" s="5">
        <v>43405</v>
      </c>
      <c r="G1674">
        <v>5013.55</v>
      </c>
      <c r="H1674">
        <v>446.21</v>
      </c>
    </row>
    <row r="1675" spans="1:8" x14ac:dyDescent="0.2">
      <c r="A1675" t="s">
        <v>71</v>
      </c>
      <c r="B1675" t="s">
        <v>61</v>
      </c>
      <c r="C1675" t="s">
        <v>97</v>
      </c>
      <c r="D1675" s="4">
        <v>43435</v>
      </c>
      <c r="E1675" t="s">
        <v>176</v>
      </c>
      <c r="F1675" s="5">
        <v>43405</v>
      </c>
      <c r="G1675">
        <v>32.369999999999997</v>
      </c>
      <c r="H1675">
        <v>2.4900000000000002</v>
      </c>
    </row>
    <row r="1676" spans="1:8" x14ac:dyDescent="0.2">
      <c r="A1676" t="s">
        <v>71</v>
      </c>
      <c r="B1676" t="s">
        <v>61</v>
      </c>
      <c r="C1676" t="s">
        <v>97</v>
      </c>
      <c r="D1676" s="4">
        <v>43435</v>
      </c>
      <c r="E1676" t="s">
        <v>180</v>
      </c>
      <c r="F1676" s="5">
        <v>43405</v>
      </c>
      <c r="G1676">
        <v>226.11</v>
      </c>
      <c r="H1676">
        <v>20.12</v>
      </c>
    </row>
    <row r="1677" spans="1:8" x14ac:dyDescent="0.2">
      <c r="A1677" t="s">
        <v>71</v>
      </c>
      <c r="B1677" t="s">
        <v>60</v>
      </c>
      <c r="C1677" t="s">
        <v>131</v>
      </c>
      <c r="D1677" s="4">
        <v>43435</v>
      </c>
      <c r="E1677" t="s">
        <v>175</v>
      </c>
      <c r="F1677" s="5">
        <v>43405</v>
      </c>
      <c r="G1677">
        <v>21677.06</v>
      </c>
      <c r="H1677">
        <v>1669.13</v>
      </c>
    </row>
    <row r="1678" spans="1:8" x14ac:dyDescent="0.2">
      <c r="A1678" t="s">
        <v>71</v>
      </c>
      <c r="B1678" t="s">
        <v>60</v>
      </c>
      <c r="C1678" t="s">
        <v>131</v>
      </c>
      <c r="D1678" s="4">
        <v>43435</v>
      </c>
      <c r="E1678" t="s">
        <v>176</v>
      </c>
      <c r="F1678" s="5">
        <v>43405</v>
      </c>
      <c r="G1678">
        <v>977.64</v>
      </c>
      <c r="H1678">
        <v>75.28</v>
      </c>
    </row>
    <row r="1679" spans="1:8" x14ac:dyDescent="0.2">
      <c r="A1679" t="s">
        <v>71</v>
      </c>
      <c r="B1679" t="s">
        <v>56</v>
      </c>
      <c r="C1679" t="s">
        <v>98</v>
      </c>
      <c r="D1679" s="4">
        <v>43435</v>
      </c>
      <c r="E1679" t="s">
        <v>175</v>
      </c>
      <c r="F1679" s="5">
        <v>43405</v>
      </c>
      <c r="G1679">
        <v>717.63</v>
      </c>
      <c r="H1679">
        <v>55.26</v>
      </c>
    </row>
    <row r="1680" spans="1:8" x14ac:dyDescent="0.2">
      <c r="A1680" t="s">
        <v>71</v>
      </c>
      <c r="B1680" t="s">
        <v>56</v>
      </c>
      <c r="C1680" t="s">
        <v>98</v>
      </c>
      <c r="D1680" s="4">
        <v>43435</v>
      </c>
      <c r="E1680" t="s">
        <v>179</v>
      </c>
      <c r="F1680" s="5">
        <v>43405</v>
      </c>
      <c r="G1680">
        <v>3116.55</v>
      </c>
      <c r="H1680">
        <v>277.37</v>
      </c>
    </row>
    <row r="1681" spans="1:8" x14ac:dyDescent="0.2">
      <c r="A1681" t="s">
        <v>71</v>
      </c>
      <c r="B1681" t="s">
        <v>56</v>
      </c>
      <c r="C1681" t="s">
        <v>98</v>
      </c>
      <c r="D1681" s="4">
        <v>43435</v>
      </c>
      <c r="E1681" t="s">
        <v>176</v>
      </c>
      <c r="F1681" s="5">
        <v>43405</v>
      </c>
      <c r="G1681">
        <v>32.369999999999997</v>
      </c>
      <c r="H1681">
        <v>2.4900000000000002</v>
      </c>
    </row>
    <row r="1682" spans="1:8" x14ac:dyDescent="0.2">
      <c r="A1682" t="s">
        <v>71</v>
      </c>
      <c r="B1682" t="s">
        <v>56</v>
      </c>
      <c r="C1682" t="s">
        <v>98</v>
      </c>
      <c r="D1682" s="4">
        <v>43435</v>
      </c>
      <c r="E1682" t="s">
        <v>180</v>
      </c>
      <c r="F1682" s="5">
        <v>43405</v>
      </c>
      <c r="G1682">
        <v>140.55000000000001</v>
      </c>
      <c r="H1682">
        <v>12.51</v>
      </c>
    </row>
    <row r="1683" spans="1:8" x14ac:dyDescent="0.2">
      <c r="A1683" t="s">
        <v>71</v>
      </c>
      <c r="B1683" t="s">
        <v>61</v>
      </c>
      <c r="C1683" t="s">
        <v>97</v>
      </c>
      <c r="D1683" s="4">
        <v>43435</v>
      </c>
      <c r="E1683" t="s">
        <v>175</v>
      </c>
      <c r="F1683" s="5">
        <v>43405</v>
      </c>
      <c r="G1683">
        <v>717.63</v>
      </c>
      <c r="H1683">
        <v>55.26</v>
      </c>
    </row>
    <row r="1684" spans="1:8" x14ac:dyDescent="0.2">
      <c r="A1684" t="s">
        <v>71</v>
      </c>
      <c r="B1684" t="s">
        <v>61</v>
      </c>
      <c r="C1684" t="s">
        <v>97</v>
      </c>
      <c r="D1684" s="4">
        <v>43435</v>
      </c>
      <c r="E1684" t="s">
        <v>179</v>
      </c>
      <c r="F1684" s="5">
        <v>43405</v>
      </c>
      <c r="G1684">
        <v>11724.52</v>
      </c>
      <c r="H1684">
        <v>1043.48</v>
      </c>
    </row>
    <row r="1685" spans="1:8" x14ac:dyDescent="0.2">
      <c r="A1685" t="s">
        <v>71</v>
      </c>
      <c r="B1685" t="s">
        <v>61</v>
      </c>
      <c r="C1685" t="s">
        <v>97</v>
      </c>
      <c r="D1685" s="4">
        <v>43435</v>
      </c>
      <c r="E1685" t="s">
        <v>176</v>
      </c>
      <c r="F1685" s="5">
        <v>43405</v>
      </c>
      <c r="G1685">
        <v>32.369999999999997</v>
      </c>
      <c r="H1685">
        <v>2.4900000000000002</v>
      </c>
    </row>
    <row r="1686" spans="1:8" x14ac:dyDescent="0.2">
      <c r="A1686" t="s">
        <v>71</v>
      </c>
      <c r="B1686" t="s">
        <v>61</v>
      </c>
      <c r="C1686" t="s">
        <v>97</v>
      </c>
      <c r="D1686" s="4">
        <v>43435</v>
      </c>
      <c r="E1686" t="s">
        <v>180</v>
      </c>
      <c r="F1686" s="5">
        <v>43405</v>
      </c>
      <c r="G1686">
        <v>528.77</v>
      </c>
      <c r="H1686">
        <v>47.06</v>
      </c>
    </row>
    <row r="1687" spans="1:8" x14ac:dyDescent="0.2">
      <c r="A1687" t="s">
        <v>71</v>
      </c>
      <c r="B1687" t="s">
        <v>55</v>
      </c>
      <c r="C1687" t="s">
        <v>84</v>
      </c>
      <c r="D1687" s="4">
        <v>43435</v>
      </c>
      <c r="E1687" t="s">
        <v>175</v>
      </c>
      <c r="F1687" s="5">
        <v>43405</v>
      </c>
      <c r="G1687">
        <v>717.63</v>
      </c>
      <c r="H1687">
        <v>55.26</v>
      </c>
    </row>
    <row r="1688" spans="1:8" x14ac:dyDescent="0.2">
      <c r="A1688" t="s">
        <v>71</v>
      </c>
      <c r="B1688" t="s">
        <v>55</v>
      </c>
      <c r="C1688" t="s">
        <v>84</v>
      </c>
      <c r="D1688" s="4">
        <v>43435</v>
      </c>
      <c r="E1688" t="s">
        <v>179</v>
      </c>
      <c r="F1688" s="5">
        <v>43405</v>
      </c>
      <c r="G1688">
        <v>3252.33</v>
      </c>
      <c r="H1688">
        <v>289.45999999999998</v>
      </c>
    </row>
    <row r="1689" spans="1:8" x14ac:dyDescent="0.2">
      <c r="A1689" t="s">
        <v>71</v>
      </c>
      <c r="B1689" t="s">
        <v>55</v>
      </c>
      <c r="C1689" t="s">
        <v>84</v>
      </c>
      <c r="D1689" s="4">
        <v>43435</v>
      </c>
      <c r="E1689" t="s">
        <v>176</v>
      </c>
      <c r="F1689" s="5">
        <v>43405</v>
      </c>
      <c r="G1689">
        <v>32.369999999999997</v>
      </c>
      <c r="H1689">
        <v>2.4900000000000002</v>
      </c>
    </row>
    <row r="1690" spans="1:8" x14ac:dyDescent="0.2">
      <c r="A1690" t="s">
        <v>71</v>
      </c>
      <c r="B1690" t="s">
        <v>55</v>
      </c>
      <c r="C1690" t="s">
        <v>84</v>
      </c>
      <c r="D1690" s="4">
        <v>43435</v>
      </c>
      <c r="E1690" t="s">
        <v>180</v>
      </c>
      <c r="F1690" s="5">
        <v>43405</v>
      </c>
      <c r="G1690">
        <v>146.68</v>
      </c>
      <c r="H1690">
        <v>13.05</v>
      </c>
    </row>
    <row r="1691" spans="1:8" x14ac:dyDescent="0.2">
      <c r="A1691" t="s">
        <v>71</v>
      </c>
      <c r="B1691" t="s">
        <v>54</v>
      </c>
      <c r="C1691" t="s">
        <v>101</v>
      </c>
      <c r="D1691" s="4">
        <v>43435</v>
      </c>
      <c r="E1691" t="s">
        <v>177</v>
      </c>
      <c r="F1691" s="5">
        <v>43405</v>
      </c>
      <c r="G1691">
        <v>302.39999999999998</v>
      </c>
      <c r="H1691">
        <v>23.28</v>
      </c>
    </row>
    <row r="1692" spans="1:8" x14ac:dyDescent="0.2">
      <c r="A1692" t="s">
        <v>71</v>
      </c>
      <c r="B1692" t="s">
        <v>54</v>
      </c>
      <c r="C1692" t="s">
        <v>101</v>
      </c>
      <c r="D1692" s="4">
        <v>43435</v>
      </c>
      <c r="E1692" t="s">
        <v>178</v>
      </c>
      <c r="F1692" s="5">
        <v>43405</v>
      </c>
      <c r="G1692">
        <v>13.64</v>
      </c>
      <c r="H1692">
        <v>1.05</v>
      </c>
    </row>
    <row r="1693" spans="1:8" x14ac:dyDescent="0.2">
      <c r="A1693" t="s">
        <v>71</v>
      </c>
      <c r="B1693" t="s">
        <v>54</v>
      </c>
      <c r="C1693" t="s">
        <v>92</v>
      </c>
      <c r="D1693" s="4">
        <v>43435</v>
      </c>
      <c r="E1693" t="s">
        <v>175</v>
      </c>
      <c r="F1693" s="5">
        <v>43405</v>
      </c>
      <c r="G1693">
        <v>880</v>
      </c>
      <c r="H1693">
        <v>67.760000000000005</v>
      </c>
    </row>
    <row r="1694" spans="1:8" x14ac:dyDescent="0.2">
      <c r="A1694" t="s">
        <v>71</v>
      </c>
      <c r="B1694" t="s">
        <v>54</v>
      </c>
      <c r="C1694" t="s">
        <v>92</v>
      </c>
      <c r="D1694" s="4">
        <v>43435</v>
      </c>
      <c r="E1694" t="s">
        <v>176</v>
      </c>
      <c r="F1694" s="5">
        <v>43405</v>
      </c>
      <c r="G1694">
        <v>39.69</v>
      </c>
      <c r="H1694">
        <v>3.06</v>
      </c>
    </row>
    <row r="1695" spans="1:8" x14ac:dyDescent="0.2">
      <c r="A1695" t="s">
        <v>71</v>
      </c>
      <c r="B1695" t="s">
        <v>54</v>
      </c>
      <c r="C1695" t="s">
        <v>101</v>
      </c>
      <c r="D1695" s="4">
        <v>43435</v>
      </c>
      <c r="E1695" t="s">
        <v>177</v>
      </c>
      <c r="F1695" s="5">
        <v>43405</v>
      </c>
      <c r="G1695">
        <v>43.2</v>
      </c>
      <c r="H1695">
        <v>3.32</v>
      </c>
    </row>
    <row r="1696" spans="1:8" x14ac:dyDescent="0.2">
      <c r="A1696" t="s">
        <v>71</v>
      </c>
      <c r="B1696" t="s">
        <v>54</v>
      </c>
      <c r="C1696" t="s">
        <v>101</v>
      </c>
      <c r="D1696" s="4">
        <v>43435</v>
      </c>
      <c r="E1696" t="s">
        <v>178</v>
      </c>
      <c r="F1696" s="5">
        <v>43405</v>
      </c>
      <c r="G1696">
        <v>1.94</v>
      </c>
      <c r="H1696">
        <v>0.14000000000000001</v>
      </c>
    </row>
    <row r="1697" spans="1:8" x14ac:dyDescent="0.2">
      <c r="A1697" t="s">
        <v>71</v>
      </c>
      <c r="B1697" t="s">
        <v>55</v>
      </c>
      <c r="C1697" t="s">
        <v>101</v>
      </c>
      <c r="D1697" s="4">
        <v>43435</v>
      </c>
      <c r="E1697" t="s">
        <v>177</v>
      </c>
      <c r="F1697" s="5">
        <v>43405</v>
      </c>
      <c r="G1697">
        <v>3702.24</v>
      </c>
      <c r="H1697">
        <v>285.05</v>
      </c>
    </row>
    <row r="1698" spans="1:8" x14ac:dyDescent="0.2">
      <c r="A1698" t="s">
        <v>71</v>
      </c>
      <c r="B1698" t="s">
        <v>55</v>
      </c>
      <c r="C1698" t="s">
        <v>101</v>
      </c>
      <c r="D1698" s="4">
        <v>43435</v>
      </c>
      <c r="E1698" t="s">
        <v>178</v>
      </c>
      <c r="F1698" s="5">
        <v>43405</v>
      </c>
      <c r="G1698">
        <v>166.95</v>
      </c>
      <c r="H1698">
        <v>12.86</v>
      </c>
    </row>
    <row r="1699" spans="1:8" x14ac:dyDescent="0.2">
      <c r="A1699" t="s">
        <v>71</v>
      </c>
      <c r="B1699" t="s">
        <v>55</v>
      </c>
      <c r="C1699" t="s">
        <v>91</v>
      </c>
      <c r="D1699" s="4">
        <v>43435</v>
      </c>
      <c r="E1699" t="s">
        <v>175</v>
      </c>
      <c r="F1699" s="5">
        <v>43405</v>
      </c>
      <c r="G1699">
        <v>717.63</v>
      </c>
      <c r="H1699">
        <v>55.26</v>
      </c>
    </row>
    <row r="1700" spans="1:8" x14ac:dyDescent="0.2">
      <c r="A1700" t="s">
        <v>71</v>
      </c>
      <c r="B1700" t="s">
        <v>55</v>
      </c>
      <c r="C1700" t="s">
        <v>91</v>
      </c>
      <c r="D1700" s="4">
        <v>43435</v>
      </c>
      <c r="E1700" t="s">
        <v>179</v>
      </c>
      <c r="F1700" s="5">
        <v>43405</v>
      </c>
      <c r="G1700">
        <v>8082.37</v>
      </c>
      <c r="H1700">
        <v>719.33</v>
      </c>
    </row>
    <row r="1701" spans="1:8" x14ac:dyDescent="0.2">
      <c r="A1701" t="s">
        <v>71</v>
      </c>
      <c r="B1701" t="s">
        <v>55</v>
      </c>
      <c r="C1701" t="s">
        <v>91</v>
      </c>
      <c r="D1701" s="4">
        <v>43435</v>
      </c>
      <c r="E1701" t="s">
        <v>176</v>
      </c>
      <c r="F1701" s="5">
        <v>43405</v>
      </c>
      <c r="G1701">
        <v>32.369999999999997</v>
      </c>
      <c r="H1701">
        <v>2.4900000000000002</v>
      </c>
    </row>
    <row r="1702" spans="1:8" x14ac:dyDescent="0.2">
      <c r="A1702" t="s">
        <v>71</v>
      </c>
      <c r="B1702" t="s">
        <v>55</v>
      </c>
      <c r="C1702" t="s">
        <v>91</v>
      </c>
      <c r="D1702" s="4">
        <v>43435</v>
      </c>
      <c r="E1702" t="s">
        <v>180</v>
      </c>
      <c r="F1702" s="5">
        <v>43405</v>
      </c>
      <c r="G1702">
        <v>364.51</v>
      </c>
      <c r="H1702">
        <v>32.44</v>
      </c>
    </row>
    <row r="1703" spans="1:8" x14ac:dyDescent="0.2">
      <c r="A1703" t="s">
        <v>71</v>
      </c>
      <c r="B1703" t="s">
        <v>55</v>
      </c>
      <c r="C1703" t="s">
        <v>181</v>
      </c>
      <c r="D1703" s="4">
        <v>43435</v>
      </c>
      <c r="E1703" t="s">
        <v>182</v>
      </c>
      <c r="F1703" s="5">
        <v>43405</v>
      </c>
      <c r="G1703">
        <v>0</v>
      </c>
      <c r="H1703">
        <v>0</v>
      </c>
    </row>
    <row r="1704" spans="1:8" x14ac:dyDescent="0.2">
      <c r="A1704" t="s">
        <v>71</v>
      </c>
      <c r="B1704" t="s">
        <v>56</v>
      </c>
      <c r="C1704" t="s">
        <v>94</v>
      </c>
      <c r="D1704" s="4">
        <v>43435</v>
      </c>
      <c r="E1704" t="s">
        <v>175</v>
      </c>
      <c r="F1704" s="5">
        <v>43405</v>
      </c>
      <c r="G1704">
        <v>1435.26</v>
      </c>
      <c r="H1704">
        <v>110.52</v>
      </c>
    </row>
    <row r="1705" spans="1:8" x14ac:dyDescent="0.2">
      <c r="A1705" t="s">
        <v>71</v>
      </c>
      <c r="B1705" t="s">
        <v>56</v>
      </c>
      <c r="C1705" t="s">
        <v>94</v>
      </c>
      <c r="D1705" s="4">
        <v>43435</v>
      </c>
      <c r="E1705" t="s">
        <v>179</v>
      </c>
      <c r="F1705" s="5">
        <v>43405</v>
      </c>
      <c r="G1705">
        <v>33844.74</v>
      </c>
      <c r="H1705">
        <v>3012.18</v>
      </c>
    </row>
    <row r="1706" spans="1:8" x14ac:dyDescent="0.2">
      <c r="A1706" t="s">
        <v>71</v>
      </c>
      <c r="B1706" t="s">
        <v>56</v>
      </c>
      <c r="C1706" t="s">
        <v>94</v>
      </c>
      <c r="D1706" s="4">
        <v>43435</v>
      </c>
      <c r="E1706" t="s">
        <v>176</v>
      </c>
      <c r="F1706" s="5">
        <v>43405</v>
      </c>
      <c r="G1706">
        <v>64.739999999999995</v>
      </c>
      <c r="H1706">
        <v>4.9800000000000004</v>
      </c>
    </row>
    <row r="1707" spans="1:8" x14ac:dyDescent="0.2">
      <c r="A1707" t="s">
        <v>71</v>
      </c>
      <c r="B1707" t="s">
        <v>56</v>
      </c>
      <c r="C1707" t="s">
        <v>94</v>
      </c>
      <c r="D1707" s="4">
        <v>43435</v>
      </c>
      <c r="E1707" t="s">
        <v>180</v>
      </c>
      <c r="F1707" s="5">
        <v>43405</v>
      </c>
      <c r="G1707">
        <v>1526.39</v>
      </c>
      <c r="H1707">
        <v>135.84</v>
      </c>
    </row>
    <row r="1708" spans="1:8" x14ac:dyDescent="0.2">
      <c r="A1708" t="s">
        <v>71</v>
      </c>
      <c r="B1708" t="s">
        <v>56</v>
      </c>
      <c r="C1708" t="s">
        <v>95</v>
      </c>
      <c r="D1708" s="4">
        <v>43435</v>
      </c>
      <c r="E1708" t="s">
        <v>175</v>
      </c>
      <c r="F1708" s="5">
        <v>43405</v>
      </c>
      <c r="G1708">
        <v>93760</v>
      </c>
      <c r="H1708">
        <v>7219.52</v>
      </c>
    </row>
    <row r="1709" spans="1:8" x14ac:dyDescent="0.2">
      <c r="A1709" t="s">
        <v>71</v>
      </c>
      <c r="B1709" t="s">
        <v>56</v>
      </c>
      <c r="C1709" t="s">
        <v>95</v>
      </c>
      <c r="D1709" s="4">
        <v>43435</v>
      </c>
      <c r="E1709" t="s">
        <v>176</v>
      </c>
      <c r="F1709" s="5">
        <v>43405</v>
      </c>
      <c r="G1709">
        <v>4228.58</v>
      </c>
      <c r="H1709">
        <v>325.60000000000002</v>
      </c>
    </row>
    <row r="1710" spans="1:8" x14ac:dyDescent="0.2">
      <c r="A1710" t="s">
        <v>71</v>
      </c>
      <c r="B1710" t="s">
        <v>57</v>
      </c>
      <c r="C1710" t="s">
        <v>93</v>
      </c>
      <c r="D1710" s="4">
        <v>43435</v>
      </c>
      <c r="E1710" t="s">
        <v>175</v>
      </c>
      <c r="F1710" s="5">
        <v>43405</v>
      </c>
      <c r="G1710">
        <v>7513.63</v>
      </c>
      <c r="H1710">
        <v>578.67999999999995</v>
      </c>
    </row>
    <row r="1711" spans="1:8" x14ac:dyDescent="0.2">
      <c r="A1711" t="s">
        <v>71</v>
      </c>
      <c r="B1711" t="s">
        <v>57</v>
      </c>
      <c r="C1711" t="s">
        <v>93</v>
      </c>
      <c r="D1711" s="4">
        <v>43435</v>
      </c>
      <c r="E1711" t="s">
        <v>176</v>
      </c>
      <c r="F1711" s="5">
        <v>43405</v>
      </c>
      <c r="G1711">
        <v>338.82</v>
      </c>
      <c r="H1711">
        <v>26.17</v>
      </c>
    </row>
    <row r="1712" spans="1:8" x14ac:dyDescent="0.2">
      <c r="A1712" t="s">
        <v>71</v>
      </c>
      <c r="B1712" t="s">
        <v>57</v>
      </c>
      <c r="C1712" t="s">
        <v>93</v>
      </c>
      <c r="D1712" s="4">
        <v>43435</v>
      </c>
      <c r="E1712" t="s">
        <v>179</v>
      </c>
      <c r="F1712" s="5">
        <v>43405</v>
      </c>
      <c r="G1712">
        <v>28.37</v>
      </c>
      <c r="H1712">
        <v>2.52</v>
      </c>
    </row>
    <row r="1713" spans="1:8" x14ac:dyDescent="0.2">
      <c r="A1713" t="s">
        <v>71</v>
      </c>
      <c r="B1713" t="s">
        <v>57</v>
      </c>
      <c r="C1713" t="s">
        <v>93</v>
      </c>
      <c r="D1713" s="4">
        <v>43435</v>
      </c>
      <c r="E1713" t="s">
        <v>180</v>
      </c>
      <c r="F1713" s="5">
        <v>43405</v>
      </c>
      <c r="G1713">
        <v>1.27</v>
      </c>
      <c r="H1713">
        <v>0.11</v>
      </c>
    </row>
    <row r="1714" spans="1:8" x14ac:dyDescent="0.2">
      <c r="A1714" t="s">
        <v>71</v>
      </c>
      <c r="B1714" t="s">
        <v>55</v>
      </c>
      <c r="C1714" t="s">
        <v>101</v>
      </c>
      <c r="D1714" s="4">
        <v>43435</v>
      </c>
      <c r="E1714" t="s">
        <v>177</v>
      </c>
      <c r="F1714" s="5">
        <v>43405</v>
      </c>
      <c r="G1714">
        <v>498.24</v>
      </c>
      <c r="H1714">
        <v>38.36</v>
      </c>
    </row>
    <row r="1715" spans="1:8" x14ac:dyDescent="0.2">
      <c r="A1715" t="s">
        <v>71</v>
      </c>
      <c r="B1715" t="s">
        <v>55</v>
      </c>
      <c r="C1715" t="s">
        <v>101</v>
      </c>
      <c r="D1715" s="4">
        <v>43435</v>
      </c>
      <c r="E1715" t="s">
        <v>178</v>
      </c>
      <c r="F1715" s="5">
        <v>43405</v>
      </c>
      <c r="G1715">
        <v>22.46</v>
      </c>
      <c r="H1715">
        <v>1.72</v>
      </c>
    </row>
    <row r="1716" spans="1:8" x14ac:dyDescent="0.2">
      <c r="A1716" t="s">
        <v>71</v>
      </c>
      <c r="B1716" t="s">
        <v>54</v>
      </c>
      <c r="C1716" t="s">
        <v>167</v>
      </c>
      <c r="D1716" s="4">
        <v>43497</v>
      </c>
      <c r="E1716" t="s">
        <v>182</v>
      </c>
      <c r="F1716" s="5">
        <v>43405</v>
      </c>
      <c r="G1716">
        <v>-14</v>
      </c>
      <c r="H1716">
        <v>-1.08</v>
      </c>
    </row>
    <row r="1717" spans="1:8" x14ac:dyDescent="0.2">
      <c r="A1717" t="s">
        <v>71</v>
      </c>
      <c r="B1717" t="s">
        <v>54</v>
      </c>
      <c r="C1717" t="s">
        <v>92</v>
      </c>
      <c r="D1717" s="4">
        <v>43497</v>
      </c>
      <c r="E1717" t="s">
        <v>175</v>
      </c>
      <c r="F1717" s="5">
        <v>43405</v>
      </c>
      <c r="G1717">
        <v>63</v>
      </c>
      <c r="H1717">
        <v>4.8499999999999996</v>
      </c>
    </row>
    <row r="1718" spans="1:8" x14ac:dyDescent="0.2">
      <c r="A1718" t="s">
        <v>71</v>
      </c>
      <c r="B1718" t="s">
        <v>54</v>
      </c>
      <c r="C1718" t="s">
        <v>92</v>
      </c>
      <c r="D1718" s="4">
        <v>43497</v>
      </c>
      <c r="E1718" t="s">
        <v>176</v>
      </c>
      <c r="F1718" s="5">
        <v>43405</v>
      </c>
      <c r="G1718">
        <v>2.15</v>
      </c>
      <c r="H1718">
        <v>0.17</v>
      </c>
    </row>
    <row r="1719" spans="1:8" x14ac:dyDescent="0.2">
      <c r="A1719" t="s">
        <v>71</v>
      </c>
      <c r="B1719" t="s">
        <v>55</v>
      </c>
      <c r="C1719" t="s">
        <v>96</v>
      </c>
      <c r="D1719" s="4">
        <v>43497</v>
      </c>
      <c r="E1719" t="s">
        <v>175</v>
      </c>
      <c r="F1719" s="5">
        <v>43405</v>
      </c>
      <c r="G1719">
        <v>3094.48</v>
      </c>
      <c r="H1719">
        <v>238.27</v>
      </c>
    </row>
    <row r="1720" spans="1:8" x14ac:dyDescent="0.2">
      <c r="A1720" t="s">
        <v>71</v>
      </c>
      <c r="B1720" t="s">
        <v>55</v>
      </c>
      <c r="C1720" t="s">
        <v>96</v>
      </c>
      <c r="D1720" s="4">
        <v>43497</v>
      </c>
      <c r="E1720" t="s">
        <v>179</v>
      </c>
      <c r="F1720" s="5">
        <v>43405</v>
      </c>
      <c r="G1720">
        <v>270.52</v>
      </c>
      <c r="H1720">
        <v>24.08</v>
      </c>
    </row>
    <row r="1721" spans="1:8" x14ac:dyDescent="0.2">
      <c r="A1721" t="s">
        <v>71</v>
      </c>
      <c r="B1721" t="s">
        <v>55</v>
      </c>
      <c r="C1721" t="s">
        <v>96</v>
      </c>
      <c r="D1721" s="4">
        <v>43497</v>
      </c>
      <c r="E1721" t="s">
        <v>176</v>
      </c>
      <c r="F1721" s="5">
        <v>43405</v>
      </c>
      <c r="G1721">
        <v>105.52</v>
      </c>
      <c r="H1721">
        <v>8.1300000000000008</v>
      </c>
    </row>
    <row r="1722" spans="1:8" x14ac:dyDescent="0.2">
      <c r="A1722" t="s">
        <v>71</v>
      </c>
      <c r="B1722" t="s">
        <v>55</v>
      </c>
      <c r="C1722" t="s">
        <v>96</v>
      </c>
      <c r="D1722" s="4">
        <v>43497</v>
      </c>
      <c r="E1722" t="s">
        <v>180</v>
      </c>
      <c r="F1722" s="5">
        <v>43405</v>
      </c>
      <c r="G1722">
        <v>9.23</v>
      </c>
      <c r="H1722">
        <v>0.82</v>
      </c>
    </row>
    <row r="1723" spans="1:8" x14ac:dyDescent="0.2">
      <c r="A1723" t="s">
        <v>71</v>
      </c>
      <c r="B1723" t="s">
        <v>57</v>
      </c>
      <c r="C1723" t="s">
        <v>93</v>
      </c>
      <c r="D1723" s="4">
        <v>43497</v>
      </c>
      <c r="E1723" t="s">
        <v>175</v>
      </c>
      <c r="F1723" s="5">
        <v>43405</v>
      </c>
      <c r="G1723">
        <v>243.4</v>
      </c>
      <c r="H1723">
        <v>18.75</v>
      </c>
    </row>
    <row r="1724" spans="1:8" x14ac:dyDescent="0.2">
      <c r="A1724" t="s">
        <v>71</v>
      </c>
      <c r="B1724" t="s">
        <v>57</v>
      </c>
      <c r="C1724" t="s">
        <v>93</v>
      </c>
      <c r="D1724" s="4">
        <v>43497</v>
      </c>
      <c r="E1724" t="s">
        <v>176</v>
      </c>
      <c r="F1724" s="5">
        <v>43405</v>
      </c>
      <c r="G1724">
        <v>8.3000000000000007</v>
      </c>
      <c r="H1724">
        <v>0.63</v>
      </c>
    </row>
    <row r="1725" spans="1:8" x14ac:dyDescent="0.2">
      <c r="A1725" t="s">
        <v>71</v>
      </c>
      <c r="B1725" t="s">
        <v>56</v>
      </c>
      <c r="C1725" t="s">
        <v>95</v>
      </c>
      <c r="D1725" s="4">
        <v>43497</v>
      </c>
      <c r="E1725" t="s">
        <v>175</v>
      </c>
      <c r="F1725" s="5">
        <v>43405</v>
      </c>
      <c r="G1725">
        <v>11634.29</v>
      </c>
      <c r="H1725">
        <v>895.85</v>
      </c>
    </row>
    <row r="1726" spans="1:8" x14ac:dyDescent="0.2">
      <c r="A1726" t="s">
        <v>71</v>
      </c>
      <c r="B1726" t="s">
        <v>56</v>
      </c>
      <c r="C1726" t="s">
        <v>95</v>
      </c>
      <c r="D1726" s="4">
        <v>43497</v>
      </c>
      <c r="E1726" t="s">
        <v>176</v>
      </c>
      <c r="F1726" s="5">
        <v>43405</v>
      </c>
      <c r="G1726">
        <v>396.73</v>
      </c>
      <c r="H1726">
        <v>30.55</v>
      </c>
    </row>
    <row r="1727" spans="1:8" x14ac:dyDescent="0.2">
      <c r="A1727" t="s">
        <v>71</v>
      </c>
      <c r="B1727" t="s">
        <v>55</v>
      </c>
      <c r="C1727" t="s">
        <v>101</v>
      </c>
      <c r="D1727" s="4">
        <v>43497</v>
      </c>
      <c r="E1727" t="s">
        <v>177</v>
      </c>
      <c r="F1727" s="5">
        <v>43405</v>
      </c>
      <c r="G1727">
        <v>27</v>
      </c>
      <c r="H1727">
        <v>2.08</v>
      </c>
    </row>
    <row r="1728" spans="1:8" x14ac:dyDescent="0.2">
      <c r="A1728" t="s">
        <v>71</v>
      </c>
      <c r="B1728" t="s">
        <v>55</v>
      </c>
      <c r="C1728" t="s">
        <v>101</v>
      </c>
      <c r="D1728" s="4">
        <v>43497</v>
      </c>
      <c r="E1728" t="s">
        <v>178</v>
      </c>
      <c r="F1728" s="5">
        <v>43405</v>
      </c>
      <c r="G1728">
        <v>0.92</v>
      </c>
      <c r="H1728">
        <v>7.0000000000000007E-2</v>
      </c>
    </row>
    <row r="1729" spans="1:8" x14ac:dyDescent="0.2">
      <c r="A1729" t="s">
        <v>71</v>
      </c>
      <c r="B1729" t="s">
        <v>56</v>
      </c>
      <c r="C1729" t="s">
        <v>95</v>
      </c>
      <c r="D1729" s="4">
        <v>43497</v>
      </c>
      <c r="E1729" t="s">
        <v>179</v>
      </c>
      <c r="F1729" s="5">
        <v>43405</v>
      </c>
      <c r="G1729">
        <v>1550.71</v>
      </c>
      <c r="H1729">
        <v>138.01</v>
      </c>
    </row>
    <row r="1730" spans="1:8" x14ac:dyDescent="0.2">
      <c r="A1730" t="s">
        <v>71</v>
      </c>
      <c r="B1730" t="s">
        <v>56</v>
      </c>
      <c r="C1730" t="s">
        <v>95</v>
      </c>
      <c r="D1730" s="4">
        <v>43497</v>
      </c>
      <c r="E1730" t="s">
        <v>180</v>
      </c>
      <c r="F1730" s="5">
        <v>43405</v>
      </c>
      <c r="G1730">
        <v>52.88</v>
      </c>
      <c r="H1730">
        <v>4.71</v>
      </c>
    </row>
    <row r="1731" spans="1:8" x14ac:dyDescent="0.2">
      <c r="A1731" t="s">
        <v>71</v>
      </c>
      <c r="B1731" t="s">
        <v>57</v>
      </c>
      <c r="C1731" t="s">
        <v>93</v>
      </c>
      <c r="D1731" s="4">
        <v>43497</v>
      </c>
      <c r="E1731" t="s">
        <v>179</v>
      </c>
      <c r="F1731" s="5">
        <v>43405</v>
      </c>
      <c r="G1731">
        <v>420.6</v>
      </c>
      <c r="H1731">
        <v>37.43</v>
      </c>
    </row>
    <row r="1732" spans="1:8" x14ac:dyDescent="0.2">
      <c r="A1732" t="s">
        <v>71</v>
      </c>
      <c r="B1732" t="s">
        <v>57</v>
      </c>
      <c r="C1732" t="s">
        <v>93</v>
      </c>
      <c r="D1732" s="4">
        <v>43497</v>
      </c>
      <c r="E1732" t="s">
        <v>180</v>
      </c>
      <c r="F1732" s="5">
        <v>43405</v>
      </c>
      <c r="G1732">
        <v>14.34</v>
      </c>
      <c r="H1732">
        <v>1.28</v>
      </c>
    </row>
    <row r="1733" spans="1:8" x14ac:dyDescent="0.2">
      <c r="A1733" t="s">
        <v>71</v>
      </c>
      <c r="B1733" t="s">
        <v>56</v>
      </c>
      <c r="C1733" t="s">
        <v>94</v>
      </c>
      <c r="D1733" s="4">
        <v>43497</v>
      </c>
      <c r="E1733" t="s">
        <v>175</v>
      </c>
      <c r="F1733" s="5">
        <v>43405</v>
      </c>
      <c r="G1733">
        <v>96.7</v>
      </c>
      <c r="H1733">
        <v>7.45</v>
      </c>
    </row>
    <row r="1734" spans="1:8" x14ac:dyDescent="0.2">
      <c r="A1734" t="s">
        <v>71</v>
      </c>
      <c r="B1734" t="s">
        <v>56</v>
      </c>
      <c r="C1734" t="s">
        <v>94</v>
      </c>
      <c r="D1734" s="4">
        <v>43497</v>
      </c>
      <c r="E1734" t="s">
        <v>179</v>
      </c>
      <c r="F1734" s="5">
        <v>43405</v>
      </c>
      <c r="G1734">
        <v>1266.3</v>
      </c>
      <c r="H1734">
        <v>112.7</v>
      </c>
    </row>
    <row r="1735" spans="1:8" x14ac:dyDescent="0.2">
      <c r="A1735" t="s">
        <v>71</v>
      </c>
      <c r="B1735" t="s">
        <v>56</v>
      </c>
      <c r="C1735" t="s">
        <v>94</v>
      </c>
      <c r="D1735" s="4">
        <v>43497</v>
      </c>
      <c r="E1735" t="s">
        <v>176</v>
      </c>
      <c r="F1735" s="5">
        <v>43405</v>
      </c>
      <c r="G1735">
        <v>3.3</v>
      </c>
      <c r="H1735">
        <v>0.25</v>
      </c>
    </row>
    <row r="1736" spans="1:8" x14ac:dyDescent="0.2">
      <c r="A1736" t="s">
        <v>71</v>
      </c>
      <c r="B1736" t="s">
        <v>56</v>
      </c>
      <c r="C1736" t="s">
        <v>94</v>
      </c>
      <c r="D1736" s="4">
        <v>43497</v>
      </c>
      <c r="E1736" t="s">
        <v>180</v>
      </c>
      <c r="F1736" s="5">
        <v>43405</v>
      </c>
      <c r="G1736">
        <v>43.18</v>
      </c>
      <c r="H1736">
        <v>3.84</v>
      </c>
    </row>
    <row r="1737" spans="1:8" x14ac:dyDescent="0.2">
      <c r="A1737" t="s">
        <v>71</v>
      </c>
      <c r="B1737" t="s">
        <v>55</v>
      </c>
      <c r="C1737" t="s">
        <v>91</v>
      </c>
      <c r="D1737" s="4">
        <v>43497</v>
      </c>
      <c r="E1737" t="s">
        <v>175</v>
      </c>
      <c r="F1737" s="5">
        <v>43405</v>
      </c>
      <c r="G1737">
        <v>504.32</v>
      </c>
      <c r="H1737">
        <v>38.83</v>
      </c>
    </row>
    <row r="1738" spans="1:8" x14ac:dyDescent="0.2">
      <c r="A1738" t="s">
        <v>71</v>
      </c>
      <c r="B1738" t="s">
        <v>55</v>
      </c>
      <c r="C1738" t="s">
        <v>91</v>
      </c>
      <c r="D1738" s="4">
        <v>43497</v>
      </c>
      <c r="E1738" t="s">
        <v>179</v>
      </c>
      <c r="F1738" s="5">
        <v>43405</v>
      </c>
      <c r="G1738">
        <v>1265.68</v>
      </c>
      <c r="H1738">
        <v>112.65</v>
      </c>
    </row>
    <row r="1739" spans="1:8" x14ac:dyDescent="0.2">
      <c r="A1739" t="s">
        <v>71</v>
      </c>
      <c r="B1739" t="s">
        <v>55</v>
      </c>
      <c r="C1739" t="s">
        <v>101</v>
      </c>
      <c r="D1739" s="4">
        <v>43497</v>
      </c>
      <c r="E1739" t="s">
        <v>177</v>
      </c>
      <c r="F1739" s="5">
        <v>43405</v>
      </c>
      <c r="G1739">
        <v>8</v>
      </c>
      <c r="H1739">
        <v>0.62</v>
      </c>
    </row>
    <row r="1740" spans="1:8" x14ac:dyDescent="0.2">
      <c r="A1740" t="s">
        <v>71</v>
      </c>
      <c r="B1740" t="s">
        <v>55</v>
      </c>
      <c r="C1740" t="s">
        <v>101</v>
      </c>
      <c r="D1740" s="4">
        <v>43497</v>
      </c>
      <c r="E1740" t="s">
        <v>178</v>
      </c>
      <c r="F1740" s="5">
        <v>43405</v>
      </c>
      <c r="G1740">
        <v>0.27</v>
      </c>
      <c r="H1740">
        <v>0.02</v>
      </c>
    </row>
    <row r="1741" spans="1:8" x14ac:dyDescent="0.2">
      <c r="A1741" t="s">
        <v>71</v>
      </c>
      <c r="B1741" t="s">
        <v>56</v>
      </c>
      <c r="C1741" t="s">
        <v>95</v>
      </c>
      <c r="D1741" s="4">
        <v>43497</v>
      </c>
      <c r="E1741" t="s">
        <v>175</v>
      </c>
      <c r="F1741" s="5">
        <v>43405</v>
      </c>
      <c r="G1741">
        <v>2321.7600000000002</v>
      </c>
      <c r="H1741">
        <v>178.78</v>
      </c>
    </row>
    <row r="1742" spans="1:8" x14ac:dyDescent="0.2">
      <c r="A1742" t="s">
        <v>71</v>
      </c>
      <c r="B1742" t="s">
        <v>56</v>
      </c>
      <c r="C1742" t="s">
        <v>95</v>
      </c>
      <c r="D1742" s="4">
        <v>43497</v>
      </c>
      <c r="E1742" t="s">
        <v>179</v>
      </c>
      <c r="F1742" s="5">
        <v>43405</v>
      </c>
      <c r="G1742">
        <v>372.24</v>
      </c>
      <c r="H1742">
        <v>33.130000000000003</v>
      </c>
    </row>
    <row r="1743" spans="1:8" x14ac:dyDescent="0.2">
      <c r="A1743" t="s">
        <v>71</v>
      </c>
      <c r="B1743" t="s">
        <v>56</v>
      </c>
      <c r="C1743" t="s">
        <v>95</v>
      </c>
      <c r="D1743" s="4">
        <v>43497</v>
      </c>
      <c r="E1743" t="s">
        <v>176</v>
      </c>
      <c r="F1743" s="5">
        <v>43405</v>
      </c>
      <c r="G1743">
        <v>78.239999999999995</v>
      </c>
      <c r="H1743">
        <v>6.02</v>
      </c>
    </row>
    <row r="1744" spans="1:8" x14ac:dyDescent="0.2">
      <c r="A1744" t="s">
        <v>71</v>
      </c>
      <c r="B1744" t="s">
        <v>56</v>
      </c>
      <c r="C1744" t="s">
        <v>95</v>
      </c>
      <c r="D1744" s="4">
        <v>43497</v>
      </c>
      <c r="E1744" t="s">
        <v>180</v>
      </c>
      <c r="F1744" s="5">
        <v>43405</v>
      </c>
      <c r="G1744">
        <v>12.55</v>
      </c>
      <c r="H1744">
        <v>1.1200000000000001</v>
      </c>
    </row>
    <row r="1745" spans="1:8" x14ac:dyDescent="0.2">
      <c r="A1745" t="s">
        <v>71</v>
      </c>
      <c r="B1745" t="s">
        <v>57</v>
      </c>
      <c r="C1745" t="s">
        <v>93</v>
      </c>
      <c r="D1745" s="4">
        <v>43497</v>
      </c>
      <c r="E1745" t="s">
        <v>175</v>
      </c>
      <c r="F1745" s="5">
        <v>43405</v>
      </c>
      <c r="G1745">
        <v>180.55</v>
      </c>
      <c r="H1745">
        <v>13.92</v>
      </c>
    </row>
    <row r="1746" spans="1:8" x14ac:dyDescent="0.2">
      <c r="A1746" t="s">
        <v>71</v>
      </c>
      <c r="B1746" t="s">
        <v>57</v>
      </c>
      <c r="C1746" t="s">
        <v>93</v>
      </c>
      <c r="D1746" s="4">
        <v>43497</v>
      </c>
      <c r="E1746" t="s">
        <v>176</v>
      </c>
      <c r="F1746" s="5">
        <v>43405</v>
      </c>
      <c r="G1746">
        <v>6.09</v>
      </c>
      <c r="H1746">
        <v>0.46</v>
      </c>
    </row>
    <row r="1747" spans="1:8" x14ac:dyDescent="0.2">
      <c r="A1747" t="s">
        <v>71</v>
      </c>
      <c r="B1747" t="s">
        <v>57</v>
      </c>
      <c r="C1747" t="s">
        <v>93</v>
      </c>
      <c r="D1747" s="4">
        <v>43497</v>
      </c>
      <c r="E1747" t="s">
        <v>179</v>
      </c>
      <c r="F1747" s="5">
        <v>43405</v>
      </c>
      <c r="G1747">
        <v>17.45</v>
      </c>
      <c r="H1747">
        <v>1.55</v>
      </c>
    </row>
    <row r="1748" spans="1:8" x14ac:dyDescent="0.2">
      <c r="A1748" t="s">
        <v>71</v>
      </c>
      <c r="B1748" t="s">
        <v>57</v>
      </c>
      <c r="C1748" t="s">
        <v>93</v>
      </c>
      <c r="D1748" s="4">
        <v>43497</v>
      </c>
      <c r="E1748" t="s">
        <v>180</v>
      </c>
      <c r="F1748" s="5">
        <v>43405</v>
      </c>
      <c r="G1748">
        <v>0.57999999999999996</v>
      </c>
      <c r="H1748">
        <v>0.05</v>
      </c>
    </row>
    <row r="1749" spans="1:8" x14ac:dyDescent="0.2">
      <c r="A1749" t="s">
        <v>71</v>
      </c>
      <c r="B1749" t="s">
        <v>55</v>
      </c>
      <c r="C1749" t="s">
        <v>91</v>
      </c>
      <c r="D1749" s="4">
        <v>43497</v>
      </c>
      <c r="E1749" t="s">
        <v>176</v>
      </c>
      <c r="F1749" s="5">
        <v>43405</v>
      </c>
      <c r="G1749">
        <v>20.68</v>
      </c>
      <c r="H1749">
        <v>1.59</v>
      </c>
    </row>
    <row r="1750" spans="1:8" x14ac:dyDescent="0.2">
      <c r="A1750" t="s">
        <v>71</v>
      </c>
      <c r="B1750" t="s">
        <v>55</v>
      </c>
      <c r="C1750" t="s">
        <v>91</v>
      </c>
      <c r="D1750" s="4">
        <v>43497</v>
      </c>
      <c r="E1750" t="s">
        <v>180</v>
      </c>
      <c r="F1750" s="5">
        <v>43405</v>
      </c>
      <c r="G1750">
        <v>51.89</v>
      </c>
      <c r="H1750">
        <v>4.62</v>
      </c>
    </row>
    <row r="1751" spans="1:8" x14ac:dyDescent="0.2">
      <c r="A1751" t="s">
        <v>71</v>
      </c>
      <c r="B1751" t="s">
        <v>54</v>
      </c>
      <c r="C1751" t="s">
        <v>88</v>
      </c>
      <c r="D1751" s="4">
        <v>43525</v>
      </c>
      <c r="E1751" t="s">
        <v>175</v>
      </c>
      <c r="F1751" s="5">
        <v>43405</v>
      </c>
      <c r="G1751">
        <v>-1710.42</v>
      </c>
      <c r="H1751">
        <v>-131.69999999999999</v>
      </c>
    </row>
    <row r="1752" spans="1:8" x14ac:dyDescent="0.2">
      <c r="A1752" t="s">
        <v>71</v>
      </c>
      <c r="B1752" t="s">
        <v>54</v>
      </c>
      <c r="C1752" t="s">
        <v>88</v>
      </c>
      <c r="D1752" s="4">
        <v>43525</v>
      </c>
      <c r="E1752" t="s">
        <v>176</v>
      </c>
      <c r="F1752" s="5">
        <v>43405</v>
      </c>
      <c r="G1752">
        <v>-77.14</v>
      </c>
      <c r="H1752">
        <v>-5.94</v>
      </c>
    </row>
    <row r="1753" spans="1:8" x14ac:dyDescent="0.2">
      <c r="A1753" t="s">
        <v>71</v>
      </c>
      <c r="B1753" t="s">
        <v>54</v>
      </c>
      <c r="C1753" t="s">
        <v>88</v>
      </c>
      <c r="D1753" s="4">
        <v>43525</v>
      </c>
      <c r="E1753" t="s">
        <v>179</v>
      </c>
      <c r="F1753" s="5">
        <v>43405</v>
      </c>
      <c r="G1753">
        <v>-278.58</v>
      </c>
      <c r="H1753">
        <v>-24.79</v>
      </c>
    </row>
    <row r="1754" spans="1:8" x14ac:dyDescent="0.2">
      <c r="A1754" t="s">
        <v>71</v>
      </c>
      <c r="B1754" t="s">
        <v>54</v>
      </c>
      <c r="C1754" t="s">
        <v>88</v>
      </c>
      <c r="D1754" s="4">
        <v>43525</v>
      </c>
      <c r="E1754" t="s">
        <v>180</v>
      </c>
      <c r="F1754" s="5">
        <v>43405</v>
      </c>
      <c r="G1754">
        <v>-12.56</v>
      </c>
      <c r="H1754">
        <v>-1.1200000000000001</v>
      </c>
    </row>
    <row r="1755" spans="1:8" x14ac:dyDescent="0.2">
      <c r="A1755" t="s">
        <v>71</v>
      </c>
      <c r="B1755" t="s">
        <v>57</v>
      </c>
      <c r="C1755" t="s">
        <v>93</v>
      </c>
      <c r="D1755" s="4">
        <v>43374</v>
      </c>
      <c r="E1755" t="s">
        <v>212</v>
      </c>
      <c r="F1755" s="5">
        <v>43221</v>
      </c>
      <c r="G1755">
        <v>414</v>
      </c>
      <c r="H1755">
        <v>31.88</v>
      </c>
    </row>
    <row r="1756" spans="1:8" x14ac:dyDescent="0.2">
      <c r="A1756" t="s">
        <v>71</v>
      </c>
      <c r="B1756" t="s">
        <v>57</v>
      </c>
      <c r="C1756" t="s">
        <v>93</v>
      </c>
      <c r="D1756" s="4">
        <v>43374</v>
      </c>
      <c r="E1756" t="s">
        <v>213</v>
      </c>
      <c r="F1756" s="5">
        <v>43221</v>
      </c>
      <c r="G1756">
        <v>18.670000000000002</v>
      </c>
      <c r="H1756">
        <v>1.44</v>
      </c>
    </row>
    <row r="1757" spans="1:8" x14ac:dyDescent="0.2">
      <c r="A1757" t="s">
        <v>71</v>
      </c>
      <c r="B1757" t="s">
        <v>55</v>
      </c>
      <c r="C1757" t="s">
        <v>101</v>
      </c>
      <c r="D1757" s="4">
        <v>43374</v>
      </c>
      <c r="E1757" t="s">
        <v>218</v>
      </c>
      <c r="F1757" s="5">
        <v>43221</v>
      </c>
      <c r="G1757">
        <v>75.599999999999994</v>
      </c>
      <c r="H1757">
        <v>5.82</v>
      </c>
    </row>
    <row r="1758" spans="1:8" x14ac:dyDescent="0.2">
      <c r="A1758" t="s">
        <v>71</v>
      </c>
      <c r="B1758" t="s">
        <v>55</v>
      </c>
      <c r="C1758" t="s">
        <v>101</v>
      </c>
      <c r="D1758" s="4">
        <v>43374</v>
      </c>
      <c r="E1758" t="s">
        <v>219</v>
      </c>
      <c r="F1758" s="5">
        <v>43221</v>
      </c>
      <c r="G1758">
        <v>3.41</v>
      </c>
      <c r="H1758">
        <v>0.26</v>
      </c>
    </row>
    <row r="1759" spans="1:8" x14ac:dyDescent="0.2">
      <c r="A1759" t="s">
        <v>71</v>
      </c>
      <c r="B1759" t="s">
        <v>55</v>
      </c>
      <c r="C1759" t="s">
        <v>103</v>
      </c>
      <c r="D1759" s="4">
        <v>43374</v>
      </c>
      <c r="E1759" t="s">
        <v>218</v>
      </c>
      <c r="F1759" s="5">
        <v>43221</v>
      </c>
      <c r="G1759">
        <v>1449</v>
      </c>
      <c r="H1759">
        <v>111.59</v>
      </c>
    </row>
    <row r="1760" spans="1:8" x14ac:dyDescent="0.2">
      <c r="A1760" t="s">
        <v>71</v>
      </c>
      <c r="B1760" t="s">
        <v>55</v>
      </c>
      <c r="C1760" t="s">
        <v>103</v>
      </c>
      <c r="D1760" s="4">
        <v>43374</v>
      </c>
      <c r="E1760" t="s">
        <v>219</v>
      </c>
      <c r="F1760" s="5">
        <v>43221</v>
      </c>
      <c r="G1760">
        <v>65.349999999999994</v>
      </c>
      <c r="H1760">
        <v>5.04</v>
      </c>
    </row>
    <row r="1761" spans="1:8" x14ac:dyDescent="0.2">
      <c r="A1761" t="s">
        <v>71</v>
      </c>
      <c r="B1761" t="s">
        <v>57</v>
      </c>
      <c r="C1761" t="s">
        <v>93</v>
      </c>
      <c r="D1761" s="4">
        <v>43374</v>
      </c>
      <c r="E1761" t="s">
        <v>212</v>
      </c>
      <c r="F1761" s="5">
        <v>43221</v>
      </c>
      <c r="G1761">
        <v>13</v>
      </c>
      <c r="H1761">
        <v>1</v>
      </c>
    </row>
    <row r="1762" spans="1:8" x14ac:dyDescent="0.2">
      <c r="A1762" t="s">
        <v>71</v>
      </c>
      <c r="B1762" t="s">
        <v>54</v>
      </c>
      <c r="C1762" t="s">
        <v>101</v>
      </c>
      <c r="D1762" s="4">
        <v>43435</v>
      </c>
      <c r="E1762" t="s">
        <v>178</v>
      </c>
      <c r="F1762" s="5">
        <v>43405</v>
      </c>
      <c r="G1762">
        <v>3.07</v>
      </c>
      <c r="H1762">
        <v>0.24</v>
      </c>
    </row>
    <row r="1763" spans="1:8" x14ac:dyDescent="0.2">
      <c r="A1763" t="s">
        <v>71</v>
      </c>
      <c r="B1763" t="s">
        <v>56</v>
      </c>
      <c r="C1763" t="s">
        <v>101</v>
      </c>
      <c r="D1763" s="4">
        <v>43435</v>
      </c>
      <c r="E1763" t="s">
        <v>177</v>
      </c>
      <c r="F1763" s="5">
        <v>43405</v>
      </c>
      <c r="G1763">
        <v>591.29999999999995</v>
      </c>
      <c r="H1763">
        <v>45.53</v>
      </c>
    </row>
    <row r="1764" spans="1:8" x14ac:dyDescent="0.2">
      <c r="A1764" t="s">
        <v>71</v>
      </c>
      <c r="B1764" t="s">
        <v>56</v>
      </c>
      <c r="C1764" t="s">
        <v>101</v>
      </c>
      <c r="D1764" s="4">
        <v>43435</v>
      </c>
      <c r="E1764" t="s">
        <v>178</v>
      </c>
      <c r="F1764" s="5">
        <v>43405</v>
      </c>
      <c r="G1764">
        <v>26.67</v>
      </c>
      <c r="H1764">
        <v>2.0499999999999998</v>
      </c>
    </row>
    <row r="1765" spans="1:8" x14ac:dyDescent="0.2">
      <c r="A1765" t="s">
        <v>71</v>
      </c>
      <c r="B1765" t="s">
        <v>55</v>
      </c>
      <c r="C1765" t="s">
        <v>101</v>
      </c>
      <c r="D1765" s="4">
        <v>43435</v>
      </c>
      <c r="E1765" t="s">
        <v>177</v>
      </c>
      <c r="F1765" s="5">
        <v>43405</v>
      </c>
      <c r="G1765">
        <v>68.040000000000006</v>
      </c>
      <c r="H1765">
        <v>5.24</v>
      </c>
    </row>
    <row r="1766" spans="1:8" x14ac:dyDescent="0.2">
      <c r="A1766" t="s">
        <v>71</v>
      </c>
      <c r="B1766" t="s">
        <v>55</v>
      </c>
      <c r="C1766" t="s">
        <v>101</v>
      </c>
      <c r="D1766" s="4">
        <v>43435</v>
      </c>
      <c r="E1766" t="s">
        <v>178</v>
      </c>
      <c r="F1766" s="5">
        <v>43405</v>
      </c>
      <c r="G1766">
        <v>3.07</v>
      </c>
      <c r="H1766">
        <v>0.24</v>
      </c>
    </row>
    <row r="1767" spans="1:8" x14ac:dyDescent="0.2">
      <c r="A1767" t="s">
        <v>71</v>
      </c>
      <c r="B1767" t="s">
        <v>57</v>
      </c>
      <c r="C1767" t="s">
        <v>93</v>
      </c>
      <c r="D1767" s="4">
        <v>43435</v>
      </c>
      <c r="E1767" t="s">
        <v>175</v>
      </c>
      <c r="F1767" s="5">
        <v>43405</v>
      </c>
      <c r="G1767">
        <v>414</v>
      </c>
      <c r="H1767">
        <v>31.88</v>
      </c>
    </row>
    <row r="1768" spans="1:8" x14ac:dyDescent="0.2">
      <c r="A1768" t="s">
        <v>71</v>
      </c>
      <c r="B1768" t="s">
        <v>57</v>
      </c>
      <c r="C1768" t="s">
        <v>93</v>
      </c>
      <c r="D1768" s="4">
        <v>43435</v>
      </c>
      <c r="E1768" t="s">
        <v>176</v>
      </c>
      <c r="F1768" s="5">
        <v>43405</v>
      </c>
      <c r="G1768">
        <v>18.670000000000002</v>
      </c>
      <c r="H1768">
        <v>1.44</v>
      </c>
    </row>
    <row r="1769" spans="1:8" x14ac:dyDescent="0.2">
      <c r="A1769" t="s">
        <v>71</v>
      </c>
      <c r="B1769" t="s">
        <v>55</v>
      </c>
      <c r="C1769" t="s">
        <v>101</v>
      </c>
      <c r="D1769" s="4">
        <v>43435</v>
      </c>
      <c r="E1769" t="s">
        <v>177</v>
      </c>
      <c r="F1769" s="5">
        <v>43405</v>
      </c>
      <c r="G1769">
        <v>92.34</v>
      </c>
      <c r="H1769">
        <v>7.11</v>
      </c>
    </row>
    <row r="1770" spans="1:8" x14ac:dyDescent="0.2">
      <c r="A1770" t="s">
        <v>71</v>
      </c>
      <c r="B1770" t="s">
        <v>55</v>
      </c>
      <c r="C1770" t="s">
        <v>101</v>
      </c>
      <c r="D1770" s="4">
        <v>43435</v>
      </c>
      <c r="E1770" t="s">
        <v>178</v>
      </c>
      <c r="F1770" s="5">
        <v>43405</v>
      </c>
      <c r="G1770">
        <v>4.16</v>
      </c>
      <c r="H1770">
        <v>0.32</v>
      </c>
    </row>
    <row r="1771" spans="1:8" x14ac:dyDescent="0.2">
      <c r="A1771" t="s">
        <v>71</v>
      </c>
      <c r="B1771" t="s">
        <v>56</v>
      </c>
      <c r="C1771" t="s">
        <v>95</v>
      </c>
      <c r="D1771" s="4">
        <v>43435</v>
      </c>
      <c r="E1771" t="s">
        <v>175</v>
      </c>
      <c r="F1771" s="5">
        <v>43405</v>
      </c>
      <c r="G1771">
        <v>861.16</v>
      </c>
      <c r="H1771">
        <v>66.31</v>
      </c>
    </row>
    <row r="1772" spans="1:8" x14ac:dyDescent="0.2">
      <c r="A1772" t="s">
        <v>71</v>
      </c>
      <c r="B1772" t="s">
        <v>56</v>
      </c>
      <c r="C1772" t="s">
        <v>95</v>
      </c>
      <c r="D1772" s="4">
        <v>43435</v>
      </c>
      <c r="E1772" t="s">
        <v>179</v>
      </c>
      <c r="F1772" s="5">
        <v>43405</v>
      </c>
      <c r="G1772">
        <v>13218.84</v>
      </c>
      <c r="H1772">
        <v>1176.48</v>
      </c>
    </row>
    <row r="1773" spans="1:8" x14ac:dyDescent="0.2">
      <c r="A1773" t="s">
        <v>71</v>
      </c>
      <c r="B1773" t="s">
        <v>56</v>
      </c>
      <c r="C1773" t="s">
        <v>95</v>
      </c>
      <c r="D1773" s="4">
        <v>43435</v>
      </c>
      <c r="E1773" t="s">
        <v>176</v>
      </c>
      <c r="F1773" s="5">
        <v>43405</v>
      </c>
      <c r="G1773">
        <v>38.840000000000003</v>
      </c>
      <c r="H1773">
        <v>2.99</v>
      </c>
    </row>
    <row r="1774" spans="1:8" x14ac:dyDescent="0.2">
      <c r="A1774" t="s">
        <v>71</v>
      </c>
      <c r="B1774" t="s">
        <v>56</v>
      </c>
      <c r="C1774" t="s">
        <v>95</v>
      </c>
      <c r="D1774" s="4">
        <v>43435</v>
      </c>
      <c r="E1774" t="s">
        <v>180</v>
      </c>
      <c r="F1774" s="5">
        <v>43405</v>
      </c>
      <c r="G1774">
        <v>596.16999999999996</v>
      </c>
      <c r="H1774">
        <v>53.06</v>
      </c>
    </row>
    <row r="1775" spans="1:8" x14ac:dyDescent="0.2">
      <c r="A1775" t="s">
        <v>71</v>
      </c>
      <c r="B1775" t="s">
        <v>54</v>
      </c>
      <c r="C1775" t="s">
        <v>101</v>
      </c>
      <c r="D1775" s="4">
        <v>43435</v>
      </c>
      <c r="E1775" t="s">
        <v>177</v>
      </c>
      <c r="F1775" s="5">
        <v>43405</v>
      </c>
      <c r="G1775">
        <v>46.8</v>
      </c>
      <c r="H1775">
        <v>3.6</v>
      </c>
    </row>
    <row r="1776" spans="1:8" x14ac:dyDescent="0.2">
      <c r="A1776" t="s">
        <v>71</v>
      </c>
      <c r="B1776" t="s">
        <v>54</v>
      </c>
      <c r="C1776" t="s">
        <v>101</v>
      </c>
      <c r="D1776" s="4">
        <v>43435</v>
      </c>
      <c r="E1776" t="s">
        <v>178</v>
      </c>
      <c r="F1776" s="5">
        <v>43405</v>
      </c>
      <c r="G1776">
        <v>2.11</v>
      </c>
      <c r="H1776">
        <v>0.16</v>
      </c>
    </row>
    <row r="1777" spans="1:8" x14ac:dyDescent="0.2">
      <c r="A1777" t="s">
        <v>71</v>
      </c>
      <c r="B1777" t="s">
        <v>55</v>
      </c>
      <c r="C1777" t="s">
        <v>91</v>
      </c>
      <c r="D1777" s="4">
        <v>43617</v>
      </c>
      <c r="E1777" t="s">
        <v>212</v>
      </c>
      <c r="F1777" s="5">
        <v>43221</v>
      </c>
      <c r="G1777">
        <v>-846.64</v>
      </c>
      <c r="H1777">
        <v>-65.19</v>
      </c>
    </row>
    <row r="1778" spans="1:8" x14ac:dyDescent="0.2">
      <c r="A1778" t="s">
        <v>71</v>
      </c>
      <c r="B1778" t="s">
        <v>55</v>
      </c>
      <c r="C1778" t="s">
        <v>91</v>
      </c>
      <c r="D1778" s="4">
        <v>43617</v>
      </c>
      <c r="E1778" t="s">
        <v>213</v>
      </c>
      <c r="F1778" s="5">
        <v>43221</v>
      </c>
      <c r="G1778">
        <v>-38.17</v>
      </c>
      <c r="H1778">
        <v>-2.94</v>
      </c>
    </row>
    <row r="1779" spans="1:8" x14ac:dyDescent="0.2">
      <c r="A1779" t="s">
        <v>71</v>
      </c>
      <c r="B1779" t="s">
        <v>55</v>
      </c>
      <c r="C1779" t="s">
        <v>91</v>
      </c>
      <c r="D1779" s="4">
        <v>43617</v>
      </c>
      <c r="E1779" t="s">
        <v>215</v>
      </c>
      <c r="F1779" s="5">
        <v>43221</v>
      </c>
      <c r="G1779">
        <v>-1479.36</v>
      </c>
      <c r="H1779">
        <v>-131.66</v>
      </c>
    </row>
    <row r="1780" spans="1:8" x14ac:dyDescent="0.2">
      <c r="A1780" t="s">
        <v>71</v>
      </c>
      <c r="B1780" t="s">
        <v>55</v>
      </c>
      <c r="C1780" t="s">
        <v>91</v>
      </c>
      <c r="D1780" s="4">
        <v>43617</v>
      </c>
      <c r="E1780" t="s">
        <v>214</v>
      </c>
      <c r="F1780" s="5">
        <v>43221</v>
      </c>
      <c r="G1780">
        <v>-66.72</v>
      </c>
      <c r="H1780">
        <v>-5.94</v>
      </c>
    </row>
    <row r="1781" spans="1:8" x14ac:dyDescent="0.2">
      <c r="A1781" t="s">
        <v>71</v>
      </c>
      <c r="B1781" t="s">
        <v>59</v>
      </c>
      <c r="C1781" t="s">
        <v>102</v>
      </c>
      <c r="D1781" s="4">
        <v>43405</v>
      </c>
      <c r="E1781" t="s">
        <v>177</v>
      </c>
      <c r="F1781" s="5">
        <v>43405</v>
      </c>
      <c r="G1781">
        <v>0</v>
      </c>
      <c r="H1781">
        <v>0</v>
      </c>
    </row>
    <row r="1782" spans="1:8" x14ac:dyDescent="0.2">
      <c r="A1782" t="s">
        <v>71</v>
      </c>
      <c r="B1782" t="s">
        <v>59</v>
      </c>
      <c r="C1782" t="s">
        <v>102</v>
      </c>
      <c r="D1782" s="4">
        <v>43405</v>
      </c>
      <c r="E1782" t="s">
        <v>184</v>
      </c>
      <c r="F1782" s="5">
        <v>43405</v>
      </c>
      <c r="G1782">
        <v>0.4</v>
      </c>
      <c r="H1782">
        <v>0.04</v>
      </c>
    </row>
    <row r="1783" spans="1:8" x14ac:dyDescent="0.2">
      <c r="A1783" t="s">
        <v>71</v>
      </c>
      <c r="B1783" t="s">
        <v>59</v>
      </c>
      <c r="C1783" t="s">
        <v>102</v>
      </c>
      <c r="D1783" s="4">
        <v>43405</v>
      </c>
      <c r="E1783" t="s">
        <v>178</v>
      </c>
      <c r="F1783" s="5">
        <v>43405</v>
      </c>
      <c r="G1783">
        <v>0</v>
      </c>
      <c r="H1783">
        <v>0</v>
      </c>
    </row>
    <row r="1784" spans="1:8" x14ac:dyDescent="0.2">
      <c r="A1784" t="s">
        <v>71</v>
      </c>
      <c r="B1784" t="s">
        <v>59</v>
      </c>
      <c r="C1784" t="s">
        <v>102</v>
      </c>
      <c r="D1784" s="4">
        <v>43405</v>
      </c>
      <c r="E1784" t="s">
        <v>183</v>
      </c>
      <c r="F1784" s="5">
        <v>43405</v>
      </c>
      <c r="G1784">
        <v>0.02</v>
      </c>
      <c r="H1784">
        <v>0</v>
      </c>
    </row>
    <row r="1785" spans="1:8" x14ac:dyDescent="0.2">
      <c r="A1785" t="s">
        <v>71</v>
      </c>
      <c r="B1785" t="s">
        <v>56</v>
      </c>
      <c r="C1785" t="s">
        <v>86</v>
      </c>
      <c r="D1785" s="4">
        <v>43405</v>
      </c>
      <c r="E1785" t="s">
        <v>212</v>
      </c>
      <c r="F1785" s="5">
        <v>43221</v>
      </c>
      <c r="G1785">
        <v>3707.8</v>
      </c>
      <c r="H1785">
        <v>285.5</v>
      </c>
    </row>
    <row r="1786" spans="1:8" x14ac:dyDescent="0.2">
      <c r="A1786" t="s">
        <v>71</v>
      </c>
      <c r="B1786" t="s">
        <v>56</v>
      </c>
      <c r="C1786" t="s">
        <v>86</v>
      </c>
      <c r="D1786" s="4">
        <v>43405</v>
      </c>
      <c r="E1786" t="s">
        <v>215</v>
      </c>
      <c r="F1786" s="5">
        <v>43221</v>
      </c>
      <c r="G1786">
        <v>34222.199999999997</v>
      </c>
      <c r="H1786">
        <v>3045.77</v>
      </c>
    </row>
    <row r="1787" spans="1:8" x14ac:dyDescent="0.2">
      <c r="A1787" t="s">
        <v>71</v>
      </c>
      <c r="B1787" t="s">
        <v>56</v>
      </c>
      <c r="C1787" t="s">
        <v>86</v>
      </c>
      <c r="D1787" s="4">
        <v>43405</v>
      </c>
      <c r="E1787" t="s">
        <v>213</v>
      </c>
      <c r="F1787" s="5">
        <v>43221</v>
      </c>
      <c r="G1787">
        <v>167.2</v>
      </c>
      <c r="H1787">
        <v>12.85</v>
      </c>
    </row>
    <row r="1788" spans="1:8" x14ac:dyDescent="0.2">
      <c r="A1788" t="s">
        <v>71</v>
      </c>
      <c r="B1788" t="s">
        <v>56</v>
      </c>
      <c r="C1788" t="s">
        <v>86</v>
      </c>
      <c r="D1788" s="4">
        <v>43405</v>
      </c>
      <c r="E1788" t="s">
        <v>214</v>
      </c>
      <c r="F1788" s="5">
        <v>43221</v>
      </c>
      <c r="G1788">
        <v>1543.45</v>
      </c>
      <c r="H1788">
        <v>137.36000000000001</v>
      </c>
    </row>
    <row r="1789" spans="1:8" x14ac:dyDescent="0.2">
      <c r="A1789" t="s">
        <v>71</v>
      </c>
      <c r="B1789" t="s">
        <v>59</v>
      </c>
      <c r="C1789" t="s">
        <v>102</v>
      </c>
      <c r="D1789" s="4">
        <v>43405</v>
      </c>
      <c r="E1789" t="s">
        <v>220</v>
      </c>
      <c r="F1789" s="5">
        <v>43221</v>
      </c>
      <c r="G1789">
        <v>2.44</v>
      </c>
      <c r="H1789">
        <v>0.22</v>
      </c>
    </row>
    <row r="1790" spans="1:8" x14ac:dyDescent="0.2">
      <c r="A1790" t="s">
        <v>71</v>
      </c>
      <c r="B1790" t="s">
        <v>59</v>
      </c>
      <c r="C1790" t="s">
        <v>102</v>
      </c>
      <c r="D1790" s="4">
        <v>43405</v>
      </c>
      <c r="E1790" t="s">
        <v>221</v>
      </c>
      <c r="F1790" s="5">
        <v>43221</v>
      </c>
      <c r="G1790">
        <v>0.11</v>
      </c>
      <c r="H1790">
        <v>0.01</v>
      </c>
    </row>
    <row r="1791" spans="1:8" x14ac:dyDescent="0.2">
      <c r="A1791" t="s">
        <v>71</v>
      </c>
      <c r="B1791" t="s">
        <v>57</v>
      </c>
      <c r="C1791" t="s">
        <v>85</v>
      </c>
      <c r="D1791" s="4">
        <v>43405</v>
      </c>
      <c r="E1791" t="s">
        <v>175</v>
      </c>
      <c r="F1791" s="5">
        <v>43405</v>
      </c>
      <c r="G1791">
        <v>0</v>
      </c>
      <c r="H1791">
        <v>0</v>
      </c>
    </row>
    <row r="1792" spans="1:8" x14ac:dyDescent="0.2">
      <c r="A1792" t="s">
        <v>71</v>
      </c>
      <c r="B1792" t="s">
        <v>57</v>
      </c>
      <c r="C1792" t="s">
        <v>85</v>
      </c>
      <c r="D1792" s="4">
        <v>43405</v>
      </c>
      <c r="E1792" t="s">
        <v>176</v>
      </c>
      <c r="F1792" s="5">
        <v>43405</v>
      </c>
      <c r="G1792">
        <v>0</v>
      </c>
      <c r="H1792">
        <v>0</v>
      </c>
    </row>
    <row r="1793" spans="1:8" x14ac:dyDescent="0.2">
      <c r="A1793" t="s">
        <v>71</v>
      </c>
      <c r="B1793" t="s">
        <v>55</v>
      </c>
      <c r="C1793" t="s">
        <v>91</v>
      </c>
      <c r="D1793" s="4">
        <v>43405</v>
      </c>
      <c r="E1793" t="s">
        <v>212</v>
      </c>
      <c r="F1793" s="5">
        <v>43221</v>
      </c>
      <c r="G1793">
        <v>717.63</v>
      </c>
      <c r="H1793">
        <v>55.26</v>
      </c>
    </row>
    <row r="1794" spans="1:8" x14ac:dyDescent="0.2">
      <c r="A1794" t="s">
        <v>71</v>
      </c>
      <c r="B1794" t="s">
        <v>57</v>
      </c>
      <c r="C1794" t="s">
        <v>93</v>
      </c>
      <c r="D1794" s="4">
        <v>43405</v>
      </c>
      <c r="E1794" t="s">
        <v>212</v>
      </c>
      <c r="F1794" s="5">
        <v>43221</v>
      </c>
      <c r="G1794">
        <v>110</v>
      </c>
      <c r="H1794">
        <v>8.4700000000000006</v>
      </c>
    </row>
    <row r="1795" spans="1:8" x14ac:dyDescent="0.2">
      <c r="A1795" t="s">
        <v>71</v>
      </c>
      <c r="B1795" t="s">
        <v>57</v>
      </c>
      <c r="C1795" t="s">
        <v>93</v>
      </c>
      <c r="D1795" s="4">
        <v>43405</v>
      </c>
      <c r="E1795" t="s">
        <v>213</v>
      </c>
      <c r="F1795" s="5">
        <v>43221</v>
      </c>
      <c r="G1795">
        <v>4.96</v>
      </c>
      <c r="H1795">
        <v>0.38</v>
      </c>
    </row>
    <row r="1796" spans="1:8" x14ac:dyDescent="0.2">
      <c r="A1796" t="s">
        <v>71</v>
      </c>
      <c r="B1796" t="s">
        <v>54</v>
      </c>
      <c r="C1796" t="s">
        <v>101</v>
      </c>
      <c r="D1796" s="4">
        <v>43405</v>
      </c>
      <c r="E1796" t="s">
        <v>218</v>
      </c>
      <c r="F1796" s="5">
        <v>43221</v>
      </c>
      <c r="G1796">
        <v>19.8</v>
      </c>
      <c r="H1796">
        <v>1.52</v>
      </c>
    </row>
    <row r="1797" spans="1:8" x14ac:dyDescent="0.2">
      <c r="A1797" t="s">
        <v>71</v>
      </c>
      <c r="B1797" t="s">
        <v>54</v>
      </c>
      <c r="C1797" t="s">
        <v>101</v>
      </c>
      <c r="D1797" s="4">
        <v>43405</v>
      </c>
      <c r="E1797" t="s">
        <v>219</v>
      </c>
      <c r="F1797" s="5">
        <v>43221</v>
      </c>
      <c r="G1797">
        <v>0.89</v>
      </c>
      <c r="H1797">
        <v>7.0000000000000007E-2</v>
      </c>
    </row>
    <row r="1798" spans="1:8" x14ac:dyDescent="0.2">
      <c r="A1798" t="s">
        <v>71</v>
      </c>
      <c r="B1798" t="s">
        <v>56</v>
      </c>
      <c r="C1798" t="s">
        <v>95</v>
      </c>
      <c r="D1798" s="4">
        <v>43405</v>
      </c>
      <c r="E1798" t="s">
        <v>212</v>
      </c>
      <c r="F1798" s="5">
        <v>43221</v>
      </c>
      <c r="G1798">
        <v>13778.59</v>
      </c>
      <c r="H1798">
        <v>1060.95</v>
      </c>
    </row>
    <row r="1799" spans="1:8" x14ac:dyDescent="0.2">
      <c r="A1799" t="s">
        <v>71</v>
      </c>
      <c r="B1799" t="s">
        <v>56</v>
      </c>
      <c r="C1799" t="s">
        <v>95</v>
      </c>
      <c r="D1799" s="4">
        <v>43405</v>
      </c>
      <c r="E1799" t="s">
        <v>215</v>
      </c>
      <c r="F1799" s="5">
        <v>43221</v>
      </c>
      <c r="G1799">
        <v>941.41</v>
      </c>
      <c r="H1799">
        <v>83.79</v>
      </c>
    </row>
    <row r="1800" spans="1:8" x14ac:dyDescent="0.2">
      <c r="A1800" t="s">
        <v>71</v>
      </c>
      <c r="B1800" t="s">
        <v>56</v>
      </c>
      <c r="C1800" t="s">
        <v>95</v>
      </c>
      <c r="D1800" s="4">
        <v>43405</v>
      </c>
      <c r="E1800" t="s">
        <v>213</v>
      </c>
      <c r="F1800" s="5">
        <v>43221</v>
      </c>
      <c r="G1800">
        <v>621.41</v>
      </c>
      <c r="H1800">
        <v>47.85</v>
      </c>
    </row>
    <row r="1801" spans="1:8" x14ac:dyDescent="0.2">
      <c r="A1801" t="s">
        <v>71</v>
      </c>
      <c r="B1801" t="s">
        <v>56</v>
      </c>
      <c r="C1801" t="s">
        <v>95</v>
      </c>
      <c r="D1801" s="4">
        <v>43405</v>
      </c>
      <c r="E1801" t="s">
        <v>214</v>
      </c>
      <c r="F1801" s="5">
        <v>43221</v>
      </c>
      <c r="G1801">
        <v>42.46</v>
      </c>
      <c r="H1801">
        <v>3.78</v>
      </c>
    </row>
    <row r="1802" spans="1:8" x14ac:dyDescent="0.2">
      <c r="A1802" t="s">
        <v>71</v>
      </c>
      <c r="B1802" t="s">
        <v>56</v>
      </c>
      <c r="C1802" t="s">
        <v>95</v>
      </c>
      <c r="D1802" s="4">
        <v>43374</v>
      </c>
      <c r="E1802" t="s">
        <v>212</v>
      </c>
      <c r="F1802" s="5">
        <v>43221</v>
      </c>
      <c r="G1802">
        <v>50640</v>
      </c>
      <c r="H1802">
        <v>3899.28</v>
      </c>
    </row>
    <row r="1803" spans="1:8" x14ac:dyDescent="0.2">
      <c r="A1803" t="s">
        <v>71</v>
      </c>
      <c r="B1803" t="s">
        <v>56</v>
      </c>
      <c r="C1803" t="s">
        <v>95</v>
      </c>
      <c r="D1803" s="4">
        <v>43374</v>
      </c>
      <c r="E1803" t="s">
        <v>213</v>
      </c>
      <c r="F1803" s="5">
        <v>43221</v>
      </c>
      <c r="G1803">
        <v>2283.86</v>
      </c>
      <c r="H1803">
        <v>175.86</v>
      </c>
    </row>
    <row r="1804" spans="1:8" x14ac:dyDescent="0.2">
      <c r="A1804" t="s">
        <v>71</v>
      </c>
      <c r="B1804" t="s">
        <v>55</v>
      </c>
      <c r="C1804" t="s">
        <v>101</v>
      </c>
      <c r="D1804" s="4">
        <v>43374</v>
      </c>
      <c r="E1804" t="s">
        <v>218</v>
      </c>
      <c r="F1804" s="5">
        <v>43221</v>
      </c>
      <c r="G1804">
        <v>3702.24</v>
      </c>
      <c r="H1804">
        <v>285.05</v>
      </c>
    </row>
    <row r="1805" spans="1:8" x14ac:dyDescent="0.2">
      <c r="A1805" t="s">
        <v>71</v>
      </c>
      <c r="B1805" t="s">
        <v>55</v>
      </c>
      <c r="C1805" t="s">
        <v>101</v>
      </c>
      <c r="D1805" s="4">
        <v>43374</v>
      </c>
      <c r="E1805" t="s">
        <v>219</v>
      </c>
      <c r="F1805" s="5">
        <v>43221</v>
      </c>
      <c r="G1805">
        <v>166.95</v>
      </c>
      <c r="H1805">
        <v>12.86</v>
      </c>
    </row>
    <row r="1806" spans="1:8" x14ac:dyDescent="0.2">
      <c r="A1806" t="s">
        <v>71</v>
      </c>
      <c r="B1806" t="s">
        <v>56</v>
      </c>
      <c r="C1806" t="s">
        <v>98</v>
      </c>
      <c r="D1806" s="4">
        <v>43374</v>
      </c>
      <c r="E1806" t="s">
        <v>213</v>
      </c>
      <c r="F1806" s="5">
        <v>43221</v>
      </c>
      <c r="G1806">
        <v>32.369999999999997</v>
      </c>
      <c r="H1806">
        <v>2.4900000000000002</v>
      </c>
    </row>
    <row r="1807" spans="1:8" x14ac:dyDescent="0.2">
      <c r="A1807" t="s">
        <v>71</v>
      </c>
      <c r="B1807" t="s">
        <v>56</v>
      </c>
      <c r="C1807" t="s">
        <v>98</v>
      </c>
      <c r="D1807" s="4">
        <v>43374</v>
      </c>
      <c r="E1807" t="s">
        <v>214</v>
      </c>
      <c r="F1807" s="5">
        <v>43221</v>
      </c>
      <c r="G1807">
        <v>138.71</v>
      </c>
      <c r="H1807">
        <v>12.35</v>
      </c>
    </row>
    <row r="1808" spans="1:8" x14ac:dyDescent="0.2">
      <c r="A1808" t="s">
        <v>71</v>
      </c>
      <c r="B1808" t="s">
        <v>57</v>
      </c>
      <c r="C1808" t="s">
        <v>93</v>
      </c>
      <c r="D1808" s="4">
        <v>43405</v>
      </c>
      <c r="E1808" t="s">
        <v>212</v>
      </c>
      <c r="F1808" s="5">
        <v>43221</v>
      </c>
      <c r="G1808">
        <v>2296</v>
      </c>
      <c r="H1808">
        <v>176.8</v>
      </c>
    </row>
    <row r="1809" spans="1:8" x14ac:dyDescent="0.2">
      <c r="A1809" t="s">
        <v>71</v>
      </c>
      <c r="B1809" t="s">
        <v>57</v>
      </c>
      <c r="C1809" t="s">
        <v>93</v>
      </c>
      <c r="D1809" s="4">
        <v>43405</v>
      </c>
      <c r="E1809" t="s">
        <v>213</v>
      </c>
      <c r="F1809" s="5">
        <v>43221</v>
      </c>
      <c r="G1809">
        <v>103.54</v>
      </c>
      <c r="H1809">
        <v>7.98</v>
      </c>
    </row>
    <row r="1810" spans="1:8" x14ac:dyDescent="0.2">
      <c r="A1810" t="s">
        <v>71</v>
      </c>
      <c r="B1810" t="s">
        <v>54</v>
      </c>
      <c r="C1810" t="s">
        <v>101</v>
      </c>
      <c r="D1810" s="4">
        <v>43374</v>
      </c>
      <c r="E1810" t="s">
        <v>218</v>
      </c>
      <c r="F1810" s="5">
        <v>43221</v>
      </c>
      <c r="G1810">
        <v>75.599999999999994</v>
      </c>
      <c r="H1810">
        <v>5.82</v>
      </c>
    </row>
    <row r="1811" spans="1:8" x14ac:dyDescent="0.2">
      <c r="A1811" t="s">
        <v>71</v>
      </c>
      <c r="B1811" t="s">
        <v>54</v>
      </c>
      <c r="C1811" t="s">
        <v>101</v>
      </c>
      <c r="D1811" s="4">
        <v>43374</v>
      </c>
      <c r="E1811" t="s">
        <v>219</v>
      </c>
      <c r="F1811" s="5">
        <v>43221</v>
      </c>
      <c r="G1811">
        <v>3.41</v>
      </c>
      <c r="H1811">
        <v>0.26</v>
      </c>
    </row>
    <row r="1812" spans="1:8" x14ac:dyDescent="0.2">
      <c r="A1812" t="s">
        <v>71</v>
      </c>
      <c r="B1812" t="s">
        <v>56</v>
      </c>
      <c r="C1812" t="s">
        <v>101</v>
      </c>
      <c r="D1812" s="4">
        <v>43374</v>
      </c>
      <c r="E1812" t="s">
        <v>218</v>
      </c>
      <c r="F1812" s="5">
        <v>43221</v>
      </c>
      <c r="G1812">
        <v>657</v>
      </c>
      <c r="H1812">
        <v>50.59</v>
      </c>
    </row>
    <row r="1813" spans="1:8" x14ac:dyDescent="0.2">
      <c r="A1813" t="s">
        <v>71</v>
      </c>
      <c r="B1813" t="s">
        <v>56</v>
      </c>
      <c r="C1813" t="s">
        <v>101</v>
      </c>
      <c r="D1813" s="4">
        <v>43374</v>
      </c>
      <c r="E1813" t="s">
        <v>219</v>
      </c>
      <c r="F1813" s="5">
        <v>43221</v>
      </c>
      <c r="G1813">
        <v>29.63</v>
      </c>
      <c r="H1813">
        <v>2.2799999999999998</v>
      </c>
    </row>
    <row r="1814" spans="1:8" x14ac:dyDescent="0.2">
      <c r="A1814" t="s">
        <v>71</v>
      </c>
      <c r="B1814" t="s">
        <v>55</v>
      </c>
      <c r="C1814" t="s">
        <v>101</v>
      </c>
      <c r="D1814" s="4">
        <v>43374</v>
      </c>
      <c r="E1814" t="s">
        <v>218</v>
      </c>
      <c r="F1814" s="5">
        <v>43221</v>
      </c>
      <c r="G1814">
        <v>102.6</v>
      </c>
      <c r="H1814">
        <v>7.9</v>
      </c>
    </row>
    <row r="1815" spans="1:8" x14ac:dyDescent="0.2">
      <c r="A1815" t="s">
        <v>71</v>
      </c>
      <c r="B1815" t="s">
        <v>55</v>
      </c>
      <c r="C1815" t="s">
        <v>101</v>
      </c>
      <c r="D1815" s="4">
        <v>43374</v>
      </c>
      <c r="E1815" t="s">
        <v>219</v>
      </c>
      <c r="F1815" s="5">
        <v>43221</v>
      </c>
      <c r="G1815">
        <v>4.63</v>
      </c>
      <c r="H1815">
        <v>0.36</v>
      </c>
    </row>
    <row r="1816" spans="1:8" x14ac:dyDescent="0.2">
      <c r="A1816" t="s">
        <v>71</v>
      </c>
      <c r="B1816" t="s">
        <v>60</v>
      </c>
      <c r="C1816" t="s">
        <v>131</v>
      </c>
      <c r="D1816" s="4">
        <v>43282</v>
      </c>
      <c r="E1816" t="s">
        <v>212</v>
      </c>
      <c r="F1816" s="5">
        <v>43221</v>
      </c>
      <c r="G1816">
        <v>25959.26</v>
      </c>
      <c r="H1816">
        <v>1998.86</v>
      </c>
    </row>
    <row r="1817" spans="1:8" x14ac:dyDescent="0.2">
      <c r="A1817" t="s">
        <v>71</v>
      </c>
      <c r="B1817" t="s">
        <v>60</v>
      </c>
      <c r="C1817" t="s">
        <v>131</v>
      </c>
      <c r="D1817" s="4">
        <v>43282</v>
      </c>
      <c r="E1817" t="s">
        <v>213</v>
      </c>
      <c r="F1817" s="5">
        <v>43221</v>
      </c>
      <c r="G1817">
        <v>1170.76</v>
      </c>
      <c r="H1817">
        <v>90.15</v>
      </c>
    </row>
    <row r="1818" spans="1:8" x14ac:dyDescent="0.2">
      <c r="A1818" t="s">
        <v>71</v>
      </c>
      <c r="B1818" t="s">
        <v>61</v>
      </c>
      <c r="C1818" t="s">
        <v>97</v>
      </c>
      <c r="D1818" s="4">
        <v>43282</v>
      </c>
      <c r="E1818" t="s">
        <v>212</v>
      </c>
      <c r="F1818" s="5">
        <v>43221</v>
      </c>
      <c r="G1818">
        <v>717.63</v>
      </c>
      <c r="H1818">
        <v>55.26</v>
      </c>
    </row>
    <row r="1819" spans="1:8" x14ac:dyDescent="0.2">
      <c r="A1819" t="s">
        <v>71</v>
      </c>
      <c r="B1819" t="s">
        <v>61</v>
      </c>
      <c r="C1819" t="s">
        <v>97</v>
      </c>
      <c r="D1819" s="4">
        <v>43282</v>
      </c>
      <c r="E1819" t="s">
        <v>215</v>
      </c>
      <c r="F1819" s="5">
        <v>43221</v>
      </c>
      <c r="G1819">
        <v>4794.62</v>
      </c>
      <c r="H1819">
        <v>426.72</v>
      </c>
    </row>
    <row r="1820" spans="1:8" x14ac:dyDescent="0.2">
      <c r="A1820" t="s">
        <v>71</v>
      </c>
      <c r="B1820" t="s">
        <v>61</v>
      </c>
      <c r="C1820" t="s">
        <v>97</v>
      </c>
      <c r="D1820" s="4">
        <v>43282</v>
      </c>
      <c r="E1820" t="s">
        <v>213</v>
      </c>
      <c r="F1820" s="5">
        <v>43221</v>
      </c>
      <c r="G1820">
        <v>32.369999999999997</v>
      </c>
      <c r="H1820">
        <v>2.4900000000000002</v>
      </c>
    </row>
    <row r="1821" spans="1:8" x14ac:dyDescent="0.2">
      <c r="A1821" t="s">
        <v>71</v>
      </c>
      <c r="B1821" t="s">
        <v>61</v>
      </c>
      <c r="C1821" t="s">
        <v>97</v>
      </c>
      <c r="D1821" s="4">
        <v>43282</v>
      </c>
      <c r="E1821" t="s">
        <v>214</v>
      </c>
      <c r="F1821" s="5">
        <v>43221</v>
      </c>
      <c r="G1821">
        <v>216.23</v>
      </c>
      <c r="H1821">
        <v>19.239999999999998</v>
      </c>
    </row>
    <row r="1822" spans="1:8" x14ac:dyDescent="0.2">
      <c r="A1822" t="s">
        <v>71</v>
      </c>
      <c r="B1822" t="s">
        <v>61</v>
      </c>
      <c r="C1822" t="s">
        <v>97</v>
      </c>
      <c r="D1822" s="4">
        <v>43282</v>
      </c>
      <c r="E1822" t="s">
        <v>212</v>
      </c>
      <c r="F1822" s="5">
        <v>43221</v>
      </c>
      <c r="G1822">
        <v>717.63</v>
      </c>
      <c r="H1822">
        <v>55.26</v>
      </c>
    </row>
    <row r="1823" spans="1:8" x14ac:dyDescent="0.2">
      <c r="A1823" t="s">
        <v>71</v>
      </c>
      <c r="B1823" t="s">
        <v>61</v>
      </c>
      <c r="C1823" t="s">
        <v>97</v>
      </c>
      <c r="D1823" s="4">
        <v>43282</v>
      </c>
      <c r="E1823" t="s">
        <v>215</v>
      </c>
      <c r="F1823" s="5">
        <v>43221</v>
      </c>
      <c r="G1823">
        <v>2809</v>
      </c>
      <c r="H1823">
        <v>250</v>
      </c>
    </row>
    <row r="1824" spans="1:8" x14ac:dyDescent="0.2">
      <c r="A1824" t="s">
        <v>71</v>
      </c>
      <c r="B1824" t="s">
        <v>61</v>
      </c>
      <c r="C1824" t="s">
        <v>97</v>
      </c>
      <c r="D1824" s="4">
        <v>43282</v>
      </c>
      <c r="E1824" t="s">
        <v>213</v>
      </c>
      <c r="F1824" s="5">
        <v>43221</v>
      </c>
      <c r="G1824">
        <v>32.369999999999997</v>
      </c>
      <c r="H1824">
        <v>2.4900000000000002</v>
      </c>
    </row>
    <row r="1825" spans="1:8" x14ac:dyDescent="0.2">
      <c r="A1825" t="s">
        <v>71</v>
      </c>
      <c r="B1825" t="s">
        <v>61</v>
      </c>
      <c r="C1825" t="s">
        <v>97</v>
      </c>
      <c r="D1825" s="4">
        <v>43282</v>
      </c>
      <c r="E1825" t="s">
        <v>214</v>
      </c>
      <c r="F1825" s="5">
        <v>43221</v>
      </c>
      <c r="G1825">
        <v>126.68</v>
      </c>
      <c r="H1825">
        <v>11.27</v>
      </c>
    </row>
    <row r="1826" spans="1:8" x14ac:dyDescent="0.2">
      <c r="A1826" t="s">
        <v>71</v>
      </c>
      <c r="B1826" t="s">
        <v>61</v>
      </c>
      <c r="C1826" t="s">
        <v>97</v>
      </c>
      <c r="D1826" s="4">
        <v>43282</v>
      </c>
      <c r="E1826" t="s">
        <v>212</v>
      </c>
      <c r="F1826" s="5">
        <v>43221</v>
      </c>
      <c r="G1826">
        <v>1435.26</v>
      </c>
      <c r="H1826">
        <v>110.52</v>
      </c>
    </row>
    <row r="1827" spans="1:8" x14ac:dyDescent="0.2">
      <c r="A1827" t="s">
        <v>71</v>
      </c>
      <c r="B1827" t="s">
        <v>61</v>
      </c>
      <c r="C1827" t="s">
        <v>97</v>
      </c>
      <c r="D1827" s="4">
        <v>43282</v>
      </c>
      <c r="E1827" t="s">
        <v>215</v>
      </c>
      <c r="F1827" s="5">
        <v>43221</v>
      </c>
      <c r="G1827">
        <v>21789.43</v>
      </c>
      <c r="H1827">
        <v>1939.26</v>
      </c>
    </row>
    <row r="1828" spans="1:8" x14ac:dyDescent="0.2">
      <c r="A1828" t="s">
        <v>71</v>
      </c>
      <c r="B1828" t="s">
        <v>61</v>
      </c>
      <c r="C1828" t="s">
        <v>97</v>
      </c>
      <c r="D1828" s="4">
        <v>43282</v>
      </c>
      <c r="E1828" t="s">
        <v>213</v>
      </c>
      <c r="F1828" s="5">
        <v>43221</v>
      </c>
      <c r="G1828">
        <v>64.739999999999995</v>
      </c>
      <c r="H1828">
        <v>4.9800000000000004</v>
      </c>
    </row>
    <row r="1829" spans="1:8" x14ac:dyDescent="0.2">
      <c r="A1829" t="s">
        <v>71</v>
      </c>
      <c r="B1829" t="s">
        <v>61</v>
      </c>
      <c r="C1829" t="s">
        <v>97</v>
      </c>
      <c r="D1829" s="4">
        <v>43282</v>
      </c>
      <c r="E1829" t="s">
        <v>214</v>
      </c>
      <c r="F1829" s="5">
        <v>43221</v>
      </c>
      <c r="G1829">
        <v>982.7</v>
      </c>
      <c r="H1829">
        <v>87.46</v>
      </c>
    </row>
    <row r="1830" spans="1:8" x14ac:dyDescent="0.2">
      <c r="A1830" t="s">
        <v>71</v>
      </c>
      <c r="B1830" t="s">
        <v>60</v>
      </c>
      <c r="C1830" t="s">
        <v>101</v>
      </c>
      <c r="D1830" s="4">
        <v>43282</v>
      </c>
      <c r="E1830" t="s">
        <v>218</v>
      </c>
      <c r="F1830" s="5">
        <v>43221</v>
      </c>
      <c r="G1830">
        <v>122.4</v>
      </c>
      <c r="H1830">
        <v>9.42</v>
      </c>
    </row>
    <row r="1831" spans="1:8" x14ac:dyDescent="0.2">
      <c r="A1831" t="s">
        <v>71</v>
      </c>
      <c r="B1831" t="s">
        <v>60</v>
      </c>
      <c r="C1831" t="s">
        <v>101</v>
      </c>
      <c r="D1831" s="4">
        <v>43282</v>
      </c>
      <c r="E1831" t="s">
        <v>219</v>
      </c>
      <c r="F1831" s="5">
        <v>43221</v>
      </c>
      <c r="G1831">
        <v>5.52</v>
      </c>
      <c r="H1831">
        <v>0.42</v>
      </c>
    </row>
    <row r="1832" spans="1:8" x14ac:dyDescent="0.2">
      <c r="A1832" t="s">
        <v>71</v>
      </c>
      <c r="B1832" t="s">
        <v>56</v>
      </c>
      <c r="C1832" t="s">
        <v>103</v>
      </c>
      <c r="D1832" s="4">
        <v>43282</v>
      </c>
      <c r="E1832" t="s">
        <v>218</v>
      </c>
      <c r="F1832" s="5">
        <v>43221</v>
      </c>
      <c r="G1832">
        <v>180</v>
      </c>
      <c r="H1832">
        <v>13.86</v>
      </c>
    </row>
    <row r="1833" spans="1:8" x14ac:dyDescent="0.2">
      <c r="A1833" t="s">
        <v>71</v>
      </c>
      <c r="B1833" t="s">
        <v>56</v>
      </c>
      <c r="C1833" t="s">
        <v>103</v>
      </c>
      <c r="D1833" s="4">
        <v>43282</v>
      </c>
      <c r="E1833" t="s">
        <v>219</v>
      </c>
      <c r="F1833" s="5">
        <v>43221</v>
      </c>
      <c r="G1833">
        <v>8.1199999999999992</v>
      </c>
      <c r="H1833">
        <v>0.63</v>
      </c>
    </row>
    <row r="1834" spans="1:8" x14ac:dyDescent="0.2">
      <c r="A1834" t="s">
        <v>71</v>
      </c>
      <c r="B1834" t="s">
        <v>56</v>
      </c>
      <c r="C1834" t="s">
        <v>87</v>
      </c>
      <c r="D1834" s="4">
        <v>43282</v>
      </c>
      <c r="E1834" t="s">
        <v>212</v>
      </c>
      <c r="F1834" s="5">
        <v>43221</v>
      </c>
      <c r="G1834">
        <v>1435.26</v>
      </c>
      <c r="H1834">
        <v>110.52</v>
      </c>
    </row>
    <row r="1835" spans="1:8" x14ac:dyDescent="0.2">
      <c r="A1835" t="s">
        <v>71</v>
      </c>
      <c r="B1835" t="s">
        <v>56</v>
      </c>
      <c r="C1835" t="s">
        <v>87</v>
      </c>
      <c r="D1835" s="4">
        <v>43282</v>
      </c>
      <c r="E1835" t="s">
        <v>215</v>
      </c>
      <c r="F1835" s="5">
        <v>43221</v>
      </c>
      <c r="G1835">
        <v>29484.74</v>
      </c>
      <c r="H1835">
        <v>2624.14</v>
      </c>
    </row>
    <row r="1836" spans="1:8" x14ac:dyDescent="0.2">
      <c r="A1836" t="s">
        <v>71</v>
      </c>
      <c r="B1836" t="s">
        <v>56</v>
      </c>
      <c r="C1836" t="s">
        <v>87</v>
      </c>
      <c r="D1836" s="4">
        <v>43282</v>
      </c>
      <c r="E1836" t="s">
        <v>213</v>
      </c>
      <c r="F1836" s="5">
        <v>43221</v>
      </c>
      <c r="G1836">
        <v>64.739999999999995</v>
      </c>
      <c r="H1836">
        <v>4.9800000000000004</v>
      </c>
    </row>
    <row r="1837" spans="1:8" x14ac:dyDescent="0.2">
      <c r="A1837" t="s">
        <v>71</v>
      </c>
      <c r="B1837" t="s">
        <v>54</v>
      </c>
      <c r="C1837" t="s">
        <v>88</v>
      </c>
      <c r="D1837" s="4">
        <v>43282</v>
      </c>
      <c r="E1837" t="s">
        <v>212</v>
      </c>
      <c r="F1837" s="5">
        <v>43221</v>
      </c>
      <c r="G1837">
        <v>3209.68</v>
      </c>
      <c r="H1837">
        <v>247.16</v>
      </c>
    </row>
    <row r="1838" spans="1:8" x14ac:dyDescent="0.2">
      <c r="A1838" t="s">
        <v>71</v>
      </c>
      <c r="B1838" t="s">
        <v>54</v>
      </c>
      <c r="C1838" t="s">
        <v>88</v>
      </c>
      <c r="D1838" s="4">
        <v>43282</v>
      </c>
      <c r="E1838" t="s">
        <v>213</v>
      </c>
      <c r="F1838" s="5">
        <v>43221</v>
      </c>
      <c r="G1838">
        <v>144.75</v>
      </c>
      <c r="H1838">
        <v>11.13</v>
      </c>
    </row>
    <row r="1839" spans="1:8" x14ac:dyDescent="0.2">
      <c r="A1839" t="s">
        <v>71</v>
      </c>
      <c r="B1839" t="s">
        <v>56</v>
      </c>
      <c r="C1839" t="s">
        <v>87</v>
      </c>
      <c r="D1839" s="4">
        <v>43282</v>
      </c>
      <c r="E1839" t="s">
        <v>214</v>
      </c>
      <c r="F1839" s="5">
        <v>43221</v>
      </c>
      <c r="G1839">
        <v>1329.75</v>
      </c>
      <c r="H1839">
        <v>118.35</v>
      </c>
    </row>
    <row r="1840" spans="1:8" x14ac:dyDescent="0.2">
      <c r="A1840" t="s">
        <v>71</v>
      </c>
      <c r="B1840" t="s">
        <v>57</v>
      </c>
      <c r="C1840" t="s">
        <v>90</v>
      </c>
      <c r="D1840" s="4">
        <v>43282</v>
      </c>
      <c r="E1840" t="s">
        <v>212</v>
      </c>
      <c r="F1840" s="5">
        <v>43221</v>
      </c>
      <c r="G1840">
        <v>2675</v>
      </c>
      <c r="H1840">
        <v>205.99</v>
      </c>
    </row>
    <row r="1841" spans="1:8" x14ac:dyDescent="0.2">
      <c r="A1841" t="s">
        <v>71</v>
      </c>
      <c r="B1841" t="s">
        <v>57</v>
      </c>
      <c r="C1841" t="s">
        <v>90</v>
      </c>
      <c r="D1841" s="4">
        <v>43282</v>
      </c>
      <c r="E1841" t="s">
        <v>213</v>
      </c>
      <c r="F1841" s="5">
        <v>43221</v>
      </c>
      <c r="G1841">
        <v>120.64</v>
      </c>
      <c r="H1841">
        <v>9.2899999999999991</v>
      </c>
    </row>
    <row r="1842" spans="1:8" x14ac:dyDescent="0.2">
      <c r="A1842" t="s">
        <v>71</v>
      </c>
      <c r="B1842" t="s">
        <v>55</v>
      </c>
      <c r="C1842" t="s">
        <v>89</v>
      </c>
      <c r="D1842" s="4">
        <v>43282</v>
      </c>
      <c r="E1842" t="s">
        <v>212</v>
      </c>
      <c r="F1842" s="5">
        <v>43221</v>
      </c>
      <c r="G1842">
        <v>588</v>
      </c>
      <c r="H1842">
        <v>45.28</v>
      </c>
    </row>
    <row r="1843" spans="1:8" x14ac:dyDescent="0.2">
      <c r="A1843" t="s">
        <v>71</v>
      </c>
      <c r="B1843" t="s">
        <v>55</v>
      </c>
      <c r="C1843" t="s">
        <v>89</v>
      </c>
      <c r="D1843" s="4">
        <v>43282</v>
      </c>
      <c r="E1843" t="s">
        <v>213</v>
      </c>
      <c r="F1843" s="5">
        <v>43221</v>
      </c>
      <c r="G1843">
        <v>26.52</v>
      </c>
      <c r="H1843">
        <v>2.04</v>
      </c>
    </row>
    <row r="1844" spans="1:8" x14ac:dyDescent="0.2">
      <c r="A1844" t="s">
        <v>71</v>
      </c>
      <c r="B1844" t="s">
        <v>55</v>
      </c>
      <c r="C1844" t="s">
        <v>101</v>
      </c>
      <c r="D1844" s="4">
        <v>43282</v>
      </c>
      <c r="E1844" t="s">
        <v>218</v>
      </c>
      <c r="F1844" s="5">
        <v>43221</v>
      </c>
      <c r="G1844">
        <v>170.64</v>
      </c>
      <c r="H1844">
        <v>13.14</v>
      </c>
    </row>
    <row r="1845" spans="1:8" x14ac:dyDescent="0.2">
      <c r="A1845" t="s">
        <v>71</v>
      </c>
      <c r="B1845" t="s">
        <v>55</v>
      </c>
      <c r="C1845" t="s">
        <v>101</v>
      </c>
      <c r="D1845" s="4">
        <v>43282</v>
      </c>
      <c r="E1845" t="s">
        <v>219</v>
      </c>
      <c r="F1845" s="5">
        <v>43221</v>
      </c>
      <c r="G1845">
        <v>7.7</v>
      </c>
      <c r="H1845">
        <v>0.6</v>
      </c>
    </row>
    <row r="1846" spans="1:8" x14ac:dyDescent="0.2">
      <c r="A1846" t="s">
        <v>71</v>
      </c>
      <c r="B1846" t="s">
        <v>55</v>
      </c>
      <c r="C1846" t="s">
        <v>103</v>
      </c>
      <c r="D1846" s="4">
        <v>43282</v>
      </c>
      <c r="E1846" t="s">
        <v>218</v>
      </c>
      <c r="F1846" s="5">
        <v>43221</v>
      </c>
      <c r="G1846">
        <v>1449</v>
      </c>
      <c r="H1846">
        <v>111.59</v>
      </c>
    </row>
    <row r="1847" spans="1:8" x14ac:dyDescent="0.2">
      <c r="A1847" t="s">
        <v>71</v>
      </c>
      <c r="B1847" t="s">
        <v>55</v>
      </c>
      <c r="C1847" t="s">
        <v>103</v>
      </c>
      <c r="D1847" s="4">
        <v>43282</v>
      </c>
      <c r="E1847" t="s">
        <v>219</v>
      </c>
      <c r="F1847" s="5">
        <v>43221</v>
      </c>
      <c r="G1847">
        <v>65.349999999999994</v>
      </c>
      <c r="H1847">
        <v>5.04</v>
      </c>
    </row>
    <row r="1848" spans="1:8" x14ac:dyDescent="0.2">
      <c r="A1848" t="s">
        <v>71</v>
      </c>
      <c r="B1848" t="s">
        <v>56</v>
      </c>
      <c r="C1848" t="s">
        <v>94</v>
      </c>
      <c r="D1848" s="4">
        <v>43282</v>
      </c>
      <c r="E1848" t="s">
        <v>212</v>
      </c>
      <c r="F1848" s="5">
        <v>43221</v>
      </c>
      <c r="G1848">
        <v>717.63</v>
      </c>
      <c r="H1848">
        <v>55.26</v>
      </c>
    </row>
    <row r="1849" spans="1:8" x14ac:dyDescent="0.2">
      <c r="A1849" t="s">
        <v>71</v>
      </c>
      <c r="B1849" t="s">
        <v>56</v>
      </c>
      <c r="C1849" t="s">
        <v>94</v>
      </c>
      <c r="D1849" s="4">
        <v>43282</v>
      </c>
      <c r="E1849" t="s">
        <v>215</v>
      </c>
      <c r="F1849" s="5">
        <v>43221</v>
      </c>
      <c r="G1849">
        <v>1202.3699999999999</v>
      </c>
      <c r="H1849">
        <v>107.01</v>
      </c>
    </row>
    <row r="1850" spans="1:8" x14ac:dyDescent="0.2">
      <c r="A1850" t="s">
        <v>71</v>
      </c>
      <c r="B1850" t="s">
        <v>61</v>
      </c>
      <c r="C1850" t="s">
        <v>97</v>
      </c>
      <c r="D1850" s="4">
        <v>43405</v>
      </c>
      <c r="E1850" t="s">
        <v>175</v>
      </c>
      <c r="F1850" s="5">
        <v>43405</v>
      </c>
      <c r="G1850">
        <v>263.13</v>
      </c>
      <c r="H1850">
        <v>20.260000000000002</v>
      </c>
    </row>
    <row r="1851" spans="1:8" x14ac:dyDescent="0.2">
      <c r="A1851" t="s">
        <v>71</v>
      </c>
      <c r="B1851" t="s">
        <v>61</v>
      </c>
      <c r="C1851" t="s">
        <v>97</v>
      </c>
      <c r="D1851" s="4">
        <v>43405</v>
      </c>
      <c r="E1851" t="s">
        <v>179</v>
      </c>
      <c r="F1851" s="5">
        <v>43405</v>
      </c>
      <c r="G1851">
        <v>3964.69</v>
      </c>
      <c r="H1851">
        <v>352.86</v>
      </c>
    </row>
    <row r="1852" spans="1:8" x14ac:dyDescent="0.2">
      <c r="A1852" t="s">
        <v>71</v>
      </c>
      <c r="B1852" t="s">
        <v>61</v>
      </c>
      <c r="C1852" t="s">
        <v>97</v>
      </c>
      <c r="D1852" s="4">
        <v>43405</v>
      </c>
      <c r="E1852" t="s">
        <v>176</v>
      </c>
      <c r="F1852" s="5">
        <v>43405</v>
      </c>
      <c r="G1852">
        <v>11.87</v>
      </c>
      <c r="H1852">
        <v>0.91</v>
      </c>
    </row>
    <row r="1853" spans="1:8" x14ac:dyDescent="0.2">
      <c r="A1853" t="s">
        <v>71</v>
      </c>
      <c r="B1853" t="s">
        <v>61</v>
      </c>
      <c r="C1853" t="s">
        <v>97</v>
      </c>
      <c r="D1853" s="4">
        <v>43405</v>
      </c>
      <c r="E1853" t="s">
        <v>180</v>
      </c>
      <c r="F1853" s="5">
        <v>43405</v>
      </c>
      <c r="G1853">
        <v>178.8</v>
      </c>
      <c r="H1853">
        <v>15.91</v>
      </c>
    </row>
    <row r="1854" spans="1:8" x14ac:dyDescent="0.2">
      <c r="A1854" t="s">
        <v>71</v>
      </c>
      <c r="B1854" t="s">
        <v>61</v>
      </c>
      <c r="C1854" t="s">
        <v>97</v>
      </c>
      <c r="D1854" s="4">
        <v>43405</v>
      </c>
      <c r="E1854" t="s">
        <v>212</v>
      </c>
      <c r="F1854" s="5">
        <v>43221</v>
      </c>
      <c r="G1854">
        <v>478.42</v>
      </c>
      <c r="H1854">
        <v>36.840000000000003</v>
      </c>
    </row>
    <row r="1855" spans="1:8" x14ac:dyDescent="0.2">
      <c r="A1855" t="s">
        <v>71</v>
      </c>
      <c r="B1855" t="s">
        <v>61</v>
      </c>
      <c r="C1855" t="s">
        <v>97</v>
      </c>
      <c r="D1855" s="4">
        <v>43405</v>
      </c>
      <c r="E1855" t="s">
        <v>215</v>
      </c>
      <c r="F1855" s="5">
        <v>43221</v>
      </c>
      <c r="G1855">
        <v>7209.58</v>
      </c>
      <c r="H1855">
        <v>641.65</v>
      </c>
    </row>
    <row r="1856" spans="1:8" x14ac:dyDescent="0.2">
      <c r="A1856" t="s">
        <v>71</v>
      </c>
      <c r="B1856" t="s">
        <v>61</v>
      </c>
      <c r="C1856" t="s">
        <v>97</v>
      </c>
      <c r="D1856" s="4">
        <v>43405</v>
      </c>
      <c r="E1856" t="s">
        <v>213</v>
      </c>
      <c r="F1856" s="5">
        <v>43221</v>
      </c>
      <c r="G1856">
        <v>21.58</v>
      </c>
      <c r="H1856">
        <v>1.66</v>
      </c>
    </row>
    <row r="1857" spans="1:8" x14ac:dyDescent="0.2">
      <c r="A1857" t="s">
        <v>71</v>
      </c>
      <c r="B1857" t="s">
        <v>61</v>
      </c>
      <c r="C1857" t="s">
        <v>97</v>
      </c>
      <c r="D1857" s="4">
        <v>43405</v>
      </c>
      <c r="E1857" t="s">
        <v>214</v>
      </c>
      <c r="F1857" s="5">
        <v>43221</v>
      </c>
      <c r="G1857">
        <v>325.14999999999998</v>
      </c>
      <c r="H1857">
        <v>28.94</v>
      </c>
    </row>
    <row r="1858" spans="1:8" x14ac:dyDescent="0.2">
      <c r="A1858" t="s">
        <v>71</v>
      </c>
      <c r="B1858" t="s">
        <v>55</v>
      </c>
      <c r="C1858" t="s">
        <v>84</v>
      </c>
      <c r="D1858" s="4">
        <v>43405</v>
      </c>
      <c r="E1858" t="s">
        <v>175</v>
      </c>
      <c r="F1858" s="5">
        <v>43405</v>
      </c>
      <c r="G1858">
        <v>263.13</v>
      </c>
      <c r="H1858">
        <v>20.260000000000002</v>
      </c>
    </row>
    <row r="1859" spans="1:8" x14ac:dyDescent="0.2">
      <c r="A1859" t="s">
        <v>71</v>
      </c>
      <c r="B1859" t="s">
        <v>55</v>
      </c>
      <c r="C1859" t="s">
        <v>84</v>
      </c>
      <c r="D1859" s="4">
        <v>43405</v>
      </c>
      <c r="E1859" t="s">
        <v>179</v>
      </c>
      <c r="F1859" s="5">
        <v>43405</v>
      </c>
      <c r="G1859">
        <v>1331.19</v>
      </c>
      <c r="H1859">
        <v>118.48</v>
      </c>
    </row>
    <row r="1860" spans="1:8" x14ac:dyDescent="0.2">
      <c r="A1860" t="s">
        <v>71</v>
      </c>
      <c r="B1860" t="s">
        <v>55</v>
      </c>
      <c r="C1860" t="s">
        <v>84</v>
      </c>
      <c r="D1860" s="4">
        <v>43405</v>
      </c>
      <c r="E1860" t="s">
        <v>176</v>
      </c>
      <c r="F1860" s="5">
        <v>43405</v>
      </c>
      <c r="G1860">
        <v>11.87</v>
      </c>
      <c r="H1860">
        <v>0.91</v>
      </c>
    </row>
    <row r="1861" spans="1:8" x14ac:dyDescent="0.2">
      <c r="A1861" t="s">
        <v>71</v>
      </c>
      <c r="B1861" t="s">
        <v>55</v>
      </c>
      <c r="C1861" t="s">
        <v>84</v>
      </c>
      <c r="D1861" s="4">
        <v>43405</v>
      </c>
      <c r="E1861" t="s">
        <v>180</v>
      </c>
      <c r="F1861" s="5">
        <v>43405</v>
      </c>
      <c r="G1861">
        <v>60.03</v>
      </c>
      <c r="H1861">
        <v>5.34</v>
      </c>
    </row>
    <row r="1862" spans="1:8" x14ac:dyDescent="0.2">
      <c r="A1862" t="s">
        <v>71</v>
      </c>
      <c r="B1862" t="s">
        <v>55</v>
      </c>
      <c r="C1862" t="s">
        <v>84</v>
      </c>
      <c r="D1862" s="4">
        <v>43405</v>
      </c>
      <c r="E1862" t="s">
        <v>212</v>
      </c>
      <c r="F1862" s="5">
        <v>43221</v>
      </c>
      <c r="G1862">
        <v>478.42</v>
      </c>
      <c r="H1862">
        <v>36.840000000000003</v>
      </c>
    </row>
    <row r="1863" spans="1:8" x14ac:dyDescent="0.2">
      <c r="A1863" t="s">
        <v>71</v>
      </c>
      <c r="B1863" t="s">
        <v>55</v>
      </c>
      <c r="C1863" t="s">
        <v>84</v>
      </c>
      <c r="D1863" s="4">
        <v>43405</v>
      </c>
      <c r="E1863" t="s">
        <v>215</v>
      </c>
      <c r="F1863" s="5">
        <v>43221</v>
      </c>
      <c r="G1863">
        <v>2420.58</v>
      </c>
      <c r="H1863">
        <v>215.43</v>
      </c>
    </row>
    <row r="1864" spans="1:8" x14ac:dyDescent="0.2">
      <c r="A1864" t="s">
        <v>71</v>
      </c>
      <c r="B1864" t="s">
        <v>55</v>
      </c>
      <c r="C1864" t="s">
        <v>84</v>
      </c>
      <c r="D1864" s="4">
        <v>43405</v>
      </c>
      <c r="E1864" t="s">
        <v>213</v>
      </c>
      <c r="F1864" s="5">
        <v>43221</v>
      </c>
      <c r="G1864">
        <v>21.58</v>
      </c>
      <c r="H1864">
        <v>1.66</v>
      </c>
    </row>
    <row r="1865" spans="1:8" x14ac:dyDescent="0.2">
      <c r="A1865" t="s">
        <v>71</v>
      </c>
      <c r="B1865" t="s">
        <v>55</v>
      </c>
      <c r="C1865" t="s">
        <v>84</v>
      </c>
      <c r="D1865" s="4">
        <v>43405</v>
      </c>
      <c r="E1865" t="s">
        <v>214</v>
      </c>
      <c r="F1865" s="5">
        <v>43221</v>
      </c>
      <c r="G1865">
        <v>109.16</v>
      </c>
      <c r="H1865">
        <v>9.7200000000000006</v>
      </c>
    </row>
    <row r="1866" spans="1:8" x14ac:dyDescent="0.2">
      <c r="A1866" t="s">
        <v>71</v>
      </c>
      <c r="B1866" t="s">
        <v>55</v>
      </c>
      <c r="C1866" t="s">
        <v>84</v>
      </c>
      <c r="D1866" s="4">
        <v>43405</v>
      </c>
      <c r="E1866" t="s">
        <v>175</v>
      </c>
      <c r="F1866" s="5">
        <v>43405</v>
      </c>
      <c r="G1866">
        <v>1243.21</v>
      </c>
      <c r="H1866">
        <v>95.72</v>
      </c>
    </row>
    <row r="1867" spans="1:8" x14ac:dyDescent="0.2">
      <c r="A1867" t="s">
        <v>71</v>
      </c>
      <c r="B1867" t="s">
        <v>55</v>
      </c>
      <c r="C1867" t="s">
        <v>84</v>
      </c>
      <c r="D1867" s="4">
        <v>43405</v>
      </c>
      <c r="E1867" t="s">
        <v>179</v>
      </c>
      <c r="F1867" s="5">
        <v>43405</v>
      </c>
      <c r="G1867">
        <v>3792.05</v>
      </c>
      <c r="H1867">
        <v>337.5</v>
      </c>
    </row>
    <row r="1868" spans="1:8" x14ac:dyDescent="0.2">
      <c r="A1868" t="s">
        <v>71</v>
      </c>
      <c r="B1868" t="s">
        <v>55</v>
      </c>
      <c r="C1868" t="s">
        <v>84</v>
      </c>
      <c r="D1868" s="4">
        <v>43405</v>
      </c>
      <c r="E1868" t="s">
        <v>176</v>
      </c>
      <c r="F1868" s="5">
        <v>43405</v>
      </c>
      <c r="G1868">
        <v>56.08</v>
      </c>
      <c r="H1868">
        <v>4.29</v>
      </c>
    </row>
    <row r="1869" spans="1:8" x14ac:dyDescent="0.2">
      <c r="A1869" t="s">
        <v>71</v>
      </c>
      <c r="B1869" t="s">
        <v>55</v>
      </c>
      <c r="C1869" t="s">
        <v>84</v>
      </c>
      <c r="D1869" s="4">
        <v>43405</v>
      </c>
      <c r="E1869" t="s">
        <v>180</v>
      </c>
      <c r="F1869" s="5">
        <v>43405</v>
      </c>
      <c r="G1869">
        <v>171.01</v>
      </c>
      <c r="H1869">
        <v>15.21</v>
      </c>
    </row>
    <row r="1870" spans="1:8" x14ac:dyDescent="0.2">
      <c r="A1870" t="s">
        <v>71</v>
      </c>
      <c r="B1870" t="s">
        <v>55</v>
      </c>
      <c r="C1870" t="s">
        <v>84</v>
      </c>
      <c r="D1870" s="4">
        <v>43405</v>
      </c>
      <c r="E1870" t="s">
        <v>212</v>
      </c>
      <c r="F1870" s="5">
        <v>43221</v>
      </c>
      <c r="G1870">
        <v>2261.2600000000002</v>
      </c>
      <c r="H1870">
        <v>174.13</v>
      </c>
    </row>
    <row r="1871" spans="1:8" x14ac:dyDescent="0.2">
      <c r="A1871" t="s">
        <v>71</v>
      </c>
      <c r="B1871" t="s">
        <v>55</v>
      </c>
      <c r="C1871" t="s">
        <v>84</v>
      </c>
      <c r="D1871" s="4">
        <v>43405</v>
      </c>
      <c r="E1871" t="s">
        <v>215</v>
      </c>
      <c r="F1871" s="5">
        <v>43221</v>
      </c>
      <c r="G1871">
        <v>6892.74</v>
      </c>
      <c r="H1871">
        <v>613.45000000000005</v>
      </c>
    </row>
    <row r="1872" spans="1:8" x14ac:dyDescent="0.2">
      <c r="A1872" t="s">
        <v>71</v>
      </c>
      <c r="B1872" t="s">
        <v>55</v>
      </c>
      <c r="C1872" t="s">
        <v>84</v>
      </c>
      <c r="D1872" s="4">
        <v>43405</v>
      </c>
      <c r="E1872" t="s">
        <v>213</v>
      </c>
      <c r="F1872" s="5">
        <v>43221</v>
      </c>
      <c r="G1872">
        <v>101.98</v>
      </c>
      <c r="H1872">
        <v>7.85</v>
      </c>
    </row>
    <row r="1873" spans="1:8" x14ac:dyDescent="0.2">
      <c r="A1873" t="s">
        <v>71</v>
      </c>
      <c r="B1873" t="s">
        <v>55</v>
      </c>
      <c r="C1873" t="s">
        <v>84</v>
      </c>
      <c r="D1873" s="4">
        <v>43405</v>
      </c>
      <c r="E1873" t="s">
        <v>214</v>
      </c>
      <c r="F1873" s="5">
        <v>43221</v>
      </c>
      <c r="G1873">
        <v>310.85000000000002</v>
      </c>
      <c r="H1873">
        <v>27.66</v>
      </c>
    </row>
    <row r="1874" spans="1:8" x14ac:dyDescent="0.2">
      <c r="A1874" t="s">
        <v>71</v>
      </c>
      <c r="B1874" t="s">
        <v>56</v>
      </c>
      <c r="C1874" t="s">
        <v>98</v>
      </c>
      <c r="D1874" s="4">
        <v>43405</v>
      </c>
      <c r="E1874" t="s">
        <v>175</v>
      </c>
      <c r="F1874" s="5">
        <v>43405</v>
      </c>
      <c r="G1874">
        <v>0</v>
      </c>
      <c r="H1874">
        <v>0</v>
      </c>
    </row>
    <row r="1875" spans="1:8" x14ac:dyDescent="0.2">
      <c r="A1875" t="s">
        <v>71</v>
      </c>
      <c r="B1875" t="s">
        <v>56</v>
      </c>
      <c r="C1875" t="s">
        <v>98</v>
      </c>
      <c r="D1875" s="4">
        <v>43405</v>
      </c>
      <c r="E1875" t="s">
        <v>176</v>
      </c>
      <c r="F1875" s="5">
        <v>43405</v>
      </c>
      <c r="G1875">
        <v>0</v>
      </c>
      <c r="H1875">
        <v>0</v>
      </c>
    </row>
    <row r="1876" spans="1:8" x14ac:dyDescent="0.2">
      <c r="A1876" t="s">
        <v>71</v>
      </c>
      <c r="B1876" t="s">
        <v>56</v>
      </c>
      <c r="C1876" t="s">
        <v>98</v>
      </c>
      <c r="D1876" s="4">
        <v>43405</v>
      </c>
      <c r="E1876" t="s">
        <v>212</v>
      </c>
      <c r="F1876" s="5">
        <v>43221</v>
      </c>
      <c r="G1876">
        <v>0</v>
      </c>
      <c r="H1876">
        <v>0</v>
      </c>
    </row>
    <row r="1877" spans="1:8" x14ac:dyDescent="0.2">
      <c r="A1877" t="s">
        <v>71</v>
      </c>
      <c r="B1877" t="s">
        <v>56</v>
      </c>
      <c r="C1877" t="s">
        <v>98</v>
      </c>
      <c r="D1877" s="4">
        <v>43405</v>
      </c>
      <c r="E1877" t="s">
        <v>213</v>
      </c>
      <c r="F1877" s="5">
        <v>43221</v>
      </c>
      <c r="G1877">
        <v>0</v>
      </c>
      <c r="H1877">
        <v>0</v>
      </c>
    </row>
    <row r="1878" spans="1:8" x14ac:dyDescent="0.2">
      <c r="A1878" t="s">
        <v>71</v>
      </c>
      <c r="B1878" t="s">
        <v>55</v>
      </c>
      <c r="C1878" t="s">
        <v>101</v>
      </c>
      <c r="D1878" s="4">
        <v>43405</v>
      </c>
      <c r="E1878" t="s">
        <v>177</v>
      </c>
      <c r="F1878" s="5">
        <v>43405</v>
      </c>
      <c r="G1878">
        <v>156.32</v>
      </c>
      <c r="H1878">
        <v>12.04</v>
      </c>
    </row>
    <row r="1879" spans="1:8" x14ac:dyDescent="0.2">
      <c r="A1879" t="s">
        <v>71</v>
      </c>
      <c r="B1879" t="s">
        <v>55</v>
      </c>
      <c r="C1879" t="s">
        <v>101</v>
      </c>
      <c r="D1879" s="4">
        <v>43405</v>
      </c>
      <c r="E1879" t="s">
        <v>178</v>
      </c>
      <c r="F1879" s="5">
        <v>43405</v>
      </c>
      <c r="G1879">
        <v>7.06</v>
      </c>
      <c r="H1879">
        <v>0.54</v>
      </c>
    </row>
    <row r="1880" spans="1:8" x14ac:dyDescent="0.2">
      <c r="A1880" t="s">
        <v>71</v>
      </c>
      <c r="B1880" t="s">
        <v>55</v>
      </c>
      <c r="C1880" t="s">
        <v>101</v>
      </c>
      <c r="D1880" s="4">
        <v>43405</v>
      </c>
      <c r="E1880" t="s">
        <v>218</v>
      </c>
      <c r="F1880" s="5">
        <v>43221</v>
      </c>
      <c r="G1880">
        <v>331</v>
      </c>
      <c r="H1880">
        <v>25.48</v>
      </c>
    </row>
    <row r="1881" spans="1:8" x14ac:dyDescent="0.2">
      <c r="A1881" t="s">
        <v>71</v>
      </c>
      <c r="B1881" t="s">
        <v>55</v>
      </c>
      <c r="C1881" t="s">
        <v>101</v>
      </c>
      <c r="D1881" s="4">
        <v>43405</v>
      </c>
      <c r="E1881" t="s">
        <v>219</v>
      </c>
      <c r="F1881" s="5">
        <v>43221</v>
      </c>
      <c r="G1881">
        <v>14.93</v>
      </c>
      <c r="H1881">
        <v>1.1499999999999999</v>
      </c>
    </row>
    <row r="1882" spans="1:8" x14ac:dyDescent="0.2">
      <c r="A1882" t="s">
        <v>71</v>
      </c>
      <c r="B1882" t="s">
        <v>56</v>
      </c>
      <c r="C1882" t="s">
        <v>94</v>
      </c>
      <c r="D1882" s="4">
        <v>43405</v>
      </c>
      <c r="E1882" t="s">
        <v>175</v>
      </c>
      <c r="F1882" s="5">
        <v>43405</v>
      </c>
      <c r="G1882">
        <v>1435.26</v>
      </c>
      <c r="H1882">
        <v>110.52</v>
      </c>
    </row>
    <row r="1883" spans="1:8" x14ac:dyDescent="0.2">
      <c r="A1883" t="s">
        <v>71</v>
      </c>
      <c r="B1883" t="s">
        <v>56</v>
      </c>
      <c r="C1883" t="s">
        <v>94</v>
      </c>
      <c r="D1883" s="4">
        <v>43405</v>
      </c>
      <c r="E1883" t="s">
        <v>179</v>
      </c>
      <c r="F1883" s="5">
        <v>43405</v>
      </c>
      <c r="G1883">
        <v>36228.74</v>
      </c>
      <c r="H1883">
        <v>3224.36</v>
      </c>
    </row>
    <row r="1884" spans="1:8" x14ac:dyDescent="0.2">
      <c r="A1884" t="s">
        <v>71</v>
      </c>
      <c r="B1884" t="s">
        <v>56</v>
      </c>
      <c r="C1884" t="s">
        <v>94</v>
      </c>
      <c r="D1884" s="4">
        <v>43405</v>
      </c>
      <c r="E1884" t="s">
        <v>176</v>
      </c>
      <c r="F1884" s="5">
        <v>43405</v>
      </c>
      <c r="G1884">
        <v>64.739999999999995</v>
      </c>
      <c r="H1884">
        <v>4.9800000000000004</v>
      </c>
    </row>
    <row r="1885" spans="1:8" x14ac:dyDescent="0.2">
      <c r="A1885" t="s">
        <v>71</v>
      </c>
      <c r="B1885" t="s">
        <v>56</v>
      </c>
      <c r="C1885" t="s">
        <v>94</v>
      </c>
      <c r="D1885" s="4">
        <v>43405</v>
      </c>
      <c r="E1885" t="s">
        <v>180</v>
      </c>
      <c r="F1885" s="5">
        <v>43405</v>
      </c>
      <c r="G1885">
        <v>1633.91</v>
      </c>
      <c r="H1885">
        <v>145.41999999999999</v>
      </c>
    </row>
    <row r="1886" spans="1:8" x14ac:dyDescent="0.2">
      <c r="A1886" t="s">
        <v>71</v>
      </c>
      <c r="B1886" t="s">
        <v>56</v>
      </c>
      <c r="C1886" t="s">
        <v>94</v>
      </c>
      <c r="D1886" s="4">
        <v>43405</v>
      </c>
      <c r="E1886" t="s">
        <v>212</v>
      </c>
      <c r="F1886" s="5">
        <v>43221</v>
      </c>
      <c r="G1886">
        <v>3014.04</v>
      </c>
      <c r="H1886">
        <v>232.08</v>
      </c>
    </row>
    <row r="1887" spans="1:8" x14ac:dyDescent="0.2">
      <c r="A1887" t="s">
        <v>71</v>
      </c>
      <c r="B1887" t="s">
        <v>56</v>
      </c>
      <c r="C1887" t="s">
        <v>94</v>
      </c>
      <c r="D1887" s="4">
        <v>43405</v>
      </c>
      <c r="E1887" t="s">
        <v>215</v>
      </c>
      <c r="F1887" s="5">
        <v>43221</v>
      </c>
      <c r="G1887">
        <v>76080.960000000006</v>
      </c>
      <c r="H1887">
        <v>6771.21</v>
      </c>
    </row>
    <row r="1888" spans="1:8" x14ac:dyDescent="0.2">
      <c r="A1888" t="s">
        <v>71</v>
      </c>
      <c r="B1888" t="s">
        <v>56</v>
      </c>
      <c r="C1888" t="s">
        <v>94</v>
      </c>
      <c r="D1888" s="4">
        <v>43405</v>
      </c>
      <c r="E1888" t="s">
        <v>213</v>
      </c>
      <c r="F1888" s="5">
        <v>43221</v>
      </c>
      <c r="G1888">
        <v>135.96</v>
      </c>
      <c r="H1888">
        <v>10.44</v>
      </c>
    </row>
    <row r="1889" spans="1:8" x14ac:dyDescent="0.2">
      <c r="A1889" t="s">
        <v>71</v>
      </c>
      <c r="B1889" t="s">
        <v>56</v>
      </c>
      <c r="C1889" t="s">
        <v>94</v>
      </c>
      <c r="D1889" s="4">
        <v>43405</v>
      </c>
      <c r="E1889" t="s">
        <v>214</v>
      </c>
      <c r="F1889" s="5">
        <v>43221</v>
      </c>
      <c r="G1889">
        <v>3431.22</v>
      </c>
      <c r="H1889">
        <v>305.38</v>
      </c>
    </row>
    <row r="1890" spans="1:8" x14ac:dyDescent="0.2">
      <c r="A1890" t="s">
        <v>71</v>
      </c>
      <c r="B1890" t="s">
        <v>56</v>
      </c>
      <c r="C1890" t="s">
        <v>95</v>
      </c>
      <c r="D1890" s="4">
        <v>43405</v>
      </c>
      <c r="E1890" t="s">
        <v>175</v>
      </c>
      <c r="F1890" s="5">
        <v>43405</v>
      </c>
      <c r="G1890">
        <v>13832</v>
      </c>
      <c r="H1890">
        <v>1065.06</v>
      </c>
    </row>
    <row r="1891" spans="1:8" x14ac:dyDescent="0.2">
      <c r="A1891" t="s">
        <v>71</v>
      </c>
      <c r="B1891" t="s">
        <v>56</v>
      </c>
      <c r="C1891" t="s">
        <v>95</v>
      </c>
      <c r="D1891" s="4">
        <v>43405</v>
      </c>
      <c r="E1891" t="s">
        <v>176</v>
      </c>
      <c r="F1891" s="5">
        <v>43405</v>
      </c>
      <c r="G1891">
        <v>623.82000000000005</v>
      </c>
      <c r="H1891">
        <v>48.03</v>
      </c>
    </row>
    <row r="1892" spans="1:8" x14ac:dyDescent="0.2">
      <c r="A1892" t="s">
        <v>71</v>
      </c>
      <c r="B1892" t="s">
        <v>56</v>
      </c>
      <c r="C1892" t="s">
        <v>95</v>
      </c>
      <c r="D1892" s="4">
        <v>43405</v>
      </c>
      <c r="E1892" t="s">
        <v>212</v>
      </c>
      <c r="F1892" s="5">
        <v>43221</v>
      </c>
      <c r="G1892">
        <v>24112.53</v>
      </c>
      <c r="H1892">
        <v>1856.66</v>
      </c>
    </row>
    <row r="1893" spans="1:8" x14ac:dyDescent="0.2">
      <c r="A1893" t="s">
        <v>71</v>
      </c>
      <c r="B1893" t="s">
        <v>56</v>
      </c>
      <c r="C1893" t="s">
        <v>95</v>
      </c>
      <c r="D1893" s="4">
        <v>43405</v>
      </c>
      <c r="E1893" t="s">
        <v>215</v>
      </c>
      <c r="F1893" s="5">
        <v>43221</v>
      </c>
      <c r="G1893">
        <v>4935.47</v>
      </c>
      <c r="H1893">
        <v>439.26</v>
      </c>
    </row>
    <row r="1894" spans="1:8" x14ac:dyDescent="0.2">
      <c r="A1894" t="s">
        <v>71</v>
      </c>
      <c r="B1894" t="s">
        <v>56</v>
      </c>
      <c r="C1894" t="s">
        <v>95</v>
      </c>
      <c r="D1894" s="4">
        <v>43405</v>
      </c>
      <c r="E1894" t="s">
        <v>213</v>
      </c>
      <c r="F1894" s="5">
        <v>43221</v>
      </c>
      <c r="G1894">
        <v>1087.47</v>
      </c>
      <c r="H1894">
        <v>83.74</v>
      </c>
    </row>
    <row r="1895" spans="1:8" x14ac:dyDescent="0.2">
      <c r="A1895" t="s">
        <v>71</v>
      </c>
      <c r="B1895" t="s">
        <v>56</v>
      </c>
      <c r="C1895" t="s">
        <v>95</v>
      </c>
      <c r="D1895" s="4">
        <v>43405</v>
      </c>
      <c r="E1895" t="s">
        <v>214</v>
      </c>
      <c r="F1895" s="5">
        <v>43221</v>
      </c>
      <c r="G1895">
        <v>222.59</v>
      </c>
      <c r="H1895">
        <v>19.809999999999999</v>
      </c>
    </row>
    <row r="1896" spans="1:8" x14ac:dyDescent="0.2">
      <c r="A1896" t="s">
        <v>71</v>
      </c>
      <c r="B1896" t="s">
        <v>57</v>
      </c>
      <c r="C1896" t="s">
        <v>93</v>
      </c>
      <c r="D1896" s="4">
        <v>43405</v>
      </c>
      <c r="E1896" t="s">
        <v>175</v>
      </c>
      <c r="F1896" s="5">
        <v>43405</v>
      </c>
      <c r="G1896">
        <v>2016.26</v>
      </c>
      <c r="H1896">
        <v>155.26</v>
      </c>
    </row>
    <row r="1897" spans="1:8" x14ac:dyDescent="0.2">
      <c r="A1897" t="s">
        <v>71</v>
      </c>
      <c r="B1897" t="s">
        <v>57</v>
      </c>
      <c r="C1897" t="s">
        <v>93</v>
      </c>
      <c r="D1897" s="4">
        <v>43405</v>
      </c>
      <c r="E1897" t="s">
        <v>176</v>
      </c>
      <c r="F1897" s="5">
        <v>43405</v>
      </c>
      <c r="G1897">
        <v>90.94</v>
      </c>
      <c r="H1897">
        <v>7</v>
      </c>
    </row>
    <row r="1898" spans="1:8" x14ac:dyDescent="0.2">
      <c r="A1898" t="s">
        <v>71</v>
      </c>
      <c r="B1898" t="s">
        <v>57</v>
      </c>
      <c r="C1898" t="s">
        <v>93</v>
      </c>
      <c r="D1898" s="4">
        <v>43405</v>
      </c>
      <c r="E1898" t="s">
        <v>212</v>
      </c>
      <c r="F1898" s="5">
        <v>43221</v>
      </c>
      <c r="G1898">
        <v>3668.84</v>
      </c>
      <c r="H1898">
        <v>282.52</v>
      </c>
    </row>
    <row r="1899" spans="1:8" x14ac:dyDescent="0.2">
      <c r="A1899" t="s">
        <v>71</v>
      </c>
      <c r="B1899" t="s">
        <v>57</v>
      </c>
      <c r="C1899" t="s">
        <v>93</v>
      </c>
      <c r="D1899" s="4">
        <v>43405</v>
      </c>
      <c r="E1899" t="s">
        <v>213</v>
      </c>
      <c r="F1899" s="5">
        <v>43221</v>
      </c>
      <c r="G1899">
        <v>165.48</v>
      </c>
      <c r="H1899">
        <v>12.74</v>
      </c>
    </row>
    <row r="1900" spans="1:8" x14ac:dyDescent="0.2">
      <c r="A1900" t="s">
        <v>71</v>
      </c>
      <c r="B1900" t="s">
        <v>57</v>
      </c>
      <c r="C1900" t="s">
        <v>93</v>
      </c>
      <c r="D1900" s="4">
        <v>43405</v>
      </c>
      <c r="E1900" t="s">
        <v>179</v>
      </c>
      <c r="F1900" s="5">
        <v>43405</v>
      </c>
      <c r="G1900">
        <v>208.74</v>
      </c>
      <c r="H1900">
        <v>18.579999999999998</v>
      </c>
    </row>
    <row r="1901" spans="1:8" x14ac:dyDescent="0.2">
      <c r="A1901" t="s">
        <v>71</v>
      </c>
      <c r="B1901" t="s">
        <v>57</v>
      </c>
      <c r="C1901" t="s">
        <v>93</v>
      </c>
      <c r="D1901" s="4">
        <v>43405</v>
      </c>
      <c r="E1901" t="s">
        <v>180</v>
      </c>
      <c r="F1901" s="5">
        <v>43405</v>
      </c>
      <c r="G1901">
        <v>9.41</v>
      </c>
      <c r="H1901">
        <v>0.83</v>
      </c>
    </row>
    <row r="1902" spans="1:8" x14ac:dyDescent="0.2">
      <c r="A1902" t="s">
        <v>71</v>
      </c>
      <c r="B1902" t="s">
        <v>57</v>
      </c>
      <c r="C1902" t="s">
        <v>93</v>
      </c>
      <c r="D1902" s="4">
        <v>43405</v>
      </c>
      <c r="E1902" t="s">
        <v>215</v>
      </c>
      <c r="F1902" s="5">
        <v>43221</v>
      </c>
      <c r="G1902">
        <v>381.16</v>
      </c>
      <c r="H1902">
        <v>33.92</v>
      </c>
    </row>
    <row r="1903" spans="1:8" x14ac:dyDescent="0.2">
      <c r="A1903" t="s">
        <v>71</v>
      </c>
      <c r="B1903" t="s">
        <v>57</v>
      </c>
      <c r="C1903" t="s">
        <v>93</v>
      </c>
      <c r="D1903" s="4">
        <v>43405</v>
      </c>
      <c r="E1903" t="s">
        <v>214</v>
      </c>
      <c r="F1903" s="5">
        <v>43221</v>
      </c>
      <c r="G1903">
        <v>17.18</v>
      </c>
      <c r="H1903">
        <v>1.53</v>
      </c>
    </row>
    <row r="1904" spans="1:8" x14ac:dyDescent="0.2">
      <c r="A1904" t="s">
        <v>71</v>
      </c>
      <c r="B1904" t="s">
        <v>59</v>
      </c>
      <c r="C1904" t="s">
        <v>101</v>
      </c>
      <c r="D1904" s="4">
        <v>43405</v>
      </c>
      <c r="E1904" t="s">
        <v>177</v>
      </c>
      <c r="F1904" s="5">
        <v>43405</v>
      </c>
      <c r="G1904">
        <v>69.3</v>
      </c>
      <c r="H1904">
        <v>5.34</v>
      </c>
    </row>
    <row r="1905" spans="1:8" x14ac:dyDescent="0.2">
      <c r="A1905" t="s">
        <v>71</v>
      </c>
      <c r="B1905" t="s">
        <v>59</v>
      </c>
      <c r="C1905" t="s">
        <v>101</v>
      </c>
      <c r="D1905" s="4">
        <v>43405</v>
      </c>
      <c r="E1905" t="s">
        <v>178</v>
      </c>
      <c r="F1905" s="5">
        <v>43405</v>
      </c>
      <c r="G1905">
        <v>3.13</v>
      </c>
      <c r="H1905">
        <v>0.24</v>
      </c>
    </row>
    <row r="1906" spans="1:8" x14ac:dyDescent="0.2">
      <c r="A1906" t="s">
        <v>71</v>
      </c>
      <c r="B1906" t="s">
        <v>59</v>
      </c>
      <c r="C1906" t="s">
        <v>101</v>
      </c>
      <c r="D1906" s="4">
        <v>43405</v>
      </c>
      <c r="E1906" t="s">
        <v>218</v>
      </c>
      <c r="F1906" s="5">
        <v>43221</v>
      </c>
      <c r="G1906">
        <v>126</v>
      </c>
      <c r="H1906">
        <v>9.6999999999999993</v>
      </c>
    </row>
    <row r="1907" spans="1:8" x14ac:dyDescent="0.2">
      <c r="A1907" t="s">
        <v>71</v>
      </c>
      <c r="B1907" t="s">
        <v>59</v>
      </c>
      <c r="C1907" t="s">
        <v>101</v>
      </c>
      <c r="D1907" s="4">
        <v>43405</v>
      </c>
      <c r="E1907" t="s">
        <v>219</v>
      </c>
      <c r="F1907" s="5">
        <v>43221</v>
      </c>
      <c r="G1907">
        <v>5.68</v>
      </c>
      <c r="H1907">
        <v>0.44</v>
      </c>
    </row>
    <row r="1908" spans="1:8" x14ac:dyDescent="0.2">
      <c r="A1908" t="s">
        <v>71</v>
      </c>
      <c r="B1908" t="s">
        <v>54</v>
      </c>
      <c r="C1908" t="s">
        <v>101</v>
      </c>
      <c r="D1908" s="4">
        <v>43405</v>
      </c>
      <c r="E1908" t="s">
        <v>177</v>
      </c>
      <c r="F1908" s="5">
        <v>43405</v>
      </c>
      <c r="G1908">
        <v>17.36</v>
      </c>
      <c r="H1908">
        <v>1.34</v>
      </c>
    </row>
    <row r="1909" spans="1:8" x14ac:dyDescent="0.2">
      <c r="A1909" t="s">
        <v>71</v>
      </c>
      <c r="B1909" t="s">
        <v>54</v>
      </c>
      <c r="C1909" t="s">
        <v>101</v>
      </c>
      <c r="D1909" s="4">
        <v>43405</v>
      </c>
      <c r="E1909" t="s">
        <v>178</v>
      </c>
      <c r="F1909" s="5">
        <v>43405</v>
      </c>
      <c r="G1909">
        <v>0.78</v>
      </c>
      <c r="H1909">
        <v>0.06</v>
      </c>
    </row>
    <row r="1910" spans="1:8" x14ac:dyDescent="0.2">
      <c r="A1910" t="s">
        <v>71</v>
      </c>
      <c r="B1910" t="s">
        <v>54</v>
      </c>
      <c r="C1910" t="s">
        <v>101</v>
      </c>
      <c r="D1910" s="4">
        <v>43405</v>
      </c>
      <c r="E1910" t="s">
        <v>218</v>
      </c>
      <c r="F1910" s="5">
        <v>43221</v>
      </c>
      <c r="G1910">
        <v>31</v>
      </c>
      <c r="H1910">
        <v>2.39</v>
      </c>
    </row>
    <row r="1911" spans="1:8" x14ac:dyDescent="0.2">
      <c r="A1911" t="s">
        <v>71</v>
      </c>
      <c r="B1911" t="s">
        <v>54</v>
      </c>
      <c r="C1911" t="s">
        <v>101</v>
      </c>
      <c r="D1911" s="4">
        <v>43405</v>
      </c>
      <c r="E1911" t="s">
        <v>219</v>
      </c>
      <c r="F1911" s="5">
        <v>43221</v>
      </c>
      <c r="G1911">
        <v>1.4</v>
      </c>
      <c r="H1911">
        <v>0.11</v>
      </c>
    </row>
    <row r="1912" spans="1:8" x14ac:dyDescent="0.2">
      <c r="A1912" t="s">
        <v>71</v>
      </c>
      <c r="B1912" t="s">
        <v>57</v>
      </c>
      <c r="C1912" t="s">
        <v>93</v>
      </c>
      <c r="D1912" s="4">
        <v>43282</v>
      </c>
      <c r="E1912" t="s">
        <v>212</v>
      </c>
      <c r="F1912" s="5">
        <v>43221</v>
      </c>
      <c r="G1912">
        <v>409</v>
      </c>
      <c r="H1912">
        <v>31.49</v>
      </c>
    </row>
    <row r="1913" spans="1:8" x14ac:dyDescent="0.2">
      <c r="A1913" t="s">
        <v>71</v>
      </c>
      <c r="B1913" t="s">
        <v>57</v>
      </c>
      <c r="C1913" t="s">
        <v>93</v>
      </c>
      <c r="D1913" s="4">
        <v>43282</v>
      </c>
      <c r="E1913" t="s">
        <v>213</v>
      </c>
      <c r="F1913" s="5">
        <v>43221</v>
      </c>
      <c r="G1913">
        <v>18.45</v>
      </c>
      <c r="H1913">
        <v>1.42</v>
      </c>
    </row>
    <row r="1914" spans="1:8" x14ac:dyDescent="0.2">
      <c r="A1914" t="s">
        <v>71</v>
      </c>
      <c r="B1914" t="s">
        <v>54</v>
      </c>
      <c r="C1914" t="s">
        <v>92</v>
      </c>
      <c r="D1914" s="4">
        <v>43282</v>
      </c>
      <c r="E1914" t="s">
        <v>215</v>
      </c>
      <c r="F1914" s="5">
        <v>43221</v>
      </c>
      <c r="G1914">
        <v>573.21</v>
      </c>
      <c r="H1914">
        <v>51.01</v>
      </c>
    </row>
    <row r="1915" spans="1:8" x14ac:dyDescent="0.2">
      <c r="A1915" t="s">
        <v>71</v>
      </c>
      <c r="B1915" t="s">
        <v>54</v>
      </c>
      <c r="C1915" t="s">
        <v>92</v>
      </c>
      <c r="D1915" s="4">
        <v>43282</v>
      </c>
      <c r="E1915" t="s">
        <v>214</v>
      </c>
      <c r="F1915" s="5">
        <v>43221</v>
      </c>
      <c r="G1915">
        <v>25.86</v>
      </c>
      <c r="H1915">
        <v>2.31</v>
      </c>
    </row>
    <row r="1916" spans="1:8" x14ac:dyDescent="0.2">
      <c r="A1916" t="s">
        <v>71</v>
      </c>
      <c r="B1916" t="s">
        <v>55</v>
      </c>
      <c r="C1916" t="s">
        <v>91</v>
      </c>
      <c r="D1916" s="4">
        <v>43282</v>
      </c>
      <c r="E1916" t="s">
        <v>212</v>
      </c>
      <c r="F1916" s="5">
        <v>43221</v>
      </c>
      <c r="G1916">
        <v>2880</v>
      </c>
      <c r="H1916">
        <v>221.76</v>
      </c>
    </row>
    <row r="1917" spans="1:8" x14ac:dyDescent="0.2">
      <c r="A1917" t="s">
        <v>71</v>
      </c>
      <c r="B1917" t="s">
        <v>55</v>
      </c>
      <c r="C1917" t="s">
        <v>91</v>
      </c>
      <c r="D1917" s="4">
        <v>43282</v>
      </c>
      <c r="E1917" t="s">
        <v>213</v>
      </c>
      <c r="F1917" s="5">
        <v>43221</v>
      </c>
      <c r="G1917">
        <v>129.88999999999999</v>
      </c>
      <c r="H1917">
        <v>10</v>
      </c>
    </row>
    <row r="1918" spans="1:8" x14ac:dyDescent="0.2">
      <c r="A1918" t="s">
        <v>71</v>
      </c>
      <c r="B1918" t="s">
        <v>54</v>
      </c>
      <c r="C1918" t="s">
        <v>101</v>
      </c>
      <c r="D1918" s="4">
        <v>43282</v>
      </c>
      <c r="E1918" t="s">
        <v>218</v>
      </c>
      <c r="F1918" s="5">
        <v>43221</v>
      </c>
      <c r="G1918">
        <v>194.4</v>
      </c>
      <c r="H1918">
        <v>14.97</v>
      </c>
    </row>
    <row r="1919" spans="1:8" x14ac:dyDescent="0.2">
      <c r="A1919" t="s">
        <v>71</v>
      </c>
      <c r="B1919" t="s">
        <v>54</v>
      </c>
      <c r="C1919" t="s">
        <v>101</v>
      </c>
      <c r="D1919" s="4">
        <v>43282</v>
      </c>
      <c r="E1919" t="s">
        <v>219</v>
      </c>
      <c r="F1919" s="5">
        <v>43221</v>
      </c>
      <c r="G1919">
        <v>8.77</v>
      </c>
      <c r="H1919">
        <v>0.67</v>
      </c>
    </row>
    <row r="1920" spans="1:8" x14ac:dyDescent="0.2">
      <c r="A1920" t="s">
        <v>71</v>
      </c>
      <c r="B1920" t="s">
        <v>55</v>
      </c>
      <c r="C1920" t="s">
        <v>101</v>
      </c>
      <c r="D1920" s="4">
        <v>43282</v>
      </c>
      <c r="E1920" t="s">
        <v>218</v>
      </c>
      <c r="F1920" s="5">
        <v>43221</v>
      </c>
      <c r="G1920">
        <v>225</v>
      </c>
      <c r="H1920">
        <v>17.32</v>
      </c>
    </row>
    <row r="1921" spans="1:8" x14ac:dyDescent="0.2">
      <c r="A1921" t="s">
        <v>71</v>
      </c>
      <c r="B1921" t="s">
        <v>55</v>
      </c>
      <c r="C1921" t="s">
        <v>101</v>
      </c>
      <c r="D1921" s="4">
        <v>43282</v>
      </c>
      <c r="E1921" t="s">
        <v>219</v>
      </c>
      <c r="F1921" s="5">
        <v>43221</v>
      </c>
      <c r="G1921">
        <v>10.14</v>
      </c>
      <c r="H1921">
        <v>0.78</v>
      </c>
    </row>
    <row r="1922" spans="1:8" x14ac:dyDescent="0.2">
      <c r="A1922" t="s">
        <v>71</v>
      </c>
      <c r="B1922" t="s">
        <v>55</v>
      </c>
      <c r="C1922" t="s">
        <v>101</v>
      </c>
      <c r="D1922" s="4">
        <v>43282</v>
      </c>
      <c r="E1922" t="s">
        <v>218</v>
      </c>
      <c r="F1922" s="5">
        <v>43221</v>
      </c>
      <c r="G1922">
        <v>1245.5999999999999</v>
      </c>
      <c r="H1922">
        <v>95.9</v>
      </c>
    </row>
    <row r="1923" spans="1:8" x14ac:dyDescent="0.2">
      <c r="A1923" t="s">
        <v>71</v>
      </c>
      <c r="B1923" t="s">
        <v>55</v>
      </c>
      <c r="C1923" t="s">
        <v>101</v>
      </c>
      <c r="D1923" s="4">
        <v>43282</v>
      </c>
      <c r="E1923" t="s">
        <v>219</v>
      </c>
      <c r="F1923" s="5">
        <v>43221</v>
      </c>
      <c r="G1923">
        <v>56.18</v>
      </c>
      <c r="H1923">
        <v>4.33</v>
      </c>
    </row>
    <row r="1924" spans="1:8" x14ac:dyDescent="0.2">
      <c r="A1924" t="s">
        <v>71</v>
      </c>
      <c r="B1924" t="s">
        <v>59</v>
      </c>
      <c r="C1924" t="s">
        <v>101</v>
      </c>
      <c r="D1924" s="4">
        <v>43282</v>
      </c>
      <c r="E1924" t="s">
        <v>218</v>
      </c>
      <c r="F1924" s="5">
        <v>43221</v>
      </c>
      <c r="G1924">
        <v>63.36</v>
      </c>
      <c r="H1924">
        <v>4.88</v>
      </c>
    </row>
    <row r="1925" spans="1:8" x14ac:dyDescent="0.2">
      <c r="A1925" t="s">
        <v>71</v>
      </c>
      <c r="B1925" t="s">
        <v>59</v>
      </c>
      <c r="C1925" t="s">
        <v>101</v>
      </c>
      <c r="D1925" s="4">
        <v>43282</v>
      </c>
      <c r="E1925" t="s">
        <v>219</v>
      </c>
      <c r="F1925" s="5">
        <v>43221</v>
      </c>
      <c r="G1925">
        <v>2.86</v>
      </c>
      <c r="H1925">
        <v>0.22</v>
      </c>
    </row>
    <row r="1926" spans="1:8" x14ac:dyDescent="0.2">
      <c r="A1926" t="s">
        <v>71</v>
      </c>
      <c r="B1926" t="s">
        <v>55</v>
      </c>
      <c r="C1926" t="s">
        <v>101</v>
      </c>
      <c r="D1926" s="4">
        <v>43282</v>
      </c>
      <c r="E1926" t="s">
        <v>218</v>
      </c>
      <c r="F1926" s="5">
        <v>43221</v>
      </c>
      <c r="G1926">
        <v>1271.52</v>
      </c>
      <c r="H1926">
        <v>97.9</v>
      </c>
    </row>
    <row r="1927" spans="1:8" x14ac:dyDescent="0.2">
      <c r="A1927" t="s">
        <v>71</v>
      </c>
      <c r="B1927" t="s">
        <v>55</v>
      </c>
      <c r="C1927" t="s">
        <v>101</v>
      </c>
      <c r="D1927" s="4">
        <v>43282</v>
      </c>
      <c r="E1927" t="s">
        <v>219</v>
      </c>
      <c r="F1927" s="5">
        <v>43221</v>
      </c>
      <c r="G1927">
        <v>57.35</v>
      </c>
      <c r="H1927">
        <v>4.43</v>
      </c>
    </row>
    <row r="1928" spans="1:8" x14ac:dyDescent="0.2">
      <c r="A1928" t="s">
        <v>71</v>
      </c>
      <c r="B1928" t="s">
        <v>60</v>
      </c>
      <c r="C1928" t="s">
        <v>101</v>
      </c>
      <c r="D1928" s="4">
        <v>43252</v>
      </c>
      <c r="E1928" t="s">
        <v>218</v>
      </c>
      <c r="F1928" s="5">
        <v>43221</v>
      </c>
      <c r="G1928">
        <v>126.48</v>
      </c>
      <c r="H1928">
        <v>9.74</v>
      </c>
    </row>
    <row r="1929" spans="1:8" x14ac:dyDescent="0.2">
      <c r="A1929" t="s">
        <v>71</v>
      </c>
      <c r="B1929" t="s">
        <v>60</v>
      </c>
      <c r="C1929" t="s">
        <v>101</v>
      </c>
      <c r="D1929" s="4">
        <v>43252</v>
      </c>
      <c r="E1929" t="s">
        <v>219</v>
      </c>
      <c r="F1929" s="5">
        <v>43221</v>
      </c>
      <c r="G1929">
        <v>5.7</v>
      </c>
      <c r="H1929">
        <v>0.44</v>
      </c>
    </row>
    <row r="1930" spans="1:8" x14ac:dyDescent="0.2">
      <c r="A1930" t="s">
        <v>71</v>
      </c>
      <c r="B1930" t="s">
        <v>56</v>
      </c>
      <c r="C1930" t="s">
        <v>95</v>
      </c>
      <c r="D1930" s="4">
        <v>43252</v>
      </c>
      <c r="E1930" t="s">
        <v>212</v>
      </c>
      <c r="F1930" s="5">
        <v>43221</v>
      </c>
      <c r="G1930">
        <v>593.24</v>
      </c>
      <c r="H1930">
        <v>45.68</v>
      </c>
    </row>
    <row r="1931" spans="1:8" x14ac:dyDescent="0.2">
      <c r="A1931" t="s">
        <v>71</v>
      </c>
      <c r="B1931" t="s">
        <v>56</v>
      </c>
      <c r="C1931" t="s">
        <v>95</v>
      </c>
      <c r="D1931" s="4">
        <v>43252</v>
      </c>
      <c r="E1931" t="s">
        <v>215</v>
      </c>
      <c r="F1931" s="5">
        <v>43221</v>
      </c>
      <c r="G1931">
        <v>9486.76</v>
      </c>
      <c r="H1931">
        <v>844.32</v>
      </c>
    </row>
    <row r="1932" spans="1:8" x14ac:dyDescent="0.2">
      <c r="A1932" t="s">
        <v>71</v>
      </c>
      <c r="B1932" t="s">
        <v>56</v>
      </c>
      <c r="C1932" t="s">
        <v>95</v>
      </c>
      <c r="D1932" s="4">
        <v>43252</v>
      </c>
      <c r="E1932" t="s">
        <v>213</v>
      </c>
      <c r="F1932" s="5">
        <v>43221</v>
      </c>
      <c r="G1932">
        <v>26.76</v>
      </c>
      <c r="H1932">
        <v>2.06</v>
      </c>
    </row>
    <row r="1933" spans="1:8" x14ac:dyDescent="0.2">
      <c r="A1933" t="s">
        <v>71</v>
      </c>
      <c r="B1933" t="s">
        <v>56</v>
      </c>
      <c r="C1933" t="s">
        <v>95</v>
      </c>
      <c r="D1933" s="4">
        <v>43252</v>
      </c>
      <c r="E1933" t="s">
        <v>214</v>
      </c>
      <c r="F1933" s="5">
        <v>43221</v>
      </c>
      <c r="G1933">
        <v>427.85</v>
      </c>
      <c r="H1933">
        <v>38.08</v>
      </c>
    </row>
    <row r="1934" spans="1:8" x14ac:dyDescent="0.2">
      <c r="A1934" t="s">
        <v>71</v>
      </c>
      <c r="B1934" t="s">
        <v>56</v>
      </c>
      <c r="C1934" t="s">
        <v>94</v>
      </c>
      <c r="D1934" s="4">
        <v>43252</v>
      </c>
      <c r="E1934" t="s">
        <v>212</v>
      </c>
      <c r="F1934" s="5">
        <v>43221</v>
      </c>
      <c r="G1934">
        <v>741.56</v>
      </c>
      <c r="H1934">
        <v>57.1</v>
      </c>
    </row>
    <row r="1935" spans="1:8" x14ac:dyDescent="0.2">
      <c r="A1935" t="s">
        <v>71</v>
      </c>
      <c r="B1935" t="s">
        <v>56</v>
      </c>
      <c r="C1935" t="s">
        <v>94</v>
      </c>
      <c r="D1935" s="4">
        <v>43252</v>
      </c>
      <c r="E1935" t="s">
        <v>215</v>
      </c>
      <c r="F1935" s="5">
        <v>43221</v>
      </c>
      <c r="G1935">
        <v>1208.44</v>
      </c>
      <c r="H1935">
        <v>107.55</v>
      </c>
    </row>
    <row r="1936" spans="1:8" x14ac:dyDescent="0.2">
      <c r="A1936" t="s">
        <v>71</v>
      </c>
      <c r="B1936" t="s">
        <v>56</v>
      </c>
      <c r="C1936" t="s">
        <v>94</v>
      </c>
      <c r="D1936" s="4">
        <v>43252</v>
      </c>
      <c r="E1936" t="s">
        <v>213</v>
      </c>
      <c r="F1936" s="5">
        <v>43221</v>
      </c>
      <c r="G1936">
        <v>33.44</v>
      </c>
      <c r="H1936">
        <v>2.57</v>
      </c>
    </row>
    <row r="1937" spans="1:8" x14ac:dyDescent="0.2">
      <c r="A1937" t="s">
        <v>71</v>
      </c>
      <c r="B1937" t="s">
        <v>56</v>
      </c>
      <c r="C1937" t="s">
        <v>94</v>
      </c>
      <c r="D1937" s="4">
        <v>43252</v>
      </c>
      <c r="E1937" t="s">
        <v>214</v>
      </c>
      <c r="F1937" s="5">
        <v>43221</v>
      </c>
      <c r="G1937">
        <v>54.5</v>
      </c>
      <c r="H1937">
        <v>4.8499999999999996</v>
      </c>
    </row>
    <row r="1938" spans="1:8" x14ac:dyDescent="0.2">
      <c r="A1938" t="s">
        <v>71</v>
      </c>
      <c r="B1938" t="s">
        <v>54</v>
      </c>
      <c r="C1938" t="s">
        <v>92</v>
      </c>
      <c r="D1938" s="4">
        <v>43435</v>
      </c>
      <c r="E1938" t="s">
        <v>176</v>
      </c>
      <c r="F1938" s="5">
        <v>43405</v>
      </c>
      <c r="G1938">
        <v>10.51</v>
      </c>
      <c r="H1938">
        <v>0.81</v>
      </c>
    </row>
    <row r="1939" spans="1:8" x14ac:dyDescent="0.2">
      <c r="A1939" t="s">
        <v>71</v>
      </c>
      <c r="B1939" t="s">
        <v>57</v>
      </c>
      <c r="C1939" t="s">
        <v>93</v>
      </c>
      <c r="D1939" s="4">
        <v>43435</v>
      </c>
      <c r="E1939" t="s">
        <v>175</v>
      </c>
      <c r="F1939" s="5">
        <v>43405</v>
      </c>
      <c r="G1939">
        <v>409</v>
      </c>
      <c r="H1939">
        <v>31.49</v>
      </c>
    </row>
    <row r="1940" spans="1:8" x14ac:dyDescent="0.2">
      <c r="A1940" t="s">
        <v>71</v>
      </c>
      <c r="B1940" t="s">
        <v>57</v>
      </c>
      <c r="C1940" t="s">
        <v>93</v>
      </c>
      <c r="D1940" s="4">
        <v>43435</v>
      </c>
      <c r="E1940" t="s">
        <v>176</v>
      </c>
      <c r="F1940" s="5">
        <v>43405</v>
      </c>
      <c r="G1940">
        <v>18.45</v>
      </c>
      <c r="H1940">
        <v>1.42</v>
      </c>
    </row>
    <row r="1941" spans="1:8" x14ac:dyDescent="0.2">
      <c r="A1941" t="s">
        <v>71</v>
      </c>
      <c r="B1941" t="s">
        <v>54</v>
      </c>
      <c r="C1941" t="s">
        <v>92</v>
      </c>
      <c r="D1941" s="4">
        <v>43435</v>
      </c>
      <c r="E1941" t="s">
        <v>175</v>
      </c>
      <c r="F1941" s="5">
        <v>43405</v>
      </c>
      <c r="G1941">
        <v>382.74</v>
      </c>
      <c r="H1941">
        <v>29.47</v>
      </c>
    </row>
    <row r="1942" spans="1:8" x14ac:dyDescent="0.2">
      <c r="A1942" t="s">
        <v>71</v>
      </c>
      <c r="B1942" t="s">
        <v>54</v>
      </c>
      <c r="C1942" t="s">
        <v>92</v>
      </c>
      <c r="D1942" s="4">
        <v>43435</v>
      </c>
      <c r="E1942" t="s">
        <v>179</v>
      </c>
      <c r="F1942" s="5">
        <v>43405</v>
      </c>
      <c r="G1942">
        <v>64.260000000000005</v>
      </c>
      <c r="H1942">
        <v>5.72</v>
      </c>
    </row>
    <row r="1943" spans="1:8" x14ac:dyDescent="0.2">
      <c r="A1943" t="s">
        <v>71</v>
      </c>
      <c r="B1943" t="s">
        <v>54</v>
      </c>
      <c r="C1943" t="s">
        <v>92</v>
      </c>
      <c r="D1943" s="4">
        <v>43435</v>
      </c>
      <c r="E1943" t="s">
        <v>176</v>
      </c>
      <c r="F1943" s="5">
        <v>43405</v>
      </c>
      <c r="G1943">
        <v>17.260000000000002</v>
      </c>
      <c r="H1943">
        <v>1.33</v>
      </c>
    </row>
    <row r="1944" spans="1:8" x14ac:dyDescent="0.2">
      <c r="A1944" t="s">
        <v>71</v>
      </c>
      <c r="B1944" t="s">
        <v>54</v>
      </c>
      <c r="C1944" t="s">
        <v>92</v>
      </c>
      <c r="D1944" s="4">
        <v>43435</v>
      </c>
      <c r="E1944" t="s">
        <v>180</v>
      </c>
      <c r="F1944" s="5">
        <v>43405</v>
      </c>
      <c r="G1944">
        <v>2.9</v>
      </c>
      <c r="H1944">
        <v>0.26</v>
      </c>
    </row>
    <row r="1945" spans="1:8" x14ac:dyDescent="0.2">
      <c r="A1945" t="s">
        <v>71</v>
      </c>
      <c r="B1945" t="s">
        <v>54</v>
      </c>
      <c r="C1945" t="s">
        <v>92</v>
      </c>
      <c r="D1945" s="4">
        <v>43435</v>
      </c>
      <c r="E1945" t="s">
        <v>212</v>
      </c>
      <c r="F1945" s="5">
        <v>43221</v>
      </c>
      <c r="G1945">
        <v>286</v>
      </c>
      <c r="H1945">
        <v>22.02</v>
      </c>
    </row>
    <row r="1946" spans="1:8" x14ac:dyDescent="0.2">
      <c r="A1946" t="s">
        <v>71</v>
      </c>
      <c r="B1946" t="s">
        <v>54</v>
      </c>
      <c r="C1946" t="s">
        <v>92</v>
      </c>
      <c r="D1946" s="4">
        <v>43435</v>
      </c>
      <c r="E1946" t="s">
        <v>213</v>
      </c>
      <c r="F1946" s="5">
        <v>43221</v>
      </c>
      <c r="G1946">
        <v>12.9</v>
      </c>
      <c r="H1946">
        <v>0.99</v>
      </c>
    </row>
    <row r="1947" spans="1:8" x14ac:dyDescent="0.2">
      <c r="A1947" t="s">
        <v>71</v>
      </c>
      <c r="B1947" t="s">
        <v>55</v>
      </c>
      <c r="C1947" t="s">
        <v>102</v>
      </c>
      <c r="D1947" s="4">
        <v>43374</v>
      </c>
      <c r="E1947" t="s">
        <v>218</v>
      </c>
      <c r="F1947" s="5">
        <v>43221</v>
      </c>
      <c r="G1947">
        <v>72</v>
      </c>
      <c r="H1947">
        <v>5.54</v>
      </c>
    </row>
    <row r="1948" spans="1:8" x14ac:dyDescent="0.2">
      <c r="A1948" t="s">
        <v>71</v>
      </c>
      <c r="B1948" t="s">
        <v>55</v>
      </c>
      <c r="C1948" t="s">
        <v>102</v>
      </c>
      <c r="D1948" s="4">
        <v>43374</v>
      </c>
      <c r="E1948" t="s">
        <v>219</v>
      </c>
      <c r="F1948" s="5">
        <v>43221</v>
      </c>
      <c r="G1948">
        <v>3.25</v>
      </c>
      <c r="H1948">
        <v>0.25</v>
      </c>
    </row>
    <row r="1949" spans="1:8" x14ac:dyDescent="0.2">
      <c r="A1949" t="s">
        <v>71</v>
      </c>
      <c r="B1949" t="s">
        <v>56</v>
      </c>
      <c r="C1949" t="s">
        <v>103</v>
      </c>
      <c r="D1949" s="4">
        <v>43374</v>
      </c>
      <c r="E1949" t="s">
        <v>218</v>
      </c>
      <c r="F1949" s="5">
        <v>43221</v>
      </c>
      <c r="G1949">
        <v>180</v>
      </c>
      <c r="H1949">
        <v>13.86</v>
      </c>
    </row>
    <row r="1950" spans="1:8" x14ac:dyDescent="0.2">
      <c r="A1950" t="s">
        <v>71</v>
      </c>
      <c r="B1950" t="s">
        <v>56</v>
      </c>
      <c r="C1950" t="s">
        <v>103</v>
      </c>
      <c r="D1950" s="4">
        <v>43374</v>
      </c>
      <c r="E1950" t="s">
        <v>219</v>
      </c>
      <c r="F1950" s="5">
        <v>43221</v>
      </c>
      <c r="G1950">
        <v>8.1199999999999992</v>
      </c>
      <c r="H1950">
        <v>0.63</v>
      </c>
    </row>
    <row r="1951" spans="1:8" x14ac:dyDescent="0.2">
      <c r="A1951" t="s">
        <v>71</v>
      </c>
      <c r="B1951" t="s">
        <v>56</v>
      </c>
      <c r="C1951" t="s">
        <v>87</v>
      </c>
      <c r="D1951" s="4">
        <v>43374</v>
      </c>
      <c r="E1951" t="s">
        <v>212</v>
      </c>
      <c r="F1951" s="5">
        <v>43221</v>
      </c>
      <c r="G1951">
        <v>1435.26</v>
      </c>
      <c r="H1951">
        <v>110.52</v>
      </c>
    </row>
    <row r="1952" spans="1:8" x14ac:dyDescent="0.2">
      <c r="A1952" t="s">
        <v>71</v>
      </c>
      <c r="B1952" t="s">
        <v>56</v>
      </c>
      <c r="C1952" t="s">
        <v>87</v>
      </c>
      <c r="D1952" s="4">
        <v>43374</v>
      </c>
      <c r="E1952" t="s">
        <v>215</v>
      </c>
      <c r="F1952" s="5">
        <v>43221</v>
      </c>
      <c r="G1952">
        <v>28764.74</v>
      </c>
      <c r="H1952">
        <v>2560.06</v>
      </c>
    </row>
    <row r="1953" spans="1:8" x14ac:dyDescent="0.2">
      <c r="A1953" t="s">
        <v>71</v>
      </c>
      <c r="B1953" t="s">
        <v>56</v>
      </c>
      <c r="C1953" t="s">
        <v>87</v>
      </c>
      <c r="D1953" s="4">
        <v>43374</v>
      </c>
      <c r="E1953" t="s">
        <v>213</v>
      </c>
      <c r="F1953" s="5">
        <v>43221</v>
      </c>
      <c r="G1953">
        <v>64.739999999999995</v>
      </c>
      <c r="H1953">
        <v>4.9800000000000004</v>
      </c>
    </row>
    <row r="1954" spans="1:8" x14ac:dyDescent="0.2">
      <c r="A1954" t="s">
        <v>71</v>
      </c>
      <c r="B1954" t="s">
        <v>56</v>
      </c>
      <c r="C1954" t="s">
        <v>87</v>
      </c>
      <c r="D1954" s="4">
        <v>43374</v>
      </c>
      <c r="E1954" t="s">
        <v>214</v>
      </c>
      <c r="F1954" s="5">
        <v>43221</v>
      </c>
      <c r="G1954">
        <v>1297.28</v>
      </c>
      <c r="H1954">
        <v>115.46</v>
      </c>
    </row>
    <row r="1955" spans="1:8" x14ac:dyDescent="0.2">
      <c r="A1955" t="s">
        <v>71</v>
      </c>
      <c r="B1955" t="s">
        <v>57</v>
      </c>
      <c r="C1955" t="s">
        <v>90</v>
      </c>
      <c r="D1955" s="4">
        <v>43374</v>
      </c>
      <c r="E1955" t="s">
        <v>212</v>
      </c>
      <c r="F1955" s="5">
        <v>43221</v>
      </c>
      <c r="G1955">
        <v>2675</v>
      </c>
      <c r="H1955">
        <v>205.99</v>
      </c>
    </row>
    <row r="1956" spans="1:8" x14ac:dyDescent="0.2">
      <c r="A1956" t="s">
        <v>71</v>
      </c>
      <c r="B1956" t="s">
        <v>57</v>
      </c>
      <c r="C1956" t="s">
        <v>90</v>
      </c>
      <c r="D1956" s="4">
        <v>43374</v>
      </c>
      <c r="E1956" t="s">
        <v>213</v>
      </c>
      <c r="F1956" s="5">
        <v>43221</v>
      </c>
      <c r="G1956">
        <v>120.64</v>
      </c>
      <c r="H1956">
        <v>9.2899999999999991</v>
      </c>
    </row>
    <row r="1957" spans="1:8" x14ac:dyDescent="0.2">
      <c r="A1957" t="s">
        <v>71</v>
      </c>
      <c r="B1957" t="s">
        <v>55</v>
      </c>
      <c r="C1957" t="s">
        <v>89</v>
      </c>
      <c r="D1957" s="4">
        <v>43374</v>
      </c>
      <c r="E1957" t="s">
        <v>212</v>
      </c>
      <c r="F1957" s="5">
        <v>43221</v>
      </c>
      <c r="G1957">
        <v>451.88</v>
      </c>
      <c r="H1957">
        <v>34.799999999999997</v>
      </c>
    </row>
    <row r="1958" spans="1:8" x14ac:dyDescent="0.2">
      <c r="A1958" t="s">
        <v>71</v>
      </c>
      <c r="B1958" t="s">
        <v>55</v>
      </c>
      <c r="C1958" t="s">
        <v>89</v>
      </c>
      <c r="D1958" s="4">
        <v>43374</v>
      </c>
      <c r="E1958" t="s">
        <v>215</v>
      </c>
      <c r="F1958" s="5">
        <v>43221</v>
      </c>
      <c r="G1958">
        <v>-1343.88</v>
      </c>
      <c r="H1958">
        <v>-119.61</v>
      </c>
    </row>
    <row r="1959" spans="1:8" x14ac:dyDescent="0.2">
      <c r="A1959" t="s">
        <v>71</v>
      </c>
      <c r="B1959" t="s">
        <v>55</v>
      </c>
      <c r="C1959" t="s">
        <v>89</v>
      </c>
      <c r="D1959" s="4">
        <v>43374</v>
      </c>
      <c r="E1959" t="s">
        <v>213</v>
      </c>
      <c r="F1959" s="5">
        <v>43221</v>
      </c>
      <c r="G1959">
        <v>20.39</v>
      </c>
      <c r="H1959">
        <v>1.58</v>
      </c>
    </row>
    <row r="1960" spans="1:8" x14ac:dyDescent="0.2">
      <c r="A1960" t="s">
        <v>71</v>
      </c>
      <c r="B1960" t="s">
        <v>55</v>
      </c>
      <c r="C1960" t="s">
        <v>89</v>
      </c>
      <c r="D1960" s="4">
        <v>43374</v>
      </c>
      <c r="E1960" t="s">
        <v>214</v>
      </c>
      <c r="F1960" s="5">
        <v>43221</v>
      </c>
      <c r="G1960">
        <v>-60.61</v>
      </c>
      <c r="H1960">
        <v>-5.39</v>
      </c>
    </row>
    <row r="1961" spans="1:8" x14ac:dyDescent="0.2">
      <c r="A1961" t="s">
        <v>71</v>
      </c>
      <c r="B1961" t="s">
        <v>55</v>
      </c>
      <c r="C1961" t="s">
        <v>101</v>
      </c>
      <c r="D1961" s="4">
        <v>43374</v>
      </c>
      <c r="E1961" t="s">
        <v>218</v>
      </c>
      <c r="F1961" s="5">
        <v>43221</v>
      </c>
      <c r="G1961">
        <v>170.64</v>
      </c>
      <c r="H1961">
        <v>13.14</v>
      </c>
    </row>
    <row r="1962" spans="1:8" x14ac:dyDescent="0.2">
      <c r="A1962" t="s">
        <v>71</v>
      </c>
      <c r="B1962" t="s">
        <v>55</v>
      </c>
      <c r="C1962" t="s">
        <v>101</v>
      </c>
      <c r="D1962" s="4">
        <v>43374</v>
      </c>
      <c r="E1962" t="s">
        <v>219</v>
      </c>
      <c r="F1962" s="5">
        <v>43221</v>
      </c>
      <c r="G1962">
        <v>7.7</v>
      </c>
      <c r="H1962">
        <v>0.6</v>
      </c>
    </row>
    <row r="1963" spans="1:8" x14ac:dyDescent="0.2">
      <c r="A1963" t="s">
        <v>71</v>
      </c>
      <c r="B1963" t="s">
        <v>55</v>
      </c>
      <c r="C1963" t="s">
        <v>101</v>
      </c>
      <c r="D1963" s="4">
        <v>43344</v>
      </c>
      <c r="E1963" t="s">
        <v>218</v>
      </c>
      <c r="F1963" s="5">
        <v>43221</v>
      </c>
      <c r="G1963">
        <v>487.32</v>
      </c>
      <c r="H1963">
        <v>37.53</v>
      </c>
    </row>
    <row r="1964" spans="1:8" x14ac:dyDescent="0.2">
      <c r="A1964" t="s">
        <v>71</v>
      </c>
      <c r="B1964" t="s">
        <v>55</v>
      </c>
      <c r="C1964" t="s">
        <v>101</v>
      </c>
      <c r="D1964" s="4">
        <v>43344</v>
      </c>
      <c r="E1964" t="s">
        <v>219</v>
      </c>
      <c r="F1964" s="5">
        <v>43221</v>
      </c>
      <c r="G1964">
        <v>21.98</v>
      </c>
      <c r="H1964">
        <v>1.69</v>
      </c>
    </row>
    <row r="1965" spans="1:8" x14ac:dyDescent="0.2">
      <c r="A1965" t="s">
        <v>71</v>
      </c>
      <c r="B1965" t="s">
        <v>56</v>
      </c>
      <c r="C1965" t="s">
        <v>94</v>
      </c>
      <c r="D1965" s="4">
        <v>43344</v>
      </c>
      <c r="E1965" t="s">
        <v>212</v>
      </c>
      <c r="F1965" s="5">
        <v>43221</v>
      </c>
      <c r="G1965">
        <v>4449.3599999999997</v>
      </c>
      <c r="H1965">
        <v>342.6</v>
      </c>
    </row>
    <row r="1966" spans="1:8" x14ac:dyDescent="0.2">
      <c r="A1966" t="s">
        <v>71</v>
      </c>
      <c r="B1966" t="s">
        <v>56</v>
      </c>
      <c r="C1966" t="s">
        <v>94</v>
      </c>
      <c r="D1966" s="4">
        <v>43344</v>
      </c>
      <c r="E1966" t="s">
        <v>215</v>
      </c>
      <c r="F1966" s="5">
        <v>43221</v>
      </c>
      <c r="G1966">
        <v>62308.639999999999</v>
      </c>
      <c r="H1966">
        <v>5545.46</v>
      </c>
    </row>
    <row r="1967" spans="1:8" x14ac:dyDescent="0.2">
      <c r="A1967" t="s">
        <v>71</v>
      </c>
      <c r="B1967" t="s">
        <v>56</v>
      </c>
      <c r="C1967" t="s">
        <v>94</v>
      </c>
      <c r="D1967" s="4">
        <v>43344</v>
      </c>
      <c r="E1967" t="s">
        <v>213</v>
      </c>
      <c r="F1967" s="5">
        <v>43221</v>
      </c>
      <c r="G1967">
        <v>200.64</v>
      </c>
      <c r="H1967">
        <v>15.42</v>
      </c>
    </row>
    <row r="1968" spans="1:8" x14ac:dyDescent="0.2">
      <c r="A1968" t="s">
        <v>71</v>
      </c>
      <c r="B1968" t="s">
        <v>56</v>
      </c>
      <c r="C1968" t="s">
        <v>94</v>
      </c>
      <c r="D1968" s="4">
        <v>43344</v>
      </c>
      <c r="E1968" t="s">
        <v>214</v>
      </c>
      <c r="F1968" s="5">
        <v>43221</v>
      </c>
      <c r="G1968">
        <v>2810.14</v>
      </c>
      <c r="H1968">
        <v>250.1</v>
      </c>
    </row>
    <row r="1969" spans="1:8" x14ac:dyDescent="0.2">
      <c r="A1969" t="s">
        <v>71</v>
      </c>
      <c r="B1969" t="s">
        <v>55</v>
      </c>
      <c r="C1969" t="s">
        <v>93</v>
      </c>
      <c r="D1969" s="4">
        <v>43344</v>
      </c>
      <c r="E1969" t="s">
        <v>212</v>
      </c>
      <c r="F1969" s="5">
        <v>43221</v>
      </c>
      <c r="G1969">
        <v>341</v>
      </c>
      <c r="H1969">
        <v>26.26</v>
      </c>
    </row>
    <row r="1970" spans="1:8" x14ac:dyDescent="0.2">
      <c r="A1970" t="s">
        <v>71</v>
      </c>
      <c r="B1970" t="s">
        <v>55</v>
      </c>
      <c r="C1970" t="s">
        <v>93</v>
      </c>
      <c r="D1970" s="4">
        <v>43344</v>
      </c>
      <c r="E1970" t="s">
        <v>213</v>
      </c>
      <c r="F1970" s="5">
        <v>43221</v>
      </c>
      <c r="G1970">
        <v>15.38</v>
      </c>
      <c r="H1970">
        <v>1.18</v>
      </c>
    </row>
    <row r="1971" spans="1:8" x14ac:dyDescent="0.2">
      <c r="A1971" t="s">
        <v>71</v>
      </c>
      <c r="B1971" t="s">
        <v>55</v>
      </c>
      <c r="C1971" t="s">
        <v>101</v>
      </c>
      <c r="D1971" s="4">
        <v>43344</v>
      </c>
      <c r="E1971" t="s">
        <v>218</v>
      </c>
      <c r="F1971" s="5">
        <v>43221</v>
      </c>
      <c r="G1971">
        <v>70.680000000000007</v>
      </c>
      <c r="H1971">
        <v>5.44</v>
      </c>
    </row>
    <row r="1972" spans="1:8" x14ac:dyDescent="0.2">
      <c r="A1972" t="s">
        <v>71</v>
      </c>
      <c r="B1972" t="s">
        <v>55</v>
      </c>
      <c r="C1972" t="s">
        <v>101</v>
      </c>
      <c r="D1972" s="4">
        <v>43344</v>
      </c>
      <c r="E1972" t="s">
        <v>219</v>
      </c>
      <c r="F1972" s="5">
        <v>43221</v>
      </c>
      <c r="G1972">
        <v>3.19</v>
      </c>
      <c r="H1972">
        <v>0.25</v>
      </c>
    </row>
    <row r="1973" spans="1:8" x14ac:dyDescent="0.2">
      <c r="A1973" t="s">
        <v>71</v>
      </c>
      <c r="B1973" t="s">
        <v>57</v>
      </c>
      <c r="C1973" t="s">
        <v>93</v>
      </c>
      <c r="D1973" s="4">
        <v>43344</v>
      </c>
      <c r="E1973" t="s">
        <v>212</v>
      </c>
      <c r="F1973" s="5">
        <v>43221</v>
      </c>
      <c r="G1973">
        <v>2202</v>
      </c>
      <c r="H1973">
        <v>169.57</v>
      </c>
    </row>
    <row r="1974" spans="1:8" x14ac:dyDescent="0.2">
      <c r="A1974" t="s">
        <v>71</v>
      </c>
      <c r="B1974" t="s">
        <v>57</v>
      </c>
      <c r="C1974" t="s">
        <v>93</v>
      </c>
      <c r="D1974" s="4">
        <v>43344</v>
      </c>
      <c r="E1974" t="s">
        <v>213</v>
      </c>
      <c r="F1974" s="5">
        <v>43221</v>
      </c>
      <c r="G1974">
        <v>99.3</v>
      </c>
      <c r="H1974">
        <v>7.64</v>
      </c>
    </row>
    <row r="1975" spans="1:8" x14ac:dyDescent="0.2">
      <c r="A1975" t="s">
        <v>71</v>
      </c>
      <c r="B1975" t="s">
        <v>56</v>
      </c>
      <c r="C1975" t="s">
        <v>98</v>
      </c>
      <c r="D1975" s="4">
        <v>43344</v>
      </c>
      <c r="E1975" t="s">
        <v>212</v>
      </c>
      <c r="F1975" s="5">
        <v>43221</v>
      </c>
      <c r="G1975">
        <v>0</v>
      </c>
      <c r="H1975">
        <v>0</v>
      </c>
    </row>
    <row r="1976" spans="1:8" x14ac:dyDescent="0.2">
      <c r="A1976" t="s">
        <v>71</v>
      </c>
      <c r="B1976" t="s">
        <v>56</v>
      </c>
      <c r="C1976" t="s">
        <v>98</v>
      </c>
      <c r="D1976" s="4">
        <v>43344</v>
      </c>
      <c r="E1976" t="s">
        <v>213</v>
      </c>
      <c r="F1976" s="5">
        <v>43221</v>
      </c>
      <c r="G1976">
        <v>0</v>
      </c>
      <c r="H1976">
        <v>0</v>
      </c>
    </row>
    <row r="1977" spans="1:8" x14ac:dyDescent="0.2">
      <c r="A1977" t="s">
        <v>71</v>
      </c>
      <c r="B1977" t="s">
        <v>54</v>
      </c>
      <c r="C1977" t="s">
        <v>92</v>
      </c>
      <c r="D1977" s="4">
        <v>43313</v>
      </c>
      <c r="E1977" t="s">
        <v>212</v>
      </c>
      <c r="F1977" s="5">
        <v>43221</v>
      </c>
      <c r="G1977">
        <v>1167.3499999999999</v>
      </c>
      <c r="H1977">
        <v>89.89</v>
      </c>
    </row>
    <row r="1978" spans="1:8" x14ac:dyDescent="0.2">
      <c r="A1978" t="s">
        <v>71</v>
      </c>
      <c r="B1978" t="s">
        <v>54</v>
      </c>
      <c r="C1978" t="s">
        <v>92</v>
      </c>
      <c r="D1978" s="4">
        <v>43313</v>
      </c>
      <c r="E1978" t="s">
        <v>215</v>
      </c>
      <c r="F1978" s="5">
        <v>43221</v>
      </c>
      <c r="G1978">
        <v>215.65</v>
      </c>
      <c r="H1978">
        <v>19.190000000000001</v>
      </c>
    </row>
    <row r="1979" spans="1:8" x14ac:dyDescent="0.2">
      <c r="A1979" t="s">
        <v>71</v>
      </c>
      <c r="B1979" t="s">
        <v>54</v>
      </c>
      <c r="C1979" t="s">
        <v>92</v>
      </c>
      <c r="D1979" s="4">
        <v>43313</v>
      </c>
      <c r="E1979" t="s">
        <v>213</v>
      </c>
      <c r="F1979" s="5">
        <v>43221</v>
      </c>
      <c r="G1979">
        <v>52.65</v>
      </c>
      <c r="H1979">
        <v>4.05</v>
      </c>
    </row>
    <row r="1980" spans="1:8" x14ac:dyDescent="0.2">
      <c r="A1980" t="s">
        <v>71</v>
      </c>
      <c r="B1980" t="s">
        <v>54</v>
      </c>
      <c r="C1980" t="s">
        <v>92</v>
      </c>
      <c r="D1980" s="4">
        <v>43313</v>
      </c>
      <c r="E1980" t="s">
        <v>214</v>
      </c>
      <c r="F1980" s="5">
        <v>43221</v>
      </c>
      <c r="G1980">
        <v>9.7200000000000006</v>
      </c>
      <c r="H1980">
        <v>0.86</v>
      </c>
    </row>
    <row r="1981" spans="1:8" x14ac:dyDescent="0.2">
      <c r="A1981" t="s">
        <v>71</v>
      </c>
      <c r="B1981" t="s">
        <v>54</v>
      </c>
      <c r="C1981" t="s">
        <v>167</v>
      </c>
      <c r="D1981" s="4">
        <v>43344</v>
      </c>
      <c r="E1981" t="s">
        <v>216</v>
      </c>
      <c r="F1981" s="5">
        <v>43221</v>
      </c>
      <c r="G1981">
        <v>-426</v>
      </c>
      <c r="H1981">
        <v>-32.799999999999997</v>
      </c>
    </row>
    <row r="1982" spans="1:8" x14ac:dyDescent="0.2">
      <c r="A1982" t="s">
        <v>71</v>
      </c>
      <c r="B1982" t="s">
        <v>54</v>
      </c>
      <c r="C1982" t="s">
        <v>92</v>
      </c>
      <c r="D1982" s="4">
        <v>43344</v>
      </c>
      <c r="E1982" t="s">
        <v>212</v>
      </c>
      <c r="F1982" s="5">
        <v>43221</v>
      </c>
      <c r="G1982">
        <v>139</v>
      </c>
      <c r="H1982">
        <v>10.7</v>
      </c>
    </row>
    <row r="1983" spans="1:8" x14ac:dyDescent="0.2">
      <c r="A1983" t="s">
        <v>71</v>
      </c>
      <c r="B1983" t="s">
        <v>54</v>
      </c>
      <c r="C1983" t="s">
        <v>92</v>
      </c>
      <c r="D1983" s="4">
        <v>43344</v>
      </c>
      <c r="E1983" t="s">
        <v>213</v>
      </c>
      <c r="F1983" s="5">
        <v>43221</v>
      </c>
      <c r="G1983">
        <v>6.27</v>
      </c>
      <c r="H1983">
        <v>0.48</v>
      </c>
    </row>
    <row r="1984" spans="1:8" x14ac:dyDescent="0.2">
      <c r="A1984" t="s">
        <v>71</v>
      </c>
      <c r="B1984" t="s">
        <v>55</v>
      </c>
      <c r="C1984" t="s">
        <v>101</v>
      </c>
      <c r="D1984" s="4">
        <v>43344</v>
      </c>
      <c r="E1984" t="s">
        <v>218</v>
      </c>
      <c r="F1984" s="5">
        <v>43221</v>
      </c>
      <c r="G1984">
        <v>44.64</v>
      </c>
      <c r="H1984">
        <v>3.44</v>
      </c>
    </row>
    <row r="1985" spans="1:8" x14ac:dyDescent="0.2">
      <c r="A1985" t="s">
        <v>71</v>
      </c>
      <c r="B1985" t="s">
        <v>55</v>
      </c>
      <c r="C1985" t="s">
        <v>101</v>
      </c>
      <c r="D1985" s="4">
        <v>43344</v>
      </c>
      <c r="E1985" t="s">
        <v>219</v>
      </c>
      <c r="F1985" s="5">
        <v>43221</v>
      </c>
      <c r="G1985">
        <v>2.02</v>
      </c>
      <c r="H1985">
        <v>0.16</v>
      </c>
    </row>
    <row r="1986" spans="1:8" x14ac:dyDescent="0.2">
      <c r="A1986" t="s">
        <v>71</v>
      </c>
      <c r="B1986" t="s">
        <v>57</v>
      </c>
      <c r="C1986" t="s">
        <v>93</v>
      </c>
      <c r="D1986" s="4">
        <v>43313</v>
      </c>
      <c r="E1986" t="s">
        <v>215</v>
      </c>
      <c r="F1986" s="5">
        <v>43221</v>
      </c>
      <c r="G1986">
        <v>3317.74</v>
      </c>
      <c r="H1986">
        <v>295.27999999999997</v>
      </c>
    </row>
    <row r="1987" spans="1:8" x14ac:dyDescent="0.2">
      <c r="A1987" t="s">
        <v>71</v>
      </c>
      <c r="B1987" t="s">
        <v>57</v>
      </c>
      <c r="C1987" t="s">
        <v>93</v>
      </c>
      <c r="D1987" s="4">
        <v>43313</v>
      </c>
      <c r="E1987" t="s">
        <v>214</v>
      </c>
      <c r="F1987" s="5">
        <v>43221</v>
      </c>
      <c r="G1987">
        <v>149.63</v>
      </c>
      <c r="H1987">
        <v>13.31</v>
      </c>
    </row>
    <row r="1988" spans="1:8" x14ac:dyDescent="0.2">
      <c r="A1988" t="s">
        <v>71</v>
      </c>
      <c r="B1988" t="s">
        <v>56</v>
      </c>
      <c r="C1988" t="s">
        <v>94</v>
      </c>
      <c r="D1988" s="4">
        <v>43313</v>
      </c>
      <c r="E1988" t="s">
        <v>212</v>
      </c>
      <c r="F1988" s="5">
        <v>43221</v>
      </c>
      <c r="G1988">
        <v>4425.43</v>
      </c>
      <c r="H1988">
        <v>340.76</v>
      </c>
    </row>
    <row r="1989" spans="1:8" x14ac:dyDescent="0.2">
      <c r="A1989" t="s">
        <v>71</v>
      </c>
      <c r="B1989" t="s">
        <v>56</v>
      </c>
      <c r="C1989" t="s">
        <v>94</v>
      </c>
      <c r="D1989" s="4">
        <v>43313</v>
      </c>
      <c r="E1989" t="s">
        <v>215</v>
      </c>
      <c r="F1989" s="5">
        <v>43221</v>
      </c>
      <c r="G1989">
        <v>57882.57</v>
      </c>
      <c r="H1989">
        <v>5151.54</v>
      </c>
    </row>
    <row r="1990" spans="1:8" x14ac:dyDescent="0.2">
      <c r="A1990" t="s">
        <v>71</v>
      </c>
      <c r="B1990" t="s">
        <v>56</v>
      </c>
      <c r="C1990" t="s">
        <v>94</v>
      </c>
      <c r="D1990" s="4">
        <v>43313</v>
      </c>
      <c r="E1990" t="s">
        <v>213</v>
      </c>
      <c r="F1990" s="5">
        <v>43221</v>
      </c>
      <c r="G1990">
        <v>199.57</v>
      </c>
      <c r="H1990">
        <v>15.34</v>
      </c>
    </row>
    <row r="1991" spans="1:8" x14ac:dyDescent="0.2">
      <c r="A1991" t="s">
        <v>71</v>
      </c>
      <c r="B1991" t="s">
        <v>56</v>
      </c>
      <c r="C1991" t="s">
        <v>94</v>
      </c>
      <c r="D1991" s="4">
        <v>43313</v>
      </c>
      <c r="E1991" t="s">
        <v>214</v>
      </c>
      <c r="F1991" s="5">
        <v>43221</v>
      </c>
      <c r="G1991">
        <v>2610.5100000000002</v>
      </c>
      <c r="H1991">
        <v>232.33</v>
      </c>
    </row>
    <row r="1992" spans="1:8" x14ac:dyDescent="0.2">
      <c r="A1992" t="s">
        <v>71</v>
      </c>
      <c r="B1992" t="s">
        <v>54</v>
      </c>
      <c r="C1992" t="s">
        <v>92</v>
      </c>
      <c r="D1992" s="4">
        <v>43313</v>
      </c>
      <c r="E1992" t="s">
        <v>212</v>
      </c>
      <c r="F1992" s="5">
        <v>43221</v>
      </c>
      <c r="G1992">
        <v>337</v>
      </c>
      <c r="H1992">
        <v>25.95</v>
      </c>
    </row>
    <row r="1993" spans="1:8" x14ac:dyDescent="0.2">
      <c r="A1993" t="s">
        <v>71</v>
      </c>
      <c r="B1993" t="s">
        <v>54</v>
      </c>
      <c r="C1993" t="s">
        <v>92</v>
      </c>
      <c r="D1993" s="4">
        <v>43313</v>
      </c>
      <c r="E1993" t="s">
        <v>213</v>
      </c>
      <c r="F1993" s="5">
        <v>43221</v>
      </c>
      <c r="G1993">
        <v>15.2</v>
      </c>
      <c r="H1993">
        <v>1.17</v>
      </c>
    </row>
    <row r="1994" spans="1:8" x14ac:dyDescent="0.2">
      <c r="A1994" t="s">
        <v>71</v>
      </c>
      <c r="B1994" t="s">
        <v>55</v>
      </c>
      <c r="C1994" t="s">
        <v>101</v>
      </c>
      <c r="D1994" s="4">
        <v>43313</v>
      </c>
      <c r="E1994" t="s">
        <v>218</v>
      </c>
      <c r="F1994" s="5">
        <v>43221</v>
      </c>
      <c r="G1994">
        <v>203.4</v>
      </c>
      <c r="H1994">
        <v>15.66</v>
      </c>
    </row>
    <row r="1995" spans="1:8" x14ac:dyDescent="0.2">
      <c r="A1995" t="s">
        <v>71</v>
      </c>
      <c r="B1995" t="s">
        <v>55</v>
      </c>
      <c r="C1995" t="s">
        <v>101</v>
      </c>
      <c r="D1995" s="4">
        <v>43313</v>
      </c>
      <c r="E1995" t="s">
        <v>219</v>
      </c>
      <c r="F1995" s="5">
        <v>43221</v>
      </c>
      <c r="G1995">
        <v>9.17</v>
      </c>
      <c r="H1995">
        <v>0.7</v>
      </c>
    </row>
    <row r="1996" spans="1:8" x14ac:dyDescent="0.2">
      <c r="A1996" t="s">
        <v>71</v>
      </c>
      <c r="B1996" t="s">
        <v>56</v>
      </c>
      <c r="C1996" t="s">
        <v>94</v>
      </c>
      <c r="D1996" s="4">
        <v>43313</v>
      </c>
      <c r="E1996" t="s">
        <v>212</v>
      </c>
      <c r="F1996" s="5">
        <v>43221</v>
      </c>
      <c r="G1996">
        <v>717.63</v>
      </c>
      <c r="H1996">
        <v>55.26</v>
      </c>
    </row>
    <row r="1997" spans="1:8" x14ac:dyDescent="0.2">
      <c r="A1997" t="s">
        <v>71</v>
      </c>
      <c r="B1997" t="s">
        <v>56</v>
      </c>
      <c r="C1997" t="s">
        <v>94</v>
      </c>
      <c r="D1997" s="4">
        <v>43313</v>
      </c>
      <c r="E1997" t="s">
        <v>215</v>
      </c>
      <c r="F1997" s="5">
        <v>43221</v>
      </c>
      <c r="G1997">
        <v>11762.37</v>
      </c>
      <c r="H1997">
        <v>1046.8499999999999</v>
      </c>
    </row>
    <row r="1998" spans="1:8" x14ac:dyDescent="0.2">
      <c r="A1998" t="s">
        <v>71</v>
      </c>
      <c r="B1998" t="s">
        <v>56</v>
      </c>
      <c r="C1998" t="s">
        <v>94</v>
      </c>
      <c r="D1998" s="4">
        <v>43313</v>
      </c>
      <c r="E1998" t="s">
        <v>213</v>
      </c>
      <c r="F1998" s="5">
        <v>43221</v>
      </c>
      <c r="G1998">
        <v>32.369999999999997</v>
      </c>
      <c r="H1998">
        <v>2.4900000000000002</v>
      </c>
    </row>
    <row r="1999" spans="1:8" x14ac:dyDescent="0.2">
      <c r="A1999" t="s">
        <v>71</v>
      </c>
      <c r="B1999" t="s">
        <v>56</v>
      </c>
      <c r="C1999" t="s">
        <v>94</v>
      </c>
      <c r="D1999" s="4">
        <v>43313</v>
      </c>
      <c r="E1999" t="s">
        <v>214</v>
      </c>
      <c r="F1999" s="5">
        <v>43221</v>
      </c>
      <c r="G1999">
        <v>530.48</v>
      </c>
      <c r="H1999">
        <v>47.21</v>
      </c>
    </row>
    <row r="2000" spans="1:8" x14ac:dyDescent="0.2">
      <c r="A2000" t="s">
        <v>71</v>
      </c>
      <c r="B2000" t="s">
        <v>54</v>
      </c>
      <c r="C2000" t="s">
        <v>92</v>
      </c>
      <c r="D2000" s="4">
        <v>43313</v>
      </c>
      <c r="E2000" t="s">
        <v>215</v>
      </c>
      <c r="F2000" s="5">
        <v>43221</v>
      </c>
      <c r="G2000">
        <v>165.89</v>
      </c>
      <c r="H2000">
        <v>14.76</v>
      </c>
    </row>
    <row r="2001" spans="1:8" x14ac:dyDescent="0.2">
      <c r="A2001" t="s">
        <v>71</v>
      </c>
      <c r="B2001" t="s">
        <v>54</v>
      </c>
      <c r="C2001" t="s">
        <v>92</v>
      </c>
      <c r="D2001" s="4">
        <v>43313</v>
      </c>
      <c r="E2001" t="s">
        <v>214</v>
      </c>
      <c r="F2001" s="5">
        <v>43221</v>
      </c>
      <c r="G2001">
        <v>7.48</v>
      </c>
      <c r="H2001">
        <v>0.67</v>
      </c>
    </row>
    <row r="2002" spans="1:8" x14ac:dyDescent="0.2">
      <c r="A2002" t="s">
        <v>71</v>
      </c>
      <c r="B2002" t="s">
        <v>56</v>
      </c>
      <c r="C2002" t="s">
        <v>95</v>
      </c>
      <c r="D2002" s="4">
        <v>43313</v>
      </c>
      <c r="E2002" t="s">
        <v>212</v>
      </c>
      <c r="F2002" s="5">
        <v>43221</v>
      </c>
      <c r="G2002">
        <v>85920</v>
      </c>
      <c r="H2002">
        <v>6615.84</v>
      </c>
    </row>
    <row r="2003" spans="1:8" x14ac:dyDescent="0.2">
      <c r="A2003" t="s">
        <v>71</v>
      </c>
      <c r="B2003" t="s">
        <v>56</v>
      </c>
      <c r="C2003" t="s">
        <v>95</v>
      </c>
      <c r="D2003" s="4">
        <v>43313</v>
      </c>
      <c r="E2003" t="s">
        <v>213</v>
      </c>
      <c r="F2003" s="5">
        <v>43221</v>
      </c>
      <c r="G2003">
        <v>3874.99</v>
      </c>
      <c r="H2003">
        <v>298.38</v>
      </c>
    </row>
    <row r="2004" spans="1:8" x14ac:dyDescent="0.2">
      <c r="A2004" t="s">
        <v>71</v>
      </c>
      <c r="B2004" t="s">
        <v>55</v>
      </c>
      <c r="C2004" t="s">
        <v>91</v>
      </c>
      <c r="D2004" s="4">
        <v>43313</v>
      </c>
      <c r="E2004" t="s">
        <v>212</v>
      </c>
      <c r="F2004" s="5">
        <v>43221</v>
      </c>
      <c r="G2004">
        <v>663</v>
      </c>
      <c r="H2004">
        <v>51.05</v>
      </c>
    </row>
    <row r="2005" spans="1:8" x14ac:dyDescent="0.2">
      <c r="A2005" t="s">
        <v>71</v>
      </c>
      <c r="B2005" t="s">
        <v>55</v>
      </c>
      <c r="C2005" t="s">
        <v>91</v>
      </c>
      <c r="D2005" s="4">
        <v>43313</v>
      </c>
      <c r="E2005" t="s">
        <v>213</v>
      </c>
      <c r="F2005" s="5">
        <v>43221</v>
      </c>
      <c r="G2005">
        <v>29.9</v>
      </c>
      <c r="H2005">
        <v>2.2999999999999998</v>
      </c>
    </row>
    <row r="2006" spans="1:8" x14ac:dyDescent="0.2">
      <c r="A2006" t="s">
        <v>71</v>
      </c>
      <c r="B2006" t="s">
        <v>57</v>
      </c>
      <c r="C2006" t="s">
        <v>93</v>
      </c>
      <c r="D2006" s="4">
        <v>43313</v>
      </c>
      <c r="E2006" t="s">
        <v>212</v>
      </c>
      <c r="F2006" s="5">
        <v>43221</v>
      </c>
      <c r="G2006">
        <v>1824.26</v>
      </c>
      <c r="H2006">
        <v>140.47</v>
      </c>
    </row>
    <row r="2007" spans="1:8" x14ac:dyDescent="0.2">
      <c r="A2007" t="s">
        <v>71</v>
      </c>
      <c r="B2007" t="s">
        <v>57</v>
      </c>
      <c r="C2007" t="s">
        <v>93</v>
      </c>
      <c r="D2007" s="4">
        <v>43313</v>
      </c>
      <c r="E2007" t="s">
        <v>213</v>
      </c>
      <c r="F2007" s="5">
        <v>43221</v>
      </c>
      <c r="G2007">
        <v>82.29</v>
      </c>
      <c r="H2007">
        <v>6.33</v>
      </c>
    </row>
    <row r="2008" spans="1:8" x14ac:dyDescent="0.2">
      <c r="A2008" t="s">
        <v>71</v>
      </c>
      <c r="B2008" t="s">
        <v>54</v>
      </c>
      <c r="C2008" t="s">
        <v>92</v>
      </c>
      <c r="D2008" s="4">
        <v>43313</v>
      </c>
      <c r="E2008" t="s">
        <v>212</v>
      </c>
      <c r="F2008" s="5">
        <v>43221</v>
      </c>
      <c r="G2008">
        <v>1377.11</v>
      </c>
      <c r="H2008">
        <v>106.04</v>
      </c>
    </row>
    <row r="2009" spans="1:8" x14ac:dyDescent="0.2">
      <c r="A2009" t="s">
        <v>71</v>
      </c>
      <c r="B2009" t="s">
        <v>54</v>
      </c>
      <c r="C2009" t="s">
        <v>92</v>
      </c>
      <c r="D2009" s="4">
        <v>43313</v>
      </c>
      <c r="E2009" t="s">
        <v>213</v>
      </c>
      <c r="F2009" s="5">
        <v>43221</v>
      </c>
      <c r="G2009">
        <v>62.1</v>
      </c>
      <c r="H2009">
        <v>4.78</v>
      </c>
    </row>
    <row r="2010" spans="1:8" x14ac:dyDescent="0.2">
      <c r="A2010" t="s">
        <v>71</v>
      </c>
      <c r="B2010" t="s">
        <v>54</v>
      </c>
      <c r="C2010" t="s">
        <v>92</v>
      </c>
      <c r="D2010" s="4">
        <v>43313</v>
      </c>
      <c r="E2010" t="s">
        <v>212</v>
      </c>
      <c r="F2010" s="5">
        <v>43221</v>
      </c>
      <c r="G2010">
        <v>984</v>
      </c>
      <c r="H2010">
        <v>75.77</v>
      </c>
    </row>
    <row r="2011" spans="1:8" x14ac:dyDescent="0.2">
      <c r="A2011" t="s">
        <v>71</v>
      </c>
      <c r="B2011" t="s">
        <v>54</v>
      </c>
      <c r="C2011" t="s">
        <v>92</v>
      </c>
      <c r="D2011" s="4">
        <v>43313</v>
      </c>
      <c r="E2011" t="s">
        <v>213</v>
      </c>
      <c r="F2011" s="5">
        <v>43221</v>
      </c>
      <c r="G2011">
        <v>44.38</v>
      </c>
      <c r="H2011">
        <v>3.42</v>
      </c>
    </row>
    <row r="2012" spans="1:8" x14ac:dyDescent="0.2">
      <c r="A2012" t="s">
        <v>71</v>
      </c>
      <c r="B2012" t="s">
        <v>54</v>
      </c>
      <c r="C2012" t="s">
        <v>92</v>
      </c>
      <c r="D2012" s="4">
        <v>43313</v>
      </c>
      <c r="E2012" t="s">
        <v>213</v>
      </c>
      <c r="F2012" s="5">
        <v>43221</v>
      </c>
      <c r="G2012">
        <v>23.23</v>
      </c>
      <c r="H2012">
        <v>1.79</v>
      </c>
    </row>
    <row r="2013" spans="1:8" x14ac:dyDescent="0.2">
      <c r="A2013" t="s">
        <v>71</v>
      </c>
      <c r="B2013" t="s">
        <v>54</v>
      </c>
      <c r="C2013" t="s">
        <v>92</v>
      </c>
      <c r="D2013" s="4">
        <v>43313</v>
      </c>
      <c r="E2013" t="s">
        <v>212</v>
      </c>
      <c r="F2013" s="5">
        <v>43221</v>
      </c>
      <c r="G2013">
        <v>515</v>
      </c>
      <c r="H2013">
        <v>39.659999999999997</v>
      </c>
    </row>
    <row r="2014" spans="1:8" x14ac:dyDescent="0.2">
      <c r="A2014" t="s">
        <v>71</v>
      </c>
      <c r="B2014" t="s">
        <v>56</v>
      </c>
      <c r="C2014" t="s">
        <v>94</v>
      </c>
      <c r="D2014" s="4">
        <v>43313</v>
      </c>
      <c r="E2014" t="s">
        <v>212</v>
      </c>
      <c r="F2014" s="5">
        <v>43221</v>
      </c>
      <c r="G2014">
        <v>717.63</v>
      </c>
      <c r="H2014">
        <v>55.26</v>
      </c>
    </row>
    <row r="2015" spans="1:8" x14ac:dyDescent="0.2">
      <c r="A2015" t="s">
        <v>71</v>
      </c>
      <c r="B2015" t="s">
        <v>56</v>
      </c>
      <c r="C2015" t="s">
        <v>94</v>
      </c>
      <c r="D2015" s="4">
        <v>43313</v>
      </c>
      <c r="E2015" t="s">
        <v>215</v>
      </c>
      <c r="F2015" s="5">
        <v>43221</v>
      </c>
      <c r="G2015">
        <v>12829.37</v>
      </c>
      <c r="H2015">
        <v>1141.81</v>
      </c>
    </row>
    <row r="2016" spans="1:8" x14ac:dyDescent="0.2">
      <c r="A2016" t="s">
        <v>71</v>
      </c>
      <c r="B2016" t="s">
        <v>56</v>
      </c>
      <c r="C2016" t="s">
        <v>94</v>
      </c>
      <c r="D2016" s="4">
        <v>43313</v>
      </c>
      <c r="E2016" t="s">
        <v>213</v>
      </c>
      <c r="F2016" s="5">
        <v>43221</v>
      </c>
      <c r="G2016">
        <v>32.369999999999997</v>
      </c>
      <c r="H2016">
        <v>2.4900000000000002</v>
      </c>
    </row>
    <row r="2017" spans="1:8" x14ac:dyDescent="0.2">
      <c r="A2017" t="s">
        <v>71</v>
      </c>
      <c r="B2017" t="s">
        <v>56</v>
      </c>
      <c r="C2017" t="s">
        <v>94</v>
      </c>
      <c r="D2017" s="4">
        <v>43313</v>
      </c>
      <c r="E2017" t="s">
        <v>214</v>
      </c>
      <c r="F2017" s="5">
        <v>43221</v>
      </c>
      <c r="G2017">
        <v>578.6</v>
      </c>
      <c r="H2017">
        <v>51.5</v>
      </c>
    </row>
    <row r="2018" spans="1:8" x14ac:dyDescent="0.2">
      <c r="A2018" t="s">
        <v>71</v>
      </c>
      <c r="B2018" t="s">
        <v>57</v>
      </c>
      <c r="C2018" t="s">
        <v>93</v>
      </c>
      <c r="D2018" s="4">
        <v>43313</v>
      </c>
      <c r="E2018" t="s">
        <v>212</v>
      </c>
      <c r="F2018" s="5">
        <v>43221</v>
      </c>
      <c r="G2018">
        <v>2296</v>
      </c>
      <c r="H2018">
        <v>176.8</v>
      </c>
    </row>
    <row r="2019" spans="1:8" x14ac:dyDescent="0.2">
      <c r="A2019" t="s">
        <v>71</v>
      </c>
      <c r="B2019" t="s">
        <v>57</v>
      </c>
      <c r="C2019" t="s">
        <v>93</v>
      </c>
      <c r="D2019" s="4">
        <v>43313</v>
      </c>
      <c r="E2019" t="s">
        <v>213</v>
      </c>
      <c r="F2019" s="5">
        <v>43221</v>
      </c>
      <c r="G2019">
        <v>103.54</v>
      </c>
      <c r="H2019">
        <v>7.98</v>
      </c>
    </row>
    <row r="2020" spans="1:8" x14ac:dyDescent="0.2">
      <c r="A2020" t="s">
        <v>71</v>
      </c>
      <c r="B2020" t="s">
        <v>54</v>
      </c>
      <c r="C2020" t="s">
        <v>92</v>
      </c>
      <c r="D2020" s="4">
        <v>43282</v>
      </c>
      <c r="E2020" t="s">
        <v>175</v>
      </c>
      <c r="F2020" s="5">
        <v>43101</v>
      </c>
      <c r="G2020">
        <v>193</v>
      </c>
      <c r="H2020">
        <v>14.86</v>
      </c>
    </row>
    <row r="2021" spans="1:8" x14ac:dyDescent="0.2">
      <c r="A2021" t="s">
        <v>71</v>
      </c>
      <c r="B2021" t="s">
        <v>54</v>
      </c>
      <c r="C2021" t="s">
        <v>92</v>
      </c>
      <c r="D2021" s="4">
        <v>43282</v>
      </c>
      <c r="E2021" t="s">
        <v>176</v>
      </c>
      <c r="F2021" s="5">
        <v>43101</v>
      </c>
      <c r="G2021">
        <v>8.6999999999999993</v>
      </c>
      <c r="H2021">
        <v>0.67</v>
      </c>
    </row>
    <row r="2022" spans="1:8" x14ac:dyDescent="0.2">
      <c r="A2022" t="s">
        <v>71</v>
      </c>
      <c r="B2022" t="s">
        <v>57</v>
      </c>
      <c r="C2022" t="s">
        <v>93</v>
      </c>
      <c r="D2022" s="4">
        <v>43282</v>
      </c>
      <c r="E2022" t="s">
        <v>212</v>
      </c>
      <c r="F2022" s="5">
        <v>43221</v>
      </c>
      <c r="G2022">
        <v>208</v>
      </c>
      <c r="H2022">
        <v>16.02</v>
      </c>
    </row>
    <row r="2023" spans="1:8" x14ac:dyDescent="0.2">
      <c r="A2023" t="s">
        <v>71</v>
      </c>
      <c r="B2023" t="s">
        <v>57</v>
      </c>
      <c r="C2023" t="s">
        <v>93</v>
      </c>
      <c r="D2023" s="4">
        <v>43282</v>
      </c>
      <c r="E2023" t="s">
        <v>213</v>
      </c>
      <c r="F2023" s="5">
        <v>43221</v>
      </c>
      <c r="G2023">
        <v>9.3800000000000008</v>
      </c>
      <c r="H2023">
        <v>0.72</v>
      </c>
    </row>
    <row r="2024" spans="1:8" x14ac:dyDescent="0.2">
      <c r="A2024" t="s">
        <v>71</v>
      </c>
      <c r="B2024" t="s">
        <v>55</v>
      </c>
      <c r="C2024" t="s">
        <v>101</v>
      </c>
      <c r="D2024" s="4">
        <v>43282</v>
      </c>
      <c r="E2024" t="s">
        <v>218</v>
      </c>
      <c r="F2024" s="5">
        <v>43221</v>
      </c>
      <c r="G2024">
        <v>1013.4</v>
      </c>
      <c r="H2024">
        <v>78.03</v>
      </c>
    </row>
    <row r="2025" spans="1:8" x14ac:dyDescent="0.2">
      <c r="A2025" t="s">
        <v>71</v>
      </c>
      <c r="B2025" t="s">
        <v>55</v>
      </c>
      <c r="C2025" t="s">
        <v>101</v>
      </c>
      <c r="D2025" s="4">
        <v>43282</v>
      </c>
      <c r="E2025" t="s">
        <v>219</v>
      </c>
      <c r="F2025" s="5">
        <v>43221</v>
      </c>
      <c r="G2025">
        <v>45.7</v>
      </c>
      <c r="H2025">
        <v>3.52</v>
      </c>
    </row>
    <row r="2026" spans="1:8" x14ac:dyDescent="0.2">
      <c r="A2026" t="s">
        <v>71</v>
      </c>
      <c r="B2026" t="s">
        <v>57</v>
      </c>
      <c r="C2026" t="s">
        <v>93</v>
      </c>
      <c r="D2026" s="4">
        <v>43374</v>
      </c>
      <c r="E2026" t="s">
        <v>213</v>
      </c>
      <c r="F2026" s="5">
        <v>43221</v>
      </c>
      <c r="G2026">
        <v>0.59</v>
      </c>
      <c r="H2026">
        <v>0.05</v>
      </c>
    </row>
    <row r="2027" spans="1:8" x14ac:dyDescent="0.2">
      <c r="A2027" t="s">
        <v>71</v>
      </c>
      <c r="B2027" t="s">
        <v>60</v>
      </c>
      <c r="C2027" t="s">
        <v>98</v>
      </c>
      <c r="D2027" s="4">
        <v>43374</v>
      </c>
      <c r="E2027" t="s">
        <v>212</v>
      </c>
      <c r="F2027" s="5">
        <v>43221</v>
      </c>
      <c r="G2027">
        <v>724.85</v>
      </c>
      <c r="H2027">
        <v>55.81</v>
      </c>
    </row>
    <row r="2028" spans="1:8" x14ac:dyDescent="0.2">
      <c r="A2028" t="s">
        <v>71</v>
      </c>
      <c r="B2028" t="s">
        <v>60</v>
      </c>
      <c r="C2028" t="s">
        <v>98</v>
      </c>
      <c r="D2028" s="4">
        <v>43374</v>
      </c>
      <c r="E2028" t="s">
        <v>215</v>
      </c>
      <c r="F2028" s="5">
        <v>43221</v>
      </c>
      <c r="G2028">
        <v>22432.45</v>
      </c>
      <c r="H2028">
        <v>1996.49</v>
      </c>
    </row>
    <row r="2029" spans="1:8" x14ac:dyDescent="0.2">
      <c r="A2029" t="s">
        <v>71</v>
      </c>
      <c r="B2029" t="s">
        <v>60</v>
      </c>
      <c r="C2029" t="s">
        <v>98</v>
      </c>
      <c r="D2029" s="4">
        <v>43374</v>
      </c>
      <c r="E2029" t="s">
        <v>213</v>
      </c>
      <c r="F2029" s="5">
        <v>43221</v>
      </c>
      <c r="G2029">
        <v>25.15</v>
      </c>
      <c r="H2029">
        <v>1.94</v>
      </c>
    </row>
    <row r="2030" spans="1:8" x14ac:dyDescent="0.2">
      <c r="A2030" t="s">
        <v>71</v>
      </c>
      <c r="B2030" t="s">
        <v>60</v>
      </c>
      <c r="C2030" t="s">
        <v>98</v>
      </c>
      <c r="D2030" s="4">
        <v>43374</v>
      </c>
      <c r="E2030" t="s">
        <v>212</v>
      </c>
      <c r="F2030" s="5">
        <v>43221</v>
      </c>
      <c r="G2030">
        <v>717.63</v>
      </c>
      <c r="H2030">
        <v>55.26</v>
      </c>
    </row>
    <row r="2031" spans="1:8" x14ac:dyDescent="0.2">
      <c r="A2031" t="s">
        <v>71</v>
      </c>
      <c r="B2031" t="s">
        <v>60</v>
      </c>
      <c r="C2031" t="s">
        <v>98</v>
      </c>
      <c r="D2031" s="4">
        <v>43374</v>
      </c>
      <c r="E2031" t="s">
        <v>215</v>
      </c>
      <c r="F2031" s="5">
        <v>43221</v>
      </c>
      <c r="G2031">
        <v>29198.07</v>
      </c>
      <c r="H2031">
        <v>2598.63</v>
      </c>
    </row>
    <row r="2032" spans="1:8" x14ac:dyDescent="0.2">
      <c r="A2032" t="s">
        <v>71</v>
      </c>
      <c r="B2032" t="s">
        <v>60</v>
      </c>
      <c r="C2032" t="s">
        <v>98</v>
      </c>
      <c r="D2032" s="4">
        <v>43374</v>
      </c>
      <c r="E2032" t="s">
        <v>213</v>
      </c>
      <c r="F2032" s="5">
        <v>43221</v>
      </c>
      <c r="G2032">
        <v>32.369999999999997</v>
      </c>
      <c r="H2032">
        <v>2.4900000000000002</v>
      </c>
    </row>
    <row r="2033" spans="1:8" x14ac:dyDescent="0.2">
      <c r="A2033" t="s">
        <v>71</v>
      </c>
      <c r="B2033" t="s">
        <v>60</v>
      </c>
      <c r="C2033" t="s">
        <v>98</v>
      </c>
      <c r="D2033" s="4">
        <v>43374</v>
      </c>
      <c r="E2033" t="s">
        <v>214</v>
      </c>
      <c r="F2033" s="5">
        <v>43221</v>
      </c>
      <c r="G2033">
        <v>1316.83</v>
      </c>
      <c r="H2033">
        <v>117.2</v>
      </c>
    </row>
    <row r="2034" spans="1:8" x14ac:dyDescent="0.2">
      <c r="A2034" t="s">
        <v>71</v>
      </c>
      <c r="B2034" t="s">
        <v>55</v>
      </c>
      <c r="C2034" t="s">
        <v>103</v>
      </c>
      <c r="D2034" s="4">
        <v>43405</v>
      </c>
      <c r="E2034" t="s">
        <v>177</v>
      </c>
      <c r="F2034" s="5">
        <v>43405</v>
      </c>
      <c r="G2034">
        <v>0</v>
      </c>
      <c r="H2034">
        <v>0</v>
      </c>
    </row>
    <row r="2035" spans="1:8" x14ac:dyDescent="0.2">
      <c r="A2035" t="s">
        <v>71</v>
      </c>
      <c r="B2035" t="s">
        <v>55</v>
      </c>
      <c r="C2035" t="s">
        <v>103</v>
      </c>
      <c r="D2035" s="4">
        <v>43405</v>
      </c>
      <c r="E2035" t="s">
        <v>178</v>
      </c>
      <c r="F2035" s="5">
        <v>43405</v>
      </c>
      <c r="G2035">
        <v>0</v>
      </c>
      <c r="H2035">
        <v>0</v>
      </c>
    </row>
    <row r="2036" spans="1:8" x14ac:dyDescent="0.2">
      <c r="A2036" t="s">
        <v>71</v>
      </c>
      <c r="B2036" t="s">
        <v>55</v>
      </c>
      <c r="C2036" t="s">
        <v>103</v>
      </c>
      <c r="D2036" s="4">
        <v>43405</v>
      </c>
      <c r="E2036" t="s">
        <v>218</v>
      </c>
      <c r="F2036" s="5">
        <v>43221</v>
      </c>
      <c r="G2036">
        <v>1497.2</v>
      </c>
      <c r="H2036">
        <v>115.3</v>
      </c>
    </row>
    <row r="2037" spans="1:8" x14ac:dyDescent="0.2">
      <c r="A2037" t="s">
        <v>71</v>
      </c>
      <c r="B2037" t="s">
        <v>55</v>
      </c>
      <c r="C2037" t="s">
        <v>103</v>
      </c>
      <c r="D2037" s="4">
        <v>43405</v>
      </c>
      <c r="E2037" t="s">
        <v>219</v>
      </c>
      <c r="F2037" s="5">
        <v>43221</v>
      </c>
      <c r="G2037">
        <v>67.52</v>
      </c>
      <c r="H2037">
        <v>5.21</v>
      </c>
    </row>
    <row r="2038" spans="1:8" x14ac:dyDescent="0.2">
      <c r="A2038" t="s">
        <v>71</v>
      </c>
      <c r="B2038" t="s">
        <v>57</v>
      </c>
      <c r="C2038" t="s">
        <v>93</v>
      </c>
      <c r="D2038" s="4">
        <v>43405</v>
      </c>
      <c r="E2038" t="s">
        <v>175</v>
      </c>
      <c r="F2038" s="5">
        <v>43405</v>
      </c>
      <c r="G2038">
        <v>0</v>
      </c>
      <c r="H2038">
        <v>0</v>
      </c>
    </row>
    <row r="2039" spans="1:8" x14ac:dyDescent="0.2">
      <c r="A2039" t="s">
        <v>71</v>
      </c>
      <c r="B2039" t="s">
        <v>57</v>
      </c>
      <c r="C2039" t="s">
        <v>93</v>
      </c>
      <c r="D2039" s="4">
        <v>43405</v>
      </c>
      <c r="E2039" t="s">
        <v>176</v>
      </c>
      <c r="F2039" s="5">
        <v>43405</v>
      </c>
      <c r="G2039">
        <v>0</v>
      </c>
      <c r="H2039">
        <v>0</v>
      </c>
    </row>
    <row r="2040" spans="1:8" x14ac:dyDescent="0.2">
      <c r="A2040" t="s">
        <v>71</v>
      </c>
      <c r="B2040" t="s">
        <v>57</v>
      </c>
      <c r="C2040" t="s">
        <v>93</v>
      </c>
      <c r="D2040" s="4">
        <v>43405</v>
      </c>
      <c r="E2040" t="s">
        <v>212</v>
      </c>
      <c r="F2040" s="5">
        <v>43221</v>
      </c>
      <c r="G2040">
        <v>13</v>
      </c>
      <c r="H2040">
        <v>1</v>
      </c>
    </row>
    <row r="2041" spans="1:8" x14ac:dyDescent="0.2">
      <c r="A2041" t="s">
        <v>71</v>
      </c>
      <c r="B2041" t="s">
        <v>57</v>
      </c>
      <c r="C2041" t="s">
        <v>93</v>
      </c>
      <c r="D2041" s="4">
        <v>43405</v>
      </c>
      <c r="E2041" t="s">
        <v>213</v>
      </c>
      <c r="F2041" s="5">
        <v>43221</v>
      </c>
      <c r="G2041">
        <v>0.59</v>
      </c>
      <c r="H2041">
        <v>0.05</v>
      </c>
    </row>
    <row r="2042" spans="1:8" x14ac:dyDescent="0.2">
      <c r="A2042" t="s">
        <v>71</v>
      </c>
      <c r="B2042" t="s">
        <v>57</v>
      </c>
      <c r="C2042" t="s">
        <v>93</v>
      </c>
      <c r="D2042" s="4">
        <v>43374</v>
      </c>
      <c r="E2042" t="s">
        <v>212</v>
      </c>
      <c r="F2042" s="5">
        <v>43221</v>
      </c>
      <c r="G2042">
        <v>208</v>
      </c>
      <c r="H2042">
        <v>16.02</v>
      </c>
    </row>
    <row r="2043" spans="1:8" x14ac:dyDescent="0.2">
      <c r="A2043" t="s">
        <v>71</v>
      </c>
      <c r="B2043" t="s">
        <v>57</v>
      </c>
      <c r="C2043" t="s">
        <v>93</v>
      </c>
      <c r="D2043" s="4">
        <v>43374</v>
      </c>
      <c r="E2043" t="s">
        <v>213</v>
      </c>
      <c r="F2043" s="5">
        <v>43221</v>
      </c>
      <c r="G2043">
        <v>9.3800000000000008</v>
      </c>
      <c r="H2043">
        <v>0.72</v>
      </c>
    </row>
    <row r="2044" spans="1:8" x14ac:dyDescent="0.2">
      <c r="A2044" t="s">
        <v>71</v>
      </c>
      <c r="B2044" t="s">
        <v>54</v>
      </c>
      <c r="C2044" t="s">
        <v>92</v>
      </c>
      <c r="D2044" s="4">
        <v>43374</v>
      </c>
      <c r="E2044" t="s">
        <v>214</v>
      </c>
      <c r="F2044" s="5">
        <v>43221</v>
      </c>
      <c r="G2044">
        <v>3.11</v>
      </c>
      <c r="H2044">
        <v>0.28000000000000003</v>
      </c>
    </row>
    <row r="2045" spans="1:8" x14ac:dyDescent="0.2">
      <c r="A2045" t="s">
        <v>71</v>
      </c>
      <c r="B2045" t="s">
        <v>54</v>
      </c>
      <c r="C2045" t="s">
        <v>92</v>
      </c>
      <c r="D2045" s="4">
        <v>43374</v>
      </c>
      <c r="E2045" t="s">
        <v>212</v>
      </c>
      <c r="F2045" s="5">
        <v>43221</v>
      </c>
      <c r="G2045">
        <v>574.11</v>
      </c>
      <c r="H2045">
        <v>44.21</v>
      </c>
    </row>
    <row r="2046" spans="1:8" x14ac:dyDescent="0.2">
      <c r="A2046" t="s">
        <v>71</v>
      </c>
      <c r="B2046" t="s">
        <v>54</v>
      </c>
      <c r="C2046" t="s">
        <v>92</v>
      </c>
      <c r="D2046" s="4">
        <v>43374</v>
      </c>
      <c r="E2046" t="s">
        <v>215</v>
      </c>
      <c r="F2046" s="5">
        <v>43221</v>
      </c>
      <c r="G2046">
        <v>68.95</v>
      </c>
      <c r="H2046">
        <v>6.14</v>
      </c>
    </row>
    <row r="2047" spans="1:8" x14ac:dyDescent="0.2">
      <c r="A2047" t="s">
        <v>71</v>
      </c>
      <c r="B2047" t="s">
        <v>54</v>
      </c>
      <c r="C2047" t="s">
        <v>92</v>
      </c>
      <c r="D2047" s="4">
        <v>43374</v>
      </c>
      <c r="E2047" t="s">
        <v>213</v>
      </c>
      <c r="F2047" s="5">
        <v>43221</v>
      </c>
      <c r="G2047">
        <v>25.89</v>
      </c>
      <c r="H2047">
        <v>1.99</v>
      </c>
    </row>
    <row r="2048" spans="1:8" x14ac:dyDescent="0.2">
      <c r="A2048" t="s">
        <v>71</v>
      </c>
      <c r="B2048" t="s">
        <v>59</v>
      </c>
      <c r="C2048" t="s">
        <v>101</v>
      </c>
      <c r="D2048" s="4">
        <v>43344</v>
      </c>
      <c r="E2048" t="s">
        <v>218</v>
      </c>
      <c r="F2048" s="5">
        <v>43221</v>
      </c>
      <c r="G2048">
        <v>195.3</v>
      </c>
      <c r="H2048">
        <v>15.04</v>
      </c>
    </row>
    <row r="2049" spans="1:8" x14ac:dyDescent="0.2">
      <c r="A2049" t="s">
        <v>71</v>
      </c>
      <c r="B2049" t="s">
        <v>59</v>
      </c>
      <c r="C2049" t="s">
        <v>101</v>
      </c>
      <c r="D2049" s="4">
        <v>43344</v>
      </c>
      <c r="E2049" t="s">
        <v>219</v>
      </c>
      <c r="F2049" s="5">
        <v>43221</v>
      </c>
      <c r="G2049">
        <v>8.81</v>
      </c>
      <c r="H2049">
        <v>0.68</v>
      </c>
    </row>
    <row r="2050" spans="1:8" x14ac:dyDescent="0.2">
      <c r="A2050" t="s">
        <v>71</v>
      </c>
      <c r="B2050" t="s">
        <v>57</v>
      </c>
      <c r="C2050" t="s">
        <v>93</v>
      </c>
      <c r="D2050" s="4">
        <v>43344</v>
      </c>
      <c r="E2050" t="s">
        <v>212</v>
      </c>
      <c r="F2050" s="5">
        <v>43221</v>
      </c>
      <c r="G2050">
        <v>5685.12</v>
      </c>
      <c r="H2050">
        <v>437.76</v>
      </c>
    </row>
    <row r="2051" spans="1:8" x14ac:dyDescent="0.2">
      <c r="A2051" t="s">
        <v>71</v>
      </c>
      <c r="B2051" t="s">
        <v>57</v>
      </c>
      <c r="C2051" t="s">
        <v>93</v>
      </c>
      <c r="D2051" s="4">
        <v>43344</v>
      </c>
      <c r="E2051" t="s">
        <v>213</v>
      </c>
      <c r="F2051" s="5">
        <v>43221</v>
      </c>
      <c r="G2051">
        <v>256.41000000000003</v>
      </c>
      <c r="H2051">
        <v>19.739999999999998</v>
      </c>
    </row>
    <row r="2052" spans="1:8" x14ac:dyDescent="0.2">
      <c r="A2052" t="s">
        <v>71</v>
      </c>
      <c r="B2052" t="s">
        <v>57</v>
      </c>
      <c r="C2052" t="s">
        <v>93</v>
      </c>
      <c r="D2052" s="4">
        <v>43344</v>
      </c>
      <c r="E2052" t="s">
        <v>215</v>
      </c>
      <c r="F2052" s="5">
        <v>43221</v>
      </c>
      <c r="G2052">
        <v>589.88</v>
      </c>
      <c r="H2052">
        <v>52.5</v>
      </c>
    </row>
    <row r="2053" spans="1:8" x14ac:dyDescent="0.2">
      <c r="A2053" t="s">
        <v>71</v>
      </c>
      <c r="B2053" t="s">
        <v>57</v>
      </c>
      <c r="C2053" t="s">
        <v>93</v>
      </c>
      <c r="D2053" s="4">
        <v>43344</v>
      </c>
      <c r="E2053" t="s">
        <v>214</v>
      </c>
      <c r="F2053" s="5">
        <v>43221</v>
      </c>
      <c r="G2053">
        <v>26.61</v>
      </c>
      <c r="H2053">
        <v>2.37</v>
      </c>
    </row>
    <row r="2054" spans="1:8" x14ac:dyDescent="0.2">
      <c r="A2054" t="s">
        <v>71</v>
      </c>
      <c r="B2054" t="s">
        <v>56</v>
      </c>
      <c r="C2054" t="s">
        <v>95</v>
      </c>
      <c r="D2054" s="4">
        <v>43344</v>
      </c>
      <c r="E2054" t="s">
        <v>212</v>
      </c>
      <c r="F2054" s="5">
        <v>43221</v>
      </c>
      <c r="G2054">
        <v>35594.68</v>
      </c>
      <c r="H2054">
        <v>2740.79</v>
      </c>
    </row>
    <row r="2055" spans="1:8" x14ac:dyDescent="0.2">
      <c r="A2055" t="s">
        <v>71</v>
      </c>
      <c r="B2055" t="s">
        <v>56</v>
      </c>
      <c r="C2055" t="s">
        <v>95</v>
      </c>
      <c r="D2055" s="4">
        <v>43344</v>
      </c>
      <c r="E2055" t="s">
        <v>215</v>
      </c>
      <c r="F2055" s="5">
        <v>43221</v>
      </c>
      <c r="G2055">
        <v>26645.32</v>
      </c>
      <c r="H2055">
        <v>2371.4299999999998</v>
      </c>
    </row>
    <row r="2056" spans="1:8" x14ac:dyDescent="0.2">
      <c r="A2056" t="s">
        <v>71</v>
      </c>
      <c r="B2056" t="s">
        <v>56</v>
      </c>
      <c r="C2056" t="s">
        <v>95</v>
      </c>
      <c r="D2056" s="4">
        <v>43344</v>
      </c>
      <c r="E2056" t="s">
        <v>213</v>
      </c>
      <c r="F2056" s="5">
        <v>43221</v>
      </c>
      <c r="G2056">
        <v>1605.32</v>
      </c>
      <c r="H2056">
        <v>123.61</v>
      </c>
    </row>
    <row r="2057" spans="1:8" x14ac:dyDescent="0.2">
      <c r="A2057" t="s">
        <v>71</v>
      </c>
      <c r="B2057" t="s">
        <v>56</v>
      </c>
      <c r="C2057" t="s">
        <v>95</v>
      </c>
      <c r="D2057" s="4">
        <v>43344</v>
      </c>
      <c r="E2057" t="s">
        <v>214</v>
      </c>
      <c r="F2057" s="5">
        <v>43221</v>
      </c>
      <c r="G2057">
        <v>1201.7</v>
      </c>
      <c r="H2057">
        <v>106.95</v>
      </c>
    </row>
    <row r="2058" spans="1:8" x14ac:dyDescent="0.2">
      <c r="A2058" t="s">
        <v>71</v>
      </c>
      <c r="B2058" t="s">
        <v>55</v>
      </c>
      <c r="C2058" t="s">
        <v>84</v>
      </c>
      <c r="D2058" s="4">
        <v>43344</v>
      </c>
      <c r="E2058" t="s">
        <v>212</v>
      </c>
      <c r="F2058" s="5">
        <v>43221</v>
      </c>
      <c r="G2058">
        <v>741.56</v>
      </c>
      <c r="H2058">
        <v>57.1</v>
      </c>
    </row>
    <row r="2059" spans="1:8" x14ac:dyDescent="0.2">
      <c r="A2059" t="s">
        <v>71</v>
      </c>
      <c r="B2059" t="s">
        <v>55</v>
      </c>
      <c r="C2059" t="s">
        <v>84</v>
      </c>
      <c r="D2059" s="4">
        <v>43344</v>
      </c>
      <c r="E2059" t="s">
        <v>215</v>
      </c>
      <c r="F2059" s="5">
        <v>43221</v>
      </c>
      <c r="G2059">
        <v>7380.68</v>
      </c>
      <c r="H2059">
        <v>656.88</v>
      </c>
    </row>
    <row r="2060" spans="1:8" x14ac:dyDescent="0.2">
      <c r="A2060" t="s">
        <v>71</v>
      </c>
      <c r="B2060" t="s">
        <v>55</v>
      </c>
      <c r="C2060" t="s">
        <v>84</v>
      </c>
      <c r="D2060" s="4">
        <v>43344</v>
      </c>
      <c r="E2060" t="s">
        <v>213</v>
      </c>
      <c r="F2060" s="5">
        <v>43221</v>
      </c>
      <c r="G2060">
        <v>33.44</v>
      </c>
      <c r="H2060">
        <v>2.57</v>
      </c>
    </row>
    <row r="2061" spans="1:8" x14ac:dyDescent="0.2">
      <c r="A2061" t="s">
        <v>71</v>
      </c>
      <c r="B2061" t="s">
        <v>55</v>
      </c>
      <c r="C2061" t="s">
        <v>84</v>
      </c>
      <c r="D2061" s="4">
        <v>43344</v>
      </c>
      <c r="E2061" t="s">
        <v>214</v>
      </c>
      <c r="F2061" s="5">
        <v>43221</v>
      </c>
      <c r="G2061">
        <v>332.87</v>
      </c>
      <c r="H2061">
        <v>29.63</v>
      </c>
    </row>
    <row r="2062" spans="1:8" x14ac:dyDescent="0.2">
      <c r="A2062" t="s">
        <v>71</v>
      </c>
      <c r="B2062" t="s">
        <v>54</v>
      </c>
      <c r="C2062" t="s">
        <v>101</v>
      </c>
      <c r="D2062" s="4">
        <v>43344</v>
      </c>
      <c r="E2062" t="s">
        <v>218</v>
      </c>
      <c r="F2062" s="5">
        <v>43221</v>
      </c>
      <c r="G2062">
        <v>48.36</v>
      </c>
      <c r="H2062">
        <v>3.72</v>
      </c>
    </row>
    <row r="2063" spans="1:8" x14ac:dyDescent="0.2">
      <c r="A2063" t="s">
        <v>71</v>
      </c>
      <c r="B2063" t="s">
        <v>54</v>
      </c>
      <c r="C2063" t="s">
        <v>101</v>
      </c>
      <c r="D2063" s="4">
        <v>43344</v>
      </c>
      <c r="E2063" t="s">
        <v>219</v>
      </c>
      <c r="F2063" s="5">
        <v>43221</v>
      </c>
      <c r="G2063">
        <v>2.1800000000000002</v>
      </c>
      <c r="H2063">
        <v>0.17</v>
      </c>
    </row>
    <row r="2064" spans="1:8" x14ac:dyDescent="0.2">
      <c r="A2064" t="s">
        <v>71</v>
      </c>
      <c r="B2064" t="s">
        <v>56</v>
      </c>
      <c r="C2064" t="s">
        <v>98</v>
      </c>
      <c r="D2064" s="4">
        <v>43344</v>
      </c>
      <c r="E2064" t="s">
        <v>212</v>
      </c>
      <c r="F2064" s="5">
        <v>43221</v>
      </c>
      <c r="G2064">
        <v>741.56</v>
      </c>
      <c r="H2064">
        <v>57.1</v>
      </c>
    </row>
    <row r="2065" spans="1:8" x14ac:dyDescent="0.2">
      <c r="A2065" t="s">
        <v>71</v>
      </c>
      <c r="B2065" t="s">
        <v>56</v>
      </c>
      <c r="C2065" t="s">
        <v>98</v>
      </c>
      <c r="D2065" s="4">
        <v>43344</v>
      </c>
      <c r="E2065" t="s">
        <v>215</v>
      </c>
      <c r="F2065" s="5">
        <v>43221</v>
      </c>
      <c r="G2065">
        <v>2264.8000000000002</v>
      </c>
      <c r="H2065">
        <v>201.57</v>
      </c>
    </row>
    <row r="2066" spans="1:8" x14ac:dyDescent="0.2">
      <c r="A2066" t="s">
        <v>71</v>
      </c>
      <c r="B2066" t="s">
        <v>56</v>
      </c>
      <c r="C2066" t="s">
        <v>98</v>
      </c>
      <c r="D2066" s="4">
        <v>43344</v>
      </c>
      <c r="E2066" t="s">
        <v>213</v>
      </c>
      <c r="F2066" s="5">
        <v>43221</v>
      </c>
      <c r="G2066">
        <v>33.44</v>
      </c>
      <c r="H2066">
        <v>2.57</v>
      </c>
    </row>
    <row r="2067" spans="1:8" x14ac:dyDescent="0.2">
      <c r="A2067" t="s">
        <v>71</v>
      </c>
      <c r="B2067" t="s">
        <v>56</v>
      </c>
      <c r="C2067" t="s">
        <v>98</v>
      </c>
      <c r="D2067" s="4">
        <v>43344</v>
      </c>
      <c r="E2067" t="s">
        <v>214</v>
      </c>
      <c r="F2067" s="5">
        <v>43221</v>
      </c>
      <c r="G2067">
        <v>102.15</v>
      </c>
      <c r="H2067">
        <v>9.09</v>
      </c>
    </row>
    <row r="2068" spans="1:8" x14ac:dyDescent="0.2">
      <c r="A2068" t="s">
        <v>71</v>
      </c>
      <c r="B2068" t="s">
        <v>61</v>
      </c>
      <c r="C2068" t="s">
        <v>97</v>
      </c>
      <c r="D2068" s="4">
        <v>43344</v>
      </c>
      <c r="E2068" t="s">
        <v>212</v>
      </c>
      <c r="F2068" s="5">
        <v>43221</v>
      </c>
      <c r="G2068">
        <v>741.56</v>
      </c>
      <c r="H2068">
        <v>57.1</v>
      </c>
    </row>
    <row r="2069" spans="1:8" x14ac:dyDescent="0.2">
      <c r="A2069" t="s">
        <v>71</v>
      </c>
      <c r="B2069" t="s">
        <v>61</v>
      </c>
      <c r="C2069" t="s">
        <v>97</v>
      </c>
      <c r="D2069" s="4">
        <v>43344</v>
      </c>
      <c r="E2069" t="s">
        <v>215</v>
      </c>
      <c r="F2069" s="5">
        <v>43221</v>
      </c>
      <c r="G2069">
        <v>8781.17</v>
      </c>
      <c r="H2069">
        <v>781.52</v>
      </c>
    </row>
    <row r="2070" spans="1:8" x14ac:dyDescent="0.2">
      <c r="A2070" t="s">
        <v>71</v>
      </c>
      <c r="B2070" t="s">
        <v>61</v>
      </c>
      <c r="C2070" t="s">
        <v>97</v>
      </c>
      <c r="D2070" s="4">
        <v>43344</v>
      </c>
      <c r="E2070" t="s">
        <v>213</v>
      </c>
      <c r="F2070" s="5">
        <v>43221</v>
      </c>
      <c r="G2070">
        <v>33.44</v>
      </c>
      <c r="H2070">
        <v>2.57</v>
      </c>
    </row>
    <row r="2071" spans="1:8" x14ac:dyDescent="0.2">
      <c r="A2071" t="s">
        <v>71</v>
      </c>
      <c r="B2071" t="s">
        <v>61</v>
      </c>
      <c r="C2071" t="s">
        <v>97</v>
      </c>
      <c r="D2071" s="4">
        <v>43344</v>
      </c>
      <c r="E2071" t="s">
        <v>214</v>
      </c>
      <c r="F2071" s="5">
        <v>43221</v>
      </c>
      <c r="G2071">
        <v>396.04</v>
      </c>
      <c r="H2071">
        <v>35.25</v>
      </c>
    </row>
    <row r="2072" spans="1:8" x14ac:dyDescent="0.2">
      <c r="A2072" t="s">
        <v>71</v>
      </c>
      <c r="B2072" t="s">
        <v>60</v>
      </c>
      <c r="C2072" t="s">
        <v>131</v>
      </c>
      <c r="D2072" s="4">
        <v>43344</v>
      </c>
      <c r="E2072" t="s">
        <v>212</v>
      </c>
      <c r="F2072" s="5">
        <v>43221</v>
      </c>
      <c r="G2072">
        <v>27648.240000000002</v>
      </c>
      <c r="H2072">
        <v>2128.91</v>
      </c>
    </row>
    <row r="2073" spans="1:8" x14ac:dyDescent="0.2">
      <c r="A2073" t="s">
        <v>71</v>
      </c>
      <c r="B2073" t="s">
        <v>60</v>
      </c>
      <c r="C2073" t="s">
        <v>131</v>
      </c>
      <c r="D2073" s="4">
        <v>43344</v>
      </c>
      <c r="E2073" t="s">
        <v>213</v>
      </c>
      <c r="F2073" s="5">
        <v>43221</v>
      </c>
      <c r="G2073">
        <v>1246.94</v>
      </c>
      <c r="H2073">
        <v>96.01</v>
      </c>
    </row>
    <row r="2074" spans="1:8" x14ac:dyDescent="0.2">
      <c r="A2074" t="s">
        <v>71</v>
      </c>
      <c r="B2074" t="s">
        <v>56</v>
      </c>
      <c r="C2074" t="s">
        <v>98</v>
      </c>
      <c r="D2074" s="4">
        <v>43313</v>
      </c>
      <c r="E2074" t="s">
        <v>212</v>
      </c>
      <c r="F2074" s="5">
        <v>43221</v>
      </c>
      <c r="G2074">
        <v>0</v>
      </c>
      <c r="H2074">
        <v>0</v>
      </c>
    </row>
    <row r="2075" spans="1:8" x14ac:dyDescent="0.2">
      <c r="A2075" t="s">
        <v>71</v>
      </c>
      <c r="B2075" t="s">
        <v>56</v>
      </c>
      <c r="C2075" t="s">
        <v>98</v>
      </c>
      <c r="D2075" s="4">
        <v>43313</v>
      </c>
      <c r="E2075" t="s">
        <v>213</v>
      </c>
      <c r="F2075" s="5">
        <v>43221</v>
      </c>
      <c r="G2075">
        <v>0</v>
      </c>
      <c r="H2075">
        <v>0</v>
      </c>
    </row>
    <row r="2076" spans="1:8" x14ac:dyDescent="0.2">
      <c r="A2076" t="s">
        <v>71</v>
      </c>
      <c r="B2076" t="s">
        <v>54</v>
      </c>
      <c r="C2076" t="s">
        <v>92</v>
      </c>
      <c r="D2076" s="4">
        <v>43313</v>
      </c>
      <c r="E2076" t="s">
        <v>212</v>
      </c>
      <c r="F2076" s="5">
        <v>43221</v>
      </c>
      <c r="G2076">
        <v>450</v>
      </c>
      <c r="H2076">
        <v>34.65</v>
      </c>
    </row>
    <row r="2077" spans="1:8" x14ac:dyDescent="0.2">
      <c r="A2077" t="s">
        <v>71</v>
      </c>
      <c r="B2077" t="s">
        <v>54</v>
      </c>
      <c r="C2077" t="s">
        <v>92</v>
      </c>
      <c r="D2077" s="4">
        <v>43313</v>
      </c>
      <c r="E2077" t="s">
        <v>213</v>
      </c>
      <c r="F2077" s="5">
        <v>43221</v>
      </c>
      <c r="G2077">
        <v>20.3</v>
      </c>
      <c r="H2077">
        <v>1.56</v>
      </c>
    </row>
    <row r="2078" spans="1:8" x14ac:dyDescent="0.2">
      <c r="A2078" t="s">
        <v>71</v>
      </c>
      <c r="B2078" t="s">
        <v>55</v>
      </c>
      <c r="C2078" t="s">
        <v>84</v>
      </c>
      <c r="D2078" s="4">
        <v>43313</v>
      </c>
      <c r="E2078" t="s">
        <v>212</v>
      </c>
      <c r="F2078" s="5">
        <v>43221</v>
      </c>
      <c r="G2078">
        <v>2590.54</v>
      </c>
      <c r="H2078">
        <v>199.47</v>
      </c>
    </row>
    <row r="2079" spans="1:8" x14ac:dyDescent="0.2">
      <c r="A2079" t="s">
        <v>71</v>
      </c>
      <c r="B2079" t="s">
        <v>55</v>
      </c>
      <c r="C2079" t="s">
        <v>84</v>
      </c>
      <c r="D2079" s="4">
        <v>43313</v>
      </c>
      <c r="E2079" t="s">
        <v>215</v>
      </c>
      <c r="F2079" s="5">
        <v>43221</v>
      </c>
      <c r="G2079">
        <v>7284.91</v>
      </c>
      <c r="H2079">
        <v>648.36</v>
      </c>
    </row>
    <row r="2080" spans="1:8" x14ac:dyDescent="0.2">
      <c r="A2080" t="s">
        <v>71</v>
      </c>
      <c r="B2080" t="s">
        <v>55</v>
      </c>
      <c r="C2080" t="s">
        <v>84</v>
      </c>
      <c r="D2080" s="4">
        <v>43313</v>
      </c>
      <c r="E2080" t="s">
        <v>213</v>
      </c>
      <c r="F2080" s="5">
        <v>43221</v>
      </c>
      <c r="G2080">
        <v>116.82</v>
      </c>
      <c r="H2080">
        <v>8.99</v>
      </c>
    </row>
    <row r="2081" spans="1:8" x14ac:dyDescent="0.2">
      <c r="A2081" t="s">
        <v>71</v>
      </c>
      <c r="B2081" t="s">
        <v>55</v>
      </c>
      <c r="C2081" t="s">
        <v>84</v>
      </c>
      <c r="D2081" s="4">
        <v>43313</v>
      </c>
      <c r="E2081" t="s">
        <v>214</v>
      </c>
      <c r="F2081" s="5">
        <v>43221</v>
      </c>
      <c r="G2081">
        <v>328.56</v>
      </c>
      <c r="H2081">
        <v>29.25</v>
      </c>
    </row>
    <row r="2082" spans="1:8" x14ac:dyDescent="0.2">
      <c r="A2082" t="s">
        <v>71</v>
      </c>
      <c r="B2082" t="s">
        <v>57</v>
      </c>
      <c r="C2082" t="s">
        <v>93</v>
      </c>
      <c r="D2082" s="4">
        <v>43313</v>
      </c>
      <c r="E2082" t="s">
        <v>212</v>
      </c>
      <c r="F2082" s="5">
        <v>43221</v>
      </c>
      <c r="G2082">
        <v>7537.56</v>
      </c>
      <c r="H2082">
        <v>580.52</v>
      </c>
    </row>
    <row r="2083" spans="1:8" x14ac:dyDescent="0.2">
      <c r="A2083" t="s">
        <v>71</v>
      </c>
      <c r="B2083" t="s">
        <v>57</v>
      </c>
      <c r="C2083" t="s">
        <v>93</v>
      </c>
      <c r="D2083" s="4">
        <v>43313</v>
      </c>
      <c r="E2083" t="s">
        <v>213</v>
      </c>
      <c r="F2083" s="5">
        <v>43221</v>
      </c>
      <c r="G2083">
        <v>339.89</v>
      </c>
      <c r="H2083">
        <v>26.25</v>
      </c>
    </row>
    <row r="2084" spans="1:8" x14ac:dyDescent="0.2">
      <c r="A2084" t="s">
        <v>71</v>
      </c>
      <c r="B2084" t="s">
        <v>57</v>
      </c>
      <c r="C2084" t="s">
        <v>93</v>
      </c>
      <c r="D2084" s="4">
        <v>43313</v>
      </c>
      <c r="E2084" t="s">
        <v>215</v>
      </c>
      <c r="F2084" s="5">
        <v>43221</v>
      </c>
      <c r="G2084">
        <v>4.4400000000000004</v>
      </c>
      <c r="H2084">
        <v>0.4</v>
      </c>
    </row>
    <row r="2085" spans="1:8" x14ac:dyDescent="0.2">
      <c r="A2085" t="s">
        <v>71</v>
      </c>
      <c r="B2085" t="s">
        <v>57</v>
      </c>
      <c r="C2085" t="s">
        <v>93</v>
      </c>
      <c r="D2085" s="4">
        <v>43313</v>
      </c>
      <c r="E2085" t="s">
        <v>214</v>
      </c>
      <c r="F2085" s="5">
        <v>43221</v>
      </c>
      <c r="G2085">
        <v>0.2</v>
      </c>
      <c r="H2085">
        <v>0.02</v>
      </c>
    </row>
    <row r="2086" spans="1:8" x14ac:dyDescent="0.2">
      <c r="A2086" t="s">
        <v>71</v>
      </c>
      <c r="B2086" t="s">
        <v>56</v>
      </c>
      <c r="C2086" t="s">
        <v>95</v>
      </c>
      <c r="D2086" s="4">
        <v>43313</v>
      </c>
      <c r="E2086" t="s">
        <v>212</v>
      </c>
      <c r="F2086" s="5">
        <v>43221</v>
      </c>
      <c r="G2086">
        <v>57640</v>
      </c>
      <c r="H2086">
        <v>4438.28</v>
      </c>
    </row>
    <row r="2087" spans="1:8" x14ac:dyDescent="0.2">
      <c r="A2087" t="s">
        <v>71</v>
      </c>
      <c r="B2087" t="s">
        <v>56</v>
      </c>
      <c r="C2087" t="s">
        <v>95</v>
      </c>
      <c r="D2087" s="4">
        <v>43313</v>
      </c>
      <c r="E2087" t="s">
        <v>213</v>
      </c>
      <c r="F2087" s="5">
        <v>43221</v>
      </c>
      <c r="G2087">
        <v>2599.56</v>
      </c>
      <c r="H2087">
        <v>200.17</v>
      </c>
    </row>
    <row r="2088" spans="1:8" x14ac:dyDescent="0.2">
      <c r="A2088" t="s">
        <v>71</v>
      </c>
      <c r="B2088" t="s">
        <v>55</v>
      </c>
      <c r="C2088" t="s">
        <v>91</v>
      </c>
      <c r="D2088" s="4">
        <v>43313</v>
      </c>
      <c r="E2088" t="s">
        <v>212</v>
      </c>
      <c r="F2088" s="5">
        <v>43221</v>
      </c>
      <c r="G2088">
        <v>741.56</v>
      </c>
      <c r="H2088">
        <v>57.1</v>
      </c>
    </row>
    <row r="2089" spans="1:8" x14ac:dyDescent="0.2">
      <c r="A2089" t="s">
        <v>71</v>
      </c>
      <c r="B2089" t="s">
        <v>55</v>
      </c>
      <c r="C2089" t="s">
        <v>91</v>
      </c>
      <c r="D2089" s="4">
        <v>43313</v>
      </c>
      <c r="E2089" t="s">
        <v>215</v>
      </c>
      <c r="F2089" s="5">
        <v>43221</v>
      </c>
      <c r="G2089">
        <v>3418.44</v>
      </c>
      <c r="H2089">
        <v>304.24</v>
      </c>
    </row>
    <row r="2090" spans="1:8" x14ac:dyDescent="0.2">
      <c r="A2090" t="s">
        <v>71</v>
      </c>
      <c r="B2090" t="s">
        <v>55</v>
      </c>
      <c r="C2090" t="s">
        <v>91</v>
      </c>
      <c r="D2090" s="4">
        <v>43313</v>
      </c>
      <c r="E2090" t="s">
        <v>213</v>
      </c>
      <c r="F2090" s="5">
        <v>43221</v>
      </c>
      <c r="G2090">
        <v>33.44</v>
      </c>
      <c r="H2090">
        <v>2.57</v>
      </c>
    </row>
    <row r="2091" spans="1:8" x14ac:dyDescent="0.2">
      <c r="A2091" t="s">
        <v>71</v>
      </c>
      <c r="B2091" t="s">
        <v>55</v>
      </c>
      <c r="C2091" t="s">
        <v>91</v>
      </c>
      <c r="D2091" s="4">
        <v>43313</v>
      </c>
      <c r="E2091" t="s">
        <v>214</v>
      </c>
      <c r="F2091" s="5">
        <v>43221</v>
      </c>
      <c r="G2091">
        <v>154.18</v>
      </c>
      <c r="H2091">
        <v>13.72</v>
      </c>
    </row>
    <row r="2092" spans="1:8" x14ac:dyDescent="0.2">
      <c r="A2092" t="s">
        <v>71</v>
      </c>
      <c r="B2092" t="s">
        <v>56</v>
      </c>
      <c r="C2092" t="s">
        <v>94</v>
      </c>
      <c r="D2092" s="4">
        <v>43313</v>
      </c>
      <c r="E2092" t="s">
        <v>212</v>
      </c>
      <c r="F2092" s="5">
        <v>43221</v>
      </c>
      <c r="G2092">
        <v>1483.12</v>
      </c>
      <c r="H2092">
        <v>114.2</v>
      </c>
    </row>
    <row r="2093" spans="1:8" x14ac:dyDescent="0.2">
      <c r="A2093" t="s">
        <v>71</v>
      </c>
      <c r="B2093" t="s">
        <v>56</v>
      </c>
      <c r="C2093" t="s">
        <v>94</v>
      </c>
      <c r="D2093" s="4">
        <v>43313</v>
      </c>
      <c r="E2093" t="s">
        <v>215</v>
      </c>
      <c r="F2093" s="5">
        <v>43221</v>
      </c>
      <c r="G2093">
        <v>36376.879999999997</v>
      </c>
      <c r="H2093">
        <v>3237.54</v>
      </c>
    </row>
    <row r="2094" spans="1:8" x14ac:dyDescent="0.2">
      <c r="A2094" t="s">
        <v>71</v>
      </c>
      <c r="B2094" t="s">
        <v>56</v>
      </c>
      <c r="C2094" t="s">
        <v>94</v>
      </c>
      <c r="D2094" s="4">
        <v>43313</v>
      </c>
      <c r="E2094" t="s">
        <v>213</v>
      </c>
      <c r="F2094" s="5">
        <v>43221</v>
      </c>
      <c r="G2094">
        <v>66.88</v>
      </c>
      <c r="H2094">
        <v>5.14</v>
      </c>
    </row>
    <row r="2095" spans="1:8" x14ac:dyDescent="0.2">
      <c r="A2095" t="s">
        <v>71</v>
      </c>
      <c r="B2095" t="s">
        <v>56</v>
      </c>
      <c r="C2095" t="s">
        <v>94</v>
      </c>
      <c r="D2095" s="4">
        <v>43313</v>
      </c>
      <c r="E2095" t="s">
        <v>214</v>
      </c>
      <c r="F2095" s="5">
        <v>43221</v>
      </c>
      <c r="G2095">
        <v>1640.61</v>
      </c>
      <c r="H2095">
        <v>146.02000000000001</v>
      </c>
    </row>
    <row r="2096" spans="1:8" x14ac:dyDescent="0.2">
      <c r="A2096" t="s">
        <v>71</v>
      </c>
      <c r="B2096" t="s">
        <v>55</v>
      </c>
      <c r="C2096" t="s">
        <v>181</v>
      </c>
      <c r="D2096" s="4">
        <v>43313</v>
      </c>
      <c r="E2096" t="s">
        <v>216</v>
      </c>
      <c r="F2096" s="5">
        <v>43221</v>
      </c>
      <c r="G2096">
        <v>-560</v>
      </c>
      <c r="H2096">
        <v>-43.12</v>
      </c>
    </row>
    <row r="2097" spans="1:8" x14ac:dyDescent="0.2">
      <c r="A2097" t="s">
        <v>71</v>
      </c>
      <c r="B2097" t="s">
        <v>55</v>
      </c>
      <c r="C2097" t="s">
        <v>101</v>
      </c>
      <c r="D2097" s="4">
        <v>43313</v>
      </c>
      <c r="E2097" t="s">
        <v>218</v>
      </c>
      <c r="F2097" s="5">
        <v>43221</v>
      </c>
      <c r="G2097">
        <v>3825.65</v>
      </c>
      <c r="H2097">
        <v>294.57</v>
      </c>
    </row>
    <row r="2098" spans="1:8" x14ac:dyDescent="0.2">
      <c r="A2098" t="s">
        <v>71</v>
      </c>
      <c r="B2098" t="s">
        <v>55</v>
      </c>
      <c r="C2098" t="s">
        <v>101</v>
      </c>
      <c r="D2098" s="4">
        <v>43313</v>
      </c>
      <c r="E2098" t="s">
        <v>219</v>
      </c>
      <c r="F2098" s="5">
        <v>43221</v>
      </c>
      <c r="G2098">
        <v>172.56</v>
      </c>
      <c r="H2098">
        <v>13.29</v>
      </c>
    </row>
    <row r="2099" spans="1:8" x14ac:dyDescent="0.2">
      <c r="A2099" t="s">
        <v>71</v>
      </c>
      <c r="B2099" t="s">
        <v>55</v>
      </c>
      <c r="C2099" t="s">
        <v>84</v>
      </c>
      <c r="D2099" s="4">
        <v>43313</v>
      </c>
      <c r="E2099" t="s">
        <v>212</v>
      </c>
      <c r="F2099" s="5">
        <v>43221</v>
      </c>
      <c r="G2099">
        <v>741.56</v>
      </c>
      <c r="H2099">
        <v>57.1</v>
      </c>
    </row>
    <row r="2100" spans="1:8" x14ac:dyDescent="0.2">
      <c r="A2100" t="s">
        <v>71</v>
      </c>
      <c r="B2100" t="s">
        <v>55</v>
      </c>
      <c r="C2100" t="s">
        <v>84</v>
      </c>
      <c r="D2100" s="4">
        <v>43313</v>
      </c>
      <c r="E2100" t="s">
        <v>215</v>
      </c>
      <c r="F2100" s="5">
        <v>43221</v>
      </c>
      <c r="G2100">
        <v>8685.2000000000007</v>
      </c>
      <c r="H2100">
        <v>772.98</v>
      </c>
    </row>
    <row r="2101" spans="1:8" x14ac:dyDescent="0.2">
      <c r="A2101" t="s">
        <v>71</v>
      </c>
      <c r="B2101" t="s">
        <v>55</v>
      </c>
      <c r="C2101" t="s">
        <v>84</v>
      </c>
      <c r="D2101" s="4">
        <v>43313</v>
      </c>
      <c r="E2101" t="s">
        <v>213</v>
      </c>
      <c r="F2101" s="5">
        <v>43221</v>
      </c>
      <c r="G2101">
        <v>33.44</v>
      </c>
      <c r="H2101">
        <v>2.57</v>
      </c>
    </row>
    <row r="2102" spans="1:8" x14ac:dyDescent="0.2">
      <c r="A2102" t="s">
        <v>71</v>
      </c>
      <c r="B2102" t="s">
        <v>55</v>
      </c>
      <c r="C2102" t="s">
        <v>84</v>
      </c>
      <c r="D2102" s="4">
        <v>43313</v>
      </c>
      <c r="E2102" t="s">
        <v>214</v>
      </c>
      <c r="F2102" s="5">
        <v>43221</v>
      </c>
      <c r="G2102">
        <v>391.71</v>
      </c>
      <c r="H2102">
        <v>34.86</v>
      </c>
    </row>
    <row r="2103" spans="1:8" x14ac:dyDescent="0.2">
      <c r="A2103" t="s">
        <v>71</v>
      </c>
      <c r="B2103" t="s">
        <v>54</v>
      </c>
      <c r="C2103" t="s">
        <v>92</v>
      </c>
      <c r="D2103" s="4">
        <v>43313</v>
      </c>
      <c r="E2103" t="s">
        <v>212</v>
      </c>
      <c r="F2103" s="5">
        <v>43221</v>
      </c>
      <c r="G2103">
        <v>1760.59</v>
      </c>
      <c r="H2103">
        <v>135.57</v>
      </c>
    </row>
    <row r="2104" spans="1:8" x14ac:dyDescent="0.2">
      <c r="A2104" t="s">
        <v>71</v>
      </c>
      <c r="B2104" t="s">
        <v>54</v>
      </c>
      <c r="C2104" t="s">
        <v>92</v>
      </c>
      <c r="D2104" s="4">
        <v>43313</v>
      </c>
      <c r="E2104" t="s">
        <v>215</v>
      </c>
      <c r="F2104" s="5">
        <v>43221</v>
      </c>
      <c r="G2104">
        <v>856.41</v>
      </c>
      <c r="H2104">
        <v>76.22</v>
      </c>
    </row>
    <row r="2105" spans="1:8" x14ac:dyDescent="0.2">
      <c r="A2105" t="s">
        <v>71</v>
      </c>
      <c r="B2105" t="s">
        <v>54</v>
      </c>
      <c r="C2105" t="s">
        <v>92</v>
      </c>
      <c r="D2105" s="4">
        <v>43313</v>
      </c>
      <c r="E2105" t="s">
        <v>213</v>
      </c>
      <c r="F2105" s="5">
        <v>43221</v>
      </c>
      <c r="G2105">
        <v>79.41</v>
      </c>
      <c r="H2105">
        <v>6.11</v>
      </c>
    </row>
    <row r="2106" spans="1:8" x14ac:dyDescent="0.2">
      <c r="A2106" t="s">
        <v>71</v>
      </c>
      <c r="B2106" t="s">
        <v>54</v>
      </c>
      <c r="C2106" t="s">
        <v>92</v>
      </c>
      <c r="D2106" s="4">
        <v>43313</v>
      </c>
      <c r="E2106" t="s">
        <v>214</v>
      </c>
      <c r="F2106" s="5">
        <v>43221</v>
      </c>
      <c r="G2106">
        <v>38.619999999999997</v>
      </c>
      <c r="H2106">
        <v>3.44</v>
      </c>
    </row>
    <row r="2107" spans="1:8" x14ac:dyDescent="0.2">
      <c r="A2107" t="s">
        <v>71</v>
      </c>
      <c r="B2107" t="s">
        <v>61</v>
      </c>
      <c r="C2107" t="s">
        <v>97</v>
      </c>
      <c r="D2107" s="4">
        <v>43313</v>
      </c>
      <c r="E2107" t="s">
        <v>214</v>
      </c>
      <c r="F2107" s="5">
        <v>43221</v>
      </c>
      <c r="G2107">
        <v>346.98</v>
      </c>
      <c r="H2107">
        <v>30.88</v>
      </c>
    </row>
    <row r="2108" spans="1:8" x14ac:dyDescent="0.2">
      <c r="A2108" t="s">
        <v>71</v>
      </c>
      <c r="B2108" t="s">
        <v>61</v>
      </c>
      <c r="C2108" t="s">
        <v>97</v>
      </c>
      <c r="D2108" s="4">
        <v>43313</v>
      </c>
      <c r="E2108" t="s">
        <v>212</v>
      </c>
      <c r="F2108" s="5">
        <v>43221</v>
      </c>
      <c r="G2108">
        <v>741.56</v>
      </c>
      <c r="H2108">
        <v>57.1</v>
      </c>
    </row>
    <row r="2109" spans="1:8" x14ac:dyDescent="0.2">
      <c r="A2109" t="s">
        <v>71</v>
      </c>
      <c r="B2109" t="s">
        <v>61</v>
      </c>
      <c r="C2109" t="s">
        <v>97</v>
      </c>
      <c r="D2109" s="4">
        <v>43313</v>
      </c>
      <c r="E2109" t="s">
        <v>215</v>
      </c>
      <c r="F2109" s="5">
        <v>43221</v>
      </c>
      <c r="G2109">
        <v>7693.47</v>
      </c>
      <c r="H2109">
        <v>684.72</v>
      </c>
    </row>
    <row r="2110" spans="1:8" x14ac:dyDescent="0.2">
      <c r="A2110" t="s">
        <v>71</v>
      </c>
      <c r="B2110" t="s">
        <v>61</v>
      </c>
      <c r="C2110" t="s">
        <v>97</v>
      </c>
      <c r="D2110" s="4">
        <v>43313</v>
      </c>
      <c r="E2110" t="s">
        <v>213</v>
      </c>
      <c r="F2110" s="5">
        <v>43221</v>
      </c>
      <c r="G2110">
        <v>33.44</v>
      </c>
      <c r="H2110">
        <v>2.57</v>
      </c>
    </row>
    <row r="2111" spans="1:8" x14ac:dyDescent="0.2">
      <c r="A2111" t="s">
        <v>71</v>
      </c>
      <c r="B2111" t="s">
        <v>60</v>
      </c>
      <c r="C2111" t="s">
        <v>131</v>
      </c>
      <c r="D2111" s="4">
        <v>43313</v>
      </c>
      <c r="E2111" t="s">
        <v>212</v>
      </c>
      <c r="F2111" s="5">
        <v>43221</v>
      </c>
      <c r="G2111">
        <v>28527.18</v>
      </c>
      <c r="H2111">
        <v>2196.59</v>
      </c>
    </row>
    <row r="2112" spans="1:8" x14ac:dyDescent="0.2">
      <c r="A2112" t="s">
        <v>71</v>
      </c>
      <c r="B2112" t="s">
        <v>60</v>
      </c>
      <c r="C2112" t="s">
        <v>131</v>
      </c>
      <c r="D2112" s="4">
        <v>43313</v>
      </c>
      <c r="E2112" t="s">
        <v>213</v>
      </c>
      <c r="F2112" s="5">
        <v>43221</v>
      </c>
      <c r="G2112">
        <v>1286.58</v>
      </c>
      <c r="H2112">
        <v>99.07</v>
      </c>
    </row>
    <row r="2113" spans="1:8" x14ac:dyDescent="0.2">
      <c r="A2113" t="s">
        <v>71</v>
      </c>
      <c r="B2113" t="s">
        <v>54</v>
      </c>
      <c r="C2113" t="s">
        <v>101</v>
      </c>
      <c r="D2113" s="4">
        <v>43313</v>
      </c>
      <c r="E2113" t="s">
        <v>218</v>
      </c>
      <c r="F2113" s="5">
        <v>43221</v>
      </c>
      <c r="G2113">
        <v>312.48</v>
      </c>
      <c r="H2113">
        <v>24.06</v>
      </c>
    </row>
    <row r="2114" spans="1:8" x14ac:dyDescent="0.2">
      <c r="A2114" t="s">
        <v>71</v>
      </c>
      <c r="B2114" t="s">
        <v>56</v>
      </c>
      <c r="C2114" t="s">
        <v>94</v>
      </c>
      <c r="D2114" s="4">
        <v>43282</v>
      </c>
      <c r="E2114" t="s">
        <v>213</v>
      </c>
      <c r="F2114" s="5">
        <v>43221</v>
      </c>
      <c r="G2114">
        <v>32.369999999999997</v>
      </c>
      <c r="H2114">
        <v>2.4900000000000002</v>
      </c>
    </row>
    <row r="2115" spans="1:8" x14ac:dyDescent="0.2">
      <c r="A2115" t="s">
        <v>71</v>
      </c>
      <c r="B2115" t="s">
        <v>56</v>
      </c>
      <c r="C2115" t="s">
        <v>94</v>
      </c>
      <c r="D2115" s="4">
        <v>43282</v>
      </c>
      <c r="E2115" t="s">
        <v>214</v>
      </c>
      <c r="F2115" s="5">
        <v>43221</v>
      </c>
      <c r="G2115">
        <v>54.22</v>
      </c>
      <c r="H2115">
        <v>4.83</v>
      </c>
    </row>
    <row r="2116" spans="1:8" x14ac:dyDescent="0.2">
      <c r="A2116" t="s">
        <v>71</v>
      </c>
      <c r="B2116" t="s">
        <v>54</v>
      </c>
      <c r="C2116" t="s">
        <v>101</v>
      </c>
      <c r="D2116" s="4">
        <v>43282</v>
      </c>
      <c r="E2116" t="s">
        <v>218</v>
      </c>
      <c r="F2116" s="5">
        <v>43221</v>
      </c>
      <c r="G2116">
        <v>75.599999999999994</v>
      </c>
      <c r="H2116">
        <v>5.82</v>
      </c>
    </row>
    <row r="2117" spans="1:8" x14ac:dyDescent="0.2">
      <c r="A2117" t="s">
        <v>71</v>
      </c>
      <c r="B2117" t="s">
        <v>54</v>
      </c>
      <c r="C2117" t="s">
        <v>101</v>
      </c>
      <c r="D2117" s="4">
        <v>43282</v>
      </c>
      <c r="E2117" t="s">
        <v>219</v>
      </c>
      <c r="F2117" s="5">
        <v>43221</v>
      </c>
      <c r="G2117">
        <v>3.41</v>
      </c>
      <c r="H2117">
        <v>0.26</v>
      </c>
    </row>
    <row r="2118" spans="1:8" x14ac:dyDescent="0.2">
      <c r="A2118" t="s">
        <v>71</v>
      </c>
      <c r="B2118" t="s">
        <v>54</v>
      </c>
      <c r="C2118" t="s">
        <v>88</v>
      </c>
      <c r="D2118" s="4">
        <v>43282</v>
      </c>
      <c r="E2118" t="s">
        <v>215</v>
      </c>
      <c r="F2118" s="5">
        <v>43221</v>
      </c>
      <c r="G2118">
        <v>1610.32</v>
      </c>
      <c r="H2118">
        <v>143.32</v>
      </c>
    </row>
    <row r="2119" spans="1:8" x14ac:dyDescent="0.2">
      <c r="A2119" t="s">
        <v>71</v>
      </c>
      <c r="B2119" t="s">
        <v>54</v>
      </c>
      <c r="C2119" t="s">
        <v>88</v>
      </c>
      <c r="D2119" s="4">
        <v>43282</v>
      </c>
      <c r="E2119" t="s">
        <v>214</v>
      </c>
      <c r="F2119" s="5">
        <v>43221</v>
      </c>
      <c r="G2119">
        <v>72.64</v>
      </c>
      <c r="H2119">
        <v>6.47</v>
      </c>
    </row>
    <row r="2120" spans="1:8" x14ac:dyDescent="0.2">
      <c r="A2120" t="s">
        <v>71</v>
      </c>
      <c r="B2120" t="s">
        <v>57</v>
      </c>
      <c r="C2120" t="s">
        <v>93</v>
      </c>
      <c r="D2120" s="4">
        <v>43282</v>
      </c>
      <c r="E2120" t="s">
        <v>212</v>
      </c>
      <c r="F2120" s="5">
        <v>43221</v>
      </c>
      <c r="G2120">
        <v>2202</v>
      </c>
      <c r="H2120">
        <v>169.57</v>
      </c>
    </row>
    <row r="2121" spans="1:8" x14ac:dyDescent="0.2">
      <c r="A2121" t="s">
        <v>71</v>
      </c>
      <c r="B2121" t="s">
        <v>57</v>
      </c>
      <c r="C2121" t="s">
        <v>93</v>
      </c>
      <c r="D2121" s="4">
        <v>43282</v>
      </c>
      <c r="E2121" t="s">
        <v>213</v>
      </c>
      <c r="F2121" s="5">
        <v>43221</v>
      </c>
      <c r="G2121">
        <v>99.3</v>
      </c>
      <c r="H2121">
        <v>7.64</v>
      </c>
    </row>
    <row r="2122" spans="1:8" x14ac:dyDescent="0.2">
      <c r="A2122" t="s">
        <v>71</v>
      </c>
      <c r="B2122" t="s">
        <v>55</v>
      </c>
      <c r="C2122" t="s">
        <v>93</v>
      </c>
      <c r="D2122" s="4">
        <v>43282</v>
      </c>
      <c r="E2122" t="s">
        <v>212</v>
      </c>
      <c r="F2122" s="5">
        <v>43221</v>
      </c>
      <c r="G2122">
        <v>341</v>
      </c>
      <c r="H2122">
        <v>26.26</v>
      </c>
    </row>
    <row r="2123" spans="1:8" x14ac:dyDescent="0.2">
      <c r="A2123" t="s">
        <v>71</v>
      </c>
      <c r="B2123" t="s">
        <v>55</v>
      </c>
      <c r="C2123" t="s">
        <v>93</v>
      </c>
      <c r="D2123" s="4">
        <v>43282</v>
      </c>
      <c r="E2123" t="s">
        <v>213</v>
      </c>
      <c r="F2123" s="5">
        <v>43221</v>
      </c>
      <c r="G2123">
        <v>15.38</v>
      </c>
      <c r="H2123">
        <v>1.18</v>
      </c>
    </row>
    <row r="2124" spans="1:8" x14ac:dyDescent="0.2">
      <c r="A2124" t="s">
        <v>71</v>
      </c>
      <c r="B2124" t="s">
        <v>55</v>
      </c>
      <c r="C2124" t="s">
        <v>101</v>
      </c>
      <c r="D2124" s="4">
        <v>43282</v>
      </c>
      <c r="E2124" t="s">
        <v>218</v>
      </c>
      <c r="F2124" s="5">
        <v>43221</v>
      </c>
      <c r="G2124">
        <v>68.400000000000006</v>
      </c>
      <c r="H2124">
        <v>5.27</v>
      </c>
    </row>
    <row r="2125" spans="1:8" x14ac:dyDescent="0.2">
      <c r="A2125" t="s">
        <v>71</v>
      </c>
      <c r="B2125" t="s">
        <v>55</v>
      </c>
      <c r="C2125" t="s">
        <v>101</v>
      </c>
      <c r="D2125" s="4">
        <v>43282</v>
      </c>
      <c r="E2125" t="s">
        <v>219</v>
      </c>
      <c r="F2125" s="5">
        <v>43221</v>
      </c>
      <c r="G2125">
        <v>3.08</v>
      </c>
      <c r="H2125">
        <v>0.24</v>
      </c>
    </row>
    <row r="2126" spans="1:8" x14ac:dyDescent="0.2">
      <c r="A2126" t="s">
        <v>71</v>
      </c>
      <c r="B2126" t="s">
        <v>57</v>
      </c>
      <c r="C2126" t="s">
        <v>93</v>
      </c>
      <c r="D2126" s="4">
        <v>43282</v>
      </c>
      <c r="E2126" t="s">
        <v>212</v>
      </c>
      <c r="F2126" s="5">
        <v>43221</v>
      </c>
      <c r="G2126">
        <v>110</v>
      </c>
      <c r="H2126">
        <v>8.4700000000000006</v>
      </c>
    </row>
    <row r="2127" spans="1:8" x14ac:dyDescent="0.2">
      <c r="A2127" t="s">
        <v>71</v>
      </c>
      <c r="B2127" t="s">
        <v>57</v>
      </c>
      <c r="C2127" t="s">
        <v>93</v>
      </c>
      <c r="D2127" s="4">
        <v>43282</v>
      </c>
      <c r="E2127" t="s">
        <v>213</v>
      </c>
      <c r="F2127" s="5">
        <v>43221</v>
      </c>
      <c r="G2127">
        <v>4.96</v>
      </c>
      <c r="H2127">
        <v>0.38</v>
      </c>
    </row>
    <row r="2128" spans="1:8" x14ac:dyDescent="0.2">
      <c r="A2128" t="s">
        <v>71</v>
      </c>
      <c r="B2128" t="s">
        <v>54</v>
      </c>
      <c r="C2128" t="s">
        <v>101</v>
      </c>
      <c r="D2128" s="4">
        <v>43282</v>
      </c>
      <c r="E2128" t="s">
        <v>218</v>
      </c>
      <c r="F2128" s="5">
        <v>43221</v>
      </c>
      <c r="G2128">
        <v>37.200000000000003</v>
      </c>
      <c r="H2128">
        <v>2.86</v>
      </c>
    </row>
    <row r="2129" spans="1:8" x14ac:dyDescent="0.2">
      <c r="A2129" t="s">
        <v>71</v>
      </c>
      <c r="B2129" t="s">
        <v>54</v>
      </c>
      <c r="C2129" t="s">
        <v>101</v>
      </c>
      <c r="D2129" s="4">
        <v>43282</v>
      </c>
      <c r="E2129" t="s">
        <v>219</v>
      </c>
      <c r="F2129" s="5">
        <v>43221</v>
      </c>
      <c r="G2129">
        <v>1.68</v>
      </c>
      <c r="H2129">
        <v>0.13</v>
      </c>
    </row>
    <row r="2130" spans="1:8" x14ac:dyDescent="0.2">
      <c r="A2130" t="s">
        <v>71</v>
      </c>
      <c r="B2130" t="s">
        <v>54</v>
      </c>
      <c r="C2130" t="s">
        <v>92</v>
      </c>
      <c r="D2130" s="4">
        <v>43282</v>
      </c>
      <c r="E2130" t="s">
        <v>215</v>
      </c>
      <c r="F2130" s="5">
        <v>43221</v>
      </c>
      <c r="G2130">
        <v>1104.04</v>
      </c>
      <c r="H2130">
        <v>98.26</v>
      </c>
    </row>
    <row r="2131" spans="1:8" x14ac:dyDescent="0.2">
      <c r="A2131" t="s">
        <v>71</v>
      </c>
      <c r="B2131" t="s">
        <v>54</v>
      </c>
      <c r="C2131" t="s">
        <v>92</v>
      </c>
      <c r="D2131" s="4">
        <v>43282</v>
      </c>
      <c r="E2131" t="s">
        <v>214</v>
      </c>
      <c r="F2131" s="5">
        <v>43221</v>
      </c>
      <c r="G2131">
        <v>49.81</v>
      </c>
      <c r="H2131">
        <v>4.4400000000000004</v>
      </c>
    </row>
    <row r="2132" spans="1:8" x14ac:dyDescent="0.2">
      <c r="A2132" t="s">
        <v>71</v>
      </c>
      <c r="B2132" t="s">
        <v>54</v>
      </c>
      <c r="C2132" t="s">
        <v>92</v>
      </c>
      <c r="D2132" s="4">
        <v>43282</v>
      </c>
      <c r="E2132" t="s">
        <v>212</v>
      </c>
      <c r="F2132" s="5">
        <v>43221</v>
      </c>
      <c r="G2132">
        <v>1455</v>
      </c>
      <c r="H2132">
        <v>112.03</v>
      </c>
    </row>
    <row r="2133" spans="1:8" x14ac:dyDescent="0.2">
      <c r="A2133" t="s">
        <v>71</v>
      </c>
      <c r="B2133" t="s">
        <v>54</v>
      </c>
      <c r="C2133" t="s">
        <v>92</v>
      </c>
      <c r="D2133" s="4">
        <v>43282</v>
      </c>
      <c r="E2133" t="s">
        <v>213</v>
      </c>
      <c r="F2133" s="5">
        <v>43221</v>
      </c>
      <c r="G2133">
        <v>65.63</v>
      </c>
      <c r="H2133">
        <v>5.07</v>
      </c>
    </row>
    <row r="2134" spans="1:8" x14ac:dyDescent="0.2">
      <c r="A2134" t="s">
        <v>71</v>
      </c>
      <c r="B2134" t="s">
        <v>54</v>
      </c>
      <c r="C2134" t="s">
        <v>92</v>
      </c>
      <c r="D2134" s="4">
        <v>43282</v>
      </c>
      <c r="E2134" t="s">
        <v>175</v>
      </c>
      <c r="F2134" s="5">
        <v>43101</v>
      </c>
      <c r="G2134">
        <v>253</v>
      </c>
      <c r="H2134">
        <v>19.48</v>
      </c>
    </row>
    <row r="2135" spans="1:8" x14ac:dyDescent="0.2">
      <c r="A2135" t="s">
        <v>71</v>
      </c>
      <c r="B2135" t="s">
        <v>54</v>
      </c>
      <c r="C2135" t="s">
        <v>92</v>
      </c>
      <c r="D2135" s="4">
        <v>43282</v>
      </c>
      <c r="E2135" t="s">
        <v>176</v>
      </c>
      <c r="F2135" s="5">
        <v>43101</v>
      </c>
      <c r="G2135">
        <v>11.41</v>
      </c>
      <c r="H2135">
        <v>0.88</v>
      </c>
    </row>
    <row r="2136" spans="1:8" x14ac:dyDescent="0.2">
      <c r="A2136" t="s">
        <v>71</v>
      </c>
      <c r="B2136" t="s">
        <v>54</v>
      </c>
      <c r="C2136" t="s">
        <v>92</v>
      </c>
      <c r="D2136" s="4">
        <v>43282</v>
      </c>
      <c r="E2136" t="s">
        <v>215</v>
      </c>
      <c r="F2136" s="5">
        <v>43221</v>
      </c>
      <c r="G2136">
        <v>1519.43</v>
      </c>
      <c r="H2136">
        <v>135.22999999999999</v>
      </c>
    </row>
    <row r="2137" spans="1:8" x14ac:dyDescent="0.2">
      <c r="A2137" t="s">
        <v>71</v>
      </c>
      <c r="B2137" t="s">
        <v>54</v>
      </c>
      <c r="C2137" t="s">
        <v>92</v>
      </c>
      <c r="D2137" s="4">
        <v>43282</v>
      </c>
      <c r="E2137" t="s">
        <v>213</v>
      </c>
      <c r="F2137" s="5">
        <v>43221</v>
      </c>
      <c r="G2137">
        <v>115.53</v>
      </c>
      <c r="H2137">
        <v>8.8800000000000008</v>
      </c>
    </row>
    <row r="2138" spans="1:8" x14ac:dyDescent="0.2">
      <c r="A2138" t="s">
        <v>71</v>
      </c>
      <c r="B2138" t="s">
        <v>54</v>
      </c>
      <c r="C2138" t="s">
        <v>92</v>
      </c>
      <c r="D2138" s="4">
        <v>43282</v>
      </c>
      <c r="E2138" t="s">
        <v>214</v>
      </c>
      <c r="F2138" s="5">
        <v>43221</v>
      </c>
      <c r="G2138">
        <v>68.53</v>
      </c>
      <c r="H2138">
        <v>6.1</v>
      </c>
    </row>
    <row r="2139" spans="1:8" x14ac:dyDescent="0.2">
      <c r="A2139" t="s">
        <v>71</v>
      </c>
      <c r="B2139" t="s">
        <v>54</v>
      </c>
      <c r="C2139" t="s">
        <v>92</v>
      </c>
      <c r="D2139" s="4">
        <v>43282</v>
      </c>
      <c r="E2139" t="s">
        <v>212</v>
      </c>
      <c r="F2139" s="5">
        <v>43221</v>
      </c>
      <c r="G2139">
        <v>2323.9699999999998</v>
      </c>
      <c r="H2139">
        <v>178.95</v>
      </c>
    </row>
    <row r="2140" spans="1:8" x14ac:dyDescent="0.2">
      <c r="A2140" t="s">
        <v>71</v>
      </c>
      <c r="B2140" t="s">
        <v>54</v>
      </c>
      <c r="C2140" t="s">
        <v>92</v>
      </c>
      <c r="D2140" s="4">
        <v>43282</v>
      </c>
      <c r="E2140" t="s">
        <v>213</v>
      </c>
      <c r="F2140" s="5">
        <v>43221</v>
      </c>
      <c r="G2140">
        <v>104.81</v>
      </c>
      <c r="H2140">
        <v>8.06</v>
      </c>
    </row>
    <row r="2141" spans="1:8" x14ac:dyDescent="0.2">
      <c r="A2141" t="s">
        <v>71</v>
      </c>
      <c r="B2141" t="s">
        <v>54</v>
      </c>
      <c r="C2141" t="s">
        <v>92</v>
      </c>
      <c r="D2141" s="4">
        <v>43282</v>
      </c>
      <c r="E2141" t="s">
        <v>212</v>
      </c>
      <c r="F2141" s="5">
        <v>43221</v>
      </c>
      <c r="G2141">
        <v>4214.3500000000004</v>
      </c>
      <c r="H2141">
        <v>324.52</v>
      </c>
    </row>
    <row r="2142" spans="1:8" x14ac:dyDescent="0.2">
      <c r="A2142" t="s">
        <v>71</v>
      </c>
      <c r="B2142" t="s">
        <v>54</v>
      </c>
      <c r="C2142" t="s">
        <v>92</v>
      </c>
      <c r="D2142" s="4">
        <v>43282</v>
      </c>
      <c r="E2142" t="s">
        <v>213</v>
      </c>
      <c r="F2142" s="5">
        <v>43221</v>
      </c>
      <c r="G2142">
        <v>190.07</v>
      </c>
      <c r="H2142">
        <v>14.62</v>
      </c>
    </row>
    <row r="2143" spans="1:8" x14ac:dyDescent="0.2">
      <c r="A2143" t="s">
        <v>71</v>
      </c>
      <c r="B2143" t="s">
        <v>54</v>
      </c>
      <c r="C2143" t="s">
        <v>92</v>
      </c>
      <c r="D2143" s="4">
        <v>43282</v>
      </c>
      <c r="E2143" t="s">
        <v>215</v>
      </c>
      <c r="F2143" s="5">
        <v>43221</v>
      </c>
      <c r="G2143">
        <v>417.65</v>
      </c>
      <c r="H2143">
        <v>37.17</v>
      </c>
    </row>
    <row r="2144" spans="1:8" x14ac:dyDescent="0.2">
      <c r="A2144" t="s">
        <v>71</v>
      </c>
      <c r="B2144" t="s">
        <v>54</v>
      </c>
      <c r="C2144" t="s">
        <v>92</v>
      </c>
      <c r="D2144" s="4">
        <v>43282</v>
      </c>
      <c r="E2144" t="s">
        <v>214</v>
      </c>
      <c r="F2144" s="5">
        <v>43221</v>
      </c>
      <c r="G2144">
        <v>18.84</v>
      </c>
      <c r="H2144">
        <v>1.67</v>
      </c>
    </row>
    <row r="2145" spans="1:8" x14ac:dyDescent="0.2">
      <c r="A2145" t="s">
        <v>71</v>
      </c>
      <c r="B2145" t="s">
        <v>54</v>
      </c>
      <c r="C2145" t="s">
        <v>92</v>
      </c>
      <c r="D2145" s="4">
        <v>43282</v>
      </c>
      <c r="E2145" t="s">
        <v>212</v>
      </c>
      <c r="F2145" s="5">
        <v>43221</v>
      </c>
      <c r="G2145">
        <v>2561.5700000000002</v>
      </c>
      <c r="H2145">
        <v>197.26</v>
      </c>
    </row>
    <row r="2146" spans="1:8" x14ac:dyDescent="0.2">
      <c r="A2146" t="s">
        <v>71</v>
      </c>
      <c r="B2146" t="s">
        <v>54</v>
      </c>
      <c r="C2146" t="s">
        <v>92</v>
      </c>
      <c r="D2146" s="4">
        <v>43282</v>
      </c>
      <c r="E2146" t="s">
        <v>212</v>
      </c>
      <c r="F2146" s="5">
        <v>43221</v>
      </c>
      <c r="G2146">
        <v>3630.47</v>
      </c>
      <c r="H2146">
        <v>279.56</v>
      </c>
    </row>
    <row r="2147" spans="1:8" x14ac:dyDescent="0.2">
      <c r="A2147" t="s">
        <v>71</v>
      </c>
      <c r="B2147" t="s">
        <v>54</v>
      </c>
      <c r="C2147" t="s">
        <v>92</v>
      </c>
      <c r="D2147" s="4">
        <v>43282</v>
      </c>
      <c r="E2147" t="s">
        <v>215</v>
      </c>
      <c r="F2147" s="5">
        <v>43221</v>
      </c>
      <c r="G2147">
        <v>387.53</v>
      </c>
      <c r="H2147">
        <v>34.49</v>
      </c>
    </row>
    <row r="2148" spans="1:8" x14ac:dyDescent="0.2">
      <c r="A2148" t="s">
        <v>71</v>
      </c>
      <c r="B2148" t="s">
        <v>54</v>
      </c>
      <c r="C2148" t="s">
        <v>92</v>
      </c>
      <c r="D2148" s="4">
        <v>43282</v>
      </c>
      <c r="E2148" t="s">
        <v>213</v>
      </c>
      <c r="F2148" s="5">
        <v>43221</v>
      </c>
      <c r="G2148">
        <v>163.72</v>
      </c>
      <c r="H2148">
        <v>12.6</v>
      </c>
    </row>
    <row r="2149" spans="1:8" x14ac:dyDescent="0.2">
      <c r="A2149" t="s">
        <v>71</v>
      </c>
      <c r="B2149" t="s">
        <v>54</v>
      </c>
      <c r="C2149" t="s">
        <v>92</v>
      </c>
      <c r="D2149" s="4">
        <v>43282</v>
      </c>
      <c r="E2149" t="s">
        <v>214</v>
      </c>
      <c r="F2149" s="5">
        <v>43221</v>
      </c>
      <c r="G2149">
        <v>17.5</v>
      </c>
      <c r="H2149">
        <v>1.56</v>
      </c>
    </row>
    <row r="2150" spans="1:8" x14ac:dyDescent="0.2">
      <c r="A2150" t="s">
        <v>71</v>
      </c>
      <c r="B2150" t="s">
        <v>54</v>
      </c>
      <c r="C2150" t="s">
        <v>92</v>
      </c>
      <c r="D2150" s="4">
        <v>43282</v>
      </c>
      <c r="E2150" t="s">
        <v>212</v>
      </c>
      <c r="F2150" s="5">
        <v>43221</v>
      </c>
      <c r="G2150">
        <v>1562.96</v>
      </c>
      <c r="H2150">
        <v>120.35</v>
      </c>
    </row>
    <row r="2151" spans="1:8" x14ac:dyDescent="0.2">
      <c r="A2151" t="s">
        <v>71</v>
      </c>
      <c r="B2151" t="s">
        <v>54</v>
      </c>
      <c r="C2151" t="s">
        <v>92</v>
      </c>
      <c r="D2151" s="4">
        <v>43282</v>
      </c>
      <c r="E2151" t="s">
        <v>213</v>
      </c>
      <c r="F2151" s="5">
        <v>43221</v>
      </c>
      <c r="G2151">
        <v>70.48</v>
      </c>
      <c r="H2151">
        <v>5.42</v>
      </c>
    </row>
    <row r="2152" spans="1:8" x14ac:dyDescent="0.2">
      <c r="A2152" t="s">
        <v>71</v>
      </c>
      <c r="B2152" t="s">
        <v>54</v>
      </c>
      <c r="C2152" t="s">
        <v>92</v>
      </c>
      <c r="D2152" s="4">
        <v>43282</v>
      </c>
      <c r="E2152" t="s">
        <v>175</v>
      </c>
      <c r="F2152" s="5">
        <v>43101</v>
      </c>
      <c r="G2152">
        <v>-942</v>
      </c>
      <c r="H2152">
        <v>-72.53</v>
      </c>
    </row>
    <row r="2153" spans="1:8" x14ac:dyDescent="0.2">
      <c r="A2153" t="s">
        <v>71</v>
      </c>
      <c r="B2153" t="s">
        <v>54</v>
      </c>
      <c r="C2153" t="s">
        <v>92</v>
      </c>
      <c r="D2153" s="4">
        <v>43282</v>
      </c>
      <c r="E2153" t="s">
        <v>176</v>
      </c>
      <c r="F2153" s="5">
        <v>43101</v>
      </c>
      <c r="G2153">
        <v>-42.49</v>
      </c>
      <c r="H2153">
        <v>-3.27</v>
      </c>
    </row>
    <row r="2154" spans="1:8" x14ac:dyDescent="0.2">
      <c r="A2154" t="s">
        <v>71</v>
      </c>
      <c r="B2154" t="s">
        <v>54</v>
      </c>
      <c r="C2154" t="s">
        <v>167</v>
      </c>
      <c r="D2154" s="4">
        <v>43344</v>
      </c>
      <c r="E2154" t="s">
        <v>216</v>
      </c>
      <c r="F2154" s="5">
        <v>43221</v>
      </c>
      <c r="G2154">
        <v>-620</v>
      </c>
      <c r="H2154">
        <v>-47.74</v>
      </c>
    </row>
    <row r="2155" spans="1:8" x14ac:dyDescent="0.2">
      <c r="A2155" t="s">
        <v>71</v>
      </c>
      <c r="B2155" t="s">
        <v>54</v>
      </c>
      <c r="C2155" t="s">
        <v>167</v>
      </c>
      <c r="D2155" s="4">
        <v>43344</v>
      </c>
      <c r="E2155" t="s">
        <v>217</v>
      </c>
      <c r="F2155" s="5">
        <v>43221</v>
      </c>
      <c r="G2155">
        <v>-100</v>
      </c>
      <c r="H2155">
        <v>-8.9</v>
      </c>
    </row>
    <row r="2156" spans="1:8" x14ac:dyDescent="0.2">
      <c r="A2156" t="s">
        <v>71</v>
      </c>
      <c r="B2156" t="s">
        <v>54</v>
      </c>
      <c r="C2156" t="s">
        <v>92</v>
      </c>
      <c r="D2156" s="4">
        <v>43344</v>
      </c>
      <c r="E2156" t="s">
        <v>212</v>
      </c>
      <c r="F2156" s="5">
        <v>43221</v>
      </c>
      <c r="G2156">
        <v>593.24</v>
      </c>
      <c r="H2156">
        <v>45.68</v>
      </c>
    </row>
    <row r="2157" spans="1:8" x14ac:dyDescent="0.2">
      <c r="A2157" t="s">
        <v>71</v>
      </c>
      <c r="B2157" t="s">
        <v>54</v>
      </c>
      <c r="C2157" t="s">
        <v>92</v>
      </c>
      <c r="D2157" s="4">
        <v>43344</v>
      </c>
      <c r="E2157" t="s">
        <v>215</v>
      </c>
      <c r="F2157" s="5">
        <v>43221</v>
      </c>
      <c r="G2157">
        <v>343.76</v>
      </c>
      <c r="H2157">
        <v>30.59</v>
      </c>
    </row>
    <row r="2158" spans="1:8" x14ac:dyDescent="0.2">
      <c r="A2158" t="s">
        <v>71</v>
      </c>
      <c r="B2158" t="s">
        <v>54</v>
      </c>
      <c r="C2158" t="s">
        <v>92</v>
      </c>
      <c r="D2158" s="4">
        <v>43344</v>
      </c>
      <c r="E2158" t="s">
        <v>213</v>
      </c>
      <c r="F2158" s="5">
        <v>43221</v>
      </c>
      <c r="G2158">
        <v>26.76</v>
      </c>
      <c r="H2158">
        <v>2.06</v>
      </c>
    </row>
    <row r="2159" spans="1:8" x14ac:dyDescent="0.2">
      <c r="A2159" t="s">
        <v>71</v>
      </c>
      <c r="B2159" t="s">
        <v>54</v>
      </c>
      <c r="C2159" t="s">
        <v>92</v>
      </c>
      <c r="D2159" s="4">
        <v>43344</v>
      </c>
      <c r="E2159" t="s">
        <v>214</v>
      </c>
      <c r="F2159" s="5">
        <v>43221</v>
      </c>
      <c r="G2159">
        <v>15.5</v>
      </c>
      <c r="H2159">
        <v>1.38</v>
      </c>
    </row>
    <row r="2160" spans="1:8" x14ac:dyDescent="0.2">
      <c r="A2160" t="s">
        <v>71</v>
      </c>
      <c r="B2160" t="s">
        <v>56</v>
      </c>
      <c r="C2160" t="s">
        <v>95</v>
      </c>
      <c r="D2160" s="4">
        <v>43252</v>
      </c>
      <c r="E2160" t="s">
        <v>212</v>
      </c>
      <c r="F2160" s="5">
        <v>43221</v>
      </c>
      <c r="G2160">
        <v>49320</v>
      </c>
      <c r="H2160">
        <v>3797.64</v>
      </c>
    </row>
    <row r="2161" spans="1:8" x14ac:dyDescent="0.2">
      <c r="A2161" t="s">
        <v>71</v>
      </c>
      <c r="B2161" t="s">
        <v>56</v>
      </c>
      <c r="C2161" t="s">
        <v>95</v>
      </c>
      <c r="D2161" s="4">
        <v>43252</v>
      </c>
      <c r="E2161" t="s">
        <v>213</v>
      </c>
      <c r="F2161" s="5">
        <v>43221</v>
      </c>
      <c r="G2161">
        <v>2224.34</v>
      </c>
      <c r="H2161">
        <v>171.27</v>
      </c>
    </row>
    <row r="2162" spans="1:8" x14ac:dyDescent="0.2">
      <c r="A2162" t="s">
        <v>71</v>
      </c>
      <c r="B2162" t="s">
        <v>56</v>
      </c>
      <c r="C2162" t="s">
        <v>94</v>
      </c>
      <c r="D2162" s="4">
        <v>43252</v>
      </c>
      <c r="E2162" t="s">
        <v>212</v>
      </c>
      <c r="F2162" s="5">
        <v>43221</v>
      </c>
      <c r="G2162">
        <v>1459.19</v>
      </c>
      <c r="H2162">
        <v>112.36</v>
      </c>
    </row>
    <row r="2163" spans="1:8" x14ac:dyDescent="0.2">
      <c r="A2163" t="s">
        <v>71</v>
      </c>
      <c r="B2163" t="s">
        <v>56</v>
      </c>
      <c r="C2163" t="s">
        <v>94</v>
      </c>
      <c r="D2163" s="4">
        <v>43252</v>
      </c>
      <c r="E2163" t="s">
        <v>215</v>
      </c>
      <c r="F2163" s="5">
        <v>43221</v>
      </c>
      <c r="G2163">
        <v>39340.81</v>
      </c>
      <c r="H2163">
        <v>3501.33</v>
      </c>
    </row>
    <row r="2164" spans="1:8" x14ac:dyDescent="0.2">
      <c r="A2164" t="s">
        <v>71</v>
      </c>
      <c r="B2164" t="s">
        <v>56</v>
      </c>
      <c r="C2164" t="s">
        <v>94</v>
      </c>
      <c r="D2164" s="4">
        <v>43252</v>
      </c>
      <c r="E2164" t="s">
        <v>213</v>
      </c>
      <c r="F2164" s="5">
        <v>43221</v>
      </c>
      <c r="G2164">
        <v>65.81</v>
      </c>
      <c r="H2164">
        <v>5.0599999999999996</v>
      </c>
    </row>
    <row r="2165" spans="1:8" x14ac:dyDescent="0.2">
      <c r="A2165" t="s">
        <v>71</v>
      </c>
      <c r="B2165" t="s">
        <v>56</v>
      </c>
      <c r="C2165" t="s">
        <v>94</v>
      </c>
      <c r="D2165" s="4">
        <v>43252</v>
      </c>
      <c r="E2165" t="s">
        <v>214</v>
      </c>
      <c r="F2165" s="5">
        <v>43221</v>
      </c>
      <c r="G2165">
        <v>1774.27</v>
      </c>
      <c r="H2165">
        <v>157.91</v>
      </c>
    </row>
    <row r="2166" spans="1:8" x14ac:dyDescent="0.2">
      <c r="A2166" t="s">
        <v>71</v>
      </c>
      <c r="B2166" t="s">
        <v>56</v>
      </c>
      <c r="C2166" t="s">
        <v>98</v>
      </c>
      <c r="D2166" s="4">
        <v>43252</v>
      </c>
      <c r="E2166" t="s">
        <v>212</v>
      </c>
      <c r="F2166" s="5">
        <v>43221</v>
      </c>
      <c r="G2166">
        <v>0</v>
      </c>
      <c r="H2166">
        <v>0</v>
      </c>
    </row>
    <row r="2167" spans="1:8" x14ac:dyDescent="0.2">
      <c r="A2167" t="s">
        <v>71</v>
      </c>
      <c r="B2167" t="s">
        <v>56</v>
      </c>
      <c r="C2167" t="s">
        <v>98</v>
      </c>
      <c r="D2167" s="4">
        <v>43252</v>
      </c>
      <c r="E2167" t="s">
        <v>213</v>
      </c>
      <c r="F2167" s="5">
        <v>43221</v>
      </c>
      <c r="G2167">
        <v>0</v>
      </c>
      <c r="H2167">
        <v>0</v>
      </c>
    </row>
    <row r="2168" spans="1:8" x14ac:dyDescent="0.2">
      <c r="A2168" t="s">
        <v>71</v>
      </c>
      <c r="B2168" t="s">
        <v>54</v>
      </c>
      <c r="C2168" t="s">
        <v>101</v>
      </c>
      <c r="D2168" s="4">
        <v>43252</v>
      </c>
      <c r="E2168" t="s">
        <v>218</v>
      </c>
      <c r="F2168" s="5">
        <v>43221</v>
      </c>
      <c r="G2168">
        <v>44.64</v>
      </c>
      <c r="H2168">
        <v>3.44</v>
      </c>
    </row>
    <row r="2169" spans="1:8" x14ac:dyDescent="0.2">
      <c r="A2169" t="s">
        <v>71</v>
      </c>
      <c r="B2169" t="s">
        <v>54</v>
      </c>
      <c r="C2169" t="s">
        <v>101</v>
      </c>
      <c r="D2169" s="4">
        <v>43252</v>
      </c>
      <c r="E2169" t="s">
        <v>219</v>
      </c>
      <c r="F2169" s="5">
        <v>43221</v>
      </c>
      <c r="G2169">
        <v>2.02</v>
      </c>
      <c r="H2169">
        <v>0.16</v>
      </c>
    </row>
    <row r="2170" spans="1:8" x14ac:dyDescent="0.2">
      <c r="A2170" t="s">
        <v>71</v>
      </c>
      <c r="B2170" t="s">
        <v>56</v>
      </c>
      <c r="C2170" t="s">
        <v>98</v>
      </c>
      <c r="D2170" s="4">
        <v>43252</v>
      </c>
      <c r="E2170" t="s">
        <v>175</v>
      </c>
      <c r="F2170" s="5">
        <v>43101</v>
      </c>
      <c r="G2170">
        <v>0</v>
      </c>
      <c r="H2170">
        <v>0</v>
      </c>
    </row>
    <row r="2171" spans="1:8" x14ac:dyDescent="0.2">
      <c r="A2171" t="s">
        <v>71</v>
      </c>
      <c r="B2171" t="s">
        <v>56</v>
      </c>
      <c r="C2171" t="s">
        <v>98</v>
      </c>
      <c r="D2171" s="4">
        <v>43252</v>
      </c>
      <c r="E2171" t="s">
        <v>176</v>
      </c>
      <c r="F2171" s="5">
        <v>43101</v>
      </c>
      <c r="G2171">
        <v>0</v>
      </c>
      <c r="H2171">
        <v>0</v>
      </c>
    </row>
    <row r="2172" spans="1:8" x14ac:dyDescent="0.2">
      <c r="A2172" t="s">
        <v>71</v>
      </c>
      <c r="B2172" t="s">
        <v>55</v>
      </c>
      <c r="C2172" t="s">
        <v>84</v>
      </c>
      <c r="D2172" s="4">
        <v>43252</v>
      </c>
      <c r="E2172" t="s">
        <v>212</v>
      </c>
      <c r="F2172" s="5">
        <v>43221</v>
      </c>
      <c r="G2172">
        <v>510.82</v>
      </c>
      <c r="H2172">
        <v>39.32</v>
      </c>
    </row>
    <row r="2173" spans="1:8" x14ac:dyDescent="0.2">
      <c r="A2173" t="s">
        <v>71</v>
      </c>
      <c r="B2173" t="s">
        <v>55</v>
      </c>
      <c r="C2173" t="s">
        <v>84</v>
      </c>
      <c r="D2173" s="4">
        <v>43252</v>
      </c>
      <c r="E2173" t="s">
        <v>213</v>
      </c>
      <c r="F2173" s="5">
        <v>43221</v>
      </c>
      <c r="G2173">
        <v>23.05</v>
      </c>
      <c r="H2173">
        <v>1.77</v>
      </c>
    </row>
    <row r="2174" spans="1:8" x14ac:dyDescent="0.2">
      <c r="A2174" t="s">
        <v>71</v>
      </c>
      <c r="B2174" t="s">
        <v>55</v>
      </c>
      <c r="C2174" t="s">
        <v>101</v>
      </c>
      <c r="D2174" s="4">
        <v>43252</v>
      </c>
      <c r="E2174" t="s">
        <v>218</v>
      </c>
      <c r="F2174" s="5">
        <v>43221</v>
      </c>
      <c r="G2174">
        <v>3825.65</v>
      </c>
      <c r="H2174">
        <v>294.57</v>
      </c>
    </row>
    <row r="2175" spans="1:8" x14ac:dyDescent="0.2">
      <c r="A2175" t="s">
        <v>71</v>
      </c>
      <c r="B2175" t="s">
        <v>55</v>
      </c>
      <c r="C2175" t="s">
        <v>101</v>
      </c>
      <c r="D2175" s="4">
        <v>43252</v>
      </c>
      <c r="E2175" t="s">
        <v>219</v>
      </c>
      <c r="F2175" s="5">
        <v>43221</v>
      </c>
      <c r="G2175">
        <v>172.56</v>
      </c>
      <c r="H2175">
        <v>13.29</v>
      </c>
    </row>
    <row r="2176" spans="1:8" x14ac:dyDescent="0.2">
      <c r="A2176" t="s">
        <v>71</v>
      </c>
      <c r="B2176" t="s">
        <v>55</v>
      </c>
      <c r="C2176" t="s">
        <v>91</v>
      </c>
      <c r="D2176" s="4">
        <v>43313</v>
      </c>
      <c r="E2176" t="s">
        <v>212</v>
      </c>
      <c r="F2176" s="5">
        <v>43221</v>
      </c>
      <c r="G2176">
        <v>717.63</v>
      </c>
      <c r="H2176">
        <v>55.26</v>
      </c>
    </row>
    <row r="2177" spans="1:8" x14ac:dyDescent="0.2">
      <c r="A2177" t="s">
        <v>71</v>
      </c>
      <c r="B2177" t="s">
        <v>55</v>
      </c>
      <c r="C2177" t="s">
        <v>91</v>
      </c>
      <c r="D2177" s="4">
        <v>43313</v>
      </c>
      <c r="E2177" t="s">
        <v>213</v>
      </c>
      <c r="F2177" s="5">
        <v>43221</v>
      </c>
      <c r="G2177">
        <v>32.369999999999997</v>
      </c>
      <c r="H2177">
        <v>2.4900000000000002</v>
      </c>
    </row>
    <row r="2178" spans="1:8" x14ac:dyDescent="0.2">
      <c r="A2178" t="s">
        <v>71</v>
      </c>
      <c r="B2178" t="s">
        <v>56</v>
      </c>
      <c r="C2178" t="s">
        <v>95</v>
      </c>
      <c r="D2178" s="4">
        <v>43313</v>
      </c>
      <c r="E2178" t="s">
        <v>212</v>
      </c>
      <c r="F2178" s="5">
        <v>43221</v>
      </c>
      <c r="G2178">
        <v>12720</v>
      </c>
      <c r="H2178">
        <v>979.44</v>
      </c>
    </row>
    <row r="2179" spans="1:8" x14ac:dyDescent="0.2">
      <c r="A2179" t="s">
        <v>71</v>
      </c>
      <c r="B2179" t="s">
        <v>56</v>
      </c>
      <c r="C2179" t="s">
        <v>95</v>
      </c>
      <c r="D2179" s="4">
        <v>43313</v>
      </c>
      <c r="E2179" t="s">
        <v>213</v>
      </c>
      <c r="F2179" s="5">
        <v>43221</v>
      </c>
      <c r="G2179">
        <v>573.66999999999996</v>
      </c>
      <c r="H2179">
        <v>44.17</v>
      </c>
    </row>
    <row r="2180" spans="1:8" x14ac:dyDescent="0.2">
      <c r="A2180" t="s">
        <v>71</v>
      </c>
      <c r="B2180" t="s">
        <v>55</v>
      </c>
      <c r="C2180" t="s">
        <v>101</v>
      </c>
      <c r="D2180" s="4">
        <v>43313</v>
      </c>
      <c r="E2180" t="s">
        <v>218</v>
      </c>
      <c r="F2180" s="5">
        <v>43221</v>
      </c>
      <c r="G2180">
        <v>517.32000000000005</v>
      </c>
      <c r="H2180">
        <v>39.83</v>
      </c>
    </row>
    <row r="2181" spans="1:8" x14ac:dyDescent="0.2">
      <c r="A2181" t="s">
        <v>71</v>
      </c>
      <c r="B2181" t="s">
        <v>55</v>
      </c>
      <c r="C2181" t="s">
        <v>101</v>
      </c>
      <c r="D2181" s="4">
        <v>43313</v>
      </c>
      <c r="E2181" t="s">
        <v>219</v>
      </c>
      <c r="F2181" s="5">
        <v>43221</v>
      </c>
      <c r="G2181">
        <v>23.33</v>
      </c>
      <c r="H2181">
        <v>1.79</v>
      </c>
    </row>
    <row r="2182" spans="1:8" x14ac:dyDescent="0.2">
      <c r="A2182" t="s">
        <v>71</v>
      </c>
      <c r="B2182" t="s">
        <v>54</v>
      </c>
      <c r="C2182" t="s">
        <v>101</v>
      </c>
      <c r="D2182" s="4">
        <v>43313</v>
      </c>
      <c r="E2182" t="s">
        <v>218</v>
      </c>
      <c r="F2182" s="5">
        <v>43221</v>
      </c>
      <c r="G2182">
        <v>151.19999999999999</v>
      </c>
      <c r="H2182">
        <v>11.64</v>
      </c>
    </row>
    <row r="2183" spans="1:8" x14ac:dyDescent="0.2">
      <c r="A2183" t="s">
        <v>71</v>
      </c>
      <c r="B2183" t="s">
        <v>54</v>
      </c>
      <c r="C2183" t="s">
        <v>101</v>
      </c>
      <c r="D2183" s="4">
        <v>43313</v>
      </c>
      <c r="E2183" t="s">
        <v>219</v>
      </c>
      <c r="F2183" s="5">
        <v>43221</v>
      </c>
      <c r="G2183">
        <v>6.82</v>
      </c>
      <c r="H2183">
        <v>0.52</v>
      </c>
    </row>
    <row r="2184" spans="1:8" x14ac:dyDescent="0.2">
      <c r="A2184" t="s">
        <v>71</v>
      </c>
      <c r="B2184" t="s">
        <v>57</v>
      </c>
      <c r="C2184" t="s">
        <v>93</v>
      </c>
      <c r="D2184" s="4">
        <v>43313</v>
      </c>
      <c r="E2184" t="s">
        <v>212</v>
      </c>
      <c r="F2184" s="5">
        <v>43221</v>
      </c>
      <c r="G2184">
        <v>4483.63</v>
      </c>
      <c r="H2184">
        <v>345.24</v>
      </c>
    </row>
    <row r="2185" spans="1:8" x14ac:dyDescent="0.2">
      <c r="A2185" t="s">
        <v>71</v>
      </c>
      <c r="B2185" t="s">
        <v>57</v>
      </c>
      <c r="C2185" t="s">
        <v>93</v>
      </c>
      <c r="D2185" s="4">
        <v>43313</v>
      </c>
      <c r="E2185" t="s">
        <v>213</v>
      </c>
      <c r="F2185" s="5">
        <v>43221</v>
      </c>
      <c r="G2185">
        <v>202.21</v>
      </c>
      <c r="H2185">
        <v>15.55</v>
      </c>
    </row>
    <row r="2186" spans="1:8" x14ac:dyDescent="0.2">
      <c r="A2186" t="s">
        <v>71</v>
      </c>
      <c r="B2186" t="s">
        <v>56</v>
      </c>
      <c r="C2186" t="s">
        <v>95</v>
      </c>
      <c r="D2186" s="4">
        <v>43282</v>
      </c>
      <c r="E2186" t="s">
        <v>212</v>
      </c>
      <c r="F2186" s="5">
        <v>43221</v>
      </c>
      <c r="G2186">
        <v>77880</v>
      </c>
      <c r="H2186">
        <v>5996.76</v>
      </c>
    </row>
    <row r="2187" spans="1:8" x14ac:dyDescent="0.2">
      <c r="A2187" t="s">
        <v>71</v>
      </c>
      <c r="B2187" t="s">
        <v>56</v>
      </c>
      <c r="C2187" t="s">
        <v>95</v>
      </c>
      <c r="D2187" s="4">
        <v>43282</v>
      </c>
      <c r="E2187" t="s">
        <v>213</v>
      </c>
      <c r="F2187" s="5">
        <v>43221</v>
      </c>
      <c r="G2187">
        <v>3512.39</v>
      </c>
      <c r="H2187">
        <v>270.45999999999998</v>
      </c>
    </row>
    <row r="2188" spans="1:8" x14ac:dyDescent="0.2">
      <c r="A2188" t="s">
        <v>71</v>
      </c>
      <c r="B2188" t="s">
        <v>60</v>
      </c>
      <c r="C2188" t="s">
        <v>98</v>
      </c>
      <c r="D2188" s="4">
        <v>43252</v>
      </c>
      <c r="E2188" t="s">
        <v>212</v>
      </c>
      <c r="F2188" s="5">
        <v>43221</v>
      </c>
      <c r="G2188">
        <v>749.01</v>
      </c>
      <c r="H2188">
        <v>57.67</v>
      </c>
    </row>
    <row r="2189" spans="1:8" x14ac:dyDescent="0.2">
      <c r="A2189" t="s">
        <v>71</v>
      </c>
      <c r="B2189" t="s">
        <v>60</v>
      </c>
      <c r="C2189" t="s">
        <v>98</v>
      </c>
      <c r="D2189" s="4">
        <v>43252</v>
      </c>
      <c r="E2189" t="s">
        <v>215</v>
      </c>
      <c r="F2189" s="5">
        <v>43221</v>
      </c>
      <c r="G2189">
        <v>16260.21</v>
      </c>
      <c r="H2189">
        <v>1447.16</v>
      </c>
    </row>
    <row r="2190" spans="1:8" x14ac:dyDescent="0.2">
      <c r="A2190" t="s">
        <v>71</v>
      </c>
      <c r="B2190" t="s">
        <v>60</v>
      </c>
      <c r="C2190" t="s">
        <v>98</v>
      </c>
      <c r="D2190" s="4">
        <v>43252</v>
      </c>
      <c r="E2190" t="s">
        <v>213</v>
      </c>
      <c r="F2190" s="5">
        <v>43221</v>
      </c>
      <c r="G2190">
        <v>25.99</v>
      </c>
      <c r="H2190">
        <v>2</v>
      </c>
    </row>
    <row r="2191" spans="1:8" x14ac:dyDescent="0.2">
      <c r="A2191" t="s">
        <v>71</v>
      </c>
      <c r="B2191" t="s">
        <v>60</v>
      </c>
      <c r="C2191" t="s">
        <v>98</v>
      </c>
      <c r="D2191" s="4">
        <v>43252</v>
      </c>
      <c r="E2191" t="s">
        <v>214</v>
      </c>
      <c r="F2191" s="5">
        <v>43221</v>
      </c>
      <c r="G2191">
        <v>564.23</v>
      </c>
      <c r="H2191">
        <v>50.22</v>
      </c>
    </row>
    <row r="2192" spans="1:8" x14ac:dyDescent="0.2">
      <c r="A2192" t="s">
        <v>71</v>
      </c>
      <c r="B2192" t="s">
        <v>60</v>
      </c>
      <c r="C2192" t="s">
        <v>98</v>
      </c>
      <c r="D2192" s="4">
        <v>43252</v>
      </c>
      <c r="E2192" t="s">
        <v>212</v>
      </c>
      <c r="F2192" s="5">
        <v>43221</v>
      </c>
      <c r="G2192">
        <v>741.56</v>
      </c>
      <c r="H2192">
        <v>57.1</v>
      </c>
    </row>
    <row r="2193" spans="1:8" x14ac:dyDescent="0.2">
      <c r="A2193" t="s">
        <v>71</v>
      </c>
      <c r="B2193" t="s">
        <v>60</v>
      </c>
      <c r="C2193" t="s">
        <v>98</v>
      </c>
      <c r="D2193" s="4">
        <v>43252</v>
      </c>
      <c r="E2193" t="s">
        <v>215</v>
      </c>
      <c r="F2193" s="5">
        <v>43221</v>
      </c>
      <c r="G2193">
        <v>23793.58</v>
      </c>
      <c r="H2193">
        <v>2117.63</v>
      </c>
    </row>
    <row r="2194" spans="1:8" x14ac:dyDescent="0.2">
      <c r="A2194" t="s">
        <v>71</v>
      </c>
      <c r="B2194" t="s">
        <v>60</v>
      </c>
      <c r="C2194" t="s">
        <v>98</v>
      </c>
      <c r="D2194" s="4">
        <v>43252</v>
      </c>
      <c r="E2194" t="s">
        <v>213</v>
      </c>
      <c r="F2194" s="5">
        <v>43221</v>
      </c>
      <c r="G2194">
        <v>33.44</v>
      </c>
      <c r="H2194">
        <v>2.57</v>
      </c>
    </row>
    <row r="2195" spans="1:8" x14ac:dyDescent="0.2">
      <c r="A2195" t="s">
        <v>71</v>
      </c>
      <c r="B2195" t="s">
        <v>60</v>
      </c>
      <c r="C2195" t="s">
        <v>98</v>
      </c>
      <c r="D2195" s="4">
        <v>43252</v>
      </c>
      <c r="E2195" t="s">
        <v>214</v>
      </c>
      <c r="F2195" s="5">
        <v>43221</v>
      </c>
      <c r="G2195">
        <v>1073.0899999999999</v>
      </c>
      <c r="H2195">
        <v>95.51</v>
      </c>
    </row>
    <row r="2196" spans="1:8" x14ac:dyDescent="0.2">
      <c r="A2196" t="s">
        <v>71</v>
      </c>
      <c r="B2196" t="s">
        <v>56</v>
      </c>
      <c r="C2196" t="s">
        <v>98</v>
      </c>
      <c r="D2196" s="4">
        <v>43252</v>
      </c>
      <c r="E2196" t="s">
        <v>212</v>
      </c>
      <c r="F2196" s="5">
        <v>43221</v>
      </c>
      <c r="G2196">
        <v>741.56</v>
      </c>
      <c r="H2196">
        <v>57.1</v>
      </c>
    </row>
    <row r="2197" spans="1:8" x14ac:dyDescent="0.2">
      <c r="A2197" t="s">
        <v>71</v>
      </c>
      <c r="B2197" t="s">
        <v>56</v>
      </c>
      <c r="C2197" t="s">
        <v>98</v>
      </c>
      <c r="D2197" s="4">
        <v>43252</v>
      </c>
      <c r="E2197" t="s">
        <v>215</v>
      </c>
      <c r="F2197" s="5">
        <v>43221</v>
      </c>
      <c r="G2197">
        <v>13177.18</v>
      </c>
      <c r="H2197">
        <v>1172.77</v>
      </c>
    </row>
    <row r="2198" spans="1:8" x14ac:dyDescent="0.2">
      <c r="A2198" t="s">
        <v>71</v>
      </c>
      <c r="B2198" t="s">
        <v>56</v>
      </c>
      <c r="C2198" t="s">
        <v>98</v>
      </c>
      <c r="D2198" s="4">
        <v>43252</v>
      </c>
      <c r="E2198" t="s">
        <v>213</v>
      </c>
      <c r="F2198" s="5">
        <v>43221</v>
      </c>
      <c r="G2198">
        <v>33.44</v>
      </c>
      <c r="H2198">
        <v>2.57</v>
      </c>
    </row>
    <row r="2199" spans="1:8" x14ac:dyDescent="0.2">
      <c r="A2199" t="s">
        <v>71</v>
      </c>
      <c r="B2199" t="s">
        <v>56</v>
      </c>
      <c r="C2199" t="s">
        <v>98</v>
      </c>
      <c r="D2199" s="4">
        <v>43252</v>
      </c>
      <c r="E2199" t="s">
        <v>214</v>
      </c>
      <c r="F2199" s="5">
        <v>43221</v>
      </c>
      <c r="G2199">
        <v>594.29999999999995</v>
      </c>
      <c r="H2199">
        <v>52.89</v>
      </c>
    </row>
    <row r="2200" spans="1:8" x14ac:dyDescent="0.2">
      <c r="A2200" t="s">
        <v>71</v>
      </c>
      <c r="B2200" t="s">
        <v>57</v>
      </c>
      <c r="C2200" t="s">
        <v>93</v>
      </c>
      <c r="D2200" s="4">
        <v>43282</v>
      </c>
      <c r="E2200" t="s">
        <v>215</v>
      </c>
      <c r="F2200" s="5">
        <v>43221</v>
      </c>
      <c r="G2200">
        <v>3269.88</v>
      </c>
      <c r="H2200">
        <v>291.02</v>
      </c>
    </row>
    <row r="2201" spans="1:8" x14ac:dyDescent="0.2">
      <c r="A2201" t="s">
        <v>71</v>
      </c>
      <c r="B2201" t="s">
        <v>57</v>
      </c>
      <c r="C2201" t="s">
        <v>93</v>
      </c>
      <c r="D2201" s="4">
        <v>43282</v>
      </c>
      <c r="E2201" t="s">
        <v>214</v>
      </c>
      <c r="F2201" s="5">
        <v>43221</v>
      </c>
      <c r="G2201">
        <v>147.49</v>
      </c>
      <c r="H2201">
        <v>13.13</v>
      </c>
    </row>
    <row r="2202" spans="1:8" x14ac:dyDescent="0.2">
      <c r="A2202" t="s">
        <v>71</v>
      </c>
      <c r="B2202" t="s">
        <v>54</v>
      </c>
      <c r="C2202" t="s">
        <v>101</v>
      </c>
      <c r="D2202" s="4">
        <v>43313</v>
      </c>
      <c r="E2202" t="s">
        <v>219</v>
      </c>
      <c r="F2202" s="5">
        <v>43221</v>
      </c>
      <c r="G2202">
        <v>14.09</v>
      </c>
      <c r="H2202">
        <v>1.08</v>
      </c>
    </row>
    <row r="2203" spans="1:8" x14ac:dyDescent="0.2">
      <c r="A2203" t="s">
        <v>71</v>
      </c>
      <c r="B2203" t="s">
        <v>56</v>
      </c>
      <c r="C2203" t="s">
        <v>98</v>
      </c>
      <c r="D2203" s="4">
        <v>43313</v>
      </c>
      <c r="E2203" t="s">
        <v>212</v>
      </c>
      <c r="F2203" s="5">
        <v>43221</v>
      </c>
      <c r="G2203">
        <v>741.56</v>
      </c>
      <c r="H2203">
        <v>57.1</v>
      </c>
    </row>
    <row r="2204" spans="1:8" x14ac:dyDescent="0.2">
      <c r="A2204" t="s">
        <v>71</v>
      </c>
      <c r="B2204" t="s">
        <v>56</v>
      </c>
      <c r="C2204" t="s">
        <v>98</v>
      </c>
      <c r="D2204" s="4">
        <v>43313</v>
      </c>
      <c r="E2204" t="s">
        <v>215</v>
      </c>
      <c r="F2204" s="5">
        <v>43221</v>
      </c>
      <c r="G2204">
        <v>2260.12</v>
      </c>
      <c r="H2204">
        <v>201.15</v>
      </c>
    </row>
    <row r="2205" spans="1:8" x14ac:dyDescent="0.2">
      <c r="A2205" t="s">
        <v>71</v>
      </c>
      <c r="B2205" t="s">
        <v>56</v>
      </c>
      <c r="C2205" t="s">
        <v>98</v>
      </c>
      <c r="D2205" s="4">
        <v>43313</v>
      </c>
      <c r="E2205" t="s">
        <v>213</v>
      </c>
      <c r="F2205" s="5">
        <v>43221</v>
      </c>
      <c r="G2205">
        <v>33.44</v>
      </c>
      <c r="H2205">
        <v>2.57</v>
      </c>
    </row>
    <row r="2206" spans="1:8" x14ac:dyDescent="0.2">
      <c r="A2206" t="s">
        <v>71</v>
      </c>
      <c r="B2206" t="s">
        <v>56</v>
      </c>
      <c r="C2206" t="s">
        <v>98</v>
      </c>
      <c r="D2206" s="4">
        <v>43313</v>
      </c>
      <c r="E2206" t="s">
        <v>214</v>
      </c>
      <c r="F2206" s="5">
        <v>43221</v>
      </c>
      <c r="G2206">
        <v>101.94</v>
      </c>
      <c r="H2206">
        <v>9.07</v>
      </c>
    </row>
    <row r="2207" spans="1:8" x14ac:dyDescent="0.2">
      <c r="A2207" t="s">
        <v>71</v>
      </c>
      <c r="B2207" t="s">
        <v>55</v>
      </c>
      <c r="C2207" t="s">
        <v>101</v>
      </c>
      <c r="D2207" s="4">
        <v>43313</v>
      </c>
      <c r="E2207" t="s">
        <v>218</v>
      </c>
      <c r="F2207" s="5">
        <v>43221</v>
      </c>
      <c r="G2207">
        <v>232.5</v>
      </c>
      <c r="H2207">
        <v>17.899999999999999</v>
      </c>
    </row>
    <row r="2208" spans="1:8" x14ac:dyDescent="0.2">
      <c r="A2208" t="s">
        <v>71</v>
      </c>
      <c r="B2208" t="s">
        <v>55</v>
      </c>
      <c r="C2208" t="s">
        <v>101</v>
      </c>
      <c r="D2208" s="4">
        <v>43313</v>
      </c>
      <c r="E2208" t="s">
        <v>219</v>
      </c>
      <c r="F2208" s="5">
        <v>43221</v>
      </c>
      <c r="G2208">
        <v>10.49</v>
      </c>
      <c r="H2208">
        <v>0.81</v>
      </c>
    </row>
    <row r="2209" spans="1:8" x14ac:dyDescent="0.2">
      <c r="A2209" t="s">
        <v>71</v>
      </c>
      <c r="B2209" t="s">
        <v>54</v>
      </c>
      <c r="C2209" t="s">
        <v>101</v>
      </c>
      <c r="D2209" s="4">
        <v>43313</v>
      </c>
      <c r="E2209" t="s">
        <v>218</v>
      </c>
      <c r="F2209" s="5">
        <v>43221</v>
      </c>
      <c r="G2209">
        <v>200.88</v>
      </c>
      <c r="H2209">
        <v>15.46</v>
      </c>
    </row>
    <row r="2210" spans="1:8" x14ac:dyDescent="0.2">
      <c r="A2210" t="s">
        <v>71</v>
      </c>
      <c r="B2210" t="s">
        <v>54</v>
      </c>
      <c r="C2210" t="s">
        <v>101</v>
      </c>
      <c r="D2210" s="4">
        <v>43313</v>
      </c>
      <c r="E2210" t="s">
        <v>219</v>
      </c>
      <c r="F2210" s="5">
        <v>43221</v>
      </c>
      <c r="G2210">
        <v>9.06</v>
      </c>
      <c r="H2210">
        <v>0.7</v>
      </c>
    </row>
    <row r="2211" spans="1:8" x14ac:dyDescent="0.2">
      <c r="A2211" t="s">
        <v>71</v>
      </c>
      <c r="B2211" t="s">
        <v>59</v>
      </c>
      <c r="C2211" t="s">
        <v>101</v>
      </c>
      <c r="D2211" s="4">
        <v>43313</v>
      </c>
      <c r="E2211" t="s">
        <v>218</v>
      </c>
      <c r="F2211" s="5">
        <v>43221</v>
      </c>
      <c r="G2211">
        <v>65.47</v>
      </c>
      <c r="H2211">
        <v>5.04</v>
      </c>
    </row>
    <row r="2212" spans="1:8" x14ac:dyDescent="0.2">
      <c r="A2212" t="s">
        <v>71</v>
      </c>
      <c r="B2212" t="s">
        <v>59</v>
      </c>
      <c r="C2212" t="s">
        <v>101</v>
      </c>
      <c r="D2212" s="4">
        <v>43313</v>
      </c>
      <c r="E2212" t="s">
        <v>219</v>
      </c>
      <c r="F2212" s="5">
        <v>43221</v>
      </c>
      <c r="G2212">
        <v>2.95</v>
      </c>
      <c r="H2212">
        <v>0.23</v>
      </c>
    </row>
    <row r="2213" spans="1:8" x14ac:dyDescent="0.2">
      <c r="A2213" t="s">
        <v>71</v>
      </c>
      <c r="B2213" t="s">
        <v>55</v>
      </c>
      <c r="C2213" t="s">
        <v>101</v>
      </c>
      <c r="D2213" s="4">
        <v>43313</v>
      </c>
      <c r="E2213" t="s">
        <v>218</v>
      </c>
      <c r="F2213" s="5">
        <v>43221</v>
      </c>
      <c r="G2213">
        <v>1287.1199999999999</v>
      </c>
      <c r="H2213">
        <v>99.1</v>
      </c>
    </row>
    <row r="2214" spans="1:8" x14ac:dyDescent="0.2">
      <c r="A2214" t="s">
        <v>71</v>
      </c>
      <c r="B2214" t="s">
        <v>55</v>
      </c>
      <c r="C2214" t="s">
        <v>101</v>
      </c>
      <c r="D2214" s="4">
        <v>43313</v>
      </c>
      <c r="E2214" t="s">
        <v>219</v>
      </c>
      <c r="F2214" s="5">
        <v>43221</v>
      </c>
      <c r="G2214">
        <v>58.06</v>
      </c>
      <c r="H2214">
        <v>4.46</v>
      </c>
    </row>
    <row r="2215" spans="1:8" x14ac:dyDescent="0.2">
      <c r="A2215" t="s">
        <v>71</v>
      </c>
      <c r="B2215" t="s">
        <v>55</v>
      </c>
      <c r="C2215" t="s">
        <v>101</v>
      </c>
      <c r="D2215" s="4">
        <v>43313</v>
      </c>
      <c r="E2215" t="s">
        <v>218</v>
      </c>
      <c r="F2215" s="5">
        <v>43221</v>
      </c>
      <c r="G2215">
        <v>1313.91</v>
      </c>
      <c r="H2215">
        <v>101.16</v>
      </c>
    </row>
    <row r="2216" spans="1:8" x14ac:dyDescent="0.2">
      <c r="A2216" t="s">
        <v>71</v>
      </c>
      <c r="B2216" t="s">
        <v>55</v>
      </c>
      <c r="C2216" t="s">
        <v>101</v>
      </c>
      <c r="D2216" s="4">
        <v>43313</v>
      </c>
      <c r="E2216" t="s">
        <v>219</v>
      </c>
      <c r="F2216" s="5">
        <v>43221</v>
      </c>
      <c r="G2216">
        <v>59.28</v>
      </c>
      <c r="H2216">
        <v>4.5599999999999996</v>
      </c>
    </row>
    <row r="2217" spans="1:8" x14ac:dyDescent="0.2">
      <c r="A2217" t="s">
        <v>71</v>
      </c>
      <c r="B2217" t="s">
        <v>54</v>
      </c>
      <c r="C2217" t="s">
        <v>101</v>
      </c>
      <c r="D2217" s="4">
        <v>43313</v>
      </c>
      <c r="E2217" t="s">
        <v>218</v>
      </c>
      <c r="F2217" s="5">
        <v>43221</v>
      </c>
      <c r="G2217">
        <v>48.36</v>
      </c>
      <c r="H2217">
        <v>3.72</v>
      </c>
    </row>
    <row r="2218" spans="1:8" x14ac:dyDescent="0.2">
      <c r="A2218" t="s">
        <v>71</v>
      </c>
      <c r="B2218" t="s">
        <v>54</v>
      </c>
      <c r="C2218" t="s">
        <v>101</v>
      </c>
      <c r="D2218" s="4">
        <v>43313</v>
      </c>
      <c r="E2218" t="s">
        <v>219</v>
      </c>
      <c r="F2218" s="5">
        <v>43221</v>
      </c>
      <c r="G2218">
        <v>2.1800000000000002</v>
      </c>
      <c r="H2218">
        <v>0.17</v>
      </c>
    </row>
    <row r="2219" spans="1:8" x14ac:dyDescent="0.2">
      <c r="A2219" t="s">
        <v>71</v>
      </c>
      <c r="B2219" t="s">
        <v>57</v>
      </c>
      <c r="C2219" t="s">
        <v>93</v>
      </c>
      <c r="D2219" s="4">
        <v>43313</v>
      </c>
      <c r="E2219" t="s">
        <v>212</v>
      </c>
      <c r="F2219" s="5">
        <v>43221</v>
      </c>
      <c r="G2219">
        <v>208</v>
      </c>
      <c r="H2219">
        <v>16.02</v>
      </c>
    </row>
    <row r="2220" spans="1:8" x14ac:dyDescent="0.2">
      <c r="A2220" t="s">
        <v>71</v>
      </c>
      <c r="B2220" t="s">
        <v>57</v>
      </c>
      <c r="C2220" t="s">
        <v>93</v>
      </c>
      <c r="D2220" s="4">
        <v>43313</v>
      </c>
      <c r="E2220" t="s">
        <v>213</v>
      </c>
      <c r="F2220" s="5">
        <v>43221</v>
      </c>
      <c r="G2220">
        <v>9.3800000000000008</v>
      </c>
      <c r="H2220">
        <v>0.72</v>
      </c>
    </row>
    <row r="2221" spans="1:8" x14ac:dyDescent="0.2">
      <c r="A2221" t="s">
        <v>71</v>
      </c>
      <c r="B2221" t="s">
        <v>54</v>
      </c>
      <c r="C2221" t="s">
        <v>92</v>
      </c>
      <c r="D2221" s="4">
        <v>43313</v>
      </c>
      <c r="E2221" t="s">
        <v>212</v>
      </c>
      <c r="F2221" s="5">
        <v>43221</v>
      </c>
      <c r="G2221">
        <v>593.24</v>
      </c>
      <c r="H2221">
        <v>45.68</v>
      </c>
    </row>
    <row r="2222" spans="1:8" x14ac:dyDescent="0.2">
      <c r="A2222" t="s">
        <v>71</v>
      </c>
      <c r="B2222" t="s">
        <v>54</v>
      </c>
      <c r="C2222" t="s">
        <v>92</v>
      </c>
      <c r="D2222" s="4">
        <v>43313</v>
      </c>
      <c r="E2222" t="s">
        <v>215</v>
      </c>
      <c r="F2222" s="5">
        <v>43221</v>
      </c>
      <c r="G2222">
        <v>363.72</v>
      </c>
      <c r="H2222">
        <v>32.369999999999997</v>
      </c>
    </row>
    <row r="2223" spans="1:8" x14ac:dyDescent="0.2">
      <c r="A2223" t="s">
        <v>71</v>
      </c>
      <c r="B2223" t="s">
        <v>54</v>
      </c>
      <c r="C2223" t="s">
        <v>92</v>
      </c>
      <c r="D2223" s="4">
        <v>43313</v>
      </c>
      <c r="E2223" t="s">
        <v>213</v>
      </c>
      <c r="F2223" s="5">
        <v>43221</v>
      </c>
      <c r="G2223">
        <v>26.76</v>
      </c>
      <c r="H2223">
        <v>2.06</v>
      </c>
    </row>
    <row r="2224" spans="1:8" x14ac:dyDescent="0.2">
      <c r="A2224" t="s">
        <v>71</v>
      </c>
      <c r="B2224" t="s">
        <v>54</v>
      </c>
      <c r="C2224" t="s">
        <v>92</v>
      </c>
      <c r="D2224" s="4">
        <v>43313</v>
      </c>
      <c r="E2224" t="s">
        <v>214</v>
      </c>
      <c r="F2224" s="5">
        <v>43221</v>
      </c>
      <c r="G2224">
        <v>16.399999999999999</v>
      </c>
      <c r="H2224">
        <v>1.46</v>
      </c>
    </row>
    <row r="2225" spans="1:8" x14ac:dyDescent="0.2">
      <c r="A2225" t="s">
        <v>71</v>
      </c>
      <c r="B2225" t="s">
        <v>59</v>
      </c>
      <c r="C2225" t="s">
        <v>102</v>
      </c>
      <c r="D2225" s="4">
        <v>43374</v>
      </c>
      <c r="E2225" t="s">
        <v>218</v>
      </c>
      <c r="F2225" s="5">
        <v>43221</v>
      </c>
      <c r="G2225">
        <v>1023.63</v>
      </c>
      <c r="H2225">
        <v>78.819999999999993</v>
      </c>
    </row>
    <row r="2226" spans="1:8" x14ac:dyDescent="0.2">
      <c r="A2226" t="s">
        <v>71</v>
      </c>
      <c r="B2226" t="s">
        <v>59</v>
      </c>
      <c r="C2226" t="s">
        <v>102</v>
      </c>
      <c r="D2226" s="4">
        <v>43374</v>
      </c>
      <c r="E2226" t="s">
        <v>219</v>
      </c>
      <c r="F2226" s="5">
        <v>43221</v>
      </c>
      <c r="G2226">
        <v>46.16</v>
      </c>
      <c r="H2226">
        <v>3.55</v>
      </c>
    </row>
    <row r="2227" spans="1:8" x14ac:dyDescent="0.2">
      <c r="A2227" t="s">
        <v>71</v>
      </c>
      <c r="B2227" t="s">
        <v>61</v>
      </c>
      <c r="C2227" t="s">
        <v>97</v>
      </c>
      <c r="D2227" s="4">
        <v>43221</v>
      </c>
      <c r="E2227" t="s">
        <v>175</v>
      </c>
      <c r="F2227" s="5">
        <v>43101</v>
      </c>
      <c r="G2227">
        <v>454.5</v>
      </c>
      <c r="H2227">
        <v>35</v>
      </c>
    </row>
    <row r="2228" spans="1:8" x14ac:dyDescent="0.2">
      <c r="A2228" t="s">
        <v>71</v>
      </c>
      <c r="B2228" t="s">
        <v>61</v>
      </c>
      <c r="C2228" t="s">
        <v>97</v>
      </c>
      <c r="D2228" s="4">
        <v>43221</v>
      </c>
      <c r="E2228" t="s">
        <v>179</v>
      </c>
      <c r="F2228" s="5">
        <v>43101</v>
      </c>
      <c r="G2228">
        <v>3593.5</v>
      </c>
      <c r="H2228">
        <v>323.42</v>
      </c>
    </row>
    <row r="2229" spans="1:8" x14ac:dyDescent="0.2">
      <c r="A2229" t="s">
        <v>71</v>
      </c>
      <c r="B2229" t="s">
        <v>61</v>
      </c>
      <c r="C2229" t="s">
        <v>97</v>
      </c>
      <c r="D2229" s="4">
        <v>43221</v>
      </c>
      <c r="E2229" t="s">
        <v>176</v>
      </c>
      <c r="F2229" s="5">
        <v>43101</v>
      </c>
      <c r="G2229">
        <v>20.5</v>
      </c>
      <c r="H2229">
        <v>1.58</v>
      </c>
    </row>
    <row r="2230" spans="1:8" x14ac:dyDescent="0.2">
      <c r="A2230" t="s">
        <v>71</v>
      </c>
      <c r="B2230" t="s">
        <v>61</v>
      </c>
      <c r="C2230" t="s">
        <v>97</v>
      </c>
      <c r="D2230" s="4">
        <v>43221</v>
      </c>
      <c r="E2230" t="s">
        <v>180</v>
      </c>
      <c r="F2230" s="5">
        <v>43101</v>
      </c>
      <c r="G2230">
        <v>162.06</v>
      </c>
      <c r="H2230">
        <v>14.59</v>
      </c>
    </row>
    <row r="2231" spans="1:8" x14ac:dyDescent="0.2">
      <c r="A2231" t="s">
        <v>71</v>
      </c>
      <c r="B2231" t="s">
        <v>61</v>
      </c>
      <c r="C2231" t="s">
        <v>97</v>
      </c>
      <c r="D2231" s="4">
        <v>43221</v>
      </c>
      <c r="E2231" t="s">
        <v>212</v>
      </c>
      <c r="F2231" s="5">
        <v>43221</v>
      </c>
      <c r="G2231">
        <v>526.26</v>
      </c>
      <c r="H2231">
        <v>40.520000000000003</v>
      </c>
    </row>
    <row r="2232" spans="1:8" x14ac:dyDescent="0.2">
      <c r="A2232" t="s">
        <v>71</v>
      </c>
      <c r="B2232" t="s">
        <v>61</v>
      </c>
      <c r="C2232" t="s">
        <v>97</v>
      </c>
      <c r="D2232" s="4">
        <v>43221</v>
      </c>
      <c r="E2232" t="s">
        <v>215</v>
      </c>
      <c r="F2232" s="5">
        <v>43221</v>
      </c>
      <c r="G2232">
        <v>9347.51</v>
      </c>
      <c r="H2232">
        <v>831.93</v>
      </c>
    </row>
    <row r="2233" spans="1:8" x14ac:dyDescent="0.2">
      <c r="A2233" t="s">
        <v>71</v>
      </c>
      <c r="B2233" t="s">
        <v>61</v>
      </c>
      <c r="C2233" t="s">
        <v>97</v>
      </c>
      <c r="D2233" s="4">
        <v>43221</v>
      </c>
      <c r="E2233" t="s">
        <v>213</v>
      </c>
      <c r="F2233" s="5">
        <v>43221</v>
      </c>
      <c r="G2233">
        <v>23.74</v>
      </c>
      <c r="H2233">
        <v>1.82</v>
      </c>
    </row>
    <row r="2234" spans="1:8" x14ac:dyDescent="0.2">
      <c r="A2234" t="s">
        <v>71</v>
      </c>
      <c r="B2234" t="s">
        <v>61</v>
      </c>
      <c r="C2234" t="s">
        <v>97</v>
      </c>
      <c r="D2234" s="4">
        <v>43221</v>
      </c>
      <c r="E2234" t="s">
        <v>214</v>
      </c>
      <c r="F2234" s="5">
        <v>43221</v>
      </c>
      <c r="G2234">
        <v>421.57</v>
      </c>
      <c r="H2234">
        <v>37.520000000000003</v>
      </c>
    </row>
    <row r="2235" spans="1:8" x14ac:dyDescent="0.2">
      <c r="A2235" t="s">
        <v>71</v>
      </c>
      <c r="B2235" t="s">
        <v>54</v>
      </c>
      <c r="C2235" t="s">
        <v>92</v>
      </c>
      <c r="D2235" s="4">
        <v>43221</v>
      </c>
      <c r="E2235" t="s">
        <v>175</v>
      </c>
      <c r="F2235" s="5">
        <v>43101</v>
      </c>
      <c r="G2235">
        <v>229</v>
      </c>
      <c r="H2235">
        <v>17.63</v>
      </c>
    </row>
    <row r="2236" spans="1:8" x14ac:dyDescent="0.2">
      <c r="A2236" t="s">
        <v>71</v>
      </c>
      <c r="B2236" t="s">
        <v>54</v>
      </c>
      <c r="C2236" t="s">
        <v>92</v>
      </c>
      <c r="D2236" s="4">
        <v>43221</v>
      </c>
      <c r="E2236" t="s">
        <v>176</v>
      </c>
      <c r="F2236" s="5">
        <v>43101</v>
      </c>
      <c r="G2236">
        <v>10.33</v>
      </c>
      <c r="H2236">
        <v>0.8</v>
      </c>
    </row>
    <row r="2237" spans="1:8" x14ac:dyDescent="0.2">
      <c r="A2237" t="s">
        <v>71</v>
      </c>
      <c r="B2237" t="s">
        <v>60</v>
      </c>
      <c r="C2237" t="s">
        <v>101</v>
      </c>
      <c r="D2237" s="4">
        <v>43221</v>
      </c>
      <c r="E2237" t="s">
        <v>177</v>
      </c>
      <c r="F2237" s="5">
        <v>43101</v>
      </c>
      <c r="G2237">
        <v>78</v>
      </c>
      <c r="H2237">
        <v>6.01</v>
      </c>
    </row>
    <row r="2238" spans="1:8" x14ac:dyDescent="0.2">
      <c r="A2238" t="s">
        <v>71</v>
      </c>
      <c r="B2238" t="s">
        <v>60</v>
      </c>
      <c r="C2238" t="s">
        <v>101</v>
      </c>
      <c r="D2238" s="4">
        <v>43221</v>
      </c>
      <c r="E2238" t="s">
        <v>178</v>
      </c>
      <c r="F2238" s="5">
        <v>43101</v>
      </c>
      <c r="G2238">
        <v>3.51</v>
      </c>
      <c r="H2238">
        <v>0.27</v>
      </c>
    </row>
    <row r="2239" spans="1:8" x14ac:dyDescent="0.2">
      <c r="A2239" t="s">
        <v>71</v>
      </c>
      <c r="B2239" t="s">
        <v>56</v>
      </c>
      <c r="C2239" t="s">
        <v>87</v>
      </c>
      <c r="D2239" s="4">
        <v>43252</v>
      </c>
      <c r="E2239" t="s">
        <v>212</v>
      </c>
      <c r="F2239" s="5">
        <v>43221</v>
      </c>
      <c r="G2239">
        <v>1483.12</v>
      </c>
      <c r="H2239">
        <v>114.2</v>
      </c>
    </row>
    <row r="2240" spans="1:8" x14ac:dyDescent="0.2">
      <c r="A2240" t="s">
        <v>71</v>
      </c>
      <c r="B2240" t="s">
        <v>56</v>
      </c>
      <c r="C2240" t="s">
        <v>87</v>
      </c>
      <c r="D2240" s="4">
        <v>43252</v>
      </c>
      <c r="E2240" t="s">
        <v>215</v>
      </c>
      <c r="F2240" s="5">
        <v>43221</v>
      </c>
      <c r="G2240">
        <v>30196.880000000001</v>
      </c>
      <c r="H2240">
        <v>2687.52</v>
      </c>
    </row>
    <row r="2241" spans="1:8" x14ac:dyDescent="0.2">
      <c r="A2241" t="s">
        <v>71</v>
      </c>
      <c r="B2241" t="s">
        <v>56</v>
      </c>
      <c r="C2241" t="s">
        <v>87</v>
      </c>
      <c r="D2241" s="4">
        <v>43252</v>
      </c>
      <c r="E2241" t="s">
        <v>213</v>
      </c>
      <c r="F2241" s="5">
        <v>43221</v>
      </c>
      <c r="G2241">
        <v>66.88</v>
      </c>
      <c r="H2241">
        <v>5.14</v>
      </c>
    </row>
    <row r="2242" spans="1:8" x14ac:dyDescent="0.2">
      <c r="A2242" t="s">
        <v>71</v>
      </c>
      <c r="B2242" t="s">
        <v>56</v>
      </c>
      <c r="C2242" t="s">
        <v>87</v>
      </c>
      <c r="D2242" s="4">
        <v>43252</v>
      </c>
      <c r="E2242" t="s">
        <v>214</v>
      </c>
      <c r="F2242" s="5">
        <v>43221</v>
      </c>
      <c r="G2242">
        <v>1361.89</v>
      </c>
      <c r="H2242">
        <v>121.2</v>
      </c>
    </row>
    <row r="2243" spans="1:8" x14ac:dyDescent="0.2">
      <c r="A2243" t="s">
        <v>71</v>
      </c>
      <c r="B2243" t="s">
        <v>55</v>
      </c>
      <c r="C2243" t="s">
        <v>101</v>
      </c>
      <c r="D2243" s="4">
        <v>43252</v>
      </c>
      <c r="E2243" t="s">
        <v>218</v>
      </c>
      <c r="F2243" s="5">
        <v>43221</v>
      </c>
      <c r="G2243">
        <v>176.33</v>
      </c>
      <c r="H2243">
        <v>13.59</v>
      </c>
    </row>
    <row r="2244" spans="1:8" x14ac:dyDescent="0.2">
      <c r="A2244" t="s">
        <v>71</v>
      </c>
      <c r="B2244" t="s">
        <v>55</v>
      </c>
      <c r="C2244" t="s">
        <v>101</v>
      </c>
      <c r="D2244" s="4">
        <v>43252</v>
      </c>
      <c r="E2244" t="s">
        <v>219</v>
      </c>
      <c r="F2244" s="5">
        <v>43221</v>
      </c>
      <c r="G2244">
        <v>7.95</v>
      </c>
      <c r="H2244">
        <v>0.61</v>
      </c>
    </row>
    <row r="2245" spans="1:8" x14ac:dyDescent="0.2">
      <c r="A2245" t="s">
        <v>71</v>
      </c>
      <c r="B2245" t="s">
        <v>57</v>
      </c>
      <c r="C2245" t="s">
        <v>90</v>
      </c>
      <c r="D2245" s="4">
        <v>43252</v>
      </c>
      <c r="E2245" t="s">
        <v>212</v>
      </c>
      <c r="F2245" s="5">
        <v>43221</v>
      </c>
      <c r="G2245">
        <v>2675</v>
      </c>
      <c r="H2245">
        <v>205.99</v>
      </c>
    </row>
    <row r="2246" spans="1:8" x14ac:dyDescent="0.2">
      <c r="A2246" t="s">
        <v>71</v>
      </c>
      <c r="B2246" t="s">
        <v>57</v>
      </c>
      <c r="C2246" t="s">
        <v>90</v>
      </c>
      <c r="D2246" s="4">
        <v>43252</v>
      </c>
      <c r="E2246" t="s">
        <v>213</v>
      </c>
      <c r="F2246" s="5">
        <v>43221</v>
      </c>
      <c r="G2246">
        <v>120.64</v>
      </c>
      <c r="H2246">
        <v>9.2899999999999991</v>
      </c>
    </row>
    <row r="2247" spans="1:8" x14ac:dyDescent="0.2">
      <c r="A2247" t="s">
        <v>71</v>
      </c>
      <c r="B2247" t="s">
        <v>55</v>
      </c>
      <c r="C2247" t="s">
        <v>103</v>
      </c>
      <c r="D2247" s="4">
        <v>43252</v>
      </c>
      <c r="E2247" t="s">
        <v>218</v>
      </c>
      <c r="F2247" s="5">
        <v>43221</v>
      </c>
      <c r="G2247">
        <v>1497.3</v>
      </c>
      <c r="H2247">
        <v>115.3</v>
      </c>
    </row>
    <row r="2248" spans="1:8" x14ac:dyDescent="0.2">
      <c r="A2248" t="s">
        <v>71</v>
      </c>
      <c r="B2248" t="s">
        <v>55</v>
      </c>
      <c r="C2248" t="s">
        <v>103</v>
      </c>
      <c r="D2248" s="4">
        <v>43252</v>
      </c>
      <c r="E2248" t="s">
        <v>219</v>
      </c>
      <c r="F2248" s="5">
        <v>43221</v>
      </c>
      <c r="G2248">
        <v>67.53</v>
      </c>
      <c r="H2248">
        <v>5.21</v>
      </c>
    </row>
    <row r="2249" spans="1:8" x14ac:dyDescent="0.2">
      <c r="A2249" t="s">
        <v>71</v>
      </c>
      <c r="B2249" t="s">
        <v>56</v>
      </c>
      <c r="C2249" t="s">
        <v>94</v>
      </c>
      <c r="D2249" s="4">
        <v>43252</v>
      </c>
      <c r="E2249" t="s">
        <v>175</v>
      </c>
      <c r="F2249" s="5">
        <v>43101</v>
      </c>
      <c r="G2249">
        <v>283</v>
      </c>
      <c r="H2249">
        <v>21.79</v>
      </c>
    </row>
    <row r="2250" spans="1:8" x14ac:dyDescent="0.2">
      <c r="A2250" t="s">
        <v>71</v>
      </c>
      <c r="B2250" t="s">
        <v>56</v>
      </c>
      <c r="C2250" t="s">
        <v>94</v>
      </c>
      <c r="D2250" s="4">
        <v>43252</v>
      </c>
      <c r="E2250" t="s">
        <v>176</v>
      </c>
      <c r="F2250" s="5">
        <v>43101</v>
      </c>
      <c r="G2250">
        <v>12.76</v>
      </c>
      <c r="H2250">
        <v>0.98</v>
      </c>
    </row>
    <row r="2251" spans="1:8" x14ac:dyDescent="0.2">
      <c r="A2251" t="s">
        <v>71</v>
      </c>
      <c r="B2251" t="s">
        <v>56</v>
      </c>
      <c r="C2251" t="s">
        <v>94</v>
      </c>
      <c r="D2251" s="4">
        <v>43252</v>
      </c>
      <c r="E2251" t="s">
        <v>212</v>
      </c>
      <c r="F2251" s="5">
        <v>43221</v>
      </c>
      <c r="G2251">
        <v>732</v>
      </c>
      <c r="H2251">
        <v>56.36</v>
      </c>
    </row>
    <row r="2252" spans="1:8" x14ac:dyDescent="0.2">
      <c r="A2252" t="s">
        <v>71</v>
      </c>
      <c r="B2252" t="s">
        <v>56</v>
      </c>
      <c r="C2252" t="s">
        <v>94</v>
      </c>
      <c r="D2252" s="4">
        <v>43252</v>
      </c>
      <c r="E2252" t="s">
        <v>213</v>
      </c>
      <c r="F2252" s="5">
        <v>43221</v>
      </c>
      <c r="G2252">
        <v>33.01</v>
      </c>
      <c r="H2252">
        <v>2.54</v>
      </c>
    </row>
    <row r="2253" spans="1:8" x14ac:dyDescent="0.2">
      <c r="A2253" t="s">
        <v>71</v>
      </c>
      <c r="B2253" t="s">
        <v>57</v>
      </c>
      <c r="C2253" t="s">
        <v>93</v>
      </c>
      <c r="D2253" s="4">
        <v>43282</v>
      </c>
      <c r="E2253" t="s">
        <v>215</v>
      </c>
      <c r="F2253" s="5">
        <v>43221</v>
      </c>
      <c r="G2253">
        <v>637.74</v>
      </c>
      <c r="H2253">
        <v>56.76</v>
      </c>
    </row>
    <row r="2254" spans="1:8" x14ac:dyDescent="0.2">
      <c r="A2254" t="s">
        <v>71</v>
      </c>
      <c r="B2254" t="s">
        <v>57</v>
      </c>
      <c r="C2254" t="s">
        <v>93</v>
      </c>
      <c r="D2254" s="4">
        <v>43282</v>
      </c>
      <c r="E2254" t="s">
        <v>214</v>
      </c>
      <c r="F2254" s="5">
        <v>43221</v>
      </c>
      <c r="G2254">
        <v>28.75</v>
      </c>
      <c r="H2254">
        <v>2.56</v>
      </c>
    </row>
    <row r="2255" spans="1:8" x14ac:dyDescent="0.2">
      <c r="A2255" t="s">
        <v>71</v>
      </c>
      <c r="B2255" t="s">
        <v>59</v>
      </c>
      <c r="C2255" t="s">
        <v>101</v>
      </c>
      <c r="D2255" s="4">
        <v>43282</v>
      </c>
      <c r="E2255" t="s">
        <v>218</v>
      </c>
      <c r="F2255" s="5">
        <v>43221</v>
      </c>
      <c r="G2255">
        <v>189</v>
      </c>
      <c r="H2255">
        <v>14.55</v>
      </c>
    </row>
    <row r="2256" spans="1:8" x14ac:dyDescent="0.2">
      <c r="A2256" t="s">
        <v>71</v>
      </c>
      <c r="B2256" t="s">
        <v>59</v>
      </c>
      <c r="C2256" t="s">
        <v>101</v>
      </c>
      <c r="D2256" s="4">
        <v>43282</v>
      </c>
      <c r="E2256" t="s">
        <v>219</v>
      </c>
      <c r="F2256" s="5">
        <v>43221</v>
      </c>
      <c r="G2256">
        <v>8.52</v>
      </c>
      <c r="H2256">
        <v>0.66</v>
      </c>
    </row>
    <row r="2257" spans="1:8" x14ac:dyDescent="0.2">
      <c r="A2257" t="s">
        <v>71</v>
      </c>
      <c r="B2257" t="s">
        <v>57</v>
      </c>
      <c r="C2257" t="s">
        <v>93</v>
      </c>
      <c r="D2257" s="4">
        <v>43282</v>
      </c>
      <c r="E2257" t="s">
        <v>212</v>
      </c>
      <c r="F2257" s="5">
        <v>43221</v>
      </c>
      <c r="G2257">
        <v>5637.26</v>
      </c>
      <c r="H2257">
        <v>434.08</v>
      </c>
    </row>
    <row r="2258" spans="1:8" x14ac:dyDescent="0.2">
      <c r="A2258" t="s">
        <v>71</v>
      </c>
      <c r="B2258" t="s">
        <v>57</v>
      </c>
      <c r="C2258" t="s">
        <v>93</v>
      </c>
      <c r="D2258" s="4">
        <v>43282</v>
      </c>
      <c r="E2258" t="s">
        <v>213</v>
      </c>
      <c r="F2258" s="5">
        <v>43221</v>
      </c>
      <c r="G2258">
        <v>254.27</v>
      </c>
      <c r="H2258">
        <v>19.579999999999998</v>
      </c>
    </row>
    <row r="2259" spans="1:8" x14ac:dyDescent="0.2">
      <c r="A2259" t="s">
        <v>71</v>
      </c>
      <c r="B2259" t="s">
        <v>55</v>
      </c>
      <c r="C2259" t="s">
        <v>84</v>
      </c>
      <c r="D2259" s="4">
        <v>43282</v>
      </c>
      <c r="E2259" t="s">
        <v>212</v>
      </c>
      <c r="F2259" s="5">
        <v>43221</v>
      </c>
      <c r="G2259">
        <v>1994.21</v>
      </c>
      <c r="H2259">
        <v>153.56</v>
      </c>
    </row>
    <row r="2260" spans="1:8" x14ac:dyDescent="0.2">
      <c r="A2260" t="s">
        <v>71</v>
      </c>
      <c r="B2260" t="s">
        <v>55</v>
      </c>
      <c r="C2260" t="s">
        <v>84</v>
      </c>
      <c r="D2260" s="4">
        <v>43282</v>
      </c>
      <c r="E2260" t="s">
        <v>215</v>
      </c>
      <c r="F2260" s="5">
        <v>43221</v>
      </c>
      <c r="G2260">
        <v>6562.96</v>
      </c>
      <c r="H2260">
        <v>584.11</v>
      </c>
    </row>
    <row r="2261" spans="1:8" x14ac:dyDescent="0.2">
      <c r="A2261" t="s">
        <v>71</v>
      </c>
      <c r="B2261" t="s">
        <v>55</v>
      </c>
      <c r="C2261" t="s">
        <v>84</v>
      </c>
      <c r="D2261" s="4">
        <v>43282</v>
      </c>
      <c r="E2261" t="s">
        <v>213</v>
      </c>
      <c r="F2261" s="5">
        <v>43221</v>
      </c>
      <c r="G2261">
        <v>89.95</v>
      </c>
      <c r="H2261">
        <v>6.92</v>
      </c>
    </row>
    <row r="2262" spans="1:8" x14ac:dyDescent="0.2">
      <c r="A2262" t="s">
        <v>71</v>
      </c>
      <c r="B2262" t="s">
        <v>55</v>
      </c>
      <c r="C2262" t="s">
        <v>84</v>
      </c>
      <c r="D2262" s="4">
        <v>43282</v>
      </c>
      <c r="E2262" t="s">
        <v>214</v>
      </c>
      <c r="F2262" s="5">
        <v>43221</v>
      </c>
      <c r="G2262">
        <v>295.98</v>
      </c>
      <c r="H2262">
        <v>26.35</v>
      </c>
    </row>
    <row r="2263" spans="1:8" x14ac:dyDescent="0.2">
      <c r="A2263" t="s">
        <v>71</v>
      </c>
      <c r="B2263" t="s">
        <v>56</v>
      </c>
      <c r="C2263" t="s">
        <v>95</v>
      </c>
      <c r="D2263" s="4">
        <v>43282</v>
      </c>
      <c r="E2263" t="s">
        <v>212</v>
      </c>
      <c r="F2263" s="5">
        <v>43221</v>
      </c>
      <c r="G2263">
        <v>34446.46</v>
      </c>
      <c r="H2263">
        <v>2652.38</v>
      </c>
    </row>
    <row r="2264" spans="1:8" x14ac:dyDescent="0.2">
      <c r="A2264" t="s">
        <v>71</v>
      </c>
      <c r="B2264" t="s">
        <v>56</v>
      </c>
      <c r="C2264" t="s">
        <v>95</v>
      </c>
      <c r="D2264" s="4">
        <v>43282</v>
      </c>
      <c r="E2264" t="s">
        <v>215</v>
      </c>
      <c r="F2264" s="5">
        <v>43221</v>
      </c>
      <c r="G2264">
        <v>22993.54</v>
      </c>
      <c r="H2264">
        <v>2046.43</v>
      </c>
    </row>
    <row r="2265" spans="1:8" x14ac:dyDescent="0.2">
      <c r="A2265" t="s">
        <v>71</v>
      </c>
      <c r="B2265" t="s">
        <v>56</v>
      </c>
      <c r="C2265" t="s">
        <v>95</v>
      </c>
      <c r="D2265" s="4">
        <v>43282</v>
      </c>
      <c r="E2265" t="s">
        <v>213</v>
      </c>
      <c r="F2265" s="5">
        <v>43221</v>
      </c>
      <c r="G2265">
        <v>1553.54</v>
      </c>
      <c r="H2265">
        <v>119.62</v>
      </c>
    </row>
    <row r="2266" spans="1:8" x14ac:dyDescent="0.2">
      <c r="A2266" t="s">
        <v>71</v>
      </c>
      <c r="B2266" t="s">
        <v>56</v>
      </c>
      <c r="C2266" t="s">
        <v>95</v>
      </c>
      <c r="D2266" s="4">
        <v>43282</v>
      </c>
      <c r="E2266" t="s">
        <v>214</v>
      </c>
      <c r="F2266" s="5">
        <v>43221</v>
      </c>
      <c r="G2266">
        <v>1037</v>
      </c>
      <c r="H2266">
        <v>92.29</v>
      </c>
    </row>
    <row r="2267" spans="1:8" x14ac:dyDescent="0.2">
      <c r="A2267" t="s">
        <v>71</v>
      </c>
      <c r="B2267" t="s">
        <v>56</v>
      </c>
      <c r="C2267" t="s">
        <v>94</v>
      </c>
      <c r="D2267" s="4">
        <v>43282</v>
      </c>
      <c r="E2267" t="s">
        <v>212</v>
      </c>
      <c r="F2267" s="5">
        <v>43221</v>
      </c>
      <c r="G2267">
        <v>3588.15</v>
      </c>
      <c r="H2267">
        <v>276.3</v>
      </c>
    </row>
    <row r="2268" spans="1:8" x14ac:dyDescent="0.2">
      <c r="A2268" t="s">
        <v>71</v>
      </c>
      <c r="B2268" t="s">
        <v>56</v>
      </c>
      <c r="C2268" t="s">
        <v>94</v>
      </c>
      <c r="D2268" s="4">
        <v>43282</v>
      </c>
      <c r="E2268" t="s">
        <v>215</v>
      </c>
      <c r="F2268" s="5">
        <v>43221</v>
      </c>
      <c r="G2268">
        <v>58211.85</v>
      </c>
      <c r="H2268">
        <v>5180.8500000000004</v>
      </c>
    </row>
    <row r="2269" spans="1:8" x14ac:dyDescent="0.2">
      <c r="A2269" t="s">
        <v>71</v>
      </c>
      <c r="B2269" t="s">
        <v>56</v>
      </c>
      <c r="C2269" t="s">
        <v>94</v>
      </c>
      <c r="D2269" s="4">
        <v>43282</v>
      </c>
      <c r="E2269" t="s">
        <v>213</v>
      </c>
      <c r="F2269" s="5">
        <v>43221</v>
      </c>
      <c r="G2269">
        <v>161.85</v>
      </c>
      <c r="H2269">
        <v>12.45</v>
      </c>
    </row>
    <row r="2270" spans="1:8" x14ac:dyDescent="0.2">
      <c r="A2270" t="s">
        <v>71</v>
      </c>
      <c r="B2270" t="s">
        <v>56</v>
      </c>
      <c r="C2270" t="s">
        <v>94</v>
      </c>
      <c r="D2270" s="4">
        <v>43282</v>
      </c>
      <c r="E2270" t="s">
        <v>214</v>
      </c>
      <c r="F2270" s="5">
        <v>43221</v>
      </c>
      <c r="G2270">
        <v>2625.33</v>
      </c>
      <c r="H2270">
        <v>233.66</v>
      </c>
    </row>
    <row r="2271" spans="1:8" x14ac:dyDescent="0.2">
      <c r="A2271" t="s">
        <v>71</v>
      </c>
      <c r="B2271" t="s">
        <v>55</v>
      </c>
      <c r="C2271" t="s">
        <v>101</v>
      </c>
      <c r="D2271" s="4">
        <v>43282</v>
      </c>
      <c r="E2271" t="s">
        <v>218</v>
      </c>
      <c r="F2271" s="5">
        <v>43221</v>
      </c>
      <c r="G2271">
        <v>471.6</v>
      </c>
      <c r="H2271">
        <v>36.31</v>
      </c>
    </row>
    <row r="2272" spans="1:8" x14ac:dyDescent="0.2">
      <c r="A2272" t="s">
        <v>71</v>
      </c>
      <c r="B2272" t="s">
        <v>55</v>
      </c>
      <c r="C2272" t="s">
        <v>101</v>
      </c>
      <c r="D2272" s="4">
        <v>43282</v>
      </c>
      <c r="E2272" t="s">
        <v>219</v>
      </c>
      <c r="F2272" s="5">
        <v>43221</v>
      </c>
      <c r="G2272">
        <v>21.27</v>
      </c>
      <c r="H2272">
        <v>1.64</v>
      </c>
    </row>
    <row r="2273" spans="1:8" x14ac:dyDescent="0.2">
      <c r="A2273" t="s">
        <v>71</v>
      </c>
      <c r="B2273" t="s">
        <v>54</v>
      </c>
      <c r="C2273" t="s">
        <v>92</v>
      </c>
      <c r="D2273" s="4">
        <v>43282</v>
      </c>
      <c r="E2273" t="s">
        <v>212</v>
      </c>
      <c r="F2273" s="5">
        <v>43221</v>
      </c>
      <c r="G2273">
        <v>357</v>
      </c>
      <c r="H2273">
        <v>27.49</v>
      </c>
    </row>
    <row r="2274" spans="1:8" x14ac:dyDescent="0.2">
      <c r="A2274" t="s">
        <v>71</v>
      </c>
      <c r="B2274" t="s">
        <v>54</v>
      </c>
      <c r="C2274" t="s">
        <v>92</v>
      </c>
      <c r="D2274" s="4">
        <v>43282</v>
      </c>
      <c r="E2274" t="s">
        <v>213</v>
      </c>
      <c r="F2274" s="5">
        <v>43221</v>
      </c>
      <c r="G2274">
        <v>16.100000000000001</v>
      </c>
      <c r="H2274">
        <v>1.24</v>
      </c>
    </row>
    <row r="2275" spans="1:8" x14ac:dyDescent="0.2">
      <c r="A2275" t="s">
        <v>71</v>
      </c>
      <c r="B2275" t="s">
        <v>54</v>
      </c>
      <c r="C2275" t="s">
        <v>92</v>
      </c>
      <c r="D2275" s="4">
        <v>43282</v>
      </c>
      <c r="E2275" t="s">
        <v>212</v>
      </c>
      <c r="F2275" s="5">
        <v>43221</v>
      </c>
      <c r="G2275">
        <v>390</v>
      </c>
      <c r="H2275">
        <v>30.03</v>
      </c>
    </row>
    <row r="2276" spans="1:8" x14ac:dyDescent="0.2">
      <c r="A2276" t="s">
        <v>71</v>
      </c>
      <c r="B2276" t="s">
        <v>54</v>
      </c>
      <c r="C2276" t="s">
        <v>92</v>
      </c>
      <c r="D2276" s="4">
        <v>43282</v>
      </c>
      <c r="E2276" t="s">
        <v>213</v>
      </c>
      <c r="F2276" s="5">
        <v>43221</v>
      </c>
      <c r="G2276">
        <v>17.59</v>
      </c>
      <c r="H2276">
        <v>1.35</v>
      </c>
    </row>
    <row r="2277" spans="1:8" x14ac:dyDescent="0.2">
      <c r="A2277" t="s">
        <v>71</v>
      </c>
      <c r="B2277" t="s">
        <v>54</v>
      </c>
      <c r="C2277" t="s">
        <v>92</v>
      </c>
      <c r="D2277" s="4">
        <v>43282</v>
      </c>
      <c r="E2277" t="s">
        <v>212</v>
      </c>
      <c r="F2277" s="5">
        <v>43221</v>
      </c>
      <c r="G2277">
        <v>839</v>
      </c>
      <c r="H2277">
        <v>64.599999999999994</v>
      </c>
    </row>
    <row r="2278" spans="1:8" x14ac:dyDescent="0.2">
      <c r="A2278" t="s">
        <v>71</v>
      </c>
      <c r="B2278" t="s">
        <v>54</v>
      </c>
      <c r="C2278" t="s">
        <v>92</v>
      </c>
      <c r="D2278" s="4">
        <v>43282</v>
      </c>
      <c r="E2278" t="s">
        <v>213</v>
      </c>
      <c r="F2278" s="5">
        <v>43221</v>
      </c>
      <c r="G2278">
        <v>37.840000000000003</v>
      </c>
      <c r="H2278">
        <v>2.92</v>
      </c>
    </row>
    <row r="2279" spans="1:8" x14ac:dyDescent="0.2">
      <c r="A2279" t="s">
        <v>71</v>
      </c>
      <c r="B2279" t="s">
        <v>56</v>
      </c>
      <c r="C2279" t="s">
        <v>95</v>
      </c>
      <c r="D2279" s="4">
        <v>43221</v>
      </c>
      <c r="E2279" t="s">
        <v>212</v>
      </c>
      <c r="F2279" s="5">
        <v>43221</v>
      </c>
      <c r="G2279">
        <v>153.1</v>
      </c>
      <c r="H2279">
        <v>11.79</v>
      </c>
    </row>
    <row r="2280" spans="1:8" x14ac:dyDescent="0.2">
      <c r="A2280" t="s">
        <v>71</v>
      </c>
      <c r="B2280" t="s">
        <v>56</v>
      </c>
      <c r="C2280" t="s">
        <v>95</v>
      </c>
      <c r="D2280" s="4">
        <v>43221</v>
      </c>
      <c r="E2280" t="s">
        <v>215</v>
      </c>
      <c r="F2280" s="5">
        <v>43221</v>
      </c>
      <c r="G2280">
        <v>3515.9</v>
      </c>
      <c r="H2280">
        <v>312.92</v>
      </c>
    </row>
    <row r="2281" spans="1:8" x14ac:dyDescent="0.2">
      <c r="A2281" t="s">
        <v>71</v>
      </c>
      <c r="B2281" t="s">
        <v>56</v>
      </c>
      <c r="C2281" t="s">
        <v>95</v>
      </c>
      <c r="D2281" s="4">
        <v>43221</v>
      </c>
      <c r="E2281" t="s">
        <v>213</v>
      </c>
      <c r="F2281" s="5">
        <v>43221</v>
      </c>
      <c r="G2281">
        <v>6.9</v>
      </c>
      <c r="H2281">
        <v>0.53</v>
      </c>
    </row>
    <row r="2282" spans="1:8" x14ac:dyDescent="0.2">
      <c r="A2282" t="s">
        <v>71</v>
      </c>
      <c r="B2282" t="s">
        <v>56</v>
      </c>
      <c r="C2282" t="s">
        <v>95</v>
      </c>
      <c r="D2282" s="4">
        <v>43221</v>
      </c>
      <c r="E2282" t="s">
        <v>214</v>
      </c>
      <c r="F2282" s="5">
        <v>43221</v>
      </c>
      <c r="G2282">
        <v>158.57</v>
      </c>
      <c r="H2282">
        <v>14.11</v>
      </c>
    </row>
    <row r="2283" spans="1:8" x14ac:dyDescent="0.2">
      <c r="A2283" t="s">
        <v>71</v>
      </c>
      <c r="B2283" t="s">
        <v>56</v>
      </c>
      <c r="C2283" t="s">
        <v>95</v>
      </c>
      <c r="D2283" s="4">
        <v>43221</v>
      </c>
      <c r="E2283" t="s">
        <v>175</v>
      </c>
      <c r="F2283" s="5">
        <v>43101</v>
      </c>
      <c r="G2283">
        <v>701.37</v>
      </c>
      <c r="H2283">
        <v>54.01</v>
      </c>
    </row>
    <row r="2284" spans="1:8" x14ac:dyDescent="0.2">
      <c r="A2284" t="s">
        <v>71</v>
      </c>
      <c r="B2284" t="s">
        <v>56</v>
      </c>
      <c r="C2284" t="s">
        <v>95</v>
      </c>
      <c r="D2284" s="4">
        <v>43221</v>
      </c>
      <c r="E2284" t="s">
        <v>179</v>
      </c>
      <c r="F2284" s="5">
        <v>43101</v>
      </c>
      <c r="G2284">
        <v>9389.6299999999992</v>
      </c>
      <c r="H2284">
        <v>845.07</v>
      </c>
    </row>
    <row r="2285" spans="1:8" x14ac:dyDescent="0.2">
      <c r="A2285" t="s">
        <v>71</v>
      </c>
      <c r="B2285" t="s">
        <v>56</v>
      </c>
      <c r="C2285" t="s">
        <v>95</v>
      </c>
      <c r="D2285" s="4">
        <v>43221</v>
      </c>
      <c r="E2285" t="s">
        <v>176</v>
      </c>
      <c r="F2285" s="5">
        <v>43101</v>
      </c>
      <c r="G2285">
        <v>31.63</v>
      </c>
      <c r="H2285">
        <v>2.4300000000000002</v>
      </c>
    </row>
    <row r="2286" spans="1:8" x14ac:dyDescent="0.2">
      <c r="A2286" t="s">
        <v>71</v>
      </c>
      <c r="B2286" t="s">
        <v>56</v>
      </c>
      <c r="C2286" t="s">
        <v>95</v>
      </c>
      <c r="D2286" s="4">
        <v>43221</v>
      </c>
      <c r="E2286" t="s">
        <v>180</v>
      </c>
      <c r="F2286" s="5">
        <v>43101</v>
      </c>
      <c r="G2286">
        <v>423.47</v>
      </c>
      <c r="H2286">
        <v>38.11</v>
      </c>
    </row>
    <row r="2287" spans="1:8" x14ac:dyDescent="0.2">
      <c r="A2287" t="s">
        <v>71</v>
      </c>
      <c r="B2287" t="s">
        <v>56</v>
      </c>
      <c r="C2287" t="s">
        <v>94</v>
      </c>
      <c r="D2287" s="4">
        <v>43221</v>
      </c>
      <c r="E2287" t="s">
        <v>213</v>
      </c>
      <c r="F2287" s="5">
        <v>43221</v>
      </c>
      <c r="G2287">
        <v>8.6300000000000008</v>
      </c>
      <c r="H2287">
        <v>0.66</v>
      </c>
    </row>
    <row r="2288" spans="1:8" x14ac:dyDescent="0.2">
      <c r="A2288" t="s">
        <v>71</v>
      </c>
      <c r="B2288" t="s">
        <v>56</v>
      </c>
      <c r="C2288" t="s">
        <v>94</v>
      </c>
      <c r="D2288" s="4">
        <v>43221</v>
      </c>
      <c r="E2288" t="s">
        <v>214</v>
      </c>
      <c r="F2288" s="5">
        <v>43221</v>
      </c>
      <c r="G2288">
        <v>20.23</v>
      </c>
      <c r="H2288">
        <v>1.8</v>
      </c>
    </row>
    <row r="2289" spans="1:8" x14ac:dyDescent="0.2">
      <c r="A2289" t="s">
        <v>71</v>
      </c>
      <c r="B2289" t="s">
        <v>56</v>
      </c>
      <c r="C2289" t="s">
        <v>94</v>
      </c>
      <c r="D2289" s="4">
        <v>43221</v>
      </c>
      <c r="E2289" t="s">
        <v>175</v>
      </c>
      <c r="F2289" s="5">
        <v>43101</v>
      </c>
      <c r="G2289">
        <v>526.27</v>
      </c>
      <c r="H2289">
        <v>40.520000000000003</v>
      </c>
    </row>
    <row r="2290" spans="1:8" x14ac:dyDescent="0.2">
      <c r="A2290" t="s">
        <v>71</v>
      </c>
      <c r="B2290" t="s">
        <v>55</v>
      </c>
      <c r="C2290" t="s">
        <v>101</v>
      </c>
      <c r="D2290" s="4">
        <v>43252</v>
      </c>
      <c r="E2290" t="s">
        <v>218</v>
      </c>
      <c r="F2290" s="5">
        <v>43221</v>
      </c>
      <c r="G2290">
        <v>106.02</v>
      </c>
      <c r="H2290">
        <v>8.16</v>
      </c>
    </row>
    <row r="2291" spans="1:8" x14ac:dyDescent="0.2">
      <c r="A2291" t="s">
        <v>71</v>
      </c>
      <c r="B2291" t="s">
        <v>55</v>
      </c>
      <c r="C2291" t="s">
        <v>101</v>
      </c>
      <c r="D2291" s="4">
        <v>43252</v>
      </c>
      <c r="E2291" t="s">
        <v>219</v>
      </c>
      <c r="F2291" s="5">
        <v>43221</v>
      </c>
      <c r="G2291">
        <v>4.78</v>
      </c>
      <c r="H2291">
        <v>0.37</v>
      </c>
    </row>
    <row r="2292" spans="1:8" x14ac:dyDescent="0.2">
      <c r="A2292" t="s">
        <v>71</v>
      </c>
      <c r="B2292" t="s">
        <v>55</v>
      </c>
      <c r="C2292" t="s">
        <v>101</v>
      </c>
      <c r="D2292" s="4">
        <v>43252</v>
      </c>
      <c r="E2292" t="s">
        <v>218</v>
      </c>
      <c r="F2292" s="5">
        <v>43221</v>
      </c>
      <c r="G2292">
        <v>78.12</v>
      </c>
      <c r="H2292">
        <v>6.02</v>
      </c>
    </row>
    <row r="2293" spans="1:8" x14ac:dyDescent="0.2">
      <c r="A2293" t="s">
        <v>71</v>
      </c>
      <c r="B2293" t="s">
        <v>55</v>
      </c>
      <c r="C2293" t="s">
        <v>101</v>
      </c>
      <c r="D2293" s="4">
        <v>43252</v>
      </c>
      <c r="E2293" t="s">
        <v>219</v>
      </c>
      <c r="F2293" s="5">
        <v>43221</v>
      </c>
      <c r="G2293">
        <v>3.52</v>
      </c>
      <c r="H2293">
        <v>0.27</v>
      </c>
    </row>
    <row r="2294" spans="1:8" x14ac:dyDescent="0.2">
      <c r="A2294" t="s">
        <v>71</v>
      </c>
      <c r="B2294" t="s">
        <v>57</v>
      </c>
      <c r="C2294" t="s">
        <v>93</v>
      </c>
      <c r="D2294" s="4">
        <v>43252</v>
      </c>
      <c r="E2294" t="s">
        <v>212</v>
      </c>
      <c r="F2294" s="5">
        <v>43221</v>
      </c>
      <c r="G2294">
        <v>414</v>
      </c>
      <c r="H2294">
        <v>31.88</v>
      </c>
    </row>
    <row r="2295" spans="1:8" x14ac:dyDescent="0.2">
      <c r="A2295" t="s">
        <v>71</v>
      </c>
      <c r="B2295" t="s">
        <v>57</v>
      </c>
      <c r="C2295" t="s">
        <v>93</v>
      </c>
      <c r="D2295" s="4">
        <v>43252</v>
      </c>
      <c r="E2295" t="s">
        <v>213</v>
      </c>
      <c r="F2295" s="5">
        <v>43221</v>
      </c>
      <c r="G2295">
        <v>18.670000000000002</v>
      </c>
      <c r="H2295">
        <v>1.44</v>
      </c>
    </row>
    <row r="2296" spans="1:8" x14ac:dyDescent="0.2">
      <c r="A2296" t="s">
        <v>71</v>
      </c>
      <c r="B2296" t="s">
        <v>56</v>
      </c>
      <c r="C2296" t="s">
        <v>101</v>
      </c>
      <c r="D2296" s="4">
        <v>43252</v>
      </c>
      <c r="E2296" t="s">
        <v>218</v>
      </c>
      <c r="F2296" s="5">
        <v>43221</v>
      </c>
      <c r="G2296">
        <v>678.9</v>
      </c>
      <c r="H2296">
        <v>52.28</v>
      </c>
    </row>
    <row r="2297" spans="1:8" x14ac:dyDescent="0.2">
      <c r="A2297" t="s">
        <v>71</v>
      </c>
      <c r="B2297" t="s">
        <v>56</v>
      </c>
      <c r="C2297" t="s">
        <v>101</v>
      </c>
      <c r="D2297" s="4">
        <v>43252</v>
      </c>
      <c r="E2297" t="s">
        <v>219</v>
      </c>
      <c r="F2297" s="5">
        <v>43221</v>
      </c>
      <c r="G2297">
        <v>30.62</v>
      </c>
      <c r="H2297">
        <v>2.36</v>
      </c>
    </row>
    <row r="2298" spans="1:8" x14ac:dyDescent="0.2">
      <c r="A2298" t="s">
        <v>71</v>
      </c>
      <c r="B2298" t="s">
        <v>54</v>
      </c>
      <c r="C2298" t="s">
        <v>92</v>
      </c>
      <c r="D2298" s="4">
        <v>43252</v>
      </c>
      <c r="E2298" t="s">
        <v>212</v>
      </c>
      <c r="F2298" s="5">
        <v>43221</v>
      </c>
      <c r="G2298">
        <v>885.79</v>
      </c>
      <c r="H2298">
        <v>68.2</v>
      </c>
    </row>
    <row r="2299" spans="1:8" x14ac:dyDescent="0.2">
      <c r="A2299" t="s">
        <v>71</v>
      </c>
      <c r="B2299" t="s">
        <v>54</v>
      </c>
      <c r="C2299" t="s">
        <v>92</v>
      </c>
      <c r="D2299" s="4">
        <v>43252</v>
      </c>
      <c r="E2299" t="s">
        <v>213</v>
      </c>
      <c r="F2299" s="5">
        <v>43221</v>
      </c>
      <c r="G2299">
        <v>39.950000000000003</v>
      </c>
      <c r="H2299">
        <v>3.08</v>
      </c>
    </row>
    <row r="2300" spans="1:8" x14ac:dyDescent="0.2">
      <c r="A2300" t="s">
        <v>71</v>
      </c>
      <c r="B2300" t="s">
        <v>55</v>
      </c>
      <c r="C2300" t="s">
        <v>101</v>
      </c>
      <c r="D2300" s="4">
        <v>43252</v>
      </c>
      <c r="E2300" t="s">
        <v>218</v>
      </c>
      <c r="F2300" s="5">
        <v>43221</v>
      </c>
      <c r="G2300">
        <v>487.32</v>
      </c>
      <c r="H2300">
        <v>37.53</v>
      </c>
    </row>
    <row r="2301" spans="1:8" x14ac:dyDescent="0.2">
      <c r="A2301" t="s">
        <v>71</v>
      </c>
      <c r="B2301" t="s">
        <v>55</v>
      </c>
      <c r="C2301" t="s">
        <v>101</v>
      </c>
      <c r="D2301" s="4">
        <v>43252</v>
      </c>
      <c r="E2301" t="s">
        <v>219</v>
      </c>
      <c r="F2301" s="5">
        <v>43221</v>
      </c>
      <c r="G2301">
        <v>21.98</v>
      </c>
      <c r="H2301">
        <v>1.69</v>
      </c>
    </row>
    <row r="2302" spans="1:8" x14ac:dyDescent="0.2">
      <c r="A2302" t="s">
        <v>71</v>
      </c>
      <c r="B2302" t="s">
        <v>56</v>
      </c>
      <c r="C2302" t="s">
        <v>95</v>
      </c>
      <c r="D2302" s="4">
        <v>43252</v>
      </c>
      <c r="E2302" t="s">
        <v>212</v>
      </c>
      <c r="F2302" s="5">
        <v>43221</v>
      </c>
      <c r="G2302">
        <v>35594.68</v>
      </c>
      <c r="H2302">
        <v>2740.79</v>
      </c>
    </row>
    <row r="2303" spans="1:8" x14ac:dyDescent="0.2">
      <c r="A2303" t="s">
        <v>71</v>
      </c>
      <c r="B2303" t="s">
        <v>56</v>
      </c>
      <c r="C2303" t="s">
        <v>95</v>
      </c>
      <c r="D2303" s="4">
        <v>43252</v>
      </c>
      <c r="E2303" t="s">
        <v>215</v>
      </c>
      <c r="F2303" s="5">
        <v>43221</v>
      </c>
      <c r="G2303">
        <v>14645.32</v>
      </c>
      <c r="H2303">
        <v>1303.43</v>
      </c>
    </row>
    <row r="2304" spans="1:8" x14ac:dyDescent="0.2">
      <c r="A2304" t="s">
        <v>71</v>
      </c>
      <c r="B2304" t="s">
        <v>56</v>
      </c>
      <c r="C2304" t="s">
        <v>95</v>
      </c>
      <c r="D2304" s="4">
        <v>43252</v>
      </c>
      <c r="E2304" t="s">
        <v>213</v>
      </c>
      <c r="F2304" s="5">
        <v>43221</v>
      </c>
      <c r="G2304">
        <v>1605.32</v>
      </c>
      <c r="H2304">
        <v>123.61</v>
      </c>
    </row>
    <row r="2305" spans="1:8" x14ac:dyDescent="0.2">
      <c r="A2305" t="s">
        <v>71</v>
      </c>
      <c r="B2305" t="s">
        <v>56</v>
      </c>
      <c r="C2305" t="s">
        <v>95</v>
      </c>
      <c r="D2305" s="4">
        <v>43252</v>
      </c>
      <c r="E2305" t="s">
        <v>214</v>
      </c>
      <c r="F2305" s="5">
        <v>43221</v>
      </c>
      <c r="G2305">
        <v>660.5</v>
      </c>
      <c r="H2305">
        <v>58.78</v>
      </c>
    </row>
    <row r="2306" spans="1:8" x14ac:dyDescent="0.2">
      <c r="A2306" t="s">
        <v>71</v>
      </c>
      <c r="B2306" t="s">
        <v>56</v>
      </c>
      <c r="C2306" t="s">
        <v>94</v>
      </c>
      <c r="D2306" s="4">
        <v>43252</v>
      </c>
      <c r="E2306" t="s">
        <v>212</v>
      </c>
      <c r="F2306" s="5">
        <v>43221</v>
      </c>
      <c r="G2306">
        <v>4449.3599999999997</v>
      </c>
      <c r="H2306">
        <v>342.6</v>
      </c>
    </row>
    <row r="2307" spans="1:8" x14ac:dyDescent="0.2">
      <c r="A2307" t="s">
        <v>71</v>
      </c>
      <c r="B2307" t="s">
        <v>56</v>
      </c>
      <c r="C2307" t="s">
        <v>94</v>
      </c>
      <c r="D2307" s="4">
        <v>43252</v>
      </c>
      <c r="E2307" t="s">
        <v>215</v>
      </c>
      <c r="F2307" s="5">
        <v>43221</v>
      </c>
      <c r="G2307">
        <v>58267.64</v>
      </c>
      <c r="H2307">
        <v>5185.8100000000004</v>
      </c>
    </row>
    <row r="2308" spans="1:8" x14ac:dyDescent="0.2">
      <c r="A2308" t="s">
        <v>71</v>
      </c>
      <c r="B2308" t="s">
        <v>56</v>
      </c>
      <c r="C2308" t="s">
        <v>94</v>
      </c>
      <c r="D2308" s="4">
        <v>43252</v>
      </c>
      <c r="E2308" t="s">
        <v>213</v>
      </c>
      <c r="F2308" s="5">
        <v>43221</v>
      </c>
      <c r="G2308">
        <v>200.64</v>
      </c>
      <c r="H2308">
        <v>15.42</v>
      </c>
    </row>
    <row r="2309" spans="1:8" x14ac:dyDescent="0.2">
      <c r="A2309" t="s">
        <v>71</v>
      </c>
      <c r="B2309" t="s">
        <v>56</v>
      </c>
      <c r="C2309" t="s">
        <v>94</v>
      </c>
      <c r="D2309" s="4">
        <v>43252</v>
      </c>
      <c r="E2309" t="s">
        <v>214</v>
      </c>
      <c r="F2309" s="5">
        <v>43221</v>
      </c>
      <c r="G2309">
        <v>2627.9</v>
      </c>
      <c r="H2309">
        <v>233.87</v>
      </c>
    </row>
    <row r="2310" spans="1:8" x14ac:dyDescent="0.2">
      <c r="A2310" t="s">
        <v>71</v>
      </c>
      <c r="B2310" t="s">
        <v>54</v>
      </c>
      <c r="C2310" t="s">
        <v>167</v>
      </c>
      <c r="D2310" s="4">
        <v>43282</v>
      </c>
      <c r="E2310" t="s">
        <v>216</v>
      </c>
      <c r="F2310" s="5">
        <v>43221</v>
      </c>
      <c r="G2310">
        <v>-761</v>
      </c>
      <c r="H2310">
        <v>-58.6</v>
      </c>
    </row>
    <row r="2311" spans="1:8" x14ac:dyDescent="0.2">
      <c r="A2311" t="s">
        <v>71</v>
      </c>
      <c r="B2311" t="s">
        <v>54</v>
      </c>
      <c r="C2311" t="s">
        <v>167</v>
      </c>
      <c r="D2311" s="4">
        <v>43282</v>
      </c>
      <c r="E2311" t="s">
        <v>182</v>
      </c>
      <c r="F2311" s="5">
        <v>43101</v>
      </c>
      <c r="G2311">
        <v>-39</v>
      </c>
      <c r="H2311">
        <v>-3</v>
      </c>
    </row>
    <row r="2312" spans="1:8" x14ac:dyDescent="0.2">
      <c r="A2312" t="s">
        <v>71</v>
      </c>
      <c r="B2312" t="s">
        <v>54</v>
      </c>
      <c r="C2312" t="s">
        <v>92</v>
      </c>
      <c r="D2312" s="4">
        <v>43282</v>
      </c>
      <c r="E2312" t="s">
        <v>212</v>
      </c>
      <c r="F2312" s="5">
        <v>43221</v>
      </c>
      <c r="G2312">
        <v>912</v>
      </c>
      <c r="H2312">
        <v>70.22</v>
      </c>
    </row>
    <row r="2313" spans="1:8" x14ac:dyDescent="0.2">
      <c r="A2313" t="s">
        <v>71</v>
      </c>
      <c r="B2313" t="s">
        <v>54</v>
      </c>
      <c r="C2313" t="s">
        <v>92</v>
      </c>
      <c r="D2313" s="4">
        <v>43282</v>
      </c>
      <c r="E2313" t="s">
        <v>213</v>
      </c>
      <c r="F2313" s="5">
        <v>43221</v>
      </c>
      <c r="G2313">
        <v>41.13</v>
      </c>
      <c r="H2313">
        <v>3.17</v>
      </c>
    </row>
    <row r="2314" spans="1:8" x14ac:dyDescent="0.2">
      <c r="A2314" t="s">
        <v>71</v>
      </c>
      <c r="B2314" t="s">
        <v>55</v>
      </c>
      <c r="C2314" t="s">
        <v>101</v>
      </c>
      <c r="D2314" s="4">
        <v>43282</v>
      </c>
      <c r="E2314" t="s">
        <v>218</v>
      </c>
      <c r="F2314" s="5">
        <v>43221</v>
      </c>
      <c r="G2314">
        <v>44.64</v>
      </c>
      <c r="H2314">
        <v>3.44</v>
      </c>
    </row>
    <row r="2315" spans="1:8" x14ac:dyDescent="0.2">
      <c r="A2315" t="s">
        <v>71</v>
      </c>
      <c r="B2315" t="s">
        <v>55</v>
      </c>
      <c r="C2315" t="s">
        <v>101</v>
      </c>
      <c r="D2315" s="4">
        <v>43282</v>
      </c>
      <c r="E2315" t="s">
        <v>219</v>
      </c>
      <c r="F2315" s="5">
        <v>43221</v>
      </c>
      <c r="G2315">
        <v>2.02</v>
      </c>
      <c r="H2315">
        <v>0.16</v>
      </c>
    </row>
    <row r="2316" spans="1:8" x14ac:dyDescent="0.2">
      <c r="A2316" t="s">
        <v>71</v>
      </c>
      <c r="B2316" t="s">
        <v>54</v>
      </c>
      <c r="C2316" t="s">
        <v>101</v>
      </c>
      <c r="D2316" s="4">
        <v>43252</v>
      </c>
      <c r="E2316" t="s">
        <v>218</v>
      </c>
      <c r="F2316" s="5">
        <v>43221</v>
      </c>
      <c r="G2316">
        <v>78.12</v>
      </c>
      <c r="H2316">
        <v>6.02</v>
      </c>
    </row>
    <row r="2317" spans="1:8" x14ac:dyDescent="0.2">
      <c r="A2317" t="s">
        <v>71</v>
      </c>
      <c r="B2317" t="s">
        <v>54</v>
      </c>
      <c r="C2317" t="s">
        <v>101</v>
      </c>
      <c r="D2317" s="4">
        <v>43252</v>
      </c>
      <c r="E2317" t="s">
        <v>219</v>
      </c>
      <c r="F2317" s="5">
        <v>43221</v>
      </c>
      <c r="G2317">
        <v>3.52</v>
      </c>
      <c r="H2317">
        <v>0.27</v>
      </c>
    </row>
    <row r="2318" spans="1:8" x14ac:dyDescent="0.2">
      <c r="A2318" t="s">
        <v>71</v>
      </c>
      <c r="B2318" t="s">
        <v>55</v>
      </c>
      <c r="C2318" t="s">
        <v>181</v>
      </c>
      <c r="D2318" s="4">
        <v>43252</v>
      </c>
      <c r="E2318" t="s">
        <v>182</v>
      </c>
      <c r="F2318" s="5">
        <v>43101</v>
      </c>
      <c r="G2318">
        <v>-336</v>
      </c>
      <c r="H2318">
        <v>-25.87</v>
      </c>
    </row>
    <row r="2319" spans="1:8" x14ac:dyDescent="0.2">
      <c r="A2319" t="s">
        <v>71</v>
      </c>
      <c r="B2319" t="s">
        <v>55</v>
      </c>
      <c r="C2319" t="s">
        <v>91</v>
      </c>
      <c r="D2319" s="4">
        <v>43252</v>
      </c>
      <c r="E2319" t="s">
        <v>175</v>
      </c>
      <c r="F2319" s="5">
        <v>43101</v>
      </c>
      <c r="G2319">
        <v>430.58</v>
      </c>
      <c r="H2319">
        <v>33.15</v>
      </c>
    </row>
    <row r="2320" spans="1:8" x14ac:dyDescent="0.2">
      <c r="A2320" t="s">
        <v>71</v>
      </c>
      <c r="B2320" t="s">
        <v>55</v>
      </c>
      <c r="C2320" t="s">
        <v>91</v>
      </c>
      <c r="D2320" s="4">
        <v>43252</v>
      </c>
      <c r="E2320" t="s">
        <v>179</v>
      </c>
      <c r="F2320" s="5">
        <v>43101</v>
      </c>
      <c r="G2320">
        <v>3625.42</v>
      </c>
      <c r="H2320">
        <v>326.29000000000002</v>
      </c>
    </row>
    <row r="2321" spans="1:8" x14ac:dyDescent="0.2">
      <c r="A2321" t="s">
        <v>71</v>
      </c>
      <c r="B2321" t="s">
        <v>55</v>
      </c>
      <c r="C2321" t="s">
        <v>91</v>
      </c>
      <c r="D2321" s="4">
        <v>43252</v>
      </c>
      <c r="E2321" t="s">
        <v>176</v>
      </c>
      <c r="F2321" s="5">
        <v>43101</v>
      </c>
      <c r="G2321">
        <v>19.420000000000002</v>
      </c>
      <c r="H2321">
        <v>1.5</v>
      </c>
    </row>
    <row r="2322" spans="1:8" x14ac:dyDescent="0.2">
      <c r="A2322" t="s">
        <v>71</v>
      </c>
      <c r="B2322" t="s">
        <v>55</v>
      </c>
      <c r="C2322" t="s">
        <v>91</v>
      </c>
      <c r="D2322" s="4">
        <v>43252</v>
      </c>
      <c r="E2322" t="s">
        <v>180</v>
      </c>
      <c r="F2322" s="5">
        <v>43101</v>
      </c>
      <c r="G2322">
        <v>163.51</v>
      </c>
      <c r="H2322">
        <v>14.72</v>
      </c>
    </row>
    <row r="2323" spans="1:8" x14ac:dyDescent="0.2">
      <c r="A2323" t="s">
        <v>71</v>
      </c>
      <c r="B2323" t="s">
        <v>55</v>
      </c>
      <c r="C2323" t="s">
        <v>181</v>
      </c>
      <c r="D2323" s="4">
        <v>43252</v>
      </c>
      <c r="E2323" t="s">
        <v>216</v>
      </c>
      <c r="F2323" s="5">
        <v>43221</v>
      </c>
      <c r="G2323">
        <v>-944</v>
      </c>
      <c r="H2323">
        <v>-72.69</v>
      </c>
    </row>
    <row r="2324" spans="1:8" x14ac:dyDescent="0.2">
      <c r="A2324" t="s">
        <v>71</v>
      </c>
      <c r="B2324" t="s">
        <v>57</v>
      </c>
      <c r="C2324" t="s">
        <v>93</v>
      </c>
      <c r="D2324" s="4">
        <v>43252</v>
      </c>
      <c r="E2324" t="s">
        <v>213</v>
      </c>
      <c r="F2324" s="5">
        <v>43221</v>
      </c>
      <c r="G2324">
        <v>99.3</v>
      </c>
      <c r="H2324">
        <v>7.64</v>
      </c>
    </row>
    <row r="2325" spans="1:8" x14ac:dyDescent="0.2">
      <c r="A2325" t="s">
        <v>71</v>
      </c>
      <c r="B2325" t="s">
        <v>55</v>
      </c>
      <c r="C2325" t="s">
        <v>91</v>
      </c>
      <c r="D2325" s="4">
        <v>43252</v>
      </c>
      <c r="E2325" t="s">
        <v>212</v>
      </c>
      <c r="F2325" s="5">
        <v>43221</v>
      </c>
      <c r="G2325">
        <v>1028.6099999999999</v>
      </c>
      <c r="H2325">
        <v>79.2</v>
      </c>
    </row>
    <row r="2326" spans="1:8" x14ac:dyDescent="0.2">
      <c r="A2326" t="s">
        <v>71</v>
      </c>
      <c r="B2326" t="s">
        <v>55</v>
      </c>
      <c r="C2326" t="s">
        <v>91</v>
      </c>
      <c r="D2326" s="4">
        <v>43252</v>
      </c>
      <c r="E2326" t="s">
        <v>215</v>
      </c>
      <c r="F2326" s="5">
        <v>43221</v>
      </c>
      <c r="G2326">
        <v>6115.39</v>
      </c>
      <c r="H2326">
        <v>544.27</v>
      </c>
    </row>
    <row r="2327" spans="1:8" x14ac:dyDescent="0.2">
      <c r="A2327" t="s">
        <v>71</v>
      </c>
      <c r="B2327" t="s">
        <v>55</v>
      </c>
      <c r="C2327" t="s">
        <v>91</v>
      </c>
      <c r="D2327" s="4">
        <v>43252</v>
      </c>
      <c r="E2327" t="s">
        <v>213</v>
      </c>
      <c r="F2327" s="5">
        <v>43221</v>
      </c>
      <c r="G2327">
        <v>46.39</v>
      </c>
      <c r="H2327">
        <v>3.57</v>
      </c>
    </row>
    <row r="2328" spans="1:8" x14ac:dyDescent="0.2">
      <c r="A2328" t="s">
        <v>71</v>
      </c>
      <c r="B2328" t="s">
        <v>55</v>
      </c>
      <c r="C2328" t="s">
        <v>91</v>
      </c>
      <c r="D2328" s="4">
        <v>43252</v>
      </c>
      <c r="E2328" t="s">
        <v>214</v>
      </c>
      <c r="F2328" s="5">
        <v>43221</v>
      </c>
      <c r="G2328">
        <v>275.8</v>
      </c>
      <c r="H2328">
        <v>24.55</v>
      </c>
    </row>
    <row r="2329" spans="1:8" x14ac:dyDescent="0.2">
      <c r="A2329" t="s">
        <v>71</v>
      </c>
      <c r="B2329" t="s">
        <v>55</v>
      </c>
      <c r="C2329" t="s">
        <v>93</v>
      </c>
      <c r="D2329" s="4">
        <v>43252</v>
      </c>
      <c r="E2329" t="s">
        <v>212</v>
      </c>
      <c r="F2329" s="5">
        <v>43221</v>
      </c>
      <c r="G2329">
        <v>341</v>
      </c>
      <c r="H2329">
        <v>26.26</v>
      </c>
    </row>
    <row r="2330" spans="1:8" x14ac:dyDescent="0.2">
      <c r="A2330" t="s">
        <v>71</v>
      </c>
      <c r="B2330" t="s">
        <v>55</v>
      </c>
      <c r="C2330" t="s">
        <v>93</v>
      </c>
      <c r="D2330" s="4">
        <v>43252</v>
      </c>
      <c r="E2330" t="s">
        <v>213</v>
      </c>
      <c r="F2330" s="5">
        <v>43221</v>
      </c>
      <c r="G2330">
        <v>15.38</v>
      </c>
      <c r="H2330">
        <v>1.18</v>
      </c>
    </row>
    <row r="2331" spans="1:8" x14ac:dyDescent="0.2">
      <c r="A2331" t="s">
        <v>71</v>
      </c>
      <c r="B2331" t="s">
        <v>57</v>
      </c>
      <c r="C2331" t="s">
        <v>93</v>
      </c>
      <c r="D2331" s="4">
        <v>43252</v>
      </c>
      <c r="E2331" t="s">
        <v>212</v>
      </c>
      <c r="F2331" s="5">
        <v>43221</v>
      </c>
      <c r="G2331">
        <v>2202</v>
      </c>
      <c r="H2331">
        <v>169.57</v>
      </c>
    </row>
    <row r="2332" spans="1:8" x14ac:dyDescent="0.2">
      <c r="A2332" t="s">
        <v>71</v>
      </c>
      <c r="B2332" t="s">
        <v>54</v>
      </c>
      <c r="C2332" t="s">
        <v>92</v>
      </c>
      <c r="D2332" s="4">
        <v>43282</v>
      </c>
      <c r="E2332" t="s">
        <v>212</v>
      </c>
      <c r="F2332" s="5">
        <v>43221</v>
      </c>
      <c r="G2332">
        <v>593.24</v>
      </c>
      <c r="H2332">
        <v>45.68</v>
      </c>
    </row>
    <row r="2333" spans="1:8" x14ac:dyDescent="0.2">
      <c r="A2333" t="s">
        <v>71</v>
      </c>
      <c r="B2333" t="s">
        <v>54</v>
      </c>
      <c r="C2333" t="s">
        <v>92</v>
      </c>
      <c r="D2333" s="4">
        <v>43282</v>
      </c>
      <c r="E2333" t="s">
        <v>215</v>
      </c>
      <c r="F2333" s="5">
        <v>43221</v>
      </c>
      <c r="G2333">
        <v>105.76</v>
      </c>
      <c r="H2333">
        <v>9.41</v>
      </c>
    </row>
    <row r="2334" spans="1:8" x14ac:dyDescent="0.2">
      <c r="A2334" t="s">
        <v>71</v>
      </c>
      <c r="B2334" t="s">
        <v>54</v>
      </c>
      <c r="C2334" t="s">
        <v>92</v>
      </c>
      <c r="D2334" s="4">
        <v>43282</v>
      </c>
      <c r="E2334" t="s">
        <v>213</v>
      </c>
      <c r="F2334" s="5">
        <v>43221</v>
      </c>
      <c r="G2334">
        <v>26.76</v>
      </c>
      <c r="H2334">
        <v>2.06</v>
      </c>
    </row>
    <row r="2335" spans="1:8" x14ac:dyDescent="0.2">
      <c r="A2335" t="s">
        <v>71</v>
      </c>
      <c r="B2335" t="s">
        <v>54</v>
      </c>
      <c r="C2335" t="s">
        <v>92</v>
      </c>
      <c r="D2335" s="4">
        <v>43282</v>
      </c>
      <c r="E2335" t="s">
        <v>214</v>
      </c>
      <c r="F2335" s="5">
        <v>43221</v>
      </c>
      <c r="G2335">
        <v>4.76</v>
      </c>
      <c r="H2335">
        <v>0.42</v>
      </c>
    </row>
    <row r="2336" spans="1:8" x14ac:dyDescent="0.2">
      <c r="A2336" t="s">
        <v>71</v>
      </c>
      <c r="B2336" t="s">
        <v>54</v>
      </c>
      <c r="C2336" t="s">
        <v>167</v>
      </c>
      <c r="D2336" s="4">
        <v>43282</v>
      </c>
      <c r="E2336" t="s">
        <v>216</v>
      </c>
      <c r="F2336" s="5">
        <v>43221</v>
      </c>
      <c r="G2336">
        <v>-600</v>
      </c>
      <c r="H2336">
        <v>-46.2</v>
      </c>
    </row>
    <row r="2337" spans="1:8" x14ac:dyDescent="0.2">
      <c r="A2337" t="s">
        <v>71</v>
      </c>
      <c r="B2337" t="s">
        <v>54</v>
      </c>
      <c r="C2337" t="s">
        <v>167</v>
      </c>
      <c r="D2337" s="4">
        <v>43282</v>
      </c>
      <c r="E2337" t="s">
        <v>217</v>
      </c>
      <c r="F2337" s="5">
        <v>43221</v>
      </c>
      <c r="G2337">
        <v>-313</v>
      </c>
      <c r="H2337">
        <v>-27.86</v>
      </c>
    </row>
    <row r="2338" spans="1:8" x14ac:dyDescent="0.2">
      <c r="A2338" t="s">
        <v>71</v>
      </c>
      <c r="B2338" t="s">
        <v>54</v>
      </c>
      <c r="C2338" t="s">
        <v>92</v>
      </c>
      <c r="D2338" s="4">
        <v>43282</v>
      </c>
      <c r="E2338" t="s">
        <v>212</v>
      </c>
      <c r="F2338" s="5">
        <v>43221</v>
      </c>
      <c r="G2338">
        <v>892.11</v>
      </c>
      <c r="H2338">
        <v>68.7</v>
      </c>
    </row>
    <row r="2339" spans="1:8" x14ac:dyDescent="0.2">
      <c r="A2339" t="s">
        <v>71</v>
      </c>
      <c r="B2339" t="s">
        <v>54</v>
      </c>
      <c r="C2339" t="s">
        <v>92</v>
      </c>
      <c r="D2339" s="4">
        <v>43282</v>
      </c>
      <c r="E2339" t="s">
        <v>215</v>
      </c>
      <c r="F2339" s="5">
        <v>43221</v>
      </c>
      <c r="G2339">
        <v>243.89</v>
      </c>
      <c r="H2339">
        <v>21.71</v>
      </c>
    </row>
    <row r="2340" spans="1:8" x14ac:dyDescent="0.2">
      <c r="A2340" t="s">
        <v>71</v>
      </c>
      <c r="B2340" t="s">
        <v>54</v>
      </c>
      <c r="C2340" t="s">
        <v>92</v>
      </c>
      <c r="D2340" s="4">
        <v>43282</v>
      </c>
      <c r="E2340" t="s">
        <v>213</v>
      </c>
      <c r="F2340" s="5">
        <v>43221</v>
      </c>
      <c r="G2340">
        <v>40.229999999999997</v>
      </c>
      <c r="H2340">
        <v>3.09</v>
      </c>
    </row>
    <row r="2341" spans="1:8" x14ac:dyDescent="0.2">
      <c r="A2341" t="s">
        <v>71</v>
      </c>
      <c r="B2341" t="s">
        <v>54</v>
      </c>
      <c r="C2341" t="s">
        <v>92</v>
      </c>
      <c r="D2341" s="4">
        <v>43282</v>
      </c>
      <c r="E2341" t="s">
        <v>214</v>
      </c>
      <c r="F2341" s="5">
        <v>43221</v>
      </c>
      <c r="G2341">
        <v>11</v>
      </c>
      <c r="H2341">
        <v>0.98</v>
      </c>
    </row>
    <row r="2342" spans="1:8" x14ac:dyDescent="0.2">
      <c r="A2342" t="s">
        <v>71</v>
      </c>
      <c r="B2342" t="s">
        <v>57</v>
      </c>
      <c r="C2342" t="s">
        <v>93</v>
      </c>
      <c r="D2342" s="4">
        <v>43282</v>
      </c>
      <c r="E2342" t="s">
        <v>215</v>
      </c>
      <c r="F2342" s="5">
        <v>43221</v>
      </c>
      <c r="G2342">
        <v>50.44</v>
      </c>
      <c r="H2342">
        <v>4.49</v>
      </c>
    </row>
    <row r="2343" spans="1:8" x14ac:dyDescent="0.2">
      <c r="A2343" t="s">
        <v>71</v>
      </c>
      <c r="B2343" t="s">
        <v>57</v>
      </c>
      <c r="C2343" t="s">
        <v>93</v>
      </c>
      <c r="D2343" s="4">
        <v>43282</v>
      </c>
      <c r="E2343" t="s">
        <v>214</v>
      </c>
      <c r="F2343" s="5">
        <v>43221</v>
      </c>
      <c r="G2343">
        <v>2.2799999999999998</v>
      </c>
      <c r="H2343">
        <v>0.2</v>
      </c>
    </row>
    <row r="2344" spans="1:8" x14ac:dyDescent="0.2">
      <c r="A2344" t="s">
        <v>71</v>
      </c>
      <c r="B2344" t="s">
        <v>54</v>
      </c>
      <c r="C2344" t="s">
        <v>101</v>
      </c>
      <c r="D2344" s="4">
        <v>43282</v>
      </c>
      <c r="E2344" t="s">
        <v>218</v>
      </c>
      <c r="F2344" s="5">
        <v>43221</v>
      </c>
      <c r="G2344">
        <v>20.46</v>
      </c>
      <c r="H2344">
        <v>1.58</v>
      </c>
    </row>
    <row r="2345" spans="1:8" x14ac:dyDescent="0.2">
      <c r="A2345" t="s">
        <v>71</v>
      </c>
      <c r="B2345" t="s">
        <v>54</v>
      </c>
      <c r="C2345" t="s">
        <v>101</v>
      </c>
      <c r="D2345" s="4">
        <v>43282</v>
      </c>
      <c r="E2345" t="s">
        <v>219</v>
      </c>
      <c r="F2345" s="5">
        <v>43221</v>
      </c>
      <c r="G2345">
        <v>0.92</v>
      </c>
      <c r="H2345">
        <v>7.0000000000000007E-2</v>
      </c>
    </row>
    <row r="2346" spans="1:8" x14ac:dyDescent="0.2">
      <c r="A2346" t="s">
        <v>71</v>
      </c>
      <c r="B2346" t="s">
        <v>55</v>
      </c>
      <c r="C2346" t="s">
        <v>101</v>
      </c>
      <c r="D2346" s="4">
        <v>43282</v>
      </c>
      <c r="E2346" t="s">
        <v>218</v>
      </c>
      <c r="F2346" s="5">
        <v>43221</v>
      </c>
      <c r="G2346">
        <v>78.12</v>
      </c>
      <c r="H2346">
        <v>6.02</v>
      </c>
    </row>
    <row r="2347" spans="1:8" x14ac:dyDescent="0.2">
      <c r="A2347" t="s">
        <v>71</v>
      </c>
      <c r="B2347" t="s">
        <v>55</v>
      </c>
      <c r="C2347" t="s">
        <v>101</v>
      </c>
      <c r="D2347" s="4">
        <v>43282</v>
      </c>
      <c r="E2347" t="s">
        <v>219</v>
      </c>
      <c r="F2347" s="5">
        <v>43221</v>
      </c>
      <c r="G2347">
        <v>3.52</v>
      </c>
      <c r="H2347">
        <v>0.27</v>
      </c>
    </row>
    <row r="2348" spans="1:8" x14ac:dyDescent="0.2">
      <c r="A2348" t="s">
        <v>71</v>
      </c>
      <c r="B2348" t="s">
        <v>56</v>
      </c>
      <c r="C2348" t="s">
        <v>95</v>
      </c>
      <c r="D2348" s="4">
        <v>43282</v>
      </c>
      <c r="E2348" t="s">
        <v>212</v>
      </c>
      <c r="F2348" s="5">
        <v>43221</v>
      </c>
      <c r="G2348">
        <v>10800</v>
      </c>
      <c r="H2348">
        <v>831.6</v>
      </c>
    </row>
    <row r="2349" spans="1:8" x14ac:dyDescent="0.2">
      <c r="A2349" t="s">
        <v>71</v>
      </c>
      <c r="B2349" t="s">
        <v>56</v>
      </c>
      <c r="C2349" t="s">
        <v>95</v>
      </c>
      <c r="D2349" s="4">
        <v>43282</v>
      </c>
      <c r="E2349" t="s">
        <v>213</v>
      </c>
      <c r="F2349" s="5">
        <v>43221</v>
      </c>
      <c r="G2349">
        <v>487.08</v>
      </c>
      <c r="H2349">
        <v>37.51</v>
      </c>
    </row>
    <row r="2350" spans="1:8" x14ac:dyDescent="0.2">
      <c r="A2350" t="s">
        <v>71</v>
      </c>
      <c r="B2350" t="s">
        <v>55</v>
      </c>
      <c r="C2350" t="s">
        <v>91</v>
      </c>
      <c r="D2350" s="4">
        <v>43282</v>
      </c>
      <c r="E2350" t="s">
        <v>212</v>
      </c>
      <c r="F2350" s="5">
        <v>43221</v>
      </c>
      <c r="G2350">
        <v>741.56</v>
      </c>
      <c r="H2350">
        <v>57.1</v>
      </c>
    </row>
    <row r="2351" spans="1:8" x14ac:dyDescent="0.2">
      <c r="A2351" t="s">
        <v>71</v>
      </c>
      <c r="B2351" t="s">
        <v>55</v>
      </c>
      <c r="C2351" t="s">
        <v>91</v>
      </c>
      <c r="D2351" s="4">
        <v>43282</v>
      </c>
      <c r="E2351" t="s">
        <v>213</v>
      </c>
      <c r="F2351" s="5">
        <v>43221</v>
      </c>
      <c r="G2351">
        <v>33.44</v>
      </c>
      <c r="H2351">
        <v>2.57</v>
      </c>
    </row>
    <row r="2352" spans="1:8" x14ac:dyDescent="0.2">
      <c r="A2352" t="s">
        <v>71</v>
      </c>
      <c r="B2352" t="s">
        <v>55</v>
      </c>
      <c r="C2352" t="s">
        <v>101</v>
      </c>
      <c r="D2352" s="4">
        <v>43282</v>
      </c>
      <c r="E2352" t="s">
        <v>218</v>
      </c>
      <c r="F2352" s="5">
        <v>43221</v>
      </c>
      <c r="G2352">
        <v>534.55999999999995</v>
      </c>
      <c r="H2352">
        <v>41.16</v>
      </c>
    </row>
    <row r="2353" spans="1:8" x14ac:dyDescent="0.2">
      <c r="A2353" t="s">
        <v>71</v>
      </c>
      <c r="B2353" t="s">
        <v>55</v>
      </c>
      <c r="C2353" t="s">
        <v>101</v>
      </c>
      <c r="D2353" s="4">
        <v>43282</v>
      </c>
      <c r="E2353" t="s">
        <v>219</v>
      </c>
      <c r="F2353" s="5">
        <v>43221</v>
      </c>
      <c r="G2353">
        <v>24.1</v>
      </c>
      <c r="H2353">
        <v>1.85</v>
      </c>
    </row>
    <row r="2354" spans="1:8" x14ac:dyDescent="0.2">
      <c r="A2354" t="s">
        <v>71</v>
      </c>
      <c r="B2354" t="s">
        <v>54</v>
      </c>
      <c r="C2354" t="s">
        <v>101</v>
      </c>
      <c r="D2354" s="4">
        <v>43282</v>
      </c>
      <c r="E2354" t="s">
        <v>218</v>
      </c>
      <c r="F2354" s="5">
        <v>43221</v>
      </c>
      <c r="G2354">
        <v>156.24</v>
      </c>
      <c r="H2354">
        <v>12.04</v>
      </c>
    </row>
    <row r="2355" spans="1:8" x14ac:dyDescent="0.2">
      <c r="A2355" t="s">
        <v>71</v>
      </c>
      <c r="B2355" t="s">
        <v>54</v>
      </c>
      <c r="C2355" t="s">
        <v>101</v>
      </c>
      <c r="D2355" s="4">
        <v>43282</v>
      </c>
      <c r="E2355" t="s">
        <v>219</v>
      </c>
      <c r="F2355" s="5">
        <v>43221</v>
      </c>
      <c r="G2355">
        <v>7.04</v>
      </c>
      <c r="H2355">
        <v>0.54</v>
      </c>
    </row>
    <row r="2356" spans="1:8" x14ac:dyDescent="0.2">
      <c r="A2356" t="s">
        <v>71</v>
      </c>
      <c r="B2356" t="s">
        <v>57</v>
      </c>
      <c r="C2356" t="s">
        <v>93</v>
      </c>
      <c r="D2356" s="4">
        <v>43282</v>
      </c>
      <c r="E2356" t="s">
        <v>212</v>
      </c>
      <c r="F2356" s="5">
        <v>43221</v>
      </c>
      <c r="G2356">
        <v>4507.5600000000004</v>
      </c>
      <c r="H2356">
        <v>347.08</v>
      </c>
    </row>
    <row r="2357" spans="1:8" x14ac:dyDescent="0.2">
      <c r="A2357" t="s">
        <v>71</v>
      </c>
      <c r="B2357" t="s">
        <v>57</v>
      </c>
      <c r="C2357" t="s">
        <v>93</v>
      </c>
      <c r="D2357" s="4">
        <v>43282</v>
      </c>
      <c r="E2357" t="s">
        <v>213</v>
      </c>
      <c r="F2357" s="5">
        <v>43221</v>
      </c>
      <c r="G2357">
        <v>203.28</v>
      </c>
      <c r="H2357">
        <v>15.63</v>
      </c>
    </row>
    <row r="2358" spans="1:8" x14ac:dyDescent="0.2">
      <c r="A2358" t="s">
        <v>71</v>
      </c>
      <c r="B2358" t="s">
        <v>55</v>
      </c>
      <c r="C2358" t="s">
        <v>96</v>
      </c>
      <c r="D2358" s="4">
        <v>43252</v>
      </c>
      <c r="E2358" t="s">
        <v>212</v>
      </c>
      <c r="F2358" s="5">
        <v>43221</v>
      </c>
      <c r="G2358">
        <v>12400.73</v>
      </c>
      <c r="H2358">
        <v>954.86</v>
      </c>
    </row>
    <row r="2359" spans="1:8" x14ac:dyDescent="0.2">
      <c r="A2359" t="s">
        <v>71</v>
      </c>
      <c r="B2359" t="s">
        <v>55</v>
      </c>
      <c r="C2359" t="s">
        <v>96</v>
      </c>
      <c r="D2359" s="4">
        <v>43252</v>
      </c>
      <c r="E2359" t="s">
        <v>215</v>
      </c>
      <c r="F2359" s="5">
        <v>43221</v>
      </c>
      <c r="G2359">
        <v>3439.27</v>
      </c>
      <c r="H2359">
        <v>306.10000000000002</v>
      </c>
    </row>
    <row r="2360" spans="1:8" x14ac:dyDescent="0.2">
      <c r="A2360" t="s">
        <v>71</v>
      </c>
      <c r="B2360" t="s">
        <v>55</v>
      </c>
      <c r="C2360" t="s">
        <v>96</v>
      </c>
      <c r="D2360" s="4">
        <v>43252</v>
      </c>
      <c r="E2360" t="s">
        <v>213</v>
      </c>
      <c r="F2360" s="5">
        <v>43221</v>
      </c>
      <c r="G2360">
        <v>559.27</v>
      </c>
      <c r="H2360">
        <v>43.06</v>
      </c>
    </row>
    <row r="2361" spans="1:8" x14ac:dyDescent="0.2">
      <c r="A2361" t="s">
        <v>71</v>
      </c>
      <c r="B2361" t="s">
        <v>55</v>
      </c>
      <c r="C2361" t="s">
        <v>96</v>
      </c>
      <c r="D2361" s="4">
        <v>43252</v>
      </c>
      <c r="E2361" t="s">
        <v>214</v>
      </c>
      <c r="F2361" s="5">
        <v>43221</v>
      </c>
      <c r="G2361">
        <v>155.11000000000001</v>
      </c>
      <c r="H2361">
        <v>13.8</v>
      </c>
    </row>
    <row r="2362" spans="1:8" x14ac:dyDescent="0.2">
      <c r="A2362" t="s">
        <v>71</v>
      </c>
      <c r="B2362" t="s">
        <v>55</v>
      </c>
      <c r="C2362" t="s">
        <v>96</v>
      </c>
      <c r="D2362" s="4">
        <v>43252</v>
      </c>
      <c r="E2362" t="s">
        <v>175</v>
      </c>
      <c r="F2362" s="5">
        <v>43101</v>
      </c>
      <c r="G2362">
        <v>1760</v>
      </c>
      <c r="H2362">
        <v>135.52000000000001</v>
      </c>
    </row>
    <row r="2363" spans="1:8" x14ac:dyDescent="0.2">
      <c r="A2363" t="s">
        <v>71</v>
      </c>
      <c r="B2363" t="s">
        <v>55</v>
      </c>
      <c r="C2363" t="s">
        <v>96</v>
      </c>
      <c r="D2363" s="4">
        <v>43252</v>
      </c>
      <c r="E2363" t="s">
        <v>176</v>
      </c>
      <c r="F2363" s="5">
        <v>43101</v>
      </c>
      <c r="G2363">
        <v>79.38</v>
      </c>
      <c r="H2363">
        <v>6.11</v>
      </c>
    </row>
    <row r="2364" spans="1:8" x14ac:dyDescent="0.2">
      <c r="A2364" t="s">
        <v>71</v>
      </c>
      <c r="B2364" t="s">
        <v>56</v>
      </c>
      <c r="C2364" t="s">
        <v>130</v>
      </c>
      <c r="D2364" s="4">
        <v>43252</v>
      </c>
      <c r="E2364" t="s">
        <v>212</v>
      </c>
      <c r="F2364" s="5">
        <v>43221</v>
      </c>
      <c r="G2364">
        <v>741.56</v>
      </c>
      <c r="H2364">
        <v>57.1</v>
      </c>
    </row>
    <row r="2365" spans="1:8" x14ac:dyDescent="0.2">
      <c r="A2365" t="s">
        <v>71</v>
      </c>
      <c r="B2365" t="s">
        <v>56</v>
      </c>
      <c r="C2365" t="s">
        <v>130</v>
      </c>
      <c r="D2365" s="4">
        <v>43252</v>
      </c>
      <c r="E2365" t="s">
        <v>215</v>
      </c>
      <c r="F2365" s="5">
        <v>43221</v>
      </c>
      <c r="G2365">
        <v>12915</v>
      </c>
      <c r="H2365">
        <v>1149.44</v>
      </c>
    </row>
    <row r="2366" spans="1:8" x14ac:dyDescent="0.2">
      <c r="A2366" t="s">
        <v>71</v>
      </c>
      <c r="B2366" t="s">
        <v>56</v>
      </c>
      <c r="C2366" t="s">
        <v>130</v>
      </c>
      <c r="D2366" s="4">
        <v>43252</v>
      </c>
      <c r="E2366" t="s">
        <v>213</v>
      </c>
      <c r="F2366" s="5">
        <v>43221</v>
      </c>
      <c r="G2366">
        <v>33.44</v>
      </c>
      <c r="H2366">
        <v>2.57</v>
      </c>
    </row>
    <row r="2367" spans="1:8" x14ac:dyDescent="0.2">
      <c r="A2367" t="s">
        <v>71</v>
      </c>
      <c r="B2367" t="s">
        <v>56</v>
      </c>
      <c r="C2367" t="s">
        <v>130</v>
      </c>
      <c r="D2367" s="4">
        <v>43252</v>
      </c>
      <c r="E2367" t="s">
        <v>214</v>
      </c>
      <c r="F2367" s="5">
        <v>43221</v>
      </c>
      <c r="G2367">
        <v>582.47</v>
      </c>
      <c r="H2367">
        <v>51.84</v>
      </c>
    </row>
    <row r="2368" spans="1:8" x14ac:dyDescent="0.2">
      <c r="A2368" t="s">
        <v>71</v>
      </c>
      <c r="B2368" t="s">
        <v>59</v>
      </c>
      <c r="C2368" t="s">
        <v>102</v>
      </c>
      <c r="D2368" s="4">
        <v>43221</v>
      </c>
      <c r="E2368" t="s">
        <v>218</v>
      </c>
      <c r="F2368" s="5">
        <v>43221</v>
      </c>
      <c r="G2368">
        <v>0</v>
      </c>
      <c r="H2368">
        <v>0</v>
      </c>
    </row>
    <row r="2369" spans="1:8" x14ac:dyDescent="0.2">
      <c r="A2369" t="s">
        <v>71</v>
      </c>
      <c r="B2369" t="s">
        <v>59</v>
      </c>
      <c r="C2369" t="s">
        <v>102</v>
      </c>
      <c r="D2369" s="4">
        <v>43221</v>
      </c>
      <c r="E2369" t="s">
        <v>219</v>
      </c>
      <c r="F2369" s="5">
        <v>43221</v>
      </c>
      <c r="G2369">
        <v>0</v>
      </c>
      <c r="H2369">
        <v>0</v>
      </c>
    </row>
    <row r="2370" spans="1:8" x14ac:dyDescent="0.2">
      <c r="A2370" t="s">
        <v>71</v>
      </c>
      <c r="B2370" t="s">
        <v>59</v>
      </c>
      <c r="C2370" t="s">
        <v>102</v>
      </c>
      <c r="D2370" s="4">
        <v>43221</v>
      </c>
      <c r="E2370" t="s">
        <v>177</v>
      </c>
      <c r="F2370" s="5">
        <v>43101</v>
      </c>
      <c r="G2370">
        <v>108</v>
      </c>
      <c r="H2370">
        <v>8.32</v>
      </c>
    </row>
    <row r="2371" spans="1:8" x14ac:dyDescent="0.2">
      <c r="A2371" t="s">
        <v>71</v>
      </c>
      <c r="B2371" t="s">
        <v>59</v>
      </c>
      <c r="C2371" t="s">
        <v>102</v>
      </c>
      <c r="D2371" s="4">
        <v>43221</v>
      </c>
      <c r="E2371" t="s">
        <v>178</v>
      </c>
      <c r="F2371" s="5">
        <v>43101</v>
      </c>
      <c r="G2371">
        <v>4.87</v>
      </c>
      <c r="H2371">
        <v>0.37</v>
      </c>
    </row>
    <row r="2372" spans="1:8" x14ac:dyDescent="0.2">
      <c r="A2372" t="s">
        <v>71</v>
      </c>
      <c r="B2372" t="s">
        <v>55</v>
      </c>
      <c r="C2372" t="s">
        <v>100</v>
      </c>
      <c r="D2372" s="4">
        <v>43221</v>
      </c>
      <c r="E2372" t="s">
        <v>212</v>
      </c>
      <c r="F2372" s="5">
        <v>43221</v>
      </c>
      <c r="G2372">
        <v>0</v>
      </c>
      <c r="H2372">
        <v>0</v>
      </c>
    </row>
    <row r="2373" spans="1:8" x14ac:dyDescent="0.2">
      <c r="A2373" t="s">
        <v>71</v>
      </c>
      <c r="B2373" t="s">
        <v>55</v>
      </c>
      <c r="C2373" t="s">
        <v>100</v>
      </c>
      <c r="D2373" s="4">
        <v>43221</v>
      </c>
      <c r="E2373" t="s">
        <v>213</v>
      </c>
      <c r="F2373" s="5">
        <v>43221</v>
      </c>
      <c r="G2373">
        <v>0</v>
      </c>
      <c r="H2373">
        <v>0</v>
      </c>
    </row>
    <row r="2374" spans="1:8" x14ac:dyDescent="0.2">
      <c r="A2374" t="s">
        <v>71</v>
      </c>
      <c r="B2374" t="s">
        <v>55</v>
      </c>
      <c r="C2374" t="s">
        <v>100</v>
      </c>
      <c r="D2374" s="4">
        <v>43221</v>
      </c>
      <c r="E2374" t="s">
        <v>175</v>
      </c>
      <c r="F2374" s="5">
        <v>43101</v>
      </c>
      <c r="G2374">
        <v>717.63</v>
      </c>
      <c r="H2374">
        <v>55.26</v>
      </c>
    </row>
    <row r="2375" spans="1:8" x14ac:dyDescent="0.2">
      <c r="A2375" t="s">
        <v>71</v>
      </c>
      <c r="B2375" t="s">
        <v>55</v>
      </c>
      <c r="C2375" t="s">
        <v>100</v>
      </c>
      <c r="D2375" s="4">
        <v>43221</v>
      </c>
      <c r="E2375" t="s">
        <v>179</v>
      </c>
      <c r="F2375" s="5">
        <v>43101</v>
      </c>
      <c r="G2375">
        <v>182.37</v>
      </c>
      <c r="H2375">
        <v>16.41</v>
      </c>
    </row>
    <row r="2376" spans="1:8" x14ac:dyDescent="0.2">
      <c r="A2376" t="s">
        <v>71</v>
      </c>
      <c r="B2376" t="s">
        <v>55</v>
      </c>
      <c r="C2376" t="s">
        <v>100</v>
      </c>
      <c r="D2376" s="4">
        <v>43221</v>
      </c>
      <c r="E2376" t="s">
        <v>176</v>
      </c>
      <c r="F2376" s="5">
        <v>43101</v>
      </c>
      <c r="G2376">
        <v>32.369999999999997</v>
      </c>
      <c r="H2376">
        <v>2.4900000000000002</v>
      </c>
    </row>
    <row r="2377" spans="1:8" x14ac:dyDescent="0.2">
      <c r="A2377" t="s">
        <v>71</v>
      </c>
      <c r="B2377" t="s">
        <v>55</v>
      </c>
      <c r="C2377" t="s">
        <v>100</v>
      </c>
      <c r="D2377" s="4">
        <v>43221</v>
      </c>
      <c r="E2377" t="s">
        <v>180</v>
      </c>
      <c r="F2377" s="5">
        <v>43101</v>
      </c>
      <c r="G2377">
        <v>8.2200000000000006</v>
      </c>
      <c r="H2377">
        <v>0.74</v>
      </c>
    </row>
    <row r="2378" spans="1:8" x14ac:dyDescent="0.2">
      <c r="A2378" t="s">
        <v>71</v>
      </c>
      <c r="B2378" t="s">
        <v>54</v>
      </c>
      <c r="C2378" t="s">
        <v>92</v>
      </c>
      <c r="D2378" s="4">
        <v>43313</v>
      </c>
      <c r="E2378" t="s">
        <v>212</v>
      </c>
      <c r="F2378" s="5">
        <v>43221</v>
      </c>
      <c r="G2378">
        <v>956.85</v>
      </c>
      <c r="H2378">
        <v>73.680000000000007</v>
      </c>
    </row>
    <row r="2379" spans="1:8" x14ac:dyDescent="0.2">
      <c r="A2379" t="s">
        <v>71</v>
      </c>
      <c r="B2379" t="s">
        <v>54</v>
      </c>
      <c r="C2379" t="s">
        <v>92</v>
      </c>
      <c r="D2379" s="4">
        <v>43313</v>
      </c>
      <c r="E2379" t="s">
        <v>215</v>
      </c>
      <c r="F2379" s="5">
        <v>43221</v>
      </c>
      <c r="G2379">
        <v>824.15</v>
      </c>
      <c r="H2379">
        <v>73.349999999999994</v>
      </c>
    </row>
    <row r="2380" spans="1:8" x14ac:dyDescent="0.2">
      <c r="A2380" t="s">
        <v>71</v>
      </c>
      <c r="B2380" t="s">
        <v>54</v>
      </c>
      <c r="C2380" t="s">
        <v>92</v>
      </c>
      <c r="D2380" s="4">
        <v>43313</v>
      </c>
      <c r="E2380" t="s">
        <v>213</v>
      </c>
      <c r="F2380" s="5">
        <v>43221</v>
      </c>
      <c r="G2380">
        <v>43.15</v>
      </c>
      <c r="H2380">
        <v>3.32</v>
      </c>
    </row>
    <row r="2381" spans="1:8" x14ac:dyDescent="0.2">
      <c r="A2381" t="s">
        <v>71</v>
      </c>
      <c r="B2381" t="s">
        <v>54</v>
      </c>
      <c r="C2381" t="s">
        <v>92</v>
      </c>
      <c r="D2381" s="4">
        <v>43313</v>
      </c>
      <c r="E2381" t="s">
        <v>214</v>
      </c>
      <c r="F2381" s="5">
        <v>43221</v>
      </c>
      <c r="G2381">
        <v>37.17</v>
      </c>
      <c r="H2381">
        <v>3.31</v>
      </c>
    </row>
    <row r="2382" spans="1:8" x14ac:dyDescent="0.2">
      <c r="A2382" t="s">
        <v>71</v>
      </c>
      <c r="B2382" t="s">
        <v>55</v>
      </c>
      <c r="C2382" t="s">
        <v>93</v>
      </c>
      <c r="D2382" s="4">
        <v>43313</v>
      </c>
      <c r="E2382" t="s">
        <v>212</v>
      </c>
      <c r="F2382" s="5">
        <v>43221</v>
      </c>
      <c r="G2382">
        <v>341</v>
      </c>
      <c r="H2382">
        <v>26.26</v>
      </c>
    </row>
    <row r="2383" spans="1:8" x14ac:dyDescent="0.2">
      <c r="A2383" t="s">
        <v>71</v>
      </c>
      <c r="B2383" t="s">
        <v>55</v>
      </c>
      <c r="C2383" t="s">
        <v>93</v>
      </c>
      <c r="D2383" s="4">
        <v>43313</v>
      </c>
      <c r="E2383" t="s">
        <v>213</v>
      </c>
      <c r="F2383" s="5">
        <v>43221</v>
      </c>
      <c r="G2383">
        <v>15.38</v>
      </c>
      <c r="H2383">
        <v>1.18</v>
      </c>
    </row>
    <row r="2384" spans="1:8" x14ac:dyDescent="0.2">
      <c r="A2384" t="s">
        <v>71</v>
      </c>
      <c r="B2384" t="s">
        <v>54</v>
      </c>
      <c r="C2384" t="s">
        <v>92</v>
      </c>
      <c r="D2384" s="4">
        <v>43313</v>
      </c>
      <c r="E2384" t="s">
        <v>212</v>
      </c>
      <c r="F2384" s="5">
        <v>43221</v>
      </c>
      <c r="G2384">
        <v>1167.3499999999999</v>
      </c>
      <c r="H2384">
        <v>89.89</v>
      </c>
    </row>
    <row r="2385" spans="1:8" x14ac:dyDescent="0.2">
      <c r="A2385" t="s">
        <v>71</v>
      </c>
      <c r="B2385" t="s">
        <v>54</v>
      </c>
      <c r="C2385" t="s">
        <v>92</v>
      </c>
      <c r="D2385" s="4">
        <v>43313</v>
      </c>
      <c r="E2385" t="s">
        <v>215</v>
      </c>
      <c r="F2385" s="5">
        <v>43221</v>
      </c>
      <c r="G2385">
        <v>979.65</v>
      </c>
      <c r="H2385">
        <v>87.19</v>
      </c>
    </row>
    <row r="2386" spans="1:8" x14ac:dyDescent="0.2">
      <c r="A2386" t="s">
        <v>71</v>
      </c>
      <c r="B2386" t="s">
        <v>54</v>
      </c>
      <c r="C2386" t="s">
        <v>92</v>
      </c>
      <c r="D2386" s="4">
        <v>43313</v>
      </c>
      <c r="E2386" t="s">
        <v>213</v>
      </c>
      <c r="F2386" s="5">
        <v>43221</v>
      </c>
      <c r="G2386">
        <v>52.65</v>
      </c>
      <c r="H2386">
        <v>4.05</v>
      </c>
    </row>
    <row r="2387" spans="1:8" x14ac:dyDescent="0.2">
      <c r="A2387" t="s">
        <v>71</v>
      </c>
      <c r="B2387" t="s">
        <v>54</v>
      </c>
      <c r="C2387" t="s">
        <v>92</v>
      </c>
      <c r="D2387" s="4">
        <v>43313</v>
      </c>
      <c r="E2387" t="s">
        <v>214</v>
      </c>
      <c r="F2387" s="5">
        <v>43221</v>
      </c>
      <c r="G2387">
        <v>44.18</v>
      </c>
      <c r="H2387">
        <v>3.93</v>
      </c>
    </row>
    <row r="2388" spans="1:8" x14ac:dyDescent="0.2">
      <c r="A2388" t="s">
        <v>71</v>
      </c>
      <c r="B2388" t="s">
        <v>57</v>
      </c>
      <c r="C2388" t="s">
        <v>93</v>
      </c>
      <c r="D2388" s="4">
        <v>43313</v>
      </c>
      <c r="E2388" t="s">
        <v>212</v>
      </c>
      <c r="F2388" s="5">
        <v>43221</v>
      </c>
      <c r="G2388">
        <v>2202</v>
      </c>
      <c r="H2388">
        <v>169.57</v>
      </c>
    </row>
    <row r="2389" spans="1:8" x14ac:dyDescent="0.2">
      <c r="A2389" t="s">
        <v>71</v>
      </c>
      <c r="B2389" t="s">
        <v>57</v>
      </c>
      <c r="C2389" t="s">
        <v>93</v>
      </c>
      <c r="D2389" s="4">
        <v>43313</v>
      </c>
      <c r="E2389" t="s">
        <v>213</v>
      </c>
      <c r="F2389" s="5">
        <v>43221</v>
      </c>
      <c r="G2389">
        <v>99.3</v>
      </c>
      <c r="H2389">
        <v>7.64</v>
      </c>
    </row>
    <row r="2390" spans="1:8" x14ac:dyDescent="0.2">
      <c r="A2390" t="s">
        <v>71</v>
      </c>
      <c r="B2390" t="s">
        <v>61</v>
      </c>
      <c r="C2390" t="s">
        <v>97</v>
      </c>
      <c r="D2390" s="4">
        <v>43282</v>
      </c>
      <c r="E2390" t="s">
        <v>212</v>
      </c>
      <c r="F2390" s="5">
        <v>43221</v>
      </c>
      <c r="G2390">
        <v>717.63</v>
      </c>
      <c r="H2390">
        <v>55.26</v>
      </c>
    </row>
    <row r="2391" spans="1:8" x14ac:dyDescent="0.2">
      <c r="A2391" t="s">
        <v>71</v>
      </c>
      <c r="B2391" t="s">
        <v>61</v>
      </c>
      <c r="C2391" t="s">
        <v>97</v>
      </c>
      <c r="D2391" s="4">
        <v>43282</v>
      </c>
      <c r="E2391" t="s">
        <v>215</v>
      </c>
      <c r="F2391" s="5">
        <v>43221</v>
      </c>
      <c r="G2391">
        <v>6938.49</v>
      </c>
      <c r="H2391">
        <v>617.53</v>
      </c>
    </row>
    <row r="2392" spans="1:8" x14ac:dyDescent="0.2">
      <c r="A2392" t="s">
        <v>71</v>
      </c>
      <c r="B2392" t="s">
        <v>61</v>
      </c>
      <c r="C2392" t="s">
        <v>97</v>
      </c>
      <c r="D2392" s="4">
        <v>43282</v>
      </c>
      <c r="E2392" t="s">
        <v>213</v>
      </c>
      <c r="F2392" s="5">
        <v>43221</v>
      </c>
      <c r="G2392">
        <v>32.369999999999997</v>
      </c>
      <c r="H2392">
        <v>2.4900000000000002</v>
      </c>
    </row>
    <row r="2393" spans="1:8" x14ac:dyDescent="0.2">
      <c r="A2393" t="s">
        <v>71</v>
      </c>
      <c r="B2393" t="s">
        <v>61</v>
      </c>
      <c r="C2393" t="s">
        <v>97</v>
      </c>
      <c r="D2393" s="4">
        <v>43282</v>
      </c>
      <c r="E2393" t="s">
        <v>214</v>
      </c>
      <c r="F2393" s="5">
        <v>43221</v>
      </c>
      <c r="G2393">
        <v>312.92</v>
      </c>
      <c r="H2393">
        <v>27.85</v>
      </c>
    </row>
    <row r="2394" spans="1:8" x14ac:dyDescent="0.2">
      <c r="A2394" t="s">
        <v>71</v>
      </c>
      <c r="B2394" t="s">
        <v>56</v>
      </c>
      <c r="C2394" t="s">
        <v>98</v>
      </c>
      <c r="D2394" s="4">
        <v>43282</v>
      </c>
      <c r="E2394" t="s">
        <v>212</v>
      </c>
      <c r="F2394" s="5">
        <v>43221</v>
      </c>
      <c r="G2394">
        <v>717.63</v>
      </c>
      <c r="H2394">
        <v>55.26</v>
      </c>
    </row>
    <row r="2395" spans="1:8" x14ac:dyDescent="0.2">
      <c r="A2395" t="s">
        <v>71</v>
      </c>
      <c r="B2395" t="s">
        <v>56</v>
      </c>
      <c r="C2395" t="s">
        <v>98</v>
      </c>
      <c r="D2395" s="4">
        <v>43282</v>
      </c>
      <c r="E2395" t="s">
        <v>215</v>
      </c>
      <c r="F2395" s="5">
        <v>43221</v>
      </c>
      <c r="G2395">
        <v>4125.3599999999997</v>
      </c>
      <c r="H2395">
        <v>367.16</v>
      </c>
    </row>
    <row r="2396" spans="1:8" x14ac:dyDescent="0.2">
      <c r="A2396" t="s">
        <v>71</v>
      </c>
      <c r="B2396" t="s">
        <v>56</v>
      </c>
      <c r="C2396" t="s">
        <v>98</v>
      </c>
      <c r="D2396" s="4">
        <v>43282</v>
      </c>
      <c r="E2396" t="s">
        <v>213</v>
      </c>
      <c r="F2396" s="5">
        <v>43221</v>
      </c>
      <c r="G2396">
        <v>32.369999999999997</v>
      </c>
      <c r="H2396">
        <v>2.4900000000000002</v>
      </c>
    </row>
    <row r="2397" spans="1:8" x14ac:dyDescent="0.2">
      <c r="A2397" t="s">
        <v>71</v>
      </c>
      <c r="B2397" t="s">
        <v>56</v>
      </c>
      <c r="C2397" t="s">
        <v>98</v>
      </c>
      <c r="D2397" s="4">
        <v>43282</v>
      </c>
      <c r="E2397" t="s">
        <v>214</v>
      </c>
      <c r="F2397" s="5">
        <v>43221</v>
      </c>
      <c r="G2397">
        <v>186.05</v>
      </c>
      <c r="H2397">
        <v>16.559999999999999</v>
      </c>
    </row>
    <row r="2398" spans="1:8" x14ac:dyDescent="0.2">
      <c r="A2398" t="s">
        <v>71</v>
      </c>
      <c r="B2398" t="s">
        <v>54</v>
      </c>
      <c r="C2398" t="s">
        <v>92</v>
      </c>
      <c r="D2398" s="4">
        <v>43252</v>
      </c>
      <c r="E2398" t="s">
        <v>212</v>
      </c>
      <c r="F2398" s="5">
        <v>43221</v>
      </c>
      <c r="G2398">
        <v>829.64</v>
      </c>
      <c r="H2398">
        <v>63.88</v>
      </c>
    </row>
    <row r="2399" spans="1:8" x14ac:dyDescent="0.2">
      <c r="A2399" t="s">
        <v>71</v>
      </c>
      <c r="B2399" t="s">
        <v>54</v>
      </c>
      <c r="C2399" t="s">
        <v>92</v>
      </c>
      <c r="D2399" s="4">
        <v>43252</v>
      </c>
      <c r="E2399" t="s">
        <v>215</v>
      </c>
      <c r="F2399" s="5">
        <v>43221</v>
      </c>
      <c r="G2399">
        <v>668.36</v>
      </c>
      <c r="H2399">
        <v>59.48</v>
      </c>
    </row>
    <row r="2400" spans="1:8" x14ac:dyDescent="0.2">
      <c r="A2400" t="s">
        <v>71</v>
      </c>
      <c r="B2400" t="s">
        <v>54</v>
      </c>
      <c r="C2400" t="s">
        <v>92</v>
      </c>
      <c r="D2400" s="4">
        <v>43252</v>
      </c>
      <c r="E2400" t="s">
        <v>213</v>
      </c>
      <c r="F2400" s="5">
        <v>43221</v>
      </c>
      <c r="G2400">
        <v>37.42</v>
      </c>
      <c r="H2400">
        <v>2.88</v>
      </c>
    </row>
    <row r="2401" spans="1:8" x14ac:dyDescent="0.2">
      <c r="A2401" t="s">
        <v>71</v>
      </c>
      <c r="B2401" t="s">
        <v>54</v>
      </c>
      <c r="C2401" t="s">
        <v>92</v>
      </c>
      <c r="D2401" s="4">
        <v>43252</v>
      </c>
      <c r="E2401" t="s">
        <v>214</v>
      </c>
      <c r="F2401" s="5">
        <v>43221</v>
      </c>
      <c r="G2401">
        <v>30.14</v>
      </c>
      <c r="H2401">
        <v>2.68</v>
      </c>
    </row>
    <row r="2402" spans="1:8" x14ac:dyDescent="0.2">
      <c r="A2402" t="s">
        <v>71</v>
      </c>
      <c r="B2402" t="s">
        <v>57</v>
      </c>
      <c r="C2402" t="s">
        <v>93</v>
      </c>
      <c r="D2402" s="4">
        <v>43252</v>
      </c>
      <c r="E2402" t="s">
        <v>175</v>
      </c>
      <c r="F2402" s="5">
        <v>43101</v>
      </c>
      <c r="G2402">
        <v>51</v>
      </c>
      <c r="H2402">
        <v>3.93</v>
      </c>
    </row>
    <row r="2403" spans="1:8" x14ac:dyDescent="0.2">
      <c r="A2403" t="s">
        <v>71</v>
      </c>
      <c r="B2403" t="s">
        <v>57</v>
      </c>
      <c r="C2403" t="s">
        <v>93</v>
      </c>
      <c r="D2403" s="4">
        <v>43252</v>
      </c>
      <c r="E2403" t="s">
        <v>176</v>
      </c>
      <c r="F2403" s="5">
        <v>43101</v>
      </c>
      <c r="G2403">
        <v>2.2999999999999998</v>
      </c>
      <c r="H2403">
        <v>0.18</v>
      </c>
    </row>
    <row r="2404" spans="1:8" x14ac:dyDescent="0.2">
      <c r="A2404" t="s">
        <v>71</v>
      </c>
      <c r="B2404" t="s">
        <v>54</v>
      </c>
      <c r="C2404" t="s">
        <v>92</v>
      </c>
      <c r="D2404" s="4">
        <v>43252</v>
      </c>
      <c r="E2404" t="s">
        <v>176</v>
      </c>
      <c r="F2404" s="5">
        <v>43101</v>
      </c>
      <c r="G2404">
        <v>14.52</v>
      </c>
      <c r="H2404">
        <v>1.1200000000000001</v>
      </c>
    </row>
    <row r="2405" spans="1:8" x14ac:dyDescent="0.2">
      <c r="A2405" t="s">
        <v>71</v>
      </c>
      <c r="B2405" t="s">
        <v>54</v>
      </c>
      <c r="C2405" t="s">
        <v>101</v>
      </c>
      <c r="D2405" s="4">
        <v>43252</v>
      </c>
      <c r="E2405" t="s">
        <v>218</v>
      </c>
      <c r="F2405" s="5">
        <v>43221</v>
      </c>
      <c r="G2405">
        <v>10.8</v>
      </c>
      <c r="H2405">
        <v>0.83</v>
      </c>
    </row>
    <row r="2406" spans="1:8" x14ac:dyDescent="0.2">
      <c r="A2406" t="s">
        <v>71</v>
      </c>
      <c r="B2406" t="s">
        <v>54</v>
      </c>
      <c r="C2406" t="s">
        <v>101</v>
      </c>
      <c r="D2406" s="4">
        <v>43252</v>
      </c>
      <c r="E2406" t="s">
        <v>219</v>
      </c>
      <c r="F2406" s="5">
        <v>43221</v>
      </c>
      <c r="G2406">
        <v>0.49</v>
      </c>
      <c r="H2406">
        <v>0.04</v>
      </c>
    </row>
    <row r="2407" spans="1:8" x14ac:dyDescent="0.2">
      <c r="A2407" t="s">
        <v>71</v>
      </c>
      <c r="B2407" t="s">
        <v>55</v>
      </c>
      <c r="C2407" t="s">
        <v>101</v>
      </c>
      <c r="D2407" s="4">
        <v>43252</v>
      </c>
      <c r="E2407" t="s">
        <v>177</v>
      </c>
      <c r="F2407" s="5">
        <v>43101</v>
      </c>
      <c r="G2407">
        <v>35</v>
      </c>
      <c r="H2407">
        <v>2.7</v>
      </c>
    </row>
    <row r="2408" spans="1:8" x14ac:dyDescent="0.2">
      <c r="A2408" t="s">
        <v>71</v>
      </c>
      <c r="B2408" t="s">
        <v>55</v>
      </c>
      <c r="C2408" t="s">
        <v>101</v>
      </c>
      <c r="D2408" s="4">
        <v>43252</v>
      </c>
      <c r="E2408" t="s">
        <v>178</v>
      </c>
      <c r="F2408" s="5">
        <v>43101</v>
      </c>
      <c r="G2408">
        <v>1.58</v>
      </c>
      <c r="H2408">
        <v>0.12</v>
      </c>
    </row>
    <row r="2409" spans="1:8" x14ac:dyDescent="0.2">
      <c r="A2409" t="s">
        <v>71</v>
      </c>
      <c r="B2409" t="s">
        <v>57</v>
      </c>
      <c r="C2409" t="s">
        <v>93</v>
      </c>
      <c r="D2409" s="4">
        <v>43252</v>
      </c>
      <c r="E2409" t="s">
        <v>215</v>
      </c>
      <c r="F2409" s="5">
        <v>43221</v>
      </c>
      <c r="G2409">
        <v>39.26</v>
      </c>
      <c r="H2409">
        <v>3.49</v>
      </c>
    </row>
    <row r="2410" spans="1:8" x14ac:dyDescent="0.2">
      <c r="A2410" t="s">
        <v>71</v>
      </c>
      <c r="B2410" t="s">
        <v>57</v>
      </c>
      <c r="C2410" t="s">
        <v>93</v>
      </c>
      <c r="D2410" s="4">
        <v>43252</v>
      </c>
      <c r="E2410" t="s">
        <v>214</v>
      </c>
      <c r="F2410" s="5">
        <v>43221</v>
      </c>
      <c r="G2410">
        <v>1.77</v>
      </c>
      <c r="H2410">
        <v>0.16</v>
      </c>
    </row>
    <row r="2411" spans="1:8" x14ac:dyDescent="0.2">
      <c r="A2411" t="s">
        <v>71</v>
      </c>
      <c r="B2411" t="s">
        <v>57</v>
      </c>
      <c r="C2411" t="s">
        <v>93</v>
      </c>
      <c r="D2411" s="4">
        <v>43252</v>
      </c>
      <c r="E2411" t="s">
        <v>179</v>
      </c>
      <c r="F2411" s="5">
        <v>43101</v>
      </c>
      <c r="G2411">
        <v>35.1</v>
      </c>
      <c r="H2411">
        <v>3.16</v>
      </c>
    </row>
    <row r="2412" spans="1:8" x14ac:dyDescent="0.2">
      <c r="A2412" t="s">
        <v>71</v>
      </c>
      <c r="B2412" t="s">
        <v>57</v>
      </c>
      <c r="C2412" t="s">
        <v>93</v>
      </c>
      <c r="D2412" s="4">
        <v>43252</v>
      </c>
      <c r="E2412" t="s">
        <v>180</v>
      </c>
      <c r="F2412" s="5">
        <v>43101</v>
      </c>
      <c r="G2412">
        <v>1.59</v>
      </c>
      <c r="H2412">
        <v>0.14000000000000001</v>
      </c>
    </row>
    <row r="2413" spans="1:8" x14ac:dyDescent="0.2">
      <c r="A2413" t="s">
        <v>71</v>
      </c>
      <c r="B2413" t="s">
        <v>57</v>
      </c>
      <c r="C2413" t="s">
        <v>93</v>
      </c>
      <c r="D2413" s="4">
        <v>43252</v>
      </c>
      <c r="E2413" t="s">
        <v>212</v>
      </c>
      <c r="F2413" s="5">
        <v>43221</v>
      </c>
      <c r="G2413">
        <v>59</v>
      </c>
      <c r="H2413">
        <v>4.54</v>
      </c>
    </row>
    <row r="2414" spans="1:8" x14ac:dyDescent="0.2">
      <c r="A2414" t="s">
        <v>71</v>
      </c>
      <c r="B2414" t="s">
        <v>57</v>
      </c>
      <c r="C2414" t="s">
        <v>93</v>
      </c>
      <c r="D2414" s="4">
        <v>43252</v>
      </c>
      <c r="E2414" t="s">
        <v>213</v>
      </c>
      <c r="F2414" s="5">
        <v>43221</v>
      </c>
      <c r="G2414">
        <v>2.66</v>
      </c>
      <c r="H2414">
        <v>0.2</v>
      </c>
    </row>
    <row r="2415" spans="1:8" x14ac:dyDescent="0.2">
      <c r="A2415" t="s">
        <v>71</v>
      </c>
      <c r="B2415" t="s">
        <v>54</v>
      </c>
      <c r="C2415" t="s">
        <v>101</v>
      </c>
      <c r="D2415" s="4">
        <v>43252</v>
      </c>
      <c r="E2415" t="s">
        <v>177</v>
      </c>
      <c r="F2415" s="5">
        <v>43101</v>
      </c>
      <c r="G2415">
        <v>9</v>
      </c>
      <c r="H2415">
        <v>0.69</v>
      </c>
    </row>
    <row r="2416" spans="1:8" x14ac:dyDescent="0.2">
      <c r="A2416" t="s">
        <v>71</v>
      </c>
      <c r="B2416" t="s">
        <v>54</v>
      </c>
      <c r="C2416" t="s">
        <v>101</v>
      </c>
      <c r="D2416" s="4">
        <v>43252</v>
      </c>
      <c r="E2416" t="s">
        <v>178</v>
      </c>
      <c r="F2416" s="5">
        <v>43101</v>
      </c>
      <c r="G2416">
        <v>0.41</v>
      </c>
      <c r="H2416">
        <v>0.03</v>
      </c>
    </row>
    <row r="2417" spans="1:8" x14ac:dyDescent="0.2">
      <c r="A2417" t="s">
        <v>71</v>
      </c>
      <c r="B2417" t="s">
        <v>55</v>
      </c>
      <c r="C2417" t="s">
        <v>101</v>
      </c>
      <c r="D2417" s="4">
        <v>43252</v>
      </c>
      <c r="E2417" t="s">
        <v>218</v>
      </c>
      <c r="F2417" s="5">
        <v>43221</v>
      </c>
      <c r="G2417">
        <v>40.6</v>
      </c>
      <c r="H2417">
        <v>3.13</v>
      </c>
    </row>
    <row r="2418" spans="1:8" x14ac:dyDescent="0.2">
      <c r="A2418" t="s">
        <v>71</v>
      </c>
      <c r="B2418" t="s">
        <v>55</v>
      </c>
      <c r="C2418" t="s">
        <v>101</v>
      </c>
      <c r="D2418" s="4">
        <v>43252</v>
      </c>
      <c r="E2418" t="s">
        <v>219</v>
      </c>
      <c r="F2418" s="5">
        <v>43221</v>
      </c>
      <c r="G2418">
        <v>1.83</v>
      </c>
      <c r="H2418">
        <v>0.14000000000000001</v>
      </c>
    </row>
    <row r="2419" spans="1:8" x14ac:dyDescent="0.2">
      <c r="A2419" t="s">
        <v>71</v>
      </c>
      <c r="B2419" t="s">
        <v>55</v>
      </c>
      <c r="C2419" t="s">
        <v>91</v>
      </c>
      <c r="D2419" s="4">
        <v>43252</v>
      </c>
      <c r="E2419" t="s">
        <v>212</v>
      </c>
      <c r="F2419" s="5">
        <v>43221</v>
      </c>
      <c r="G2419">
        <v>382.74</v>
      </c>
      <c r="H2419">
        <v>29.47</v>
      </c>
    </row>
    <row r="2420" spans="1:8" x14ac:dyDescent="0.2">
      <c r="A2420" t="s">
        <v>71</v>
      </c>
      <c r="B2420" t="s">
        <v>55</v>
      </c>
      <c r="C2420" t="s">
        <v>91</v>
      </c>
      <c r="D2420" s="4">
        <v>43252</v>
      </c>
      <c r="E2420" t="s">
        <v>213</v>
      </c>
      <c r="F2420" s="5">
        <v>43221</v>
      </c>
      <c r="G2420">
        <v>17.260000000000002</v>
      </c>
      <c r="H2420">
        <v>1.33</v>
      </c>
    </row>
    <row r="2421" spans="1:8" x14ac:dyDescent="0.2">
      <c r="A2421" t="s">
        <v>71</v>
      </c>
      <c r="B2421" t="s">
        <v>55</v>
      </c>
      <c r="C2421" t="s">
        <v>91</v>
      </c>
      <c r="D2421" s="4">
        <v>43252</v>
      </c>
      <c r="E2421" t="s">
        <v>175</v>
      </c>
      <c r="F2421" s="5">
        <v>43101</v>
      </c>
      <c r="G2421">
        <v>1267.82</v>
      </c>
      <c r="H2421">
        <v>97.62</v>
      </c>
    </row>
    <row r="2422" spans="1:8" x14ac:dyDescent="0.2">
      <c r="A2422" t="s">
        <v>71</v>
      </c>
      <c r="B2422" t="s">
        <v>55</v>
      </c>
      <c r="C2422" t="s">
        <v>91</v>
      </c>
      <c r="D2422" s="4">
        <v>43252</v>
      </c>
      <c r="E2422" t="s">
        <v>176</v>
      </c>
      <c r="F2422" s="5">
        <v>43101</v>
      </c>
      <c r="G2422">
        <v>57.18</v>
      </c>
      <c r="H2422">
        <v>4.4000000000000004</v>
      </c>
    </row>
    <row r="2423" spans="1:8" x14ac:dyDescent="0.2">
      <c r="A2423" t="s">
        <v>71</v>
      </c>
      <c r="B2423" t="s">
        <v>54</v>
      </c>
      <c r="C2423" t="s">
        <v>92</v>
      </c>
      <c r="D2423" s="4">
        <v>43252</v>
      </c>
      <c r="E2423" t="s">
        <v>175</v>
      </c>
      <c r="F2423" s="5">
        <v>43101</v>
      </c>
      <c r="G2423">
        <v>38</v>
      </c>
      <c r="H2423">
        <v>2.93</v>
      </c>
    </row>
    <row r="2424" spans="1:8" x14ac:dyDescent="0.2">
      <c r="A2424" t="s">
        <v>71</v>
      </c>
      <c r="B2424" t="s">
        <v>54</v>
      </c>
      <c r="C2424" t="s">
        <v>92</v>
      </c>
      <c r="D2424" s="4">
        <v>43252</v>
      </c>
      <c r="E2424" t="s">
        <v>176</v>
      </c>
      <c r="F2424" s="5">
        <v>43101</v>
      </c>
      <c r="G2424">
        <v>1.71</v>
      </c>
      <c r="H2424">
        <v>0.13</v>
      </c>
    </row>
    <row r="2425" spans="1:8" x14ac:dyDescent="0.2">
      <c r="A2425" t="s">
        <v>71</v>
      </c>
      <c r="B2425" t="s">
        <v>54</v>
      </c>
      <c r="C2425" t="s">
        <v>101</v>
      </c>
      <c r="D2425" s="4">
        <v>43252</v>
      </c>
      <c r="E2425" t="s">
        <v>218</v>
      </c>
      <c r="F2425" s="5">
        <v>43221</v>
      </c>
      <c r="G2425">
        <v>24</v>
      </c>
      <c r="H2425">
        <v>1.85</v>
      </c>
    </row>
    <row r="2426" spans="1:8" x14ac:dyDescent="0.2">
      <c r="A2426" t="s">
        <v>71</v>
      </c>
      <c r="B2426" t="s">
        <v>54</v>
      </c>
      <c r="C2426" t="s">
        <v>101</v>
      </c>
      <c r="D2426" s="4">
        <v>43252</v>
      </c>
      <c r="E2426" t="s">
        <v>219</v>
      </c>
      <c r="F2426" s="5">
        <v>43221</v>
      </c>
      <c r="G2426">
        <v>1.08</v>
      </c>
      <c r="H2426">
        <v>0.08</v>
      </c>
    </row>
    <row r="2427" spans="1:8" x14ac:dyDescent="0.2">
      <c r="A2427" t="s">
        <v>71</v>
      </c>
      <c r="B2427" t="s">
        <v>54</v>
      </c>
      <c r="C2427" t="s">
        <v>101</v>
      </c>
      <c r="D2427" s="4">
        <v>43252</v>
      </c>
      <c r="E2427" t="s">
        <v>177</v>
      </c>
      <c r="F2427" s="5">
        <v>43101</v>
      </c>
      <c r="G2427">
        <v>12</v>
      </c>
      <c r="H2427">
        <v>0.92</v>
      </c>
    </row>
    <row r="2428" spans="1:8" x14ac:dyDescent="0.2">
      <c r="A2428" t="s">
        <v>71</v>
      </c>
      <c r="B2428" t="s">
        <v>54</v>
      </c>
      <c r="C2428" t="s">
        <v>101</v>
      </c>
      <c r="D2428" s="4">
        <v>43252</v>
      </c>
      <c r="E2428" t="s">
        <v>178</v>
      </c>
      <c r="F2428" s="5">
        <v>43101</v>
      </c>
      <c r="G2428">
        <v>0.54</v>
      </c>
      <c r="H2428">
        <v>0.04</v>
      </c>
    </row>
    <row r="2429" spans="1:8" x14ac:dyDescent="0.2">
      <c r="A2429" t="s">
        <v>71</v>
      </c>
      <c r="B2429" t="s">
        <v>54</v>
      </c>
      <c r="C2429" t="s">
        <v>92</v>
      </c>
      <c r="D2429" s="4">
        <v>43252</v>
      </c>
      <c r="E2429" t="s">
        <v>212</v>
      </c>
      <c r="F2429" s="5">
        <v>43221</v>
      </c>
      <c r="G2429">
        <v>838</v>
      </c>
      <c r="H2429">
        <v>64.53</v>
      </c>
    </row>
    <row r="2430" spans="1:8" x14ac:dyDescent="0.2">
      <c r="A2430" t="s">
        <v>71</v>
      </c>
      <c r="B2430" t="s">
        <v>54</v>
      </c>
      <c r="C2430" t="s">
        <v>92</v>
      </c>
      <c r="D2430" s="4">
        <v>43252</v>
      </c>
      <c r="E2430" t="s">
        <v>213</v>
      </c>
      <c r="F2430" s="5">
        <v>43221</v>
      </c>
      <c r="G2430">
        <v>37.79</v>
      </c>
      <c r="H2430">
        <v>2.91</v>
      </c>
    </row>
    <row r="2431" spans="1:8" x14ac:dyDescent="0.2">
      <c r="A2431" t="s">
        <v>71</v>
      </c>
      <c r="B2431" t="s">
        <v>54</v>
      </c>
      <c r="C2431" t="s">
        <v>92</v>
      </c>
      <c r="D2431" s="4">
        <v>43252</v>
      </c>
      <c r="E2431" t="s">
        <v>175</v>
      </c>
      <c r="F2431" s="5">
        <v>43101</v>
      </c>
      <c r="G2431">
        <v>608</v>
      </c>
      <c r="H2431">
        <v>46.82</v>
      </c>
    </row>
    <row r="2432" spans="1:8" x14ac:dyDescent="0.2">
      <c r="A2432" t="s">
        <v>71</v>
      </c>
      <c r="B2432" t="s">
        <v>54</v>
      </c>
      <c r="C2432" t="s">
        <v>92</v>
      </c>
      <c r="D2432" s="4">
        <v>43252</v>
      </c>
      <c r="E2432" t="s">
        <v>176</v>
      </c>
      <c r="F2432" s="5">
        <v>43101</v>
      </c>
      <c r="G2432">
        <v>27.42</v>
      </c>
      <c r="H2432">
        <v>2.11</v>
      </c>
    </row>
    <row r="2433" spans="1:8" x14ac:dyDescent="0.2">
      <c r="A2433" t="s">
        <v>71</v>
      </c>
      <c r="B2433" t="s">
        <v>54</v>
      </c>
      <c r="C2433" t="s">
        <v>167</v>
      </c>
      <c r="D2433" s="4">
        <v>43252</v>
      </c>
      <c r="E2433" t="s">
        <v>182</v>
      </c>
      <c r="F2433" s="5">
        <v>43101</v>
      </c>
      <c r="G2433">
        <v>-146</v>
      </c>
      <c r="H2433">
        <v>-11.24</v>
      </c>
    </row>
    <row r="2434" spans="1:8" x14ac:dyDescent="0.2">
      <c r="A2434" t="s">
        <v>71</v>
      </c>
      <c r="B2434" t="s">
        <v>54</v>
      </c>
      <c r="C2434" t="s">
        <v>99</v>
      </c>
      <c r="D2434" s="4">
        <v>43252</v>
      </c>
      <c r="E2434" t="s">
        <v>215</v>
      </c>
      <c r="F2434" s="5">
        <v>43221</v>
      </c>
      <c r="G2434">
        <v>156.76</v>
      </c>
      <c r="H2434">
        <v>13.95</v>
      </c>
    </row>
    <row r="2435" spans="1:8" x14ac:dyDescent="0.2">
      <c r="A2435" t="s">
        <v>71</v>
      </c>
      <c r="B2435" t="s">
        <v>54</v>
      </c>
      <c r="C2435" t="s">
        <v>99</v>
      </c>
      <c r="D2435" s="4">
        <v>43252</v>
      </c>
      <c r="E2435" t="s">
        <v>214</v>
      </c>
      <c r="F2435" s="5">
        <v>43221</v>
      </c>
      <c r="G2435">
        <v>7.07</v>
      </c>
      <c r="H2435">
        <v>0.63</v>
      </c>
    </row>
    <row r="2436" spans="1:8" x14ac:dyDescent="0.2">
      <c r="A2436" t="s">
        <v>71</v>
      </c>
      <c r="B2436" t="s">
        <v>54</v>
      </c>
      <c r="C2436" t="s">
        <v>99</v>
      </c>
      <c r="D2436" s="4">
        <v>43252</v>
      </c>
      <c r="E2436" t="s">
        <v>175</v>
      </c>
      <c r="F2436" s="5">
        <v>43101</v>
      </c>
      <c r="G2436">
        <v>556</v>
      </c>
      <c r="H2436">
        <v>42.81</v>
      </c>
    </row>
    <row r="2437" spans="1:8" x14ac:dyDescent="0.2">
      <c r="A2437" t="s">
        <v>71</v>
      </c>
      <c r="B2437" t="s">
        <v>54</v>
      </c>
      <c r="C2437" t="s">
        <v>99</v>
      </c>
      <c r="D2437" s="4">
        <v>43252</v>
      </c>
      <c r="E2437" t="s">
        <v>176</v>
      </c>
      <c r="F2437" s="5">
        <v>43101</v>
      </c>
      <c r="G2437">
        <v>25.08</v>
      </c>
      <c r="H2437">
        <v>1.93</v>
      </c>
    </row>
    <row r="2438" spans="1:8" x14ac:dyDescent="0.2">
      <c r="A2438" t="s">
        <v>71</v>
      </c>
      <c r="B2438" t="s">
        <v>59</v>
      </c>
      <c r="C2438" t="s">
        <v>102</v>
      </c>
      <c r="D2438" s="4">
        <v>43252</v>
      </c>
      <c r="E2438" t="s">
        <v>218</v>
      </c>
      <c r="F2438" s="5">
        <v>43221</v>
      </c>
      <c r="G2438">
        <v>111.6</v>
      </c>
      <c r="H2438">
        <v>8.59</v>
      </c>
    </row>
    <row r="2439" spans="1:8" x14ac:dyDescent="0.2">
      <c r="A2439" t="s">
        <v>71</v>
      </c>
      <c r="B2439" t="s">
        <v>59</v>
      </c>
      <c r="C2439" t="s">
        <v>102</v>
      </c>
      <c r="D2439" s="4">
        <v>43252</v>
      </c>
      <c r="E2439" t="s">
        <v>219</v>
      </c>
      <c r="F2439" s="5">
        <v>43221</v>
      </c>
      <c r="G2439">
        <v>5.03</v>
      </c>
      <c r="H2439">
        <v>0.39</v>
      </c>
    </row>
    <row r="2440" spans="1:8" x14ac:dyDescent="0.2">
      <c r="A2440" t="s">
        <v>71</v>
      </c>
      <c r="B2440" t="s">
        <v>55</v>
      </c>
      <c r="C2440" t="s">
        <v>100</v>
      </c>
      <c r="D2440" s="4">
        <v>43252</v>
      </c>
      <c r="E2440" t="s">
        <v>212</v>
      </c>
      <c r="F2440" s="5">
        <v>43221</v>
      </c>
      <c r="G2440">
        <v>540</v>
      </c>
      <c r="H2440">
        <v>41.58</v>
      </c>
    </row>
    <row r="2441" spans="1:8" x14ac:dyDescent="0.2">
      <c r="A2441" t="s">
        <v>71</v>
      </c>
      <c r="B2441" t="s">
        <v>55</v>
      </c>
      <c r="C2441" t="s">
        <v>100</v>
      </c>
      <c r="D2441" s="4">
        <v>43252</v>
      </c>
      <c r="E2441" t="s">
        <v>213</v>
      </c>
      <c r="F2441" s="5">
        <v>43221</v>
      </c>
      <c r="G2441">
        <v>24.35</v>
      </c>
      <c r="H2441">
        <v>1.87</v>
      </c>
    </row>
    <row r="2442" spans="1:8" x14ac:dyDescent="0.2">
      <c r="A2442" t="s">
        <v>71</v>
      </c>
      <c r="B2442" t="s">
        <v>54</v>
      </c>
      <c r="C2442" t="s">
        <v>99</v>
      </c>
      <c r="D2442" s="4">
        <v>43252</v>
      </c>
      <c r="E2442" t="s">
        <v>212</v>
      </c>
      <c r="F2442" s="5">
        <v>43221</v>
      </c>
      <c r="G2442">
        <v>1168.24</v>
      </c>
      <c r="H2442">
        <v>89.96</v>
      </c>
    </row>
    <row r="2443" spans="1:8" x14ac:dyDescent="0.2">
      <c r="A2443" t="s">
        <v>71</v>
      </c>
      <c r="B2443" t="s">
        <v>54</v>
      </c>
      <c r="C2443" t="s">
        <v>99</v>
      </c>
      <c r="D2443" s="4">
        <v>43252</v>
      </c>
      <c r="E2443" t="s">
        <v>213</v>
      </c>
      <c r="F2443" s="5">
        <v>43221</v>
      </c>
      <c r="G2443">
        <v>52.69</v>
      </c>
      <c r="H2443">
        <v>4.0599999999999996</v>
      </c>
    </row>
    <row r="2444" spans="1:8" x14ac:dyDescent="0.2">
      <c r="A2444" t="s">
        <v>71</v>
      </c>
      <c r="B2444" t="s">
        <v>56</v>
      </c>
      <c r="C2444" t="s">
        <v>86</v>
      </c>
      <c r="D2444" s="4">
        <v>43252</v>
      </c>
      <c r="E2444" t="s">
        <v>212</v>
      </c>
      <c r="F2444" s="5">
        <v>43221</v>
      </c>
      <c r="G2444">
        <v>3707.8</v>
      </c>
      <c r="H2444">
        <v>285.5</v>
      </c>
    </row>
    <row r="2445" spans="1:8" x14ac:dyDescent="0.2">
      <c r="A2445" t="s">
        <v>71</v>
      </c>
      <c r="B2445" t="s">
        <v>56</v>
      </c>
      <c r="C2445" t="s">
        <v>86</v>
      </c>
      <c r="D2445" s="4">
        <v>43252</v>
      </c>
      <c r="E2445" t="s">
        <v>215</v>
      </c>
      <c r="F2445" s="5">
        <v>43221</v>
      </c>
      <c r="G2445">
        <v>40502.199999999997</v>
      </c>
      <c r="H2445">
        <v>3604.69</v>
      </c>
    </row>
    <row r="2446" spans="1:8" x14ac:dyDescent="0.2">
      <c r="A2446" t="s">
        <v>71</v>
      </c>
      <c r="B2446" t="s">
        <v>56</v>
      </c>
      <c r="C2446" t="s">
        <v>86</v>
      </c>
      <c r="D2446" s="4">
        <v>43252</v>
      </c>
      <c r="E2446" t="s">
        <v>213</v>
      </c>
      <c r="F2446" s="5">
        <v>43221</v>
      </c>
      <c r="G2446">
        <v>167.2</v>
      </c>
      <c r="H2446">
        <v>12.85</v>
      </c>
    </row>
    <row r="2447" spans="1:8" x14ac:dyDescent="0.2">
      <c r="A2447" t="s">
        <v>71</v>
      </c>
      <c r="B2447" t="s">
        <v>56</v>
      </c>
      <c r="C2447" t="s">
        <v>86</v>
      </c>
      <c r="D2447" s="4">
        <v>43252</v>
      </c>
      <c r="E2447" t="s">
        <v>214</v>
      </c>
      <c r="F2447" s="5">
        <v>43221</v>
      </c>
      <c r="G2447">
        <v>1826.67</v>
      </c>
      <c r="H2447">
        <v>162.58000000000001</v>
      </c>
    </row>
    <row r="2448" spans="1:8" x14ac:dyDescent="0.2">
      <c r="A2448" t="s">
        <v>71</v>
      </c>
      <c r="B2448" t="s">
        <v>59</v>
      </c>
      <c r="C2448" t="s">
        <v>102</v>
      </c>
      <c r="D2448" s="4">
        <v>43252</v>
      </c>
      <c r="E2448" t="s">
        <v>220</v>
      </c>
      <c r="F2448" s="5">
        <v>43221</v>
      </c>
      <c r="G2448">
        <v>2.44</v>
      </c>
      <c r="H2448">
        <v>0.22</v>
      </c>
    </row>
    <row r="2449" spans="1:8" x14ac:dyDescent="0.2">
      <c r="A2449" t="s">
        <v>71</v>
      </c>
      <c r="B2449" t="s">
        <v>59</v>
      </c>
      <c r="C2449" t="s">
        <v>102</v>
      </c>
      <c r="D2449" s="4">
        <v>43252</v>
      </c>
      <c r="E2449" t="s">
        <v>221</v>
      </c>
      <c r="F2449" s="5">
        <v>43221</v>
      </c>
      <c r="G2449">
        <v>0.11</v>
      </c>
      <c r="H2449">
        <v>0.01</v>
      </c>
    </row>
    <row r="2450" spans="1:8" x14ac:dyDescent="0.2">
      <c r="A2450" t="s">
        <v>71</v>
      </c>
      <c r="B2450" t="s">
        <v>57</v>
      </c>
      <c r="C2450" t="s">
        <v>85</v>
      </c>
      <c r="D2450" s="4">
        <v>43252</v>
      </c>
      <c r="E2450" t="s">
        <v>212</v>
      </c>
      <c r="F2450" s="5">
        <v>43221</v>
      </c>
      <c r="G2450">
        <v>1364</v>
      </c>
      <c r="H2450">
        <v>105.02</v>
      </c>
    </row>
    <row r="2451" spans="1:8" x14ac:dyDescent="0.2">
      <c r="A2451" t="s">
        <v>71</v>
      </c>
      <c r="B2451" t="s">
        <v>57</v>
      </c>
      <c r="C2451" t="s">
        <v>85</v>
      </c>
      <c r="D2451" s="4">
        <v>43252</v>
      </c>
      <c r="E2451" t="s">
        <v>213</v>
      </c>
      <c r="F2451" s="5">
        <v>43221</v>
      </c>
      <c r="G2451">
        <v>61.52</v>
      </c>
      <c r="H2451">
        <v>4.7300000000000004</v>
      </c>
    </row>
    <row r="2452" spans="1:8" x14ac:dyDescent="0.2">
      <c r="A2452" t="s">
        <v>71</v>
      </c>
      <c r="B2452" t="s">
        <v>59</v>
      </c>
      <c r="C2452" t="s">
        <v>102</v>
      </c>
      <c r="D2452" s="4">
        <v>43252</v>
      </c>
      <c r="E2452" t="s">
        <v>218</v>
      </c>
      <c r="F2452" s="5">
        <v>43221</v>
      </c>
      <c r="G2452">
        <v>1057.76</v>
      </c>
      <c r="H2452">
        <v>81.45</v>
      </c>
    </row>
    <row r="2453" spans="1:8" x14ac:dyDescent="0.2">
      <c r="A2453" t="s">
        <v>71</v>
      </c>
      <c r="B2453" t="s">
        <v>59</v>
      </c>
      <c r="C2453" t="s">
        <v>102</v>
      </c>
      <c r="D2453" s="4">
        <v>43252</v>
      </c>
      <c r="E2453" t="s">
        <v>219</v>
      </c>
      <c r="F2453" s="5">
        <v>43221</v>
      </c>
      <c r="G2453">
        <v>47.7</v>
      </c>
      <c r="H2453">
        <v>3.67</v>
      </c>
    </row>
    <row r="2454" spans="1:8" x14ac:dyDescent="0.2">
      <c r="A2454" t="s">
        <v>71</v>
      </c>
      <c r="B2454" t="s">
        <v>55</v>
      </c>
      <c r="C2454" t="s">
        <v>102</v>
      </c>
      <c r="D2454" s="4">
        <v>43252</v>
      </c>
      <c r="E2454" t="s">
        <v>218</v>
      </c>
      <c r="F2454" s="5">
        <v>43221</v>
      </c>
      <c r="G2454">
        <v>74.400000000000006</v>
      </c>
      <c r="H2454">
        <v>5.73</v>
      </c>
    </row>
    <row r="2455" spans="1:8" x14ac:dyDescent="0.2">
      <c r="A2455" t="s">
        <v>71</v>
      </c>
      <c r="B2455" t="s">
        <v>55</v>
      </c>
      <c r="C2455" t="s">
        <v>102</v>
      </c>
      <c r="D2455" s="4">
        <v>43252</v>
      </c>
      <c r="E2455" t="s">
        <v>219</v>
      </c>
      <c r="F2455" s="5">
        <v>43221</v>
      </c>
      <c r="G2455">
        <v>3.36</v>
      </c>
      <c r="H2455">
        <v>0.26</v>
      </c>
    </row>
    <row r="2456" spans="1:8" x14ac:dyDescent="0.2">
      <c r="A2456" t="s">
        <v>71</v>
      </c>
      <c r="B2456" t="s">
        <v>54</v>
      </c>
      <c r="C2456" t="s">
        <v>88</v>
      </c>
      <c r="D2456" s="4">
        <v>43252</v>
      </c>
      <c r="E2456" t="s">
        <v>212</v>
      </c>
      <c r="F2456" s="5">
        <v>43221</v>
      </c>
      <c r="G2456">
        <v>1446.24</v>
      </c>
      <c r="H2456">
        <v>111.36</v>
      </c>
    </row>
    <row r="2457" spans="1:8" x14ac:dyDescent="0.2">
      <c r="A2457" t="s">
        <v>71</v>
      </c>
      <c r="B2457" t="s">
        <v>54</v>
      </c>
      <c r="C2457" t="s">
        <v>88</v>
      </c>
      <c r="D2457" s="4">
        <v>43252</v>
      </c>
      <c r="E2457" t="s">
        <v>213</v>
      </c>
      <c r="F2457" s="5">
        <v>43221</v>
      </c>
      <c r="G2457">
        <v>65.22</v>
      </c>
      <c r="H2457">
        <v>5.0199999999999996</v>
      </c>
    </row>
    <row r="2458" spans="1:8" x14ac:dyDescent="0.2">
      <c r="A2458" t="s">
        <v>71</v>
      </c>
      <c r="B2458" t="s">
        <v>56</v>
      </c>
      <c r="C2458" t="s">
        <v>103</v>
      </c>
      <c r="D2458" s="4">
        <v>43252</v>
      </c>
      <c r="E2458" t="s">
        <v>218</v>
      </c>
      <c r="F2458" s="5">
        <v>43221</v>
      </c>
      <c r="G2458">
        <v>186</v>
      </c>
      <c r="H2458">
        <v>14.32</v>
      </c>
    </row>
    <row r="2459" spans="1:8" x14ac:dyDescent="0.2">
      <c r="A2459" t="s">
        <v>71</v>
      </c>
      <c r="B2459" t="s">
        <v>56</v>
      </c>
      <c r="C2459" t="s">
        <v>103</v>
      </c>
      <c r="D2459" s="4">
        <v>43252</v>
      </c>
      <c r="E2459" t="s">
        <v>219</v>
      </c>
      <c r="F2459" s="5">
        <v>43221</v>
      </c>
      <c r="G2459">
        <v>8.39</v>
      </c>
      <c r="H2459">
        <v>0.65</v>
      </c>
    </row>
    <row r="2460" spans="1:8" x14ac:dyDescent="0.2">
      <c r="A2460" t="s">
        <v>71</v>
      </c>
      <c r="B2460" t="s">
        <v>55</v>
      </c>
      <c r="C2460" t="s">
        <v>101</v>
      </c>
      <c r="D2460" s="4">
        <v>43252</v>
      </c>
      <c r="E2460" t="s">
        <v>218</v>
      </c>
      <c r="F2460" s="5">
        <v>43221</v>
      </c>
      <c r="G2460">
        <v>276.32</v>
      </c>
      <c r="H2460">
        <v>21.29</v>
      </c>
    </row>
    <row r="2461" spans="1:8" x14ac:dyDescent="0.2">
      <c r="A2461" t="s">
        <v>71</v>
      </c>
      <c r="B2461" t="s">
        <v>55</v>
      </c>
      <c r="C2461" t="s">
        <v>101</v>
      </c>
      <c r="D2461" s="4">
        <v>43252</v>
      </c>
      <c r="E2461" t="s">
        <v>219</v>
      </c>
      <c r="F2461" s="5">
        <v>43221</v>
      </c>
      <c r="G2461">
        <v>12.46</v>
      </c>
      <c r="H2461">
        <v>0.96</v>
      </c>
    </row>
    <row r="2462" spans="1:8" x14ac:dyDescent="0.2">
      <c r="A2462" t="s">
        <v>71</v>
      </c>
      <c r="B2462" t="s">
        <v>55</v>
      </c>
      <c r="C2462" t="s">
        <v>101</v>
      </c>
      <c r="D2462" s="4">
        <v>43252</v>
      </c>
      <c r="E2462" t="s">
        <v>177</v>
      </c>
      <c r="F2462" s="5">
        <v>43101</v>
      </c>
      <c r="G2462">
        <v>241</v>
      </c>
      <c r="H2462">
        <v>18.559999999999999</v>
      </c>
    </row>
    <row r="2463" spans="1:8" x14ac:dyDescent="0.2">
      <c r="A2463" t="s">
        <v>71</v>
      </c>
      <c r="B2463" t="s">
        <v>55</v>
      </c>
      <c r="C2463" t="s">
        <v>101</v>
      </c>
      <c r="D2463" s="4">
        <v>43252</v>
      </c>
      <c r="E2463" t="s">
        <v>178</v>
      </c>
      <c r="F2463" s="5">
        <v>43101</v>
      </c>
      <c r="G2463">
        <v>10.87</v>
      </c>
      <c r="H2463">
        <v>0.84</v>
      </c>
    </row>
    <row r="2464" spans="1:8" x14ac:dyDescent="0.2">
      <c r="A2464" t="s">
        <v>71</v>
      </c>
      <c r="B2464" t="s">
        <v>54</v>
      </c>
      <c r="C2464" t="s">
        <v>92</v>
      </c>
      <c r="D2464" s="4">
        <v>43221</v>
      </c>
      <c r="E2464" t="s">
        <v>212</v>
      </c>
      <c r="F2464" s="5">
        <v>43221</v>
      </c>
      <c r="G2464">
        <v>162</v>
      </c>
      <c r="H2464">
        <v>12.47</v>
      </c>
    </row>
    <row r="2465" spans="1:8" x14ac:dyDescent="0.2">
      <c r="A2465" t="s">
        <v>71</v>
      </c>
      <c r="B2465" t="s">
        <v>54</v>
      </c>
      <c r="C2465" t="s">
        <v>92</v>
      </c>
      <c r="D2465" s="4">
        <v>43221</v>
      </c>
      <c r="E2465" t="s">
        <v>213</v>
      </c>
      <c r="F2465" s="5">
        <v>43221</v>
      </c>
      <c r="G2465">
        <v>7.31</v>
      </c>
      <c r="H2465">
        <v>0.56000000000000005</v>
      </c>
    </row>
    <row r="2466" spans="1:8" x14ac:dyDescent="0.2">
      <c r="A2466" t="s">
        <v>71</v>
      </c>
      <c r="B2466" t="s">
        <v>55</v>
      </c>
      <c r="C2466" t="s">
        <v>101</v>
      </c>
      <c r="D2466" s="4">
        <v>43282</v>
      </c>
      <c r="E2466" t="s">
        <v>218</v>
      </c>
      <c r="F2466" s="5">
        <v>43221</v>
      </c>
      <c r="G2466">
        <v>210.18</v>
      </c>
      <c r="H2466">
        <v>16.190000000000001</v>
      </c>
    </row>
    <row r="2467" spans="1:8" x14ac:dyDescent="0.2">
      <c r="A2467" t="s">
        <v>71</v>
      </c>
      <c r="B2467" t="s">
        <v>55</v>
      </c>
      <c r="C2467" t="s">
        <v>101</v>
      </c>
      <c r="D2467" s="4">
        <v>43282</v>
      </c>
      <c r="E2467" t="s">
        <v>219</v>
      </c>
      <c r="F2467" s="5">
        <v>43221</v>
      </c>
      <c r="G2467">
        <v>9.48</v>
      </c>
      <c r="H2467">
        <v>0.73</v>
      </c>
    </row>
    <row r="2468" spans="1:8" x14ac:dyDescent="0.2">
      <c r="A2468" t="s">
        <v>71</v>
      </c>
      <c r="B2468" t="s">
        <v>55</v>
      </c>
      <c r="C2468" t="s">
        <v>91</v>
      </c>
      <c r="D2468" s="4">
        <v>43282</v>
      </c>
      <c r="E2468" t="s">
        <v>212</v>
      </c>
      <c r="F2468" s="5">
        <v>43221</v>
      </c>
      <c r="G2468">
        <v>391</v>
      </c>
      <c r="H2468">
        <v>30.11</v>
      </c>
    </row>
    <row r="2469" spans="1:8" x14ac:dyDescent="0.2">
      <c r="A2469" t="s">
        <v>71</v>
      </c>
      <c r="B2469" t="s">
        <v>55</v>
      </c>
      <c r="C2469" t="s">
        <v>91</v>
      </c>
      <c r="D2469" s="4">
        <v>43282</v>
      </c>
      <c r="E2469" t="s">
        <v>213</v>
      </c>
      <c r="F2469" s="5">
        <v>43221</v>
      </c>
      <c r="G2469">
        <v>17.63</v>
      </c>
      <c r="H2469">
        <v>1.36</v>
      </c>
    </row>
    <row r="2470" spans="1:8" x14ac:dyDescent="0.2">
      <c r="A2470" t="s">
        <v>71</v>
      </c>
      <c r="B2470" t="s">
        <v>57</v>
      </c>
      <c r="C2470" t="s">
        <v>93</v>
      </c>
      <c r="D2470" s="4">
        <v>43282</v>
      </c>
      <c r="E2470" t="s">
        <v>212</v>
      </c>
      <c r="F2470" s="5">
        <v>43221</v>
      </c>
      <c r="G2470">
        <v>1872.12</v>
      </c>
      <c r="H2470">
        <v>144.15</v>
      </c>
    </row>
    <row r="2471" spans="1:8" x14ac:dyDescent="0.2">
      <c r="A2471" t="s">
        <v>71</v>
      </c>
      <c r="B2471" t="s">
        <v>57</v>
      </c>
      <c r="C2471" t="s">
        <v>93</v>
      </c>
      <c r="D2471" s="4">
        <v>43282</v>
      </c>
      <c r="E2471" t="s">
        <v>213</v>
      </c>
      <c r="F2471" s="5">
        <v>43221</v>
      </c>
      <c r="G2471">
        <v>84.43</v>
      </c>
      <c r="H2471">
        <v>6.49</v>
      </c>
    </row>
    <row r="2472" spans="1:8" x14ac:dyDescent="0.2">
      <c r="A2472" t="s">
        <v>71</v>
      </c>
      <c r="B2472" t="s">
        <v>54</v>
      </c>
      <c r="C2472" t="s">
        <v>92</v>
      </c>
      <c r="D2472" s="4">
        <v>43282</v>
      </c>
      <c r="E2472" t="s">
        <v>212</v>
      </c>
      <c r="F2472" s="5">
        <v>43221</v>
      </c>
      <c r="G2472">
        <v>1219</v>
      </c>
      <c r="H2472">
        <v>93.87</v>
      </c>
    </row>
    <row r="2473" spans="1:8" x14ac:dyDescent="0.2">
      <c r="A2473" t="s">
        <v>71</v>
      </c>
      <c r="B2473" t="s">
        <v>54</v>
      </c>
      <c r="C2473" t="s">
        <v>92</v>
      </c>
      <c r="D2473" s="4">
        <v>43282</v>
      </c>
      <c r="E2473" t="s">
        <v>213</v>
      </c>
      <c r="F2473" s="5">
        <v>43221</v>
      </c>
      <c r="G2473">
        <v>54.98</v>
      </c>
      <c r="H2473">
        <v>4.22</v>
      </c>
    </row>
    <row r="2474" spans="1:8" x14ac:dyDescent="0.2">
      <c r="A2474" t="s">
        <v>71</v>
      </c>
      <c r="B2474" t="s">
        <v>54</v>
      </c>
      <c r="C2474" t="s">
        <v>92</v>
      </c>
      <c r="D2474" s="4">
        <v>43282</v>
      </c>
      <c r="E2474" t="s">
        <v>175</v>
      </c>
      <c r="F2474" s="5">
        <v>43101</v>
      </c>
      <c r="G2474">
        <v>25</v>
      </c>
      <c r="H2474">
        <v>1.93</v>
      </c>
    </row>
    <row r="2475" spans="1:8" x14ac:dyDescent="0.2">
      <c r="A2475" t="s">
        <v>71</v>
      </c>
      <c r="B2475" t="s">
        <v>54</v>
      </c>
      <c r="C2475" t="s">
        <v>92</v>
      </c>
      <c r="D2475" s="4">
        <v>43282</v>
      </c>
      <c r="E2475" t="s">
        <v>176</v>
      </c>
      <c r="F2475" s="5">
        <v>43101</v>
      </c>
      <c r="G2475">
        <v>1.1299999999999999</v>
      </c>
      <c r="H2475">
        <v>0.09</v>
      </c>
    </row>
    <row r="2476" spans="1:8" x14ac:dyDescent="0.2">
      <c r="A2476" t="s">
        <v>71</v>
      </c>
      <c r="B2476" t="s">
        <v>55</v>
      </c>
      <c r="C2476" t="s">
        <v>91</v>
      </c>
      <c r="D2476" s="4">
        <v>43252</v>
      </c>
      <c r="E2476" t="s">
        <v>175</v>
      </c>
      <c r="F2476" s="5">
        <v>43101</v>
      </c>
      <c r="G2476">
        <v>478.42</v>
      </c>
      <c r="H2476">
        <v>36.840000000000003</v>
      </c>
    </row>
    <row r="2477" spans="1:8" x14ac:dyDescent="0.2">
      <c r="A2477" t="s">
        <v>71</v>
      </c>
      <c r="B2477" t="s">
        <v>55</v>
      </c>
      <c r="C2477" t="s">
        <v>91</v>
      </c>
      <c r="D2477" s="4">
        <v>43252</v>
      </c>
      <c r="E2477" t="s">
        <v>179</v>
      </c>
      <c r="F2477" s="5">
        <v>43101</v>
      </c>
      <c r="G2477">
        <v>1331.58</v>
      </c>
      <c r="H2477">
        <v>119.84</v>
      </c>
    </row>
    <row r="2478" spans="1:8" x14ac:dyDescent="0.2">
      <c r="A2478" t="s">
        <v>71</v>
      </c>
      <c r="B2478" t="s">
        <v>55</v>
      </c>
      <c r="C2478" t="s">
        <v>91</v>
      </c>
      <c r="D2478" s="4">
        <v>43252</v>
      </c>
      <c r="E2478" t="s">
        <v>176</v>
      </c>
      <c r="F2478" s="5">
        <v>43101</v>
      </c>
      <c r="G2478">
        <v>21.58</v>
      </c>
      <c r="H2478">
        <v>1.66</v>
      </c>
    </row>
    <row r="2479" spans="1:8" x14ac:dyDescent="0.2">
      <c r="A2479" t="s">
        <v>71</v>
      </c>
      <c r="B2479" t="s">
        <v>55</v>
      </c>
      <c r="C2479" t="s">
        <v>91</v>
      </c>
      <c r="D2479" s="4">
        <v>43252</v>
      </c>
      <c r="E2479" t="s">
        <v>180</v>
      </c>
      <c r="F2479" s="5">
        <v>43101</v>
      </c>
      <c r="G2479">
        <v>60.05</v>
      </c>
      <c r="H2479">
        <v>5.4</v>
      </c>
    </row>
    <row r="2480" spans="1:8" x14ac:dyDescent="0.2">
      <c r="A2480" t="s">
        <v>71</v>
      </c>
      <c r="B2480" t="s">
        <v>55</v>
      </c>
      <c r="C2480" t="s">
        <v>91</v>
      </c>
      <c r="D2480" s="4">
        <v>43252</v>
      </c>
      <c r="E2480" t="s">
        <v>212</v>
      </c>
      <c r="F2480" s="5">
        <v>43221</v>
      </c>
      <c r="G2480">
        <v>1028.6099999999999</v>
      </c>
      <c r="H2480">
        <v>79.2</v>
      </c>
    </row>
    <row r="2481" spans="1:8" x14ac:dyDescent="0.2">
      <c r="A2481" t="s">
        <v>71</v>
      </c>
      <c r="B2481" t="s">
        <v>55</v>
      </c>
      <c r="C2481" t="s">
        <v>91</v>
      </c>
      <c r="D2481" s="4">
        <v>43252</v>
      </c>
      <c r="E2481" t="s">
        <v>215</v>
      </c>
      <c r="F2481" s="5">
        <v>43221</v>
      </c>
      <c r="G2481">
        <v>2864.39</v>
      </c>
      <c r="H2481">
        <v>254.93</v>
      </c>
    </row>
    <row r="2482" spans="1:8" x14ac:dyDescent="0.2">
      <c r="A2482" t="s">
        <v>71</v>
      </c>
      <c r="B2482" t="s">
        <v>55</v>
      </c>
      <c r="C2482" t="s">
        <v>91</v>
      </c>
      <c r="D2482" s="4">
        <v>43252</v>
      </c>
      <c r="E2482" t="s">
        <v>213</v>
      </c>
      <c r="F2482" s="5">
        <v>43221</v>
      </c>
      <c r="G2482">
        <v>46.39</v>
      </c>
      <c r="H2482">
        <v>3.57</v>
      </c>
    </row>
    <row r="2483" spans="1:8" x14ac:dyDescent="0.2">
      <c r="A2483" t="s">
        <v>71</v>
      </c>
      <c r="B2483" t="s">
        <v>55</v>
      </c>
      <c r="C2483" t="s">
        <v>91</v>
      </c>
      <c r="D2483" s="4">
        <v>43252</v>
      </c>
      <c r="E2483" t="s">
        <v>214</v>
      </c>
      <c r="F2483" s="5">
        <v>43221</v>
      </c>
      <c r="G2483">
        <v>129.18</v>
      </c>
      <c r="H2483">
        <v>11.5</v>
      </c>
    </row>
    <row r="2484" spans="1:8" x14ac:dyDescent="0.2">
      <c r="A2484" t="s">
        <v>71</v>
      </c>
      <c r="B2484" t="s">
        <v>56</v>
      </c>
      <c r="C2484" t="s">
        <v>94</v>
      </c>
      <c r="D2484" s="4">
        <v>43252</v>
      </c>
      <c r="E2484" t="s">
        <v>175</v>
      </c>
      <c r="F2484" s="5">
        <v>43101</v>
      </c>
      <c r="G2484">
        <v>71.760000000000005</v>
      </c>
      <c r="H2484">
        <v>5.53</v>
      </c>
    </row>
    <row r="2485" spans="1:8" x14ac:dyDescent="0.2">
      <c r="A2485" t="s">
        <v>71</v>
      </c>
      <c r="B2485" t="s">
        <v>56</v>
      </c>
      <c r="C2485" t="s">
        <v>94</v>
      </c>
      <c r="D2485" s="4">
        <v>43252</v>
      </c>
      <c r="E2485" t="s">
        <v>179</v>
      </c>
      <c r="F2485" s="5">
        <v>43101</v>
      </c>
      <c r="G2485">
        <v>1056.24</v>
      </c>
      <c r="H2485">
        <v>95.06</v>
      </c>
    </row>
    <row r="2486" spans="1:8" x14ac:dyDescent="0.2">
      <c r="A2486" t="s">
        <v>71</v>
      </c>
      <c r="B2486" t="s">
        <v>56</v>
      </c>
      <c r="C2486" t="s">
        <v>94</v>
      </c>
      <c r="D2486" s="4">
        <v>43252</v>
      </c>
      <c r="E2486" t="s">
        <v>176</v>
      </c>
      <c r="F2486" s="5">
        <v>43101</v>
      </c>
      <c r="G2486">
        <v>3.24</v>
      </c>
      <c r="H2486">
        <v>0.25</v>
      </c>
    </row>
    <row r="2487" spans="1:8" x14ac:dyDescent="0.2">
      <c r="A2487" t="s">
        <v>71</v>
      </c>
      <c r="B2487" t="s">
        <v>56</v>
      </c>
      <c r="C2487" t="s">
        <v>94</v>
      </c>
      <c r="D2487" s="4">
        <v>43252</v>
      </c>
      <c r="E2487" t="s">
        <v>180</v>
      </c>
      <c r="F2487" s="5">
        <v>43101</v>
      </c>
      <c r="G2487">
        <v>47.63</v>
      </c>
      <c r="H2487">
        <v>4.29</v>
      </c>
    </row>
    <row r="2488" spans="1:8" x14ac:dyDescent="0.2">
      <c r="A2488" t="s">
        <v>71</v>
      </c>
      <c r="B2488" t="s">
        <v>54</v>
      </c>
      <c r="C2488" t="s">
        <v>92</v>
      </c>
      <c r="D2488" s="4">
        <v>43252</v>
      </c>
      <c r="E2488" t="s">
        <v>212</v>
      </c>
      <c r="F2488" s="5">
        <v>43221</v>
      </c>
      <c r="G2488">
        <v>793</v>
      </c>
      <c r="H2488">
        <v>61.06</v>
      </c>
    </row>
    <row r="2489" spans="1:8" x14ac:dyDescent="0.2">
      <c r="A2489" t="s">
        <v>71</v>
      </c>
      <c r="B2489" t="s">
        <v>54</v>
      </c>
      <c r="C2489" t="s">
        <v>92</v>
      </c>
      <c r="D2489" s="4">
        <v>43252</v>
      </c>
      <c r="E2489" t="s">
        <v>213</v>
      </c>
      <c r="F2489" s="5">
        <v>43221</v>
      </c>
      <c r="G2489">
        <v>35.76</v>
      </c>
      <c r="H2489">
        <v>2.76</v>
      </c>
    </row>
    <row r="2490" spans="1:8" x14ac:dyDescent="0.2">
      <c r="A2490" t="s">
        <v>71</v>
      </c>
      <c r="B2490" t="s">
        <v>54</v>
      </c>
      <c r="C2490" t="s">
        <v>92</v>
      </c>
      <c r="D2490" s="4">
        <v>43252</v>
      </c>
      <c r="E2490" t="s">
        <v>175</v>
      </c>
      <c r="F2490" s="5">
        <v>43101</v>
      </c>
      <c r="G2490">
        <v>89</v>
      </c>
      <c r="H2490">
        <v>6.85</v>
      </c>
    </row>
    <row r="2491" spans="1:8" x14ac:dyDescent="0.2">
      <c r="A2491" t="s">
        <v>71</v>
      </c>
      <c r="B2491" t="s">
        <v>54</v>
      </c>
      <c r="C2491" t="s">
        <v>92</v>
      </c>
      <c r="D2491" s="4">
        <v>43252</v>
      </c>
      <c r="E2491" t="s">
        <v>176</v>
      </c>
      <c r="F2491" s="5">
        <v>43101</v>
      </c>
      <c r="G2491">
        <v>4.01</v>
      </c>
      <c r="H2491">
        <v>0.31</v>
      </c>
    </row>
    <row r="2492" spans="1:8" x14ac:dyDescent="0.2">
      <c r="A2492" t="s">
        <v>71</v>
      </c>
      <c r="B2492" t="s">
        <v>55</v>
      </c>
      <c r="C2492" t="s">
        <v>101</v>
      </c>
      <c r="D2492" s="4">
        <v>43252</v>
      </c>
      <c r="E2492" t="s">
        <v>178</v>
      </c>
      <c r="F2492" s="5">
        <v>43101</v>
      </c>
      <c r="G2492">
        <v>0.91</v>
      </c>
      <c r="H2492">
        <v>7.0000000000000007E-2</v>
      </c>
    </row>
    <row r="2493" spans="1:8" x14ac:dyDescent="0.2">
      <c r="A2493" t="s">
        <v>71</v>
      </c>
      <c r="B2493" t="s">
        <v>57</v>
      </c>
      <c r="C2493" t="s">
        <v>93</v>
      </c>
      <c r="D2493" s="4">
        <v>43252</v>
      </c>
      <c r="E2493" t="s">
        <v>215</v>
      </c>
      <c r="F2493" s="5">
        <v>43221</v>
      </c>
      <c r="G2493">
        <v>2986.26</v>
      </c>
      <c r="H2493">
        <v>265.77999999999997</v>
      </c>
    </row>
    <row r="2494" spans="1:8" x14ac:dyDescent="0.2">
      <c r="A2494" t="s">
        <v>71</v>
      </c>
      <c r="B2494" t="s">
        <v>57</v>
      </c>
      <c r="C2494" t="s">
        <v>93</v>
      </c>
      <c r="D2494" s="4">
        <v>43252</v>
      </c>
      <c r="E2494" t="s">
        <v>214</v>
      </c>
      <c r="F2494" s="5">
        <v>43221</v>
      </c>
      <c r="G2494">
        <v>134.68</v>
      </c>
      <c r="H2494">
        <v>11.99</v>
      </c>
    </row>
    <row r="2495" spans="1:8" x14ac:dyDescent="0.2">
      <c r="A2495" t="s">
        <v>71</v>
      </c>
      <c r="B2495" t="s">
        <v>57</v>
      </c>
      <c r="C2495" t="s">
        <v>93</v>
      </c>
      <c r="D2495" s="4">
        <v>43252</v>
      </c>
      <c r="E2495" t="s">
        <v>179</v>
      </c>
      <c r="F2495" s="5">
        <v>43101</v>
      </c>
      <c r="G2495">
        <v>331.48</v>
      </c>
      <c r="H2495">
        <v>29.83</v>
      </c>
    </row>
    <row r="2496" spans="1:8" x14ac:dyDescent="0.2">
      <c r="A2496" t="s">
        <v>71</v>
      </c>
      <c r="B2496" t="s">
        <v>57</v>
      </c>
      <c r="C2496" t="s">
        <v>93</v>
      </c>
      <c r="D2496" s="4">
        <v>43252</v>
      </c>
      <c r="E2496" t="s">
        <v>180</v>
      </c>
      <c r="F2496" s="5">
        <v>43101</v>
      </c>
      <c r="G2496">
        <v>14.94</v>
      </c>
      <c r="H2496">
        <v>1.35</v>
      </c>
    </row>
    <row r="2497" spans="1:8" x14ac:dyDescent="0.2">
      <c r="A2497" t="s">
        <v>71</v>
      </c>
      <c r="B2497" t="s">
        <v>56</v>
      </c>
      <c r="C2497" t="s">
        <v>94</v>
      </c>
      <c r="D2497" s="4">
        <v>43252</v>
      </c>
      <c r="E2497" t="s">
        <v>212</v>
      </c>
      <c r="F2497" s="5">
        <v>43221</v>
      </c>
      <c r="G2497">
        <v>645.87</v>
      </c>
      <c r="H2497">
        <v>49.73</v>
      </c>
    </row>
    <row r="2498" spans="1:8" x14ac:dyDescent="0.2">
      <c r="A2498" t="s">
        <v>71</v>
      </c>
      <c r="B2498" t="s">
        <v>56</v>
      </c>
      <c r="C2498" t="s">
        <v>94</v>
      </c>
      <c r="D2498" s="4">
        <v>43252</v>
      </c>
      <c r="E2498" t="s">
        <v>215</v>
      </c>
      <c r="F2498" s="5">
        <v>43221</v>
      </c>
      <c r="G2498">
        <v>9506.1299999999992</v>
      </c>
      <c r="H2498">
        <v>846.05</v>
      </c>
    </row>
    <row r="2499" spans="1:8" x14ac:dyDescent="0.2">
      <c r="A2499" t="s">
        <v>71</v>
      </c>
      <c r="B2499" t="s">
        <v>56</v>
      </c>
      <c r="C2499" t="s">
        <v>94</v>
      </c>
      <c r="D2499" s="4">
        <v>43252</v>
      </c>
      <c r="E2499" t="s">
        <v>213</v>
      </c>
      <c r="F2499" s="5">
        <v>43221</v>
      </c>
      <c r="G2499">
        <v>29.13</v>
      </c>
      <c r="H2499">
        <v>2.2400000000000002</v>
      </c>
    </row>
    <row r="2500" spans="1:8" x14ac:dyDescent="0.2">
      <c r="A2500" t="s">
        <v>71</v>
      </c>
      <c r="B2500" t="s">
        <v>56</v>
      </c>
      <c r="C2500" t="s">
        <v>94</v>
      </c>
      <c r="D2500" s="4">
        <v>43252</v>
      </c>
      <c r="E2500" t="s">
        <v>214</v>
      </c>
      <c r="F2500" s="5">
        <v>43221</v>
      </c>
      <c r="G2500">
        <v>428.73</v>
      </c>
      <c r="H2500">
        <v>38.159999999999997</v>
      </c>
    </row>
    <row r="2501" spans="1:8" x14ac:dyDescent="0.2">
      <c r="A2501" t="s">
        <v>71</v>
      </c>
      <c r="B2501" t="s">
        <v>55</v>
      </c>
      <c r="C2501" t="s">
        <v>101</v>
      </c>
      <c r="D2501" s="4">
        <v>43252</v>
      </c>
      <c r="E2501" t="s">
        <v>218</v>
      </c>
      <c r="F2501" s="5">
        <v>43221</v>
      </c>
      <c r="G2501">
        <v>183.4</v>
      </c>
      <c r="H2501">
        <v>14.12</v>
      </c>
    </row>
    <row r="2502" spans="1:8" x14ac:dyDescent="0.2">
      <c r="A2502" t="s">
        <v>71</v>
      </c>
      <c r="B2502" t="s">
        <v>55</v>
      </c>
      <c r="C2502" t="s">
        <v>101</v>
      </c>
      <c r="D2502" s="4">
        <v>43252</v>
      </c>
      <c r="E2502" t="s">
        <v>219</v>
      </c>
      <c r="F2502" s="5">
        <v>43221</v>
      </c>
      <c r="G2502">
        <v>8.2799999999999994</v>
      </c>
      <c r="H2502">
        <v>0.63</v>
      </c>
    </row>
    <row r="2503" spans="1:8" x14ac:dyDescent="0.2">
      <c r="A2503" t="s">
        <v>71</v>
      </c>
      <c r="B2503" t="s">
        <v>55</v>
      </c>
      <c r="C2503" t="s">
        <v>101</v>
      </c>
      <c r="D2503" s="4">
        <v>43252</v>
      </c>
      <c r="E2503" t="s">
        <v>177</v>
      </c>
      <c r="F2503" s="5">
        <v>43101</v>
      </c>
      <c r="G2503">
        <v>20</v>
      </c>
      <c r="H2503">
        <v>1.54</v>
      </c>
    </row>
    <row r="2504" spans="1:8" x14ac:dyDescent="0.2">
      <c r="A2504" t="s">
        <v>71</v>
      </c>
      <c r="B2504" t="s">
        <v>54</v>
      </c>
      <c r="C2504" t="s">
        <v>92</v>
      </c>
      <c r="D2504" s="4">
        <v>43252</v>
      </c>
      <c r="E2504" t="s">
        <v>212</v>
      </c>
      <c r="F2504" s="5">
        <v>43221</v>
      </c>
      <c r="G2504">
        <v>381.78</v>
      </c>
      <c r="H2504">
        <v>29.4</v>
      </c>
    </row>
    <row r="2505" spans="1:8" x14ac:dyDescent="0.2">
      <c r="A2505" t="s">
        <v>71</v>
      </c>
      <c r="B2505" t="s">
        <v>54</v>
      </c>
      <c r="C2505" t="s">
        <v>92</v>
      </c>
      <c r="D2505" s="4">
        <v>43252</v>
      </c>
      <c r="E2505" t="s">
        <v>213</v>
      </c>
      <c r="F2505" s="5">
        <v>43221</v>
      </c>
      <c r="G2505">
        <v>17.22</v>
      </c>
      <c r="H2505">
        <v>1.32</v>
      </c>
    </row>
    <row r="2506" spans="1:8" x14ac:dyDescent="0.2">
      <c r="A2506" t="s">
        <v>71</v>
      </c>
      <c r="B2506" t="s">
        <v>54</v>
      </c>
      <c r="C2506" t="s">
        <v>92</v>
      </c>
      <c r="D2506" s="4">
        <v>43252</v>
      </c>
      <c r="E2506" t="s">
        <v>175</v>
      </c>
      <c r="F2506" s="5">
        <v>43101</v>
      </c>
      <c r="G2506">
        <v>611</v>
      </c>
      <c r="H2506">
        <v>47.05</v>
      </c>
    </row>
    <row r="2507" spans="1:8" x14ac:dyDescent="0.2">
      <c r="A2507" t="s">
        <v>71</v>
      </c>
      <c r="B2507" t="s">
        <v>54</v>
      </c>
      <c r="C2507" t="s">
        <v>92</v>
      </c>
      <c r="D2507" s="4">
        <v>43252</v>
      </c>
      <c r="E2507" t="s">
        <v>176</v>
      </c>
      <c r="F2507" s="5">
        <v>43101</v>
      </c>
      <c r="G2507">
        <v>27.55</v>
      </c>
      <c r="H2507">
        <v>2.12</v>
      </c>
    </row>
    <row r="2508" spans="1:8" x14ac:dyDescent="0.2">
      <c r="A2508" t="s">
        <v>71</v>
      </c>
      <c r="B2508" t="s">
        <v>54</v>
      </c>
      <c r="C2508" t="s">
        <v>92</v>
      </c>
      <c r="D2508" s="4">
        <v>43252</v>
      </c>
      <c r="E2508" t="s">
        <v>175</v>
      </c>
      <c r="F2508" s="5">
        <v>43101</v>
      </c>
      <c r="G2508">
        <v>891</v>
      </c>
      <c r="H2508">
        <v>68.61</v>
      </c>
    </row>
    <row r="2509" spans="1:8" x14ac:dyDescent="0.2">
      <c r="A2509" t="s">
        <v>71</v>
      </c>
      <c r="B2509" t="s">
        <v>54</v>
      </c>
      <c r="C2509" t="s">
        <v>92</v>
      </c>
      <c r="D2509" s="4">
        <v>43252</v>
      </c>
      <c r="E2509" t="s">
        <v>176</v>
      </c>
      <c r="F2509" s="5">
        <v>43101</v>
      </c>
      <c r="G2509">
        <v>40.18</v>
      </c>
      <c r="H2509">
        <v>3.09</v>
      </c>
    </row>
    <row r="2510" spans="1:8" x14ac:dyDescent="0.2">
      <c r="A2510" t="s">
        <v>71</v>
      </c>
      <c r="B2510" t="s">
        <v>54</v>
      </c>
      <c r="C2510" t="s">
        <v>92</v>
      </c>
      <c r="D2510" s="4">
        <v>43252</v>
      </c>
      <c r="E2510" t="s">
        <v>212</v>
      </c>
      <c r="F2510" s="5">
        <v>43221</v>
      </c>
      <c r="G2510">
        <v>461.64</v>
      </c>
      <c r="H2510">
        <v>35.549999999999997</v>
      </c>
    </row>
    <row r="2511" spans="1:8" x14ac:dyDescent="0.2">
      <c r="A2511" t="s">
        <v>71</v>
      </c>
      <c r="B2511" t="s">
        <v>54</v>
      </c>
      <c r="C2511" t="s">
        <v>92</v>
      </c>
      <c r="D2511" s="4">
        <v>43252</v>
      </c>
      <c r="E2511" t="s">
        <v>215</v>
      </c>
      <c r="F2511" s="5">
        <v>43221</v>
      </c>
      <c r="G2511">
        <v>4.3600000000000003</v>
      </c>
      <c r="H2511">
        <v>0.39</v>
      </c>
    </row>
    <row r="2512" spans="1:8" x14ac:dyDescent="0.2">
      <c r="A2512" t="s">
        <v>71</v>
      </c>
      <c r="B2512" t="s">
        <v>54</v>
      </c>
      <c r="C2512" t="s">
        <v>92</v>
      </c>
      <c r="D2512" s="4">
        <v>43252</v>
      </c>
      <c r="E2512" t="s">
        <v>213</v>
      </c>
      <c r="F2512" s="5">
        <v>43221</v>
      </c>
      <c r="G2512">
        <v>20.83</v>
      </c>
      <c r="H2512">
        <v>1.6</v>
      </c>
    </row>
    <row r="2513" spans="1:8" x14ac:dyDescent="0.2">
      <c r="A2513" t="s">
        <v>71</v>
      </c>
      <c r="B2513" t="s">
        <v>54</v>
      </c>
      <c r="C2513" t="s">
        <v>92</v>
      </c>
      <c r="D2513" s="4">
        <v>43252</v>
      </c>
      <c r="E2513" t="s">
        <v>214</v>
      </c>
      <c r="F2513" s="5">
        <v>43221</v>
      </c>
      <c r="G2513">
        <v>0.19</v>
      </c>
      <c r="H2513">
        <v>0.02</v>
      </c>
    </row>
    <row r="2514" spans="1:8" x14ac:dyDescent="0.2">
      <c r="A2514" t="s">
        <v>71</v>
      </c>
      <c r="B2514" t="s">
        <v>57</v>
      </c>
      <c r="C2514" t="s">
        <v>93</v>
      </c>
      <c r="D2514" s="4">
        <v>43252</v>
      </c>
      <c r="E2514" t="s">
        <v>212</v>
      </c>
      <c r="F2514" s="5">
        <v>43221</v>
      </c>
      <c r="G2514">
        <v>1706.79</v>
      </c>
      <c r="H2514">
        <v>131.41999999999999</v>
      </c>
    </row>
    <row r="2515" spans="1:8" x14ac:dyDescent="0.2">
      <c r="A2515" t="s">
        <v>71</v>
      </c>
      <c r="B2515" t="s">
        <v>57</v>
      </c>
      <c r="C2515" t="s">
        <v>93</v>
      </c>
      <c r="D2515" s="4">
        <v>43252</v>
      </c>
      <c r="E2515" t="s">
        <v>213</v>
      </c>
      <c r="F2515" s="5">
        <v>43221</v>
      </c>
      <c r="G2515">
        <v>76.98</v>
      </c>
      <c r="H2515">
        <v>5.93</v>
      </c>
    </row>
    <row r="2516" spans="1:8" x14ac:dyDescent="0.2">
      <c r="A2516" t="s">
        <v>71</v>
      </c>
      <c r="B2516" t="s">
        <v>57</v>
      </c>
      <c r="C2516" t="s">
        <v>93</v>
      </c>
      <c r="D2516" s="4">
        <v>43252</v>
      </c>
      <c r="E2516" t="s">
        <v>175</v>
      </c>
      <c r="F2516" s="5">
        <v>43101</v>
      </c>
      <c r="G2516">
        <v>121.84</v>
      </c>
      <c r="H2516">
        <v>9.3800000000000008</v>
      </c>
    </row>
    <row r="2517" spans="1:8" x14ac:dyDescent="0.2">
      <c r="A2517" t="s">
        <v>71</v>
      </c>
      <c r="B2517" t="s">
        <v>57</v>
      </c>
      <c r="C2517" t="s">
        <v>93</v>
      </c>
      <c r="D2517" s="4">
        <v>43252</v>
      </c>
      <c r="E2517" t="s">
        <v>176</v>
      </c>
      <c r="F2517" s="5">
        <v>43101</v>
      </c>
      <c r="G2517">
        <v>5.5</v>
      </c>
      <c r="H2517">
        <v>0.42</v>
      </c>
    </row>
    <row r="2518" spans="1:8" x14ac:dyDescent="0.2">
      <c r="A2518" t="s">
        <v>71</v>
      </c>
      <c r="B2518" t="s">
        <v>57</v>
      </c>
      <c r="C2518" t="s">
        <v>93</v>
      </c>
      <c r="D2518" s="4">
        <v>43252</v>
      </c>
      <c r="E2518" t="s">
        <v>215</v>
      </c>
      <c r="F2518" s="5">
        <v>43221</v>
      </c>
      <c r="G2518">
        <v>201.21</v>
      </c>
      <c r="H2518">
        <v>17.91</v>
      </c>
    </row>
    <row r="2519" spans="1:8" x14ac:dyDescent="0.2">
      <c r="A2519" t="s">
        <v>71</v>
      </c>
      <c r="B2519" t="s">
        <v>57</v>
      </c>
      <c r="C2519" t="s">
        <v>93</v>
      </c>
      <c r="D2519" s="4">
        <v>43252</v>
      </c>
      <c r="E2519" t="s">
        <v>214</v>
      </c>
      <c r="F2519" s="5">
        <v>43221</v>
      </c>
      <c r="G2519">
        <v>9.07</v>
      </c>
      <c r="H2519">
        <v>0.81</v>
      </c>
    </row>
    <row r="2520" spans="1:8" x14ac:dyDescent="0.2">
      <c r="A2520" t="s">
        <v>71</v>
      </c>
      <c r="B2520" t="s">
        <v>57</v>
      </c>
      <c r="C2520" t="s">
        <v>93</v>
      </c>
      <c r="D2520" s="4">
        <v>43252</v>
      </c>
      <c r="E2520" t="s">
        <v>179</v>
      </c>
      <c r="F2520" s="5">
        <v>43101</v>
      </c>
      <c r="G2520">
        <v>14.16</v>
      </c>
      <c r="H2520">
        <v>1.27</v>
      </c>
    </row>
    <row r="2521" spans="1:8" x14ac:dyDescent="0.2">
      <c r="A2521" t="s">
        <v>71</v>
      </c>
      <c r="B2521" t="s">
        <v>57</v>
      </c>
      <c r="C2521" t="s">
        <v>93</v>
      </c>
      <c r="D2521" s="4">
        <v>43252</v>
      </c>
      <c r="E2521" t="s">
        <v>180</v>
      </c>
      <c r="F2521" s="5">
        <v>43101</v>
      </c>
      <c r="G2521">
        <v>0.64</v>
      </c>
      <c r="H2521">
        <v>0.06</v>
      </c>
    </row>
    <row r="2522" spans="1:8" x14ac:dyDescent="0.2">
      <c r="A2522" t="s">
        <v>71</v>
      </c>
      <c r="B2522" t="s">
        <v>55</v>
      </c>
      <c r="C2522" t="s">
        <v>101</v>
      </c>
      <c r="D2522" s="4">
        <v>43252</v>
      </c>
      <c r="E2522" t="s">
        <v>177</v>
      </c>
      <c r="F2522" s="5">
        <v>43101</v>
      </c>
      <c r="G2522">
        <v>5</v>
      </c>
      <c r="H2522">
        <v>0.39</v>
      </c>
    </row>
    <row r="2523" spans="1:8" x14ac:dyDescent="0.2">
      <c r="A2523" t="s">
        <v>71</v>
      </c>
      <c r="B2523" t="s">
        <v>55</v>
      </c>
      <c r="C2523" t="s">
        <v>101</v>
      </c>
      <c r="D2523" s="4">
        <v>43252</v>
      </c>
      <c r="E2523" t="s">
        <v>178</v>
      </c>
      <c r="F2523" s="5">
        <v>43101</v>
      </c>
      <c r="G2523">
        <v>0.23</v>
      </c>
      <c r="H2523">
        <v>0.02</v>
      </c>
    </row>
    <row r="2524" spans="1:8" x14ac:dyDescent="0.2">
      <c r="A2524" t="s">
        <v>71</v>
      </c>
      <c r="B2524" t="s">
        <v>56</v>
      </c>
      <c r="C2524" t="s">
        <v>95</v>
      </c>
      <c r="D2524" s="4">
        <v>43252</v>
      </c>
      <c r="E2524" t="s">
        <v>212</v>
      </c>
      <c r="F2524" s="5">
        <v>43221</v>
      </c>
      <c r="G2524">
        <v>9557</v>
      </c>
      <c r="H2524">
        <v>735.89</v>
      </c>
    </row>
    <row r="2525" spans="1:8" x14ac:dyDescent="0.2">
      <c r="A2525" t="s">
        <v>71</v>
      </c>
      <c r="B2525" t="s">
        <v>56</v>
      </c>
      <c r="C2525" t="s">
        <v>95</v>
      </c>
      <c r="D2525" s="4">
        <v>43252</v>
      </c>
      <c r="E2525" t="s">
        <v>213</v>
      </c>
      <c r="F2525" s="5">
        <v>43221</v>
      </c>
      <c r="G2525">
        <v>431.02</v>
      </c>
      <c r="H2525">
        <v>33.19</v>
      </c>
    </row>
    <row r="2526" spans="1:8" x14ac:dyDescent="0.2">
      <c r="A2526" t="s">
        <v>71</v>
      </c>
      <c r="B2526" t="s">
        <v>56</v>
      </c>
      <c r="C2526" t="s">
        <v>95</v>
      </c>
      <c r="D2526" s="4">
        <v>43252</v>
      </c>
      <c r="E2526" t="s">
        <v>175</v>
      </c>
      <c r="F2526" s="5">
        <v>43101</v>
      </c>
      <c r="G2526">
        <v>683</v>
      </c>
      <c r="H2526">
        <v>52.59</v>
      </c>
    </row>
    <row r="2527" spans="1:8" x14ac:dyDescent="0.2">
      <c r="A2527" t="s">
        <v>71</v>
      </c>
      <c r="B2527" t="s">
        <v>56</v>
      </c>
      <c r="C2527" t="s">
        <v>95</v>
      </c>
      <c r="D2527" s="4">
        <v>43252</v>
      </c>
      <c r="E2527" t="s">
        <v>176</v>
      </c>
      <c r="F2527" s="5">
        <v>43101</v>
      </c>
      <c r="G2527">
        <v>30.8</v>
      </c>
      <c r="H2527">
        <v>2.37</v>
      </c>
    </row>
    <row r="2528" spans="1:8" x14ac:dyDescent="0.2">
      <c r="A2528" t="s">
        <v>71</v>
      </c>
      <c r="B2528" t="s">
        <v>55</v>
      </c>
      <c r="C2528" t="s">
        <v>101</v>
      </c>
      <c r="D2528" s="4">
        <v>43252</v>
      </c>
      <c r="E2528" t="s">
        <v>218</v>
      </c>
      <c r="F2528" s="5">
        <v>43221</v>
      </c>
      <c r="G2528">
        <v>70.599999999999994</v>
      </c>
      <c r="H2528">
        <v>5.44</v>
      </c>
    </row>
    <row r="2529" spans="1:8" x14ac:dyDescent="0.2">
      <c r="A2529" t="s">
        <v>71</v>
      </c>
      <c r="B2529" t="s">
        <v>55</v>
      </c>
      <c r="C2529" t="s">
        <v>101</v>
      </c>
      <c r="D2529" s="4">
        <v>43252</v>
      </c>
      <c r="E2529" t="s">
        <v>219</v>
      </c>
      <c r="F2529" s="5">
        <v>43221</v>
      </c>
      <c r="G2529">
        <v>3.18</v>
      </c>
      <c r="H2529">
        <v>0.24</v>
      </c>
    </row>
    <row r="2530" spans="1:8" x14ac:dyDescent="0.2">
      <c r="A2530" t="s">
        <v>71</v>
      </c>
      <c r="B2530" t="s">
        <v>56</v>
      </c>
      <c r="C2530" t="s">
        <v>95</v>
      </c>
      <c r="D2530" s="4">
        <v>43252</v>
      </c>
      <c r="E2530" t="s">
        <v>212</v>
      </c>
      <c r="F2530" s="5">
        <v>43221</v>
      </c>
      <c r="G2530">
        <v>61560</v>
      </c>
      <c r="H2530">
        <v>4740.12</v>
      </c>
    </row>
    <row r="2531" spans="1:8" x14ac:dyDescent="0.2">
      <c r="A2531" t="s">
        <v>71</v>
      </c>
      <c r="B2531" t="s">
        <v>56</v>
      </c>
      <c r="C2531" t="s">
        <v>95</v>
      </c>
      <c r="D2531" s="4">
        <v>43252</v>
      </c>
      <c r="E2531" t="s">
        <v>213</v>
      </c>
      <c r="F2531" s="5">
        <v>43221</v>
      </c>
      <c r="G2531">
        <v>2776.36</v>
      </c>
      <c r="H2531">
        <v>213.79</v>
      </c>
    </row>
    <row r="2532" spans="1:8" x14ac:dyDescent="0.2">
      <c r="A2532" t="s">
        <v>71</v>
      </c>
      <c r="B2532" t="s">
        <v>56</v>
      </c>
      <c r="C2532" t="s">
        <v>95</v>
      </c>
      <c r="D2532" s="4">
        <v>43252</v>
      </c>
      <c r="E2532" t="s">
        <v>175</v>
      </c>
      <c r="F2532" s="5">
        <v>43101</v>
      </c>
      <c r="G2532">
        <v>6840</v>
      </c>
      <c r="H2532">
        <v>526.67999999999995</v>
      </c>
    </row>
    <row r="2533" spans="1:8" x14ac:dyDescent="0.2">
      <c r="A2533" t="s">
        <v>71</v>
      </c>
      <c r="B2533" t="s">
        <v>56</v>
      </c>
      <c r="C2533" t="s">
        <v>95</v>
      </c>
      <c r="D2533" s="4">
        <v>43252</v>
      </c>
      <c r="E2533" t="s">
        <v>176</v>
      </c>
      <c r="F2533" s="5">
        <v>43101</v>
      </c>
      <c r="G2533">
        <v>308.49</v>
      </c>
      <c r="H2533">
        <v>23.75</v>
      </c>
    </row>
    <row r="2534" spans="1:8" x14ac:dyDescent="0.2">
      <c r="A2534" t="s">
        <v>71</v>
      </c>
      <c r="B2534" t="s">
        <v>57</v>
      </c>
      <c r="C2534" t="s">
        <v>93</v>
      </c>
      <c r="D2534" s="4">
        <v>43252</v>
      </c>
      <c r="E2534" t="s">
        <v>175</v>
      </c>
      <c r="F2534" s="5">
        <v>43101</v>
      </c>
      <c r="G2534">
        <v>182.52</v>
      </c>
      <c r="H2534">
        <v>14.06</v>
      </c>
    </row>
    <row r="2535" spans="1:8" x14ac:dyDescent="0.2">
      <c r="A2535" t="s">
        <v>71</v>
      </c>
      <c r="B2535" t="s">
        <v>57</v>
      </c>
      <c r="C2535" t="s">
        <v>93</v>
      </c>
      <c r="D2535" s="4">
        <v>43252</v>
      </c>
      <c r="E2535" t="s">
        <v>176</v>
      </c>
      <c r="F2535" s="5">
        <v>43101</v>
      </c>
      <c r="G2535">
        <v>8.24</v>
      </c>
      <c r="H2535">
        <v>0.63</v>
      </c>
    </row>
    <row r="2536" spans="1:8" x14ac:dyDescent="0.2">
      <c r="A2536" t="s">
        <v>71</v>
      </c>
      <c r="B2536" t="s">
        <v>57</v>
      </c>
      <c r="C2536" t="s">
        <v>93</v>
      </c>
      <c r="D2536" s="4">
        <v>43252</v>
      </c>
      <c r="E2536" t="s">
        <v>212</v>
      </c>
      <c r="F2536" s="5">
        <v>43221</v>
      </c>
      <c r="G2536">
        <v>1641.74</v>
      </c>
      <c r="H2536">
        <v>126.41</v>
      </c>
    </row>
    <row r="2537" spans="1:8" x14ac:dyDescent="0.2">
      <c r="A2537" t="s">
        <v>71</v>
      </c>
      <c r="B2537" t="s">
        <v>57</v>
      </c>
      <c r="C2537" t="s">
        <v>93</v>
      </c>
      <c r="D2537" s="4">
        <v>43252</v>
      </c>
      <c r="E2537" t="s">
        <v>213</v>
      </c>
      <c r="F2537" s="5">
        <v>43221</v>
      </c>
      <c r="G2537">
        <v>74.05</v>
      </c>
      <c r="H2537">
        <v>5.7</v>
      </c>
    </row>
    <row r="2538" spans="1:8" x14ac:dyDescent="0.2">
      <c r="A2538" t="s">
        <v>71</v>
      </c>
      <c r="B2538" t="s">
        <v>55</v>
      </c>
      <c r="C2538" t="s">
        <v>101</v>
      </c>
      <c r="D2538" s="4">
        <v>43252</v>
      </c>
      <c r="E2538" t="s">
        <v>218</v>
      </c>
      <c r="F2538" s="5">
        <v>43221</v>
      </c>
      <c r="G2538">
        <v>39.200000000000003</v>
      </c>
      <c r="H2538">
        <v>3.02</v>
      </c>
    </row>
    <row r="2539" spans="1:8" x14ac:dyDescent="0.2">
      <c r="A2539" t="s">
        <v>71</v>
      </c>
      <c r="B2539" t="s">
        <v>55</v>
      </c>
      <c r="C2539" t="s">
        <v>101</v>
      </c>
      <c r="D2539" s="4">
        <v>43252</v>
      </c>
      <c r="E2539" t="s">
        <v>219</v>
      </c>
      <c r="F2539" s="5">
        <v>43221</v>
      </c>
      <c r="G2539">
        <v>1.76</v>
      </c>
      <c r="H2539">
        <v>0.14000000000000001</v>
      </c>
    </row>
    <row r="2540" spans="1:8" x14ac:dyDescent="0.2">
      <c r="A2540" t="s">
        <v>71</v>
      </c>
      <c r="B2540" t="s">
        <v>55</v>
      </c>
      <c r="C2540" t="s">
        <v>101</v>
      </c>
      <c r="D2540" s="4">
        <v>43252</v>
      </c>
      <c r="E2540" t="s">
        <v>177</v>
      </c>
      <c r="F2540" s="5">
        <v>43101</v>
      </c>
      <c r="G2540">
        <v>4</v>
      </c>
      <c r="H2540">
        <v>0.3</v>
      </c>
    </row>
    <row r="2541" spans="1:8" x14ac:dyDescent="0.2">
      <c r="A2541" t="s">
        <v>71</v>
      </c>
      <c r="B2541" t="s">
        <v>55</v>
      </c>
      <c r="C2541" t="s">
        <v>101</v>
      </c>
      <c r="D2541" s="4">
        <v>43252</v>
      </c>
      <c r="E2541" t="s">
        <v>178</v>
      </c>
      <c r="F2541" s="5">
        <v>43101</v>
      </c>
      <c r="G2541">
        <v>0.18</v>
      </c>
      <c r="H2541">
        <v>0.02</v>
      </c>
    </row>
    <row r="2542" spans="1:8" x14ac:dyDescent="0.2">
      <c r="A2542" t="s">
        <v>71</v>
      </c>
      <c r="B2542" t="s">
        <v>57</v>
      </c>
      <c r="C2542" t="s">
        <v>93</v>
      </c>
      <c r="D2542" s="4">
        <v>43252</v>
      </c>
      <c r="E2542" t="s">
        <v>212</v>
      </c>
      <c r="F2542" s="5">
        <v>43221</v>
      </c>
      <c r="G2542">
        <v>13</v>
      </c>
      <c r="H2542">
        <v>1</v>
      </c>
    </row>
    <row r="2543" spans="1:8" x14ac:dyDescent="0.2">
      <c r="A2543" t="s">
        <v>71</v>
      </c>
      <c r="B2543" t="s">
        <v>57</v>
      </c>
      <c r="C2543" t="s">
        <v>93</v>
      </c>
      <c r="D2543" s="4">
        <v>43252</v>
      </c>
      <c r="E2543" t="s">
        <v>213</v>
      </c>
      <c r="F2543" s="5">
        <v>43221</v>
      </c>
      <c r="G2543">
        <v>0.59</v>
      </c>
      <c r="H2543">
        <v>0.05</v>
      </c>
    </row>
    <row r="2544" spans="1:8" x14ac:dyDescent="0.2">
      <c r="A2544" t="s">
        <v>71</v>
      </c>
      <c r="B2544" t="s">
        <v>56</v>
      </c>
      <c r="C2544" t="s">
        <v>94</v>
      </c>
      <c r="D2544" s="4">
        <v>43252</v>
      </c>
      <c r="E2544" t="s">
        <v>212</v>
      </c>
      <c r="F2544" s="5">
        <v>43221</v>
      </c>
      <c r="G2544">
        <v>478.42</v>
      </c>
      <c r="H2544">
        <v>36.840000000000003</v>
      </c>
    </row>
    <row r="2545" spans="1:8" x14ac:dyDescent="0.2">
      <c r="A2545" t="s">
        <v>71</v>
      </c>
      <c r="B2545" t="s">
        <v>56</v>
      </c>
      <c r="C2545" t="s">
        <v>94</v>
      </c>
      <c r="D2545" s="4">
        <v>43252</v>
      </c>
      <c r="E2545" t="s">
        <v>215</v>
      </c>
      <c r="F2545" s="5">
        <v>43221</v>
      </c>
      <c r="G2545">
        <v>9103.58</v>
      </c>
      <c r="H2545">
        <v>810.22</v>
      </c>
    </row>
    <row r="2546" spans="1:8" x14ac:dyDescent="0.2">
      <c r="A2546" t="s">
        <v>71</v>
      </c>
      <c r="B2546" t="s">
        <v>56</v>
      </c>
      <c r="C2546" t="s">
        <v>94</v>
      </c>
      <c r="D2546" s="4">
        <v>43252</v>
      </c>
      <c r="E2546" t="s">
        <v>213</v>
      </c>
      <c r="F2546" s="5">
        <v>43221</v>
      </c>
      <c r="G2546">
        <v>21.58</v>
      </c>
      <c r="H2546">
        <v>1.66</v>
      </c>
    </row>
    <row r="2547" spans="1:8" x14ac:dyDescent="0.2">
      <c r="A2547" t="s">
        <v>71</v>
      </c>
      <c r="B2547" t="s">
        <v>56</v>
      </c>
      <c r="C2547" t="s">
        <v>94</v>
      </c>
      <c r="D2547" s="4">
        <v>43252</v>
      </c>
      <c r="E2547" t="s">
        <v>214</v>
      </c>
      <c r="F2547" s="5">
        <v>43221</v>
      </c>
      <c r="G2547">
        <v>410.57</v>
      </c>
      <c r="H2547">
        <v>36.54</v>
      </c>
    </row>
    <row r="2548" spans="1:8" x14ac:dyDescent="0.2">
      <c r="A2548" t="s">
        <v>71</v>
      </c>
      <c r="B2548" t="s">
        <v>57</v>
      </c>
      <c r="C2548" t="s">
        <v>93</v>
      </c>
      <c r="D2548" s="4">
        <v>43252</v>
      </c>
      <c r="E2548" t="s">
        <v>175</v>
      </c>
      <c r="F2548" s="5">
        <v>43101</v>
      </c>
      <c r="G2548">
        <v>764</v>
      </c>
      <c r="H2548">
        <v>58.83</v>
      </c>
    </row>
    <row r="2549" spans="1:8" x14ac:dyDescent="0.2">
      <c r="A2549" t="s">
        <v>71</v>
      </c>
      <c r="B2549" t="s">
        <v>57</v>
      </c>
      <c r="C2549" t="s">
        <v>93</v>
      </c>
      <c r="D2549" s="4">
        <v>43252</v>
      </c>
      <c r="E2549" t="s">
        <v>176</v>
      </c>
      <c r="F2549" s="5">
        <v>43101</v>
      </c>
      <c r="G2549">
        <v>34.450000000000003</v>
      </c>
      <c r="H2549">
        <v>2.66</v>
      </c>
    </row>
    <row r="2550" spans="1:8" x14ac:dyDescent="0.2">
      <c r="A2550" t="s">
        <v>71</v>
      </c>
      <c r="B2550" t="s">
        <v>56</v>
      </c>
      <c r="C2550" t="s">
        <v>94</v>
      </c>
      <c r="D2550" s="4">
        <v>43252</v>
      </c>
      <c r="E2550" t="s">
        <v>175</v>
      </c>
      <c r="F2550" s="5">
        <v>43101</v>
      </c>
      <c r="G2550">
        <v>239.21</v>
      </c>
      <c r="H2550">
        <v>18.420000000000002</v>
      </c>
    </row>
    <row r="2551" spans="1:8" x14ac:dyDescent="0.2">
      <c r="A2551" t="s">
        <v>71</v>
      </c>
      <c r="B2551" t="s">
        <v>56</v>
      </c>
      <c r="C2551" t="s">
        <v>94</v>
      </c>
      <c r="D2551" s="4">
        <v>43252</v>
      </c>
      <c r="E2551" t="s">
        <v>179</v>
      </c>
      <c r="F2551" s="5">
        <v>43101</v>
      </c>
      <c r="G2551">
        <v>4551.79</v>
      </c>
      <c r="H2551">
        <v>409.66</v>
      </c>
    </row>
    <row r="2552" spans="1:8" x14ac:dyDescent="0.2">
      <c r="A2552" t="s">
        <v>71</v>
      </c>
      <c r="B2552" t="s">
        <v>56</v>
      </c>
      <c r="C2552" t="s">
        <v>94</v>
      </c>
      <c r="D2552" s="4">
        <v>43252</v>
      </c>
      <c r="E2552" t="s">
        <v>176</v>
      </c>
      <c r="F2552" s="5">
        <v>43101</v>
      </c>
      <c r="G2552">
        <v>10.79</v>
      </c>
      <c r="H2552">
        <v>0.83</v>
      </c>
    </row>
    <row r="2553" spans="1:8" x14ac:dyDescent="0.2">
      <c r="A2553" t="s">
        <v>71</v>
      </c>
      <c r="B2553" t="s">
        <v>56</v>
      </c>
      <c r="C2553" t="s">
        <v>94</v>
      </c>
      <c r="D2553" s="4">
        <v>43252</v>
      </c>
      <c r="E2553" t="s">
        <v>180</v>
      </c>
      <c r="F2553" s="5">
        <v>43101</v>
      </c>
      <c r="G2553">
        <v>205.28</v>
      </c>
      <c r="H2553">
        <v>18.48</v>
      </c>
    </row>
    <row r="2554" spans="1:8" x14ac:dyDescent="0.2">
      <c r="A2554" t="s">
        <v>71</v>
      </c>
      <c r="B2554" t="s">
        <v>56</v>
      </c>
      <c r="C2554" t="s">
        <v>94</v>
      </c>
      <c r="D2554" s="4">
        <v>43221</v>
      </c>
      <c r="E2554" t="s">
        <v>179</v>
      </c>
      <c r="F2554" s="5">
        <v>43101</v>
      </c>
      <c r="G2554">
        <v>1233.73</v>
      </c>
      <c r="H2554">
        <v>111.04</v>
      </c>
    </row>
    <row r="2555" spans="1:8" x14ac:dyDescent="0.2">
      <c r="A2555" t="s">
        <v>71</v>
      </c>
      <c r="B2555" t="s">
        <v>56</v>
      </c>
      <c r="C2555" t="s">
        <v>94</v>
      </c>
      <c r="D2555" s="4">
        <v>43221</v>
      </c>
      <c r="E2555" t="s">
        <v>176</v>
      </c>
      <c r="F2555" s="5">
        <v>43101</v>
      </c>
      <c r="G2555">
        <v>23.73</v>
      </c>
      <c r="H2555">
        <v>1.83</v>
      </c>
    </row>
    <row r="2556" spans="1:8" x14ac:dyDescent="0.2">
      <c r="A2556" t="s">
        <v>71</v>
      </c>
      <c r="B2556" t="s">
        <v>56</v>
      </c>
      <c r="C2556" t="s">
        <v>94</v>
      </c>
      <c r="D2556" s="4">
        <v>43221</v>
      </c>
      <c r="E2556" t="s">
        <v>180</v>
      </c>
      <c r="F2556" s="5">
        <v>43101</v>
      </c>
      <c r="G2556">
        <v>55.65</v>
      </c>
      <c r="H2556">
        <v>5.01</v>
      </c>
    </row>
    <row r="2557" spans="1:8" x14ac:dyDescent="0.2">
      <c r="A2557" t="s">
        <v>71</v>
      </c>
      <c r="B2557" t="s">
        <v>55</v>
      </c>
      <c r="C2557" t="s">
        <v>101</v>
      </c>
      <c r="D2557" s="4">
        <v>43221</v>
      </c>
      <c r="E2557" t="s">
        <v>177</v>
      </c>
      <c r="F2557" s="5">
        <v>43101</v>
      </c>
      <c r="G2557">
        <v>75</v>
      </c>
      <c r="H2557">
        <v>5.78</v>
      </c>
    </row>
    <row r="2558" spans="1:8" x14ac:dyDescent="0.2">
      <c r="A2558" t="s">
        <v>71</v>
      </c>
      <c r="B2558" t="s">
        <v>55</v>
      </c>
      <c r="C2558" t="s">
        <v>101</v>
      </c>
      <c r="D2558" s="4">
        <v>43221</v>
      </c>
      <c r="E2558" t="s">
        <v>178</v>
      </c>
      <c r="F2558" s="5">
        <v>43101</v>
      </c>
      <c r="G2558">
        <v>3.38</v>
      </c>
      <c r="H2558">
        <v>0.26</v>
      </c>
    </row>
    <row r="2559" spans="1:8" x14ac:dyDescent="0.2">
      <c r="A2559" t="s">
        <v>71</v>
      </c>
      <c r="B2559" t="s">
        <v>56</v>
      </c>
      <c r="C2559" t="s">
        <v>94</v>
      </c>
      <c r="D2559" s="4">
        <v>43221</v>
      </c>
      <c r="E2559" t="s">
        <v>212</v>
      </c>
      <c r="F2559" s="5">
        <v>43221</v>
      </c>
      <c r="G2559">
        <v>191.37</v>
      </c>
      <c r="H2559">
        <v>14.74</v>
      </c>
    </row>
    <row r="2560" spans="1:8" x14ac:dyDescent="0.2">
      <c r="A2560" t="s">
        <v>71</v>
      </c>
      <c r="B2560" t="s">
        <v>56</v>
      </c>
      <c r="C2560" t="s">
        <v>94</v>
      </c>
      <c r="D2560" s="4">
        <v>43221</v>
      </c>
      <c r="E2560" t="s">
        <v>215</v>
      </c>
      <c r="F2560" s="5">
        <v>43221</v>
      </c>
      <c r="G2560">
        <v>448.63</v>
      </c>
      <c r="H2560">
        <v>39.93</v>
      </c>
    </row>
    <row r="2561" spans="1:8" x14ac:dyDescent="0.2">
      <c r="A2561" t="s">
        <v>71</v>
      </c>
      <c r="B2561" t="s">
        <v>55</v>
      </c>
      <c r="C2561" t="s">
        <v>101</v>
      </c>
      <c r="D2561" s="4">
        <v>43221</v>
      </c>
      <c r="E2561" t="s">
        <v>177</v>
      </c>
      <c r="F2561" s="5">
        <v>43101</v>
      </c>
      <c r="G2561">
        <v>55</v>
      </c>
      <c r="H2561">
        <v>4.24</v>
      </c>
    </row>
    <row r="2562" spans="1:8" x14ac:dyDescent="0.2">
      <c r="A2562" t="s">
        <v>71</v>
      </c>
      <c r="B2562" t="s">
        <v>55</v>
      </c>
      <c r="C2562" t="s">
        <v>101</v>
      </c>
      <c r="D2562" s="4">
        <v>43221</v>
      </c>
      <c r="E2562" t="s">
        <v>178</v>
      </c>
      <c r="F2562" s="5">
        <v>43101</v>
      </c>
      <c r="G2562">
        <v>2.48</v>
      </c>
      <c r="H2562">
        <v>0.19</v>
      </c>
    </row>
    <row r="2563" spans="1:8" x14ac:dyDescent="0.2">
      <c r="A2563" t="s">
        <v>71</v>
      </c>
      <c r="B2563" t="s">
        <v>57</v>
      </c>
      <c r="C2563" t="s">
        <v>93</v>
      </c>
      <c r="D2563" s="4">
        <v>43221</v>
      </c>
      <c r="E2563" t="s">
        <v>212</v>
      </c>
      <c r="F2563" s="5">
        <v>43221</v>
      </c>
      <c r="G2563">
        <v>110</v>
      </c>
      <c r="H2563">
        <v>8.4700000000000006</v>
      </c>
    </row>
    <row r="2564" spans="1:8" x14ac:dyDescent="0.2">
      <c r="A2564" t="s">
        <v>71</v>
      </c>
      <c r="B2564" t="s">
        <v>57</v>
      </c>
      <c r="C2564" t="s">
        <v>93</v>
      </c>
      <c r="D2564" s="4">
        <v>43221</v>
      </c>
      <c r="E2564" t="s">
        <v>213</v>
      </c>
      <c r="F2564" s="5">
        <v>43221</v>
      </c>
      <c r="G2564">
        <v>4.96</v>
      </c>
      <c r="H2564">
        <v>0.38</v>
      </c>
    </row>
    <row r="2565" spans="1:8" x14ac:dyDescent="0.2">
      <c r="A2565" t="s">
        <v>71</v>
      </c>
      <c r="B2565" t="s">
        <v>55</v>
      </c>
      <c r="C2565" t="s">
        <v>101</v>
      </c>
      <c r="D2565" s="4">
        <v>43221</v>
      </c>
      <c r="E2565" t="s">
        <v>218</v>
      </c>
      <c r="F2565" s="5">
        <v>43221</v>
      </c>
      <c r="G2565">
        <v>27.6</v>
      </c>
      <c r="H2565">
        <v>2.13</v>
      </c>
    </row>
    <row r="2566" spans="1:8" x14ac:dyDescent="0.2">
      <c r="A2566" t="s">
        <v>71</v>
      </c>
      <c r="B2566" t="s">
        <v>55</v>
      </c>
      <c r="C2566" t="s">
        <v>101</v>
      </c>
      <c r="D2566" s="4">
        <v>43221</v>
      </c>
      <c r="E2566" t="s">
        <v>219</v>
      </c>
      <c r="F2566" s="5">
        <v>43221</v>
      </c>
      <c r="G2566">
        <v>1.24</v>
      </c>
      <c r="H2566">
        <v>0.1</v>
      </c>
    </row>
    <row r="2567" spans="1:8" x14ac:dyDescent="0.2">
      <c r="A2567" t="s">
        <v>71</v>
      </c>
      <c r="B2567" t="s">
        <v>57</v>
      </c>
      <c r="C2567" t="s">
        <v>93</v>
      </c>
      <c r="D2567" s="4">
        <v>43221</v>
      </c>
      <c r="E2567" t="s">
        <v>175</v>
      </c>
      <c r="F2567" s="5">
        <v>43101</v>
      </c>
      <c r="G2567">
        <v>304</v>
      </c>
      <c r="H2567">
        <v>23.41</v>
      </c>
    </row>
    <row r="2568" spans="1:8" x14ac:dyDescent="0.2">
      <c r="A2568" t="s">
        <v>71</v>
      </c>
      <c r="B2568" t="s">
        <v>57</v>
      </c>
      <c r="C2568" t="s">
        <v>93</v>
      </c>
      <c r="D2568" s="4">
        <v>43221</v>
      </c>
      <c r="E2568" t="s">
        <v>176</v>
      </c>
      <c r="F2568" s="5">
        <v>43101</v>
      </c>
      <c r="G2568">
        <v>13.71</v>
      </c>
      <c r="H2568">
        <v>1.06</v>
      </c>
    </row>
    <row r="2569" spans="1:8" x14ac:dyDescent="0.2">
      <c r="A2569" t="s">
        <v>71</v>
      </c>
      <c r="B2569" t="s">
        <v>55</v>
      </c>
      <c r="C2569" t="s">
        <v>101</v>
      </c>
      <c r="D2569" s="4">
        <v>43221</v>
      </c>
      <c r="E2569" t="s">
        <v>218</v>
      </c>
      <c r="F2569" s="5">
        <v>43221</v>
      </c>
      <c r="G2569">
        <v>20.6</v>
      </c>
      <c r="H2569">
        <v>1.59</v>
      </c>
    </row>
    <row r="2570" spans="1:8" x14ac:dyDescent="0.2">
      <c r="A2570" t="s">
        <v>71</v>
      </c>
      <c r="B2570" t="s">
        <v>55</v>
      </c>
      <c r="C2570" t="s">
        <v>101</v>
      </c>
      <c r="D2570" s="4">
        <v>43221</v>
      </c>
      <c r="E2570" t="s">
        <v>219</v>
      </c>
      <c r="F2570" s="5">
        <v>43221</v>
      </c>
      <c r="G2570">
        <v>0.93</v>
      </c>
      <c r="H2570">
        <v>7.0000000000000007E-2</v>
      </c>
    </row>
    <row r="2571" spans="1:8" x14ac:dyDescent="0.2">
      <c r="A2571" t="s">
        <v>71</v>
      </c>
      <c r="B2571" t="s">
        <v>60</v>
      </c>
      <c r="C2571" t="s">
        <v>131</v>
      </c>
      <c r="D2571" s="4">
        <v>43252</v>
      </c>
      <c r="E2571" t="s">
        <v>212</v>
      </c>
      <c r="F2571" s="5">
        <v>43221</v>
      </c>
      <c r="G2571">
        <v>22783.040000000001</v>
      </c>
      <c r="H2571">
        <v>1754.29</v>
      </c>
    </row>
    <row r="2572" spans="1:8" x14ac:dyDescent="0.2">
      <c r="A2572" t="s">
        <v>71</v>
      </c>
      <c r="B2572" t="s">
        <v>60</v>
      </c>
      <c r="C2572" t="s">
        <v>131</v>
      </c>
      <c r="D2572" s="4">
        <v>43252</v>
      </c>
      <c r="E2572" t="s">
        <v>213</v>
      </c>
      <c r="F2572" s="5">
        <v>43221</v>
      </c>
      <c r="G2572">
        <v>1027.52</v>
      </c>
      <c r="H2572">
        <v>79.12</v>
      </c>
    </row>
    <row r="2573" spans="1:8" x14ac:dyDescent="0.2">
      <c r="A2573" t="s">
        <v>71</v>
      </c>
      <c r="B2573" t="s">
        <v>56</v>
      </c>
      <c r="C2573" t="s">
        <v>98</v>
      </c>
      <c r="D2573" s="4">
        <v>43252</v>
      </c>
      <c r="E2573" t="s">
        <v>212</v>
      </c>
      <c r="F2573" s="5">
        <v>43221</v>
      </c>
      <c r="G2573">
        <v>741.56</v>
      </c>
      <c r="H2573">
        <v>57.1</v>
      </c>
    </row>
    <row r="2574" spans="1:8" x14ac:dyDescent="0.2">
      <c r="A2574" t="s">
        <v>71</v>
      </c>
      <c r="B2574" t="s">
        <v>56</v>
      </c>
      <c r="C2574" t="s">
        <v>98</v>
      </c>
      <c r="D2574" s="4">
        <v>43252</v>
      </c>
      <c r="E2574" t="s">
        <v>215</v>
      </c>
      <c r="F2574" s="5">
        <v>43221</v>
      </c>
      <c r="G2574">
        <v>8811.76</v>
      </c>
      <c r="H2574">
        <v>784.25</v>
      </c>
    </row>
    <row r="2575" spans="1:8" x14ac:dyDescent="0.2">
      <c r="A2575" t="s">
        <v>71</v>
      </c>
      <c r="B2575" t="s">
        <v>56</v>
      </c>
      <c r="C2575" t="s">
        <v>98</v>
      </c>
      <c r="D2575" s="4">
        <v>43252</v>
      </c>
      <c r="E2575" t="s">
        <v>213</v>
      </c>
      <c r="F2575" s="5">
        <v>43221</v>
      </c>
      <c r="G2575">
        <v>33.44</v>
      </c>
      <c r="H2575">
        <v>2.57</v>
      </c>
    </row>
    <row r="2576" spans="1:8" x14ac:dyDescent="0.2">
      <c r="A2576" t="s">
        <v>71</v>
      </c>
      <c r="B2576" t="s">
        <v>56</v>
      </c>
      <c r="C2576" t="s">
        <v>98</v>
      </c>
      <c r="D2576" s="4">
        <v>43252</v>
      </c>
      <c r="E2576" t="s">
        <v>214</v>
      </c>
      <c r="F2576" s="5">
        <v>43221</v>
      </c>
      <c r="G2576">
        <v>397.41</v>
      </c>
      <c r="H2576">
        <v>35.369999999999997</v>
      </c>
    </row>
    <row r="2577" spans="1:8" x14ac:dyDescent="0.2">
      <c r="A2577" t="s">
        <v>71</v>
      </c>
      <c r="B2577" t="s">
        <v>61</v>
      </c>
      <c r="C2577" t="s">
        <v>97</v>
      </c>
      <c r="D2577" s="4">
        <v>43252</v>
      </c>
      <c r="E2577" t="s">
        <v>212</v>
      </c>
      <c r="F2577" s="5">
        <v>43221</v>
      </c>
      <c r="G2577">
        <v>741.56</v>
      </c>
      <c r="H2577">
        <v>57.1</v>
      </c>
    </row>
    <row r="2578" spans="1:8" x14ac:dyDescent="0.2">
      <c r="A2578" t="s">
        <v>71</v>
      </c>
      <c r="B2578" t="s">
        <v>61</v>
      </c>
      <c r="C2578" t="s">
        <v>97</v>
      </c>
      <c r="D2578" s="4">
        <v>43252</v>
      </c>
      <c r="E2578" t="s">
        <v>215</v>
      </c>
      <c r="F2578" s="5">
        <v>43221</v>
      </c>
      <c r="G2578">
        <v>3059.8</v>
      </c>
      <c r="H2578">
        <v>272.32</v>
      </c>
    </row>
    <row r="2579" spans="1:8" x14ac:dyDescent="0.2">
      <c r="A2579" t="s">
        <v>71</v>
      </c>
      <c r="B2579" t="s">
        <v>61</v>
      </c>
      <c r="C2579" t="s">
        <v>97</v>
      </c>
      <c r="D2579" s="4">
        <v>43252</v>
      </c>
      <c r="E2579" t="s">
        <v>213</v>
      </c>
      <c r="F2579" s="5">
        <v>43221</v>
      </c>
      <c r="G2579">
        <v>33.44</v>
      </c>
      <c r="H2579">
        <v>2.57</v>
      </c>
    </row>
    <row r="2580" spans="1:8" x14ac:dyDescent="0.2">
      <c r="A2580" t="s">
        <v>71</v>
      </c>
      <c r="B2580" t="s">
        <v>61</v>
      </c>
      <c r="C2580" t="s">
        <v>97</v>
      </c>
      <c r="D2580" s="4">
        <v>43252</v>
      </c>
      <c r="E2580" t="s">
        <v>214</v>
      </c>
      <c r="F2580" s="5">
        <v>43221</v>
      </c>
      <c r="G2580">
        <v>138</v>
      </c>
      <c r="H2580">
        <v>12.28</v>
      </c>
    </row>
    <row r="2581" spans="1:8" x14ac:dyDescent="0.2">
      <c r="A2581" t="s">
        <v>71</v>
      </c>
      <c r="B2581" t="s">
        <v>61</v>
      </c>
      <c r="C2581" t="s">
        <v>97</v>
      </c>
      <c r="D2581" s="4">
        <v>43252</v>
      </c>
      <c r="E2581" t="s">
        <v>212</v>
      </c>
      <c r="F2581" s="5">
        <v>43221</v>
      </c>
      <c r="G2581">
        <v>741.56</v>
      </c>
      <c r="H2581">
        <v>57.1</v>
      </c>
    </row>
    <row r="2582" spans="1:8" x14ac:dyDescent="0.2">
      <c r="A2582" t="s">
        <v>71</v>
      </c>
      <c r="B2582" t="s">
        <v>61</v>
      </c>
      <c r="C2582" t="s">
        <v>97</v>
      </c>
      <c r="D2582" s="4">
        <v>43252</v>
      </c>
      <c r="E2582" t="s">
        <v>215</v>
      </c>
      <c r="F2582" s="5">
        <v>43221</v>
      </c>
      <c r="G2582">
        <v>5200.2299999999996</v>
      </c>
      <c r="H2582">
        <v>462.82</v>
      </c>
    </row>
    <row r="2583" spans="1:8" x14ac:dyDescent="0.2">
      <c r="A2583" t="s">
        <v>71</v>
      </c>
      <c r="B2583" t="s">
        <v>61</v>
      </c>
      <c r="C2583" t="s">
        <v>97</v>
      </c>
      <c r="D2583" s="4">
        <v>43252</v>
      </c>
      <c r="E2583" t="s">
        <v>213</v>
      </c>
      <c r="F2583" s="5">
        <v>43221</v>
      </c>
      <c r="G2583">
        <v>33.44</v>
      </c>
      <c r="H2583">
        <v>2.57</v>
      </c>
    </row>
    <row r="2584" spans="1:8" x14ac:dyDescent="0.2">
      <c r="A2584" t="s">
        <v>71</v>
      </c>
      <c r="B2584" t="s">
        <v>61</v>
      </c>
      <c r="C2584" t="s">
        <v>97</v>
      </c>
      <c r="D2584" s="4">
        <v>43252</v>
      </c>
      <c r="E2584" t="s">
        <v>214</v>
      </c>
      <c r="F2584" s="5">
        <v>43221</v>
      </c>
      <c r="G2584">
        <v>234.53</v>
      </c>
      <c r="H2584">
        <v>20.87</v>
      </c>
    </row>
    <row r="2585" spans="1:8" x14ac:dyDescent="0.2">
      <c r="A2585" t="s">
        <v>71</v>
      </c>
      <c r="B2585" t="s">
        <v>61</v>
      </c>
      <c r="C2585" t="s">
        <v>97</v>
      </c>
      <c r="D2585" s="4">
        <v>43252</v>
      </c>
      <c r="E2585" t="s">
        <v>212</v>
      </c>
      <c r="F2585" s="5">
        <v>43221</v>
      </c>
      <c r="G2585">
        <v>1483.12</v>
      </c>
      <c r="H2585">
        <v>114.2</v>
      </c>
    </row>
    <row r="2586" spans="1:8" x14ac:dyDescent="0.2">
      <c r="A2586" t="s">
        <v>71</v>
      </c>
      <c r="B2586" t="s">
        <v>61</v>
      </c>
      <c r="C2586" t="s">
        <v>97</v>
      </c>
      <c r="D2586" s="4">
        <v>43252</v>
      </c>
      <c r="E2586" t="s">
        <v>215</v>
      </c>
      <c r="F2586" s="5">
        <v>43221</v>
      </c>
      <c r="G2586">
        <v>23551.13</v>
      </c>
      <c r="H2586">
        <v>2096.0500000000002</v>
      </c>
    </row>
    <row r="2587" spans="1:8" x14ac:dyDescent="0.2">
      <c r="A2587" t="s">
        <v>71</v>
      </c>
      <c r="B2587" t="s">
        <v>61</v>
      </c>
      <c r="C2587" t="s">
        <v>97</v>
      </c>
      <c r="D2587" s="4">
        <v>43252</v>
      </c>
      <c r="E2587" t="s">
        <v>213</v>
      </c>
      <c r="F2587" s="5">
        <v>43221</v>
      </c>
      <c r="G2587">
        <v>66.88</v>
      </c>
      <c r="H2587">
        <v>5.14</v>
      </c>
    </row>
    <row r="2588" spans="1:8" x14ac:dyDescent="0.2">
      <c r="A2588" t="s">
        <v>71</v>
      </c>
      <c r="B2588" t="s">
        <v>61</v>
      </c>
      <c r="C2588" t="s">
        <v>97</v>
      </c>
      <c r="D2588" s="4">
        <v>43252</v>
      </c>
      <c r="E2588" t="s">
        <v>214</v>
      </c>
      <c r="F2588" s="5">
        <v>43221</v>
      </c>
      <c r="G2588">
        <v>1062.1600000000001</v>
      </c>
      <c r="H2588">
        <v>94.53</v>
      </c>
    </row>
    <row r="2589" spans="1:8" x14ac:dyDescent="0.2">
      <c r="A2589" t="s">
        <v>71</v>
      </c>
      <c r="B2589" t="s">
        <v>57</v>
      </c>
      <c r="C2589" t="s">
        <v>93</v>
      </c>
      <c r="D2589" s="4">
        <v>43252</v>
      </c>
      <c r="E2589" t="s">
        <v>212</v>
      </c>
      <c r="F2589" s="5">
        <v>43221</v>
      </c>
      <c r="G2589">
        <v>5685.12</v>
      </c>
      <c r="H2589">
        <v>437.76</v>
      </c>
    </row>
    <row r="2590" spans="1:8" x14ac:dyDescent="0.2">
      <c r="A2590" t="s">
        <v>71</v>
      </c>
      <c r="B2590" t="s">
        <v>57</v>
      </c>
      <c r="C2590" t="s">
        <v>93</v>
      </c>
      <c r="D2590" s="4">
        <v>43252</v>
      </c>
      <c r="E2590" t="s">
        <v>213</v>
      </c>
      <c r="F2590" s="5">
        <v>43221</v>
      </c>
      <c r="G2590">
        <v>256.41000000000003</v>
      </c>
      <c r="H2590">
        <v>19.739999999999998</v>
      </c>
    </row>
    <row r="2591" spans="1:8" x14ac:dyDescent="0.2">
      <c r="A2591" t="s">
        <v>71</v>
      </c>
      <c r="B2591" t="s">
        <v>54</v>
      </c>
      <c r="C2591" t="s">
        <v>92</v>
      </c>
      <c r="D2591" s="4">
        <v>43252</v>
      </c>
      <c r="E2591" t="s">
        <v>212</v>
      </c>
      <c r="F2591" s="5">
        <v>43221</v>
      </c>
      <c r="G2591">
        <v>482</v>
      </c>
      <c r="H2591">
        <v>37.11</v>
      </c>
    </row>
    <row r="2592" spans="1:8" x14ac:dyDescent="0.2">
      <c r="A2592" t="s">
        <v>71</v>
      </c>
      <c r="B2592" t="s">
        <v>54</v>
      </c>
      <c r="C2592" t="s">
        <v>92</v>
      </c>
      <c r="D2592" s="4">
        <v>43252</v>
      </c>
      <c r="E2592" t="s">
        <v>213</v>
      </c>
      <c r="F2592" s="5">
        <v>43221</v>
      </c>
      <c r="G2592">
        <v>21.74</v>
      </c>
      <c r="H2592">
        <v>1.67</v>
      </c>
    </row>
    <row r="2593" spans="1:8" x14ac:dyDescent="0.2">
      <c r="A2593" t="s">
        <v>71</v>
      </c>
      <c r="B2593" t="s">
        <v>57</v>
      </c>
      <c r="C2593" t="s">
        <v>93</v>
      </c>
      <c r="D2593" s="4">
        <v>43252</v>
      </c>
      <c r="E2593" t="s">
        <v>215</v>
      </c>
      <c r="F2593" s="5">
        <v>43221</v>
      </c>
      <c r="G2593">
        <v>589.88</v>
      </c>
      <c r="H2593">
        <v>52.5</v>
      </c>
    </row>
    <row r="2594" spans="1:8" x14ac:dyDescent="0.2">
      <c r="A2594" t="s">
        <v>71</v>
      </c>
      <c r="B2594" t="s">
        <v>57</v>
      </c>
      <c r="C2594" t="s">
        <v>93</v>
      </c>
      <c r="D2594" s="4">
        <v>43252</v>
      </c>
      <c r="E2594" t="s">
        <v>214</v>
      </c>
      <c r="F2594" s="5">
        <v>43221</v>
      </c>
      <c r="G2594">
        <v>26.61</v>
      </c>
      <c r="H2594">
        <v>2.37</v>
      </c>
    </row>
    <row r="2595" spans="1:8" x14ac:dyDescent="0.2">
      <c r="A2595" t="s">
        <v>71</v>
      </c>
      <c r="B2595" t="s">
        <v>59</v>
      </c>
      <c r="C2595" t="s">
        <v>101</v>
      </c>
      <c r="D2595" s="4">
        <v>43252</v>
      </c>
      <c r="E2595" t="s">
        <v>218</v>
      </c>
      <c r="F2595" s="5">
        <v>43221</v>
      </c>
      <c r="G2595">
        <v>195.3</v>
      </c>
      <c r="H2595">
        <v>15.04</v>
      </c>
    </row>
    <row r="2596" spans="1:8" x14ac:dyDescent="0.2">
      <c r="A2596" t="s">
        <v>71</v>
      </c>
      <c r="B2596" t="s">
        <v>59</v>
      </c>
      <c r="C2596" t="s">
        <v>101</v>
      </c>
      <c r="D2596" s="4">
        <v>43252</v>
      </c>
      <c r="E2596" t="s">
        <v>219</v>
      </c>
      <c r="F2596" s="5">
        <v>43221</v>
      </c>
      <c r="G2596">
        <v>8.81</v>
      </c>
      <c r="H2596">
        <v>0.68</v>
      </c>
    </row>
    <row r="2597" spans="1:8" x14ac:dyDescent="0.2">
      <c r="A2597" t="s">
        <v>71</v>
      </c>
      <c r="B2597" t="s">
        <v>55</v>
      </c>
      <c r="C2597" t="s">
        <v>84</v>
      </c>
      <c r="D2597" s="4">
        <v>43252</v>
      </c>
      <c r="E2597" t="s">
        <v>212</v>
      </c>
      <c r="F2597" s="5">
        <v>43221</v>
      </c>
      <c r="G2597">
        <v>2065.8000000000002</v>
      </c>
      <c r="H2597">
        <v>159.06</v>
      </c>
    </row>
    <row r="2598" spans="1:8" x14ac:dyDescent="0.2">
      <c r="A2598" t="s">
        <v>71</v>
      </c>
      <c r="B2598" t="s">
        <v>55</v>
      </c>
      <c r="C2598" t="s">
        <v>84</v>
      </c>
      <c r="D2598" s="4">
        <v>43252</v>
      </c>
      <c r="E2598" t="s">
        <v>215</v>
      </c>
      <c r="F2598" s="5">
        <v>43221</v>
      </c>
      <c r="G2598">
        <v>7219.33</v>
      </c>
      <c r="H2598">
        <v>642.52</v>
      </c>
    </row>
    <row r="2599" spans="1:8" x14ac:dyDescent="0.2">
      <c r="A2599" t="s">
        <v>71</v>
      </c>
      <c r="B2599" t="s">
        <v>55</v>
      </c>
      <c r="C2599" t="s">
        <v>84</v>
      </c>
      <c r="D2599" s="4">
        <v>43252</v>
      </c>
      <c r="E2599" t="s">
        <v>213</v>
      </c>
      <c r="F2599" s="5">
        <v>43221</v>
      </c>
      <c r="G2599">
        <v>93.16</v>
      </c>
      <c r="H2599">
        <v>7.16</v>
      </c>
    </row>
    <row r="2600" spans="1:8" x14ac:dyDescent="0.2">
      <c r="A2600" t="s">
        <v>71</v>
      </c>
      <c r="B2600" t="s">
        <v>55</v>
      </c>
      <c r="C2600" t="s">
        <v>84</v>
      </c>
      <c r="D2600" s="4">
        <v>43252</v>
      </c>
      <c r="E2600" t="s">
        <v>214</v>
      </c>
      <c r="F2600" s="5">
        <v>43221</v>
      </c>
      <c r="G2600">
        <v>325.60000000000002</v>
      </c>
      <c r="H2600">
        <v>28.98</v>
      </c>
    </row>
    <row r="2601" spans="1:8" x14ac:dyDescent="0.2">
      <c r="A2601" t="s">
        <v>71</v>
      </c>
      <c r="B2601" t="s">
        <v>55</v>
      </c>
      <c r="C2601" t="s">
        <v>91</v>
      </c>
      <c r="D2601" s="4">
        <v>43252</v>
      </c>
      <c r="E2601" t="s">
        <v>212</v>
      </c>
      <c r="F2601" s="5">
        <v>43221</v>
      </c>
      <c r="G2601">
        <v>2299</v>
      </c>
      <c r="H2601">
        <v>177.02</v>
      </c>
    </row>
    <row r="2602" spans="1:8" x14ac:dyDescent="0.2">
      <c r="A2602" t="s">
        <v>71</v>
      </c>
      <c r="B2602" t="s">
        <v>55</v>
      </c>
      <c r="C2602" t="s">
        <v>91</v>
      </c>
      <c r="D2602" s="4">
        <v>43252</v>
      </c>
      <c r="E2602" t="s">
        <v>213</v>
      </c>
      <c r="F2602" s="5">
        <v>43221</v>
      </c>
      <c r="G2602">
        <v>103.68</v>
      </c>
      <c r="H2602">
        <v>7.98</v>
      </c>
    </row>
    <row r="2603" spans="1:8" x14ac:dyDescent="0.2">
      <c r="A2603" t="s">
        <v>71</v>
      </c>
      <c r="B2603" t="s">
        <v>57</v>
      </c>
      <c r="C2603" t="s">
        <v>93</v>
      </c>
      <c r="D2603" s="4">
        <v>43252</v>
      </c>
      <c r="E2603" t="s">
        <v>212</v>
      </c>
      <c r="F2603" s="5">
        <v>43221</v>
      </c>
      <c r="G2603">
        <v>409</v>
      </c>
      <c r="H2603">
        <v>31.49</v>
      </c>
    </row>
    <row r="2604" spans="1:8" x14ac:dyDescent="0.2">
      <c r="A2604" t="s">
        <v>71</v>
      </c>
      <c r="B2604" t="s">
        <v>57</v>
      </c>
      <c r="C2604" t="s">
        <v>93</v>
      </c>
      <c r="D2604" s="4">
        <v>43252</v>
      </c>
      <c r="E2604" t="s">
        <v>213</v>
      </c>
      <c r="F2604" s="5">
        <v>43221</v>
      </c>
      <c r="G2604">
        <v>18.45</v>
      </c>
      <c r="H2604">
        <v>1.42</v>
      </c>
    </row>
    <row r="2605" spans="1:8" x14ac:dyDescent="0.2">
      <c r="A2605" t="s">
        <v>71</v>
      </c>
      <c r="B2605" t="s">
        <v>54</v>
      </c>
      <c r="C2605" t="s">
        <v>101</v>
      </c>
      <c r="D2605" s="4">
        <v>43252</v>
      </c>
      <c r="E2605" t="s">
        <v>218</v>
      </c>
      <c r="F2605" s="5">
        <v>43221</v>
      </c>
      <c r="G2605">
        <v>200.88</v>
      </c>
      <c r="H2605">
        <v>15.46</v>
      </c>
    </row>
    <row r="2606" spans="1:8" x14ac:dyDescent="0.2">
      <c r="A2606" t="s">
        <v>71</v>
      </c>
      <c r="B2606" t="s">
        <v>54</v>
      </c>
      <c r="C2606" t="s">
        <v>101</v>
      </c>
      <c r="D2606" s="4">
        <v>43252</v>
      </c>
      <c r="E2606" t="s">
        <v>219</v>
      </c>
      <c r="F2606" s="5">
        <v>43221</v>
      </c>
      <c r="G2606">
        <v>9.06</v>
      </c>
      <c r="H2606">
        <v>0.7</v>
      </c>
    </row>
    <row r="2607" spans="1:8" x14ac:dyDescent="0.2">
      <c r="A2607" t="s">
        <v>71</v>
      </c>
      <c r="B2607" t="s">
        <v>55</v>
      </c>
      <c r="C2607" t="s">
        <v>101</v>
      </c>
      <c r="D2607" s="4">
        <v>43252</v>
      </c>
      <c r="E2607" t="s">
        <v>218</v>
      </c>
      <c r="F2607" s="5">
        <v>43221</v>
      </c>
      <c r="G2607">
        <v>232.5</v>
      </c>
      <c r="H2607">
        <v>17.899999999999999</v>
      </c>
    </row>
    <row r="2608" spans="1:8" x14ac:dyDescent="0.2">
      <c r="A2608" t="s">
        <v>71</v>
      </c>
      <c r="B2608" t="s">
        <v>55</v>
      </c>
      <c r="C2608" t="s">
        <v>101</v>
      </c>
      <c r="D2608" s="4">
        <v>43252</v>
      </c>
      <c r="E2608" t="s">
        <v>219</v>
      </c>
      <c r="F2608" s="5">
        <v>43221</v>
      </c>
      <c r="G2608">
        <v>10.49</v>
      </c>
      <c r="H2608">
        <v>0.81</v>
      </c>
    </row>
    <row r="2609" spans="1:8" x14ac:dyDescent="0.2">
      <c r="A2609" t="s">
        <v>71</v>
      </c>
      <c r="B2609" t="s">
        <v>59</v>
      </c>
      <c r="C2609" t="s">
        <v>101</v>
      </c>
      <c r="D2609" s="4">
        <v>43252</v>
      </c>
      <c r="E2609" t="s">
        <v>218</v>
      </c>
      <c r="F2609" s="5">
        <v>43221</v>
      </c>
      <c r="G2609">
        <v>65.47</v>
      </c>
      <c r="H2609">
        <v>5.04</v>
      </c>
    </row>
    <row r="2610" spans="1:8" x14ac:dyDescent="0.2">
      <c r="A2610" t="s">
        <v>71</v>
      </c>
      <c r="B2610" t="s">
        <v>59</v>
      </c>
      <c r="C2610" t="s">
        <v>101</v>
      </c>
      <c r="D2610" s="4">
        <v>43252</v>
      </c>
      <c r="E2610" t="s">
        <v>219</v>
      </c>
      <c r="F2610" s="5">
        <v>43221</v>
      </c>
      <c r="G2610">
        <v>2.95</v>
      </c>
      <c r="H2610">
        <v>0.23</v>
      </c>
    </row>
    <row r="2611" spans="1:8" x14ac:dyDescent="0.2">
      <c r="A2611" t="s">
        <v>71</v>
      </c>
      <c r="B2611" t="s">
        <v>55</v>
      </c>
      <c r="C2611" t="s">
        <v>101</v>
      </c>
      <c r="D2611" s="4">
        <v>43252</v>
      </c>
      <c r="E2611" t="s">
        <v>218</v>
      </c>
      <c r="F2611" s="5">
        <v>43221</v>
      </c>
      <c r="G2611">
        <v>1287.1199999999999</v>
      </c>
      <c r="H2611">
        <v>99.1</v>
      </c>
    </row>
    <row r="2612" spans="1:8" x14ac:dyDescent="0.2">
      <c r="A2612" t="s">
        <v>71</v>
      </c>
      <c r="B2612" t="s">
        <v>55</v>
      </c>
      <c r="C2612" t="s">
        <v>101</v>
      </c>
      <c r="D2612" s="4">
        <v>43252</v>
      </c>
      <c r="E2612" t="s">
        <v>219</v>
      </c>
      <c r="F2612" s="5">
        <v>43221</v>
      </c>
      <c r="G2612">
        <v>58.06</v>
      </c>
      <c r="H2612">
        <v>4.46</v>
      </c>
    </row>
    <row r="2613" spans="1:8" x14ac:dyDescent="0.2">
      <c r="A2613" t="s">
        <v>71</v>
      </c>
      <c r="B2613" t="s">
        <v>55</v>
      </c>
      <c r="C2613" t="s">
        <v>101</v>
      </c>
      <c r="D2613" s="4">
        <v>43252</v>
      </c>
      <c r="E2613" t="s">
        <v>218</v>
      </c>
      <c r="F2613" s="5">
        <v>43221</v>
      </c>
      <c r="G2613">
        <v>1313.91</v>
      </c>
      <c r="H2613">
        <v>101.16</v>
      </c>
    </row>
    <row r="2614" spans="1:8" x14ac:dyDescent="0.2">
      <c r="A2614" t="s">
        <v>71</v>
      </c>
      <c r="B2614" t="s">
        <v>55</v>
      </c>
      <c r="C2614" t="s">
        <v>101</v>
      </c>
      <c r="D2614" s="4">
        <v>43252</v>
      </c>
      <c r="E2614" t="s">
        <v>219</v>
      </c>
      <c r="F2614" s="5">
        <v>43221</v>
      </c>
      <c r="G2614">
        <v>59.28</v>
      </c>
      <c r="H2614">
        <v>4.5599999999999996</v>
      </c>
    </row>
    <row r="2615" spans="1:8" x14ac:dyDescent="0.2">
      <c r="A2615" t="s">
        <v>71</v>
      </c>
      <c r="B2615" t="s">
        <v>59</v>
      </c>
      <c r="C2615" t="s">
        <v>101</v>
      </c>
      <c r="D2615" s="4">
        <v>43221</v>
      </c>
      <c r="E2615" t="s">
        <v>177</v>
      </c>
      <c r="F2615" s="5">
        <v>43101</v>
      </c>
      <c r="G2615">
        <v>120</v>
      </c>
      <c r="H2615">
        <v>9.24</v>
      </c>
    </row>
    <row r="2616" spans="1:8" x14ac:dyDescent="0.2">
      <c r="A2616" t="s">
        <v>71</v>
      </c>
      <c r="B2616" t="s">
        <v>59</v>
      </c>
      <c r="C2616" t="s">
        <v>101</v>
      </c>
      <c r="D2616" s="4">
        <v>43221</v>
      </c>
      <c r="E2616" t="s">
        <v>178</v>
      </c>
      <c r="F2616" s="5">
        <v>43101</v>
      </c>
      <c r="G2616">
        <v>5.41</v>
      </c>
      <c r="H2616">
        <v>0.42</v>
      </c>
    </row>
    <row r="2617" spans="1:8" x14ac:dyDescent="0.2">
      <c r="A2617" t="s">
        <v>71</v>
      </c>
      <c r="B2617" t="s">
        <v>54</v>
      </c>
      <c r="C2617" t="s">
        <v>92</v>
      </c>
      <c r="D2617" s="4">
        <v>43221</v>
      </c>
      <c r="E2617" t="s">
        <v>212</v>
      </c>
      <c r="F2617" s="5">
        <v>43221</v>
      </c>
      <c r="G2617">
        <v>132</v>
      </c>
      <c r="H2617">
        <v>10.16</v>
      </c>
    </row>
    <row r="2618" spans="1:8" x14ac:dyDescent="0.2">
      <c r="A2618" t="s">
        <v>71</v>
      </c>
      <c r="B2618" t="s">
        <v>54</v>
      </c>
      <c r="C2618" t="s">
        <v>92</v>
      </c>
      <c r="D2618" s="4">
        <v>43221</v>
      </c>
      <c r="E2618" t="s">
        <v>213</v>
      </c>
      <c r="F2618" s="5">
        <v>43221</v>
      </c>
      <c r="G2618">
        <v>5.95</v>
      </c>
      <c r="H2618">
        <v>0.46</v>
      </c>
    </row>
    <row r="2619" spans="1:8" x14ac:dyDescent="0.2">
      <c r="A2619" t="s">
        <v>71</v>
      </c>
      <c r="B2619" t="s">
        <v>59</v>
      </c>
      <c r="C2619" t="s">
        <v>101</v>
      </c>
      <c r="D2619" s="4">
        <v>43221</v>
      </c>
      <c r="E2619" t="s">
        <v>218</v>
      </c>
      <c r="F2619" s="5">
        <v>43221</v>
      </c>
      <c r="G2619">
        <v>69</v>
      </c>
      <c r="H2619">
        <v>5.31</v>
      </c>
    </row>
    <row r="2620" spans="1:8" x14ac:dyDescent="0.2">
      <c r="A2620" t="s">
        <v>71</v>
      </c>
      <c r="B2620" t="s">
        <v>59</v>
      </c>
      <c r="C2620" t="s">
        <v>101</v>
      </c>
      <c r="D2620" s="4">
        <v>43221</v>
      </c>
      <c r="E2620" t="s">
        <v>219</v>
      </c>
      <c r="F2620" s="5">
        <v>43221</v>
      </c>
      <c r="G2620">
        <v>3.11</v>
      </c>
      <c r="H2620">
        <v>0.24</v>
      </c>
    </row>
    <row r="2621" spans="1:8" x14ac:dyDescent="0.2">
      <c r="A2621" t="s">
        <v>71</v>
      </c>
      <c r="B2621" t="s">
        <v>57</v>
      </c>
      <c r="C2621" t="s">
        <v>93</v>
      </c>
      <c r="D2621" s="4">
        <v>43221</v>
      </c>
      <c r="E2621" t="s">
        <v>212</v>
      </c>
      <c r="F2621" s="5">
        <v>43221</v>
      </c>
      <c r="G2621">
        <v>83</v>
      </c>
      <c r="H2621">
        <v>6.39</v>
      </c>
    </row>
    <row r="2622" spans="1:8" x14ac:dyDescent="0.2">
      <c r="A2622" t="s">
        <v>71</v>
      </c>
      <c r="B2622" t="s">
        <v>57</v>
      </c>
      <c r="C2622" t="s">
        <v>93</v>
      </c>
      <c r="D2622" s="4">
        <v>43221</v>
      </c>
      <c r="E2622" t="s">
        <v>213</v>
      </c>
      <c r="F2622" s="5">
        <v>43221</v>
      </c>
      <c r="G2622">
        <v>3.74</v>
      </c>
      <c r="H2622">
        <v>0.28999999999999998</v>
      </c>
    </row>
    <row r="2623" spans="1:8" x14ac:dyDescent="0.2">
      <c r="A2623" t="s">
        <v>71</v>
      </c>
      <c r="B2623" t="s">
        <v>60</v>
      </c>
      <c r="C2623" t="s">
        <v>101</v>
      </c>
      <c r="D2623" s="4">
        <v>43221</v>
      </c>
      <c r="E2623" t="s">
        <v>218</v>
      </c>
      <c r="F2623" s="5">
        <v>43221</v>
      </c>
      <c r="G2623">
        <v>44.4</v>
      </c>
      <c r="H2623">
        <v>3.42</v>
      </c>
    </row>
    <row r="2624" spans="1:8" x14ac:dyDescent="0.2">
      <c r="A2624" t="s">
        <v>71</v>
      </c>
      <c r="B2624" t="s">
        <v>60</v>
      </c>
      <c r="C2624" t="s">
        <v>101</v>
      </c>
      <c r="D2624" s="4">
        <v>43221</v>
      </c>
      <c r="E2624" t="s">
        <v>219</v>
      </c>
      <c r="F2624" s="5">
        <v>43221</v>
      </c>
      <c r="G2624">
        <v>2</v>
      </c>
      <c r="H2624">
        <v>0.16</v>
      </c>
    </row>
    <row r="2625" spans="1:8" x14ac:dyDescent="0.2">
      <c r="A2625" t="s">
        <v>71</v>
      </c>
      <c r="B2625" t="s">
        <v>57</v>
      </c>
      <c r="C2625" t="s">
        <v>93</v>
      </c>
      <c r="D2625" s="4">
        <v>43221</v>
      </c>
      <c r="E2625" t="s">
        <v>175</v>
      </c>
      <c r="F2625" s="5">
        <v>43101</v>
      </c>
      <c r="G2625">
        <v>125</v>
      </c>
      <c r="H2625">
        <v>9.6300000000000008</v>
      </c>
    </row>
    <row r="2626" spans="1:8" x14ac:dyDescent="0.2">
      <c r="A2626" t="s">
        <v>71</v>
      </c>
      <c r="B2626" t="s">
        <v>57</v>
      </c>
      <c r="C2626" t="s">
        <v>93</v>
      </c>
      <c r="D2626" s="4">
        <v>43221</v>
      </c>
      <c r="E2626" t="s">
        <v>176</v>
      </c>
      <c r="F2626" s="5">
        <v>43101</v>
      </c>
      <c r="G2626">
        <v>5.64</v>
      </c>
      <c r="H2626">
        <v>0.43</v>
      </c>
    </row>
    <row r="2627" spans="1:8" x14ac:dyDescent="0.2">
      <c r="A2627" t="s">
        <v>71</v>
      </c>
      <c r="B2627" t="s">
        <v>55</v>
      </c>
      <c r="C2627" t="s">
        <v>101</v>
      </c>
      <c r="D2627" s="4">
        <v>43221</v>
      </c>
      <c r="E2627" t="s">
        <v>218</v>
      </c>
      <c r="F2627" s="5">
        <v>43221</v>
      </c>
      <c r="G2627">
        <v>405.4</v>
      </c>
      <c r="H2627">
        <v>31.22</v>
      </c>
    </row>
    <row r="2628" spans="1:8" x14ac:dyDescent="0.2">
      <c r="A2628" t="s">
        <v>71</v>
      </c>
      <c r="B2628" t="s">
        <v>55</v>
      </c>
      <c r="C2628" t="s">
        <v>101</v>
      </c>
      <c r="D2628" s="4">
        <v>43221</v>
      </c>
      <c r="E2628" t="s">
        <v>219</v>
      </c>
      <c r="F2628" s="5">
        <v>43221</v>
      </c>
      <c r="G2628">
        <v>18.3</v>
      </c>
      <c r="H2628">
        <v>1.41</v>
      </c>
    </row>
    <row r="2629" spans="1:8" x14ac:dyDescent="0.2">
      <c r="A2629" t="s">
        <v>71</v>
      </c>
      <c r="B2629" t="s">
        <v>55</v>
      </c>
      <c r="C2629" t="s">
        <v>101</v>
      </c>
      <c r="D2629" s="4">
        <v>43221</v>
      </c>
      <c r="E2629" t="s">
        <v>177</v>
      </c>
      <c r="F2629" s="5">
        <v>43101</v>
      </c>
      <c r="G2629">
        <v>608</v>
      </c>
      <c r="H2629">
        <v>46.81</v>
      </c>
    </row>
    <row r="2630" spans="1:8" x14ac:dyDescent="0.2">
      <c r="A2630" t="s">
        <v>71</v>
      </c>
      <c r="B2630" t="s">
        <v>55</v>
      </c>
      <c r="C2630" t="s">
        <v>101</v>
      </c>
      <c r="D2630" s="4">
        <v>43221</v>
      </c>
      <c r="E2630" t="s">
        <v>178</v>
      </c>
      <c r="F2630" s="5">
        <v>43101</v>
      </c>
      <c r="G2630">
        <v>27.44</v>
      </c>
      <c r="H2630">
        <v>2.09</v>
      </c>
    </row>
    <row r="2631" spans="1:8" x14ac:dyDescent="0.2">
      <c r="A2631" t="s">
        <v>71</v>
      </c>
      <c r="B2631" t="s">
        <v>54</v>
      </c>
      <c r="C2631" t="s">
        <v>92</v>
      </c>
      <c r="D2631" s="4">
        <v>43221</v>
      </c>
      <c r="E2631" t="s">
        <v>175</v>
      </c>
      <c r="F2631" s="5">
        <v>43101</v>
      </c>
      <c r="G2631">
        <v>419</v>
      </c>
      <c r="H2631">
        <v>32.270000000000003</v>
      </c>
    </row>
    <row r="2632" spans="1:8" x14ac:dyDescent="0.2">
      <c r="A2632" t="s">
        <v>71</v>
      </c>
      <c r="B2632" t="s">
        <v>54</v>
      </c>
      <c r="C2632" t="s">
        <v>92</v>
      </c>
      <c r="D2632" s="4">
        <v>43221</v>
      </c>
      <c r="E2632" t="s">
        <v>176</v>
      </c>
      <c r="F2632" s="5">
        <v>43101</v>
      </c>
      <c r="G2632">
        <v>18.899999999999999</v>
      </c>
      <c r="H2632">
        <v>1.46</v>
      </c>
    </row>
    <row r="2633" spans="1:8" x14ac:dyDescent="0.2">
      <c r="A2633" t="s">
        <v>71</v>
      </c>
      <c r="B2633" t="s">
        <v>54</v>
      </c>
      <c r="C2633" t="s">
        <v>92</v>
      </c>
      <c r="D2633" s="4">
        <v>43221</v>
      </c>
      <c r="E2633" t="s">
        <v>175</v>
      </c>
      <c r="F2633" s="5">
        <v>43101</v>
      </c>
      <c r="G2633">
        <v>941</v>
      </c>
      <c r="H2633">
        <v>72.45</v>
      </c>
    </row>
    <row r="2634" spans="1:8" x14ac:dyDescent="0.2">
      <c r="A2634" t="s">
        <v>71</v>
      </c>
      <c r="B2634" t="s">
        <v>54</v>
      </c>
      <c r="C2634" t="s">
        <v>92</v>
      </c>
      <c r="D2634" s="4">
        <v>43221</v>
      </c>
      <c r="E2634" t="s">
        <v>176</v>
      </c>
      <c r="F2634" s="5">
        <v>43101</v>
      </c>
      <c r="G2634">
        <v>42.44</v>
      </c>
      <c r="H2634">
        <v>3.26</v>
      </c>
    </row>
    <row r="2635" spans="1:8" x14ac:dyDescent="0.2">
      <c r="A2635" t="s">
        <v>71</v>
      </c>
      <c r="B2635" t="s">
        <v>54</v>
      </c>
      <c r="C2635" t="s">
        <v>99</v>
      </c>
      <c r="D2635" s="4">
        <v>43221</v>
      </c>
      <c r="E2635" t="s">
        <v>175</v>
      </c>
      <c r="F2635" s="5">
        <v>43101</v>
      </c>
      <c r="G2635">
        <v>2019</v>
      </c>
      <c r="H2635">
        <v>155.47</v>
      </c>
    </row>
    <row r="2636" spans="1:8" x14ac:dyDescent="0.2">
      <c r="A2636" t="s">
        <v>71</v>
      </c>
      <c r="B2636" t="s">
        <v>54</v>
      </c>
      <c r="C2636" t="s">
        <v>99</v>
      </c>
      <c r="D2636" s="4">
        <v>43221</v>
      </c>
      <c r="E2636" t="s">
        <v>179</v>
      </c>
      <c r="F2636" s="5">
        <v>43101</v>
      </c>
      <c r="G2636">
        <v>0</v>
      </c>
      <c r="H2636">
        <v>0</v>
      </c>
    </row>
    <row r="2637" spans="1:8" x14ac:dyDescent="0.2">
      <c r="A2637" t="s">
        <v>71</v>
      </c>
      <c r="B2637" t="s">
        <v>54</v>
      </c>
      <c r="C2637" t="s">
        <v>99</v>
      </c>
      <c r="D2637" s="4">
        <v>43221</v>
      </c>
      <c r="E2637" t="s">
        <v>176</v>
      </c>
      <c r="F2637" s="5">
        <v>43101</v>
      </c>
      <c r="G2637">
        <v>91.07</v>
      </c>
      <c r="H2637">
        <v>7.01</v>
      </c>
    </row>
    <row r="2638" spans="1:8" x14ac:dyDescent="0.2">
      <c r="A2638" t="s">
        <v>71</v>
      </c>
      <c r="B2638" t="s">
        <v>54</v>
      </c>
      <c r="C2638" t="s">
        <v>99</v>
      </c>
      <c r="D2638" s="4">
        <v>43221</v>
      </c>
      <c r="E2638" t="s">
        <v>180</v>
      </c>
      <c r="F2638" s="5">
        <v>43101</v>
      </c>
      <c r="G2638">
        <v>0</v>
      </c>
      <c r="H2638">
        <v>0</v>
      </c>
    </row>
    <row r="2639" spans="1:8" x14ac:dyDescent="0.2">
      <c r="A2639" t="s">
        <v>71</v>
      </c>
      <c r="B2639" t="s">
        <v>57</v>
      </c>
      <c r="C2639" t="s">
        <v>93</v>
      </c>
      <c r="D2639" s="4">
        <v>43191</v>
      </c>
      <c r="E2639" t="s">
        <v>175</v>
      </c>
      <c r="F2639" s="5">
        <v>43101</v>
      </c>
      <c r="G2639">
        <v>409</v>
      </c>
      <c r="H2639">
        <v>31.49</v>
      </c>
    </row>
    <row r="2640" spans="1:8" x14ac:dyDescent="0.2">
      <c r="A2640" t="s">
        <v>71</v>
      </c>
      <c r="B2640" t="s">
        <v>57</v>
      </c>
      <c r="C2640" t="s">
        <v>93</v>
      </c>
      <c r="D2640" s="4">
        <v>43191</v>
      </c>
      <c r="E2640" t="s">
        <v>176</v>
      </c>
      <c r="F2640" s="5">
        <v>43101</v>
      </c>
      <c r="G2640">
        <v>18.45</v>
      </c>
      <c r="H2640">
        <v>1.42</v>
      </c>
    </row>
    <row r="2641" spans="1:8" x14ac:dyDescent="0.2">
      <c r="A2641" t="s">
        <v>71</v>
      </c>
      <c r="B2641" t="s">
        <v>55</v>
      </c>
      <c r="C2641" t="s">
        <v>101</v>
      </c>
      <c r="D2641" s="4">
        <v>43191</v>
      </c>
      <c r="E2641" t="s">
        <v>177</v>
      </c>
      <c r="F2641" s="5">
        <v>43101</v>
      </c>
      <c r="G2641">
        <v>232.5</v>
      </c>
      <c r="H2641">
        <v>17.899999999999999</v>
      </c>
    </row>
    <row r="2642" spans="1:8" x14ac:dyDescent="0.2">
      <c r="A2642" t="s">
        <v>71</v>
      </c>
      <c r="B2642" t="s">
        <v>54</v>
      </c>
      <c r="C2642" t="s">
        <v>92</v>
      </c>
      <c r="D2642" s="4">
        <v>43221</v>
      </c>
      <c r="E2642" t="s">
        <v>175</v>
      </c>
      <c r="F2642" s="5">
        <v>43101</v>
      </c>
      <c r="G2642">
        <v>819</v>
      </c>
      <c r="H2642">
        <v>63.06</v>
      </c>
    </row>
    <row r="2643" spans="1:8" x14ac:dyDescent="0.2">
      <c r="A2643" t="s">
        <v>71</v>
      </c>
      <c r="B2643" t="s">
        <v>54</v>
      </c>
      <c r="C2643" t="s">
        <v>92</v>
      </c>
      <c r="D2643" s="4">
        <v>43221</v>
      </c>
      <c r="E2643" t="s">
        <v>176</v>
      </c>
      <c r="F2643" s="5">
        <v>43101</v>
      </c>
      <c r="G2643">
        <v>36.94</v>
      </c>
      <c r="H2643">
        <v>2.84</v>
      </c>
    </row>
    <row r="2644" spans="1:8" x14ac:dyDescent="0.2">
      <c r="A2644" t="s">
        <v>71</v>
      </c>
      <c r="B2644" t="s">
        <v>55</v>
      </c>
      <c r="C2644" t="s">
        <v>84</v>
      </c>
      <c r="D2644" s="4">
        <v>43221</v>
      </c>
      <c r="E2644" t="s">
        <v>175</v>
      </c>
      <c r="F2644" s="5">
        <v>43101</v>
      </c>
      <c r="G2644">
        <v>1307</v>
      </c>
      <c r="H2644">
        <v>100.64</v>
      </c>
    </row>
    <row r="2645" spans="1:8" x14ac:dyDescent="0.2">
      <c r="A2645" t="s">
        <v>71</v>
      </c>
      <c r="B2645" t="s">
        <v>55</v>
      </c>
      <c r="C2645" t="s">
        <v>84</v>
      </c>
      <c r="D2645" s="4">
        <v>43221</v>
      </c>
      <c r="E2645" t="s">
        <v>179</v>
      </c>
      <c r="F2645" s="5">
        <v>43101</v>
      </c>
      <c r="G2645">
        <v>4797</v>
      </c>
      <c r="H2645">
        <v>431.74</v>
      </c>
    </row>
    <row r="2646" spans="1:8" x14ac:dyDescent="0.2">
      <c r="A2646" t="s">
        <v>71</v>
      </c>
      <c r="B2646" t="s">
        <v>55</v>
      </c>
      <c r="C2646" t="s">
        <v>84</v>
      </c>
      <c r="D2646" s="4">
        <v>43221</v>
      </c>
      <c r="E2646" t="s">
        <v>176</v>
      </c>
      <c r="F2646" s="5">
        <v>43101</v>
      </c>
      <c r="G2646">
        <v>58.95</v>
      </c>
      <c r="H2646">
        <v>4.54</v>
      </c>
    </row>
    <row r="2647" spans="1:8" x14ac:dyDescent="0.2">
      <c r="A2647" t="s">
        <v>71</v>
      </c>
      <c r="B2647" t="s">
        <v>55</v>
      </c>
      <c r="C2647" t="s">
        <v>84</v>
      </c>
      <c r="D2647" s="4">
        <v>43221</v>
      </c>
      <c r="E2647" t="s">
        <v>180</v>
      </c>
      <c r="F2647" s="5">
        <v>43101</v>
      </c>
      <c r="G2647">
        <v>216.34</v>
      </c>
      <c r="H2647">
        <v>19.47</v>
      </c>
    </row>
    <row r="2648" spans="1:8" x14ac:dyDescent="0.2">
      <c r="A2648" t="s">
        <v>71</v>
      </c>
      <c r="B2648" t="s">
        <v>54</v>
      </c>
      <c r="C2648" t="s">
        <v>101</v>
      </c>
      <c r="D2648" s="4">
        <v>43252</v>
      </c>
      <c r="E2648" t="s">
        <v>218</v>
      </c>
      <c r="F2648" s="5">
        <v>43221</v>
      </c>
      <c r="G2648">
        <v>81.2</v>
      </c>
      <c r="H2648">
        <v>6.26</v>
      </c>
    </row>
    <row r="2649" spans="1:8" x14ac:dyDescent="0.2">
      <c r="A2649" t="s">
        <v>71</v>
      </c>
      <c r="B2649" t="s">
        <v>54</v>
      </c>
      <c r="C2649" t="s">
        <v>101</v>
      </c>
      <c r="D2649" s="4">
        <v>43252</v>
      </c>
      <c r="E2649" t="s">
        <v>219</v>
      </c>
      <c r="F2649" s="5">
        <v>43221</v>
      </c>
      <c r="G2649">
        <v>3.66</v>
      </c>
      <c r="H2649">
        <v>0.28000000000000003</v>
      </c>
    </row>
    <row r="2650" spans="1:8" x14ac:dyDescent="0.2">
      <c r="A2650" t="s">
        <v>71</v>
      </c>
      <c r="B2650" t="s">
        <v>55</v>
      </c>
      <c r="C2650" t="s">
        <v>84</v>
      </c>
      <c r="D2650" s="4">
        <v>43221</v>
      </c>
      <c r="E2650" t="s">
        <v>212</v>
      </c>
      <c r="F2650" s="5">
        <v>43221</v>
      </c>
      <c r="G2650">
        <v>755.87</v>
      </c>
      <c r="H2650">
        <v>58.2</v>
      </c>
    </row>
    <row r="2651" spans="1:8" x14ac:dyDescent="0.2">
      <c r="A2651" t="s">
        <v>71</v>
      </c>
      <c r="B2651" t="s">
        <v>55</v>
      </c>
      <c r="C2651" t="s">
        <v>84</v>
      </c>
      <c r="D2651" s="4">
        <v>43221</v>
      </c>
      <c r="E2651" t="s">
        <v>215</v>
      </c>
      <c r="F2651" s="5">
        <v>43221</v>
      </c>
      <c r="G2651">
        <v>2777.14</v>
      </c>
      <c r="H2651">
        <v>247.17</v>
      </c>
    </row>
    <row r="2652" spans="1:8" x14ac:dyDescent="0.2">
      <c r="A2652" t="s">
        <v>71</v>
      </c>
      <c r="B2652" t="s">
        <v>55</v>
      </c>
      <c r="C2652" t="s">
        <v>84</v>
      </c>
      <c r="D2652" s="4">
        <v>43221</v>
      </c>
      <c r="E2652" t="s">
        <v>213</v>
      </c>
      <c r="F2652" s="5">
        <v>43221</v>
      </c>
      <c r="G2652">
        <v>34.090000000000003</v>
      </c>
      <c r="H2652">
        <v>2.61</v>
      </c>
    </row>
    <row r="2653" spans="1:8" x14ac:dyDescent="0.2">
      <c r="A2653" t="s">
        <v>71</v>
      </c>
      <c r="B2653" t="s">
        <v>55</v>
      </c>
      <c r="C2653" t="s">
        <v>84</v>
      </c>
      <c r="D2653" s="4">
        <v>43221</v>
      </c>
      <c r="E2653" t="s">
        <v>214</v>
      </c>
      <c r="F2653" s="5">
        <v>43221</v>
      </c>
      <c r="G2653">
        <v>125.25</v>
      </c>
      <c r="H2653">
        <v>11.15</v>
      </c>
    </row>
    <row r="2654" spans="1:8" x14ac:dyDescent="0.2">
      <c r="A2654" t="s">
        <v>71</v>
      </c>
      <c r="B2654" t="s">
        <v>55</v>
      </c>
      <c r="C2654" t="s">
        <v>84</v>
      </c>
      <c r="D2654" s="4">
        <v>43221</v>
      </c>
      <c r="E2654" t="s">
        <v>212</v>
      </c>
      <c r="F2654" s="5">
        <v>43221</v>
      </c>
      <c r="G2654">
        <v>204.82</v>
      </c>
      <c r="H2654">
        <v>15.78</v>
      </c>
    </row>
    <row r="2655" spans="1:8" x14ac:dyDescent="0.2">
      <c r="A2655" t="s">
        <v>71</v>
      </c>
      <c r="B2655" t="s">
        <v>55</v>
      </c>
      <c r="C2655" t="s">
        <v>84</v>
      </c>
      <c r="D2655" s="4">
        <v>43221</v>
      </c>
      <c r="E2655" t="s">
        <v>213</v>
      </c>
      <c r="F2655" s="5">
        <v>43221</v>
      </c>
      <c r="G2655">
        <v>9.24</v>
      </c>
      <c r="H2655">
        <v>0.7</v>
      </c>
    </row>
    <row r="2656" spans="1:8" x14ac:dyDescent="0.2">
      <c r="A2656" t="s">
        <v>71</v>
      </c>
      <c r="B2656" t="s">
        <v>55</v>
      </c>
      <c r="C2656" t="s">
        <v>89</v>
      </c>
      <c r="D2656" s="4">
        <v>43221</v>
      </c>
      <c r="E2656" t="s">
        <v>175</v>
      </c>
      <c r="F2656" s="5">
        <v>43101</v>
      </c>
      <c r="G2656">
        <v>225</v>
      </c>
      <c r="H2656">
        <v>17.329999999999998</v>
      </c>
    </row>
    <row r="2657" spans="1:8" x14ac:dyDescent="0.2">
      <c r="A2657" t="s">
        <v>71</v>
      </c>
      <c r="B2657" t="s">
        <v>55</v>
      </c>
      <c r="C2657" t="s">
        <v>89</v>
      </c>
      <c r="D2657" s="4">
        <v>43221</v>
      </c>
      <c r="E2657" t="s">
        <v>176</v>
      </c>
      <c r="F2657" s="5">
        <v>43101</v>
      </c>
      <c r="G2657">
        <v>10.15</v>
      </c>
      <c r="H2657">
        <v>0.78</v>
      </c>
    </row>
    <row r="2658" spans="1:8" x14ac:dyDescent="0.2">
      <c r="A2658" t="s">
        <v>71</v>
      </c>
      <c r="B2658" t="s">
        <v>54</v>
      </c>
      <c r="C2658" t="s">
        <v>92</v>
      </c>
      <c r="D2658" s="4">
        <v>43221</v>
      </c>
      <c r="E2658" t="s">
        <v>212</v>
      </c>
      <c r="F2658" s="5">
        <v>43221</v>
      </c>
      <c r="G2658">
        <v>210.51</v>
      </c>
      <c r="H2658">
        <v>16.21</v>
      </c>
    </row>
    <row r="2659" spans="1:8" x14ac:dyDescent="0.2">
      <c r="A2659" t="s">
        <v>71</v>
      </c>
      <c r="B2659" t="s">
        <v>54</v>
      </c>
      <c r="C2659" t="s">
        <v>92</v>
      </c>
      <c r="D2659" s="4">
        <v>43221</v>
      </c>
      <c r="E2659" t="s">
        <v>215</v>
      </c>
      <c r="F2659" s="5">
        <v>43221</v>
      </c>
      <c r="G2659">
        <v>62.49</v>
      </c>
      <c r="H2659">
        <v>5.56</v>
      </c>
    </row>
    <row r="2660" spans="1:8" x14ac:dyDescent="0.2">
      <c r="A2660" t="s">
        <v>71</v>
      </c>
      <c r="B2660" t="s">
        <v>54</v>
      </c>
      <c r="C2660" t="s">
        <v>92</v>
      </c>
      <c r="D2660" s="4">
        <v>43221</v>
      </c>
      <c r="E2660" t="s">
        <v>213</v>
      </c>
      <c r="F2660" s="5">
        <v>43221</v>
      </c>
      <c r="G2660">
        <v>9.49</v>
      </c>
      <c r="H2660">
        <v>0.73</v>
      </c>
    </row>
    <row r="2661" spans="1:8" x14ac:dyDescent="0.2">
      <c r="A2661" t="s">
        <v>71</v>
      </c>
      <c r="B2661" t="s">
        <v>54</v>
      </c>
      <c r="C2661" t="s">
        <v>92</v>
      </c>
      <c r="D2661" s="4">
        <v>43221</v>
      </c>
      <c r="E2661" t="s">
        <v>214</v>
      </c>
      <c r="F2661" s="5">
        <v>43221</v>
      </c>
      <c r="G2661">
        <v>2.82</v>
      </c>
      <c r="H2661">
        <v>0.25</v>
      </c>
    </row>
    <row r="2662" spans="1:8" x14ac:dyDescent="0.2">
      <c r="A2662" t="s">
        <v>71</v>
      </c>
      <c r="B2662" t="s">
        <v>55</v>
      </c>
      <c r="C2662" t="s">
        <v>84</v>
      </c>
      <c r="D2662" s="4">
        <v>43221</v>
      </c>
      <c r="E2662" t="s">
        <v>175</v>
      </c>
      <c r="F2662" s="5">
        <v>43101</v>
      </c>
      <c r="G2662">
        <v>355</v>
      </c>
      <c r="H2662">
        <v>27.32</v>
      </c>
    </row>
    <row r="2663" spans="1:8" x14ac:dyDescent="0.2">
      <c r="A2663" t="s">
        <v>71</v>
      </c>
      <c r="B2663" t="s">
        <v>55</v>
      </c>
      <c r="C2663" t="s">
        <v>84</v>
      </c>
      <c r="D2663" s="4">
        <v>43221</v>
      </c>
      <c r="E2663" t="s">
        <v>176</v>
      </c>
      <c r="F2663" s="5">
        <v>43101</v>
      </c>
      <c r="G2663">
        <v>16</v>
      </c>
      <c r="H2663">
        <v>1.23</v>
      </c>
    </row>
    <row r="2664" spans="1:8" x14ac:dyDescent="0.2">
      <c r="A2664" t="s">
        <v>71</v>
      </c>
      <c r="B2664" t="s">
        <v>57</v>
      </c>
      <c r="C2664" t="s">
        <v>93</v>
      </c>
      <c r="D2664" s="4">
        <v>43221</v>
      </c>
      <c r="E2664" t="s">
        <v>175</v>
      </c>
      <c r="F2664" s="5">
        <v>43101</v>
      </c>
      <c r="G2664">
        <v>4509.58</v>
      </c>
      <c r="H2664">
        <v>347.39</v>
      </c>
    </row>
    <row r="2665" spans="1:8" x14ac:dyDescent="0.2">
      <c r="A2665" t="s">
        <v>71</v>
      </c>
      <c r="B2665" t="s">
        <v>57</v>
      </c>
      <c r="C2665" t="s">
        <v>93</v>
      </c>
      <c r="D2665" s="4">
        <v>43221</v>
      </c>
      <c r="E2665" t="s">
        <v>176</v>
      </c>
      <c r="F2665" s="5">
        <v>43101</v>
      </c>
      <c r="G2665">
        <v>203.51</v>
      </c>
      <c r="H2665">
        <v>15.53</v>
      </c>
    </row>
    <row r="2666" spans="1:8" x14ac:dyDescent="0.2">
      <c r="A2666" t="s">
        <v>71</v>
      </c>
      <c r="B2666" t="s">
        <v>57</v>
      </c>
      <c r="C2666" t="s">
        <v>93</v>
      </c>
      <c r="D2666" s="4">
        <v>43221</v>
      </c>
      <c r="E2666" t="s">
        <v>215</v>
      </c>
      <c r="F2666" s="5">
        <v>43221</v>
      </c>
      <c r="G2666">
        <v>10.95</v>
      </c>
      <c r="H2666">
        <v>0.97</v>
      </c>
    </row>
    <row r="2667" spans="1:8" x14ac:dyDescent="0.2">
      <c r="A2667" t="s">
        <v>71</v>
      </c>
      <c r="B2667" t="s">
        <v>57</v>
      </c>
      <c r="C2667" t="s">
        <v>93</v>
      </c>
      <c r="D2667" s="4">
        <v>43221</v>
      </c>
      <c r="E2667" t="s">
        <v>214</v>
      </c>
      <c r="F2667" s="5">
        <v>43221</v>
      </c>
      <c r="G2667">
        <v>0.49</v>
      </c>
      <c r="H2667">
        <v>0.04</v>
      </c>
    </row>
    <row r="2668" spans="1:8" x14ac:dyDescent="0.2">
      <c r="A2668" t="s">
        <v>71</v>
      </c>
      <c r="B2668" t="s">
        <v>57</v>
      </c>
      <c r="C2668" t="s">
        <v>93</v>
      </c>
      <c r="D2668" s="4">
        <v>43221</v>
      </c>
      <c r="E2668" t="s">
        <v>179</v>
      </c>
      <c r="F2668" s="5">
        <v>43101</v>
      </c>
      <c r="G2668">
        <v>17.420000000000002</v>
      </c>
      <c r="H2668">
        <v>1.57</v>
      </c>
    </row>
    <row r="2669" spans="1:8" x14ac:dyDescent="0.2">
      <c r="A2669" t="s">
        <v>71</v>
      </c>
      <c r="B2669" t="s">
        <v>57</v>
      </c>
      <c r="C2669" t="s">
        <v>93</v>
      </c>
      <c r="D2669" s="4">
        <v>43221</v>
      </c>
      <c r="E2669" t="s">
        <v>180</v>
      </c>
      <c r="F2669" s="5">
        <v>43101</v>
      </c>
      <c r="G2669">
        <v>0.78</v>
      </c>
      <c r="H2669">
        <v>7.0000000000000007E-2</v>
      </c>
    </row>
    <row r="2670" spans="1:8" x14ac:dyDescent="0.2">
      <c r="A2670" t="s">
        <v>71</v>
      </c>
      <c r="B2670" t="s">
        <v>54</v>
      </c>
      <c r="C2670" t="s">
        <v>92</v>
      </c>
      <c r="D2670" s="4">
        <v>43221</v>
      </c>
      <c r="E2670" t="s">
        <v>215</v>
      </c>
      <c r="F2670" s="5">
        <v>43221</v>
      </c>
      <c r="G2670">
        <v>66.489999999999995</v>
      </c>
      <c r="H2670">
        <v>5.92</v>
      </c>
    </row>
    <row r="2671" spans="1:8" x14ac:dyDescent="0.2">
      <c r="A2671" t="s">
        <v>71</v>
      </c>
      <c r="B2671" t="s">
        <v>54</v>
      </c>
      <c r="C2671" t="s">
        <v>92</v>
      </c>
      <c r="D2671" s="4">
        <v>43221</v>
      </c>
      <c r="E2671" t="s">
        <v>214</v>
      </c>
      <c r="F2671" s="5">
        <v>43221</v>
      </c>
      <c r="G2671">
        <v>3</v>
      </c>
      <c r="H2671">
        <v>0.27</v>
      </c>
    </row>
    <row r="2672" spans="1:8" x14ac:dyDescent="0.2">
      <c r="A2672" t="s">
        <v>71</v>
      </c>
      <c r="B2672" t="s">
        <v>54</v>
      </c>
      <c r="C2672" t="s">
        <v>92</v>
      </c>
      <c r="D2672" s="4">
        <v>43221</v>
      </c>
      <c r="E2672" t="s">
        <v>179</v>
      </c>
      <c r="F2672" s="5">
        <v>43101</v>
      </c>
      <c r="G2672">
        <v>41.32</v>
      </c>
      <c r="H2672">
        <v>3.72</v>
      </c>
    </row>
    <row r="2673" spans="1:8" x14ac:dyDescent="0.2">
      <c r="A2673" t="s">
        <v>71</v>
      </c>
      <c r="B2673" t="s">
        <v>54</v>
      </c>
      <c r="C2673" t="s">
        <v>92</v>
      </c>
      <c r="D2673" s="4">
        <v>43221</v>
      </c>
      <c r="E2673" t="s">
        <v>180</v>
      </c>
      <c r="F2673" s="5">
        <v>43101</v>
      </c>
      <c r="G2673">
        <v>1.86</v>
      </c>
      <c r="H2673">
        <v>0.17</v>
      </c>
    </row>
    <row r="2674" spans="1:8" x14ac:dyDescent="0.2">
      <c r="A2674" t="s">
        <v>71</v>
      </c>
      <c r="B2674" t="s">
        <v>55</v>
      </c>
      <c r="C2674" t="s">
        <v>89</v>
      </c>
      <c r="D2674" s="4">
        <v>43221</v>
      </c>
      <c r="E2674" t="s">
        <v>212</v>
      </c>
      <c r="F2674" s="5">
        <v>43221</v>
      </c>
      <c r="G2674">
        <v>157</v>
      </c>
      <c r="H2674">
        <v>12.09</v>
      </c>
    </row>
    <row r="2675" spans="1:8" x14ac:dyDescent="0.2">
      <c r="A2675" t="s">
        <v>71</v>
      </c>
      <c r="B2675" t="s">
        <v>55</v>
      </c>
      <c r="C2675" t="s">
        <v>89</v>
      </c>
      <c r="D2675" s="4">
        <v>43221</v>
      </c>
      <c r="E2675" t="s">
        <v>213</v>
      </c>
      <c r="F2675" s="5">
        <v>43221</v>
      </c>
      <c r="G2675">
        <v>7.08</v>
      </c>
      <c r="H2675">
        <v>0.55000000000000004</v>
      </c>
    </row>
    <row r="2676" spans="1:8" x14ac:dyDescent="0.2">
      <c r="A2676" t="s">
        <v>71</v>
      </c>
      <c r="B2676" t="s">
        <v>57</v>
      </c>
      <c r="C2676" t="s">
        <v>93</v>
      </c>
      <c r="D2676" s="4">
        <v>43221</v>
      </c>
      <c r="E2676" t="s">
        <v>212</v>
      </c>
      <c r="F2676" s="5">
        <v>43221</v>
      </c>
      <c r="G2676">
        <v>3004.05</v>
      </c>
      <c r="H2676">
        <v>231.33</v>
      </c>
    </row>
    <row r="2677" spans="1:8" x14ac:dyDescent="0.2">
      <c r="A2677" t="s">
        <v>71</v>
      </c>
      <c r="B2677" t="s">
        <v>57</v>
      </c>
      <c r="C2677" t="s">
        <v>93</v>
      </c>
      <c r="D2677" s="4">
        <v>43221</v>
      </c>
      <c r="E2677" t="s">
        <v>213</v>
      </c>
      <c r="F2677" s="5">
        <v>43221</v>
      </c>
      <c r="G2677">
        <v>135.58000000000001</v>
      </c>
      <c r="H2677">
        <v>10.34</v>
      </c>
    </row>
    <row r="2678" spans="1:8" x14ac:dyDescent="0.2">
      <c r="A2678" t="s">
        <v>71</v>
      </c>
      <c r="B2678" t="s">
        <v>56</v>
      </c>
      <c r="C2678" t="s">
        <v>95</v>
      </c>
      <c r="D2678" s="4">
        <v>43221</v>
      </c>
      <c r="E2678" t="s">
        <v>212</v>
      </c>
      <c r="F2678" s="5">
        <v>43221</v>
      </c>
      <c r="G2678">
        <v>25712</v>
      </c>
      <c r="H2678">
        <v>1979.83</v>
      </c>
    </row>
    <row r="2679" spans="1:8" x14ac:dyDescent="0.2">
      <c r="A2679" t="s">
        <v>71</v>
      </c>
      <c r="B2679" t="s">
        <v>56</v>
      </c>
      <c r="C2679" t="s">
        <v>95</v>
      </c>
      <c r="D2679" s="4">
        <v>43221</v>
      </c>
      <c r="E2679" t="s">
        <v>213</v>
      </c>
      <c r="F2679" s="5">
        <v>43221</v>
      </c>
      <c r="G2679">
        <v>1159.6099999999999</v>
      </c>
      <c r="H2679">
        <v>89.29</v>
      </c>
    </row>
    <row r="2680" spans="1:8" x14ac:dyDescent="0.2">
      <c r="A2680" t="s">
        <v>71</v>
      </c>
      <c r="B2680" t="s">
        <v>56</v>
      </c>
      <c r="C2680" t="s">
        <v>94</v>
      </c>
      <c r="D2680" s="4">
        <v>43221</v>
      </c>
      <c r="E2680" t="s">
        <v>212</v>
      </c>
      <c r="F2680" s="5">
        <v>43221</v>
      </c>
      <c r="G2680">
        <v>574.1</v>
      </c>
      <c r="H2680">
        <v>44.2</v>
      </c>
    </row>
    <row r="2681" spans="1:8" x14ac:dyDescent="0.2">
      <c r="A2681" t="s">
        <v>71</v>
      </c>
      <c r="B2681" t="s">
        <v>56</v>
      </c>
      <c r="C2681" t="s">
        <v>95</v>
      </c>
      <c r="D2681" s="4">
        <v>43221</v>
      </c>
      <c r="E2681" t="s">
        <v>175</v>
      </c>
      <c r="F2681" s="5">
        <v>43101</v>
      </c>
      <c r="G2681">
        <v>38568</v>
      </c>
      <c r="H2681">
        <v>2969.73</v>
      </c>
    </row>
    <row r="2682" spans="1:8" x14ac:dyDescent="0.2">
      <c r="A2682" t="s">
        <v>71</v>
      </c>
      <c r="B2682" t="s">
        <v>56</v>
      </c>
      <c r="C2682" t="s">
        <v>95</v>
      </c>
      <c r="D2682" s="4">
        <v>43221</v>
      </c>
      <c r="E2682" t="s">
        <v>176</v>
      </c>
      <c r="F2682" s="5">
        <v>43101</v>
      </c>
      <c r="G2682">
        <v>1739.42</v>
      </c>
      <c r="H2682">
        <v>133.94</v>
      </c>
    </row>
    <row r="2683" spans="1:8" x14ac:dyDescent="0.2">
      <c r="A2683" t="s">
        <v>71</v>
      </c>
      <c r="B2683" t="s">
        <v>56</v>
      </c>
      <c r="C2683" t="s">
        <v>94</v>
      </c>
      <c r="D2683" s="4">
        <v>43221</v>
      </c>
      <c r="E2683" t="s">
        <v>215</v>
      </c>
      <c r="F2683" s="5">
        <v>43221</v>
      </c>
      <c r="G2683">
        <v>14713.9</v>
      </c>
      <c r="H2683">
        <v>1309.53</v>
      </c>
    </row>
    <row r="2684" spans="1:8" x14ac:dyDescent="0.2">
      <c r="A2684" t="s">
        <v>71</v>
      </c>
      <c r="B2684" t="s">
        <v>56</v>
      </c>
      <c r="C2684" t="s">
        <v>94</v>
      </c>
      <c r="D2684" s="4">
        <v>43221</v>
      </c>
      <c r="E2684" t="s">
        <v>213</v>
      </c>
      <c r="F2684" s="5">
        <v>43221</v>
      </c>
      <c r="G2684">
        <v>25.9</v>
      </c>
      <c r="H2684">
        <v>2</v>
      </c>
    </row>
    <row r="2685" spans="1:8" x14ac:dyDescent="0.2">
      <c r="A2685" t="s">
        <v>71</v>
      </c>
      <c r="B2685" t="s">
        <v>56</v>
      </c>
      <c r="C2685" t="s">
        <v>94</v>
      </c>
      <c r="D2685" s="4">
        <v>43221</v>
      </c>
      <c r="E2685" t="s">
        <v>214</v>
      </c>
      <c r="F2685" s="5">
        <v>43221</v>
      </c>
      <c r="G2685">
        <v>663.59</v>
      </c>
      <c r="H2685">
        <v>59.06</v>
      </c>
    </row>
    <row r="2686" spans="1:8" x14ac:dyDescent="0.2">
      <c r="A2686" t="s">
        <v>71</v>
      </c>
      <c r="B2686" t="s">
        <v>56</v>
      </c>
      <c r="C2686" t="s">
        <v>94</v>
      </c>
      <c r="D2686" s="4">
        <v>43221</v>
      </c>
      <c r="E2686" t="s">
        <v>175</v>
      </c>
      <c r="F2686" s="5">
        <v>43101</v>
      </c>
      <c r="G2686">
        <v>861.16</v>
      </c>
      <c r="H2686">
        <v>66.3</v>
      </c>
    </row>
    <row r="2687" spans="1:8" x14ac:dyDescent="0.2">
      <c r="A2687" t="s">
        <v>71</v>
      </c>
      <c r="B2687" t="s">
        <v>56</v>
      </c>
      <c r="C2687" t="s">
        <v>94</v>
      </c>
      <c r="D2687" s="4">
        <v>43221</v>
      </c>
      <c r="E2687" t="s">
        <v>179</v>
      </c>
      <c r="F2687" s="5">
        <v>43101</v>
      </c>
      <c r="G2687">
        <v>22070.84</v>
      </c>
      <c r="H2687">
        <v>1986.38</v>
      </c>
    </row>
    <row r="2688" spans="1:8" x14ac:dyDescent="0.2">
      <c r="A2688" t="s">
        <v>71</v>
      </c>
      <c r="B2688" t="s">
        <v>56</v>
      </c>
      <c r="C2688" t="s">
        <v>94</v>
      </c>
      <c r="D2688" s="4">
        <v>43221</v>
      </c>
      <c r="E2688" t="s">
        <v>176</v>
      </c>
      <c r="F2688" s="5">
        <v>43101</v>
      </c>
      <c r="G2688">
        <v>38.840000000000003</v>
      </c>
      <c r="H2688">
        <v>3</v>
      </c>
    </row>
    <row r="2689" spans="1:8" x14ac:dyDescent="0.2">
      <c r="A2689" t="s">
        <v>71</v>
      </c>
      <c r="B2689" t="s">
        <v>56</v>
      </c>
      <c r="C2689" t="s">
        <v>94</v>
      </c>
      <c r="D2689" s="4">
        <v>43221</v>
      </c>
      <c r="E2689" t="s">
        <v>180</v>
      </c>
      <c r="F2689" s="5">
        <v>43101</v>
      </c>
      <c r="G2689">
        <v>995.39</v>
      </c>
      <c r="H2689">
        <v>89.59</v>
      </c>
    </row>
    <row r="2690" spans="1:8" x14ac:dyDescent="0.2">
      <c r="A2690" t="s">
        <v>71</v>
      </c>
      <c r="B2690" t="s">
        <v>55</v>
      </c>
      <c r="C2690" t="s">
        <v>101</v>
      </c>
      <c r="D2690" s="4">
        <v>43221</v>
      </c>
      <c r="E2690" t="s">
        <v>218</v>
      </c>
      <c r="F2690" s="5">
        <v>43221</v>
      </c>
      <c r="G2690">
        <v>1495.84</v>
      </c>
      <c r="H2690">
        <v>115.19</v>
      </c>
    </row>
    <row r="2691" spans="1:8" x14ac:dyDescent="0.2">
      <c r="A2691" t="s">
        <v>71</v>
      </c>
      <c r="B2691" t="s">
        <v>55</v>
      </c>
      <c r="C2691" t="s">
        <v>101</v>
      </c>
      <c r="D2691" s="4">
        <v>43221</v>
      </c>
      <c r="E2691" t="s">
        <v>219</v>
      </c>
      <c r="F2691" s="5">
        <v>43221</v>
      </c>
      <c r="G2691">
        <v>67.489999999999995</v>
      </c>
      <c r="H2691">
        <v>5.21</v>
      </c>
    </row>
    <row r="2692" spans="1:8" x14ac:dyDescent="0.2">
      <c r="A2692" t="s">
        <v>71</v>
      </c>
      <c r="B2692" t="s">
        <v>57</v>
      </c>
      <c r="C2692" t="s">
        <v>93</v>
      </c>
      <c r="D2692" s="4">
        <v>43221</v>
      </c>
      <c r="E2692" t="s">
        <v>175</v>
      </c>
      <c r="F2692" s="5">
        <v>43101</v>
      </c>
      <c r="G2692">
        <v>259</v>
      </c>
      <c r="H2692">
        <v>19.940000000000001</v>
      </c>
    </row>
    <row r="2693" spans="1:8" x14ac:dyDescent="0.2">
      <c r="A2693" t="s">
        <v>71</v>
      </c>
      <c r="B2693" t="s">
        <v>57</v>
      </c>
      <c r="C2693" t="s">
        <v>93</v>
      </c>
      <c r="D2693" s="4">
        <v>43221</v>
      </c>
      <c r="E2693" t="s">
        <v>176</v>
      </c>
      <c r="F2693" s="5">
        <v>43101</v>
      </c>
      <c r="G2693">
        <v>11.68</v>
      </c>
      <c r="H2693">
        <v>0.9</v>
      </c>
    </row>
    <row r="2694" spans="1:8" x14ac:dyDescent="0.2">
      <c r="A2694" t="s">
        <v>71</v>
      </c>
      <c r="B2694" t="s">
        <v>55</v>
      </c>
      <c r="C2694" t="s">
        <v>101</v>
      </c>
      <c r="D2694" s="4">
        <v>43221</v>
      </c>
      <c r="E2694" t="s">
        <v>177</v>
      </c>
      <c r="F2694" s="5">
        <v>43101</v>
      </c>
      <c r="G2694">
        <v>2246</v>
      </c>
      <c r="H2694">
        <v>172.96</v>
      </c>
    </row>
    <row r="2695" spans="1:8" x14ac:dyDescent="0.2">
      <c r="A2695" t="s">
        <v>71</v>
      </c>
      <c r="B2695" t="s">
        <v>55</v>
      </c>
      <c r="C2695" t="s">
        <v>101</v>
      </c>
      <c r="D2695" s="4">
        <v>43221</v>
      </c>
      <c r="E2695" t="s">
        <v>178</v>
      </c>
      <c r="F2695" s="5">
        <v>43101</v>
      </c>
      <c r="G2695">
        <v>101.3</v>
      </c>
      <c r="H2695">
        <v>7.79</v>
      </c>
    </row>
    <row r="2696" spans="1:8" x14ac:dyDescent="0.2">
      <c r="A2696" t="s">
        <v>71</v>
      </c>
      <c r="B2696" t="s">
        <v>57</v>
      </c>
      <c r="C2696" t="s">
        <v>93</v>
      </c>
      <c r="D2696" s="4">
        <v>43221</v>
      </c>
      <c r="E2696" t="s">
        <v>212</v>
      </c>
      <c r="F2696" s="5">
        <v>43221</v>
      </c>
      <c r="G2696">
        <v>150</v>
      </c>
      <c r="H2696">
        <v>11.55</v>
      </c>
    </row>
    <row r="2697" spans="1:8" x14ac:dyDescent="0.2">
      <c r="A2697" t="s">
        <v>71</v>
      </c>
      <c r="B2697" t="s">
        <v>57</v>
      </c>
      <c r="C2697" t="s">
        <v>93</v>
      </c>
      <c r="D2697" s="4">
        <v>43221</v>
      </c>
      <c r="E2697" t="s">
        <v>213</v>
      </c>
      <c r="F2697" s="5">
        <v>43221</v>
      </c>
      <c r="G2697">
        <v>6.76</v>
      </c>
      <c r="H2697">
        <v>0.52</v>
      </c>
    </row>
    <row r="2698" spans="1:8" x14ac:dyDescent="0.2">
      <c r="A2698" t="s">
        <v>71</v>
      </c>
      <c r="B2698" t="s">
        <v>54</v>
      </c>
      <c r="C2698" t="s">
        <v>101</v>
      </c>
      <c r="D2698" s="4">
        <v>43221</v>
      </c>
      <c r="E2698" t="s">
        <v>177</v>
      </c>
      <c r="F2698" s="5">
        <v>43101</v>
      </c>
      <c r="G2698">
        <v>123</v>
      </c>
      <c r="H2698">
        <v>9.48</v>
      </c>
    </row>
    <row r="2699" spans="1:8" x14ac:dyDescent="0.2">
      <c r="A2699" t="s">
        <v>71</v>
      </c>
      <c r="B2699" t="s">
        <v>54</v>
      </c>
      <c r="C2699" t="s">
        <v>101</v>
      </c>
      <c r="D2699" s="4">
        <v>43221</v>
      </c>
      <c r="E2699" t="s">
        <v>178</v>
      </c>
      <c r="F2699" s="5">
        <v>43101</v>
      </c>
      <c r="G2699">
        <v>5.55</v>
      </c>
      <c r="H2699">
        <v>0.43</v>
      </c>
    </row>
    <row r="2700" spans="1:8" x14ac:dyDescent="0.2">
      <c r="A2700" t="s">
        <v>71</v>
      </c>
      <c r="B2700" t="s">
        <v>55</v>
      </c>
      <c r="C2700" t="s">
        <v>91</v>
      </c>
      <c r="D2700" s="4">
        <v>43221</v>
      </c>
      <c r="E2700" t="s">
        <v>212</v>
      </c>
      <c r="F2700" s="5">
        <v>43221</v>
      </c>
      <c r="G2700">
        <v>1343</v>
      </c>
      <c r="H2700">
        <v>103.41</v>
      </c>
    </row>
    <row r="2701" spans="1:8" x14ac:dyDescent="0.2">
      <c r="A2701" t="s">
        <v>71</v>
      </c>
      <c r="B2701" t="s">
        <v>55</v>
      </c>
      <c r="C2701" t="s">
        <v>91</v>
      </c>
      <c r="D2701" s="4">
        <v>43221</v>
      </c>
      <c r="E2701" t="s">
        <v>213</v>
      </c>
      <c r="F2701" s="5">
        <v>43221</v>
      </c>
      <c r="G2701">
        <v>60.57</v>
      </c>
      <c r="H2701">
        <v>4.66</v>
      </c>
    </row>
    <row r="2702" spans="1:8" x14ac:dyDescent="0.2">
      <c r="A2702" t="s">
        <v>71</v>
      </c>
      <c r="B2702" t="s">
        <v>55</v>
      </c>
      <c r="C2702" t="s">
        <v>101</v>
      </c>
      <c r="D2702" s="4">
        <v>43221</v>
      </c>
      <c r="E2702" t="s">
        <v>177</v>
      </c>
      <c r="F2702" s="5">
        <v>43101</v>
      </c>
      <c r="G2702">
        <v>790</v>
      </c>
      <c r="H2702">
        <v>60.84</v>
      </c>
    </row>
    <row r="2703" spans="1:8" x14ac:dyDescent="0.2">
      <c r="A2703" t="s">
        <v>71</v>
      </c>
      <c r="B2703" t="s">
        <v>55</v>
      </c>
      <c r="C2703" t="s">
        <v>101</v>
      </c>
      <c r="D2703" s="4">
        <v>43221</v>
      </c>
      <c r="E2703" t="s">
        <v>178</v>
      </c>
      <c r="F2703" s="5">
        <v>43101</v>
      </c>
      <c r="G2703">
        <v>35.630000000000003</v>
      </c>
      <c r="H2703">
        <v>2.74</v>
      </c>
    </row>
    <row r="2704" spans="1:8" x14ac:dyDescent="0.2">
      <c r="A2704" t="s">
        <v>71</v>
      </c>
      <c r="B2704" t="s">
        <v>54</v>
      </c>
      <c r="C2704" t="s">
        <v>101</v>
      </c>
      <c r="D2704" s="4">
        <v>43221</v>
      </c>
      <c r="E2704" t="s">
        <v>218</v>
      </c>
      <c r="F2704" s="5">
        <v>43221</v>
      </c>
      <c r="G2704">
        <v>71.400000000000006</v>
      </c>
      <c r="H2704">
        <v>5.5</v>
      </c>
    </row>
    <row r="2705" spans="1:8" x14ac:dyDescent="0.2">
      <c r="A2705" t="s">
        <v>71</v>
      </c>
      <c r="B2705" t="s">
        <v>54</v>
      </c>
      <c r="C2705" t="s">
        <v>101</v>
      </c>
      <c r="D2705" s="4">
        <v>43221</v>
      </c>
      <c r="E2705" t="s">
        <v>219</v>
      </c>
      <c r="F2705" s="5">
        <v>43221</v>
      </c>
      <c r="G2705">
        <v>3.22</v>
      </c>
      <c r="H2705">
        <v>0.25</v>
      </c>
    </row>
    <row r="2706" spans="1:8" x14ac:dyDescent="0.2">
      <c r="A2706" t="s">
        <v>71</v>
      </c>
      <c r="B2706" t="s">
        <v>55</v>
      </c>
      <c r="C2706" t="s">
        <v>101</v>
      </c>
      <c r="D2706" s="4">
        <v>43221</v>
      </c>
      <c r="E2706" t="s">
        <v>219</v>
      </c>
      <c r="F2706" s="5">
        <v>43221</v>
      </c>
      <c r="G2706">
        <v>3.7</v>
      </c>
      <c r="H2706">
        <v>0.28999999999999998</v>
      </c>
    </row>
    <row r="2707" spans="1:8" x14ac:dyDescent="0.2">
      <c r="A2707" t="s">
        <v>71</v>
      </c>
      <c r="B2707" t="s">
        <v>55</v>
      </c>
      <c r="C2707" t="s">
        <v>101</v>
      </c>
      <c r="D2707" s="4">
        <v>43221</v>
      </c>
      <c r="E2707" t="s">
        <v>177</v>
      </c>
      <c r="F2707" s="5">
        <v>43101</v>
      </c>
      <c r="G2707">
        <v>143</v>
      </c>
      <c r="H2707">
        <v>11.01</v>
      </c>
    </row>
    <row r="2708" spans="1:8" x14ac:dyDescent="0.2">
      <c r="A2708" t="s">
        <v>71</v>
      </c>
      <c r="B2708" t="s">
        <v>55</v>
      </c>
      <c r="C2708" t="s">
        <v>101</v>
      </c>
      <c r="D2708" s="4">
        <v>43221</v>
      </c>
      <c r="E2708" t="s">
        <v>178</v>
      </c>
      <c r="F2708" s="5">
        <v>43101</v>
      </c>
      <c r="G2708">
        <v>6.45</v>
      </c>
      <c r="H2708">
        <v>0.49</v>
      </c>
    </row>
    <row r="2709" spans="1:8" x14ac:dyDescent="0.2">
      <c r="A2709" t="s">
        <v>71</v>
      </c>
      <c r="B2709" t="s">
        <v>59</v>
      </c>
      <c r="C2709" t="s">
        <v>101</v>
      </c>
      <c r="D2709" s="4">
        <v>43221</v>
      </c>
      <c r="E2709" t="s">
        <v>177</v>
      </c>
      <c r="F2709" s="5">
        <v>43101</v>
      </c>
      <c r="G2709">
        <v>40</v>
      </c>
      <c r="H2709">
        <v>3.08</v>
      </c>
    </row>
    <row r="2710" spans="1:8" x14ac:dyDescent="0.2">
      <c r="A2710" t="s">
        <v>71</v>
      </c>
      <c r="B2710" t="s">
        <v>59</v>
      </c>
      <c r="C2710" t="s">
        <v>101</v>
      </c>
      <c r="D2710" s="4">
        <v>43221</v>
      </c>
      <c r="E2710" t="s">
        <v>178</v>
      </c>
      <c r="F2710" s="5">
        <v>43101</v>
      </c>
      <c r="G2710">
        <v>1.8</v>
      </c>
      <c r="H2710">
        <v>0.14000000000000001</v>
      </c>
    </row>
    <row r="2711" spans="1:8" x14ac:dyDescent="0.2">
      <c r="A2711" t="s">
        <v>71</v>
      </c>
      <c r="B2711" t="s">
        <v>55</v>
      </c>
      <c r="C2711" t="s">
        <v>101</v>
      </c>
      <c r="D2711" s="4">
        <v>43221</v>
      </c>
      <c r="E2711" t="s">
        <v>218</v>
      </c>
      <c r="F2711" s="5">
        <v>43221</v>
      </c>
      <c r="G2711">
        <v>455.6</v>
      </c>
      <c r="H2711">
        <v>35.06</v>
      </c>
    </row>
    <row r="2712" spans="1:8" x14ac:dyDescent="0.2">
      <c r="A2712" t="s">
        <v>71</v>
      </c>
      <c r="B2712" t="s">
        <v>55</v>
      </c>
      <c r="C2712" t="s">
        <v>101</v>
      </c>
      <c r="D2712" s="4">
        <v>43221</v>
      </c>
      <c r="E2712" t="s">
        <v>219</v>
      </c>
      <c r="F2712" s="5">
        <v>43221</v>
      </c>
      <c r="G2712">
        <v>20.54</v>
      </c>
      <c r="H2712">
        <v>1.58</v>
      </c>
    </row>
    <row r="2713" spans="1:8" x14ac:dyDescent="0.2">
      <c r="A2713" t="s">
        <v>71</v>
      </c>
      <c r="B2713" t="s">
        <v>55</v>
      </c>
      <c r="C2713" t="s">
        <v>101</v>
      </c>
      <c r="D2713" s="4">
        <v>43221</v>
      </c>
      <c r="E2713" t="s">
        <v>177</v>
      </c>
      <c r="F2713" s="5">
        <v>43101</v>
      </c>
      <c r="G2713">
        <v>806</v>
      </c>
      <c r="H2713">
        <v>62.07</v>
      </c>
    </row>
    <row r="2714" spans="1:8" x14ac:dyDescent="0.2">
      <c r="A2714" t="s">
        <v>71</v>
      </c>
      <c r="B2714" t="s">
        <v>55</v>
      </c>
      <c r="C2714" t="s">
        <v>101</v>
      </c>
      <c r="D2714" s="4">
        <v>43221</v>
      </c>
      <c r="E2714" t="s">
        <v>178</v>
      </c>
      <c r="F2714" s="5">
        <v>43101</v>
      </c>
      <c r="G2714">
        <v>36.35</v>
      </c>
      <c r="H2714">
        <v>2.8</v>
      </c>
    </row>
    <row r="2715" spans="1:8" x14ac:dyDescent="0.2">
      <c r="A2715" t="s">
        <v>71</v>
      </c>
      <c r="B2715" t="s">
        <v>59</v>
      </c>
      <c r="C2715" t="s">
        <v>101</v>
      </c>
      <c r="D2715" s="4">
        <v>43221</v>
      </c>
      <c r="E2715" t="s">
        <v>218</v>
      </c>
      <c r="F2715" s="5">
        <v>43221</v>
      </c>
      <c r="G2715">
        <v>23.36</v>
      </c>
      <c r="H2715">
        <v>1.8</v>
      </c>
    </row>
    <row r="2716" spans="1:8" x14ac:dyDescent="0.2">
      <c r="A2716" t="s">
        <v>71</v>
      </c>
      <c r="B2716" t="s">
        <v>55</v>
      </c>
      <c r="C2716" t="s">
        <v>101</v>
      </c>
      <c r="D2716" s="4">
        <v>43221</v>
      </c>
      <c r="E2716" t="s">
        <v>218</v>
      </c>
      <c r="F2716" s="5">
        <v>43221</v>
      </c>
      <c r="G2716">
        <v>82</v>
      </c>
      <c r="H2716">
        <v>6.31</v>
      </c>
    </row>
    <row r="2717" spans="1:8" x14ac:dyDescent="0.2">
      <c r="A2717" t="s">
        <v>71</v>
      </c>
      <c r="B2717" t="s">
        <v>59</v>
      </c>
      <c r="C2717" t="s">
        <v>101</v>
      </c>
      <c r="D2717" s="4">
        <v>43221</v>
      </c>
      <c r="E2717" t="s">
        <v>219</v>
      </c>
      <c r="F2717" s="5">
        <v>43221</v>
      </c>
      <c r="G2717">
        <v>1.05</v>
      </c>
      <c r="H2717">
        <v>0.08</v>
      </c>
    </row>
    <row r="2718" spans="1:8" x14ac:dyDescent="0.2">
      <c r="A2718" t="s">
        <v>71</v>
      </c>
      <c r="B2718" t="s">
        <v>54</v>
      </c>
      <c r="C2718" t="s">
        <v>101</v>
      </c>
      <c r="D2718" s="4">
        <v>43221</v>
      </c>
      <c r="E2718" t="s">
        <v>218</v>
      </c>
      <c r="F2718" s="5">
        <v>43221</v>
      </c>
      <c r="G2718">
        <v>110.4</v>
      </c>
      <c r="H2718">
        <v>8.51</v>
      </c>
    </row>
    <row r="2719" spans="1:8" x14ac:dyDescent="0.2">
      <c r="A2719" t="s">
        <v>71</v>
      </c>
      <c r="B2719" t="s">
        <v>54</v>
      </c>
      <c r="C2719" t="s">
        <v>101</v>
      </c>
      <c r="D2719" s="4">
        <v>43221</v>
      </c>
      <c r="E2719" t="s">
        <v>219</v>
      </c>
      <c r="F2719" s="5">
        <v>43221</v>
      </c>
      <c r="G2719">
        <v>4.9800000000000004</v>
      </c>
      <c r="H2719">
        <v>0.39</v>
      </c>
    </row>
    <row r="2720" spans="1:8" x14ac:dyDescent="0.2">
      <c r="A2720" t="s">
        <v>71</v>
      </c>
      <c r="B2720" t="s">
        <v>54</v>
      </c>
      <c r="C2720" t="s">
        <v>92</v>
      </c>
      <c r="D2720" s="4">
        <v>43221</v>
      </c>
      <c r="E2720" t="s">
        <v>212</v>
      </c>
      <c r="F2720" s="5">
        <v>43221</v>
      </c>
      <c r="G2720">
        <v>193</v>
      </c>
      <c r="H2720">
        <v>14.87</v>
      </c>
    </row>
    <row r="2721" spans="1:8" x14ac:dyDescent="0.2">
      <c r="A2721" t="s">
        <v>71</v>
      </c>
      <c r="B2721" t="s">
        <v>54</v>
      </c>
      <c r="C2721" t="s">
        <v>92</v>
      </c>
      <c r="D2721" s="4">
        <v>43221</v>
      </c>
      <c r="E2721" t="s">
        <v>213</v>
      </c>
      <c r="F2721" s="5">
        <v>43221</v>
      </c>
      <c r="G2721">
        <v>8.6999999999999993</v>
      </c>
      <c r="H2721">
        <v>0.67</v>
      </c>
    </row>
    <row r="2722" spans="1:8" x14ac:dyDescent="0.2">
      <c r="A2722" t="s">
        <v>71</v>
      </c>
      <c r="B2722" t="s">
        <v>55</v>
      </c>
      <c r="C2722" t="s">
        <v>101</v>
      </c>
      <c r="D2722" s="4">
        <v>43221</v>
      </c>
      <c r="E2722" t="s">
        <v>218</v>
      </c>
      <c r="F2722" s="5">
        <v>43221</v>
      </c>
      <c r="G2722">
        <v>465.52</v>
      </c>
      <c r="H2722">
        <v>35.83</v>
      </c>
    </row>
    <row r="2723" spans="1:8" x14ac:dyDescent="0.2">
      <c r="A2723" t="s">
        <v>71</v>
      </c>
      <c r="B2723" t="s">
        <v>55</v>
      </c>
      <c r="C2723" t="s">
        <v>101</v>
      </c>
      <c r="D2723" s="4">
        <v>43221</v>
      </c>
      <c r="E2723" t="s">
        <v>219</v>
      </c>
      <c r="F2723" s="5">
        <v>43221</v>
      </c>
      <c r="G2723">
        <v>21</v>
      </c>
      <c r="H2723">
        <v>1.62</v>
      </c>
    </row>
    <row r="2724" spans="1:8" x14ac:dyDescent="0.2">
      <c r="A2724" t="s">
        <v>71</v>
      </c>
      <c r="B2724" t="s">
        <v>54</v>
      </c>
      <c r="C2724" t="s">
        <v>92</v>
      </c>
      <c r="D2724" s="4">
        <v>43221</v>
      </c>
      <c r="E2724" t="s">
        <v>175</v>
      </c>
      <c r="F2724" s="5">
        <v>43101</v>
      </c>
      <c r="G2724">
        <v>1789</v>
      </c>
      <c r="H2724">
        <v>137.75</v>
      </c>
    </row>
    <row r="2725" spans="1:8" x14ac:dyDescent="0.2">
      <c r="A2725" t="s">
        <v>71</v>
      </c>
      <c r="B2725" t="s">
        <v>54</v>
      </c>
      <c r="C2725" t="s">
        <v>92</v>
      </c>
      <c r="D2725" s="4">
        <v>43221</v>
      </c>
      <c r="E2725" t="s">
        <v>176</v>
      </c>
      <c r="F2725" s="5">
        <v>43101</v>
      </c>
      <c r="G2725">
        <v>80.680000000000007</v>
      </c>
      <c r="H2725">
        <v>6.22</v>
      </c>
    </row>
    <row r="2726" spans="1:8" x14ac:dyDescent="0.2">
      <c r="A2726" t="s">
        <v>71</v>
      </c>
      <c r="B2726" t="s">
        <v>54</v>
      </c>
      <c r="C2726" t="s">
        <v>92</v>
      </c>
      <c r="D2726" s="4">
        <v>43221</v>
      </c>
      <c r="E2726" t="s">
        <v>212</v>
      </c>
      <c r="F2726" s="5">
        <v>43221</v>
      </c>
      <c r="G2726">
        <v>296.51</v>
      </c>
      <c r="H2726">
        <v>22.83</v>
      </c>
    </row>
    <row r="2727" spans="1:8" x14ac:dyDescent="0.2">
      <c r="A2727" t="s">
        <v>71</v>
      </c>
      <c r="B2727" t="s">
        <v>54</v>
      </c>
      <c r="C2727" t="s">
        <v>92</v>
      </c>
      <c r="D2727" s="4">
        <v>43221</v>
      </c>
      <c r="E2727" t="s">
        <v>213</v>
      </c>
      <c r="F2727" s="5">
        <v>43221</v>
      </c>
      <c r="G2727">
        <v>13.37</v>
      </c>
      <c r="H2727">
        <v>1.02</v>
      </c>
    </row>
    <row r="2728" spans="1:8" x14ac:dyDescent="0.2">
      <c r="A2728" t="s">
        <v>71</v>
      </c>
      <c r="B2728" t="s">
        <v>54</v>
      </c>
      <c r="C2728" t="s">
        <v>92</v>
      </c>
      <c r="D2728" s="4">
        <v>43221</v>
      </c>
      <c r="E2728" t="s">
        <v>212</v>
      </c>
      <c r="F2728" s="5">
        <v>43221</v>
      </c>
      <c r="G2728">
        <v>697.02</v>
      </c>
      <c r="H2728">
        <v>53.67</v>
      </c>
    </row>
    <row r="2729" spans="1:8" x14ac:dyDescent="0.2">
      <c r="A2729" t="s">
        <v>71</v>
      </c>
      <c r="B2729" t="s">
        <v>54</v>
      </c>
      <c r="C2729" t="s">
        <v>92</v>
      </c>
      <c r="D2729" s="4">
        <v>43221</v>
      </c>
      <c r="E2729" t="s">
        <v>215</v>
      </c>
      <c r="F2729" s="5">
        <v>43221</v>
      </c>
      <c r="G2729">
        <v>69.98</v>
      </c>
      <c r="H2729">
        <v>6.23</v>
      </c>
    </row>
    <row r="2730" spans="1:8" x14ac:dyDescent="0.2">
      <c r="A2730" t="s">
        <v>71</v>
      </c>
      <c r="B2730" t="s">
        <v>56</v>
      </c>
      <c r="C2730" t="s">
        <v>86</v>
      </c>
      <c r="D2730" s="4">
        <v>43221</v>
      </c>
      <c r="E2730" t="s">
        <v>212</v>
      </c>
      <c r="F2730" s="5">
        <v>43221</v>
      </c>
      <c r="G2730">
        <v>0</v>
      </c>
      <c r="H2730">
        <v>0</v>
      </c>
    </row>
    <row r="2731" spans="1:8" x14ac:dyDescent="0.2">
      <c r="A2731" t="s">
        <v>71</v>
      </c>
      <c r="B2731" t="s">
        <v>56</v>
      </c>
      <c r="C2731" t="s">
        <v>86</v>
      </c>
      <c r="D2731" s="4">
        <v>43221</v>
      </c>
      <c r="E2731" t="s">
        <v>213</v>
      </c>
      <c r="F2731" s="5">
        <v>43221</v>
      </c>
      <c r="G2731">
        <v>0</v>
      </c>
      <c r="H2731">
        <v>0</v>
      </c>
    </row>
    <row r="2732" spans="1:8" x14ac:dyDescent="0.2">
      <c r="A2732" t="s">
        <v>71</v>
      </c>
      <c r="B2732" t="s">
        <v>56</v>
      </c>
      <c r="C2732" t="s">
        <v>86</v>
      </c>
      <c r="D2732" s="4">
        <v>43221</v>
      </c>
      <c r="E2732" t="s">
        <v>175</v>
      </c>
      <c r="F2732" s="5">
        <v>43101</v>
      </c>
      <c r="G2732">
        <v>3588.15</v>
      </c>
      <c r="H2732">
        <v>276.3</v>
      </c>
    </row>
    <row r="2733" spans="1:8" x14ac:dyDescent="0.2">
      <c r="A2733" t="s">
        <v>71</v>
      </c>
      <c r="B2733" t="s">
        <v>56</v>
      </c>
      <c r="C2733" t="s">
        <v>86</v>
      </c>
      <c r="D2733" s="4">
        <v>43221</v>
      </c>
      <c r="E2733" t="s">
        <v>179</v>
      </c>
      <c r="F2733" s="5">
        <v>43101</v>
      </c>
      <c r="G2733">
        <v>50701.85</v>
      </c>
      <c r="H2733">
        <v>4563.1499999999996</v>
      </c>
    </row>
    <row r="2734" spans="1:8" x14ac:dyDescent="0.2">
      <c r="A2734" t="s">
        <v>71</v>
      </c>
      <c r="B2734" t="s">
        <v>56</v>
      </c>
      <c r="C2734" t="s">
        <v>86</v>
      </c>
      <c r="D2734" s="4">
        <v>43221</v>
      </c>
      <c r="E2734" t="s">
        <v>176</v>
      </c>
      <c r="F2734" s="5">
        <v>43101</v>
      </c>
      <c r="G2734">
        <v>161.85</v>
      </c>
      <c r="H2734">
        <v>12.45</v>
      </c>
    </row>
    <row r="2735" spans="1:8" x14ac:dyDescent="0.2">
      <c r="A2735" t="s">
        <v>71</v>
      </c>
      <c r="B2735" t="s">
        <v>56</v>
      </c>
      <c r="C2735" t="s">
        <v>86</v>
      </c>
      <c r="D2735" s="4">
        <v>43221</v>
      </c>
      <c r="E2735" t="s">
        <v>180</v>
      </c>
      <c r="F2735" s="5">
        <v>43101</v>
      </c>
      <c r="G2735">
        <v>2286.63</v>
      </c>
      <c r="H2735">
        <v>205.8</v>
      </c>
    </row>
    <row r="2736" spans="1:8" x14ac:dyDescent="0.2">
      <c r="A2736" t="s">
        <v>71</v>
      </c>
      <c r="B2736" t="s">
        <v>59</v>
      </c>
      <c r="C2736" t="s">
        <v>102</v>
      </c>
      <c r="D2736" s="4">
        <v>43221</v>
      </c>
      <c r="E2736" t="s">
        <v>184</v>
      </c>
      <c r="F2736" s="5">
        <v>43101</v>
      </c>
      <c r="G2736">
        <v>2.37</v>
      </c>
      <c r="H2736">
        <v>0.21</v>
      </c>
    </row>
    <row r="2737" spans="1:8" x14ac:dyDescent="0.2">
      <c r="A2737" t="s">
        <v>71</v>
      </c>
      <c r="B2737" t="s">
        <v>59</v>
      </c>
      <c r="C2737" t="s">
        <v>102</v>
      </c>
      <c r="D2737" s="4">
        <v>43221</v>
      </c>
      <c r="E2737" t="s">
        <v>183</v>
      </c>
      <c r="F2737" s="5">
        <v>43101</v>
      </c>
      <c r="G2737">
        <v>0.1</v>
      </c>
      <c r="H2737">
        <v>0.01</v>
      </c>
    </row>
    <row r="2738" spans="1:8" x14ac:dyDescent="0.2">
      <c r="A2738" t="s">
        <v>71</v>
      </c>
      <c r="B2738" t="s">
        <v>57</v>
      </c>
      <c r="C2738" t="s">
        <v>85</v>
      </c>
      <c r="D2738" s="4">
        <v>43221</v>
      </c>
      <c r="E2738" t="s">
        <v>212</v>
      </c>
      <c r="F2738" s="5">
        <v>43221</v>
      </c>
      <c r="G2738">
        <v>0</v>
      </c>
      <c r="H2738">
        <v>0</v>
      </c>
    </row>
    <row r="2739" spans="1:8" x14ac:dyDescent="0.2">
      <c r="A2739" t="s">
        <v>71</v>
      </c>
      <c r="B2739" t="s">
        <v>57</v>
      </c>
      <c r="C2739" t="s">
        <v>85</v>
      </c>
      <c r="D2739" s="4">
        <v>43221</v>
      </c>
      <c r="E2739" t="s">
        <v>213</v>
      </c>
      <c r="F2739" s="5">
        <v>43221</v>
      </c>
      <c r="G2739">
        <v>0</v>
      </c>
      <c r="H2739">
        <v>0</v>
      </c>
    </row>
    <row r="2740" spans="1:8" x14ac:dyDescent="0.2">
      <c r="A2740" t="s">
        <v>71</v>
      </c>
      <c r="B2740" t="s">
        <v>57</v>
      </c>
      <c r="C2740" t="s">
        <v>85</v>
      </c>
      <c r="D2740" s="4">
        <v>43221</v>
      </c>
      <c r="E2740" t="s">
        <v>175</v>
      </c>
      <c r="F2740" s="5">
        <v>43101</v>
      </c>
      <c r="G2740">
        <v>1364</v>
      </c>
      <c r="H2740">
        <v>105.02</v>
      </c>
    </row>
    <row r="2741" spans="1:8" x14ac:dyDescent="0.2">
      <c r="A2741" t="s">
        <v>71</v>
      </c>
      <c r="B2741" t="s">
        <v>57</v>
      </c>
      <c r="C2741" t="s">
        <v>85</v>
      </c>
      <c r="D2741" s="4">
        <v>43221</v>
      </c>
      <c r="E2741" t="s">
        <v>176</v>
      </c>
      <c r="F2741" s="5">
        <v>43101</v>
      </c>
      <c r="G2741">
        <v>61.52</v>
      </c>
      <c r="H2741">
        <v>4.7300000000000004</v>
      </c>
    </row>
    <row r="2742" spans="1:8" x14ac:dyDescent="0.2">
      <c r="A2742" t="s">
        <v>71</v>
      </c>
      <c r="B2742" t="s">
        <v>59</v>
      </c>
      <c r="C2742" t="s">
        <v>102</v>
      </c>
      <c r="D2742" s="4">
        <v>43221</v>
      </c>
      <c r="E2742" t="s">
        <v>177</v>
      </c>
      <c r="F2742" s="5">
        <v>43101</v>
      </c>
      <c r="G2742">
        <v>1023.63</v>
      </c>
      <c r="H2742">
        <v>78.819999999999993</v>
      </c>
    </row>
    <row r="2743" spans="1:8" x14ac:dyDescent="0.2">
      <c r="A2743" t="s">
        <v>71</v>
      </c>
      <c r="B2743" t="s">
        <v>59</v>
      </c>
      <c r="C2743" t="s">
        <v>102</v>
      </c>
      <c r="D2743" s="4">
        <v>43221</v>
      </c>
      <c r="E2743" t="s">
        <v>178</v>
      </c>
      <c r="F2743" s="5">
        <v>43101</v>
      </c>
      <c r="G2743">
        <v>46.16</v>
      </c>
      <c r="H2743">
        <v>3.55</v>
      </c>
    </row>
    <row r="2744" spans="1:8" x14ac:dyDescent="0.2">
      <c r="A2744" t="s">
        <v>71</v>
      </c>
      <c r="B2744" t="s">
        <v>55</v>
      </c>
      <c r="C2744" t="s">
        <v>102</v>
      </c>
      <c r="D2744" s="4">
        <v>43221</v>
      </c>
      <c r="E2744" t="s">
        <v>218</v>
      </c>
      <c r="F2744" s="5">
        <v>43221</v>
      </c>
      <c r="G2744">
        <v>0</v>
      </c>
      <c r="H2744">
        <v>0</v>
      </c>
    </row>
    <row r="2745" spans="1:8" x14ac:dyDescent="0.2">
      <c r="A2745" t="s">
        <v>71</v>
      </c>
      <c r="B2745" t="s">
        <v>55</v>
      </c>
      <c r="C2745" t="s">
        <v>102</v>
      </c>
      <c r="D2745" s="4">
        <v>43221</v>
      </c>
      <c r="E2745" t="s">
        <v>219</v>
      </c>
      <c r="F2745" s="5">
        <v>43221</v>
      </c>
      <c r="G2745">
        <v>0</v>
      </c>
      <c r="H2745">
        <v>0</v>
      </c>
    </row>
    <row r="2746" spans="1:8" x14ac:dyDescent="0.2">
      <c r="A2746" t="s">
        <v>71</v>
      </c>
      <c r="B2746" t="s">
        <v>59</v>
      </c>
      <c r="C2746" t="s">
        <v>102</v>
      </c>
      <c r="D2746" s="4">
        <v>43221</v>
      </c>
      <c r="E2746" t="s">
        <v>218</v>
      </c>
      <c r="F2746" s="5">
        <v>43221</v>
      </c>
      <c r="G2746">
        <v>0</v>
      </c>
      <c r="H2746">
        <v>0</v>
      </c>
    </row>
    <row r="2747" spans="1:8" x14ac:dyDescent="0.2">
      <c r="A2747" t="s">
        <v>71</v>
      </c>
      <c r="B2747" t="s">
        <v>59</v>
      </c>
      <c r="C2747" t="s">
        <v>102</v>
      </c>
      <c r="D2747" s="4">
        <v>43221</v>
      </c>
      <c r="E2747" t="s">
        <v>219</v>
      </c>
      <c r="F2747" s="5">
        <v>43221</v>
      </c>
      <c r="G2747">
        <v>0</v>
      </c>
      <c r="H2747">
        <v>0</v>
      </c>
    </row>
    <row r="2748" spans="1:8" x14ac:dyDescent="0.2">
      <c r="A2748" t="s">
        <v>71</v>
      </c>
      <c r="B2748" t="s">
        <v>55</v>
      </c>
      <c r="C2748" t="s">
        <v>102</v>
      </c>
      <c r="D2748" s="4">
        <v>43221</v>
      </c>
      <c r="E2748" t="s">
        <v>177</v>
      </c>
      <c r="F2748" s="5">
        <v>43101</v>
      </c>
      <c r="G2748">
        <v>72</v>
      </c>
      <c r="H2748">
        <v>5.54</v>
      </c>
    </row>
    <row r="2749" spans="1:8" x14ac:dyDescent="0.2">
      <c r="A2749" t="s">
        <v>71</v>
      </c>
      <c r="B2749" t="s">
        <v>55</v>
      </c>
      <c r="C2749" t="s">
        <v>102</v>
      </c>
      <c r="D2749" s="4">
        <v>43221</v>
      </c>
      <c r="E2749" t="s">
        <v>178</v>
      </c>
      <c r="F2749" s="5">
        <v>43101</v>
      </c>
      <c r="G2749">
        <v>3.25</v>
      </c>
      <c r="H2749">
        <v>0.25</v>
      </c>
    </row>
    <row r="2750" spans="1:8" x14ac:dyDescent="0.2">
      <c r="A2750" t="s">
        <v>71</v>
      </c>
      <c r="B2750" t="s">
        <v>56</v>
      </c>
      <c r="C2750" t="s">
        <v>103</v>
      </c>
      <c r="D2750" s="4">
        <v>43221</v>
      </c>
      <c r="E2750" t="s">
        <v>218</v>
      </c>
      <c r="F2750" s="5">
        <v>43221</v>
      </c>
      <c r="G2750">
        <v>0</v>
      </c>
      <c r="H2750">
        <v>0</v>
      </c>
    </row>
    <row r="2751" spans="1:8" x14ac:dyDescent="0.2">
      <c r="A2751" t="s">
        <v>71</v>
      </c>
      <c r="B2751" t="s">
        <v>56</v>
      </c>
      <c r="C2751" t="s">
        <v>103</v>
      </c>
      <c r="D2751" s="4">
        <v>43221</v>
      </c>
      <c r="E2751" t="s">
        <v>219</v>
      </c>
      <c r="F2751" s="5">
        <v>43221</v>
      </c>
      <c r="G2751">
        <v>0</v>
      </c>
      <c r="H2751">
        <v>0</v>
      </c>
    </row>
    <row r="2752" spans="1:8" x14ac:dyDescent="0.2">
      <c r="A2752" t="s">
        <v>71</v>
      </c>
      <c r="B2752" t="s">
        <v>56</v>
      </c>
      <c r="C2752" t="s">
        <v>103</v>
      </c>
      <c r="D2752" s="4">
        <v>43221</v>
      </c>
      <c r="E2752" t="s">
        <v>177</v>
      </c>
      <c r="F2752" s="5">
        <v>43101</v>
      </c>
      <c r="G2752">
        <v>180</v>
      </c>
      <c r="H2752">
        <v>13.86</v>
      </c>
    </row>
    <row r="2753" spans="1:8" x14ac:dyDescent="0.2">
      <c r="A2753" t="s">
        <v>71</v>
      </c>
      <c r="B2753" t="s">
        <v>56</v>
      </c>
      <c r="C2753" t="s">
        <v>103</v>
      </c>
      <c r="D2753" s="4">
        <v>43221</v>
      </c>
      <c r="E2753" t="s">
        <v>178</v>
      </c>
      <c r="F2753" s="5">
        <v>43101</v>
      </c>
      <c r="G2753">
        <v>8.1199999999999992</v>
      </c>
      <c r="H2753">
        <v>0.63</v>
      </c>
    </row>
    <row r="2754" spans="1:8" x14ac:dyDescent="0.2">
      <c r="A2754" t="s">
        <v>71</v>
      </c>
      <c r="B2754" t="s">
        <v>54</v>
      </c>
      <c r="C2754" t="s">
        <v>88</v>
      </c>
      <c r="D2754" s="4">
        <v>43221</v>
      </c>
      <c r="E2754" t="s">
        <v>212</v>
      </c>
      <c r="F2754" s="5">
        <v>43221</v>
      </c>
      <c r="G2754">
        <v>0</v>
      </c>
      <c r="H2754">
        <v>0</v>
      </c>
    </row>
    <row r="2755" spans="1:8" x14ac:dyDescent="0.2">
      <c r="A2755" t="s">
        <v>71</v>
      </c>
      <c r="B2755" t="s">
        <v>54</v>
      </c>
      <c r="C2755" t="s">
        <v>88</v>
      </c>
      <c r="D2755" s="4">
        <v>43221</v>
      </c>
      <c r="E2755" t="s">
        <v>213</v>
      </c>
      <c r="F2755" s="5">
        <v>43221</v>
      </c>
      <c r="G2755">
        <v>0</v>
      </c>
      <c r="H2755">
        <v>0</v>
      </c>
    </row>
    <row r="2756" spans="1:8" x14ac:dyDescent="0.2">
      <c r="A2756" t="s">
        <v>71</v>
      </c>
      <c r="B2756" t="s">
        <v>54</v>
      </c>
      <c r="C2756" t="s">
        <v>88</v>
      </c>
      <c r="D2756" s="4">
        <v>43221</v>
      </c>
      <c r="E2756" t="s">
        <v>175</v>
      </c>
      <c r="F2756" s="5">
        <v>43101</v>
      </c>
      <c r="G2756">
        <v>1028</v>
      </c>
      <c r="H2756">
        <v>79.17</v>
      </c>
    </row>
    <row r="2757" spans="1:8" x14ac:dyDescent="0.2">
      <c r="A2757" t="s">
        <v>71</v>
      </c>
      <c r="B2757" t="s">
        <v>54</v>
      </c>
      <c r="C2757" t="s">
        <v>88</v>
      </c>
      <c r="D2757" s="4">
        <v>43221</v>
      </c>
      <c r="E2757" t="s">
        <v>176</v>
      </c>
      <c r="F2757" s="5">
        <v>43101</v>
      </c>
      <c r="G2757">
        <v>46.37</v>
      </c>
      <c r="H2757">
        <v>3.56</v>
      </c>
    </row>
    <row r="2758" spans="1:8" x14ac:dyDescent="0.2">
      <c r="A2758" t="s">
        <v>71</v>
      </c>
      <c r="B2758" t="s">
        <v>56</v>
      </c>
      <c r="C2758" t="s">
        <v>87</v>
      </c>
      <c r="D2758" s="4">
        <v>43221</v>
      </c>
      <c r="E2758" t="s">
        <v>175</v>
      </c>
      <c r="F2758" s="5">
        <v>43101</v>
      </c>
      <c r="G2758">
        <v>1435.26</v>
      </c>
      <c r="H2758">
        <v>110.52</v>
      </c>
    </row>
    <row r="2759" spans="1:8" x14ac:dyDescent="0.2">
      <c r="A2759" t="s">
        <v>71</v>
      </c>
      <c r="B2759" t="s">
        <v>56</v>
      </c>
      <c r="C2759" t="s">
        <v>87</v>
      </c>
      <c r="D2759" s="4">
        <v>43221</v>
      </c>
      <c r="E2759" t="s">
        <v>179</v>
      </c>
      <c r="F2759" s="5">
        <v>43101</v>
      </c>
      <c r="G2759">
        <v>28604.74</v>
      </c>
      <c r="H2759">
        <v>2574.42</v>
      </c>
    </row>
    <row r="2760" spans="1:8" x14ac:dyDescent="0.2">
      <c r="A2760" t="s">
        <v>71</v>
      </c>
      <c r="B2760" t="s">
        <v>56</v>
      </c>
      <c r="C2760" t="s">
        <v>87</v>
      </c>
      <c r="D2760" s="4">
        <v>43221</v>
      </c>
      <c r="E2760" t="s">
        <v>176</v>
      </c>
      <c r="F2760" s="5">
        <v>43101</v>
      </c>
      <c r="G2760">
        <v>64.739999999999995</v>
      </c>
      <c r="H2760">
        <v>4.9800000000000004</v>
      </c>
    </row>
    <row r="2761" spans="1:8" x14ac:dyDescent="0.2">
      <c r="A2761" t="s">
        <v>71</v>
      </c>
      <c r="B2761" t="s">
        <v>56</v>
      </c>
      <c r="C2761" t="s">
        <v>87</v>
      </c>
      <c r="D2761" s="4">
        <v>43221</v>
      </c>
      <c r="E2761" t="s">
        <v>180</v>
      </c>
      <c r="F2761" s="5">
        <v>43101</v>
      </c>
      <c r="G2761">
        <v>1290.06</v>
      </c>
      <c r="H2761">
        <v>116.11</v>
      </c>
    </row>
    <row r="2762" spans="1:8" x14ac:dyDescent="0.2">
      <c r="A2762" t="s">
        <v>71</v>
      </c>
      <c r="B2762" t="s">
        <v>56</v>
      </c>
      <c r="C2762" t="s">
        <v>87</v>
      </c>
      <c r="D2762" s="4">
        <v>43221</v>
      </c>
      <c r="E2762" t="s">
        <v>212</v>
      </c>
      <c r="F2762" s="5">
        <v>43221</v>
      </c>
      <c r="G2762">
        <v>0</v>
      </c>
      <c r="H2762">
        <v>0</v>
      </c>
    </row>
    <row r="2763" spans="1:8" x14ac:dyDescent="0.2">
      <c r="A2763" t="s">
        <v>71</v>
      </c>
      <c r="B2763" t="s">
        <v>56</v>
      </c>
      <c r="C2763" t="s">
        <v>87</v>
      </c>
      <c r="D2763" s="4">
        <v>43221</v>
      </c>
      <c r="E2763" t="s">
        <v>213</v>
      </c>
      <c r="F2763" s="5">
        <v>43221</v>
      </c>
      <c r="G2763">
        <v>0</v>
      </c>
      <c r="H2763">
        <v>0</v>
      </c>
    </row>
    <row r="2764" spans="1:8" x14ac:dyDescent="0.2">
      <c r="A2764" t="s">
        <v>71</v>
      </c>
      <c r="B2764" t="s">
        <v>55</v>
      </c>
      <c r="C2764" t="s">
        <v>101</v>
      </c>
      <c r="D2764" s="4">
        <v>43221</v>
      </c>
      <c r="E2764" t="s">
        <v>177</v>
      </c>
      <c r="F2764" s="5">
        <v>43101</v>
      </c>
      <c r="G2764">
        <v>170</v>
      </c>
      <c r="H2764">
        <v>13.09</v>
      </c>
    </row>
    <row r="2765" spans="1:8" x14ac:dyDescent="0.2">
      <c r="A2765" t="s">
        <v>71</v>
      </c>
      <c r="B2765" t="s">
        <v>55</v>
      </c>
      <c r="C2765" t="s">
        <v>101</v>
      </c>
      <c r="D2765" s="4">
        <v>43221</v>
      </c>
      <c r="E2765" t="s">
        <v>178</v>
      </c>
      <c r="F2765" s="5">
        <v>43101</v>
      </c>
      <c r="G2765">
        <v>7.67</v>
      </c>
      <c r="H2765">
        <v>0.6</v>
      </c>
    </row>
    <row r="2766" spans="1:8" x14ac:dyDescent="0.2">
      <c r="A2766" t="s">
        <v>71</v>
      </c>
      <c r="B2766" t="s">
        <v>57</v>
      </c>
      <c r="C2766" t="s">
        <v>90</v>
      </c>
      <c r="D2766" s="4">
        <v>43221</v>
      </c>
      <c r="E2766" t="s">
        <v>212</v>
      </c>
      <c r="F2766" s="5">
        <v>43221</v>
      </c>
      <c r="G2766">
        <v>0</v>
      </c>
      <c r="H2766">
        <v>0</v>
      </c>
    </row>
    <row r="2767" spans="1:8" x14ac:dyDescent="0.2">
      <c r="A2767" t="s">
        <v>71</v>
      </c>
      <c r="B2767" t="s">
        <v>57</v>
      </c>
      <c r="C2767" t="s">
        <v>90</v>
      </c>
      <c r="D2767" s="4">
        <v>43221</v>
      </c>
      <c r="E2767" t="s">
        <v>213</v>
      </c>
      <c r="F2767" s="5">
        <v>43221</v>
      </c>
      <c r="G2767">
        <v>0</v>
      </c>
      <c r="H2767">
        <v>0</v>
      </c>
    </row>
    <row r="2768" spans="1:8" x14ac:dyDescent="0.2">
      <c r="A2768" t="s">
        <v>71</v>
      </c>
      <c r="B2768" t="s">
        <v>57</v>
      </c>
      <c r="C2768" t="s">
        <v>90</v>
      </c>
      <c r="D2768" s="4">
        <v>43221</v>
      </c>
      <c r="E2768" t="s">
        <v>175</v>
      </c>
      <c r="F2768" s="5">
        <v>43101</v>
      </c>
      <c r="G2768">
        <v>2675</v>
      </c>
      <c r="H2768">
        <v>205.99</v>
      </c>
    </row>
    <row r="2769" spans="1:8" x14ac:dyDescent="0.2">
      <c r="A2769" t="s">
        <v>71</v>
      </c>
      <c r="B2769" t="s">
        <v>55</v>
      </c>
      <c r="C2769" t="s">
        <v>101</v>
      </c>
      <c r="D2769" s="4">
        <v>43221</v>
      </c>
      <c r="E2769" t="s">
        <v>218</v>
      </c>
      <c r="F2769" s="5">
        <v>43221</v>
      </c>
      <c r="G2769">
        <v>0</v>
      </c>
      <c r="H2769">
        <v>0</v>
      </c>
    </row>
    <row r="2770" spans="1:8" x14ac:dyDescent="0.2">
      <c r="A2770" t="s">
        <v>71</v>
      </c>
      <c r="B2770" t="s">
        <v>55</v>
      </c>
      <c r="C2770" t="s">
        <v>101</v>
      </c>
      <c r="D2770" s="4">
        <v>43221</v>
      </c>
      <c r="E2770" t="s">
        <v>220</v>
      </c>
      <c r="F2770" s="5">
        <v>43221</v>
      </c>
      <c r="G2770">
        <v>0.64</v>
      </c>
      <c r="H2770">
        <v>0.06</v>
      </c>
    </row>
    <row r="2771" spans="1:8" x14ac:dyDescent="0.2">
      <c r="A2771" t="s">
        <v>71</v>
      </c>
      <c r="B2771" t="s">
        <v>55</v>
      </c>
      <c r="C2771" t="s">
        <v>101</v>
      </c>
      <c r="D2771" s="4">
        <v>43221</v>
      </c>
      <c r="E2771" t="s">
        <v>219</v>
      </c>
      <c r="F2771" s="5">
        <v>43221</v>
      </c>
      <c r="G2771">
        <v>0</v>
      </c>
      <c r="H2771">
        <v>0</v>
      </c>
    </row>
    <row r="2772" spans="1:8" x14ac:dyDescent="0.2">
      <c r="A2772" t="s">
        <v>71</v>
      </c>
      <c r="B2772" t="s">
        <v>55</v>
      </c>
      <c r="C2772" t="s">
        <v>101</v>
      </c>
      <c r="D2772" s="4">
        <v>43221</v>
      </c>
      <c r="E2772" t="s">
        <v>221</v>
      </c>
      <c r="F2772" s="5">
        <v>43221</v>
      </c>
      <c r="G2772">
        <v>0.03</v>
      </c>
      <c r="H2772">
        <v>0</v>
      </c>
    </row>
    <row r="2773" spans="1:8" x14ac:dyDescent="0.2">
      <c r="A2773" t="s">
        <v>71</v>
      </c>
      <c r="B2773" t="s">
        <v>57</v>
      </c>
      <c r="C2773" t="s">
        <v>90</v>
      </c>
      <c r="D2773" s="4">
        <v>43221</v>
      </c>
      <c r="E2773" t="s">
        <v>176</v>
      </c>
      <c r="F2773" s="5">
        <v>43101</v>
      </c>
      <c r="G2773">
        <v>120.64</v>
      </c>
      <c r="H2773">
        <v>9.2899999999999991</v>
      </c>
    </row>
    <row r="2774" spans="1:8" x14ac:dyDescent="0.2">
      <c r="A2774" t="s">
        <v>71</v>
      </c>
      <c r="B2774" t="s">
        <v>55</v>
      </c>
      <c r="C2774" t="s">
        <v>103</v>
      </c>
      <c r="D2774" s="4">
        <v>43221</v>
      </c>
      <c r="E2774" t="s">
        <v>177</v>
      </c>
      <c r="F2774" s="5">
        <v>43101</v>
      </c>
      <c r="G2774">
        <v>1449</v>
      </c>
      <c r="H2774">
        <v>111.59</v>
      </c>
    </row>
    <row r="2775" spans="1:8" x14ac:dyDescent="0.2">
      <c r="A2775" t="s">
        <v>71</v>
      </c>
      <c r="B2775" t="s">
        <v>55</v>
      </c>
      <c r="C2775" t="s">
        <v>103</v>
      </c>
      <c r="D2775" s="4">
        <v>43221</v>
      </c>
      <c r="E2775" t="s">
        <v>178</v>
      </c>
      <c r="F2775" s="5">
        <v>43101</v>
      </c>
      <c r="G2775">
        <v>65.349999999999994</v>
      </c>
      <c r="H2775">
        <v>5.04</v>
      </c>
    </row>
    <row r="2776" spans="1:8" x14ac:dyDescent="0.2">
      <c r="A2776" t="s">
        <v>71</v>
      </c>
      <c r="B2776" t="s">
        <v>55</v>
      </c>
      <c r="C2776" t="s">
        <v>103</v>
      </c>
      <c r="D2776" s="4">
        <v>43221</v>
      </c>
      <c r="E2776" t="s">
        <v>218</v>
      </c>
      <c r="F2776" s="5">
        <v>43221</v>
      </c>
      <c r="G2776">
        <v>0</v>
      </c>
      <c r="H2776">
        <v>0</v>
      </c>
    </row>
    <row r="2777" spans="1:8" x14ac:dyDescent="0.2">
      <c r="A2777" t="s">
        <v>71</v>
      </c>
      <c r="B2777" t="s">
        <v>55</v>
      </c>
      <c r="C2777" t="s">
        <v>103</v>
      </c>
      <c r="D2777" s="4">
        <v>43221</v>
      </c>
      <c r="E2777" t="s">
        <v>219</v>
      </c>
      <c r="F2777" s="5">
        <v>43221</v>
      </c>
      <c r="G2777">
        <v>0</v>
      </c>
      <c r="H2777">
        <v>0</v>
      </c>
    </row>
    <row r="2778" spans="1:8" x14ac:dyDescent="0.2">
      <c r="A2778" t="s">
        <v>71</v>
      </c>
      <c r="B2778" t="s">
        <v>57</v>
      </c>
      <c r="C2778" t="s">
        <v>93</v>
      </c>
      <c r="D2778" s="4">
        <v>43221</v>
      </c>
      <c r="E2778" t="s">
        <v>212</v>
      </c>
      <c r="F2778" s="5">
        <v>43221</v>
      </c>
      <c r="G2778">
        <v>0</v>
      </c>
      <c r="H2778">
        <v>0</v>
      </c>
    </row>
    <row r="2779" spans="1:8" x14ac:dyDescent="0.2">
      <c r="A2779" t="s">
        <v>71</v>
      </c>
      <c r="B2779" t="s">
        <v>57</v>
      </c>
      <c r="C2779" t="s">
        <v>93</v>
      </c>
      <c r="D2779" s="4">
        <v>43221</v>
      </c>
      <c r="E2779" t="s">
        <v>213</v>
      </c>
      <c r="F2779" s="5">
        <v>43221</v>
      </c>
      <c r="G2779">
        <v>0</v>
      </c>
      <c r="H2779">
        <v>0</v>
      </c>
    </row>
    <row r="2780" spans="1:8" x14ac:dyDescent="0.2">
      <c r="A2780" t="s">
        <v>71</v>
      </c>
      <c r="B2780" t="s">
        <v>54</v>
      </c>
      <c r="C2780" t="s">
        <v>101</v>
      </c>
      <c r="D2780" s="4">
        <v>43252</v>
      </c>
      <c r="E2780" t="s">
        <v>218</v>
      </c>
      <c r="F2780" s="5">
        <v>43221</v>
      </c>
      <c r="G2780">
        <v>312.48</v>
      </c>
      <c r="H2780">
        <v>24.06</v>
      </c>
    </row>
    <row r="2781" spans="1:8" x14ac:dyDescent="0.2">
      <c r="A2781" t="s">
        <v>71</v>
      </c>
      <c r="B2781" t="s">
        <v>54</v>
      </c>
      <c r="C2781" t="s">
        <v>101</v>
      </c>
      <c r="D2781" s="4">
        <v>43252</v>
      </c>
      <c r="E2781" t="s">
        <v>219</v>
      </c>
      <c r="F2781" s="5">
        <v>43221</v>
      </c>
      <c r="G2781">
        <v>14.09</v>
      </c>
      <c r="H2781">
        <v>1.08</v>
      </c>
    </row>
    <row r="2782" spans="1:8" x14ac:dyDescent="0.2">
      <c r="A2782" t="s">
        <v>71</v>
      </c>
      <c r="B2782" t="s">
        <v>57</v>
      </c>
      <c r="C2782" t="s">
        <v>93</v>
      </c>
      <c r="D2782" s="4">
        <v>43221</v>
      </c>
      <c r="E2782" t="s">
        <v>175</v>
      </c>
      <c r="F2782" s="5">
        <v>43101</v>
      </c>
      <c r="G2782">
        <v>13</v>
      </c>
      <c r="H2782">
        <v>1</v>
      </c>
    </row>
    <row r="2783" spans="1:8" x14ac:dyDescent="0.2">
      <c r="A2783" t="s">
        <v>71</v>
      </c>
      <c r="B2783" t="s">
        <v>57</v>
      </c>
      <c r="C2783" t="s">
        <v>93</v>
      </c>
      <c r="D2783" s="4">
        <v>43221</v>
      </c>
      <c r="E2783" t="s">
        <v>176</v>
      </c>
      <c r="F2783" s="5">
        <v>43101</v>
      </c>
      <c r="G2783">
        <v>0.59</v>
      </c>
      <c r="H2783">
        <v>0.05</v>
      </c>
    </row>
    <row r="2784" spans="1:8" x14ac:dyDescent="0.2">
      <c r="A2784" t="s">
        <v>71</v>
      </c>
      <c r="B2784" t="s">
        <v>54</v>
      </c>
      <c r="C2784" t="s">
        <v>92</v>
      </c>
      <c r="D2784" s="4">
        <v>43252</v>
      </c>
      <c r="E2784" t="s">
        <v>212</v>
      </c>
      <c r="F2784" s="5">
        <v>43221</v>
      </c>
      <c r="G2784">
        <v>436</v>
      </c>
      <c r="H2784">
        <v>33.57</v>
      </c>
    </row>
    <row r="2785" spans="1:8" x14ac:dyDescent="0.2">
      <c r="A2785" t="s">
        <v>71</v>
      </c>
      <c r="B2785" t="s">
        <v>54</v>
      </c>
      <c r="C2785" t="s">
        <v>92</v>
      </c>
      <c r="D2785" s="4">
        <v>43252</v>
      </c>
      <c r="E2785" t="s">
        <v>213</v>
      </c>
      <c r="F2785" s="5">
        <v>43221</v>
      </c>
      <c r="G2785">
        <v>19.66</v>
      </c>
      <c r="H2785">
        <v>1.51</v>
      </c>
    </row>
    <row r="2786" spans="1:8" x14ac:dyDescent="0.2">
      <c r="A2786" t="s">
        <v>71</v>
      </c>
      <c r="B2786" t="s">
        <v>54</v>
      </c>
      <c r="C2786" t="s">
        <v>101</v>
      </c>
      <c r="D2786" s="4">
        <v>43252</v>
      </c>
      <c r="E2786" t="s">
        <v>218</v>
      </c>
      <c r="F2786" s="5">
        <v>43221</v>
      </c>
      <c r="G2786">
        <v>48.36</v>
      </c>
      <c r="H2786">
        <v>3.72</v>
      </c>
    </row>
    <row r="2787" spans="1:8" x14ac:dyDescent="0.2">
      <c r="A2787" t="s">
        <v>71</v>
      </c>
      <c r="B2787" t="s">
        <v>54</v>
      </c>
      <c r="C2787" t="s">
        <v>101</v>
      </c>
      <c r="D2787" s="4">
        <v>43252</v>
      </c>
      <c r="E2787" t="s">
        <v>219</v>
      </c>
      <c r="F2787" s="5">
        <v>43221</v>
      </c>
      <c r="G2787">
        <v>2.1800000000000002</v>
      </c>
      <c r="H2787">
        <v>0.17</v>
      </c>
    </row>
    <row r="2788" spans="1:8" x14ac:dyDescent="0.2">
      <c r="A2788" t="s">
        <v>71</v>
      </c>
      <c r="B2788" t="s">
        <v>61</v>
      </c>
      <c r="C2788" t="s">
        <v>97</v>
      </c>
      <c r="D2788" s="4">
        <v>43252</v>
      </c>
      <c r="E2788" t="s">
        <v>212</v>
      </c>
      <c r="F2788" s="5">
        <v>43221</v>
      </c>
      <c r="G2788">
        <v>741.56</v>
      </c>
      <c r="H2788">
        <v>57.1</v>
      </c>
    </row>
    <row r="2789" spans="1:8" x14ac:dyDescent="0.2">
      <c r="A2789" t="s">
        <v>71</v>
      </c>
      <c r="B2789" t="s">
        <v>61</v>
      </c>
      <c r="C2789" t="s">
        <v>97</v>
      </c>
      <c r="D2789" s="4">
        <v>43252</v>
      </c>
      <c r="E2789" t="s">
        <v>215</v>
      </c>
      <c r="F2789" s="5">
        <v>43221</v>
      </c>
      <c r="G2789">
        <v>7511.17</v>
      </c>
      <c r="H2789">
        <v>668.49</v>
      </c>
    </row>
    <row r="2790" spans="1:8" x14ac:dyDescent="0.2">
      <c r="A2790" t="s">
        <v>71</v>
      </c>
      <c r="B2790" t="s">
        <v>61</v>
      </c>
      <c r="C2790" t="s">
        <v>97</v>
      </c>
      <c r="D2790" s="4">
        <v>43252</v>
      </c>
      <c r="E2790" t="s">
        <v>213</v>
      </c>
      <c r="F2790" s="5">
        <v>43221</v>
      </c>
      <c r="G2790">
        <v>33.44</v>
      </c>
      <c r="H2790">
        <v>2.57</v>
      </c>
    </row>
    <row r="2791" spans="1:8" x14ac:dyDescent="0.2">
      <c r="A2791" t="s">
        <v>71</v>
      </c>
      <c r="B2791" t="s">
        <v>61</v>
      </c>
      <c r="C2791" t="s">
        <v>97</v>
      </c>
      <c r="D2791" s="4">
        <v>43252</v>
      </c>
      <c r="E2791" t="s">
        <v>214</v>
      </c>
      <c r="F2791" s="5">
        <v>43221</v>
      </c>
      <c r="G2791">
        <v>338.76</v>
      </c>
      <c r="H2791">
        <v>30.15</v>
      </c>
    </row>
    <row r="2792" spans="1:8" x14ac:dyDescent="0.2">
      <c r="A2792" t="s">
        <v>71</v>
      </c>
      <c r="B2792" t="s">
        <v>57</v>
      </c>
      <c r="C2792" t="s">
        <v>93</v>
      </c>
      <c r="D2792" s="4">
        <v>43221</v>
      </c>
      <c r="E2792" t="s">
        <v>175</v>
      </c>
      <c r="F2792" s="5">
        <v>43101</v>
      </c>
      <c r="G2792">
        <v>1852.56</v>
      </c>
      <c r="H2792">
        <v>142.65</v>
      </c>
    </row>
    <row r="2793" spans="1:8" x14ac:dyDescent="0.2">
      <c r="A2793" t="s">
        <v>71</v>
      </c>
      <c r="B2793" t="s">
        <v>57</v>
      </c>
      <c r="C2793" t="s">
        <v>93</v>
      </c>
      <c r="D2793" s="4">
        <v>43221</v>
      </c>
      <c r="E2793" t="s">
        <v>176</v>
      </c>
      <c r="F2793" s="5">
        <v>43101</v>
      </c>
      <c r="G2793">
        <v>83.55</v>
      </c>
      <c r="H2793">
        <v>6.42</v>
      </c>
    </row>
    <row r="2794" spans="1:8" x14ac:dyDescent="0.2">
      <c r="A2794" t="s">
        <v>71</v>
      </c>
      <c r="B2794" t="s">
        <v>57</v>
      </c>
      <c r="C2794" t="s">
        <v>93</v>
      </c>
      <c r="D2794" s="4">
        <v>43221</v>
      </c>
      <c r="E2794" t="s">
        <v>179</v>
      </c>
      <c r="F2794" s="5">
        <v>43101</v>
      </c>
      <c r="G2794">
        <v>191.44</v>
      </c>
      <c r="H2794">
        <v>17.23</v>
      </c>
    </row>
    <row r="2795" spans="1:8" x14ac:dyDescent="0.2">
      <c r="A2795" t="s">
        <v>71</v>
      </c>
      <c r="B2795" t="s">
        <v>57</v>
      </c>
      <c r="C2795" t="s">
        <v>93</v>
      </c>
      <c r="D2795" s="4">
        <v>43221</v>
      </c>
      <c r="E2795" t="s">
        <v>180</v>
      </c>
      <c r="F2795" s="5">
        <v>43101</v>
      </c>
      <c r="G2795">
        <v>8.64</v>
      </c>
      <c r="H2795">
        <v>0.78</v>
      </c>
    </row>
    <row r="2796" spans="1:8" x14ac:dyDescent="0.2">
      <c r="A2796" t="s">
        <v>71</v>
      </c>
      <c r="B2796" t="s">
        <v>55</v>
      </c>
      <c r="C2796" t="s">
        <v>101</v>
      </c>
      <c r="D2796" s="4">
        <v>43221</v>
      </c>
      <c r="E2796" t="s">
        <v>177</v>
      </c>
      <c r="F2796" s="5">
        <v>43101</v>
      </c>
      <c r="G2796">
        <v>78.12</v>
      </c>
      <c r="H2796">
        <v>6.02</v>
      </c>
    </row>
    <row r="2797" spans="1:8" x14ac:dyDescent="0.2">
      <c r="A2797" t="s">
        <v>71</v>
      </c>
      <c r="B2797" t="s">
        <v>55</v>
      </c>
      <c r="C2797" t="s">
        <v>101</v>
      </c>
      <c r="D2797" s="4">
        <v>43221</v>
      </c>
      <c r="E2797" t="s">
        <v>178</v>
      </c>
      <c r="F2797" s="5">
        <v>43101</v>
      </c>
      <c r="G2797">
        <v>3.52</v>
      </c>
      <c r="H2797">
        <v>0.27</v>
      </c>
    </row>
    <row r="2798" spans="1:8" x14ac:dyDescent="0.2">
      <c r="A2798" t="s">
        <v>71</v>
      </c>
      <c r="B2798" t="s">
        <v>56</v>
      </c>
      <c r="C2798" t="s">
        <v>95</v>
      </c>
      <c r="D2798" s="4">
        <v>43221</v>
      </c>
      <c r="E2798" t="s">
        <v>176</v>
      </c>
      <c r="F2798" s="5">
        <v>43101</v>
      </c>
      <c r="G2798">
        <v>938.08</v>
      </c>
      <c r="H2798">
        <v>72.23</v>
      </c>
    </row>
    <row r="2799" spans="1:8" x14ac:dyDescent="0.2">
      <c r="A2799" t="s">
        <v>71</v>
      </c>
      <c r="B2799" t="s">
        <v>56</v>
      </c>
      <c r="C2799" t="s">
        <v>95</v>
      </c>
      <c r="D2799" s="4">
        <v>43221</v>
      </c>
      <c r="E2799" t="s">
        <v>175</v>
      </c>
      <c r="F2799" s="5">
        <v>43101</v>
      </c>
      <c r="G2799">
        <v>20800</v>
      </c>
      <c r="H2799">
        <v>1601.6</v>
      </c>
    </row>
    <row r="2800" spans="1:8" x14ac:dyDescent="0.2">
      <c r="A2800" t="s">
        <v>71</v>
      </c>
      <c r="B2800" t="s">
        <v>56</v>
      </c>
      <c r="C2800" t="s">
        <v>94</v>
      </c>
      <c r="D2800" s="4">
        <v>43221</v>
      </c>
      <c r="E2800" t="s">
        <v>175</v>
      </c>
      <c r="F2800" s="5">
        <v>43101</v>
      </c>
      <c r="G2800">
        <v>741.56</v>
      </c>
      <c r="H2800">
        <v>57.1</v>
      </c>
    </row>
    <row r="2801" spans="1:8" x14ac:dyDescent="0.2">
      <c r="A2801" t="s">
        <v>71</v>
      </c>
      <c r="B2801" t="s">
        <v>56</v>
      </c>
      <c r="C2801" t="s">
        <v>94</v>
      </c>
      <c r="D2801" s="4">
        <v>43221</v>
      </c>
      <c r="E2801" t="s">
        <v>179</v>
      </c>
      <c r="F2801" s="5">
        <v>43101</v>
      </c>
      <c r="G2801">
        <v>10298.44</v>
      </c>
      <c r="H2801">
        <v>926.86</v>
      </c>
    </row>
    <row r="2802" spans="1:8" x14ac:dyDescent="0.2">
      <c r="A2802" t="s">
        <v>71</v>
      </c>
      <c r="B2802" t="s">
        <v>56</v>
      </c>
      <c r="C2802" t="s">
        <v>94</v>
      </c>
      <c r="D2802" s="4">
        <v>43221</v>
      </c>
      <c r="E2802" t="s">
        <v>176</v>
      </c>
      <c r="F2802" s="5">
        <v>43101</v>
      </c>
      <c r="G2802">
        <v>33.44</v>
      </c>
      <c r="H2802">
        <v>2.57</v>
      </c>
    </row>
    <row r="2803" spans="1:8" x14ac:dyDescent="0.2">
      <c r="A2803" t="s">
        <v>71</v>
      </c>
      <c r="B2803" t="s">
        <v>56</v>
      </c>
      <c r="C2803" t="s">
        <v>94</v>
      </c>
      <c r="D2803" s="4">
        <v>43221</v>
      </c>
      <c r="E2803" t="s">
        <v>180</v>
      </c>
      <c r="F2803" s="5">
        <v>43101</v>
      </c>
      <c r="G2803">
        <v>464.46</v>
      </c>
      <c r="H2803">
        <v>41.8</v>
      </c>
    </row>
    <row r="2804" spans="1:8" x14ac:dyDescent="0.2">
      <c r="A2804" t="s">
        <v>71</v>
      </c>
      <c r="B2804" t="s">
        <v>56</v>
      </c>
      <c r="C2804" t="s">
        <v>95</v>
      </c>
      <c r="D2804" s="4">
        <v>43221</v>
      </c>
      <c r="E2804" t="s">
        <v>179</v>
      </c>
      <c r="F2804" s="5">
        <v>43101</v>
      </c>
      <c r="G2804">
        <v>5463.99</v>
      </c>
      <c r="H2804">
        <v>491.76</v>
      </c>
    </row>
    <row r="2805" spans="1:8" x14ac:dyDescent="0.2">
      <c r="A2805" t="s">
        <v>71</v>
      </c>
      <c r="B2805" t="s">
        <v>56</v>
      </c>
      <c r="C2805" t="s">
        <v>95</v>
      </c>
      <c r="D2805" s="4">
        <v>43221</v>
      </c>
      <c r="E2805" t="s">
        <v>180</v>
      </c>
      <c r="F2805" s="5">
        <v>43101</v>
      </c>
      <c r="G2805">
        <v>246.43</v>
      </c>
      <c r="H2805">
        <v>22.18</v>
      </c>
    </row>
    <row r="2806" spans="1:8" x14ac:dyDescent="0.2">
      <c r="A2806" t="s">
        <v>71</v>
      </c>
      <c r="B2806" t="s">
        <v>57</v>
      </c>
      <c r="C2806" t="s">
        <v>93</v>
      </c>
      <c r="D2806" s="4">
        <v>43221</v>
      </c>
      <c r="E2806" t="s">
        <v>179</v>
      </c>
      <c r="F2806" s="5">
        <v>43101</v>
      </c>
      <c r="G2806">
        <v>3269.88</v>
      </c>
      <c r="H2806">
        <v>294.29000000000002</v>
      </c>
    </row>
    <row r="2807" spans="1:8" x14ac:dyDescent="0.2">
      <c r="A2807" t="s">
        <v>71</v>
      </c>
      <c r="B2807" t="s">
        <v>57</v>
      </c>
      <c r="C2807" t="s">
        <v>93</v>
      </c>
      <c r="D2807" s="4">
        <v>43221</v>
      </c>
      <c r="E2807" t="s">
        <v>180</v>
      </c>
      <c r="F2807" s="5">
        <v>43101</v>
      </c>
      <c r="G2807">
        <v>147.49</v>
      </c>
      <c r="H2807">
        <v>13.28</v>
      </c>
    </row>
    <row r="2808" spans="1:8" x14ac:dyDescent="0.2">
      <c r="A2808" t="s">
        <v>71</v>
      </c>
      <c r="B2808" t="s">
        <v>55</v>
      </c>
      <c r="C2808" t="s">
        <v>101</v>
      </c>
      <c r="D2808" s="4">
        <v>43221</v>
      </c>
      <c r="E2808" t="s">
        <v>177</v>
      </c>
      <c r="F2808" s="5">
        <v>43101</v>
      </c>
      <c r="G2808">
        <v>210.18</v>
      </c>
      <c r="H2808">
        <v>16.190000000000001</v>
      </c>
    </row>
    <row r="2809" spans="1:8" x14ac:dyDescent="0.2">
      <c r="A2809" t="s">
        <v>71</v>
      </c>
      <c r="B2809" t="s">
        <v>55</v>
      </c>
      <c r="C2809" t="s">
        <v>101</v>
      </c>
      <c r="D2809" s="4">
        <v>43221</v>
      </c>
      <c r="E2809" t="s">
        <v>178</v>
      </c>
      <c r="F2809" s="5">
        <v>43101</v>
      </c>
      <c r="G2809">
        <v>9.48</v>
      </c>
      <c r="H2809">
        <v>0.73</v>
      </c>
    </row>
    <row r="2810" spans="1:8" x14ac:dyDescent="0.2">
      <c r="A2810" t="s">
        <v>71</v>
      </c>
      <c r="B2810" t="s">
        <v>56</v>
      </c>
      <c r="C2810" t="s">
        <v>95</v>
      </c>
      <c r="D2810" s="4">
        <v>43221</v>
      </c>
      <c r="E2810" t="s">
        <v>175</v>
      </c>
      <c r="F2810" s="5">
        <v>43101</v>
      </c>
      <c r="G2810">
        <v>81716.009999999995</v>
      </c>
      <c r="H2810">
        <v>6292.13</v>
      </c>
    </row>
    <row r="2811" spans="1:8" x14ac:dyDescent="0.2">
      <c r="A2811" t="s">
        <v>71</v>
      </c>
      <c r="B2811" t="s">
        <v>56</v>
      </c>
      <c r="C2811" t="s">
        <v>95</v>
      </c>
      <c r="D2811" s="4">
        <v>43221</v>
      </c>
      <c r="E2811" t="s">
        <v>176</v>
      </c>
      <c r="F2811" s="5">
        <v>43101</v>
      </c>
      <c r="G2811">
        <v>3685.39</v>
      </c>
      <c r="H2811">
        <v>283.77</v>
      </c>
    </row>
    <row r="2812" spans="1:8" x14ac:dyDescent="0.2">
      <c r="A2812" t="s">
        <v>71</v>
      </c>
      <c r="B2812" t="s">
        <v>57</v>
      </c>
      <c r="C2812" t="s">
        <v>93</v>
      </c>
      <c r="D2812" s="4">
        <v>43221</v>
      </c>
      <c r="E2812" t="s">
        <v>175</v>
      </c>
      <c r="F2812" s="5">
        <v>43101</v>
      </c>
      <c r="G2812">
        <v>1872.12</v>
      </c>
      <c r="H2812">
        <v>144.15</v>
      </c>
    </row>
    <row r="2813" spans="1:8" x14ac:dyDescent="0.2">
      <c r="A2813" t="s">
        <v>71</v>
      </c>
      <c r="B2813" t="s">
        <v>57</v>
      </c>
      <c r="C2813" t="s">
        <v>93</v>
      </c>
      <c r="D2813" s="4">
        <v>43221</v>
      </c>
      <c r="E2813" t="s">
        <v>176</v>
      </c>
      <c r="F2813" s="5">
        <v>43101</v>
      </c>
      <c r="G2813">
        <v>84.43</v>
      </c>
      <c r="H2813">
        <v>6.49</v>
      </c>
    </row>
    <row r="2814" spans="1:8" x14ac:dyDescent="0.2">
      <c r="A2814" t="s">
        <v>71</v>
      </c>
      <c r="B2814" t="s">
        <v>55</v>
      </c>
      <c r="C2814" t="s">
        <v>96</v>
      </c>
      <c r="D2814" s="4">
        <v>43221</v>
      </c>
      <c r="E2814" t="s">
        <v>175</v>
      </c>
      <c r="F2814" s="5">
        <v>43101</v>
      </c>
      <c r="G2814">
        <v>20800</v>
      </c>
      <c r="H2814">
        <v>1601.6</v>
      </c>
    </row>
    <row r="2815" spans="1:8" x14ac:dyDescent="0.2">
      <c r="A2815" t="s">
        <v>71</v>
      </c>
      <c r="B2815" t="s">
        <v>55</v>
      </c>
      <c r="C2815" t="s">
        <v>96</v>
      </c>
      <c r="D2815" s="4">
        <v>43221</v>
      </c>
      <c r="E2815" t="s">
        <v>176</v>
      </c>
      <c r="F2815" s="5">
        <v>43101</v>
      </c>
      <c r="G2815">
        <v>938.08</v>
      </c>
      <c r="H2815">
        <v>72.23</v>
      </c>
    </row>
    <row r="2816" spans="1:8" x14ac:dyDescent="0.2">
      <c r="A2816" t="s">
        <v>71</v>
      </c>
      <c r="B2816" t="s">
        <v>55</v>
      </c>
      <c r="C2816" t="s">
        <v>101</v>
      </c>
      <c r="D2816" s="4">
        <v>43221</v>
      </c>
      <c r="E2816" t="s">
        <v>177</v>
      </c>
      <c r="F2816" s="5">
        <v>43101</v>
      </c>
      <c r="G2816">
        <v>44.64</v>
      </c>
      <c r="H2816">
        <v>3.44</v>
      </c>
    </row>
    <row r="2817" spans="1:8" x14ac:dyDescent="0.2">
      <c r="A2817" t="s">
        <v>71</v>
      </c>
      <c r="B2817" t="s">
        <v>55</v>
      </c>
      <c r="C2817" t="s">
        <v>101</v>
      </c>
      <c r="D2817" s="4">
        <v>43221</v>
      </c>
      <c r="E2817" t="s">
        <v>178</v>
      </c>
      <c r="F2817" s="5">
        <v>43101</v>
      </c>
      <c r="G2817">
        <v>2.02</v>
      </c>
      <c r="H2817">
        <v>0.16</v>
      </c>
    </row>
    <row r="2818" spans="1:8" x14ac:dyDescent="0.2">
      <c r="A2818" t="s">
        <v>71</v>
      </c>
      <c r="B2818" t="s">
        <v>54</v>
      </c>
      <c r="C2818" t="s">
        <v>92</v>
      </c>
      <c r="D2818" s="4">
        <v>43252</v>
      </c>
      <c r="E2818" t="s">
        <v>179</v>
      </c>
      <c r="F2818" s="5">
        <v>43101</v>
      </c>
      <c r="G2818">
        <v>1719.52</v>
      </c>
      <c r="H2818">
        <v>154.76</v>
      </c>
    </row>
    <row r="2819" spans="1:8" x14ac:dyDescent="0.2">
      <c r="A2819" t="s">
        <v>71</v>
      </c>
      <c r="B2819" t="s">
        <v>54</v>
      </c>
      <c r="C2819" t="s">
        <v>92</v>
      </c>
      <c r="D2819" s="4">
        <v>43252</v>
      </c>
      <c r="E2819" t="s">
        <v>180</v>
      </c>
      <c r="F2819" s="5">
        <v>43101</v>
      </c>
      <c r="G2819">
        <v>77.55</v>
      </c>
      <c r="H2819">
        <v>6.98</v>
      </c>
    </row>
    <row r="2820" spans="1:8" x14ac:dyDescent="0.2">
      <c r="A2820" t="s">
        <v>71</v>
      </c>
      <c r="B2820" t="s">
        <v>55</v>
      </c>
      <c r="C2820" t="s">
        <v>91</v>
      </c>
      <c r="D2820" s="4">
        <v>43252</v>
      </c>
      <c r="E2820" t="s">
        <v>179</v>
      </c>
      <c r="F2820" s="5">
        <v>43101</v>
      </c>
      <c r="G2820">
        <v>201.18</v>
      </c>
      <c r="H2820">
        <v>18.11</v>
      </c>
    </row>
    <row r="2821" spans="1:8" x14ac:dyDescent="0.2">
      <c r="A2821" t="s">
        <v>71</v>
      </c>
      <c r="B2821" t="s">
        <v>55</v>
      </c>
      <c r="C2821" t="s">
        <v>91</v>
      </c>
      <c r="D2821" s="4">
        <v>43252</v>
      </c>
      <c r="E2821" t="s">
        <v>180</v>
      </c>
      <c r="F2821" s="5">
        <v>43101</v>
      </c>
      <c r="G2821">
        <v>9.07</v>
      </c>
      <c r="H2821">
        <v>0.82</v>
      </c>
    </row>
    <row r="2822" spans="1:8" x14ac:dyDescent="0.2">
      <c r="A2822" t="s">
        <v>71</v>
      </c>
      <c r="B2822" t="s">
        <v>54</v>
      </c>
      <c r="C2822" t="s">
        <v>92</v>
      </c>
      <c r="D2822" s="4">
        <v>43252</v>
      </c>
      <c r="E2822" t="s">
        <v>215</v>
      </c>
      <c r="F2822" s="5">
        <v>43221</v>
      </c>
      <c r="G2822">
        <v>313.20999999999998</v>
      </c>
      <c r="H2822">
        <v>27.88</v>
      </c>
    </row>
    <row r="2823" spans="1:8" x14ac:dyDescent="0.2">
      <c r="A2823" t="s">
        <v>71</v>
      </c>
      <c r="B2823" t="s">
        <v>54</v>
      </c>
      <c r="C2823" t="s">
        <v>92</v>
      </c>
      <c r="D2823" s="4">
        <v>43252</v>
      </c>
      <c r="E2823" t="s">
        <v>214</v>
      </c>
      <c r="F2823" s="5">
        <v>43221</v>
      </c>
      <c r="G2823">
        <v>14.12</v>
      </c>
      <c r="H2823">
        <v>1.26</v>
      </c>
    </row>
    <row r="2824" spans="1:8" x14ac:dyDescent="0.2">
      <c r="A2824" t="s">
        <v>71</v>
      </c>
      <c r="B2824" t="s">
        <v>56</v>
      </c>
      <c r="C2824" t="s">
        <v>94</v>
      </c>
      <c r="D2824" s="4">
        <v>43221</v>
      </c>
      <c r="E2824" t="s">
        <v>175</v>
      </c>
      <c r="F2824" s="5">
        <v>43101</v>
      </c>
      <c r="G2824">
        <v>741.56</v>
      </c>
      <c r="H2824">
        <v>57.1</v>
      </c>
    </row>
    <row r="2825" spans="1:8" x14ac:dyDescent="0.2">
      <c r="A2825" t="s">
        <v>71</v>
      </c>
      <c r="B2825" t="s">
        <v>56</v>
      </c>
      <c r="C2825" t="s">
        <v>94</v>
      </c>
      <c r="D2825" s="4">
        <v>43221</v>
      </c>
      <c r="E2825" t="s">
        <v>179</v>
      </c>
      <c r="F2825" s="5">
        <v>43101</v>
      </c>
      <c r="G2825">
        <v>20824.439999999999</v>
      </c>
      <c r="H2825">
        <v>1874.2</v>
      </c>
    </row>
    <row r="2826" spans="1:8" x14ac:dyDescent="0.2">
      <c r="A2826" t="s">
        <v>71</v>
      </c>
      <c r="B2826" t="s">
        <v>56</v>
      </c>
      <c r="C2826" t="s">
        <v>94</v>
      </c>
      <c r="D2826" s="4">
        <v>43221</v>
      </c>
      <c r="E2826" t="s">
        <v>176</v>
      </c>
      <c r="F2826" s="5">
        <v>43101</v>
      </c>
      <c r="G2826">
        <v>33.44</v>
      </c>
      <c r="H2826">
        <v>2.57</v>
      </c>
    </row>
    <row r="2827" spans="1:8" x14ac:dyDescent="0.2">
      <c r="A2827" t="s">
        <v>71</v>
      </c>
      <c r="B2827" t="s">
        <v>56</v>
      </c>
      <c r="C2827" t="s">
        <v>94</v>
      </c>
      <c r="D2827" s="4">
        <v>43221</v>
      </c>
      <c r="E2827" t="s">
        <v>180</v>
      </c>
      <c r="F2827" s="5">
        <v>43101</v>
      </c>
      <c r="G2827">
        <v>939.19</v>
      </c>
      <c r="H2827">
        <v>84.53</v>
      </c>
    </row>
    <row r="2828" spans="1:8" x14ac:dyDescent="0.2">
      <c r="A2828" t="s">
        <v>71</v>
      </c>
      <c r="B2828" t="s">
        <v>57</v>
      </c>
      <c r="C2828" t="s">
        <v>93</v>
      </c>
      <c r="D2828" s="4">
        <v>43221</v>
      </c>
      <c r="E2828" t="s">
        <v>175</v>
      </c>
      <c r="F2828" s="5">
        <v>43101</v>
      </c>
      <c r="G2828">
        <v>2296</v>
      </c>
      <c r="H2828">
        <v>176.8</v>
      </c>
    </row>
    <row r="2829" spans="1:8" x14ac:dyDescent="0.2">
      <c r="A2829" t="s">
        <v>71</v>
      </c>
      <c r="B2829" t="s">
        <v>57</v>
      </c>
      <c r="C2829" t="s">
        <v>93</v>
      </c>
      <c r="D2829" s="4">
        <v>43221</v>
      </c>
      <c r="E2829" t="s">
        <v>176</v>
      </c>
      <c r="F2829" s="5">
        <v>43101</v>
      </c>
      <c r="G2829">
        <v>103.54</v>
      </c>
      <c r="H2829">
        <v>7.98</v>
      </c>
    </row>
    <row r="2830" spans="1:8" x14ac:dyDescent="0.2">
      <c r="A2830" t="s">
        <v>71</v>
      </c>
      <c r="B2830" t="s">
        <v>57</v>
      </c>
      <c r="C2830" t="s">
        <v>93</v>
      </c>
      <c r="D2830" s="4">
        <v>43221</v>
      </c>
      <c r="E2830" t="s">
        <v>175</v>
      </c>
      <c r="F2830" s="5">
        <v>43101</v>
      </c>
      <c r="G2830">
        <v>110</v>
      </c>
      <c r="H2830">
        <v>8.4700000000000006</v>
      </c>
    </row>
    <row r="2831" spans="1:8" x14ac:dyDescent="0.2">
      <c r="A2831" t="s">
        <v>71</v>
      </c>
      <c r="B2831" t="s">
        <v>57</v>
      </c>
      <c r="C2831" t="s">
        <v>93</v>
      </c>
      <c r="D2831" s="4">
        <v>43221</v>
      </c>
      <c r="E2831" t="s">
        <v>176</v>
      </c>
      <c r="F2831" s="5">
        <v>43101</v>
      </c>
      <c r="G2831">
        <v>4.96</v>
      </c>
      <c r="H2831">
        <v>0.38</v>
      </c>
    </row>
    <row r="2832" spans="1:8" x14ac:dyDescent="0.2">
      <c r="A2832" t="s">
        <v>71</v>
      </c>
      <c r="B2832" t="s">
        <v>54</v>
      </c>
      <c r="C2832" t="s">
        <v>101</v>
      </c>
      <c r="D2832" s="4">
        <v>43221</v>
      </c>
      <c r="E2832" t="s">
        <v>177</v>
      </c>
      <c r="F2832" s="5">
        <v>43101</v>
      </c>
      <c r="G2832">
        <v>37.200000000000003</v>
      </c>
      <c r="H2832">
        <v>2.86</v>
      </c>
    </row>
    <row r="2833" spans="1:8" x14ac:dyDescent="0.2">
      <c r="A2833" t="s">
        <v>71</v>
      </c>
      <c r="B2833" t="s">
        <v>54</v>
      </c>
      <c r="C2833" t="s">
        <v>101</v>
      </c>
      <c r="D2833" s="4">
        <v>43221</v>
      </c>
      <c r="E2833" t="s">
        <v>178</v>
      </c>
      <c r="F2833" s="5">
        <v>43101</v>
      </c>
      <c r="G2833">
        <v>1.68</v>
      </c>
      <c r="H2833">
        <v>0.13</v>
      </c>
    </row>
    <row r="2834" spans="1:8" x14ac:dyDescent="0.2">
      <c r="A2834" t="s">
        <v>71</v>
      </c>
      <c r="B2834" t="s">
        <v>54</v>
      </c>
      <c r="C2834" t="s">
        <v>101</v>
      </c>
      <c r="D2834" s="4">
        <v>43221</v>
      </c>
      <c r="E2834" t="s">
        <v>177</v>
      </c>
      <c r="F2834" s="5">
        <v>43101</v>
      </c>
      <c r="G2834">
        <v>20.46</v>
      </c>
      <c r="H2834">
        <v>1.58</v>
      </c>
    </row>
    <row r="2835" spans="1:8" x14ac:dyDescent="0.2">
      <c r="A2835" t="s">
        <v>71</v>
      </c>
      <c r="B2835" t="s">
        <v>54</v>
      </c>
      <c r="C2835" t="s">
        <v>101</v>
      </c>
      <c r="D2835" s="4">
        <v>43221</v>
      </c>
      <c r="E2835" t="s">
        <v>178</v>
      </c>
      <c r="F2835" s="5">
        <v>43101</v>
      </c>
      <c r="G2835">
        <v>0.92</v>
      </c>
      <c r="H2835">
        <v>7.0000000000000007E-2</v>
      </c>
    </row>
    <row r="2836" spans="1:8" x14ac:dyDescent="0.2">
      <c r="A2836" t="s">
        <v>71</v>
      </c>
      <c r="B2836" t="s">
        <v>55</v>
      </c>
      <c r="C2836" t="s">
        <v>101</v>
      </c>
      <c r="D2836" s="4">
        <v>43221</v>
      </c>
      <c r="E2836" t="s">
        <v>177</v>
      </c>
      <c r="F2836" s="5">
        <v>43101</v>
      </c>
      <c r="G2836">
        <v>78.12</v>
      </c>
      <c r="H2836">
        <v>6.02</v>
      </c>
    </row>
    <row r="2837" spans="1:8" x14ac:dyDescent="0.2">
      <c r="A2837" t="s">
        <v>71</v>
      </c>
      <c r="B2837" t="s">
        <v>55</v>
      </c>
      <c r="C2837" t="s">
        <v>101</v>
      </c>
      <c r="D2837" s="4">
        <v>43221</v>
      </c>
      <c r="E2837" t="s">
        <v>178</v>
      </c>
      <c r="F2837" s="5">
        <v>43101</v>
      </c>
      <c r="G2837">
        <v>3.52</v>
      </c>
      <c r="H2837">
        <v>0.27</v>
      </c>
    </row>
    <row r="2838" spans="1:8" x14ac:dyDescent="0.2">
      <c r="A2838" t="s">
        <v>71</v>
      </c>
      <c r="B2838" t="s">
        <v>57</v>
      </c>
      <c r="C2838" t="s">
        <v>93</v>
      </c>
      <c r="D2838" s="4">
        <v>43221</v>
      </c>
      <c r="E2838" t="s">
        <v>179</v>
      </c>
      <c r="F2838" s="5">
        <v>43101</v>
      </c>
      <c r="G2838">
        <v>50.44</v>
      </c>
      <c r="H2838">
        <v>4.54</v>
      </c>
    </row>
    <row r="2839" spans="1:8" x14ac:dyDescent="0.2">
      <c r="A2839" t="s">
        <v>71</v>
      </c>
      <c r="B2839" t="s">
        <v>57</v>
      </c>
      <c r="C2839" t="s">
        <v>93</v>
      </c>
      <c r="D2839" s="4">
        <v>43221</v>
      </c>
      <c r="E2839" t="s">
        <v>180</v>
      </c>
      <c r="F2839" s="5">
        <v>43101</v>
      </c>
      <c r="G2839">
        <v>2.2799999999999998</v>
      </c>
      <c r="H2839">
        <v>0.21</v>
      </c>
    </row>
    <row r="2840" spans="1:8" x14ac:dyDescent="0.2">
      <c r="A2840" t="s">
        <v>71</v>
      </c>
      <c r="B2840" t="s">
        <v>56</v>
      </c>
      <c r="C2840" t="s">
        <v>95</v>
      </c>
      <c r="D2840" s="4">
        <v>43221</v>
      </c>
      <c r="E2840" t="s">
        <v>175</v>
      </c>
      <c r="F2840" s="5">
        <v>43101</v>
      </c>
      <c r="G2840">
        <v>23880</v>
      </c>
      <c r="H2840">
        <v>1838.76</v>
      </c>
    </row>
    <row r="2841" spans="1:8" x14ac:dyDescent="0.2">
      <c r="A2841" t="s">
        <v>71</v>
      </c>
      <c r="B2841" t="s">
        <v>56</v>
      </c>
      <c r="C2841" t="s">
        <v>95</v>
      </c>
      <c r="D2841" s="4">
        <v>43221</v>
      </c>
      <c r="E2841" t="s">
        <v>176</v>
      </c>
      <c r="F2841" s="5">
        <v>43101</v>
      </c>
      <c r="G2841">
        <v>1076.99</v>
      </c>
      <c r="H2841">
        <v>82.93</v>
      </c>
    </row>
    <row r="2842" spans="1:8" x14ac:dyDescent="0.2">
      <c r="A2842" t="s">
        <v>71</v>
      </c>
      <c r="B2842" t="s">
        <v>55</v>
      </c>
      <c r="C2842" t="s">
        <v>91</v>
      </c>
      <c r="D2842" s="4">
        <v>43221</v>
      </c>
      <c r="E2842" t="s">
        <v>175</v>
      </c>
      <c r="F2842" s="5">
        <v>43101</v>
      </c>
      <c r="G2842">
        <v>0</v>
      </c>
      <c r="H2842">
        <v>0</v>
      </c>
    </row>
    <row r="2843" spans="1:8" x14ac:dyDescent="0.2">
      <c r="A2843" t="s">
        <v>71</v>
      </c>
      <c r="B2843" t="s">
        <v>55</v>
      </c>
      <c r="C2843" t="s">
        <v>91</v>
      </c>
      <c r="D2843" s="4">
        <v>43221</v>
      </c>
      <c r="E2843" t="s">
        <v>176</v>
      </c>
      <c r="F2843" s="5">
        <v>43101</v>
      </c>
      <c r="G2843">
        <v>0</v>
      </c>
      <c r="H2843">
        <v>0</v>
      </c>
    </row>
    <row r="2844" spans="1:8" x14ac:dyDescent="0.2">
      <c r="A2844" t="s">
        <v>71</v>
      </c>
      <c r="B2844" t="s">
        <v>55</v>
      </c>
      <c r="C2844" t="s">
        <v>101</v>
      </c>
      <c r="D2844" s="4">
        <v>43221</v>
      </c>
      <c r="E2844" t="s">
        <v>177</v>
      </c>
      <c r="F2844" s="5">
        <v>43101</v>
      </c>
      <c r="G2844">
        <v>534.55999999999995</v>
      </c>
      <c r="H2844">
        <v>41.16</v>
      </c>
    </row>
    <row r="2845" spans="1:8" x14ac:dyDescent="0.2">
      <c r="A2845" t="s">
        <v>71</v>
      </c>
      <c r="B2845" t="s">
        <v>55</v>
      </c>
      <c r="C2845" t="s">
        <v>101</v>
      </c>
      <c r="D2845" s="4">
        <v>43221</v>
      </c>
      <c r="E2845" t="s">
        <v>178</v>
      </c>
      <c r="F2845" s="5">
        <v>43101</v>
      </c>
      <c r="G2845">
        <v>24.1</v>
      </c>
      <c r="H2845">
        <v>1.85</v>
      </c>
    </row>
    <row r="2846" spans="1:8" x14ac:dyDescent="0.2">
      <c r="A2846" t="s">
        <v>71</v>
      </c>
      <c r="B2846" t="s">
        <v>54</v>
      </c>
      <c r="C2846" t="s">
        <v>101</v>
      </c>
      <c r="D2846" s="4">
        <v>43221</v>
      </c>
      <c r="E2846" t="s">
        <v>177</v>
      </c>
      <c r="F2846" s="5">
        <v>43101</v>
      </c>
      <c r="G2846">
        <v>156.24</v>
      </c>
      <c r="H2846">
        <v>12.04</v>
      </c>
    </row>
    <row r="2847" spans="1:8" x14ac:dyDescent="0.2">
      <c r="A2847" t="s">
        <v>71</v>
      </c>
      <c r="B2847" t="s">
        <v>54</v>
      </c>
      <c r="C2847" t="s">
        <v>101</v>
      </c>
      <c r="D2847" s="4">
        <v>43221</v>
      </c>
      <c r="E2847" t="s">
        <v>178</v>
      </c>
      <c r="F2847" s="5">
        <v>43101</v>
      </c>
      <c r="G2847">
        <v>7.04</v>
      </c>
      <c r="H2847">
        <v>0.54</v>
      </c>
    </row>
    <row r="2848" spans="1:8" x14ac:dyDescent="0.2">
      <c r="A2848" t="s">
        <v>71</v>
      </c>
      <c r="B2848" t="s">
        <v>54</v>
      </c>
      <c r="C2848" t="s">
        <v>92</v>
      </c>
      <c r="D2848" s="4">
        <v>43221</v>
      </c>
      <c r="E2848" t="s">
        <v>175</v>
      </c>
      <c r="F2848" s="5">
        <v>43101</v>
      </c>
      <c r="G2848">
        <v>2710.75</v>
      </c>
      <c r="H2848">
        <v>208.73</v>
      </c>
    </row>
    <row r="2849" spans="1:8" x14ac:dyDescent="0.2">
      <c r="A2849" t="s">
        <v>71</v>
      </c>
      <c r="B2849" t="s">
        <v>54</v>
      </c>
      <c r="C2849" t="s">
        <v>92</v>
      </c>
      <c r="D2849" s="4">
        <v>43221</v>
      </c>
      <c r="E2849" t="s">
        <v>179</v>
      </c>
      <c r="F2849" s="5">
        <v>43101</v>
      </c>
      <c r="G2849">
        <v>5624.25</v>
      </c>
      <c r="H2849">
        <v>506.18</v>
      </c>
    </row>
    <row r="2850" spans="1:8" x14ac:dyDescent="0.2">
      <c r="A2850" t="s">
        <v>71</v>
      </c>
      <c r="B2850" t="s">
        <v>54</v>
      </c>
      <c r="C2850" t="s">
        <v>92</v>
      </c>
      <c r="D2850" s="4">
        <v>43221</v>
      </c>
      <c r="E2850" t="s">
        <v>176</v>
      </c>
      <c r="F2850" s="5">
        <v>43101</v>
      </c>
      <c r="G2850">
        <v>122.25</v>
      </c>
      <c r="H2850">
        <v>9.41</v>
      </c>
    </row>
    <row r="2851" spans="1:8" x14ac:dyDescent="0.2">
      <c r="A2851" t="s">
        <v>71</v>
      </c>
      <c r="B2851" t="s">
        <v>54</v>
      </c>
      <c r="C2851" t="s">
        <v>92</v>
      </c>
      <c r="D2851" s="4">
        <v>43221</v>
      </c>
      <c r="E2851" t="s">
        <v>180</v>
      </c>
      <c r="F2851" s="5">
        <v>43101</v>
      </c>
      <c r="G2851">
        <v>253.66</v>
      </c>
      <c r="H2851">
        <v>22.83</v>
      </c>
    </row>
    <row r="2852" spans="1:8" x14ac:dyDescent="0.2">
      <c r="A2852" t="s">
        <v>71</v>
      </c>
      <c r="B2852" t="s">
        <v>54</v>
      </c>
      <c r="C2852" t="s">
        <v>92</v>
      </c>
      <c r="D2852" s="4">
        <v>43221</v>
      </c>
      <c r="E2852" t="s">
        <v>175</v>
      </c>
      <c r="F2852" s="5">
        <v>43101</v>
      </c>
      <c r="G2852">
        <v>473</v>
      </c>
      <c r="H2852">
        <v>36.42</v>
      </c>
    </row>
    <row r="2853" spans="1:8" x14ac:dyDescent="0.2">
      <c r="A2853" t="s">
        <v>71</v>
      </c>
      <c r="B2853" t="s">
        <v>54</v>
      </c>
      <c r="C2853" t="s">
        <v>92</v>
      </c>
      <c r="D2853" s="4">
        <v>43221</v>
      </c>
      <c r="E2853" t="s">
        <v>176</v>
      </c>
      <c r="F2853" s="5">
        <v>43101</v>
      </c>
      <c r="G2853">
        <v>21.33</v>
      </c>
      <c r="H2853">
        <v>1.64</v>
      </c>
    </row>
    <row r="2854" spans="1:8" x14ac:dyDescent="0.2">
      <c r="A2854" t="s">
        <v>71</v>
      </c>
      <c r="B2854" t="s">
        <v>57</v>
      </c>
      <c r="C2854" t="s">
        <v>93</v>
      </c>
      <c r="D2854" s="4">
        <v>43221</v>
      </c>
      <c r="E2854" t="s">
        <v>175</v>
      </c>
      <c r="F2854" s="5">
        <v>43101</v>
      </c>
      <c r="G2854">
        <v>4507.5600000000004</v>
      </c>
      <c r="H2854">
        <v>347.08</v>
      </c>
    </row>
    <row r="2855" spans="1:8" x14ac:dyDescent="0.2">
      <c r="A2855" t="s">
        <v>71</v>
      </c>
      <c r="B2855" t="s">
        <v>57</v>
      </c>
      <c r="C2855" t="s">
        <v>93</v>
      </c>
      <c r="D2855" s="4">
        <v>43221</v>
      </c>
      <c r="E2855" t="s">
        <v>176</v>
      </c>
      <c r="F2855" s="5">
        <v>43101</v>
      </c>
      <c r="G2855">
        <v>203.28</v>
      </c>
      <c r="H2855">
        <v>15.63</v>
      </c>
    </row>
    <row r="2856" spans="1:8" x14ac:dyDescent="0.2">
      <c r="A2856" t="s">
        <v>71</v>
      </c>
      <c r="B2856" t="s">
        <v>54</v>
      </c>
      <c r="C2856" t="s">
        <v>92</v>
      </c>
      <c r="D2856" s="4">
        <v>43221</v>
      </c>
      <c r="E2856" t="s">
        <v>175</v>
      </c>
      <c r="F2856" s="5">
        <v>43101</v>
      </c>
      <c r="G2856">
        <v>1405</v>
      </c>
      <c r="H2856">
        <v>108.18</v>
      </c>
    </row>
    <row r="2857" spans="1:8" x14ac:dyDescent="0.2">
      <c r="A2857" t="s">
        <v>71</v>
      </c>
      <c r="B2857" t="s">
        <v>54</v>
      </c>
      <c r="C2857" t="s">
        <v>92</v>
      </c>
      <c r="D2857" s="4">
        <v>43221</v>
      </c>
      <c r="E2857" t="s">
        <v>176</v>
      </c>
      <c r="F2857" s="5">
        <v>43101</v>
      </c>
      <c r="G2857">
        <v>63.36</v>
      </c>
      <c r="H2857">
        <v>4.88</v>
      </c>
    </row>
    <row r="2858" spans="1:8" x14ac:dyDescent="0.2">
      <c r="A2858" t="s">
        <v>71</v>
      </c>
      <c r="B2858" t="s">
        <v>54</v>
      </c>
      <c r="C2858" t="s">
        <v>101</v>
      </c>
      <c r="D2858" s="4">
        <v>43221</v>
      </c>
      <c r="E2858" t="s">
        <v>177</v>
      </c>
      <c r="F2858" s="5">
        <v>43101</v>
      </c>
      <c r="G2858">
        <v>337.08</v>
      </c>
      <c r="H2858">
        <v>25.96</v>
      </c>
    </row>
    <row r="2859" spans="1:8" x14ac:dyDescent="0.2">
      <c r="A2859" t="s">
        <v>71</v>
      </c>
      <c r="B2859" t="s">
        <v>54</v>
      </c>
      <c r="C2859" t="s">
        <v>101</v>
      </c>
      <c r="D2859" s="4">
        <v>43221</v>
      </c>
      <c r="E2859" t="s">
        <v>178</v>
      </c>
      <c r="F2859" s="5">
        <v>43101</v>
      </c>
      <c r="G2859">
        <v>15.19</v>
      </c>
      <c r="H2859">
        <v>1.17</v>
      </c>
    </row>
    <row r="2860" spans="1:8" x14ac:dyDescent="0.2">
      <c r="A2860" t="s">
        <v>71</v>
      </c>
      <c r="B2860" t="s">
        <v>54</v>
      </c>
      <c r="C2860" t="s">
        <v>92</v>
      </c>
      <c r="D2860" s="4">
        <v>43221</v>
      </c>
      <c r="E2860" t="s">
        <v>175</v>
      </c>
      <c r="F2860" s="5">
        <v>43101</v>
      </c>
      <c r="G2860">
        <v>798.68</v>
      </c>
      <c r="H2860">
        <v>61.5</v>
      </c>
    </row>
    <row r="2861" spans="1:8" x14ac:dyDescent="0.2">
      <c r="A2861" t="s">
        <v>71</v>
      </c>
      <c r="B2861" t="s">
        <v>54</v>
      </c>
      <c r="C2861" t="s">
        <v>92</v>
      </c>
      <c r="D2861" s="4">
        <v>43221</v>
      </c>
      <c r="E2861" t="s">
        <v>176</v>
      </c>
      <c r="F2861" s="5">
        <v>43101</v>
      </c>
      <c r="G2861">
        <v>36.03</v>
      </c>
      <c r="H2861">
        <v>2.77</v>
      </c>
    </row>
    <row r="2862" spans="1:8" x14ac:dyDescent="0.2">
      <c r="A2862" t="s">
        <v>71</v>
      </c>
      <c r="B2862" t="s">
        <v>54</v>
      </c>
      <c r="C2862" t="s">
        <v>92</v>
      </c>
      <c r="D2862" s="4">
        <v>43221</v>
      </c>
      <c r="E2862" t="s">
        <v>175</v>
      </c>
      <c r="F2862" s="5">
        <v>43101</v>
      </c>
      <c r="G2862">
        <v>836</v>
      </c>
      <c r="H2862">
        <v>64.37</v>
      </c>
    </row>
    <row r="2863" spans="1:8" x14ac:dyDescent="0.2">
      <c r="A2863" t="s">
        <v>71</v>
      </c>
      <c r="B2863" t="s">
        <v>54</v>
      </c>
      <c r="C2863" t="s">
        <v>92</v>
      </c>
      <c r="D2863" s="4">
        <v>43221</v>
      </c>
      <c r="E2863" t="s">
        <v>176</v>
      </c>
      <c r="F2863" s="5">
        <v>43101</v>
      </c>
      <c r="G2863">
        <v>37.700000000000003</v>
      </c>
      <c r="H2863">
        <v>2.9</v>
      </c>
    </row>
    <row r="2864" spans="1:8" x14ac:dyDescent="0.2">
      <c r="A2864" t="s">
        <v>71</v>
      </c>
      <c r="B2864" t="s">
        <v>54</v>
      </c>
      <c r="C2864" t="s">
        <v>167</v>
      </c>
      <c r="D2864" s="4">
        <v>43221</v>
      </c>
      <c r="E2864" t="s">
        <v>182</v>
      </c>
      <c r="F2864" s="5">
        <v>43101</v>
      </c>
      <c r="G2864">
        <v>-687</v>
      </c>
      <c r="H2864">
        <v>-52.9</v>
      </c>
    </row>
    <row r="2865" spans="1:8" x14ac:dyDescent="0.2">
      <c r="A2865" t="s">
        <v>71</v>
      </c>
      <c r="B2865" t="s">
        <v>55</v>
      </c>
      <c r="C2865" t="s">
        <v>91</v>
      </c>
      <c r="D2865" s="4">
        <v>43221</v>
      </c>
      <c r="E2865" t="s">
        <v>175</v>
      </c>
      <c r="F2865" s="5">
        <v>43101</v>
      </c>
      <c r="G2865">
        <v>7293</v>
      </c>
      <c r="H2865">
        <v>561.55999999999995</v>
      </c>
    </row>
    <row r="2866" spans="1:8" x14ac:dyDescent="0.2">
      <c r="A2866" t="s">
        <v>71</v>
      </c>
      <c r="B2866" t="s">
        <v>55</v>
      </c>
      <c r="C2866" t="s">
        <v>91</v>
      </c>
      <c r="D2866" s="4">
        <v>43221</v>
      </c>
      <c r="E2866" t="s">
        <v>176</v>
      </c>
      <c r="F2866" s="5">
        <v>43101</v>
      </c>
      <c r="G2866">
        <v>328.92</v>
      </c>
      <c r="H2866">
        <v>25.33</v>
      </c>
    </row>
    <row r="2867" spans="1:8" x14ac:dyDescent="0.2">
      <c r="A2867" t="s">
        <v>71</v>
      </c>
      <c r="B2867" t="s">
        <v>54</v>
      </c>
      <c r="C2867" t="s">
        <v>92</v>
      </c>
      <c r="D2867" s="4">
        <v>43191</v>
      </c>
      <c r="E2867" t="s">
        <v>175</v>
      </c>
      <c r="F2867" s="5">
        <v>43101</v>
      </c>
      <c r="G2867">
        <v>803.75</v>
      </c>
      <c r="H2867">
        <v>61.89</v>
      </c>
    </row>
    <row r="2868" spans="1:8" x14ac:dyDescent="0.2">
      <c r="A2868" t="s">
        <v>71</v>
      </c>
      <c r="B2868" t="s">
        <v>54</v>
      </c>
      <c r="C2868" t="s">
        <v>92</v>
      </c>
      <c r="D2868" s="4">
        <v>43191</v>
      </c>
      <c r="E2868" t="s">
        <v>179</v>
      </c>
      <c r="F2868" s="5">
        <v>43101</v>
      </c>
      <c r="G2868">
        <v>4325.25</v>
      </c>
      <c r="H2868">
        <v>389.27</v>
      </c>
    </row>
    <row r="2869" spans="1:8" x14ac:dyDescent="0.2">
      <c r="A2869" t="s">
        <v>71</v>
      </c>
      <c r="B2869" t="s">
        <v>54</v>
      </c>
      <c r="C2869" t="s">
        <v>92</v>
      </c>
      <c r="D2869" s="4">
        <v>43191</v>
      </c>
      <c r="E2869" t="s">
        <v>176</v>
      </c>
      <c r="F2869" s="5">
        <v>43101</v>
      </c>
      <c r="G2869">
        <v>36.25</v>
      </c>
      <c r="H2869">
        <v>2.79</v>
      </c>
    </row>
    <row r="2870" spans="1:8" x14ac:dyDescent="0.2">
      <c r="A2870" t="s">
        <v>71</v>
      </c>
      <c r="B2870" t="s">
        <v>54</v>
      </c>
      <c r="C2870" t="s">
        <v>92</v>
      </c>
      <c r="D2870" s="4">
        <v>43191</v>
      </c>
      <c r="E2870" t="s">
        <v>180</v>
      </c>
      <c r="F2870" s="5">
        <v>43101</v>
      </c>
      <c r="G2870">
        <v>195.07</v>
      </c>
      <c r="H2870">
        <v>17.559999999999999</v>
      </c>
    </row>
    <row r="2871" spans="1:8" x14ac:dyDescent="0.2">
      <c r="A2871" t="s">
        <v>71</v>
      </c>
      <c r="B2871" t="s">
        <v>54</v>
      </c>
      <c r="C2871" t="s">
        <v>92</v>
      </c>
      <c r="D2871" s="4">
        <v>43191</v>
      </c>
      <c r="E2871" t="s">
        <v>179</v>
      </c>
      <c r="F2871" s="5">
        <v>43101</v>
      </c>
      <c r="G2871">
        <v>51.17</v>
      </c>
      <c r="H2871">
        <v>4.6100000000000003</v>
      </c>
    </row>
    <row r="2872" spans="1:8" x14ac:dyDescent="0.2">
      <c r="A2872" t="s">
        <v>71</v>
      </c>
      <c r="B2872" t="s">
        <v>54</v>
      </c>
      <c r="C2872" t="s">
        <v>92</v>
      </c>
      <c r="D2872" s="4">
        <v>43191</v>
      </c>
      <c r="E2872" t="s">
        <v>180</v>
      </c>
      <c r="F2872" s="5">
        <v>43101</v>
      </c>
      <c r="G2872">
        <v>2.2999999999999998</v>
      </c>
      <c r="H2872">
        <v>0.21</v>
      </c>
    </row>
    <row r="2873" spans="1:8" x14ac:dyDescent="0.2">
      <c r="A2873" t="s">
        <v>71</v>
      </c>
      <c r="B2873" t="s">
        <v>54</v>
      </c>
      <c r="C2873" t="s">
        <v>92</v>
      </c>
      <c r="D2873" s="4">
        <v>43191</v>
      </c>
      <c r="E2873" t="s">
        <v>175</v>
      </c>
      <c r="F2873" s="5">
        <v>43101</v>
      </c>
      <c r="G2873">
        <v>369</v>
      </c>
      <c r="H2873">
        <v>28.41</v>
      </c>
    </row>
    <row r="2874" spans="1:8" x14ac:dyDescent="0.2">
      <c r="A2874" t="s">
        <v>71</v>
      </c>
      <c r="B2874" t="s">
        <v>54</v>
      </c>
      <c r="C2874" t="s">
        <v>92</v>
      </c>
      <c r="D2874" s="4">
        <v>43191</v>
      </c>
      <c r="E2874" t="s">
        <v>176</v>
      </c>
      <c r="F2874" s="5">
        <v>43101</v>
      </c>
      <c r="G2874">
        <v>16.64</v>
      </c>
      <c r="H2874">
        <v>1.28</v>
      </c>
    </row>
    <row r="2875" spans="1:8" x14ac:dyDescent="0.2">
      <c r="A2875" t="s">
        <v>71</v>
      </c>
      <c r="B2875" t="s">
        <v>57</v>
      </c>
      <c r="C2875" t="s">
        <v>93</v>
      </c>
      <c r="D2875" s="4">
        <v>43252</v>
      </c>
      <c r="E2875" t="s">
        <v>212</v>
      </c>
      <c r="F2875" s="5">
        <v>43221</v>
      </c>
      <c r="G2875">
        <v>2392.7399999999998</v>
      </c>
      <c r="H2875">
        <v>184.26</v>
      </c>
    </row>
    <row r="2876" spans="1:8" x14ac:dyDescent="0.2">
      <c r="A2876" t="s">
        <v>71</v>
      </c>
      <c r="B2876" t="s">
        <v>57</v>
      </c>
      <c r="C2876" t="s">
        <v>93</v>
      </c>
      <c r="D2876" s="4">
        <v>43252</v>
      </c>
      <c r="E2876" t="s">
        <v>213</v>
      </c>
      <c r="F2876" s="5">
        <v>43221</v>
      </c>
      <c r="G2876">
        <v>107.91</v>
      </c>
      <c r="H2876">
        <v>8.31</v>
      </c>
    </row>
    <row r="2877" spans="1:8" x14ac:dyDescent="0.2">
      <c r="A2877" t="s">
        <v>71</v>
      </c>
      <c r="B2877" t="s">
        <v>57</v>
      </c>
      <c r="C2877" t="s">
        <v>93</v>
      </c>
      <c r="D2877" s="4">
        <v>43252</v>
      </c>
      <c r="E2877" t="s">
        <v>175</v>
      </c>
      <c r="F2877" s="5">
        <v>43101</v>
      </c>
      <c r="G2877">
        <v>2090.9</v>
      </c>
      <c r="H2877">
        <v>161.02000000000001</v>
      </c>
    </row>
    <row r="2878" spans="1:8" x14ac:dyDescent="0.2">
      <c r="A2878" t="s">
        <v>71</v>
      </c>
      <c r="B2878" t="s">
        <v>57</v>
      </c>
      <c r="C2878" t="s">
        <v>93</v>
      </c>
      <c r="D2878" s="4">
        <v>43252</v>
      </c>
      <c r="E2878" t="s">
        <v>176</v>
      </c>
      <c r="F2878" s="5">
        <v>43101</v>
      </c>
      <c r="G2878">
        <v>94.29</v>
      </c>
      <c r="H2878">
        <v>7.26</v>
      </c>
    </row>
    <row r="2879" spans="1:8" x14ac:dyDescent="0.2">
      <c r="A2879" t="s">
        <v>71</v>
      </c>
      <c r="B2879" t="s">
        <v>56</v>
      </c>
      <c r="C2879" t="s">
        <v>98</v>
      </c>
      <c r="D2879" s="4">
        <v>43191</v>
      </c>
      <c r="E2879" t="s">
        <v>175</v>
      </c>
      <c r="F2879" s="5">
        <v>43101</v>
      </c>
      <c r="G2879">
        <v>717.63</v>
      </c>
      <c r="H2879">
        <v>55.26</v>
      </c>
    </row>
    <row r="2880" spans="1:8" x14ac:dyDescent="0.2">
      <c r="A2880" t="s">
        <v>71</v>
      </c>
      <c r="B2880" t="s">
        <v>56</v>
      </c>
      <c r="C2880" t="s">
        <v>98</v>
      </c>
      <c r="D2880" s="4">
        <v>43191</v>
      </c>
      <c r="E2880" t="s">
        <v>179</v>
      </c>
      <c r="F2880" s="5">
        <v>43101</v>
      </c>
      <c r="G2880">
        <v>3963.09</v>
      </c>
      <c r="H2880">
        <v>356.68</v>
      </c>
    </row>
    <row r="2881" spans="1:8" x14ac:dyDescent="0.2">
      <c r="A2881" t="s">
        <v>71</v>
      </c>
      <c r="B2881" t="s">
        <v>56</v>
      </c>
      <c r="C2881" t="s">
        <v>98</v>
      </c>
      <c r="D2881" s="4">
        <v>43191</v>
      </c>
      <c r="E2881" t="s">
        <v>176</v>
      </c>
      <c r="F2881" s="5">
        <v>43101</v>
      </c>
      <c r="G2881">
        <v>32.369999999999997</v>
      </c>
      <c r="H2881">
        <v>2.4900000000000002</v>
      </c>
    </row>
    <row r="2882" spans="1:8" x14ac:dyDescent="0.2">
      <c r="A2882" t="s">
        <v>71</v>
      </c>
      <c r="B2882" t="s">
        <v>56</v>
      </c>
      <c r="C2882" t="s">
        <v>98</v>
      </c>
      <c r="D2882" s="4">
        <v>43191</v>
      </c>
      <c r="E2882" t="s">
        <v>180</v>
      </c>
      <c r="F2882" s="5">
        <v>43101</v>
      </c>
      <c r="G2882">
        <v>178.73</v>
      </c>
      <c r="H2882">
        <v>16.09</v>
      </c>
    </row>
    <row r="2883" spans="1:8" x14ac:dyDescent="0.2">
      <c r="A2883" t="s">
        <v>71</v>
      </c>
      <c r="B2883" t="s">
        <v>57</v>
      </c>
      <c r="C2883" t="s">
        <v>93</v>
      </c>
      <c r="D2883" s="4">
        <v>43191</v>
      </c>
      <c r="E2883" t="s">
        <v>175</v>
      </c>
      <c r="F2883" s="5">
        <v>43101</v>
      </c>
      <c r="G2883">
        <v>208</v>
      </c>
      <c r="H2883">
        <v>16.02</v>
      </c>
    </row>
    <row r="2884" spans="1:8" x14ac:dyDescent="0.2">
      <c r="A2884" t="s">
        <v>71</v>
      </c>
      <c r="B2884" t="s">
        <v>55</v>
      </c>
      <c r="C2884" t="s">
        <v>101</v>
      </c>
      <c r="D2884" s="4">
        <v>43191</v>
      </c>
      <c r="E2884" t="s">
        <v>177</v>
      </c>
      <c r="F2884" s="5">
        <v>43101</v>
      </c>
      <c r="G2884">
        <v>1047.18</v>
      </c>
      <c r="H2884">
        <v>80.63</v>
      </c>
    </row>
    <row r="2885" spans="1:8" x14ac:dyDescent="0.2">
      <c r="A2885" t="s">
        <v>71</v>
      </c>
      <c r="B2885" t="s">
        <v>55</v>
      </c>
      <c r="C2885" t="s">
        <v>101</v>
      </c>
      <c r="D2885" s="4">
        <v>43191</v>
      </c>
      <c r="E2885" t="s">
        <v>178</v>
      </c>
      <c r="F2885" s="5">
        <v>43101</v>
      </c>
      <c r="G2885">
        <v>47.24</v>
      </c>
      <c r="H2885">
        <v>3.64</v>
      </c>
    </row>
    <row r="2886" spans="1:8" x14ac:dyDescent="0.2">
      <c r="A2886" t="s">
        <v>71</v>
      </c>
      <c r="B2886" t="s">
        <v>57</v>
      </c>
      <c r="C2886" t="s">
        <v>93</v>
      </c>
      <c r="D2886" s="4">
        <v>43191</v>
      </c>
      <c r="E2886" t="s">
        <v>176</v>
      </c>
      <c r="F2886" s="5">
        <v>43101</v>
      </c>
      <c r="G2886">
        <v>9.3800000000000008</v>
      </c>
      <c r="H2886">
        <v>0.72</v>
      </c>
    </row>
    <row r="2887" spans="1:8" x14ac:dyDescent="0.2">
      <c r="A2887" t="s">
        <v>71</v>
      </c>
      <c r="B2887" t="s">
        <v>55</v>
      </c>
      <c r="C2887" t="s">
        <v>101</v>
      </c>
      <c r="D2887" s="4">
        <v>43191</v>
      </c>
      <c r="E2887" t="s">
        <v>177</v>
      </c>
      <c r="F2887" s="5">
        <v>43101</v>
      </c>
      <c r="G2887">
        <v>514.84</v>
      </c>
      <c r="H2887">
        <v>39.630000000000003</v>
      </c>
    </row>
    <row r="2888" spans="1:8" x14ac:dyDescent="0.2">
      <c r="A2888" t="s">
        <v>71</v>
      </c>
      <c r="B2888" t="s">
        <v>55</v>
      </c>
      <c r="C2888" t="s">
        <v>101</v>
      </c>
      <c r="D2888" s="4">
        <v>43191</v>
      </c>
      <c r="E2888" t="s">
        <v>178</v>
      </c>
      <c r="F2888" s="5">
        <v>43101</v>
      </c>
      <c r="G2888">
        <v>23.21</v>
      </c>
      <c r="H2888">
        <v>1.79</v>
      </c>
    </row>
    <row r="2889" spans="1:8" x14ac:dyDescent="0.2">
      <c r="A2889" t="s">
        <v>71</v>
      </c>
      <c r="B2889" t="s">
        <v>54</v>
      </c>
      <c r="C2889" t="s">
        <v>101</v>
      </c>
      <c r="D2889" s="4">
        <v>43191</v>
      </c>
      <c r="E2889" t="s">
        <v>177</v>
      </c>
      <c r="F2889" s="5">
        <v>43101</v>
      </c>
      <c r="G2889">
        <v>44.64</v>
      </c>
      <c r="H2889">
        <v>3.44</v>
      </c>
    </row>
    <row r="2890" spans="1:8" x14ac:dyDescent="0.2">
      <c r="A2890" t="s">
        <v>71</v>
      </c>
      <c r="B2890" t="s">
        <v>54</v>
      </c>
      <c r="C2890" t="s">
        <v>101</v>
      </c>
      <c r="D2890" s="4">
        <v>43191</v>
      </c>
      <c r="E2890" t="s">
        <v>178</v>
      </c>
      <c r="F2890" s="5">
        <v>43101</v>
      </c>
      <c r="G2890">
        <v>2.02</v>
      </c>
      <c r="H2890">
        <v>0.16</v>
      </c>
    </row>
    <row r="2891" spans="1:8" x14ac:dyDescent="0.2">
      <c r="A2891" t="s">
        <v>71</v>
      </c>
      <c r="B2891" t="s">
        <v>54</v>
      </c>
      <c r="C2891" t="s">
        <v>101</v>
      </c>
      <c r="D2891" s="4">
        <v>43466</v>
      </c>
      <c r="E2891" t="s">
        <v>177</v>
      </c>
      <c r="F2891" s="5">
        <v>43405</v>
      </c>
      <c r="G2891">
        <v>31</v>
      </c>
      <c r="H2891">
        <v>2.39</v>
      </c>
    </row>
    <row r="2892" spans="1:8" x14ac:dyDescent="0.2">
      <c r="A2892" t="s">
        <v>71</v>
      </c>
      <c r="B2892" t="s">
        <v>54</v>
      </c>
      <c r="C2892" t="s">
        <v>101</v>
      </c>
      <c r="D2892" s="4">
        <v>43466</v>
      </c>
      <c r="E2892" t="s">
        <v>178</v>
      </c>
      <c r="F2892" s="5">
        <v>43405</v>
      </c>
      <c r="G2892">
        <v>1.26</v>
      </c>
      <c r="H2892">
        <v>0.1</v>
      </c>
    </row>
    <row r="2893" spans="1:8" x14ac:dyDescent="0.2">
      <c r="A2893" t="s">
        <v>71</v>
      </c>
      <c r="B2893" t="s">
        <v>56</v>
      </c>
      <c r="C2893" t="s">
        <v>101</v>
      </c>
      <c r="D2893" s="4">
        <v>43466</v>
      </c>
      <c r="E2893" t="s">
        <v>177</v>
      </c>
      <c r="F2893" s="5">
        <v>43405</v>
      </c>
      <c r="G2893">
        <v>570</v>
      </c>
      <c r="H2893">
        <v>43.9</v>
      </c>
    </row>
    <row r="2894" spans="1:8" x14ac:dyDescent="0.2">
      <c r="A2894" t="s">
        <v>71</v>
      </c>
      <c r="B2894" t="s">
        <v>56</v>
      </c>
      <c r="C2894" t="s">
        <v>101</v>
      </c>
      <c r="D2894" s="4">
        <v>43466</v>
      </c>
      <c r="E2894" t="s">
        <v>178</v>
      </c>
      <c r="F2894" s="5">
        <v>43405</v>
      </c>
      <c r="G2894">
        <v>24</v>
      </c>
      <c r="H2894">
        <v>1.85</v>
      </c>
    </row>
    <row r="2895" spans="1:8" x14ac:dyDescent="0.2">
      <c r="A2895" t="s">
        <v>71</v>
      </c>
      <c r="B2895" t="s">
        <v>54</v>
      </c>
      <c r="C2895" t="s">
        <v>92</v>
      </c>
      <c r="D2895" s="4">
        <v>43466</v>
      </c>
      <c r="E2895" t="s">
        <v>175</v>
      </c>
      <c r="F2895" s="5">
        <v>43405</v>
      </c>
      <c r="G2895">
        <v>234</v>
      </c>
      <c r="H2895">
        <v>18.02</v>
      </c>
    </row>
    <row r="2896" spans="1:8" x14ac:dyDescent="0.2">
      <c r="A2896" t="s">
        <v>71</v>
      </c>
      <c r="B2896" t="s">
        <v>54</v>
      </c>
      <c r="C2896" t="s">
        <v>92</v>
      </c>
      <c r="D2896" s="4">
        <v>43466</v>
      </c>
      <c r="E2896" t="s">
        <v>176</v>
      </c>
      <c r="F2896" s="5">
        <v>43405</v>
      </c>
      <c r="G2896">
        <v>9.5</v>
      </c>
      <c r="H2896">
        <v>0.73</v>
      </c>
    </row>
    <row r="2897" spans="1:8" x14ac:dyDescent="0.2">
      <c r="A2897" t="s">
        <v>71</v>
      </c>
      <c r="B2897" t="s">
        <v>61</v>
      </c>
      <c r="C2897" t="s">
        <v>97</v>
      </c>
      <c r="D2897" s="4">
        <v>43191</v>
      </c>
      <c r="E2897" t="s">
        <v>175</v>
      </c>
      <c r="F2897" s="5">
        <v>43101</v>
      </c>
      <c r="G2897">
        <v>1483.12</v>
      </c>
      <c r="H2897">
        <v>114.2</v>
      </c>
    </row>
    <row r="2898" spans="1:8" x14ac:dyDescent="0.2">
      <c r="A2898" t="s">
        <v>71</v>
      </c>
      <c r="B2898" t="s">
        <v>61</v>
      </c>
      <c r="C2898" t="s">
        <v>97</v>
      </c>
      <c r="D2898" s="4">
        <v>43191</v>
      </c>
      <c r="E2898" t="s">
        <v>179</v>
      </c>
      <c r="F2898" s="5">
        <v>43101</v>
      </c>
      <c r="G2898">
        <v>30107.83</v>
      </c>
      <c r="H2898">
        <v>2709.71</v>
      </c>
    </row>
    <row r="2899" spans="1:8" x14ac:dyDescent="0.2">
      <c r="A2899" t="s">
        <v>71</v>
      </c>
      <c r="B2899" t="s">
        <v>61</v>
      </c>
      <c r="C2899" t="s">
        <v>97</v>
      </c>
      <c r="D2899" s="4">
        <v>43191</v>
      </c>
      <c r="E2899" t="s">
        <v>176</v>
      </c>
      <c r="F2899" s="5">
        <v>43101</v>
      </c>
      <c r="G2899">
        <v>66.88</v>
      </c>
      <c r="H2899">
        <v>5.14</v>
      </c>
    </row>
    <row r="2900" spans="1:8" x14ac:dyDescent="0.2">
      <c r="A2900" t="s">
        <v>71</v>
      </c>
      <c r="B2900" t="s">
        <v>61</v>
      </c>
      <c r="C2900" t="s">
        <v>97</v>
      </c>
      <c r="D2900" s="4">
        <v>43191</v>
      </c>
      <c r="E2900" t="s">
        <v>180</v>
      </c>
      <c r="F2900" s="5">
        <v>43101</v>
      </c>
      <c r="G2900">
        <v>1357.87</v>
      </c>
      <c r="H2900">
        <v>122.21</v>
      </c>
    </row>
    <row r="2901" spans="1:8" x14ac:dyDescent="0.2">
      <c r="A2901" t="s">
        <v>71</v>
      </c>
      <c r="B2901" t="s">
        <v>59</v>
      </c>
      <c r="C2901" t="s">
        <v>101</v>
      </c>
      <c r="D2901" s="4">
        <v>43191</v>
      </c>
      <c r="E2901" t="s">
        <v>177</v>
      </c>
      <c r="F2901" s="5">
        <v>43101</v>
      </c>
      <c r="G2901">
        <v>195.3</v>
      </c>
      <c r="H2901">
        <v>15.04</v>
      </c>
    </row>
    <row r="2902" spans="1:8" x14ac:dyDescent="0.2">
      <c r="A2902" t="s">
        <v>71</v>
      </c>
      <c r="B2902" t="s">
        <v>59</v>
      </c>
      <c r="C2902" t="s">
        <v>101</v>
      </c>
      <c r="D2902" s="4">
        <v>43191</v>
      </c>
      <c r="E2902" t="s">
        <v>178</v>
      </c>
      <c r="F2902" s="5">
        <v>43101</v>
      </c>
      <c r="G2902">
        <v>8.81</v>
      </c>
      <c r="H2902">
        <v>0.68</v>
      </c>
    </row>
    <row r="2903" spans="1:8" x14ac:dyDescent="0.2">
      <c r="A2903" t="s">
        <v>71</v>
      </c>
      <c r="B2903" t="s">
        <v>60</v>
      </c>
      <c r="C2903" t="s">
        <v>101</v>
      </c>
      <c r="D2903" s="4">
        <v>43191</v>
      </c>
      <c r="E2903" t="s">
        <v>177</v>
      </c>
      <c r="F2903" s="5">
        <v>43101</v>
      </c>
      <c r="G2903">
        <v>126.48</v>
      </c>
      <c r="H2903">
        <v>9.74</v>
      </c>
    </row>
    <row r="2904" spans="1:8" x14ac:dyDescent="0.2">
      <c r="A2904" t="s">
        <v>71</v>
      </c>
      <c r="B2904" t="s">
        <v>60</v>
      </c>
      <c r="C2904" t="s">
        <v>101</v>
      </c>
      <c r="D2904" s="4">
        <v>43191</v>
      </c>
      <c r="E2904" t="s">
        <v>178</v>
      </c>
      <c r="F2904" s="5">
        <v>43101</v>
      </c>
      <c r="G2904">
        <v>5.7</v>
      </c>
      <c r="H2904">
        <v>0.44</v>
      </c>
    </row>
    <row r="2905" spans="1:8" x14ac:dyDescent="0.2">
      <c r="A2905" t="s">
        <v>71</v>
      </c>
      <c r="B2905" t="s">
        <v>57</v>
      </c>
      <c r="C2905" t="s">
        <v>93</v>
      </c>
      <c r="D2905" s="4">
        <v>43191</v>
      </c>
      <c r="E2905" t="s">
        <v>179</v>
      </c>
      <c r="F2905" s="5">
        <v>43101</v>
      </c>
      <c r="G2905">
        <v>863.32</v>
      </c>
      <c r="H2905">
        <v>77.7</v>
      </c>
    </row>
    <row r="2906" spans="1:8" x14ac:dyDescent="0.2">
      <c r="A2906" t="s">
        <v>71</v>
      </c>
      <c r="B2906" t="s">
        <v>54</v>
      </c>
      <c r="C2906" t="s">
        <v>101</v>
      </c>
      <c r="D2906" s="4">
        <v>43191</v>
      </c>
      <c r="E2906" t="s">
        <v>177</v>
      </c>
      <c r="F2906" s="5">
        <v>43101</v>
      </c>
      <c r="G2906">
        <v>200.88</v>
      </c>
      <c r="H2906">
        <v>15.46</v>
      </c>
    </row>
    <row r="2907" spans="1:8" x14ac:dyDescent="0.2">
      <c r="A2907" t="s">
        <v>71</v>
      </c>
      <c r="B2907" t="s">
        <v>54</v>
      </c>
      <c r="C2907" t="s">
        <v>101</v>
      </c>
      <c r="D2907" s="4">
        <v>43191</v>
      </c>
      <c r="E2907" t="s">
        <v>178</v>
      </c>
      <c r="F2907" s="5">
        <v>43101</v>
      </c>
      <c r="G2907">
        <v>9.06</v>
      </c>
      <c r="H2907">
        <v>0.7</v>
      </c>
    </row>
    <row r="2908" spans="1:8" x14ac:dyDescent="0.2">
      <c r="A2908" t="s">
        <v>71</v>
      </c>
      <c r="B2908" t="s">
        <v>55</v>
      </c>
      <c r="C2908" t="s">
        <v>101</v>
      </c>
      <c r="D2908" s="4">
        <v>43191</v>
      </c>
      <c r="E2908" t="s">
        <v>178</v>
      </c>
      <c r="F2908" s="5">
        <v>43101</v>
      </c>
      <c r="G2908">
        <v>10.49</v>
      </c>
      <c r="H2908">
        <v>0.81</v>
      </c>
    </row>
    <row r="2909" spans="1:8" x14ac:dyDescent="0.2">
      <c r="A2909" t="s">
        <v>71</v>
      </c>
      <c r="B2909" t="s">
        <v>55</v>
      </c>
      <c r="C2909" t="s">
        <v>101</v>
      </c>
      <c r="D2909" s="4">
        <v>43191</v>
      </c>
      <c r="E2909" t="s">
        <v>177</v>
      </c>
      <c r="F2909" s="5">
        <v>43101</v>
      </c>
      <c r="G2909">
        <v>1287.1199999999999</v>
      </c>
      <c r="H2909">
        <v>99.1</v>
      </c>
    </row>
    <row r="2910" spans="1:8" x14ac:dyDescent="0.2">
      <c r="A2910" t="s">
        <v>71</v>
      </c>
      <c r="B2910" t="s">
        <v>55</v>
      </c>
      <c r="C2910" t="s">
        <v>101</v>
      </c>
      <c r="D2910" s="4">
        <v>43191</v>
      </c>
      <c r="E2910" t="s">
        <v>178</v>
      </c>
      <c r="F2910" s="5">
        <v>43101</v>
      </c>
      <c r="G2910">
        <v>58.06</v>
      </c>
      <c r="H2910">
        <v>4.46</v>
      </c>
    </row>
    <row r="2911" spans="1:8" x14ac:dyDescent="0.2">
      <c r="A2911" t="s">
        <v>71</v>
      </c>
      <c r="B2911" t="s">
        <v>59</v>
      </c>
      <c r="C2911" t="s">
        <v>101</v>
      </c>
      <c r="D2911" s="4">
        <v>43191</v>
      </c>
      <c r="E2911" t="s">
        <v>177</v>
      </c>
      <c r="F2911" s="5">
        <v>43101</v>
      </c>
      <c r="G2911">
        <v>65.47</v>
      </c>
      <c r="H2911">
        <v>5.04</v>
      </c>
    </row>
    <row r="2912" spans="1:8" x14ac:dyDescent="0.2">
      <c r="A2912" t="s">
        <v>71</v>
      </c>
      <c r="B2912" t="s">
        <v>59</v>
      </c>
      <c r="C2912" t="s">
        <v>101</v>
      </c>
      <c r="D2912" s="4">
        <v>43191</v>
      </c>
      <c r="E2912" t="s">
        <v>178</v>
      </c>
      <c r="F2912" s="5">
        <v>43101</v>
      </c>
      <c r="G2912">
        <v>2.95</v>
      </c>
      <c r="H2912">
        <v>0.23</v>
      </c>
    </row>
    <row r="2913" spans="1:8" x14ac:dyDescent="0.2">
      <c r="A2913" t="s">
        <v>71</v>
      </c>
      <c r="B2913" t="s">
        <v>55</v>
      </c>
      <c r="C2913" t="s">
        <v>101</v>
      </c>
      <c r="D2913" s="4">
        <v>43191</v>
      </c>
      <c r="E2913" t="s">
        <v>178</v>
      </c>
      <c r="F2913" s="5">
        <v>43101</v>
      </c>
      <c r="G2913">
        <v>59.28</v>
      </c>
      <c r="H2913">
        <v>4.5599999999999996</v>
      </c>
    </row>
    <row r="2914" spans="1:8" x14ac:dyDescent="0.2">
      <c r="A2914" t="s">
        <v>71</v>
      </c>
      <c r="B2914" t="s">
        <v>55</v>
      </c>
      <c r="C2914" t="s">
        <v>101</v>
      </c>
      <c r="D2914" s="4">
        <v>43191</v>
      </c>
      <c r="E2914" t="s">
        <v>177</v>
      </c>
      <c r="F2914" s="5">
        <v>43101</v>
      </c>
      <c r="G2914">
        <v>1313.91</v>
      </c>
      <c r="H2914">
        <v>101.16</v>
      </c>
    </row>
    <row r="2915" spans="1:8" x14ac:dyDescent="0.2">
      <c r="A2915" t="s">
        <v>71</v>
      </c>
      <c r="B2915" t="s">
        <v>54</v>
      </c>
      <c r="C2915" t="s">
        <v>92</v>
      </c>
      <c r="D2915" s="4">
        <v>43191</v>
      </c>
      <c r="E2915" t="s">
        <v>175</v>
      </c>
      <c r="F2915" s="5">
        <v>43101</v>
      </c>
      <c r="G2915">
        <v>270</v>
      </c>
      <c r="H2915">
        <v>20.79</v>
      </c>
    </row>
    <row r="2916" spans="1:8" x14ac:dyDescent="0.2">
      <c r="A2916" t="s">
        <v>71</v>
      </c>
      <c r="B2916" t="s">
        <v>54</v>
      </c>
      <c r="C2916" t="s">
        <v>92</v>
      </c>
      <c r="D2916" s="4">
        <v>43191</v>
      </c>
      <c r="E2916" t="s">
        <v>176</v>
      </c>
      <c r="F2916" s="5">
        <v>43101</v>
      </c>
      <c r="G2916">
        <v>12.18</v>
      </c>
      <c r="H2916">
        <v>0.94</v>
      </c>
    </row>
    <row r="2917" spans="1:8" x14ac:dyDescent="0.2">
      <c r="A2917" t="s">
        <v>71</v>
      </c>
      <c r="B2917" t="s">
        <v>60</v>
      </c>
      <c r="C2917" t="s">
        <v>131</v>
      </c>
      <c r="D2917" s="4">
        <v>43191</v>
      </c>
      <c r="E2917" t="s">
        <v>175</v>
      </c>
      <c r="F2917" s="5">
        <v>43101</v>
      </c>
      <c r="G2917">
        <v>21080.28</v>
      </c>
      <c r="H2917">
        <v>1623.18</v>
      </c>
    </row>
    <row r="2918" spans="1:8" x14ac:dyDescent="0.2">
      <c r="A2918" t="s">
        <v>71</v>
      </c>
      <c r="B2918" t="s">
        <v>60</v>
      </c>
      <c r="C2918" t="s">
        <v>131</v>
      </c>
      <c r="D2918" s="4">
        <v>43191</v>
      </c>
      <c r="E2918" t="s">
        <v>176</v>
      </c>
      <c r="F2918" s="5">
        <v>43101</v>
      </c>
      <c r="G2918">
        <v>950.72</v>
      </c>
      <c r="H2918">
        <v>73.209999999999994</v>
      </c>
    </row>
    <row r="2919" spans="1:8" x14ac:dyDescent="0.2">
      <c r="A2919" t="s">
        <v>71</v>
      </c>
      <c r="B2919" t="s">
        <v>61</v>
      </c>
      <c r="C2919" t="s">
        <v>97</v>
      </c>
      <c r="D2919" s="4">
        <v>43191</v>
      </c>
      <c r="E2919" t="s">
        <v>175</v>
      </c>
      <c r="F2919" s="5">
        <v>43101</v>
      </c>
      <c r="G2919">
        <v>741.56</v>
      </c>
      <c r="H2919">
        <v>57.1</v>
      </c>
    </row>
    <row r="2920" spans="1:8" x14ac:dyDescent="0.2">
      <c r="A2920" t="s">
        <v>71</v>
      </c>
      <c r="B2920" t="s">
        <v>61</v>
      </c>
      <c r="C2920" t="s">
        <v>97</v>
      </c>
      <c r="D2920" s="4">
        <v>43191</v>
      </c>
      <c r="E2920" t="s">
        <v>179</v>
      </c>
      <c r="F2920" s="5">
        <v>43101</v>
      </c>
      <c r="G2920">
        <v>6756.45</v>
      </c>
      <c r="H2920">
        <v>608.08000000000004</v>
      </c>
    </row>
    <row r="2921" spans="1:8" x14ac:dyDescent="0.2">
      <c r="A2921" t="s">
        <v>71</v>
      </c>
      <c r="B2921" t="s">
        <v>61</v>
      </c>
      <c r="C2921" t="s">
        <v>97</v>
      </c>
      <c r="D2921" s="4">
        <v>43191</v>
      </c>
      <c r="E2921" t="s">
        <v>176</v>
      </c>
      <c r="F2921" s="5">
        <v>43101</v>
      </c>
      <c r="G2921">
        <v>33.44</v>
      </c>
      <c r="H2921">
        <v>2.57</v>
      </c>
    </row>
    <row r="2922" spans="1:8" x14ac:dyDescent="0.2">
      <c r="A2922" t="s">
        <v>71</v>
      </c>
      <c r="B2922" t="s">
        <v>61</v>
      </c>
      <c r="C2922" t="s">
        <v>97</v>
      </c>
      <c r="D2922" s="4">
        <v>43191</v>
      </c>
      <c r="E2922" t="s">
        <v>180</v>
      </c>
      <c r="F2922" s="5">
        <v>43101</v>
      </c>
      <c r="G2922">
        <v>304.72000000000003</v>
      </c>
      <c r="H2922">
        <v>27.42</v>
      </c>
    </row>
    <row r="2923" spans="1:8" x14ac:dyDescent="0.2">
      <c r="A2923" t="s">
        <v>71</v>
      </c>
      <c r="B2923" t="s">
        <v>61</v>
      </c>
      <c r="C2923" t="s">
        <v>97</v>
      </c>
      <c r="D2923" s="4">
        <v>43191</v>
      </c>
      <c r="E2923" t="s">
        <v>175</v>
      </c>
      <c r="F2923" s="5">
        <v>43101</v>
      </c>
      <c r="G2923">
        <v>741.56</v>
      </c>
      <c r="H2923">
        <v>57.1</v>
      </c>
    </row>
    <row r="2924" spans="1:8" x14ac:dyDescent="0.2">
      <c r="A2924" t="s">
        <v>71</v>
      </c>
      <c r="B2924" t="s">
        <v>61</v>
      </c>
      <c r="C2924" t="s">
        <v>97</v>
      </c>
      <c r="D2924" s="4">
        <v>43191</v>
      </c>
      <c r="E2924" t="s">
        <v>179</v>
      </c>
      <c r="F2924" s="5">
        <v>43101</v>
      </c>
      <c r="G2924">
        <v>4055.57</v>
      </c>
      <c r="H2924">
        <v>365</v>
      </c>
    </row>
    <row r="2925" spans="1:8" x14ac:dyDescent="0.2">
      <c r="A2925" t="s">
        <v>71</v>
      </c>
      <c r="B2925" t="s">
        <v>61</v>
      </c>
      <c r="C2925" t="s">
        <v>97</v>
      </c>
      <c r="D2925" s="4">
        <v>43191</v>
      </c>
      <c r="E2925" t="s">
        <v>176</v>
      </c>
      <c r="F2925" s="5">
        <v>43101</v>
      </c>
      <c r="G2925">
        <v>33.44</v>
      </c>
      <c r="H2925">
        <v>2.57</v>
      </c>
    </row>
    <row r="2926" spans="1:8" x14ac:dyDescent="0.2">
      <c r="A2926" t="s">
        <v>71</v>
      </c>
      <c r="B2926" t="s">
        <v>61</v>
      </c>
      <c r="C2926" t="s">
        <v>97</v>
      </c>
      <c r="D2926" s="4">
        <v>43191</v>
      </c>
      <c r="E2926" t="s">
        <v>180</v>
      </c>
      <c r="F2926" s="5">
        <v>43101</v>
      </c>
      <c r="G2926">
        <v>182.91</v>
      </c>
      <c r="H2926">
        <v>16.46</v>
      </c>
    </row>
    <row r="2927" spans="1:8" x14ac:dyDescent="0.2">
      <c r="A2927" t="s">
        <v>71</v>
      </c>
      <c r="B2927" t="s">
        <v>57</v>
      </c>
      <c r="C2927" t="s">
        <v>93</v>
      </c>
      <c r="D2927" s="4">
        <v>43282</v>
      </c>
      <c r="E2927" t="s">
        <v>212</v>
      </c>
      <c r="F2927" s="5">
        <v>43221</v>
      </c>
      <c r="G2927">
        <v>13</v>
      </c>
      <c r="H2927">
        <v>1</v>
      </c>
    </row>
    <row r="2928" spans="1:8" x14ac:dyDescent="0.2">
      <c r="A2928" t="s">
        <v>71</v>
      </c>
      <c r="B2928" t="s">
        <v>57</v>
      </c>
      <c r="C2928" t="s">
        <v>93</v>
      </c>
      <c r="D2928" s="4">
        <v>43282</v>
      </c>
      <c r="E2928" t="s">
        <v>213</v>
      </c>
      <c r="F2928" s="5">
        <v>43221</v>
      </c>
      <c r="G2928">
        <v>0.59</v>
      </c>
      <c r="H2928">
        <v>0.05</v>
      </c>
    </row>
    <row r="2929" spans="1:8" x14ac:dyDescent="0.2">
      <c r="A2929" t="s">
        <v>71</v>
      </c>
      <c r="B2929" t="s">
        <v>56</v>
      </c>
      <c r="C2929" t="s">
        <v>101</v>
      </c>
      <c r="D2929" s="4">
        <v>43221</v>
      </c>
      <c r="E2929" t="s">
        <v>218</v>
      </c>
      <c r="F2929" s="5">
        <v>43221</v>
      </c>
      <c r="G2929">
        <v>176</v>
      </c>
      <c r="H2929">
        <v>13.55</v>
      </c>
    </row>
    <row r="2930" spans="1:8" x14ac:dyDescent="0.2">
      <c r="A2930" t="s">
        <v>71</v>
      </c>
      <c r="B2930" t="s">
        <v>56</v>
      </c>
      <c r="C2930" t="s">
        <v>101</v>
      </c>
      <c r="D2930" s="4">
        <v>43221</v>
      </c>
      <c r="E2930" t="s">
        <v>219</v>
      </c>
      <c r="F2930" s="5">
        <v>43221</v>
      </c>
      <c r="G2930">
        <v>7.94</v>
      </c>
      <c r="H2930">
        <v>0.61</v>
      </c>
    </row>
    <row r="2931" spans="1:8" x14ac:dyDescent="0.2">
      <c r="A2931" t="s">
        <v>71</v>
      </c>
      <c r="B2931" t="s">
        <v>56</v>
      </c>
      <c r="C2931" t="s">
        <v>101</v>
      </c>
      <c r="D2931" s="4">
        <v>43221</v>
      </c>
      <c r="E2931" t="s">
        <v>177</v>
      </c>
      <c r="F2931" s="5">
        <v>43101</v>
      </c>
      <c r="G2931">
        <v>481</v>
      </c>
      <c r="H2931">
        <v>37.04</v>
      </c>
    </row>
    <row r="2932" spans="1:8" x14ac:dyDescent="0.2">
      <c r="A2932" t="s">
        <v>71</v>
      </c>
      <c r="B2932" t="s">
        <v>56</v>
      </c>
      <c r="C2932" t="s">
        <v>101</v>
      </c>
      <c r="D2932" s="4">
        <v>43221</v>
      </c>
      <c r="E2932" t="s">
        <v>178</v>
      </c>
      <c r="F2932" s="5">
        <v>43101</v>
      </c>
      <c r="G2932">
        <v>21.69</v>
      </c>
      <c r="H2932">
        <v>1.67</v>
      </c>
    </row>
    <row r="2933" spans="1:8" x14ac:dyDescent="0.2">
      <c r="A2933" t="s">
        <v>71</v>
      </c>
      <c r="B2933" t="s">
        <v>54</v>
      </c>
      <c r="C2933" t="s">
        <v>92</v>
      </c>
      <c r="D2933" s="4">
        <v>43221</v>
      </c>
      <c r="E2933" t="s">
        <v>212</v>
      </c>
      <c r="F2933" s="5">
        <v>43221</v>
      </c>
      <c r="G2933">
        <v>50</v>
      </c>
      <c r="H2933">
        <v>3.85</v>
      </c>
    </row>
    <row r="2934" spans="1:8" x14ac:dyDescent="0.2">
      <c r="A2934" t="s">
        <v>71</v>
      </c>
      <c r="B2934" t="s">
        <v>54</v>
      </c>
      <c r="C2934" t="s">
        <v>92</v>
      </c>
      <c r="D2934" s="4">
        <v>43221</v>
      </c>
      <c r="E2934" t="s">
        <v>213</v>
      </c>
      <c r="F2934" s="5">
        <v>43221</v>
      </c>
      <c r="G2934">
        <v>2.25</v>
      </c>
      <c r="H2934">
        <v>0.17</v>
      </c>
    </row>
    <row r="2935" spans="1:8" x14ac:dyDescent="0.2">
      <c r="A2935" t="s">
        <v>71</v>
      </c>
      <c r="B2935" t="s">
        <v>54</v>
      </c>
      <c r="C2935" t="s">
        <v>101</v>
      </c>
      <c r="D2935" s="4">
        <v>43221</v>
      </c>
      <c r="E2935" t="s">
        <v>218</v>
      </c>
      <c r="F2935" s="5">
        <v>43221</v>
      </c>
      <c r="G2935">
        <v>20.6</v>
      </c>
      <c r="H2935">
        <v>1.59</v>
      </c>
    </row>
    <row r="2936" spans="1:8" x14ac:dyDescent="0.2">
      <c r="A2936" t="s">
        <v>71</v>
      </c>
      <c r="B2936" t="s">
        <v>54</v>
      </c>
      <c r="C2936" t="s">
        <v>101</v>
      </c>
      <c r="D2936" s="4">
        <v>43221</v>
      </c>
      <c r="E2936" t="s">
        <v>219</v>
      </c>
      <c r="F2936" s="5">
        <v>43221</v>
      </c>
      <c r="G2936">
        <v>0.93</v>
      </c>
      <c r="H2936">
        <v>7.0000000000000007E-2</v>
      </c>
    </row>
    <row r="2937" spans="1:8" x14ac:dyDescent="0.2">
      <c r="A2937" t="s">
        <v>71</v>
      </c>
      <c r="B2937" t="s">
        <v>54</v>
      </c>
      <c r="C2937" t="s">
        <v>101</v>
      </c>
      <c r="D2937" s="4">
        <v>43221</v>
      </c>
      <c r="E2937" t="s">
        <v>177</v>
      </c>
      <c r="F2937" s="5">
        <v>43101</v>
      </c>
      <c r="G2937">
        <v>55</v>
      </c>
      <c r="H2937">
        <v>4.24</v>
      </c>
    </row>
    <row r="2938" spans="1:8" x14ac:dyDescent="0.2">
      <c r="A2938" t="s">
        <v>71</v>
      </c>
      <c r="B2938" t="s">
        <v>54</v>
      </c>
      <c r="C2938" t="s">
        <v>101</v>
      </c>
      <c r="D2938" s="4">
        <v>43221</v>
      </c>
      <c r="E2938" t="s">
        <v>178</v>
      </c>
      <c r="F2938" s="5">
        <v>43101</v>
      </c>
      <c r="G2938">
        <v>2.48</v>
      </c>
      <c r="H2938">
        <v>0.19</v>
      </c>
    </row>
    <row r="2939" spans="1:8" x14ac:dyDescent="0.2">
      <c r="A2939" t="s">
        <v>71</v>
      </c>
      <c r="B2939" t="s">
        <v>56</v>
      </c>
      <c r="C2939" t="s">
        <v>95</v>
      </c>
      <c r="D2939" s="4">
        <v>43191</v>
      </c>
      <c r="E2939" t="s">
        <v>175</v>
      </c>
      <c r="F2939" s="5">
        <v>43101</v>
      </c>
      <c r="G2939">
        <v>42880</v>
      </c>
      <c r="H2939">
        <v>3301.76</v>
      </c>
    </row>
    <row r="2940" spans="1:8" x14ac:dyDescent="0.2">
      <c r="A2940" t="s">
        <v>71</v>
      </c>
      <c r="B2940" t="s">
        <v>56</v>
      </c>
      <c r="C2940" t="s">
        <v>95</v>
      </c>
      <c r="D2940" s="4">
        <v>43191</v>
      </c>
      <c r="E2940" t="s">
        <v>176</v>
      </c>
      <c r="F2940" s="5">
        <v>43101</v>
      </c>
      <c r="G2940">
        <v>1933.89</v>
      </c>
      <c r="H2940">
        <v>148.91</v>
      </c>
    </row>
    <row r="2941" spans="1:8" x14ac:dyDescent="0.2">
      <c r="A2941" t="s">
        <v>71</v>
      </c>
      <c r="B2941" t="s">
        <v>55</v>
      </c>
      <c r="C2941" t="s">
        <v>84</v>
      </c>
      <c r="D2941" s="4">
        <v>43191</v>
      </c>
      <c r="E2941" t="s">
        <v>175</v>
      </c>
      <c r="F2941" s="5">
        <v>43101</v>
      </c>
      <c r="G2941">
        <v>2201.7600000000002</v>
      </c>
      <c r="H2941">
        <v>169.54</v>
      </c>
    </row>
    <row r="2942" spans="1:8" x14ac:dyDescent="0.2">
      <c r="A2942" t="s">
        <v>71</v>
      </c>
      <c r="B2942" t="s">
        <v>55</v>
      </c>
      <c r="C2942" t="s">
        <v>84</v>
      </c>
      <c r="D2942" s="4">
        <v>43191</v>
      </c>
      <c r="E2942" t="s">
        <v>179</v>
      </c>
      <c r="F2942" s="5">
        <v>43101</v>
      </c>
      <c r="G2942">
        <v>9492.16</v>
      </c>
      <c r="H2942">
        <v>854.29</v>
      </c>
    </row>
    <row r="2943" spans="1:8" x14ac:dyDescent="0.2">
      <c r="A2943" t="s">
        <v>71</v>
      </c>
      <c r="B2943" t="s">
        <v>55</v>
      </c>
      <c r="C2943" t="s">
        <v>84</v>
      </c>
      <c r="D2943" s="4">
        <v>43191</v>
      </c>
      <c r="E2943" t="s">
        <v>176</v>
      </c>
      <c r="F2943" s="5">
        <v>43101</v>
      </c>
      <c r="G2943">
        <v>99.29</v>
      </c>
      <c r="H2943">
        <v>7.63</v>
      </c>
    </row>
    <row r="2944" spans="1:8" x14ac:dyDescent="0.2">
      <c r="A2944" t="s">
        <v>71</v>
      </c>
      <c r="B2944" t="s">
        <v>55</v>
      </c>
      <c r="C2944" t="s">
        <v>84</v>
      </c>
      <c r="D2944" s="4">
        <v>43191</v>
      </c>
      <c r="E2944" t="s">
        <v>180</v>
      </c>
      <c r="F2944" s="5">
        <v>43101</v>
      </c>
      <c r="G2944">
        <v>428.1</v>
      </c>
      <c r="H2944">
        <v>38.53</v>
      </c>
    </row>
    <row r="2945" spans="1:8" x14ac:dyDescent="0.2">
      <c r="A2945" t="s">
        <v>71</v>
      </c>
      <c r="B2945" t="s">
        <v>56</v>
      </c>
      <c r="C2945" t="s">
        <v>94</v>
      </c>
      <c r="D2945" s="4">
        <v>43191</v>
      </c>
      <c r="E2945" t="s">
        <v>180</v>
      </c>
      <c r="F2945" s="5">
        <v>43101</v>
      </c>
      <c r="G2945">
        <v>2074.9</v>
      </c>
      <c r="H2945">
        <v>186.73</v>
      </c>
    </row>
    <row r="2946" spans="1:8" x14ac:dyDescent="0.2">
      <c r="A2946" t="s">
        <v>71</v>
      </c>
      <c r="B2946" t="s">
        <v>56</v>
      </c>
      <c r="C2946" t="s">
        <v>94</v>
      </c>
      <c r="D2946" s="4">
        <v>43191</v>
      </c>
      <c r="E2946" t="s">
        <v>175</v>
      </c>
      <c r="F2946" s="5">
        <v>43101</v>
      </c>
      <c r="G2946">
        <v>3707.8</v>
      </c>
      <c r="H2946">
        <v>285.5</v>
      </c>
    </row>
    <row r="2947" spans="1:8" x14ac:dyDescent="0.2">
      <c r="A2947" t="s">
        <v>71</v>
      </c>
      <c r="B2947" t="s">
        <v>56</v>
      </c>
      <c r="C2947" t="s">
        <v>94</v>
      </c>
      <c r="D2947" s="4">
        <v>43191</v>
      </c>
      <c r="E2947" t="s">
        <v>179</v>
      </c>
      <c r="F2947" s="5">
        <v>43101</v>
      </c>
      <c r="G2947">
        <v>46006.2</v>
      </c>
      <c r="H2947">
        <v>4140.5600000000004</v>
      </c>
    </row>
    <row r="2948" spans="1:8" x14ac:dyDescent="0.2">
      <c r="A2948" t="s">
        <v>71</v>
      </c>
      <c r="B2948" t="s">
        <v>56</v>
      </c>
      <c r="C2948" t="s">
        <v>94</v>
      </c>
      <c r="D2948" s="4">
        <v>43191</v>
      </c>
      <c r="E2948" t="s">
        <v>176</v>
      </c>
      <c r="F2948" s="5">
        <v>43101</v>
      </c>
      <c r="G2948">
        <v>167.2</v>
      </c>
      <c r="H2948">
        <v>12.85</v>
      </c>
    </row>
    <row r="2949" spans="1:8" x14ac:dyDescent="0.2">
      <c r="A2949" t="s">
        <v>71</v>
      </c>
      <c r="B2949" t="s">
        <v>55</v>
      </c>
      <c r="C2949" t="s">
        <v>101</v>
      </c>
      <c r="D2949" s="4">
        <v>43191</v>
      </c>
      <c r="E2949" t="s">
        <v>177</v>
      </c>
      <c r="F2949" s="5">
        <v>43101</v>
      </c>
      <c r="G2949">
        <v>487.32</v>
      </c>
      <c r="H2949">
        <v>37.53</v>
      </c>
    </row>
    <row r="2950" spans="1:8" x14ac:dyDescent="0.2">
      <c r="A2950" t="s">
        <v>71</v>
      </c>
      <c r="B2950" t="s">
        <v>55</v>
      </c>
      <c r="C2950" t="s">
        <v>101</v>
      </c>
      <c r="D2950" s="4">
        <v>43191</v>
      </c>
      <c r="E2950" t="s">
        <v>178</v>
      </c>
      <c r="F2950" s="5">
        <v>43101</v>
      </c>
      <c r="G2950">
        <v>21.98</v>
      </c>
      <c r="H2950">
        <v>1.69</v>
      </c>
    </row>
    <row r="2951" spans="1:8" x14ac:dyDescent="0.2">
      <c r="A2951" t="s">
        <v>71</v>
      </c>
      <c r="B2951" t="s">
        <v>56</v>
      </c>
      <c r="C2951" t="s">
        <v>95</v>
      </c>
      <c r="D2951" s="4">
        <v>43191</v>
      </c>
      <c r="E2951" t="s">
        <v>179</v>
      </c>
      <c r="F2951" s="5">
        <v>43101</v>
      </c>
      <c r="G2951">
        <v>15886.76</v>
      </c>
      <c r="H2951">
        <v>1429.81</v>
      </c>
    </row>
    <row r="2952" spans="1:8" x14ac:dyDescent="0.2">
      <c r="A2952" t="s">
        <v>71</v>
      </c>
      <c r="B2952" t="s">
        <v>56</v>
      </c>
      <c r="C2952" t="s">
        <v>95</v>
      </c>
      <c r="D2952" s="4">
        <v>43191</v>
      </c>
      <c r="E2952" t="s">
        <v>176</v>
      </c>
      <c r="F2952" s="5">
        <v>43101</v>
      </c>
      <c r="G2952">
        <v>26.76</v>
      </c>
      <c r="H2952">
        <v>2.06</v>
      </c>
    </row>
    <row r="2953" spans="1:8" x14ac:dyDescent="0.2">
      <c r="A2953" t="s">
        <v>71</v>
      </c>
      <c r="B2953" t="s">
        <v>56</v>
      </c>
      <c r="C2953" t="s">
        <v>95</v>
      </c>
      <c r="D2953" s="4">
        <v>43191</v>
      </c>
      <c r="E2953" t="s">
        <v>180</v>
      </c>
      <c r="F2953" s="5">
        <v>43101</v>
      </c>
      <c r="G2953">
        <v>716.49</v>
      </c>
      <c r="H2953">
        <v>64.48</v>
      </c>
    </row>
    <row r="2954" spans="1:8" x14ac:dyDescent="0.2">
      <c r="A2954" t="s">
        <v>71</v>
      </c>
      <c r="B2954" t="s">
        <v>54</v>
      </c>
      <c r="C2954" t="s">
        <v>92</v>
      </c>
      <c r="D2954" s="4">
        <v>43191</v>
      </c>
      <c r="E2954" t="s">
        <v>175</v>
      </c>
      <c r="F2954" s="5">
        <v>43101</v>
      </c>
      <c r="G2954">
        <v>593.24</v>
      </c>
      <c r="H2954">
        <v>45.68</v>
      </c>
    </row>
    <row r="2955" spans="1:8" x14ac:dyDescent="0.2">
      <c r="A2955" t="s">
        <v>71</v>
      </c>
      <c r="B2955" t="s">
        <v>54</v>
      </c>
      <c r="C2955" t="s">
        <v>92</v>
      </c>
      <c r="D2955" s="4">
        <v>43191</v>
      </c>
      <c r="E2955" t="s">
        <v>179</v>
      </c>
      <c r="F2955" s="5">
        <v>43101</v>
      </c>
      <c r="G2955">
        <v>44.76</v>
      </c>
      <c r="H2955">
        <v>4.03</v>
      </c>
    </row>
    <row r="2956" spans="1:8" x14ac:dyDescent="0.2">
      <c r="A2956" t="s">
        <v>71</v>
      </c>
      <c r="B2956" t="s">
        <v>54</v>
      </c>
      <c r="C2956" t="s">
        <v>92</v>
      </c>
      <c r="D2956" s="4">
        <v>43191</v>
      </c>
      <c r="E2956" t="s">
        <v>176</v>
      </c>
      <c r="F2956" s="5">
        <v>43101</v>
      </c>
      <c r="G2956">
        <v>26.76</v>
      </c>
      <c r="H2956">
        <v>2.06</v>
      </c>
    </row>
    <row r="2957" spans="1:8" x14ac:dyDescent="0.2">
      <c r="A2957" t="s">
        <v>71</v>
      </c>
      <c r="B2957" t="s">
        <v>54</v>
      </c>
      <c r="C2957" t="s">
        <v>92</v>
      </c>
      <c r="D2957" s="4">
        <v>43191</v>
      </c>
      <c r="E2957" t="s">
        <v>180</v>
      </c>
      <c r="F2957" s="5">
        <v>43101</v>
      </c>
      <c r="G2957">
        <v>2.0099999999999998</v>
      </c>
      <c r="H2957">
        <v>0.18</v>
      </c>
    </row>
    <row r="2958" spans="1:8" x14ac:dyDescent="0.2">
      <c r="A2958" t="s">
        <v>71</v>
      </c>
      <c r="B2958" t="s">
        <v>56</v>
      </c>
      <c r="C2958" t="s">
        <v>94</v>
      </c>
      <c r="D2958" s="4">
        <v>43191</v>
      </c>
      <c r="E2958" t="s">
        <v>175</v>
      </c>
      <c r="F2958" s="5">
        <v>43101</v>
      </c>
      <c r="G2958">
        <v>741.56</v>
      </c>
      <c r="H2958">
        <v>57.1</v>
      </c>
    </row>
    <row r="2959" spans="1:8" x14ac:dyDescent="0.2">
      <c r="A2959" t="s">
        <v>71</v>
      </c>
      <c r="B2959" t="s">
        <v>56</v>
      </c>
      <c r="C2959" t="s">
        <v>94</v>
      </c>
      <c r="D2959" s="4">
        <v>43191</v>
      </c>
      <c r="E2959" t="s">
        <v>179</v>
      </c>
      <c r="F2959" s="5">
        <v>43101</v>
      </c>
      <c r="G2959">
        <v>1358.44</v>
      </c>
      <c r="H2959">
        <v>122.26</v>
      </c>
    </row>
    <row r="2960" spans="1:8" x14ac:dyDescent="0.2">
      <c r="A2960" t="s">
        <v>71</v>
      </c>
      <c r="B2960" t="s">
        <v>56</v>
      </c>
      <c r="C2960" t="s">
        <v>94</v>
      </c>
      <c r="D2960" s="4">
        <v>43191</v>
      </c>
      <c r="E2960" t="s">
        <v>176</v>
      </c>
      <c r="F2960" s="5">
        <v>43101</v>
      </c>
      <c r="G2960">
        <v>33.44</v>
      </c>
      <c r="H2960">
        <v>2.57</v>
      </c>
    </row>
    <row r="2961" spans="1:8" x14ac:dyDescent="0.2">
      <c r="A2961" t="s">
        <v>71</v>
      </c>
      <c r="B2961" t="s">
        <v>56</v>
      </c>
      <c r="C2961" t="s">
        <v>94</v>
      </c>
      <c r="D2961" s="4">
        <v>43191</v>
      </c>
      <c r="E2961" t="s">
        <v>180</v>
      </c>
      <c r="F2961" s="5">
        <v>43101</v>
      </c>
      <c r="G2961">
        <v>61.27</v>
      </c>
      <c r="H2961">
        <v>5.51</v>
      </c>
    </row>
    <row r="2962" spans="1:8" x14ac:dyDescent="0.2">
      <c r="A2962" t="s">
        <v>71</v>
      </c>
      <c r="B2962" t="s">
        <v>55</v>
      </c>
      <c r="C2962" t="s">
        <v>101</v>
      </c>
      <c r="D2962" s="4">
        <v>43191</v>
      </c>
      <c r="E2962" t="s">
        <v>177</v>
      </c>
      <c r="F2962" s="5">
        <v>43101</v>
      </c>
      <c r="G2962">
        <v>106.02</v>
      </c>
      <c r="H2962">
        <v>8.16</v>
      </c>
    </row>
    <row r="2963" spans="1:8" x14ac:dyDescent="0.2">
      <c r="A2963" t="s">
        <v>71</v>
      </c>
      <c r="B2963" t="s">
        <v>55</v>
      </c>
      <c r="C2963" t="s">
        <v>101</v>
      </c>
      <c r="D2963" s="4">
        <v>43191</v>
      </c>
      <c r="E2963" t="s">
        <v>178</v>
      </c>
      <c r="F2963" s="5">
        <v>43101</v>
      </c>
      <c r="G2963">
        <v>4.78</v>
      </c>
      <c r="H2963">
        <v>0.37</v>
      </c>
    </row>
    <row r="2964" spans="1:8" x14ac:dyDescent="0.2">
      <c r="A2964" t="s">
        <v>71</v>
      </c>
      <c r="B2964" t="s">
        <v>55</v>
      </c>
      <c r="C2964" t="s">
        <v>101</v>
      </c>
      <c r="D2964" s="4">
        <v>43191</v>
      </c>
      <c r="E2964" t="s">
        <v>177</v>
      </c>
      <c r="F2964" s="5">
        <v>43101</v>
      </c>
      <c r="G2964">
        <v>78.12</v>
      </c>
      <c r="H2964">
        <v>6.02</v>
      </c>
    </row>
    <row r="2965" spans="1:8" x14ac:dyDescent="0.2">
      <c r="A2965" t="s">
        <v>71</v>
      </c>
      <c r="B2965" t="s">
        <v>55</v>
      </c>
      <c r="C2965" t="s">
        <v>101</v>
      </c>
      <c r="D2965" s="4">
        <v>43191</v>
      </c>
      <c r="E2965" t="s">
        <v>178</v>
      </c>
      <c r="F2965" s="5">
        <v>43101</v>
      </c>
      <c r="G2965">
        <v>3.52</v>
      </c>
      <c r="H2965">
        <v>0.27</v>
      </c>
    </row>
    <row r="2966" spans="1:8" x14ac:dyDescent="0.2">
      <c r="A2966" t="s">
        <v>71</v>
      </c>
      <c r="B2966" t="s">
        <v>57</v>
      </c>
      <c r="C2966" t="s">
        <v>93</v>
      </c>
      <c r="D2966" s="4">
        <v>43191</v>
      </c>
      <c r="E2966" t="s">
        <v>175</v>
      </c>
      <c r="F2966" s="5">
        <v>43101</v>
      </c>
      <c r="G2966">
        <v>414</v>
      </c>
      <c r="H2966">
        <v>31.88</v>
      </c>
    </row>
    <row r="2967" spans="1:8" x14ac:dyDescent="0.2">
      <c r="A2967" t="s">
        <v>71</v>
      </c>
      <c r="B2967" t="s">
        <v>57</v>
      </c>
      <c r="C2967" t="s">
        <v>93</v>
      </c>
      <c r="D2967" s="4">
        <v>43191</v>
      </c>
      <c r="E2967" t="s">
        <v>176</v>
      </c>
      <c r="F2967" s="5">
        <v>43101</v>
      </c>
      <c r="G2967">
        <v>18.670000000000002</v>
      </c>
      <c r="H2967">
        <v>1.44</v>
      </c>
    </row>
    <row r="2968" spans="1:8" x14ac:dyDescent="0.2">
      <c r="A2968" t="s">
        <v>71</v>
      </c>
      <c r="B2968" t="s">
        <v>56</v>
      </c>
      <c r="C2968" t="s">
        <v>101</v>
      </c>
      <c r="D2968" s="4">
        <v>43191</v>
      </c>
      <c r="E2968" t="s">
        <v>177</v>
      </c>
      <c r="F2968" s="5">
        <v>43101</v>
      </c>
      <c r="G2968">
        <v>678.9</v>
      </c>
      <c r="H2968">
        <v>52.28</v>
      </c>
    </row>
    <row r="2969" spans="1:8" x14ac:dyDescent="0.2">
      <c r="A2969" t="s">
        <v>71</v>
      </c>
      <c r="B2969" t="s">
        <v>56</v>
      </c>
      <c r="C2969" t="s">
        <v>101</v>
      </c>
      <c r="D2969" s="4">
        <v>43191</v>
      </c>
      <c r="E2969" t="s">
        <v>178</v>
      </c>
      <c r="F2969" s="5">
        <v>43101</v>
      </c>
      <c r="G2969">
        <v>30.62</v>
      </c>
      <c r="H2969">
        <v>2.36</v>
      </c>
    </row>
    <row r="2970" spans="1:8" x14ac:dyDescent="0.2">
      <c r="A2970" t="s">
        <v>71</v>
      </c>
      <c r="B2970" t="s">
        <v>54</v>
      </c>
      <c r="C2970" t="s">
        <v>92</v>
      </c>
      <c r="D2970" s="4">
        <v>43252</v>
      </c>
      <c r="E2970" t="s">
        <v>213</v>
      </c>
      <c r="F2970" s="5">
        <v>43221</v>
      </c>
      <c r="G2970">
        <v>43.21</v>
      </c>
      <c r="H2970">
        <v>3.33</v>
      </c>
    </row>
    <row r="2971" spans="1:8" x14ac:dyDescent="0.2">
      <c r="A2971" t="s">
        <v>71</v>
      </c>
      <c r="B2971" t="s">
        <v>54</v>
      </c>
      <c r="C2971" t="s">
        <v>92</v>
      </c>
      <c r="D2971" s="4">
        <v>43252</v>
      </c>
      <c r="E2971" t="s">
        <v>175</v>
      </c>
      <c r="F2971" s="5">
        <v>43101</v>
      </c>
      <c r="G2971">
        <v>1262</v>
      </c>
      <c r="H2971">
        <v>97.17</v>
      </c>
    </row>
    <row r="2972" spans="1:8" x14ac:dyDescent="0.2">
      <c r="A2972" t="s">
        <v>71</v>
      </c>
      <c r="B2972" t="s">
        <v>54</v>
      </c>
      <c r="C2972" t="s">
        <v>92</v>
      </c>
      <c r="D2972" s="4">
        <v>43252</v>
      </c>
      <c r="E2972" t="s">
        <v>176</v>
      </c>
      <c r="F2972" s="5">
        <v>43101</v>
      </c>
      <c r="G2972">
        <v>56.92</v>
      </c>
      <c r="H2972">
        <v>4.38</v>
      </c>
    </row>
    <row r="2973" spans="1:8" x14ac:dyDescent="0.2">
      <c r="A2973" t="s">
        <v>71</v>
      </c>
      <c r="B2973" t="s">
        <v>54</v>
      </c>
      <c r="C2973" t="s">
        <v>92</v>
      </c>
      <c r="D2973" s="4">
        <v>43252</v>
      </c>
      <c r="E2973" t="s">
        <v>215</v>
      </c>
      <c r="F2973" s="5">
        <v>43221</v>
      </c>
      <c r="G2973">
        <v>37.119999999999997</v>
      </c>
      <c r="H2973">
        <v>3.3</v>
      </c>
    </row>
    <row r="2974" spans="1:8" x14ac:dyDescent="0.2">
      <c r="A2974" t="s">
        <v>71</v>
      </c>
      <c r="B2974" t="s">
        <v>54</v>
      </c>
      <c r="C2974" t="s">
        <v>92</v>
      </c>
      <c r="D2974" s="4">
        <v>43252</v>
      </c>
      <c r="E2974" t="s">
        <v>214</v>
      </c>
      <c r="F2974" s="5">
        <v>43221</v>
      </c>
      <c r="G2974">
        <v>1.66</v>
      </c>
      <c r="H2974">
        <v>0.15</v>
      </c>
    </row>
    <row r="2975" spans="1:8" x14ac:dyDescent="0.2">
      <c r="A2975" t="s">
        <v>71</v>
      </c>
      <c r="B2975" t="s">
        <v>55</v>
      </c>
      <c r="C2975" t="s">
        <v>91</v>
      </c>
      <c r="D2975" s="4">
        <v>43252</v>
      </c>
      <c r="E2975" t="s">
        <v>175</v>
      </c>
      <c r="F2975" s="5">
        <v>43101</v>
      </c>
      <c r="G2975">
        <v>185</v>
      </c>
      <c r="H2975">
        <v>14.25</v>
      </c>
    </row>
    <row r="2976" spans="1:8" x14ac:dyDescent="0.2">
      <c r="A2976" t="s">
        <v>71</v>
      </c>
      <c r="B2976" t="s">
        <v>55</v>
      </c>
      <c r="C2976" t="s">
        <v>91</v>
      </c>
      <c r="D2976" s="4">
        <v>43252</v>
      </c>
      <c r="E2976" t="s">
        <v>176</v>
      </c>
      <c r="F2976" s="5">
        <v>43101</v>
      </c>
      <c r="G2976">
        <v>8.34</v>
      </c>
      <c r="H2976">
        <v>0.64</v>
      </c>
    </row>
    <row r="2977" spans="1:8" x14ac:dyDescent="0.2">
      <c r="A2977" t="s">
        <v>71</v>
      </c>
      <c r="B2977" t="s">
        <v>54</v>
      </c>
      <c r="C2977" t="s">
        <v>92</v>
      </c>
      <c r="D2977" s="4">
        <v>43252</v>
      </c>
      <c r="E2977" t="s">
        <v>212</v>
      </c>
      <c r="F2977" s="5">
        <v>43221</v>
      </c>
      <c r="G2977">
        <v>957.88</v>
      </c>
      <c r="H2977">
        <v>73.760000000000005</v>
      </c>
    </row>
    <row r="2978" spans="1:8" x14ac:dyDescent="0.2">
      <c r="A2978" t="s">
        <v>71</v>
      </c>
      <c r="B2978" t="s">
        <v>55</v>
      </c>
      <c r="C2978" t="s">
        <v>91</v>
      </c>
      <c r="D2978" s="4">
        <v>43252</v>
      </c>
      <c r="E2978" t="s">
        <v>212</v>
      </c>
      <c r="F2978" s="5">
        <v>43221</v>
      </c>
      <c r="G2978">
        <v>335</v>
      </c>
      <c r="H2978">
        <v>25.8</v>
      </c>
    </row>
    <row r="2979" spans="1:8" x14ac:dyDescent="0.2">
      <c r="A2979" t="s">
        <v>71</v>
      </c>
      <c r="B2979" t="s">
        <v>55</v>
      </c>
      <c r="C2979" t="s">
        <v>91</v>
      </c>
      <c r="D2979" s="4">
        <v>43252</v>
      </c>
      <c r="E2979" t="s">
        <v>213</v>
      </c>
      <c r="F2979" s="5">
        <v>43221</v>
      </c>
      <c r="G2979">
        <v>15.11</v>
      </c>
      <c r="H2979">
        <v>1.1599999999999999</v>
      </c>
    </row>
    <row r="2980" spans="1:8" x14ac:dyDescent="0.2">
      <c r="A2980" t="s">
        <v>71</v>
      </c>
      <c r="B2980" t="s">
        <v>54</v>
      </c>
      <c r="C2980" t="s">
        <v>101</v>
      </c>
      <c r="D2980" s="4">
        <v>43191</v>
      </c>
      <c r="E2980" t="s">
        <v>177</v>
      </c>
      <c r="F2980" s="5">
        <v>43101</v>
      </c>
      <c r="G2980">
        <v>78.12</v>
      </c>
      <c r="H2980">
        <v>6.02</v>
      </c>
    </row>
    <row r="2981" spans="1:8" x14ac:dyDescent="0.2">
      <c r="A2981" t="s">
        <v>71</v>
      </c>
      <c r="B2981" t="s">
        <v>54</v>
      </c>
      <c r="C2981" t="s">
        <v>101</v>
      </c>
      <c r="D2981" s="4">
        <v>43191</v>
      </c>
      <c r="E2981" t="s">
        <v>178</v>
      </c>
      <c r="F2981" s="5">
        <v>43101</v>
      </c>
      <c r="G2981">
        <v>3.52</v>
      </c>
      <c r="H2981">
        <v>0.27</v>
      </c>
    </row>
    <row r="2982" spans="1:8" x14ac:dyDescent="0.2">
      <c r="A2982" t="s">
        <v>71</v>
      </c>
      <c r="B2982" t="s">
        <v>55</v>
      </c>
      <c r="C2982" t="s">
        <v>93</v>
      </c>
      <c r="D2982" s="4">
        <v>43191</v>
      </c>
      <c r="E2982" t="s">
        <v>175</v>
      </c>
      <c r="F2982" s="5">
        <v>43101</v>
      </c>
      <c r="G2982">
        <v>341</v>
      </c>
      <c r="H2982">
        <v>26.26</v>
      </c>
    </row>
    <row r="2983" spans="1:8" x14ac:dyDescent="0.2">
      <c r="A2983" t="s">
        <v>71</v>
      </c>
      <c r="B2983" t="s">
        <v>55</v>
      </c>
      <c r="C2983" t="s">
        <v>93</v>
      </c>
      <c r="D2983" s="4">
        <v>43191</v>
      </c>
      <c r="E2983" t="s">
        <v>176</v>
      </c>
      <c r="F2983" s="5">
        <v>43101</v>
      </c>
      <c r="G2983">
        <v>15.38</v>
      </c>
      <c r="H2983">
        <v>1.18</v>
      </c>
    </row>
    <row r="2984" spans="1:8" x14ac:dyDescent="0.2">
      <c r="A2984" t="s">
        <v>71</v>
      </c>
      <c r="B2984" t="s">
        <v>57</v>
      </c>
      <c r="C2984" t="s">
        <v>93</v>
      </c>
      <c r="D2984" s="4">
        <v>43191</v>
      </c>
      <c r="E2984" t="s">
        <v>175</v>
      </c>
      <c r="F2984" s="5">
        <v>43101</v>
      </c>
      <c r="G2984">
        <v>2202</v>
      </c>
      <c r="H2984">
        <v>169.57</v>
      </c>
    </row>
    <row r="2985" spans="1:8" x14ac:dyDescent="0.2">
      <c r="A2985" t="s">
        <v>71</v>
      </c>
      <c r="B2985" t="s">
        <v>57</v>
      </c>
      <c r="C2985" t="s">
        <v>93</v>
      </c>
      <c r="D2985" s="4">
        <v>43191</v>
      </c>
      <c r="E2985" t="s">
        <v>176</v>
      </c>
      <c r="F2985" s="5">
        <v>43101</v>
      </c>
      <c r="G2985">
        <v>99.3</v>
      </c>
      <c r="H2985">
        <v>7.64</v>
      </c>
    </row>
    <row r="2986" spans="1:8" x14ac:dyDescent="0.2">
      <c r="A2986" t="s">
        <v>71</v>
      </c>
      <c r="B2986" t="s">
        <v>56</v>
      </c>
      <c r="C2986" t="s">
        <v>95</v>
      </c>
      <c r="D2986" s="4">
        <v>43252</v>
      </c>
      <c r="E2986" t="s">
        <v>212</v>
      </c>
      <c r="F2986" s="5">
        <v>43221</v>
      </c>
      <c r="G2986">
        <v>8448</v>
      </c>
      <c r="H2986">
        <v>650.5</v>
      </c>
    </row>
    <row r="2987" spans="1:8" x14ac:dyDescent="0.2">
      <c r="A2987" t="s">
        <v>71</v>
      </c>
      <c r="B2987" t="s">
        <v>56</v>
      </c>
      <c r="C2987" t="s">
        <v>95</v>
      </c>
      <c r="D2987" s="4">
        <v>43252</v>
      </c>
      <c r="E2987" t="s">
        <v>213</v>
      </c>
      <c r="F2987" s="5">
        <v>43221</v>
      </c>
      <c r="G2987">
        <v>381</v>
      </c>
      <c r="H2987">
        <v>29.34</v>
      </c>
    </row>
    <row r="2988" spans="1:8" x14ac:dyDescent="0.2">
      <c r="A2988" t="s">
        <v>71</v>
      </c>
      <c r="B2988" t="s">
        <v>56</v>
      </c>
      <c r="C2988" t="s">
        <v>95</v>
      </c>
      <c r="D2988" s="4">
        <v>43252</v>
      </c>
      <c r="E2988" t="s">
        <v>175</v>
      </c>
      <c r="F2988" s="5">
        <v>43101</v>
      </c>
      <c r="G2988">
        <v>7392</v>
      </c>
      <c r="H2988">
        <v>569.17999999999995</v>
      </c>
    </row>
    <row r="2989" spans="1:8" x14ac:dyDescent="0.2">
      <c r="A2989" t="s">
        <v>71</v>
      </c>
      <c r="B2989" t="s">
        <v>56</v>
      </c>
      <c r="C2989" t="s">
        <v>95</v>
      </c>
      <c r="D2989" s="4">
        <v>43252</v>
      </c>
      <c r="E2989" t="s">
        <v>176</v>
      </c>
      <c r="F2989" s="5">
        <v>43101</v>
      </c>
      <c r="G2989">
        <v>333.38</v>
      </c>
      <c r="H2989">
        <v>25.67</v>
      </c>
    </row>
    <row r="2990" spans="1:8" x14ac:dyDescent="0.2">
      <c r="A2990" t="s">
        <v>71</v>
      </c>
      <c r="B2990" t="s">
        <v>54</v>
      </c>
      <c r="C2990" t="s">
        <v>92</v>
      </c>
      <c r="D2990" s="4">
        <v>43252</v>
      </c>
      <c r="E2990" t="s">
        <v>212</v>
      </c>
      <c r="F2990" s="5">
        <v>43221</v>
      </c>
      <c r="G2990">
        <v>209</v>
      </c>
      <c r="H2990">
        <v>16.09</v>
      </c>
    </row>
    <row r="2991" spans="1:8" x14ac:dyDescent="0.2">
      <c r="A2991" t="s">
        <v>71</v>
      </c>
      <c r="B2991" t="s">
        <v>54</v>
      </c>
      <c r="C2991" t="s">
        <v>92</v>
      </c>
      <c r="D2991" s="4">
        <v>43252</v>
      </c>
      <c r="E2991" t="s">
        <v>213</v>
      </c>
      <c r="F2991" s="5">
        <v>43221</v>
      </c>
      <c r="G2991">
        <v>9.43</v>
      </c>
      <c r="H2991">
        <v>0.73</v>
      </c>
    </row>
    <row r="2992" spans="1:8" x14ac:dyDescent="0.2">
      <c r="A2992" t="s">
        <v>71</v>
      </c>
      <c r="B2992" t="s">
        <v>54</v>
      </c>
      <c r="C2992" t="s">
        <v>92</v>
      </c>
      <c r="D2992" s="4">
        <v>43252</v>
      </c>
      <c r="E2992" t="s">
        <v>175</v>
      </c>
      <c r="F2992" s="5">
        <v>43101</v>
      </c>
      <c r="G2992">
        <v>322</v>
      </c>
      <c r="H2992">
        <v>24.79</v>
      </c>
    </row>
    <row r="2993" spans="1:8" x14ac:dyDescent="0.2">
      <c r="A2993" t="s">
        <v>71</v>
      </c>
      <c r="B2993" t="s">
        <v>55</v>
      </c>
      <c r="C2993" t="s">
        <v>101</v>
      </c>
      <c r="D2993" s="4">
        <v>43252</v>
      </c>
      <c r="E2993" t="s">
        <v>218</v>
      </c>
      <c r="F2993" s="5">
        <v>43221</v>
      </c>
      <c r="G2993">
        <v>70.680000000000007</v>
      </c>
      <c r="H2993">
        <v>5.44</v>
      </c>
    </row>
    <row r="2994" spans="1:8" x14ac:dyDescent="0.2">
      <c r="A2994" t="s">
        <v>71</v>
      </c>
      <c r="B2994" t="s">
        <v>54</v>
      </c>
      <c r="C2994" t="s">
        <v>92</v>
      </c>
      <c r="D2994" s="4">
        <v>43221</v>
      </c>
      <c r="E2994" t="s">
        <v>213</v>
      </c>
      <c r="F2994" s="5">
        <v>43221</v>
      </c>
      <c r="G2994">
        <v>31.42</v>
      </c>
      <c r="H2994">
        <v>2.42</v>
      </c>
    </row>
    <row r="2995" spans="1:8" x14ac:dyDescent="0.2">
      <c r="A2995" t="s">
        <v>71</v>
      </c>
      <c r="B2995" t="s">
        <v>54</v>
      </c>
      <c r="C2995" t="s">
        <v>92</v>
      </c>
      <c r="D2995" s="4">
        <v>43221</v>
      </c>
      <c r="E2995" t="s">
        <v>214</v>
      </c>
      <c r="F2995" s="5">
        <v>43221</v>
      </c>
      <c r="G2995">
        <v>3.16</v>
      </c>
      <c r="H2995">
        <v>0.28000000000000003</v>
      </c>
    </row>
    <row r="2996" spans="1:8" x14ac:dyDescent="0.2">
      <c r="A2996" t="s">
        <v>71</v>
      </c>
      <c r="B2996" t="s">
        <v>54</v>
      </c>
      <c r="C2996" t="s">
        <v>101</v>
      </c>
      <c r="D2996" s="4">
        <v>43221</v>
      </c>
      <c r="E2996" t="s">
        <v>218</v>
      </c>
      <c r="F2996" s="5">
        <v>43221</v>
      </c>
      <c r="G2996">
        <v>16.8</v>
      </c>
      <c r="H2996">
        <v>1.29</v>
      </c>
    </row>
    <row r="2997" spans="1:8" x14ac:dyDescent="0.2">
      <c r="A2997" t="s">
        <v>71</v>
      </c>
      <c r="B2997" t="s">
        <v>54</v>
      </c>
      <c r="C2997" t="s">
        <v>101</v>
      </c>
      <c r="D2997" s="4">
        <v>43221</v>
      </c>
      <c r="E2997" t="s">
        <v>219</v>
      </c>
      <c r="F2997" s="5">
        <v>43221</v>
      </c>
      <c r="G2997">
        <v>0.76</v>
      </c>
      <c r="H2997">
        <v>0.06</v>
      </c>
    </row>
    <row r="2998" spans="1:8" x14ac:dyDescent="0.2">
      <c r="A2998" t="s">
        <v>71</v>
      </c>
      <c r="B2998" t="s">
        <v>54</v>
      </c>
      <c r="C2998" t="s">
        <v>101</v>
      </c>
      <c r="D2998" s="4">
        <v>43221</v>
      </c>
      <c r="E2998" t="s">
        <v>177</v>
      </c>
      <c r="F2998" s="5">
        <v>43101</v>
      </c>
      <c r="G2998">
        <v>30</v>
      </c>
      <c r="H2998">
        <v>2.31</v>
      </c>
    </row>
    <row r="2999" spans="1:8" x14ac:dyDescent="0.2">
      <c r="A2999" t="s">
        <v>71</v>
      </c>
      <c r="B2999" t="s">
        <v>54</v>
      </c>
      <c r="C2999" t="s">
        <v>101</v>
      </c>
      <c r="D2999" s="4">
        <v>43221</v>
      </c>
      <c r="E2999" t="s">
        <v>178</v>
      </c>
      <c r="F2999" s="5">
        <v>43101</v>
      </c>
      <c r="G2999">
        <v>1.35</v>
      </c>
      <c r="H2999">
        <v>0.1</v>
      </c>
    </row>
    <row r="3000" spans="1:8" x14ac:dyDescent="0.2">
      <c r="A3000" t="s">
        <v>71</v>
      </c>
      <c r="B3000" t="s">
        <v>61</v>
      </c>
      <c r="C3000" t="s">
        <v>97</v>
      </c>
      <c r="D3000" s="4">
        <v>43221</v>
      </c>
      <c r="E3000" t="s">
        <v>175</v>
      </c>
      <c r="F3000" s="5">
        <v>43101</v>
      </c>
      <c r="G3000">
        <v>454.5</v>
      </c>
      <c r="H3000">
        <v>35</v>
      </c>
    </row>
    <row r="3001" spans="1:8" x14ac:dyDescent="0.2">
      <c r="A3001" t="s">
        <v>71</v>
      </c>
      <c r="B3001" t="s">
        <v>61</v>
      </c>
      <c r="C3001" t="s">
        <v>97</v>
      </c>
      <c r="D3001" s="4">
        <v>43221</v>
      </c>
      <c r="E3001" t="s">
        <v>179</v>
      </c>
      <c r="F3001" s="5">
        <v>43101</v>
      </c>
      <c r="G3001">
        <v>5167.5</v>
      </c>
      <c r="H3001">
        <v>465.08</v>
      </c>
    </row>
    <row r="3002" spans="1:8" x14ac:dyDescent="0.2">
      <c r="A3002" t="s">
        <v>71</v>
      </c>
      <c r="B3002" t="s">
        <v>61</v>
      </c>
      <c r="C3002" t="s">
        <v>97</v>
      </c>
      <c r="D3002" s="4">
        <v>43221</v>
      </c>
      <c r="E3002" t="s">
        <v>176</v>
      </c>
      <c r="F3002" s="5">
        <v>43101</v>
      </c>
      <c r="G3002">
        <v>20.5</v>
      </c>
      <c r="H3002">
        <v>1.58</v>
      </c>
    </row>
    <row r="3003" spans="1:8" x14ac:dyDescent="0.2">
      <c r="A3003" t="s">
        <v>71</v>
      </c>
      <c r="B3003" t="s">
        <v>61</v>
      </c>
      <c r="C3003" t="s">
        <v>97</v>
      </c>
      <c r="D3003" s="4">
        <v>43221</v>
      </c>
      <c r="E3003" t="s">
        <v>180</v>
      </c>
      <c r="F3003" s="5">
        <v>43101</v>
      </c>
      <c r="G3003">
        <v>233.05</v>
      </c>
      <c r="H3003">
        <v>20.97</v>
      </c>
    </row>
    <row r="3004" spans="1:8" x14ac:dyDescent="0.2">
      <c r="A3004" t="s">
        <v>71</v>
      </c>
      <c r="B3004" t="s">
        <v>61</v>
      </c>
      <c r="C3004" t="s">
        <v>97</v>
      </c>
      <c r="D3004" s="4">
        <v>43221</v>
      </c>
      <c r="E3004" t="s">
        <v>212</v>
      </c>
      <c r="F3004" s="5">
        <v>43221</v>
      </c>
      <c r="G3004">
        <v>263.13</v>
      </c>
      <c r="H3004">
        <v>20.260000000000002</v>
      </c>
    </row>
    <row r="3005" spans="1:8" x14ac:dyDescent="0.2">
      <c r="A3005" t="s">
        <v>71</v>
      </c>
      <c r="B3005" t="s">
        <v>61</v>
      </c>
      <c r="C3005" t="s">
        <v>97</v>
      </c>
      <c r="D3005" s="4">
        <v>43221</v>
      </c>
      <c r="E3005" t="s">
        <v>215</v>
      </c>
      <c r="F3005" s="5">
        <v>43221</v>
      </c>
      <c r="G3005">
        <v>2992.09</v>
      </c>
      <c r="H3005">
        <v>266.3</v>
      </c>
    </row>
    <row r="3006" spans="1:8" x14ac:dyDescent="0.2">
      <c r="A3006" t="s">
        <v>71</v>
      </c>
      <c r="B3006" t="s">
        <v>61</v>
      </c>
      <c r="C3006" t="s">
        <v>97</v>
      </c>
      <c r="D3006" s="4">
        <v>43221</v>
      </c>
      <c r="E3006" t="s">
        <v>213</v>
      </c>
      <c r="F3006" s="5">
        <v>43221</v>
      </c>
      <c r="G3006">
        <v>11.87</v>
      </c>
      <c r="H3006">
        <v>0.91</v>
      </c>
    </row>
    <row r="3007" spans="1:8" x14ac:dyDescent="0.2">
      <c r="A3007" t="s">
        <v>71</v>
      </c>
      <c r="B3007" t="s">
        <v>61</v>
      </c>
      <c r="C3007" t="s">
        <v>97</v>
      </c>
      <c r="D3007" s="4">
        <v>43221</v>
      </c>
      <c r="E3007" t="s">
        <v>214</v>
      </c>
      <c r="F3007" s="5">
        <v>43221</v>
      </c>
      <c r="G3007">
        <v>134.94</v>
      </c>
      <c r="H3007">
        <v>12.01</v>
      </c>
    </row>
    <row r="3008" spans="1:8" x14ac:dyDescent="0.2">
      <c r="A3008" t="s">
        <v>71</v>
      </c>
      <c r="B3008" t="s">
        <v>56</v>
      </c>
      <c r="C3008" t="s">
        <v>98</v>
      </c>
      <c r="D3008" s="4">
        <v>43221</v>
      </c>
      <c r="E3008" t="s">
        <v>212</v>
      </c>
      <c r="F3008" s="5">
        <v>43221</v>
      </c>
      <c r="G3008">
        <v>263.13</v>
      </c>
      <c r="H3008">
        <v>20.260000000000002</v>
      </c>
    </row>
    <row r="3009" spans="1:8" x14ac:dyDescent="0.2">
      <c r="A3009" t="s">
        <v>71</v>
      </c>
      <c r="B3009" t="s">
        <v>56</v>
      </c>
      <c r="C3009" t="s">
        <v>98</v>
      </c>
      <c r="D3009" s="4">
        <v>43221</v>
      </c>
      <c r="E3009" t="s">
        <v>215</v>
      </c>
      <c r="F3009" s="5">
        <v>43221</v>
      </c>
      <c r="G3009">
        <v>3626.63</v>
      </c>
      <c r="H3009">
        <v>322.77</v>
      </c>
    </row>
    <row r="3010" spans="1:8" x14ac:dyDescent="0.2">
      <c r="A3010" t="s">
        <v>71</v>
      </c>
      <c r="B3010" t="s">
        <v>56</v>
      </c>
      <c r="C3010" t="s">
        <v>98</v>
      </c>
      <c r="D3010" s="4">
        <v>43221</v>
      </c>
      <c r="E3010" t="s">
        <v>213</v>
      </c>
      <c r="F3010" s="5">
        <v>43221</v>
      </c>
      <c r="G3010">
        <v>11.87</v>
      </c>
      <c r="H3010">
        <v>0.91</v>
      </c>
    </row>
    <row r="3011" spans="1:8" x14ac:dyDescent="0.2">
      <c r="A3011" t="s">
        <v>71</v>
      </c>
      <c r="B3011" t="s">
        <v>56</v>
      </c>
      <c r="C3011" t="s">
        <v>98</v>
      </c>
      <c r="D3011" s="4">
        <v>43221</v>
      </c>
      <c r="E3011" t="s">
        <v>214</v>
      </c>
      <c r="F3011" s="5">
        <v>43221</v>
      </c>
      <c r="G3011">
        <v>163.56</v>
      </c>
      <c r="H3011">
        <v>14.56</v>
      </c>
    </row>
    <row r="3012" spans="1:8" x14ac:dyDescent="0.2">
      <c r="A3012" t="s">
        <v>71</v>
      </c>
      <c r="B3012" t="s">
        <v>56</v>
      </c>
      <c r="C3012" t="s">
        <v>98</v>
      </c>
      <c r="D3012" s="4">
        <v>43221</v>
      </c>
      <c r="E3012" t="s">
        <v>175</v>
      </c>
      <c r="F3012" s="5">
        <v>43101</v>
      </c>
      <c r="G3012">
        <v>454.5</v>
      </c>
      <c r="H3012">
        <v>35</v>
      </c>
    </row>
    <row r="3013" spans="1:8" x14ac:dyDescent="0.2">
      <c r="A3013" t="s">
        <v>71</v>
      </c>
      <c r="B3013" t="s">
        <v>56</v>
      </c>
      <c r="C3013" t="s">
        <v>98</v>
      </c>
      <c r="D3013" s="4">
        <v>43221</v>
      </c>
      <c r="E3013" t="s">
        <v>179</v>
      </c>
      <c r="F3013" s="5">
        <v>43101</v>
      </c>
      <c r="G3013">
        <v>6263.5</v>
      </c>
      <c r="H3013">
        <v>563.72</v>
      </c>
    </row>
    <row r="3014" spans="1:8" x14ac:dyDescent="0.2">
      <c r="A3014" t="s">
        <v>71</v>
      </c>
      <c r="B3014" t="s">
        <v>56</v>
      </c>
      <c r="C3014" t="s">
        <v>98</v>
      </c>
      <c r="D3014" s="4">
        <v>43221</v>
      </c>
      <c r="E3014" t="s">
        <v>176</v>
      </c>
      <c r="F3014" s="5">
        <v>43101</v>
      </c>
      <c r="G3014">
        <v>20.5</v>
      </c>
      <c r="H3014">
        <v>1.58</v>
      </c>
    </row>
    <row r="3015" spans="1:8" x14ac:dyDescent="0.2">
      <c r="A3015" t="s">
        <v>71</v>
      </c>
      <c r="B3015" t="s">
        <v>56</v>
      </c>
      <c r="C3015" t="s">
        <v>98</v>
      </c>
      <c r="D3015" s="4">
        <v>43221</v>
      </c>
      <c r="E3015" t="s">
        <v>180</v>
      </c>
      <c r="F3015" s="5">
        <v>43101</v>
      </c>
      <c r="G3015">
        <v>282.48</v>
      </c>
      <c r="H3015">
        <v>25.42</v>
      </c>
    </row>
    <row r="3016" spans="1:8" x14ac:dyDescent="0.2">
      <c r="A3016" t="s">
        <v>71</v>
      </c>
      <c r="B3016" t="s">
        <v>60</v>
      </c>
      <c r="C3016" t="s">
        <v>131</v>
      </c>
      <c r="D3016" s="4">
        <v>43221</v>
      </c>
      <c r="E3016" t="s">
        <v>212</v>
      </c>
      <c r="F3016" s="5">
        <v>43221</v>
      </c>
      <c r="G3016">
        <v>7462.26</v>
      </c>
      <c r="H3016">
        <v>574.59</v>
      </c>
    </row>
    <row r="3017" spans="1:8" x14ac:dyDescent="0.2">
      <c r="A3017" t="s">
        <v>71</v>
      </c>
      <c r="B3017" t="s">
        <v>60</v>
      </c>
      <c r="C3017" t="s">
        <v>131</v>
      </c>
      <c r="D3017" s="4">
        <v>43221</v>
      </c>
      <c r="E3017" t="s">
        <v>213</v>
      </c>
      <c r="F3017" s="5">
        <v>43221</v>
      </c>
      <c r="G3017">
        <v>336.55</v>
      </c>
      <c r="H3017">
        <v>25.91</v>
      </c>
    </row>
    <row r="3018" spans="1:8" x14ac:dyDescent="0.2">
      <c r="A3018" t="s">
        <v>71</v>
      </c>
      <c r="B3018" t="s">
        <v>60</v>
      </c>
      <c r="C3018" t="s">
        <v>131</v>
      </c>
      <c r="D3018" s="4">
        <v>43221</v>
      </c>
      <c r="E3018" t="s">
        <v>175</v>
      </c>
      <c r="F3018" s="5">
        <v>43101</v>
      </c>
      <c r="G3018">
        <v>12889</v>
      </c>
      <c r="H3018">
        <v>992.45</v>
      </c>
    </row>
    <row r="3019" spans="1:8" x14ac:dyDescent="0.2">
      <c r="A3019" t="s">
        <v>71</v>
      </c>
      <c r="B3019" t="s">
        <v>60</v>
      </c>
      <c r="C3019" t="s">
        <v>131</v>
      </c>
      <c r="D3019" s="4">
        <v>43221</v>
      </c>
      <c r="E3019" t="s">
        <v>176</v>
      </c>
      <c r="F3019" s="5">
        <v>43101</v>
      </c>
      <c r="G3019">
        <v>581.29</v>
      </c>
      <c r="H3019">
        <v>44.76</v>
      </c>
    </row>
    <row r="3020" spans="1:8" x14ac:dyDescent="0.2">
      <c r="A3020" t="s">
        <v>71</v>
      </c>
      <c r="B3020" t="s">
        <v>61</v>
      </c>
      <c r="C3020" t="s">
        <v>97</v>
      </c>
      <c r="D3020" s="4">
        <v>43221</v>
      </c>
      <c r="E3020" t="s">
        <v>212</v>
      </c>
      <c r="F3020" s="5">
        <v>43221</v>
      </c>
      <c r="G3020">
        <v>263.13</v>
      </c>
      <c r="H3020">
        <v>20.260000000000002</v>
      </c>
    </row>
    <row r="3021" spans="1:8" x14ac:dyDescent="0.2">
      <c r="A3021" t="s">
        <v>71</v>
      </c>
      <c r="B3021" t="s">
        <v>61</v>
      </c>
      <c r="C3021" t="s">
        <v>97</v>
      </c>
      <c r="D3021" s="4">
        <v>43221</v>
      </c>
      <c r="E3021" t="s">
        <v>215</v>
      </c>
      <c r="F3021" s="5">
        <v>43221</v>
      </c>
      <c r="G3021">
        <v>1236.01</v>
      </c>
      <c r="H3021">
        <v>110</v>
      </c>
    </row>
    <row r="3022" spans="1:8" x14ac:dyDescent="0.2">
      <c r="A3022" t="s">
        <v>71</v>
      </c>
      <c r="B3022" t="s">
        <v>61</v>
      </c>
      <c r="C3022" t="s">
        <v>97</v>
      </c>
      <c r="D3022" s="4">
        <v>43221</v>
      </c>
      <c r="E3022" t="s">
        <v>213</v>
      </c>
      <c r="F3022" s="5">
        <v>43221</v>
      </c>
      <c r="G3022">
        <v>11.87</v>
      </c>
      <c r="H3022">
        <v>0.91</v>
      </c>
    </row>
    <row r="3023" spans="1:8" x14ac:dyDescent="0.2">
      <c r="A3023" t="s">
        <v>71</v>
      </c>
      <c r="B3023" t="s">
        <v>61</v>
      </c>
      <c r="C3023" t="s">
        <v>97</v>
      </c>
      <c r="D3023" s="4">
        <v>43221</v>
      </c>
      <c r="E3023" t="s">
        <v>214</v>
      </c>
      <c r="F3023" s="5">
        <v>43221</v>
      </c>
      <c r="G3023">
        <v>55.74</v>
      </c>
      <c r="H3023">
        <v>4.96</v>
      </c>
    </row>
    <row r="3024" spans="1:8" x14ac:dyDescent="0.2">
      <c r="A3024" t="s">
        <v>71</v>
      </c>
      <c r="B3024" t="s">
        <v>61</v>
      </c>
      <c r="C3024" t="s">
        <v>97</v>
      </c>
      <c r="D3024" s="4">
        <v>43221</v>
      </c>
      <c r="E3024" t="s">
        <v>212</v>
      </c>
      <c r="F3024" s="5">
        <v>43221</v>
      </c>
      <c r="G3024">
        <v>263.13</v>
      </c>
      <c r="H3024">
        <v>20.260000000000002</v>
      </c>
    </row>
    <row r="3025" spans="1:8" x14ac:dyDescent="0.2">
      <c r="A3025" t="s">
        <v>71</v>
      </c>
      <c r="B3025" t="s">
        <v>61</v>
      </c>
      <c r="C3025" t="s">
        <v>97</v>
      </c>
      <c r="D3025" s="4">
        <v>43221</v>
      </c>
      <c r="E3025" t="s">
        <v>215</v>
      </c>
      <c r="F3025" s="5">
        <v>43221</v>
      </c>
      <c r="G3025">
        <v>2080.31</v>
      </c>
      <c r="H3025">
        <v>185.15</v>
      </c>
    </row>
    <row r="3026" spans="1:8" x14ac:dyDescent="0.2">
      <c r="A3026" t="s">
        <v>71</v>
      </c>
      <c r="B3026" t="s">
        <v>61</v>
      </c>
      <c r="C3026" t="s">
        <v>97</v>
      </c>
      <c r="D3026" s="4">
        <v>43221</v>
      </c>
      <c r="E3026" t="s">
        <v>213</v>
      </c>
      <c r="F3026" s="5">
        <v>43221</v>
      </c>
      <c r="G3026">
        <v>11.87</v>
      </c>
      <c r="H3026">
        <v>0.91</v>
      </c>
    </row>
    <row r="3027" spans="1:8" x14ac:dyDescent="0.2">
      <c r="A3027" t="s">
        <v>71</v>
      </c>
      <c r="B3027" t="s">
        <v>61</v>
      </c>
      <c r="C3027" t="s">
        <v>97</v>
      </c>
      <c r="D3027" s="4">
        <v>43221</v>
      </c>
      <c r="E3027" t="s">
        <v>214</v>
      </c>
      <c r="F3027" s="5">
        <v>43221</v>
      </c>
      <c r="G3027">
        <v>93.82</v>
      </c>
      <c r="H3027">
        <v>8.35</v>
      </c>
    </row>
    <row r="3028" spans="1:8" x14ac:dyDescent="0.2">
      <c r="A3028" t="s">
        <v>71</v>
      </c>
      <c r="B3028" t="s">
        <v>61</v>
      </c>
      <c r="C3028" t="s">
        <v>97</v>
      </c>
      <c r="D3028" s="4">
        <v>43221</v>
      </c>
      <c r="E3028" t="s">
        <v>175</v>
      </c>
      <c r="F3028" s="5">
        <v>43101</v>
      </c>
      <c r="G3028">
        <v>454.5</v>
      </c>
      <c r="H3028">
        <v>35</v>
      </c>
    </row>
    <row r="3029" spans="1:8" x14ac:dyDescent="0.2">
      <c r="A3029" t="s">
        <v>71</v>
      </c>
      <c r="B3029" t="s">
        <v>61</v>
      </c>
      <c r="C3029" t="s">
        <v>97</v>
      </c>
      <c r="D3029" s="4">
        <v>43221</v>
      </c>
      <c r="E3029" t="s">
        <v>179</v>
      </c>
      <c r="F3029" s="5">
        <v>43101</v>
      </c>
      <c r="G3029">
        <v>2135.5</v>
      </c>
      <c r="H3029">
        <v>192.2</v>
      </c>
    </row>
    <row r="3030" spans="1:8" x14ac:dyDescent="0.2">
      <c r="A3030" t="s">
        <v>71</v>
      </c>
      <c r="B3030" t="s">
        <v>61</v>
      </c>
      <c r="C3030" t="s">
        <v>97</v>
      </c>
      <c r="D3030" s="4">
        <v>43221</v>
      </c>
      <c r="E3030" t="s">
        <v>176</v>
      </c>
      <c r="F3030" s="5">
        <v>43101</v>
      </c>
      <c r="G3030">
        <v>20.5</v>
      </c>
      <c r="H3030">
        <v>1.58</v>
      </c>
    </row>
    <row r="3031" spans="1:8" x14ac:dyDescent="0.2">
      <c r="A3031" t="s">
        <v>71</v>
      </c>
      <c r="B3031" t="s">
        <v>61</v>
      </c>
      <c r="C3031" t="s">
        <v>97</v>
      </c>
      <c r="D3031" s="4">
        <v>43221</v>
      </c>
      <c r="E3031" t="s">
        <v>180</v>
      </c>
      <c r="F3031" s="5">
        <v>43101</v>
      </c>
      <c r="G3031">
        <v>96.31</v>
      </c>
      <c r="H3031">
        <v>8.67</v>
      </c>
    </row>
    <row r="3032" spans="1:8" x14ac:dyDescent="0.2">
      <c r="A3032" t="s">
        <v>71</v>
      </c>
      <c r="B3032" t="s">
        <v>61</v>
      </c>
      <c r="C3032" t="s">
        <v>97</v>
      </c>
      <c r="D3032" s="4">
        <v>43221</v>
      </c>
      <c r="E3032" t="s">
        <v>175</v>
      </c>
      <c r="F3032" s="5">
        <v>43101</v>
      </c>
      <c r="G3032">
        <v>909</v>
      </c>
      <c r="H3032">
        <v>70</v>
      </c>
    </row>
    <row r="3033" spans="1:8" x14ac:dyDescent="0.2">
      <c r="A3033" t="s">
        <v>71</v>
      </c>
      <c r="B3033" t="s">
        <v>61</v>
      </c>
      <c r="C3033" t="s">
        <v>97</v>
      </c>
      <c r="D3033" s="4">
        <v>43221</v>
      </c>
      <c r="E3033" t="s">
        <v>179</v>
      </c>
      <c r="F3033" s="5">
        <v>43101</v>
      </c>
      <c r="G3033">
        <v>16146</v>
      </c>
      <c r="H3033">
        <v>1453.15</v>
      </c>
    </row>
    <row r="3034" spans="1:8" x14ac:dyDescent="0.2">
      <c r="A3034" t="s">
        <v>71</v>
      </c>
      <c r="B3034" t="s">
        <v>61</v>
      </c>
      <c r="C3034" t="s">
        <v>97</v>
      </c>
      <c r="D3034" s="4">
        <v>43221</v>
      </c>
      <c r="E3034" t="s">
        <v>176</v>
      </c>
      <c r="F3034" s="5">
        <v>43101</v>
      </c>
      <c r="G3034">
        <v>41</v>
      </c>
      <c r="H3034">
        <v>3.16</v>
      </c>
    </row>
    <row r="3035" spans="1:8" x14ac:dyDescent="0.2">
      <c r="A3035" t="s">
        <v>71</v>
      </c>
      <c r="B3035" t="s">
        <v>61</v>
      </c>
      <c r="C3035" t="s">
        <v>97</v>
      </c>
      <c r="D3035" s="4">
        <v>43221</v>
      </c>
      <c r="E3035" t="s">
        <v>180</v>
      </c>
      <c r="F3035" s="5">
        <v>43101</v>
      </c>
      <c r="G3035">
        <v>728.18</v>
      </c>
      <c r="H3035">
        <v>65.540000000000006</v>
      </c>
    </row>
    <row r="3036" spans="1:8" x14ac:dyDescent="0.2">
      <c r="A3036" t="s">
        <v>71</v>
      </c>
      <c r="B3036" t="s">
        <v>55</v>
      </c>
      <c r="C3036" t="s">
        <v>89</v>
      </c>
      <c r="D3036" s="4">
        <v>43191</v>
      </c>
      <c r="E3036" t="s">
        <v>175</v>
      </c>
      <c r="F3036" s="5">
        <v>43101</v>
      </c>
      <c r="G3036">
        <v>652</v>
      </c>
      <c r="H3036">
        <v>50.2</v>
      </c>
    </row>
    <row r="3037" spans="1:8" x14ac:dyDescent="0.2">
      <c r="A3037" t="s">
        <v>71</v>
      </c>
      <c r="B3037" t="s">
        <v>55</v>
      </c>
      <c r="C3037" t="s">
        <v>89</v>
      </c>
      <c r="D3037" s="4">
        <v>43191</v>
      </c>
      <c r="E3037" t="s">
        <v>176</v>
      </c>
      <c r="F3037" s="5">
        <v>43101</v>
      </c>
      <c r="G3037">
        <v>29.41</v>
      </c>
      <c r="H3037">
        <v>2.2599999999999998</v>
      </c>
    </row>
    <row r="3038" spans="1:8" x14ac:dyDescent="0.2">
      <c r="A3038" t="s">
        <v>71</v>
      </c>
      <c r="B3038" t="s">
        <v>54</v>
      </c>
      <c r="C3038" t="s">
        <v>92</v>
      </c>
      <c r="D3038" s="4">
        <v>43191</v>
      </c>
      <c r="E3038" t="s">
        <v>175</v>
      </c>
      <c r="F3038" s="5">
        <v>43101</v>
      </c>
      <c r="G3038">
        <v>614.83000000000004</v>
      </c>
      <c r="H3038">
        <v>47.34</v>
      </c>
    </row>
    <row r="3039" spans="1:8" x14ac:dyDescent="0.2">
      <c r="A3039" t="s">
        <v>71</v>
      </c>
      <c r="B3039" t="s">
        <v>54</v>
      </c>
      <c r="C3039" t="s">
        <v>92</v>
      </c>
      <c r="D3039" s="4">
        <v>43191</v>
      </c>
      <c r="E3039" t="s">
        <v>176</v>
      </c>
      <c r="F3039" s="5">
        <v>43101</v>
      </c>
      <c r="G3039">
        <v>27.73</v>
      </c>
      <c r="H3039">
        <v>2.13</v>
      </c>
    </row>
    <row r="3040" spans="1:8" x14ac:dyDescent="0.2">
      <c r="A3040" t="s">
        <v>71</v>
      </c>
      <c r="B3040" t="s">
        <v>54</v>
      </c>
      <c r="C3040" t="s">
        <v>101</v>
      </c>
      <c r="D3040" s="4">
        <v>43191</v>
      </c>
      <c r="E3040" t="s">
        <v>177</v>
      </c>
      <c r="F3040" s="5">
        <v>43101</v>
      </c>
      <c r="G3040">
        <v>298.44</v>
      </c>
      <c r="H3040">
        <v>22.98</v>
      </c>
    </row>
    <row r="3041" spans="1:8" x14ac:dyDescent="0.2">
      <c r="A3041" t="s">
        <v>71</v>
      </c>
      <c r="B3041" t="s">
        <v>54</v>
      </c>
      <c r="C3041" t="s">
        <v>101</v>
      </c>
      <c r="D3041" s="4">
        <v>43191</v>
      </c>
      <c r="E3041" t="s">
        <v>178</v>
      </c>
      <c r="F3041" s="5">
        <v>43101</v>
      </c>
      <c r="G3041">
        <v>13.46</v>
      </c>
      <c r="H3041">
        <v>1.04</v>
      </c>
    </row>
    <row r="3042" spans="1:8" x14ac:dyDescent="0.2">
      <c r="A3042" t="s">
        <v>71</v>
      </c>
      <c r="B3042" t="s">
        <v>56</v>
      </c>
      <c r="C3042" t="s">
        <v>94</v>
      </c>
      <c r="D3042" s="4">
        <v>43191</v>
      </c>
      <c r="E3042" t="s">
        <v>180</v>
      </c>
      <c r="F3042" s="5">
        <v>43101</v>
      </c>
      <c r="G3042">
        <v>898.76</v>
      </c>
      <c r="H3042">
        <v>80.89</v>
      </c>
    </row>
    <row r="3043" spans="1:8" x14ac:dyDescent="0.2">
      <c r="A3043" t="s">
        <v>71</v>
      </c>
      <c r="B3043" t="s">
        <v>54</v>
      </c>
      <c r="C3043" t="s">
        <v>92</v>
      </c>
      <c r="D3043" s="4">
        <v>43191</v>
      </c>
      <c r="E3043" t="s">
        <v>175</v>
      </c>
      <c r="F3043" s="5">
        <v>43101</v>
      </c>
      <c r="G3043">
        <v>269</v>
      </c>
      <c r="H3043">
        <v>20.71</v>
      </c>
    </row>
    <row r="3044" spans="1:8" x14ac:dyDescent="0.2">
      <c r="A3044" t="s">
        <v>71</v>
      </c>
      <c r="B3044" t="s">
        <v>54</v>
      </c>
      <c r="C3044" t="s">
        <v>92</v>
      </c>
      <c r="D3044" s="4">
        <v>43191</v>
      </c>
      <c r="E3044" t="s">
        <v>176</v>
      </c>
      <c r="F3044" s="5">
        <v>43101</v>
      </c>
      <c r="G3044">
        <v>12.13</v>
      </c>
      <c r="H3044">
        <v>0.93</v>
      </c>
    </row>
    <row r="3045" spans="1:8" x14ac:dyDescent="0.2">
      <c r="A3045" t="s">
        <v>71</v>
      </c>
      <c r="B3045" t="s">
        <v>56</v>
      </c>
      <c r="C3045" t="s">
        <v>94</v>
      </c>
      <c r="D3045" s="4">
        <v>43191</v>
      </c>
      <c r="E3045" t="s">
        <v>175</v>
      </c>
      <c r="F3045" s="5">
        <v>43101</v>
      </c>
      <c r="G3045">
        <v>669.79</v>
      </c>
      <c r="H3045">
        <v>51.57</v>
      </c>
    </row>
    <row r="3046" spans="1:8" x14ac:dyDescent="0.2">
      <c r="A3046" t="s">
        <v>71</v>
      </c>
      <c r="B3046" t="s">
        <v>56</v>
      </c>
      <c r="C3046" t="s">
        <v>94</v>
      </c>
      <c r="D3046" s="4">
        <v>43191</v>
      </c>
      <c r="E3046" t="s">
        <v>179</v>
      </c>
      <c r="F3046" s="5">
        <v>43101</v>
      </c>
      <c r="G3046">
        <v>19928.21</v>
      </c>
      <c r="H3046">
        <v>1793.54</v>
      </c>
    </row>
    <row r="3047" spans="1:8" x14ac:dyDescent="0.2">
      <c r="A3047" t="s">
        <v>71</v>
      </c>
      <c r="B3047" t="s">
        <v>56</v>
      </c>
      <c r="C3047" t="s">
        <v>94</v>
      </c>
      <c r="D3047" s="4">
        <v>43191</v>
      </c>
      <c r="E3047" t="s">
        <v>176</v>
      </c>
      <c r="F3047" s="5">
        <v>43101</v>
      </c>
      <c r="G3047">
        <v>30.21</v>
      </c>
      <c r="H3047">
        <v>2.33</v>
      </c>
    </row>
    <row r="3048" spans="1:8" x14ac:dyDescent="0.2">
      <c r="A3048" t="s">
        <v>71</v>
      </c>
      <c r="B3048" t="s">
        <v>57</v>
      </c>
      <c r="C3048" t="s">
        <v>93</v>
      </c>
      <c r="D3048" s="4">
        <v>43191</v>
      </c>
      <c r="E3048" t="s">
        <v>175</v>
      </c>
      <c r="F3048" s="5">
        <v>43101</v>
      </c>
      <c r="G3048">
        <v>2296</v>
      </c>
      <c r="H3048">
        <v>176.8</v>
      </c>
    </row>
    <row r="3049" spans="1:8" x14ac:dyDescent="0.2">
      <c r="A3049" t="s">
        <v>71</v>
      </c>
      <c r="B3049" t="s">
        <v>57</v>
      </c>
      <c r="C3049" t="s">
        <v>93</v>
      </c>
      <c r="D3049" s="4">
        <v>43191</v>
      </c>
      <c r="E3049" t="s">
        <v>176</v>
      </c>
      <c r="F3049" s="5">
        <v>43101</v>
      </c>
      <c r="G3049">
        <v>103.54</v>
      </c>
      <c r="H3049">
        <v>7.98</v>
      </c>
    </row>
    <row r="3050" spans="1:8" x14ac:dyDescent="0.2">
      <c r="A3050" t="s">
        <v>71</v>
      </c>
      <c r="B3050" t="s">
        <v>54</v>
      </c>
      <c r="C3050" t="s">
        <v>101</v>
      </c>
      <c r="D3050" s="4">
        <v>43191</v>
      </c>
      <c r="E3050" t="s">
        <v>177</v>
      </c>
      <c r="F3050" s="5">
        <v>43101</v>
      </c>
      <c r="G3050">
        <v>33.6</v>
      </c>
      <c r="H3050">
        <v>2.59</v>
      </c>
    </row>
    <row r="3051" spans="1:8" x14ac:dyDescent="0.2">
      <c r="A3051" t="s">
        <v>71</v>
      </c>
      <c r="B3051" t="s">
        <v>54</v>
      </c>
      <c r="C3051" t="s">
        <v>101</v>
      </c>
      <c r="D3051" s="4">
        <v>43191</v>
      </c>
      <c r="E3051" t="s">
        <v>178</v>
      </c>
      <c r="F3051" s="5">
        <v>43101</v>
      </c>
      <c r="G3051">
        <v>1.52</v>
      </c>
      <c r="H3051">
        <v>0.12</v>
      </c>
    </row>
    <row r="3052" spans="1:8" x14ac:dyDescent="0.2">
      <c r="A3052" t="s">
        <v>71</v>
      </c>
      <c r="B3052" t="s">
        <v>54</v>
      </c>
      <c r="C3052" t="s">
        <v>92</v>
      </c>
      <c r="D3052" s="4">
        <v>43191</v>
      </c>
      <c r="E3052" t="s">
        <v>175</v>
      </c>
      <c r="F3052" s="5">
        <v>43101</v>
      </c>
      <c r="G3052">
        <v>2298.5</v>
      </c>
      <c r="H3052">
        <v>176.99</v>
      </c>
    </row>
    <row r="3053" spans="1:8" x14ac:dyDescent="0.2">
      <c r="A3053" t="s">
        <v>71</v>
      </c>
      <c r="B3053" t="s">
        <v>54</v>
      </c>
      <c r="C3053" t="s">
        <v>92</v>
      </c>
      <c r="D3053" s="4">
        <v>43191</v>
      </c>
      <c r="E3053" t="s">
        <v>179</v>
      </c>
      <c r="F3053" s="5">
        <v>43101</v>
      </c>
      <c r="G3053">
        <v>3797.5</v>
      </c>
      <c r="H3053">
        <v>341.78</v>
      </c>
    </row>
    <row r="3054" spans="1:8" x14ac:dyDescent="0.2">
      <c r="A3054" t="s">
        <v>71</v>
      </c>
      <c r="B3054" t="s">
        <v>54</v>
      </c>
      <c r="C3054" t="s">
        <v>92</v>
      </c>
      <c r="D3054" s="4">
        <v>43191</v>
      </c>
      <c r="E3054" t="s">
        <v>176</v>
      </c>
      <c r="F3054" s="5">
        <v>43101</v>
      </c>
      <c r="G3054">
        <v>103.67</v>
      </c>
      <c r="H3054">
        <v>7.98</v>
      </c>
    </row>
    <row r="3055" spans="1:8" x14ac:dyDescent="0.2">
      <c r="A3055" t="s">
        <v>71</v>
      </c>
      <c r="B3055" t="s">
        <v>54</v>
      </c>
      <c r="C3055" t="s">
        <v>92</v>
      </c>
      <c r="D3055" s="4">
        <v>43191</v>
      </c>
      <c r="E3055" t="s">
        <v>180</v>
      </c>
      <c r="F3055" s="5">
        <v>43101</v>
      </c>
      <c r="G3055">
        <v>171.27</v>
      </c>
      <c r="H3055">
        <v>15.41</v>
      </c>
    </row>
    <row r="3056" spans="1:8" x14ac:dyDescent="0.2">
      <c r="A3056" t="s">
        <v>71</v>
      </c>
      <c r="B3056" t="s">
        <v>57</v>
      </c>
      <c r="C3056" t="s">
        <v>93</v>
      </c>
      <c r="D3056" s="4">
        <v>43191</v>
      </c>
      <c r="E3056" t="s">
        <v>175</v>
      </c>
      <c r="F3056" s="5">
        <v>43101</v>
      </c>
      <c r="G3056">
        <v>4435.79</v>
      </c>
      <c r="H3056">
        <v>341.55</v>
      </c>
    </row>
    <row r="3057" spans="1:8" x14ac:dyDescent="0.2">
      <c r="A3057" t="s">
        <v>71</v>
      </c>
      <c r="B3057" t="s">
        <v>57</v>
      </c>
      <c r="C3057" t="s">
        <v>93</v>
      </c>
      <c r="D3057" s="4">
        <v>43191</v>
      </c>
      <c r="E3057" t="s">
        <v>176</v>
      </c>
      <c r="F3057" s="5">
        <v>43101</v>
      </c>
      <c r="G3057">
        <v>200.05</v>
      </c>
      <c r="H3057">
        <v>15.39</v>
      </c>
    </row>
    <row r="3058" spans="1:8" x14ac:dyDescent="0.2">
      <c r="A3058" t="s">
        <v>71</v>
      </c>
      <c r="B3058" t="s">
        <v>54</v>
      </c>
      <c r="C3058" t="s">
        <v>101</v>
      </c>
      <c r="D3058" s="4">
        <v>43497</v>
      </c>
      <c r="E3058" t="s">
        <v>177</v>
      </c>
      <c r="F3058" s="5">
        <v>43405</v>
      </c>
      <c r="G3058">
        <v>76</v>
      </c>
      <c r="H3058">
        <v>5.86</v>
      </c>
    </row>
    <row r="3059" spans="1:8" x14ac:dyDescent="0.2">
      <c r="A3059" t="s">
        <v>71</v>
      </c>
      <c r="B3059" t="s">
        <v>54</v>
      </c>
      <c r="C3059" t="s">
        <v>101</v>
      </c>
      <c r="D3059" s="4">
        <v>43497</v>
      </c>
      <c r="E3059" t="s">
        <v>178</v>
      </c>
      <c r="F3059" s="5">
        <v>43405</v>
      </c>
      <c r="G3059">
        <v>2.94</v>
      </c>
      <c r="H3059">
        <v>0.22</v>
      </c>
    </row>
    <row r="3060" spans="1:8" x14ac:dyDescent="0.2">
      <c r="A3060" t="s">
        <v>71</v>
      </c>
      <c r="B3060" t="s">
        <v>57</v>
      </c>
      <c r="C3060" t="s">
        <v>93</v>
      </c>
      <c r="D3060" s="4">
        <v>43497</v>
      </c>
      <c r="E3060" t="s">
        <v>175</v>
      </c>
      <c r="F3060" s="5">
        <v>43405</v>
      </c>
      <c r="G3060">
        <v>2183.06</v>
      </c>
      <c r="H3060">
        <v>168.09</v>
      </c>
    </row>
    <row r="3061" spans="1:8" x14ac:dyDescent="0.2">
      <c r="A3061" t="s">
        <v>71</v>
      </c>
      <c r="B3061" t="s">
        <v>57</v>
      </c>
      <c r="C3061" t="s">
        <v>93</v>
      </c>
      <c r="D3061" s="4">
        <v>43497</v>
      </c>
      <c r="E3061" t="s">
        <v>176</v>
      </c>
      <c r="F3061" s="5">
        <v>43405</v>
      </c>
      <c r="G3061">
        <v>84.26</v>
      </c>
      <c r="H3061">
        <v>6.49</v>
      </c>
    </row>
    <row r="3062" spans="1:8" x14ac:dyDescent="0.2">
      <c r="A3062" t="s">
        <v>71</v>
      </c>
      <c r="B3062" t="s">
        <v>54</v>
      </c>
      <c r="C3062" t="s">
        <v>92</v>
      </c>
      <c r="D3062" s="4">
        <v>43191</v>
      </c>
      <c r="E3062" t="s">
        <v>175</v>
      </c>
      <c r="F3062" s="5">
        <v>43101</v>
      </c>
      <c r="G3062">
        <v>1558.83</v>
      </c>
      <c r="H3062">
        <v>120.03</v>
      </c>
    </row>
    <row r="3063" spans="1:8" x14ac:dyDescent="0.2">
      <c r="A3063" t="s">
        <v>71</v>
      </c>
      <c r="B3063" t="s">
        <v>54</v>
      </c>
      <c r="C3063" t="s">
        <v>92</v>
      </c>
      <c r="D3063" s="4">
        <v>43191</v>
      </c>
      <c r="E3063" t="s">
        <v>179</v>
      </c>
      <c r="F3063" s="5">
        <v>43101</v>
      </c>
      <c r="G3063">
        <v>419.17</v>
      </c>
      <c r="H3063">
        <v>37.729999999999997</v>
      </c>
    </row>
    <row r="3064" spans="1:8" x14ac:dyDescent="0.2">
      <c r="A3064" t="s">
        <v>71</v>
      </c>
      <c r="B3064" t="s">
        <v>54</v>
      </c>
      <c r="C3064" t="s">
        <v>92</v>
      </c>
      <c r="D3064" s="4">
        <v>43191</v>
      </c>
      <c r="E3064" t="s">
        <v>176</v>
      </c>
      <c r="F3064" s="5">
        <v>43101</v>
      </c>
      <c r="G3064">
        <v>70.3</v>
      </c>
      <c r="H3064">
        <v>5.41</v>
      </c>
    </row>
    <row r="3065" spans="1:8" x14ac:dyDescent="0.2">
      <c r="A3065" t="s">
        <v>71</v>
      </c>
      <c r="B3065" t="s">
        <v>54</v>
      </c>
      <c r="C3065" t="s">
        <v>92</v>
      </c>
      <c r="D3065" s="4">
        <v>43191</v>
      </c>
      <c r="E3065" t="s">
        <v>180</v>
      </c>
      <c r="F3065" s="5">
        <v>43101</v>
      </c>
      <c r="G3065">
        <v>18.899999999999999</v>
      </c>
      <c r="H3065">
        <v>1.7</v>
      </c>
    </row>
    <row r="3066" spans="1:8" x14ac:dyDescent="0.2">
      <c r="A3066" t="s">
        <v>71</v>
      </c>
      <c r="B3066" t="s">
        <v>54</v>
      </c>
      <c r="C3066" t="s">
        <v>167</v>
      </c>
      <c r="D3066" s="4">
        <v>43191</v>
      </c>
      <c r="E3066" t="s">
        <v>182</v>
      </c>
      <c r="F3066" s="5">
        <v>43101</v>
      </c>
      <c r="G3066">
        <v>-421</v>
      </c>
      <c r="H3066">
        <v>-32.42</v>
      </c>
    </row>
    <row r="3067" spans="1:8" x14ac:dyDescent="0.2">
      <c r="A3067" t="s">
        <v>71</v>
      </c>
      <c r="B3067" t="s">
        <v>54</v>
      </c>
      <c r="C3067" t="s">
        <v>92</v>
      </c>
      <c r="D3067" s="4">
        <v>43191</v>
      </c>
      <c r="E3067" t="s">
        <v>175</v>
      </c>
      <c r="F3067" s="5">
        <v>43101</v>
      </c>
      <c r="G3067">
        <v>535.83000000000004</v>
      </c>
      <c r="H3067">
        <v>41.26</v>
      </c>
    </row>
    <row r="3068" spans="1:8" x14ac:dyDescent="0.2">
      <c r="A3068" t="s">
        <v>71</v>
      </c>
      <c r="B3068" t="s">
        <v>54</v>
      </c>
      <c r="C3068" t="s">
        <v>92</v>
      </c>
      <c r="D3068" s="4">
        <v>43191</v>
      </c>
      <c r="E3068" t="s">
        <v>179</v>
      </c>
      <c r="F3068" s="5">
        <v>43101</v>
      </c>
      <c r="G3068">
        <v>410.17</v>
      </c>
      <c r="H3068">
        <v>36.92</v>
      </c>
    </row>
    <row r="3069" spans="1:8" x14ac:dyDescent="0.2">
      <c r="A3069" t="s">
        <v>71</v>
      </c>
      <c r="B3069" t="s">
        <v>54</v>
      </c>
      <c r="C3069" t="s">
        <v>92</v>
      </c>
      <c r="D3069" s="4">
        <v>43191</v>
      </c>
      <c r="E3069" t="s">
        <v>176</v>
      </c>
      <c r="F3069" s="5">
        <v>43101</v>
      </c>
      <c r="G3069">
        <v>24.17</v>
      </c>
      <c r="H3069">
        <v>1.86</v>
      </c>
    </row>
    <row r="3070" spans="1:8" x14ac:dyDescent="0.2">
      <c r="A3070" t="s">
        <v>71</v>
      </c>
      <c r="B3070" t="s">
        <v>54</v>
      </c>
      <c r="C3070" t="s">
        <v>92</v>
      </c>
      <c r="D3070" s="4">
        <v>43191</v>
      </c>
      <c r="E3070" t="s">
        <v>180</v>
      </c>
      <c r="F3070" s="5">
        <v>43101</v>
      </c>
      <c r="G3070">
        <v>18.489999999999998</v>
      </c>
      <c r="H3070">
        <v>1.66</v>
      </c>
    </row>
    <row r="3071" spans="1:8" x14ac:dyDescent="0.2">
      <c r="A3071" t="s">
        <v>71</v>
      </c>
      <c r="B3071" t="s">
        <v>54</v>
      </c>
      <c r="C3071" t="s">
        <v>92</v>
      </c>
      <c r="D3071" s="4">
        <v>43160</v>
      </c>
      <c r="E3071" t="s">
        <v>175</v>
      </c>
      <c r="F3071" s="5">
        <v>43101</v>
      </c>
      <c r="G3071">
        <v>727.2</v>
      </c>
      <c r="H3071">
        <v>55.99</v>
      </c>
    </row>
    <row r="3072" spans="1:8" x14ac:dyDescent="0.2">
      <c r="A3072" t="s">
        <v>71</v>
      </c>
      <c r="B3072" t="s">
        <v>54</v>
      </c>
      <c r="C3072" t="s">
        <v>92</v>
      </c>
      <c r="D3072" s="4">
        <v>43160</v>
      </c>
      <c r="E3072" t="s">
        <v>179</v>
      </c>
      <c r="F3072" s="5">
        <v>43101</v>
      </c>
      <c r="G3072">
        <v>828.8</v>
      </c>
      <c r="H3072">
        <v>74.59</v>
      </c>
    </row>
    <row r="3073" spans="1:8" x14ac:dyDescent="0.2">
      <c r="A3073" t="s">
        <v>71</v>
      </c>
      <c r="B3073" t="s">
        <v>54</v>
      </c>
      <c r="C3073" t="s">
        <v>92</v>
      </c>
      <c r="D3073" s="4">
        <v>43160</v>
      </c>
      <c r="E3073" t="s">
        <v>176</v>
      </c>
      <c r="F3073" s="5">
        <v>43101</v>
      </c>
      <c r="G3073">
        <v>32.799999999999997</v>
      </c>
      <c r="H3073">
        <v>2.5299999999999998</v>
      </c>
    </row>
    <row r="3074" spans="1:8" x14ac:dyDescent="0.2">
      <c r="A3074" t="s">
        <v>71</v>
      </c>
      <c r="B3074" t="s">
        <v>54</v>
      </c>
      <c r="C3074" t="s">
        <v>92</v>
      </c>
      <c r="D3074" s="4">
        <v>43160</v>
      </c>
      <c r="E3074" t="s">
        <v>180</v>
      </c>
      <c r="F3074" s="5">
        <v>43101</v>
      </c>
      <c r="G3074">
        <v>37.380000000000003</v>
      </c>
      <c r="H3074">
        <v>3.36</v>
      </c>
    </row>
    <row r="3075" spans="1:8" x14ac:dyDescent="0.2">
      <c r="A3075" t="s">
        <v>71</v>
      </c>
      <c r="B3075" t="s">
        <v>54</v>
      </c>
      <c r="C3075" t="s">
        <v>92</v>
      </c>
      <c r="D3075" s="4">
        <v>43160</v>
      </c>
      <c r="E3075" t="s">
        <v>175</v>
      </c>
      <c r="F3075" s="5">
        <v>43101</v>
      </c>
      <c r="G3075">
        <v>103</v>
      </c>
      <c r="H3075">
        <v>7.93</v>
      </c>
    </row>
    <row r="3076" spans="1:8" x14ac:dyDescent="0.2">
      <c r="A3076" t="s">
        <v>71</v>
      </c>
      <c r="B3076" t="s">
        <v>54</v>
      </c>
      <c r="C3076" t="s">
        <v>92</v>
      </c>
      <c r="D3076" s="4">
        <v>43160</v>
      </c>
      <c r="E3076" t="s">
        <v>176</v>
      </c>
      <c r="F3076" s="5">
        <v>43101</v>
      </c>
      <c r="G3076">
        <v>4.6500000000000004</v>
      </c>
      <c r="H3076">
        <v>0.36</v>
      </c>
    </row>
    <row r="3077" spans="1:8" x14ac:dyDescent="0.2">
      <c r="A3077" t="s">
        <v>71</v>
      </c>
      <c r="B3077" t="s">
        <v>57</v>
      </c>
      <c r="C3077" t="s">
        <v>93</v>
      </c>
      <c r="D3077" s="4">
        <v>43160</v>
      </c>
      <c r="E3077" t="s">
        <v>175</v>
      </c>
      <c r="F3077" s="5">
        <v>43101</v>
      </c>
      <c r="G3077">
        <v>208</v>
      </c>
      <c r="H3077">
        <v>16.02</v>
      </c>
    </row>
    <row r="3078" spans="1:8" x14ac:dyDescent="0.2">
      <c r="A3078" t="s">
        <v>71</v>
      </c>
      <c r="B3078" t="s">
        <v>57</v>
      </c>
      <c r="C3078" t="s">
        <v>93</v>
      </c>
      <c r="D3078" s="4">
        <v>43160</v>
      </c>
      <c r="E3078" t="s">
        <v>176</v>
      </c>
      <c r="F3078" s="5">
        <v>43101</v>
      </c>
      <c r="G3078">
        <v>9.3800000000000008</v>
      </c>
      <c r="H3078">
        <v>0.72</v>
      </c>
    </row>
    <row r="3079" spans="1:8" x14ac:dyDescent="0.2">
      <c r="A3079" t="s">
        <v>71</v>
      </c>
      <c r="B3079" t="s">
        <v>55</v>
      </c>
      <c r="C3079" t="s">
        <v>91</v>
      </c>
      <c r="D3079" s="4">
        <v>43160</v>
      </c>
      <c r="E3079" t="s">
        <v>175</v>
      </c>
      <c r="F3079" s="5">
        <v>43101</v>
      </c>
      <c r="G3079">
        <v>9466</v>
      </c>
      <c r="H3079">
        <v>728.88</v>
      </c>
    </row>
    <row r="3080" spans="1:8" x14ac:dyDescent="0.2">
      <c r="A3080" t="s">
        <v>71</v>
      </c>
      <c r="B3080" t="s">
        <v>55</v>
      </c>
      <c r="C3080" t="s">
        <v>91</v>
      </c>
      <c r="D3080" s="4">
        <v>43160</v>
      </c>
      <c r="E3080" t="s">
        <v>176</v>
      </c>
      <c r="F3080" s="5">
        <v>43101</v>
      </c>
      <c r="G3080">
        <v>426.92</v>
      </c>
      <c r="H3080">
        <v>32.869999999999997</v>
      </c>
    </row>
    <row r="3081" spans="1:8" x14ac:dyDescent="0.2">
      <c r="A3081" t="s">
        <v>71</v>
      </c>
      <c r="B3081" t="s">
        <v>55</v>
      </c>
      <c r="C3081" t="s">
        <v>101</v>
      </c>
      <c r="D3081" s="4">
        <v>43160</v>
      </c>
      <c r="E3081" t="s">
        <v>177</v>
      </c>
      <c r="F3081" s="5">
        <v>43101</v>
      </c>
      <c r="G3081">
        <v>945.84</v>
      </c>
      <c r="H3081">
        <v>72.84</v>
      </c>
    </row>
    <row r="3082" spans="1:8" x14ac:dyDescent="0.2">
      <c r="A3082" t="s">
        <v>71</v>
      </c>
      <c r="B3082" t="s">
        <v>55</v>
      </c>
      <c r="C3082" t="s">
        <v>101</v>
      </c>
      <c r="D3082" s="4">
        <v>43252</v>
      </c>
      <c r="E3082" t="s">
        <v>219</v>
      </c>
      <c r="F3082" s="5">
        <v>43221</v>
      </c>
      <c r="G3082">
        <v>3.19</v>
      </c>
      <c r="H3082">
        <v>0.25</v>
      </c>
    </row>
    <row r="3083" spans="1:8" x14ac:dyDescent="0.2">
      <c r="A3083" t="s">
        <v>71</v>
      </c>
      <c r="B3083" t="s">
        <v>55</v>
      </c>
      <c r="C3083" t="s">
        <v>84</v>
      </c>
      <c r="D3083" s="4">
        <v>43252</v>
      </c>
      <c r="E3083" t="s">
        <v>212</v>
      </c>
      <c r="F3083" s="5">
        <v>43221</v>
      </c>
      <c r="G3083">
        <v>1004.69</v>
      </c>
      <c r="H3083">
        <v>77.36</v>
      </c>
    </row>
    <row r="3084" spans="1:8" x14ac:dyDescent="0.2">
      <c r="A3084" t="s">
        <v>71</v>
      </c>
      <c r="B3084" t="s">
        <v>55</v>
      </c>
      <c r="C3084" t="s">
        <v>84</v>
      </c>
      <c r="D3084" s="4">
        <v>43252</v>
      </c>
      <c r="E3084" t="s">
        <v>215</v>
      </c>
      <c r="F3084" s="5">
        <v>43221</v>
      </c>
      <c r="G3084">
        <v>5218.75</v>
      </c>
      <c r="H3084">
        <v>464.47</v>
      </c>
    </row>
    <row r="3085" spans="1:8" x14ac:dyDescent="0.2">
      <c r="A3085" t="s">
        <v>71</v>
      </c>
      <c r="B3085" t="s">
        <v>55</v>
      </c>
      <c r="C3085" t="s">
        <v>84</v>
      </c>
      <c r="D3085" s="4">
        <v>43252</v>
      </c>
      <c r="E3085" t="s">
        <v>213</v>
      </c>
      <c r="F3085" s="5">
        <v>43221</v>
      </c>
      <c r="G3085">
        <v>45.31</v>
      </c>
      <c r="H3085">
        <v>3.48</v>
      </c>
    </row>
    <row r="3086" spans="1:8" x14ac:dyDescent="0.2">
      <c r="A3086" t="s">
        <v>71</v>
      </c>
      <c r="B3086" t="s">
        <v>55</v>
      </c>
      <c r="C3086" t="s">
        <v>84</v>
      </c>
      <c r="D3086" s="4">
        <v>43252</v>
      </c>
      <c r="E3086" t="s">
        <v>214</v>
      </c>
      <c r="F3086" s="5">
        <v>43221</v>
      </c>
      <c r="G3086">
        <v>235.37</v>
      </c>
      <c r="H3086">
        <v>20.95</v>
      </c>
    </row>
    <row r="3087" spans="1:8" x14ac:dyDescent="0.2">
      <c r="A3087" t="s">
        <v>71</v>
      </c>
      <c r="B3087" t="s">
        <v>54</v>
      </c>
      <c r="C3087" t="s">
        <v>167</v>
      </c>
      <c r="D3087" s="4">
        <v>43252</v>
      </c>
      <c r="E3087" t="s">
        <v>216</v>
      </c>
      <c r="F3087" s="5">
        <v>43221</v>
      </c>
      <c r="G3087">
        <v>-260</v>
      </c>
      <c r="H3087">
        <v>-20.02</v>
      </c>
    </row>
    <row r="3088" spans="1:8" x14ac:dyDescent="0.2">
      <c r="A3088" t="s">
        <v>71</v>
      </c>
      <c r="B3088" t="s">
        <v>54</v>
      </c>
      <c r="C3088" t="s">
        <v>167</v>
      </c>
      <c r="D3088" s="4">
        <v>43252</v>
      </c>
      <c r="E3088" t="s">
        <v>217</v>
      </c>
      <c r="F3088" s="5">
        <v>43221</v>
      </c>
      <c r="G3088">
        <v>-142</v>
      </c>
      <c r="H3088">
        <v>-12.64</v>
      </c>
    </row>
    <row r="3089" spans="1:8" x14ac:dyDescent="0.2">
      <c r="A3089" t="s">
        <v>71</v>
      </c>
      <c r="B3089" t="s">
        <v>54</v>
      </c>
      <c r="C3089" t="s">
        <v>167</v>
      </c>
      <c r="D3089" s="4">
        <v>43252</v>
      </c>
      <c r="E3089" t="s">
        <v>182</v>
      </c>
      <c r="F3089" s="5">
        <v>43101</v>
      </c>
      <c r="G3089">
        <v>-526</v>
      </c>
      <c r="H3089">
        <v>-40.5</v>
      </c>
    </row>
    <row r="3090" spans="1:8" x14ac:dyDescent="0.2">
      <c r="A3090" t="s">
        <v>71</v>
      </c>
      <c r="B3090" t="s">
        <v>54</v>
      </c>
      <c r="C3090" t="s">
        <v>92</v>
      </c>
      <c r="D3090" s="4">
        <v>43252</v>
      </c>
      <c r="E3090" t="s">
        <v>215</v>
      </c>
      <c r="F3090" s="5">
        <v>43221</v>
      </c>
      <c r="G3090">
        <v>85.22</v>
      </c>
      <c r="H3090">
        <v>7.58</v>
      </c>
    </row>
    <row r="3091" spans="1:8" x14ac:dyDescent="0.2">
      <c r="A3091" t="s">
        <v>71</v>
      </c>
      <c r="B3091" t="s">
        <v>54</v>
      </c>
      <c r="C3091" t="s">
        <v>92</v>
      </c>
      <c r="D3091" s="4">
        <v>43252</v>
      </c>
      <c r="E3091" t="s">
        <v>214</v>
      </c>
      <c r="F3091" s="5">
        <v>43221</v>
      </c>
      <c r="G3091">
        <v>3.84</v>
      </c>
      <c r="H3091">
        <v>0.34</v>
      </c>
    </row>
    <row r="3092" spans="1:8" x14ac:dyDescent="0.2">
      <c r="A3092" t="s">
        <v>71</v>
      </c>
      <c r="B3092" t="s">
        <v>55</v>
      </c>
      <c r="C3092" t="s">
        <v>89</v>
      </c>
      <c r="D3092" s="4">
        <v>43252</v>
      </c>
      <c r="E3092" t="s">
        <v>212</v>
      </c>
      <c r="F3092" s="5">
        <v>43221</v>
      </c>
      <c r="G3092">
        <v>495</v>
      </c>
      <c r="H3092">
        <v>38.119999999999997</v>
      </c>
    </row>
    <row r="3093" spans="1:8" x14ac:dyDescent="0.2">
      <c r="A3093" t="s">
        <v>71</v>
      </c>
      <c r="B3093" t="s">
        <v>55</v>
      </c>
      <c r="C3093" t="s">
        <v>89</v>
      </c>
      <c r="D3093" s="4">
        <v>43252</v>
      </c>
      <c r="E3093" t="s">
        <v>213</v>
      </c>
      <c r="F3093" s="5">
        <v>43221</v>
      </c>
      <c r="G3093">
        <v>22.32</v>
      </c>
      <c r="H3093">
        <v>1.72</v>
      </c>
    </row>
    <row r="3094" spans="1:8" x14ac:dyDescent="0.2">
      <c r="A3094" t="s">
        <v>71</v>
      </c>
      <c r="B3094" t="s">
        <v>54</v>
      </c>
      <c r="C3094" t="s">
        <v>88</v>
      </c>
      <c r="D3094" s="4">
        <v>43252</v>
      </c>
      <c r="E3094" t="s">
        <v>215</v>
      </c>
      <c r="F3094" s="5">
        <v>43221</v>
      </c>
      <c r="G3094">
        <v>195.76</v>
      </c>
      <c r="H3094">
        <v>17.420000000000002</v>
      </c>
    </row>
    <row r="3095" spans="1:8" x14ac:dyDescent="0.2">
      <c r="A3095" t="s">
        <v>71</v>
      </c>
      <c r="B3095" t="s">
        <v>54</v>
      </c>
      <c r="C3095" t="s">
        <v>88</v>
      </c>
      <c r="D3095" s="4">
        <v>43252</v>
      </c>
      <c r="E3095" t="s">
        <v>214</v>
      </c>
      <c r="F3095" s="5">
        <v>43221</v>
      </c>
      <c r="G3095">
        <v>8.82</v>
      </c>
      <c r="H3095">
        <v>0.78</v>
      </c>
    </row>
    <row r="3096" spans="1:8" x14ac:dyDescent="0.2">
      <c r="A3096" t="s">
        <v>71</v>
      </c>
      <c r="B3096" t="s">
        <v>55</v>
      </c>
      <c r="C3096" t="s">
        <v>84</v>
      </c>
      <c r="D3096" s="4">
        <v>43252</v>
      </c>
      <c r="E3096" t="s">
        <v>175</v>
      </c>
      <c r="F3096" s="5">
        <v>43101</v>
      </c>
      <c r="G3096">
        <v>454.5</v>
      </c>
      <c r="H3096">
        <v>35</v>
      </c>
    </row>
    <row r="3097" spans="1:8" x14ac:dyDescent="0.2">
      <c r="A3097" t="s">
        <v>71</v>
      </c>
      <c r="B3097" t="s">
        <v>55</v>
      </c>
      <c r="C3097" t="s">
        <v>84</v>
      </c>
      <c r="D3097" s="4">
        <v>43252</v>
      </c>
      <c r="E3097" t="s">
        <v>179</v>
      </c>
      <c r="F3097" s="5">
        <v>43101</v>
      </c>
      <c r="G3097">
        <v>1605.5</v>
      </c>
      <c r="H3097">
        <v>144.5</v>
      </c>
    </row>
    <row r="3098" spans="1:8" x14ac:dyDescent="0.2">
      <c r="A3098" t="s">
        <v>71</v>
      </c>
      <c r="B3098" t="s">
        <v>55</v>
      </c>
      <c r="C3098" t="s">
        <v>84</v>
      </c>
      <c r="D3098" s="4">
        <v>43252</v>
      </c>
      <c r="E3098" t="s">
        <v>176</v>
      </c>
      <c r="F3098" s="5">
        <v>43101</v>
      </c>
      <c r="G3098">
        <v>20.5</v>
      </c>
      <c r="H3098">
        <v>1.58</v>
      </c>
    </row>
    <row r="3099" spans="1:8" x14ac:dyDescent="0.2">
      <c r="A3099" t="s">
        <v>71</v>
      </c>
      <c r="B3099" t="s">
        <v>55</v>
      </c>
      <c r="C3099" t="s">
        <v>84</v>
      </c>
      <c r="D3099" s="4">
        <v>43252</v>
      </c>
      <c r="E3099" t="s">
        <v>180</v>
      </c>
      <c r="F3099" s="5">
        <v>43101</v>
      </c>
      <c r="G3099">
        <v>72.41</v>
      </c>
      <c r="H3099">
        <v>6.52</v>
      </c>
    </row>
    <row r="3100" spans="1:8" x14ac:dyDescent="0.2">
      <c r="A3100" t="s">
        <v>71</v>
      </c>
      <c r="B3100" t="s">
        <v>56</v>
      </c>
      <c r="C3100" t="s">
        <v>98</v>
      </c>
      <c r="D3100" s="4">
        <v>43191</v>
      </c>
      <c r="E3100" t="s">
        <v>175</v>
      </c>
      <c r="F3100" s="5">
        <v>43101</v>
      </c>
      <c r="G3100">
        <v>741.56</v>
      </c>
      <c r="H3100">
        <v>57.1</v>
      </c>
    </row>
    <row r="3101" spans="1:8" x14ac:dyDescent="0.2">
      <c r="A3101" t="s">
        <v>71</v>
      </c>
      <c r="B3101" t="s">
        <v>56</v>
      </c>
      <c r="C3101" t="s">
        <v>98</v>
      </c>
      <c r="D3101" s="4">
        <v>43191</v>
      </c>
      <c r="E3101" t="s">
        <v>179</v>
      </c>
      <c r="F3101" s="5">
        <v>43101</v>
      </c>
      <c r="G3101">
        <v>12248.41</v>
      </c>
      <c r="H3101">
        <v>1102.3599999999999</v>
      </c>
    </row>
    <row r="3102" spans="1:8" x14ac:dyDescent="0.2">
      <c r="A3102" t="s">
        <v>71</v>
      </c>
      <c r="B3102" t="s">
        <v>56</v>
      </c>
      <c r="C3102" t="s">
        <v>98</v>
      </c>
      <c r="D3102" s="4">
        <v>43191</v>
      </c>
      <c r="E3102" t="s">
        <v>176</v>
      </c>
      <c r="F3102" s="5">
        <v>43101</v>
      </c>
      <c r="G3102">
        <v>33.44</v>
      </c>
      <c r="H3102">
        <v>2.57</v>
      </c>
    </row>
    <row r="3103" spans="1:8" x14ac:dyDescent="0.2">
      <c r="A3103" t="s">
        <v>71</v>
      </c>
      <c r="B3103" t="s">
        <v>56</v>
      </c>
      <c r="C3103" t="s">
        <v>98</v>
      </c>
      <c r="D3103" s="4">
        <v>43191</v>
      </c>
      <c r="E3103" t="s">
        <v>180</v>
      </c>
      <c r="F3103" s="5">
        <v>43101</v>
      </c>
      <c r="G3103">
        <v>552.41</v>
      </c>
      <c r="H3103">
        <v>49.72</v>
      </c>
    </row>
    <row r="3104" spans="1:8" x14ac:dyDescent="0.2">
      <c r="A3104" t="s">
        <v>71</v>
      </c>
      <c r="B3104" t="s">
        <v>55</v>
      </c>
      <c r="C3104" t="s">
        <v>100</v>
      </c>
      <c r="D3104" s="4">
        <v>43191</v>
      </c>
      <c r="E3104" t="s">
        <v>175</v>
      </c>
      <c r="F3104" s="5">
        <v>43101</v>
      </c>
      <c r="G3104">
        <v>1353.56</v>
      </c>
      <c r="H3104">
        <v>104.22</v>
      </c>
    </row>
    <row r="3105" spans="1:8" x14ac:dyDescent="0.2">
      <c r="A3105" t="s">
        <v>71</v>
      </c>
      <c r="B3105" t="s">
        <v>55</v>
      </c>
      <c r="C3105" t="s">
        <v>100</v>
      </c>
      <c r="D3105" s="4">
        <v>43191</v>
      </c>
      <c r="E3105" t="s">
        <v>179</v>
      </c>
      <c r="F3105" s="5">
        <v>43101</v>
      </c>
      <c r="G3105">
        <v>338.44</v>
      </c>
      <c r="H3105">
        <v>30.46</v>
      </c>
    </row>
    <row r="3106" spans="1:8" x14ac:dyDescent="0.2">
      <c r="A3106" t="s">
        <v>71</v>
      </c>
      <c r="B3106" t="s">
        <v>55</v>
      </c>
      <c r="C3106" t="s">
        <v>100</v>
      </c>
      <c r="D3106" s="4">
        <v>43191</v>
      </c>
      <c r="E3106" t="s">
        <v>176</v>
      </c>
      <c r="F3106" s="5">
        <v>43101</v>
      </c>
      <c r="G3106">
        <v>61.04</v>
      </c>
      <c r="H3106">
        <v>4.7</v>
      </c>
    </row>
    <row r="3107" spans="1:8" x14ac:dyDescent="0.2">
      <c r="A3107" t="s">
        <v>71</v>
      </c>
      <c r="B3107" t="s">
        <v>55</v>
      </c>
      <c r="C3107" t="s">
        <v>100</v>
      </c>
      <c r="D3107" s="4">
        <v>43191</v>
      </c>
      <c r="E3107" t="s">
        <v>180</v>
      </c>
      <c r="F3107" s="5">
        <v>43101</v>
      </c>
      <c r="G3107">
        <v>15.27</v>
      </c>
      <c r="H3107">
        <v>1.37</v>
      </c>
    </row>
    <row r="3108" spans="1:8" x14ac:dyDescent="0.2">
      <c r="A3108" t="s">
        <v>71</v>
      </c>
      <c r="B3108" t="s">
        <v>59</v>
      </c>
      <c r="C3108" t="s">
        <v>102</v>
      </c>
      <c r="D3108" s="4">
        <v>43191</v>
      </c>
      <c r="E3108" t="s">
        <v>177</v>
      </c>
      <c r="F3108" s="5">
        <v>43101</v>
      </c>
      <c r="G3108">
        <v>111.6</v>
      </c>
      <c r="H3108">
        <v>8.59</v>
      </c>
    </row>
    <row r="3109" spans="1:8" x14ac:dyDescent="0.2">
      <c r="A3109" t="s">
        <v>71</v>
      </c>
      <c r="B3109" t="s">
        <v>59</v>
      </c>
      <c r="C3109" t="s">
        <v>102</v>
      </c>
      <c r="D3109" s="4">
        <v>43191</v>
      </c>
      <c r="E3109" t="s">
        <v>178</v>
      </c>
      <c r="F3109" s="5">
        <v>43101</v>
      </c>
      <c r="G3109">
        <v>5.03</v>
      </c>
      <c r="H3109">
        <v>0.39</v>
      </c>
    </row>
    <row r="3110" spans="1:8" x14ac:dyDescent="0.2">
      <c r="A3110" t="s">
        <v>71</v>
      </c>
      <c r="B3110" t="s">
        <v>56</v>
      </c>
      <c r="C3110" t="s">
        <v>86</v>
      </c>
      <c r="D3110" s="4">
        <v>43191</v>
      </c>
      <c r="E3110" t="s">
        <v>175</v>
      </c>
      <c r="F3110" s="5">
        <v>43101</v>
      </c>
      <c r="G3110">
        <v>3707.8</v>
      </c>
      <c r="H3110">
        <v>285.5</v>
      </c>
    </row>
    <row r="3111" spans="1:8" x14ac:dyDescent="0.2">
      <c r="A3111" t="s">
        <v>71</v>
      </c>
      <c r="B3111" t="s">
        <v>56</v>
      </c>
      <c r="C3111" t="s">
        <v>86</v>
      </c>
      <c r="D3111" s="4">
        <v>43191</v>
      </c>
      <c r="E3111" t="s">
        <v>179</v>
      </c>
      <c r="F3111" s="5">
        <v>43101</v>
      </c>
      <c r="G3111">
        <v>43372.2</v>
      </c>
      <c r="H3111">
        <v>3903.5</v>
      </c>
    </row>
    <row r="3112" spans="1:8" x14ac:dyDescent="0.2">
      <c r="A3112" t="s">
        <v>71</v>
      </c>
      <c r="B3112" t="s">
        <v>56</v>
      </c>
      <c r="C3112" t="s">
        <v>86</v>
      </c>
      <c r="D3112" s="4">
        <v>43191</v>
      </c>
      <c r="E3112" t="s">
        <v>176</v>
      </c>
      <c r="F3112" s="5">
        <v>43101</v>
      </c>
      <c r="G3112">
        <v>167.2</v>
      </c>
      <c r="H3112">
        <v>12.85</v>
      </c>
    </row>
    <row r="3113" spans="1:8" x14ac:dyDescent="0.2">
      <c r="A3113" t="s">
        <v>71</v>
      </c>
      <c r="B3113" t="s">
        <v>56</v>
      </c>
      <c r="C3113" t="s">
        <v>86</v>
      </c>
      <c r="D3113" s="4">
        <v>43191</v>
      </c>
      <c r="E3113" t="s">
        <v>180</v>
      </c>
      <c r="F3113" s="5">
        <v>43101</v>
      </c>
      <c r="G3113">
        <v>1956.11</v>
      </c>
      <c r="H3113">
        <v>176.04</v>
      </c>
    </row>
    <row r="3114" spans="1:8" x14ac:dyDescent="0.2">
      <c r="A3114" t="s">
        <v>71</v>
      </c>
      <c r="B3114" t="s">
        <v>59</v>
      </c>
      <c r="C3114" t="s">
        <v>102</v>
      </c>
      <c r="D3114" s="4">
        <v>43191</v>
      </c>
      <c r="E3114" t="s">
        <v>184</v>
      </c>
      <c r="F3114" s="5">
        <v>43101</v>
      </c>
      <c r="G3114">
        <v>2.44</v>
      </c>
      <c r="H3114">
        <v>0.22</v>
      </c>
    </row>
    <row r="3115" spans="1:8" x14ac:dyDescent="0.2">
      <c r="A3115" t="s">
        <v>71</v>
      </c>
      <c r="B3115" t="s">
        <v>59</v>
      </c>
      <c r="C3115" t="s">
        <v>102</v>
      </c>
      <c r="D3115" s="4">
        <v>43191</v>
      </c>
      <c r="E3115" t="s">
        <v>183</v>
      </c>
      <c r="F3115" s="5">
        <v>43101</v>
      </c>
      <c r="G3115">
        <v>0.11</v>
      </c>
      <c r="H3115">
        <v>0.01</v>
      </c>
    </row>
    <row r="3116" spans="1:8" x14ac:dyDescent="0.2">
      <c r="A3116" t="s">
        <v>71</v>
      </c>
      <c r="B3116" t="s">
        <v>57</v>
      </c>
      <c r="C3116" t="s">
        <v>85</v>
      </c>
      <c r="D3116" s="4">
        <v>43191</v>
      </c>
      <c r="E3116" t="s">
        <v>175</v>
      </c>
      <c r="F3116" s="5">
        <v>43101</v>
      </c>
      <c r="G3116">
        <v>1364</v>
      </c>
      <c r="H3116">
        <v>105.02</v>
      </c>
    </row>
    <row r="3117" spans="1:8" x14ac:dyDescent="0.2">
      <c r="A3117" t="s">
        <v>71</v>
      </c>
      <c r="B3117" t="s">
        <v>57</v>
      </c>
      <c r="C3117" t="s">
        <v>85</v>
      </c>
      <c r="D3117" s="4">
        <v>43191</v>
      </c>
      <c r="E3117" t="s">
        <v>176</v>
      </c>
      <c r="F3117" s="5">
        <v>43101</v>
      </c>
      <c r="G3117">
        <v>61.52</v>
      </c>
      <c r="H3117">
        <v>4.7300000000000004</v>
      </c>
    </row>
    <row r="3118" spans="1:8" x14ac:dyDescent="0.2">
      <c r="A3118" t="s">
        <v>71</v>
      </c>
      <c r="B3118" t="s">
        <v>59</v>
      </c>
      <c r="C3118" t="s">
        <v>102</v>
      </c>
      <c r="D3118" s="4">
        <v>43191</v>
      </c>
      <c r="E3118" t="s">
        <v>177</v>
      </c>
      <c r="F3118" s="5">
        <v>43101</v>
      </c>
      <c r="G3118">
        <v>1057.76</v>
      </c>
      <c r="H3118">
        <v>81.45</v>
      </c>
    </row>
    <row r="3119" spans="1:8" x14ac:dyDescent="0.2">
      <c r="A3119" t="s">
        <v>71</v>
      </c>
      <c r="B3119" t="s">
        <v>59</v>
      </c>
      <c r="C3119" t="s">
        <v>102</v>
      </c>
      <c r="D3119" s="4">
        <v>43191</v>
      </c>
      <c r="E3119" t="s">
        <v>178</v>
      </c>
      <c r="F3119" s="5">
        <v>43101</v>
      </c>
      <c r="G3119">
        <v>47.7</v>
      </c>
      <c r="H3119">
        <v>3.67</v>
      </c>
    </row>
    <row r="3120" spans="1:8" x14ac:dyDescent="0.2">
      <c r="A3120" t="s">
        <v>71</v>
      </c>
      <c r="B3120" t="s">
        <v>55</v>
      </c>
      <c r="C3120" t="s">
        <v>181</v>
      </c>
      <c r="D3120" s="4">
        <v>43160</v>
      </c>
      <c r="E3120" t="s">
        <v>182</v>
      </c>
      <c r="F3120" s="5">
        <v>43101</v>
      </c>
      <c r="G3120">
        <v>-200</v>
      </c>
      <c r="H3120">
        <v>-15.4</v>
      </c>
    </row>
    <row r="3121" spans="1:8" x14ac:dyDescent="0.2">
      <c r="A3121" t="s">
        <v>71</v>
      </c>
      <c r="B3121" t="s">
        <v>56</v>
      </c>
      <c r="C3121" t="s">
        <v>95</v>
      </c>
      <c r="D3121" s="4">
        <v>43160</v>
      </c>
      <c r="E3121" t="s">
        <v>175</v>
      </c>
      <c r="F3121" s="5">
        <v>43101</v>
      </c>
      <c r="G3121">
        <v>64346.71</v>
      </c>
      <c r="H3121">
        <v>4954.7</v>
      </c>
    </row>
    <row r="3122" spans="1:8" x14ac:dyDescent="0.2">
      <c r="A3122" t="s">
        <v>71</v>
      </c>
      <c r="B3122" t="s">
        <v>56</v>
      </c>
      <c r="C3122" t="s">
        <v>95</v>
      </c>
      <c r="D3122" s="4">
        <v>43160</v>
      </c>
      <c r="E3122" t="s">
        <v>179</v>
      </c>
      <c r="F3122" s="5">
        <v>43101</v>
      </c>
      <c r="G3122">
        <v>20493.29</v>
      </c>
      <c r="H3122">
        <v>1844.4</v>
      </c>
    </row>
    <row r="3123" spans="1:8" x14ac:dyDescent="0.2">
      <c r="A3123" t="s">
        <v>71</v>
      </c>
      <c r="B3123" t="s">
        <v>56</v>
      </c>
      <c r="C3123" t="s">
        <v>95</v>
      </c>
      <c r="D3123" s="4">
        <v>43160</v>
      </c>
      <c r="E3123" t="s">
        <v>176</v>
      </c>
      <c r="F3123" s="5">
        <v>43101</v>
      </c>
      <c r="G3123">
        <v>2902.04</v>
      </c>
      <c r="H3123">
        <v>223.45</v>
      </c>
    </row>
    <row r="3124" spans="1:8" x14ac:dyDescent="0.2">
      <c r="A3124" t="s">
        <v>71</v>
      </c>
      <c r="B3124" t="s">
        <v>56</v>
      </c>
      <c r="C3124" t="s">
        <v>95</v>
      </c>
      <c r="D3124" s="4">
        <v>43160</v>
      </c>
      <c r="E3124" t="s">
        <v>180</v>
      </c>
      <c r="F3124" s="5">
        <v>43101</v>
      </c>
      <c r="G3124">
        <v>924.25</v>
      </c>
      <c r="H3124">
        <v>83.18</v>
      </c>
    </row>
    <row r="3125" spans="1:8" x14ac:dyDescent="0.2">
      <c r="A3125" t="s">
        <v>71</v>
      </c>
      <c r="B3125" t="s">
        <v>56</v>
      </c>
      <c r="C3125" t="s">
        <v>94</v>
      </c>
      <c r="D3125" s="4">
        <v>43160</v>
      </c>
      <c r="E3125" t="s">
        <v>175</v>
      </c>
      <c r="F3125" s="5">
        <v>43101</v>
      </c>
      <c r="G3125">
        <v>1339.58</v>
      </c>
      <c r="H3125">
        <v>103.14</v>
      </c>
    </row>
    <row r="3126" spans="1:8" x14ac:dyDescent="0.2">
      <c r="A3126" t="s">
        <v>71</v>
      </c>
      <c r="B3126" t="s">
        <v>56</v>
      </c>
      <c r="C3126" t="s">
        <v>94</v>
      </c>
      <c r="D3126" s="4">
        <v>43160</v>
      </c>
      <c r="E3126" t="s">
        <v>179</v>
      </c>
      <c r="F3126" s="5">
        <v>43101</v>
      </c>
      <c r="G3126">
        <v>34060.42</v>
      </c>
      <c r="H3126">
        <v>3065.44</v>
      </c>
    </row>
    <row r="3127" spans="1:8" x14ac:dyDescent="0.2">
      <c r="A3127" t="s">
        <v>71</v>
      </c>
      <c r="B3127" t="s">
        <v>56</v>
      </c>
      <c r="C3127" t="s">
        <v>94</v>
      </c>
      <c r="D3127" s="4">
        <v>43160</v>
      </c>
      <c r="E3127" t="s">
        <v>176</v>
      </c>
      <c r="F3127" s="5">
        <v>43101</v>
      </c>
      <c r="G3127">
        <v>60.42</v>
      </c>
      <c r="H3127">
        <v>4.66</v>
      </c>
    </row>
    <row r="3128" spans="1:8" x14ac:dyDescent="0.2">
      <c r="A3128" t="s">
        <v>71</v>
      </c>
      <c r="B3128" t="s">
        <v>56</v>
      </c>
      <c r="C3128" t="s">
        <v>94</v>
      </c>
      <c r="D3128" s="4">
        <v>43160</v>
      </c>
      <c r="E3128" t="s">
        <v>180</v>
      </c>
      <c r="F3128" s="5">
        <v>43101</v>
      </c>
      <c r="G3128">
        <v>1536.12</v>
      </c>
      <c r="H3128">
        <v>138.25</v>
      </c>
    </row>
    <row r="3129" spans="1:8" x14ac:dyDescent="0.2">
      <c r="A3129" t="s">
        <v>71</v>
      </c>
      <c r="B3129" t="s">
        <v>55</v>
      </c>
      <c r="C3129" t="s">
        <v>91</v>
      </c>
      <c r="D3129" s="4">
        <v>43160</v>
      </c>
      <c r="E3129" t="s">
        <v>179</v>
      </c>
      <c r="F3129" s="5">
        <v>43101</v>
      </c>
      <c r="G3129">
        <v>8890.2099999999991</v>
      </c>
      <c r="H3129">
        <v>800.12</v>
      </c>
    </row>
    <row r="3130" spans="1:8" x14ac:dyDescent="0.2">
      <c r="A3130" t="s">
        <v>71</v>
      </c>
      <c r="B3130" t="s">
        <v>55</v>
      </c>
      <c r="C3130" t="s">
        <v>91</v>
      </c>
      <c r="D3130" s="4">
        <v>43160</v>
      </c>
      <c r="E3130" t="s">
        <v>180</v>
      </c>
      <c r="F3130" s="5">
        <v>43101</v>
      </c>
      <c r="G3130">
        <v>400.95</v>
      </c>
      <c r="H3130">
        <v>36.090000000000003</v>
      </c>
    </row>
    <row r="3131" spans="1:8" x14ac:dyDescent="0.2">
      <c r="A3131" t="s">
        <v>71</v>
      </c>
      <c r="B3131" t="s">
        <v>54</v>
      </c>
      <c r="C3131" t="s">
        <v>101</v>
      </c>
      <c r="D3131" s="4">
        <v>43160</v>
      </c>
      <c r="E3131" t="s">
        <v>177</v>
      </c>
      <c r="F3131" s="5">
        <v>43101</v>
      </c>
      <c r="G3131">
        <v>40.32</v>
      </c>
      <c r="H3131">
        <v>3.1</v>
      </c>
    </row>
    <row r="3132" spans="1:8" x14ac:dyDescent="0.2">
      <c r="A3132" t="s">
        <v>71</v>
      </c>
      <c r="B3132" t="s">
        <v>54</v>
      </c>
      <c r="C3132" t="s">
        <v>101</v>
      </c>
      <c r="D3132" s="4">
        <v>43160</v>
      </c>
      <c r="E3132" t="s">
        <v>178</v>
      </c>
      <c r="F3132" s="5">
        <v>43101</v>
      </c>
      <c r="G3132">
        <v>1.82</v>
      </c>
      <c r="H3132">
        <v>0.14000000000000001</v>
      </c>
    </row>
    <row r="3133" spans="1:8" x14ac:dyDescent="0.2">
      <c r="A3133" t="s">
        <v>71</v>
      </c>
      <c r="B3133" t="s">
        <v>55</v>
      </c>
      <c r="C3133" t="s">
        <v>101</v>
      </c>
      <c r="D3133" s="4">
        <v>43160</v>
      </c>
      <c r="E3133" t="s">
        <v>177</v>
      </c>
      <c r="F3133" s="5">
        <v>43101</v>
      </c>
      <c r="G3133">
        <v>3492.38</v>
      </c>
      <c r="H3133">
        <v>268.93</v>
      </c>
    </row>
    <row r="3134" spans="1:8" x14ac:dyDescent="0.2">
      <c r="A3134" t="s">
        <v>71</v>
      </c>
      <c r="B3134" t="s">
        <v>55</v>
      </c>
      <c r="C3134" t="s">
        <v>101</v>
      </c>
      <c r="D3134" s="4">
        <v>43160</v>
      </c>
      <c r="E3134" t="s">
        <v>178</v>
      </c>
      <c r="F3134" s="5">
        <v>43101</v>
      </c>
      <c r="G3134">
        <v>157.52000000000001</v>
      </c>
      <c r="H3134">
        <v>12.14</v>
      </c>
    </row>
    <row r="3135" spans="1:8" x14ac:dyDescent="0.2">
      <c r="A3135" t="s">
        <v>71</v>
      </c>
      <c r="B3135" t="s">
        <v>55</v>
      </c>
      <c r="C3135" t="s">
        <v>84</v>
      </c>
      <c r="D3135" s="4">
        <v>43160</v>
      </c>
      <c r="E3135" t="s">
        <v>175</v>
      </c>
      <c r="F3135" s="5">
        <v>43101</v>
      </c>
      <c r="G3135">
        <v>2077.7199999999998</v>
      </c>
      <c r="H3135">
        <v>159.97</v>
      </c>
    </row>
    <row r="3136" spans="1:8" x14ac:dyDescent="0.2">
      <c r="A3136" t="s">
        <v>71</v>
      </c>
      <c r="B3136" t="s">
        <v>55</v>
      </c>
      <c r="C3136" t="s">
        <v>84</v>
      </c>
      <c r="D3136" s="4">
        <v>43160</v>
      </c>
      <c r="E3136" t="s">
        <v>179</v>
      </c>
      <c r="F3136" s="5">
        <v>43101</v>
      </c>
      <c r="G3136">
        <v>9809.67</v>
      </c>
      <c r="H3136">
        <v>882.87</v>
      </c>
    </row>
    <row r="3137" spans="1:8" x14ac:dyDescent="0.2">
      <c r="A3137" t="s">
        <v>71</v>
      </c>
      <c r="B3137" t="s">
        <v>55</v>
      </c>
      <c r="C3137" t="s">
        <v>84</v>
      </c>
      <c r="D3137" s="4">
        <v>43160</v>
      </c>
      <c r="E3137" t="s">
        <v>176</v>
      </c>
      <c r="F3137" s="5">
        <v>43101</v>
      </c>
      <c r="G3137">
        <v>93.71</v>
      </c>
      <c r="H3137">
        <v>7.23</v>
      </c>
    </row>
    <row r="3138" spans="1:8" x14ac:dyDescent="0.2">
      <c r="A3138" t="s">
        <v>71</v>
      </c>
      <c r="B3138" t="s">
        <v>55</v>
      </c>
      <c r="C3138" t="s">
        <v>84</v>
      </c>
      <c r="D3138" s="4">
        <v>43160</v>
      </c>
      <c r="E3138" t="s">
        <v>180</v>
      </c>
      <c r="F3138" s="5">
        <v>43101</v>
      </c>
      <c r="G3138">
        <v>442.4</v>
      </c>
      <c r="H3138">
        <v>39.81</v>
      </c>
    </row>
    <row r="3139" spans="1:8" x14ac:dyDescent="0.2">
      <c r="A3139" t="s">
        <v>71</v>
      </c>
      <c r="B3139" t="s">
        <v>54</v>
      </c>
      <c r="C3139" t="s">
        <v>92</v>
      </c>
      <c r="D3139" s="4">
        <v>43160</v>
      </c>
      <c r="E3139" t="s">
        <v>175</v>
      </c>
      <c r="F3139" s="5">
        <v>43101</v>
      </c>
      <c r="G3139">
        <v>485</v>
      </c>
      <c r="H3139">
        <v>37.35</v>
      </c>
    </row>
    <row r="3140" spans="1:8" x14ac:dyDescent="0.2">
      <c r="A3140" t="s">
        <v>71</v>
      </c>
      <c r="B3140" t="s">
        <v>54</v>
      </c>
      <c r="C3140" t="s">
        <v>92</v>
      </c>
      <c r="D3140" s="4">
        <v>43160</v>
      </c>
      <c r="E3140" t="s">
        <v>176</v>
      </c>
      <c r="F3140" s="5">
        <v>43101</v>
      </c>
      <c r="G3140">
        <v>21.87</v>
      </c>
      <c r="H3140">
        <v>1.68</v>
      </c>
    </row>
    <row r="3141" spans="1:8" x14ac:dyDescent="0.2">
      <c r="A3141" t="s">
        <v>71</v>
      </c>
      <c r="B3141" t="s">
        <v>55</v>
      </c>
      <c r="C3141" t="s">
        <v>84</v>
      </c>
      <c r="D3141" s="4">
        <v>43160</v>
      </c>
      <c r="E3141" t="s">
        <v>175</v>
      </c>
      <c r="F3141" s="5">
        <v>43101</v>
      </c>
      <c r="G3141">
        <v>712.69</v>
      </c>
      <c r="H3141">
        <v>54.87</v>
      </c>
    </row>
    <row r="3142" spans="1:8" x14ac:dyDescent="0.2">
      <c r="A3142" t="s">
        <v>71</v>
      </c>
      <c r="B3142" t="s">
        <v>55</v>
      </c>
      <c r="C3142" t="s">
        <v>84</v>
      </c>
      <c r="D3142" s="4">
        <v>43160</v>
      </c>
      <c r="E3142" t="s">
        <v>176</v>
      </c>
      <c r="F3142" s="5">
        <v>43101</v>
      </c>
      <c r="G3142">
        <v>32.14</v>
      </c>
      <c r="H3142">
        <v>2.4700000000000002</v>
      </c>
    </row>
    <row r="3143" spans="1:8" x14ac:dyDescent="0.2">
      <c r="A3143" t="s">
        <v>71</v>
      </c>
      <c r="B3143" t="s">
        <v>57</v>
      </c>
      <c r="C3143" t="s">
        <v>93</v>
      </c>
      <c r="D3143" s="4">
        <v>43160</v>
      </c>
      <c r="E3143" t="s">
        <v>175</v>
      </c>
      <c r="F3143" s="5">
        <v>43101</v>
      </c>
      <c r="G3143">
        <v>409</v>
      </c>
      <c r="H3143">
        <v>31.49</v>
      </c>
    </row>
    <row r="3144" spans="1:8" x14ac:dyDescent="0.2">
      <c r="A3144" t="s">
        <v>71</v>
      </c>
      <c r="B3144" t="s">
        <v>57</v>
      </c>
      <c r="C3144" t="s">
        <v>93</v>
      </c>
      <c r="D3144" s="4">
        <v>43160</v>
      </c>
      <c r="E3144" t="s">
        <v>176</v>
      </c>
      <c r="F3144" s="5">
        <v>43101</v>
      </c>
      <c r="G3144">
        <v>18.45</v>
      </c>
      <c r="H3144">
        <v>1.42</v>
      </c>
    </row>
    <row r="3145" spans="1:8" x14ac:dyDescent="0.2">
      <c r="A3145" t="s">
        <v>71</v>
      </c>
      <c r="B3145" t="s">
        <v>54</v>
      </c>
      <c r="C3145" t="s">
        <v>101</v>
      </c>
      <c r="D3145" s="4">
        <v>43160</v>
      </c>
      <c r="E3145" t="s">
        <v>177</v>
      </c>
      <c r="F3145" s="5">
        <v>43101</v>
      </c>
      <c r="G3145">
        <v>181.44</v>
      </c>
      <c r="H3145">
        <v>13.97</v>
      </c>
    </row>
    <row r="3146" spans="1:8" x14ac:dyDescent="0.2">
      <c r="A3146" t="s">
        <v>71</v>
      </c>
      <c r="B3146" t="s">
        <v>54</v>
      </c>
      <c r="C3146" t="s">
        <v>101</v>
      </c>
      <c r="D3146" s="4">
        <v>43160</v>
      </c>
      <c r="E3146" t="s">
        <v>178</v>
      </c>
      <c r="F3146" s="5">
        <v>43101</v>
      </c>
      <c r="G3146">
        <v>8.19</v>
      </c>
      <c r="H3146">
        <v>0.63</v>
      </c>
    </row>
    <row r="3147" spans="1:8" x14ac:dyDescent="0.2">
      <c r="A3147" t="s">
        <v>71</v>
      </c>
      <c r="B3147" t="s">
        <v>55</v>
      </c>
      <c r="C3147" t="s">
        <v>101</v>
      </c>
      <c r="D3147" s="4">
        <v>43160</v>
      </c>
      <c r="E3147" t="s">
        <v>177</v>
      </c>
      <c r="F3147" s="5">
        <v>43101</v>
      </c>
      <c r="G3147">
        <v>1162.56</v>
      </c>
      <c r="H3147">
        <v>89.52</v>
      </c>
    </row>
    <row r="3148" spans="1:8" x14ac:dyDescent="0.2">
      <c r="A3148" t="s">
        <v>71</v>
      </c>
      <c r="B3148" t="s">
        <v>55</v>
      </c>
      <c r="C3148" t="s">
        <v>101</v>
      </c>
      <c r="D3148" s="4">
        <v>43160</v>
      </c>
      <c r="E3148" t="s">
        <v>178</v>
      </c>
      <c r="F3148" s="5">
        <v>43101</v>
      </c>
      <c r="G3148">
        <v>52.43</v>
      </c>
      <c r="H3148">
        <v>4.04</v>
      </c>
    </row>
    <row r="3149" spans="1:8" x14ac:dyDescent="0.2">
      <c r="A3149" t="s">
        <v>71</v>
      </c>
      <c r="B3149" t="s">
        <v>54</v>
      </c>
      <c r="C3149" t="s">
        <v>101</v>
      </c>
      <c r="D3149" s="4">
        <v>43160</v>
      </c>
      <c r="E3149" t="s">
        <v>177</v>
      </c>
      <c r="F3149" s="5">
        <v>43101</v>
      </c>
      <c r="G3149">
        <v>296.27999999999997</v>
      </c>
      <c r="H3149">
        <v>22.81</v>
      </c>
    </row>
    <row r="3150" spans="1:8" x14ac:dyDescent="0.2">
      <c r="A3150" t="s">
        <v>71</v>
      </c>
      <c r="B3150" t="s">
        <v>54</v>
      </c>
      <c r="C3150" t="s">
        <v>101</v>
      </c>
      <c r="D3150" s="4">
        <v>43160</v>
      </c>
      <c r="E3150" t="s">
        <v>178</v>
      </c>
      <c r="F3150" s="5">
        <v>43101</v>
      </c>
      <c r="G3150">
        <v>13.36</v>
      </c>
      <c r="H3150">
        <v>1.02</v>
      </c>
    </row>
    <row r="3151" spans="1:8" x14ac:dyDescent="0.2">
      <c r="A3151" t="s">
        <v>71</v>
      </c>
      <c r="B3151" t="s">
        <v>55</v>
      </c>
      <c r="C3151" t="s">
        <v>101</v>
      </c>
      <c r="D3151" s="4">
        <v>43160</v>
      </c>
      <c r="E3151" t="s">
        <v>177</v>
      </c>
      <c r="F3151" s="5">
        <v>43101</v>
      </c>
      <c r="G3151">
        <v>210</v>
      </c>
      <c r="H3151">
        <v>16.170000000000002</v>
      </c>
    </row>
    <row r="3152" spans="1:8" x14ac:dyDescent="0.2">
      <c r="A3152" t="s">
        <v>71</v>
      </c>
      <c r="B3152" t="s">
        <v>55</v>
      </c>
      <c r="C3152" t="s">
        <v>101</v>
      </c>
      <c r="D3152" s="4">
        <v>43160</v>
      </c>
      <c r="E3152" t="s">
        <v>178</v>
      </c>
      <c r="F3152" s="5">
        <v>43101</v>
      </c>
      <c r="G3152">
        <v>9.4700000000000006</v>
      </c>
      <c r="H3152">
        <v>0.73</v>
      </c>
    </row>
    <row r="3153" spans="1:8" x14ac:dyDescent="0.2">
      <c r="A3153" t="s">
        <v>71</v>
      </c>
      <c r="B3153" t="s">
        <v>59</v>
      </c>
      <c r="C3153" t="s">
        <v>101</v>
      </c>
      <c r="D3153" s="4">
        <v>43160</v>
      </c>
      <c r="E3153" t="s">
        <v>177</v>
      </c>
      <c r="F3153" s="5">
        <v>43101</v>
      </c>
      <c r="G3153">
        <v>59.14</v>
      </c>
      <c r="H3153">
        <v>4.55</v>
      </c>
    </row>
    <row r="3154" spans="1:8" x14ac:dyDescent="0.2">
      <c r="A3154" t="s">
        <v>71</v>
      </c>
      <c r="B3154" t="s">
        <v>59</v>
      </c>
      <c r="C3154" t="s">
        <v>101</v>
      </c>
      <c r="D3154" s="4">
        <v>43160</v>
      </c>
      <c r="E3154" t="s">
        <v>178</v>
      </c>
      <c r="F3154" s="5">
        <v>43101</v>
      </c>
      <c r="G3154">
        <v>2.67</v>
      </c>
      <c r="H3154">
        <v>0.21</v>
      </c>
    </row>
    <row r="3155" spans="1:8" x14ac:dyDescent="0.2">
      <c r="A3155" t="s">
        <v>71</v>
      </c>
      <c r="B3155" t="s">
        <v>55</v>
      </c>
      <c r="C3155" t="s">
        <v>101</v>
      </c>
      <c r="D3155" s="4">
        <v>43160</v>
      </c>
      <c r="E3155" t="s">
        <v>177</v>
      </c>
      <c r="F3155" s="5">
        <v>43101</v>
      </c>
      <c r="G3155">
        <v>1186.76</v>
      </c>
      <c r="H3155">
        <v>91.39</v>
      </c>
    </row>
    <row r="3156" spans="1:8" x14ac:dyDescent="0.2">
      <c r="A3156" t="s">
        <v>71</v>
      </c>
      <c r="B3156" t="s">
        <v>55</v>
      </c>
      <c r="C3156" t="s">
        <v>101</v>
      </c>
      <c r="D3156" s="4">
        <v>43160</v>
      </c>
      <c r="E3156" t="s">
        <v>178</v>
      </c>
      <c r="F3156" s="5">
        <v>43101</v>
      </c>
      <c r="G3156">
        <v>53.53</v>
      </c>
      <c r="H3156">
        <v>4.12</v>
      </c>
    </row>
    <row r="3157" spans="1:8" x14ac:dyDescent="0.2">
      <c r="A3157" t="s">
        <v>71</v>
      </c>
      <c r="B3157" t="s">
        <v>57</v>
      </c>
      <c r="C3157" t="s">
        <v>93</v>
      </c>
      <c r="D3157" s="4">
        <v>43191</v>
      </c>
      <c r="E3157" t="s">
        <v>179</v>
      </c>
      <c r="F3157" s="5">
        <v>43101</v>
      </c>
      <c r="G3157">
        <v>122.21</v>
      </c>
      <c r="H3157">
        <v>11</v>
      </c>
    </row>
    <row r="3158" spans="1:8" x14ac:dyDescent="0.2">
      <c r="A3158" t="s">
        <v>71</v>
      </c>
      <c r="B3158" t="s">
        <v>57</v>
      </c>
      <c r="C3158" t="s">
        <v>93</v>
      </c>
      <c r="D3158" s="4">
        <v>43191</v>
      </c>
      <c r="E3158" t="s">
        <v>180</v>
      </c>
      <c r="F3158" s="5">
        <v>43101</v>
      </c>
      <c r="G3158">
        <v>5.51</v>
      </c>
      <c r="H3158">
        <v>0.5</v>
      </c>
    </row>
    <row r="3159" spans="1:8" x14ac:dyDescent="0.2">
      <c r="A3159" t="s">
        <v>71</v>
      </c>
      <c r="B3159" t="s">
        <v>57</v>
      </c>
      <c r="C3159" t="s">
        <v>93</v>
      </c>
      <c r="D3159" s="4">
        <v>43191</v>
      </c>
      <c r="E3159" t="s">
        <v>175</v>
      </c>
      <c r="F3159" s="5">
        <v>43101</v>
      </c>
      <c r="G3159">
        <v>110</v>
      </c>
      <c r="H3159">
        <v>8.4700000000000006</v>
      </c>
    </row>
    <row r="3160" spans="1:8" x14ac:dyDescent="0.2">
      <c r="A3160" t="s">
        <v>71</v>
      </c>
      <c r="B3160" t="s">
        <v>57</v>
      </c>
      <c r="C3160" t="s">
        <v>93</v>
      </c>
      <c r="D3160" s="4">
        <v>43191</v>
      </c>
      <c r="E3160" t="s">
        <v>176</v>
      </c>
      <c r="F3160" s="5">
        <v>43101</v>
      </c>
      <c r="G3160">
        <v>4.96</v>
      </c>
      <c r="H3160">
        <v>0.38</v>
      </c>
    </row>
    <row r="3161" spans="1:8" x14ac:dyDescent="0.2">
      <c r="A3161" t="s">
        <v>71</v>
      </c>
      <c r="B3161" t="s">
        <v>54</v>
      </c>
      <c r="C3161" t="s">
        <v>101</v>
      </c>
      <c r="D3161" s="4">
        <v>43191</v>
      </c>
      <c r="E3161" t="s">
        <v>177</v>
      </c>
      <c r="F3161" s="5">
        <v>43101</v>
      </c>
      <c r="G3161">
        <v>18.48</v>
      </c>
      <c r="H3161">
        <v>1.42</v>
      </c>
    </row>
    <row r="3162" spans="1:8" x14ac:dyDescent="0.2">
      <c r="A3162" t="s">
        <v>71</v>
      </c>
      <c r="B3162" t="s">
        <v>54</v>
      </c>
      <c r="C3162" t="s">
        <v>101</v>
      </c>
      <c r="D3162" s="4">
        <v>43191</v>
      </c>
      <c r="E3162" t="s">
        <v>178</v>
      </c>
      <c r="F3162" s="5">
        <v>43101</v>
      </c>
      <c r="G3162">
        <v>0.83</v>
      </c>
      <c r="H3162">
        <v>0.06</v>
      </c>
    </row>
    <row r="3163" spans="1:8" x14ac:dyDescent="0.2">
      <c r="A3163" t="s">
        <v>71</v>
      </c>
      <c r="B3163" t="s">
        <v>55</v>
      </c>
      <c r="C3163" t="s">
        <v>101</v>
      </c>
      <c r="D3163" s="4">
        <v>43191</v>
      </c>
      <c r="E3163" t="s">
        <v>177</v>
      </c>
      <c r="F3163" s="5">
        <v>43101</v>
      </c>
      <c r="G3163">
        <v>70.56</v>
      </c>
      <c r="H3163">
        <v>5.43</v>
      </c>
    </row>
    <row r="3164" spans="1:8" x14ac:dyDescent="0.2">
      <c r="A3164" t="s">
        <v>71</v>
      </c>
      <c r="B3164" t="s">
        <v>55</v>
      </c>
      <c r="C3164" t="s">
        <v>101</v>
      </c>
      <c r="D3164" s="4">
        <v>43191</v>
      </c>
      <c r="E3164" t="s">
        <v>178</v>
      </c>
      <c r="F3164" s="5">
        <v>43101</v>
      </c>
      <c r="G3164">
        <v>3.18</v>
      </c>
      <c r="H3164">
        <v>0.24</v>
      </c>
    </row>
    <row r="3165" spans="1:8" x14ac:dyDescent="0.2">
      <c r="A3165" t="s">
        <v>71</v>
      </c>
      <c r="B3165" t="s">
        <v>55</v>
      </c>
      <c r="C3165" t="s">
        <v>91</v>
      </c>
      <c r="D3165" s="4">
        <v>43191</v>
      </c>
      <c r="E3165" t="s">
        <v>175</v>
      </c>
      <c r="F3165" s="5">
        <v>43101</v>
      </c>
      <c r="G3165">
        <v>0</v>
      </c>
      <c r="H3165">
        <v>0</v>
      </c>
    </row>
    <row r="3166" spans="1:8" x14ac:dyDescent="0.2">
      <c r="A3166" t="s">
        <v>71</v>
      </c>
      <c r="B3166" t="s">
        <v>55</v>
      </c>
      <c r="C3166" t="s">
        <v>91</v>
      </c>
      <c r="D3166" s="4">
        <v>43191</v>
      </c>
      <c r="E3166" t="s">
        <v>176</v>
      </c>
      <c r="F3166" s="5">
        <v>43101</v>
      </c>
      <c r="G3166">
        <v>0</v>
      </c>
      <c r="H3166">
        <v>0</v>
      </c>
    </row>
    <row r="3167" spans="1:8" x14ac:dyDescent="0.2">
      <c r="A3167" t="s">
        <v>71</v>
      </c>
      <c r="B3167" t="s">
        <v>55</v>
      </c>
      <c r="C3167" t="s">
        <v>101</v>
      </c>
      <c r="D3167" s="4">
        <v>43191</v>
      </c>
      <c r="E3167" t="s">
        <v>177</v>
      </c>
      <c r="F3167" s="5">
        <v>43101</v>
      </c>
      <c r="G3167">
        <v>482.83</v>
      </c>
      <c r="H3167">
        <v>37.17</v>
      </c>
    </row>
    <row r="3168" spans="1:8" x14ac:dyDescent="0.2">
      <c r="A3168" t="s">
        <v>71</v>
      </c>
      <c r="B3168" t="s">
        <v>55</v>
      </c>
      <c r="C3168" t="s">
        <v>101</v>
      </c>
      <c r="D3168" s="4">
        <v>43191</v>
      </c>
      <c r="E3168" t="s">
        <v>178</v>
      </c>
      <c r="F3168" s="5">
        <v>43101</v>
      </c>
      <c r="G3168">
        <v>21.78</v>
      </c>
      <c r="H3168">
        <v>1.67</v>
      </c>
    </row>
    <row r="3169" spans="1:8" x14ac:dyDescent="0.2">
      <c r="A3169" t="s">
        <v>71</v>
      </c>
      <c r="B3169" t="s">
        <v>54</v>
      </c>
      <c r="C3169" t="s">
        <v>101</v>
      </c>
      <c r="D3169" s="4">
        <v>43191</v>
      </c>
      <c r="E3169" t="s">
        <v>177</v>
      </c>
      <c r="F3169" s="5">
        <v>43101</v>
      </c>
      <c r="G3169">
        <v>141.12</v>
      </c>
      <c r="H3169">
        <v>10.86</v>
      </c>
    </row>
    <row r="3170" spans="1:8" x14ac:dyDescent="0.2">
      <c r="A3170" t="s">
        <v>71</v>
      </c>
      <c r="B3170" t="s">
        <v>57</v>
      </c>
      <c r="C3170" t="s">
        <v>93</v>
      </c>
      <c r="D3170" s="4">
        <v>43191</v>
      </c>
      <c r="E3170" t="s">
        <v>180</v>
      </c>
      <c r="F3170" s="5">
        <v>43101</v>
      </c>
      <c r="G3170">
        <v>38.950000000000003</v>
      </c>
      <c r="H3170">
        <v>3.5</v>
      </c>
    </row>
    <row r="3171" spans="1:8" x14ac:dyDescent="0.2">
      <c r="A3171" t="s">
        <v>71</v>
      </c>
      <c r="B3171" t="s">
        <v>54</v>
      </c>
      <c r="C3171" t="s">
        <v>92</v>
      </c>
      <c r="D3171" s="4">
        <v>43191</v>
      </c>
      <c r="E3171" t="s">
        <v>175</v>
      </c>
      <c r="F3171" s="5">
        <v>43101</v>
      </c>
      <c r="G3171">
        <v>393</v>
      </c>
      <c r="H3171">
        <v>30.26</v>
      </c>
    </row>
    <row r="3172" spans="1:8" x14ac:dyDescent="0.2">
      <c r="A3172" t="s">
        <v>71</v>
      </c>
      <c r="B3172" t="s">
        <v>54</v>
      </c>
      <c r="C3172" t="s">
        <v>92</v>
      </c>
      <c r="D3172" s="4">
        <v>43191</v>
      </c>
      <c r="E3172" t="s">
        <v>176</v>
      </c>
      <c r="F3172" s="5">
        <v>43101</v>
      </c>
      <c r="G3172">
        <v>17.72</v>
      </c>
      <c r="H3172">
        <v>1.36</v>
      </c>
    </row>
    <row r="3173" spans="1:8" x14ac:dyDescent="0.2">
      <c r="A3173" t="s">
        <v>71</v>
      </c>
      <c r="B3173" t="s">
        <v>57</v>
      </c>
      <c r="C3173" t="s">
        <v>93</v>
      </c>
      <c r="D3173" s="4">
        <v>43191</v>
      </c>
      <c r="E3173" t="s">
        <v>175</v>
      </c>
      <c r="F3173" s="5">
        <v>43101</v>
      </c>
      <c r="G3173">
        <v>6426.68</v>
      </c>
      <c r="H3173">
        <v>494.86</v>
      </c>
    </row>
    <row r="3174" spans="1:8" x14ac:dyDescent="0.2">
      <c r="A3174" t="s">
        <v>71</v>
      </c>
      <c r="B3174" t="s">
        <v>57</v>
      </c>
      <c r="C3174" t="s">
        <v>93</v>
      </c>
      <c r="D3174" s="4">
        <v>43191</v>
      </c>
      <c r="E3174" t="s">
        <v>176</v>
      </c>
      <c r="F3174" s="5">
        <v>43101</v>
      </c>
      <c r="G3174">
        <v>289.85000000000002</v>
      </c>
      <c r="H3174">
        <v>22.31</v>
      </c>
    </row>
    <row r="3175" spans="1:8" x14ac:dyDescent="0.2">
      <c r="A3175" t="s">
        <v>71</v>
      </c>
      <c r="B3175" t="s">
        <v>54</v>
      </c>
      <c r="C3175" t="s">
        <v>101</v>
      </c>
      <c r="D3175" s="4">
        <v>43191</v>
      </c>
      <c r="E3175" t="s">
        <v>177</v>
      </c>
      <c r="F3175" s="5">
        <v>43101</v>
      </c>
      <c r="G3175">
        <v>48.36</v>
      </c>
      <c r="H3175">
        <v>3.72</v>
      </c>
    </row>
    <row r="3176" spans="1:8" x14ac:dyDescent="0.2">
      <c r="A3176" t="s">
        <v>71</v>
      </c>
      <c r="B3176" t="s">
        <v>54</v>
      </c>
      <c r="C3176" t="s">
        <v>101</v>
      </c>
      <c r="D3176" s="4">
        <v>43191</v>
      </c>
      <c r="E3176" t="s">
        <v>178</v>
      </c>
      <c r="F3176" s="5">
        <v>43101</v>
      </c>
      <c r="G3176">
        <v>2.1800000000000002</v>
      </c>
      <c r="H3176">
        <v>0.17</v>
      </c>
    </row>
    <row r="3177" spans="1:8" x14ac:dyDescent="0.2">
      <c r="A3177" t="s">
        <v>71</v>
      </c>
      <c r="B3177" t="s">
        <v>57</v>
      </c>
      <c r="C3177" t="s">
        <v>93</v>
      </c>
      <c r="D3177" s="4">
        <v>43191</v>
      </c>
      <c r="E3177" t="s">
        <v>175</v>
      </c>
      <c r="F3177" s="5">
        <v>43101</v>
      </c>
      <c r="G3177">
        <v>1804.71</v>
      </c>
      <c r="H3177">
        <v>138.97</v>
      </c>
    </row>
    <row r="3178" spans="1:8" x14ac:dyDescent="0.2">
      <c r="A3178" t="s">
        <v>71</v>
      </c>
      <c r="B3178" t="s">
        <v>57</v>
      </c>
      <c r="C3178" t="s">
        <v>93</v>
      </c>
      <c r="D3178" s="4">
        <v>43191</v>
      </c>
      <c r="E3178" t="s">
        <v>176</v>
      </c>
      <c r="F3178" s="5">
        <v>43101</v>
      </c>
      <c r="G3178">
        <v>81.400000000000006</v>
      </c>
      <c r="H3178">
        <v>6.26</v>
      </c>
    </row>
    <row r="3179" spans="1:8" x14ac:dyDescent="0.2">
      <c r="A3179" t="s">
        <v>71</v>
      </c>
      <c r="B3179" t="s">
        <v>57</v>
      </c>
      <c r="C3179" t="s">
        <v>93</v>
      </c>
      <c r="D3179" s="4">
        <v>43191</v>
      </c>
      <c r="E3179" t="s">
        <v>179</v>
      </c>
      <c r="F3179" s="5">
        <v>43101</v>
      </c>
      <c r="G3179">
        <v>239.29</v>
      </c>
      <c r="H3179">
        <v>21.54</v>
      </c>
    </row>
    <row r="3180" spans="1:8" x14ac:dyDescent="0.2">
      <c r="A3180" t="s">
        <v>71</v>
      </c>
      <c r="B3180" t="s">
        <v>57</v>
      </c>
      <c r="C3180" t="s">
        <v>93</v>
      </c>
      <c r="D3180" s="4">
        <v>43191</v>
      </c>
      <c r="E3180" t="s">
        <v>180</v>
      </c>
      <c r="F3180" s="5">
        <v>43101</v>
      </c>
      <c r="G3180">
        <v>10.79</v>
      </c>
      <c r="H3180">
        <v>0.97</v>
      </c>
    </row>
    <row r="3181" spans="1:8" x14ac:dyDescent="0.2">
      <c r="A3181" t="s">
        <v>71</v>
      </c>
      <c r="B3181" t="s">
        <v>56</v>
      </c>
      <c r="C3181" t="s">
        <v>95</v>
      </c>
      <c r="D3181" s="4">
        <v>43191</v>
      </c>
      <c r="E3181" t="s">
        <v>175</v>
      </c>
      <c r="F3181" s="5">
        <v>43101</v>
      </c>
      <c r="G3181">
        <v>13319.3</v>
      </c>
      <c r="H3181">
        <v>1025.5899999999999</v>
      </c>
    </row>
    <row r="3182" spans="1:8" x14ac:dyDescent="0.2">
      <c r="A3182" t="s">
        <v>71</v>
      </c>
      <c r="B3182" t="s">
        <v>56</v>
      </c>
      <c r="C3182" t="s">
        <v>95</v>
      </c>
      <c r="D3182" s="4">
        <v>43191</v>
      </c>
      <c r="E3182" t="s">
        <v>179</v>
      </c>
      <c r="F3182" s="5">
        <v>43101</v>
      </c>
      <c r="G3182">
        <v>9560.7000000000007</v>
      </c>
      <c r="H3182">
        <v>860.46</v>
      </c>
    </row>
    <row r="3183" spans="1:8" x14ac:dyDescent="0.2">
      <c r="A3183" t="s">
        <v>71</v>
      </c>
      <c r="B3183" t="s">
        <v>56</v>
      </c>
      <c r="C3183" t="s">
        <v>95</v>
      </c>
      <c r="D3183" s="4">
        <v>43191</v>
      </c>
      <c r="E3183" t="s">
        <v>176</v>
      </c>
      <c r="F3183" s="5">
        <v>43101</v>
      </c>
      <c r="G3183">
        <v>600.70000000000005</v>
      </c>
      <c r="H3183">
        <v>46.25</v>
      </c>
    </row>
    <row r="3184" spans="1:8" x14ac:dyDescent="0.2">
      <c r="A3184" t="s">
        <v>71</v>
      </c>
      <c r="B3184" t="s">
        <v>56</v>
      </c>
      <c r="C3184" t="s">
        <v>95</v>
      </c>
      <c r="D3184" s="4">
        <v>43191</v>
      </c>
      <c r="E3184" t="s">
        <v>180</v>
      </c>
      <c r="F3184" s="5">
        <v>43101</v>
      </c>
      <c r="G3184">
        <v>431.19</v>
      </c>
      <c r="H3184">
        <v>38.81</v>
      </c>
    </row>
    <row r="3185" spans="1:8" x14ac:dyDescent="0.2">
      <c r="A3185" t="s">
        <v>71</v>
      </c>
      <c r="B3185" t="s">
        <v>55</v>
      </c>
      <c r="C3185" t="s">
        <v>101</v>
      </c>
      <c r="D3185" s="4">
        <v>43191</v>
      </c>
      <c r="E3185" t="s">
        <v>177</v>
      </c>
      <c r="F3185" s="5">
        <v>43101</v>
      </c>
      <c r="G3185">
        <v>73.08</v>
      </c>
      <c r="H3185">
        <v>5.63</v>
      </c>
    </row>
    <row r="3186" spans="1:8" x14ac:dyDescent="0.2">
      <c r="A3186" t="s">
        <v>71</v>
      </c>
      <c r="B3186" t="s">
        <v>55</v>
      </c>
      <c r="C3186" t="s">
        <v>101</v>
      </c>
      <c r="D3186" s="4">
        <v>43191</v>
      </c>
      <c r="E3186" t="s">
        <v>178</v>
      </c>
      <c r="F3186" s="5">
        <v>43101</v>
      </c>
      <c r="G3186">
        <v>3.3</v>
      </c>
      <c r="H3186">
        <v>0.25</v>
      </c>
    </row>
    <row r="3187" spans="1:8" x14ac:dyDescent="0.2">
      <c r="A3187" t="s">
        <v>71</v>
      </c>
      <c r="B3187" t="s">
        <v>55</v>
      </c>
      <c r="C3187" t="s">
        <v>96</v>
      </c>
      <c r="D3187" s="4">
        <v>43191</v>
      </c>
      <c r="E3187" t="s">
        <v>175</v>
      </c>
      <c r="F3187" s="5">
        <v>43101</v>
      </c>
      <c r="G3187">
        <v>15615.73</v>
      </c>
      <c r="H3187">
        <v>1202.4100000000001</v>
      </c>
    </row>
    <row r="3188" spans="1:8" x14ac:dyDescent="0.2">
      <c r="A3188" t="s">
        <v>71</v>
      </c>
      <c r="B3188" t="s">
        <v>55</v>
      </c>
      <c r="C3188" t="s">
        <v>96</v>
      </c>
      <c r="D3188" s="4">
        <v>43191</v>
      </c>
      <c r="E3188" t="s">
        <v>179</v>
      </c>
      <c r="F3188" s="5">
        <v>43101</v>
      </c>
      <c r="G3188">
        <v>9344.27</v>
      </c>
      <c r="H3188">
        <v>840.98</v>
      </c>
    </row>
    <row r="3189" spans="1:8" x14ac:dyDescent="0.2">
      <c r="A3189" t="s">
        <v>71</v>
      </c>
      <c r="B3189" t="s">
        <v>55</v>
      </c>
      <c r="C3189" t="s">
        <v>96</v>
      </c>
      <c r="D3189" s="4">
        <v>43191</v>
      </c>
      <c r="E3189" t="s">
        <v>176</v>
      </c>
      <c r="F3189" s="5">
        <v>43101</v>
      </c>
      <c r="G3189">
        <v>704.27</v>
      </c>
      <c r="H3189">
        <v>54.23</v>
      </c>
    </row>
    <row r="3190" spans="1:8" x14ac:dyDescent="0.2">
      <c r="A3190" t="s">
        <v>71</v>
      </c>
      <c r="B3190" t="s">
        <v>55</v>
      </c>
      <c r="C3190" t="s">
        <v>96</v>
      </c>
      <c r="D3190" s="4">
        <v>43191</v>
      </c>
      <c r="E3190" t="s">
        <v>180</v>
      </c>
      <c r="F3190" s="5">
        <v>43101</v>
      </c>
      <c r="G3190">
        <v>421.43</v>
      </c>
      <c r="H3190">
        <v>37.93</v>
      </c>
    </row>
    <row r="3191" spans="1:8" x14ac:dyDescent="0.2">
      <c r="A3191" t="s">
        <v>71</v>
      </c>
      <c r="B3191" t="s">
        <v>57</v>
      </c>
      <c r="C3191" t="s">
        <v>93</v>
      </c>
      <c r="D3191" s="4">
        <v>43221</v>
      </c>
      <c r="E3191" t="s">
        <v>212</v>
      </c>
      <c r="F3191" s="5">
        <v>43221</v>
      </c>
      <c r="G3191">
        <v>2257.63</v>
      </c>
      <c r="H3191">
        <v>173.87</v>
      </c>
    </row>
    <row r="3192" spans="1:8" x14ac:dyDescent="0.2">
      <c r="A3192" t="s">
        <v>71</v>
      </c>
      <c r="B3192" t="s">
        <v>57</v>
      </c>
      <c r="C3192" t="s">
        <v>93</v>
      </c>
      <c r="D3192" s="4">
        <v>43221</v>
      </c>
      <c r="E3192" t="s">
        <v>215</v>
      </c>
      <c r="F3192" s="5">
        <v>43221</v>
      </c>
      <c r="G3192">
        <v>343.37</v>
      </c>
      <c r="H3192">
        <v>30.56</v>
      </c>
    </row>
    <row r="3193" spans="1:8" x14ac:dyDescent="0.2">
      <c r="A3193" t="s">
        <v>71</v>
      </c>
      <c r="B3193" t="s">
        <v>57</v>
      </c>
      <c r="C3193" t="s">
        <v>93</v>
      </c>
      <c r="D3193" s="4">
        <v>43221</v>
      </c>
      <c r="E3193" t="s">
        <v>213</v>
      </c>
      <c r="F3193" s="5">
        <v>43221</v>
      </c>
      <c r="G3193">
        <v>101.82</v>
      </c>
      <c r="H3193">
        <v>7.84</v>
      </c>
    </row>
    <row r="3194" spans="1:8" x14ac:dyDescent="0.2">
      <c r="A3194" t="s">
        <v>71</v>
      </c>
      <c r="B3194" t="s">
        <v>57</v>
      </c>
      <c r="C3194" t="s">
        <v>93</v>
      </c>
      <c r="D3194" s="4">
        <v>43221</v>
      </c>
      <c r="E3194" t="s">
        <v>214</v>
      </c>
      <c r="F3194" s="5">
        <v>43221</v>
      </c>
      <c r="G3194">
        <v>15.49</v>
      </c>
      <c r="H3194">
        <v>1.38</v>
      </c>
    </row>
    <row r="3195" spans="1:8" x14ac:dyDescent="0.2">
      <c r="A3195" t="s">
        <v>71</v>
      </c>
      <c r="B3195" t="s">
        <v>57</v>
      </c>
      <c r="C3195" t="s">
        <v>93</v>
      </c>
      <c r="D3195" s="4">
        <v>43221</v>
      </c>
      <c r="E3195" t="s">
        <v>175</v>
      </c>
      <c r="F3195" s="5">
        <v>43101</v>
      </c>
      <c r="G3195">
        <v>4025.5</v>
      </c>
      <c r="H3195">
        <v>309.95999999999998</v>
      </c>
    </row>
    <row r="3196" spans="1:8" x14ac:dyDescent="0.2">
      <c r="A3196" t="s">
        <v>71</v>
      </c>
      <c r="B3196" t="s">
        <v>57</v>
      </c>
      <c r="C3196" t="s">
        <v>93</v>
      </c>
      <c r="D3196" s="4">
        <v>43221</v>
      </c>
      <c r="E3196" t="s">
        <v>179</v>
      </c>
      <c r="F3196" s="5">
        <v>43101</v>
      </c>
      <c r="G3196">
        <v>663.5</v>
      </c>
      <c r="H3196">
        <v>59.73</v>
      </c>
    </row>
    <row r="3197" spans="1:8" x14ac:dyDescent="0.2">
      <c r="A3197" t="s">
        <v>71</v>
      </c>
      <c r="B3197" t="s">
        <v>57</v>
      </c>
      <c r="C3197" t="s">
        <v>93</v>
      </c>
      <c r="D3197" s="4">
        <v>43221</v>
      </c>
      <c r="E3197" t="s">
        <v>176</v>
      </c>
      <c r="F3197" s="5">
        <v>43101</v>
      </c>
      <c r="G3197">
        <v>181.57</v>
      </c>
      <c r="H3197">
        <v>13.98</v>
      </c>
    </row>
    <row r="3198" spans="1:8" x14ac:dyDescent="0.2">
      <c r="A3198" t="s">
        <v>71</v>
      </c>
      <c r="B3198" t="s">
        <v>57</v>
      </c>
      <c r="C3198" t="s">
        <v>93</v>
      </c>
      <c r="D3198" s="4">
        <v>43221</v>
      </c>
      <c r="E3198" t="s">
        <v>180</v>
      </c>
      <c r="F3198" s="5">
        <v>43101</v>
      </c>
      <c r="G3198">
        <v>29.91</v>
      </c>
      <c r="H3198">
        <v>2.69</v>
      </c>
    </row>
    <row r="3199" spans="1:8" x14ac:dyDescent="0.2">
      <c r="A3199" t="s">
        <v>71</v>
      </c>
      <c r="B3199" t="s">
        <v>55</v>
      </c>
      <c r="C3199" t="s">
        <v>93</v>
      </c>
      <c r="D3199" s="4">
        <v>43221</v>
      </c>
      <c r="E3199" t="s">
        <v>212</v>
      </c>
      <c r="F3199" s="5">
        <v>43221</v>
      </c>
      <c r="G3199">
        <v>80</v>
      </c>
      <c r="H3199">
        <v>6.16</v>
      </c>
    </row>
    <row r="3200" spans="1:8" x14ac:dyDescent="0.2">
      <c r="A3200" t="s">
        <v>71</v>
      </c>
      <c r="B3200" t="s">
        <v>55</v>
      </c>
      <c r="C3200" t="s">
        <v>93</v>
      </c>
      <c r="D3200" s="4">
        <v>43221</v>
      </c>
      <c r="E3200" t="s">
        <v>213</v>
      </c>
      <c r="F3200" s="5">
        <v>43221</v>
      </c>
      <c r="G3200">
        <v>3.61</v>
      </c>
      <c r="H3200">
        <v>0.28000000000000003</v>
      </c>
    </row>
    <row r="3201" spans="1:8" x14ac:dyDescent="0.2">
      <c r="A3201" t="s">
        <v>71</v>
      </c>
      <c r="B3201" t="s">
        <v>55</v>
      </c>
      <c r="C3201" t="s">
        <v>93</v>
      </c>
      <c r="D3201" s="4">
        <v>43221</v>
      </c>
      <c r="E3201" t="s">
        <v>175</v>
      </c>
      <c r="F3201" s="5">
        <v>43101</v>
      </c>
      <c r="G3201">
        <v>261</v>
      </c>
      <c r="H3201">
        <v>20.100000000000001</v>
      </c>
    </row>
    <row r="3202" spans="1:8" x14ac:dyDescent="0.2">
      <c r="A3202" t="s">
        <v>71</v>
      </c>
      <c r="B3202" t="s">
        <v>55</v>
      </c>
      <c r="C3202" t="s">
        <v>93</v>
      </c>
      <c r="D3202" s="4">
        <v>43221</v>
      </c>
      <c r="E3202" t="s">
        <v>176</v>
      </c>
      <c r="F3202" s="5">
        <v>43101</v>
      </c>
      <c r="G3202">
        <v>11.77</v>
      </c>
      <c r="H3202">
        <v>0.91</v>
      </c>
    </row>
    <row r="3203" spans="1:8" x14ac:dyDescent="0.2">
      <c r="A3203" t="s">
        <v>71</v>
      </c>
      <c r="B3203" t="s">
        <v>57</v>
      </c>
      <c r="C3203" t="s">
        <v>93</v>
      </c>
      <c r="D3203" s="4">
        <v>43221</v>
      </c>
      <c r="E3203" t="s">
        <v>212</v>
      </c>
      <c r="F3203" s="5">
        <v>43221</v>
      </c>
      <c r="G3203">
        <v>513</v>
      </c>
      <c r="H3203">
        <v>39.49</v>
      </c>
    </row>
    <row r="3204" spans="1:8" x14ac:dyDescent="0.2">
      <c r="A3204" t="s">
        <v>71</v>
      </c>
      <c r="B3204" t="s">
        <v>57</v>
      </c>
      <c r="C3204" t="s">
        <v>93</v>
      </c>
      <c r="D3204" s="4">
        <v>43221</v>
      </c>
      <c r="E3204" t="s">
        <v>213</v>
      </c>
      <c r="F3204" s="5">
        <v>43221</v>
      </c>
      <c r="G3204">
        <v>23.14</v>
      </c>
      <c r="H3204">
        <v>1.76</v>
      </c>
    </row>
    <row r="3205" spans="1:8" x14ac:dyDescent="0.2">
      <c r="A3205" t="s">
        <v>71</v>
      </c>
      <c r="B3205" t="s">
        <v>55</v>
      </c>
      <c r="C3205" t="s">
        <v>101</v>
      </c>
      <c r="D3205" s="4">
        <v>43221</v>
      </c>
      <c r="E3205" t="s">
        <v>177</v>
      </c>
      <c r="F3205" s="5">
        <v>43101</v>
      </c>
      <c r="G3205">
        <v>52</v>
      </c>
      <c r="H3205">
        <v>4</v>
      </c>
    </row>
    <row r="3206" spans="1:8" x14ac:dyDescent="0.2">
      <c r="A3206" t="s">
        <v>71</v>
      </c>
      <c r="B3206" t="s">
        <v>55</v>
      </c>
      <c r="C3206" t="s">
        <v>101</v>
      </c>
      <c r="D3206" s="4">
        <v>43221</v>
      </c>
      <c r="E3206" t="s">
        <v>178</v>
      </c>
      <c r="F3206" s="5">
        <v>43101</v>
      </c>
      <c r="G3206">
        <v>2.35</v>
      </c>
      <c r="H3206">
        <v>0.18</v>
      </c>
    </row>
    <row r="3207" spans="1:8" x14ac:dyDescent="0.2">
      <c r="A3207" t="s">
        <v>71</v>
      </c>
      <c r="B3207" t="s">
        <v>57</v>
      </c>
      <c r="C3207" t="s">
        <v>93</v>
      </c>
      <c r="D3207" s="4">
        <v>43221</v>
      </c>
      <c r="E3207" t="s">
        <v>175</v>
      </c>
      <c r="F3207" s="5">
        <v>43101</v>
      </c>
      <c r="G3207">
        <v>1689</v>
      </c>
      <c r="H3207">
        <v>130.05000000000001</v>
      </c>
    </row>
    <row r="3208" spans="1:8" x14ac:dyDescent="0.2">
      <c r="A3208" t="s">
        <v>71</v>
      </c>
      <c r="B3208" t="s">
        <v>57</v>
      </c>
      <c r="C3208" t="s">
        <v>93</v>
      </c>
      <c r="D3208" s="4">
        <v>43221</v>
      </c>
      <c r="E3208" t="s">
        <v>176</v>
      </c>
      <c r="F3208" s="5">
        <v>43101</v>
      </c>
      <c r="G3208">
        <v>76.16</v>
      </c>
      <c r="H3208">
        <v>5.88</v>
      </c>
    </row>
    <row r="3209" spans="1:8" x14ac:dyDescent="0.2">
      <c r="A3209" t="s">
        <v>71</v>
      </c>
      <c r="B3209" t="s">
        <v>55</v>
      </c>
      <c r="C3209" t="s">
        <v>84</v>
      </c>
      <c r="D3209" s="4">
        <v>43191</v>
      </c>
      <c r="E3209" t="s">
        <v>175</v>
      </c>
      <c r="F3209" s="5">
        <v>43101</v>
      </c>
      <c r="G3209">
        <v>654.80999999999995</v>
      </c>
      <c r="H3209">
        <v>50.42</v>
      </c>
    </row>
    <row r="3210" spans="1:8" x14ac:dyDescent="0.2">
      <c r="A3210" t="s">
        <v>71</v>
      </c>
      <c r="B3210" t="s">
        <v>55</v>
      </c>
      <c r="C3210" t="s">
        <v>84</v>
      </c>
      <c r="D3210" s="4">
        <v>43191</v>
      </c>
      <c r="E3210" t="s">
        <v>176</v>
      </c>
      <c r="F3210" s="5">
        <v>43101</v>
      </c>
      <c r="G3210">
        <v>29.53</v>
      </c>
      <c r="H3210">
        <v>2.2799999999999998</v>
      </c>
    </row>
    <row r="3211" spans="1:8" x14ac:dyDescent="0.2">
      <c r="A3211" t="s">
        <v>71</v>
      </c>
      <c r="B3211" t="s">
        <v>55</v>
      </c>
      <c r="C3211" t="s">
        <v>101</v>
      </c>
      <c r="D3211" s="4">
        <v>43221</v>
      </c>
      <c r="E3211" t="s">
        <v>218</v>
      </c>
      <c r="F3211" s="5">
        <v>43221</v>
      </c>
      <c r="G3211">
        <v>16.399999999999999</v>
      </c>
      <c r="H3211">
        <v>1.26</v>
      </c>
    </row>
    <row r="3212" spans="1:8" x14ac:dyDescent="0.2">
      <c r="A3212" t="s">
        <v>71</v>
      </c>
      <c r="B3212" t="s">
        <v>55</v>
      </c>
      <c r="C3212" t="s">
        <v>101</v>
      </c>
      <c r="D3212" s="4">
        <v>43221</v>
      </c>
      <c r="E3212" t="s">
        <v>219</v>
      </c>
      <c r="F3212" s="5">
        <v>43221</v>
      </c>
      <c r="G3212">
        <v>0.74</v>
      </c>
      <c r="H3212">
        <v>0.06</v>
      </c>
    </row>
    <row r="3213" spans="1:8" x14ac:dyDescent="0.2">
      <c r="A3213" t="s">
        <v>71</v>
      </c>
      <c r="B3213" t="s">
        <v>57</v>
      </c>
      <c r="C3213" t="s">
        <v>93</v>
      </c>
      <c r="D3213" s="4">
        <v>43191</v>
      </c>
      <c r="E3213" t="s">
        <v>175</v>
      </c>
      <c r="F3213" s="5">
        <v>43101</v>
      </c>
      <c r="G3213">
        <v>7537.56</v>
      </c>
      <c r="H3213">
        <v>580.52</v>
      </c>
    </row>
    <row r="3214" spans="1:8" x14ac:dyDescent="0.2">
      <c r="A3214" t="s">
        <v>71</v>
      </c>
      <c r="B3214" t="s">
        <v>57</v>
      </c>
      <c r="C3214" t="s">
        <v>93</v>
      </c>
      <c r="D3214" s="4">
        <v>43191</v>
      </c>
      <c r="E3214" t="s">
        <v>176</v>
      </c>
      <c r="F3214" s="5">
        <v>43101</v>
      </c>
      <c r="G3214">
        <v>339.89</v>
      </c>
      <c r="H3214">
        <v>26.25</v>
      </c>
    </row>
    <row r="3215" spans="1:8" x14ac:dyDescent="0.2">
      <c r="A3215" t="s">
        <v>71</v>
      </c>
      <c r="B3215" t="s">
        <v>57</v>
      </c>
      <c r="C3215" t="s">
        <v>93</v>
      </c>
      <c r="D3215" s="4">
        <v>43191</v>
      </c>
      <c r="E3215" t="s">
        <v>179</v>
      </c>
      <c r="F3215" s="5">
        <v>43101</v>
      </c>
      <c r="G3215">
        <v>4.4400000000000004</v>
      </c>
      <c r="H3215">
        <v>0.4</v>
      </c>
    </row>
    <row r="3216" spans="1:8" x14ac:dyDescent="0.2">
      <c r="A3216" t="s">
        <v>71</v>
      </c>
      <c r="B3216" t="s">
        <v>57</v>
      </c>
      <c r="C3216" t="s">
        <v>93</v>
      </c>
      <c r="D3216" s="4">
        <v>43191</v>
      </c>
      <c r="E3216" t="s">
        <v>180</v>
      </c>
      <c r="F3216" s="5">
        <v>43101</v>
      </c>
      <c r="G3216">
        <v>0.2</v>
      </c>
      <c r="H3216">
        <v>0.02</v>
      </c>
    </row>
    <row r="3217" spans="1:8" x14ac:dyDescent="0.2">
      <c r="A3217" t="s">
        <v>71</v>
      </c>
      <c r="B3217" t="s">
        <v>56</v>
      </c>
      <c r="C3217" t="s">
        <v>95</v>
      </c>
      <c r="D3217" s="4">
        <v>43191</v>
      </c>
      <c r="E3217" t="s">
        <v>175</v>
      </c>
      <c r="F3217" s="5">
        <v>43101</v>
      </c>
      <c r="G3217">
        <v>91400</v>
      </c>
      <c r="H3217">
        <v>7037.8</v>
      </c>
    </row>
    <row r="3218" spans="1:8" x14ac:dyDescent="0.2">
      <c r="A3218" t="s">
        <v>71</v>
      </c>
      <c r="B3218" t="s">
        <v>56</v>
      </c>
      <c r="C3218" t="s">
        <v>95</v>
      </c>
      <c r="D3218" s="4">
        <v>43191</v>
      </c>
      <c r="E3218" t="s">
        <v>176</v>
      </c>
      <c r="F3218" s="5">
        <v>43101</v>
      </c>
      <c r="G3218">
        <v>4122.1400000000003</v>
      </c>
      <c r="H3218">
        <v>317.39999999999998</v>
      </c>
    </row>
    <row r="3219" spans="1:8" x14ac:dyDescent="0.2">
      <c r="A3219" t="s">
        <v>71</v>
      </c>
      <c r="B3219" t="s">
        <v>56</v>
      </c>
      <c r="C3219" t="s">
        <v>94</v>
      </c>
      <c r="D3219" s="4">
        <v>43191</v>
      </c>
      <c r="E3219" t="s">
        <v>175</v>
      </c>
      <c r="F3219" s="5">
        <v>43101</v>
      </c>
      <c r="G3219">
        <v>1483.12</v>
      </c>
      <c r="H3219">
        <v>114.2</v>
      </c>
    </row>
    <row r="3220" spans="1:8" x14ac:dyDescent="0.2">
      <c r="A3220" t="s">
        <v>71</v>
      </c>
      <c r="B3220" t="s">
        <v>56</v>
      </c>
      <c r="C3220" t="s">
        <v>94</v>
      </c>
      <c r="D3220" s="4">
        <v>43191</v>
      </c>
      <c r="E3220" t="s">
        <v>179</v>
      </c>
      <c r="F3220" s="5">
        <v>43101</v>
      </c>
      <c r="G3220">
        <v>39136.879999999997</v>
      </c>
      <c r="H3220">
        <v>3522.32</v>
      </c>
    </row>
    <row r="3221" spans="1:8" x14ac:dyDescent="0.2">
      <c r="A3221" t="s">
        <v>71</v>
      </c>
      <c r="B3221" t="s">
        <v>56</v>
      </c>
      <c r="C3221" t="s">
        <v>94</v>
      </c>
      <c r="D3221" s="4">
        <v>43191</v>
      </c>
      <c r="E3221" t="s">
        <v>176</v>
      </c>
      <c r="F3221" s="5">
        <v>43101</v>
      </c>
      <c r="G3221">
        <v>66.88</v>
      </c>
      <c r="H3221">
        <v>5.14</v>
      </c>
    </row>
    <row r="3222" spans="1:8" x14ac:dyDescent="0.2">
      <c r="A3222" t="s">
        <v>71</v>
      </c>
      <c r="B3222" t="s">
        <v>56</v>
      </c>
      <c r="C3222" t="s">
        <v>94</v>
      </c>
      <c r="D3222" s="4">
        <v>43191</v>
      </c>
      <c r="E3222" t="s">
        <v>180</v>
      </c>
      <c r="F3222" s="5">
        <v>43101</v>
      </c>
      <c r="G3222">
        <v>1765.08</v>
      </c>
      <c r="H3222">
        <v>158.86000000000001</v>
      </c>
    </row>
    <row r="3223" spans="1:8" x14ac:dyDescent="0.2">
      <c r="A3223" t="s">
        <v>71</v>
      </c>
      <c r="B3223" t="s">
        <v>55</v>
      </c>
      <c r="C3223" t="s">
        <v>91</v>
      </c>
      <c r="D3223" s="4">
        <v>43191</v>
      </c>
      <c r="E3223" t="s">
        <v>175</v>
      </c>
      <c r="F3223" s="5">
        <v>43101</v>
      </c>
      <c r="G3223">
        <v>741.56</v>
      </c>
      <c r="H3223">
        <v>57.1</v>
      </c>
    </row>
    <row r="3224" spans="1:8" x14ac:dyDescent="0.2">
      <c r="A3224" t="s">
        <v>71</v>
      </c>
      <c r="B3224" t="s">
        <v>55</v>
      </c>
      <c r="C3224" t="s">
        <v>91</v>
      </c>
      <c r="D3224" s="4">
        <v>43191</v>
      </c>
      <c r="E3224" t="s">
        <v>179</v>
      </c>
      <c r="F3224" s="5">
        <v>43101</v>
      </c>
      <c r="G3224">
        <v>8338.44</v>
      </c>
      <c r="H3224">
        <v>750.46</v>
      </c>
    </row>
    <row r="3225" spans="1:8" x14ac:dyDescent="0.2">
      <c r="A3225" t="s">
        <v>71</v>
      </c>
      <c r="B3225" t="s">
        <v>55</v>
      </c>
      <c r="C3225" t="s">
        <v>91</v>
      </c>
      <c r="D3225" s="4">
        <v>43191</v>
      </c>
      <c r="E3225" t="s">
        <v>176</v>
      </c>
      <c r="F3225" s="5">
        <v>43101</v>
      </c>
      <c r="G3225">
        <v>33.44</v>
      </c>
      <c r="H3225">
        <v>2.57</v>
      </c>
    </row>
    <row r="3226" spans="1:8" x14ac:dyDescent="0.2">
      <c r="A3226" t="s">
        <v>71</v>
      </c>
      <c r="B3226" t="s">
        <v>55</v>
      </c>
      <c r="C3226" t="s">
        <v>91</v>
      </c>
      <c r="D3226" s="4">
        <v>43191</v>
      </c>
      <c r="E3226" t="s">
        <v>180</v>
      </c>
      <c r="F3226" s="5">
        <v>43101</v>
      </c>
      <c r="G3226">
        <v>376.07</v>
      </c>
      <c r="H3226">
        <v>33.85</v>
      </c>
    </row>
    <row r="3227" spans="1:8" x14ac:dyDescent="0.2">
      <c r="A3227" t="s">
        <v>71</v>
      </c>
      <c r="B3227" t="s">
        <v>55</v>
      </c>
      <c r="C3227" t="s">
        <v>181</v>
      </c>
      <c r="D3227" s="4">
        <v>43191</v>
      </c>
      <c r="E3227" t="s">
        <v>182</v>
      </c>
      <c r="F3227" s="5">
        <v>43101</v>
      </c>
      <c r="G3227">
        <v>-520</v>
      </c>
      <c r="H3227">
        <v>-40.04</v>
      </c>
    </row>
    <row r="3228" spans="1:8" x14ac:dyDescent="0.2">
      <c r="A3228" t="s">
        <v>71</v>
      </c>
      <c r="B3228" t="s">
        <v>55</v>
      </c>
      <c r="C3228" t="s">
        <v>101</v>
      </c>
      <c r="D3228" s="4">
        <v>43191</v>
      </c>
      <c r="E3228" t="s">
        <v>177</v>
      </c>
      <c r="F3228" s="5">
        <v>43101</v>
      </c>
      <c r="G3228">
        <v>3866.57</v>
      </c>
      <c r="H3228">
        <v>297.72000000000003</v>
      </c>
    </row>
    <row r="3229" spans="1:8" x14ac:dyDescent="0.2">
      <c r="A3229" t="s">
        <v>71</v>
      </c>
      <c r="B3229" t="s">
        <v>55</v>
      </c>
      <c r="C3229" t="s">
        <v>101</v>
      </c>
      <c r="D3229" s="4">
        <v>43191</v>
      </c>
      <c r="E3229" t="s">
        <v>178</v>
      </c>
      <c r="F3229" s="5">
        <v>43101</v>
      </c>
      <c r="G3229">
        <v>174.41</v>
      </c>
      <c r="H3229">
        <v>13.43</v>
      </c>
    </row>
    <row r="3230" spans="1:8" x14ac:dyDescent="0.2">
      <c r="A3230" t="s">
        <v>71</v>
      </c>
      <c r="B3230" t="s">
        <v>57</v>
      </c>
      <c r="C3230" t="s">
        <v>93</v>
      </c>
      <c r="D3230" s="4">
        <v>43191</v>
      </c>
      <c r="E3230" t="s">
        <v>175</v>
      </c>
      <c r="F3230" s="5">
        <v>43101</v>
      </c>
      <c r="G3230">
        <v>13</v>
      </c>
      <c r="H3230">
        <v>1</v>
      </c>
    </row>
    <row r="3231" spans="1:8" x14ac:dyDescent="0.2">
      <c r="A3231" t="s">
        <v>71</v>
      </c>
      <c r="B3231" t="s">
        <v>57</v>
      </c>
      <c r="C3231" t="s">
        <v>93</v>
      </c>
      <c r="D3231" s="4">
        <v>43191</v>
      </c>
      <c r="E3231" t="s">
        <v>176</v>
      </c>
      <c r="F3231" s="5">
        <v>43101</v>
      </c>
      <c r="G3231">
        <v>0.59</v>
      </c>
      <c r="H3231">
        <v>0.05</v>
      </c>
    </row>
    <row r="3232" spans="1:8" x14ac:dyDescent="0.2">
      <c r="A3232" t="s">
        <v>71</v>
      </c>
      <c r="B3232" t="s">
        <v>54</v>
      </c>
      <c r="C3232" t="s">
        <v>101</v>
      </c>
      <c r="D3232" s="4">
        <v>43132</v>
      </c>
      <c r="E3232" t="s">
        <v>177</v>
      </c>
      <c r="F3232" s="5">
        <v>43101</v>
      </c>
      <c r="G3232">
        <v>200.88</v>
      </c>
      <c r="H3232">
        <v>15.46</v>
      </c>
    </row>
    <row r="3233" spans="1:8" x14ac:dyDescent="0.2">
      <c r="A3233" t="s">
        <v>71</v>
      </c>
      <c r="B3233" t="s">
        <v>55</v>
      </c>
      <c r="C3233" t="s">
        <v>101</v>
      </c>
      <c r="D3233" s="4">
        <v>43132</v>
      </c>
      <c r="E3233" t="s">
        <v>177</v>
      </c>
      <c r="F3233" s="5">
        <v>43101</v>
      </c>
      <c r="G3233">
        <v>232.5</v>
      </c>
      <c r="H3233">
        <v>17.899999999999999</v>
      </c>
    </row>
    <row r="3234" spans="1:8" x14ac:dyDescent="0.2">
      <c r="A3234" t="s">
        <v>71</v>
      </c>
      <c r="B3234" t="s">
        <v>55</v>
      </c>
      <c r="C3234" t="s">
        <v>101</v>
      </c>
      <c r="D3234" s="4">
        <v>43132</v>
      </c>
      <c r="E3234" t="s">
        <v>178</v>
      </c>
      <c r="F3234" s="5">
        <v>43101</v>
      </c>
      <c r="G3234">
        <v>10.49</v>
      </c>
      <c r="H3234">
        <v>0.81</v>
      </c>
    </row>
    <row r="3235" spans="1:8" x14ac:dyDescent="0.2">
      <c r="A3235" t="s">
        <v>71</v>
      </c>
      <c r="B3235" t="s">
        <v>55</v>
      </c>
      <c r="C3235" t="s">
        <v>101</v>
      </c>
      <c r="D3235" s="4">
        <v>43132</v>
      </c>
      <c r="E3235" t="s">
        <v>177</v>
      </c>
      <c r="F3235" s="5">
        <v>43101</v>
      </c>
      <c r="G3235">
        <v>1313.91</v>
      </c>
      <c r="H3235">
        <v>101.16</v>
      </c>
    </row>
    <row r="3236" spans="1:8" x14ac:dyDescent="0.2">
      <c r="A3236" t="s">
        <v>71</v>
      </c>
      <c r="B3236" t="s">
        <v>55</v>
      </c>
      <c r="C3236" t="s">
        <v>101</v>
      </c>
      <c r="D3236" s="4">
        <v>43132</v>
      </c>
      <c r="E3236" t="s">
        <v>178</v>
      </c>
      <c r="F3236" s="5">
        <v>43101</v>
      </c>
      <c r="G3236">
        <v>59.28</v>
      </c>
      <c r="H3236">
        <v>4.5599999999999996</v>
      </c>
    </row>
    <row r="3237" spans="1:8" x14ac:dyDescent="0.2">
      <c r="A3237" t="s">
        <v>71</v>
      </c>
      <c r="B3237" t="s">
        <v>54</v>
      </c>
      <c r="C3237" t="s">
        <v>92</v>
      </c>
      <c r="D3237" s="4">
        <v>43132</v>
      </c>
      <c r="E3237" t="s">
        <v>175</v>
      </c>
      <c r="F3237" s="5">
        <v>43101</v>
      </c>
      <c r="G3237">
        <v>2061.2399999999998</v>
      </c>
      <c r="H3237">
        <v>158.72</v>
      </c>
    </row>
    <row r="3238" spans="1:8" x14ac:dyDescent="0.2">
      <c r="A3238" t="s">
        <v>71</v>
      </c>
      <c r="B3238" t="s">
        <v>54</v>
      </c>
      <c r="C3238" t="s">
        <v>92</v>
      </c>
      <c r="D3238" s="4">
        <v>43132</v>
      </c>
      <c r="E3238" t="s">
        <v>176</v>
      </c>
      <c r="F3238" s="5">
        <v>43101</v>
      </c>
      <c r="G3238">
        <v>92.97</v>
      </c>
      <c r="H3238">
        <v>7.16</v>
      </c>
    </row>
    <row r="3239" spans="1:8" x14ac:dyDescent="0.2">
      <c r="A3239" t="s">
        <v>71</v>
      </c>
      <c r="B3239" t="s">
        <v>54</v>
      </c>
      <c r="C3239" t="s">
        <v>92</v>
      </c>
      <c r="D3239" s="4">
        <v>43132</v>
      </c>
      <c r="E3239" t="s">
        <v>179</v>
      </c>
      <c r="F3239" s="5">
        <v>43101</v>
      </c>
      <c r="G3239">
        <v>323.76</v>
      </c>
      <c r="H3239">
        <v>29.14</v>
      </c>
    </row>
    <row r="3240" spans="1:8" x14ac:dyDescent="0.2">
      <c r="A3240" t="s">
        <v>71</v>
      </c>
      <c r="B3240" t="s">
        <v>54</v>
      </c>
      <c r="C3240" t="s">
        <v>92</v>
      </c>
      <c r="D3240" s="4">
        <v>43132</v>
      </c>
      <c r="E3240" t="s">
        <v>180</v>
      </c>
      <c r="F3240" s="5">
        <v>43101</v>
      </c>
      <c r="G3240">
        <v>14.6</v>
      </c>
      <c r="H3240">
        <v>1.31</v>
      </c>
    </row>
    <row r="3241" spans="1:8" x14ac:dyDescent="0.2">
      <c r="A3241" t="s">
        <v>71</v>
      </c>
      <c r="B3241" t="s">
        <v>54</v>
      </c>
      <c r="C3241" t="s">
        <v>92</v>
      </c>
      <c r="D3241" s="4">
        <v>43132</v>
      </c>
      <c r="E3241" t="s">
        <v>175</v>
      </c>
      <c r="F3241" s="5">
        <v>43101</v>
      </c>
      <c r="G3241">
        <v>3293.2</v>
      </c>
      <c r="H3241">
        <v>253.58</v>
      </c>
    </row>
    <row r="3242" spans="1:8" x14ac:dyDescent="0.2">
      <c r="A3242" t="s">
        <v>71</v>
      </c>
      <c r="B3242" t="s">
        <v>54</v>
      </c>
      <c r="C3242" t="s">
        <v>92</v>
      </c>
      <c r="D3242" s="4">
        <v>43132</v>
      </c>
      <c r="E3242" t="s">
        <v>176</v>
      </c>
      <c r="F3242" s="5">
        <v>43101</v>
      </c>
      <c r="G3242">
        <v>148.55000000000001</v>
      </c>
      <c r="H3242">
        <v>11.44</v>
      </c>
    </row>
    <row r="3243" spans="1:8" x14ac:dyDescent="0.2">
      <c r="A3243" t="s">
        <v>71</v>
      </c>
      <c r="B3243" t="s">
        <v>54</v>
      </c>
      <c r="C3243" t="s">
        <v>92</v>
      </c>
      <c r="D3243" s="4">
        <v>43132</v>
      </c>
      <c r="E3243" t="s">
        <v>179</v>
      </c>
      <c r="F3243" s="5">
        <v>43101</v>
      </c>
      <c r="G3243">
        <v>4796.8</v>
      </c>
      <c r="H3243">
        <v>431.72</v>
      </c>
    </row>
    <row r="3244" spans="1:8" x14ac:dyDescent="0.2">
      <c r="A3244" t="s">
        <v>71</v>
      </c>
      <c r="B3244" t="s">
        <v>54</v>
      </c>
      <c r="C3244" t="s">
        <v>92</v>
      </c>
      <c r="D3244" s="4">
        <v>43132</v>
      </c>
      <c r="E3244" t="s">
        <v>180</v>
      </c>
      <c r="F3244" s="5">
        <v>43101</v>
      </c>
      <c r="G3244">
        <v>216.31</v>
      </c>
      <c r="H3244">
        <v>19.46</v>
      </c>
    </row>
    <row r="3245" spans="1:8" x14ac:dyDescent="0.2">
      <c r="A3245" t="s">
        <v>71</v>
      </c>
      <c r="B3245" t="s">
        <v>54</v>
      </c>
      <c r="C3245" t="s">
        <v>92</v>
      </c>
      <c r="D3245" s="4">
        <v>43132</v>
      </c>
      <c r="E3245" t="s">
        <v>179</v>
      </c>
      <c r="F3245" s="5">
        <v>43101</v>
      </c>
      <c r="G3245">
        <v>1406.28</v>
      </c>
      <c r="H3245">
        <v>126.57</v>
      </c>
    </row>
    <row r="3246" spans="1:8" x14ac:dyDescent="0.2">
      <c r="A3246" t="s">
        <v>71</v>
      </c>
      <c r="B3246" t="s">
        <v>54</v>
      </c>
      <c r="C3246" t="s">
        <v>92</v>
      </c>
      <c r="D3246" s="4">
        <v>43132</v>
      </c>
      <c r="E3246" t="s">
        <v>180</v>
      </c>
      <c r="F3246" s="5">
        <v>43101</v>
      </c>
      <c r="G3246">
        <v>63.41</v>
      </c>
      <c r="H3246">
        <v>5.71</v>
      </c>
    </row>
    <row r="3247" spans="1:8" x14ac:dyDescent="0.2">
      <c r="A3247" t="s">
        <v>71</v>
      </c>
      <c r="B3247" t="s">
        <v>54</v>
      </c>
      <c r="C3247" t="s">
        <v>101</v>
      </c>
      <c r="D3247" s="4">
        <v>43132</v>
      </c>
      <c r="E3247" t="s">
        <v>177</v>
      </c>
      <c r="F3247" s="5">
        <v>43101</v>
      </c>
      <c r="G3247">
        <v>48.36</v>
      </c>
      <c r="H3247">
        <v>3.72</v>
      </c>
    </row>
    <row r="3248" spans="1:8" x14ac:dyDescent="0.2">
      <c r="A3248" t="s">
        <v>71</v>
      </c>
      <c r="B3248" t="s">
        <v>54</v>
      </c>
      <c r="C3248" t="s">
        <v>101</v>
      </c>
      <c r="D3248" s="4">
        <v>43132</v>
      </c>
      <c r="E3248" t="s">
        <v>178</v>
      </c>
      <c r="F3248" s="5">
        <v>43101</v>
      </c>
      <c r="G3248">
        <v>2.1800000000000002</v>
      </c>
      <c r="H3248">
        <v>0.17</v>
      </c>
    </row>
    <row r="3249" spans="1:8" x14ac:dyDescent="0.2">
      <c r="A3249" t="s">
        <v>71</v>
      </c>
      <c r="B3249" t="s">
        <v>54</v>
      </c>
      <c r="C3249" t="s">
        <v>99</v>
      </c>
      <c r="D3249" s="4">
        <v>43160</v>
      </c>
      <c r="E3249" t="s">
        <v>175</v>
      </c>
      <c r="F3249" s="5">
        <v>43101</v>
      </c>
      <c r="G3249">
        <v>2282.9</v>
      </c>
      <c r="H3249">
        <v>175.78</v>
      </c>
    </row>
    <row r="3250" spans="1:8" x14ac:dyDescent="0.2">
      <c r="A3250" t="s">
        <v>71</v>
      </c>
      <c r="B3250" t="s">
        <v>54</v>
      </c>
      <c r="C3250" t="s">
        <v>99</v>
      </c>
      <c r="D3250" s="4">
        <v>43160</v>
      </c>
      <c r="E3250" t="s">
        <v>179</v>
      </c>
      <c r="F3250" s="5">
        <v>43101</v>
      </c>
      <c r="G3250">
        <v>487.1</v>
      </c>
      <c r="H3250">
        <v>43.85</v>
      </c>
    </row>
    <row r="3251" spans="1:8" x14ac:dyDescent="0.2">
      <c r="A3251" t="s">
        <v>71</v>
      </c>
      <c r="B3251" t="s">
        <v>54</v>
      </c>
      <c r="C3251" t="s">
        <v>99</v>
      </c>
      <c r="D3251" s="4">
        <v>43160</v>
      </c>
      <c r="E3251" t="s">
        <v>176</v>
      </c>
      <c r="F3251" s="5">
        <v>43101</v>
      </c>
      <c r="G3251">
        <v>102.98</v>
      </c>
      <c r="H3251">
        <v>7.92</v>
      </c>
    </row>
    <row r="3252" spans="1:8" x14ac:dyDescent="0.2">
      <c r="A3252" t="s">
        <v>71</v>
      </c>
      <c r="B3252" t="s">
        <v>54</v>
      </c>
      <c r="C3252" t="s">
        <v>99</v>
      </c>
      <c r="D3252" s="4">
        <v>43160</v>
      </c>
      <c r="E3252" t="s">
        <v>180</v>
      </c>
      <c r="F3252" s="5">
        <v>43101</v>
      </c>
      <c r="G3252">
        <v>21.95</v>
      </c>
      <c r="H3252">
        <v>1.97</v>
      </c>
    </row>
    <row r="3253" spans="1:8" x14ac:dyDescent="0.2">
      <c r="A3253" t="s">
        <v>71</v>
      </c>
      <c r="B3253" t="s">
        <v>54</v>
      </c>
      <c r="C3253" t="s">
        <v>92</v>
      </c>
      <c r="D3253" s="4">
        <v>43160</v>
      </c>
      <c r="E3253" t="s">
        <v>175</v>
      </c>
      <c r="F3253" s="5">
        <v>43101</v>
      </c>
      <c r="G3253">
        <v>710</v>
      </c>
      <c r="H3253">
        <v>54.68</v>
      </c>
    </row>
    <row r="3254" spans="1:8" x14ac:dyDescent="0.2">
      <c r="A3254" t="s">
        <v>71</v>
      </c>
      <c r="B3254" t="s">
        <v>54</v>
      </c>
      <c r="C3254" t="s">
        <v>92</v>
      </c>
      <c r="D3254" s="4">
        <v>43160</v>
      </c>
      <c r="E3254" t="s">
        <v>176</v>
      </c>
      <c r="F3254" s="5">
        <v>43101</v>
      </c>
      <c r="G3254">
        <v>32.020000000000003</v>
      </c>
      <c r="H3254">
        <v>2.4700000000000002</v>
      </c>
    </row>
    <row r="3255" spans="1:8" x14ac:dyDescent="0.2">
      <c r="A3255" t="s">
        <v>71</v>
      </c>
      <c r="B3255" t="s">
        <v>55</v>
      </c>
      <c r="C3255" t="s">
        <v>91</v>
      </c>
      <c r="D3255" s="4">
        <v>43160</v>
      </c>
      <c r="E3255" t="s">
        <v>175</v>
      </c>
      <c r="F3255" s="5">
        <v>43101</v>
      </c>
      <c r="G3255">
        <v>1961.54</v>
      </c>
      <c r="H3255">
        <v>151.04</v>
      </c>
    </row>
    <row r="3256" spans="1:8" x14ac:dyDescent="0.2">
      <c r="A3256" t="s">
        <v>71</v>
      </c>
      <c r="B3256" t="s">
        <v>55</v>
      </c>
      <c r="C3256" t="s">
        <v>91</v>
      </c>
      <c r="D3256" s="4">
        <v>43160</v>
      </c>
      <c r="E3256" t="s">
        <v>179</v>
      </c>
      <c r="F3256" s="5">
        <v>43101</v>
      </c>
      <c r="G3256">
        <v>7613.46</v>
      </c>
      <c r="H3256">
        <v>685.21</v>
      </c>
    </row>
    <row r="3257" spans="1:8" x14ac:dyDescent="0.2">
      <c r="A3257" t="s">
        <v>71</v>
      </c>
      <c r="B3257" t="s">
        <v>55</v>
      </c>
      <c r="C3257" t="s">
        <v>91</v>
      </c>
      <c r="D3257" s="4">
        <v>43160</v>
      </c>
      <c r="E3257" t="s">
        <v>176</v>
      </c>
      <c r="F3257" s="5">
        <v>43101</v>
      </c>
      <c r="G3257">
        <v>88.46</v>
      </c>
      <c r="H3257">
        <v>6.8</v>
      </c>
    </row>
    <row r="3258" spans="1:8" x14ac:dyDescent="0.2">
      <c r="A3258" t="s">
        <v>71</v>
      </c>
      <c r="B3258" t="s">
        <v>60</v>
      </c>
      <c r="C3258" t="s">
        <v>98</v>
      </c>
      <c r="D3258" s="4">
        <v>43221</v>
      </c>
      <c r="E3258" t="s">
        <v>175</v>
      </c>
      <c r="F3258" s="5">
        <v>43101</v>
      </c>
      <c r="G3258">
        <v>724.85</v>
      </c>
      <c r="H3258">
        <v>55.81</v>
      </c>
    </row>
    <row r="3259" spans="1:8" x14ac:dyDescent="0.2">
      <c r="A3259" t="s">
        <v>71</v>
      </c>
      <c r="B3259" t="s">
        <v>60</v>
      </c>
      <c r="C3259" t="s">
        <v>98</v>
      </c>
      <c r="D3259" s="4">
        <v>43221</v>
      </c>
      <c r="E3259" t="s">
        <v>179</v>
      </c>
      <c r="F3259" s="5">
        <v>43101</v>
      </c>
      <c r="G3259">
        <v>17506.87</v>
      </c>
      <c r="H3259">
        <v>1575.62</v>
      </c>
    </row>
    <row r="3260" spans="1:8" x14ac:dyDescent="0.2">
      <c r="A3260" t="s">
        <v>71</v>
      </c>
      <c r="B3260" t="s">
        <v>60</v>
      </c>
      <c r="C3260" t="s">
        <v>98</v>
      </c>
      <c r="D3260" s="4">
        <v>43221</v>
      </c>
      <c r="E3260" t="s">
        <v>176</v>
      </c>
      <c r="F3260" s="5">
        <v>43101</v>
      </c>
      <c r="G3260">
        <v>25.15</v>
      </c>
      <c r="H3260">
        <v>1.94</v>
      </c>
    </row>
    <row r="3261" spans="1:8" x14ac:dyDescent="0.2">
      <c r="A3261" t="s">
        <v>71</v>
      </c>
      <c r="B3261" t="s">
        <v>60</v>
      </c>
      <c r="C3261" t="s">
        <v>98</v>
      </c>
      <c r="D3261" s="4">
        <v>43221</v>
      </c>
      <c r="E3261" t="s">
        <v>180</v>
      </c>
      <c r="F3261" s="5">
        <v>43101</v>
      </c>
      <c r="G3261">
        <v>607.49</v>
      </c>
      <c r="H3261">
        <v>54.67</v>
      </c>
    </row>
    <row r="3262" spans="1:8" x14ac:dyDescent="0.2">
      <c r="A3262" t="s">
        <v>71</v>
      </c>
      <c r="B3262" t="s">
        <v>56</v>
      </c>
      <c r="C3262" t="s">
        <v>98</v>
      </c>
      <c r="D3262" s="4">
        <v>43221</v>
      </c>
      <c r="E3262" t="s">
        <v>175</v>
      </c>
      <c r="F3262" s="5">
        <v>43101</v>
      </c>
      <c r="G3262">
        <v>717.63</v>
      </c>
      <c r="H3262">
        <v>55.26</v>
      </c>
    </row>
    <row r="3263" spans="1:8" x14ac:dyDescent="0.2">
      <c r="A3263" t="s">
        <v>71</v>
      </c>
      <c r="B3263" t="s">
        <v>56</v>
      </c>
      <c r="C3263" t="s">
        <v>98</v>
      </c>
      <c r="D3263" s="4">
        <v>43221</v>
      </c>
      <c r="E3263" t="s">
        <v>179</v>
      </c>
      <c r="F3263" s="5">
        <v>43101</v>
      </c>
      <c r="G3263">
        <v>12179.91</v>
      </c>
      <c r="H3263">
        <v>1096.19</v>
      </c>
    </row>
    <row r="3264" spans="1:8" x14ac:dyDescent="0.2">
      <c r="A3264" t="s">
        <v>71</v>
      </c>
      <c r="B3264" t="s">
        <v>56</v>
      </c>
      <c r="C3264" t="s">
        <v>98</v>
      </c>
      <c r="D3264" s="4">
        <v>43221</v>
      </c>
      <c r="E3264" t="s">
        <v>176</v>
      </c>
      <c r="F3264" s="5">
        <v>43101</v>
      </c>
      <c r="G3264">
        <v>32.369999999999997</v>
      </c>
      <c r="H3264">
        <v>2.4900000000000002</v>
      </c>
    </row>
    <row r="3265" spans="1:8" x14ac:dyDescent="0.2">
      <c r="A3265" t="s">
        <v>71</v>
      </c>
      <c r="B3265" t="s">
        <v>56</v>
      </c>
      <c r="C3265" t="s">
        <v>98</v>
      </c>
      <c r="D3265" s="4">
        <v>43221</v>
      </c>
      <c r="E3265" t="s">
        <v>180</v>
      </c>
      <c r="F3265" s="5">
        <v>43101</v>
      </c>
      <c r="G3265">
        <v>549.30999999999995</v>
      </c>
      <c r="H3265">
        <v>49.44</v>
      </c>
    </row>
    <row r="3266" spans="1:8" x14ac:dyDescent="0.2">
      <c r="A3266" t="s">
        <v>71</v>
      </c>
      <c r="B3266" t="s">
        <v>54</v>
      </c>
      <c r="C3266" t="s">
        <v>99</v>
      </c>
      <c r="D3266" s="4">
        <v>43221</v>
      </c>
      <c r="E3266" t="s">
        <v>212</v>
      </c>
      <c r="F3266" s="5">
        <v>43221</v>
      </c>
      <c r="G3266">
        <v>0</v>
      </c>
      <c r="H3266">
        <v>0</v>
      </c>
    </row>
    <row r="3267" spans="1:8" x14ac:dyDescent="0.2">
      <c r="A3267" t="s">
        <v>71</v>
      </c>
      <c r="B3267" t="s">
        <v>54</v>
      </c>
      <c r="C3267" t="s">
        <v>99</v>
      </c>
      <c r="D3267" s="4">
        <v>43221</v>
      </c>
      <c r="E3267" t="s">
        <v>213</v>
      </c>
      <c r="F3267" s="5">
        <v>43221</v>
      </c>
      <c r="G3267">
        <v>0</v>
      </c>
      <c r="H3267">
        <v>0</v>
      </c>
    </row>
    <row r="3268" spans="1:8" x14ac:dyDescent="0.2">
      <c r="A3268" t="s">
        <v>71</v>
      </c>
      <c r="B3268" t="s">
        <v>57</v>
      </c>
      <c r="C3268" t="s">
        <v>93</v>
      </c>
      <c r="D3268" s="4">
        <v>43252</v>
      </c>
      <c r="E3268" t="s">
        <v>212</v>
      </c>
      <c r="F3268" s="5">
        <v>43221</v>
      </c>
      <c r="G3268">
        <v>208</v>
      </c>
      <c r="H3268">
        <v>16.02</v>
      </c>
    </row>
    <row r="3269" spans="1:8" x14ac:dyDescent="0.2">
      <c r="A3269" t="s">
        <v>71</v>
      </c>
      <c r="B3269" t="s">
        <v>57</v>
      </c>
      <c r="C3269" t="s">
        <v>93</v>
      </c>
      <c r="D3269" s="4">
        <v>43252</v>
      </c>
      <c r="E3269" t="s">
        <v>213</v>
      </c>
      <c r="F3269" s="5">
        <v>43221</v>
      </c>
      <c r="G3269">
        <v>9.3800000000000008</v>
      </c>
      <c r="H3269">
        <v>0.72</v>
      </c>
    </row>
    <row r="3270" spans="1:8" x14ac:dyDescent="0.2">
      <c r="A3270" t="s">
        <v>71</v>
      </c>
      <c r="B3270" t="s">
        <v>55</v>
      </c>
      <c r="C3270" t="s">
        <v>101</v>
      </c>
      <c r="D3270" s="4">
        <v>43252</v>
      </c>
      <c r="E3270" t="s">
        <v>218</v>
      </c>
      <c r="F3270" s="5">
        <v>43221</v>
      </c>
      <c r="G3270">
        <v>1047.18</v>
      </c>
      <c r="H3270">
        <v>80.63</v>
      </c>
    </row>
    <row r="3271" spans="1:8" x14ac:dyDescent="0.2">
      <c r="A3271" t="s">
        <v>71</v>
      </c>
      <c r="B3271" t="s">
        <v>55</v>
      </c>
      <c r="C3271" t="s">
        <v>101</v>
      </c>
      <c r="D3271" s="4">
        <v>43252</v>
      </c>
      <c r="E3271" t="s">
        <v>219</v>
      </c>
      <c r="F3271" s="5">
        <v>43221</v>
      </c>
      <c r="G3271">
        <v>47.24</v>
      </c>
      <c r="H3271">
        <v>3.64</v>
      </c>
    </row>
    <row r="3272" spans="1:8" x14ac:dyDescent="0.2">
      <c r="A3272" t="s">
        <v>71</v>
      </c>
      <c r="B3272" t="s">
        <v>55</v>
      </c>
      <c r="C3272" t="s">
        <v>101</v>
      </c>
      <c r="D3272" s="4">
        <v>43252</v>
      </c>
      <c r="E3272" t="s">
        <v>218</v>
      </c>
      <c r="F3272" s="5">
        <v>43221</v>
      </c>
      <c r="G3272">
        <v>514.84</v>
      </c>
      <c r="H3272">
        <v>39.630000000000003</v>
      </c>
    </row>
    <row r="3273" spans="1:8" x14ac:dyDescent="0.2">
      <c r="A3273" t="s">
        <v>71</v>
      </c>
      <c r="B3273" t="s">
        <v>55</v>
      </c>
      <c r="C3273" t="s">
        <v>101</v>
      </c>
      <c r="D3273" s="4">
        <v>43252</v>
      </c>
      <c r="E3273" t="s">
        <v>219</v>
      </c>
      <c r="F3273" s="5">
        <v>43221</v>
      </c>
      <c r="G3273">
        <v>23.21</v>
      </c>
      <c r="H3273">
        <v>1.79</v>
      </c>
    </row>
    <row r="3274" spans="1:8" x14ac:dyDescent="0.2">
      <c r="A3274" t="s">
        <v>71</v>
      </c>
      <c r="B3274" t="s">
        <v>55</v>
      </c>
      <c r="C3274" t="s">
        <v>91</v>
      </c>
      <c r="D3274" s="4">
        <v>43252</v>
      </c>
      <c r="E3274" t="s">
        <v>215</v>
      </c>
      <c r="F3274" s="5">
        <v>43221</v>
      </c>
      <c r="G3274">
        <v>60.26</v>
      </c>
      <c r="H3274">
        <v>5.36</v>
      </c>
    </row>
    <row r="3275" spans="1:8" x14ac:dyDescent="0.2">
      <c r="A3275" t="s">
        <v>71</v>
      </c>
      <c r="B3275" t="s">
        <v>55</v>
      </c>
      <c r="C3275" t="s">
        <v>91</v>
      </c>
      <c r="D3275" s="4">
        <v>43252</v>
      </c>
      <c r="E3275" t="s">
        <v>214</v>
      </c>
      <c r="F3275" s="5">
        <v>43221</v>
      </c>
      <c r="G3275">
        <v>2.72</v>
      </c>
      <c r="H3275">
        <v>0.24</v>
      </c>
    </row>
    <row r="3276" spans="1:8" x14ac:dyDescent="0.2">
      <c r="A3276" t="s">
        <v>71</v>
      </c>
      <c r="B3276" t="s">
        <v>55</v>
      </c>
      <c r="C3276" t="s">
        <v>101</v>
      </c>
      <c r="D3276" s="4">
        <v>43221</v>
      </c>
      <c r="E3276" t="s">
        <v>177</v>
      </c>
      <c r="F3276" s="5">
        <v>43101</v>
      </c>
      <c r="G3276">
        <v>299</v>
      </c>
      <c r="H3276">
        <v>23.02</v>
      </c>
    </row>
    <row r="3277" spans="1:8" x14ac:dyDescent="0.2">
      <c r="A3277" t="s">
        <v>71</v>
      </c>
      <c r="B3277" t="s">
        <v>55</v>
      </c>
      <c r="C3277" t="s">
        <v>101</v>
      </c>
      <c r="D3277" s="4">
        <v>43221</v>
      </c>
      <c r="E3277" t="s">
        <v>178</v>
      </c>
      <c r="F3277" s="5">
        <v>43101</v>
      </c>
      <c r="G3277">
        <v>13.49</v>
      </c>
      <c r="H3277">
        <v>1.04</v>
      </c>
    </row>
    <row r="3278" spans="1:8" x14ac:dyDescent="0.2">
      <c r="A3278" t="s">
        <v>71</v>
      </c>
      <c r="B3278" t="s">
        <v>54</v>
      </c>
      <c r="C3278" t="s">
        <v>92</v>
      </c>
      <c r="D3278" s="4">
        <v>43221</v>
      </c>
      <c r="E3278" t="s">
        <v>212</v>
      </c>
      <c r="F3278" s="5">
        <v>43221</v>
      </c>
      <c r="G3278">
        <v>213</v>
      </c>
      <c r="H3278">
        <v>16.399999999999999</v>
      </c>
    </row>
    <row r="3279" spans="1:8" x14ac:dyDescent="0.2">
      <c r="A3279" t="s">
        <v>71</v>
      </c>
      <c r="B3279" t="s">
        <v>54</v>
      </c>
      <c r="C3279" t="s">
        <v>92</v>
      </c>
      <c r="D3279" s="4">
        <v>43221</v>
      </c>
      <c r="E3279" t="s">
        <v>213</v>
      </c>
      <c r="F3279" s="5">
        <v>43221</v>
      </c>
      <c r="G3279">
        <v>9.6</v>
      </c>
      <c r="H3279">
        <v>0.74</v>
      </c>
    </row>
    <row r="3280" spans="1:8" x14ac:dyDescent="0.2">
      <c r="A3280" t="s">
        <v>71</v>
      </c>
      <c r="B3280" t="s">
        <v>54</v>
      </c>
      <c r="C3280" t="s">
        <v>101</v>
      </c>
      <c r="D3280" s="4">
        <v>43221</v>
      </c>
      <c r="E3280" t="s">
        <v>218</v>
      </c>
      <c r="F3280" s="5">
        <v>43221</v>
      </c>
      <c r="G3280">
        <v>17.2</v>
      </c>
      <c r="H3280">
        <v>1.32</v>
      </c>
    </row>
    <row r="3281" spans="1:8" x14ac:dyDescent="0.2">
      <c r="A3281" t="s">
        <v>71</v>
      </c>
      <c r="B3281" t="s">
        <v>54</v>
      </c>
      <c r="C3281" t="s">
        <v>101</v>
      </c>
      <c r="D3281" s="4">
        <v>43221</v>
      </c>
      <c r="E3281" t="s">
        <v>219</v>
      </c>
      <c r="F3281" s="5">
        <v>43221</v>
      </c>
      <c r="G3281">
        <v>0.78</v>
      </c>
      <c r="H3281">
        <v>0.06</v>
      </c>
    </row>
    <row r="3282" spans="1:8" x14ac:dyDescent="0.2">
      <c r="A3282" t="s">
        <v>71</v>
      </c>
      <c r="B3282" t="s">
        <v>55</v>
      </c>
      <c r="C3282" t="s">
        <v>101</v>
      </c>
      <c r="D3282" s="4">
        <v>43221</v>
      </c>
      <c r="E3282" t="s">
        <v>218</v>
      </c>
      <c r="F3282" s="5">
        <v>43221</v>
      </c>
      <c r="G3282">
        <v>199.24</v>
      </c>
      <c r="H3282">
        <v>15.34</v>
      </c>
    </row>
    <row r="3283" spans="1:8" x14ac:dyDescent="0.2">
      <c r="A3283" t="s">
        <v>71</v>
      </c>
      <c r="B3283" t="s">
        <v>55</v>
      </c>
      <c r="C3283" t="s">
        <v>101</v>
      </c>
      <c r="D3283" s="4">
        <v>43221</v>
      </c>
      <c r="E3283" t="s">
        <v>219</v>
      </c>
      <c r="F3283" s="5">
        <v>43221</v>
      </c>
      <c r="G3283">
        <v>8.98</v>
      </c>
      <c r="H3283">
        <v>0.7</v>
      </c>
    </row>
    <row r="3284" spans="1:8" x14ac:dyDescent="0.2">
      <c r="A3284" t="s">
        <v>71</v>
      </c>
      <c r="B3284" t="s">
        <v>54</v>
      </c>
      <c r="C3284" t="s">
        <v>101</v>
      </c>
      <c r="D3284" s="4">
        <v>43221</v>
      </c>
      <c r="E3284" t="s">
        <v>177</v>
      </c>
      <c r="F3284" s="5">
        <v>43101</v>
      </c>
      <c r="G3284">
        <v>26</v>
      </c>
      <c r="H3284">
        <v>2</v>
      </c>
    </row>
    <row r="3285" spans="1:8" x14ac:dyDescent="0.2">
      <c r="A3285" t="s">
        <v>71</v>
      </c>
      <c r="B3285" t="s">
        <v>54</v>
      </c>
      <c r="C3285" t="s">
        <v>101</v>
      </c>
      <c r="D3285" s="4">
        <v>43221</v>
      </c>
      <c r="E3285" t="s">
        <v>178</v>
      </c>
      <c r="F3285" s="5">
        <v>43101</v>
      </c>
      <c r="G3285">
        <v>1.18</v>
      </c>
      <c r="H3285">
        <v>0.1</v>
      </c>
    </row>
    <row r="3286" spans="1:8" x14ac:dyDescent="0.2">
      <c r="A3286" t="s">
        <v>71</v>
      </c>
      <c r="B3286" t="s">
        <v>56</v>
      </c>
      <c r="C3286" t="s">
        <v>95</v>
      </c>
      <c r="D3286" s="4">
        <v>43221</v>
      </c>
      <c r="E3286" t="s">
        <v>175</v>
      </c>
      <c r="F3286" s="5">
        <v>43101</v>
      </c>
      <c r="G3286">
        <v>28587</v>
      </c>
      <c r="H3286">
        <v>2201.1999999999998</v>
      </c>
    </row>
    <row r="3287" spans="1:8" x14ac:dyDescent="0.2">
      <c r="A3287" t="s">
        <v>71</v>
      </c>
      <c r="B3287" t="s">
        <v>56</v>
      </c>
      <c r="C3287" t="s">
        <v>95</v>
      </c>
      <c r="D3287" s="4">
        <v>43221</v>
      </c>
      <c r="E3287" t="s">
        <v>176</v>
      </c>
      <c r="F3287" s="5">
        <v>43101</v>
      </c>
      <c r="G3287">
        <v>1289.27</v>
      </c>
      <c r="H3287">
        <v>99.27</v>
      </c>
    </row>
    <row r="3288" spans="1:8" x14ac:dyDescent="0.2">
      <c r="A3288" t="s">
        <v>71</v>
      </c>
      <c r="B3288" t="s">
        <v>56</v>
      </c>
      <c r="C3288" t="s">
        <v>95</v>
      </c>
      <c r="D3288" s="4">
        <v>43221</v>
      </c>
      <c r="E3288" t="s">
        <v>212</v>
      </c>
      <c r="F3288" s="5">
        <v>43221</v>
      </c>
      <c r="G3288">
        <v>11482.15</v>
      </c>
      <c r="H3288">
        <v>884.13</v>
      </c>
    </row>
    <row r="3289" spans="1:8" x14ac:dyDescent="0.2">
      <c r="A3289" t="s">
        <v>71</v>
      </c>
      <c r="B3289" t="s">
        <v>56</v>
      </c>
      <c r="C3289" t="s">
        <v>95</v>
      </c>
      <c r="D3289" s="4">
        <v>43221</v>
      </c>
      <c r="E3289" t="s">
        <v>215</v>
      </c>
      <c r="F3289" s="5">
        <v>43221</v>
      </c>
      <c r="G3289">
        <v>2810.85</v>
      </c>
      <c r="H3289">
        <v>250.17</v>
      </c>
    </row>
    <row r="3290" spans="1:8" x14ac:dyDescent="0.2">
      <c r="A3290" t="s">
        <v>71</v>
      </c>
      <c r="B3290" t="s">
        <v>56</v>
      </c>
      <c r="C3290" t="s">
        <v>95</v>
      </c>
      <c r="D3290" s="4">
        <v>43221</v>
      </c>
      <c r="E3290" t="s">
        <v>213</v>
      </c>
      <c r="F3290" s="5">
        <v>43221</v>
      </c>
      <c r="G3290">
        <v>517.85</v>
      </c>
      <c r="H3290">
        <v>39.869999999999997</v>
      </c>
    </row>
    <row r="3291" spans="1:8" x14ac:dyDescent="0.2">
      <c r="A3291" t="s">
        <v>71</v>
      </c>
      <c r="B3291" t="s">
        <v>56</v>
      </c>
      <c r="C3291" t="s">
        <v>95</v>
      </c>
      <c r="D3291" s="4">
        <v>43221</v>
      </c>
      <c r="E3291" t="s">
        <v>214</v>
      </c>
      <c r="F3291" s="5">
        <v>43221</v>
      </c>
      <c r="G3291">
        <v>126.76</v>
      </c>
      <c r="H3291">
        <v>11.28</v>
      </c>
    </row>
    <row r="3292" spans="1:8" x14ac:dyDescent="0.2">
      <c r="A3292" t="s">
        <v>71</v>
      </c>
      <c r="B3292" t="s">
        <v>55</v>
      </c>
      <c r="C3292" t="s">
        <v>101</v>
      </c>
      <c r="D3292" s="4">
        <v>43221</v>
      </c>
      <c r="E3292" t="s">
        <v>218</v>
      </c>
      <c r="F3292" s="5">
        <v>43221</v>
      </c>
      <c r="G3292">
        <v>157.6</v>
      </c>
      <c r="H3292">
        <v>12.14</v>
      </c>
    </row>
    <row r="3293" spans="1:8" x14ac:dyDescent="0.2">
      <c r="A3293" t="s">
        <v>71</v>
      </c>
      <c r="B3293" t="s">
        <v>55</v>
      </c>
      <c r="C3293" t="s">
        <v>101</v>
      </c>
      <c r="D3293" s="4">
        <v>43221</v>
      </c>
      <c r="E3293" t="s">
        <v>219</v>
      </c>
      <c r="F3293" s="5">
        <v>43221</v>
      </c>
      <c r="G3293">
        <v>7.11</v>
      </c>
      <c r="H3293">
        <v>0.54</v>
      </c>
    </row>
    <row r="3294" spans="1:8" x14ac:dyDescent="0.2">
      <c r="A3294" t="s">
        <v>71</v>
      </c>
      <c r="B3294" t="s">
        <v>55</v>
      </c>
      <c r="C3294" t="s">
        <v>101</v>
      </c>
      <c r="D3294" s="4">
        <v>43221</v>
      </c>
      <c r="E3294" t="s">
        <v>177</v>
      </c>
      <c r="F3294" s="5">
        <v>43101</v>
      </c>
      <c r="G3294">
        <v>314</v>
      </c>
      <c r="H3294">
        <v>24.18</v>
      </c>
    </row>
    <row r="3295" spans="1:8" x14ac:dyDescent="0.2">
      <c r="A3295" t="s">
        <v>71</v>
      </c>
      <c r="B3295" t="s">
        <v>55</v>
      </c>
      <c r="C3295" t="s">
        <v>101</v>
      </c>
      <c r="D3295" s="4">
        <v>43221</v>
      </c>
      <c r="E3295" t="s">
        <v>178</v>
      </c>
      <c r="F3295" s="5">
        <v>43101</v>
      </c>
      <c r="G3295">
        <v>14.17</v>
      </c>
      <c r="H3295">
        <v>1.0900000000000001</v>
      </c>
    </row>
    <row r="3296" spans="1:8" x14ac:dyDescent="0.2">
      <c r="A3296" t="s">
        <v>71</v>
      </c>
      <c r="B3296" t="s">
        <v>56</v>
      </c>
      <c r="C3296" t="s">
        <v>94</v>
      </c>
      <c r="D3296" s="4">
        <v>43221</v>
      </c>
      <c r="E3296" t="s">
        <v>214</v>
      </c>
      <c r="F3296" s="5">
        <v>43221</v>
      </c>
      <c r="G3296">
        <v>845.33</v>
      </c>
      <c r="H3296">
        <v>75.22</v>
      </c>
    </row>
    <row r="3297" spans="1:8" x14ac:dyDescent="0.2">
      <c r="A3297" t="s">
        <v>71</v>
      </c>
      <c r="B3297" t="s">
        <v>56</v>
      </c>
      <c r="C3297" t="s">
        <v>94</v>
      </c>
      <c r="D3297" s="4">
        <v>43221</v>
      </c>
      <c r="E3297" t="s">
        <v>212</v>
      </c>
      <c r="F3297" s="5">
        <v>43221</v>
      </c>
      <c r="G3297">
        <v>1435.26</v>
      </c>
      <c r="H3297">
        <v>110.52</v>
      </c>
    </row>
    <row r="3298" spans="1:8" x14ac:dyDescent="0.2">
      <c r="A3298" t="s">
        <v>71</v>
      </c>
      <c r="B3298" t="s">
        <v>56</v>
      </c>
      <c r="C3298" t="s">
        <v>94</v>
      </c>
      <c r="D3298" s="4">
        <v>43221</v>
      </c>
      <c r="E3298" t="s">
        <v>215</v>
      </c>
      <c r="F3298" s="5">
        <v>43221</v>
      </c>
      <c r="G3298">
        <v>18743.740000000002</v>
      </c>
      <c r="H3298">
        <v>1668.19</v>
      </c>
    </row>
    <row r="3299" spans="1:8" x14ac:dyDescent="0.2">
      <c r="A3299" t="s">
        <v>71</v>
      </c>
      <c r="B3299" t="s">
        <v>56</v>
      </c>
      <c r="C3299" t="s">
        <v>94</v>
      </c>
      <c r="D3299" s="4">
        <v>43221</v>
      </c>
      <c r="E3299" t="s">
        <v>213</v>
      </c>
      <c r="F3299" s="5">
        <v>43221</v>
      </c>
      <c r="G3299">
        <v>64.739999999999995</v>
      </c>
      <c r="H3299">
        <v>4.9800000000000004</v>
      </c>
    </row>
    <row r="3300" spans="1:8" x14ac:dyDescent="0.2">
      <c r="A3300" t="s">
        <v>71</v>
      </c>
      <c r="B3300" t="s">
        <v>56</v>
      </c>
      <c r="C3300" t="s">
        <v>94</v>
      </c>
      <c r="D3300" s="4">
        <v>43221</v>
      </c>
      <c r="E3300" t="s">
        <v>175</v>
      </c>
      <c r="F3300" s="5">
        <v>43101</v>
      </c>
      <c r="G3300">
        <v>2870.52</v>
      </c>
      <c r="H3300">
        <v>221.04</v>
      </c>
    </row>
    <row r="3301" spans="1:8" x14ac:dyDescent="0.2">
      <c r="A3301" t="s">
        <v>71</v>
      </c>
      <c r="B3301" t="s">
        <v>56</v>
      </c>
      <c r="C3301" t="s">
        <v>94</v>
      </c>
      <c r="D3301" s="4">
        <v>43221</v>
      </c>
      <c r="E3301" t="s">
        <v>179</v>
      </c>
      <c r="F3301" s="5">
        <v>43101</v>
      </c>
      <c r="G3301">
        <v>37486.480000000003</v>
      </c>
      <c r="H3301">
        <v>3373.77</v>
      </c>
    </row>
    <row r="3302" spans="1:8" x14ac:dyDescent="0.2">
      <c r="A3302" t="s">
        <v>71</v>
      </c>
      <c r="B3302" t="s">
        <v>56</v>
      </c>
      <c r="C3302" t="s">
        <v>94</v>
      </c>
      <c r="D3302" s="4">
        <v>43221</v>
      </c>
      <c r="E3302" t="s">
        <v>176</v>
      </c>
      <c r="F3302" s="5">
        <v>43101</v>
      </c>
      <c r="G3302">
        <v>129.47999999999999</v>
      </c>
      <c r="H3302">
        <v>9.9600000000000009</v>
      </c>
    </row>
    <row r="3303" spans="1:8" x14ac:dyDescent="0.2">
      <c r="A3303" t="s">
        <v>71</v>
      </c>
      <c r="B3303" t="s">
        <v>56</v>
      </c>
      <c r="C3303" t="s">
        <v>94</v>
      </c>
      <c r="D3303" s="4">
        <v>43221</v>
      </c>
      <c r="E3303" t="s">
        <v>180</v>
      </c>
      <c r="F3303" s="5">
        <v>43101</v>
      </c>
      <c r="G3303">
        <v>1690.62</v>
      </c>
      <c r="H3303">
        <v>152.16</v>
      </c>
    </row>
    <row r="3304" spans="1:8" x14ac:dyDescent="0.2">
      <c r="A3304" t="s">
        <v>71</v>
      </c>
      <c r="B3304" t="s">
        <v>60</v>
      </c>
      <c r="C3304" t="s">
        <v>91</v>
      </c>
      <c r="D3304" s="4">
        <v>43191</v>
      </c>
      <c r="E3304" t="s">
        <v>175</v>
      </c>
      <c r="F3304" s="5">
        <v>43101</v>
      </c>
      <c r="G3304">
        <v>2392.11</v>
      </c>
      <c r="H3304">
        <v>184.19</v>
      </c>
    </row>
    <row r="3305" spans="1:8" x14ac:dyDescent="0.2">
      <c r="A3305" t="s">
        <v>71</v>
      </c>
      <c r="B3305" t="s">
        <v>60</v>
      </c>
      <c r="C3305" t="s">
        <v>91</v>
      </c>
      <c r="D3305" s="4">
        <v>43191</v>
      </c>
      <c r="E3305" t="s">
        <v>179</v>
      </c>
      <c r="F3305" s="5">
        <v>43101</v>
      </c>
      <c r="G3305">
        <v>35829.89</v>
      </c>
      <c r="H3305">
        <v>3224.69</v>
      </c>
    </row>
    <row r="3306" spans="1:8" x14ac:dyDescent="0.2">
      <c r="A3306" t="s">
        <v>71</v>
      </c>
      <c r="B3306" t="s">
        <v>60</v>
      </c>
      <c r="C3306" t="s">
        <v>91</v>
      </c>
      <c r="D3306" s="4">
        <v>43191</v>
      </c>
      <c r="E3306" t="s">
        <v>176</v>
      </c>
      <c r="F3306" s="5">
        <v>43101</v>
      </c>
      <c r="G3306">
        <v>107.89</v>
      </c>
      <c r="H3306">
        <v>8.31</v>
      </c>
    </row>
    <row r="3307" spans="1:8" x14ac:dyDescent="0.2">
      <c r="A3307" t="s">
        <v>71</v>
      </c>
      <c r="B3307" t="s">
        <v>60</v>
      </c>
      <c r="C3307" t="s">
        <v>91</v>
      </c>
      <c r="D3307" s="4">
        <v>43191</v>
      </c>
      <c r="E3307" t="s">
        <v>180</v>
      </c>
      <c r="F3307" s="5">
        <v>43101</v>
      </c>
      <c r="G3307">
        <v>1615.92</v>
      </c>
      <c r="H3307">
        <v>145.43</v>
      </c>
    </row>
    <row r="3308" spans="1:8" x14ac:dyDescent="0.2">
      <c r="A3308" t="s">
        <v>71</v>
      </c>
      <c r="B3308" t="s">
        <v>54</v>
      </c>
      <c r="C3308" t="s">
        <v>101</v>
      </c>
      <c r="D3308" s="4">
        <v>43160</v>
      </c>
      <c r="E3308" t="s">
        <v>177</v>
      </c>
      <c r="F3308" s="5">
        <v>43101</v>
      </c>
      <c r="G3308">
        <v>70.56</v>
      </c>
      <c r="H3308">
        <v>5.43</v>
      </c>
    </row>
    <row r="3309" spans="1:8" x14ac:dyDescent="0.2">
      <c r="A3309" t="s">
        <v>71</v>
      </c>
      <c r="B3309" t="s">
        <v>54</v>
      </c>
      <c r="C3309" t="s">
        <v>101</v>
      </c>
      <c r="D3309" s="4">
        <v>43160</v>
      </c>
      <c r="E3309" t="s">
        <v>178</v>
      </c>
      <c r="F3309" s="5">
        <v>43101</v>
      </c>
      <c r="G3309">
        <v>3.18</v>
      </c>
      <c r="H3309">
        <v>0.24</v>
      </c>
    </row>
    <row r="3310" spans="1:8" x14ac:dyDescent="0.2">
      <c r="A3310" t="s">
        <v>71</v>
      </c>
      <c r="B3310" t="s">
        <v>57</v>
      </c>
      <c r="C3310" t="s">
        <v>93</v>
      </c>
      <c r="D3310" s="4">
        <v>43160</v>
      </c>
      <c r="E3310" t="s">
        <v>175</v>
      </c>
      <c r="F3310" s="5">
        <v>43101</v>
      </c>
      <c r="G3310">
        <v>6211.37</v>
      </c>
      <c r="H3310">
        <v>478.27</v>
      </c>
    </row>
    <row r="3311" spans="1:8" x14ac:dyDescent="0.2">
      <c r="A3311" t="s">
        <v>71</v>
      </c>
      <c r="B3311" t="s">
        <v>57</v>
      </c>
      <c r="C3311" t="s">
        <v>93</v>
      </c>
      <c r="D3311" s="4">
        <v>43160</v>
      </c>
      <c r="E3311" t="s">
        <v>176</v>
      </c>
      <c r="F3311" s="5">
        <v>43101</v>
      </c>
      <c r="G3311">
        <v>280.16000000000003</v>
      </c>
      <c r="H3311">
        <v>21.59</v>
      </c>
    </row>
    <row r="3312" spans="1:8" x14ac:dyDescent="0.2">
      <c r="A3312" t="s">
        <v>71</v>
      </c>
      <c r="B3312" t="s">
        <v>57</v>
      </c>
      <c r="C3312" t="s">
        <v>93</v>
      </c>
      <c r="D3312" s="4">
        <v>43160</v>
      </c>
      <c r="E3312" t="s">
        <v>179</v>
      </c>
      <c r="F3312" s="5">
        <v>43101</v>
      </c>
      <c r="G3312">
        <v>1078.6300000000001</v>
      </c>
      <c r="H3312">
        <v>97.08</v>
      </c>
    </row>
    <row r="3313" spans="1:8" x14ac:dyDescent="0.2">
      <c r="A3313" t="s">
        <v>71</v>
      </c>
      <c r="B3313" t="s">
        <v>57</v>
      </c>
      <c r="C3313" t="s">
        <v>93</v>
      </c>
      <c r="D3313" s="4">
        <v>43160</v>
      </c>
      <c r="E3313" t="s">
        <v>180</v>
      </c>
      <c r="F3313" s="5">
        <v>43101</v>
      </c>
      <c r="G3313">
        <v>48.64</v>
      </c>
      <c r="H3313">
        <v>4.37</v>
      </c>
    </row>
    <row r="3314" spans="1:8" x14ac:dyDescent="0.2">
      <c r="A3314" t="s">
        <v>71</v>
      </c>
      <c r="B3314" t="s">
        <v>55</v>
      </c>
      <c r="C3314" t="s">
        <v>91</v>
      </c>
      <c r="D3314" s="4">
        <v>43160</v>
      </c>
      <c r="E3314" t="s">
        <v>175</v>
      </c>
      <c r="F3314" s="5">
        <v>43101</v>
      </c>
      <c r="G3314">
        <v>1334.79</v>
      </c>
      <c r="H3314">
        <v>102.78</v>
      </c>
    </row>
    <row r="3315" spans="1:8" x14ac:dyDescent="0.2">
      <c r="A3315" t="s">
        <v>71</v>
      </c>
      <c r="B3315" t="s">
        <v>55</v>
      </c>
      <c r="C3315" t="s">
        <v>91</v>
      </c>
      <c r="D3315" s="4">
        <v>43160</v>
      </c>
      <c r="E3315" t="s">
        <v>176</v>
      </c>
      <c r="F3315" s="5">
        <v>43101</v>
      </c>
      <c r="G3315">
        <v>60.2</v>
      </c>
      <c r="H3315">
        <v>4.6399999999999997</v>
      </c>
    </row>
    <row r="3316" spans="1:8" x14ac:dyDescent="0.2">
      <c r="A3316" t="s">
        <v>71</v>
      </c>
      <c r="B3316" t="s">
        <v>54</v>
      </c>
      <c r="C3316" t="s">
        <v>88</v>
      </c>
      <c r="D3316" s="4">
        <v>43160</v>
      </c>
      <c r="E3316" t="s">
        <v>179</v>
      </c>
      <c r="F3316" s="5">
        <v>43101</v>
      </c>
      <c r="G3316">
        <v>441.17</v>
      </c>
      <c r="H3316">
        <v>39.71</v>
      </c>
    </row>
    <row r="3317" spans="1:8" x14ac:dyDescent="0.2">
      <c r="A3317" t="s">
        <v>71</v>
      </c>
      <c r="B3317" t="s">
        <v>54</v>
      </c>
      <c r="C3317" t="s">
        <v>88</v>
      </c>
      <c r="D3317" s="4">
        <v>43160</v>
      </c>
      <c r="E3317" t="s">
        <v>180</v>
      </c>
      <c r="F3317" s="5">
        <v>43101</v>
      </c>
      <c r="G3317">
        <v>19.89</v>
      </c>
      <c r="H3317">
        <v>1.79</v>
      </c>
    </row>
    <row r="3318" spans="1:8" x14ac:dyDescent="0.2">
      <c r="A3318" t="s">
        <v>71</v>
      </c>
      <c r="B3318" t="s">
        <v>55</v>
      </c>
      <c r="C3318" t="s">
        <v>101</v>
      </c>
      <c r="D3318" s="4">
        <v>43160</v>
      </c>
      <c r="E3318" t="s">
        <v>177</v>
      </c>
      <c r="F3318" s="5">
        <v>43101</v>
      </c>
      <c r="G3318">
        <v>63.84</v>
      </c>
      <c r="H3318">
        <v>4.92</v>
      </c>
    </row>
    <row r="3319" spans="1:8" x14ac:dyDescent="0.2">
      <c r="A3319" t="s">
        <v>71</v>
      </c>
      <c r="B3319" t="s">
        <v>55</v>
      </c>
      <c r="C3319" t="s">
        <v>101</v>
      </c>
      <c r="D3319" s="4">
        <v>43160</v>
      </c>
      <c r="E3319" t="s">
        <v>178</v>
      </c>
      <c r="F3319" s="5">
        <v>43101</v>
      </c>
      <c r="G3319">
        <v>2.88</v>
      </c>
      <c r="H3319">
        <v>0.22</v>
      </c>
    </row>
    <row r="3320" spans="1:8" x14ac:dyDescent="0.2">
      <c r="A3320" t="s">
        <v>71</v>
      </c>
      <c r="B3320" t="s">
        <v>55</v>
      </c>
      <c r="C3320" t="s">
        <v>93</v>
      </c>
      <c r="D3320" s="4">
        <v>43160</v>
      </c>
      <c r="E3320" t="s">
        <v>175</v>
      </c>
      <c r="F3320" s="5">
        <v>43101</v>
      </c>
      <c r="G3320">
        <v>341</v>
      </c>
      <c r="H3320">
        <v>26.26</v>
      </c>
    </row>
    <row r="3321" spans="1:8" x14ac:dyDescent="0.2">
      <c r="A3321" t="s">
        <v>71</v>
      </c>
      <c r="B3321" t="s">
        <v>55</v>
      </c>
      <c r="C3321" t="s">
        <v>93</v>
      </c>
      <c r="D3321" s="4">
        <v>43160</v>
      </c>
      <c r="E3321" t="s">
        <v>176</v>
      </c>
      <c r="F3321" s="5">
        <v>43101</v>
      </c>
      <c r="G3321">
        <v>15.38</v>
      </c>
      <c r="H3321">
        <v>1.18</v>
      </c>
    </row>
    <row r="3322" spans="1:8" x14ac:dyDescent="0.2">
      <c r="A3322" t="s">
        <v>71</v>
      </c>
      <c r="B3322" t="s">
        <v>54</v>
      </c>
      <c r="C3322" t="s">
        <v>92</v>
      </c>
      <c r="D3322" s="4">
        <v>43466</v>
      </c>
      <c r="E3322" t="s">
        <v>175</v>
      </c>
      <c r="F3322" s="5">
        <v>43405</v>
      </c>
      <c r="G3322">
        <v>199</v>
      </c>
      <c r="H3322">
        <v>15.32</v>
      </c>
    </row>
    <row r="3323" spans="1:8" x14ac:dyDescent="0.2">
      <c r="A3323" t="s">
        <v>71</v>
      </c>
      <c r="B3323" t="s">
        <v>54</v>
      </c>
      <c r="C3323" t="s">
        <v>92</v>
      </c>
      <c r="D3323" s="4">
        <v>43466</v>
      </c>
      <c r="E3323" t="s">
        <v>176</v>
      </c>
      <c r="F3323" s="5">
        <v>43405</v>
      </c>
      <c r="G3323">
        <v>8.9700000000000006</v>
      </c>
      <c r="H3323">
        <v>0.69</v>
      </c>
    </row>
    <row r="3324" spans="1:8" x14ac:dyDescent="0.2">
      <c r="A3324" t="s">
        <v>71</v>
      </c>
      <c r="B3324" t="s">
        <v>57</v>
      </c>
      <c r="C3324" t="s">
        <v>93</v>
      </c>
      <c r="D3324" s="4">
        <v>43160</v>
      </c>
      <c r="E3324" t="s">
        <v>175</v>
      </c>
      <c r="F3324" s="5">
        <v>43101</v>
      </c>
      <c r="G3324">
        <v>2202</v>
      </c>
      <c r="H3324">
        <v>169.57</v>
      </c>
    </row>
    <row r="3325" spans="1:8" x14ac:dyDescent="0.2">
      <c r="A3325" t="s">
        <v>71</v>
      </c>
      <c r="B3325" t="s">
        <v>57</v>
      </c>
      <c r="C3325" t="s">
        <v>93</v>
      </c>
      <c r="D3325" s="4">
        <v>43160</v>
      </c>
      <c r="E3325" t="s">
        <v>176</v>
      </c>
      <c r="F3325" s="5">
        <v>43101</v>
      </c>
      <c r="G3325">
        <v>99.3</v>
      </c>
      <c r="H3325">
        <v>7.64</v>
      </c>
    </row>
    <row r="3326" spans="1:8" x14ac:dyDescent="0.2">
      <c r="A3326" t="s">
        <v>71</v>
      </c>
      <c r="B3326" t="s">
        <v>55</v>
      </c>
      <c r="C3326" t="s">
        <v>84</v>
      </c>
      <c r="D3326" s="4">
        <v>43466</v>
      </c>
      <c r="E3326" t="s">
        <v>175</v>
      </c>
      <c r="F3326" s="5">
        <v>43405</v>
      </c>
      <c r="G3326">
        <v>2464.4699999999998</v>
      </c>
      <c r="H3326">
        <v>189.77</v>
      </c>
    </row>
    <row r="3327" spans="1:8" x14ac:dyDescent="0.2">
      <c r="A3327" t="s">
        <v>71</v>
      </c>
      <c r="B3327" t="s">
        <v>55</v>
      </c>
      <c r="C3327" t="s">
        <v>84</v>
      </c>
      <c r="D3327" s="4">
        <v>43466</v>
      </c>
      <c r="E3327" t="s">
        <v>179</v>
      </c>
      <c r="F3327" s="5">
        <v>43405</v>
      </c>
      <c r="G3327">
        <v>7734.53</v>
      </c>
      <c r="H3327">
        <v>688.37</v>
      </c>
    </row>
    <row r="3328" spans="1:8" x14ac:dyDescent="0.2">
      <c r="A3328" t="s">
        <v>71</v>
      </c>
      <c r="B3328" t="s">
        <v>55</v>
      </c>
      <c r="C3328" t="s">
        <v>84</v>
      </c>
      <c r="D3328" s="4">
        <v>43466</v>
      </c>
      <c r="E3328" t="s">
        <v>176</v>
      </c>
      <c r="F3328" s="5">
        <v>43405</v>
      </c>
      <c r="G3328">
        <v>100.07</v>
      </c>
      <c r="H3328">
        <v>7.71</v>
      </c>
    </row>
    <row r="3329" spans="1:8" x14ac:dyDescent="0.2">
      <c r="A3329" t="s">
        <v>71</v>
      </c>
      <c r="B3329" t="s">
        <v>55</v>
      </c>
      <c r="C3329" t="s">
        <v>84</v>
      </c>
      <c r="D3329" s="4">
        <v>43466</v>
      </c>
      <c r="E3329" t="s">
        <v>180</v>
      </c>
      <c r="F3329" s="5">
        <v>43405</v>
      </c>
      <c r="G3329">
        <v>314.02</v>
      </c>
      <c r="H3329">
        <v>27.94</v>
      </c>
    </row>
    <row r="3330" spans="1:8" x14ac:dyDescent="0.2">
      <c r="A3330" t="s">
        <v>71</v>
      </c>
      <c r="B3330" t="s">
        <v>57</v>
      </c>
      <c r="C3330" t="s">
        <v>93</v>
      </c>
      <c r="D3330" s="4">
        <v>43466</v>
      </c>
      <c r="E3330" t="s">
        <v>175</v>
      </c>
      <c r="F3330" s="5">
        <v>43405</v>
      </c>
      <c r="G3330">
        <v>4616.6400000000003</v>
      </c>
      <c r="H3330">
        <v>355.49</v>
      </c>
    </row>
    <row r="3331" spans="1:8" x14ac:dyDescent="0.2">
      <c r="A3331" t="s">
        <v>71</v>
      </c>
      <c r="B3331" t="s">
        <v>57</v>
      </c>
      <c r="C3331" t="s">
        <v>93</v>
      </c>
      <c r="D3331" s="4">
        <v>43466</v>
      </c>
      <c r="E3331" t="s">
        <v>176</v>
      </c>
      <c r="F3331" s="5">
        <v>43405</v>
      </c>
      <c r="G3331">
        <v>185.56</v>
      </c>
      <c r="H3331">
        <v>14.24</v>
      </c>
    </row>
    <row r="3332" spans="1:8" x14ac:dyDescent="0.2">
      <c r="A3332" t="s">
        <v>71</v>
      </c>
      <c r="B3332" t="s">
        <v>57</v>
      </c>
      <c r="C3332" t="s">
        <v>93</v>
      </c>
      <c r="D3332" s="4">
        <v>43466</v>
      </c>
      <c r="E3332" t="s">
        <v>179</v>
      </c>
      <c r="F3332" s="5">
        <v>43405</v>
      </c>
      <c r="G3332">
        <v>0.36</v>
      </c>
      <c r="H3332">
        <v>0.03</v>
      </c>
    </row>
    <row r="3333" spans="1:8" x14ac:dyDescent="0.2">
      <c r="A3333" t="s">
        <v>71</v>
      </c>
      <c r="B3333" t="s">
        <v>57</v>
      </c>
      <c r="C3333" t="s">
        <v>93</v>
      </c>
      <c r="D3333" s="4">
        <v>43466</v>
      </c>
      <c r="E3333" t="s">
        <v>180</v>
      </c>
      <c r="F3333" s="5">
        <v>43405</v>
      </c>
      <c r="G3333">
        <v>0.01</v>
      </c>
      <c r="H3333">
        <v>0</v>
      </c>
    </row>
    <row r="3334" spans="1:8" x14ac:dyDescent="0.2">
      <c r="A3334" t="s">
        <v>71</v>
      </c>
      <c r="B3334" t="s">
        <v>56</v>
      </c>
      <c r="C3334" t="s">
        <v>95</v>
      </c>
      <c r="D3334" s="4">
        <v>43466</v>
      </c>
      <c r="E3334" t="s">
        <v>175</v>
      </c>
      <c r="F3334" s="5">
        <v>43405</v>
      </c>
      <c r="G3334">
        <v>57809</v>
      </c>
      <c r="H3334">
        <v>4451.29</v>
      </c>
    </row>
    <row r="3335" spans="1:8" x14ac:dyDescent="0.2">
      <c r="A3335" t="s">
        <v>71</v>
      </c>
      <c r="B3335" t="s">
        <v>56</v>
      </c>
      <c r="C3335" t="s">
        <v>95</v>
      </c>
      <c r="D3335" s="4">
        <v>43466</v>
      </c>
      <c r="E3335" t="s">
        <v>176</v>
      </c>
      <c r="F3335" s="5">
        <v>43405</v>
      </c>
      <c r="G3335">
        <v>2323.92</v>
      </c>
      <c r="H3335">
        <v>178.94</v>
      </c>
    </row>
    <row r="3336" spans="1:8" x14ac:dyDescent="0.2">
      <c r="A3336" t="s">
        <v>71</v>
      </c>
      <c r="B3336" t="s">
        <v>55</v>
      </c>
      <c r="C3336" t="s">
        <v>181</v>
      </c>
      <c r="D3336" s="4">
        <v>43466</v>
      </c>
      <c r="E3336" t="s">
        <v>182</v>
      </c>
      <c r="F3336" s="5">
        <v>43405</v>
      </c>
      <c r="G3336">
        <v>0</v>
      </c>
      <c r="H3336">
        <v>0</v>
      </c>
    </row>
    <row r="3337" spans="1:8" x14ac:dyDescent="0.2">
      <c r="A3337" t="s">
        <v>71</v>
      </c>
      <c r="B3337" t="s">
        <v>56</v>
      </c>
      <c r="C3337" t="s">
        <v>94</v>
      </c>
      <c r="D3337" s="4">
        <v>43466</v>
      </c>
      <c r="E3337" t="s">
        <v>175</v>
      </c>
      <c r="F3337" s="5">
        <v>43405</v>
      </c>
      <c r="G3337">
        <v>913.28</v>
      </c>
      <c r="H3337">
        <v>70.319999999999993</v>
      </c>
    </row>
    <row r="3338" spans="1:8" x14ac:dyDescent="0.2">
      <c r="A3338" t="s">
        <v>71</v>
      </c>
      <c r="B3338" t="s">
        <v>56</v>
      </c>
      <c r="C3338" t="s">
        <v>94</v>
      </c>
      <c r="D3338" s="4">
        <v>43466</v>
      </c>
      <c r="E3338" t="s">
        <v>179</v>
      </c>
      <c r="F3338" s="5">
        <v>43405</v>
      </c>
      <c r="G3338">
        <v>17620.72</v>
      </c>
      <c r="H3338">
        <v>1568.24</v>
      </c>
    </row>
    <row r="3339" spans="1:8" x14ac:dyDescent="0.2">
      <c r="A3339" t="s">
        <v>71</v>
      </c>
      <c r="B3339" t="s">
        <v>56</v>
      </c>
      <c r="C3339" t="s">
        <v>94</v>
      </c>
      <c r="D3339" s="4">
        <v>43466</v>
      </c>
      <c r="E3339" t="s">
        <v>176</v>
      </c>
      <c r="F3339" s="5">
        <v>43405</v>
      </c>
      <c r="G3339">
        <v>36.72</v>
      </c>
      <c r="H3339">
        <v>2.82</v>
      </c>
    </row>
    <row r="3340" spans="1:8" x14ac:dyDescent="0.2">
      <c r="A3340" t="s">
        <v>71</v>
      </c>
      <c r="B3340" t="s">
        <v>56</v>
      </c>
      <c r="C3340" t="s">
        <v>94</v>
      </c>
      <c r="D3340" s="4">
        <v>43466</v>
      </c>
      <c r="E3340" t="s">
        <v>180</v>
      </c>
      <c r="F3340" s="5">
        <v>43405</v>
      </c>
      <c r="G3340">
        <v>708.35</v>
      </c>
      <c r="H3340">
        <v>63.04</v>
      </c>
    </row>
    <row r="3341" spans="1:8" x14ac:dyDescent="0.2">
      <c r="A3341" t="s">
        <v>71</v>
      </c>
      <c r="B3341" t="s">
        <v>55</v>
      </c>
      <c r="C3341" t="s">
        <v>91</v>
      </c>
      <c r="D3341" s="4">
        <v>43466</v>
      </c>
      <c r="E3341" t="s">
        <v>175</v>
      </c>
      <c r="F3341" s="5">
        <v>43405</v>
      </c>
      <c r="G3341">
        <v>456.64</v>
      </c>
      <c r="H3341">
        <v>35.159999999999997</v>
      </c>
    </row>
    <row r="3342" spans="1:8" x14ac:dyDescent="0.2">
      <c r="A3342" t="s">
        <v>71</v>
      </c>
      <c r="B3342" t="s">
        <v>55</v>
      </c>
      <c r="C3342" t="s">
        <v>91</v>
      </c>
      <c r="D3342" s="4">
        <v>43466</v>
      </c>
      <c r="E3342" t="s">
        <v>179</v>
      </c>
      <c r="F3342" s="5">
        <v>43405</v>
      </c>
      <c r="G3342">
        <v>4986.3599999999997</v>
      </c>
      <c r="H3342">
        <v>443.79</v>
      </c>
    </row>
    <row r="3343" spans="1:8" x14ac:dyDescent="0.2">
      <c r="A3343" t="s">
        <v>71</v>
      </c>
      <c r="B3343" t="s">
        <v>55</v>
      </c>
      <c r="C3343" t="s">
        <v>91</v>
      </c>
      <c r="D3343" s="4">
        <v>43466</v>
      </c>
      <c r="E3343" t="s">
        <v>176</v>
      </c>
      <c r="F3343" s="5">
        <v>43405</v>
      </c>
      <c r="G3343">
        <v>18.36</v>
      </c>
      <c r="H3343">
        <v>1.41</v>
      </c>
    </row>
    <row r="3344" spans="1:8" x14ac:dyDescent="0.2">
      <c r="A3344" t="s">
        <v>71</v>
      </c>
      <c r="B3344" t="s">
        <v>55</v>
      </c>
      <c r="C3344" t="s">
        <v>91</v>
      </c>
      <c r="D3344" s="4">
        <v>43466</v>
      </c>
      <c r="E3344" t="s">
        <v>180</v>
      </c>
      <c r="F3344" s="5">
        <v>43405</v>
      </c>
      <c r="G3344">
        <v>200.45</v>
      </c>
      <c r="H3344">
        <v>17.84</v>
      </c>
    </row>
    <row r="3345" spans="1:8" x14ac:dyDescent="0.2">
      <c r="A3345" t="s">
        <v>71</v>
      </c>
      <c r="B3345" t="s">
        <v>55</v>
      </c>
      <c r="C3345" t="s">
        <v>101</v>
      </c>
      <c r="D3345" s="4">
        <v>43466</v>
      </c>
      <c r="E3345" t="s">
        <v>177</v>
      </c>
      <c r="F3345" s="5">
        <v>43405</v>
      </c>
      <c r="G3345">
        <v>2347</v>
      </c>
      <c r="H3345">
        <v>180.72</v>
      </c>
    </row>
    <row r="3346" spans="1:8" x14ac:dyDescent="0.2">
      <c r="A3346" t="s">
        <v>71</v>
      </c>
      <c r="B3346" t="s">
        <v>55</v>
      </c>
      <c r="C3346" t="s">
        <v>101</v>
      </c>
      <c r="D3346" s="4">
        <v>43160</v>
      </c>
      <c r="E3346" t="s">
        <v>178</v>
      </c>
      <c r="F3346" s="5">
        <v>43101</v>
      </c>
      <c r="G3346">
        <v>42.66</v>
      </c>
      <c r="H3346">
        <v>3.27</v>
      </c>
    </row>
    <row r="3347" spans="1:8" x14ac:dyDescent="0.2">
      <c r="A3347" t="s">
        <v>71</v>
      </c>
      <c r="B3347" t="s">
        <v>55</v>
      </c>
      <c r="C3347" t="s">
        <v>101</v>
      </c>
      <c r="D3347" s="4">
        <v>43160</v>
      </c>
      <c r="E3347" t="s">
        <v>177</v>
      </c>
      <c r="F3347" s="5">
        <v>43101</v>
      </c>
      <c r="G3347">
        <v>465.02</v>
      </c>
      <c r="H3347">
        <v>35.81</v>
      </c>
    </row>
    <row r="3348" spans="1:8" x14ac:dyDescent="0.2">
      <c r="A3348" t="s">
        <v>71</v>
      </c>
      <c r="B3348" t="s">
        <v>55</v>
      </c>
      <c r="C3348" t="s">
        <v>101</v>
      </c>
      <c r="D3348" s="4">
        <v>43160</v>
      </c>
      <c r="E3348" t="s">
        <v>178</v>
      </c>
      <c r="F3348" s="5">
        <v>43101</v>
      </c>
      <c r="G3348">
        <v>20.97</v>
      </c>
      <c r="H3348">
        <v>1.62</v>
      </c>
    </row>
    <row r="3349" spans="1:8" x14ac:dyDescent="0.2">
      <c r="A3349" t="s">
        <v>71</v>
      </c>
      <c r="B3349" t="s">
        <v>55</v>
      </c>
      <c r="C3349" t="s">
        <v>84</v>
      </c>
      <c r="D3349" s="4">
        <v>43160</v>
      </c>
      <c r="E3349" t="s">
        <v>175</v>
      </c>
      <c r="F3349" s="5">
        <v>43101</v>
      </c>
      <c r="G3349">
        <v>669.79</v>
      </c>
      <c r="H3349">
        <v>51.57</v>
      </c>
    </row>
    <row r="3350" spans="1:8" x14ac:dyDescent="0.2">
      <c r="A3350" t="s">
        <v>71</v>
      </c>
      <c r="B3350" t="s">
        <v>55</v>
      </c>
      <c r="C3350" t="s">
        <v>84</v>
      </c>
      <c r="D3350" s="4">
        <v>43160</v>
      </c>
      <c r="E3350" t="s">
        <v>179</v>
      </c>
      <c r="F3350" s="5">
        <v>43101</v>
      </c>
      <c r="G3350">
        <v>4082.29</v>
      </c>
      <c r="H3350">
        <v>367.41</v>
      </c>
    </row>
    <row r="3351" spans="1:8" x14ac:dyDescent="0.2">
      <c r="A3351" t="s">
        <v>71</v>
      </c>
      <c r="B3351" t="s">
        <v>55</v>
      </c>
      <c r="C3351" t="s">
        <v>84</v>
      </c>
      <c r="D3351" s="4">
        <v>43160</v>
      </c>
      <c r="E3351" t="s">
        <v>176</v>
      </c>
      <c r="F3351" s="5">
        <v>43101</v>
      </c>
      <c r="G3351">
        <v>30.21</v>
      </c>
      <c r="H3351">
        <v>2.33</v>
      </c>
    </row>
    <row r="3352" spans="1:8" x14ac:dyDescent="0.2">
      <c r="A3352" t="s">
        <v>71</v>
      </c>
      <c r="B3352" t="s">
        <v>55</v>
      </c>
      <c r="C3352" t="s">
        <v>84</v>
      </c>
      <c r="D3352" s="4">
        <v>43160</v>
      </c>
      <c r="E3352" t="s">
        <v>180</v>
      </c>
      <c r="F3352" s="5">
        <v>43101</v>
      </c>
      <c r="G3352">
        <v>184.11</v>
      </c>
      <c r="H3352">
        <v>16.57</v>
      </c>
    </row>
    <row r="3353" spans="1:8" x14ac:dyDescent="0.2">
      <c r="A3353" t="s">
        <v>71</v>
      </c>
      <c r="B3353" t="s">
        <v>61</v>
      </c>
      <c r="C3353" t="s">
        <v>97</v>
      </c>
      <c r="D3353" s="4">
        <v>43160</v>
      </c>
      <c r="E3353" t="s">
        <v>175</v>
      </c>
      <c r="F3353" s="5">
        <v>43101</v>
      </c>
      <c r="G3353">
        <v>669.79</v>
      </c>
      <c r="H3353">
        <v>51.57</v>
      </c>
    </row>
    <row r="3354" spans="1:8" x14ac:dyDescent="0.2">
      <c r="A3354" t="s">
        <v>71</v>
      </c>
      <c r="B3354" t="s">
        <v>61</v>
      </c>
      <c r="C3354" t="s">
        <v>97</v>
      </c>
      <c r="D3354" s="4">
        <v>43160</v>
      </c>
      <c r="E3354" t="s">
        <v>179</v>
      </c>
      <c r="F3354" s="5">
        <v>43101</v>
      </c>
      <c r="G3354">
        <v>9690.24</v>
      </c>
      <c r="H3354">
        <v>872.12</v>
      </c>
    </row>
    <row r="3355" spans="1:8" x14ac:dyDescent="0.2">
      <c r="A3355" t="s">
        <v>71</v>
      </c>
      <c r="B3355" t="s">
        <v>61</v>
      </c>
      <c r="C3355" t="s">
        <v>97</v>
      </c>
      <c r="D3355" s="4">
        <v>43160</v>
      </c>
      <c r="E3355" t="s">
        <v>176</v>
      </c>
      <c r="F3355" s="5">
        <v>43101</v>
      </c>
      <c r="G3355">
        <v>30.21</v>
      </c>
      <c r="H3355">
        <v>2.33</v>
      </c>
    </row>
    <row r="3356" spans="1:8" x14ac:dyDescent="0.2">
      <c r="A3356" t="s">
        <v>71</v>
      </c>
      <c r="B3356" t="s">
        <v>61</v>
      </c>
      <c r="C3356" t="s">
        <v>97</v>
      </c>
      <c r="D3356" s="4">
        <v>43160</v>
      </c>
      <c r="E3356" t="s">
        <v>180</v>
      </c>
      <c r="F3356" s="5">
        <v>43101</v>
      </c>
      <c r="G3356">
        <v>437.03</v>
      </c>
      <c r="H3356">
        <v>39.33</v>
      </c>
    </row>
    <row r="3357" spans="1:8" x14ac:dyDescent="0.2">
      <c r="A3357" t="s">
        <v>71</v>
      </c>
      <c r="B3357" t="s">
        <v>56</v>
      </c>
      <c r="C3357" t="s">
        <v>130</v>
      </c>
      <c r="D3357" s="4">
        <v>43191</v>
      </c>
      <c r="E3357" t="s">
        <v>175</v>
      </c>
      <c r="F3357" s="5">
        <v>43101</v>
      </c>
      <c r="G3357">
        <v>741.56</v>
      </c>
      <c r="H3357">
        <v>57.1</v>
      </c>
    </row>
    <row r="3358" spans="1:8" x14ac:dyDescent="0.2">
      <c r="A3358" t="s">
        <v>71</v>
      </c>
      <c r="B3358" t="s">
        <v>56</v>
      </c>
      <c r="C3358" t="s">
        <v>130</v>
      </c>
      <c r="D3358" s="4">
        <v>43191</v>
      </c>
      <c r="E3358" t="s">
        <v>179</v>
      </c>
      <c r="F3358" s="5">
        <v>43101</v>
      </c>
      <c r="G3358">
        <v>9965.02</v>
      </c>
      <c r="H3358">
        <v>896.85</v>
      </c>
    </row>
    <row r="3359" spans="1:8" x14ac:dyDescent="0.2">
      <c r="A3359" t="s">
        <v>71</v>
      </c>
      <c r="B3359" t="s">
        <v>56</v>
      </c>
      <c r="C3359" t="s">
        <v>130</v>
      </c>
      <c r="D3359" s="4">
        <v>43191</v>
      </c>
      <c r="E3359" t="s">
        <v>176</v>
      </c>
      <c r="F3359" s="5">
        <v>43101</v>
      </c>
      <c r="G3359">
        <v>33.44</v>
      </c>
      <c r="H3359">
        <v>2.57</v>
      </c>
    </row>
    <row r="3360" spans="1:8" x14ac:dyDescent="0.2">
      <c r="A3360" t="s">
        <v>71</v>
      </c>
      <c r="B3360" t="s">
        <v>56</v>
      </c>
      <c r="C3360" t="s">
        <v>130</v>
      </c>
      <c r="D3360" s="4">
        <v>43191</v>
      </c>
      <c r="E3360" t="s">
        <v>180</v>
      </c>
      <c r="F3360" s="5">
        <v>43101</v>
      </c>
      <c r="G3360">
        <v>449.43</v>
      </c>
      <c r="H3360">
        <v>40.450000000000003</v>
      </c>
    </row>
    <row r="3361" spans="1:8" x14ac:dyDescent="0.2">
      <c r="A3361" t="s">
        <v>71</v>
      </c>
      <c r="B3361" t="s">
        <v>60</v>
      </c>
      <c r="C3361" t="s">
        <v>98</v>
      </c>
      <c r="D3361" s="4">
        <v>43191</v>
      </c>
      <c r="E3361" t="s">
        <v>175</v>
      </c>
      <c r="F3361" s="5">
        <v>43101</v>
      </c>
      <c r="G3361">
        <v>749.01</v>
      </c>
      <c r="H3361">
        <v>57.67</v>
      </c>
    </row>
    <row r="3362" spans="1:8" x14ac:dyDescent="0.2">
      <c r="A3362" t="s">
        <v>71</v>
      </c>
      <c r="B3362" t="s">
        <v>60</v>
      </c>
      <c r="C3362" t="s">
        <v>98</v>
      </c>
      <c r="D3362" s="4">
        <v>43191</v>
      </c>
      <c r="E3362" t="s">
        <v>179</v>
      </c>
      <c r="F3362" s="5">
        <v>43101</v>
      </c>
      <c r="G3362">
        <v>17556.169999999998</v>
      </c>
      <c r="H3362">
        <v>1580.06</v>
      </c>
    </row>
    <row r="3363" spans="1:8" x14ac:dyDescent="0.2">
      <c r="A3363" t="s">
        <v>71</v>
      </c>
      <c r="B3363" t="s">
        <v>60</v>
      </c>
      <c r="C3363" t="s">
        <v>98</v>
      </c>
      <c r="D3363" s="4">
        <v>43191</v>
      </c>
      <c r="E3363" t="s">
        <v>176</v>
      </c>
      <c r="F3363" s="5">
        <v>43101</v>
      </c>
      <c r="G3363">
        <v>25.99</v>
      </c>
      <c r="H3363">
        <v>2</v>
      </c>
    </row>
    <row r="3364" spans="1:8" x14ac:dyDescent="0.2">
      <c r="A3364" t="s">
        <v>71</v>
      </c>
      <c r="B3364" t="s">
        <v>60</v>
      </c>
      <c r="C3364" t="s">
        <v>98</v>
      </c>
      <c r="D3364" s="4">
        <v>43191</v>
      </c>
      <c r="E3364" t="s">
        <v>180</v>
      </c>
      <c r="F3364" s="5">
        <v>43101</v>
      </c>
      <c r="G3364">
        <v>609.20000000000005</v>
      </c>
      <c r="H3364">
        <v>54.83</v>
      </c>
    </row>
    <row r="3365" spans="1:8" x14ac:dyDescent="0.2">
      <c r="A3365" t="s">
        <v>71</v>
      </c>
      <c r="B3365" t="s">
        <v>60</v>
      </c>
      <c r="C3365" t="s">
        <v>98</v>
      </c>
      <c r="D3365" s="4">
        <v>43191</v>
      </c>
      <c r="E3365" t="s">
        <v>175</v>
      </c>
      <c r="F3365" s="5">
        <v>43101</v>
      </c>
      <c r="G3365">
        <v>741.56</v>
      </c>
      <c r="H3365">
        <v>57.1</v>
      </c>
    </row>
    <row r="3366" spans="1:8" x14ac:dyDescent="0.2">
      <c r="A3366" t="s">
        <v>71</v>
      </c>
      <c r="B3366" t="s">
        <v>60</v>
      </c>
      <c r="C3366" t="s">
        <v>98</v>
      </c>
      <c r="D3366" s="4">
        <v>43191</v>
      </c>
      <c r="E3366" t="s">
        <v>179</v>
      </c>
      <c r="F3366" s="5">
        <v>43101</v>
      </c>
      <c r="G3366">
        <v>13315.96</v>
      </c>
      <c r="H3366">
        <v>1198.44</v>
      </c>
    </row>
    <row r="3367" spans="1:8" x14ac:dyDescent="0.2">
      <c r="A3367" t="s">
        <v>71</v>
      </c>
      <c r="B3367" t="s">
        <v>60</v>
      </c>
      <c r="C3367" t="s">
        <v>98</v>
      </c>
      <c r="D3367" s="4">
        <v>43191</v>
      </c>
      <c r="E3367" t="s">
        <v>176</v>
      </c>
      <c r="F3367" s="5">
        <v>43101</v>
      </c>
      <c r="G3367">
        <v>33.44</v>
      </c>
      <c r="H3367">
        <v>2.57</v>
      </c>
    </row>
    <row r="3368" spans="1:8" x14ac:dyDescent="0.2">
      <c r="A3368" t="s">
        <v>71</v>
      </c>
      <c r="B3368" t="s">
        <v>60</v>
      </c>
      <c r="C3368" t="s">
        <v>98</v>
      </c>
      <c r="D3368" s="4">
        <v>43191</v>
      </c>
      <c r="E3368" t="s">
        <v>180</v>
      </c>
      <c r="F3368" s="5">
        <v>43101</v>
      </c>
      <c r="G3368">
        <v>600.54999999999995</v>
      </c>
      <c r="H3368">
        <v>54.05</v>
      </c>
    </row>
    <row r="3369" spans="1:8" x14ac:dyDescent="0.2">
      <c r="A3369" t="s">
        <v>71</v>
      </c>
      <c r="B3369" t="s">
        <v>54</v>
      </c>
      <c r="C3369" t="s">
        <v>92</v>
      </c>
      <c r="D3369" s="4">
        <v>43160</v>
      </c>
      <c r="E3369" t="s">
        <v>175</v>
      </c>
      <c r="F3369" s="5">
        <v>43101</v>
      </c>
      <c r="G3369">
        <v>3603.31</v>
      </c>
      <c r="H3369">
        <v>277.45999999999998</v>
      </c>
    </row>
    <row r="3370" spans="1:8" x14ac:dyDescent="0.2">
      <c r="A3370" t="s">
        <v>71</v>
      </c>
      <c r="B3370" t="s">
        <v>54</v>
      </c>
      <c r="C3370" t="s">
        <v>92</v>
      </c>
      <c r="D3370" s="4">
        <v>43160</v>
      </c>
      <c r="E3370" t="s">
        <v>176</v>
      </c>
      <c r="F3370" s="5">
        <v>43101</v>
      </c>
      <c r="G3370">
        <v>162.53</v>
      </c>
      <c r="H3370">
        <v>12.51</v>
      </c>
    </row>
    <row r="3371" spans="1:8" x14ac:dyDescent="0.2">
      <c r="A3371" t="s">
        <v>71</v>
      </c>
      <c r="B3371" t="s">
        <v>54</v>
      </c>
      <c r="C3371" t="s">
        <v>167</v>
      </c>
      <c r="D3371" s="4">
        <v>43160</v>
      </c>
      <c r="E3371" t="s">
        <v>182</v>
      </c>
      <c r="F3371" s="5">
        <v>43101</v>
      </c>
      <c r="G3371">
        <v>-76</v>
      </c>
      <c r="H3371">
        <v>-5.85</v>
      </c>
    </row>
    <row r="3372" spans="1:8" x14ac:dyDescent="0.2">
      <c r="A3372" t="s">
        <v>71</v>
      </c>
      <c r="B3372" t="s">
        <v>54</v>
      </c>
      <c r="C3372" t="s">
        <v>92</v>
      </c>
      <c r="D3372" s="4">
        <v>43160</v>
      </c>
      <c r="E3372" t="s">
        <v>179</v>
      </c>
      <c r="F3372" s="5">
        <v>43101</v>
      </c>
      <c r="G3372">
        <v>947.69</v>
      </c>
      <c r="H3372">
        <v>85.3</v>
      </c>
    </row>
    <row r="3373" spans="1:8" x14ac:dyDescent="0.2">
      <c r="A3373" t="s">
        <v>71</v>
      </c>
      <c r="B3373" t="s">
        <v>54</v>
      </c>
      <c r="C3373" t="s">
        <v>92</v>
      </c>
      <c r="D3373" s="4">
        <v>43160</v>
      </c>
      <c r="E3373" t="s">
        <v>180</v>
      </c>
      <c r="F3373" s="5">
        <v>43101</v>
      </c>
      <c r="G3373">
        <v>42.73</v>
      </c>
      <c r="H3373">
        <v>3.85</v>
      </c>
    </row>
    <row r="3374" spans="1:8" x14ac:dyDescent="0.2">
      <c r="A3374" t="s">
        <v>71</v>
      </c>
      <c r="B3374" t="s">
        <v>54</v>
      </c>
      <c r="C3374" t="s">
        <v>92</v>
      </c>
      <c r="D3374" s="4">
        <v>43132</v>
      </c>
      <c r="E3374" t="s">
        <v>179</v>
      </c>
      <c r="F3374" s="5">
        <v>43101</v>
      </c>
      <c r="G3374">
        <v>156.76</v>
      </c>
      <c r="H3374">
        <v>14.11</v>
      </c>
    </row>
    <row r="3375" spans="1:8" x14ac:dyDescent="0.2">
      <c r="A3375" t="s">
        <v>71</v>
      </c>
      <c r="B3375" t="s">
        <v>54</v>
      </c>
      <c r="C3375" t="s">
        <v>92</v>
      </c>
      <c r="D3375" s="4">
        <v>43132</v>
      </c>
      <c r="E3375" t="s">
        <v>180</v>
      </c>
      <c r="F3375" s="5">
        <v>43101</v>
      </c>
      <c r="G3375">
        <v>7.07</v>
      </c>
      <c r="H3375">
        <v>0.64</v>
      </c>
    </row>
    <row r="3376" spans="1:8" x14ac:dyDescent="0.2">
      <c r="A3376" t="s">
        <v>71</v>
      </c>
      <c r="B3376" t="s">
        <v>55</v>
      </c>
      <c r="C3376" t="s">
        <v>101</v>
      </c>
      <c r="D3376" s="4">
        <v>43132</v>
      </c>
      <c r="E3376" t="s">
        <v>177</v>
      </c>
      <c r="F3376" s="5">
        <v>43101</v>
      </c>
      <c r="G3376">
        <v>1047.18</v>
      </c>
      <c r="H3376">
        <v>80.63</v>
      </c>
    </row>
    <row r="3377" spans="1:8" x14ac:dyDescent="0.2">
      <c r="A3377" t="s">
        <v>71</v>
      </c>
      <c r="B3377" t="s">
        <v>55</v>
      </c>
      <c r="C3377" t="s">
        <v>101</v>
      </c>
      <c r="D3377" s="4">
        <v>43132</v>
      </c>
      <c r="E3377" t="s">
        <v>178</v>
      </c>
      <c r="F3377" s="5">
        <v>43101</v>
      </c>
      <c r="G3377">
        <v>47.24</v>
      </c>
      <c r="H3377">
        <v>3.64</v>
      </c>
    </row>
    <row r="3378" spans="1:8" x14ac:dyDescent="0.2">
      <c r="A3378" t="s">
        <v>71</v>
      </c>
      <c r="B3378" t="s">
        <v>57</v>
      </c>
      <c r="C3378" t="s">
        <v>93</v>
      </c>
      <c r="D3378" s="4">
        <v>43132</v>
      </c>
      <c r="E3378" t="s">
        <v>175</v>
      </c>
      <c r="F3378" s="5">
        <v>43101</v>
      </c>
      <c r="G3378">
        <v>208</v>
      </c>
      <c r="H3378">
        <v>16.02</v>
      </c>
    </row>
    <row r="3379" spans="1:8" x14ac:dyDescent="0.2">
      <c r="A3379" t="s">
        <v>71</v>
      </c>
      <c r="B3379" t="s">
        <v>57</v>
      </c>
      <c r="C3379" t="s">
        <v>93</v>
      </c>
      <c r="D3379" s="4">
        <v>43132</v>
      </c>
      <c r="E3379" t="s">
        <v>176</v>
      </c>
      <c r="F3379" s="5">
        <v>43101</v>
      </c>
      <c r="G3379">
        <v>9.3800000000000008</v>
      </c>
      <c r="H3379">
        <v>0.72</v>
      </c>
    </row>
    <row r="3380" spans="1:8" x14ac:dyDescent="0.2">
      <c r="A3380" t="s">
        <v>71</v>
      </c>
      <c r="B3380" t="s">
        <v>54</v>
      </c>
      <c r="C3380" t="s">
        <v>101</v>
      </c>
      <c r="D3380" s="4">
        <v>43132</v>
      </c>
      <c r="E3380" t="s">
        <v>177</v>
      </c>
      <c r="F3380" s="5">
        <v>43101</v>
      </c>
      <c r="G3380">
        <v>44.64</v>
      </c>
      <c r="H3380">
        <v>3.44</v>
      </c>
    </row>
    <row r="3381" spans="1:8" x14ac:dyDescent="0.2">
      <c r="A3381" t="s">
        <v>71</v>
      </c>
      <c r="B3381" t="s">
        <v>54</v>
      </c>
      <c r="C3381" t="s">
        <v>101</v>
      </c>
      <c r="D3381" s="4">
        <v>43132</v>
      </c>
      <c r="E3381" t="s">
        <v>178</v>
      </c>
      <c r="F3381" s="5">
        <v>43101</v>
      </c>
      <c r="G3381">
        <v>2.02</v>
      </c>
      <c r="H3381">
        <v>0.16</v>
      </c>
    </row>
    <row r="3382" spans="1:8" x14ac:dyDescent="0.2">
      <c r="A3382" t="s">
        <v>71</v>
      </c>
      <c r="B3382" t="s">
        <v>57</v>
      </c>
      <c r="C3382" t="s">
        <v>93</v>
      </c>
      <c r="D3382" s="4">
        <v>43132</v>
      </c>
      <c r="E3382" t="s">
        <v>175</v>
      </c>
      <c r="F3382" s="5">
        <v>43101</v>
      </c>
      <c r="G3382">
        <v>7537.56</v>
      </c>
      <c r="H3382">
        <v>580.52</v>
      </c>
    </row>
    <row r="3383" spans="1:8" x14ac:dyDescent="0.2">
      <c r="A3383" t="s">
        <v>71</v>
      </c>
      <c r="B3383" t="s">
        <v>57</v>
      </c>
      <c r="C3383" t="s">
        <v>93</v>
      </c>
      <c r="D3383" s="4">
        <v>43132</v>
      </c>
      <c r="E3383" t="s">
        <v>176</v>
      </c>
      <c r="F3383" s="5">
        <v>43101</v>
      </c>
      <c r="G3383">
        <v>339.89</v>
      </c>
      <c r="H3383">
        <v>26.25</v>
      </c>
    </row>
    <row r="3384" spans="1:8" x14ac:dyDescent="0.2">
      <c r="A3384" t="s">
        <v>71</v>
      </c>
      <c r="B3384" t="s">
        <v>55</v>
      </c>
      <c r="C3384" t="s">
        <v>101</v>
      </c>
      <c r="D3384" s="4">
        <v>43132</v>
      </c>
      <c r="E3384" t="s">
        <v>177</v>
      </c>
      <c r="F3384" s="5">
        <v>43101</v>
      </c>
      <c r="G3384">
        <v>514.84</v>
      </c>
      <c r="H3384">
        <v>39.630000000000003</v>
      </c>
    </row>
    <row r="3385" spans="1:8" x14ac:dyDescent="0.2">
      <c r="A3385" t="s">
        <v>71</v>
      </c>
      <c r="B3385" t="s">
        <v>55</v>
      </c>
      <c r="C3385" t="s">
        <v>101</v>
      </c>
      <c r="D3385" s="4">
        <v>43132</v>
      </c>
      <c r="E3385" t="s">
        <v>178</v>
      </c>
      <c r="F3385" s="5">
        <v>43101</v>
      </c>
      <c r="G3385">
        <v>23.21</v>
      </c>
      <c r="H3385">
        <v>1.79</v>
      </c>
    </row>
    <row r="3386" spans="1:8" x14ac:dyDescent="0.2">
      <c r="A3386" t="s">
        <v>71</v>
      </c>
      <c r="B3386" t="s">
        <v>57</v>
      </c>
      <c r="C3386" t="s">
        <v>93</v>
      </c>
      <c r="D3386" s="4">
        <v>43132</v>
      </c>
      <c r="E3386" t="s">
        <v>179</v>
      </c>
      <c r="F3386" s="5">
        <v>43101</v>
      </c>
      <c r="G3386">
        <v>4.4400000000000004</v>
      </c>
      <c r="H3386">
        <v>0.4</v>
      </c>
    </row>
    <row r="3387" spans="1:8" x14ac:dyDescent="0.2">
      <c r="A3387" t="s">
        <v>71</v>
      </c>
      <c r="B3387" t="s">
        <v>57</v>
      </c>
      <c r="C3387" t="s">
        <v>93</v>
      </c>
      <c r="D3387" s="4">
        <v>43132</v>
      </c>
      <c r="E3387" t="s">
        <v>180</v>
      </c>
      <c r="F3387" s="5">
        <v>43101</v>
      </c>
      <c r="G3387">
        <v>0.2</v>
      </c>
      <c r="H3387">
        <v>0.02</v>
      </c>
    </row>
    <row r="3388" spans="1:8" x14ac:dyDescent="0.2">
      <c r="A3388" t="s">
        <v>71</v>
      </c>
      <c r="B3388" t="s">
        <v>56</v>
      </c>
      <c r="C3388" t="s">
        <v>95</v>
      </c>
      <c r="D3388" s="4">
        <v>43132</v>
      </c>
      <c r="E3388" t="s">
        <v>175</v>
      </c>
      <c r="F3388" s="5">
        <v>43101</v>
      </c>
      <c r="G3388">
        <v>75342.070000000007</v>
      </c>
      <c r="H3388">
        <v>5801.34</v>
      </c>
    </row>
    <row r="3389" spans="1:8" x14ac:dyDescent="0.2">
      <c r="A3389" t="s">
        <v>71</v>
      </c>
      <c r="B3389" t="s">
        <v>56</v>
      </c>
      <c r="C3389" t="s">
        <v>95</v>
      </c>
      <c r="D3389" s="4">
        <v>43132</v>
      </c>
      <c r="E3389" t="s">
        <v>179</v>
      </c>
      <c r="F3389" s="5">
        <v>43101</v>
      </c>
      <c r="G3389">
        <v>35537.93</v>
      </c>
      <c r="H3389">
        <v>3198.42</v>
      </c>
    </row>
    <row r="3390" spans="1:8" x14ac:dyDescent="0.2">
      <c r="A3390" t="s">
        <v>71</v>
      </c>
      <c r="B3390" t="s">
        <v>56</v>
      </c>
      <c r="C3390" t="s">
        <v>95</v>
      </c>
      <c r="D3390" s="4">
        <v>43132</v>
      </c>
      <c r="E3390" t="s">
        <v>176</v>
      </c>
      <c r="F3390" s="5">
        <v>43101</v>
      </c>
      <c r="G3390">
        <v>3397.93</v>
      </c>
      <c r="H3390">
        <v>261.64</v>
      </c>
    </row>
    <row r="3391" spans="1:8" x14ac:dyDescent="0.2">
      <c r="A3391" t="s">
        <v>71</v>
      </c>
      <c r="B3391" t="s">
        <v>56</v>
      </c>
      <c r="C3391" t="s">
        <v>95</v>
      </c>
      <c r="D3391" s="4">
        <v>43132</v>
      </c>
      <c r="E3391" t="s">
        <v>180</v>
      </c>
      <c r="F3391" s="5">
        <v>43101</v>
      </c>
      <c r="G3391">
        <v>1602.76</v>
      </c>
      <c r="H3391">
        <v>144.25</v>
      </c>
    </row>
    <row r="3392" spans="1:8" x14ac:dyDescent="0.2">
      <c r="A3392" t="s">
        <v>71</v>
      </c>
      <c r="B3392" t="s">
        <v>56</v>
      </c>
      <c r="C3392" t="s">
        <v>94</v>
      </c>
      <c r="D3392" s="4">
        <v>43132</v>
      </c>
      <c r="E3392" t="s">
        <v>175</v>
      </c>
      <c r="F3392" s="5">
        <v>43101</v>
      </c>
      <c r="G3392">
        <v>1483.12</v>
      </c>
      <c r="H3392">
        <v>114.2</v>
      </c>
    </row>
    <row r="3393" spans="1:8" x14ac:dyDescent="0.2">
      <c r="A3393" t="s">
        <v>71</v>
      </c>
      <c r="B3393" t="s">
        <v>56</v>
      </c>
      <c r="C3393" t="s">
        <v>94</v>
      </c>
      <c r="D3393" s="4">
        <v>43132</v>
      </c>
      <c r="E3393" t="s">
        <v>179</v>
      </c>
      <c r="F3393" s="5">
        <v>43101</v>
      </c>
      <c r="G3393">
        <v>39676.879999999997</v>
      </c>
      <c r="H3393">
        <v>3570.92</v>
      </c>
    </row>
    <row r="3394" spans="1:8" x14ac:dyDescent="0.2">
      <c r="A3394" t="s">
        <v>71</v>
      </c>
      <c r="B3394" t="s">
        <v>56</v>
      </c>
      <c r="C3394" t="s">
        <v>94</v>
      </c>
      <c r="D3394" s="4">
        <v>43132</v>
      </c>
      <c r="E3394" t="s">
        <v>176</v>
      </c>
      <c r="F3394" s="5">
        <v>43101</v>
      </c>
      <c r="G3394">
        <v>66.88</v>
      </c>
      <c r="H3394">
        <v>5.14</v>
      </c>
    </row>
    <row r="3395" spans="1:8" x14ac:dyDescent="0.2">
      <c r="A3395" t="s">
        <v>71</v>
      </c>
      <c r="B3395" t="s">
        <v>56</v>
      </c>
      <c r="C3395" t="s">
        <v>94</v>
      </c>
      <c r="D3395" s="4">
        <v>43132</v>
      </c>
      <c r="E3395" t="s">
        <v>180</v>
      </c>
      <c r="F3395" s="5">
        <v>43101</v>
      </c>
      <c r="G3395">
        <v>1789.43</v>
      </c>
      <c r="H3395">
        <v>161.05000000000001</v>
      </c>
    </row>
    <row r="3396" spans="1:8" x14ac:dyDescent="0.2">
      <c r="A3396" t="s">
        <v>71</v>
      </c>
      <c r="B3396" t="s">
        <v>55</v>
      </c>
      <c r="C3396" t="s">
        <v>101</v>
      </c>
      <c r="D3396" s="4">
        <v>43132</v>
      </c>
      <c r="E3396" t="s">
        <v>177</v>
      </c>
      <c r="F3396" s="5">
        <v>43101</v>
      </c>
      <c r="G3396">
        <v>3866.57</v>
      </c>
      <c r="H3396">
        <v>297.72000000000003</v>
      </c>
    </row>
    <row r="3397" spans="1:8" x14ac:dyDescent="0.2">
      <c r="A3397" t="s">
        <v>71</v>
      </c>
      <c r="B3397" t="s">
        <v>55</v>
      </c>
      <c r="C3397" t="s">
        <v>101</v>
      </c>
      <c r="D3397" s="4">
        <v>43132</v>
      </c>
      <c r="E3397" t="s">
        <v>178</v>
      </c>
      <c r="F3397" s="5">
        <v>43101</v>
      </c>
      <c r="G3397">
        <v>174.41</v>
      </c>
      <c r="H3397">
        <v>13.43</v>
      </c>
    </row>
    <row r="3398" spans="1:8" x14ac:dyDescent="0.2">
      <c r="A3398" t="s">
        <v>71</v>
      </c>
      <c r="B3398" t="s">
        <v>55</v>
      </c>
      <c r="C3398" t="s">
        <v>91</v>
      </c>
      <c r="D3398" s="4">
        <v>43132</v>
      </c>
      <c r="E3398" t="s">
        <v>175</v>
      </c>
      <c r="F3398" s="5">
        <v>43101</v>
      </c>
      <c r="G3398">
        <v>1609.12</v>
      </c>
      <c r="H3398">
        <v>123.9</v>
      </c>
    </row>
    <row r="3399" spans="1:8" x14ac:dyDescent="0.2">
      <c r="A3399" t="s">
        <v>71</v>
      </c>
      <c r="B3399" t="s">
        <v>55</v>
      </c>
      <c r="C3399" t="s">
        <v>91</v>
      </c>
      <c r="D3399" s="4">
        <v>43132</v>
      </c>
      <c r="E3399" t="s">
        <v>179</v>
      </c>
      <c r="F3399" s="5">
        <v>43101</v>
      </c>
      <c r="G3399">
        <v>14716.88</v>
      </c>
      <c r="H3399">
        <v>1324.52</v>
      </c>
    </row>
    <row r="3400" spans="1:8" x14ac:dyDescent="0.2">
      <c r="A3400" t="s">
        <v>71</v>
      </c>
      <c r="B3400" t="s">
        <v>55</v>
      </c>
      <c r="C3400" t="s">
        <v>91</v>
      </c>
      <c r="D3400" s="4">
        <v>43132</v>
      </c>
      <c r="E3400" t="s">
        <v>176</v>
      </c>
      <c r="F3400" s="5">
        <v>43101</v>
      </c>
      <c r="G3400">
        <v>72.56</v>
      </c>
      <c r="H3400">
        <v>5.58</v>
      </c>
    </row>
    <row r="3401" spans="1:8" x14ac:dyDescent="0.2">
      <c r="A3401" t="s">
        <v>71</v>
      </c>
      <c r="B3401" t="s">
        <v>55</v>
      </c>
      <c r="C3401" t="s">
        <v>91</v>
      </c>
      <c r="D3401" s="4">
        <v>43132</v>
      </c>
      <c r="E3401" t="s">
        <v>180</v>
      </c>
      <c r="F3401" s="5">
        <v>43101</v>
      </c>
      <c r="G3401">
        <v>663.74</v>
      </c>
      <c r="H3401">
        <v>59.74</v>
      </c>
    </row>
    <row r="3402" spans="1:8" x14ac:dyDescent="0.2">
      <c r="A3402" t="s">
        <v>71</v>
      </c>
      <c r="B3402" t="s">
        <v>55</v>
      </c>
      <c r="C3402" t="s">
        <v>181</v>
      </c>
      <c r="D3402" s="4">
        <v>43132</v>
      </c>
      <c r="E3402" t="s">
        <v>182</v>
      </c>
      <c r="F3402" s="5">
        <v>43101</v>
      </c>
      <c r="G3402">
        <v>-40</v>
      </c>
      <c r="H3402">
        <v>-3.08</v>
      </c>
    </row>
    <row r="3403" spans="1:8" x14ac:dyDescent="0.2">
      <c r="A3403" t="s">
        <v>71</v>
      </c>
      <c r="B3403" t="s">
        <v>55</v>
      </c>
      <c r="C3403" t="s">
        <v>84</v>
      </c>
      <c r="D3403" s="4">
        <v>43132</v>
      </c>
      <c r="E3403" t="s">
        <v>175</v>
      </c>
      <c r="F3403" s="5">
        <v>43101</v>
      </c>
      <c r="G3403">
        <v>741.56</v>
      </c>
      <c r="H3403">
        <v>57.1</v>
      </c>
    </row>
    <row r="3404" spans="1:8" x14ac:dyDescent="0.2">
      <c r="A3404" t="s">
        <v>71</v>
      </c>
      <c r="B3404" t="s">
        <v>55</v>
      </c>
      <c r="C3404" t="s">
        <v>84</v>
      </c>
      <c r="D3404" s="4">
        <v>43132</v>
      </c>
      <c r="E3404" t="s">
        <v>179</v>
      </c>
      <c r="F3404" s="5">
        <v>43101</v>
      </c>
      <c r="G3404">
        <v>4927.3999999999996</v>
      </c>
      <c r="H3404">
        <v>443.47</v>
      </c>
    </row>
    <row r="3405" spans="1:8" x14ac:dyDescent="0.2">
      <c r="A3405" t="s">
        <v>71</v>
      </c>
      <c r="B3405" t="s">
        <v>55</v>
      </c>
      <c r="C3405" t="s">
        <v>84</v>
      </c>
      <c r="D3405" s="4">
        <v>43132</v>
      </c>
      <c r="E3405" t="s">
        <v>176</v>
      </c>
      <c r="F3405" s="5">
        <v>43101</v>
      </c>
      <c r="G3405">
        <v>33.44</v>
      </c>
      <c r="H3405">
        <v>2.57</v>
      </c>
    </row>
    <row r="3406" spans="1:8" x14ac:dyDescent="0.2">
      <c r="A3406" t="s">
        <v>71</v>
      </c>
      <c r="B3406" t="s">
        <v>55</v>
      </c>
      <c r="C3406" t="s">
        <v>84</v>
      </c>
      <c r="D3406" s="4">
        <v>43132</v>
      </c>
      <c r="E3406" t="s">
        <v>180</v>
      </c>
      <c r="F3406" s="5">
        <v>43101</v>
      </c>
      <c r="G3406">
        <v>222.23</v>
      </c>
      <c r="H3406">
        <v>20</v>
      </c>
    </row>
    <row r="3407" spans="1:8" x14ac:dyDescent="0.2">
      <c r="A3407" t="s">
        <v>71</v>
      </c>
      <c r="B3407" t="s">
        <v>61</v>
      </c>
      <c r="C3407" t="s">
        <v>97</v>
      </c>
      <c r="D3407" s="4">
        <v>43132</v>
      </c>
      <c r="E3407" t="s">
        <v>175</v>
      </c>
      <c r="F3407" s="5">
        <v>43101</v>
      </c>
      <c r="G3407">
        <v>741.56</v>
      </c>
      <c r="H3407">
        <v>57.1</v>
      </c>
    </row>
    <row r="3408" spans="1:8" x14ac:dyDescent="0.2">
      <c r="A3408" t="s">
        <v>71</v>
      </c>
      <c r="B3408" t="s">
        <v>61</v>
      </c>
      <c r="C3408" t="s">
        <v>97</v>
      </c>
      <c r="D3408" s="4">
        <v>43132</v>
      </c>
      <c r="E3408" t="s">
        <v>179</v>
      </c>
      <c r="F3408" s="5">
        <v>43101</v>
      </c>
      <c r="G3408">
        <v>11807.62</v>
      </c>
      <c r="H3408">
        <v>1062.69</v>
      </c>
    </row>
    <row r="3409" spans="1:8" x14ac:dyDescent="0.2">
      <c r="A3409" t="s">
        <v>71</v>
      </c>
      <c r="B3409" t="s">
        <v>61</v>
      </c>
      <c r="C3409" t="s">
        <v>97</v>
      </c>
      <c r="D3409" s="4">
        <v>43132</v>
      </c>
      <c r="E3409" t="s">
        <v>176</v>
      </c>
      <c r="F3409" s="5">
        <v>43101</v>
      </c>
      <c r="G3409">
        <v>33.44</v>
      </c>
      <c r="H3409">
        <v>2.57</v>
      </c>
    </row>
    <row r="3410" spans="1:8" x14ac:dyDescent="0.2">
      <c r="A3410" t="s">
        <v>71</v>
      </c>
      <c r="B3410" t="s">
        <v>61</v>
      </c>
      <c r="C3410" t="s">
        <v>97</v>
      </c>
      <c r="D3410" s="4">
        <v>43132</v>
      </c>
      <c r="E3410" t="s">
        <v>180</v>
      </c>
      <c r="F3410" s="5">
        <v>43101</v>
      </c>
      <c r="G3410">
        <v>532.53</v>
      </c>
      <c r="H3410">
        <v>47.93</v>
      </c>
    </row>
    <row r="3411" spans="1:8" x14ac:dyDescent="0.2">
      <c r="A3411" t="s">
        <v>71</v>
      </c>
      <c r="B3411" t="s">
        <v>61</v>
      </c>
      <c r="C3411" t="s">
        <v>97</v>
      </c>
      <c r="D3411" s="4">
        <v>43132</v>
      </c>
      <c r="E3411" t="s">
        <v>175</v>
      </c>
      <c r="F3411" s="5">
        <v>43101</v>
      </c>
      <c r="G3411">
        <v>741.56</v>
      </c>
      <c r="H3411">
        <v>57.1</v>
      </c>
    </row>
    <row r="3412" spans="1:8" x14ac:dyDescent="0.2">
      <c r="A3412" t="s">
        <v>71</v>
      </c>
      <c r="B3412" t="s">
        <v>60</v>
      </c>
      <c r="C3412" t="s">
        <v>131</v>
      </c>
      <c r="D3412" s="4">
        <v>43132</v>
      </c>
      <c r="E3412" t="s">
        <v>175</v>
      </c>
      <c r="F3412" s="5">
        <v>43101</v>
      </c>
      <c r="G3412">
        <v>22103.279999999999</v>
      </c>
      <c r="H3412">
        <v>1701.95</v>
      </c>
    </row>
    <row r="3413" spans="1:8" x14ac:dyDescent="0.2">
      <c r="A3413" t="s">
        <v>71</v>
      </c>
      <c r="B3413" t="s">
        <v>60</v>
      </c>
      <c r="C3413" t="s">
        <v>131</v>
      </c>
      <c r="D3413" s="4">
        <v>43132</v>
      </c>
      <c r="E3413" t="s">
        <v>176</v>
      </c>
      <c r="F3413" s="5">
        <v>43101</v>
      </c>
      <c r="G3413">
        <v>996.86</v>
      </c>
      <c r="H3413">
        <v>76.760000000000005</v>
      </c>
    </row>
    <row r="3414" spans="1:8" x14ac:dyDescent="0.2">
      <c r="A3414" t="s">
        <v>71</v>
      </c>
      <c r="B3414" t="s">
        <v>61</v>
      </c>
      <c r="C3414" t="s">
        <v>97</v>
      </c>
      <c r="D3414" s="4">
        <v>43132</v>
      </c>
      <c r="E3414" t="s">
        <v>179</v>
      </c>
      <c r="F3414" s="5">
        <v>43101</v>
      </c>
      <c r="G3414">
        <v>8148.12</v>
      </c>
      <c r="H3414">
        <v>733.33</v>
      </c>
    </row>
    <row r="3415" spans="1:8" x14ac:dyDescent="0.2">
      <c r="A3415" t="s">
        <v>71</v>
      </c>
      <c r="B3415" t="s">
        <v>61</v>
      </c>
      <c r="C3415" t="s">
        <v>97</v>
      </c>
      <c r="D3415" s="4">
        <v>43132</v>
      </c>
      <c r="E3415" t="s">
        <v>176</v>
      </c>
      <c r="F3415" s="5">
        <v>43101</v>
      </c>
      <c r="G3415">
        <v>33.44</v>
      </c>
      <c r="H3415">
        <v>2.57</v>
      </c>
    </row>
    <row r="3416" spans="1:8" x14ac:dyDescent="0.2">
      <c r="A3416" t="s">
        <v>71</v>
      </c>
      <c r="B3416" t="s">
        <v>61</v>
      </c>
      <c r="C3416" t="s">
        <v>97</v>
      </c>
      <c r="D3416" s="4">
        <v>43132</v>
      </c>
      <c r="E3416" t="s">
        <v>180</v>
      </c>
      <c r="F3416" s="5">
        <v>43101</v>
      </c>
      <c r="G3416">
        <v>367.48</v>
      </c>
      <c r="H3416">
        <v>33.07</v>
      </c>
    </row>
    <row r="3417" spans="1:8" x14ac:dyDescent="0.2">
      <c r="A3417" t="s">
        <v>71</v>
      </c>
      <c r="B3417" t="s">
        <v>61</v>
      </c>
      <c r="C3417" t="s">
        <v>97</v>
      </c>
      <c r="D3417" s="4">
        <v>43132</v>
      </c>
      <c r="E3417" t="s">
        <v>175</v>
      </c>
      <c r="F3417" s="5">
        <v>43101</v>
      </c>
      <c r="G3417">
        <v>741.56</v>
      </c>
      <c r="H3417">
        <v>57.1</v>
      </c>
    </row>
    <row r="3418" spans="1:8" x14ac:dyDescent="0.2">
      <c r="A3418" t="s">
        <v>71</v>
      </c>
      <c r="B3418" t="s">
        <v>61</v>
      </c>
      <c r="C3418" t="s">
        <v>97</v>
      </c>
      <c r="D3418" s="4">
        <v>43132</v>
      </c>
      <c r="E3418" t="s">
        <v>179</v>
      </c>
      <c r="F3418" s="5">
        <v>43101</v>
      </c>
      <c r="G3418">
        <v>5093.13</v>
      </c>
      <c r="H3418">
        <v>458.38</v>
      </c>
    </row>
    <row r="3419" spans="1:8" x14ac:dyDescent="0.2">
      <c r="A3419" t="s">
        <v>71</v>
      </c>
      <c r="B3419" t="s">
        <v>61</v>
      </c>
      <c r="C3419" t="s">
        <v>97</v>
      </c>
      <c r="D3419" s="4">
        <v>43132</v>
      </c>
      <c r="E3419" t="s">
        <v>176</v>
      </c>
      <c r="F3419" s="5">
        <v>43101</v>
      </c>
      <c r="G3419">
        <v>33.44</v>
      </c>
      <c r="H3419">
        <v>2.57</v>
      </c>
    </row>
    <row r="3420" spans="1:8" x14ac:dyDescent="0.2">
      <c r="A3420" t="s">
        <v>71</v>
      </c>
      <c r="B3420" t="s">
        <v>61</v>
      </c>
      <c r="C3420" t="s">
        <v>97</v>
      </c>
      <c r="D3420" s="4">
        <v>43132</v>
      </c>
      <c r="E3420" t="s">
        <v>180</v>
      </c>
      <c r="F3420" s="5">
        <v>43101</v>
      </c>
      <c r="G3420">
        <v>229.7</v>
      </c>
      <c r="H3420">
        <v>20.67</v>
      </c>
    </row>
    <row r="3421" spans="1:8" x14ac:dyDescent="0.2">
      <c r="A3421" t="s">
        <v>71</v>
      </c>
      <c r="B3421" t="s">
        <v>61</v>
      </c>
      <c r="C3421" t="s">
        <v>97</v>
      </c>
      <c r="D3421" s="4">
        <v>43132</v>
      </c>
      <c r="E3421" t="s">
        <v>175</v>
      </c>
      <c r="F3421" s="5">
        <v>43101</v>
      </c>
      <c r="G3421">
        <v>1483.12</v>
      </c>
      <c r="H3421">
        <v>114.2</v>
      </c>
    </row>
    <row r="3422" spans="1:8" x14ac:dyDescent="0.2">
      <c r="A3422" t="s">
        <v>71</v>
      </c>
      <c r="B3422" t="s">
        <v>61</v>
      </c>
      <c r="C3422" t="s">
        <v>97</v>
      </c>
      <c r="D3422" s="4">
        <v>43132</v>
      </c>
      <c r="E3422" t="s">
        <v>179</v>
      </c>
      <c r="F3422" s="5">
        <v>43101</v>
      </c>
      <c r="G3422">
        <v>36859.51</v>
      </c>
      <c r="H3422">
        <v>3317.35</v>
      </c>
    </row>
    <row r="3423" spans="1:8" x14ac:dyDescent="0.2">
      <c r="A3423" t="s">
        <v>71</v>
      </c>
      <c r="B3423" t="s">
        <v>61</v>
      </c>
      <c r="C3423" t="s">
        <v>97</v>
      </c>
      <c r="D3423" s="4">
        <v>43132</v>
      </c>
      <c r="E3423" t="s">
        <v>176</v>
      </c>
      <c r="F3423" s="5">
        <v>43101</v>
      </c>
      <c r="G3423">
        <v>66.88</v>
      </c>
      <c r="H3423">
        <v>5.14</v>
      </c>
    </row>
    <row r="3424" spans="1:8" x14ac:dyDescent="0.2">
      <c r="A3424" t="s">
        <v>71</v>
      </c>
      <c r="B3424" t="s">
        <v>61</v>
      </c>
      <c r="C3424" t="s">
        <v>97</v>
      </c>
      <c r="D3424" s="4">
        <v>43132</v>
      </c>
      <c r="E3424" t="s">
        <v>180</v>
      </c>
      <c r="F3424" s="5">
        <v>43101</v>
      </c>
      <c r="G3424">
        <v>1662.37</v>
      </c>
      <c r="H3424">
        <v>149.61000000000001</v>
      </c>
    </row>
    <row r="3425" spans="1:8" x14ac:dyDescent="0.2">
      <c r="A3425" t="s">
        <v>71</v>
      </c>
      <c r="B3425" t="s">
        <v>60</v>
      </c>
      <c r="C3425" t="s">
        <v>101</v>
      </c>
      <c r="D3425" s="4">
        <v>43132</v>
      </c>
      <c r="E3425" t="s">
        <v>177</v>
      </c>
      <c r="F3425" s="5">
        <v>43101</v>
      </c>
      <c r="G3425">
        <v>126.48</v>
      </c>
      <c r="H3425">
        <v>9.74</v>
      </c>
    </row>
    <row r="3426" spans="1:8" x14ac:dyDescent="0.2">
      <c r="A3426" t="s">
        <v>71</v>
      </c>
      <c r="B3426" t="s">
        <v>60</v>
      </c>
      <c r="C3426" t="s">
        <v>101</v>
      </c>
      <c r="D3426" s="4">
        <v>43132</v>
      </c>
      <c r="E3426" t="s">
        <v>178</v>
      </c>
      <c r="F3426" s="5">
        <v>43101</v>
      </c>
      <c r="G3426">
        <v>5.7</v>
      </c>
      <c r="H3426">
        <v>0.44</v>
      </c>
    </row>
    <row r="3427" spans="1:8" x14ac:dyDescent="0.2">
      <c r="A3427" t="s">
        <v>71</v>
      </c>
      <c r="B3427" t="s">
        <v>57</v>
      </c>
      <c r="C3427" t="s">
        <v>93</v>
      </c>
      <c r="D3427" s="4">
        <v>43132</v>
      </c>
      <c r="E3427" t="s">
        <v>175</v>
      </c>
      <c r="F3427" s="5">
        <v>43101</v>
      </c>
      <c r="G3427">
        <v>409</v>
      </c>
      <c r="H3427">
        <v>31.49</v>
      </c>
    </row>
    <row r="3428" spans="1:8" x14ac:dyDescent="0.2">
      <c r="A3428" t="s">
        <v>71</v>
      </c>
      <c r="B3428" t="s">
        <v>57</v>
      </c>
      <c r="C3428" t="s">
        <v>93</v>
      </c>
      <c r="D3428" s="4">
        <v>43132</v>
      </c>
      <c r="E3428" t="s">
        <v>176</v>
      </c>
      <c r="F3428" s="5">
        <v>43101</v>
      </c>
      <c r="G3428">
        <v>18.45</v>
      </c>
      <c r="H3428">
        <v>1.42</v>
      </c>
    </row>
    <row r="3429" spans="1:8" x14ac:dyDescent="0.2">
      <c r="A3429" t="s">
        <v>71</v>
      </c>
      <c r="B3429" t="s">
        <v>55</v>
      </c>
      <c r="C3429" t="s">
        <v>102</v>
      </c>
      <c r="D3429" s="4">
        <v>43160</v>
      </c>
      <c r="E3429" t="s">
        <v>177</v>
      </c>
      <c r="F3429" s="5">
        <v>43101</v>
      </c>
      <c r="G3429">
        <v>67.2</v>
      </c>
      <c r="H3429">
        <v>5.17</v>
      </c>
    </row>
    <row r="3430" spans="1:8" x14ac:dyDescent="0.2">
      <c r="A3430" t="s">
        <v>71</v>
      </c>
      <c r="B3430" t="s">
        <v>55</v>
      </c>
      <c r="C3430" t="s">
        <v>102</v>
      </c>
      <c r="D3430" s="4">
        <v>43160</v>
      </c>
      <c r="E3430" t="s">
        <v>178</v>
      </c>
      <c r="F3430" s="5">
        <v>43101</v>
      </c>
      <c r="G3430">
        <v>3.03</v>
      </c>
      <c r="H3430">
        <v>0.23</v>
      </c>
    </row>
    <row r="3431" spans="1:8" x14ac:dyDescent="0.2">
      <c r="A3431" t="s">
        <v>71</v>
      </c>
      <c r="B3431" t="s">
        <v>56</v>
      </c>
      <c r="C3431" t="s">
        <v>103</v>
      </c>
      <c r="D3431" s="4">
        <v>43160</v>
      </c>
      <c r="E3431" t="s">
        <v>177</v>
      </c>
      <c r="F3431" s="5">
        <v>43101</v>
      </c>
      <c r="G3431">
        <v>168</v>
      </c>
      <c r="H3431">
        <v>12.94</v>
      </c>
    </row>
    <row r="3432" spans="1:8" x14ac:dyDescent="0.2">
      <c r="A3432" t="s">
        <v>71</v>
      </c>
      <c r="B3432" t="s">
        <v>56</v>
      </c>
      <c r="C3432" t="s">
        <v>103</v>
      </c>
      <c r="D3432" s="4">
        <v>43160</v>
      </c>
      <c r="E3432" t="s">
        <v>178</v>
      </c>
      <c r="F3432" s="5">
        <v>43101</v>
      </c>
      <c r="G3432">
        <v>7.58</v>
      </c>
      <c r="H3432">
        <v>0.57999999999999996</v>
      </c>
    </row>
    <row r="3433" spans="1:8" x14ac:dyDescent="0.2">
      <c r="A3433" t="s">
        <v>71</v>
      </c>
      <c r="B3433" t="s">
        <v>57</v>
      </c>
      <c r="C3433" t="s">
        <v>90</v>
      </c>
      <c r="D3433" s="4">
        <v>43160</v>
      </c>
      <c r="E3433" t="s">
        <v>175</v>
      </c>
      <c r="F3433" s="5">
        <v>43101</v>
      </c>
      <c r="G3433">
        <v>2675</v>
      </c>
      <c r="H3433">
        <v>205.99</v>
      </c>
    </row>
    <row r="3434" spans="1:8" x14ac:dyDescent="0.2">
      <c r="A3434" t="s">
        <v>71</v>
      </c>
      <c r="B3434" t="s">
        <v>55</v>
      </c>
      <c r="C3434" t="s">
        <v>101</v>
      </c>
      <c r="D3434" s="4">
        <v>43466</v>
      </c>
      <c r="E3434" t="s">
        <v>178</v>
      </c>
      <c r="F3434" s="5">
        <v>43405</v>
      </c>
      <c r="G3434">
        <v>94.34</v>
      </c>
      <c r="H3434">
        <v>7.27</v>
      </c>
    </row>
    <row r="3435" spans="1:8" x14ac:dyDescent="0.2">
      <c r="A3435" t="s">
        <v>71</v>
      </c>
      <c r="B3435" t="s">
        <v>55</v>
      </c>
      <c r="C3435" t="s">
        <v>84</v>
      </c>
      <c r="D3435" s="4">
        <v>43466</v>
      </c>
      <c r="E3435" t="s">
        <v>175</v>
      </c>
      <c r="F3435" s="5">
        <v>43405</v>
      </c>
      <c r="G3435">
        <v>480.49</v>
      </c>
      <c r="H3435">
        <v>37</v>
      </c>
    </row>
    <row r="3436" spans="1:8" x14ac:dyDescent="0.2">
      <c r="A3436" t="s">
        <v>71</v>
      </c>
      <c r="B3436" t="s">
        <v>55</v>
      </c>
      <c r="C3436" t="s">
        <v>84</v>
      </c>
      <c r="D3436" s="4">
        <v>43466</v>
      </c>
      <c r="E3436" t="s">
        <v>179</v>
      </c>
      <c r="F3436" s="5">
        <v>43405</v>
      </c>
      <c r="G3436">
        <v>2162.5100000000002</v>
      </c>
      <c r="H3436">
        <v>192.46</v>
      </c>
    </row>
    <row r="3437" spans="1:8" x14ac:dyDescent="0.2">
      <c r="A3437" t="s">
        <v>71</v>
      </c>
      <c r="B3437" t="s">
        <v>55</v>
      </c>
      <c r="C3437" t="s">
        <v>84</v>
      </c>
      <c r="D3437" s="4">
        <v>43466</v>
      </c>
      <c r="E3437" t="s">
        <v>176</v>
      </c>
      <c r="F3437" s="5">
        <v>43405</v>
      </c>
      <c r="G3437">
        <v>19.510000000000002</v>
      </c>
      <c r="H3437">
        <v>1.5</v>
      </c>
    </row>
    <row r="3438" spans="1:8" x14ac:dyDescent="0.2">
      <c r="A3438" t="s">
        <v>71</v>
      </c>
      <c r="B3438" t="s">
        <v>55</v>
      </c>
      <c r="C3438" t="s">
        <v>84</v>
      </c>
      <c r="D3438" s="4">
        <v>43466</v>
      </c>
      <c r="E3438" t="s">
        <v>180</v>
      </c>
      <c r="F3438" s="5">
        <v>43405</v>
      </c>
      <c r="G3438">
        <v>87.8</v>
      </c>
      <c r="H3438">
        <v>7.81</v>
      </c>
    </row>
    <row r="3439" spans="1:8" x14ac:dyDescent="0.2">
      <c r="A3439" t="s">
        <v>71</v>
      </c>
      <c r="B3439" t="s">
        <v>61</v>
      </c>
      <c r="C3439" t="s">
        <v>97</v>
      </c>
      <c r="D3439" s="4">
        <v>43466</v>
      </c>
      <c r="E3439" t="s">
        <v>175</v>
      </c>
      <c r="F3439" s="5">
        <v>43405</v>
      </c>
      <c r="G3439">
        <v>480.49</v>
      </c>
      <c r="H3439">
        <v>37</v>
      </c>
    </row>
    <row r="3440" spans="1:8" x14ac:dyDescent="0.2">
      <c r="A3440" t="s">
        <v>71</v>
      </c>
      <c r="B3440" t="s">
        <v>61</v>
      </c>
      <c r="C3440" t="s">
        <v>97</v>
      </c>
      <c r="D3440" s="4">
        <v>43466</v>
      </c>
      <c r="E3440" t="s">
        <v>179</v>
      </c>
      <c r="F3440" s="5">
        <v>43405</v>
      </c>
      <c r="G3440">
        <v>8031.51</v>
      </c>
      <c r="H3440">
        <v>714.8</v>
      </c>
    </row>
    <row r="3441" spans="1:8" x14ac:dyDescent="0.2">
      <c r="A3441" t="s">
        <v>71</v>
      </c>
      <c r="B3441" t="s">
        <v>61</v>
      </c>
      <c r="C3441" t="s">
        <v>97</v>
      </c>
      <c r="D3441" s="4">
        <v>43466</v>
      </c>
      <c r="E3441" t="s">
        <v>176</v>
      </c>
      <c r="F3441" s="5">
        <v>43405</v>
      </c>
      <c r="G3441">
        <v>19.510000000000002</v>
      </c>
      <c r="H3441">
        <v>1.5</v>
      </c>
    </row>
    <row r="3442" spans="1:8" x14ac:dyDescent="0.2">
      <c r="A3442" t="s">
        <v>71</v>
      </c>
      <c r="B3442" t="s">
        <v>61</v>
      </c>
      <c r="C3442" t="s">
        <v>97</v>
      </c>
      <c r="D3442" s="4">
        <v>43466</v>
      </c>
      <c r="E3442" t="s">
        <v>180</v>
      </c>
      <c r="F3442" s="5">
        <v>43405</v>
      </c>
      <c r="G3442">
        <v>326.08</v>
      </c>
      <c r="H3442">
        <v>29.02</v>
      </c>
    </row>
    <row r="3443" spans="1:8" x14ac:dyDescent="0.2">
      <c r="A3443" t="s">
        <v>71</v>
      </c>
      <c r="B3443" t="s">
        <v>56</v>
      </c>
      <c r="C3443" t="s">
        <v>98</v>
      </c>
      <c r="D3443" s="4">
        <v>43466</v>
      </c>
      <c r="E3443" t="s">
        <v>175</v>
      </c>
      <c r="F3443" s="5">
        <v>43405</v>
      </c>
      <c r="G3443">
        <v>480.49</v>
      </c>
      <c r="H3443">
        <v>37</v>
      </c>
    </row>
    <row r="3444" spans="1:8" x14ac:dyDescent="0.2">
      <c r="A3444" t="s">
        <v>71</v>
      </c>
      <c r="B3444" t="s">
        <v>56</v>
      </c>
      <c r="C3444" t="s">
        <v>98</v>
      </c>
      <c r="D3444" s="4">
        <v>43466</v>
      </c>
      <c r="E3444" t="s">
        <v>179</v>
      </c>
      <c r="F3444" s="5">
        <v>43405</v>
      </c>
      <c r="G3444">
        <v>2107.5100000000002</v>
      </c>
      <c r="H3444">
        <v>187.57</v>
      </c>
    </row>
    <row r="3445" spans="1:8" x14ac:dyDescent="0.2">
      <c r="A3445" t="s">
        <v>71</v>
      </c>
      <c r="B3445" t="s">
        <v>56</v>
      </c>
      <c r="C3445" t="s">
        <v>98</v>
      </c>
      <c r="D3445" s="4">
        <v>43466</v>
      </c>
      <c r="E3445" t="s">
        <v>176</v>
      </c>
      <c r="F3445" s="5">
        <v>43405</v>
      </c>
      <c r="G3445">
        <v>19.510000000000002</v>
      </c>
      <c r="H3445">
        <v>1.5</v>
      </c>
    </row>
    <row r="3446" spans="1:8" x14ac:dyDescent="0.2">
      <c r="A3446" t="s">
        <v>71</v>
      </c>
      <c r="B3446" t="s">
        <v>56</v>
      </c>
      <c r="C3446" t="s">
        <v>98</v>
      </c>
      <c r="D3446" s="4">
        <v>43466</v>
      </c>
      <c r="E3446" t="s">
        <v>180</v>
      </c>
      <c r="F3446" s="5">
        <v>43405</v>
      </c>
      <c r="G3446">
        <v>85.56</v>
      </c>
      <c r="H3446">
        <v>7.61</v>
      </c>
    </row>
    <row r="3447" spans="1:8" x14ac:dyDescent="0.2">
      <c r="A3447" t="s">
        <v>71</v>
      </c>
      <c r="B3447" t="s">
        <v>60</v>
      </c>
      <c r="C3447" t="s">
        <v>131</v>
      </c>
      <c r="D3447" s="4">
        <v>43466</v>
      </c>
      <c r="E3447" t="s">
        <v>175</v>
      </c>
      <c r="F3447" s="5">
        <v>43405</v>
      </c>
      <c r="G3447">
        <v>14317</v>
      </c>
      <c r="H3447">
        <v>1102.4100000000001</v>
      </c>
    </row>
    <row r="3448" spans="1:8" x14ac:dyDescent="0.2">
      <c r="A3448" t="s">
        <v>71</v>
      </c>
      <c r="B3448" t="s">
        <v>60</v>
      </c>
      <c r="C3448" t="s">
        <v>131</v>
      </c>
      <c r="D3448" s="4">
        <v>43466</v>
      </c>
      <c r="E3448" t="s">
        <v>176</v>
      </c>
      <c r="F3448" s="5">
        <v>43405</v>
      </c>
      <c r="G3448">
        <v>581.27</v>
      </c>
      <c r="H3448">
        <v>44.76</v>
      </c>
    </row>
    <row r="3449" spans="1:8" x14ac:dyDescent="0.2">
      <c r="A3449" t="s">
        <v>71</v>
      </c>
      <c r="B3449" t="s">
        <v>61</v>
      </c>
      <c r="C3449" t="s">
        <v>97</v>
      </c>
      <c r="D3449" s="4">
        <v>43466</v>
      </c>
      <c r="E3449" t="s">
        <v>175</v>
      </c>
      <c r="F3449" s="5">
        <v>43405</v>
      </c>
      <c r="G3449">
        <v>480.49</v>
      </c>
      <c r="H3449">
        <v>37</v>
      </c>
    </row>
    <row r="3450" spans="1:8" x14ac:dyDescent="0.2">
      <c r="A3450" t="s">
        <v>71</v>
      </c>
      <c r="B3450" t="s">
        <v>61</v>
      </c>
      <c r="C3450" t="s">
        <v>97</v>
      </c>
      <c r="D3450" s="4">
        <v>43466</v>
      </c>
      <c r="E3450" t="s">
        <v>179</v>
      </c>
      <c r="F3450" s="5">
        <v>43405</v>
      </c>
      <c r="G3450">
        <v>5647.51</v>
      </c>
      <c r="H3450">
        <v>502.63</v>
      </c>
    </row>
    <row r="3451" spans="1:8" x14ac:dyDescent="0.2">
      <c r="A3451" t="s">
        <v>71</v>
      </c>
      <c r="B3451" t="s">
        <v>61</v>
      </c>
      <c r="C3451" t="s">
        <v>97</v>
      </c>
      <c r="D3451" s="4">
        <v>43466</v>
      </c>
      <c r="E3451" t="s">
        <v>176</v>
      </c>
      <c r="F3451" s="5">
        <v>43405</v>
      </c>
      <c r="G3451">
        <v>19.510000000000002</v>
      </c>
      <c r="H3451">
        <v>1.5</v>
      </c>
    </row>
    <row r="3452" spans="1:8" x14ac:dyDescent="0.2">
      <c r="A3452" t="s">
        <v>71</v>
      </c>
      <c r="B3452" t="s">
        <v>61</v>
      </c>
      <c r="C3452" t="s">
        <v>97</v>
      </c>
      <c r="D3452" s="4">
        <v>43466</v>
      </c>
      <c r="E3452" t="s">
        <v>180</v>
      </c>
      <c r="F3452" s="5">
        <v>43405</v>
      </c>
      <c r="G3452">
        <v>229.29</v>
      </c>
      <c r="H3452">
        <v>20.41</v>
      </c>
    </row>
    <row r="3453" spans="1:8" x14ac:dyDescent="0.2">
      <c r="A3453" t="s">
        <v>71</v>
      </c>
      <c r="B3453" t="s">
        <v>61</v>
      </c>
      <c r="C3453" t="s">
        <v>97</v>
      </c>
      <c r="D3453" s="4">
        <v>43466</v>
      </c>
      <c r="E3453" t="s">
        <v>175</v>
      </c>
      <c r="F3453" s="5">
        <v>43405</v>
      </c>
      <c r="G3453">
        <v>480.49</v>
      </c>
      <c r="H3453">
        <v>37</v>
      </c>
    </row>
    <row r="3454" spans="1:8" x14ac:dyDescent="0.2">
      <c r="A3454" t="s">
        <v>71</v>
      </c>
      <c r="B3454" t="s">
        <v>61</v>
      </c>
      <c r="C3454" t="s">
        <v>97</v>
      </c>
      <c r="D3454" s="4">
        <v>43466</v>
      </c>
      <c r="E3454" t="s">
        <v>179</v>
      </c>
      <c r="F3454" s="5">
        <v>43405</v>
      </c>
      <c r="G3454">
        <v>3440.51</v>
      </c>
      <c r="H3454">
        <v>306.20999999999998</v>
      </c>
    </row>
    <row r="3455" spans="1:8" x14ac:dyDescent="0.2">
      <c r="A3455" t="s">
        <v>71</v>
      </c>
      <c r="B3455" t="s">
        <v>61</v>
      </c>
      <c r="C3455" t="s">
        <v>97</v>
      </c>
      <c r="D3455" s="4">
        <v>43466</v>
      </c>
      <c r="E3455" t="s">
        <v>176</v>
      </c>
      <c r="F3455" s="5">
        <v>43405</v>
      </c>
      <c r="G3455">
        <v>19.510000000000002</v>
      </c>
      <c r="H3455">
        <v>1.5</v>
      </c>
    </row>
    <row r="3456" spans="1:8" x14ac:dyDescent="0.2">
      <c r="A3456" t="s">
        <v>71</v>
      </c>
      <c r="B3456" t="s">
        <v>61</v>
      </c>
      <c r="C3456" t="s">
        <v>97</v>
      </c>
      <c r="D3456" s="4">
        <v>43466</v>
      </c>
      <c r="E3456" t="s">
        <v>180</v>
      </c>
      <c r="F3456" s="5">
        <v>43405</v>
      </c>
      <c r="G3456">
        <v>139.68</v>
      </c>
      <c r="H3456">
        <v>12.43</v>
      </c>
    </row>
    <row r="3457" spans="1:8" x14ac:dyDescent="0.2">
      <c r="A3457" t="s">
        <v>71</v>
      </c>
      <c r="B3457" t="s">
        <v>61</v>
      </c>
      <c r="C3457" t="s">
        <v>97</v>
      </c>
      <c r="D3457" s="4">
        <v>43466</v>
      </c>
      <c r="E3457" t="s">
        <v>179</v>
      </c>
      <c r="F3457" s="5">
        <v>43405</v>
      </c>
      <c r="G3457">
        <v>24859.02</v>
      </c>
      <c r="H3457">
        <v>2212.4499999999998</v>
      </c>
    </row>
    <row r="3458" spans="1:8" x14ac:dyDescent="0.2">
      <c r="A3458" t="s">
        <v>71</v>
      </c>
      <c r="B3458" t="s">
        <v>61</v>
      </c>
      <c r="C3458" t="s">
        <v>97</v>
      </c>
      <c r="D3458" s="4">
        <v>43466</v>
      </c>
      <c r="E3458" t="s">
        <v>176</v>
      </c>
      <c r="F3458" s="5">
        <v>43405</v>
      </c>
      <c r="G3458">
        <v>39.020000000000003</v>
      </c>
      <c r="H3458">
        <v>3</v>
      </c>
    </row>
    <row r="3459" spans="1:8" x14ac:dyDescent="0.2">
      <c r="A3459" t="s">
        <v>71</v>
      </c>
      <c r="B3459" t="s">
        <v>61</v>
      </c>
      <c r="C3459" t="s">
        <v>97</v>
      </c>
      <c r="D3459" s="4">
        <v>43466</v>
      </c>
      <c r="E3459" t="s">
        <v>180</v>
      </c>
      <c r="F3459" s="5">
        <v>43405</v>
      </c>
      <c r="G3459">
        <v>1009.27</v>
      </c>
      <c r="H3459">
        <v>89.83</v>
      </c>
    </row>
    <row r="3460" spans="1:8" x14ac:dyDescent="0.2">
      <c r="A3460" t="s">
        <v>71</v>
      </c>
      <c r="B3460" t="s">
        <v>61</v>
      </c>
      <c r="C3460" t="s">
        <v>97</v>
      </c>
      <c r="D3460" s="4">
        <v>43466</v>
      </c>
      <c r="E3460" t="s">
        <v>175</v>
      </c>
      <c r="F3460" s="5">
        <v>43405</v>
      </c>
      <c r="G3460">
        <v>960.98</v>
      </c>
      <c r="H3460">
        <v>74</v>
      </c>
    </row>
    <row r="3461" spans="1:8" x14ac:dyDescent="0.2">
      <c r="A3461" t="s">
        <v>71</v>
      </c>
      <c r="B3461" t="s">
        <v>55</v>
      </c>
      <c r="C3461" t="s">
        <v>101</v>
      </c>
      <c r="D3461" s="4">
        <v>43160</v>
      </c>
      <c r="E3461" t="s">
        <v>177</v>
      </c>
      <c r="F3461" s="5">
        <v>43101</v>
      </c>
      <c r="G3461">
        <v>75.599999999999994</v>
      </c>
      <c r="H3461">
        <v>5.82</v>
      </c>
    </row>
    <row r="3462" spans="1:8" x14ac:dyDescent="0.2">
      <c r="A3462" t="s">
        <v>71</v>
      </c>
      <c r="B3462" t="s">
        <v>55</v>
      </c>
      <c r="C3462" t="s">
        <v>101</v>
      </c>
      <c r="D3462" s="4">
        <v>43160</v>
      </c>
      <c r="E3462" t="s">
        <v>178</v>
      </c>
      <c r="F3462" s="5">
        <v>43101</v>
      </c>
      <c r="G3462">
        <v>3.41</v>
      </c>
      <c r="H3462">
        <v>0.26</v>
      </c>
    </row>
    <row r="3463" spans="1:8" x14ac:dyDescent="0.2">
      <c r="A3463" t="s">
        <v>71</v>
      </c>
      <c r="B3463" t="s">
        <v>57</v>
      </c>
      <c r="C3463" t="s">
        <v>93</v>
      </c>
      <c r="D3463" s="4">
        <v>43160</v>
      </c>
      <c r="E3463" t="s">
        <v>179</v>
      </c>
      <c r="F3463" s="5">
        <v>43101</v>
      </c>
      <c r="G3463">
        <v>3269.88</v>
      </c>
      <c r="H3463">
        <v>294.29000000000002</v>
      </c>
    </row>
    <row r="3464" spans="1:8" x14ac:dyDescent="0.2">
      <c r="A3464" t="s">
        <v>71</v>
      </c>
      <c r="B3464" t="s">
        <v>57</v>
      </c>
      <c r="C3464" t="s">
        <v>93</v>
      </c>
      <c r="D3464" s="4">
        <v>43160</v>
      </c>
      <c r="E3464" t="s">
        <v>180</v>
      </c>
      <c r="F3464" s="5">
        <v>43101</v>
      </c>
      <c r="G3464">
        <v>147.49</v>
      </c>
      <c r="H3464">
        <v>13.28</v>
      </c>
    </row>
    <row r="3465" spans="1:8" x14ac:dyDescent="0.2">
      <c r="A3465" t="s">
        <v>71</v>
      </c>
      <c r="B3465" t="s">
        <v>55</v>
      </c>
      <c r="C3465" t="s">
        <v>101</v>
      </c>
      <c r="D3465" s="4">
        <v>43160</v>
      </c>
      <c r="E3465" t="s">
        <v>177</v>
      </c>
      <c r="F3465" s="5">
        <v>43101</v>
      </c>
      <c r="G3465">
        <v>210.18</v>
      </c>
      <c r="H3465">
        <v>16.190000000000001</v>
      </c>
    </row>
    <row r="3466" spans="1:8" x14ac:dyDescent="0.2">
      <c r="A3466" t="s">
        <v>71</v>
      </c>
      <c r="B3466" t="s">
        <v>55</v>
      </c>
      <c r="C3466" t="s">
        <v>101</v>
      </c>
      <c r="D3466" s="4">
        <v>43160</v>
      </c>
      <c r="E3466" t="s">
        <v>178</v>
      </c>
      <c r="F3466" s="5">
        <v>43101</v>
      </c>
      <c r="G3466">
        <v>9.48</v>
      </c>
      <c r="H3466">
        <v>0.73</v>
      </c>
    </row>
    <row r="3467" spans="1:8" x14ac:dyDescent="0.2">
      <c r="A3467" t="s">
        <v>71</v>
      </c>
      <c r="B3467" t="s">
        <v>56</v>
      </c>
      <c r="C3467" t="s">
        <v>95</v>
      </c>
      <c r="D3467" s="4">
        <v>43160</v>
      </c>
      <c r="E3467" t="s">
        <v>179</v>
      </c>
      <c r="F3467" s="5">
        <v>43101</v>
      </c>
      <c r="G3467">
        <v>29342.39</v>
      </c>
      <c r="H3467">
        <v>2640.82</v>
      </c>
    </row>
    <row r="3468" spans="1:8" x14ac:dyDescent="0.2">
      <c r="A3468" t="s">
        <v>71</v>
      </c>
      <c r="B3468" t="s">
        <v>56</v>
      </c>
      <c r="C3468" t="s">
        <v>95</v>
      </c>
      <c r="D3468" s="4">
        <v>43160</v>
      </c>
      <c r="E3468" t="s">
        <v>180</v>
      </c>
      <c r="F3468" s="5">
        <v>43101</v>
      </c>
      <c r="G3468">
        <v>1323.35</v>
      </c>
      <c r="H3468">
        <v>119.1</v>
      </c>
    </row>
    <row r="3469" spans="1:8" x14ac:dyDescent="0.2">
      <c r="A3469" t="s">
        <v>71</v>
      </c>
      <c r="B3469" t="s">
        <v>56</v>
      </c>
      <c r="C3469" t="s">
        <v>94</v>
      </c>
      <c r="D3469" s="4">
        <v>43160</v>
      </c>
      <c r="E3469" t="s">
        <v>175</v>
      </c>
      <c r="F3469" s="5">
        <v>43101</v>
      </c>
      <c r="G3469">
        <v>741.56</v>
      </c>
      <c r="H3469">
        <v>57.1</v>
      </c>
    </row>
    <row r="3470" spans="1:8" x14ac:dyDescent="0.2">
      <c r="A3470" t="s">
        <v>71</v>
      </c>
      <c r="B3470" t="s">
        <v>56</v>
      </c>
      <c r="C3470" t="s">
        <v>94</v>
      </c>
      <c r="D3470" s="4">
        <v>43160</v>
      </c>
      <c r="E3470" t="s">
        <v>179</v>
      </c>
      <c r="F3470" s="5">
        <v>43101</v>
      </c>
      <c r="G3470">
        <v>10538.44</v>
      </c>
      <c r="H3470">
        <v>948.46</v>
      </c>
    </row>
    <row r="3471" spans="1:8" x14ac:dyDescent="0.2">
      <c r="A3471" t="s">
        <v>71</v>
      </c>
      <c r="B3471" t="s">
        <v>56</v>
      </c>
      <c r="C3471" t="s">
        <v>94</v>
      </c>
      <c r="D3471" s="4">
        <v>43160</v>
      </c>
      <c r="E3471" t="s">
        <v>176</v>
      </c>
      <c r="F3471" s="5">
        <v>43101</v>
      </c>
      <c r="G3471">
        <v>33.44</v>
      </c>
      <c r="H3471">
        <v>2.57</v>
      </c>
    </row>
    <row r="3472" spans="1:8" x14ac:dyDescent="0.2">
      <c r="A3472" t="s">
        <v>71</v>
      </c>
      <c r="B3472" t="s">
        <v>56</v>
      </c>
      <c r="C3472" t="s">
        <v>94</v>
      </c>
      <c r="D3472" s="4">
        <v>43160</v>
      </c>
      <c r="E3472" t="s">
        <v>180</v>
      </c>
      <c r="F3472" s="5">
        <v>43101</v>
      </c>
      <c r="G3472">
        <v>475.29</v>
      </c>
      <c r="H3472">
        <v>42.78</v>
      </c>
    </row>
    <row r="3473" spans="1:8" x14ac:dyDescent="0.2">
      <c r="A3473" t="s">
        <v>71</v>
      </c>
      <c r="B3473" t="s">
        <v>56</v>
      </c>
      <c r="C3473" t="s">
        <v>95</v>
      </c>
      <c r="D3473" s="4">
        <v>43160</v>
      </c>
      <c r="E3473" t="s">
        <v>175</v>
      </c>
      <c r="F3473" s="5">
        <v>43101</v>
      </c>
      <c r="G3473">
        <v>73677.61</v>
      </c>
      <c r="H3473">
        <v>5673.18</v>
      </c>
    </row>
    <row r="3474" spans="1:8" x14ac:dyDescent="0.2">
      <c r="A3474" t="s">
        <v>71</v>
      </c>
      <c r="B3474" t="s">
        <v>56</v>
      </c>
      <c r="C3474" t="s">
        <v>95</v>
      </c>
      <c r="D3474" s="4">
        <v>43160</v>
      </c>
      <c r="E3474" t="s">
        <v>176</v>
      </c>
      <c r="F3474" s="5">
        <v>43101</v>
      </c>
      <c r="G3474">
        <v>3322.86</v>
      </c>
      <c r="H3474">
        <v>255.86</v>
      </c>
    </row>
    <row r="3475" spans="1:8" x14ac:dyDescent="0.2">
      <c r="A3475" t="s">
        <v>71</v>
      </c>
      <c r="B3475" t="s">
        <v>57</v>
      </c>
      <c r="C3475" t="s">
        <v>93</v>
      </c>
      <c r="D3475" s="4">
        <v>43160</v>
      </c>
      <c r="E3475" t="s">
        <v>175</v>
      </c>
      <c r="F3475" s="5">
        <v>43101</v>
      </c>
      <c r="G3475">
        <v>1872.12</v>
      </c>
      <c r="H3475">
        <v>144.15</v>
      </c>
    </row>
    <row r="3476" spans="1:8" x14ac:dyDescent="0.2">
      <c r="A3476" t="s">
        <v>71</v>
      </c>
      <c r="B3476" t="s">
        <v>57</v>
      </c>
      <c r="C3476" t="s">
        <v>93</v>
      </c>
      <c r="D3476" s="4">
        <v>43160</v>
      </c>
      <c r="E3476" t="s">
        <v>176</v>
      </c>
      <c r="F3476" s="5">
        <v>43101</v>
      </c>
      <c r="G3476">
        <v>84.43</v>
      </c>
      <c r="H3476">
        <v>6.49</v>
      </c>
    </row>
    <row r="3477" spans="1:8" x14ac:dyDescent="0.2">
      <c r="A3477" t="s">
        <v>71</v>
      </c>
      <c r="B3477" t="s">
        <v>60</v>
      </c>
      <c r="C3477" t="s">
        <v>98</v>
      </c>
      <c r="D3477" s="4">
        <v>43160</v>
      </c>
      <c r="E3477" t="s">
        <v>175</v>
      </c>
      <c r="F3477" s="5">
        <v>43101</v>
      </c>
      <c r="G3477">
        <v>669.79</v>
      </c>
      <c r="H3477">
        <v>51.57</v>
      </c>
    </row>
    <row r="3478" spans="1:8" x14ac:dyDescent="0.2">
      <c r="A3478" t="s">
        <v>71</v>
      </c>
      <c r="B3478" t="s">
        <v>60</v>
      </c>
      <c r="C3478" t="s">
        <v>98</v>
      </c>
      <c r="D3478" s="4">
        <v>43160</v>
      </c>
      <c r="E3478" t="s">
        <v>179</v>
      </c>
      <c r="F3478" s="5">
        <v>43101</v>
      </c>
      <c r="G3478">
        <v>11353.13</v>
      </c>
      <c r="H3478">
        <v>1021.78</v>
      </c>
    </row>
    <row r="3479" spans="1:8" x14ac:dyDescent="0.2">
      <c r="A3479" t="s">
        <v>71</v>
      </c>
      <c r="B3479" t="s">
        <v>60</v>
      </c>
      <c r="C3479" t="s">
        <v>98</v>
      </c>
      <c r="D3479" s="4">
        <v>43160</v>
      </c>
      <c r="E3479" t="s">
        <v>176</v>
      </c>
      <c r="F3479" s="5">
        <v>43101</v>
      </c>
      <c r="G3479">
        <v>30.21</v>
      </c>
      <c r="H3479">
        <v>2.33</v>
      </c>
    </row>
    <row r="3480" spans="1:8" x14ac:dyDescent="0.2">
      <c r="A3480" t="s">
        <v>71</v>
      </c>
      <c r="B3480" t="s">
        <v>60</v>
      </c>
      <c r="C3480" t="s">
        <v>98</v>
      </c>
      <c r="D3480" s="4">
        <v>43160</v>
      </c>
      <c r="E3480" t="s">
        <v>180</v>
      </c>
      <c r="F3480" s="5">
        <v>43101</v>
      </c>
      <c r="G3480">
        <v>512.02</v>
      </c>
      <c r="H3480">
        <v>46.08</v>
      </c>
    </row>
    <row r="3481" spans="1:8" x14ac:dyDescent="0.2">
      <c r="A3481" t="s">
        <v>71</v>
      </c>
      <c r="B3481" t="s">
        <v>56</v>
      </c>
      <c r="C3481" t="s">
        <v>130</v>
      </c>
      <c r="D3481" s="4">
        <v>43160</v>
      </c>
      <c r="E3481" t="s">
        <v>175</v>
      </c>
      <c r="F3481" s="5">
        <v>43101</v>
      </c>
      <c r="G3481">
        <v>669.79</v>
      </c>
      <c r="H3481">
        <v>51.57</v>
      </c>
    </row>
    <row r="3482" spans="1:8" x14ac:dyDescent="0.2">
      <c r="A3482" t="s">
        <v>71</v>
      </c>
      <c r="B3482" t="s">
        <v>56</v>
      </c>
      <c r="C3482" t="s">
        <v>130</v>
      </c>
      <c r="D3482" s="4">
        <v>43160</v>
      </c>
      <c r="E3482" t="s">
        <v>179</v>
      </c>
      <c r="F3482" s="5">
        <v>43101</v>
      </c>
      <c r="G3482">
        <v>10631.15</v>
      </c>
      <c r="H3482">
        <v>956.8</v>
      </c>
    </row>
    <row r="3483" spans="1:8" x14ac:dyDescent="0.2">
      <c r="A3483" t="s">
        <v>71</v>
      </c>
      <c r="B3483" t="s">
        <v>56</v>
      </c>
      <c r="C3483" t="s">
        <v>130</v>
      </c>
      <c r="D3483" s="4">
        <v>43160</v>
      </c>
      <c r="E3483" t="s">
        <v>176</v>
      </c>
      <c r="F3483" s="5">
        <v>43101</v>
      </c>
      <c r="G3483">
        <v>30.21</v>
      </c>
      <c r="H3483">
        <v>2.33</v>
      </c>
    </row>
    <row r="3484" spans="1:8" x14ac:dyDescent="0.2">
      <c r="A3484" t="s">
        <v>71</v>
      </c>
      <c r="B3484" t="s">
        <v>56</v>
      </c>
      <c r="C3484" t="s">
        <v>130</v>
      </c>
      <c r="D3484" s="4">
        <v>43160</v>
      </c>
      <c r="E3484" t="s">
        <v>180</v>
      </c>
      <c r="F3484" s="5">
        <v>43101</v>
      </c>
      <c r="G3484">
        <v>479.46</v>
      </c>
      <c r="H3484">
        <v>43.15</v>
      </c>
    </row>
    <row r="3485" spans="1:8" x14ac:dyDescent="0.2">
      <c r="A3485" t="s">
        <v>71</v>
      </c>
      <c r="B3485" t="s">
        <v>60</v>
      </c>
      <c r="C3485" t="s">
        <v>98</v>
      </c>
      <c r="D3485" s="4">
        <v>43160</v>
      </c>
      <c r="E3485" t="s">
        <v>175</v>
      </c>
      <c r="F3485" s="5">
        <v>43101</v>
      </c>
      <c r="G3485">
        <v>676.52</v>
      </c>
      <c r="H3485">
        <v>52.09</v>
      </c>
    </row>
    <row r="3486" spans="1:8" x14ac:dyDescent="0.2">
      <c r="A3486" t="s">
        <v>71</v>
      </c>
      <c r="B3486" t="s">
        <v>60</v>
      </c>
      <c r="C3486" t="s">
        <v>98</v>
      </c>
      <c r="D3486" s="4">
        <v>43160</v>
      </c>
      <c r="E3486" t="s">
        <v>179</v>
      </c>
      <c r="F3486" s="5">
        <v>43101</v>
      </c>
      <c r="G3486">
        <v>17515.919999999998</v>
      </c>
      <c r="H3486">
        <v>1576.43</v>
      </c>
    </row>
    <row r="3487" spans="1:8" x14ac:dyDescent="0.2">
      <c r="A3487" t="s">
        <v>71</v>
      </c>
      <c r="B3487" t="s">
        <v>60</v>
      </c>
      <c r="C3487" t="s">
        <v>98</v>
      </c>
      <c r="D3487" s="4">
        <v>43160</v>
      </c>
      <c r="E3487" t="s">
        <v>176</v>
      </c>
      <c r="F3487" s="5">
        <v>43101</v>
      </c>
      <c r="G3487">
        <v>23.48</v>
      </c>
      <c r="H3487">
        <v>1.81</v>
      </c>
    </row>
    <row r="3488" spans="1:8" x14ac:dyDescent="0.2">
      <c r="A3488" t="s">
        <v>71</v>
      </c>
      <c r="B3488" t="s">
        <v>60</v>
      </c>
      <c r="C3488" t="s">
        <v>98</v>
      </c>
      <c r="D3488" s="4">
        <v>43160</v>
      </c>
      <c r="E3488" t="s">
        <v>180</v>
      </c>
      <c r="F3488" s="5">
        <v>43101</v>
      </c>
      <c r="G3488">
        <v>607.79999999999995</v>
      </c>
      <c r="H3488">
        <v>54.7</v>
      </c>
    </row>
    <row r="3489" spans="1:8" x14ac:dyDescent="0.2">
      <c r="A3489" t="s">
        <v>71</v>
      </c>
      <c r="B3489" t="s">
        <v>56</v>
      </c>
      <c r="C3489" t="s">
        <v>98</v>
      </c>
      <c r="D3489" s="4">
        <v>43160</v>
      </c>
      <c r="E3489" t="s">
        <v>175</v>
      </c>
      <c r="F3489" s="5">
        <v>43101</v>
      </c>
      <c r="G3489">
        <v>669.79</v>
      </c>
      <c r="H3489">
        <v>51.57</v>
      </c>
    </row>
    <row r="3490" spans="1:8" x14ac:dyDescent="0.2">
      <c r="A3490" t="s">
        <v>71</v>
      </c>
      <c r="B3490" t="s">
        <v>56</v>
      </c>
      <c r="C3490" t="s">
        <v>98</v>
      </c>
      <c r="D3490" s="4">
        <v>43160</v>
      </c>
      <c r="E3490" t="s">
        <v>179</v>
      </c>
      <c r="F3490" s="5">
        <v>43101</v>
      </c>
      <c r="G3490">
        <v>11310.53</v>
      </c>
      <c r="H3490">
        <v>1017.95</v>
      </c>
    </row>
    <row r="3491" spans="1:8" x14ac:dyDescent="0.2">
      <c r="A3491" t="s">
        <v>71</v>
      </c>
      <c r="B3491" t="s">
        <v>56</v>
      </c>
      <c r="C3491" t="s">
        <v>98</v>
      </c>
      <c r="D3491" s="4">
        <v>43160</v>
      </c>
      <c r="E3491" t="s">
        <v>176</v>
      </c>
      <c r="F3491" s="5">
        <v>43101</v>
      </c>
      <c r="G3491">
        <v>30.21</v>
      </c>
      <c r="H3491">
        <v>2.33</v>
      </c>
    </row>
    <row r="3492" spans="1:8" x14ac:dyDescent="0.2">
      <c r="A3492" t="s">
        <v>71</v>
      </c>
      <c r="B3492" t="s">
        <v>56</v>
      </c>
      <c r="C3492" t="s">
        <v>98</v>
      </c>
      <c r="D3492" s="4">
        <v>43160</v>
      </c>
      <c r="E3492" t="s">
        <v>180</v>
      </c>
      <c r="F3492" s="5">
        <v>43101</v>
      </c>
      <c r="G3492">
        <v>510.1</v>
      </c>
      <c r="H3492">
        <v>45.91</v>
      </c>
    </row>
    <row r="3493" spans="1:8" x14ac:dyDescent="0.2">
      <c r="A3493" t="s">
        <v>71</v>
      </c>
      <c r="B3493" t="s">
        <v>57</v>
      </c>
      <c r="C3493" t="s">
        <v>85</v>
      </c>
      <c r="D3493" s="4">
        <v>43160</v>
      </c>
      <c r="E3493" t="s">
        <v>175</v>
      </c>
      <c r="F3493" s="5">
        <v>43101</v>
      </c>
      <c r="G3493">
        <v>1364</v>
      </c>
      <c r="H3493">
        <v>105.02</v>
      </c>
    </row>
    <row r="3494" spans="1:8" x14ac:dyDescent="0.2">
      <c r="A3494" t="s">
        <v>71</v>
      </c>
      <c r="B3494" t="s">
        <v>57</v>
      </c>
      <c r="C3494" t="s">
        <v>85</v>
      </c>
      <c r="D3494" s="4">
        <v>43160</v>
      </c>
      <c r="E3494" t="s">
        <v>176</v>
      </c>
      <c r="F3494" s="5">
        <v>43101</v>
      </c>
      <c r="G3494">
        <v>61.52</v>
      </c>
      <c r="H3494">
        <v>4.7300000000000004</v>
      </c>
    </row>
    <row r="3495" spans="1:8" x14ac:dyDescent="0.2">
      <c r="A3495" t="s">
        <v>71</v>
      </c>
      <c r="B3495" t="s">
        <v>55</v>
      </c>
      <c r="C3495" t="s">
        <v>100</v>
      </c>
      <c r="D3495" s="4">
        <v>43160</v>
      </c>
      <c r="E3495" t="s">
        <v>179</v>
      </c>
      <c r="F3495" s="5">
        <v>43101</v>
      </c>
      <c r="G3495">
        <v>410.21</v>
      </c>
      <c r="H3495">
        <v>36.92</v>
      </c>
    </row>
    <row r="3496" spans="1:8" x14ac:dyDescent="0.2">
      <c r="A3496" t="s">
        <v>71</v>
      </c>
      <c r="B3496" t="s">
        <v>55</v>
      </c>
      <c r="C3496" t="s">
        <v>100</v>
      </c>
      <c r="D3496" s="4">
        <v>43160</v>
      </c>
      <c r="E3496" t="s">
        <v>180</v>
      </c>
      <c r="F3496" s="5">
        <v>43101</v>
      </c>
      <c r="G3496">
        <v>18.5</v>
      </c>
      <c r="H3496">
        <v>1.67</v>
      </c>
    </row>
    <row r="3497" spans="1:8" x14ac:dyDescent="0.2">
      <c r="A3497" t="s">
        <v>71</v>
      </c>
      <c r="B3497" t="s">
        <v>59</v>
      </c>
      <c r="C3497" t="s">
        <v>102</v>
      </c>
      <c r="D3497" s="4">
        <v>43160</v>
      </c>
      <c r="E3497" t="s">
        <v>177</v>
      </c>
      <c r="F3497" s="5">
        <v>43101</v>
      </c>
      <c r="G3497">
        <v>100.8</v>
      </c>
      <c r="H3497">
        <v>7.76</v>
      </c>
    </row>
    <row r="3498" spans="1:8" x14ac:dyDescent="0.2">
      <c r="A3498" t="s">
        <v>71</v>
      </c>
      <c r="B3498" t="s">
        <v>59</v>
      </c>
      <c r="C3498" t="s">
        <v>102</v>
      </c>
      <c r="D3498" s="4">
        <v>43160</v>
      </c>
      <c r="E3498" t="s">
        <v>178</v>
      </c>
      <c r="F3498" s="5">
        <v>43101</v>
      </c>
      <c r="G3498">
        <v>4.55</v>
      </c>
      <c r="H3498">
        <v>0.35</v>
      </c>
    </row>
    <row r="3499" spans="1:8" x14ac:dyDescent="0.2">
      <c r="A3499" t="s">
        <v>71</v>
      </c>
      <c r="B3499" t="s">
        <v>55</v>
      </c>
      <c r="C3499" t="s">
        <v>100</v>
      </c>
      <c r="D3499" s="4">
        <v>43160</v>
      </c>
      <c r="E3499" t="s">
        <v>175</v>
      </c>
      <c r="F3499" s="5">
        <v>43101</v>
      </c>
      <c r="G3499">
        <v>1098.79</v>
      </c>
      <c r="H3499">
        <v>84.6</v>
      </c>
    </row>
    <row r="3500" spans="1:8" x14ac:dyDescent="0.2">
      <c r="A3500" t="s">
        <v>71</v>
      </c>
      <c r="B3500" t="s">
        <v>55</v>
      </c>
      <c r="C3500" t="s">
        <v>100</v>
      </c>
      <c r="D3500" s="4">
        <v>43160</v>
      </c>
      <c r="E3500" t="s">
        <v>176</v>
      </c>
      <c r="F3500" s="5">
        <v>43101</v>
      </c>
      <c r="G3500">
        <v>49.56</v>
      </c>
      <c r="H3500">
        <v>3.82</v>
      </c>
    </row>
    <row r="3501" spans="1:8" x14ac:dyDescent="0.2">
      <c r="A3501" t="s">
        <v>71</v>
      </c>
      <c r="B3501" t="s">
        <v>56</v>
      </c>
      <c r="C3501" t="s">
        <v>86</v>
      </c>
      <c r="D3501" s="4">
        <v>43160</v>
      </c>
      <c r="E3501" t="s">
        <v>175</v>
      </c>
      <c r="F3501" s="5">
        <v>43101</v>
      </c>
      <c r="G3501">
        <v>3348.95</v>
      </c>
      <c r="H3501">
        <v>257.85000000000002</v>
      </c>
    </row>
    <row r="3502" spans="1:8" x14ac:dyDescent="0.2">
      <c r="A3502" t="s">
        <v>71</v>
      </c>
      <c r="B3502" t="s">
        <v>59</v>
      </c>
      <c r="C3502" t="s">
        <v>102</v>
      </c>
      <c r="D3502" s="4">
        <v>43160</v>
      </c>
      <c r="E3502" t="s">
        <v>177</v>
      </c>
      <c r="F3502" s="5">
        <v>43101</v>
      </c>
      <c r="G3502">
        <v>955.39</v>
      </c>
      <c r="H3502">
        <v>73.569999999999993</v>
      </c>
    </row>
    <row r="3503" spans="1:8" x14ac:dyDescent="0.2">
      <c r="A3503" t="s">
        <v>71</v>
      </c>
      <c r="B3503" t="s">
        <v>59</v>
      </c>
      <c r="C3503" t="s">
        <v>102</v>
      </c>
      <c r="D3503" s="4">
        <v>43160</v>
      </c>
      <c r="E3503" t="s">
        <v>178</v>
      </c>
      <c r="F3503" s="5">
        <v>43101</v>
      </c>
      <c r="G3503">
        <v>43.09</v>
      </c>
      <c r="H3503">
        <v>3.33</v>
      </c>
    </row>
    <row r="3504" spans="1:8" x14ac:dyDescent="0.2">
      <c r="A3504" t="s">
        <v>71</v>
      </c>
      <c r="B3504" t="s">
        <v>56</v>
      </c>
      <c r="C3504" t="s">
        <v>86</v>
      </c>
      <c r="D3504" s="4">
        <v>43160</v>
      </c>
      <c r="E3504" t="s">
        <v>179</v>
      </c>
      <c r="F3504" s="5">
        <v>43101</v>
      </c>
      <c r="G3504">
        <v>48621.05</v>
      </c>
      <c r="H3504">
        <v>4375.8999999999996</v>
      </c>
    </row>
    <row r="3505" spans="1:8" x14ac:dyDescent="0.2">
      <c r="A3505" t="s">
        <v>71</v>
      </c>
      <c r="B3505" t="s">
        <v>56</v>
      </c>
      <c r="C3505" t="s">
        <v>86</v>
      </c>
      <c r="D3505" s="4">
        <v>43160</v>
      </c>
      <c r="E3505" t="s">
        <v>176</v>
      </c>
      <c r="F3505" s="5">
        <v>43101</v>
      </c>
      <c r="G3505">
        <v>151.05000000000001</v>
      </c>
      <c r="H3505">
        <v>11.65</v>
      </c>
    </row>
    <row r="3506" spans="1:8" x14ac:dyDescent="0.2">
      <c r="A3506" t="s">
        <v>71</v>
      </c>
      <c r="B3506" t="s">
        <v>56</v>
      </c>
      <c r="C3506" t="s">
        <v>86</v>
      </c>
      <c r="D3506" s="4">
        <v>43160</v>
      </c>
      <c r="E3506" t="s">
        <v>180</v>
      </c>
      <c r="F3506" s="5">
        <v>43101</v>
      </c>
      <c r="G3506">
        <v>2192.81</v>
      </c>
      <c r="H3506">
        <v>197.35</v>
      </c>
    </row>
    <row r="3507" spans="1:8" x14ac:dyDescent="0.2">
      <c r="A3507" t="s">
        <v>71</v>
      </c>
      <c r="B3507" t="s">
        <v>59</v>
      </c>
      <c r="C3507" t="s">
        <v>102</v>
      </c>
      <c r="D3507" s="4">
        <v>43160</v>
      </c>
      <c r="E3507" t="s">
        <v>184</v>
      </c>
      <c r="F3507" s="5">
        <v>43101</v>
      </c>
      <c r="G3507">
        <v>2.21</v>
      </c>
      <c r="H3507">
        <v>0.2</v>
      </c>
    </row>
    <row r="3508" spans="1:8" x14ac:dyDescent="0.2">
      <c r="A3508" t="s">
        <v>71</v>
      </c>
      <c r="B3508" t="s">
        <v>59</v>
      </c>
      <c r="C3508" t="s">
        <v>102</v>
      </c>
      <c r="D3508" s="4">
        <v>43160</v>
      </c>
      <c r="E3508" t="s">
        <v>183</v>
      </c>
      <c r="F3508" s="5">
        <v>43101</v>
      </c>
      <c r="G3508">
        <v>0.1</v>
      </c>
      <c r="H3508">
        <v>0.01</v>
      </c>
    </row>
    <row r="3509" spans="1:8" x14ac:dyDescent="0.2">
      <c r="A3509" t="s">
        <v>71</v>
      </c>
      <c r="B3509" t="s">
        <v>54</v>
      </c>
      <c r="C3509" t="s">
        <v>92</v>
      </c>
      <c r="D3509" s="4">
        <v>43132</v>
      </c>
      <c r="E3509" t="s">
        <v>175</v>
      </c>
      <c r="F3509" s="5">
        <v>43101</v>
      </c>
      <c r="G3509">
        <v>1224.56</v>
      </c>
      <c r="H3509">
        <v>94.3</v>
      </c>
    </row>
    <row r="3510" spans="1:8" x14ac:dyDescent="0.2">
      <c r="A3510" t="s">
        <v>71</v>
      </c>
      <c r="B3510" t="s">
        <v>54</v>
      </c>
      <c r="C3510" t="s">
        <v>92</v>
      </c>
      <c r="D3510" s="4">
        <v>43132</v>
      </c>
      <c r="E3510" t="s">
        <v>176</v>
      </c>
      <c r="F3510" s="5">
        <v>43101</v>
      </c>
      <c r="G3510">
        <v>55.23</v>
      </c>
      <c r="H3510">
        <v>4.25</v>
      </c>
    </row>
    <row r="3511" spans="1:8" x14ac:dyDescent="0.2">
      <c r="A3511" t="s">
        <v>71</v>
      </c>
      <c r="B3511" t="s">
        <v>54</v>
      </c>
      <c r="C3511" t="s">
        <v>92</v>
      </c>
      <c r="D3511" s="4">
        <v>43132</v>
      </c>
      <c r="E3511" t="s">
        <v>179</v>
      </c>
      <c r="F3511" s="5">
        <v>43101</v>
      </c>
      <c r="G3511">
        <v>436.44</v>
      </c>
      <c r="H3511">
        <v>39.28</v>
      </c>
    </row>
    <row r="3512" spans="1:8" x14ac:dyDescent="0.2">
      <c r="A3512" t="s">
        <v>71</v>
      </c>
      <c r="B3512" t="s">
        <v>54</v>
      </c>
      <c r="C3512" t="s">
        <v>92</v>
      </c>
      <c r="D3512" s="4">
        <v>43132</v>
      </c>
      <c r="E3512" t="s">
        <v>180</v>
      </c>
      <c r="F3512" s="5">
        <v>43101</v>
      </c>
      <c r="G3512">
        <v>19.68</v>
      </c>
      <c r="H3512">
        <v>1.77</v>
      </c>
    </row>
    <row r="3513" spans="1:8" x14ac:dyDescent="0.2">
      <c r="A3513" t="s">
        <v>71</v>
      </c>
      <c r="B3513" t="s">
        <v>54</v>
      </c>
      <c r="C3513" t="s">
        <v>92</v>
      </c>
      <c r="D3513" s="4">
        <v>43132</v>
      </c>
      <c r="E3513" t="s">
        <v>175</v>
      </c>
      <c r="F3513" s="5">
        <v>43101</v>
      </c>
      <c r="G3513">
        <v>758.56</v>
      </c>
      <c r="H3513">
        <v>58.42</v>
      </c>
    </row>
    <row r="3514" spans="1:8" x14ac:dyDescent="0.2">
      <c r="A3514" t="s">
        <v>71</v>
      </c>
      <c r="B3514" t="s">
        <v>54</v>
      </c>
      <c r="C3514" t="s">
        <v>92</v>
      </c>
      <c r="D3514" s="4">
        <v>43132</v>
      </c>
      <c r="E3514" t="s">
        <v>176</v>
      </c>
      <c r="F3514" s="5">
        <v>43101</v>
      </c>
      <c r="G3514">
        <v>34.21</v>
      </c>
      <c r="H3514">
        <v>2.62</v>
      </c>
    </row>
    <row r="3515" spans="1:8" x14ac:dyDescent="0.2">
      <c r="A3515" t="s">
        <v>71</v>
      </c>
      <c r="B3515" t="s">
        <v>55</v>
      </c>
      <c r="C3515" t="s">
        <v>89</v>
      </c>
      <c r="D3515" s="4">
        <v>43132</v>
      </c>
      <c r="E3515" t="s">
        <v>175</v>
      </c>
      <c r="F3515" s="5">
        <v>43101</v>
      </c>
      <c r="G3515">
        <v>20</v>
      </c>
      <c r="H3515">
        <v>1.54</v>
      </c>
    </row>
    <row r="3516" spans="1:8" x14ac:dyDescent="0.2">
      <c r="A3516" t="s">
        <v>71</v>
      </c>
      <c r="B3516" t="s">
        <v>55</v>
      </c>
      <c r="C3516" t="s">
        <v>89</v>
      </c>
      <c r="D3516" s="4">
        <v>43132</v>
      </c>
      <c r="E3516" t="s">
        <v>176</v>
      </c>
      <c r="F3516" s="5">
        <v>43101</v>
      </c>
      <c r="G3516">
        <v>0.9</v>
      </c>
      <c r="H3516">
        <v>7.0000000000000007E-2</v>
      </c>
    </row>
    <row r="3517" spans="1:8" x14ac:dyDescent="0.2">
      <c r="A3517" t="s">
        <v>71</v>
      </c>
      <c r="B3517" t="s">
        <v>57</v>
      </c>
      <c r="C3517" t="s">
        <v>93</v>
      </c>
      <c r="D3517" s="4">
        <v>43132</v>
      </c>
      <c r="E3517" t="s">
        <v>175</v>
      </c>
      <c r="F3517" s="5">
        <v>43101</v>
      </c>
      <c r="G3517">
        <v>1672.79</v>
      </c>
      <c r="H3517">
        <v>128.80000000000001</v>
      </c>
    </row>
    <row r="3518" spans="1:8" x14ac:dyDescent="0.2">
      <c r="A3518" t="s">
        <v>71</v>
      </c>
      <c r="B3518" t="s">
        <v>57</v>
      </c>
      <c r="C3518" t="s">
        <v>93</v>
      </c>
      <c r="D3518" s="4">
        <v>43132</v>
      </c>
      <c r="E3518" t="s">
        <v>176</v>
      </c>
      <c r="F3518" s="5">
        <v>43101</v>
      </c>
      <c r="G3518">
        <v>75.44</v>
      </c>
      <c r="H3518">
        <v>5.81</v>
      </c>
    </row>
    <row r="3519" spans="1:8" x14ac:dyDescent="0.2">
      <c r="A3519" t="s">
        <v>71</v>
      </c>
      <c r="B3519" t="s">
        <v>57</v>
      </c>
      <c r="C3519" t="s">
        <v>93</v>
      </c>
      <c r="D3519" s="4">
        <v>43132</v>
      </c>
      <c r="E3519" t="s">
        <v>179</v>
      </c>
      <c r="F3519" s="5">
        <v>43101</v>
      </c>
      <c r="G3519">
        <v>173.21</v>
      </c>
      <c r="H3519">
        <v>15.59</v>
      </c>
    </row>
    <row r="3520" spans="1:8" x14ac:dyDescent="0.2">
      <c r="A3520" t="s">
        <v>71</v>
      </c>
      <c r="B3520" t="s">
        <v>57</v>
      </c>
      <c r="C3520" t="s">
        <v>93</v>
      </c>
      <c r="D3520" s="4">
        <v>43132</v>
      </c>
      <c r="E3520" t="s">
        <v>180</v>
      </c>
      <c r="F3520" s="5">
        <v>43101</v>
      </c>
      <c r="G3520">
        <v>7.81</v>
      </c>
      <c r="H3520">
        <v>0.7</v>
      </c>
    </row>
    <row r="3521" spans="1:8" x14ac:dyDescent="0.2">
      <c r="A3521" t="s">
        <v>71</v>
      </c>
      <c r="B3521" t="s">
        <v>56</v>
      </c>
      <c r="C3521" t="s">
        <v>95</v>
      </c>
      <c r="D3521" s="4">
        <v>43132</v>
      </c>
      <c r="E3521" t="s">
        <v>176</v>
      </c>
      <c r="F3521" s="5">
        <v>43101</v>
      </c>
      <c r="G3521">
        <v>579.99</v>
      </c>
      <c r="H3521">
        <v>44.66</v>
      </c>
    </row>
    <row r="3522" spans="1:8" x14ac:dyDescent="0.2">
      <c r="A3522" t="s">
        <v>71</v>
      </c>
      <c r="B3522" t="s">
        <v>54</v>
      </c>
      <c r="C3522" t="s">
        <v>101</v>
      </c>
      <c r="D3522" s="4">
        <v>43191</v>
      </c>
      <c r="E3522" t="s">
        <v>178</v>
      </c>
      <c r="F3522" s="5">
        <v>43101</v>
      </c>
      <c r="G3522">
        <v>6.36</v>
      </c>
      <c r="H3522">
        <v>0.48</v>
      </c>
    </row>
    <row r="3523" spans="1:8" x14ac:dyDescent="0.2">
      <c r="A3523" t="s">
        <v>71</v>
      </c>
      <c r="B3523" t="s">
        <v>56</v>
      </c>
      <c r="C3523" t="s">
        <v>95</v>
      </c>
      <c r="D3523" s="4">
        <v>43191</v>
      </c>
      <c r="E3523" t="s">
        <v>175</v>
      </c>
      <c r="F3523" s="5">
        <v>43101</v>
      </c>
      <c r="G3523">
        <v>16075.02</v>
      </c>
      <c r="H3523">
        <v>1237.78</v>
      </c>
    </row>
    <row r="3524" spans="1:8" x14ac:dyDescent="0.2">
      <c r="A3524" t="s">
        <v>71</v>
      </c>
      <c r="B3524" t="s">
        <v>56</v>
      </c>
      <c r="C3524" t="s">
        <v>95</v>
      </c>
      <c r="D3524" s="4">
        <v>43191</v>
      </c>
      <c r="E3524" t="s">
        <v>179</v>
      </c>
      <c r="F3524" s="5">
        <v>43101</v>
      </c>
      <c r="G3524">
        <v>6364.98</v>
      </c>
      <c r="H3524">
        <v>572.85</v>
      </c>
    </row>
    <row r="3525" spans="1:8" x14ac:dyDescent="0.2">
      <c r="A3525" t="s">
        <v>71</v>
      </c>
      <c r="B3525" t="s">
        <v>56</v>
      </c>
      <c r="C3525" t="s">
        <v>95</v>
      </c>
      <c r="D3525" s="4">
        <v>43191</v>
      </c>
      <c r="E3525" t="s">
        <v>176</v>
      </c>
      <c r="F3525" s="5">
        <v>43101</v>
      </c>
      <c r="G3525">
        <v>724.98</v>
      </c>
      <c r="H3525">
        <v>55.82</v>
      </c>
    </row>
    <row r="3526" spans="1:8" x14ac:dyDescent="0.2">
      <c r="A3526" t="s">
        <v>71</v>
      </c>
      <c r="B3526" t="s">
        <v>56</v>
      </c>
      <c r="C3526" t="s">
        <v>95</v>
      </c>
      <c r="D3526" s="4">
        <v>43191</v>
      </c>
      <c r="E3526" t="s">
        <v>180</v>
      </c>
      <c r="F3526" s="5">
        <v>43101</v>
      </c>
      <c r="G3526">
        <v>287.06</v>
      </c>
      <c r="H3526">
        <v>25.84</v>
      </c>
    </row>
    <row r="3527" spans="1:8" x14ac:dyDescent="0.2">
      <c r="A3527" t="s">
        <v>71</v>
      </c>
      <c r="B3527" t="s">
        <v>61</v>
      </c>
      <c r="C3527" t="s">
        <v>97</v>
      </c>
      <c r="D3527" s="4">
        <v>43160</v>
      </c>
      <c r="E3527" t="s">
        <v>175</v>
      </c>
      <c r="F3527" s="5">
        <v>43101</v>
      </c>
      <c r="G3527">
        <v>669.79</v>
      </c>
      <c r="H3527">
        <v>51.57</v>
      </c>
    </row>
    <row r="3528" spans="1:8" x14ac:dyDescent="0.2">
      <c r="A3528" t="s">
        <v>71</v>
      </c>
      <c r="B3528" t="s">
        <v>61</v>
      </c>
      <c r="C3528" t="s">
        <v>97</v>
      </c>
      <c r="D3528" s="4">
        <v>43160</v>
      </c>
      <c r="E3528" t="s">
        <v>179</v>
      </c>
      <c r="F3528" s="5">
        <v>43101</v>
      </c>
      <c r="G3528">
        <v>4130.3999999999996</v>
      </c>
      <c r="H3528">
        <v>371.74</v>
      </c>
    </row>
    <row r="3529" spans="1:8" x14ac:dyDescent="0.2">
      <c r="A3529" t="s">
        <v>71</v>
      </c>
      <c r="B3529" t="s">
        <v>61</v>
      </c>
      <c r="C3529" t="s">
        <v>97</v>
      </c>
      <c r="D3529" s="4">
        <v>43160</v>
      </c>
      <c r="E3529" t="s">
        <v>176</v>
      </c>
      <c r="F3529" s="5">
        <v>43101</v>
      </c>
      <c r="G3529">
        <v>30.21</v>
      </c>
      <c r="H3529">
        <v>2.33</v>
      </c>
    </row>
    <row r="3530" spans="1:8" x14ac:dyDescent="0.2">
      <c r="A3530" t="s">
        <v>71</v>
      </c>
      <c r="B3530" t="s">
        <v>61</v>
      </c>
      <c r="C3530" t="s">
        <v>97</v>
      </c>
      <c r="D3530" s="4">
        <v>43160</v>
      </c>
      <c r="E3530" t="s">
        <v>180</v>
      </c>
      <c r="F3530" s="5">
        <v>43101</v>
      </c>
      <c r="G3530">
        <v>186.28</v>
      </c>
      <c r="H3530">
        <v>16.77</v>
      </c>
    </row>
    <row r="3531" spans="1:8" x14ac:dyDescent="0.2">
      <c r="A3531" t="s">
        <v>71</v>
      </c>
      <c r="B3531" t="s">
        <v>60</v>
      </c>
      <c r="C3531" t="s">
        <v>131</v>
      </c>
      <c r="D3531" s="4">
        <v>43160</v>
      </c>
      <c r="E3531" t="s">
        <v>175</v>
      </c>
      <c r="F3531" s="5">
        <v>43101</v>
      </c>
      <c r="G3531">
        <v>19139.919999999998</v>
      </c>
      <c r="H3531">
        <v>1473.77</v>
      </c>
    </row>
    <row r="3532" spans="1:8" x14ac:dyDescent="0.2">
      <c r="A3532" t="s">
        <v>71</v>
      </c>
      <c r="B3532" t="s">
        <v>60</v>
      </c>
      <c r="C3532" t="s">
        <v>131</v>
      </c>
      <c r="D3532" s="4">
        <v>43160</v>
      </c>
      <c r="E3532" t="s">
        <v>176</v>
      </c>
      <c r="F3532" s="5">
        <v>43101</v>
      </c>
      <c r="G3532">
        <v>863.21</v>
      </c>
      <c r="H3532">
        <v>66.47</v>
      </c>
    </row>
    <row r="3533" spans="1:8" x14ac:dyDescent="0.2">
      <c r="A3533" t="s">
        <v>71</v>
      </c>
      <c r="B3533" t="s">
        <v>61</v>
      </c>
      <c r="C3533" t="s">
        <v>97</v>
      </c>
      <c r="D3533" s="4">
        <v>43160</v>
      </c>
      <c r="E3533" t="s">
        <v>175</v>
      </c>
      <c r="F3533" s="5">
        <v>43101</v>
      </c>
      <c r="G3533">
        <v>669.79</v>
      </c>
      <c r="H3533">
        <v>51.57</v>
      </c>
    </row>
    <row r="3534" spans="1:8" x14ac:dyDescent="0.2">
      <c r="A3534" t="s">
        <v>71</v>
      </c>
      <c r="B3534" t="s">
        <v>61</v>
      </c>
      <c r="C3534" t="s">
        <v>97</v>
      </c>
      <c r="D3534" s="4">
        <v>43160</v>
      </c>
      <c r="E3534" t="s">
        <v>179</v>
      </c>
      <c r="F3534" s="5">
        <v>43101</v>
      </c>
      <c r="G3534">
        <v>6714.1</v>
      </c>
      <c r="H3534">
        <v>604.27</v>
      </c>
    </row>
    <row r="3535" spans="1:8" x14ac:dyDescent="0.2">
      <c r="A3535" t="s">
        <v>71</v>
      </c>
      <c r="B3535" t="s">
        <v>61</v>
      </c>
      <c r="C3535" t="s">
        <v>97</v>
      </c>
      <c r="D3535" s="4">
        <v>43160</v>
      </c>
      <c r="E3535" t="s">
        <v>176</v>
      </c>
      <c r="F3535" s="5">
        <v>43101</v>
      </c>
      <c r="G3535">
        <v>30.21</v>
      </c>
      <c r="H3535">
        <v>2.33</v>
      </c>
    </row>
    <row r="3536" spans="1:8" x14ac:dyDescent="0.2">
      <c r="A3536" t="s">
        <v>71</v>
      </c>
      <c r="B3536" t="s">
        <v>61</v>
      </c>
      <c r="C3536" t="s">
        <v>97</v>
      </c>
      <c r="D3536" s="4">
        <v>43160</v>
      </c>
      <c r="E3536" t="s">
        <v>180</v>
      </c>
      <c r="F3536" s="5">
        <v>43101</v>
      </c>
      <c r="G3536">
        <v>302.8</v>
      </c>
      <c r="H3536">
        <v>27.25</v>
      </c>
    </row>
    <row r="3537" spans="1:8" x14ac:dyDescent="0.2">
      <c r="A3537" t="s">
        <v>71</v>
      </c>
      <c r="B3537" t="s">
        <v>61</v>
      </c>
      <c r="C3537" t="s">
        <v>97</v>
      </c>
      <c r="D3537" s="4">
        <v>43160</v>
      </c>
      <c r="E3537" t="s">
        <v>175</v>
      </c>
      <c r="F3537" s="5">
        <v>43101</v>
      </c>
      <c r="G3537">
        <v>1339.58</v>
      </c>
      <c r="H3537">
        <v>103.14</v>
      </c>
    </row>
    <row r="3538" spans="1:8" x14ac:dyDescent="0.2">
      <c r="A3538" t="s">
        <v>71</v>
      </c>
      <c r="B3538" t="s">
        <v>61</v>
      </c>
      <c r="C3538" t="s">
        <v>97</v>
      </c>
      <c r="D3538" s="4">
        <v>43160</v>
      </c>
      <c r="E3538" t="s">
        <v>179</v>
      </c>
      <c r="F3538" s="5">
        <v>43101</v>
      </c>
      <c r="G3538">
        <v>30230.32</v>
      </c>
      <c r="H3538">
        <v>2720.73</v>
      </c>
    </row>
    <row r="3539" spans="1:8" x14ac:dyDescent="0.2">
      <c r="A3539" t="s">
        <v>71</v>
      </c>
      <c r="B3539" t="s">
        <v>61</v>
      </c>
      <c r="C3539" t="s">
        <v>97</v>
      </c>
      <c r="D3539" s="4">
        <v>43160</v>
      </c>
      <c r="E3539" t="s">
        <v>176</v>
      </c>
      <c r="F3539" s="5">
        <v>43101</v>
      </c>
      <c r="G3539">
        <v>60.42</v>
      </c>
      <c r="H3539">
        <v>4.66</v>
      </c>
    </row>
    <row r="3540" spans="1:8" x14ac:dyDescent="0.2">
      <c r="A3540" t="s">
        <v>71</v>
      </c>
      <c r="B3540" t="s">
        <v>61</v>
      </c>
      <c r="C3540" t="s">
        <v>97</v>
      </c>
      <c r="D3540" s="4">
        <v>43160</v>
      </c>
      <c r="E3540" t="s">
        <v>180</v>
      </c>
      <c r="F3540" s="5">
        <v>43101</v>
      </c>
      <c r="G3540">
        <v>1363.38</v>
      </c>
      <c r="H3540">
        <v>122.71</v>
      </c>
    </row>
    <row r="3541" spans="1:8" x14ac:dyDescent="0.2">
      <c r="A3541" t="s">
        <v>71</v>
      </c>
      <c r="B3541" t="s">
        <v>60</v>
      </c>
      <c r="C3541" t="s">
        <v>101</v>
      </c>
      <c r="D3541" s="4">
        <v>43160</v>
      </c>
      <c r="E3541" t="s">
        <v>177</v>
      </c>
      <c r="F3541" s="5">
        <v>43101</v>
      </c>
      <c r="G3541">
        <v>114.24</v>
      </c>
      <c r="H3541">
        <v>8.7899999999999991</v>
      </c>
    </row>
    <row r="3542" spans="1:8" x14ac:dyDescent="0.2">
      <c r="A3542" t="s">
        <v>71</v>
      </c>
      <c r="B3542" t="s">
        <v>60</v>
      </c>
      <c r="C3542" t="s">
        <v>101</v>
      </c>
      <c r="D3542" s="4">
        <v>43160</v>
      </c>
      <c r="E3542" t="s">
        <v>178</v>
      </c>
      <c r="F3542" s="5">
        <v>43101</v>
      </c>
      <c r="G3542">
        <v>5.15</v>
      </c>
      <c r="H3542">
        <v>0.39</v>
      </c>
    </row>
    <row r="3543" spans="1:8" x14ac:dyDescent="0.2">
      <c r="A3543" t="s">
        <v>71</v>
      </c>
      <c r="B3543" t="s">
        <v>57</v>
      </c>
      <c r="C3543" t="s">
        <v>93</v>
      </c>
      <c r="D3543" s="4">
        <v>43160</v>
      </c>
      <c r="E3543" t="s">
        <v>179</v>
      </c>
      <c r="F3543" s="5">
        <v>43101</v>
      </c>
      <c r="G3543">
        <v>76.209999999999994</v>
      </c>
      <c r="H3543">
        <v>6.86</v>
      </c>
    </row>
    <row r="3544" spans="1:8" x14ac:dyDescent="0.2">
      <c r="A3544" t="s">
        <v>71</v>
      </c>
      <c r="B3544" t="s">
        <v>57</v>
      </c>
      <c r="C3544" t="s">
        <v>93</v>
      </c>
      <c r="D3544" s="4">
        <v>43160</v>
      </c>
      <c r="E3544" t="s">
        <v>180</v>
      </c>
      <c r="F3544" s="5">
        <v>43101</v>
      </c>
      <c r="G3544">
        <v>3.43</v>
      </c>
      <c r="H3544">
        <v>0.31</v>
      </c>
    </row>
    <row r="3545" spans="1:8" x14ac:dyDescent="0.2">
      <c r="A3545" t="s">
        <v>71</v>
      </c>
      <c r="B3545" t="s">
        <v>54</v>
      </c>
      <c r="C3545" t="s">
        <v>92</v>
      </c>
      <c r="D3545" s="4">
        <v>43160</v>
      </c>
      <c r="E3545" t="s">
        <v>175</v>
      </c>
      <c r="F3545" s="5">
        <v>43101</v>
      </c>
      <c r="G3545">
        <v>67</v>
      </c>
      <c r="H3545">
        <v>5.16</v>
      </c>
    </row>
    <row r="3546" spans="1:8" x14ac:dyDescent="0.2">
      <c r="A3546" t="s">
        <v>71</v>
      </c>
      <c r="B3546" t="s">
        <v>54</v>
      </c>
      <c r="C3546" t="s">
        <v>92</v>
      </c>
      <c r="D3546" s="4">
        <v>43160</v>
      </c>
      <c r="E3546" t="s">
        <v>176</v>
      </c>
      <c r="F3546" s="5">
        <v>43101</v>
      </c>
      <c r="G3546">
        <v>3.02</v>
      </c>
      <c r="H3546">
        <v>0.23</v>
      </c>
    </row>
    <row r="3547" spans="1:8" x14ac:dyDescent="0.2">
      <c r="A3547" t="s">
        <v>71</v>
      </c>
      <c r="B3547" t="s">
        <v>57</v>
      </c>
      <c r="C3547" t="s">
        <v>93</v>
      </c>
      <c r="D3547" s="4">
        <v>43160</v>
      </c>
      <c r="E3547" t="s">
        <v>175</v>
      </c>
      <c r="F3547" s="5">
        <v>43101</v>
      </c>
      <c r="G3547">
        <v>7465.79</v>
      </c>
      <c r="H3547">
        <v>574.99</v>
      </c>
    </row>
    <row r="3548" spans="1:8" x14ac:dyDescent="0.2">
      <c r="A3548" t="s">
        <v>71</v>
      </c>
      <c r="B3548" t="s">
        <v>57</v>
      </c>
      <c r="C3548" t="s">
        <v>93</v>
      </c>
      <c r="D3548" s="4">
        <v>43160</v>
      </c>
      <c r="E3548" t="s">
        <v>176</v>
      </c>
      <c r="F3548" s="5">
        <v>43101</v>
      </c>
      <c r="G3548">
        <v>336.66</v>
      </c>
      <c r="H3548">
        <v>26.01</v>
      </c>
    </row>
    <row r="3549" spans="1:8" x14ac:dyDescent="0.2">
      <c r="A3549" t="s">
        <v>71</v>
      </c>
      <c r="B3549" t="s">
        <v>54</v>
      </c>
      <c r="C3549" t="s">
        <v>101</v>
      </c>
      <c r="D3549" s="4">
        <v>43160</v>
      </c>
      <c r="E3549" t="s">
        <v>177</v>
      </c>
      <c r="F3549" s="5">
        <v>43101</v>
      </c>
      <c r="G3549">
        <v>43.68</v>
      </c>
      <c r="H3549">
        <v>3.36</v>
      </c>
    </row>
    <row r="3550" spans="1:8" x14ac:dyDescent="0.2">
      <c r="A3550" t="s">
        <v>71</v>
      </c>
      <c r="B3550" t="s">
        <v>54</v>
      </c>
      <c r="C3550" t="s">
        <v>101</v>
      </c>
      <c r="D3550" s="4">
        <v>43160</v>
      </c>
      <c r="E3550" t="s">
        <v>178</v>
      </c>
      <c r="F3550" s="5">
        <v>43101</v>
      </c>
      <c r="G3550">
        <v>1.97</v>
      </c>
      <c r="H3550">
        <v>0.15</v>
      </c>
    </row>
    <row r="3551" spans="1:8" x14ac:dyDescent="0.2">
      <c r="A3551" t="s">
        <v>71</v>
      </c>
      <c r="B3551" t="s">
        <v>56</v>
      </c>
      <c r="C3551" t="s">
        <v>94</v>
      </c>
      <c r="D3551" s="4">
        <v>43160</v>
      </c>
      <c r="E3551" t="s">
        <v>175</v>
      </c>
      <c r="F3551" s="5">
        <v>43101</v>
      </c>
      <c r="G3551">
        <v>3348.95</v>
      </c>
      <c r="H3551">
        <v>257.85000000000002</v>
      </c>
    </row>
    <row r="3552" spans="1:8" x14ac:dyDescent="0.2">
      <c r="A3552" t="s">
        <v>71</v>
      </c>
      <c r="B3552" t="s">
        <v>56</v>
      </c>
      <c r="C3552" t="s">
        <v>94</v>
      </c>
      <c r="D3552" s="4">
        <v>43160</v>
      </c>
      <c r="E3552" t="s">
        <v>179</v>
      </c>
      <c r="F3552" s="5">
        <v>43101</v>
      </c>
      <c r="G3552">
        <v>44007.05</v>
      </c>
      <c r="H3552">
        <v>3960.64</v>
      </c>
    </row>
    <row r="3553" spans="1:8" x14ac:dyDescent="0.2">
      <c r="A3553" t="s">
        <v>71</v>
      </c>
      <c r="B3553" t="s">
        <v>56</v>
      </c>
      <c r="C3553" t="s">
        <v>94</v>
      </c>
      <c r="D3553" s="4">
        <v>43160</v>
      </c>
      <c r="E3553" t="s">
        <v>176</v>
      </c>
      <c r="F3553" s="5">
        <v>43101</v>
      </c>
      <c r="G3553">
        <v>151.05000000000001</v>
      </c>
      <c r="H3553">
        <v>11.65</v>
      </c>
    </row>
    <row r="3554" spans="1:8" x14ac:dyDescent="0.2">
      <c r="A3554" t="s">
        <v>71</v>
      </c>
      <c r="B3554" t="s">
        <v>56</v>
      </c>
      <c r="C3554" t="s">
        <v>94</v>
      </c>
      <c r="D3554" s="4">
        <v>43160</v>
      </c>
      <c r="E3554" t="s">
        <v>180</v>
      </c>
      <c r="F3554" s="5">
        <v>43101</v>
      </c>
      <c r="G3554">
        <v>1984.7</v>
      </c>
      <c r="H3554">
        <v>178.62</v>
      </c>
    </row>
    <row r="3555" spans="1:8" x14ac:dyDescent="0.2">
      <c r="A3555" t="s">
        <v>71</v>
      </c>
      <c r="B3555" t="s">
        <v>55</v>
      </c>
      <c r="C3555" t="s">
        <v>101</v>
      </c>
      <c r="D3555" s="4">
        <v>43160</v>
      </c>
      <c r="E3555" t="s">
        <v>177</v>
      </c>
      <c r="F3555" s="5">
        <v>43101</v>
      </c>
      <c r="G3555">
        <v>440.16</v>
      </c>
      <c r="H3555">
        <v>33.9</v>
      </c>
    </row>
    <row r="3556" spans="1:8" x14ac:dyDescent="0.2">
      <c r="A3556" t="s">
        <v>71</v>
      </c>
      <c r="B3556" t="s">
        <v>55</v>
      </c>
      <c r="C3556" t="s">
        <v>101</v>
      </c>
      <c r="D3556" s="4">
        <v>43160</v>
      </c>
      <c r="E3556" t="s">
        <v>178</v>
      </c>
      <c r="F3556" s="5">
        <v>43101</v>
      </c>
      <c r="G3556">
        <v>19.850000000000001</v>
      </c>
      <c r="H3556">
        <v>1.53</v>
      </c>
    </row>
    <row r="3557" spans="1:8" x14ac:dyDescent="0.2">
      <c r="A3557" t="s">
        <v>71</v>
      </c>
      <c r="B3557" t="s">
        <v>56</v>
      </c>
      <c r="C3557" t="s">
        <v>95</v>
      </c>
      <c r="D3557" s="4">
        <v>43160</v>
      </c>
      <c r="E3557" t="s">
        <v>175</v>
      </c>
      <c r="F3557" s="5">
        <v>43101</v>
      </c>
      <c r="G3557">
        <v>32150.03</v>
      </c>
      <c r="H3557">
        <v>2475.5500000000002</v>
      </c>
    </row>
    <row r="3558" spans="1:8" x14ac:dyDescent="0.2">
      <c r="A3558" t="s">
        <v>71</v>
      </c>
      <c r="B3558" t="s">
        <v>56</v>
      </c>
      <c r="C3558" t="s">
        <v>95</v>
      </c>
      <c r="D3558" s="4">
        <v>43160</v>
      </c>
      <c r="E3558" t="s">
        <v>179</v>
      </c>
      <c r="F3558" s="5">
        <v>43101</v>
      </c>
      <c r="G3558">
        <v>6409.97</v>
      </c>
      <c r="H3558">
        <v>576.9</v>
      </c>
    </row>
    <row r="3559" spans="1:8" x14ac:dyDescent="0.2">
      <c r="A3559" t="s">
        <v>71</v>
      </c>
      <c r="B3559" t="s">
        <v>56</v>
      </c>
      <c r="C3559" t="s">
        <v>95</v>
      </c>
      <c r="D3559" s="4">
        <v>43160</v>
      </c>
      <c r="E3559" t="s">
        <v>176</v>
      </c>
      <c r="F3559" s="5">
        <v>43101</v>
      </c>
      <c r="G3559">
        <v>1449.97</v>
      </c>
      <c r="H3559">
        <v>111.65</v>
      </c>
    </row>
    <row r="3560" spans="1:8" x14ac:dyDescent="0.2">
      <c r="A3560" t="s">
        <v>71</v>
      </c>
      <c r="B3560" t="s">
        <v>56</v>
      </c>
      <c r="C3560" t="s">
        <v>95</v>
      </c>
      <c r="D3560" s="4">
        <v>43160</v>
      </c>
      <c r="E3560" t="s">
        <v>180</v>
      </c>
      <c r="F3560" s="5">
        <v>43101</v>
      </c>
      <c r="G3560">
        <v>289.08999999999997</v>
      </c>
      <c r="H3560">
        <v>26.02</v>
      </c>
    </row>
    <row r="3561" spans="1:8" x14ac:dyDescent="0.2">
      <c r="A3561" t="s">
        <v>71</v>
      </c>
      <c r="B3561" t="s">
        <v>59</v>
      </c>
      <c r="C3561" t="s">
        <v>101</v>
      </c>
      <c r="D3561" s="4">
        <v>43160</v>
      </c>
      <c r="E3561" t="s">
        <v>177</v>
      </c>
      <c r="F3561" s="5">
        <v>43101</v>
      </c>
      <c r="G3561">
        <v>176.4</v>
      </c>
      <c r="H3561">
        <v>13.58</v>
      </c>
    </row>
    <row r="3562" spans="1:8" x14ac:dyDescent="0.2">
      <c r="A3562" t="s">
        <v>71</v>
      </c>
      <c r="B3562" t="s">
        <v>59</v>
      </c>
      <c r="C3562" t="s">
        <v>101</v>
      </c>
      <c r="D3562" s="4">
        <v>43160</v>
      </c>
      <c r="E3562" t="s">
        <v>178</v>
      </c>
      <c r="F3562" s="5">
        <v>43101</v>
      </c>
      <c r="G3562">
        <v>7.96</v>
      </c>
      <c r="H3562">
        <v>0.61</v>
      </c>
    </row>
    <row r="3563" spans="1:8" x14ac:dyDescent="0.2">
      <c r="A3563" t="s">
        <v>71</v>
      </c>
      <c r="B3563" t="s">
        <v>55</v>
      </c>
      <c r="C3563" t="s">
        <v>102</v>
      </c>
      <c r="D3563" s="4">
        <v>43191</v>
      </c>
      <c r="E3563" t="s">
        <v>177</v>
      </c>
      <c r="F3563" s="5">
        <v>43101</v>
      </c>
      <c r="G3563">
        <v>74.400000000000006</v>
      </c>
      <c r="H3563">
        <v>5.73</v>
      </c>
    </row>
    <row r="3564" spans="1:8" x14ac:dyDescent="0.2">
      <c r="A3564" t="s">
        <v>71</v>
      </c>
      <c r="B3564" t="s">
        <v>55</v>
      </c>
      <c r="C3564" t="s">
        <v>102</v>
      </c>
      <c r="D3564" s="4">
        <v>43191</v>
      </c>
      <c r="E3564" t="s">
        <v>178</v>
      </c>
      <c r="F3564" s="5">
        <v>43101</v>
      </c>
      <c r="G3564">
        <v>3.36</v>
      </c>
      <c r="H3564">
        <v>0.26</v>
      </c>
    </row>
    <row r="3565" spans="1:8" x14ac:dyDescent="0.2">
      <c r="A3565" t="s">
        <v>71</v>
      </c>
      <c r="B3565" t="s">
        <v>56</v>
      </c>
      <c r="C3565" t="s">
        <v>103</v>
      </c>
      <c r="D3565" s="4">
        <v>43191</v>
      </c>
      <c r="E3565" t="s">
        <v>177</v>
      </c>
      <c r="F3565" s="5">
        <v>43101</v>
      </c>
      <c r="G3565">
        <v>186</v>
      </c>
      <c r="H3565">
        <v>14.32</v>
      </c>
    </row>
    <row r="3566" spans="1:8" x14ac:dyDescent="0.2">
      <c r="A3566" t="s">
        <v>71</v>
      </c>
      <c r="B3566" t="s">
        <v>56</v>
      </c>
      <c r="C3566" t="s">
        <v>103</v>
      </c>
      <c r="D3566" s="4">
        <v>43191</v>
      </c>
      <c r="E3566" t="s">
        <v>178</v>
      </c>
      <c r="F3566" s="5">
        <v>43101</v>
      </c>
      <c r="G3566">
        <v>8.39</v>
      </c>
      <c r="H3566">
        <v>0.65</v>
      </c>
    </row>
    <row r="3567" spans="1:8" x14ac:dyDescent="0.2">
      <c r="A3567" t="s">
        <v>71</v>
      </c>
      <c r="B3567" t="s">
        <v>54</v>
      </c>
      <c r="C3567" t="s">
        <v>88</v>
      </c>
      <c r="D3567" s="4">
        <v>43191</v>
      </c>
      <c r="E3567" t="s">
        <v>175</v>
      </c>
      <c r="F3567" s="5">
        <v>43101</v>
      </c>
      <c r="G3567">
        <v>68</v>
      </c>
      <c r="H3567">
        <v>5.24</v>
      </c>
    </row>
    <row r="3568" spans="1:8" x14ac:dyDescent="0.2">
      <c r="A3568" t="s">
        <v>71</v>
      </c>
      <c r="B3568" t="s">
        <v>54</v>
      </c>
      <c r="C3568" t="s">
        <v>88</v>
      </c>
      <c r="D3568" s="4">
        <v>43191</v>
      </c>
      <c r="E3568" t="s">
        <v>176</v>
      </c>
      <c r="F3568" s="5">
        <v>43101</v>
      </c>
      <c r="G3568">
        <v>3.07</v>
      </c>
      <c r="H3568">
        <v>0.24</v>
      </c>
    </row>
    <row r="3569" spans="1:8" x14ac:dyDescent="0.2">
      <c r="A3569" t="s">
        <v>71</v>
      </c>
      <c r="B3569" t="s">
        <v>57</v>
      </c>
      <c r="C3569" t="s">
        <v>90</v>
      </c>
      <c r="D3569" s="4">
        <v>43191</v>
      </c>
      <c r="E3569" t="s">
        <v>175</v>
      </c>
      <c r="F3569" s="5">
        <v>43101</v>
      </c>
      <c r="G3569">
        <v>2675</v>
      </c>
      <c r="H3569">
        <v>205.99</v>
      </c>
    </row>
    <row r="3570" spans="1:8" x14ac:dyDescent="0.2">
      <c r="A3570" t="s">
        <v>71</v>
      </c>
      <c r="B3570" t="s">
        <v>57</v>
      </c>
      <c r="C3570" t="s">
        <v>90</v>
      </c>
      <c r="D3570" s="4">
        <v>43191</v>
      </c>
      <c r="E3570" t="s">
        <v>176</v>
      </c>
      <c r="F3570" s="5">
        <v>43101</v>
      </c>
      <c r="G3570">
        <v>120.64</v>
      </c>
      <c r="H3570">
        <v>9.2899999999999991</v>
      </c>
    </row>
    <row r="3571" spans="1:8" x14ac:dyDescent="0.2">
      <c r="A3571" t="s">
        <v>71</v>
      </c>
      <c r="B3571" t="s">
        <v>56</v>
      </c>
      <c r="C3571" t="s">
        <v>87</v>
      </c>
      <c r="D3571" s="4">
        <v>43191</v>
      </c>
      <c r="E3571" t="s">
        <v>175</v>
      </c>
      <c r="F3571" s="5">
        <v>43101</v>
      </c>
      <c r="G3571">
        <v>1483.12</v>
      </c>
      <c r="H3571">
        <v>114.2</v>
      </c>
    </row>
    <row r="3572" spans="1:8" x14ac:dyDescent="0.2">
      <c r="A3572" t="s">
        <v>71</v>
      </c>
      <c r="B3572" t="s">
        <v>56</v>
      </c>
      <c r="C3572" t="s">
        <v>87</v>
      </c>
      <c r="D3572" s="4">
        <v>43191</v>
      </c>
      <c r="E3572" t="s">
        <v>179</v>
      </c>
      <c r="F3572" s="5">
        <v>43101</v>
      </c>
      <c r="G3572">
        <v>32556.880000000001</v>
      </c>
      <c r="H3572">
        <v>2930.12</v>
      </c>
    </row>
    <row r="3573" spans="1:8" x14ac:dyDescent="0.2">
      <c r="A3573" t="s">
        <v>71</v>
      </c>
      <c r="B3573" t="s">
        <v>56</v>
      </c>
      <c r="C3573" t="s">
        <v>87</v>
      </c>
      <c r="D3573" s="4">
        <v>43191</v>
      </c>
      <c r="E3573" t="s">
        <v>176</v>
      </c>
      <c r="F3573" s="5">
        <v>43101</v>
      </c>
      <c r="G3573">
        <v>66.88</v>
      </c>
      <c r="H3573">
        <v>5.14</v>
      </c>
    </row>
    <row r="3574" spans="1:8" x14ac:dyDescent="0.2">
      <c r="A3574" t="s">
        <v>71</v>
      </c>
      <c r="B3574" t="s">
        <v>56</v>
      </c>
      <c r="C3574" t="s">
        <v>87</v>
      </c>
      <c r="D3574" s="4">
        <v>43191</v>
      </c>
      <c r="E3574" t="s">
        <v>180</v>
      </c>
      <c r="F3574" s="5">
        <v>43101</v>
      </c>
      <c r="G3574">
        <v>1468.33</v>
      </c>
      <c r="H3574">
        <v>132.15</v>
      </c>
    </row>
    <row r="3575" spans="1:8" x14ac:dyDescent="0.2">
      <c r="A3575" t="s">
        <v>71</v>
      </c>
      <c r="B3575" t="s">
        <v>55</v>
      </c>
      <c r="C3575" t="s">
        <v>101</v>
      </c>
      <c r="D3575" s="4">
        <v>43191</v>
      </c>
      <c r="E3575" t="s">
        <v>177</v>
      </c>
      <c r="F3575" s="5">
        <v>43101</v>
      </c>
      <c r="G3575">
        <v>176.33</v>
      </c>
      <c r="H3575">
        <v>13.59</v>
      </c>
    </row>
    <row r="3576" spans="1:8" x14ac:dyDescent="0.2">
      <c r="A3576" t="s">
        <v>71</v>
      </c>
      <c r="B3576" t="s">
        <v>55</v>
      </c>
      <c r="C3576" t="s">
        <v>101</v>
      </c>
      <c r="D3576" s="4">
        <v>43191</v>
      </c>
      <c r="E3576" t="s">
        <v>178</v>
      </c>
      <c r="F3576" s="5">
        <v>43101</v>
      </c>
      <c r="G3576">
        <v>7.95</v>
      </c>
      <c r="H3576">
        <v>0.61</v>
      </c>
    </row>
    <row r="3577" spans="1:8" x14ac:dyDescent="0.2">
      <c r="A3577" t="s">
        <v>71</v>
      </c>
      <c r="B3577" t="s">
        <v>55</v>
      </c>
      <c r="C3577" t="s">
        <v>103</v>
      </c>
      <c r="D3577" s="4">
        <v>43191</v>
      </c>
      <c r="E3577" t="s">
        <v>177</v>
      </c>
      <c r="F3577" s="5">
        <v>43101</v>
      </c>
      <c r="G3577">
        <v>1497.3</v>
      </c>
      <c r="H3577">
        <v>115.3</v>
      </c>
    </row>
    <row r="3578" spans="1:8" x14ac:dyDescent="0.2">
      <c r="A3578" t="s">
        <v>71</v>
      </c>
      <c r="B3578" t="s">
        <v>55</v>
      </c>
      <c r="C3578" t="s">
        <v>103</v>
      </c>
      <c r="D3578" s="4">
        <v>43191</v>
      </c>
      <c r="E3578" t="s">
        <v>178</v>
      </c>
      <c r="F3578" s="5">
        <v>43101</v>
      </c>
      <c r="G3578">
        <v>67.53</v>
      </c>
      <c r="H3578">
        <v>5.21</v>
      </c>
    </row>
    <row r="3579" spans="1:8" x14ac:dyDescent="0.2">
      <c r="A3579" t="s">
        <v>71</v>
      </c>
      <c r="B3579" t="s">
        <v>54</v>
      </c>
      <c r="C3579" t="s">
        <v>101</v>
      </c>
      <c r="D3579" s="4">
        <v>43252</v>
      </c>
      <c r="E3579" t="s">
        <v>177</v>
      </c>
      <c r="F3579" s="5">
        <v>43101</v>
      </c>
      <c r="G3579">
        <v>70</v>
      </c>
      <c r="H3579">
        <v>5.4</v>
      </c>
    </row>
    <row r="3580" spans="1:8" x14ac:dyDescent="0.2">
      <c r="A3580" t="s">
        <v>71</v>
      </c>
      <c r="B3580" t="s">
        <v>54</v>
      </c>
      <c r="C3580" t="s">
        <v>101</v>
      </c>
      <c r="D3580" s="4">
        <v>43252</v>
      </c>
      <c r="E3580" t="s">
        <v>178</v>
      </c>
      <c r="F3580" s="5">
        <v>43101</v>
      </c>
      <c r="G3580">
        <v>3.16</v>
      </c>
      <c r="H3580">
        <v>0.24</v>
      </c>
    </row>
    <row r="3581" spans="1:8" x14ac:dyDescent="0.2">
      <c r="A3581" t="s">
        <v>71</v>
      </c>
      <c r="B3581" t="s">
        <v>54</v>
      </c>
      <c r="C3581" t="s">
        <v>92</v>
      </c>
      <c r="D3581" s="4">
        <v>43160</v>
      </c>
      <c r="E3581" t="s">
        <v>175</v>
      </c>
      <c r="F3581" s="5">
        <v>43101</v>
      </c>
      <c r="G3581">
        <v>993.97</v>
      </c>
      <c r="H3581">
        <v>76.53</v>
      </c>
    </row>
    <row r="3582" spans="1:8" x14ac:dyDescent="0.2">
      <c r="A3582" t="s">
        <v>71</v>
      </c>
      <c r="B3582" t="s">
        <v>54</v>
      </c>
      <c r="C3582" t="s">
        <v>92</v>
      </c>
      <c r="D3582" s="4">
        <v>43160</v>
      </c>
      <c r="E3582" t="s">
        <v>179</v>
      </c>
      <c r="F3582" s="5">
        <v>43101</v>
      </c>
      <c r="G3582">
        <v>495.03</v>
      </c>
      <c r="H3582">
        <v>44.55</v>
      </c>
    </row>
    <row r="3583" spans="1:8" x14ac:dyDescent="0.2">
      <c r="A3583" t="s">
        <v>71</v>
      </c>
      <c r="B3583" t="s">
        <v>54</v>
      </c>
      <c r="C3583" t="s">
        <v>92</v>
      </c>
      <c r="D3583" s="4">
        <v>43160</v>
      </c>
      <c r="E3583" t="s">
        <v>176</v>
      </c>
      <c r="F3583" s="5">
        <v>43101</v>
      </c>
      <c r="G3583">
        <v>44.83</v>
      </c>
      <c r="H3583">
        <v>3.45</v>
      </c>
    </row>
    <row r="3584" spans="1:8" x14ac:dyDescent="0.2">
      <c r="A3584" t="s">
        <v>71</v>
      </c>
      <c r="B3584" t="s">
        <v>54</v>
      </c>
      <c r="C3584" t="s">
        <v>92</v>
      </c>
      <c r="D3584" s="4">
        <v>43160</v>
      </c>
      <c r="E3584" t="s">
        <v>180</v>
      </c>
      <c r="F3584" s="5">
        <v>43101</v>
      </c>
      <c r="G3584">
        <v>22.32</v>
      </c>
      <c r="H3584">
        <v>2.0099999999999998</v>
      </c>
    </row>
    <row r="3585" spans="1:8" x14ac:dyDescent="0.2">
      <c r="A3585" t="s">
        <v>71</v>
      </c>
      <c r="B3585" t="s">
        <v>54</v>
      </c>
      <c r="C3585" t="s">
        <v>92</v>
      </c>
      <c r="D3585" s="4">
        <v>43160</v>
      </c>
      <c r="E3585" t="s">
        <v>175</v>
      </c>
      <c r="F3585" s="5">
        <v>43101</v>
      </c>
      <c r="G3585">
        <v>-248.78</v>
      </c>
      <c r="H3585">
        <v>-19.16</v>
      </c>
    </row>
    <row r="3586" spans="1:8" x14ac:dyDescent="0.2">
      <c r="A3586" t="s">
        <v>71</v>
      </c>
      <c r="B3586" t="s">
        <v>54</v>
      </c>
      <c r="C3586" t="s">
        <v>92</v>
      </c>
      <c r="D3586" s="4">
        <v>43160</v>
      </c>
      <c r="E3586" t="s">
        <v>179</v>
      </c>
      <c r="F3586" s="5">
        <v>43101</v>
      </c>
      <c r="G3586">
        <v>-1485.22</v>
      </c>
      <c r="H3586">
        <v>-133.66999999999999</v>
      </c>
    </row>
    <row r="3587" spans="1:8" x14ac:dyDescent="0.2">
      <c r="A3587" t="s">
        <v>71</v>
      </c>
      <c r="B3587" t="s">
        <v>54</v>
      </c>
      <c r="C3587" t="s">
        <v>92</v>
      </c>
      <c r="D3587" s="4">
        <v>43160</v>
      </c>
      <c r="E3587" t="s">
        <v>176</v>
      </c>
      <c r="F3587" s="5">
        <v>43101</v>
      </c>
      <c r="G3587">
        <v>-11.22</v>
      </c>
      <c r="H3587">
        <v>-0.86</v>
      </c>
    </row>
    <row r="3588" spans="1:8" x14ac:dyDescent="0.2">
      <c r="A3588" t="s">
        <v>71</v>
      </c>
      <c r="B3588" t="s">
        <v>54</v>
      </c>
      <c r="C3588" t="s">
        <v>92</v>
      </c>
      <c r="D3588" s="4">
        <v>43160</v>
      </c>
      <c r="E3588" t="s">
        <v>180</v>
      </c>
      <c r="F3588" s="5">
        <v>43101</v>
      </c>
      <c r="G3588">
        <v>-66.98</v>
      </c>
      <c r="H3588">
        <v>-6.03</v>
      </c>
    </row>
    <row r="3589" spans="1:8" x14ac:dyDescent="0.2">
      <c r="A3589" t="s">
        <v>71</v>
      </c>
      <c r="B3589" t="s">
        <v>54</v>
      </c>
      <c r="C3589" t="s">
        <v>92</v>
      </c>
      <c r="D3589" s="4">
        <v>43132</v>
      </c>
      <c r="E3589" t="s">
        <v>175</v>
      </c>
      <c r="F3589" s="5">
        <v>43101</v>
      </c>
      <c r="G3589">
        <v>1957.68</v>
      </c>
      <c r="H3589">
        <v>150.75</v>
      </c>
    </row>
    <row r="3590" spans="1:8" x14ac:dyDescent="0.2">
      <c r="A3590" t="s">
        <v>71</v>
      </c>
      <c r="B3590" t="s">
        <v>54</v>
      </c>
      <c r="C3590" t="s">
        <v>92</v>
      </c>
      <c r="D3590" s="4">
        <v>43132</v>
      </c>
      <c r="E3590" t="s">
        <v>179</v>
      </c>
      <c r="F3590" s="5">
        <v>43101</v>
      </c>
      <c r="G3590">
        <v>5154.32</v>
      </c>
      <c r="H3590">
        <v>463.88</v>
      </c>
    </row>
    <row r="3591" spans="1:8" x14ac:dyDescent="0.2">
      <c r="A3591" t="s">
        <v>71</v>
      </c>
      <c r="B3591" t="s">
        <v>54</v>
      </c>
      <c r="C3591" t="s">
        <v>92</v>
      </c>
      <c r="D3591" s="4">
        <v>43132</v>
      </c>
      <c r="E3591" t="s">
        <v>176</v>
      </c>
      <c r="F3591" s="5">
        <v>43101</v>
      </c>
      <c r="G3591">
        <v>88.29</v>
      </c>
      <c r="H3591">
        <v>6.79</v>
      </c>
    </row>
    <row r="3592" spans="1:8" x14ac:dyDescent="0.2">
      <c r="A3592" t="s">
        <v>71</v>
      </c>
      <c r="B3592" t="s">
        <v>54</v>
      </c>
      <c r="C3592" t="s">
        <v>92</v>
      </c>
      <c r="D3592" s="4">
        <v>43132</v>
      </c>
      <c r="E3592" t="s">
        <v>180</v>
      </c>
      <c r="F3592" s="5">
        <v>43101</v>
      </c>
      <c r="G3592">
        <v>232.45</v>
      </c>
      <c r="H3592">
        <v>20.91</v>
      </c>
    </row>
    <row r="3593" spans="1:8" x14ac:dyDescent="0.2">
      <c r="A3593" t="s">
        <v>71</v>
      </c>
      <c r="B3593" t="s">
        <v>56</v>
      </c>
      <c r="C3593" t="s">
        <v>94</v>
      </c>
      <c r="D3593" s="4">
        <v>43132</v>
      </c>
      <c r="E3593" t="s">
        <v>175</v>
      </c>
      <c r="F3593" s="5">
        <v>43101</v>
      </c>
      <c r="G3593">
        <v>478.42</v>
      </c>
      <c r="H3593">
        <v>36.840000000000003</v>
      </c>
    </row>
    <row r="3594" spans="1:8" x14ac:dyDescent="0.2">
      <c r="A3594" t="s">
        <v>71</v>
      </c>
      <c r="B3594" t="s">
        <v>56</v>
      </c>
      <c r="C3594" t="s">
        <v>94</v>
      </c>
      <c r="D3594" s="4">
        <v>43132</v>
      </c>
      <c r="E3594" t="s">
        <v>179</v>
      </c>
      <c r="F3594" s="5">
        <v>43101</v>
      </c>
      <c r="G3594">
        <v>17741.580000000002</v>
      </c>
      <c r="H3594">
        <v>1596.74</v>
      </c>
    </row>
    <row r="3595" spans="1:8" x14ac:dyDescent="0.2">
      <c r="A3595" t="s">
        <v>71</v>
      </c>
      <c r="B3595" t="s">
        <v>56</v>
      </c>
      <c r="C3595" t="s">
        <v>94</v>
      </c>
      <c r="D3595" s="4">
        <v>43132</v>
      </c>
      <c r="E3595" t="s">
        <v>176</v>
      </c>
      <c r="F3595" s="5">
        <v>43101</v>
      </c>
      <c r="G3595">
        <v>21.58</v>
      </c>
      <c r="H3595">
        <v>1.66</v>
      </c>
    </row>
    <row r="3596" spans="1:8" x14ac:dyDescent="0.2">
      <c r="A3596" t="s">
        <v>71</v>
      </c>
      <c r="B3596" t="s">
        <v>56</v>
      </c>
      <c r="C3596" t="s">
        <v>94</v>
      </c>
      <c r="D3596" s="4">
        <v>43132</v>
      </c>
      <c r="E3596" t="s">
        <v>180</v>
      </c>
      <c r="F3596" s="5">
        <v>43101</v>
      </c>
      <c r="G3596">
        <v>800.14</v>
      </c>
      <c r="H3596">
        <v>72.010000000000005</v>
      </c>
    </row>
    <row r="3597" spans="1:8" x14ac:dyDescent="0.2">
      <c r="A3597" t="s">
        <v>71</v>
      </c>
      <c r="B3597" t="s">
        <v>57</v>
      </c>
      <c r="C3597" t="s">
        <v>93</v>
      </c>
      <c r="D3597" s="4">
        <v>43132</v>
      </c>
      <c r="E3597" t="s">
        <v>175</v>
      </c>
      <c r="F3597" s="5">
        <v>43101</v>
      </c>
      <c r="G3597">
        <v>1482</v>
      </c>
      <c r="H3597">
        <v>114.11</v>
      </c>
    </row>
    <row r="3598" spans="1:8" x14ac:dyDescent="0.2">
      <c r="A3598" t="s">
        <v>71</v>
      </c>
      <c r="B3598" t="s">
        <v>57</v>
      </c>
      <c r="C3598" t="s">
        <v>93</v>
      </c>
      <c r="D3598" s="4">
        <v>43132</v>
      </c>
      <c r="E3598" t="s">
        <v>176</v>
      </c>
      <c r="F3598" s="5">
        <v>43101</v>
      </c>
      <c r="G3598">
        <v>66.83</v>
      </c>
      <c r="H3598">
        <v>5.14</v>
      </c>
    </row>
    <row r="3599" spans="1:8" x14ac:dyDescent="0.2">
      <c r="A3599" t="s">
        <v>71</v>
      </c>
      <c r="B3599" t="s">
        <v>54</v>
      </c>
      <c r="C3599" t="s">
        <v>92</v>
      </c>
      <c r="D3599" s="4">
        <v>43132</v>
      </c>
      <c r="E3599" t="s">
        <v>175</v>
      </c>
      <c r="F3599" s="5">
        <v>43101</v>
      </c>
      <c r="G3599">
        <v>382.74</v>
      </c>
      <c r="H3599">
        <v>29.47</v>
      </c>
    </row>
    <row r="3600" spans="1:8" x14ac:dyDescent="0.2">
      <c r="A3600" t="s">
        <v>71</v>
      </c>
      <c r="B3600" t="s">
        <v>54</v>
      </c>
      <c r="C3600" t="s">
        <v>92</v>
      </c>
      <c r="D3600" s="4">
        <v>43132</v>
      </c>
      <c r="E3600" t="s">
        <v>179</v>
      </c>
      <c r="F3600" s="5">
        <v>43101</v>
      </c>
      <c r="G3600">
        <v>73.260000000000005</v>
      </c>
      <c r="H3600">
        <v>6.59</v>
      </c>
    </row>
    <row r="3601" spans="1:8" x14ac:dyDescent="0.2">
      <c r="A3601" t="s">
        <v>71</v>
      </c>
      <c r="B3601" t="s">
        <v>54</v>
      </c>
      <c r="C3601" t="s">
        <v>92</v>
      </c>
      <c r="D3601" s="4">
        <v>43132</v>
      </c>
      <c r="E3601" t="s">
        <v>176</v>
      </c>
      <c r="F3601" s="5">
        <v>43101</v>
      </c>
      <c r="G3601">
        <v>17.260000000000002</v>
      </c>
      <c r="H3601">
        <v>1.33</v>
      </c>
    </row>
    <row r="3602" spans="1:8" x14ac:dyDescent="0.2">
      <c r="A3602" t="s">
        <v>71</v>
      </c>
      <c r="B3602" t="s">
        <v>54</v>
      </c>
      <c r="C3602" t="s">
        <v>92</v>
      </c>
      <c r="D3602" s="4">
        <v>43132</v>
      </c>
      <c r="E3602" t="s">
        <v>180</v>
      </c>
      <c r="F3602" s="5">
        <v>43101</v>
      </c>
      <c r="G3602">
        <v>3.31</v>
      </c>
      <c r="H3602">
        <v>0.3</v>
      </c>
    </row>
    <row r="3603" spans="1:8" x14ac:dyDescent="0.2">
      <c r="A3603" t="s">
        <v>71</v>
      </c>
      <c r="B3603" t="s">
        <v>55</v>
      </c>
      <c r="C3603" t="s">
        <v>91</v>
      </c>
      <c r="D3603" s="4">
        <v>43132</v>
      </c>
      <c r="E3603" t="s">
        <v>175</v>
      </c>
      <c r="F3603" s="5">
        <v>43101</v>
      </c>
      <c r="G3603">
        <v>956.84</v>
      </c>
      <c r="H3603">
        <v>73.680000000000007</v>
      </c>
    </row>
    <row r="3604" spans="1:8" x14ac:dyDescent="0.2">
      <c r="A3604" t="s">
        <v>71</v>
      </c>
      <c r="B3604" t="s">
        <v>55</v>
      </c>
      <c r="C3604" t="s">
        <v>91</v>
      </c>
      <c r="D3604" s="4">
        <v>43132</v>
      </c>
      <c r="E3604" t="s">
        <v>179</v>
      </c>
      <c r="F3604" s="5">
        <v>43101</v>
      </c>
      <c r="G3604">
        <v>4008.16</v>
      </c>
      <c r="H3604">
        <v>360.73</v>
      </c>
    </row>
    <row r="3605" spans="1:8" x14ac:dyDescent="0.2">
      <c r="A3605" t="s">
        <v>71</v>
      </c>
      <c r="B3605" t="s">
        <v>55</v>
      </c>
      <c r="C3605" t="s">
        <v>91</v>
      </c>
      <c r="D3605" s="4">
        <v>43132</v>
      </c>
      <c r="E3605" t="s">
        <v>176</v>
      </c>
      <c r="F3605" s="5">
        <v>43101</v>
      </c>
      <c r="G3605">
        <v>43.16</v>
      </c>
      <c r="H3605">
        <v>3.32</v>
      </c>
    </row>
    <row r="3606" spans="1:8" x14ac:dyDescent="0.2">
      <c r="A3606" t="s">
        <v>71</v>
      </c>
      <c r="B3606" t="s">
        <v>55</v>
      </c>
      <c r="C3606" t="s">
        <v>91</v>
      </c>
      <c r="D3606" s="4">
        <v>43132</v>
      </c>
      <c r="E3606" t="s">
        <v>180</v>
      </c>
      <c r="F3606" s="5">
        <v>43101</v>
      </c>
      <c r="G3606">
        <v>180.77</v>
      </c>
      <c r="H3606">
        <v>16.27</v>
      </c>
    </row>
    <row r="3607" spans="1:8" x14ac:dyDescent="0.2">
      <c r="A3607" t="s">
        <v>71</v>
      </c>
      <c r="B3607" t="s">
        <v>55</v>
      </c>
      <c r="C3607" t="s">
        <v>91</v>
      </c>
      <c r="D3607" s="4">
        <v>43132</v>
      </c>
      <c r="E3607" t="s">
        <v>179</v>
      </c>
      <c r="F3607" s="5">
        <v>43101</v>
      </c>
      <c r="G3607">
        <v>387.26</v>
      </c>
      <c r="H3607">
        <v>34.85</v>
      </c>
    </row>
    <row r="3608" spans="1:8" x14ac:dyDescent="0.2">
      <c r="A3608" t="s">
        <v>71</v>
      </c>
      <c r="B3608" t="s">
        <v>55</v>
      </c>
      <c r="C3608" t="s">
        <v>91</v>
      </c>
      <c r="D3608" s="4">
        <v>43132</v>
      </c>
      <c r="E3608" t="s">
        <v>180</v>
      </c>
      <c r="F3608" s="5">
        <v>43101</v>
      </c>
      <c r="G3608">
        <v>17.47</v>
      </c>
      <c r="H3608">
        <v>1.57</v>
      </c>
    </row>
    <row r="3609" spans="1:8" x14ac:dyDescent="0.2">
      <c r="A3609" t="s">
        <v>71</v>
      </c>
      <c r="B3609" t="s">
        <v>57</v>
      </c>
      <c r="C3609" t="s">
        <v>93</v>
      </c>
      <c r="D3609" s="4">
        <v>43132</v>
      </c>
      <c r="E3609" t="s">
        <v>179</v>
      </c>
      <c r="F3609" s="5">
        <v>43101</v>
      </c>
      <c r="G3609">
        <v>26.26</v>
      </c>
      <c r="H3609">
        <v>2.36</v>
      </c>
    </row>
    <row r="3610" spans="1:8" x14ac:dyDescent="0.2">
      <c r="A3610" t="s">
        <v>71</v>
      </c>
      <c r="B3610" t="s">
        <v>55</v>
      </c>
      <c r="C3610" t="s">
        <v>91</v>
      </c>
      <c r="D3610" s="4">
        <v>43160</v>
      </c>
      <c r="E3610" t="s">
        <v>180</v>
      </c>
      <c r="F3610" s="5">
        <v>43101</v>
      </c>
      <c r="G3610">
        <v>343.37</v>
      </c>
      <c r="H3610">
        <v>30.9</v>
      </c>
    </row>
    <row r="3611" spans="1:8" x14ac:dyDescent="0.2">
      <c r="A3611" t="s">
        <v>71</v>
      </c>
      <c r="B3611" t="s">
        <v>54</v>
      </c>
      <c r="C3611" t="s">
        <v>101</v>
      </c>
      <c r="D3611" s="4">
        <v>43160</v>
      </c>
      <c r="E3611" t="s">
        <v>177</v>
      </c>
      <c r="F3611" s="5">
        <v>43101</v>
      </c>
      <c r="G3611">
        <v>37.200000000000003</v>
      </c>
      <c r="H3611">
        <v>2.86</v>
      </c>
    </row>
    <row r="3612" spans="1:8" x14ac:dyDescent="0.2">
      <c r="A3612" t="s">
        <v>71</v>
      </c>
      <c r="B3612" t="s">
        <v>54</v>
      </c>
      <c r="C3612" t="s">
        <v>101</v>
      </c>
      <c r="D3612" s="4">
        <v>43160</v>
      </c>
      <c r="E3612" t="s">
        <v>178</v>
      </c>
      <c r="F3612" s="5">
        <v>43101</v>
      </c>
      <c r="G3612">
        <v>1.68</v>
      </c>
      <c r="H3612">
        <v>0.13</v>
      </c>
    </row>
    <row r="3613" spans="1:8" x14ac:dyDescent="0.2">
      <c r="A3613" t="s">
        <v>71</v>
      </c>
      <c r="B3613" t="s">
        <v>55</v>
      </c>
      <c r="C3613" t="s">
        <v>91</v>
      </c>
      <c r="D3613" s="4">
        <v>43160</v>
      </c>
      <c r="E3613" t="s">
        <v>179</v>
      </c>
      <c r="F3613" s="5">
        <v>43101</v>
      </c>
      <c r="G3613">
        <v>545.44000000000005</v>
      </c>
      <c r="H3613">
        <v>49.09</v>
      </c>
    </row>
    <row r="3614" spans="1:8" x14ac:dyDescent="0.2">
      <c r="A3614" t="s">
        <v>71</v>
      </c>
      <c r="B3614" t="s">
        <v>55</v>
      </c>
      <c r="C3614" t="s">
        <v>91</v>
      </c>
      <c r="D3614" s="4">
        <v>43160</v>
      </c>
      <c r="E3614" t="s">
        <v>180</v>
      </c>
      <c r="F3614" s="5">
        <v>43101</v>
      </c>
      <c r="G3614">
        <v>24.6</v>
      </c>
      <c r="H3614">
        <v>2.21</v>
      </c>
    </row>
    <row r="3615" spans="1:8" x14ac:dyDescent="0.2">
      <c r="A3615" t="s">
        <v>71</v>
      </c>
      <c r="B3615" t="s">
        <v>57</v>
      </c>
      <c r="C3615" t="s">
        <v>93</v>
      </c>
      <c r="D3615" s="4">
        <v>43160</v>
      </c>
      <c r="E3615" t="s">
        <v>179</v>
      </c>
      <c r="F3615" s="5">
        <v>43101</v>
      </c>
      <c r="G3615">
        <v>214.02</v>
      </c>
      <c r="H3615">
        <v>19.260000000000002</v>
      </c>
    </row>
    <row r="3616" spans="1:8" x14ac:dyDescent="0.2">
      <c r="A3616" t="s">
        <v>71</v>
      </c>
      <c r="B3616" t="s">
        <v>57</v>
      </c>
      <c r="C3616" t="s">
        <v>93</v>
      </c>
      <c r="D3616" s="4">
        <v>43160</v>
      </c>
      <c r="E3616" t="s">
        <v>180</v>
      </c>
      <c r="F3616" s="5">
        <v>43101</v>
      </c>
      <c r="G3616">
        <v>9.65</v>
      </c>
      <c r="H3616">
        <v>0.87</v>
      </c>
    </row>
    <row r="3617" spans="1:8" x14ac:dyDescent="0.2">
      <c r="A3617" t="s">
        <v>71</v>
      </c>
      <c r="B3617" t="s">
        <v>57</v>
      </c>
      <c r="C3617" t="s">
        <v>93</v>
      </c>
      <c r="D3617" s="4">
        <v>43160</v>
      </c>
      <c r="E3617" t="s">
        <v>175</v>
      </c>
      <c r="F3617" s="5">
        <v>43101</v>
      </c>
      <c r="G3617">
        <v>110</v>
      </c>
      <c r="H3617">
        <v>8.4700000000000006</v>
      </c>
    </row>
    <row r="3618" spans="1:8" x14ac:dyDescent="0.2">
      <c r="A3618" t="s">
        <v>71</v>
      </c>
      <c r="B3618" t="s">
        <v>57</v>
      </c>
      <c r="C3618" t="s">
        <v>93</v>
      </c>
      <c r="D3618" s="4">
        <v>43160</v>
      </c>
      <c r="E3618" t="s">
        <v>176</v>
      </c>
      <c r="F3618" s="5">
        <v>43101</v>
      </c>
      <c r="G3618">
        <v>4.96</v>
      </c>
      <c r="H3618">
        <v>0.38</v>
      </c>
    </row>
    <row r="3619" spans="1:8" x14ac:dyDescent="0.2">
      <c r="A3619" t="s">
        <v>71</v>
      </c>
      <c r="B3619" t="s">
        <v>54</v>
      </c>
      <c r="C3619" t="s">
        <v>101</v>
      </c>
      <c r="D3619" s="4">
        <v>43160</v>
      </c>
      <c r="E3619" t="s">
        <v>177</v>
      </c>
      <c r="F3619" s="5">
        <v>43101</v>
      </c>
      <c r="G3619">
        <v>20.46</v>
      </c>
      <c r="H3619">
        <v>1.58</v>
      </c>
    </row>
    <row r="3620" spans="1:8" x14ac:dyDescent="0.2">
      <c r="A3620" t="s">
        <v>71</v>
      </c>
      <c r="B3620" t="s">
        <v>54</v>
      </c>
      <c r="C3620" t="s">
        <v>101</v>
      </c>
      <c r="D3620" s="4">
        <v>43160</v>
      </c>
      <c r="E3620" t="s">
        <v>178</v>
      </c>
      <c r="F3620" s="5">
        <v>43101</v>
      </c>
      <c r="G3620">
        <v>0.92</v>
      </c>
      <c r="H3620">
        <v>7.0000000000000007E-2</v>
      </c>
    </row>
    <row r="3621" spans="1:8" x14ac:dyDescent="0.2">
      <c r="A3621" t="s">
        <v>71</v>
      </c>
      <c r="B3621" t="s">
        <v>55</v>
      </c>
      <c r="C3621" t="s">
        <v>101</v>
      </c>
      <c r="D3621" s="4">
        <v>43160</v>
      </c>
      <c r="E3621" t="s">
        <v>177</v>
      </c>
      <c r="F3621" s="5">
        <v>43101</v>
      </c>
      <c r="G3621">
        <v>78.12</v>
      </c>
      <c r="H3621">
        <v>6.02</v>
      </c>
    </row>
    <row r="3622" spans="1:8" x14ac:dyDescent="0.2">
      <c r="A3622" t="s">
        <v>71</v>
      </c>
      <c r="B3622" t="s">
        <v>55</v>
      </c>
      <c r="C3622" t="s">
        <v>101</v>
      </c>
      <c r="D3622" s="4">
        <v>43160</v>
      </c>
      <c r="E3622" t="s">
        <v>178</v>
      </c>
      <c r="F3622" s="5">
        <v>43101</v>
      </c>
      <c r="G3622">
        <v>3.52</v>
      </c>
      <c r="H3622">
        <v>0.27</v>
      </c>
    </row>
    <row r="3623" spans="1:8" x14ac:dyDescent="0.2">
      <c r="A3623" t="s">
        <v>71</v>
      </c>
      <c r="B3623" t="s">
        <v>54</v>
      </c>
      <c r="C3623" t="s">
        <v>92</v>
      </c>
      <c r="D3623" s="4">
        <v>43160</v>
      </c>
      <c r="E3623" t="s">
        <v>175</v>
      </c>
      <c r="F3623" s="5">
        <v>43101</v>
      </c>
      <c r="G3623">
        <v>1032.24</v>
      </c>
      <c r="H3623">
        <v>79.48</v>
      </c>
    </row>
    <row r="3624" spans="1:8" x14ac:dyDescent="0.2">
      <c r="A3624" t="s">
        <v>71</v>
      </c>
      <c r="B3624" t="s">
        <v>54</v>
      </c>
      <c r="C3624" t="s">
        <v>92</v>
      </c>
      <c r="D3624" s="4">
        <v>43160</v>
      </c>
      <c r="E3624" t="s">
        <v>176</v>
      </c>
      <c r="F3624" s="5">
        <v>43101</v>
      </c>
      <c r="G3624">
        <v>46.56</v>
      </c>
      <c r="H3624">
        <v>3.58</v>
      </c>
    </row>
    <row r="3625" spans="1:8" x14ac:dyDescent="0.2">
      <c r="A3625" t="s">
        <v>71</v>
      </c>
      <c r="B3625" t="s">
        <v>54</v>
      </c>
      <c r="C3625" t="s">
        <v>92</v>
      </c>
      <c r="D3625" s="4">
        <v>43160</v>
      </c>
      <c r="E3625" t="s">
        <v>179</v>
      </c>
      <c r="F3625" s="5">
        <v>43101</v>
      </c>
      <c r="G3625">
        <v>991.76</v>
      </c>
      <c r="H3625">
        <v>89.26</v>
      </c>
    </row>
    <row r="3626" spans="1:8" x14ac:dyDescent="0.2">
      <c r="A3626" t="s">
        <v>71</v>
      </c>
      <c r="B3626" t="s">
        <v>54</v>
      </c>
      <c r="C3626" t="s">
        <v>92</v>
      </c>
      <c r="D3626" s="4">
        <v>43160</v>
      </c>
      <c r="E3626" t="s">
        <v>180</v>
      </c>
      <c r="F3626" s="5">
        <v>43101</v>
      </c>
      <c r="G3626">
        <v>44.72</v>
      </c>
      <c r="H3626">
        <v>4.0199999999999996</v>
      </c>
    </row>
    <row r="3627" spans="1:8" x14ac:dyDescent="0.2">
      <c r="A3627" t="s">
        <v>71</v>
      </c>
      <c r="B3627" t="s">
        <v>54</v>
      </c>
      <c r="C3627" t="s">
        <v>92</v>
      </c>
      <c r="D3627" s="4">
        <v>43160</v>
      </c>
      <c r="E3627" t="s">
        <v>175</v>
      </c>
      <c r="F3627" s="5">
        <v>43101</v>
      </c>
      <c r="G3627">
        <v>593.24</v>
      </c>
      <c r="H3627">
        <v>45.68</v>
      </c>
    </row>
    <row r="3628" spans="1:8" x14ac:dyDescent="0.2">
      <c r="A3628" t="s">
        <v>71</v>
      </c>
      <c r="B3628" t="s">
        <v>54</v>
      </c>
      <c r="C3628" t="s">
        <v>92</v>
      </c>
      <c r="D3628" s="4">
        <v>43160</v>
      </c>
      <c r="E3628" t="s">
        <v>179</v>
      </c>
      <c r="F3628" s="5">
        <v>43101</v>
      </c>
      <c r="G3628">
        <v>80.760000000000005</v>
      </c>
      <c r="H3628">
        <v>7.27</v>
      </c>
    </row>
    <row r="3629" spans="1:8" x14ac:dyDescent="0.2">
      <c r="A3629" t="s">
        <v>71</v>
      </c>
      <c r="B3629" t="s">
        <v>54</v>
      </c>
      <c r="C3629" t="s">
        <v>92</v>
      </c>
      <c r="D3629" s="4">
        <v>43160</v>
      </c>
      <c r="E3629" t="s">
        <v>176</v>
      </c>
      <c r="F3629" s="5">
        <v>43101</v>
      </c>
      <c r="G3629">
        <v>26.76</v>
      </c>
      <c r="H3629">
        <v>2.06</v>
      </c>
    </row>
    <row r="3630" spans="1:8" x14ac:dyDescent="0.2">
      <c r="A3630" t="s">
        <v>71</v>
      </c>
      <c r="B3630" t="s">
        <v>54</v>
      </c>
      <c r="C3630" t="s">
        <v>92</v>
      </c>
      <c r="D3630" s="4">
        <v>43160</v>
      </c>
      <c r="E3630" t="s">
        <v>180</v>
      </c>
      <c r="F3630" s="5">
        <v>43101</v>
      </c>
      <c r="G3630">
        <v>3.64</v>
      </c>
      <c r="H3630">
        <v>0.33</v>
      </c>
    </row>
    <row r="3631" spans="1:8" x14ac:dyDescent="0.2">
      <c r="A3631" t="s">
        <v>71</v>
      </c>
      <c r="B3631" t="s">
        <v>56</v>
      </c>
      <c r="C3631" t="s">
        <v>94</v>
      </c>
      <c r="D3631" s="4">
        <v>43160</v>
      </c>
      <c r="E3631" t="s">
        <v>175</v>
      </c>
      <c r="F3631" s="5">
        <v>43101</v>
      </c>
      <c r="G3631">
        <v>741.56</v>
      </c>
      <c r="H3631">
        <v>57.1</v>
      </c>
    </row>
    <row r="3632" spans="1:8" x14ac:dyDescent="0.2">
      <c r="A3632" t="s">
        <v>71</v>
      </c>
      <c r="B3632" t="s">
        <v>56</v>
      </c>
      <c r="C3632" t="s">
        <v>94</v>
      </c>
      <c r="D3632" s="4">
        <v>43160</v>
      </c>
      <c r="E3632" t="s">
        <v>179</v>
      </c>
      <c r="F3632" s="5">
        <v>43101</v>
      </c>
      <c r="G3632">
        <v>24481.439999999999</v>
      </c>
      <c r="H3632">
        <v>2203.33</v>
      </c>
    </row>
    <row r="3633" spans="1:8" x14ac:dyDescent="0.2">
      <c r="A3633" t="s">
        <v>71</v>
      </c>
      <c r="B3633" t="s">
        <v>56</v>
      </c>
      <c r="C3633" t="s">
        <v>94</v>
      </c>
      <c r="D3633" s="4">
        <v>43160</v>
      </c>
      <c r="E3633" t="s">
        <v>176</v>
      </c>
      <c r="F3633" s="5">
        <v>43101</v>
      </c>
      <c r="G3633">
        <v>33.44</v>
      </c>
      <c r="H3633">
        <v>2.57</v>
      </c>
    </row>
    <row r="3634" spans="1:8" x14ac:dyDescent="0.2">
      <c r="A3634" t="s">
        <v>71</v>
      </c>
      <c r="B3634" t="s">
        <v>56</v>
      </c>
      <c r="C3634" t="s">
        <v>94</v>
      </c>
      <c r="D3634" s="4">
        <v>43160</v>
      </c>
      <c r="E3634" t="s">
        <v>180</v>
      </c>
      <c r="F3634" s="5">
        <v>43101</v>
      </c>
      <c r="G3634">
        <v>1104.1199999999999</v>
      </c>
      <c r="H3634">
        <v>99.37</v>
      </c>
    </row>
    <row r="3635" spans="1:8" x14ac:dyDescent="0.2">
      <c r="A3635" t="s">
        <v>71</v>
      </c>
      <c r="B3635" t="s">
        <v>57</v>
      </c>
      <c r="C3635" t="s">
        <v>93</v>
      </c>
      <c r="D3635" s="4">
        <v>43160</v>
      </c>
      <c r="E3635" t="s">
        <v>175</v>
      </c>
      <c r="F3635" s="5">
        <v>43101</v>
      </c>
      <c r="G3635">
        <v>2296</v>
      </c>
      <c r="H3635">
        <v>176.8</v>
      </c>
    </row>
    <row r="3636" spans="1:8" x14ac:dyDescent="0.2">
      <c r="A3636" t="s">
        <v>71</v>
      </c>
      <c r="B3636" t="s">
        <v>57</v>
      </c>
      <c r="C3636" t="s">
        <v>93</v>
      </c>
      <c r="D3636" s="4">
        <v>43160</v>
      </c>
      <c r="E3636" t="s">
        <v>176</v>
      </c>
      <c r="F3636" s="5">
        <v>43101</v>
      </c>
      <c r="G3636">
        <v>103.54</v>
      </c>
      <c r="H3636">
        <v>7.98</v>
      </c>
    </row>
    <row r="3637" spans="1:8" x14ac:dyDescent="0.2">
      <c r="A3637" t="s">
        <v>71</v>
      </c>
      <c r="B3637" t="s">
        <v>55</v>
      </c>
      <c r="C3637" t="s">
        <v>101</v>
      </c>
      <c r="D3637" s="4">
        <v>43132</v>
      </c>
      <c r="E3637" t="s">
        <v>177</v>
      </c>
      <c r="F3637" s="5">
        <v>43101</v>
      </c>
      <c r="G3637">
        <v>70.12</v>
      </c>
      <c r="H3637">
        <v>5.4</v>
      </c>
    </row>
    <row r="3638" spans="1:8" x14ac:dyDescent="0.2">
      <c r="A3638" t="s">
        <v>71</v>
      </c>
      <c r="B3638" t="s">
        <v>55</v>
      </c>
      <c r="C3638" t="s">
        <v>101</v>
      </c>
      <c r="D3638" s="4">
        <v>43132</v>
      </c>
      <c r="E3638" t="s">
        <v>178</v>
      </c>
      <c r="F3638" s="5">
        <v>43101</v>
      </c>
      <c r="G3638">
        <v>3.16</v>
      </c>
      <c r="H3638">
        <v>0.24</v>
      </c>
    </row>
    <row r="3639" spans="1:8" x14ac:dyDescent="0.2">
      <c r="A3639" t="s">
        <v>71</v>
      </c>
      <c r="B3639" t="s">
        <v>55</v>
      </c>
      <c r="C3639" t="s">
        <v>96</v>
      </c>
      <c r="D3639" s="4">
        <v>43132</v>
      </c>
      <c r="E3639" t="s">
        <v>175</v>
      </c>
      <c r="F3639" s="5">
        <v>43101</v>
      </c>
      <c r="G3639">
        <v>12400.73</v>
      </c>
      <c r="H3639">
        <v>954.86</v>
      </c>
    </row>
    <row r="3640" spans="1:8" x14ac:dyDescent="0.2">
      <c r="A3640" t="s">
        <v>71</v>
      </c>
      <c r="B3640" t="s">
        <v>55</v>
      </c>
      <c r="C3640" t="s">
        <v>96</v>
      </c>
      <c r="D3640" s="4">
        <v>43132</v>
      </c>
      <c r="E3640" t="s">
        <v>179</v>
      </c>
      <c r="F3640" s="5">
        <v>43101</v>
      </c>
      <c r="G3640">
        <v>12125.27</v>
      </c>
      <c r="H3640">
        <v>1091.27</v>
      </c>
    </row>
    <row r="3641" spans="1:8" x14ac:dyDescent="0.2">
      <c r="A3641" t="s">
        <v>71</v>
      </c>
      <c r="B3641" t="s">
        <v>55</v>
      </c>
      <c r="C3641" t="s">
        <v>96</v>
      </c>
      <c r="D3641" s="4">
        <v>43132</v>
      </c>
      <c r="E3641" t="s">
        <v>176</v>
      </c>
      <c r="F3641" s="5">
        <v>43101</v>
      </c>
      <c r="G3641">
        <v>559.27</v>
      </c>
      <c r="H3641">
        <v>43.06</v>
      </c>
    </row>
    <row r="3642" spans="1:8" x14ac:dyDescent="0.2">
      <c r="A3642" t="s">
        <v>71</v>
      </c>
      <c r="B3642" t="s">
        <v>55</v>
      </c>
      <c r="C3642" t="s">
        <v>96</v>
      </c>
      <c r="D3642" s="4">
        <v>43132</v>
      </c>
      <c r="E3642" t="s">
        <v>180</v>
      </c>
      <c r="F3642" s="5">
        <v>43101</v>
      </c>
      <c r="G3642">
        <v>546.85</v>
      </c>
      <c r="H3642">
        <v>49.22</v>
      </c>
    </row>
    <row r="3643" spans="1:8" x14ac:dyDescent="0.2">
      <c r="A3643" t="s">
        <v>71</v>
      </c>
      <c r="B3643" t="s">
        <v>55</v>
      </c>
      <c r="C3643" t="s">
        <v>91</v>
      </c>
      <c r="D3643" s="4">
        <v>43132</v>
      </c>
      <c r="E3643" t="s">
        <v>175</v>
      </c>
      <c r="F3643" s="5">
        <v>43101</v>
      </c>
      <c r="G3643">
        <v>645.87</v>
      </c>
      <c r="H3643">
        <v>49.73</v>
      </c>
    </row>
    <row r="3644" spans="1:8" x14ac:dyDescent="0.2">
      <c r="A3644" t="s">
        <v>71</v>
      </c>
      <c r="B3644" t="s">
        <v>55</v>
      </c>
      <c r="C3644" t="s">
        <v>91</v>
      </c>
      <c r="D3644" s="4">
        <v>43132</v>
      </c>
      <c r="E3644" t="s">
        <v>179</v>
      </c>
      <c r="F3644" s="5">
        <v>43101</v>
      </c>
      <c r="G3644">
        <v>9179.1299999999992</v>
      </c>
      <c r="H3644">
        <v>826.12</v>
      </c>
    </row>
    <row r="3645" spans="1:8" x14ac:dyDescent="0.2">
      <c r="A3645" t="s">
        <v>71</v>
      </c>
      <c r="B3645" t="s">
        <v>55</v>
      </c>
      <c r="C3645" t="s">
        <v>91</v>
      </c>
      <c r="D3645" s="4">
        <v>43132</v>
      </c>
      <c r="E3645" t="s">
        <v>176</v>
      </c>
      <c r="F3645" s="5">
        <v>43101</v>
      </c>
      <c r="G3645">
        <v>29.13</v>
      </c>
      <c r="H3645">
        <v>2.2400000000000002</v>
      </c>
    </row>
    <row r="3646" spans="1:8" x14ac:dyDescent="0.2">
      <c r="A3646" t="s">
        <v>71</v>
      </c>
      <c r="B3646" t="s">
        <v>55</v>
      </c>
      <c r="C3646" t="s">
        <v>91</v>
      </c>
      <c r="D3646" s="4">
        <v>43132</v>
      </c>
      <c r="E3646" t="s">
        <v>180</v>
      </c>
      <c r="F3646" s="5">
        <v>43101</v>
      </c>
      <c r="G3646">
        <v>413.98</v>
      </c>
      <c r="H3646">
        <v>37.26</v>
      </c>
    </row>
    <row r="3647" spans="1:8" x14ac:dyDescent="0.2">
      <c r="A3647" t="s">
        <v>71</v>
      </c>
      <c r="B3647" t="s">
        <v>55</v>
      </c>
      <c r="C3647" t="s">
        <v>101</v>
      </c>
      <c r="D3647" s="4">
        <v>43132</v>
      </c>
      <c r="E3647" t="s">
        <v>177</v>
      </c>
      <c r="F3647" s="5">
        <v>43101</v>
      </c>
      <c r="G3647">
        <v>38.64</v>
      </c>
      <c r="H3647">
        <v>2.98</v>
      </c>
    </row>
    <row r="3648" spans="1:8" x14ac:dyDescent="0.2">
      <c r="A3648" t="s">
        <v>71</v>
      </c>
      <c r="B3648" t="s">
        <v>55</v>
      </c>
      <c r="C3648" t="s">
        <v>101</v>
      </c>
      <c r="D3648" s="4">
        <v>43132</v>
      </c>
      <c r="E3648" t="s">
        <v>178</v>
      </c>
      <c r="F3648" s="5">
        <v>43101</v>
      </c>
      <c r="G3648">
        <v>1.74</v>
      </c>
      <c r="H3648">
        <v>0.14000000000000001</v>
      </c>
    </row>
    <row r="3649" spans="1:8" x14ac:dyDescent="0.2">
      <c r="A3649" t="s">
        <v>71</v>
      </c>
      <c r="B3649" t="s">
        <v>54</v>
      </c>
      <c r="C3649" t="s">
        <v>92</v>
      </c>
      <c r="D3649" s="4">
        <v>43466</v>
      </c>
      <c r="E3649" t="s">
        <v>214</v>
      </c>
      <c r="F3649" s="5">
        <v>43221</v>
      </c>
      <c r="G3649">
        <v>-39.479999999999997</v>
      </c>
      <c r="H3649">
        <v>-3.52</v>
      </c>
    </row>
    <row r="3650" spans="1:8" x14ac:dyDescent="0.2">
      <c r="A3650" t="s">
        <v>71</v>
      </c>
      <c r="B3650" t="s">
        <v>54</v>
      </c>
      <c r="C3650" t="s">
        <v>92</v>
      </c>
      <c r="D3650" s="4">
        <v>43466</v>
      </c>
      <c r="E3650" t="s">
        <v>215</v>
      </c>
      <c r="F3650" s="5">
        <v>43221</v>
      </c>
      <c r="G3650">
        <v>-875.42</v>
      </c>
      <c r="H3650">
        <v>-77.91</v>
      </c>
    </row>
    <row r="3651" spans="1:8" x14ac:dyDescent="0.2">
      <c r="A3651" t="s">
        <v>71</v>
      </c>
      <c r="B3651" t="s">
        <v>54</v>
      </c>
      <c r="C3651" t="s">
        <v>92</v>
      </c>
      <c r="D3651" s="4">
        <v>43466</v>
      </c>
      <c r="E3651" t="s">
        <v>212</v>
      </c>
      <c r="F3651" s="5">
        <v>43221</v>
      </c>
      <c r="G3651">
        <v>-2225.5100000000002</v>
      </c>
      <c r="H3651">
        <v>-171.37</v>
      </c>
    </row>
    <row r="3652" spans="1:8" x14ac:dyDescent="0.2">
      <c r="A3652" t="s">
        <v>71</v>
      </c>
      <c r="B3652" t="s">
        <v>54</v>
      </c>
      <c r="C3652" t="s">
        <v>92</v>
      </c>
      <c r="D3652" s="4">
        <v>43466</v>
      </c>
      <c r="E3652" t="s">
        <v>213</v>
      </c>
      <c r="F3652" s="5">
        <v>43221</v>
      </c>
      <c r="G3652">
        <v>-100.37</v>
      </c>
      <c r="H3652">
        <v>-7.72</v>
      </c>
    </row>
    <row r="3653" spans="1:8" x14ac:dyDescent="0.2">
      <c r="A3653" t="s">
        <v>71</v>
      </c>
      <c r="B3653" t="s">
        <v>57</v>
      </c>
      <c r="C3653" t="s">
        <v>93</v>
      </c>
      <c r="D3653" s="4">
        <v>43466</v>
      </c>
      <c r="E3653" t="s">
        <v>175</v>
      </c>
      <c r="F3653" s="5">
        <v>43405</v>
      </c>
      <c r="G3653">
        <v>127</v>
      </c>
      <c r="H3653">
        <v>9.7799999999999994</v>
      </c>
    </row>
    <row r="3654" spans="1:8" x14ac:dyDescent="0.2">
      <c r="A3654" t="s">
        <v>71</v>
      </c>
      <c r="B3654" t="s">
        <v>57</v>
      </c>
      <c r="C3654" t="s">
        <v>93</v>
      </c>
      <c r="D3654" s="4">
        <v>43466</v>
      </c>
      <c r="E3654" t="s">
        <v>176</v>
      </c>
      <c r="F3654" s="5">
        <v>43405</v>
      </c>
      <c r="G3654">
        <v>5.1100000000000003</v>
      </c>
      <c r="H3654">
        <v>0.39</v>
      </c>
    </row>
    <row r="3655" spans="1:8" x14ac:dyDescent="0.2">
      <c r="A3655" t="s">
        <v>71</v>
      </c>
      <c r="B3655" t="s">
        <v>57</v>
      </c>
      <c r="C3655" t="s">
        <v>93</v>
      </c>
      <c r="D3655" s="4">
        <v>43132</v>
      </c>
      <c r="E3655" t="s">
        <v>179</v>
      </c>
      <c r="F3655" s="5">
        <v>43101</v>
      </c>
      <c r="G3655">
        <v>2847.26</v>
      </c>
      <c r="H3655">
        <v>256.25</v>
      </c>
    </row>
    <row r="3656" spans="1:8" x14ac:dyDescent="0.2">
      <c r="A3656" t="s">
        <v>71</v>
      </c>
      <c r="B3656" t="s">
        <v>57</v>
      </c>
      <c r="C3656" t="s">
        <v>93</v>
      </c>
      <c r="D3656" s="4">
        <v>43132</v>
      </c>
      <c r="E3656" t="s">
        <v>180</v>
      </c>
      <c r="F3656" s="5">
        <v>43101</v>
      </c>
      <c r="G3656">
        <v>128.41</v>
      </c>
      <c r="H3656">
        <v>11.56</v>
      </c>
    </row>
    <row r="3657" spans="1:8" x14ac:dyDescent="0.2">
      <c r="A3657" t="s">
        <v>71</v>
      </c>
      <c r="B3657" t="s">
        <v>56</v>
      </c>
      <c r="C3657" t="s">
        <v>94</v>
      </c>
      <c r="D3657" s="4">
        <v>43132</v>
      </c>
      <c r="E3657" t="s">
        <v>175</v>
      </c>
      <c r="F3657" s="5">
        <v>43101</v>
      </c>
      <c r="G3657">
        <v>645.87</v>
      </c>
      <c r="H3657">
        <v>49.73</v>
      </c>
    </row>
    <row r="3658" spans="1:8" x14ac:dyDescent="0.2">
      <c r="A3658" t="s">
        <v>71</v>
      </c>
      <c r="B3658" t="s">
        <v>56</v>
      </c>
      <c r="C3658" t="s">
        <v>94</v>
      </c>
      <c r="D3658" s="4">
        <v>43132</v>
      </c>
      <c r="E3658" t="s">
        <v>179</v>
      </c>
      <c r="F3658" s="5">
        <v>43101</v>
      </c>
      <c r="G3658">
        <v>9806.1299999999992</v>
      </c>
      <c r="H3658">
        <v>882.55</v>
      </c>
    </row>
    <row r="3659" spans="1:8" x14ac:dyDescent="0.2">
      <c r="A3659" t="s">
        <v>71</v>
      </c>
      <c r="B3659" t="s">
        <v>56</v>
      </c>
      <c r="C3659" t="s">
        <v>94</v>
      </c>
      <c r="D3659" s="4">
        <v>43132</v>
      </c>
      <c r="E3659" t="s">
        <v>176</v>
      </c>
      <c r="F3659" s="5">
        <v>43101</v>
      </c>
      <c r="G3659">
        <v>29.13</v>
      </c>
      <c r="H3659">
        <v>2.2400000000000002</v>
      </c>
    </row>
    <row r="3660" spans="1:8" x14ac:dyDescent="0.2">
      <c r="A3660" t="s">
        <v>71</v>
      </c>
      <c r="B3660" t="s">
        <v>56</v>
      </c>
      <c r="C3660" t="s">
        <v>94</v>
      </c>
      <c r="D3660" s="4">
        <v>43132</v>
      </c>
      <c r="E3660" t="s">
        <v>180</v>
      </c>
      <c r="F3660" s="5">
        <v>43101</v>
      </c>
      <c r="G3660">
        <v>442.26</v>
      </c>
      <c r="H3660">
        <v>39.799999999999997</v>
      </c>
    </row>
    <row r="3661" spans="1:8" x14ac:dyDescent="0.2">
      <c r="A3661" t="s">
        <v>71</v>
      </c>
      <c r="B3661" t="s">
        <v>56</v>
      </c>
      <c r="C3661" t="s">
        <v>95</v>
      </c>
      <c r="D3661" s="4">
        <v>43132</v>
      </c>
      <c r="E3661" t="s">
        <v>179</v>
      </c>
      <c r="F3661" s="5">
        <v>43101</v>
      </c>
      <c r="G3661">
        <v>29528.18</v>
      </c>
      <c r="H3661">
        <v>2657.54</v>
      </c>
    </row>
    <row r="3662" spans="1:8" x14ac:dyDescent="0.2">
      <c r="A3662" t="s">
        <v>71</v>
      </c>
      <c r="B3662" t="s">
        <v>56</v>
      </c>
      <c r="C3662" t="s">
        <v>95</v>
      </c>
      <c r="D3662" s="4">
        <v>43132</v>
      </c>
      <c r="E3662" t="s">
        <v>180</v>
      </c>
      <c r="F3662" s="5">
        <v>43101</v>
      </c>
      <c r="G3662">
        <v>1331.72</v>
      </c>
      <c r="H3662">
        <v>119.85</v>
      </c>
    </row>
    <row r="3663" spans="1:8" x14ac:dyDescent="0.2">
      <c r="A3663" t="s">
        <v>71</v>
      </c>
      <c r="B3663" t="s">
        <v>56</v>
      </c>
      <c r="C3663" t="s">
        <v>95</v>
      </c>
      <c r="D3663" s="4">
        <v>43132</v>
      </c>
      <c r="E3663" t="s">
        <v>175</v>
      </c>
      <c r="F3663" s="5">
        <v>43101</v>
      </c>
      <c r="G3663">
        <v>67567.820000000007</v>
      </c>
      <c r="H3663">
        <v>5202.72</v>
      </c>
    </row>
    <row r="3664" spans="1:8" x14ac:dyDescent="0.2">
      <c r="A3664" t="s">
        <v>71</v>
      </c>
      <c r="B3664" t="s">
        <v>56</v>
      </c>
      <c r="C3664" t="s">
        <v>95</v>
      </c>
      <c r="D3664" s="4">
        <v>43132</v>
      </c>
      <c r="E3664" t="s">
        <v>176</v>
      </c>
      <c r="F3664" s="5">
        <v>43101</v>
      </c>
      <c r="G3664">
        <v>3047.3</v>
      </c>
      <c r="H3664">
        <v>234.64</v>
      </c>
    </row>
    <row r="3665" spans="1:8" x14ac:dyDescent="0.2">
      <c r="A3665" t="s">
        <v>71</v>
      </c>
      <c r="B3665" t="s">
        <v>55</v>
      </c>
      <c r="C3665" t="s">
        <v>101</v>
      </c>
      <c r="D3665" s="4">
        <v>43132</v>
      </c>
      <c r="E3665" t="s">
        <v>177</v>
      </c>
      <c r="F3665" s="5">
        <v>43101</v>
      </c>
      <c r="G3665">
        <v>183.18</v>
      </c>
      <c r="H3665">
        <v>14.1</v>
      </c>
    </row>
    <row r="3666" spans="1:8" x14ac:dyDescent="0.2">
      <c r="A3666" t="s">
        <v>71</v>
      </c>
      <c r="B3666" t="s">
        <v>55</v>
      </c>
      <c r="C3666" t="s">
        <v>101</v>
      </c>
      <c r="D3666" s="4">
        <v>43132</v>
      </c>
      <c r="E3666" t="s">
        <v>178</v>
      </c>
      <c r="F3666" s="5">
        <v>43101</v>
      </c>
      <c r="G3666">
        <v>8.26</v>
      </c>
      <c r="H3666">
        <v>0.63</v>
      </c>
    </row>
    <row r="3667" spans="1:8" x14ac:dyDescent="0.2">
      <c r="A3667" t="s">
        <v>71</v>
      </c>
      <c r="B3667" t="s">
        <v>54</v>
      </c>
      <c r="C3667" t="s">
        <v>92</v>
      </c>
      <c r="D3667" s="4">
        <v>43132</v>
      </c>
      <c r="E3667" t="s">
        <v>179</v>
      </c>
      <c r="F3667" s="5">
        <v>43101</v>
      </c>
      <c r="G3667">
        <v>3055.01</v>
      </c>
      <c r="H3667">
        <v>274.95</v>
      </c>
    </row>
    <row r="3668" spans="1:8" x14ac:dyDescent="0.2">
      <c r="A3668" t="s">
        <v>71</v>
      </c>
      <c r="B3668" t="s">
        <v>54</v>
      </c>
      <c r="C3668" t="s">
        <v>92</v>
      </c>
      <c r="D3668" s="4">
        <v>43132</v>
      </c>
      <c r="E3668" t="s">
        <v>180</v>
      </c>
      <c r="F3668" s="5">
        <v>43101</v>
      </c>
      <c r="G3668">
        <v>137.79</v>
      </c>
      <c r="H3668">
        <v>12.4</v>
      </c>
    </row>
    <row r="3669" spans="1:8" x14ac:dyDescent="0.2">
      <c r="A3669" t="s">
        <v>71</v>
      </c>
      <c r="B3669" t="s">
        <v>57</v>
      </c>
      <c r="C3669" t="s">
        <v>93</v>
      </c>
      <c r="D3669" s="4">
        <v>43132</v>
      </c>
      <c r="E3669" t="s">
        <v>175</v>
      </c>
      <c r="F3669" s="5">
        <v>43101</v>
      </c>
      <c r="G3669">
        <v>1630.74</v>
      </c>
      <c r="H3669">
        <v>125.56</v>
      </c>
    </row>
    <row r="3670" spans="1:8" x14ac:dyDescent="0.2">
      <c r="A3670" t="s">
        <v>71</v>
      </c>
      <c r="B3670" t="s">
        <v>57</v>
      </c>
      <c r="C3670" t="s">
        <v>93</v>
      </c>
      <c r="D3670" s="4">
        <v>43132</v>
      </c>
      <c r="E3670" t="s">
        <v>176</v>
      </c>
      <c r="F3670" s="5">
        <v>43101</v>
      </c>
      <c r="G3670">
        <v>73.55</v>
      </c>
      <c r="H3670">
        <v>5.66</v>
      </c>
    </row>
    <row r="3671" spans="1:8" x14ac:dyDescent="0.2">
      <c r="A3671" t="s">
        <v>71</v>
      </c>
      <c r="B3671" t="s">
        <v>54</v>
      </c>
      <c r="C3671" t="s">
        <v>92</v>
      </c>
      <c r="D3671" s="4">
        <v>43132</v>
      </c>
      <c r="E3671" t="s">
        <v>175</v>
      </c>
      <c r="F3671" s="5">
        <v>43101</v>
      </c>
      <c r="G3671">
        <v>1352.99</v>
      </c>
      <c r="H3671">
        <v>104.19</v>
      </c>
    </row>
    <row r="3672" spans="1:8" x14ac:dyDescent="0.2">
      <c r="A3672" t="s">
        <v>71</v>
      </c>
      <c r="B3672" t="s">
        <v>54</v>
      </c>
      <c r="C3672" t="s">
        <v>92</v>
      </c>
      <c r="D3672" s="4">
        <v>43132</v>
      </c>
      <c r="E3672" t="s">
        <v>176</v>
      </c>
      <c r="F3672" s="5">
        <v>43101</v>
      </c>
      <c r="G3672">
        <v>61.01</v>
      </c>
      <c r="H3672">
        <v>4.6900000000000004</v>
      </c>
    </row>
    <row r="3673" spans="1:8" x14ac:dyDescent="0.2">
      <c r="A3673" t="s">
        <v>71</v>
      </c>
      <c r="B3673" t="s">
        <v>56</v>
      </c>
      <c r="C3673" t="s">
        <v>130</v>
      </c>
      <c r="D3673" s="4">
        <v>43132</v>
      </c>
      <c r="E3673" t="s">
        <v>175</v>
      </c>
      <c r="F3673" s="5">
        <v>43101</v>
      </c>
      <c r="G3673">
        <v>741.56</v>
      </c>
      <c r="H3673">
        <v>57.1</v>
      </c>
    </row>
    <row r="3674" spans="1:8" x14ac:dyDescent="0.2">
      <c r="A3674" t="s">
        <v>71</v>
      </c>
      <c r="B3674" t="s">
        <v>56</v>
      </c>
      <c r="C3674" t="s">
        <v>130</v>
      </c>
      <c r="D3674" s="4">
        <v>43132</v>
      </c>
      <c r="E3674" t="s">
        <v>179</v>
      </c>
      <c r="F3674" s="5">
        <v>43101</v>
      </c>
      <c r="G3674">
        <v>3236.44</v>
      </c>
      <c r="H3674">
        <v>291.27999999999997</v>
      </c>
    </row>
    <row r="3675" spans="1:8" x14ac:dyDescent="0.2">
      <c r="A3675" t="s">
        <v>71</v>
      </c>
      <c r="B3675" t="s">
        <v>56</v>
      </c>
      <c r="C3675" t="s">
        <v>130</v>
      </c>
      <c r="D3675" s="4">
        <v>43132</v>
      </c>
      <c r="E3675" t="s">
        <v>176</v>
      </c>
      <c r="F3675" s="5">
        <v>43101</v>
      </c>
      <c r="G3675">
        <v>33.44</v>
      </c>
      <c r="H3675">
        <v>2.57</v>
      </c>
    </row>
    <row r="3676" spans="1:8" x14ac:dyDescent="0.2">
      <c r="A3676" t="s">
        <v>71</v>
      </c>
      <c r="B3676" t="s">
        <v>56</v>
      </c>
      <c r="C3676" t="s">
        <v>130</v>
      </c>
      <c r="D3676" s="4">
        <v>43132</v>
      </c>
      <c r="E3676" t="s">
        <v>180</v>
      </c>
      <c r="F3676" s="5">
        <v>43101</v>
      </c>
      <c r="G3676">
        <v>145.97</v>
      </c>
      <c r="H3676">
        <v>13.14</v>
      </c>
    </row>
    <row r="3677" spans="1:8" x14ac:dyDescent="0.2">
      <c r="A3677" t="s">
        <v>71</v>
      </c>
      <c r="B3677" t="s">
        <v>60</v>
      </c>
      <c r="C3677" t="s">
        <v>98</v>
      </c>
      <c r="D3677" s="4">
        <v>43132</v>
      </c>
      <c r="E3677" t="s">
        <v>175</v>
      </c>
      <c r="F3677" s="5">
        <v>43101</v>
      </c>
      <c r="G3677">
        <v>749.01</v>
      </c>
      <c r="H3677">
        <v>57.67</v>
      </c>
    </row>
    <row r="3678" spans="1:8" x14ac:dyDescent="0.2">
      <c r="A3678" t="s">
        <v>71</v>
      </c>
      <c r="B3678" t="s">
        <v>60</v>
      </c>
      <c r="C3678" t="s">
        <v>98</v>
      </c>
      <c r="D3678" s="4">
        <v>43132</v>
      </c>
      <c r="E3678" t="s">
        <v>179</v>
      </c>
      <c r="F3678" s="5">
        <v>43101</v>
      </c>
      <c r="G3678">
        <v>19821.95</v>
      </c>
      <c r="H3678">
        <v>1783.98</v>
      </c>
    </row>
    <row r="3679" spans="1:8" x14ac:dyDescent="0.2">
      <c r="A3679" t="s">
        <v>71</v>
      </c>
      <c r="B3679" t="s">
        <v>60</v>
      </c>
      <c r="C3679" t="s">
        <v>98</v>
      </c>
      <c r="D3679" s="4">
        <v>43132</v>
      </c>
      <c r="E3679" t="s">
        <v>176</v>
      </c>
      <c r="F3679" s="5">
        <v>43101</v>
      </c>
      <c r="G3679">
        <v>25.99</v>
      </c>
      <c r="H3679">
        <v>2</v>
      </c>
    </row>
    <row r="3680" spans="1:8" x14ac:dyDescent="0.2">
      <c r="A3680" t="s">
        <v>71</v>
      </c>
      <c r="B3680" t="s">
        <v>60</v>
      </c>
      <c r="C3680" t="s">
        <v>98</v>
      </c>
      <c r="D3680" s="4">
        <v>43132</v>
      </c>
      <c r="E3680" t="s">
        <v>180</v>
      </c>
      <c r="F3680" s="5">
        <v>43101</v>
      </c>
      <c r="G3680">
        <v>687.82</v>
      </c>
      <c r="H3680">
        <v>61.9</v>
      </c>
    </row>
    <row r="3681" spans="1:8" x14ac:dyDescent="0.2">
      <c r="A3681" t="s">
        <v>71</v>
      </c>
      <c r="B3681" t="s">
        <v>60</v>
      </c>
      <c r="C3681" t="s">
        <v>98</v>
      </c>
      <c r="D3681" s="4">
        <v>43132</v>
      </c>
      <c r="E3681" t="s">
        <v>175</v>
      </c>
      <c r="F3681" s="5">
        <v>43101</v>
      </c>
      <c r="G3681">
        <v>741.56</v>
      </c>
      <c r="H3681">
        <v>57.1</v>
      </c>
    </row>
    <row r="3682" spans="1:8" x14ac:dyDescent="0.2">
      <c r="A3682" t="s">
        <v>71</v>
      </c>
      <c r="B3682" t="s">
        <v>60</v>
      </c>
      <c r="C3682" t="s">
        <v>98</v>
      </c>
      <c r="D3682" s="4">
        <v>43132</v>
      </c>
      <c r="E3682" t="s">
        <v>179</v>
      </c>
      <c r="F3682" s="5">
        <v>43101</v>
      </c>
      <c r="G3682">
        <v>14289.16</v>
      </c>
      <c r="H3682">
        <v>1286.02</v>
      </c>
    </row>
    <row r="3683" spans="1:8" x14ac:dyDescent="0.2">
      <c r="A3683" t="s">
        <v>71</v>
      </c>
      <c r="B3683" t="s">
        <v>60</v>
      </c>
      <c r="C3683" t="s">
        <v>98</v>
      </c>
      <c r="D3683" s="4">
        <v>43132</v>
      </c>
      <c r="E3683" t="s">
        <v>176</v>
      </c>
      <c r="F3683" s="5">
        <v>43101</v>
      </c>
      <c r="G3683">
        <v>33.44</v>
      </c>
      <c r="H3683">
        <v>2.57</v>
      </c>
    </row>
    <row r="3684" spans="1:8" x14ac:dyDescent="0.2">
      <c r="A3684" t="s">
        <v>71</v>
      </c>
      <c r="B3684" t="s">
        <v>60</v>
      </c>
      <c r="C3684" t="s">
        <v>98</v>
      </c>
      <c r="D3684" s="4">
        <v>43132</v>
      </c>
      <c r="E3684" t="s">
        <v>180</v>
      </c>
      <c r="F3684" s="5">
        <v>43101</v>
      </c>
      <c r="G3684">
        <v>644.45000000000005</v>
      </c>
      <c r="H3684">
        <v>58</v>
      </c>
    </row>
    <row r="3685" spans="1:8" x14ac:dyDescent="0.2">
      <c r="A3685" t="s">
        <v>71</v>
      </c>
      <c r="B3685" t="s">
        <v>56</v>
      </c>
      <c r="C3685" t="s">
        <v>98</v>
      </c>
      <c r="D3685" s="4">
        <v>43132</v>
      </c>
      <c r="E3685" t="s">
        <v>175</v>
      </c>
      <c r="F3685" s="5">
        <v>43101</v>
      </c>
      <c r="G3685">
        <v>741.56</v>
      </c>
      <c r="H3685">
        <v>57.1</v>
      </c>
    </row>
    <row r="3686" spans="1:8" x14ac:dyDescent="0.2">
      <c r="A3686" t="s">
        <v>71</v>
      </c>
      <c r="B3686" t="s">
        <v>56</v>
      </c>
      <c r="C3686" t="s">
        <v>98</v>
      </c>
      <c r="D3686" s="4">
        <v>43132</v>
      </c>
      <c r="E3686" t="s">
        <v>179</v>
      </c>
      <c r="F3686" s="5">
        <v>43101</v>
      </c>
      <c r="G3686">
        <v>12676.72</v>
      </c>
      <c r="H3686">
        <v>1140.9000000000001</v>
      </c>
    </row>
    <row r="3687" spans="1:8" x14ac:dyDescent="0.2">
      <c r="A3687" t="s">
        <v>71</v>
      </c>
      <c r="B3687" t="s">
        <v>56</v>
      </c>
      <c r="C3687" t="s">
        <v>98</v>
      </c>
      <c r="D3687" s="4">
        <v>43132</v>
      </c>
      <c r="E3687" t="s">
        <v>176</v>
      </c>
      <c r="F3687" s="5">
        <v>43101</v>
      </c>
      <c r="G3687">
        <v>33.44</v>
      </c>
      <c r="H3687">
        <v>2.57</v>
      </c>
    </row>
    <row r="3688" spans="1:8" x14ac:dyDescent="0.2">
      <c r="A3688" t="s">
        <v>71</v>
      </c>
      <c r="B3688" t="s">
        <v>56</v>
      </c>
      <c r="C3688" t="s">
        <v>98</v>
      </c>
      <c r="D3688" s="4">
        <v>43132</v>
      </c>
      <c r="E3688" t="s">
        <v>180</v>
      </c>
      <c r="F3688" s="5">
        <v>43101</v>
      </c>
      <c r="G3688">
        <v>571.72</v>
      </c>
      <c r="H3688">
        <v>51.45</v>
      </c>
    </row>
    <row r="3689" spans="1:8" x14ac:dyDescent="0.2">
      <c r="A3689" t="s">
        <v>71</v>
      </c>
      <c r="B3689" t="s">
        <v>56</v>
      </c>
      <c r="C3689" t="s">
        <v>94</v>
      </c>
      <c r="D3689" s="4">
        <v>43101</v>
      </c>
      <c r="E3689" t="s">
        <v>179</v>
      </c>
      <c r="F3689" s="5">
        <v>43101</v>
      </c>
      <c r="G3689">
        <v>1495.63</v>
      </c>
      <c r="H3689">
        <v>134.61000000000001</v>
      </c>
    </row>
    <row r="3690" spans="1:8" x14ac:dyDescent="0.2">
      <c r="A3690" t="s">
        <v>71</v>
      </c>
      <c r="B3690" t="s">
        <v>56</v>
      </c>
      <c r="C3690" t="s">
        <v>94</v>
      </c>
      <c r="D3690" s="4">
        <v>43101</v>
      </c>
      <c r="E3690" t="s">
        <v>176</v>
      </c>
      <c r="F3690" s="5">
        <v>43101</v>
      </c>
      <c r="G3690">
        <v>8.6300000000000008</v>
      </c>
      <c r="H3690">
        <v>0.66</v>
      </c>
    </row>
    <row r="3691" spans="1:8" x14ac:dyDescent="0.2">
      <c r="A3691" t="s">
        <v>71</v>
      </c>
      <c r="B3691" t="s">
        <v>56</v>
      </c>
      <c r="C3691" t="s">
        <v>94</v>
      </c>
      <c r="D3691" s="4">
        <v>43101</v>
      </c>
      <c r="E3691" t="s">
        <v>180</v>
      </c>
      <c r="F3691" s="5">
        <v>43101</v>
      </c>
      <c r="G3691">
        <v>67.45</v>
      </c>
      <c r="H3691">
        <v>6.07</v>
      </c>
    </row>
    <row r="3692" spans="1:8" x14ac:dyDescent="0.2">
      <c r="A3692" t="s">
        <v>71</v>
      </c>
      <c r="B3692" t="s">
        <v>55</v>
      </c>
      <c r="C3692" t="s">
        <v>91</v>
      </c>
      <c r="D3692" s="4">
        <v>43101</v>
      </c>
      <c r="E3692" t="s">
        <v>175</v>
      </c>
      <c r="F3692" s="5">
        <v>43101</v>
      </c>
      <c r="G3692">
        <v>180</v>
      </c>
      <c r="H3692">
        <v>13.86</v>
      </c>
    </row>
    <row r="3693" spans="1:8" x14ac:dyDescent="0.2">
      <c r="A3693" t="s">
        <v>71</v>
      </c>
      <c r="B3693" t="s">
        <v>55</v>
      </c>
      <c r="C3693" t="s">
        <v>91</v>
      </c>
      <c r="D3693" s="4">
        <v>43101</v>
      </c>
      <c r="E3693" t="s">
        <v>176</v>
      </c>
      <c r="F3693" s="5">
        <v>43101</v>
      </c>
      <c r="G3693">
        <v>8.1199999999999992</v>
      </c>
      <c r="H3693">
        <v>0.63</v>
      </c>
    </row>
    <row r="3694" spans="1:8" x14ac:dyDescent="0.2">
      <c r="A3694" t="s">
        <v>71</v>
      </c>
      <c r="B3694" t="s">
        <v>56</v>
      </c>
      <c r="C3694" t="s">
        <v>95</v>
      </c>
      <c r="D3694" s="4">
        <v>43101</v>
      </c>
      <c r="E3694" t="s">
        <v>175</v>
      </c>
      <c r="F3694" s="5">
        <v>43101</v>
      </c>
      <c r="G3694">
        <v>153.1</v>
      </c>
      <c r="H3694">
        <v>11.79</v>
      </c>
    </row>
    <row r="3695" spans="1:8" x14ac:dyDescent="0.2">
      <c r="A3695" t="s">
        <v>71</v>
      </c>
      <c r="B3695" t="s">
        <v>55</v>
      </c>
      <c r="C3695" t="s">
        <v>101</v>
      </c>
      <c r="D3695" s="4">
        <v>43101</v>
      </c>
      <c r="E3695" t="s">
        <v>177</v>
      </c>
      <c r="F3695" s="5">
        <v>43101</v>
      </c>
      <c r="G3695">
        <v>27.44</v>
      </c>
      <c r="H3695">
        <v>2.11</v>
      </c>
    </row>
    <row r="3696" spans="1:8" x14ac:dyDescent="0.2">
      <c r="A3696" t="s">
        <v>71</v>
      </c>
      <c r="B3696" t="s">
        <v>55</v>
      </c>
      <c r="C3696" t="s">
        <v>101</v>
      </c>
      <c r="D3696" s="4">
        <v>43101</v>
      </c>
      <c r="E3696" t="s">
        <v>178</v>
      </c>
      <c r="F3696" s="5">
        <v>43101</v>
      </c>
      <c r="G3696">
        <v>1.24</v>
      </c>
      <c r="H3696">
        <v>0.1</v>
      </c>
    </row>
    <row r="3697" spans="1:8" x14ac:dyDescent="0.2">
      <c r="A3697" t="s">
        <v>71</v>
      </c>
      <c r="B3697" t="s">
        <v>56</v>
      </c>
      <c r="C3697" t="s">
        <v>95</v>
      </c>
      <c r="D3697" s="4">
        <v>43101</v>
      </c>
      <c r="E3697" t="s">
        <v>179</v>
      </c>
      <c r="F3697" s="5">
        <v>43101</v>
      </c>
      <c r="G3697">
        <v>4366.8999999999996</v>
      </c>
      <c r="H3697">
        <v>393.02</v>
      </c>
    </row>
    <row r="3698" spans="1:8" x14ac:dyDescent="0.2">
      <c r="A3698" t="s">
        <v>71</v>
      </c>
      <c r="B3698" t="s">
        <v>57</v>
      </c>
      <c r="C3698" t="s">
        <v>90</v>
      </c>
      <c r="D3698" s="4">
        <v>43160</v>
      </c>
      <c r="E3698" t="s">
        <v>176</v>
      </c>
      <c r="F3698" s="5">
        <v>43101</v>
      </c>
      <c r="G3698">
        <v>120.64</v>
      </c>
      <c r="H3698">
        <v>9.2899999999999991</v>
      </c>
    </row>
    <row r="3699" spans="1:8" x14ac:dyDescent="0.2">
      <c r="A3699" t="s">
        <v>71</v>
      </c>
      <c r="B3699" t="s">
        <v>56</v>
      </c>
      <c r="C3699" t="s">
        <v>87</v>
      </c>
      <c r="D3699" s="4">
        <v>43160</v>
      </c>
      <c r="E3699" t="s">
        <v>175</v>
      </c>
      <c r="F3699" s="5">
        <v>43101</v>
      </c>
      <c r="G3699">
        <v>1339.58</v>
      </c>
      <c r="H3699">
        <v>103.14</v>
      </c>
    </row>
    <row r="3700" spans="1:8" x14ac:dyDescent="0.2">
      <c r="A3700" t="s">
        <v>71</v>
      </c>
      <c r="B3700" t="s">
        <v>56</v>
      </c>
      <c r="C3700" t="s">
        <v>87</v>
      </c>
      <c r="D3700" s="4">
        <v>43160</v>
      </c>
      <c r="E3700" t="s">
        <v>179</v>
      </c>
      <c r="F3700" s="5">
        <v>43101</v>
      </c>
      <c r="G3700">
        <v>31780.42</v>
      </c>
      <c r="H3700">
        <v>2860.24</v>
      </c>
    </row>
    <row r="3701" spans="1:8" x14ac:dyDescent="0.2">
      <c r="A3701" t="s">
        <v>71</v>
      </c>
      <c r="B3701" t="s">
        <v>56</v>
      </c>
      <c r="C3701" t="s">
        <v>87</v>
      </c>
      <c r="D3701" s="4">
        <v>43160</v>
      </c>
      <c r="E3701" t="s">
        <v>176</v>
      </c>
      <c r="F3701" s="5">
        <v>43101</v>
      </c>
      <c r="G3701">
        <v>60.42</v>
      </c>
      <c r="H3701">
        <v>4.66</v>
      </c>
    </row>
    <row r="3702" spans="1:8" x14ac:dyDescent="0.2">
      <c r="A3702" t="s">
        <v>71</v>
      </c>
      <c r="B3702" t="s">
        <v>56</v>
      </c>
      <c r="C3702" t="s">
        <v>87</v>
      </c>
      <c r="D3702" s="4">
        <v>43160</v>
      </c>
      <c r="E3702" t="s">
        <v>180</v>
      </c>
      <c r="F3702" s="5">
        <v>43101</v>
      </c>
      <c r="G3702">
        <v>1433.29</v>
      </c>
      <c r="H3702">
        <v>128.99</v>
      </c>
    </row>
    <row r="3703" spans="1:8" x14ac:dyDescent="0.2">
      <c r="A3703" t="s">
        <v>71</v>
      </c>
      <c r="B3703" t="s">
        <v>55</v>
      </c>
      <c r="C3703" t="s">
        <v>101</v>
      </c>
      <c r="D3703" s="4">
        <v>43160</v>
      </c>
      <c r="E3703" t="s">
        <v>177</v>
      </c>
      <c r="F3703" s="5">
        <v>43101</v>
      </c>
      <c r="G3703">
        <v>159.26</v>
      </c>
      <c r="H3703">
        <v>12.27</v>
      </c>
    </row>
    <row r="3704" spans="1:8" x14ac:dyDescent="0.2">
      <c r="A3704" t="s">
        <v>71</v>
      </c>
      <c r="B3704" t="s">
        <v>55</v>
      </c>
      <c r="C3704" t="s">
        <v>101</v>
      </c>
      <c r="D3704" s="4">
        <v>43160</v>
      </c>
      <c r="E3704" t="s">
        <v>178</v>
      </c>
      <c r="F3704" s="5">
        <v>43101</v>
      </c>
      <c r="G3704">
        <v>7.18</v>
      </c>
      <c r="H3704">
        <v>0.55000000000000004</v>
      </c>
    </row>
    <row r="3705" spans="1:8" x14ac:dyDescent="0.2">
      <c r="A3705" t="s">
        <v>71</v>
      </c>
      <c r="B3705" t="s">
        <v>54</v>
      </c>
      <c r="C3705" t="s">
        <v>88</v>
      </c>
      <c r="D3705" s="4">
        <v>43160</v>
      </c>
      <c r="E3705" t="s">
        <v>175</v>
      </c>
      <c r="F3705" s="5">
        <v>43101</v>
      </c>
      <c r="G3705">
        <v>1591.83</v>
      </c>
      <c r="H3705">
        <v>122.57</v>
      </c>
    </row>
    <row r="3706" spans="1:8" x14ac:dyDescent="0.2">
      <c r="A3706" t="s">
        <v>71</v>
      </c>
      <c r="B3706" t="s">
        <v>54</v>
      </c>
      <c r="C3706" t="s">
        <v>88</v>
      </c>
      <c r="D3706" s="4">
        <v>43160</v>
      </c>
      <c r="E3706" t="s">
        <v>176</v>
      </c>
      <c r="F3706" s="5">
        <v>43101</v>
      </c>
      <c r="G3706">
        <v>71.8</v>
      </c>
      <c r="H3706">
        <v>5.53</v>
      </c>
    </row>
    <row r="3707" spans="1:8" x14ac:dyDescent="0.2">
      <c r="A3707" t="s">
        <v>71</v>
      </c>
      <c r="B3707" t="s">
        <v>56</v>
      </c>
      <c r="C3707" t="s">
        <v>94</v>
      </c>
      <c r="D3707" s="4">
        <v>43132</v>
      </c>
      <c r="E3707" t="s">
        <v>175</v>
      </c>
      <c r="F3707" s="5">
        <v>43101</v>
      </c>
      <c r="G3707">
        <v>3707.8</v>
      </c>
      <c r="H3707">
        <v>285.5</v>
      </c>
    </row>
    <row r="3708" spans="1:8" x14ac:dyDescent="0.2">
      <c r="A3708" t="s">
        <v>71</v>
      </c>
      <c r="B3708" t="s">
        <v>56</v>
      </c>
      <c r="C3708" t="s">
        <v>94</v>
      </c>
      <c r="D3708" s="4">
        <v>43132</v>
      </c>
      <c r="E3708" t="s">
        <v>179</v>
      </c>
      <c r="F3708" s="5">
        <v>43101</v>
      </c>
      <c r="G3708">
        <v>66101.2</v>
      </c>
      <c r="H3708">
        <v>5949.11</v>
      </c>
    </row>
    <row r="3709" spans="1:8" x14ac:dyDescent="0.2">
      <c r="A3709" t="s">
        <v>71</v>
      </c>
      <c r="B3709" t="s">
        <v>56</v>
      </c>
      <c r="C3709" t="s">
        <v>94</v>
      </c>
      <c r="D3709" s="4">
        <v>43132</v>
      </c>
      <c r="E3709" t="s">
        <v>176</v>
      </c>
      <c r="F3709" s="5">
        <v>43101</v>
      </c>
      <c r="G3709">
        <v>167.2</v>
      </c>
      <c r="H3709">
        <v>12.85</v>
      </c>
    </row>
    <row r="3710" spans="1:8" x14ac:dyDescent="0.2">
      <c r="A3710" t="s">
        <v>71</v>
      </c>
      <c r="B3710" t="s">
        <v>56</v>
      </c>
      <c r="C3710" t="s">
        <v>94</v>
      </c>
      <c r="D3710" s="4">
        <v>43132</v>
      </c>
      <c r="E3710" t="s">
        <v>180</v>
      </c>
      <c r="F3710" s="5">
        <v>43101</v>
      </c>
      <c r="G3710">
        <v>2981.19</v>
      </c>
      <c r="H3710">
        <v>268.32</v>
      </c>
    </row>
    <row r="3711" spans="1:8" x14ac:dyDescent="0.2">
      <c r="A3711" t="s">
        <v>71</v>
      </c>
      <c r="B3711" t="s">
        <v>55</v>
      </c>
      <c r="C3711" t="s">
        <v>101</v>
      </c>
      <c r="D3711" s="4">
        <v>43132</v>
      </c>
      <c r="E3711" t="s">
        <v>177</v>
      </c>
      <c r="F3711" s="5">
        <v>43101</v>
      </c>
      <c r="G3711">
        <v>487.32</v>
      </c>
      <c r="H3711">
        <v>37.53</v>
      </c>
    </row>
    <row r="3712" spans="1:8" x14ac:dyDescent="0.2">
      <c r="A3712" t="s">
        <v>71</v>
      </c>
      <c r="B3712" t="s">
        <v>55</v>
      </c>
      <c r="C3712" t="s">
        <v>101</v>
      </c>
      <c r="D3712" s="4">
        <v>43132</v>
      </c>
      <c r="E3712" t="s">
        <v>178</v>
      </c>
      <c r="F3712" s="5">
        <v>43101</v>
      </c>
      <c r="G3712">
        <v>21.98</v>
      </c>
      <c r="H3712">
        <v>1.69</v>
      </c>
    </row>
    <row r="3713" spans="1:8" x14ac:dyDescent="0.2">
      <c r="A3713" t="s">
        <v>71</v>
      </c>
      <c r="B3713" t="s">
        <v>56</v>
      </c>
      <c r="C3713" t="s">
        <v>95</v>
      </c>
      <c r="D3713" s="4">
        <v>43132</v>
      </c>
      <c r="E3713" t="s">
        <v>175</v>
      </c>
      <c r="F3713" s="5">
        <v>43101</v>
      </c>
      <c r="G3713">
        <v>35594.68</v>
      </c>
      <c r="H3713">
        <v>2740.79</v>
      </c>
    </row>
    <row r="3714" spans="1:8" x14ac:dyDescent="0.2">
      <c r="A3714" t="s">
        <v>71</v>
      </c>
      <c r="B3714" t="s">
        <v>56</v>
      </c>
      <c r="C3714" t="s">
        <v>95</v>
      </c>
      <c r="D3714" s="4">
        <v>43132</v>
      </c>
      <c r="E3714" t="s">
        <v>179</v>
      </c>
      <c r="F3714" s="5">
        <v>43101</v>
      </c>
      <c r="G3714">
        <v>8725.32</v>
      </c>
      <c r="H3714">
        <v>785.28</v>
      </c>
    </row>
    <row r="3715" spans="1:8" x14ac:dyDescent="0.2">
      <c r="A3715" t="s">
        <v>71</v>
      </c>
      <c r="B3715" t="s">
        <v>56</v>
      </c>
      <c r="C3715" t="s">
        <v>95</v>
      </c>
      <c r="D3715" s="4">
        <v>43132</v>
      </c>
      <c r="E3715" t="s">
        <v>176</v>
      </c>
      <c r="F3715" s="5">
        <v>43101</v>
      </c>
      <c r="G3715">
        <v>1605.32</v>
      </c>
      <c r="H3715">
        <v>123.61</v>
      </c>
    </row>
    <row r="3716" spans="1:8" x14ac:dyDescent="0.2">
      <c r="A3716" t="s">
        <v>71</v>
      </c>
      <c r="B3716" t="s">
        <v>56</v>
      </c>
      <c r="C3716" t="s">
        <v>95</v>
      </c>
      <c r="D3716" s="4">
        <v>43132</v>
      </c>
      <c r="E3716" t="s">
        <v>180</v>
      </c>
      <c r="F3716" s="5">
        <v>43101</v>
      </c>
      <c r="G3716">
        <v>393.51</v>
      </c>
      <c r="H3716">
        <v>35.42</v>
      </c>
    </row>
    <row r="3717" spans="1:8" x14ac:dyDescent="0.2">
      <c r="A3717" t="s">
        <v>71</v>
      </c>
      <c r="B3717" t="s">
        <v>55</v>
      </c>
      <c r="C3717" t="s">
        <v>91</v>
      </c>
      <c r="D3717" s="4">
        <v>43132</v>
      </c>
      <c r="E3717" t="s">
        <v>175</v>
      </c>
      <c r="F3717" s="5">
        <v>43101</v>
      </c>
      <c r="G3717">
        <v>741.56</v>
      </c>
      <c r="H3717">
        <v>57.1</v>
      </c>
    </row>
    <row r="3718" spans="1:8" x14ac:dyDescent="0.2">
      <c r="A3718" t="s">
        <v>71</v>
      </c>
      <c r="B3718" t="s">
        <v>55</v>
      </c>
      <c r="C3718" t="s">
        <v>91</v>
      </c>
      <c r="D3718" s="4">
        <v>43132</v>
      </c>
      <c r="E3718" t="s">
        <v>179</v>
      </c>
      <c r="F3718" s="5">
        <v>43101</v>
      </c>
      <c r="G3718">
        <v>12218.44</v>
      </c>
      <c r="H3718">
        <v>1099.6600000000001</v>
      </c>
    </row>
    <row r="3719" spans="1:8" x14ac:dyDescent="0.2">
      <c r="A3719" t="s">
        <v>71</v>
      </c>
      <c r="B3719" t="s">
        <v>55</v>
      </c>
      <c r="C3719" t="s">
        <v>91</v>
      </c>
      <c r="D3719" s="4">
        <v>43132</v>
      </c>
      <c r="E3719" t="s">
        <v>176</v>
      </c>
      <c r="F3719" s="5">
        <v>43101</v>
      </c>
      <c r="G3719">
        <v>33.44</v>
      </c>
      <c r="H3719">
        <v>2.57</v>
      </c>
    </row>
    <row r="3720" spans="1:8" x14ac:dyDescent="0.2">
      <c r="A3720" t="s">
        <v>71</v>
      </c>
      <c r="B3720" t="s">
        <v>55</v>
      </c>
      <c r="C3720" t="s">
        <v>91</v>
      </c>
      <c r="D3720" s="4">
        <v>43132</v>
      </c>
      <c r="E3720" t="s">
        <v>180</v>
      </c>
      <c r="F3720" s="5">
        <v>43101</v>
      </c>
      <c r="G3720">
        <v>551.05999999999995</v>
      </c>
      <c r="H3720">
        <v>49.6</v>
      </c>
    </row>
    <row r="3721" spans="1:8" x14ac:dyDescent="0.2">
      <c r="A3721" t="s">
        <v>71</v>
      </c>
      <c r="B3721" t="s">
        <v>59</v>
      </c>
      <c r="C3721" t="s">
        <v>101</v>
      </c>
      <c r="D3721" s="4">
        <v>43132</v>
      </c>
      <c r="E3721" t="s">
        <v>177</v>
      </c>
      <c r="F3721" s="5">
        <v>43101</v>
      </c>
      <c r="G3721">
        <v>195.3</v>
      </c>
      <c r="H3721">
        <v>15.04</v>
      </c>
    </row>
    <row r="3722" spans="1:8" x14ac:dyDescent="0.2">
      <c r="A3722" t="s">
        <v>71</v>
      </c>
      <c r="B3722" t="s">
        <v>59</v>
      </c>
      <c r="C3722" t="s">
        <v>101</v>
      </c>
      <c r="D3722" s="4">
        <v>43132</v>
      </c>
      <c r="E3722" t="s">
        <v>178</v>
      </c>
      <c r="F3722" s="5">
        <v>43101</v>
      </c>
      <c r="G3722">
        <v>8.81</v>
      </c>
      <c r="H3722">
        <v>0.68</v>
      </c>
    </row>
    <row r="3723" spans="1:8" x14ac:dyDescent="0.2">
      <c r="A3723" t="s">
        <v>71</v>
      </c>
      <c r="B3723" t="s">
        <v>56</v>
      </c>
      <c r="C3723" t="s">
        <v>95</v>
      </c>
      <c r="D3723" s="4">
        <v>43160</v>
      </c>
      <c r="E3723" t="s">
        <v>175</v>
      </c>
      <c r="F3723" s="5">
        <v>43101</v>
      </c>
      <c r="G3723">
        <v>17797.34</v>
      </c>
      <c r="H3723">
        <v>1370.4</v>
      </c>
    </row>
    <row r="3724" spans="1:8" x14ac:dyDescent="0.2">
      <c r="A3724" t="s">
        <v>71</v>
      </c>
      <c r="B3724" t="s">
        <v>56</v>
      </c>
      <c r="C3724" t="s">
        <v>95</v>
      </c>
      <c r="D3724" s="4">
        <v>43160</v>
      </c>
      <c r="E3724" t="s">
        <v>179</v>
      </c>
      <c r="F3724" s="5">
        <v>43101</v>
      </c>
      <c r="G3724">
        <v>11122.66</v>
      </c>
      <c r="H3724">
        <v>1001.04</v>
      </c>
    </row>
    <row r="3725" spans="1:8" x14ac:dyDescent="0.2">
      <c r="A3725" t="s">
        <v>71</v>
      </c>
      <c r="B3725" t="s">
        <v>56</v>
      </c>
      <c r="C3725" t="s">
        <v>95</v>
      </c>
      <c r="D3725" s="4">
        <v>43160</v>
      </c>
      <c r="E3725" t="s">
        <v>176</v>
      </c>
      <c r="F3725" s="5">
        <v>43101</v>
      </c>
      <c r="G3725">
        <v>802.66</v>
      </c>
      <c r="H3725">
        <v>61.8</v>
      </c>
    </row>
    <row r="3726" spans="1:8" x14ac:dyDescent="0.2">
      <c r="A3726" t="s">
        <v>71</v>
      </c>
      <c r="B3726" t="s">
        <v>56</v>
      </c>
      <c r="C3726" t="s">
        <v>95</v>
      </c>
      <c r="D3726" s="4">
        <v>43160</v>
      </c>
      <c r="E3726" t="s">
        <v>180</v>
      </c>
      <c r="F3726" s="5">
        <v>43101</v>
      </c>
      <c r="G3726">
        <v>501.63</v>
      </c>
      <c r="H3726">
        <v>45.15</v>
      </c>
    </row>
    <row r="3727" spans="1:8" x14ac:dyDescent="0.2">
      <c r="A3727" t="s">
        <v>71</v>
      </c>
      <c r="B3727" t="s">
        <v>54</v>
      </c>
      <c r="C3727" t="s">
        <v>92</v>
      </c>
      <c r="D3727" s="4">
        <v>43160</v>
      </c>
      <c r="E3727" t="s">
        <v>175</v>
      </c>
      <c r="F3727" s="5">
        <v>43101</v>
      </c>
      <c r="G3727">
        <v>1186.48</v>
      </c>
      <c r="H3727">
        <v>91.36</v>
      </c>
    </row>
    <row r="3728" spans="1:8" x14ac:dyDescent="0.2">
      <c r="A3728" t="s">
        <v>71</v>
      </c>
      <c r="B3728" t="s">
        <v>54</v>
      </c>
      <c r="C3728" t="s">
        <v>92</v>
      </c>
      <c r="D3728" s="4">
        <v>43160</v>
      </c>
      <c r="E3728" t="s">
        <v>179</v>
      </c>
      <c r="F3728" s="5">
        <v>43101</v>
      </c>
      <c r="G3728">
        <v>822.52</v>
      </c>
      <c r="H3728">
        <v>74.03</v>
      </c>
    </row>
    <row r="3729" spans="1:8" x14ac:dyDescent="0.2">
      <c r="A3729" t="s">
        <v>71</v>
      </c>
      <c r="B3729" t="s">
        <v>54</v>
      </c>
      <c r="C3729" t="s">
        <v>92</v>
      </c>
      <c r="D3729" s="4">
        <v>43160</v>
      </c>
      <c r="E3729" t="s">
        <v>176</v>
      </c>
      <c r="F3729" s="5">
        <v>43101</v>
      </c>
      <c r="G3729">
        <v>53.52</v>
      </c>
      <c r="H3729">
        <v>4.12</v>
      </c>
    </row>
    <row r="3730" spans="1:8" x14ac:dyDescent="0.2">
      <c r="A3730" t="s">
        <v>71</v>
      </c>
      <c r="B3730" t="s">
        <v>54</v>
      </c>
      <c r="C3730" t="s">
        <v>92</v>
      </c>
      <c r="D3730" s="4">
        <v>43160</v>
      </c>
      <c r="E3730" t="s">
        <v>180</v>
      </c>
      <c r="F3730" s="5">
        <v>43101</v>
      </c>
      <c r="G3730">
        <v>37.08</v>
      </c>
      <c r="H3730">
        <v>3.34</v>
      </c>
    </row>
    <row r="3731" spans="1:8" x14ac:dyDescent="0.2">
      <c r="A3731" t="s">
        <v>71</v>
      </c>
      <c r="B3731" t="s">
        <v>55</v>
      </c>
      <c r="C3731" t="s">
        <v>101</v>
      </c>
      <c r="D3731" s="4">
        <v>43160</v>
      </c>
      <c r="E3731" t="s">
        <v>177</v>
      </c>
      <c r="F3731" s="5">
        <v>43101</v>
      </c>
      <c r="G3731">
        <v>534.55999999999995</v>
      </c>
      <c r="H3731">
        <v>41.16</v>
      </c>
    </row>
    <row r="3732" spans="1:8" x14ac:dyDescent="0.2">
      <c r="A3732" t="s">
        <v>71</v>
      </c>
      <c r="B3732" t="s">
        <v>55</v>
      </c>
      <c r="C3732" t="s">
        <v>101</v>
      </c>
      <c r="D3732" s="4">
        <v>43160</v>
      </c>
      <c r="E3732" t="s">
        <v>178</v>
      </c>
      <c r="F3732" s="5">
        <v>43101</v>
      </c>
      <c r="G3732">
        <v>24.1</v>
      </c>
      <c r="H3732">
        <v>1.85</v>
      </c>
    </row>
    <row r="3733" spans="1:8" x14ac:dyDescent="0.2">
      <c r="A3733" t="s">
        <v>71</v>
      </c>
      <c r="B3733" t="s">
        <v>55</v>
      </c>
      <c r="C3733" t="s">
        <v>91</v>
      </c>
      <c r="D3733" s="4">
        <v>43160</v>
      </c>
      <c r="E3733" t="s">
        <v>175</v>
      </c>
      <c r="F3733" s="5">
        <v>43101</v>
      </c>
      <c r="G3733">
        <v>1019.56</v>
      </c>
      <c r="H3733">
        <v>78.510000000000005</v>
      </c>
    </row>
    <row r="3734" spans="1:8" x14ac:dyDescent="0.2">
      <c r="A3734" t="s">
        <v>71</v>
      </c>
      <c r="B3734" t="s">
        <v>55</v>
      </c>
      <c r="C3734" t="s">
        <v>91</v>
      </c>
      <c r="D3734" s="4">
        <v>43160</v>
      </c>
      <c r="E3734" t="s">
        <v>176</v>
      </c>
      <c r="F3734" s="5">
        <v>43101</v>
      </c>
      <c r="G3734">
        <v>45.98</v>
      </c>
      <c r="H3734">
        <v>3.54</v>
      </c>
    </row>
    <row r="3735" spans="1:8" x14ac:dyDescent="0.2">
      <c r="A3735" t="s">
        <v>71</v>
      </c>
      <c r="B3735" t="s">
        <v>57</v>
      </c>
      <c r="C3735" t="s">
        <v>93</v>
      </c>
      <c r="D3735" s="4">
        <v>43160</v>
      </c>
      <c r="E3735" t="s">
        <v>175</v>
      </c>
      <c r="F3735" s="5">
        <v>43101</v>
      </c>
      <c r="G3735">
        <v>5627.98</v>
      </c>
      <c r="H3735">
        <v>433.35</v>
      </c>
    </row>
    <row r="3736" spans="1:8" x14ac:dyDescent="0.2">
      <c r="A3736" t="s">
        <v>71</v>
      </c>
      <c r="B3736" t="s">
        <v>57</v>
      </c>
      <c r="C3736" t="s">
        <v>93</v>
      </c>
      <c r="D3736" s="4">
        <v>43160</v>
      </c>
      <c r="E3736" t="s">
        <v>176</v>
      </c>
      <c r="F3736" s="5">
        <v>43101</v>
      </c>
      <c r="G3736">
        <v>253.81</v>
      </c>
      <c r="H3736">
        <v>19.52</v>
      </c>
    </row>
    <row r="3737" spans="1:8" x14ac:dyDescent="0.2">
      <c r="A3737" t="s">
        <v>71</v>
      </c>
      <c r="B3737" t="s">
        <v>54</v>
      </c>
      <c r="C3737" t="s">
        <v>101</v>
      </c>
      <c r="D3737" s="4">
        <v>43160</v>
      </c>
      <c r="E3737" t="s">
        <v>177</v>
      </c>
      <c r="F3737" s="5">
        <v>43101</v>
      </c>
      <c r="G3737">
        <v>156.24</v>
      </c>
      <c r="H3737">
        <v>12.04</v>
      </c>
    </row>
    <row r="3738" spans="1:8" x14ac:dyDescent="0.2">
      <c r="A3738" t="s">
        <v>71</v>
      </c>
      <c r="B3738" t="s">
        <v>54</v>
      </c>
      <c r="C3738" t="s">
        <v>101</v>
      </c>
      <c r="D3738" s="4">
        <v>43160</v>
      </c>
      <c r="E3738" t="s">
        <v>178</v>
      </c>
      <c r="F3738" s="5">
        <v>43101</v>
      </c>
      <c r="G3738">
        <v>7.04</v>
      </c>
      <c r="H3738">
        <v>0.54</v>
      </c>
    </row>
    <row r="3739" spans="1:8" x14ac:dyDescent="0.2">
      <c r="A3739" t="s">
        <v>71</v>
      </c>
      <c r="B3739" t="s">
        <v>55</v>
      </c>
      <c r="C3739" t="s">
        <v>101</v>
      </c>
      <c r="D3739" s="4">
        <v>43191</v>
      </c>
      <c r="E3739" t="s">
        <v>177</v>
      </c>
      <c r="F3739" s="5">
        <v>43101</v>
      </c>
      <c r="G3739">
        <v>40.32</v>
      </c>
      <c r="H3739">
        <v>3.1</v>
      </c>
    </row>
    <row r="3740" spans="1:8" x14ac:dyDescent="0.2">
      <c r="A3740" t="s">
        <v>71</v>
      </c>
      <c r="B3740" t="s">
        <v>55</v>
      </c>
      <c r="C3740" t="s">
        <v>101</v>
      </c>
      <c r="D3740" s="4">
        <v>43191</v>
      </c>
      <c r="E3740" t="s">
        <v>178</v>
      </c>
      <c r="F3740" s="5">
        <v>43101</v>
      </c>
      <c r="G3740">
        <v>1.82</v>
      </c>
      <c r="H3740">
        <v>0.14000000000000001</v>
      </c>
    </row>
    <row r="3741" spans="1:8" x14ac:dyDescent="0.2">
      <c r="A3741" t="s">
        <v>71</v>
      </c>
      <c r="B3741" t="s">
        <v>56</v>
      </c>
      <c r="C3741" t="s">
        <v>94</v>
      </c>
      <c r="D3741" s="4">
        <v>43191</v>
      </c>
      <c r="E3741" t="s">
        <v>175</v>
      </c>
      <c r="F3741" s="5">
        <v>43101</v>
      </c>
      <c r="G3741">
        <v>669.79</v>
      </c>
      <c r="H3741">
        <v>51.57</v>
      </c>
    </row>
    <row r="3742" spans="1:8" x14ac:dyDescent="0.2">
      <c r="A3742" t="s">
        <v>71</v>
      </c>
      <c r="B3742" t="s">
        <v>56</v>
      </c>
      <c r="C3742" t="s">
        <v>94</v>
      </c>
      <c r="D3742" s="4">
        <v>43191</v>
      </c>
      <c r="E3742" t="s">
        <v>179</v>
      </c>
      <c r="F3742" s="5">
        <v>43101</v>
      </c>
      <c r="G3742">
        <v>9410.2099999999991</v>
      </c>
      <c r="H3742">
        <v>846.92</v>
      </c>
    </row>
    <row r="3743" spans="1:8" x14ac:dyDescent="0.2">
      <c r="A3743" t="s">
        <v>71</v>
      </c>
      <c r="B3743" t="s">
        <v>56</v>
      </c>
      <c r="C3743" t="s">
        <v>94</v>
      </c>
      <c r="D3743" s="4">
        <v>43191</v>
      </c>
      <c r="E3743" t="s">
        <v>176</v>
      </c>
      <c r="F3743" s="5">
        <v>43101</v>
      </c>
      <c r="G3743">
        <v>30.21</v>
      </c>
      <c r="H3743">
        <v>2.33</v>
      </c>
    </row>
    <row r="3744" spans="1:8" x14ac:dyDescent="0.2">
      <c r="A3744" t="s">
        <v>71</v>
      </c>
      <c r="B3744" t="s">
        <v>56</v>
      </c>
      <c r="C3744" t="s">
        <v>94</v>
      </c>
      <c r="D3744" s="4">
        <v>43191</v>
      </c>
      <c r="E3744" t="s">
        <v>180</v>
      </c>
      <c r="F3744" s="5">
        <v>43101</v>
      </c>
      <c r="G3744">
        <v>424.4</v>
      </c>
      <c r="H3744">
        <v>38.200000000000003</v>
      </c>
    </row>
    <row r="3745" spans="1:8" x14ac:dyDescent="0.2">
      <c r="A3745" t="s">
        <v>71</v>
      </c>
      <c r="B3745" t="s">
        <v>56</v>
      </c>
      <c r="C3745" t="s">
        <v>95</v>
      </c>
      <c r="D3745" s="4">
        <v>43191</v>
      </c>
      <c r="E3745" t="s">
        <v>179</v>
      </c>
      <c r="F3745" s="5">
        <v>43101</v>
      </c>
      <c r="G3745">
        <v>23692.48</v>
      </c>
      <c r="H3745">
        <v>2132.3200000000002</v>
      </c>
    </row>
    <row r="3746" spans="1:8" x14ac:dyDescent="0.2">
      <c r="A3746" t="s">
        <v>71</v>
      </c>
      <c r="B3746" t="s">
        <v>56</v>
      </c>
      <c r="C3746" t="s">
        <v>95</v>
      </c>
      <c r="D3746" s="4">
        <v>43191</v>
      </c>
      <c r="E3746" t="s">
        <v>180</v>
      </c>
      <c r="F3746" s="5">
        <v>43101</v>
      </c>
      <c r="G3746">
        <v>1068.54</v>
      </c>
      <c r="H3746">
        <v>96.17</v>
      </c>
    </row>
    <row r="3747" spans="1:8" x14ac:dyDescent="0.2">
      <c r="A3747" t="s">
        <v>71</v>
      </c>
      <c r="B3747" t="s">
        <v>57</v>
      </c>
      <c r="C3747" t="s">
        <v>93</v>
      </c>
      <c r="D3747" s="4">
        <v>43191</v>
      </c>
      <c r="E3747" t="s">
        <v>179</v>
      </c>
      <c r="F3747" s="5">
        <v>43101</v>
      </c>
      <c r="G3747">
        <v>3413.42</v>
      </c>
      <c r="H3747">
        <v>307.20999999999998</v>
      </c>
    </row>
    <row r="3748" spans="1:8" x14ac:dyDescent="0.2">
      <c r="A3748" t="s">
        <v>71</v>
      </c>
      <c r="B3748" t="s">
        <v>57</v>
      </c>
      <c r="C3748" t="s">
        <v>93</v>
      </c>
      <c r="D3748" s="4">
        <v>43191</v>
      </c>
      <c r="E3748" t="s">
        <v>180</v>
      </c>
      <c r="F3748" s="5">
        <v>43101</v>
      </c>
      <c r="G3748">
        <v>153.94999999999999</v>
      </c>
      <c r="H3748">
        <v>13.86</v>
      </c>
    </row>
    <row r="3749" spans="1:8" x14ac:dyDescent="0.2">
      <c r="A3749" t="s">
        <v>71</v>
      </c>
      <c r="B3749" t="s">
        <v>55</v>
      </c>
      <c r="C3749" t="s">
        <v>91</v>
      </c>
      <c r="D3749" s="4">
        <v>43191</v>
      </c>
      <c r="E3749" t="s">
        <v>175</v>
      </c>
      <c r="F3749" s="5">
        <v>43101</v>
      </c>
      <c r="G3749">
        <v>669.79</v>
      </c>
      <c r="H3749">
        <v>51.57</v>
      </c>
    </row>
    <row r="3750" spans="1:8" x14ac:dyDescent="0.2">
      <c r="A3750" t="s">
        <v>71</v>
      </c>
      <c r="B3750" t="s">
        <v>55</v>
      </c>
      <c r="C3750" t="s">
        <v>91</v>
      </c>
      <c r="D3750" s="4">
        <v>43191</v>
      </c>
      <c r="E3750" t="s">
        <v>179</v>
      </c>
      <c r="F3750" s="5">
        <v>43101</v>
      </c>
      <c r="G3750">
        <v>368.21</v>
      </c>
      <c r="H3750">
        <v>33.14</v>
      </c>
    </row>
    <row r="3751" spans="1:8" x14ac:dyDescent="0.2">
      <c r="A3751" t="s">
        <v>71</v>
      </c>
      <c r="B3751" t="s">
        <v>55</v>
      </c>
      <c r="C3751" t="s">
        <v>91</v>
      </c>
      <c r="D3751" s="4">
        <v>43191</v>
      </c>
      <c r="E3751" t="s">
        <v>176</v>
      </c>
      <c r="F3751" s="5">
        <v>43101</v>
      </c>
      <c r="G3751">
        <v>30.21</v>
      </c>
      <c r="H3751">
        <v>2.33</v>
      </c>
    </row>
    <row r="3752" spans="1:8" x14ac:dyDescent="0.2">
      <c r="A3752" t="s">
        <v>71</v>
      </c>
      <c r="B3752" t="s">
        <v>55</v>
      </c>
      <c r="C3752" t="s">
        <v>91</v>
      </c>
      <c r="D3752" s="4">
        <v>43191</v>
      </c>
      <c r="E3752" t="s">
        <v>180</v>
      </c>
      <c r="F3752" s="5">
        <v>43101</v>
      </c>
      <c r="G3752">
        <v>16.600000000000001</v>
      </c>
      <c r="H3752">
        <v>1.49</v>
      </c>
    </row>
    <row r="3753" spans="1:8" x14ac:dyDescent="0.2">
      <c r="A3753" t="s">
        <v>71</v>
      </c>
      <c r="B3753" t="s">
        <v>55</v>
      </c>
      <c r="C3753" t="s">
        <v>101</v>
      </c>
      <c r="D3753" s="4">
        <v>43191</v>
      </c>
      <c r="E3753" t="s">
        <v>177</v>
      </c>
      <c r="F3753" s="5">
        <v>43101</v>
      </c>
      <c r="G3753">
        <v>189.84</v>
      </c>
      <c r="H3753">
        <v>14.62</v>
      </c>
    </row>
    <row r="3754" spans="1:8" x14ac:dyDescent="0.2">
      <c r="A3754" t="s">
        <v>71</v>
      </c>
      <c r="B3754" t="s">
        <v>55</v>
      </c>
      <c r="C3754" t="s">
        <v>101</v>
      </c>
      <c r="D3754" s="4">
        <v>43191</v>
      </c>
      <c r="E3754" t="s">
        <v>178</v>
      </c>
      <c r="F3754" s="5">
        <v>43101</v>
      </c>
      <c r="G3754">
        <v>8.56</v>
      </c>
      <c r="H3754">
        <v>0.66</v>
      </c>
    </row>
    <row r="3755" spans="1:8" x14ac:dyDescent="0.2">
      <c r="A3755" t="s">
        <v>71</v>
      </c>
      <c r="B3755" t="s">
        <v>57</v>
      </c>
      <c r="C3755" t="s">
        <v>93</v>
      </c>
      <c r="D3755" s="4">
        <v>43191</v>
      </c>
      <c r="E3755" t="s">
        <v>175</v>
      </c>
      <c r="F3755" s="5">
        <v>43101</v>
      </c>
      <c r="G3755">
        <v>1728.58</v>
      </c>
      <c r="H3755">
        <v>133.09</v>
      </c>
    </row>
    <row r="3756" spans="1:8" x14ac:dyDescent="0.2">
      <c r="A3756" t="s">
        <v>71</v>
      </c>
      <c r="B3756" t="s">
        <v>57</v>
      </c>
      <c r="C3756" t="s">
        <v>93</v>
      </c>
      <c r="D3756" s="4">
        <v>43191</v>
      </c>
      <c r="E3756" t="s">
        <v>176</v>
      </c>
      <c r="F3756" s="5">
        <v>43101</v>
      </c>
      <c r="G3756">
        <v>77.97</v>
      </c>
      <c r="H3756">
        <v>6.01</v>
      </c>
    </row>
    <row r="3757" spans="1:8" x14ac:dyDescent="0.2">
      <c r="A3757" t="s">
        <v>71</v>
      </c>
      <c r="B3757" t="s">
        <v>56</v>
      </c>
      <c r="C3757" t="s">
        <v>95</v>
      </c>
      <c r="D3757" s="4">
        <v>43191</v>
      </c>
      <c r="E3757" t="s">
        <v>175</v>
      </c>
      <c r="F3757" s="5">
        <v>43101</v>
      </c>
      <c r="G3757">
        <v>65407.519999999997</v>
      </c>
      <c r="H3757">
        <v>5036.38</v>
      </c>
    </row>
    <row r="3758" spans="1:8" x14ac:dyDescent="0.2">
      <c r="A3758" t="s">
        <v>71</v>
      </c>
      <c r="B3758" t="s">
        <v>56</v>
      </c>
      <c r="C3758" t="s">
        <v>95</v>
      </c>
      <c r="D3758" s="4">
        <v>43191</v>
      </c>
      <c r="E3758" t="s">
        <v>176</v>
      </c>
      <c r="F3758" s="5">
        <v>43101</v>
      </c>
      <c r="G3758">
        <v>2949.88</v>
      </c>
      <c r="H3758">
        <v>227.14</v>
      </c>
    </row>
    <row r="3759" spans="1:8" x14ac:dyDescent="0.2">
      <c r="A3759" t="s">
        <v>71</v>
      </c>
      <c r="B3759" t="s">
        <v>54</v>
      </c>
      <c r="C3759" t="s">
        <v>101</v>
      </c>
      <c r="D3759" s="4">
        <v>43132</v>
      </c>
      <c r="E3759" t="s">
        <v>178</v>
      </c>
      <c r="F3759" s="5">
        <v>43101</v>
      </c>
      <c r="G3759">
        <v>9.06</v>
      </c>
      <c r="H3759">
        <v>0.7</v>
      </c>
    </row>
    <row r="3760" spans="1:8" x14ac:dyDescent="0.2">
      <c r="A3760" t="s">
        <v>71</v>
      </c>
      <c r="B3760" t="s">
        <v>59</v>
      </c>
      <c r="C3760" t="s">
        <v>101</v>
      </c>
      <c r="D3760" s="4">
        <v>43132</v>
      </c>
      <c r="E3760" t="s">
        <v>177</v>
      </c>
      <c r="F3760" s="5">
        <v>43101</v>
      </c>
      <c r="G3760">
        <v>65.47</v>
      </c>
      <c r="H3760">
        <v>5.04</v>
      </c>
    </row>
    <row r="3761" spans="1:8" x14ac:dyDescent="0.2">
      <c r="A3761" t="s">
        <v>71</v>
      </c>
      <c r="B3761" t="s">
        <v>59</v>
      </c>
      <c r="C3761" t="s">
        <v>101</v>
      </c>
      <c r="D3761" s="4">
        <v>43132</v>
      </c>
      <c r="E3761" t="s">
        <v>178</v>
      </c>
      <c r="F3761" s="5">
        <v>43101</v>
      </c>
      <c r="G3761">
        <v>2.95</v>
      </c>
      <c r="H3761">
        <v>0.23</v>
      </c>
    </row>
    <row r="3762" spans="1:8" x14ac:dyDescent="0.2">
      <c r="A3762" t="s">
        <v>71</v>
      </c>
      <c r="B3762" t="s">
        <v>55</v>
      </c>
      <c r="C3762" t="s">
        <v>101</v>
      </c>
      <c r="D3762" s="4">
        <v>43132</v>
      </c>
      <c r="E3762" t="s">
        <v>177</v>
      </c>
      <c r="F3762" s="5">
        <v>43101</v>
      </c>
      <c r="G3762">
        <v>1287.1199999999999</v>
      </c>
      <c r="H3762">
        <v>99.1</v>
      </c>
    </row>
    <row r="3763" spans="1:8" x14ac:dyDescent="0.2">
      <c r="A3763" t="s">
        <v>71</v>
      </c>
      <c r="B3763" t="s">
        <v>55</v>
      </c>
      <c r="C3763" t="s">
        <v>101</v>
      </c>
      <c r="D3763" s="4">
        <v>43132</v>
      </c>
      <c r="E3763" t="s">
        <v>178</v>
      </c>
      <c r="F3763" s="5">
        <v>43101</v>
      </c>
      <c r="G3763">
        <v>58.06</v>
      </c>
      <c r="H3763">
        <v>4.46</v>
      </c>
    </row>
    <row r="3764" spans="1:8" x14ac:dyDescent="0.2">
      <c r="A3764" t="s">
        <v>71</v>
      </c>
      <c r="B3764" t="s">
        <v>57</v>
      </c>
      <c r="C3764" t="s">
        <v>93</v>
      </c>
      <c r="D3764" s="4">
        <v>43101</v>
      </c>
      <c r="E3764" t="s">
        <v>175</v>
      </c>
      <c r="F3764" s="5">
        <v>43101</v>
      </c>
      <c r="G3764">
        <v>2836</v>
      </c>
      <c r="H3764">
        <v>218.33</v>
      </c>
    </row>
    <row r="3765" spans="1:8" x14ac:dyDescent="0.2">
      <c r="A3765" t="s">
        <v>71</v>
      </c>
      <c r="B3765" t="s">
        <v>57</v>
      </c>
      <c r="C3765" t="s">
        <v>93</v>
      </c>
      <c r="D3765" s="4">
        <v>43101</v>
      </c>
      <c r="E3765" t="s">
        <v>176</v>
      </c>
      <c r="F3765" s="5">
        <v>43101</v>
      </c>
      <c r="G3765">
        <v>128.02000000000001</v>
      </c>
      <c r="H3765">
        <v>9.89</v>
      </c>
    </row>
    <row r="3766" spans="1:8" x14ac:dyDescent="0.2">
      <c r="A3766" t="s">
        <v>71</v>
      </c>
      <c r="B3766" t="s">
        <v>56</v>
      </c>
      <c r="C3766" t="s">
        <v>94</v>
      </c>
      <c r="D3766" s="4">
        <v>43101</v>
      </c>
      <c r="E3766" t="s">
        <v>175</v>
      </c>
      <c r="F3766" s="5">
        <v>43101</v>
      </c>
      <c r="G3766">
        <v>574.1</v>
      </c>
      <c r="H3766">
        <v>44.2</v>
      </c>
    </row>
    <row r="3767" spans="1:8" x14ac:dyDescent="0.2">
      <c r="A3767" t="s">
        <v>71</v>
      </c>
      <c r="B3767" t="s">
        <v>56</v>
      </c>
      <c r="C3767" t="s">
        <v>94</v>
      </c>
      <c r="D3767" s="4">
        <v>43101</v>
      </c>
      <c r="E3767" t="s">
        <v>179</v>
      </c>
      <c r="F3767" s="5">
        <v>43101</v>
      </c>
      <c r="G3767">
        <v>12632.9</v>
      </c>
      <c r="H3767">
        <v>1136.97</v>
      </c>
    </row>
    <row r="3768" spans="1:8" x14ac:dyDescent="0.2">
      <c r="A3768" t="s">
        <v>71</v>
      </c>
      <c r="B3768" t="s">
        <v>56</v>
      </c>
      <c r="C3768" t="s">
        <v>94</v>
      </c>
      <c r="D3768" s="4">
        <v>43101</v>
      </c>
      <c r="E3768" t="s">
        <v>176</v>
      </c>
      <c r="F3768" s="5">
        <v>43101</v>
      </c>
      <c r="G3768">
        <v>25.9</v>
      </c>
      <c r="H3768">
        <v>2</v>
      </c>
    </row>
    <row r="3769" spans="1:8" x14ac:dyDescent="0.2">
      <c r="A3769" t="s">
        <v>71</v>
      </c>
      <c r="B3769" t="s">
        <v>56</v>
      </c>
      <c r="C3769" t="s">
        <v>94</v>
      </c>
      <c r="D3769" s="4">
        <v>43101</v>
      </c>
      <c r="E3769" t="s">
        <v>180</v>
      </c>
      <c r="F3769" s="5">
        <v>43101</v>
      </c>
      <c r="G3769">
        <v>569.74</v>
      </c>
      <c r="H3769">
        <v>51.28</v>
      </c>
    </row>
    <row r="3770" spans="1:8" x14ac:dyDescent="0.2">
      <c r="A3770" t="s">
        <v>71</v>
      </c>
      <c r="B3770" t="s">
        <v>56</v>
      </c>
      <c r="C3770" t="s">
        <v>95</v>
      </c>
      <c r="D3770" s="4">
        <v>43101</v>
      </c>
      <c r="E3770" t="s">
        <v>175</v>
      </c>
      <c r="F3770" s="5">
        <v>43101</v>
      </c>
      <c r="G3770">
        <v>29164.68</v>
      </c>
      <c r="H3770">
        <v>2245.6799999999998</v>
      </c>
    </row>
    <row r="3771" spans="1:8" x14ac:dyDescent="0.2">
      <c r="A3771" t="s">
        <v>71</v>
      </c>
      <c r="B3771" t="s">
        <v>56</v>
      </c>
      <c r="C3771" t="s">
        <v>95</v>
      </c>
      <c r="D3771" s="4">
        <v>43101</v>
      </c>
      <c r="E3771" t="s">
        <v>179</v>
      </c>
      <c r="F3771" s="5">
        <v>43101</v>
      </c>
      <c r="G3771">
        <v>15430.32</v>
      </c>
      <c r="H3771">
        <v>1388.73</v>
      </c>
    </row>
    <row r="3772" spans="1:8" x14ac:dyDescent="0.2">
      <c r="A3772" t="s">
        <v>71</v>
      </c>
      <c r="B3772" t="s">
        <v>56</v>
      </c>
      <c r="C3772" t="s">
        <v>95</v>
      </c>
      <c r="D3772" s="4">
        <v>43101</v>
      </c>
      <c r="E3772" t="s">
        <v>176</v>
      </c>
      <c r="F3772" s="5">
        <v>43101</v>
      </c>
      <c r="G3772">
        <v>1315.32</v>
      </c>
      <c r="H3772">
        <v>101.28</v>
      </c>
    </row>
    <row r="3773" spans="1:8" x14ac:dyDescent="0.2">
      <c r="A3773" t="s">
        <v>71</v>
      </c>
      <c r="B3773" t="s">
        <v>56</v>
      </c>
      <c r="C3773" t="s">
        <v>95</v>
      </c>
      <c r="D3773" s="4">
        <v>43101</v>
      </c>
      <c r="E3773" t="s">
        <v>180</v>
      </c>
      <c r="F3773" s="5">
        <v>43101</v>
      </c>
      <c r="G3773">
        <v>695.91</v>
      </c>
      <c r="H3773">
        <v>62.63</v>
      </c>
    </row>
    <row r="3774" spans="1:8" x14ac:dyDescent="0.2">
      <c r="A3774" t="s">
        <v>71</v>
      </c>
      <c r="B3774" t="s">
        <v>55</v>
      </c>
      <c r="C3774" t="s">
        <v>91</v>
      </c>
      <c r="D3774" s="4">
        <v>43101</v>
      </c>
      <c r="E3774" t="s">
        <v>175</v>
      </c>
      <c r="F3774" s="5">
        <v>43101</v>
      </c>
      <c r="G3774">
        <v>625.1</v>
      </c>
      <c r="H3774">
        <v>48.13</v>
      </c>
    </row>
    <row r="3775" spans="1:8" x14ac:dyDescent="0.2">
      <c r="A3775" t="s">
        <v>71</v>
      </c>
      <c r="B3775" t="s">
        <v>55</v>
      </c>
      <c r="C3775" t="s">
        <v>91</v>
      </c>
      <c r="D3775" s="4">
        <v>43101</v>
      </c>
      <c r="E3775" t="s">
        <v>179</v>
      </c>
      <c r="F3775" s="5">
        <v>43101</v>
      </c>
      <c r="G3775">
        <v>5035.8999999999996</v>
      </c>
      <c r="H3775">
        <v>453.24</v>
      </c>
    </row>
    <row r="3776" spans="1:8" x14ac:dyDescent="0.2">
      <c r="A3776" t="s">
        <v>71</v>
      </c>
      <c r="B3776" t="s">
        <v>55</v>
      </c>
      <c r="C3776" t="s">
        <v>91</v>
      </c>
      <c r="D3776" s="4">
        <v>43101</v>
      </c>
      <c r="E3776" t="s">
        <v>176</v>
      </c>
      <c r="F3776" s="5">
        <v>43101</v>
      </c>
      <c r="G3776">
        <v>28.2</v>
      </c>
      <c r="H3776">
        <v>2.1800000000000002</v>
      </c>
    </row>
    <row r="3777" spans="1:8" x14ac:dyDescent="0.2">
      <c r="A3777" t="s">
        <v>71</v>
      </c>
      <c r="B3777" t="s">
        <v>55</v>
      </c>
      <c r="C3777" t="s">
        <v>91</v>
      </c>
      <c r="D3777" s="4">
        <v>43101</v>
      </c>
      <c r="E3777" t="s">
        <v>180</v>
      </c>
      <c r="F3777" s="5">
        <v>43101</v>
      </c>
      <c r="G3777">
        <v>227.11</v>
      </c>
      <c r="H3777">
        <v>20.440000000000001</v>
      </c>
    </row>
    <row r="3778" spans="1:8" x14ac:dyDescent="0.2">
      <c r="A3778" t="s">
        <v>71</v>
      </c>
      <c r="B3778" t="s">
        <v>55</v>
      </c>
      <c r="C3778" t="s">
        <v>181</v>
      </c>
      <c r="D3778" s="4">
        <v>43101</v>
      </c>
      <c r="E3778" t="s">
        <v>182</v>
      </c>
      <c r="F3778" s="5">
        <v>43101</v>
      </c>
      <c r="G3778">
        <v>0</v>
      </c>
      <c r="H3778">
        <v>0</v>
      </c>
    </row>
    <row r="3779" spans="1:8" x14ac:dyDescent="0.2">
      <c r="A3779" t="s">
        <v>71</v>
      </c>
      <c r="B3779" t="s">
        <v>55</v>
      </c>
      <c r="C3779" t="s">
        <v>101</v>
      </c>
      <c r="D3779" s="4">
        <v>43101</v>
      </c>
      <c r="E3779" t="s">
        <v>177</v>
      </c>
      <c r="F3779" s="5">
        <v>43101</v>
      </c>
      <c r="G3779">
        <v>1497.3</v>
      </c>
      <c r="H3779">
        <v>115.29</v>
      </c>
    </row>
    <row r="3780" spans="1:8" x14ac:dyDescent="0.2">
      <c r="A3780" t="s">
        <v>71</v>
      </c>
      <c r="B3780" t="s">
        <v>55</v>
      </c>
      <c r="C3780" t="s">
        <v>101</v>
      </c>
      <c r="D3780" s="4">
        <v>43101</v>
      </c>
      <c r="E3780" t="s">
        <v>178</v>
      </c>
      <c r="F3780" s="5">
        <v>43101</v>
      </c>
      <c r="G3780">
        <v>67.52</v>
      </c>
      <c r="H3780">
        <v>5.2</v>
      </c>
    </row>
    <row r="3781" spans="1:8" x14ac:dyDescent="0.2">
      <c r="A3781" t="s">
        <v>71</v>
      </c>
      <c r="B3781" t="s">
        <v>57</v>
      </c>
      <c r="C3781" t="s">
        <v>93</v>
      </c>
      <c r="D3781" s="4">
        <v>43101</v>
      </c>
      <c r="E3781" t="s">
        <v>175</v>
      </c>
      <c r="F3781" s="5">
        <v>43101</v>
      </c>
      <c r="G3781">
        <v>78</v>
      </c>
      <c r="H3781">
        <v>6.01</v>
      </c>
    </row>
    <row r="3782" spans="1:8" x14ac:dyDescent="0.2">
      <c r="A3782" t="s">
        <v>71</v>
      </c>
      <c r="B3782" t="s">
        <v>57</v>
      </c>
      <c r="C3782" t="s">
        <v>93</v>
      </c>
      <c r="D3782" s="4">
        <v>43101</v>
      </c>
      <c r="E3782" t="s">
        <v>176</v>
      </c>
      <c r="F3782" s="5">
        <v>43101</v>
      </c>
      <c r="G3782">
        <v>3.52</v>
      </c>
      <c r="H3782">
        <v>0.27</v>
      </c>
    </row>
    <row r="3783" spans="1:8" x14ac:dyDescent="0.2">
      <c r="A3783" t="s">
        <v>71</v>
      </c>
      <c r="B3783" t="s">
        <v>55</v>
      </c>
      <c r="C3783" t="s">
        <v>101</v>
      </c>
      <c r="D3783" s="4">
        <v>43101</v>
      </c>
      <c r="E3783" t="s">
        <v>177</v>
      </c>
      <c r="F3783" s="5">
        <v>43101</v>
      </c>
      <c r="G3783">
        <v>405.96</v>
      </c>
      <c r="H3783">
        <v>31.26</v>
      </c>
    </row>
    <row r="3784" spans="1:8" x14ac:dyDescent="0.2">
      <c r="A3784" t="s">
        <v>71</v>
      </c>
      <c r="B3784" t="s">
        <v>55</v>
      </c>
      <c r="C3784" t="s">
        <v>101</v>
      </c>
      <c r="D3784" s="4">
        <v>43101</v>
      </c>
      <c r="E3784" t="s">
        <v>178</v>
      </c>
      <c r="F3784" s="5">
        <v>43101</v>
      </c>
      <c r="G3784">
        <v>18.329999999999998</v>
      </c>
      <c r="H3784">
        <v>1.4</v>
      </c>
    </row>
    <row r="3785" spans="1:8" x14ac:dyDescent="0.2">
      <c r="A3785" t="s">
        <v>71</v>
      </c>
      <c r="B3785" t="s">
        <v>54</v>
      </c>
      <c r="C3785" t="s">
        <v>101</v>
      </c>
      <c r="D3785" s="4">
        <v>43101</v>
      </c>
      <c r="E3785" t="s">
        <v>177</v>
      </c>
      <c r="F3785" s="5">
        <v>43101</v>
      </c>
      <c r="G3785">
        <v>18.079999999999998</v>
      </c>
      <c r="H3785">
        <v>1.4</v>
      </c>
    </row>
    <row r="3786" spans="1:8" x14ac:dyDescent="0.2">
      <c r="A3786" t="s">
        <v>71</v>
      </c>
      <c r="B3786" t="s">
        <v>54</v>
      </c>
      <c r="C3786" t="s">
        <v>101</v>
      </c>
      <c r="D3786" s="4">
        <v>43101</v>
      </c>
      <c r="E3786" t="s">
        <v>178</v>
      </c>
      <c r="F3786" s="5">
        <v>43101</v>
      </c>
      <c r="G3786">
        <v>0.82</v>
      </c>
      <c r="H3786">
        <v>0.06</v>
      </c>
    </row>
    <row r="3787" spans="1:8" x14ac:dyDescent="0.2">
      <c r="A3787" t="s">
        <v>71</v>
      </c>
      <c r="B3787" t="s">
        <v>55</v>
      </c>
      <c r="C3787" t="s">
        <v>101</v>
      </c>
      <c r="D3787" s="4">
        <v>43101</v>
      </c>
      <c r="E3787" t="s">
        <v>177</v>
      </c>
      <c r="F3787" s="5">
        <v>43101</v>
      </c>
      <c r="G3787">
        <v>199.46</v>
      </c>
      <c r="H3787">
        <v>15.36</v>
      </c>
    </row>
    <row r="3788" spans="1:8" x14ac:dyDescent="0.2">
      <c r="A3788" t="s">
        <v>71</v>
      </c>
      <c r="B3788" t="s">
        <v>55</v>
      </c>
      <c r="C3788" t="s">
        <v>101</v>
      </c>
      <c r="D3788" s="4">
        <v>43101</v>
      </c>
      <c r="E3788" t="s">
        <v>178</v>
      </c>
      <c r="F3788" s="5">
        <v>43101</v>
      </c>
      <c r="G3788">
        <v>8.99</v>
      </c>
      <c r="H3788">
        <v>0.69</v>
      </c>
    </row>
    <row r="3789" spans="1:8" x14ac:dyDescent="0.2">
      <c r="A3789" t="s">
        <v>71</v>
      </c>
      <c r="B3789" t="s">
        <v>57</v>
      </c>
      <c r="C3789" t="s">
        <v>93</v>
      </c>
      <c r="D3789" s="4">
        <v>43466</v>
      </c>
      <c r="E3789" t="s">
        <v>175</v>
      </c>
      <c r="F3789" s="5">
        <v>43405</v>
      </c>
      <c r="G3789">
        <v>264</v>
      </c>
      <c r="H3789">
        <v>20.329999999999998</v>
      </c>
    </row>
    <row r="3790" spans="1:8" x14ac:dyDescent="0.2">
      <c r="A3790" t="s">
        <v>71</v>
      </c>
      <c r="B3790" t="s">
        <v>57</v>
      </c>
      <c r="C3790" t="s">
        <v>93</v>
      </c>
      <c r="D3790" s="4">
        <v>43466</v>
      </c>
      <c r="E3790" t="s">
        <v>176</v>
      </c>
      <c r="F3790" s="5">
        <v>43405</v>
      </c>
      <c r="G3790">
        <v>10.72</v>
      </c>
      <c r="H3790">
        <v>0.83</v>
      </c>
    </row>
    <row r="3791" spans="1:8" x14ac:dyDescent="0.2">
      <c r="A3791" t="s">
        <v>71</v>
      </c>
      <c r="B3791" t="s">
        <v>54</v>
      </c>
      <c r="C3791" t="s">
        <v>101</v>
      </c>
      <c r="D3791" s="4">
        <v>43466</v>
      </c>
      <c r="E3791" t="s">
        <v>177</v>
      </c>
      <c r="F3791" s="5">
        <v>43405</v>
      </c>
      <c r="G3791">
        <v>130</v>
      </c>
      <c r="H3791">
        <v>10.01</v>
      </c>
    </row>
    <row r="3792" spans="1:8" x14ac:dyDescent="0.2">
      <c r="A3792" t="s">
        <v>71</v>
      </c>
      <c r="B3792" t="s">
        <v>54</v>
      </c>
      <c r="C3792" t="s">
        <v>101</v>
      </c>
      <c r="D3792" s="4">
        <v>43466</v>
      </c>
      <c r="E3792" t="s">
        <v>178</v>
      </c>
      <c r="F3792" s="5">
        <v>43405</v>
      </c>
      <c r="G3792">
        <v>5.27</v>
      </c>
      <c r="H3792">
        <v>0.4</v>
      </c>
    </row>
    <row r="3793" spans="1:8" x14ac:dyDescent="0.2">
      <c r="A3793" t="s">
        <v>71</v>
      </c>
      <c r="B3793" t="s">
        <v>55</v>
      </c>
      <c r="C3793" t="s">
        <v>101</v>
      </c>
      <c r="D3793" s="4">
        <v>43466</v>
      </c>
      <c r="E3793" t="s">
        <v>177</v>
      </c>
      <c r="F3793" s="5">
        <v>43405</v>
      </c>
      <c r="G3793">
        <v>830</v>
      </c>
      <c r="H3793">
        <v>63.91</v>
      </c>
    </row>
    <row r="3794" spans="1:8" x14ac:dyDescent="0.2">
      <c r="A3794" t="s">
        <v>71</v>
      </c>
      <c r="B3794" t="s">
        <v>55</v>
      </c>
      <c r="C3794" t="s">
        <v>101</v>
      </c>
      <c r="D3794" s="4">
        <v>43466</v>
      </c>
      <c r="E3794" t="s">
        <v>178</v>
      </c>
      <c r="F3794" s="5">
        <v>43405</v>
      </c>
      <c r="G3794">
        <v>33.68</v>
      </c>
      <c r="H3794">
        <v>2.59</v>
      </c>
    </row>
    <row r="3795" spans="1:8" x14ac:dyDescent="0.2">
      <c r="A3795" t="s">
        <v>71</v>
      </c>
      <c r="B3795" t="s">
        <v>55</v>
      </c>
      <c r="C3795" t="s">
        <v>101</v>
      </c>
      <c r="D3795" s="4">
        <v>43466</v>
      </c>
      <c r="E3795" t="s">
        <v>177</v>
      </c>
      <c r="F3795" s="5">
        <v>43405</v>
      </c>
      <c r="G3795">
        <v>150</v>
      </c>
      <c r="H3795">
        <v>11.55</v>
      </c>
    </row>
    <row r="3796" spans="1:8" x14ac:dyDescent="0.2">
      <c r="A3796" t="s">
        <v>71</v>
      </c>
      <c r="B3796" t="s">
        <v>55</v>
      </c>
      <c r="C3796" t="s">
        <v>101</v>
      </c>
      <c r="D3796" s="4">
        <v>43466</v>
      </c>
      <c r="E3796" t="s">
        <v>178</v>
      </c>
      <c r="F3796" s="5">
        <v>43405</v>
      </c>
      <c r="G3796">
        <v>6.09</v>
      </c>
      <c r="H3796">
        <v>0.47</v>
      </c>
    </row>
    <row r="3797" spans="1:8" x14ac:dyDescent="0.2">
      <c r="A3797" t="s">
        <v>71</v>
      </c>
      <c r="B3797" t="s">
        <v>59</v>
      </c>
      <c r="C3797" t="s">
        <v>101</v>
      </c>
      <c r="D3797" s="4">
        <v>43466</v>
      </c>
      <c r="E3797" t="s">
        <v>177</v>
      </c>
      <c r="F3797" s="5">
        <v>43405</v>
      </c>
      <c r="G3797">
        <v>42</v>
      </c>
      <c r="H3797">
        <v>3.23</v>
      </c>
    </row>
    <row r="3798" spans="1:8" x14ac:dyDescent="0.2">
      <c r="A3798" t="s">
        <v>71</v>
      </c>
      <c r="B3798" t="s">
        <v>59</v>
      </c>
      <c r="C3798" t="s">
        <v>101</v>
      </c>
      <c r="D3798" s="4">
        <v>43466</v>
      </c>
      <c r="E3798" t="s">
        <v>178</v>
      </c>
      <c r="F3798" s="5">
        <v>43405</v>
      </c>
      <c r="G3798">
        <v>1.71</v>
      </c>
      <c r="H3798">
        <v>0.13</v>
      </c>
    </row>
    <row r="3799" spans="1:8" x14ac:dyDescent="0.2">
      <c r="A3799" t="s">
        <v>71</v>
      </c>
      <c r="B3799" t="s">
        <v>55</v>
      </c>
      <c r="C3799" t="s">
        <v>101</v>
      </c>
      <c r="D3799" s="4">
        <v>43466</v>
      </c>
      <c r="E3799" t="s">
        <v>177</v>
      </c>
      <c r="F3799" s="5">
        <v>43405</v>
      </c>
      <c r="G3799">
        <v>987</v>
      </c>
      <c r="H3799">
        <v>76</v>
      </c>
    </row>
    <row r="3800" spans="1:8" x14ac:dyDescent="0.2">
      <c r="A3800" t="s">
        <v>71</v>
      </c>
      <c r="B3800" t="s">
        <v>55</v>
      </c>
      <c r="C3800" t="s">
        <v>101</v>
      </c>
      <c r="D3800" s="4">
        <v>43466</v>
      </c>
      <c r="E3800" t="s">
        <v>178</v>
      </c>
      <c r="F3800" s="5">
        <v>43405</v>
      </c>
      <c r="G3800">
        <v>40.56</v>
      </c>
      <c r="H3800">
        <v>3.12</v>
      </c>
    </row>
    <row r="3801" spans="1:8" x14ac:dyDescent="0.2">
      <c r="A3801" t="s">
        <v>71</v>
      </c>
      <c r="B3801" t="s">
        <v>54</v>
      </c>
      <c r="C3801" t="s">
        <v>101</v>
      </c>
      <c r="D3801" s="4">
        <v>43466</v>
      </c>
      <c r="E3801" t="s">
        <v>177</v>
      </c>
      <c r="F3801" s="5">
        <v>43405</v>
      </c>
      <c r="G3801">
        <v>202</v>
      </c>
      <c r="H3801">
        <v>15.56</v>
      </c>
    </row>
    <row r="3802" spans="1:8" x14ac:dyDescent="0.2">
      <c r="A3802" t="s">
        <v>71</v>
      </c>
      <c r="B3802" t="s">
        <v>54</v>
      </c>
      <c r="C3802" t="s">
        <v>101</v>
      </c>
      <c r="D3802" s="4">
        <v>43466</v>
      </c>
      <c r="E3802" t="s">
        <v>178</v>
      </c>
      <c r="F3802" s="5">
        <v>43405</v>
      </c>
      <c r="G3802">
        <v>8.1999999999999993</v>
      </c>
      <c r="H3802">
        <v>0.63</v>
      </c>
    </row>
    <row r="3803" spans="1:8" x14ac:dyDescent="0.2">
      <c r="A3803" t="s">
        <v>71</v>
      </c>
      <c r="B3803" t="s">
        <v>54</v>
      </c>
      <c r="C3803" t="s">
        <v>92</v>
      </c>
      <c r="D3803" s="4">
        <v>43101</v>
      </c>
      <c r="E3803" t="s">
        <v>175</v>
      </c>
      <c r="F3803" s="5">
        <v>43101</v>
      </c>
      <c r="G3803">
        <v>229.64</v>
      </c>
      <c r="H3803">
        <v>17.68</v>
      </c>
    </row>
    <row r="3804" spans="1:8" x14ac:dyDescent="0.2">
      <c r="A3804" t="s">
        <v>71</v>
      </c>
      <c r="B3804" t="s">
        <v>54</v>
      </c>
      <c r="C3804" t="s">
        <v>92</v>
      </c>
      <c r="D3804" s="4">
        <v>43101</v>
      </c>
      <c r="E3804" t="s">
        <v>179</v>
      </c>
      <c r="F3804" s="5">
        <v>43101</v>
      </c>
      <c r="G3804">
        <v>471.36</v>
      </c>
      <c r="H3804">
        <v>42.42</v>
      </c>
    </row>
    <row r="3805" spans="1:8" x14ac:dyDescent="0.2">
      <c r="A3805" t="s">
        <v>71</v>
      </c>
      <c r="B3805" t="s">
        <v>54</v>
      </c>
      <c r="C3805" t="s">
        <v>92</v>
      </c>
      <c r="D3805" s="4">
        <v>43101</v>
      </c>
      <c r="E3805" t="s">
        <v>176</v>
      </c>
      <c r="F3805" s="5">
        <v>43101</v>
      </c>
      <c r="G3805">
        <v>10.36</v>
      </c>
      <c r="H3805">
        <v>0.8</v>
      </c>
    </row>
    <row r="3806" spans="1:8" x14ac:dyDescent="0.2">
      <c r="A3806" t="s">
        <v>71</v>
      </c>
      <c r="B3806" t="s">
        <v>54</v>
      </c>
      <c r="C3806" t="s">
        <v>92</v>
      </c>
      <c r="D3806" s="4">
        <v>43101</v>
      </c>
      <c r="E3806" t="s">
        <v>180</v>
      </c>
      <c r="F3806" s="5">
        <v>43101</v>
      </c>
      <c r="G3806">
        <v>21.26</v>
      </c>
      <c r="H3806">
        <v>1.91</v>
      </c>
    </row>
    <row r="3807" spans="1:8" x14ac:dyDescent="0.2">
      <c r="A3807" t="s">
        <v>71</v>
      </c>
      <c r="B3807" t="s">
        <v>54</v>
      </c>
      <c r="C3807" t="s">
        <v>92</v>
      </c>
      <c r="D3807" s="4">
        <v>43101</v>
      </c>
      <c r="E3807" t="s">
        <v>175</v>
      </c>
      <c r="F3807" s="5">
        <v>43101</v>
      </c>
      <c r="G3807">
        <v>415</v>
      </c>
      <c r="H3807">
        <v>31.95</v>
      </c>
    </row>
    <row r="3808" spans="1:8" x14ac:dyDescent="0.2">
      <c r="A3808" t="s">
        <v>71</v>
      </c>
      <c r="B3808" t="s">
        <v>54</v>
      </c>
      <c r="C3808" t="s">
        <v>92</v>
      </c>
      <c r="D3808" s="4">
        <v>43101</v>
      </c>
      <c r="E3808" t="s">
        <v>176</v>
      </c>
      <c r="F3808" s="5">
        <v>43101</v>
      </c>
      <c r="G3808">
        <v>18.71</v>
      </c>
      <c r="H3808">
        <v>1.44</v>
      </c>
    </row>
    <row r="3809" spans="1:8" x14ac:dyDescent="0.2">
      <c r="A3809" t="s">
        <v>71</v>
      </c>
      <c r="B3809" t="s">
        <v>57</v>
      </c>
      <c r="C3809" t="s">
        <v>93</v>
      </c>
      <c r="D3809" s="4">
        <v>43101</v>
      </c>
      <c r="E3809" t="s">
        <v>175</v>
      </c>
      <c r="F3809" s="5">
        <v>43101</v>
      </c>
      <c r="G3809">
        <v>145</v>
      </c>
      <c r="H3809">
        <v>11.17</v>
      </c>
    </row>
    <row r="3810" spans="1:8" x14ac:dyDescent="0.2">
      <c r="A3810" t="s">
        <v>71</v>
      </c>
      <c r="B3810" t="s">
        <v>57</v>
      </c>
      <c r="C3810" t="s">
        <v>93</v>
      </c>
      <c r="D3810" s="4">
        <v>43101</v>
      </c>
      <c r="E3810" t="s">
        <v>176</v>
      </c>
      <c r="F3810" s="5">
        <v>43101</v>
      </c>
      <c r="G3810">
        <v>6.54</v>
      </c>
      <c r="H3810">
        <v>0.5</v>
      </c>
    </row>
    <row r="3811" spans="1:8" x14ac:dyDescent="0.2">
      <c r="A3811" t="s">
        <v>71</v>
      </c>
      <c r="B3811" t="s">
        <v>54</v>
      </c>
      <c r="C3811" t="s">
        <v>101</v>
      </c>
      <c r="D3811" s="4">
        <v>43101</v>
      </c>
      <c r="E3811" t="s">
        <v>177</v>
      </c>
      <c r="F3811" s="5">
        <v>43101</v>
      </c>
      <c r="G3811">
        <v>70.88</v>
      </c>
      <c r="H3811">
        <v>5.46</v>
      </c>
    </row>
    <row r="3812" spans="1:8" x14ac:dyDescent="0.2">
      <c r="A3812" t="s">
        <v>71</v>
      </c>
      <c r="B3812" t="s">
        <v>54</v>
      </c>
      <c r="C3812" t="s">
        <v>101</v>
      </c>
      <c r="D3812" s="4">
        <v>43101</v>
      </c>
      <c r="E3812" t="s">
        <v>178</v>
      </c>
      <c r="F3812" s="5">
        <v>43101</v>
      </c>
      <c r="G3812">
        <v>3.2</v>
      </c>
      <c r="H3812">
        <v>0.25</v>
      </c>
    </row>
    <row r="3813" spans="1:8" x14ac:dyDescent="0.2">
      <c r="A3813" t="s">
        <v>71</v>
      </c>
      <c r="B3813" t="s">
        <v>55</v>
      </c>
      <c r="C3813" t="s">
        <v>101</v>
      </c>
      <c r="D3813" s="4">
        <v>43101</v>
      </c>
      <c r="E3813" t="s">
        <v>177</v>
      </c>
      <c r="F3813" s="5">
        <v>43101</v>
      </c>
      <c r="G3813">
        <v>82.5</v>
      </c>
      <c r="H3813">
        <v>6.36</v>
      </c>
    </row>
    <row r="3814" spans="1:8" x14ac:dyDescent="0.2">
      <c r="A3814" t="s">
        <v>71</v>
      </c>
      <c r="B3814" t="s">
        <v>55</v>
      </c>
      <c r="C3814" t="s">
        <v>101</v>
      </c>
      <c r="D3814" s="4">
        <v>43101</v>
      </c>
      <c r="E3814" t="s">
        <v>178</v>
      </c>
      <c r="F3814" s="5">
        <v>43101</v>
      </c>
      <c r="G3814">
        <v>3.71</v>
      </c>
      <c r="H3814">
        <v>0.28999999999999998</v>
      </c>
    </row>
    <row r="3815" spans="1:8" x14ac:dyDescent="0.2">
      <c r="A3815" t="s">
        <v>71</v>
      </c>
      <c r="B3815" t="s">
        <v>55</v>
      </c>
      <c r="C3815" t="s">
        <v>101</v>
      </c>
      <c r="D3815" s="4">
        <v>43101</v>
      </c>
      <c r="E3815" t="s">
        <v>177</v>
      </c>
      <c r="F3815" s="5">
        <v>43101</v>
      </c>
      <c r="G3815">
        <v>457.12</v>
      </c>
      <c r="H3815">
        <v>35.200000000000003</v>
      </c>
    </row>
    <row r="3816" spans="1:8" x14ac:dyDescent="0.2">
      <c r="A3816" t="s">
        <v>71</v>
      </c>
      <c r="B3816" t="s">
        <v>55</v>
      </c>
      <c r="C3816" t="s">
        <v>101</v>
      </c>
      <c r="D3816" s="4">
        <v>43101</v>
      </c>
      <c r="E3816" t="s">
        <v>178</v>
      </c>
      <c r="F3816" s="5">
        <v>43101</v>
      </c>
      <c r="G3816">
        <v>20.61</v>
      </c>
      <c r="H3816">
        <v>1.58</v>
      </c>
    </row>
    <row r="3817" spans="1:8" x14ac:dyDescent="0.2">
      <c r="A3817" t="s">
        <v>71</v>
      </c>
      <c r="B3817" t="s">
        <v>55</v>
      </c>
      <c r="C3817" t="s">
        <v>101</v>
      </c>
      <c r="D3817" s="4">
        <v>43101</v>
      </c>
      <c r="E3817" t="s">
        <v>177</v>
      </c>
      <c r="F3817" s="5">
        <v>43101</v>
      </c>
      <c r="G3817">
        <v>466.91</v>
      </c>
      <c r="H3817">
        <v>35.96</v>
      </c>
    </row>
    <row r="3818" spans="1:8" x14ac:dyDescent="0.2">
      <c r="A3818" t="s">
        <v>71</v>
      </c>
      <c r="B3818" t="s">
        <v>55</v>
      </c>
      <c r="C3818" t="s">
        <v>101</v>
      </c>
      <c r="D3818" s="4">
        <v>43101</v>
      </c>
      <c r="E3818" t="s">
        <v>178</v>
      </c>
      <c r="F3818" s="5">
        <v>43101</v>
      </c>
      <c r="G3818">
        <v>21.05</v>
      </c>
      <c r="H3818">
        <v>1.62</v>
      </c>
    </row>
    <row r="3819" spans="1:8" x14ac:dyDescent="0.2">
      <c r="A3819" t="s">
        <v>71</v>
      </c>
      <c r="B3819" t="s">
        <v>54</v>
      </c>
      <c r="C3819" t="s">
        <v>101</v>
      </c>
      <c r="D3819" s="4">
        <v>43101</v>
      </c>
      <c r="E3819" t="s">
        <v>177</v>
      </c>
      <c r="F3819" s="5">
        <v>43101</v>
      </c>
      <c r="G3819">
        <v>59.4</v>
      </c>
      <c r="H3819">
        <v>4.58</v>
      </c>
    </row>
    <row r="3820" spans="1:8" x14ac:dyDescent="0.2">
      <c r="A3820" t="s">
        <v>71</v>
      </c>
      <c r="B3820" t="s">
        <v>54</v>
      </c>
      <c r="C3820" t="s">
        <v>101</v>
      </c>
      <c r="D3820" s="4">
        <v>43101</v>
      </c>
      <c r="E3820" t="s">
        <v>178</v>
      </c>
      <c r="F3820" s="5">
        <v>43101</v>
      </c>
      <c r="G3820">
        <v>2.68</v>
      </c>
      <c r="H3820">
        <v>0.21</v>
      </c>
    </row>
    <row r="3821" spans="1:8" x14ac:dyDescent="0.2">
      <c r="A3821" t="s">
        <v>71</v>
      </c>
      <c r="B3821" t="s">
        <v>54</v>
      </c>
      <c r="C3821" t="s">
        <v>92</v>
      </c>
      <c r="D3821" s="4">
        <v>43101</v>
      </c>
      <c r="E3821" t="s">
        <v>175</v>
      </c>
      <c r="F3821" s="5">
        <v>43101</v>
      </c>
      <c r="G3821">
        <v>790.02</v>
      </c>
      <c r="H3821">
        <v>60.83</v>
      </c>
    </row>
    <row r="3822" spans="1:8" x14ac:dyDescent="0.2">
      <c r="A3822" t="s">
        <v>71</v>
      </c>
      <c r="B3822" t="s">
        <v>54</v>
      </c>
      <c r="C3822" t="s">
        <v>92</v>
      </c>
      <c r="D3822" s="4">
        <v>43101</v>
      </c>
      <c r="E3822" t="s">
        <v>176</v>
      </c>
      <c r="F3822" s="5">
        <v>43101</v>
      </c>
      <c r="G3822">
        <v>35.619999999999997</v>
      </c>
      <c r="H3822">
        <v>2.74</v>
      </c>
    </row>
    <row r="3823" spans="1:8" x14ac:dyDescent="0.2">
      <c r="A3823" t="s">
        <v>71</v>
      </c>
      <c r="B3823" t="s">
        <v>54</v>
      </c>
      <c r="C3823" t="s">
        <v>92</v>
      </c>
      <c r="D3823" s="4">
        <v>43101</v>
      </c>
      <c r="E3823" t="s">
        <v>179</v>
      </c>
      <c r="F3823" s="5">
        <v>43101</v>
      </c>
      <c r="G3823">
        <v>687.98</v>
      </c>
      <c r="H3823">
        <v>61.91</v>
      </c>
    </row>
    <row r="3824" spans="1:8" x14ac:dyDescent="0.2">
      <c r="A3824" t="s">
        <v>71</v>
      </c>
      <c r="B3824" t="s">
        <v>59</v>
      </c>
      <c r="C3824" t="s">
        <v>101</v>
      </c>
      <c r="D3824" s="4">
        <v>43101</v>
      </c>
      <c r="E3824" t="s">
        <v>177</v>
      </c>
      <c r="F3824" s="5">
        <v>43101</v>
      </c>
      <c r="G3824">
        <v>23.47</v>
      </c>
      <c r="H3824">
        <v>1.81</v>
      </c>
    </row>
    <row r="3825" spans="1:8" x14ac:dyDescent="0.2">
      <c r="A3825" t="s">
        <v>71</v>
      </c>
      <c r="B3825" t="s">
        <v>59</v>
      </c>
      <c r="C3825" t="s">
        <v>101</v>
      </c>
      <c r="D3825" s="4">
        <v>43101</v>
      </c>
      <c r="E3825" t="s">
        <v>178</v>
      </c>
      <c r="F3825" s="5">
        <v>43101</v>
      </c>
      <c r="G3825">
        <v>1.06</v>
      </c>
      <c r="H3825">
        <v>0.08</v>
      </c>
    </row>
    <row r="3826" spans="1:8" x14ac:dyDescent="0.2">
      <c r="A3826" t="s">
        <v>71</v>
      </c>
      <c r="B3826" t="s">
        <v>55</v>
      </c>
      <c r="C3826" t="s">
        <v>103</v>
      </c>
      <c r="D3826" s="4">
        <v>43132</v>
      </c>
      <c r="E3826" t="s">
        <v>177</v>
      </c>
      <c r="F3826" s="5">
        <v>43101</v>
      </c>
      <c r="G3826">
        <v>1497.3</v>
      </c>
      <c r="H3826">
        <v>115.3</v>
      </c>
    </row>
    <row r="3827" spans="1:8" x14ac:dyDescent="0.2">
      <c r="A3827" t="s">
        <v>71</v>
      </c>
      <c r="B3827" t="s">
        <v>55</v>
      </c>
      <c r="C3827" t="s">
        <v>103</v>
      </c>
      <c r="D3827" s="4">
        <v>43132</v>
      </c>
      <c r="E3827" t="s">
        <v>178</v>
      </c>
      <c r="F3827" s="5">
        <v>43101</v>
      </c>
      <c r="G3827">
        <v>67.53</v>
      </c>
      <c r="H3827">
        <v>5.21</v>
      </c>
    </row>
    <row r="3828" spans="1:8" x14ac:dyDescent="0.2">
      <c r="A3828" t="s">
        <v>71</v>
      </c>
      <c r="B3828" t="s">
        <v>54</v>
      </c>
      <c r="C3828" t="s">
        <v>92</v>
      </c>
      <c r="D3828" s="4">
        <v>43101</v>
      </c>
      <c r="E3828" t="s">
        <v>180</v>
      </c>
      <c r="F3828" s="5">
        <v>43101</v>
      </c>
      <c r="G3828">
        <v>31.04</v>
      </c>
      <c r="H3828">
        <v>2.79</v>
      </c>
    </row>
    <row r="3829" spans="1:8" x14ac:dyDescent="0.2">
      <c r="A3829" t="s">
        <v>71</v>
      </c>
      <c r="B3829" t="s">
        <v>57</v>
      </c>
      <c r="C3829" t="s">
        <v>93</v>
      </c>
      <c r="D3829" s="4">
        <v>43132</v>
      </c>
      <c r="E3829" t="s">
        <v>175</v>
      </c>
      <c r="F3829" s="5">
        <v>43101</v>
      </c>
      <c r="G3829">
        <v>13</v>
      </c>
      <c r="H3829">
        <v>1</v>
      </c>
    </row>
    <row r="3830" spans="1:8" x14ac:dyDescent="0.2">
      <c r="A3830" t="s">
        <v>71</v>
      </c>
      <c r="B3830" t="s">
        <v>57</v>
      </c>
      <c r="C3830" t="s">
        <v>93</v>
      </c>
      <c r="D3830" s="4">
        <v>43132</v>
      </c>
      <c r="E3830" t="s">
        <v>176</v>
      </c>
      <c r="F3830" s="5">
        <v>43101</v>
      </c>
      <c r="G3830">
        <v>0.59</v>
      </c>
      <c r="H3830">
        <v>0.05</v>
      </c>
    </row>
    <row r="3831" spans="1:8" x14ac:dyDescent="0.2">
      <c r="A3831" t="s">
        <v>71</v>
      </c>
      <c r="B3831" t="s">
        <v>57</v>
      </c>
      <c r="C3831" t="s">
        <v>93</v>
      </c>
      <c r="D3831" s="4">
        <v>43132</v>
      </c>
      <c r="E3831" t="s">
        <v>175</v>
      </c>
      <c r="F3831" s="5">
        <v>43101</v>
      </c>
      <c r="G3831">
        <v>6426.68</v>
      </c>
      <c r="H3831">
        <v>494.86</v>
      </c>
    </row>
    <row r="3832" spans="1:8" x14ac:dyDescent="0.2">
      <c r="A3832" t="s">
        <v>71</v>
      </c>
      <c r="B3832" t="s">
        <v>57</v>
      </c>
      <c r="C3832" t="s">
        <v>93</v>
      </c>
      <c r="D3832" s="4">
        <v>43132</v>
      </c>
      <c r="E3832" t="s">
        <v>176</v>
      </c>
      <c r="F3832" s="5">
        <v>43101</v>
      </c>
      <c r="G3832">
        <v>289.85000000000002</v>
      </c>
      <c r="H3832">
        <v>22.31</v>
      </c>
    </row>
    <row r="3833" spans="1:8" x14ac:dyDescent="0.2">
      <c r="A3833" t="s">
        <v>71</v>
      </c>
      <c r="B3833" t="s">
        <v>57</v>
      </c>
      <c r="C3833" t="s">
        <v>93</v>
      </c>
      <c r="D3833" s="4">
        <v>43132</v>
      </c>
      <c r="E3833" t="s">
        <v>179</v>
      </c>
      <c r="F3833" s="5">
        <v>43101</v>
      </c>
      <c r="G3833">
        <v>863.32</v>
      </c>
      <c r="H3833">
        <v>77.7</v>
      </c>
    </row>
    <row r="3834" spans="1:8" x14ac:dyDescent="0.2">
      <c r="A3834" t="s">
        <v>71</v>
      </c>
      <c r="B3834" t="s">
        <v>57</v>
      </c>
      <c r="C3834" t="s">
        <v>93</v>
      </c>
      <c r="D3834" s="4">
        <v>43132</v>
      </c>
      <c r="E3834" t="s">
        <v>180</v>
      </c>
      <c r="F3834" s="5">
        <v>43101</v>
      </c>
      <c r="G3834">
        <v>38.950000000000003</v>
      </c>
      <c r="H3834">
        <v>3.5</v>
      </c>
    </row>
    <row r="3835" spans="1:8" x14ac:dyDescent="0.2">
      <c r="A3835" t="s">
        <v>71</v>
      </c>
      <c r="B3835" t="s">
        <v>55</v>
      </c>
      <c r="C3835" t="s">
        <v>84</v>
      </c>
      <c r="D3835" s="4">
        <v>43132</v>
      </c>
      <c r="E3835" t="s">
        <v>175</v>
      </c>
      <c r="F3835" s="5">
        <v>43101</v>
      </c>
      <c r="G3835">
        <v>2315.36</v>
      </c>
      <c r="H3835">
        <v>178.28</v>
      </c>
    </row>
    <row r="3836" spans="1:8" x14ac:dyDescent="0.2">
      <c r="A3836" t="s">
        <v>71</v>
      </c>
      <c r="B3836" t="s">
        <v>55</v>
      </c>
      <c r="C3836" t="s">
        <v>84</v>
      </c>
      <c r="D3836" s="4">
        <v>43132</v>
      </c>
      <c r="E3836" t="s">
        <v>179</v>
      </c>
      <c r="F3836" s="5">
        <v>43101</v>
      </c>
      <c r="G3836">
        <v>12245.48</v>
      </c>
      <c r="H3836">
        <v>1102.0999999999999</v>
      </c>
    </row>
    <row r="3837" spans="1:8" x14ac:dyDescent="0.2">
      <c r="A3837" t="s">
        <v>71</v>
      </c>
      <c r="B3837" t="s">
        <v>55</v>
      </c>
      <c r="C3837" t="s">
        <v>84</v>
      </c>
      <c r="D3837" s="4">
        <v>43132</v>
      </c>
      <c r="E3837" t="s">
        <v>176</v>
      </c>
      <c r="F3837" s="5">
        <v>43101</v>
      </c>
      <c r="G3837">
        <v>104.41</v>
      </c>
      <c r="H3837">
        <v>8.02</v>
      </c>
    </row>
    <row r="3838" spans="1:8" x14ac:dyDescent="0.2">
      <c r="A3838" t="s">
        <v>71</v>
      </c>
      <c r="B3838" t="s">
        <v>55</v>
      </c>
      <c r="C3838" t="s">
        <v>84</v>
      </c>
      <c r="D3838" s="4">
        <v>43132</v>
      </c>
      <c r="E3838" t="s">
        <v>180</v>
      </c>
      <c r="F3838" s="5">
        <v>43101</v>
      </c>
      <c r="G3838">
        <v>552.29</v>
      </c>
      <c r="H3838">
        <v>49.71</v>
      </c>
    </row>
    <row r="3839" spans="1:8" x14ac:dyDescent="0.2">
      <c r="A3839" t="s">
        <v>71</v>
      </c>
      <c r="B3839" t="s">
        <v>57</v>
      </c>
      <c r="C3839" t="s">
        <v>93</v>
      </c>
      <c r="D3839" s="4">
        <v>43132</v>
      </c>
      <c r="E3839" t="s">
        <v>175</v>
      </c>
      <c r="F3839" s="5">
        <v>43101</v>
      </c>
      <c r="G3839">
        <v>414</v>
      </c>
      <c r="H3839">
        <v>31.88</v>
      </c>
    </row>
    <row r="3840" spans="1:8" x14ac:dyDescent="0.2">
      <c r="A3840" t="s">
        <v>71</v>
      </c>
      <c r="B3840" t="s">
        <v>57</v>
      </c>
      <c r="C3840" t="s">
        <v>93</v>
      </c>
      <c r="D3840" s="4">
        <v>43132</v>
      </c>
      <c r="E3840" t="s">
        <v>176</v>
      </c>
      <c r="F3840" s="5">
        <v>43101</v>
      </c>
      <c r="G3840">
        <v>18.670000000000002</v>
      </c>
      <c r="H3840">
        <v>1.44</v>
      </c>
    </row>
    <row r="3841" spans="1:8" x14ac:dyDescent="0.2">
      <c r="A3841" t="s">
        <v>71</v>
      </c>
      <c r="B3841" t="s">
        <v>55</v>
      </c>
      <c r="C3841" t="s">
        <v>84</v>
      </c>
      <c r="D3841" s="4">
        <v>43132</v>
      </c>
      <c r="E3841" t="s">
        <v>175</v>
      </c>
      <c r="F3841" s="5">
        <v>43101</v>
      </c>
      <c r="G3841">
        <v>899.21</v>
      </c>
      <c r="H3841">
        <v>69.23</v>
      </c>
    </row>
    <row r="3842" spans="1:8" x14ac:dyDescent="0.2">
      <c r="A3842" t="s">
        <v>71</v>
      </c>
      <c r="B3842" t="s">
        <v>55</v>
      </c>
      <c r="C3842" t="s">
        <v>84</v>
      </c>
      <c r="D3842" s="4">
        <v>43132</v>
      </c>
      <c r="E3842" t="s">
        <v>176</v>
      </c>
      <c r="F3842" s="5">
        <v>43101</v>
      </c>
      <c r="G3842">
        <v>40.56</v>
      </c>
      <c r="H3842">
        <v>3.12</v>
      </c>
    </row>
    <row r="3843" spans="1:8" x14ac:dyDescent="0.2">
      <c r="A3843" t="s">
        <v>71</v>
      </c>
      <c r="B3843" t="s">
        <v>56</v>
      </c>
      <c r="C3843" t="s">
        <v>94</v>
      </c>
      <c r="D3843" s="4">
        <v>43132</v>
      </c>
      <c r="E3843" t="s">
        <v>175</v>
      </c>
      <c r="F3843" s="5">
        <v>43101</v>
      </c>
      <c r="G3843">
        <v>741.56</v>
      </c>
      <c r="H3843">
        <v>57.1</v>
      </c>
    </row>
    <row r="3844" spans="1:8" x14ac:dyDescent="0.2">
      <c r="A3844" t="s">
        <v>71</v>
      </c>
      <c r="B3844" t="s">
        <v>56</v>
      </c>
      <c r="C3844" t="s">
        <v>94</v>
      </c>
      <c r="D3844" s="4">
        <v>43132</v>
      </c>
      <c r="E3844" t="s">
        <v>179</v>
      </c>
      <c r="F3844" s="5">
        <v>43101</v>
      </c>
      <c r="G3844">
        <v>4358.4399999999996</v>
      </c>
      <c r="H3844">
        <v>392.26</v>
      </c>
    </row>
    <row r="3845" spans="1:8" x14ac:dyDescent="0.2">
      <c r="A3845" t="s">
        <v>71</v>
      </c>
      <c r="B3845" t="s">
        <v>56</v>
      </c>
      <c r="C3845" t="s">
        <v>94</v>
      </c>
      <c r="D3845" s="4">
        <v>43132</v>
      </c>
      <c r="E3845" t="s">
        <v>176</v>
      </c>
      <c r="F3845" s="5">
        <v>43101</v>
      </c>
      <c r="G3845">
        <v>33.44</v>
      </c>
      <c r="H3845">
        <v>2.57</v>
      </c>
    </row>
    <row r="3846" spans="1:8" x14ac:dyDescent="0.2">
      <c r="A3846" t="s">
        <v>71</v>
      </c>
      <c r="B3846" t="s">
        <v>56</v>
      </c>
      <c r="C3846" t="s">
        <v>94</v>
      </c>
      <c r="D3846" s="4">
        <v>43132</v>
      </c>
      <c r="E3846" t="s">
        <v>180</v>
      </c>
      <c r="F3846" s="5">
        <v>43101</v>
      </c>
      <c r="G3846">
        <v>196.57</v>
      </c>
      <c r="H3846">
        <v>17.690000000000001</v>
      </c>
    </row>
    <row r="3847" spans="1:8" x14ac:dyDescent="0.2">
      <c r="A3847" t="s">
        <v>71</v>
      </c>
      <c r="B3847" t="s">
        <v>56</v>
      </c>
      <c r="C3847" t="s">
        <v>95</v>
      </c>
      <c r="D3847" s="4">
        <v>43132</v>
      </c>
      <c r="E3847" t="s">
        <v>175</v>
      </c>
      <c r="F3847" s="5">
        <v>43101</v>
      </c>
      <c r="G3847">
        <v>593.24</v>
      </c>
      <c r="H3847">
        <v>45.68</v>
      </c>
    </row>
    <row r="3848" spans="1:8" x14ac:dyDescent="0.2">
      <c r="A3848" t="s">
        <v>71</v>
      </c>
      <c r="B3848" t="s">
        <v>56</v>
      </c>
      <c r="C3848" t="s">
        <v>95</v>
      </c>
      <c r="D3848" s="4">
        <v>43132</v>
      </c>
      <c r="E3848" t="s">
        <v>179</v>
      </c>
      <c r="F3848" s="5">
        <v>43101</v>
      </c>
      <c r="G3848">
        <v>16366.76</v>
      </c>
      <c r="H3848">
        <v>1473.01</v>
      </c>
    </row>
    <row r="3849" spans="1:8" x14ac:dyDescent="0.2">
      <c r="A3849" t="s">
        <v>71</v>
      </c>
      <c r="B3849" t="s">
        <v>56</v>
      </c>
      <c r="C3849" t="s">
        <v>95</v>
      </c>
      <c r="D3849" s="4">
        <v>43132</v>
      </c>
      <c r="E3849" t="s">
        <v>176</v>
      </c>
      <c r="F3849" s="5">
        <v>43101</v>
      </c>
      <c r="G3849">
        <v>26.76</v>
      </c>
      <c r="H3849">
        <v>2.06</v>
      </c>
    </row>
    <row r="3850" spans="1:8" x14ac:dyDescent="0.2">
      <c r="A3850" t="s">
        <v>71</v>
      </c>
      <c r="B3850" t="s">
        <v>56</v>
      </c>
      <c r="C3850" t="s">
        <v>95</v>
      </c>
      <c r="D3850" s="4">
        <v>43132</v>
      </c>
      <c r="E3850" t="s">
        <v>180</v>
      </c>
      <c r="F3850" s="5">
        <v>43101</v>
      </c>
      <c r="G3850">
        <v>738.14</v>
      </c>
      <c r="H3850">
        <v>66.430000000000007</v>
      </c>
    </row>
    <row r="3851" spans="1:8" x14ac:dyDescent="0.2">
      <c r="A3851" t="s">
        <v>71</v>
      </c>
      <c r="B3851" t="s">
        <v>55</v>
      </c>
      <c r="C3851" t="s">
        <v>91</v>
      </c>
      <c r="D3851" s="4">
        <v>43132</v>
      </c>
      <c r="E3851" t="s">
        <v>175</v>
      </c>
      <c r="F3851" s="5">
        <v>43101</v>
      </c>
      <c r="G3851">
        <v>698</v>
      </c>
      <c r="H3851">
        <v>53.75</v>
      </c>
    </row>
    <row r="3852" spans="1:8" x14ac:dyDescent="0.2">
      <c r="A3852" t="s">
        <v>71</v>
      </c>
      <c r="B3852" t="s">
        <v>55</v>
      </c>
      <c r="C3852" t="s">
        <v>91</v>
      </c>
      <c r="D3852" s="4">
        <v>43132</v>
      </c>
      <c r="E3852" t="s">
        <v>176</v>
      </c>
      <c r="F3852" s="5">
        <v>43101</v>
      </c>
      <c r="G3852">
        <v>31.48</v>
      </c>
      <c r="H3852">
        <v>2.42</v>
      </c>
    </row>
    <row r="3853" spans="1:8" x14ac:dyDescent="0.2">
      <c r="A3853" t="s">
        <v>71</v>
      </c>
      <c r="B3853" t="s">
        <v>54</v>
      </c>
      <c r="C3853" t="s">
        <v>92</v>
      </c>
      <c r="D3853" s="4">
        <v>43132</v>
      </c>
      <c r="E3853" t="s">
        <v>175</v>
      </c>
      <c r="F3853" s="5">
        <v>43101</v>
      </c>
      <c r="G3853">
        <v>593.24</v>
      </c>
      <c r="H3853">
        <v>45.68</v>
      </c>
    </row>
    <row r="3854" spans="1:8" x14ac:dyDescent="0.2">
      <c r="A3854" t="s">
        <v>71</v>
      </c>
      <c r="B3854" t="s">
        <v>54</v>
      </c>
      <c r="C3854" t="s">
        <v>92</v>
      </c>
      <c r="D3854" s="4">
        <v>43132</v>
      </c>
      <c r="E3854" t="s">
        <v>179</v>
      </c>
      <c r="F3854" s="5">
        <v>43101</v>
      </c>
      <c r="G3854">
        <v>421.76</v>
      </c>
      <c r="H3854">
        <v>37.96</v>
      </c>
    </row>
    <row r="3855" spans="1:8" x14ac:dyDescent="0.2">
      <c r="A3855" t="s">
        <v>71</v>
      </c>
      <c r="B3855" t="s">
        <v>55</v>
      </c>
      <c r="C3855" t="s">
        <v>101</v>
      </c>
      <c r="D3855" s="4">
        <v>43132</v>
      </c>
      <c r="E3855" t="s">
        <v>177</v>
      </c>
      <c r="F3855" s="5">
        <v>43101</v>
      </c>
      <c r="G3855">
        <v>106.02</v>
      </c>
      <c r="H3855">
        <v>8.16</v>
      </c>
    </row>
    <row r="3856" spans="1:8" x14ac:dyDescent="0.2">
      <c r="A3856" t="s">
        <v>71</v>
      </c>
      <c r="B3856" t="s">
        <v>55</v>
      </c>
      <c r="C3856" t="s">
        <v>101</v>
      </c>
      <c r="D3856" s="4">
        <v>43132</v>
      </c>
      <c r="E3856" t="s">
        <v>178</v>
      </c>
      <c r="F3856" s="5">
        <v>43101</v>
      </c>
      <c r="G3856">
        <v>4.78</v>
      </c>
      <c r="H3856">
        <v>0.37</v>
      </c>
    </row>
    <row r="3857" spans="1:8" x14ac:dyDescent="0.2">
      <c r="A3857" t="s">
        <v>71</v>
      </c>
      <c r="B3857" t="s">
        <v>54</v>
      </c>
      <c r="C3857" t="s">
        <v>92</v>
      </c>
      <c r="D3857" s="4">
        <v>43132</v>
      </c>
      <c r="E3857" t="s">
        <v>176</v>
      </c>
      <c r="F3857" s="5">
        <v>43101</v>
      </c>
      <c r="G3857">
        <v>26.76</v>
      </c>
      <c r="H3857">
        <v>2.06</v>
      </c>
    </row>
    <row r="3858" spans="1:8" x14ac:dyDescent="0.2">
      <c r="A3858" t="s">
        <v>71</v>
      </c>
      <c r="B3858" t="s">
        <v>54</v>
      </c>
      <c r="C3858" t="s">
        <v>92</v>
      </c>
      <c r="D3858" s="4">
        <v>43132</v>
      </c>
      <c r="E3858" t="s">
        <v>180</v>
      </c>
      <c r="F3858" s="5">
        <v>43101</v>
      </c>
      <c r="G3858">
        <v>19.02</v>
      </c>
      <c r="H3858">
        <v>1.71</v>
      </c>
    </row>
    <row r="3859" spans="1:8" x14ac:dyDescent="0.2">
      <c r="A3859" t="s">
        <v>71</v>
      </c>
      <c r="B3859" t="s">
        <v>55</v>
      </c>
      <c r="C3859" t="s">
        <v>101</v>
      </c>
      <c r="D3859" s="4">
        <v>43132</v>
      </c>
      <c r="E3859" t="s">
        <v>177</v>
      </c>
      <c r="F3859" s="5">
        <v>43101</v>
      </c>
      <c r="G3859">
        <v>78.12</v>
      </c>
      <c r="H3859">
        <v>6.02</v>
      </c>
    </row>
    <row r="3860" spans="1:8" x14ac:dyDescent="0.2">
      <c r="A3860" t="s">
        <v>71</v>
      </c>
      <c r="B3860" t="s">
        <v>55</v>
      </c>
      <c r="C3860" t="s">
        <v>101</v>
      </c>
      <c r="D3860" s="4">
        <v>43132</v>
      </c>
      <c r="E3860" t="s">
        <v>178</v>
      </c>
      <c r="F3860" s="5">
        <v>43101</v>
      </c>
      <c r="G3860">
        <v>3.52</v>
      </c>
      <c r="H3860">
        <v>0.27</v>
      </c>
    </row>
    <row r="3861" spans="1:8" x14ac:dyDescent="0.2">
      <c r="A3861" t="s">
        <v>71</v>
      </c>
      <c r="B3861" t="s">
        <v>56</v>
      </c>
      <c r="C3861" t="s">
        <v>101</v>
      </c>
      <c r="D3861" s="4">
        <v>43132</v>
      </c>
      <c r="E3861" t="s">
        <v>177</v>
      </c>
      <c r="F3861" s="5">
        <v>43101</v>
      </c>
      <c r="G3861">
        <v>678.9</v>
      </c>
      <c r="H3861">
        <v>52.28</v>
      </c>
    </row>
    <row r="3862" spans="1:8" x14ac:dyDescent="0.2">
      <c r="A3862" t="s">
        <v>71</v>
      </c>
      <c r="B3862" t="s">
        <v>56</v>
      </c>
      <c r="C3862" t="s">
        <v>101</v>
      </c>
      <c r="D3862" s="4">
        <v>43132</v>
      </c>
      <c r="E3862" t="s">
        <v>178</v>
      </c>
      <c r="F3862" s="5">
        <v>43101</v>
      </c>
      <c r="G3862">
        <v>30.62</v>
      </c>
      <c r="H3862">
        <v>2.36</v>
      </c>
    </row>
    <row r="3863" spans="1:8" x14ac:dyDescent="0.2">
      <c r="A3863" t="s">
        <v>71</v>
      </c>
      <c r="B3863" t="s">
        <v>54</v>
      </c>
      <c r="C3863" t="s">
        <v>92</v>
      </c>
      <c r="D3863" s="4">
        <v>43132</v>
      </c>
      <c r="E3863" t="s">
        <v>175</v>
      </c>
      <c r="F3863" s="5">
        <v>43101</v>
      </c>
      <c r="G3863">
        <v>1758.24</v>
      </c>
      <c r="H3863">
        <v>135.38999999999999</v>
      </c>
    </row>
    <row r="3864" spans="1:8" x14ac:dyDescent="0.2">
      <c r="A3864" t="s">
        <v>71</v>
      </c>
      <c r="B3864" t="s">
        <v>54</v>
      </c>
      <c r="C3864" t="s">
        <v>92</v>
      </c>
      <c r="D3864" s="4">
        <v>43132</v>
      </c>
      <c r="E3864" t="s">
        <v>179</v>
      </c>
      <c r="F3864" s="5">
        <v>43101</v>
      </c>
      <c r="G3864">
        <v>852.76</v>
      </c>
      <c r="H3864">
        <v>76.75</v>
      </c>
    </row>
    <row r="3865" spans="1:8" x14ac:dyDescent="0.2">
      <c r="A3865" t="s">
        <v>71</v>
      </c>
      <c r="B3865" t="s">
        <v>54</v>
      </c>
      <c r="C3865" t="s">
        <v>92</v>
      </c>
      <c r="D3865" s="4">
        <v>43132</v>
      </c>
      <c r="E3865" t="s">
        <v>176</v>
      </c>
      <c r="F3865" s="5">
        <v>43101</v>
      </c>
      <c r="G3865">
        <v>79.3</v>
      </c>
      <c r="H3865">
        <v>6.1</v>
      </c>
    </row>
    <row r="3866" spans="1:8" x14ac:dyDescent="0.2">
      <c r="A3866" t="s">
        <v>71</v>
      </c>
      <c r="B3866" t="s">
        <v>54</v>
      </c>
      <c r="C3866" t="s">
        <v>92</v>
      </c>
      <c r="D3866" s="4">
        <v>43132</v>
      </c>
      <c r="E3866" t="s">
        <v>180</v>
      </c>
      <c r="F3866" s="5">
        <v>43101</v>
      </c>
      <c r="G3866">
        <v>38.450000000000003</v>
      </c>
      <c r="H3866">
        <v>3.46</v>
      </c>
    </row>
    <row r="3867" spans="1:8" x14ac:dyDescent="0.2">
      <c r="A3867" t="s">
        <v>71</v>
      </c>
      <c r="B3867" t="s">
        <v>54</v>
      </c>
      <c r="C3867" t="s">
        <v>101</v>
      </c>
      <c r="D3867" s="4">
        <v>43132</v>
      </c>
      <c r="E3867" t="s">
        <v>177</v>
      </c>
      <c r="F3867" s="5">
        <v>43101</v>
      </c>
      <c r="G3867">
        <v>78.12</v>
      </c>
      <c r="H3867">
        <v>6.02</v>
      </c>
    </row>
    <row r="3868" spans="1:8" x14ac:dyDescent="0.2">
      <c r="A3868" t="s">
        <v>71</v>
      </c>
      <c r="B3868" t="s">
        <v>54</v>
      </c>
      <c r="C3868" t="s">
        <v>101</v>
      </c>
      <c r="D3868" s="4">
        <v>43132</v>
      </c>
      <c r="E3868" t="s">
        <v>178</v>
      </c>
      <c r="F3868" s="5">
        <v>43101</v>
      </c>
      <c r="G3868">
        <v>3.52</v>
      </c>
      <c r="H3868">
        <v>0.27</v>
      </c>
    </row>
    <row r="3869" spans="1:8" x14ac:dyDescent="0.2">
      <c r="A3869" t="s">
        <v>71</v>
      </c>
      <c r="B3869" t="s">
        <v>55</v>
      </c>
      <c r="C3869" t="s">
        <v>91</v>
      </c>
      <c r="D3869" s="4">
        <v>43132</v>
      </c>
      <c r="E3869" t="s">
        <v>175</v>
      </c>
      <c r="F3869" s="5">
        <v>43101</v>
      </c>
      <c r="G3869">
        <v>1483.12</v>
      </c>
      <c r="H3869">
        <v>114.2</v>
      </c>
    </row>
    <row r="3870" spans="1:8" x14ac:dyDescent="0.2">
      <c r="A3870" t="s">
        <v>71</v>
      </c>
      <c r="B3870" t="s">
        <v>55</v>
      </c>
      <c r="C3870" t="s">
        <v>91</v>
      </c>
      <c r="D3870" s="4">
        <v>43132</v>
      </c>
      <c r="E3870" t="s">
        <v>179</v>
      </c>
      <c r="F3870" s="5">
        <v>43101</v>
      </c>
      <c r="G3870">
        <v>2721.88</v>
      </c>
      <c r="H3870">
        <v>244.97</v>
      </c>
    </row>
    <row r="3871" spans="1:8" x14ac:dyDescent="0.2">
      <c r="A3871" t="s">
        <v>71</v>
      </c>
      <c r="B3871" t="s">
        <v>55</v>
      </c>
      <c r="C3871" t="s">
        <v>91</v>
      </c>
      <c r="D3871" s="4">
        <v>43132</v>
      </c>
      <c r="E3871" t="s">
        <v>176</v>
      </c>
      <c r="F3871" s="5">
        <v>43101</v>
      </c>
      <c r="G3871">
        <v>66.88</v>
      </c>
      <c r="H3871">
        <v>5.14</v>
      </c>
    </row>
    <row r="3872" spans="1:8" x14ac:dyDescent="0.2">
      <c r="A3872" t="s">
        <v>71</v>
      </c>
      <c r="B3872" t="s">
        <v>55</v>
      </c>
      <c r="C3872" t="s">
        <v>91</v>
      </c>
      <c r="D3872" s="4">
        <v>43132</v>
      </c>
      <c r="E3872" t="s">
        <v>180</v>
      </c>
      <c r="F3872" s="5">
        <v>43101</v>
      </c>
      <c r="G3872">
        <v>122.76</v>
      </c>
      <c r="H3872">
        <v>11.05</v>
      </c>
    </row>
    <row r="3873" spans="1:8" x14ac:dyDescent="0.2">
      <c r="A3873" t="s">
        <v>71</v>
      </c>
      <c r="B3873" t="s">
        <v>54</v>
      </c>
      <c r="C3873" t="s">
        <v>92</v>
      </c>
      <c r="D3873" s="4">
        <v>43101</v>
      </c>
      <c r="E3873" t="s">
        <v>179</v>
      </c>
      <c r="F3873" s="5">
        <v>43101</v>
      </c>
      <c r="G3873">
        <v>216.9</v>
      </c>
      <c r="H3873">
        <v>19.52</v>
      </c>
    </row>
    <row r="3874" spans="1:8" x14ac:dyDescent="0.2">
      <c r="A3874" t="s">
        <v>71</v>
      </c>
      <c r="B3874" t="s">
        <v>56</v>
      </c>
      <c r="C3874" t="s">
        <v>95</v>
      </c>
      <c r="D3874" s="4">
        <v>43132</v>
      </c>
      <c r="E3874" t="s">
        <v>180</v>
      </c>
      <c r="F3874" s="5">
        <v>43101</v>
      </c>
      <c r="G3874">
        <v>554.09</v>
      </c>
      <c r="H3874">
        <v>49.87</v>
      </c>
    </row>
    <row r="3875" spans="1:8" x14ac:dyDescent="0.2">
      <c r="A3875" t="s">
        <v>71</v>
      </c>
      <c r="B3875" t="s">
        <v>56</v>
      </c>
      <c r="C3875" t="s">
        <v>95</v>
      </c>
      <c r="D3875" s="4">
        <v>43132</v>
      </c>
      <c r="E3875" t="s">
        <v>175</v>
      </c>
      <c r="F3875" s="5">
        <v>43101</v>
      </c>
      <c r="G3875">
        <v>12860.01</v>
      </c>
      <c r="H3875">
        <v>990.22</v>
      </c>
    </row>
    <row r="3876" spans="1:8" x14ac:dyDescent="0.2">
      <c r="A3876" t="s">
        <v>71</v>
      </c>
      <c r="B3876" t="s">
        <v>56</v>
      </c>
      <c r="C3876" t="s">
        <v>95</v>
      </c>
      <c r="D3876" s="4">
        <v>43132</v>
      </c>
      <c r="E3876" t="s">
        <v>179</v>
      </c>
      <c r="F3876" s="5">
        <v>43101</v>
      </c>
      <c r="G3876">
        <v>12285.99</v>
      </c>
      <c r="H3876">
        <v>1105.74</v>
      </c>
    </row>
    <row r="3877" spans="1:8" x14ac:dyDescent="0.2">
      <c r="A3877" t="s">
        <v>71</v>
      </c>
      <c r="B3877" t="s">
        <v>55</v>
      </c>
      <c r="C3877" t="s">
        <v>101</v>
      </c>
      <c r="D3877" s="4">
        <v>43466</v>
      </c>
      <c r="E3877" t="s">
        <v>177</v>
      </c>
      <c r="F3877" s="5">
        <v>43405</v>
      </c>
      <c r="G3877">
        <v>642</v>
      </c>
      <c r="H3877">
        <v>49.43</v>
      </c>
    </row>
    <row r="3878" spans="1:8" x14ac:dyDescent="0.2">
      <c r="A3878" t="s">
        <v>71</v>
      </c>
      <c r="B3878" t="s">
        <v>55</v>
      </c>
      <c r="C3878" t="s">
        <v>101</v>
      </c>
      <c r="D3878" s="4">
        <v>43466</v>
      </c>
      <c r="E3878" t="s">
        <v>178</v>
      </c>
      <c r="F3878" s="5">
        <v>43405</v>
      </c>
      <c r="G3878">
        <v>25.81</v>
      </c>
      <c r="H3878">
        <v>1.98</v>
      </c>
    </row>
    <row r="3879" spans="1:8" x14ac:dyDescent="0.2">
      <c r="A3879" t="s">
        <v>71</v>
      </c>
      <c r="B3879" t="s">
        <v>55</v>
      </c>
      <c r="C3879" t="s">
        <v>101</v>
      </c>
      <c r="D3879" s="4">
        <v>43466</v>
      </c>
      <c r="E3879" t="s">
        <v>177</v>
      </c>
      <c r="F3879" s="5">
        <v>43405</v>
      </c>
      <c r="G3879">
        <v>316</v>
      </c>
      <c r="H3879">
        <v>24.34</v>
      </c>
    </row>
    <row r="3880" spans="1:8" x14ac:dyDescent="0.2">
      <c r="A3880" t="s">
        <v>71</v>
      </c>
      <c r="B3880" t="s">
        <v>55</v>
      </c>
      <c r="C3880" t="s">
        <v>101</v>
      </c>
      <c r="D3880" s="4">
        <v>43466</v>
      </c>
      <c r="E3880" t="s">
        <v>178</v>
      </c>
      <c r="F3880" s="5">
        <v>43405</v>
      </c>
      <c r="G3880">
        <v>12.7</v>
      </c>
      <c r="H3880">
        <v>0.97</v>
      </c>
    </row>
    <row r="3881" spans="1:8" x14ac:dyDescent="0.2">
      <c r="A3881" t="s">
        <v>71</v>
      </c>
      <c r="B3881" t="s">
        <v>54</v>
      </c>
      <c r="C3881" t="s">
        <v>101</v>
      </c>
      <c r="D3881" s="4">
        <v>43466</v>
      </c>
      <c r="E3881" t="s">
        <v>177</v>
      </c>
      <c r="F3881" s="5">
        <v>43405</v>
      </c>
      <c r="G3881">
        <v>28</v>
      </c>
      <c r="H3881">
        <v>2.16</v>
      </c>
    </row>
    <row r="3882" spans="1:8" x14ac:dyDescent="0.2">
      <c r="A3882" t="s">
        <v>71</v>
      </c>
      <c r="B3882" t="s">
        <v>54</v>
      </c>
      <c r="C3882" t="s">
        <v>101</v>
      </c>
      <c r="D3882" s="4">
        <v>43466</v>
      </c>
      <c r="E3882" t="s">
        <v>178</v>
      </c>
      <c r="F3882" s="5">
        <v>43405</v>
      </c>
      <c r="G3882">
        <v>1.1200000000000001</v>
      </c>
      <c r="H3882">
        <v>0.08</v>
      </c>
    </row>
    <row r="3883" spans="1:8" x14ac:dyDescent="0.2">
      <c r="A3883" t="s">
        <v>71</v>
      </c>
      <c r="B3883" t="s">
        <v>54</v>
      </c>
      <c r="C3883" t="s">
        <v>101</v>
      </c>
      <c r="D3883" s="4">
        <v>43132</v>
      </c>
      <c r="E3883" t="s">
        <v>177</v>
      </c>
      <c r="F3883" s="5">
        <v>43101</v>
      </c>
      <c r="G3883">
        <v>218.48</v>
      </c>
      <c r="H3883">
        <v>16.82</v>
      </c>
    </row>
    <row r="3884" spans="1:8" x14ac:dyDescent="0.2">
      <c r="A3884" t="s">
        <v>71</v>
      </c>
      <c r="B3884" t="s">
        <v>54</v>
      </c>
      <c r="C3884" t="s">
        <v>101</v>
      </c>
      <c r="D3884" s="4">
        <v>43132</v>
      </c>
      <c r="E3884" t="s">
        <v>178</v>
      </c>
      <c r="F3884" s="5">
        <v>43101</v>
      </c>
      <c r="G3884">
        <v>9.85</v>
      </c>
      <c r="H3884">
        <v>0.76</v>
      </c>
    </row>
    <row r="3885" spans="1:8" x14ac:dyDescent="0.2">
      <c r="A3885" t="s">
        <v>71</v>
      </c>
      <c r="B3885" t="s">
        <v>57</v>
      </c>
      <c r="C3885" t="s">
        <v>85</v>
      </c>
      <c r="D3885" s="4">
        <v>43132</v>
      </c>
      <c r="E3885" t="s">
        <v>175</v>
      </c>
      <c r="F3885" s="5">
        <v>43101</v>
      </c>
      <c r="G3885">
        <v>1364</v>
      </c>
      <c r="H3885">
        <v>105.02</v>
      </c>
    </row>
    <row r="3886" spans="1:8" x14ac:dyDescent="0.2">
      <c r="A3886" t="s">
        <v>71</v>
      </c>
      <c r="B3886" t="s">
        <v>57</v>
      </c>
      <c r="C3886" t="s">
        <v>85</v>
      </c>
      <c r="D3886" s="4">
        <v>43132</v>
      </c>
      <c r="E3886" t="s">
        <v>176</v>
      </c>
      <c r="F3886" s="5">
        <v>43101</v>
      </c>
      <c r="G3886">
        <v>61.52</v>
      </c>
      <c r="H3886">
        <v>4.7300000000000004</v>
      </c>
    </row>
    <row r="3887" spans="1:8" x14ac:dyDescent="0.2">
      <c r="A3887" t="s">
        <v>71</v>
      </c>
      <c r="B3887" t="s">
        <v>59</v>
      </c>
      <c r="C3887" t="s">
        <v>102</v>
      </c>
      <c r="D3887" s="4">
        <v>43132</v>
      </c>
      <c r="E3887" t="s">
        <v>177</v>
      </c>
      <c r="F3887" s="5">
        <v>43101</v>
      </c>
      <c r="G3887">
        <v>111.6</v>
      </c>
      <c r="H3887">
        <v>8.59</v>
      </c>
    </row>
    <row r="3888" spans="1:8" x14ac:dyDescent="0.2">
      <c r="A3888" t="s">
        <v>71</v>
      </c>
      <c r="B3888" t="s">
        <v>59</v>
      </c>
      <c r="C3888" t="s">
        <v>102</v>
      </c>
      <c r="D3888" s="4">
        <v>43132</v>
      </c>
      <c r="E3888" t="s">
        <v>178</v>
      </c>
      <c r="F3888" s="5">
        <v>43101</v>
      </c>
      <c r="G3888">
        <v>5.03</v>
      </c>
      <c r="H3888">
        <v>0.39</v>
      </c>
    </row>
    <row r="3889" spans="1:8" x14ac:dyDescent="0.2">
      <c r="A3889" t="s">
        <v>71</v>
      </c>
      <c r="B3889" t="s">
        <v>55</v>
      </c>
      <c r="C3889" t="s">
        <v>100</v>
      </c>
      <c r="D3889" s="4">
        <v>43132</v>
      </c>
      <c r="E3889" t="s">
        <v>175</v>
      </c>
      <c r="F3889" s="5">
        <v>43101</v>
      </c>
      <c r="G3889">
        <v>1483.12</v>
      </c>
      <c r="H3889">
        <v>114.2</v>
      </c>
    </row>
    <row r="3890" spans="1:8" x14ac:dyDescent="0.2">
      <c r="A3890" t="s">
        <v>71</v>
      </c>
      <c r="B3890" t="s">
        <v>55</v>
      </c>
      <c r="C3890" t="s">
        <v>100</v>
      </c>
      <c r="D3890" s="4">
        <v>43132</v>
      </c>
      <c r="E3890" t="s">
        <v>179</v>
      </c>
      <c r="F3890" s="5">
        <v>43101</v>
      </c>
      <c r="G3890">
        <v>769.88</v>
      </c>
      <c r="H3890">
        <v>69.290000000000006</v>
      </c>
    </row>
    <row r="3891" spans="1:8" x14ac:dyDescent="0.2">
      <c r="A3891" t="s">
        <v>71</v>
      </c>
      <c r="B3891" t="s">
        <v>55</v>
      </c>
      <c r="C3891" t="s">
        <v>100</v>
      </c>
      <c r="D3891" s="4">
        <v>43132</v>
      </c>
      <c r="E3891" t="s">
        <v>176</v>
      </c>
      <c r="F3891" s="5">
        <v>43101</v>
      </c>
      <c r="G3891">
        <v>66.88</v>
      </c>
      <c r="H3891">
        <v>5.14</v>
      </c>
    </row>
    <row r="3892" spans="1:8" x14ac:dyDescent="0.2">
      <c r="A3892" t="s">
        <v>71</v>
      </c>
      <c r="B3892" t="s">
        <v>55</v>
      </c>
      <c r="C3892" t="s">
        <v>100</v>
      </c>
      <c r="D3892" s="4">
        <v>43132</v>
      </c>
      <c r="E3892" t="s">
        <v>180</v>
      </c>
      <c r="F3892" s="5">
        <v>43101</v>
      </c>
      <c r="G3892">
        <v>34.729999999999997</v>
      </c>
      <c r="H3892">
        <v>3.13</v>
      </c>
    </row>
    <row r="3893" spans="1:8" x14ac:dyDescent="0.2">
      <c r="A3893" t="s">
        <v>71</v>
      </c>
      <c r="B3893" t="s">
        <v>59</v>
      </c>
      <c r="C3893" t="s">
        <v>102</v>
      </c>
      <c r="D3893" s="4">
        <v>43132</v>
      </c>
      <c r="E3893" t="s">
        <v>184</v>
      </c>
      <c r="F3893" s="5">
        <v>43101</v>
      </c>
      <c r="G3893">
        <v>2.44</v>
      </c>
      <c r="H3893">
        <v>0.22</v>
      </c>
    </row>
    <row r="3894" spans="1:8" x14ac:dyDescent="0.2">
      <c r="A3894" t="s">
        <v>71</v>
      </c>
      <c r="B3894" t="s">
        <v>59</v>
      </c>
      <c r="C3894" t="s">
        <v>102</v>
      </c>
      <c r="D3894" s="4">
        <v>43132</v>
      </c>
      <c r="E3894" t="s">
        <v>183</v>
      </c>
      <c r="F3894" s="5">
        <v>43101</v>
      </c>
      <c r="G3894">
        <v>0.11</v>
      </c>
      <c r="H3894">
        <v>0.01</v>
      </c>
    </row>
    <row r="3895" spans="1:8" x14ac:dyDescent="0.2">
      <c r="A3895" t="s">
        <v>71</v>
      </c>
      <c r="B3895" t="s">
        <v>59</v>
      </c>
      <c r="C3895" t="s">
        <v>102</v>
      </c>
      <c r="D3895" s="4">
        <v>43132</v>
      </c>
      <c r="E3895" t="s">
        <v>177</v>
      </c>
      <c r="F3895" s="5">
        <v>43101</v>
      </c>
      <c r="G3895">
        <v>1057.76</v>
      </c>
      <c r="H3895">
        <v>81.45</v>
      </c>
    </row>
    <row r="3896" spans="1:8" x14ac:dyDescent="0.2">
      <c r="A3896" t="s">
        <v>71</v>
      </c>
      <c r="B3896" t="s">
        <v>59</v>
      </c>
      <c r="C3896" t="s">
        <v>102</v>
      </c>
      <c r="D3896" s="4">
        <v>43132</v>
      </c>
      <c r="E3896" t="s">
        <v>178</v>
      </c>
      <c r="F3896" s="5">
        <v>43101</v>
      </c>
      <c r="G3896">
        <v>47.7</v>
      </c>
      <c r="H3896">
        <v>3.67</v>
      </c>
    </row>
    <row r="3897" spans="1:8" x14ac:dyDescent="0.2">
      <c r="A3897" t="s">
        <v>71</v>
      </c>
      <c r="B3897" t="s">
        <v>56</v>
      </c>
      <c r="C3897" t="s">
        <v>86</v>
      </c>
      <c r="D3897" s="4">
        <v>43132</v>
      </c>
      <c r="E3897" t="s">
        <v>175</v>
      </c>
      <c r="F3897" s="5">
        <v>43101</v>
      </c>
      <c r="G3897">
        <v>4449.3599999999997</v>
      </c>
      <c r="H3897">
        <v>342.6</v>
      </c>
    </row>
    <row r="3898" spans="1:8" x14ac:dyDescent="0.2">
      <c r="A3898" t="s">
        <v>71</v>
      </c>
      <c r="B3898" t="s">
        <v>56</v>
      </c>
      <c r="C3898" t="s">
        <v>86</v>
      </c>
      <c r="D3898" s="4">
        <v>43132</v>
      </c>
      <c r="E3898" t="s">
        <v>179</v>
      </c>
      <c r="F3898" s="5">
        <v>43101</v>
      </c>
      <c r="G3898">
        <v>74470.64</v>
      </c>
      <c r="H3898">
        <v>6702.36</v>
      </c>
    </row>
    <row r="3899" spans="1:8" x14ac:dyDescent="0.2">
      <c r="A3899" t="s">
        <v>71</v>
      </c>
      <c r="B3899" t="s">
        <v>56</v>
      </c>
      <c r="C3899" t="s">
        <v>86</v>
      </c>
      <c r="D3899" s="4">
        <v>43132</v>
      </c>
      <c r="E3899" t="s">
        <v>176</v>
      </c>
      <c r="F3899" s="5">
        <v>43101</v>
      </c>
      <c r="G3899">
        <v>200.64</v>
      </c>
      <c r="H3899">
        <v>15.42</v>
      </c>
    </row>
    <row r="3900" spans="1:8" x14ac:dyDescent="0.2">
      <c r="A3900" t="s">
        <v>71</v>
      </c>
      <c r="B3900" t="s">
        <v>56</v>
      </c>
      <c r="C3900" t="s">
        <v>86</v>
      </c>
      <c r="D3900" s="4">
        <v>43132</v>
      </c>
      <c r="E3900" t="s">
        <v>180</v>
      </c>
      <c r="F3900" s="5">
        <v>43101</v>
      </c>
      <c r="G3900">
        <v>3358.64</v>
      </c>
      <c r="H3900">
        <v>302.27999999999997</v>
      </c>
    </row>
    <row r="3901" spans="1:8" x14ac:dyDescent="0.2">
      <c r="A3901" t="s">
        <v>71</v>
      </c>
      <c r="B3901" t="s">
        <v>55</v>
      </c>
      <c r="C3901" t="s">
        <v>84</v>
      </c>
      <c r="D3901" s="4">
        <v>43101</v>
      </c>
      <c r="E3901" t="s">
        <v>175</v>
      </c>
      <c r="F3901" s="5">
        <v>43101</v>
      </c>
      <c r="G3901">
        <v>362.54</v>
      </c>
      <c r="H3901">
        <v>27.91</v>
      </c>
    </row>
    <row r="3902" spans="1:8" x14ac:dyDescent="0.2">
      <c r="A3902" t="s">
        <v>71</v>
      </c>
      <c r="B3902" t="s">
        <v>55</v>
      </c>
      <c r="C3902" t="s">
        <v>84</v>
      </c>
      <c r="D3902" s="4">
        <v>43101</v>
      </c>
      <c r="E3902" t="s">
        <v>176</v>
      </c>
      <c r="F3902" s="5">
        <v>43101</v>
      </c>
      <c r="G3902">
        <v>16.350000000000001</v>
      </c>
      <c r="H3902">
        <v>1.25</v>
      </c>
    </row>
    <row r="3903" spans="1:8" x14ac:dyDescent="0.2">
      <c r="A3903" t="s">
        <v>71</v>
      </c>
      <c r="B3903" t="s">
        <v>55</v>
      </c>
      <c r="C3903" t="s">
        <v>84</v>
      </c>
      <c r="D3903" s="4">
        <v>43101</v>
      </c>
      <c r="E3903" t="s">
        <v>175</v>
      </c>
      <c r="F3903" s="5">
        <v>43101</v>
      </c>
      <c r="G3903">
        <v>829.56</v>
      </c>
      <c r="H3903">
        <v>63.87</v>
      </c>
    </row>
    <row r="3904" spans="1:8" x14ac:dyDescent="0.2">
      <c r="A3904" t="s">
        <v>71</v>
      </c>
      <c r="B3904" t="s">
        <v>55</v>
      </c>
      <c r="C3904" t="s">
        <v>84</v>
      </c>
      <c r="D3904" s="4">
        <v>43101</v>
      </c>
      <c r="E3904" t="s">
        <v>179</v>
      </c>
      <c r="F3904" s="5">
        <v>43101</v>
      </c>
      <c r="G3904">
        <v>4051.17</v>
      </c>
      <c r="H3904">
        <v>364.61</v>
      </c>
    </row>
    <row r="3905" spans="1:8" x14ac:dyDescent="0.2">
      <c r="A3905" t="s">
        <v>71</v>
      </c>
      <c r="B3905" t="s">
        <v>55</v>
      </c>
      <c r="C3905" t="s">
        <v>84</v>
      </c>
      <c r="D3905" s="4">
        <v>43101</v>
      </c>
      <c r="E3905" t="s">
        <v>176</v>
      </c>
      <c r="F3905" s="5">
        <v>43101</v>
      </c>
      <c r="G3905">
        <v>37.42</v>
      </c>
      <c r="H3905">
        <v>2.87</v>
      </c>
    </row>
    <row r="3906" spans="1:8" x14ac:dyDescent="0.2">
      <c r="A3906" t="s">
        <v>71</v>
      </c>
      <c r="B3906" t="s">
        <v>55</v>
      </c>
      <c r="C3906" t="s">
        <v>84</v>
      </c>
      <c r="D3906" s="4">
        <v>43101</v>
      </c>
      <c r="E3906" t="s">
        <v>180</v>
      </c>
      <c r="F3906" s="5">
        <v>43101</v>
      </c>
      <c r="G3906">
        <v>182.7</v>
      </c>
      <c r="H3906">
        <v>16.440000000000001</v>
      </c>
    </row>
    <row r="3907" spans="1:8" x14ac:dyDescent="0.2">
      <c r="A3907" t="s">
        <v>71</v>
      </c>
      <c r="B3907" t="s">
        <v>54</v>
      </c>
      <c r="C3907" t="s">
        <v>99</v>
      </c>
      <c r="D3907" s="4">
        <v>43132</v>
      </c>
      <c r="E3907" t="s">
        <v>175</v>
      </c>
      <c r="F3907" s="5">
        <v>43101</v>
      </c>
      <c r="G3907">
        <v>295</v>
      </c>
      <c r="H3907">
        <v>22.72</v>
      </c>
    </row>
    <row r="3908" spans="1:8" x14ac:dyDescent="0.2">
      <c r="A3908" t="s">
        <v>71</v>
      </c>
      <c r="B3908" t="s">
        <v>54</v>
      </c>
      <c r="C3908" t="s">
        <v>99</v>
      </c>
      <c r="D3908" s="4">
        <v>43132</v>
      </c>
      <c r="E3908" t="s">
        <v>176</v>
      </c>
      <c r="F3908" s="5">
        <v>43101</v>
      </c>
      <c r="G3908">
        <v>13.3</v>
      </c>
      <c r="H3908">
        <v>1.02</v>
      </c>
    </row>
    <row r="3909" spans="1:8" x14ac:dyDescent="0.2">
      <c r="A3909" t="s">
        <v>71</v>
      </c>
      <c r="B3909" t="s">
        <v>56</v>
      </c>
      <c r="C3909" t="s">
        <v>103</v>
      </c>
      <c r="D3909" s="4">
        <v>43132</v>
      </c>
      <c r="E3909" t="s">
        <v>177</v>
      </c>
      <c r="F3909" s="5">
        <v>43101</v>
      </c>
      <c r="G3909">
        <v>186</v>
      </c>
      <c r="H3909">
        <v>14.32</v>
      </c>
    </row>
    <row r="3910" spans="1:8" x14ac:dyDescent="0.2">
      <c r="A3910" t="s">
        <v>71</v>
      </c>
      <c r="B3910" t="s">
        <v>56</v>
      </c>
      <c r="C3910" t="s">
        <v>103</v>
      </c>
      <c r="D3910" s="4">
        <v>43132</v>
      </c>
      <c r="E3910" t="s">
        <v>178</v>
      </c>
      <c r="F3910" s="5">
        <v>43101</v>
      </c>
      <c r="G3910">
        <v>8.39</v>
      </c>
      <c r="H3910">
        <v>0.65</v>
      </c>
    </row>
    <row r="3911" spans="1:8" x14ac:dyDescent="0.2">
      <c r="A3911" t="s">
        <v>71</v>
      </c>
      <c r="B3911" t="s">
        <v>55</v>
      </c>
      <c r="C3911" t="s">
        <v>102</v>
      </c>
      <c r="D3911" s="4">
        <v>43132</v>
      </c>
      <c r="E3911" t="s">
        <v>177</v>
      </c>
      <c r="F3911" s="5">
        <v>43101</v>
      </c>
      <c r="G3911">
        <v>74.400000000000006</v>
      </c>
      <c r="H3911">
        <v>5.73</v>
      </c>
    </row>
    <row r="3912" spans="1:8" x14ac:dyDescent="0.2">
      <c r="A3912" t="s">
        <v>71</v>
      </c>
      <c r="B3912" t="s">
        <v>55</v>
      </c>
      <c r="C3912" t="s">
        <v>102</v>
      </c>
      <c r="D3912" s="4">
        <v>43132</v>
      </c>
      <c r="E3912" t="s">
        <v>178</v>
      </c>
      <c r="F3912" s="5">
        <v>43101</v>
      </c>
      <c r="G3912">
        <v>3.36</v>
      </c>
      <c r="H3912">
        <v>0.26</v>
      </c>
    </row>
    <row r="3913" spans="1:8" x14ac:dyDescent="0.2">
      <c r="A3913" t="s">
        <v>71</v>
      </c>
      <c r="B3913" t="s">
        <v>57</v>
      </c>
      <c r="C3913" t="s">
        <v>90</v>
      </c>
      <c r="D3913" s="4">
        <v>43132</v>
      </c>
      <c r="E3913" t="s">
        <v>175</v>
      </c>
      <c r="F3913" s="5">
        <v>43101</v>
      </c>
      <c r="G3913">
        <v>2675</v>
      </c>
      <c r="H3913">
        <v>205.99</v>
      </c>
    </row>
    <row r="3914" spans="1:8" x14ac:dyDescent="0.2">
      <c r="A3914" t="s">
        <v>71</v>
      </c>
      <c r="B3914" t="s">
        <v>57</v>
      </c>
      <c r="C3914" t="s">
        <v>90</v>
      </c>
      <c r="D3914" s="4">
        <v>43132</v>
      </c>
      <c r="E3914" t="s">
        <v>176</v>
      </c>
      <c r="F3914" s="5">
        <v>43101</v>
      </c>
      <c r="G3914">
        <v>120.64</v>
      </c>
      <c r="H3914">
        <v>9.2899999999999991</v>
      </c>
    </row>
    <row r="3915" spans="1:8" x14ac:dyDescent="0.2">
      <c r="A3915" t="s">
        <v>71</v>
      </c>
      <c r="B3915" t="s">
        <v>56</v>
      </c>
      <c r="C3915" t="s">
        <v>87</v>
      </c>
      <c r="D3915" s="4">
        <v>43132</v>
      </c>
      <c r="E3915" t="s">
        <v>175</v>
      </c>
      <c r="F3915" s="5">
        <v>43101</v>
      </c>
      <c r="G3915">
        <v>1483.12</v>
      </c>
      <c r="H3915">
        <v>114.2</v>
      </c>
    </row>
    <row r="3916" spans="1:8" x14ac:dyDescent="0.2">
      <c r="A3916" t="s">
        <v>71</v>
      </c>
      <c r="B3916" t="s">
        <v>56</v>
      </c>
      <c r="C3916" t="s">
        <v>87</v>
      </c>
      <c r="D3916" s="4">
        <v>43132</v>
      </c>
      <c r="E3916" t="s">
        <v>179</v>
      </c>
      <c r="F3916" s="5">
        <v>43101</v>
      </c>
      <c r="G3916">
        <v>36996.879999999997</v>
      </c>
      <c r="H3916">
        <v>3329.72</v>
      </c>
    </row>
    <row r="3917" spans="1:8" x14ac:dyDescent="0.2">
      <c r="A3917" t="s">
        <v>71</v>
      </c>
      <c r="B3917" t="s">
        <v>56</v>
      </c>
      <c r="C3917" t="s">
        <v>87</v>
      </c>
      <c r="D3917" s="4">
        <v>43132</v>
      </c>
      <c r="E3917" t="s">
        <v>176</v>
      </c>
      <c r="F3917" s="5">
        <v>43101</v>
      </c>
      <c r="G3917">
        <v>66.88</v>
      </c>
      <c r="H3917">
        <v>5.14</v>
      </c>
    </row>
    <row r="3918" spans="1:8" x14ac:dyDescent="0.2">
      <c r="A3918" t="s">
        <v>71</v>
      </c>
      <c r="B3918" t="s">
        <v>56</v>
      </c>
      <c r="C3918" t="s">
        <v>87</v>
      </c>
      <c r="D3918" s="4">
        <v>43132</v>
      </c>
      <c r="E3918" t="s">
        <v>180</v>
      </c>
      <c r="F3918" s="5">
        <v>43101</v>
      </c>
      <c r="G3918">
        <v>1668.56</v>
      </c>
      <c r="H3918">
        <v>150.16999999999999</v>
      </c>
    </row>
    <row r="3919" spans="1:8" x14ac:dyDescent="0.2">
      <c r="A3919" t="s">
        <v>71</v>
      </c>
      <c r="B3919" t="s">
        <v>55</v>
      </c>
      <c r="C3919" t="s">
        <v>101</v>
      </c>
      <c r="D3919" s="4">
        <v>43132</v>
      </c>
      <c r="E3919" t="s">
        <v>177</v>
      </c>
      <c r="F3919" s="5">
        <v>43101</v>
      </c>
      <c r="G3919">
        <v>176.33</v>
      </c>
      <c r="H3919">
        <v>13.59</v>
      </c>
    </row>
    <row r="3920" spans="1:8" x14ac:dyDescent="0.2">
      <c r="A3920" t="s">
        <v>71</v>
      </c>
      <c r="B3920" t="s">
        <v>55</v>
      </c>
      <c r="C3920" t="s">
        <v>101</v>
      </c>
      <c r="D3920" s="4">
        <v>43132</v>
      </c>
      <c r="E3920" t="s">
        <v>178</v>
      </c>
      <c r="F3920" s="5">
        <v>43101</v>
      </c>
      <c r="G3920">
        <v>7.95</v>
      </c>
      <c r="H3920">
        <v>0.61</v>
      </c>
    </row>
    <row r="3921" spans="1:8" x14ac:dyDescent="0.2">
      <c r="A3921" t="s">
        <v>71</v>
      </c>
      <c r="B3921" t="s">
        <v>54</v>
      </c>
      <c r="C3921" t="s">
        <v>88</v>
      </c>
      <c r="D3921" s="4">
        <v>43132</v>
      </c>
      <c r="E3921" t="s">
        <v>175</v>
      </c>
      <c r="F3921" s="5">
        <v>43101</v>
      </c>
      <c r="G3921">
        <v>1665.24</v>
      </c>
      <c r="H3921">
        <v>128.22999999999999</v>
      </c>
    </row>
    <row r="3922" spans="1:8" x14ac:dyDescent="0.2">
      <c r="A3922" t="s">
        <v>71</v>
      </c>
      <c r="B3922" t="s">
        <v>54</v>
      </c>
      <c r="C3922" t="s">
        <v>88</v>
      </c>
      <c r="D3922" s="4">
        <v>43132</v>
      </c>
      <c r="E3922" t="s">
        <v>176</v>
      </c>
      <c r="F3922" s="5">
        <v>43101</v>
      </c>
      <c r="G3922">
        <v>75.099999999999994</v>
      </c>
      <c r="H3922">
        <v>5.78</v>
      </c>
    </row>
    <row r="3923" spans="1:8" x14ac:dyDescent="0.2">
      <c r="A3923" t="s">
        <v>71</v>
      </c>
      <c r="B3923" t="s">
        <v>55</v>
      </c>
      <c r="C3923" t="s">
        <v>91</v>
      </c>
      <c r="D3923" s="4">
        <v>43160</v>
      </c>
      <c r="E3923" t="s">
        <v>175</v>
      </c>
      <c r="F3923" s="5">
        <v>43101</v>
      </c>
      <c r="G3923">
        <v>598.03</v>
      </c>
      <c r="H3923">
        <v>46.05</v>
      </c>
    </row>
    <row r="3924" spans="1:8" x14ac:dyDescent="0.2">
      <c r="A3924" t="s">
        <v>71</v>
      </c>
      <c r="B3924" t="s">
        <v>55</v>
      </c>
      <c r="C3924" t="s">
        <v>91</v>
      </c>
      <c r="D3924" s="4">
        <v>43160</v>
      </c>
      <c r="E3924" t="s">
        <v>179</v>
      </c>
      <c r="F3924" s="5">
        <v>43101</v>
      </c>
      <c r="G3924">
        <v>8361.9699999999993</v>
      </c>
      <c r="H3924">
        <v>752.58</v>
      </c>
    </row>
    <row r="3925" spans="1:8" x14ac:dyDescent="0.2">
      <c r="A3925" t="s">
        <v>71</v>
      </c>
      <c r="B3925" t="s">
        <v>55</v>
      </c>
      <c r="C3925" t="s">
        <v>91</v>
      </c>
      <c r="D3925" s="4">
        <v>43160</v>
      </c>
      <c r="E3925" t="s">
        <v>176</v>
      </c>
      <c r="F3925" s="5">
        <v>43101</v>
      </c>
      <c r="G3925">
        <v>26.97</v>
      </c>
      <c r="H3925">
        <v>2.08</v>
      </c>
    </row>
    <row r="3926" spans="1:8" x14ac:dyDescent="0.2">
      <c r="A3926" t="s">
        <v>71</v>
      </c>
      <c r="B3926" t="s">
        <v>55</v>
      </c>
      <c r="C3926" t="s">
        <v>91</v>
      </c>
      <c r="D3926" s="4">
        <v>43160</v>
      </c>
      <c r="E3926" t="s">
        <v>180</v>
      </c>
      <c r="F3926" s="5">
        <v>43101</v>
      </c>
      <c r="G3926">
        <v>377.13</v>
      </c>
      <c r="H3926">
        <v>33.94</v>
      </c>
    </row>
    <row r="3927" spans="1:8" x14ac:dyDescent="0.2">
      <c r="A3927" t="s">
        <v>71</v>
      </c>
      <c r="B3927" t="s">
        <v>55</v>
      </c>
      <c r="C3927" t="s">
        <v>96</v>
      </c>
      <c r="D3927" s="4">
        <v>43160</v>
      </c>
      <c r="E3927" t="s">
        <v>175</v>
      </c>
      <c r="F3927" s="5">
        <v>43101</v>
      </c>
      <c r="G3927">
        <v>11482.15</v>
      </c>
      <c r="H3927">
        <v>884.13</v>
      </c>
    </row>
    <row r="3928" spans="1:8" x14ac:dyDescent="0.2">
      <c r="A3928" t="s">
        <v>71</v>
      </c>
      <c r="B3928" t="s">
        <v>55</v>
      </c>
      <c r="C3928" t="s">
        <v>96</v>
      </c>
      <c r="D3928" s="4">
        <v>43160</v>
      </c>
      <c r="E3928" t="s">
        <v>179</v>
      </c>
      <c r="F3928" s="5">
        <v>43101</v>
      </c>
      <c r="G3928">
        <v>9157.85</v>
      </c>
      <c r="H3928">
        <v>824.21</v>
      </c>
    </row>
    <row r="3929" spans="1:8" x14ac:dyDescent="0.2">
      <c r="A3929" t="s">
        <v>71</v>
      </c>
      <c r="B3929" t="s">
        <v>55</v>
      </c>
      <c r="C3929" t="s">
        <v>96</v>
      </c>
      <c r="D3929" s="4">
        <v>43160</v>
      </c>
      <c r="E3929" t="s">
        <v>176</v>
      </c>
      <c r="F3929" s="5">
        <v>43101</v>
      </c>
      <c r="G3929">
        <v>517.85</v>
      </c>
      <c r="H3929">
        <v>39.869999999999997</v>
      </c>
    </row>
    <row r="3930" spans="1:8" x14ac:dyDescent="0.2">
      <c r="A3930" t="s">
        <v>71</v>
      </c>
      <c r="B3930" t="s">
        <v>55</v>
      </c>
      <c r="C3930" t="s">
        <v>96</v>
      </c>
      <c r="D3930" s="4">
        <v>43160</v>
      </c>
      <c r="E3930" t="s">
        <v>180</v>
      </c>
      <c r="F3930" s="5">
        <v>43101</v>
      </c>
      <c r="G3930">
        <v>413.01</v>
      </c>
      <c r="H3930">
        <v>37.17</v>
      </c>
    </row>
    <row r="3931" spans="1:8" x14ac:dyDescent="0.2">
      <c r="A3931" t="s">
        <v>71</v>
      </c>
      <c r="B3931" t="s">
        <v>55</v>
      </c>
      <c r="C3931" t="s">
        <v>101</v>
      </c>
      <c r="D3931" s="4">
        <v>43160</v>
      </c>
      <c r="E3931" t="s">
        <v>177</v>
      </c>
      <c r="F3931" s="5">
        <v>43101</v>
      </c>
      <c r="G3931">
        <v>44.64</v>
      </c>
      <c r="H3931">
        <v>3.44</v>
      </c>
    </row>
    <row r="3932" spans="1:8" x14ac:dyDescent="0.2">
      <c r="A3932" t="s">
        <v>71</v>
      </c>
      <c r="B3932" t="s">
        <v>55</v>
      </c>
      <c r="C3932" t="s">
        <v>101</v>
      </c>
      <c r="D3932" s="4">
        <v>43160</v>
      </c>
      <c r="E3932" t="s">
        <v>178</v>
      </c>
      <c r="F3932" s="5">
        <v>43101</v>
      </c>
      <c r="G3932">
        <v>2.02</v>
      </c>
      <c r="H3932">
        <v>0.16</v>
      </c>
    </row>
    <row r="3933" spans="1:8" x14ac:dyDescent="0.2">
      <c r="A3933" t="s">
        <v>71</v>
      </c>
      <c r="B3933" t="s">
        <v>56</v>
      </c>
      <c r="C3933" t="s">
        <v>95</v>
      </c>
      <c r="D3933" s="4">
        <v>43160</v>
      </c>
      <c r="E3933" t="s">
        <v>175</v>
      </c>
      <c r="F3933" s="5">
        <v>43101</v>
      </c>
      <c r="G3933">
        <v>13778.59</v>
      </c>
      <c r="H3933">
        <v>1060.95</v>
      </c>
    </row>
    <row r="3934" spans="1:8" x14ac:dyDescent="0.2">
      <c r="A3934" t="s">
        <v>71</v>
      </c>
      <c r="B3934" t="s">
        <v>56</v>
      </c>
      <c r="C3934" t="s">
        <v>95</v>
      </c>
      <c r="D3934" s="4">
        <v>43160</v>
      </c>
      <c r="E3934" t="s">
        <v>179</v>
      </c>
      <c r="F3934" s="5">
        <v>43101</v>
      </c>
      <c r="G3934">
        <v>11181.41</v>
      </c>
      <c r="H3934">
        <v>1006.33</v>
      </c>
    </row>
    <row r="3935" spans="1:8" x14ac:dyDescent="0.2">
      <c r="A3935" t="s">
        <v>71</v>
      </c>
      <c r="B3935" t="s">
        <v>56</v>
      </c>
      <c r="C3935" t="s">
        <v>95</v>
      </c>
      <c r="D3935" s="4">
        <v>43160</v>
      </c>
      <c r="E3935" t="s">
        <v>176</v>
      </c>
      <c r="F3935" s="5">
        <v>43101</v>
      </c>
      <c r="G3935">
        <v>621.41</v>
      </c>
      <c r="H3935">
        <v>47.85</v>
      </c>
    </row>
    <row r="3936" spans="1:8" x14ac:dyDescent="0.2">
      <c r="A3936" t="s">
        <v>71</v>
      </c>
      <c r="B3936" t="s">
        <v>56</v>
      </c>
      <c r="C3936" t="s">
        <v>95</v>
      </c>
      <c r="D3936" s="4">
        <v>43160</v>
      </c>
      <c r="E3936" t="s">
        <v>180</v>
      </c>
      <c r="F3936" s="5">
        <v>43101</v>
      </c>
      <c r="G3936">
        <v>504.29</v>
      </c>
      <c r="H3936">
        <v>45.39</v>
      </c>
    </row>
    <row r="3937" spans="1:8" x14ac:dyDescent="0.2">
      <c r="A3937" t="s">
        <v>71</v>
      </c>
      <c r="B3937" t="s">
        <v>57</v>
      </c>
      <c r="C3937" t="s">
        <v>93</v>
      </c>
      <c r="D3937" s="4">
        <v>43160</v>
      </c>
      <c r="E3937" t="s">
        <v>175</v>
      </c>
      <c r="F3937" s="5">
        <v>43101</v>
      </c>
      <c r="G3937">
        <v>1828.63</v>
      </c>
      <c r="H3937">
        <v>140.81</v>
      </c>
    </row>
    <row r="3938" spans="1:8" x14ac:dyDescent="0.2">
      <c r="A3938" t="s">
        <v>71</v>
      </c>
      <c r="B3938" t="s">
        <v>57</v>
      </c>
      <c r="C3938" t="s">
        <v>93</v>
      </c>
      <c r="D3938" s="4">
        <v>43160</v>
      </c>
      <c r="E3938" t="s">
        <v>176</v>
      </c>
      <c r="F3938" s="5">
        <v>43101</v>
      </c>
      <c r="G3938">
        <v>82.48</v>
      </c>
      <c r="H3938">
        <v>6.34</v>
      </c>
    </row>
    <row r="3939" spans="1:8" x14ac:dyDescent="0.2">
      <c r="A3939" t="s">
        <v>71</v>
      </c>
      <c r="B3939" t="s">
        <v>57</v>
      </c>
      <c r="C3939" t="s">
        <v>93</v>
      </c>
      <c r="D3939" s="4">
        <v>43160</v>
      </c>
      <c r="E3939" t="s">
        <v>179</v>
      </c>
      <c r="F3939" s="5">
        <v>43101</v>
      </c>
      <c r="G3939">
        <v>215.37</v>
      </c>
      <c r="H3939">
        <v>19.38</v>
      </c>
    </row>
    <row r="3940" spans="1:8" x14ac:dyDescent="0.2">
      <c r="A3940" t="s">
        <v>71</v>
      </c>
      <c r="B3940" t="s">
        <v>57</v>
      </c>
      <c r="C3940" t="s">
        <v>93</v>
      </c>
      <c r="D3940" s="4">
        <v>43160</v>
      </c>
      <c r="E3940" t="s">
        <v>180</v>
      </c>
      <c r="F3940" s="5">
        <v>43101</v>
      </c>
      <c r="G3940">
        <v>9.7100000000000009</v>
      </c>
      <c r="H3940">
        <v>0.87</v>
      </c>
    </row>
    <row r="3941" spans="1:8" x14ac:dyDescent="0.2">
      <c r="A3941" t="s">
        <v>71</v>
      </c>
      <c r="B3941" t="s">
        <v>56</v>
      </c>
      <c r="C3941" t="s">
        <v>95</v>
      </c>
      <c r="D3941" s="4">
        <v>43466</v>
      </c>
      <c r="E3941" t="s">
        <v>175</v>
      </c>
      <c r="F3941" s="5">
        <v>43405</v>
      </c>
      <c r="G3941">
        <v>84334.85</v>
      </c>
      <c r="H3941">
        <v>6493.78</v>
      </c>
    </row>
    <row r="3942" spans="1:8" x14ac:dyDescent="0.2">
      <c r="A3942" t="s">
        <v>71</v>
      </c>
      <c r="B3942" t="s">
        <v>56</v>
      </c>
      <c r="C3942" t="s">
        <v>95</v>
      </c>
      <c r="D3942" s="4">
        <v>43466</v>
      </c>
      <c r="E3942" t="s">
        <v>176</v>
      </c>
      <c r="F3942" s="5">
        <v>43405</v>
      </c>
      <c r="G3942">
        <v>3803.49</v>
      </c>
      <c r="H3942">
        <v>292.87</v>
      </c>
    </row>
    <row r="3943" spans="1:8" x14ac:dyDescent="0.2">
      <c r="A3943" t="s">
        <v>71</v>
      </c>
      <c r="B3943" t="s">
        <v>55</v>
      </c>
      <c r="C3943" t="s">
        <v>101</v>
      </c>
      <c r="D3943" s="4">
        <v>43466</v>
      </c>
      <c r="E3943" t="s">
        <v>177</v>
      </c>
      <c r="F3943" s="5">
        <v>43405</v>
      </c>
      <c r="G3943">
        <v>203.4</v>
      </c>
      <c r="H3943">
        <v>15.66</v>
      </c>
    </row>
    <row r="3944" spans="1:8" x14ac:dyDescent="0.2">
      <c r="A3944" t="s">
        <v>71</v>
      </c>
      <c r="B3944" t="s">
        <v>55</v>
      </c>
      <c r="C3944" t="s">
        <v>101</v>
      </c>
      <c r="D3944" s="4">
        <v>43466</v>
      </c>
      <c r="E3944" t="s">
        <v>178</v>
      </c>
      <c r="F3944" s="5">
        <v>43405</v>
      </c>
      <c r="G3944">
        <v>9.17</v>
      </c>
      <c r="H3944">
        <v>0.7</v>
      </c>
    </row>
    <row r="3945" spans="1:8" x14ac:dyDescent="0.2">
      <c r="A3945" t="s">
        <v>71</v>
      </c>
      <c r="B3945" t="s">
        <v>54</v>
      </c>
      <c r="C3945" t="s">
        <v>167</v>
      </c>
      <c r="D3945" s="4">
        <v>43466</v>
      </c>
      <c r="E3945" t="s">
        <v>182</v>
      </c>
      <c r="F3945" s="5">
        <v>43405</v>
      </c>
      <c r="G3945">
        <v>-72</v>
      </c>
      <c r="H3945">
        <v>-5.54</v>
      </c>
    </row>
    <row r="3946" spans="1:8" x14ac:dyDescent="0.2">
      <c r="A3946" t="s">
        <v>71</v>
      </c>
      <c r="B3946" t="s">
        <v>54</v>
      </c>
      <c r="C3946" t="s">
        <v>92</v>
      </c>
      <c r="D3946" s="4">
        <v>43466</v>
      </c>
      <c r="E3946" t="s">
        <v>175</v>
      </c>
      <c r="F3946" s="5">
        <v>43405</v>
      </c>
      <c r="G3946">
        <v>410</v>
      </c>
      <c r="H3946">
        <v>31.57</v>
      </c>
    </row>
    <row r="3947" spans="1:8" x14ac:dyDescent="0.2">
      <c r="A3947" t="s">
        <v>71</v>
      </c>
      <c r="B3947" t="s">
        <v>54</v>
      </c>
      <c r="C3947" t="s">
        <v>92</v>
      </c>
      <c r="D3947" s="4">
        <v>43466</v>
      </c>
      <c r="E3947" t="s">
        <v>176</v>
      </c>
      <c r="F3947" s="5">
        <v>43405</v>
      </c>
      <c r="G3947">
        <v>18.489999999999998</v>
      </c>
      <c r="H3947">
        <v>1.42</v>
      </c>
    </row>
    <row r="3948" spans="1:8" x14ac:dyDescent="0.2">
      <c r="A3948" t="s">
        <v>71</v>
      </c>
      <c r="B3948" t="s">
        <v>55</v>
      </c>
      <c r="C3948" t="s">
        <v>101</v>
      </c>
      <c r="D3948" s="4">
        <v>43466</v>
      </c>
      <c r="E3948" t="s">
        <v>177</v>
      </c>
      <c r="F3948" s="5">
        <v>43405</v>
      </c>
      <c r="G3948">
        <v>43.2</v>
      </c>
      <c r="H3948">
        <v>3.32</v>
      </c>
    </row>
    <row r="3949" spans="1:8" x14ac:dyDescent="0.2">
      <c r="A3949" t="s">
        <v>71</v>
      </c>
      <c r="B3949" t="s">
        <v>55</v>
      </c>
      <c r="C3949" t="s">
        <v>101</v>
      </c>
      <c r="D3949" s="4">
        <v>43466</v>
      </c>
      <c r="E3949" t="s">
        <v>178</v>
      </c>
      <c r="F3949" s="5">
        <v>43405</v>
      </c>
      <c r="G3949">
        <v>1.94</v>
      </c>
      <c r="H3949">
        <v>0.14000000000000001</v>
      </c>
    </row>
    <row r="3950" spans="1:8" x14ac:dyDescent="0.2">
      <c r="A3950" t="s">
        <v>71</v>
      </c>
      <c r="B3950" t="s">
        <v>57</v>
      </c>
      <c r="C3950" t="s">
        <v>93</v>
      </c>
      <c r="D3950" s="4">
        <v>43466</v>
      </c>
      <c r="E3950" t="s">
        <v>175</v>
      </c>
      <c r="F3950" s="5">
        <v>43405</v>
      </c>
      <c r="G3950">
        <v>1824.26</v>
      </c>
      <c r="H3950">
        <v>140.47</v>
      </c>
    </row>
    <row r="3951" spans="1:8" x14ac:dyDescent="0.2">
      <c r="A3951" t="s">
        <v>71</v>
      </c>
      <c r="B3951" t="s">
        <v>57</v>
      </c>
      <c r="C3951" t="s">
        <v>93</v>
      </c>
      <c r="D3951" s="4">
        <v>43466</v>
      </c>
      <c r="E3951" t="s">
        <v>176</v>
      </c>
      <c r="F3951" s="5">
        <v>43405</v>
      </c>
      <c r="G3951">
        <v>82.29</v>
      </c>
      <c r="H3951">
        <v>6.33</v>
      </c>
    </row>
    <row r="3952" spans="1:8" x14ac:dyDescent="0.2">
      <c r="A3952" t="s">
        <v>71</v>
      </c>
      <c r="B3952" t="s">
        <v>56</v>
      </c>
      <c r="C3952" t="s">
        <v>130</v>
      </c>
      <c r="D3952" s="4">
        <v>43101</v>
      </c>
      <c r="E3952" t="s">
        <v>175</v>
      </c>
      <c r="F3952" s="5">
        <v>43101</v>
      </c>
      <c r="G3952">
        <v>0</v>
      </c>
      <c r="H3952">
        <v>0</v>
      </c>
    </row>
    <row r="3953" spans="1:8" x14ac:dyDescent="0.2">
      <c r="A3953" t="s">
        <v>71</v>
      </c>
      <c r="B3953" t="s">
        <v>56</v>
      </c>
      <c r="C3953" t="s">
        <v>130</v>
      </c>
      <c r="D3953" s="4">
        <v>43101</v>
      </c>
      <c r="E3953" t="s">
        <v>179</v>
      </c>
      <c r="F3953" s="5">
        <v>43101</v>
      </c>
      <c r="G3953">
        <v>0.02</v>
      </c>
      <c r="H3953">
        <v>0</v>
      </c>
    </row>
    <row r="3954" spans="1:8" x14ac:dyDescent="0.2">
      <c r="A3954" t="s">
        <v>71</v>
      </c>
      <c r="B3954" t="s">
        <v>56</v>
      </c>
      <c r="C3954" t="s">
        <v>130</v>
      </c>
      <c r="D3954" s="4">
        <v>43101</v>
      </c>
      <c r="E3954" t="s">
        <v>176</v>
      </c>
      <c r="F3954" s="5">
        <v>43101</v>
      </c>
      <c r="G3954">
        <v>0</v>
      </c>
      <c r="H3954">
        <v>0</v>
      </c>
    </row>
    <row r="3955" spans="1:8" x14ac:dyDescent="0.2">
      <c r="A3955" t="s">
        <v>71</v>
      </c>
      <c r="B3955" t="s">
        <v>60</v>
      </c>
      <c r="C3955" t="s">
        <v>98</v>
      </c>
      <c r="D3955" s="4">
        <v>43101</v>
      </c>
      <c r="E3955" t="s">
        <v>175</v>
      </c>
      <c r="F3955" s="5">
        <v>43101</v>
      </c>
      <c r="G3955">
        <v>0</v>
      </c>
      <c r="H3955">
        <v>0</v>
      </c>
    </row>
    <row r="3956" spans="1:8" x14ac:dyDescent="0.2">
      <c r="A3956" t="s">
        <v>71</v>
      </c>
      <c r="B3956" t="s">
        <v>60</v>
      </c>
      <c r="C3956" t="s">
        <v>98</v>
      </c>
      <c r="D3956" s="4">
        <v>43101</v>
      </c>
      <c r="E3956" t="s">
        <v>179</v>
      </c>
      <c r="F3956" s="5">
        <v>43101</v>
      </c>
      <c r="G3956">
        <v>0.38</v>
      </c>
      <c r="H3956">
        <v>0.03</v>
      </c>
    </row>
    <row r="3957" spans="1:8" x14ac:dyDescent="0.2">
      <c r="A3957" t="s">
        <v>71</v>
      </c>
      <c r="B3957" t="s">
        <v>60</v>
      </c>
      <c r="C3957" t="s">
        <v>98</v>
      </c>
      <c r="D3957" s="4">
        <v>43101</v>
      </c>
      <c r="E3957" t="s">
        <v>176</v>
      </c>
      <c r="F3957" s="5">
        <v>43101</v>
      </c>
      <c r="G3957">
        <v>0</v>
      </c>
      <c r="H3957">
        <v>0</v>
      </c>
    </row>
    <row r="3958" spans="1:8" x14ac:dyDescent="0.2">
      <c r="A3958" t="s">
        <v>71</v>
      </c>
      <c r="B3958" t="s">
        <v>60</v>
      </c>
      <c r="C3958" t="s">
        <v>98</v>
      </c>
      <c r="D3958" s="4">
        <v>43101</v>
      </c>
      <c r="E3958" t="s">
        <v>180</v>
      </c>
      <c r="F3958" s="5">
        <v>43101</v>
      </c>
      <c r="G3958">
        <v>0.01</v>
      </c>
      <c r="H3958">
        <v>0</v>
      </c>
    </row>
    <row r="3959" spans="1:8" x14ac:dyDescent="0.2">
      <c r="A3959" t="s">
        <v>71</v>
      </c>
      <c r="B3959" t="s">
        <v>56</v>
      </c>
      <c r="C3959" t="s">
        <v>98</v>
      </c>
      <c r="D3959" s="4">
        <v>43101</v>
      </c>
      <c r="E3959" t="s">
        <v>175</v>
      </c>
      <c r="F3959" s="5">
        <v>43101</v>
      </c>
      <c r="G3959">
        <v>0</v>
      </c>
      <c r="H3959">
        <v>0</v>
      </c>
    </row>
    <row r="3960" spans="1:8" x14ac:dyDescent="0.2">
      <c r="A3960" t="s">
        <v>71</v>
      </c>
      <c r="B3960" t="s">
        <v>56</v>
      </c>
      <c r="C3960" t="s">
        <v>98</v>
      </c>
      <c r="D3960" s="4">
        <v>43101</v>
      </c>
      <c r="E3960" t="s">
        <v>179</v>
      </c>
      <c r="F3960" s="5">
        <v>43101</v>
      </c>
      <c r="G3960">
        <v>0.48</v>
      </c>
      <c r="H3960">
        <v>0.04</v>
      </c>
    </row>
    <row r="3961" spans="1:8" x14ac:dyDescent="0.2">
      <c r="A3961" t="s">
        <v>71</v>
      </c>
      <c r="B3961" t="s">
        <v>56</v>
      </c>
      <c r="C3961" t="s">
        <v>98</v>
      </c>
      <c r="D3961" s="4">
        <v>43101</v>
      </c>
      <c r="E3961" t="s">
        <v>176</v>
      </c>
      <c r="F3961" s="5">
        <v>43101</v>
      </c>
      <c r="G3961">
        <v>0</v>
      </c>
      <c r="H3961">
        <v>0</v>
      </c>
    </row>
    <row r="3962" spans="1:8" x14ac:dyDescent="0.2">
      <c r="A3962" t="s">
        <v>71</v>
      </c>
      <c r="B3962" t="s">
        <v>56</v>
      </c>
      <c r="C3962" t="s">
        <v>95</v>
      </c>
      <c r="D3962" s="4">
        <v>43101</v>
      </c>
      <c r="E3962" t="s">
        <v>176</v>
      </c>
      <c r="F3962" s="5">
        <v>43101</v>
      </c>
      <c r="G3962">
        <v>6.9</v>
      </c>
      <c r="H3962">
        <v>0.53</v>
      </c>
    </row>
    <row r="3963" spans="1:8" x14ac:dyDescent="0.2">
      <c r="A3963" t="s">
        <v>71</v>
      </c>
      <c r="B3963" t="s">
        <v>56</v>
      </c>
      <c r="C3963" t="s">
        <v>95</v>
      </c>
      <c r="D3963" s="4">
        <v>43101</v>
      </c>
      <c r="E3963" t="s">
        <v>180</v>
      </c>
      <c r="F3963" s="5">
        <v>43101</v>
      </c>
      <c r="G3963">
        <v>196.95</v>
      </c>
      <c r="H3963">
        <v>17.73</v>
      </c>
    </row>
    <row r="3964" spans="1:8" x14ac:dyDescent="0.2">
      <c r="A3964" t="s">
        <v>71</v>
      </c>
      <c r="B3964" t="s">
        <v>54</v>
      </c>
      <c r="C3964" t="s">
        <v>92</v>
      </c>
      <c r="D3964" s="4">
        <v>43101</v>
      </c>
      <c r="E3964" t="s">
        <v>175</v>
      </c>
      <c r="F3964" s="5">
        <v>43101</v>
      </c>
      <c r="G3964">
        <v>153.1</v>
      </c>
      <c r="H3964">
        <v>11.79</v>
      </c>
    </row>
    <row r="3965" spans="1:8" x14ac:dyDescent="0.2">
      <c r="A3965" t="s">
        <v>71</v>
      </c>
      <c r="B3965" t="s">
        <v>54</v>
      </c>
      <c r="C3965" t="s">
        <v>92</v>
      </c>
      <c r="D3965" s="4">
        <v>43101</v>
      </c>
      <c r="E3965" t="s">
        <v>179</v>
      </c>
      <c r="F3965" s="5">
        <v>43101</v>
      </c>
      <c r="G3965">
        <v>99.9</v>
      </c>
      <c r="H3965">
        <v>8.99</v>
      </c>
    </row>
    <row r="3966" spans="1:8" x14ac:dyDescent="0.2">
      <c r="A3966" t="s">
        <v>71</v>
      </c>
      <c r="B3966" t="s">
        <v>54</v>
      </c>
      <c r="C3966" t="s">
        <v>92</v>
      </c>
      <c r="D3966" s="4">
        <v>43101</v>
      </c>
      <c r="E3966" t="s">
        <v>176</v>
      </c>
      <c r="F3966" s="5">
        <v>43101</v>
      </c>
      <c r="G3966">
        <v>6.9</v>
      </c>
      <c r="H3966">
        <v>0.53</v>
      </c>
    </row>
    <row r="3967" spans="1:8" x14ac:dyDescent="0.2">
      <c r="A3967" t="s">
        <v>71</v>
      </c>
      <c r="B3967" t="s">
        <v>54</v>
      </c>
      <c r="C3967" t="s">
        <v>92</v>
      </c>
      <c r="D3967" s="4">
        <v>43101</v>
      </c>
      <c r="E3967" t="s">
        <v>180</v>
      </c>
      <c r="F3967" s="5">
        <v>43101</v>
      </c>
      <c r="G3967">
        <v>4.51</v>
      </c>
      <c r="H3967">
        <v>0.41</v>
      </c>
    </row>
    <row r="3968" spans="1:8" x14ac:dyDescent="0.2">
      <c r="A3968" t="s">
        <v>71</v>
      </c>
      <c r="B3968" t="s">
        <v>56</v>
      </c>
      <c r="C3968" t="s">
        <v>94</v>
      </c>
      <c r="D3968" s="4">
        <v>43101</v>
      </c>
      <c r="E3968" t="s">
        <v>175</v>
      </c>
      <c r="F3968" s="5">
        <v>43101</v>
      </c>
      <c r="G3968">
        <v>191.37</v>
      </c>
      <c r="H3968">
        <v>14.74</v>
      </c>
    </row>
    <row r="3969" spans="1:8" x14ac:dyDescent="0.2">
      <c r="A3969" t="s">
        <v>71</v>
      </c>
      <c r="B3969" t="s">
        <v>55</v>
      </c>
      <c r="C3969" t="s">
        <v>101</v>
      </c>
      <c r="D3969" s="4">
        <v>43101</v>
      </c>
      <c r="E3969" t="s">
        <v>177</v>
      </c>
      <c r="F3969" s="5">
        <v>43101</v>
      </c>
      <c r="G3969">
        <v>20.64</v>
      </c>
      <c r="H3969">
        <v>1.59</v>
      </c>
    </row>
    <row r="3970" spans="1:8" x14ac:dyDescent="0.2">
      <c r="A3970" t="s">
        <v>71</v>
      </c>
      <c r="B3970" t="s">
        <v>55</v>
      </c>
      <c r="C3970" t="s">
        <v>101</v>
      </c>
      <c r="D3970" s="4">
        <v>43101</v>
      </c>
      <c r="E3970" t="s">
        <v>178</v>
      </c>
      <c r="F3970" s="5">
        <v>43101</v>
      </c>
      <c r="G3970">
        <v>0.93</v>
      </c>
      <c r="H3970">
        <v>7.0000000000000007E-2</v>
      </c>
    </row>
    <row r="3971" spans="1:8" x14ac:dyDescent="0.2">
      <c r="A3971" t="s">
        <v>71</v>
      </c>
      <c r="B3971" t="s">
        <v>57</v>
      </c>
      <c r="C3971" t="s">
        <v>93</v>
      </c>
      <c r="D3971" s="4">
        <v>43101</v>
      </c>
      <c r="E3971" t="s">
        <v>175</v>
      </c>
      <c r="F3971" s="5">
        <v>43101</v>
      </c>
      <c r="G3971">
        <v>103</v>
      </c>
      <c r="H3971">
        <v>7.93</v>
      </c>
    </row>
    <row r="3972" spans="1:8" x14ac:dyDescent="0.2">
      <c r="A3972" t="s">
        <v>71</v>
      </c>
      <c r="B3972" t="s">
        <v>57</v>
      </c>
      <c r="C3972" t="s">
        <v>93</v>
      </c>
      <c r="D3972" s="4">
        <v>43101</v>
      </c>
      <c r="E3972" t="s">
        <v>176</v>
      </c>
      <c r="F3972" s="5">
        <v>43101</v>
      </c>
      <c r="G3972">
        <v>4.6500000000000004</v>
      </c>
      <c r="H3972">
        <v>0.36</v>
      </c>
    </row>
    <row r="3973" spans="1:8" x14ac:dyDescent="0.2">
      <c r="A3973" t="s">
        <v>71</v>
      </c>
      <c r="B3973" t="s">
        <v>56</v>
      </c>
      <c r="C3973" t="s">
        <v>101</v>
      </c>
      <c r="D3973" s="4">
        <v>43101</v>
      </c>
      <c r="E3973" t="s">
        <v>177</v>
      </c>
      <c r="F3973" s="5">
        <v>43101</v>
      </c>
      <c r="G3973">
        <v>175.8</v>
      </c>
      <c r="H3973">
        <v>13.54</v>
      </c>
    </row>
    <row r="3974" spans="1:8" x14ac:dyDescent="0.2">
      <c r="A3974" t="s">
        <v>71</v>
      </c>
      <c r="B3974" t="s">
        <v>56</v>
      </c>
      <c r="C3974" t="s">
        <v>101</v>
      </c>
      <c r="D3974" s="4">
        <v>43101</v>
      </c>
      <c r="E3974" t="s">
        <v>178</v>
      </c>
      <c r="F3974" s="5">
        <v>43101</v>
      </c>
      <c r="G3974">
        <v>7.93</v>
      </c>
      <c r="H3974">
        <v>0.61</v>
      </c>
    </row>
    <row r="3975" spans="1:8" x14ac:dyDescent="0.2">
      <c r="A3975" t="s">
        <v>71</v>
      </c>
      <c r="B3975" t="s">
        <v>54</v>
      </c>
      <c r="C3975" t="s">
        <v>92</v>
      </c>
      <c r="D3975" s="4">
        <v>43101</v>
      </c>
      <c r="E3975" t="s">
        <v>175</v>
      </c>
      <c r="F3975" s="5">
        <v>43101</v>
      </c>
      <c r="G3975">
        <v>306.2</v>
      </c>
      <c r="H3975">
        <v>23.58</v>
      </c>
    </row>
    <row r="3976" spans="1:8" x14ac:dyDescent="0.2">
      <c r="A3976" t="s">
        <v>71</v>
      </c>
      <c r="B3976" t="s">
        <v>54</v>
      </c>
      <c r="C3976" t="s">
        <v>92</v>
      </c>
      <c r="D3976" s="4">
        <v>43101</v>
      </c>
      <c r="E3976" t="s">
        <v>179</v>
      </c>
      <c r="F3976" s="5">
        <v>43101</v>
      </c>
      <c r="G3976">
        <v>179.8</v>
      </c>
      <c r="H3976">
        <v>16.18</v>
      </c>
    </row>
    <row r="3977" spans="1:8" x14ac:dyDescent="0.2">
      <c r="A3977" t="s">
        <v>71</v>
      </c>
      <c r="B3977" t="s">
        <v>54</v>
      </c>
      <c r="C3977" t="s">
        <v>92</v>
      </c>
      <c r="D3977" s="4">
        <v>43101</v>
      </c>
      <c r="E3977" t="s">
        <v>176</v>
      </c>
      <c r="F3977" s="5">
        <v>43101</v>
      </c>
      <c r="G3977">
        <v>13.8</v>
      </c>
      <c r="H3977">
        <v>1.06</v>
      </c>
    </row>
    <row r="3978" spans="1:8" x14ac:dyDescent="0.2">
      <c r="A3978" t="s">
        <v>71</v>
      </c>
      <c r="B3978" t="s">
        <v>54</v>
      </c>
      <c r="C3978" t="s">
        <v>92</v>
      </c>
      <c r="D3978" s="4">
        <v>43101</v>
      </c>
      <c r="E3978" t="s">
        <v>180</v>
      </c>
      <c r="F3978" s="5">
        <v>43101</v>
      </c>
      <c r="G3978">
        <v>8.1199999999999992</v>
      </c>
      <c r="H3978">
        <v>0.73</v>
      </c>
    </row>
    <row r="3979" spans="1:8" x14ac:dyDescent="0.2">
      <c r="A3979" t="s">
        <v>71</v>
      </c>
      <c r="B3979" t="s">
        <v>54</v>
      </c>
      <c r="C3979" t="s">
        <v>101</v>
      </c>
      <c r="D3979" s="4">
        <v>43101</v>
      </c>
      <c r="E3979" t="s">
        <v>177</v>
      </c>
      <c r="F3979" s="5">
        <v>43101</v>
      </c>
      <c r="G3979">
        <v>20.64</v>
      </c>
      <c r="H3979">
        <v>1.59</v>
      </c>
    </row>
    <row r="3980" spans="1:8" x14ac:dyDescent="0.2">
      <c r="A3980" t="s">
        <v>71</v>
      </c>
      <c r="B3980" t="s">
        <v>54</v>
      </c>
      <c r="C3980" t="s">
        <v>101</v>
      </c>
      <c r="D3980" s="4">
        <v>43101</v>
      </c>
      <c r="E3980" t="s">
        <v>178</v>
      </c>
      <c r="F3980" s="5">
        <v>43101</v>
      </c>
      <c r="G3980">
        <v>0.93</v>
      </c>
      <c r="H3980">
        <v>7.0000000000000007E-2</v>
      </c>
    </row>
    <row r="3981" spans="1:8" x14ac:dyDescent="0.2">
      <c r="A3981" t="s">
        <v>71</v>
      </c>
      <c r="B3981" t="s">
        <v>54</v>
      </c>
      <c r="C3981" t="s">
        <v>92</v>
      </c>
      <c r="D3981" s="4">
        <v>43101</v>
      </c>
      <c r="E3981" t="s">
        <v>175</v>
      </c>
      <c r="F3981" s="5">
        <v>43101</v>
      </c>
      <c r="G3981">
        <v>231.1</v>
      </c>
      <c r="H3981">
        <v>17.8</v>
      </c>
    </row>
    <row r="3982" spans="1:8" x14ac:dyDescent="0.2">
      <c r="A3982" t="s">
        <v>71</v>
      </c>
      <c r="B3982" t="s">
        <v>54</v>
      </c>
      <c r="C3982" t="s">
        <v>92</v>
      </c>
      <c r="D3982" s="4">
        <v>43101</v>
      </c>
      <c r="E3982" t="s">
        <v>176</v>
      </c>
      <c r="F3982" s="5">
        <v>43101</v>
      </c>
      <c r="G3982">
        <v>10.42</v>
      </c>
      <c r="H3982">
        <v>0.8</v>
      </c>
    </row>
    <row r="3983" spans="1:8" x14ac:dyDescent="0.2">
      <c r="A3983" t="s">
        <v>71</v>
      </c>
      <c r="B3983" t="s">
        <v>55</v>
      </c>
      <c r="C3983" t="s">
        <v>91</v>
      </c>
      <c r="D3983" s="4">
        <v>43101</v>
      </c>
      <c r="E3983" t="s">
        <v>175</v>
      </c>
      <c r="F3983" s="5">
        <v>43101</v>
      </c>
      <c r="G3983">
        <v>382.74</v>
      </c>
      <c r="H3983">
        <v>29.48</v>
      </c>
    </row>
    <row r="3984" spans="1:8" x14ac:dyDescent="0.2">
      <c r="A3984" t="s">
        <v>71</v>
      </c>
      <c r="B3984" t="s">
        <v>55</v>
      </c>
      <c r="C3984" t="s">
        <v>91</v>
      </c>
      <c r="D3984" s="4">
        <v>43101</v>
      </c>
      <c r="E3984" t="s">
        <v>179</v>
      </c>
      <c r="F3984" s="5">
        <v>43101</v>
      </c>
      <c r="G3984">
        <v>1109.26</v>
      </c>
      <c r="H3984">
        <v>99.84</v>
      </c>
    </row>
    <row r="3985" spans="1:8" x14ac:dyDescent="0.2">
      <c r="A3985" t="s">
        <v>71</v>
      </c>
      <c r="B3985" t="s">
        <v>55</v>
      </c>
      <c r="C3985" t="s">
        <v>91</v>
      </c>
      <c r="D3985" s="4">
        <v>43101</v>
      </c>
      <c r="E3985" t="s">
        <v>176</v>
      </c>
      <c r="F3985" s="5">
        <v>43101</v>
      </c>
      <c r="G3985">
        <v>17.260000000000002</v>
      </c>
      <c r="H3985">
        <v>1.32</v>
      </c>
    </row>
    <row r="3986" spans="1:8" x14ac:dyDescent="0.2">
      <c r="A3986" t="s">
        <v>71</v>
      </c>
      <c r="B3986" t="s">
        <v>55</v>
      </c>
      <c r="C3986" t="s">
        <v>91</v>
      </c>
      <c r="D3986" s="4">
        <v>43101</v>
      </c>
      <c r="E3986" t="s">
        <v>180</v>
      </c>
      <c r="F3986" s="5">
        <v>43101</v>
      </c>
      <c r="G3986">
        <v>50.03</v>
      </c>
      <c r="H3986">
        <v>4.51</v>
      </c>
    </row>
    <row r="3987" spans="1:8" x14ac:dyDescent="0.2">
      <c r="A3987" t="s">
        <v>71</v>
      </c>
      <c r="B3987" t="s">
        <v>55</v>
      </c>
      <c r="C3987" t="s">
        <v>93</v>
      </c>
      <c r="D3987" s="4">
        <v>43101</v>
      </c>
      <c r="E3987" t="s">
        <v>175</v>
      </c>
      <c r="F3987" s="5">
        <v>43101</v>
      </c>
      <c r="G3987">
        <v>77</v>
      </c>
      <c r="H3987">
        <v>5.93</v>
      </c>
    </row>
    <row r="3988" spans="1:8" x14ac:dyDescent="0.2">
      <c r="A3988" t="s">
        <v>71</v>
      </c>
      <c r="B3988" t="s">
        <v>55</v>
      </c>
      <c r="C3988" t="s">
        <v>93</v>
      </c>
      <c r="D3988" s="4">
        <v>43101</v>
      </c>
      <c r="E3988" t="s">
        <v>176</v>
      </c>
      <c r="F3988" s="5">
        <v>43101</v>
      </c>
      <c r="G3988">
        <v>3.47</v>
      </c>
      <c r="H3988">
        <v>0.27</v>
      </c>
    </row>
    <row r="3989" spans="1:8" x14ac:dyDescent="0.2">
      <c r="A3989" t="s">
        <v>71</v>
      </c>
      <c r="B3989" t="s">
        <v>56</v>
      </c>
      <c r="C3989" t="s">
        <v>95</v>
      </c>
      <c r="D3989" s="4">
        <v>43160</v>
      </c>
      <c r="E3989" t="s">
        <v>175</v>
      </c>
      <c r="F3989" s="5">
        <v>43101</v>
      </c>
      <c r="G3989">
        <v>535.83000000000004</v>
      </c>
      <c r="H3989">
        <v>41.26</v>
      </c>
    </row>
    <row r="3990" spans="1:8" x14ac:dyDescent="0.2">
      <c r="A3990" t="s">
        <v>71</v>
      </c>
      <c r="B3990" t="s">
        <v>56</v>
      </c>
      <c r="C3990" t="s">
        <v>95</v>
      </c>
      <c r="D3990" s="4">
        <v>43160</v>
      </c>
      <c r="E3990" t="s">
        <v>179</v>
      </c>
      <c r="F3990" s="5">
        <v>43101</v>
      </c>
      <c r="G3990">
        <v>14984.17</v>
      </c>
      <c r="H3990">
        <v>1348.58</v>
      </c>
    </row>
    <row r="3991" spans="1:8" x14ac:dyDescent="0.2">
      <c r="A3991" t="s">
        <v>71</v>
      </c>
      <c r="B3991" t="s">
        <v>56</v>
      </c>
      <c r="C3991" t="s">
        <v>95</v>
      </c>
      <c r="D3991" s="4">
        <v>43160</v>
      </c>
      <c r="E3991" t="s">
        <v>176</v>
      </c>
      <c r="F3991" s="5">
        <v>43101</v>
      </c>
      <c r="G3991">
        <v>24.17</v>
      </c>
      <c r="H3991">
        <v>1.86</v>
      </c>
    </row>
    <row r="3992" spans="1:8" x14ac:dyDescent="0.2">
      <c r="A3992" t="s">
        <v>71</v>
      </c>
      <c r="B3992" t="s">
        <v>56</v>
      </c>
      <c r="C3992" t="s">
        <v>95</v>
      </c>
      <c r="D3992" s="4">
        <v>43160</v>
      </c>
      <c r="E3992" t="s">
        <v>180</v>
      </c>
      <c r="F3992" s="5">
        <v>43101</v>
      </c>
      <c r="G3992">
        <v>675.78</v>
      </c>
      <c r="H3992">
        <v>60.82</v>
      </c>
    </row>
    <row r="3993" spans="1:8" x14ac:dyDescent="0.2">
      <c r="A3993" t="s">
        <v>71</v>
      </c>
      <c r="B3993" t="s">
        <v>56</v>
      </c>
      <c r="C3993" t="s">
        <v>94</v>
      </c>
      <c r="D3993" s="4">
        <v>43160</v>
      </c>
      <c r="E3993" t="s">
        <v>175</v>
      </c>
      <c r="F3993" s="5">
        <v>43101</v>
      </c>
      <c r="G3993">
        <v>669.79</v>
      </c>
      <c r="H3993">
        <v>51.57</v>
      </c>
    </row>
    <row r="3994" spans="1:8" x14ac:dyDescent="0.2">
      <c r="A3994" t="s">
        <v>71</v>
      </c>
      <c r="B3994" t="s">
        <v>56</v>
      </c>
      <c r="C3994" t="s">
        <v>94</v>
      </c>
      <c r="D3994" s="4">
        <v>43160</v>
      </c>
      <c r="E3994" t="s">
        <v>179</v>
      </c>
      <c r="F3994" s="5">
        <v>43101</v>
      </c>
      <c r="G3994">
        <v>6080.21</v>
      </c>
      <c r="H3994">
        <v>547.22</v>
      </c>
    </row>
    <row r="3995" spans="1:8" x14ac:dyDescent="0.2">
      <c r="A3995" t="s">
        <v>71</v>
      </c>
      <c r="B3995" t="s">
        <v>56</v>
      </c>
      <c r="C3995" t="s">
        <v>94</v>
      </c>
      <c r="D3995" s="4">
        <v>43160</v>
      </c>
      <c r="E3995" t="s">
        <v>176</v>
      </c>
      <c r="F3995" s="5">
        <v>43101</v>
      </c>
      <c r="G3995">
        <v>30.21</v>
      </c>
      <c r="H3995">
        <v>2.33</v>
      </c>
    </row>
    <row r="3996" spans="1:8" x14ac:dyDescent="0.2">
      <c r="A3996" t="s">
        <v>71</v>
      </c>
      <c r="B3996" t="s">
        <v>56</v>
      </c>
      <c r="C3996" t="s">
        <v>94</v>
      </c>
      <c r="D3996" s="4">
        <v>43160</v>
      </c>
      <c r="E3996" t="s">
        <v>180</v>
      </c>
      <c r="F3996" s="5">
        <v>43101</v>
      </c>
      <c r="G3996">
        <v>274.22000000000003</v>
      </c>
      <c r="H3996">
        <v>24.68</v>
      </c>
    </row>
    <row r="3997" spans="1:8" x14ac:dyDescent="0.2">
      <c r="A3997" t="s">
        <v>71</v>
      </c>
      <c r="B3997" t="s">
        <v>57</v>
      </c>
      <c r="C3997" t="s">
        <v>93</v>
      </c>
      <c r="D3997" s="4">
        <v>43160</v>
      </c>
      <c r="E3997" t="s">
        <v>175</v>
      </c>
      <c r="F3997" s="5">
        <v>43101</v>
      </c>
      <c r="G3997">
        <v>414</v>
      </c>
      <c r="H3997">
        <v>31.88</v>
      </c>
    </row>
    <row r="3998" spans="1:8" x14ac:dyDescent="0.2">
      <c r="A3998" t="s">
        <v>71</v>
      </c>
      <c r="B3998" t="s">
        <v>57</v>
      </c>
      <c r="C3998" t="s">
        <v>93</v>
      </c>
      <c r="D3998" s="4">
        <v>43160</v>
      </c>
      <c r="E3998" t="s">
        <v>176</v>
      </c>
      <c r="F3998" s="5">
        <v>43101</v>
      </c>
      <c r="G3998">
        <v>18.670000000000002</v>
      </c>
      <c r="H3998">
        <v>1.44</v>
      </c>
    </row>
    <row r="3999" spans="1:8" x14ac:dyDescent="0.2">
      <c r="A3999" t="s">
        <v>71</v>
      </c>
      <c r="B3999" t="s">
        <v>55</v>
      </c>
      <c r="C3999" t="s">
        <v>101</v>
      </c>
      <c r="D3999" s="4">
        <v>43160</v>
      </c>
      <c r="E3999" t="s">
        <v>177</v>
      </c>
      <c r="F3999" s="5">
        <v>43101</v>
      </c>
      <c r="G3999">
        <v>95.76</v>
      </c>
      <c r="H3999">
        <v>7.37</v>
      </c>
    </row>
    <row r="4000" spans="1:8" x14ac:dyDescent="0.2">
      <c r="A4000" t="s">
        <v>71</v>
      </c>
      <c r="B4000" t="s">
        <v>55</v>
      </c>
      <c r="C4000" t="s">
        <v>101</v>
      </c>
      <c r="D4000" s="4">
        <v>43160</v>
      </c>
      <c r="E4000" t="s">
        <v>178</v>
      </c>
      <c r="F4000" s="5">
        <v>43101</v>
      </c>
      <c r="G4000">
        <v>4.32</v>
      </c>
      <c r="H4000">
        <v>0.33</v>
      </c>
    </row>
    <row r="4001" spans="1:8" x14ac:dyDescent="0.2">
      <c r="A4001" t="s">
        <v>71</v>
      </c>
      <c r="B4001" t="s">
        <v>55</v>
      </c>
      <c r="C4001" t="s">
        <v>101</v>
      </c>
      <c r="D4001" s="4">
        <v>43160</v>
      </c>
      <c r="E4001" t="s">
        <v>177</v>
      </c>
      <c r="F4001" s="5">
        <v>43101</v>
      </c>
      <c r="G4001">
        <v>70.56</v>
      </c>
      <c r="H4001">
        <v>5.43</v>
      </c>
    </row>
    <row r="4002" spans="1:8" x14ac:dyDescent="0.2">
      <c r="A4002" t="s">
        <v>71</v>
      </c>
      <c r="B4002" t="s">
        <v>55</v>
      </c>
      <c r="C4002" t="s">
        <v>101</v>
      </c>
      <c r="D4002" s="4">
        <v>43160</v>
      </c>
      <c r="E4002" t="s">
        <v>178</v>
      </c>
      <c r="F4002" s="5">
        <v>43101</v>
      </c>
      <c r="G4002">
        <v>3.18</v>
      </c>
      <c r="H4002">
        <v>0.24</v>
      </c>
    </row>
    <row r="4003" spans="1:8" x14ac:dyDescent="0.2">
      <c r="A4003" t="s">
        <v>71</v>
      </c>
      <c r="B4003" t="s">
        <v>56</v>
      </c>
      <c r="C4003" t="s">
        <v>101</v>
      </c>
      <c r="D4003" s="4">
        <v>43160</v>
      </c>
      <c r="E4003" t="s">
        <v>177</v>
      </c>
      <c r="F4003" s="5">
        <v>43101</v>
      </c>
      <c r="G4003">
        <v>613.20000000000005</v>
      </c>
      <c r="H4003">
        <v>47.21</v>
      </c>
    </row>
    <row r="4004" spans="1:8" x14ac:dyDescent="0.2">
      <c r="A4004" t="s">
        <v>71</v>
      </c>
      <c r="B4004" t="s">
        <v>56</v>
      </c>
      <c r="C4004" t="s">
        <v>101</v>
      </c>
      <c r="D4004" s="4">
        <v>43160</v>
      </c>
      <c r="E4004" t="s">
        <v>178</v>
      </c>
      <c r="F4004" s="5">
        <v>43101</v>
      </c>
      <c r="G4004">
        <v>27.66</v>
      </c>
      <c r="H4004">
        <v>2.12</v>
      </c>
    </row>
    <row r="4005" spans="1:8" x14ac:dyDescent="0.2">
      <c r="A4005" t="s">
        <v>71</v>
      </c>
      <c r="B4005" t="s">
        <v>55</v>
      </c>
      <c r="C4005" t="s">
        <v>91</v>
      </c>
      <c r="D4005" s="4">
        <v>43101</v>
      </c>
      <c r="E4005" t="s">
        <v>175</v>
      </c>
      <c r="F4005" s="5">
        <v>43101</v>
      </c>
      <c r="G4005">
        <v>239.21</v>
      </c>
      <c r="H4005">
        <v>18.420000000000002</v>
      </c>
    </row>
    <row r="4006" spans="1:8" x14ac:dyDescent="0.2">
      <c r="A4006" t="s">
        <v>71</v>
      </c>
      <c r="B4006" t="s">
        <v>55</v>
      </c>
      <c r="C4006" t="s">
        <v>91</v>
      </c>
      <c r="D4006" s="4">
        <v>43101</v>
      </c>
      <c r="E4006" t="s">
        <v>179</v>
      </c>
      <c r="F4006" s="5">
        <v>43101</v>
      </c>
      <c r="G4006">
        <v>4250.79</v>
      </c>
      <c r="H4006">
        <v>382.57</v>
      </c>
    </row>
    <row r="4007" spans="1:8" x14ac:dyDescent="0.2">
      <c r="A4007" t="s">
        <v>71</v>
      </c>
      <c r="B4007" t="s">
        <v>55</v>
      </c>
      <c r="C4007" t="s">
        <v>91</v>
      </c>
      <c r="D4007" s="4">
        <v>43101</v>
      </c>
      <c r="E4007" t="s">
        <v>176</v>
      </c>
      <c r="F4007" s="5">
        <v>43101</v>
      </c>
      <c r="G4007">
        <v>10.79</v>
      </c>
      <c r="H4007">
        <v>0.83</v>
      </c>
    </row>
    <row r="4008" spans="1:8" x14ac:dyDescent="0.2">
      <c r="A4008" t="s">
        <v>71</v>
      </c>
      <c r="B4008" t="s">
        <v>55</v>
      </c>
      <c r="C4008" t="s">
        <v>91</v>
      </c>
      <c r="D4008" s="4">
        <v>43101</v>
      </c>
      <c r="E4008" t="s">
        <v>180</v>
      </c>
      <c r="F4008" s="5">
        <v>43101</v>
      </c>
      <c r="G4008">
        <v>191.71</v>
      </c>
      <c r="H4008">
        <v>17.25</v>
      </c>
    </row>
    <row r="4009" spans="1:8" x14ac:dyDescent="0.2">
      <c r="A4009" t="s">
        <v>71</v>
      </c>
      <c r="B4009" t="s">
        <v>55</v>
      </c>
      <c r="C4009" t="s">
        <v>103</v>
      </c>
      <c r="D4009" s="4">
        <v>43160</v>
      </c>
      <c r="E4009" t="s">
        <v>177</v>
      </c>
      <c r="F4009" s="5">
        <v>43101</v>
      </c>
      <c r="G4009">
        <v>1352.4</v>
      </c>
      <c r="H4009">
        <v>104.15</v>
      </c>
    </row>
    <row r="4010" spans="1:8" x14ac:dyDescent="0.2">
      <c r="A4010" t="s">
        <v>71</v>
      </c>
      <c r="B4010" t="s">
        <v>55</v>
      </c>
      <c r="C4010" t="s">
        <v>103</v>
      </c>
      <c r="D4010" s="4">
        <v>43160</v>
      </c>
      <c r="E4010" t="s">
        <v>178</v>
      </c>
      <c r="F4010" s="5">
        <v>43101</v>
      </c>
      <c r="G4010">
        <v>60.99</v>
      </c>
      <c r="H4010">
        <v>4.68</v>
      </c>
    </row>
    <row r="4011" spans="1:8" x14ac:dyDescent="0.2">
      <c r="A4011" t="s">
        <v>71</v>
      </c>
      <c r="B4011" t="s">
        <v>57</v>
      </c>
      <c r="C4011" t="s">
        <v>93</v>
      </c>
      <c r="D4011" s="4">
        <v>43160</v>
      </c>
      <c r="E4011" t="s">
        <v>175</v>
      </c>
      <c r="F4011" s="5">
        <v>43101</v>
      </c>
      <c r="G4011">
        <v>13</v>
      </c>
      <c r="H4011">
        <v>1</v>
      </c>
    </row>
    <row r="4012" spans="1:8" x14ac:dyDescent="0.2">
      <c r="A4012" t="s">
        <v>71</v>
      </c>
      <c r="B4012" t="s">
        <v>57</v>
      </c>
      <c r="C4012" t="s">
        <v>93</v>
      </c>
      <c r="D4012" s="4">
        <v>43160</v>
      </c>
      <c r="E4012" t="s">
        <v>176</v>
      </c>
      <c r="F4012" s="5">
        <v>43101</v>
      </c>
      <c r="G4012">
        <v>0.59</v>
      </c>
      <c r="H4012">
        <v>0.05</v>
      </c>
    </row>
    <row r="4013" spans="1:8" x14ac:dyDescent="0.2">
      <c r="A4013" t="s">
        <v>71</v>
      </c>
      <c r="B4013" t="s">
        <v>55</v>
      </c>
      <c r="C4013" t="s">
        <v>89</v>
      </c>
      <c r="D4013" s="4">
        <v>43160</v>
      </c>
      <c r="E4013" t="s">
        <v>175</v>
      </c>
      <c r="F4013" s="5">
        <v>43101</v>
      </c>
      <c r="G4013">
        <v>32</v>
      </c>
      <c r="H4013">
        <v>2.46</v>
      </c>
    </row>
    <row r="4014" spans="1:8" x14ac:dyDescent="0.2">
      <c r="A4014" t="s">
        <v>71</v>
      </c>
      <c r="B4014" t="s">
        <v>55</v>
      </c>
      <c r="C4014" t="s">
        <v>89</v>
      </c>
      <c r="D4014" s="4">
        <v>43160</v>
      </c>
      <c r="E4014" t="s">
        <v>176</v>
      </c>
      <c r="F4014" s="5">
        <v>43101</v>
      </c>
      <c r="G4014">
        <v>1.44</v>
      </c>
      <c r="H4014">
        <v>0.11</v>
      </c>
    </row>
    <row r="4015" spans="1:8" x14ac:dyDescent="0.2">
      <c r="A4015" t="s">
        <v>71</v>
      </c>
      <c r="B4015" t="s">
        <v>55</v>
      </c>
      <c r="C4015" t="s">
        <v>101</v>
      </c>
      <c r="D4015" s="4">
        <v>43101</v>
      </c>
      <c r="E4015" t="s">
        <v>177</v>
      </c>
      <c r="F4015" s="5">
        <v>43101</v>
      </c>
      <c r="G4015">
        <v>15.68</v>
      </c>
      <c r="H4015">
        <v>1.21</v>
      </c>
    </row>
    <row r="4016" spans="1:8" x14ac:dyDescent="0.2">
      <c r="A4016" t="s">
        <v>71</v>
      </c>
      <c r="B4016" t="s">
        <v>55</v>
      </c>
      <c r="C4016" t="s">
        <v>101</v>
      </c>
      <c r="D4016" s="4">
        <v>43101</v>
      </c>
      <c r="E4016" t="s">
        <v>178</v>
      </c>
      <c r="F4016" s="5">
        <v>43101</v>
      </c>
      <c r="G4016">
        <v>0.71</v>
      </c>
      <c r="H4016">
        <v>0.05</v>
      </c>
    </row>
    <row r="4017" spans="1:8" x14ac:dyDescent="0.2">
      <c r="A4017" t="s">
        <v>71</v>
      </c>
      <c r="B4017" t="s">
        <v>57</v>
      </c>
      <c r="C4017" t="s">
        <v>93</v>
      </c>
      <c r="D4017" s="4">
        <v>43101</v>
      </c>
      <c r="E4017" t="s">
        <v>175</v>
      </c>
      <c r="F4017" s="5">
        <v>43101</v>
      </c>
      <c r="G4017">
        <v>498</v>
      </c>
      <c r="H4017">
        <v>38.33</v>
      </c>
    </row>
    <row r="4018" spans="1:8" x14ac:dyDescent="0.2">
      <c r="A4018" t="s">
        <v>71</v>
      </c>
      <c r="B4018" t="s">
        <v>57</v>
      </c>
      <c r="C4018" t="s">
        <v>93</v>
      </c>
      <c r="D4018" s="4">
        <v>43101</v>
      </c>
      <c r="E4018" t="s">
        <v>176</v>
      </c>
      <c r="F4018" s="5">
        <v>43101</v>
      </c>
      <c r="G4018">
        <v>22.44</v>
      </c>
      <c r="H4018">
        <v>1.71</v>
      </c>
    </row>
    <row r="4019" spans="1:8" x14ac:dyDescent="0.2">
      <c r="A4019" t="s">
        <v>71</v>
      </c>
      <c r="B4019" t="s">
        <v>57</v>
      </c>
      <c r="C4019" t="s">
        <v>85</v>
      </c>
      <c r="D4019" s="4">
        <v>43101</v>
      </c>
      <c r="E4019" t="s">
        <v>175</v>
      </c>
      <c r="F4019" s="5">
        <v>43101</v>
      </c>
      <c r="G4019">
        <v>0</v>
      </c>
      <c r="H4019">
        <v>0</v>
      </c>
    </row>
    <row r="4020" spans="1:8" x14ac:dyDescent="0.2">
      <c r="A4020" t="s">
        <v>71</v>
      </c>
      <c r="B4020" t="s">
        <v>57</v>
      </c>
      <c r="C4020" t="s">
        <v>85</v>
      </c>
      <c r="D4020" s="4">
        <v>43101</v>
      </c>
      <c r="E4020" t="s">
        <v>176</v>
      </c>
      <c r="F4020" s="5">
        <v>43101</v>
      </c>
      <c r="G4020">
        <v>0</v>
      </c>
      <c r="H4020">
        <v>0</v>
      </c>
    </row>
    <row r="4021" spans="1:8" x14ac:dyDescent="0.2">
      <c r="A4021" t="s">
        <v>71</v>
      </c>
      <c r="B4021" t="s">
        <v>59</v>
      </c>
      <c r="C4021" t="s">
        <v>102</v>
      </c>
      <c r="D4021" s="4">
        <v>43101</v>
      </c>
      <c r="E4021" t="s">
        <v>177</v>
      </c>
      <c r="F4021" s="5">
        <v>43101</v>
      </c>
      <c r="G4021">
        <v>0</v>
      </c>
      <c r="H4021">
        <v>0</v>
      </c>
    </row>
    <row r="4022" spans="1:8" x14ac:dyDescent="0.2">
      <c r="A4022" t="s">
        <v>71</v>
      </c>
      <c r="B4022" t="s">
        <v>59</v>
      </c>
      <c r="C4022" t="s">
        <v>102</v>
      </c>
      <c r="D4022" s="4">
        <v>43101</v>
      </c>
      <c r="E4022" t="s">
        <v>184</v>
      </c>
      <c r="F4022" s="5">
        <v>43101</v>
      </c>
      <c r="G4022">
        <v>0.4</v>
      </c>
      <c r="H4022">
        <v>0.04</v>
      </c>
    </row>
    <row r="4023" spans="1:8" x14ac:dyDescent="0.2">
      <c r="A4023" t="s">
        <v>71</v>
      </c>
      <c r="B4023" t="s">
        <v>59</v>
      </c>
      <c r="C4023" t="s">
        <v>102</v>
      </c>
      <c r="D4023" s="4">
        <v>43101</v>
      </c>
      <c r="E4023" t="s">
        <v>183</v>
      </c>
      <c r="F4023" s="5">
        <v>43101</v>
      </c>
      <c r="G4023">
        <v>0.02</v>
      </c>
      <c r="H4023">
        <v>0</v>
      </c>
    </row>
    <row r="4024" spans="1:8" x14ac:dyDescent="0.2">
      <c r="A4024" t="s">
        <v>71</v>
      </c>
      <c r="B4024" t="s">
        <v>59</v>
      </c>
      <c r="C4024" t="s">
        <v>102</v>
      </c>
      <c r="D4024" s="4">
        <v>43101</v>
      </c>
      <c r="E4024" t="s">
        <v>178</v>
      </c>
      <c r="F4024" s="5">
        <v>43101</v>
      </c>
      <c r="G4024">
        <v>0</v>
      </c>
      <c r="H4024">
        <v>0</v>
      </c>
    </row>
    <row r="4025" spans="1:8" x14ac:dyDescent="0.2">
      <c r="A4025" t="s">
        <v>71</v>
      </c>
      <c r="B4025" t="s">
        <v>55</v>
      </c>
      <c r="C4025" t="s">
        <v>100</v>
      </c>
      <c r="D4025" s="4">
        <v>43101</v>
      </c>
      <c r="E4025" t="s">
        <v>175</v>
      </c>
      <c r="F4025" s="5">
        <v>43101</v>
      </c>
      <c r="G4025">
        <v>0</v>
      </c>
      <c r="H4025">
        <v>0</v>
      </c>
    </row>
    <row r="4026" spans="1:8" x14ac:dyDescent="0.2">
      <c r="A4026" t="s">
        <v>71</v>
      </c>
      <c r="B4026" t="s">
        <v>55</v>
      </c>
      <c r="C4026" t="s">
        <v>100</v>
      </c>
      <c r="D4026" s="4">
        <v>43101</v>
      </c>
      <c r="E4026" t="s">
        <v>176</v>
      </c>
      <c r="F4026" s="5">
        <v>43101</v>
      </c>
      <c r="G4026">
        <v>0</v>
      </c>
      <c r="H4026">
        <v>0</v>
      </c>
    </row>
    <row r="4027" spans="1:8" x14ac:dyDescent="0.2">
      <c r="A4027" t="s">
        <v>71</v>
      </c>
      <c r="B4027" t="s">
        <v>56</v>
      </c>
      <c r="C4027" t="s">
        <v>86</v>
      </c>
      <c r="D4027" s="4">
        <v>43101</v>
      </c>
      <c r="E4027" t="s">
        <v>176</v>
      </c>
      <c r="F4027" s="5">
        <v>43101</v>
      </c>
      <c r="G4027">
        <v>0</v>
      </c>
      <c r="H4027">
        <v>0</v>
      </c>
    </row>
    <row r="4028" spans="1:8" x14ac:dyDescent="0.2">
      <c r="A4028" t="s">
        <v>71</v>
      </c>
      <c r="B4028" t="s">
        <v>56</v>
      </c>
      <c r="C4028" t="s">
        <v>86</v>
      </c>
      <c r="D4028" s="4">
        <v>43101</v>
      </c>
      <c r="E4028" t="s">
        <v>175</v>
      </c>
      <c r="F4028" s="5">
        <v>43101</v>
      </c>
      <c r="G4028">
        <v>0</v>
      </c>
      <c r="H4028">
        <v>0</v>
      </c>
    </row>
    <row r="4029" spans="1:8" x14ac:dyDescent="0.2">
      <c r="A4029" t="s">
        <v>71</v>
      </c>
      <c r="B4029" t="s">
        <v>55</v>
      </c>
      <c r="C4029" t="s">
        <v>102</v>
      </c>
      <c r="D4029" s="4">
        <v>43101</v>
      </c>
      <c r="E4029" t="s">
        <v>177</v>
      </c>
      <c r="F4029" s="5">
        <v>43101</v>
      </c>
      <c r="G4029">
        <v>0</v>
      </c>
      <c r="H4029">
        <v>0</v>
      </c>
    </row>
    <row r="4030" spans="1:8" x14ac:dyDescent="0.2">
      <c r="A4030" t="s">
        <v>71</v>
      </c>
      <c r="B4030" t="s">
        <v>55</v>
      </c>
      <c r="C4030" t="s">
        <v>102</v>
      </c>
      <c r="D4030" s="4">
        <v>43101</v>
      </c>
      <c r="E4030" t="s">
        <v>184</v>
      </c>
      <c r="F4030" s="5">
        <v>43101</v>
      </c>
      <c r="G4030">
        <v>0.4</v>
      </c>
      <c r="H4030">
        <v>0.04</v>
      </c>
    </row>
    <row r="4031" spans="1:8" x14ac:dyDescent="0.2">
      <c r="A4031" t="s">
        <v>71</v>
      </c>
      <c r="B4031" t="s">
        <v>55</v>
      </c>
      <c r="C4031" t="s">
        <v>102</v>
      </c>
      <c r="D4031" s="4">
        <v>43101</v>
      </c>
      <c r="E4031" t="s">
        <v>178</v>
      </c>
      <c r="F4031" s="5">
        <v>43101</v>
      </c>
      <c r="G4031">
        <v>0</v>
      </c>
      <c r="H4031">
        <v>0</v>
      </c>
    </row>
    <row r="4032" spans="1:8" x14ac:dyDescent="0.2">
      <c r="A4032" t="s">
        <v>71</v>
      </c>
      <c r="B4032" t="s">
        <v>55</v>
      </c>
      <c r="C4032" t="s">
        <v>102</v>
      </c>
      <c r="D4032" s="4">
        <v>43101</v>
      </c>
      <c r="E4032" t="s">
        <v>183</v>
      </c>
      <c r="F4032" s="5">
        <v>43101</v>
      </c>
      <c r="G4032">
        <v>0.02</v>
      </c>
      <c r="H4032">
        <v>0</v>
      </c>
    </row>
    <row r="4033" spans="1:8" x14ac:dyDescent="0.2">
      <c r="A4033" t="s">
        <v>71</v>
      </c>
      <c r="B4033" t="s">
        <v>54</v>
      </c>
      <c r="C4033" t="s">
        <v>99</v>
      </c>
      <c r="D4033" s="4">
        <v>43101</v>
      </c>
      <c r="E4033" t="s">
        <v>175</v>
      </c>
      <c r="F4033" s="5">
        <v>43101</v>
      </c>
      <c r="G4033">
        <v>0</v>
      </c>
      <c r="H4033">
        <v>0</v>
      </c>
    </row>
    <row r="4034" spans="1:8" x14ac:dyDescent="0.2">
      <c r="A4034" t="s">
        <v>71</v>
      </c>
      <c r="B4034" t="s">
        <v>54</v>
      </c>
      <c r="C4034" t="s">
        <v>99</v>
      </c>
      <c r="D4034" s="4">
        <v>43101</v>
      </c>
      <c r="E4034" t="s">
        <v>176</v>
      </c>
      <c r="F4034" s="5">
        <v>43101</v>
      </c>
      <c r="G4034">
        <v>0</v>
      </c>
      <c r="H4034">
        <v>0</v>
      </c>
    </row>
    <row r="4035" spans="1:8" x14ac:dyDescent="0.2">
      <c r="A4035" t="s">
        <v>71</v>
      </c>
      <c r="B4035" t="s">
        <v>55</v>
      </c>
      <c r="C4035" t="s">
        <v>103</v>
      </c>
      <c r="D4035" s="4">
        <v>43101</v>
      </c>
      <c r="E4035" t="s">
        <v>184</v>
      </c>
      <c r="F4035" s="5">
        <v>43101</v>
      </c>
      <c r="G4035">
        <v>0.1</v>
      </c>
      <c r="H4035">
        <v>0.01</v>
      </c>
    </row>
    <row r="4036" spans="1:8" x14ac:dyDescent="0.2">
      <c r="A4036" t="s">
        <v>71</v>
      </c>
      <c r="B4036" t="s">
        <v>56</v>
      </c>
      <c r="C4036" t="s">
        <v>103</v>
      </c>
      <c r="D4036" s="4">
        <v>43101</v>
      </c>
      <c r="E4036" t="s">
        <v>177</v>
      </c>
      <c r="F4036" s="5">
        <v>43101</v>
      </c>
      <c r="G4036">
        <v>0</v>
      </c>
      <c r="H4036">
        <v>0</v>
      </c>
    </row>
    <row r="4037" spans="1:8" x14ac:dyDescent="0.2">
      <c r="A4037" t="s">
        <v>71</v>
      </c>
      <c r="B4037" t="s">
        <v>56</v>
      </c>
      <c r="C4037" t="s">
        <v>103</v>
      </c>
      <c r="D4037" s="4">
        <v>43101</v>
      </c>
      <c r="E4037" t="s">
        <v>178</v>
      </c>
      <c r="F4037" s="5">
        <v>43101</v>
      </c>
      <c r="G4037">
        <v>0</v>
      </c>
      <c r="H4037">
        <v>0</v>
      </c>
    </row>
    <row r="4038" spans="1:8" x14ac:dyDescent="0.2">
      <c r="A4038" t="s">
        <v>71</v>
      </c>
      <c r="B4038" t="s">
        <v>56</v>
      </c>
      <c r="C4038" t="s">
        <v>87</v>
      </c>
      <c r="D4038" s="4">
        <v>43101</v>
      </c>
      <c r="E4038" t="s">
        <v>175</v>
      </c>
      <c r="F4038" s="5">
        <v>43101</v>
      </c>
      <c r="G4038">
        <v>0</v>
      </c>
      <c r="H4038">
        <v>0</v>
      </c>
    </row>
    <row r="4039" spans="1:8" x14ac:dyDescent="0.2">
      <c r="A4039" t="s">
        <v>71</v>
      </c>
      <c r="B4039" t="s">
        <v>56</v>
      </c>
      <c r="C4039" t="s">
        <v>87</v>
      </c>
      <c r="D4039" s="4">
        <v>43101</v>
      </c>
      <c r="E4039" t="s">
        <v>176</v>
      </c>
      <c r="F4039" s="5">
        <v>43101</v>
      </c>
      <c r="G4039">
        <v>0</v>
      </c>
      <c r="H4039">
        <v>0</v>
      </c>
    </row>
    <row r="4040" spans="1:8" x14ac:dyDescent="0.2">
      <c r="A4040" t="s">
        <v>71</v>
      </c>
      <c r="B4040" t="s">
        <v>57</v>
      </c>
      <c r="C4040" t="s">
        <v>90</v>
      </c>
      <c r="D4040" s="4">
        <v>43101</v>
      </c>
      <c r="E4040" t="s">
        <v>175</v>
      </c>
      <c r="F4040" s="5">
        <v>43101</v>
      </c>
      <c r="G4040">
        <v>0</v>
      </c>
      <c r="H4040">
        <v>0</v>
      </c>
    </row>
    <row r="4041" spans="1:8" x14ac:dyDescent="0.2">
      <c r="A4041" t="s">
        <v>71</v>
      </c>
      <c r="B4041" t="s">
        <v>57</v>
      </c>
      <c r="C4041" t="s">
        <v>90</v>
      </c>
      <c r="D4041" s="4">
        <v>43101</v>
      </c>
      <c r="E4041" t="s">
        <v>176</v>
      </c>
      <c r="F4041" s="5">
        <v>43101</v>
      </c>
      <c r="G4041">
        <v>0</v>
      </c>
      <c r="H4041">
        <v>0</v>
      </c>
    </row>
    <row r="4042" spans="1:8" x14ac:dyDescent="0.2">
      <c r="A4042" t="s">
        <v>71</v>
      </c>
      <c r="B4042" t="s">
        <v>55</v>
      </c>
      <c r="C4042" t="s">
        <v>101</v>
      </c>
      <c r="D4042" s="4">
        <v>43101</v>
      </c>
      <c r="E4042" t="s">
        <v>177</v>
      </c>
      <c r="F4042" s="5">
        <v>43101</v>
      </c>
      <c r="G4042">
        <v>0</v>
      </c>
      <c r="H4042">
        <v>0</v>
      </c>
    </row>
    <row r="4043" spans="1:8" x14ac:dyDescent="0.2">
      <c r="A4043" t="s">
        <v>71</v>
      </c>
      <c r="B4043" t="s">
        <v>55</v>
      </c>
      <c r="C4043" t="s">
        <v>101</v>
      </c>
      <c r="D4043" s="4">
        <v>43101</v>
      </c>
      <c r="E4043" t="s">
        <v>184</v>
      </c>
      <c r="F4043" s="5">
        <v>43101</v>
      </c>
      <c r="G4043">
        <v>0.33</v>
      </c>
      <c r="H4043">
        <v>0.03</v>
      </c>
    </row>
    <row r="4044" spans="1:8" x14ac:dyDescent="0.2">
      <c r="A4044" t="s">
        <v>71</v>
      </c>
      <c r="B4044" t="s">
        <v>55</v>
      </c>
      <c r="C4044" t="s">
        <v>101</v>
      </c>
      <c r="D4044" s="4">
        <v>43101</v>
      </c>
      <c r="E4044" t="s">
        <v>178</v>
      </c>
      <c r="F4044" s="5">
        <v>43101</v>
      </c>
      <c r="G4044">
        <v>0</v>
      </c>
      <c r="H4044">
        <v>0</v>
      </c>
    </row>
    <row r="4045" spans="1:8" x14ac:dyDescent="0.2">
      <c r="A4045" t="s">
        <v>71</v>
      </c>
      <c r="B4045" t="s">
        <v>55</v>
      </c>
      <c r="C4045" t="s">
        <v>101</v>
      </c>
      <c r="D4045" s="4">
        <v>43101</v>
      </c>
      <c r="E4045" t="s">
        <v>183</v>
      </c>
      <c r="F4045" s="5">
        <v>43101</v>
      </c>
      <c r="G4045">
        <v>0.01</v>
      </c>
      <c r="H4045">
        <v>0</v>
      </c>
    </row>
    <row r="4046" spans="1:8" x14ac:dyDescent="0.2">
      <c r="A4046" t="s">
        <v>71</v>
      </c>
      <c r="B4046" t="s">
        <v>54</v>
      </c>
      <c r="C4046" t="s">
        <v>88</v>
      </c>
      <c r="D4046" s="4">
        <v>43101</v>
      </c>
      <c r="E4046" t="s">
        <v>175</v>
      </c>
      <c r="F4046" s="5">
        <v>43101</v>
      </c>
      <c r="G4046">
        <v>0</v>
      </c>
      <c r="H4046">
        <v>0</v>
      </c>
    </row>
    <row r="4047" spans="1:8" x14ac:dyDescent="0.2">
      <c r="A4047" t="s">
        <v>71</v>
      </c>
      <c r="B4047" t="s">
        <v>54</v>
      </c>
      <c r="C4047" t="s">
        <v>88</v>
      </c>
      <c r="D4047" s="4">
        <v>43101</v>
      </c>
      <c r="E4047" t="s">
        <v>176</v>
      </c>
      <c r="F4047" s="5">
        <v>43101</v>
      </c>
      <c r="G4047">
        <v>0</v>
      </c>
      <c r="H4047">
        <v>0</v>
      </c>
    </row>
    <row r="4048" spans="1:8" x14ac:dyDescent="0.2">
      <c r="A4048" t="s">
        <v>71</v>
      </c>
      <c r="B4048" t="s">
        <v>57</v>
      </c>
      <c r="C4048" t="s">
        <v>93</v>
      </c>
      <c r="D4048" s="4">
        <v>43101</v>
      </c>
      <c r="E4048" t="s">
        <v>175</v>
      </c>
      <c r="F4048" s="5">
        <v>43101</v>
      </c>
      <c r="G4048">
        <v>0</v>
      </c>
      <c r="H4048">
        <v>0</v>
      </c>
    </row>
    <row r="4049" spans="1:8" x14ac:dyDescent="0.2">
      <c r="A4049" t="s">
        <v>71</v>
      </c>
      <c r="B4049" t="s">
        <v>57</v>
      </c>
      <c r="C4049" t="s">
        <v>93</v>
      </c>
      <c r="D4049" s="4">
        <v>43101</v>
      </c>
      <c r="E4049" t="s">
        <v>176</v>
      </c>
      <c r="F4049" s="5">
        <v>43101</v>
      </c>
      <c r="G4049">
        <v>0</v>
      </c>
      <c r="H4049">
        <v>0</v>
      </c>
    </row>
    <row r="4050" spans="1:8" x14ac:dyDescent="0.2">
      <c r="A4050" t="s">
        <v>71</v>
      </c>
      <c r="B4050" t="s">
        <v>57</v>
      </c>
      <c r="C4050" t="s">
        <v>93</v>
      </c>
      <c r="D4050" s="4">
        <v>43132</v>
      </c>
      <c r="E4050" t="s">
        <v>180</v>
      </c>
      <c r="F4050" s="5">
        <v>43101</v>
      </c>
      <c r="G4050">
        <v>1.19</v>
      </c>
      <c r="H4050">
        <v>0.11</v>
      </c>
    </row>
    <row r="4051" spans="1:8" x14ac:dyDescent="0.2">
      <c r="A4051" t="s">
        <v>71</v>
      </c>
      <c r="B4051" t="s">
        <v>57</v>
      </c>
      <c r="C4051" t="s">
        <v>93</v>
      </c>
      <c r="D4051" s="4">
        <v>43132</v>
      </c>
      <c r="E4051" t="s">
        <v>175</v>
      </c>
      <c r="F4051" s="5">
        <v>43101</v>
      </c>
      <c r="G4051">
        <v>57</v>
      </c>
      <c r="H4051">
        <v>4.3899999999999997</v>
      </c>
    </row>
    <row r="4052" spans="1:8" x14ac:dyDescent="0.2">
      <c r="A4052" t="s">
        <v>71</v>
      </c>
      <c r="B4052" t="s">
        <v>57</v>
      </c>
      <c r="C4052" t="s">
        <v>93</v>
      </c>
      <c r="D4052" s="4">
        <v>43132</v>
      </c>
      <c r="E4052" t="s">
        <v>176</v>
      </c>
      <c r="F4052" s="5">
        <v>43101</v>
      </c>
      <c r="G4052">
        <v>2.57</v>
      </c>
      <c r="H4052">
        <v>0.2</v>
      </c>
    </row>
    <row r="4053" spans="1:8" x14ac:dyDescent="0.2">
      <c r="A4053" t="s">
        <v>71</v>
      </c>
      <c r="B4053" t="s">
        <v>55</v>
      </c>
      <c r="C4053" t="s">
        <v>101</v>
      </c>
      <c r="D4053" s="4">
        <v>43132</v>
      </c>
      <c r="E4053" t="s">
        <v>177</v>
      </c>
      <c r="F4053" s="5">
        <v>43101</v>
      </c>
      <c r="G4053">
        <v>40.119999999999997</v>
      </c>
      <c r="H4053">
        <v>3.09</v>
      </c>
    </row>
    <row r="4054" spans="1:8" x14ac:dyDescent="0.2">
      <c r="A4054" t="s">
        <v>71</v>
      </c>
      <c r="B4054" t="s">
        <v>55</v>
      </c>
      <c r="C4054" t="s">
        <v>101</v>
      </c>
      <c r="D4054" s="4">
        <v>43132</v>
      </c>
      <c r="E4054" t="s">
        <v>178</v>
      </c>
      <c r="F4054" s="5">
        <v>43101</v>
      </c>
      <c r="G4054">
        <v>1.81</v>
      </c>
      <c r="H4054">
        <v>0.14000000000000001</v>
      </c>
    </row>
    <row r="4055" spans="1:8" x14ac:dyDescent="0.2">
      <c r="A4055" t="s">
        <v>71</v>
      </c>
      <c r="B4055" t="s">
        <v>54</v>
      </c>
      <c r="C4055" t="s">
        <v>101</v>
      </c>
      <c r="D4055" s="4">
        <v>43132</v>
      </c>
      <c r="E4055" t="s">
        <v>177</v>
      </c>
      <c r="F4055" s="5">
        <v>43101</v>
      </c>
      <c r="G4055">
        <v>10.46</v>
      </c>
      <c r="H4055">
        <v>0.81</v>
      </c>
    </row>
    <row r="4056" spans="1:8" x14ac:dyDescent="0.2">
      <c r="A4056" t="s">
        <v>71</v>
      </c>
      <c r="B4056" t="s">
        <v>54</v>
      </c>
      <c r="C4056" t="s">
        <v>101</v>
      </c>
      <c r="D4056" s="4">
        <v>43132</v>
      </c>
      <c r="E4056" t="s">
        <v>178</v>
      </c>
      <c r="F4056" s="5">
        <v>43101</v>
      </c>
      <c r="G4056">
        <v>0.47</v>
      </c>
      <c r="H4056">
        <v>0.04</v>
      </c>
    </row>
    <row r="4057" spans="1:8" x14ac:dyDescent="0.2">
      <c r="A4057" t="s">
        <v>71</v>
      </c>
      <c r="B4057" t="s">
        <v>54</v>
      </c>
      <c r="C4057" t="s">
        <v>92</v>
      </c>
      <c r="D4057" s="4">
        <v>43132</v>
      </c>
      <c r="E4057" t="s">
        <v>175</v>
      </c>
      <c r="F4057" s="5">
        <v>43101</v>
      </c>
      <c r="G4057">
        <v>612.38</v>
      </c>
      <c r="H4057">
        <v>47.16</v>
      </c>
    </row>
    <row r="4058" spans="1:8" x14ac:dyDescent="0.2">
      <c r="A4058" t="s">
        <v>71</v>
      </c>
      <c r="B4058" t="s">
        <v>54</v>
      </c>
      <c r="C4058" t="s">
        <v>92</v>
      </c>
      <c r="D4058" s="4">
        <v>43132</v>
      </c>
      <c r="E4058" t="s">
        <v>179</v>
      </c>
      <c r="F4058" s="5">
        <v>43101</v>
      </c>
      <c r="G4058">
        <v>469.62</v>
      </c>
      <c r="H4058">
        <v>42.26</v>
      </c>
    </row>
    <row r="4059" spans="1:8" x14ac:dyDescent="0.2">
      <c r="A4059" t="s">
        <v>71</v>
      </c>
      <c r="B4059" t="s">
        <v>54</v>
      </c>
      <c r="C4059" t="s">
        <v>92</v>
      </c>
      <c r="D4059" s="4">
        <v>43132</v>
      </c>
      <c r="E4059" t="s">
        <v>176</v>
      </c>
      <c r="F4059" s="5">
        <v>43101</v>
      </c>
      <c r="G4059">
        <v>27.62</v>
      </c>
      <c r="H4059">
        <v>2.12</v>
      </c>
    </row>
    <row r="4060" spans="1:8" x14ac:dyDescent="0.2">
      <c r="A4060" t="s">
        <v>71</v>
      </c>
      <c r="B4060" t="s">
        <v>54</v>
      </c>
      <c r="C4060" t="s">
        <v>92</v>
      </c>
      <c r="D4060" s="4">
        <v>43132</v>
      </c>
      <c r="E4060" t="s">
        <v>180</v>
      </c>
      <c r="F4060" s="5">
        <v>43101</v>
      </c>
      <c r="G4060">
        <v>21.17</v>
      </c>
      <c r="H4060">
        <v>1.9</v>
      </c>
    </row>
    <row r="4061" spans="1:8" x14ac:dyDescent="0.2">
      <c r="A4061" t="s">
        <v>71</v>
      </c>
      <c r="B4061" t="s">
        <v>56</v>
      </c>
      <c r="C4061" t="s">
        <v>95</v>
      </c>
      <c r="D4061" s="4">
        <v>43132</v>
      </c>
      <c r="E4061" t="s">
        <v>175</v>
      </c>
      <c r="F4061" s="5">
        <v>43101</v>
      </c>
      <c r="G4061">
        <v>9185.7199999999993</v>
      </c>
      <c r="H4061">
        <v>707.3</v>
      </c>
    </row>
    <row r="4062" spans="1:8" x14ac:dyDescent="0.2">
      <c r="A4062" t="s">
        <v>71</v>
      </c>
      <c r="B4062" t="s">
        <v>56</v>
      </c>
      <c r="C4062" t="s">
        <v>95</v>
      </c>
      <c r="D4062" s="4">
        <v>43132</v>
      </c>
      <c r="E4062" t="s">
        <v>179</v>
      </c>
      <c r="F4062" s="5">
        <v>43101</v>
      </c>
      <c r="G4062">
        <v>6608.28</v>
      </c>
      <c r="H4062">
        <v>594.75</v>
      </c>
    </row>
    <row r="4063" spans="1:8" x14ac:dyDescent="0.2">
      <c r="A4063" t="s">
        <v>71</v>
      </c>
      <c r="B4063" t="s">
        <v>56</v>
      </c>
      <c r="C4063" t="s">
        <v>95</v>
      </c>
      <c r="D4063" s="4">
        <v>43132</v>
      </c>
      <c r="E4063" t="s">
        <v>176</v>
      </c>
      <c r="F4063" s="5">
        <v>43101</v>
      </c>
      <c r="G4063">
        <v>414.28</v>
      </c>
      <c r="H4063">
        <v>31.9</v>
      </c>
    </row>
    <row r="4064" spans="1:8" x14ac:dyDescent="0.2">
      <c r="A4064" t="s">
        <v>71</v>
      </c>
      <c r="B4064" t="s">
        <v>56</v>
      </c>
      <c r="C4064" t="s">
        <v>95</v>
      </c>
      <c r="D4064" s="4">
        <v>43132</v>
      </c>
      <c r="E4064" t="s">
        <v>180</v>
      </c>
      <c r="F4064" s="5">
        <v>43101</v>
      </c>
      <c r="G4064">
        <v>298.02999999999997</v>
      </c>
      <c r="H4064">
        <v>26.82</v>
      </c>
    </row>
    <row r="4065" spans="1:8" x14ac:dyDescent="0.2">
      <c r="A4065" t="s">
        <v>71</v>
      </c>
      <c r="B4065" t="s">
        <v>55</v>
      </c>
      <c r="C4065" t="s">
        <v>91</v>
      </c>
      <c r="D4065" s="4">
        <v>43132</v>
      </c>
      <c r="E4065" t="s">
        <v>175</v>
      </c>
      <c r="F4065" s="5">
        <v>43101</v>
      </c>
      <c r="G4065">
        <v>741.74</v>
      </c>
      <c r="H4065">
        <v>57.12</v>
      </c>
    </row>
    <row r="4066" spans="1:8" x14ac:dyDescent="0.2">
      <c r="A4066" t="s">
        <v>71</v>
      </c>
      <c r="B4066" t="s">
        <v>55</v>
      </c>
      <c r="C4066" t="s">
        <v>91</v>
      </c>
      <c r="D4066" s="4">
        <v>43132</v>
      </c>
      <c r="E4066" t="s">
        <v>176</v>
      </c>
      <c r="F4066" s="5">
        <v>43101</v>
      </c>
      <c r="G4066">
        <v>33.450000000000003</v>
      </c>
      <c r="H4066">
        <v>2.57</v>
      </c>
    </row>
    <row r="4067" spans="1:8" x14ac:dyDescent="0.2">
      <c r="A4067" t="s">
        <v>71</v>
      </c>
      <c r="B4067" t="s">
        <v>54</v>
      </c>
      <c r="C4067" t="s">
        <v>101</v>
      </c>
      <c r="D4067" s="4">
        <v>43132</v>
      </c>
      <c r="E4067" t="s">
        <v>177</v>
      </c>
      <c r="F4067" s="5">
        <v>43101</v>
      </c>
      <c r="G4067">
        <v>24.2</v>
      </c>
      <c r="H4067">
        <v>1.86</v>
      </c>
    </row>
    <row r="4068" spans="1:8" x14ac:dyDescent="0.2">
      <c r="A4068" t="s">
        <v>71</v>
      </c>
      <c r="B4068" t="s">
        <v>54</v>
      </c>
      <c r="C4068" t="s">
        <v>101</v>
      </c>
      <c r="D4068" s="4">
        <v>43132</v>
      </c>
      <c r="E4068" t="s">
        <v>178</v>
      </c>
      <c r="F4068" s="5">
        <v>43101</v>
      </c>
      <c r="G4068">
        <v>1.0900000000000001</v>
      </c>
      <c r="H4068">
        <v>0.08</v>
      </c>
    </row>
    <row r="4069" spans="1:8" x14ac:dyDescent="0.2">
      <c r="A4069" t="s">
        <v>71</v>
      </c>
      <c r="B4069" t="s">
        <v>55</v>
      </c>
      <c r="C4069" t="s">
        <v>101</v>
      </c>
      <c r="D4069" s="4">
        <v>43132</v>
      </c>
      <c r="E4069" t="s">
        <v>177</v>
      </c>
      <c r="F4069" s="5">
        <v>43101</v>
      </c>
      <c r="G4069">
        <v>275.56</v>
      </c>
      <c r="H4069">
        <v>21.22</v>
      </c>
    </row>
    <row r="4070" spans="1:8" x14ac:dyDescent="0.2">
      <c r="A4070" t="s">
        <v>71</v>
      </c>
      <c r="B4070" t="s">
        <v>55</v>
      </c>
      <c r="C4070" t="s">
        <v>101</v>
      </c>
      <c r="D4070" s="4">
        <v>43132</v>
      </c>
      <c r="E4070" t="s">
        <v>178</v>
      </c>
      <c r="F4070" s="5">
        <v>43101</v>
      </c>
      <c r="G4070">
        <v>12.42</v>
      </c>
      <c r="H4070">
        <v>0.96</v>
      </c>
    </row>
    <row r="4071" spans="1:8" x14ac:dyDescent="0.2">
      <c r="A4071" t="s">
        <v>71</v>
      </c>
      <c r="B4071" t="s">
        <v>54</v>
      </c>
      <c r="C4071" t="s">
        <v>101</v>
      </c>
      <c r="D4071" s="4">
        <v>43132</v>
      </c>
      <c r="E4071" t="s">
        <v>177</v>
      </c>
      <c r="F4071" s="5">
        <v>43101</v>
      </c>
      <c r="G4071">
        <v>80.239999999999995</v>
      </c>
      <c r="H4071">
        <v>6.18</v>
      </c>
    </row>
    <row r="4072" spans="1:8" x14ac:dyDescent="0.2">
      <c r="A4072" t="s">
        <v>71</v>
      </c>
      <c r="B4072" t="s">
        <v>54</v>
      </c>
      <c r="C4072" t="s">
        <v>101</v>
      </c>
      <c r="D4072" s="4">
        <v>43132</v>
      </c>
      <c r="E4072" t="s">
        <v>178</v>
      </c>
      <c r="F4072" s="5">
        <v>43101</v>
      </c>
      <c r="G4072">
        <v>3.62</v>
      </c>
      <c r="H4072">
        <v>0.28000000000000003</v>
      </c>
    </row>
    <row r="4073" spans="1:8" x14ac:dyDescent="0.2">
      <c r="A4073" t="s">
        <v>71</v>
      </c>
      <c r="B4073" t="s">
        <v>57</v>
      </c>
      <c r="C4073" t="s">
        <v>93</v>
      </c>
      <c r="D4073" s="4">
        <v>43132</v>
      </c>
      <c r="E4073" t="s">
        <v>175</v>
      </c>
      <c r="F4073" s="5">
        <v>43101</v>
      </c>
      <c r="G4073">
        <v>2657.74</v>
      </c>
      <c r="H4073">
        <v>204.64</v>
      </c>
    </row>
    <row r="4074" spans="1:8" x14ac:dyDescent="0.2">
      <c r="A4074" t="s">
        <v>71</v>
      </c>
      <c r="B4074" t="s">
        <v>57</v>
      </c>
      <c r="C4074" t="s">
        <v>93</v>
      </c>
      <c r="D4074" s="4">
        <v>43132</v>
      </c>
      <c r="E4074" t="s">
        <v>176</v>
      </c>
      <c r="F4074" s="5">
        <v>43101</v>
      </c>
      <c r="G4074">
        <v>119.86</v>
      </c>
      <c r="H4074">
        <v>9.2200000000000006</v>
      </c>
    </row>
    <row r="4075" spans="1:8" x14ac:dyDescent="0.2">
      <c r="A4075" t="s">
        <v>71</v>
      </c>
      <c r="B4075" t="s">
        <v>54</v>
      </c>
      <c r="C4075" t="s">
        <v>167</v>
      </c>
      <c r="D4075" s="4">
        <v>43132</v>
      </c>
      <c r="E4075" t="s">
        <v>182</v>
      </c>
      <c r="F4075" s="5">
        <v>43101</v>
      </c>
      <c r="G4075">
        <v>-11</v>
      </c>
      <c r="H4075">
        <v>-0.85</v>
      </c>
    </row>
    <row r="4076" spans="1:8" x14ac:dyDescent="0.2">
      <c r="A4076" t="s">
        <v>71</v>
      </c>
      <c r="B4076" t="s">
        <v>54</v>
      </c>
      <c r="C4076" t="s">
        <v>92</v>
      </c>
      <c r="D4076" s="4">
        <v>43132</v>
      </c>
      <c r="E4076" t="s">
        <v>179</v>
      </c>
      <c r="F4076" s="5">
        <v>43101</v>
      </c>
      <c r="G4076">
        <v>294.44</v>
      </c>
      <c r="H4076">
        <v>26.5</v>
      </c>
    </row>
    <row r="4077" spans="1:8" x14ac:dyDescent="0.2">
      <c r="A4077" t="s">
        <v>71</v>
      </c>
      <c r="B4077" t="s">
        <v>54</v>
      </c>
      <c r="C4077" t="s">
        <v>92</v>
      </c>
      <c r="D4077" s="4">
        <v>43132</v>
      </c>
      <c r="E4077" t="s">
        <v>180</v>
      </c>
      <c r="F4077" s="5">
        <v>43101</v>
      </c>
      <c r="G4077">
        <v>13.28</v>
      </c>
      <c r="H4077">
        <v>1.2</v>
      </c>
    </row>
    <row r="4078" spans="1:8" x14ac:dyDescent="0.2">
      <c r="A4078" t="s">
        <v>71</v>
      </c>
      <c r="B4078" t="s">
        <v>54</v>
      </c>
      <c r="C4078" t="s">
        <v>92</v>
      </c>
      <c r="D4078" s="4">
        <v>43497</v>
      </c>
      <c r="E4078" t="s">
        <v>175</v>
      </c>
      <c r="F4078" s="5">
        <v>43405</v>
      </c>
      <c r="G4078">
        <v>382</v>
      </c>
      <c r="H4078">
        <v>29.41</v>
      </c>
    </row>
    <row r="4079" spans="1:8" x14ac:dyDescent="0.2">
      <c r="A4079" t="s">
        <v>71</v>
      </c>
      <c r="B4079" t="s">
        <v>54</v>
      </c>
      <c r="C4079" t="s">
        <v>92</v>
      </c>
      <c r="D4079" s="4">
        <v>43497</v>
      </c>
      <c r="E4079" t="s">
        <v>176</v>
      </c>
      <c r="F4079" s="5">
        <v>43405</v>
      </c>
      <c r="G4079">
        <v>14.97</v>
      </c>
      <c r="H4079">
        <v>1.1499999999999999</v>
      </c>
    </row>
    <row r="4080" spans="1:8" x14ac:dyDescent="0.2">
      <c r="A4080" t="s">
        <v>71</v>
      </c>
      <c r="B4080" t="s">
        <v>57</v>
      </c>
      <c r="C4080" t="s">
        <v>93</v>
      </c>
      <c r="D4080" s="4">
        <v>43497</v>
      </c>
      <c r="E4080" t="s">
        <v>175</v>
      </c>
      <c r="F4080" s="5">
        <v>43405</v>
      </c>
      <c r="G4080">
        <v>53</v>
      </c>
      <c r="H4080">
        <v>4.08</v>
      </c>
    </row>
    <row r="4081" spans="1:8" x14ac:dyDescent="0.2">
      <c r="A4081" t="s">
        <v>71</v>
      </c>
      <c r="B4081" t="s">
        <v>57</v>
      </c>
      <c r="C4081" t="s">
        <v>93</v>
      </c>
      <c r="D4081" s="4">
        <v>43497</v>
      </c>
      <c r="E4081" t="s">
        <v>176</v>
      </c>
      <c r="F4081" s="5">
        <v>43405</v>
      </c>
      <c r="G4081">
        <v>2.0499999999999998</v>
      </c>
      <c r="H4081">
        <v>0.16</v>
      </c>
    </row>
    <row r="4082" spans="1:8" x14ac:dyDescent="0.2">
      <c r="A4082" t="s">
        <v>71</v>
      </c>
      <c r="B4082" t="s">
        <v>55</v>
      </c>
      <c r="C4082" t="s">
        <v>101</v>
      </c>
      <c r="D4082" s="4">
        <v>43497</v>
      </c>
      <c r="E4082" t="s">
        <v>177</v>
      </c>
      <c r="F4082" s="5">
        <v>43405</v>
      </c>
      <c r="G4082">
        <v>38</v>
      </c>
      <c r="H4082">
        <v>2.93</v>
      </c>
    </row>
    <row r="4083" spans="1:8" x14ac:dyDescent="0.2">
      <c r="A4083" t="s">
        <v>71</v>
      </c>
      <c r="B4083" t="s">
        <v>55</v>
      </c>
      <c r="C4083" t="s">
        <v>101</v>
      </c>
      <c r="D4083" s="4">
        <v>43497</v>
      </c>
      <c r="E4083" t="s">
        <v>178</v>
      </c>
      <c r="F4083" s="5">
        <v>43405</v>
      </c>
      <c r="G4083">
        <v>1.47</v>
      </c>
      <c r="H4083">
        <v>0.11</v>
      </c>
    </row>
    <row r="4084" spans="1:8" x14ac:dyDescent="0.2">
      <c r="A4084" t="s">
        <v>71</v>
      </c>
      <c r="B4084" t="s">
        <v>57</v>
      </c>
      <c r="C4084" t="s">
        <v>93</v>
      </c>
      <c r="D4084" s="4">
        <v>43497</v>
      </c>
      <c r="E4084" t="s">
        <v>179</v>
      </c>
      <c r="F4084" s="5">
        <v>43405</v>
      </c>
      <c r="G4084">
        <v>21.94</v>
      </c>
      <c r="H4084">
        <v>1.95</v>
      </c>
    </row>
    <row r="4085" spans="1:8" x14ac:dyDescent="0.2">
      <c r="A4085" t="s">
        <v>71</v>
      </c>
      <c r="B4085" t="s">
        <v>57</v>
      </c>
      <c r="C4085" t="s">
        <v>93</v>
      </c>
      <c r="D4085" s="4">
        <v>43497</v>
      </c>
      <c r="E4085" t="s">
        <v>180</v>
      </c>
      <c r="F4085" s="5">
        <v>43405</v>
      </c>
      <c r="G4085">
        <v>0.84</v>
      </c>
      <c r="H4085">
        <v>7.0000000000000007E-2</v>
      </c>
    </row>
    <row r="4086" spans="1:8" x14ac:dyDescent="0.2">
      <c r="A4086" t="s">
        <v>71</v>
      </c>
      <c r="B4086" t="s">
        <v>57</v>
      </c>
      <c r="C4086" t="s">
        <v>93</v>
      </c>
      <c r="D4086" s="4">
        <v>43132</v>
      </c>
      <c r="E4086" t="s">
        <v>175</v>
      </c>
      <c r="F4086" s="5">
        <v>43101</v>
      </c>
      <c r="G4086">
        <v>2202</v>
      </c>
      <c r="H4086">
        <v>169.57</v>
      </c>
    </row>
    <row r="4087" spans="1:8" x14ac:dyDescent="0.2">
      <c r="A4087" t="s">
        <v>71</v>
      </c>
      <c r="B4087" t="s">
        <v>57</v>
      </c>
      <c r="C4087" t="s">
        <v>93</v>
      </c>
      <c r="D4087" s="4">
        <v>43132</v>
      </c>
      <c r="E4087" t="s">
        <v>176</v>
      </c>
      <c r="F4087" s="5">
        <v>43101</v>
      </c>
      <c r="G4087">
        <v>99.3</v>
      </c>
      <c r="H4087">
        <v>7.64</v>
      </c>
    </row>
    <row r="4088" spans="1:8" x14ac:dyDescent="0.2">
      <c r="A4088" t="s">
        <v>71</v>
      </c>
      <c r="B4088" t="s">
        <v>55</v>
      </c>
      <c r="C4088" t="s">
        <v>93</v>
      </c>
      <c r="D4088" s="4">
        <v>43132</v>
      </c>
      <c r="E4088" t="s">
        <v>175</v>
      </c>
      <c r="F4088" s="5">
        <v>43101</v>
      </c>
      <c r="G4088">
        <v>341</v>
      </c>
      <c r="H4088">
        <v>26.26</v>
      </c>
    </row>
    <row r="4089" spans="1:8" x14ac:dyDescent="0.2">
      <c r="A4089" t="s">
        <v>71</v>
      </c>
      <c r="B4089" t="s">
        <v>55</v>
      </c>
      <c r="C4089" t="s">
        <v>93</v>
      </c>
      <c r="D4089" s="4">
        <v>43132</v>
      </c>
      <c r="E4089" t="s">
        <v>176</v>
      </c>
      <c r="F4089" s="5">
        <v>43101</v>
      </c>
      <c r="G4089">
        <v>15.38</v>
      </c>
      <c r="H4089">
        <v>1.18</v>
      </c>
    </row>
    <row r="4090" spans="1:8" x14ac:dyDescent="0.2">
      <c r="A4090" t="s">
        <v>71</v>
      </c>
      <c r="B4090" t="s">
        <v>54</v>
      </c>
      <c r="C4090" t="s">
        <v>92</v>
      </c>
      <c r="D4090" s="4">
        <v>43132</v>
      </c>
      <c r="E4090" t="s">
        <v>175</v>
      </c>
      <c r="F4090" s="5">
        <v>43101</v>
      </c>
      <c r="G4090">
        <v>861</v>
      </c>
      <c r="H4090">
        <v>66.290000000000006</v>
      </c>
    </row>
    <row r="4091" spans="1:8" x14ac:dyDescent="0.2">
      <c r="A4091" t="s">
        <v>71</v>
      </c>
      <c r="B4091" t="s">
        <v>54</v>
      </c>
      <c r="C4091" t="s">
        <v>92</v>
      </c>
      <c r="D4091" s="4">
        <v>43132</v>
      </c>
      <c r="E4091" t="s">
        <v>176</v>
      </c>
      <c r="F4091" s="5">
        <v>43101</v>
      </c>
      <c r="G4091">
        <v>38.83</v>
      </c>
      <c r="H4091">
        <v>2.99</v>
      </c>
    </row>
    <row r="4092" spans="1:8" x14ac:dyDescent="0.2">
      <c r="A4092" t="s">
        <v>71</v>
      </c>
      <c r="B4092" t="s">
        <v>55</v>
      </c>
      <c r="C4092" t="s">
        <v>101</v>
      </c>
      <c r="D4092" s="4">
        <v>43132</v>
      </c>
      <c r="E4092" t="s">
        <v>177</v>
      </c>
      <c r="F4092" s="5">
        <v>43101</v>
      </c>
      <c r="G4092">
        <v>70.680000000000007</v>
      </c>
      <c r="H4092">
        <v>5.44</v>
      </c>
    </row>
    <row r="4093" spans="1:8" x14ac:dyDescent="0.2">
      <c r="A4093" t="s">
        <v>71</v>
      </c>
      <c r="B4093" t="s">
        <v>55</v>
      </c>
      <c r="C4093" t="s">
        <v>101</v>
      </c>
      <c r="D4093" s="4">
        <v>43132</v>
      </c>
      <c r="E4093" t="s">
        <v>178</v>
      </c>
      <c r="F4093" s="5">
        <v>43101</v>
      </c>
      <c r="G4093">
        <v>3.19</v>
      </c>
      <c r="H4093">
        <v>0.25</v>
      </c>
    </row>
    <row r="4094" spans="1:8" x14ac:dyDescent="0.2">
      <c r="A4094" t="s">
        <v>71</v>
      </c>
      <c r="B4094" t="s">
        <v>54</v>
      </c>
      <c r="C4094" t="s">
        <v>92</v>
      </c>
      <c r="D4094" s="4">
        <v>43132</v>
      </c>
      <c r="E4094" t="s">
        <v>175</v>
      </c>
      <c r="F4094" s="5">
        <v>43101</v>
      </c>
      <c r="G4094">
        <v>595.24</v>
      </c>
      <c r="H4094">
        <v>45.83</v>
      </c>
    </row>
    <row r="4095" spans="1:8" x14ac:dyDescent="0.2">
      <c r="A4095" t="s">
        <v>71</v>
      </c>
      <c r="B4095" t="s">
        <v>54</v>
      </c>
      <c r="C4095" t="s">
        <v>92</v>
      </c>
      <c r="D4095" s="4">
        <v>43132</v>
      </c>
      <c r="E4095" t="s">
        <v>176</v>
      </c>
      <c r="F4095" s="5">
        <v>43101</v>
      </c>
      <c r="G4095">
        <v>26.85</v>
      </c>
      <c r="H4095">
        <v>2.0699999999999998</v>
      </c>
    </row>
    <row r="4096" spans="1:8" x14ac:dyDescent="0.2">
      <c r="A4096" t="s">
        <v>71</v>
      </c>
      <c r="B4096" t="s">
        <v>54</v>
      </c>
      <c r="C4096" t="s">
        <v>92</v>
      </c>
      <c r="D4096" s="4">
        <v>43132</v>
      </c>
      <c r="E4096" t="s">
        <v>175</v>
      </c>
      <c r="F4096" s="5">
        <v>43101</v>
      </c>
      <c r="G4096">
        <v>2918.72</v>
      </c>
      <c r="H4096">
        <v>224.75</v>
      </c>
    </row>
    <row r="4097" spans="1:8" x14ac:dyDescent="0.2">
      <c r="A4097" t="s">
        <v>71</v>
      </c>
      <c r="B4097" t="s">
        <v>54</v>
      </c>
      <c r="C4097" t="s">
        <v>92</v>
      </c>
      <c r="D4097" s="4">
        <v>43132</v>
      </c>
      <c r="E4097" t="s">
        <v>176</v>
      </c>
      <c r="F4097" s="5">
        <v>43101</v>
      </c>
      <c r="G4097">
        <v>131.65</v>
      </c>
      <c r="H4097">
        <v>10.14</v>
      </c>
    </row>
    <row r="4098" spans="1:8" x14ac:dyDescent="0.2">
      <c r="A4098" t="s">
        <v>71</v>
      </c>
      <c r="B4098" t="s">
        <v>54</v>
      </c>
      <c r="C4098" t="s">
        <v>92</v>
      </c>
      <c r="D4098" s="4">
        <v>43132</v>
      </c>
      <c r="E4098" t="s">
        <v>175</v>
      </c>
      <c r="F4098" s="5">
        <v>43101</v>
      </c>
      <c r="G4098">
        <v>1201.78</v>
      </c>
      <c r="H4098">
        <v>92.54</v>
      </c>
    </row>
    <row r="4099" spans="1:8" x14ac:dyDescent="0.2">
      <c r="A4099" t="s">
        <v>71</v>
      </c>
      <c r="B4099" t="s">
        <v>54</v>
      </c>
      <c r="C4099" t="s">
        <v>92</v>
      </c>
      <c r="D4099" s="4">
        <v>43132</v>
      </c>
      <c r="E4099" t="s">
        <v>179</v>
      </c>
      <c r="F4099" s="5">
        <v>43101</v>
      </c>
      <c r="G4099">
        <v>1485.22</v>
      </c>
      <c r="H4099">
        <v>133.66999999999999</v>
      </c>
    </row>
    <row r="4100" spans="1:8" x14ac:dyDescent="0.2">
      <c r="A4100" t="s">
        <v>71</v>
      </c>
      <c r="B4100" t="s">
        <v>54</v>
      </c>
      <c r="C4100" t="s">
        <v>92</v>
      </c>
      <c r="D4100" s="4">
        <v>43132</v>
      </c>
      <c r="E4100" t="s">
        <v>176</v>
      </c>
      <c r="F4100" s="5">
        <v>43101</v>
      </c>
      <c r="G4100">
        <v>54.2</v>
      </c>
      <c r="H4100">
        <v>4.17</v>
      </c>
    </row>
    <row r="4101" spans="1:8" x14ac:dyDescent="0.2">
      <c r="A4101" t="s">
        <v>71</v>
      </c>
      <c r="B4101" t="s">
        <v>54</v>
      </c>
      <c r="C4101" t="s">
        <v>92</v>
      </c>
      <c r="D4101" s="4">
        <v>43132</v>
      </c>
      <c r="E4101" t="s">
        <v>180</v>
      </c>
      <c r="F4101" s="5">
        <v>43101</v>
      </c>
      <c r="G4101">
        <v>66.98</v>
      </c>
      <c r="H4101">
        <v>6.03</v>
      </c>
    </row>
    <row r="4102" spans="1:8" x14ac:dyDescent="0.2">
      <c r="A4102" t="s">
        <v>71</v>
      </c>
      <c r="B4102" t="s">
        <v>54</v>
      </c>
      <c r="C4102" t="s">
        <v>88</v>
      </c>
      <c r="D4102" s="4">
        <v>43132</v>
      </c>
      <c r="E4102" t="s">
        <v>179</v>
      </c>
      <c r="F4102" s="5">
        <v>43101</v>
      </c>
      <c r="G4102">
        <v>30.76</v>
      </c>
      <c r="H4102">
        <v>2.77</v>
      </c>
    </row>
    <row r="4103" spans="1:8" x14ac:dyDescent="0.2">
      <c r="A4103" t="s">
        <v>71</v>
      </c>
      <c r="B4103" t="s">
        <v>54</v>
      </c>
      <c r="C4103" t="s">
        <v>88</v>
      </c>
      <c r="D4103" s="4">
        <v>43132</v>
      </c>
      <c r="E4103" t="s">
        <v>180</v>
      </c>
      <c r="F4103" s="5">
        <v>43101</v>
      </c>
      <c r="G4103">
        <v>1.38</v>
      </c>
      <c r="H4103">
        <v>0.12</v>
      </c>
    </row>
    <row r="4104" spans="1:8" x14ac:dyDescent="0.2">
      <c r="A4104" t="s">
        <v>71</v>
      </c>
      <c r="B4104" t="s">
        <v>54</v>
      </c>
      <c r="C4104" t="s">
        <v>92</v>
      </c>
      <c r="D4104" s="4">
        <v>43101</v>
      </c>
      <c r="E4104" t="s">
        <v>175</v>
      </c>
      <c r="F4104" s="5">
        <v>43101</v>
      </c>
      <c r="G4104">
        <v>1221.55</v>
      </c>
      <c r="H4104">
        <v>94.06</v>
      </c>
    </row>
    <row r="4105" spans="1:8" x14ac:dyDescent="0.2">
      <c r="A4105" t="s">
        <v>71</v>
      </c>
      <c r="B4105" t="s">
        <v>54</v>
      </c>
      <c r="C4105" t="s">
        <v>92</v>
      </c>
      <c r="D4105" s="4">
        <v>43101</v>
      </c>
      <c r="E4105" t="s">
        <v>176</v>
      </c>
      <c r="F4105" s="5">
        <v>43101</v>
      </c>
      <c r="G4105">
        <v>55.07</v>
      </c>
      <c r="H4105">
        <v>4.24</v>
      </c>
    </row>
    <row r="4106" spans="1:8" x14ac:dyDescent="0.2">
      <c r="A4106" t="s">
        <v>71</v>
      </c>
      <c r="B4106" t="s">
        <v>54</v>
      </c>
      <c r="C4106" t="s">
        <v>92</v>
      </c>
      <c r="D4106" s="4">
        <v>43101</v>
      </c>
      <c r="E4106" t="s">
        <v>179</v>
      </c>
      <c r="F4106" s="5">
        <v>43101</v>
      </c>
      <c r="G4106">
        <v>1132.45</v>
      </c>
      <c r="H4106">
        <v>101.9</v>
      </c>
    </row>
    <row r="4107" spans="1:8" x14ac:dyDescent="0.2">
      <c r="A4107" t="s">
        <v>71</v>
      </c>
      <c r="B4107" t="s">
        <v>54</v>
      </c>
      <c r="C4107" t="s">
        <v>92</v>
      </c>
      <c r="D4107" s="4">
        <v>43101</v>
      </c>
      <c r="E4107" t="s">
        <v>180</v>
      </c>
      <c r="F4107" s="5">
        <v>43101</v>
      </c>
      <c r="G4107">
        <v>51.09</v>
      </c>
      <c r="H4107">
        <v>4.59</v>
      </c>
    </row>
    <row r="4108" spans="1:8" x14ac:dyDescent="0.2">
      <c r="A4108" t="s">
        <v>71</v>
      </c>
      <c r="B4108" t="s">
        <v>55</v>
      </c>
      <c r="C4108" t="s">
        <v>84</v>
      </c>
      <c r="D4108" s="4">
        <v>43101</v>
      </c>
      <c r="E4108" t="s">
        <v>175</v>
      </c>
      <c r="F4108" s="5">
        <v>43101</v>
      </c>
      <c r="G4108">
        <v>263.13</v>
      </c>
      <c r="H4108">
        <v>20.260000000000002</v>
      </c>
    </row>
    <row r="4109" spans="1:8" x14ac:dyDescent="0.2">
      <c r="A4109" t="s">
        <v>71</v>
      </c>
      <c r="B4109" t="s">
        <v>55</v>
      </c>
      <c r="C4109" t="s">
        <v>84</v>
      </c>
      <c r="D4109" s="4">
        <v>43101</v>
      </c>
      <c r="E4109" t="s">
        <v>179</v>
      </c>
      <c r="F4109" s="5">
        <v>43101</v>
      </c>
      <c r="G4109">
        <v>1687.67</v>
      </c>
      <c r="H4109">
        <v>151.88999999999999</v>
      </c>
    </row>
    <row r="4110" spans="1:8" x14ac:dyDescent="0.2">
      <c r="A4110" t="s">
        <v>71</v>
      </c>
      <c r="B4110" t="s">
        <v>55</v>
      </c>
      <c r="C4110" t="s">
        <v>84</v>
      </c>
      <c r="D4110" s="4">
        <v>43101</v>
      </c>
      <c r="E4110" t="s">
        <v>176</v>
      </c>
      <c r="F4110" s="5">
        <v>43101</v>
      </c>
      <c r="G4110">
        <v>11.87</v>
      </c>
      <c r="H4110">
        <v>0.91</v>
      </c>
    </row>
    <row r="4111" spans="1:8" x14ac:dyDescent="0.2">
      <c r="A4111" t="s">
        <v>71</v>
      </c>
      <c r="B4111" t="s">
        <v>55</v>
      </c>
      <c r="C4111" t="s">
        <v>84</v>
      </c>
      <c r="D4111" s="4">
        <v>43101</v>
      </c>
      <c r="E4111" t="s">
        <v>180</v>
      </c>
      <c r="F4111" s="5">
        <v>43101</v>
      </c>
      <c r="G4111">
        <v>76.11</v>
      </c>
      <c r="H4111">
        <v>6.85</v>
      </c>
    </row>
    <row r="4112" spans="1:8" x14ac:dyDescent="0.2">
      <c r="A4112" t="s">
        <v>71</v>
      </c>
      <c r="B4112" t="s">
        <v>54</v>
      </c>
      <c r="C4112" t="s">
        <v>92</v>
      </c>
      <c r="D4112" s="4">
        <v>43101</v>
      </c>
      <c r="E4112" t="s">
        <v>175</v>
      </c>
      <c r="F4112" s="5">
        <v>43101</v>
      </c>
      <c r="G4112">
        <v>1056.04</v>
      </c>
      <c r="H4112">
        <v>81.319999999999993</v>
      </c>
    </row>
    <row r="4113" spans="1:8" x14ac:dyDescent="0.2">
      <c r="A4113" t="s">
        <v>71</v>
      </c>
      <c r="B4113" t="s">
        <v>54</v>
      </c>
      <c r="C4113" t="s">
        <v>92</v>
      </c>
      <c r="D4113" s="4">
        <v>43101</v>
      </c>
      <c r="E4113" t="s">
        <v>179</v>
      </c>
      <c r="F4113" s="5">
        <v>43101</v>
      </c>
      <c r="G4113">
        <v>390.96</v>
      </c>
      <c r="H4113">
        <v>35.17</v>
      </c>
    </row>
    <row r="4114" spans="1:8" x14ac:dyDescent="0.2">
      <c r="A4114" t="s">
        <v>71</v>
      </c>
      <c r="B4114" t="s">
        <v>54</v>
      </c>
      <c r="C4114" t="s">
        <v>92</v>
      </c>
      <c r="D4114" s="4">
        <v>43101</v>
      </c>
      <c r="E4114" t="s">
        <v>176</v>
      </c>
      <c r="F4114" s="5">
        <v>43101</v>
      </c>
      <c r="G4114">
        <v>47.61</v>
      </c>
      <c r="H4114">
        <v>3.67</v>
      </c>
    </row>
    <row r="4115" spans="1:8" x14ac:dyDescent="0.2">
      <c r="A4115" t="s">
        <v>71</v>
      </c>
      <c r="B4115" t="s">
        <v>54</v>
      </c>
      <c r="C4115" t="s">
        <v>92</v>
      </c>
      <c r="D4115" s="4">
        <v>43101</v>
      </c>
      <c r="E4115" t="s">
        <v>180</v>
      </c>
      <c r="F4115" s="5">
        <v>43101</v>
      </c>
      <c r="G4115">
        <v>17.64</v>
      </c>
      <c r="H4115">
        <v>1.59</v>
      </c>
    </row>
    <row r="4116" spans="1:8" x14ac:dyDescent="0.2">
      <c r="A4116" t="s">
        <v>71</v>
      </c>
      <c r="B4116" t="s">
        <v>61</v>
      </c>
      <c r="C4116" t="s">
        <v>97</v>
      </c>
      <c r="D4116" s="4">
        <v>43101</v>
      </c>
      <c r="E4116" t="s">
        <v>175</v>
      </c>
      <c r="F4116" s="5">
        <v>43101</v>
      </c>
      <c r="G4116">
        <v>263.13</v>
      </c>
      <c r="H4116">
        <v>20.260000000000002</v>
      </c>
    </row>
    <row r="4117" spans="1:8" x14ac:dyDescent="0.2">
      <c r="A4117" t="s">
        <v>71</v>
      </c>
      <c r="B4117" t="s">
        <v>61</v>
      </c>
      <c r="C4117" t="s">
        <v>97</v>
      </c>
      <c r="D4117" s="4">
        <v>43101</v>
      </c>
      <c r="E4117" t="s">
        <v>179</v>
      </c>
      <c r="F4117" s="5">
        <v>43101</v>
      </c>
      <c r="G4117">
        <v>4374.5200000000004</v>
      </c>
      <c r="H4117">
        <v>393.71</v>
      </c>
    </row>
    <row r="4118" spans="1:8" x14ac:dyDescent="0.2">
      <c r="A4118" s="98" t="s">
        <v>71</v>
      </c>
      <c r="B4118" s="98" t="s">
        <v>61</v>
      </c>
      <c r="C4118" s="98" t="s">
        <v>97</v>
      </c>
      <c r="D4118" s="106">
        <v>43101</v>
      </c>
      <c r="E4118" s="98" t="s">
        <v>176</v>
      </c>
      <c r="F4118" s="100">
        <v>43101</v>
      </c>
      <c r="G4118" s="98">
        <v>11.87</v>
      </c>
      <c r="H4118" s="98">
        <v>0.91</v>
      </c>
    </row>
    <row r="4119" spans="1:8" x14ac:dyDescent="0.2">
      <c r="A4119" s="98" t="s">
        <v>71</v>
      </c>
      <c r="B4119" s="98" t="s">
        <v>61</v>
      </c>
      <c r="C4119" s="98" t="s">
        <v>97</v>
      </c>
      <c r="D4119" s="106">
        <v>43101</v>
      </c>
      <c r="E4119" s="98" t="s">
        <v>180</v>
      </c>
      <c r="F4119" s="100">
        <v>43101</v>
      </c>
      <c r="G4119" s="98">
        <v>197.29</v>
      </c>
      <c r="H4119" s="98">
        <v>17.760000000000002</v>
      </c>
    </row>
    <row r="4120" spans="1:8" x14ac:dyDescent="0.2">
      <c r="A4120" s="98" t="s">
        <v>71</v>
      </c>
      <c r="B4120" s="98" t="s">
        <v>61</v>
      </c>
      <c r="C4120" s="98" t="s">
        <v>97</v>
      </c>
      <c r="D4120" s="106">
        <v>43101</v>
      </c>
      <c r="E4120" s="98" t="s">
        <v>175</v>
      </c>
      <c r="F4120" s="100">
        <v>43101</v>
      </c>
      <c r="G4120" s="98">
        <v>263.13</v>
      </c>
      <c r="H4120" s="98">
        <v>20.260000000000002</v>
      </c>
    </row>
    <row r="4121" spans="1:8" x14ac:dyDescent="0.2">
      <c r="A4121" s="98" t="s">
        <v>71</v>
      </c>
      <c r="B4121" s="98" t="s">
        <v>61</v>
      </c>
      <c r="C4121" s="98" t="s">
        <v>97</v>
      </c>
      <c r="D4121" s="106">
        <v>43101</v>
      </c>
      <c r="E4121" s="98" t="s">
        <v>179</v>
      </c>
      <c r="F4121" s="100">
        <v>43101</v>
      </c>
      <c r="G4121" s="98">
        <v>3021.97</v>
      </c>
      <c r="H4121" s="98">
        <v>271.98</v>
      </c>
    </row>
    <row r="4122" spans="1:8" x14ac:dyDescent="0.2">
      <c r="A4122" s="98" t="s">
        <v>71</v>
      </c>
      <c r="B4122" s="98" t="s">
        <v>61</v>
      </c>
      <c r="C4122" s="98" t="s">
        <v>97</v>
      </c>
      <c r="D4122" s="106">
        <v>43101</v>
      </c>
      <c r="E4122" s="98" t="s">
        <v>176</v>
      </c>
      <c r="F4122" s="100">
        <v>43101</v>
      </c>
      <c r="G4122" s="98">
        <v>11.87</v>
      </c>
      <c r="H4122" s="98">
        <v>0.91</v>
      </c>
    </row>
    <row r="4123" spans="1:8" x14ac:dyDescent="0.2">
      <c r="A4123" s="98" t="s">
        <v>71</v>
      </c>
      <c r="B4123" s="98" t="s">
        <v>61</v>
      </c>
      <c r="C4123" s="98" t="s">
        <v>97</v>
      </c>
      <c r="D4123" s="106">
        <v>43101</v>
      </c>
      <c r="E4123" s="98" t="s">
        <v>180</v>
      </c>
      <c r="F4123" s="100">
        <v>43101</v>
      </c>
      <c r="G4123" s="98">
        <v>136.29</v>
      </c>
      <c r="H4123" s="98">
        <v>12.27</v>
      </c>
    </row>
    <row r="4124" spans="1:8" x14ac:dyDescent="0.2">
      <c r="A4124" s="98" t="s">
        <v>71</v>
      </c>
      <c r="B4124" s="98" t="s">
        <v>61</v>
      </c>
      <c r="C4124" s="98" t="s">
        <v>97</v>
      </c>
      <c r="D4124" s="106">
        <v>43101</v>
      </c>
      <c r="E4124" s="98" t="s">
        <v>175</v>
      </c>
      <c r="F4124" s="100">
        <v>43101</v>
      </c>
      <c r="G4124" s="98">
        <v>263.13</v>
      </c>
      <c r="H4124" s="98">
        <v>20.260000000000002</v>
      </c>
    </row>
    <row r="4125" spans="1:8" x14ac:dyDescent="0.2">
      <c r="A4125" s="98" t="s">
        <v>71</v>
      </c>
      <c r="B4125" s="98" t="s">
        <v>61</v>
      </c>
      <c r="C4125" s="98" t="s">
        <v>97</v>
      </c>
      <c r="D4125" s="106">
        <v>43101</v>
      </c>
      <c r="E4125" s="98" t="s">
        <v>179</v>
      </c>
      <c r="F4125" s="100">
        <v>43101</v>
      </c>
      <c r="G4125" s="98">
        <v>1892.92</v>
      </c>
      <c r="H4125" s="98">
        <v>170.36</v>
      </c>
    </row>
    <row r="4126" spans="1:8" x14ac:dyDescent="0.2">
      <c r="A4126" s="98" t="s">
        <v>71</v>
      </c>
      <c r="B4126" s="98" t="s">
        <v>61</v>
      </c>
      <c r="C4126" s="98" t="s">
        <v>97</v>
      </c>
      <c r="D4126" s="106">
        <v>43101</v>
      </c>
      <c r="E4126" s="98" t="s">
        <v>176</v>
      </c>
      <c r="F4126" s="100">
        <v>43101</v>
      </c>
      <c r="G4126" s="98">
        <v>11.87</v>
      </c>
      <c r="H4126" s="98">
        <v>0.91</v>
      </c>
    </row>
    <row r="4127" spans="1:8" x14ac:dyDescent="0.2">
      <c r="A4127" s="98" t="s">
        <v>71</v>
      </c>
      <c r="B4127" s="98" t="s">
        <v>61</v>
      </c>
      <c r="C4127" s="98" t="s">
        <v>97</v>
      </c>
      <c r="D4127" s="106">
        <v>43101</v>
      </c>
      <c r="E4127" s="98" t="s">
        <v>180</v>
      </c>
      <c r="F4127" s="100">
        <v>43101</v>
      </c>
      <c r="G4127" s="98">
        <v>85.37</v>
      </c>
      <c r="H4127" s="98">
        <v>7.68</v>
      </c>
    </row>
    <row r="4128" spans="1:8" x14ac:dyDescent="0.2">
      <c r="A4128" s="98" t="s">
        <v>71</v>
      </c>
      <c r="B4128" s="98" t="s">
        <v>60</v>
      </c>
      <c r="C4128" s="98" t="s">
        <v>131</v>
      </c>
      <c r="D4128" s="106">
        <v>43101</v>
      </c>
      <c r="E4128" s="98" t="s">
        <v>175</v>
      </c>
      <c r="F4128" s="100">
        <v>43101</v>
      </c>
      <c r="G4128" s="98">
        <v>7823.72</v>
      </c>
      <c r="H4128" s="98">
        <v>602.42999999999995</v>
      </c>
    </row>
    <row r="4129" spans="1:8" x14ac:dyDescent="0.2">
      <c r="A4129" s="98" t="s">
        <v>71</v>
      </c>
      <c r="B4129" s="98" t="s">
        <v>60</v>
      </c>
      <c r="C4129" s="98" t="s">
        <v>131</v>
      </c>
      <c r="D4129" s="106">
        <v>43101</v>
      </c>
      <c r="E4129" s="98" t="s">
        <v>176</v>
      </c>
      <c r="F4129" s="100">
        <v>43101</v>
      </c>
      <c r="G4129" s="98">
        <v>352.85</v>
      </c>
      <c r="H4129" s="98">
        <v>27.17</v>
      </c>
    </row>
    <row r="4130" spans="1:8" x14ac:dyDescent="0.2">
      <c r="A4130" s="98" t="s">
        <v>71</v>
      </c>
      <c r="B4130" s="98" t="s">
        <v>60</v>
      </c>
      <c r="C4130" s="98" t="s">
        <v>101</v>
      </c>
      <c r="D4130" s="106">
        <v>43101</v>
      </c>
      <c r="E4130" s="98" t="s">
        <v>177</v>
      </c>
      <c r="F4130" s="100">
        <v>43101</v>
      </c>
      <c r="G4130" s="98">
        <v>45.48</v>
      </c>
      <c r="H4130" s="98">
        <v>3.51</v>
      </c>
    </row>
    <row r="4131" spans="1:8" x14ac:dyDescent="0.2">
      <c r="A4131" s="98" t="s">
        <v>71</v>
      </c>
      <c r="B4131" s="98" t="s">
        <v>60</v>
      </c>
      <c r="C4131" s="98" t="s">
        <v>101</v>
      </c>
      <c r="D4131" s="106">
        <v>43101</v>
      </c>
      <c r="E4131" s="98" t="s">
        <v>178</v>
      </c>
      <c r="F4131" s="100">
        <v>43101</v>
      </c>
      <c r="G4131" s="98">
        <v>2.0499999999999998</v>
      </c>
      <c r="H4131" s="98">
        <v>0.16</v>
      </c>
    </row>
    <row r="4132" spans="1:8" x14ac:dyDescent="0.2">
      <c r="A4132" s="98" t="s">
        <v>71</v>
      </c>
      <c r="B4132" s="98" t="s">
        <v>61</v>
      </c>
      <c r="C4132" s="98" t="s">
        <v>97</v>
      </c>
      <c r="D4132" s="106">
        <v>43101</v>
      </c>
      <c r="E4132" s="98" t="s">
        <v>175</v>
      </c>
      <c r="F4132" s="100">
        <v>43101</v>
      </c>
      <c r="G4132" s="98">
        <v>526.26</v>
      </c>
      <c r="H4132" s="98">
        <v>40.520000000000003</v>
      </c>
    </row>
    <row r="4133" spans="1:8" x14ac:dyDescent="0.2">
      <c r="A4133" s="98" t="s">
        <v>71</v>
      </c>
      <c r="B4133" s="98" t="s">
        <v>61</v>
      </c>
      <c r="C4133" s="98" t="s">
        <v>97</v>
      </c>
      <c r="D4133" s="106">
        <v>43101</v>
      </c>
      <c r="E4133" s="98" t="s">
        <v>179</v>
      </c>
      <c r="F4133" s="100">
        <v>43101</v>
      </c>
      <c r="G4133" s="98">
        <v>13644.59</v>
      </c>
      <c r="H4133" s="98">
        <v>1228.01</v>
      </c>
    </row>
    <row r="4134" spans="1:8" x14ac:dyDescent="0.2">
      <c r="A4134" s="98" t="s">
        <v>71</v>
      </c>
      <c r="B4134" s="98" t="s">
        <v>61</v>
      </c>
      <c r="C4134" s="98" t="s">
        <v>97</v>
      </c>
      <c r="D4134" s="106">
        <v>43101</v>
      </c>
      <c r="E4134" s="98" t="s">
        <v>176</v>
      </c>
      <c r="F4134" s="100">
        <v>43101</v>
      </c>
      <c r="G4134" s="98">
        <v>23.74</v>
      </c>
      <c r="H4134" s="98">
        <v>1.82</v>
      </c>
    </row>
    <row r="4135" spans="1:8" x14ac:dyDescent="0.2">
      <c r="A4135" s="98" t="s">
        <v>71</v>
      </c>
      <c r="B4135" s="98" t="s">
        <v>61</v>
      </c>
      <c r="C4135" s="98" t="s">
        <v>97</v>
      </c>
      <c r="D4135" s="106">
        <v>43101</v>
      </c>
      <c r="E4135" s="98" t="s">
        <v>180</v>
      </c>
      <c r="F4135" s="100">
        <v>43101</v>
      </c>
      <c r="G4135" s="98">
        <v>615.37</v>
      </c>
      <c r="H4135" s="98">
        <v>55.38</v>
      </c>
    </row>
    <row r="4136" spans="1:8" x14ac:dyDescent="0.2">
      <c r="A4136" s="98" t="s">
        <v>71</v>
      </c>
      <c r="B4136" s="98" t="s">
        <v>57</v>
      </c>
      <c r="C4136" s="98" t="s">
        <v>93</v>
      </c>
      <c r="D4136" s="106">
        <v>43101</v>
      </c>
      <c r="E4136" s="98" t="s">
        <v>179</v>
      </c>
      <c r="F4136" s="100">
        <v>43101</v>
      </c>
      <c r="G4136" s="98">
        <v>305.61</v>
      </c>
      <c r="H4136" s="98">
        <v>27.51</v>
      </c>
    </row>
    <row r="4137" spans="1:8" x14ac:dyDescent="0.2">
      <c r="A4137" s="98" t="s">
        <v>71</v>
      </c>
      <c r="B4137" s="98" t="s">
        <v>57</v>
      </c>
      <c r="C4137" s="98" t="s">
        <v>93</v>
      </c>
      <c r="D4137" s="106">
        <v>43101</v>
      </c>
      <c r="E4137" s="98" t="s">
        <v>180</v>
      </c>
      <c r="F4137" s="100">
        <v>43101</v>
      </c>
      <c r="G4137" s="98">
        <v>13.78</v>
      </c>
      <c r="H4137" s="98">
        <v>1.23</v>
      </c>
    </row>
    <row r="4138" spans="1:8" x14ac:dyDescent="0.2">
      <c r="A4138" s="98" t="s">
        <v>71</v>
      </c>
      <c r="B4138" s="98" t="s">
        <v>54</v>
      </c>
      <c r="C4138" s="98" t="s">
        <v>101</v>
      </c>
      <c r="D4138" s="106">
        <v>43101</v>
      </c>
      <c r="E4138" s="98" t="s">
        <v>177</v>
      </c>
      <c r="F4138" s="100">
        <v>43101</v>
      </c>
      <c r="G4138" s="98">
        <v>17.36</v>
      </c>
      <c r="H4138" s="98">
        <v>1.34</v>
      </c>
    </row>
    <row r="4139" spans="1:8" x14ac:dyDescent="0.2">
      <c r="A4139" s="98" t="s">
        <v>71</v>
      </c>
      <c r="B4139" s="98" t="s">
        <v>54</v>
      </c>
      <c r="C4139" s="98" t="s">
        <v>101</v>
      </c>
      <c r="D4139" s="106">
        <v>43101</v>
      </c>
      <c r="E4139" s="98" t="s">
        <v>178</v>
      </c>
      <c r="F4139" s="100">
        <v>43101</v>
      </c>
      <c r="G4139" s="98">
        <v>0.78</v>
      </c>
      <c r="H4139" s="98">
        <v>0.06</v>
      </c>
    </row>
    <row r="4140" spans="1:8" x14ac:dyDescent="0.2">
      <c r="A4140" s="98" t="s">
        <v>71</v>
      </c>
      <c r="B4140" s="98" t="s">
        <v>59</v>
      </c>
      <c r="C4140" s="98" t="s">
        <v>101</v>
      </c>
      <c r="D4140" s="106">
        <v>43101</v>
      </c>
      <c r="E4140" s="98" t="s">
        <v>177</v>
      </c>
      <c r="F4140" s="100">
        <v>43101</v>
      </c>
      <c r="G4140" s="98">
        <v>69.3</v>
      </c>
      <c r="H4140" s="98">
        <v>5.34</v>
      </c>
    </row>
    <row r="4141" spans="1:8" x14ac:dyDescent="0.2">
      <c r="A4141" s="98" t="s">
        <v>71</v>
      </c>
      <c r="B4141" s="98" t="s">
        <v>59</v>
      </c>
      <c r="C4141" s="98" t="s">
        <v>101</v>
      </c>
      <c r="D4141" s="106">
        <v>43101</v>
      </c>
      <c r="E4141" s="98" t="s">
        <v>178</v>
      </c>
      <c r="F4141" s="100">
        <v>43101</v>
      </c>
      <c r="G4141" s="98">
        <v>3.13</v>
      </c>
      <c r="H4141" s="98">
        <v>0.24</v>
      </c>
    </row>
    <row r="4142" spans="1:8" x14ac:dyDescent="0.2">
      <c r="A4142" s="98" t="s">
        <v>71</v>
      </c>
      <c r="B4142" s="98" t="s">
        <v>57</v>
      </c>
      <c r="C4142" s="98" t="s">
        <v>93</v>
      </c>
      <c r="D4142" s="106">
        <v>43101</v>
      </c>
      <c r="E4142" s="98" t="s">
        <v>175</v>
      </c>
      <c r="F4142" s="100">
        <v>43101</v>
      </c>
      <c r="G4142" s="98">
        <v>2279.39</v>
      </c>
      <c r="H4142" s="98">
        <v>175.52</v>
      </c>
    </row>
    <row r="4143" spans="1:8" x14ac:dyDescent="0.2">
      <c r="A4143" s="98" t="s">
        <v>71</v>
      </c>
      <c r="B4143" s="98" t="s">
        <v>57</v>
      </c>
      <c r="C4143" s="98" t="s">
        <v>93</v>
      </c>
      <c r="D4143" s="106">
        <v>43101</v>
      </c>
      <c r="E4143" s="98" t="s">
        <v>176</v>
      </c>
      <c r="F4143" s="100">
        <v>43101</v>
      </c>
      <c r="G4143" s="98">
        <v>102.81</v>
      </c>
      <c r="H4143" s="98">
        <v>7.91</v>
      </c>
    </row>
    <row r="4144" spans="1:8" x14ac:dyDescent="0.2">
      <c r="A4144" s="98" t="s">
        <v>71</v>
      </c>
      <c r="B4144" s="98" t="s">
        <v>56</v>
      </c>
      <c r="C4144" s="98" t="s">
        <v>94</v>
      </c>
      <c r="D4144" s="106">
        <v>43101</v>
      </c>
      <c r="E4144" s="98" t="s">
        <v>175</v>
      </c>
      <c r="F4144" s="100">
        <v>43101</v>
      </c>
      <c r="G4144" s="98">
        <v>1196.05</v>
      </c>
      <c r="H4144" s="98">
        <v>92.1</v>
      </c>
    </row>
    <row r="4145" spans="1:8" x14ac:dyDescent="0.2">
      <c r="A4145" s="98" t="s">
        <v>71</v>
      </c>
      <c r="B4145" s="98" t="s">
        <v>56</v>
      </c>
      <c r="C4145" s="98" t="s">
        <v>94</v>
      </c>
      <c r="D4145" s="106">
        <v>43101</v>
      </c>
      <c r="E4145" s="98" t="s">
        <v>179</v>
      </c>
      <c r="F4145" s="100">
        <v>43101</v>
      </c>
      <c r="G4145" s="98">
        <v>20747.95</v>
      </c>
      <c r="H4145" s="98">
        <v>1867.31</v>
      </c>
    </row>
    <row r="4146" spans="1:8" x14ac:dyDescent="0.2">
      <c r="A4146" s="98" t="s">
        <v>71</v>
      </c>
      <c r="B4146" s="98" t="s">
        <v>56</v>
      </c>
      <c r="C4146" s="98" t="s">
        <v>94</v>
      </c>
      <c r="D4146" s="106">
        <v>43101</v>
      </c>
      <c r="E4146" s="98" t="s">
        <v>176</v>
      </c>
      <c r="F4146" s="100">
        <v>43101</v>
      </c>
      <c r="G4146" s="98">
        <v>53.95</v>
      </c>
      <c r="H4146" s="98">
        <v>4.1500000000000004</v>
      </c>
    </row>
    <row r="4147" spans="1:8" x14ac:dyDescent="0.2">
      <c r="A4147" s="98" t="s">
        <v>71</v>
      </c>
      <c r="B4147" s="98" t="s">
        <v>56</v>
      </c>
      <c r="C4147" s="98" t="s">
        <v>94</v>
      </c>
      <c r="D4147" s="106">
        <v>43101</v>
      </c>
      <c r="E4147" s="98" t="s">
        <v>180</v>
      </c>
      <c r="F4147" s="100">
        <v>43101</v>
      </c>
      <c r="G4147" s="98">
        <v>935.73</v>
      </c>
      <c r="H4147" s="98">
        <v>84.21</v>
      </c>
    </row>
    <row r="4148" spans="1:8" x14ac:dyDescent="0.2">
      <c r="A4148" s="98" t="s">
        <v>71</v>
      </c>
      <c r="B4148" s="98" t="s">
        <v>56</v>
      </c>
      <c r="C4148" s="98" t="s">
        <v>95</v>
      </c>
      <c r="D4148" s="106">
        <v>43101</v>
      </c>
      <c r="E4148" s="98" t="s">
        <v>175</v>
      </c>
      <c r="F4148" s="100">
        <v>43101</v>
      </c>
      <c r="G4148" s="98">
        <v>11482.15</v>
      </c>
      <c r="H4148" s="98">
        <v>884.13</v>
      </c>
    </row>
    <row r="4149" spans="1:8" x14ac:dyDescent="0.2">
      <c r="A4149" s="98" t="s">
        <v>71</v>
      </c>
      <c r="B4149" s="98" t="s">
        <v>56</v>
      </c>
      <c r="C4149" s="98" t="s">
        <v>95</v>
      </c>
      <c r="D4149" s="106">
        <v>43101</v>
      </c>
      <c r="E4149" s="98" t="s">
        <v>179</v>
      </c>
      <c r="F4149" s="100">
        <v>43101</v>
      </c>
      <c r="G4149" s="98">
        <v>2762.85</v>
      </c>
      <c r="H4149" s="98">
        <v>248.66</v>
      </c>
    </row>
    <row r="4150" spans="1:8" x14ac:dyDescent="0.2">
      <c r="A4150" s="98" t="s">
        <v>71</v>
      </c>
      <c r="B4150" s="98" t="s">
        <v>56</v>
      </c>
      <c r="C4150" s="98" t="s">
        <v>95</v>
      </c>
      <c r="D4150" s="106">
        <v>43101</v>
      </c>
      <c r="E4150" s="98" t="s">
        <v>176</v>
      </c>
      <c r="F4150" s="100">
        <v>43101</v>
      </c>
      <c r="G4150" s="98">
        <v>517.85</v>
      </c>
      <c r="H4150" s="98">
        <v>39.869999999999997</v>
      </c>
    </row>
    <row r="4151" spans="1:8" x14ac:dyDescent="0.2">
      <c r="A4151" s="98" t="s">
        <v>71</v>
      </c>
      <c r="B4151" s="98" t="s">
        <v>56</v>
      </c>
      <c r="C4151" s="98" t="s">
        <v>95</v>
      </c>
      <c r="D4151" s="106">
        <v>43101</v>
      </c>
      <c r="E4151" s="98" t="s">
        <v>180</v>
      </c>
      <c r="F4151" s="100">
        <v>43101</v>
      </c>
      <c r="G4151" s="98">
        <v>124.6</v>
      </c>
      <c r="H4151" s="98">
        <v>11.21</v>
      </c>
    </row>
    <row r="4152" spans="1:8" x14ac:dyDescent="0.2">
      <c r="A4152" s="98" t="s">
        <v>71</v>
      </c>
      <c r="B4152" s="98" t="s">
        <v>55</v>
      </c>
      <c r="C4152" s="98" t="s">
        <v>101</v>
      </c>
      <c r="D4152" s="106">
        <v>43101</v>
      </c>
      <c r="E4152" s="98" t="s">
        <v>177</v>
      </c>
      <c r="F4152" s="100">
        <v>43101</v>
      </c>
      <c r="G4152" s="98">
        <v>156.32</v>
      </c>
      <c r="H4152" s="98">
        <v>12.04</v>
      </c>
    </row>
    <row r="4153" spans="1:8" x14ac:dyDescent="0.2">
      <c r="A4153" s="98" t="s">
        <v>71</v>
      </c>
      <c r="B4153" s="98" t="s">
        <v>55</v>
      </c>
      <c r="C4153" s="98" t="s">
        <v>101</v>
      </c>
      <c r="D4153" s="106">
        <v>43101</v>
      </c>
      <c r="E4153" s="98" t="s">
        <v>178</v>
      </c>
      <c r="F4153" s="100">
        <v>43101</v>
      </c>
      <c r="G4153" s="98">
        <v>7.06</v>
      </c>
      <c r="H4153" s="98">
        <v>0.54</v>
      </c>
    </row>
    <row r="4154" spans="1:8" x14ac:dyDescent="0.2">
      <c r="A4154" s="98" t="s">
        <v>71</v>
      </c>
      <c r="B4154" s="98" t="s">
        <v>55</v>
      </c>
      <c r="C4154" s="98" t="s">
        <v>91</v>
      </c>
      <c r="D4154" s="106">
        <v>43160</v>
      </c>
      <c r="E4154" s="98" t="s">
        <v>175</v>
      </c>
      <c r="F4154" s="100">
        <v>43101</v>
      </c>
      <c r="G4154" s="98">
        <v>741.56</v>
      </c>
      <c r="H4154" s="98">
        <v>57.1</v>
      </c>
    </row>
    <row r="4155" spans="1:8" x14ac:dyDescent="0.2">
      <c r="A4155" s="98" t="s">
        <v>71</v>
      </c>
      <c r="B4155" s="98" t="s">
        <v>55</v>
      </c>
      <c r="C4155" s="98" t="s">
        <v>91</v>
      </c>
      <c r="D4155" s="106">
        <v>43160</v>
      </c>
      <c r="E4155" s="98" t="s">
        <v>179</v>
      </c>
      <c r="F4155" s="100">
        <v>43101</v>
      </c>
      <c r="G4155" s="98">
        <v>418.44</v>
      </c>
      <c r="H4155" s="98">
        <v>37.659999999999997</v>
      </c>
    </row>
    <row r="4156" spans="1:8" x14ac:dyDescent="0.2">
      <c r="A4156" s="98" t="s">
        <v>71</v>
      </c>
      <c r="B4156" s="98" t="s">
        <v>55</v>
      </c>
      <c r="C4156" s="98" t="s">
        <v>91</v>
      </c>
      <c r="D4156" s="106">
        <v>43160</v>
      </c>
      <c r="E4156" s="98" t="s">
        <v>176</v>
      </c>
      <c r="F4156" s="100">
        <v>43101</v>
      </c>
      <c r="G4156" s="98">
        <v>33.44</v>
      </c>
      <c r="H4156" s="98">
        <v>2.57</v>
      </c>
    </row>
    <row r="4157" spans="1:8" x14ac:dyDescent="0.2">
      <c r="A4157" s="98" t="s">
        <v>71</v>
      </c>
      <c r="B4157" s="98" t="s">
        <v>55</v>
      </c>
      <c r="C4157" s="98" t="s">
        <v>91</v>
      </c>
      <c r="D4157" s="106">
        <v>43160</v>
      </c>
      <c r="E4157" s="98" t="s">
        <v>180</v>
      </c>
      <c r="F4157" s="100">
        <v>43101</v>
      </c>
      <c r="G4157" s="98">
        <v>18.88</v>
      </c>
      <c r="H4157" s="98">
        <v>1.7</v>
      </c>
    </row>
    <row r="4158" spans="1:8" x14ac:dyDescent="0.2">
      <c r="A4158" s="98" t="s">
        <v>71</v>
      </c>
      <c r="B4158" s="98" t="s">
        <v>55</v>
      </c>
      <c r="C4158" s="98" t="s">
        <v>103</v>
      </c>
      <c r="D4158" s="106">
        <v>43101</v>
      </c>
      <c r="E4158" s="98" t="s">
        <v>177</v>
      </c>
      <c r="F4158" s="100">
        <v>43101</v>
      </c>
      <c r="G4158" s="98">
        <v>0</v>
      </c>
      <c r="H4158" s="98">
        <v>0</v>
      </c>
    </row>
    <row r="4159" spans="1:8" x14ac:dyDescent="0.2">
      <c r="A4159" s="98" t="s">
        <v>71</v>
      </c>
      <c r="B4159" s="98" t="s">
        <v>55</v>
      </c>
      <c r="C4159" s="98" t="s">
        <v>103</v>
      </c>
      <c r="D4159" s="106">
        <v>43101</v>
      </c>
      <c r="E4159" s="98" t="s">
        <v>178</v>
      </c>
      <c r="F4159" s="100">
        <v>43101</v>
      </c>
      <c r="G4159" s="98">
        <v>0</v>
      </c>
      <c r="H4159" s="98">
        <v>0</v>
      </c>
    </row>
    <row r="4160" spans="1:8" x14ac:dyDescent="0.2">
      <c r="A4160" s="98" t="s">
        <v>71</v>
      </c>
      <c r="B4160" s="98" t="s">
        <v>54</v>
      </c>
      <c r="C4160" s="98" t="s">
        <v>92</v>
      </c>
      <c r="D4160" s="106">
        <v>43101</v>
      </c>
      <c r="E4160" s="98" t="s">
        <v>180</v>
      </c>
      <c r="F4160" s="100">
        <v>43101</v>
      </c>
      <c r="G4160" s="98">
        <v>9.7899999999999991</v>
      </c>
      <c r="H4160" s="98">
        <v>0.88</v>
      </c>
    </row>
    <row r="4161" spans="1:8" x14ac:dyDescent="0.2">
      <c r="A4161" s="98" t="s">
        <v>71</v>
      </c>
      <c r="B4161" s="98" t="s">
        <v>55</v>
      </c>
      <c r="C4161" s="98" t="s">
        <v>101</v>
      </c>
      <c r="D4161" s="106">
        <v>43497</v>
      </c>
      <c r="E4161" s="98" t="s">
        <v>219</v>
      </c>
      <c r="F4161" s="100">
        <v>43221</v>
      </c>
      <c r="G4161" s="98">
        <v>1.71</v>
      </c>
      <c r="H4161" s="98">
        <v>0.13</v>
      </c>
    </row>
    <row r="4162" spans="1:8" x14ac:dyDescent="0.2">
      <c r="A4162" s="98" t="s">
        <v>71</v>
      </c>
      <c r="B4162" s="98" t="s">
        <v>55</v>
      </c>
      <c r="C4162" s="98" t="s">
        <v>101</v>
      </c>
      <c r="D4162" s="106">
        <v>43497</v>
      </c>
      <c r="E4162" s="98" t="s">
        <v>218</v>
      </c>
      <c r="F4162" s="100">
        <v>43221</v>
      </c>
      <c r="G4162" s="98">
        <v>38</v>
      </c>
      <c r="H4162" s="98">
        <v>2.93</v>
      </c>
    </row>
    <row r="4163" spans="1:8" x14ac:dyDescent="0.2">
      <c r="A4163" s="98" t="s">
        <v>71</v>
      </c>
      <c r="B4163" s="98" t="s">
        <v>56</v>
      </c>
      <c r="C4163" s="98" t="s">
        <v>98</v>
      </c>
      <c r="D4163" s="106">
        <v>43101</v>
      </c>
      <c r="E4163" s="98" t="s">
        <v>180</v>
      </c>
      <c r="F4163" s="100">
        <v>43101</v>
      </c>
      <c r="G4163" s="98">
        <v>0.02</v>
      </c>
      <c r="H4163" s="98">
        <v>0</v>
      </c>
    </row>
    <row r="4164" spans="1:8" x14ac:dyDescent="0.2">
      <c r="A4164" s="98" t="s">
        <v>71</v>
      </c>
      <c r="B4164" s="98" t="s">
        <v>54</v>
      </c>
      <c r="C4164" s="98" t="s">
        <v>92</v>
      </c>
      <c r="D4164" s="106">
        <v>43160</v>
      </c>
      <c r="E4164" s="98" t="s">
        <v>175</v>
      </c>
      <c r="F4164" s="100">
        <v>43101</v>
      </c>
      <c r="G4164" s="98">
        <v>1129.07</v>
      </c>
      <c r="H4164" s="98">
        <v>86.94</v>
      </c>
    </row>
    <row r="4165" spans="1:8" x14ac:dyDescent="0.2">
      <c r="A4165" s="98" t="s">
        <v>71</v>
      </c>
      <c r="B4165" s="98" t="s">
        <v>54</v>
      </c>
      <c r="C4165" s="98" t="s">
        <v>92</v>
      </c>
      <c r="D4165" s="106">
        <v>43160</v>
      </c>
      <c r="E4165" s="98" t="s">
        <v>179</v>
      </c>
      <c r="F4165" s="100">
        <v>43101</v>
      </c>
      <c r="G4165" s="98">
        <v>-2175.0700000000002</v>
      </c>
      <c r="H4165" s="98">
        <v>-195.75</v>
      </c>
    </row>
    <row r="4166" spans="1:8" x14ac:dyDescent="0.2">
      <c r="A4166" s="98" t="s">
        <v>71</v>
      </c>
      <c r="B4166" s="98" t="s">
        <v>54</v>
      </c>
      <c r="C4166" s="98" t="s">
        <v>92</v>
      </c>
      <c r="D4166" s="106">
        <v>43160</v>
      </c>
      <c r="E4166" s="98" t="s">
        <v>176</v>
      </c>
      <c r="F4166" s="100">
        <v>43101</v>
      </c>
      <c r="G4166" s="98">
        <v>50.93</v>
      </c>
      <c r="H4166" s="98">
        <v>3.92</v>
      </c>
    </row>
    <row r="4167" spans="1:8" x14ac:dyDescent="0.2">
      <c r="A4167" s="98" t="s">
        <v>71</v>
      </c>
      <c r="B4167" s="98" t="s">
        <v>54</v>
      </c>
      <c r="C4167" s="98" t="s">
        <v>92</v>
      </c>
      <c r="D4167" s="106">
        <v>43160</v>
      </c>
      <c r="E4167" s="98" t="s">
        <v>180</v>
      </c>
      <c r="F4167" s="100">
        <v>43101</v>
      </c>
      <c r="G4167" s="98">
        <v>-98.1</v>
      </c>
      <c r="H4167" s="98">
        <v>-8.83</v>
      </c>
    </row>
    <row r="4168" spans="1:8" x14ac:dyDescent="0.2">
      <c r="A4168" s="98" t="s">
        <v>71</v>
      </c>
      <c r="B4168" s="98" t="s">
        <v>54</v>
      </c>
      <c r="C4168" s="98" t="s">
        <v>92</v>
      </c>
      <c r="D4168" s="106">
        <v>43160</v>
      </c>
      <c r="E4168" s="98" t="s">
        <v>179</v>
      </c>
      <c r="F4168" s="100">
        <v>43101</v>
      </c>
      <c r="G4168" s="98">
        <v>-1266</v>
      </c>
      <c r="H4168" s="98">
        <v>-113.94</v>
      </c>
    </row>
    <row r="4169" spans="1:8" x14ac:dyDescent="0.2">
      <c r="A4169" s="98" t="s">
        <v>71</v>
      </c>
      <c r="B4169" s="98" t="s">
        <v>54</v>
      </c>
      <c r="C4169" s="98" t="s">
        <v>92</v>
      </c>
      <c r="D4169" s="106">
        <v>43160</v>
      </c>
      <c r="E4169" s="98" t="s">
        <v>180</v>
      </c>
      <c r="F4169" s="100">
        <v>43101</v>
      </c>
      <c r="G4169" s="98">
        <v>-57.1</v>
      </c>
      <c r="H4169" s="98">
        <v>-5.15</v>
      </c>
    </row>
    <row r="4170" spans="1:8" x14ac:dyDescent="0.2">
      <c r="A4170" s="98" t="s">
        <v>71</v>
      </c>
      <c r="B4170" s="98" t="s">
        <v>54</v>
      </c>
      <c r="C4170" s="98" t="s">
        <v>92</v>
      </c>
      <c r="D4170" s="106">
        <v>43160</v>
      </c>
      <c r="E4170" s="98" t="s">
        <v>175</v>
      </c>
      <c r="F4170" s="100">
        <v>43101</v>
      </c>
      <c r="G4170" s="98">
        <v>951.47</v>
      </c>
      <c r="H4170" s="98">
        <v>73.260000000000005</v>
      </c>
    </row>
    <row r="4171" spans="1:8" x14ac:dyDescent="0.2">
      <c r="A4171" s="98" t="s">
        <v>71</v>
      </c>
      <c r="B4171" s="98" t="s">
        <v>54</v>
      </c>
      <c r="C4171" s="98" t="s">
        <v>92</v>
      </c>
      <c r="D4171" s="106">
        <v>43160</v>
      </c>
      <c r="E4171" s="98" t="s">
        <v>179</v>
      </c>
      <c r="F4171" s="100">
        <v>43101</v>
      </c>
      <c r="G4171" s="98">
        <v>606.53</v>
      </c>
      <c r="H4171" s="98">
        <v>54.59</v>
      </c>
    </row>
    <row r="4172" spans="1:8" x14ac:dyDescent="0.2">
      <c r="A4172" s="98" t="s">
        <v>71</v>
      </c>
      <c r="B4172" s="98" t="s">
        <v>54</v>
      </c>
      <c r="C4172" s="98" t="s">
        <v>92</v>
      </c>
      <c r="D4172" s="106">
        <v>43160</v>
      </c>
      <c r="E4172" s="98" t="s">
        <v>176</v>
      </c>
      <c r="F4172" s="100">
        <v>43101</v>
      </c>
      <c r="G4172" s="98">
        <v>42.92</v>
      </c>
      <c r="H4172" s="98">
        <v>3.31</v>
      </c>
    </row>
    <row r="4173" spans="1:8" x14ac:dyDescent="0.2">
      <c r="A4173" s="98" t="s">
        <v>71</v>
      </c>
      <c r="B4173" s="98" t="s">
        <v>54</v>
      </c>
      <c r="C4173" s="98" t="s">
        <v>92</v>
      </c>
      <c r="D4173" s="106">
        <v>43160</v>
      </c>
      <c r="E4173" s="98" t="s">
        <v>180</v>
      </c>
      <c r="F4173" s="100">
        <v>43101</v>
      </c>
      <c r="G4173" s="98">
        <v>27.34</v>
      </c>
      <c r="H4173" s="98">
        <v>2.46</v>
      </c>
    </row>
    <row r="4174" spans="1:8" x14ac:dyDescent="0.2">
      <c r="A4174" s="98" t="s">
        <v>71</v>
      </c>
      <c r="B4174" s="98" t="s">
        <v>56</v>
      </c>
      <c r="C4174" s="98" t="s">
        <v>94</v>
      </c>
      <c r="D4174" s="106">
        <v>43466</v>
      </c>
      <c r="E4174" s="98" t="s">
        <v>175</v>
      </c>
      <c r="F4174" s="100">
        <v>43405</v>
      </c>
      <c r="G4174" s="98">
        <v>717.63</v>
      </c>
      <c r="H4174" s="98">
        <v>55.26</v>
      </c>
    </row>
    <row r="4175" spans="1:8" x14ac:dyDescent="0.2">
      <c r="A4175" s="98" t="s">
        <v>71</v>
      </c>
      <c r="B4175" s="98" t="s">
        <v>56</v>
      </c>
      <c r="C4175" s="98" t="s">
        <v>94</v>
      </c>
      <c r="D4175" s="106">
        <v>43466</v>
      </c>
      <c r="E4175" s="98" t="s">
        <v>179</v>
      </c>
      <c r="F4175" s="100">
        <v>43405</v>
      </c>
      <c r="G4175" s="98">
        <v>23071.37</v>
      </c>
      <c r="H4175" s="98">
        <v>2053.35</v>
      </c>
    </row>
    <row r="4176" spans="1:8" x14ac:dyDescent="0.2">
      <c r="A4176" s="98" t="s">
        <v>71</v>
      </c>
      <c r="B4176" s="98" t="s">
        <v>56</v>
      </c>
      <c r="C4176" s="98" t="s">
        <v>94</v>
      </c>
      <c r="D4176" s="106">
        <v>43466</v>
      </c>
      <c r="E4176" s="98" t="s">
        <v>176</v>
      </c>
      <c r="F4176" s="100">
        <v>43405</v>
      </c>
      <c r="G4176" s="98">
        <v>32.369999999999997</v>
      </c>
      <c r="H4176" s="98">
        <v>2.4900000000000002</v>
      </c>
    </row>
    <row r="4177" spans="1:8" x14ac:dyDescent="0.2">
      <c r="A4177" s="98" t="s">
        <v>71</v>
      </c>
      <c r="B4177" s="98" t="s">
        <v>56</v>
      </c>
      <c r="C4177" s="98" t="s">
        <v>94</v>
      </c>
      <c r="D4177" s="106">
        <v>43466</v>
      </c>
      <c r="E4177" s="98" t="s">
        <v>180</v>
      </c>
      <c r="F4177" s="100">
        <v>43405</v>
      </c>
      <c r="G4177" s="98">
        <v>1040.51</v>
      </c>
      <c r="H4177" s="98">
        <v>92.61</v>
      </c>
    </row>
    <row r="4178" spans="1:8" x14ac:dyDescent="0.2">
      <c r="A4178" s="98" t="s">
        <v>71</v>
      </c>
      <c r="B4178" s="98" t="s">
        <v>54</v>
      </c>
      <c r="C4178" s="98" t="s">
        <v>101</v>
      </c>
      <c r="D4178" s="106">
        <v>43466</v>
      </c>
      <c r="E4178" s="98" t="s">
        <v>177</v>
      </c>
      <c r="F4178" s="100">
        <v>43405</v>
      </c>
      <c r="G4178" s="98">
        <v>36</v>
      </c>
      <c r="H4178" s="98">
        <v>2.77</v>
      </c>
    </row>
    <row r="4179" spans="1:8" x14ac:dyDescent="0.2">
      <c r="A4179" s="98" t="s">
        <v>71</v>
      </c>
      <c r="B4179" s="98" t="s">
        <v>54</v>
      </c>
      <c r="C4179" s="98" t="s">
        <v>101</v>
      </c>
      <c r="D4179" s="106">
        <v>43466</v>
      </c>
      <c r="E4179" s="98" t="s">
        <v>178</v>
      </c>
      <c r="F4179" s="100">
        <v>43405</v>
      </c>
      <c r="G4179" s="98">
        <v>1.62</v>
      </c>
      <c r="H4179" s="98">
        <v>0.12</v>
      </c>
    </row>
    <row r="4180" spans="1:8" x14ac:dyDescent="0.2">
      <c r="A4180" s="98" t="s">
        <v>71</v>
      </c>
      <c r="B4180" s="98" t="s">
        <v>57</v>
      </c>
      <c r="C4180" s="98" t="s">
        <v>93</v>
      </c>
      <c r="D4180" s="106">
        <v>43466</v>
      </c>
      <c r="E4180" s="98" t="s">
        <v>175</v>
      </c>
      <c r="F4180" s="100">
        <v>43405</v>
      </c>
      <c r="G4180" s="98">
        <v>2296</v>
      </c>
      <c r="H4180" s="98">
        <v>176.8</v>
      </c>
    </row>
    <row r="4181" spans="1:8" x14ac:dyDescent="0.2">
      <c r="A4181" s="98" t="s">
        <v>71</v>
      </c>
      <c r="B4181" s="98" t="s">
        <v>57</v>
      </c>
      <c r="C4181" s="98" t="s">
        <v>93</v>
      </c>
      <c r="D4181" s="106">
        <v>43466</v>
      </c>
      <c r="E4181" s="98" t="s">
        <v>176</v>
      </c>
      <c r="F4181" s="100">
        <v>43405</v>
      </c>
      <c r="G4181" s="98">
        <v>103.54</v>
      </c>
      <c r="H4181" s="98">
        <v>7.98</v>
      </c>
    </row>
    <row r="4183" spans="1:8" x14ac:dyDescent="0.2">
      <c r="H4183" s="99"/>
    </row>
  </sheetData>
  <pageMargins left="0.7" right="0.7" top="0.75" bottom="0.75" header="0.3" footer="0.3"/>
  <tableParts count="1">
    <tablePart r:id="rId4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97"/>
  <sheetViews>
    <sheetView topLeftCell="E1" workbookViewId="0">
      <selection activeCell="M12" sqref="M12:M13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9" width="11.85546875" bestFit="1" customWidth="1"/>
    <col min="10" max="10" width="16.5703125" bestFit="1" customWidth="1"/>
    <col min="11" max="11" width="13" customWidth="1"/>
    <col min="12" max="12" width="20" customWidth="1"/>
    <col min="13" max="13" width="16.28515625" customWidth="1"/>
  </cols>
  <sheetData>
    <row r="1" spans="1:13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I1" t="s">
        <v>191</v>
      </c>
      <c r="K1" s="108" t="s">
        <v>79</v>
      </c>
      <c r="L1" s="98" t="s">
        <v>21</v>
      </c>
      <c r="M1" s="98" t="s">
        <v>20</v>
      </c>
    </row>
    <row r="2" spans="1:13" x14ac:dyDescent="0.2">
      <c r="A2" t="s">
        <v>71</v>
      </c>
      <c r="B2" t="s">
        <v>55</v>
      </c>
      <c r="C2" t="s">
        <v>77</v>
      </c>
      <c r="D2" s="4">
        <v>43282</v>
      </c>
      <c r="E2" t="s">
        <v>66</v>
      </c>
      <c r="F2" s="5">
        <v>43221</v>
      </c>
      <c r="G2">
        <v>46293.599999999999</v>
      </c>
      <c r="H2">
        <v>1126.8499999999999</v>
      </c>
      <c r="I2">
        <f>Table_Query_from_etpl[[#This Row],[billed_amt]]/Table_Query_from_etpl[[#This Row],[billed_consum]]</f>
        <v>2.4341377641833858E-2</v>
      </c>
      <c r="K2" s="109" t="s">
        <v>66</v>
      </c>
      <c r="L2" s="105">
        <v>177148834.5200001</v>
      </c>
      <c r="M2" s="91">
        <v>4389419.3199999966</v>
      </c>
    </row>
    <row r="3" spans="1:13" x14ac:dyDescent="0.2">
      <c r="A3" t="s">
        <v>71</v>
      </c>
      <c r="B3" t="s">
        <v>55</v>
      </c>
      <c r="C3" t="s">
        <v>77</v>
      </c>
      <c r="D3" s="4">
        <v>43282</v>
      </c>
      <c r="E3" t="s">
        <v>66</v>
      </c>
      <c r="F3" s="5">
        <v>43221</v>
      </c>
      <c r="G3">
        <v>30944.84</v>
      </c>
      <c r="H3">
        <v>695.14</v>
      </c>
      <c r="I3">
        <f>Table_Query_from_etpl[[#This Row],[billed_amt]]/Table_Query_from_etpl[[#This Row],[billed_consum]]</f>
        <v>2.2463842113903319E-2</v>
      </c>
      <c r="K3" s="109" t="s">
        <v>78</v>
      </c>
      <c r="L3" s="105">
        <v>7956279.3500000052</v>
      </c>
      <c r="M3" s="91">
        <v>197224.42000000016</v>
      </c>
    </row>
    <row r="4" spans="1:13" x14ac:dyDescent="0.2">
      <c r="A4" t="s">
        <v>71</v>
      </c>
      <c r="B4" t="s">
        <v>55</v>
      </c>
      <c r="C4" t="s">
        <v>77</v>
      </c>
      <c r="D4" s="4">
        <v>43282</v>
      </c>
      <c r="E4" t="s">
        <v>78</v>
      </c>
      <c r="F4" s="5">
        <v>43221</v>
      </c>
      <c r="G4">
        <v>1395.62</v>
      </c>
      <c r="H4">
        <v>31.35</v>
      </c>
      <c r="I4">
        <f>Table_Query_from_etpl[[#This Row],[billed_amt]]/Table_Query_from_etpl[[#This Row],[billed_consum]]</f>
        <v>2.2463134664163602E-2</v>
      </c>
      <c r="K4" s="109" t="s">
        <v>22</v>
      </c>
      <c r="L4" s="105">
        <v>185105113.87000009</v>
      </c>
      <c r="M4" s="91">
        <v>4586643.7399999965</v>
      </c>
    </row>
    <row r="5" spans="1:13" x14ac:dyDescent="0.2">
      <c r="A5" t="s">
        <v>71</v>
      </c>
      <c r="B5" t="s">
        <v>54</v>
      </c>
      <c r="C5" t="s">
        <v>76</v>
      </c>
      <c r="D5" s="4">
        <v>43282</v>
      </c>
      <c r="E5" t="s">
        <v>78</v>
      </c>
      <c r="F5" s="5">
        <v>43221</v>
      </c>
      <c r="G5">
        <v>31899.91</v>
      </c>
      <c r="H5">
        <v>774.18</v>
      </c>
      <c r="I5">
        <f>Table_Query_from_etpl[[#This Row],[billed_amt]]/Table_Query_from_etpl[[#This Row],[billed_consum]]</f>
        <v>2.4269033987870184E-2</v>
      </c>
    </row>
    <row r="6" spans="1:13" x14ac:dyDescent="0.2">
      <c r="A6" t="s">
        <v>71</v>
      </c>
      <c r="B6" t="s">
        <v>54</v>
      </c>
      <c r="C6" t="s">
        <v>76</v>
      </c>
      <c r="D6" s="4">
        <v>43282</v>
      </c>
      <c r="E6" t="s">
        <v>66</v>
      </c>
      <c r="F6" s="5">
        <v>43221</v>
      </c>
      <c r="G6">
        <v>707317.59</v>
      </c>
      <c r="H6">
        <v>17167.68</v>
      </c>
      <c r="I6">
        <f>Table_Query_from_etpl[[#This Row],[billed_amt]]/Table_Query_from_etpl[[#This Row],[billed_consum]]</f>
        <v>2.4271529851251122E-2</v>
      </c>
      <c r="L6">
        <f>GETPIVOTDATA("Sum of billed_consum",'TOU PEAKS'!$K$1)+GETPIVOTDATA("Sum of billed_consum",'TOU PEAKS'!$O$1)+GETPIVOTDATA("Sum of billed_consum",'TOU PEAKS'!$S$1)</f>
        <v>185069543.11000001</v>
      </c>
    </row>
    <row r="7" spans="1:13" x14ac:dyDescent="0.2">
      <c r="A7" t="s">
        <v>71</v>
      </c>
      <c r="B7" t="s">
        <v>54</v>
      </c>
      <c r="C7" t="s">
        <v>76</v>
      </c>
      <c r="D7" s="4">
        <v>43282</v>
      </c>
      <c r="E7" t="s">
        <v>66</v>
      </c>
      <c r="F7" s="5">
        <v>43101</v>
      </c>
      <c r="G7">
        <v>171.01</v>
      </c>
      <c r="H7">
        <v>2.97</v>
      </c>
      <c r="I7">
        <f>Table_Query_from_etpl[[#This Row],[billed_amt]]/Table_Query_from_etpl[[#This Row],[billed_consum]]</f>
        <v>1.7367405414888019E-2</v>
      </c>
    </row>
    <row r="8" spans="1:13" x14ac:dyDescent="0.2">
      <c r="A8" t="s">
        <v>71</v>
      </c>
      <c r="B8" t="s">
        <v>55</v>
      </c>
      <c r="C8" t="s">
        <v>77</v>
      </c>
      <c r="D8" s="4">
        <v>43282</v>
      </c>
      <c r="E8" t="s">
        <v>78</v>
      </c>
      <c r="F8" s="5">
        <v>43221</v>
      </c>
      <c r="G8">
        <v>4854.9799999999996</v>
      </c>
      <c r="H8">
        <v>92.78</v>
      </c>
      <c r="I8">
        <f>Table_Query_from_etpl[[#This Row],[billed_amt]]/Table_Query_from_etpl[[#This Row],[billed_consum]]</f>
        <v>1.91102743986587E-2</v>
      </c>
      <c r="L8" s="22"/>
    </row>
    <row r="9" spans="1:13" x14ac:dyDescent="0.2">
      <c r="A9" t="s">
        <v>71</v>
      </c>
      <c r="B9" t="s">
        <v>54</v>
      </c>
      <c r="C9" t="s">
        <v>76</v>
      </c>
      <c r="D9" s="4">
        <v>43282</v>
      </c>
      <c r="E9" t="s">
        <v>78</v>
      </c>
      <c r="F9" s="5">
        <v>43221</v>
      </c>
      <c r="G9">
        <v>6152.19</v>
      </c>
      <c r="H9">
        <v>137.78</v>
      </c>
      <c r="I9">
        <f>Table_Query_from_etpl[[#This Row],[billed_amt]]/Table_Query_from_etpl[[#This Row],[billed_consum]]</f>
        <v>2.2395277128957333E-2</v>
      </c>
    </row>
    <row r="10" spans="1:13" x14ac:dyDescent="0.2">
      <c r="A10" t="s">
        <v>71</v>
      </c>
      <c r="B10" t="s">
        <v>54</v>
      </c>
      <c r="C10" t="s">
        <v>76</v>
      </c>
      <c r="D10" s="4">
        <v>43282</v>
      </c>
      <c r="E10" t="s">
        <v>66</v>
      </c>
      <c r="F10" s="5">
        <v>43221</v>
      </c>
      <c r="G10">
        <v>136411.21</v>
      </c>
      <c r="H10">
        <v>3054.66</v>
      </c>
      <c r="I10">
        <f>Table_Query_from_etpl[[#This Row],[billed_amt]]/Table_Query_from_etpl[[#This Row],[billed_consum]]</f>
        <v>2.2393027669793415E-2</v>
      </c>
    </row>
    <row r="11" spans="1:13" x14ac:dyDescent="0.2">
      <c r="A11" t="s">
        <v>71</v>
      </c>
      <c r="B11" t="s">
        <v>54</v>
      </c>
      <c r="C11" t="s">
        <v>76</v>
      </c>
      <c r="D11" s="4">
        <v>43282</v>
      </c>
      <c r="E11" t="s">
        <v>78</v>
      </c>
      <c r="F11" s="5">
        <v>43101</v>
      </c>
      <c r="G11">
        <v>7.71</v>
      </c>
      <c r="H11">
        <v>0.13</v>
      </c>
      <c r="I11">
        <f>Table_Query_from_etpl[[#This Row],[billed_amt]]/Table_Query_from_etpl[[#This Row],[billed_consum]]</f>
        <v>1.6861219195849545E-2</v>
      </c>
    </row>
    <row r="12" spans="1:13" x14ac:dyDescent="0.2">
      <c r="A12" t="s">
        <v>71</v>
      </c>
      <c r="B12" t="s">
        <v>55</v>
      </c>
      <c r="C12" t="s">
        <v>77</v>
      </c>
      <c r="D12" s="4">
        <v>43282</v>
      </c>
      <c r="E12" t="s">
        <v>66</v>
      </c>
      <c r="F12" s="5">
        <v>43221</v>
      </c>
      <c r="G12">
        <v>107648.88</v>
      </c>
      <c r="H12">
        <v>2057.1999999999998</v>
      </c>
      <c r="I12">
        <f>Table_Query_from_etpl[[#This Row],[billed_amt]]/Table_Query_from_etpl[[#This Row],[billed_consum]]</f>
        <v>1.9110277784590048E-2</v>
      </c>
    </row>
    <row r="13" spans="1:13" x14ac:dyDescent="0.2">
      <c r="A13" t="s">
        <v>71</v>
      </c>
      <c r="B13" t="s">
        <v>54</v>
      </c>
      <c r="C13" t="s">
        <v>76</v>
      </c>
      <c r="D13" s="4">
        <v>43282</v>
      </c>
      <c r="E13" t="s">
        <v>78</v>
      </c>
      <c r="F13" s="5">
        <v>43221</v>
      </c>
      <c r="G13">
        <v>38028.089999999997</v>
      </c>
      <c r="H13">
        <v>918.84</v>
      </c>
      <c r="I13">
        <f>Table_Query_from_etpl[[#This Row],[billed_amt]]/Table_Query_from_etpl[[#This Row],[billed_consum]]</f>
        <v>2.4162139092444562E-2</v>
      </c>
    </row>
    <row r="14" spans="1:13" x14ac:dyDescent="0.2">
      <c r="A14" t="s">
        <v>71</v>
      </c>
      <c r="B14" t="s">
        <v>54</v>
      </c>
      <c r="C14" t="s">
        <v>76</v>
      </c>
      <c r="D14" s="4">
        <v>43282</v>
      </c>
      <c r="E14" t="s">
        <v>66</v>
      </c>
      <c r="F14" s="5">
        <v>43221</v>
      </c>
      <c r="G14">
        <v>742058.7</v>
      </c>
      <c r="H14">
        <v>14138.22</v>
      </c>
      <c r="I14">
        <f>Table_Query_from_etpl[[#This Row],[billed_amt]]/Table_Query_from_etpl[[#This Row],[billed_consum]]</f>
        <v>1.9052697583088779E-2</v>
      </c>
    </row>
    <row r="15" spans="1:13" x14ac:dyDescent="0.2">
      <c r="A15" t="s">
        <v>71</v>
      </c>
      <c r="B15" t="s">
        <v>54</v>
      </c>
      <c r="C15" t="s">
        <v>76</v>
      </c>
      <c r="D15" s="4">
        <v>43282</v>
      </c>
      <c r="E15" t="s">
        <v>66</v>
      </c>
      <c r="F15" s="5">
        <v>43221</v>
      </c>
      <c r="G15">
        <v>843195.54</v>
      </c>
      <c r="H15">
        <v>20374.14</v>
      </c>
      <c r="I15">
        <f>Table_Query_from_etpl[[#This Row],[billed_amt]]/Table_Query_from_etpl[[#This Row],[billed_consum]]</f>
        <v>2.4163007313819519E-2</v>
      </c>
    </row>
    <row r="16" spans="1:13" x14ac:dyDescent="0.2">
      <c r="A16" t="s">
        <v>71</v>
      </c>
      <c r="B16" t="s">
        <v>54</v>
      </c>
      <c r="C16" t="s">
        <v>76</v>
      </c>
      <c r="D16" s="4">
        <v>43282</v>
      </c>
      <c r="E16" t="s">
        <v>66</v>
      </c>
      <c r="F16" s="5">
        <v>43221</v>
      </c>
      <c r="G16">
        <v>321471.82</v>
      </c>
      <c r="H16">
        <v>7184.3</v>
      </c>
      <c r="I16">
        <f>Table_Query_from_etpl[[#This Row],[billed_amt]]/Table_Query_from_etpl[[#This Row],[billed_consum]]</f>
        <v>2.2348148587331855E-2</v>
      </c>
    </row>
    <row r="17" spans="1:9" x14ac:dyDescent="0.2">
      <c r="A17" t="s">
        <v>71</v>
      </c>
      <c r="B17" t="s">
        <v>55</v>
      </c>
      <c r="C17" t="s">
        <v>77</v>
      </c>
      <c r="D17" s="4">
        <v>43282</v>
      </c>
      <c r="E17" t="s">
        <v>66</v>
      </c>
      <c r="F17" s="5">
        <v>43221</v>
      </c>
      <c r="G17">
        <v>7565.69</v>
      </c>
      <c r="H17">
        <v>168.52</v>
      </c>
      <c r="I17">
        <f>Table_Query_from_etpl[[#This Row],[billed_amt]]/Table_Query_from_etpl[[#This Row],[billed_consum]]</f>
        <v>2.2274240683929691E-2</v>
      </c>
    </row>
    <row r="18" spans="1:9" x14ac:dyDescent="0.2">
      <c r="A18" t="s">
        <v>71</v>
      </c>
      <c r="B18" t="s">
        <v>55</v>
      </c>
      <c r="C18" t="s">
        <v>77</v>
      </c>
      <c r="D18" s="4">
        <v>43282</v>
      </c>
      <c r="E18" t="s">
        <v>78</v>
      </c>
      <c r="F18" s="5">
        <v>43221</v>
      </c>
      <c r="G18">
        <v>341.21</v>
      </c>
      <c r="H18">
        <v>7.6</v>
      </c>
      <c r="I18">
        <f>Table_Query_from_etpl[[#This Row],[billed_amt]]/Table_Query_from_etpl[[#This Row],[billed_consum]]</f>
        <v>2.2273673104539725E-2</v>
      </c>
    </row>
    <row r="19" spans="1:9" x14ac:dyDescent="0.2">
      <c r="A19" t="s">
        <v>71</v>
      </c>
      <c r="B19" t="s">
        <v>54</v>
      </c>
      <c r="C19" t="s">
        <v>76</v>
      </c>
      <c r="D19" s="4">
        <v>43282</v>
      </c>
      <c r="E19" t="s">
        <v>66</v>
      </c>
      <c r="F19" s="5">
        <v>43221</v>
      </c>
      <c r="G19">
        <v>595413.15</v>
      </c>
      <c r="H19">
        <v>14398.68</v>
      </c>
      <c r="I19">
        <f>Table_Query_from_etpl[[#This Row],[billed_amt]]/Table_Query_from_etpl[[#This Row],[billed_consum]]</f>
        <v>2.4182670470076113E-2</v>
      </c>
    </row>
    <row r="20" spans="1:9" x14ac:dyDescent="0.2">
      <c r="A20" t="s">
        <v>71</v>
      </c>
      <c r="B20" t="s">
        <v>54</v>
      </c>
      <c r="C20" t="s">
        <v>76</v>
      </c>
      <c r="D20" s="4">
        <v>43282</v>
      </c>
      <c r="E20" t="s">
        <v>78</v>
      </c>
      <c r="F20" s="5">
        <v>43221</v>
      </c>
      <c r="G20">
        <v>26853.1</v>
      </c>
      <c r="H20">
        <v>649.37</v>
      </c>
      <c r="I20">
        <f>Table_Query_from_etpl[[#This Row],[billed_amt]]/Table_Query_from_etpl[[#This Row],[billed_consum]]</f>
        <v>2.4182310422260374E-2</v>
      </c>
    </row>
    <row r="21" spans="1:9" x14ac:dyDescent="0.2">
      <c r="A21" t="s">
        <v>71</v>
      </c>
      <c r="B21" t="s">
        <v>54</v>
      </c>
      <c r="C21" t="s">
        <v>76</v>
      </c>
      <c r="D21" s="4">
        <v>43282</v>
      </c>
      <c r="E21" t="s">
        <v>78</v>
      </c>
      <c r="F21" s="5">
        <v>43101</v>
      </c>
      <c r="G21">
        <v>14.94</v>
      </c>
      <c r="H21">
        <v>0.22</v>
      </c>
      <c r="I21">
        <f>Table_Query_from_etpl[[#This Row],[billed_amt]]/Table_Query_from_etpl[[#This Row],[billed_consum]]</f>
        <v>1.4725568942436413E-2</v>
      </c>
    </row>
    <row r="22" spans="1:9" x14ac:dyDescent="0.2">
      <c r="A22" t="s">
        <v>71</v>
      </c>
      <c r="B22" t="s">
        <v>54</v>
      </c>
      <c r="C22" t="s">
        <v>76</v>
      </c>
      <c r="D22" s="4">
        <v>43282</v>
      </c>
      <c r="E22" t="s">
        <v>66</v>
      </c>
      <c r="F22" s="5">
        <v>43101</v>
      </c>
      <c r="G22">
        <v>331.44</v>
      </c>
      <c r="H22">
        <v>4.8899999999999997</v>
      </c>
      <c r="I22">
        <f>Table_Query_from_etpl[[#This Row],[billed_amt]]/Table_Query_from_etpl[[#This Row],[billed_consum]]</f>
        <v>1.4753801593048515E-2</v>
      </c>
    </row>
    <row r="23" spans="1:9" x14ac:dyDescent="0.2">
      <c r="A23" t="s">
        <v>71</v>
      </c>
      <c r="B23" t="s">
        <v>54</v>
      </c>
      <c r="C23" t="s">
        <v>76</v>
      </c>
      <c r="D23" s="4">
        <v>43282</v>
      </c>
      <c r="E23" t="s">
        <v>66</v>
      </c>
      <c r="F23" s="5">
        <v>43101</v>
      </c>
      <c r="G23">
        <v>258.24</v>
      </c>
      <c r="H23">
        <v>4.84</v>
      </c>
      <c r="I23">
        <f>Table_Query_from_etpl[[#This Row],[billed_amt]]/Table_Query_from_etpl[[#This Row],[billed_consum]]</f>
        <v>1.8742255266418834E-2</v>
      </c>
    </row>
    <row r="24" spans="1:9" x14ac:dyDescent="0.2">
      <c r="A24" t="s">
        <v>71</v>
      </c>
      <c r="B24" t="s">
        <v>54</v>
      </c>
      <c r="C24" t="s">
        <v>76</v>
      </c>
      <c r="D24" s="4">
        <v>43282</v>
      </c>
      <c r="E24" t="s">
        <v>78</v>
      </c>
      <c r="F24" s="5">
        <v>43101</v>
      </c>
      <c r="G24">
        <v>11.65</v>
      </c>
      <c r="H24">
        <v>0.22</v>
      </c>
      <c r="I24">
        <f>Table_Query_from_etpl[[#This Row],[billed_amt]]/Table_Query_from_etpl[[#This Row],[billed_consum]]</f>
        <v>1.8884120171673818E-2</v>
      </c>
    </row>
    <row r="25" spans="1:9" x14ac:dyDescent="0.2">
      <c r="A25" t="s">
        <v>71</v>
      </c>
      <c r="B25" t="s">
        <v>54</v>
      </c>
      <c r="C25" t="s">
        <v>72</v>
      </c>
      <c r="D25" s="4">
        <v>43282</v>
      </c>
      <c r="E25" t="s">
        <v>78</v>
      </c>
      <c r="F25" s="5">
        <v>43221</v>
      </c>
      <c r="G25">
        <v>52560.31</v>
      </c>
      <c r="H25">
        <v>1008.43</v>
      </c>
      <c r="I25">
        <f>Table_Query_from_etpl[[#This Row],[billed_amt]]/Table_Query_from_etpl[[#This Row],[billed_consum]]</f>
        <v>1.9186150157790165E-2</v>
      </c>
    </row>
    <row r="26" spans="1:9" x14ac:dyDescent="0.2">
      <c r="A26" t="s">
        <v>71</v>
      </c>
      <c r="B26" t="s">
        <v>54</v>
      </c>
      <c r="C26" t="s">
        <v>72</v>
      </c>
      <c r="D26" s="4">
        <v>43282</v>
      </c>
      <c r="E26" t="s">
        <v>66</v>
      </c>
      <c r="F26" s="5">
        <v>43221</v>
      </c>
      <c r="G26">
        <v>1165424.3</v>
      </c>
      <c r="H26">
        <v>22360.5</v>
      </c>
      <c r="I26">
        <f>Table_Query_from_etpl[[#This Row],[billed_amt]]/Table_Query_from_etpl[[#This Row],[billed_consum]]</f>
        <v>1.9186574366091388E-2</v>
      </c>
    </row>
    <row r="27" spans="1:9" x14ac:dyDescent="0.2">
      <c r="A27" t="s">
        <v>71</v>
      </c>
      <c r="B27" t="s">
        <v>54</v>
      </c>
      <c r="C27" t="s">
        <v>76</v>
      </c>
      <c r="D27" s="4">
        <v>43282</v>
      </c>
      <c r="E27" t="s">
        <v>78</v>
      </c>
      <c r="F27" s="5">
        <v>43221</v>
      </c>
      <c r="G27">
        <v>28242.49</v>
      </c>
      <c r="H27">
        <v>541.16</v>
      </c>
      <c r="I27">
        <f>Table_Query_from_etpl[[#This Row],[billed_amt]]/Table_Query_from_etpl[[#This Row],[billed_consum]]</f>
        <v>1.9161200021669475E-2</v>
      </c>
    </row>
    <row r="28" spans="1:9" x14ac:dyDescent="0.2">
      <c r="A28" t="s">
        <v>71</v>
      </c>
      <c r="B28" t="s">
        <v>54</v>
      </c>
      <c r="C28" t="s">
        <v>76</v>
      </c>
      <c r="D28" s="4">
        <v>43282</v>
      </c>
      <c r="E28" t="s">
        <v>78</v>
      </c>
      <c r="F28" s="5">
        <v>43221</v>
      </c>
      <c r="G28">
        <v>14498.31</v>
      </c>
      <c r="H28">
        <v>324.08</v>
      </c>
      <c r="I28">
        <f>Table_Query_from_etpl[[#This Row],[billed_amt]]/Table_Query_from_etpl[[#This Row],[billed_consum]]</f>
        <v>2.2352950102460217E-2</v>
      </c>
    </row>
    <row r="29" spans="1:9" x14ac:dyDescent="0.2">
      <c r="A29" t="s">
        <v>71</v>
      </c>
      <c r="B29" t="s">
        <v>55</v>
      </c>
      <c r="C29" t="s">
        <v>77</v>
      </c>
      <c r="D29" s="4">
        <v>43282</v>
      </c>
      <c r="E29" t="s">
        <v>78</v>
      </c>
      <c r="F29" s="5">
        <v>43221</v>
      </c>
      <c r="G29">
        <v>3173.42</v>
      </c>
      <c r="H29">
        <v>76.849999999999994</v>
      </c>
      <c r="I29">
        <f>Table_Query_from_etpl[[#This Row],[billed_amt]]/Table_Query_from_etpl[[#This Row],[billed_consum]]</f>
        <v>2.4216775592263234E-2</v>
      </c>
    </row>
    <row r="30" spans="1:9" x14ac:dyDescent="0.2">
      <c r="A30" t="s">
        <v>71</v>
      </c>
      <c r="B30" t="s">
        <v>55</v>
      </c>
      <c r="C30" t="s">
        <v>77</v>
      </c>
      <c r="D30" s="4">
        <v>43282</v>
      </c>
      <c r="E30" t="s">
        <v>66</v>
      </c>
      <c r="F30" s="5">
        <v>43221</v>
      </c>
      <c r="G30">
        <v>70363.16</v>
      </c>
      <c r="H30">
        <v>1703.03</v>
      </c>
      <c r="I30">
        <f>Table_Query_from_etpl[[#This Row],[billed_amt]]/Table_Query_from_etpl[[#This Row],[billed_consum]]</f>
        <v>2.4203432591714185E-2</v>
      </c>
    </row>
    <row r="31" spans="1:9" x14ac:dyDescent="0.2">
      <c r="A31" t="s">
        <v>71</v>
      </c>
      <c r="B31" t="s">
        <v>54</v>
      </c>
      <c r="C31" t="s">
        <v>76</v>
      </c>
      <c r="D31" s="4">
        <v>43282</v>
      </c>
      <c r="E31" t="s">
        <v>78</v>
      </c>
      <c r="F31" s="5">
        <v>43221</v>
      </c>
      <c r="G31">
        <v>33466.86</v>
      </c>
      <c r="H31">
        <v>637.55999999999995</v>
      </c>
      <c r="I31">
        <f>Table_Query_from_etpl[[#This Row],[billed_amt]]/Table_Query_from_etpl[[#This Row],[billed_consum]]</f>
        <v>1.9050487556944391E-2</v>
      </c>
    </row>
    <row r="32" spans="1:9" x14ac:dyDescent="0.2">
      <c r="A32" t="s">
        <v>71</v>
      </c>
      <c r="B32" t="s">
        <v>54</v>
      </c>
      <c r="C32" t="s">
        <v>76</v>
      </c>
      <c r="D32" s="4">
        <v>43282</v>
      </c>
      <c r="E32" t="s">
        <v>66</v>
      </c>
      <c r="F32" s="5">
        <v>43101</v>
      </c>
      <c r="G32">
        <v>805</v>
      </c>
      <c r="H32">
        <v>15.94</v>
      </c>
      <c r="I32">
        <f>Table_Query_from_etpl[[#This Row],[billed_amt]]/Table_Query_from_etpl[[#This Row],[billed_consum]]</f>
        <v>1.9801242236024846E-2</v>
      </c>
    </row>
    <row r="33" spans="1:9" x14ac:dyDescent="0.2">
      <c r="A33" t="s">
        <v>71</v>
      </c>
      <c r="B33" t="s">
        <v>54</v>
      </c>
      <c r="C33" t="s">
        <v>76</v>
      </c>
      <c r="D33" s="4">
        <v>43282</v>
      </c>
      <c r="E33" t="s">
        <v>78</v>
      </c>
      <c r="F33" s="5">
        <v>43101</v>
      </c>
      <c r="G33">
        <v>36.31</v>
      </c>
      <c r="H33">
        <v>0.72</v>
      </c>
      <c r="I33">
        <f>Table_Query_from_etpl[[#This Row],[billed_amt]]/Table_Query_from_etpl[[#This Row],[billed_consum]]</f>
        <v>1.9829248141007984E-2</v>
      </c>
    </row>
    <row r="34" spans="1:9" x14ac:dyDescent="0.2">
      <c r="A34" t="s">
        <v>71</v>
      </c>
      <c r="B34" t="s">
        <v>54</v>
      </c>
      <c r="C34" t="s">
        <v>76</v>
      </c>
      <c r="D34" s="4">
        <v>43282</v>
      </c>
      <c r="E34" t="s">
        <v>78</v>
      </c>
      <c r="F34" s="5">
        <v>43221</v>
      </c>
      <c r="G34">
        <v>10018.81</v>
      </c>
      <c r="H34">
        <v>190.68</v>
      </c>
      <c r="I34">
        <f>Table_Query_from_etpl[[#This Row],[billed_amt]]/Table_Query_from_etpl[[#This Row],[billed_consum]]</f>
        <v>1.9032200430989309E-2</v>
      </c>
    </row>
    <row r="35" spans="1:9" x14ac:dyDescent="0.2">
      <c r="A35" t="s">
        <v>71</v>
      </c>
      <c r="B35" t="s">
        <v>54</v>
      </c>
      <c r="C35" t="s">
        <v>76</v>
      </c>
      <c r="D35" s="4">
        <v>43282</v>
      </c>
      <c r="E35" t="s">
        <v>66</v>
      </c>
      <c r="F35" s="5">
        <v>43221</v>
      </c>
      <c r="G35">
        <v>222145.38</v>
      </c>
      <c r="H35">
        <v>4230.45</v>
      </c>
      <c r="I35">
        <f>Table_Query_from_etpl[[#This Row],[billed_amt]]/Table_Query_from_etpl[[#This Row],[billed_consum]]</f>
        <v>1.9043610089932998E-2</v>
      </c>
    </row>
    <row r="36" spans="1:9" x14ac:dyDescent="0.2">
      <c r="A36" t="s">
        <v>71</v>
      </c>
      <c r="B36" t="s">
        <v>54</v>
      </c>
      <c r="C36" t="s">
        <v>76</v>
      </c>
      <c r="D36" s="4">
        <v>43282</v>
      </c>
      <c r="E36" t="s">
        <v>66</v>
      </c>
      <c r="F36" s="5">
        <v>43221</v>
      </c>
      <c r="G36">
        <v>626216.56999999995</v>
      </c>
      <c r="H36">
        <v>11999.91</v>
      </c>
      <c r="I36">
        <f>Table_Query_from_etpl[[#This Row],[billed_amt]]/Table_Query_from_etpl[[#This Row],[billed_consum]]</f>
        <v>1.9162555855077423E-2</v>
      </c>
    </row>
    <row r="37" spans="1:9" x14ac:dyDescent="0.2">
      <c r="A37" t="s">
        <v>71</v>
      </c>
      <c r="B37" t="s">
        <v>54</v>
      </c>
      <c r="C37" t="s">
        <v>76</v>
      </c>
      <c r="D37" s="4">
        <v>43282</v>
      </c>
      <c r="E37" t="s">
        <v>66</v>
      </c>
      <c r="F37" s="5">
        <v>43101</v>
      </c>
      <c r="G37">
        <v>0</v>
      </c>
      <c r="H37">
        <v>0</v>
      </c>
      <c r="I37" t="e">
        <f>Table_Query_from_etpl[[#This Row],[billed_amt]]/Table_Query_from_etpl[[#This Row],[billed_consum]]</f>
        <v>#DIV/0!</v>
      </c>
    </row>
    <row r="38" spans="1:9" x14ac:dyDescent="0.2">
      <c r="A38" t="s">
        <v>71</v>
      </c>
      <c r="B38" t="s">
        <v>54</v>
      </c>
      <c r="C38" t="s">
        <v>76</v>
      </c>
      <c r="D38" s="4">
        <v>43282</v>
      </c>
      <c r="E38" t="s">
        <v>66</v>
      </c>
      <c r="F38" s="5">
        <v>43221</v>
      </c>
      <c r="G38">
        <v>249309.09</v>
      </c>
      <c r="H38">
        <v>5589.5</v>
      </c>
      <c r="I38">
        <f>Table_Query_from_etpl[[#This Row],[billed_amt]]/Table_Query_from_etpl[[#This Row],[billed_consum]]</f>
        <v>2.2419960700189472E-2</v>
      </c>
    </row>
    <row r="39" spans="1:9" x14ac:dyDescent="0.2">
      <c r="A39" t="s">
        <v>71</v>
      </c>
      <c r="B39" t="s">
        <v>54</v>
      </c>
      <c r="C39" t="s">
        <v>76</v>
      </c>
      <c r="D39" s="4">
        <v>43282</v>
      </c>
      <c r="E39" t="s">
        <v>78</v>
      </c>
      <c r="F39" s="5">
        <v>43101</v>
      </c>
      <c r="G39">
        <v>0</v>
      </c>
      <c r="H39">
        <v>0</v>
      </c>
      <c r="I39" t="e">
        <f>Table_Query_from_etpl[[#This Row],[billed_amt]]/Table_Query_from_etpl[[#This Row],[billed_consum]]</f>
        <v>#DIV/0!</v>
      </c>
    </row>
    <row r="40" spans="1:9" x14ac:dyDescent="0.2">
      <c r="A40" t="s">
        <v>71</v>
      </c>
      <c r="B40" t="s">
        <v>54</v>
      </c>
      <c r="C40" t="s">
        <v>76</v>
      </c>
      <c r="D40" s="4">
        <v>43282</v>
      </c>
      <c r="E40" t="s">
        <v>78</v>
      </c>
      <c r="F40" s="5">
        <v>43221</v>
      </c>
      <c r="G40">
        <v>11243.79</v>
      </c>
      <c r="H40">
        <v>252.04</v>
      </c>
      <c r="I40">
        <f>Table_Query_from_etpl[[#This Row],[billed_amt]]/Table_Query_from_etpl[[#This Row],[billed_consum]]</f>
        <v>2.2415929148445497E-2</v>
      </c>
    </row>
    <row r="41" spans="1:9" x14ac:dyDescent="0.2">
      <c r="A41" t="s">
        <v>71</v>
      </c>
      <c r="B41" t="s">
        <v>54</v>
      </c>
      <c r="C41" t="s">
        <v>76</v>
      </c>
      <c r="D41" s="4">
        <v>43252</v>
      </c>
      <c r="E41" t="s">
        <v>78</v>
      </c>
      <c r="F41" s="5">
        <v>43101</v>
      </c>
      <c r="G41">
        <v>31.73</v>
      </c>
      <c r="H41">
        <v>0.8</v>
      </c>
      <c r="I41">
        <f>Table_Query_from_etpl[[#This Row],[billed_amt]]/Table_Query_from_etpl[[#This Row],[billed_consum]]</f>
        <v>2.521273242987709E-2</v>
      </c>
    </row>
    <row r="42" spans="1:9" x14ac:dyDescent="0.2">
      <c r="A42" t="s">
        <v>71</v>
      </c>
      <c r="B42" t="s">
        <v>54</v>
      </c>
      <c r="C42" t="s">
        <v>76</v>
      </c>
      <c r="D42" s="4">
        <v>43252</v>
      </c>
      <c r="E42" t="s">
        <v>66</v>
      </c>
      <c r="F42" s="5">
        <v>43101</v>
      </c>
      <c r="G42">
        <v>703.66</v>
      </c>
      <c r="H42">
        <v>17.739999999999998</v>
      </c>
      <c r="I42">
        <f>Table_Query_from_etpl[[#This Row],[billed_amt]]/Table_Query_from_etpl[[#This Row],[billed_consum]]</f>
        <v>2.5211039422448341E-2</v>
      </c>
    </row>
    <row r="43" spans="1:9" x14ac:dyDescent="0.2">
      <c r="A43" t="s">
        <v>71</v>
      </c>
      <c r="B43" t="s">
        <v>54</v>
      </c>
      <c r="C43" t="s">
        <v>76</v>
      </c>
      <c r="D43" s="4">
        <v>43252</v>
      </c>
      <c r="E43" t="s">
        <v>66</v>
      </c>
      <c r="F43" s="5">
        <v>43101</v>
      </c>
      <c r="G43">
        <v>87</v>
      </c>
      <c r="H43">
        <v>1.18</v>
      </c>
      <c r="I43">
        <f>Table_Query_from_etpl[[#This Row],[billed_amt]]/Table_Query_from_etpl[[#This Row],[billed_consum]]</f>
        <v>1.3563218390804597E-2</v>
      </c>
    </row>
    <row r="44" spans="1:9" x14ac:dyDescent="0.2">
      <c r="A44" t="s">
        <v>71</v>
      </c>
      <c r="B44" t="s">
        <v>54</v>
      </c>
      <c r="C44" t="s">
        <v>76</v>
      </c>
      <c r="D44" s="4">
        <v>43252</v>
      </c>
      <c r="E44" t="s">
        <v>78</v>
      </c>
      <c r="F44" s="5">
        <v>43101</v>
      </c>
      <c r="G44">
        <v>3.92</v>
      </c>
      <c r="H44">
        <v>0.05</v>
      </c>
      <c r="I44">
        <f>Table_Query_from_etpl[[#This Row],[billed_amt]]/Table_Query_from_etpl[[#This Row],[billed_consum]]</f>
        <v>1.2755102040816327E-2</v>
      </c>
    </row>
    <row r="45" spans="1:9" x14ac:dyDescent="0.2">
      <c r="A45" t="s">
        <v>71</v>
      </c>
      <c r="B45" t="s">
        <v>55</v>
      </c>
      <c r="C45" t="s">
        <v>77</v>
      </c>
      <c r="D45" s="4">
        <v>43282</v>
      </c>
      <c r="E45" t="s">
        <v>78</v>
      </c>
      <c r="F45" s="5">
        <v>43221</v>
      </c>
      <c r="G45">
        <v>2120.92</v>
      </c>
      <c r="H45">
        <v>47.54</v>
      </c>
      <c r="I45">
        <f>Table_Query_from_etpl[[#This Row],[billed_amt]]/Table_Query_from_etpl[[#This Row],[billed_consum]]</f>
        <v>2.2414801124040509E-2</v>
      </c>
    </row>
    <row r="46" spans="1:9" x14ac:dyDescent="0.2">
      <c r="A46" t="s">
        <v>71</v>
      </c>
      <c r="B46" t="s">
        <v>55</v>
      </c>
      <c r="C46" t="s">
        <v>77</v>
      </c>
      <c r="D46" s="4">
        <v>43282</v>
      </c>
      <c r="E46" t="s">
        <v>66</v>
      </c>
      <c r="F46" s="5">
        <v>43221</v>
      </c>
      <c r="G46">
        <v>11447</v>
      </c>
      <c r="H46">
        <v>278.66000000000003</v>
      </c>
      <c r="I46">
        <f>Table_Query_from_etpl[[#This Row],[billed_amt]]/Table_Query_from_etpl[[#This Row],[billed_consum]]</f>
        <v>2.4343496112518567E-2</v>
      </c>
    </row>
    <row r="47" spans="1:9" x14ac:dyDescent="0.2">
      <c r="A47" t="s">
        <v>71</v>
      </c>
      <c r="B47" t="s">
        <v>55</v>
      </c>
      <c r="C47" t="s">
        <v>77</v>
      </c>
      <c r="D47" s="4">
        <v>43282</v>
      </c>
      <c r="E47" t="s">
        <v>78</v>
      </c>
      <c r="F47" s="5">
        <v>43221</v>
      </c>
      <c r="G47">
        <v>516.26</v>
      </c>
      <c r="H47">
        <v>12.58</v>
      </c>
      <c r="I47">
        <f>Table_Query_from_etpl[[#This Row],[billed_amt]]/Table_Query_from_etpl[[#This Row],[billed_consum]]</f>
        <v>2.4367566729942277E-2</v>
      </c>
    </row>
    <row r="48" spans="1:9" x14ac:dyDescent="0.2">
      <c r="A48" t="s">
        <v>71</v>
      </c>
      <c r="B48" t="s">
        <v>55</v>
      </c>
      <c r="C48" t="s">
        <v>77</v>
      </c>
      <c r="D48" s="4">
        <v>43282</v>
      </c>
      <c r="E48" t="s">
        <v>78</v>
      </c>
      <c r="F48" s="5">
        <v>43221</v>
      </c>
      <c r="G48">
        <v>2087.84</v>
      </c>
      <c r="H48">
        <v>50.85</v>
      </c>
      <c r="I48">
        <f>Table_Query_from_etpl[[#This Row],[billed_amt]]/Table_Query_from_etpl[[#This Row],[billed_consum]]</f>
        <v>2.4355314583492986E-2</v>
      </c>
    </row>
    <row r="49" spans="1:9" x14ac:dyDescent="0.2">
      <c r="A49" t="s">
        <v>71</v>
      </c>
      <c r="B49" t="s">
        <v>54</v>
      </c>
      <c r="C49" t="s">
        <v>76</v>
      </c>
      <c r="D49" s="4">
        <v>43282</v>
      </c>
      <c r="E49" t="s">
        <v>78</v>
      </c>
      <c r="F49" s="5">
        <v>43221</v>
      </c>
      <c r="G49">
        <v>37361.839999999997</v>
      </c>
      <c r="H49">
        <v>907.99</v>
      </c>
      <c r="I49">
        <f>Table_Query_from_etpl[[#This Row],[billed_amt]]/Table_Query_from_etpl[[#This Row],[billed_consum]]</f>
        <v>2.4302603940277032E-2</v>
      </c>
    </row>
    <row r="50" spans="1:9" x14ac:dyDescent="0.2">
      <c r="A50" t="s">
        <v>71</v>
      </c>
      <c r="B50" t="s">
        <v>54</v>
      </c>
      <c r="C50" t="s">
        <v>76</v>
      </c>
      <c r="D50" s="4">
        <v>43282</v>
      </c>
      <c r="E50" t="s">
        <v>66</v>
      </c>
      <c r="F50" s="5">
        <v>43221</v>
      </c>
      <c r="G50">
        <v>828420.66</v>
      </c>
      <c r="H50">
        <v>20135.560000000001</v>
      </c>
      <c r="I50">
        <f>Table_Query_from_etpl[[#This Row],[billed_amt]]/Table_Query_from_etpl[[#This Row],[billed_consum]]</f>
        <v>2.4305960693930546E-2</v>
      </c>
    </row>
    <row r="51" spans="1:9" x14ac:dyDescent="0.2">
      <c r="A51" t="s">
        <v>71</v>
      </c>
      <c r="B51" t="s">
        <v>55</v>
      </c>
      <c r="C51" t="s">
        <v>77</v>
      </c>
      <c r="D51" s="4">
        <v>43282</v>
      </c>
      <c r="E51" t="s">
        <v>66</v>
      </c>
      <c r="F51" s="5">
        <v>43221</v>
      </c>
      <c r="G51">
        <v>2244.02</v>
      </c>
      <c r="H51">
        <v>36.369999999999997</v>
      </c>
      <c r="I51">
        <f>Table_Query_from_etpl[[#This Row],[billed_amt]]/Table_Query_from_etpl[[#This Row],[billed_consum]]</f>
        <v>1.620752043208171E-2</v>
      </c>
    </row>
    <row r="52" spans="1:9" x14ac:dyDescent="0.2">
      <c r="A52" t="s">
        <v>71</v>
      </c>
      <c r="B52" t="s">
        <v>55</v>
      </c>
      <c r="C52" t="s">
        <v>77</v>
      </c>
      <c r="D52" s="4">
        <v>43282</v>
      </c>
      <c r="E52" t="s">
        <v>78</v>
      </c>
      <c r="F52" s="5">
        <v>43221</v>
      </c>
      <c r="G52">
        <v>101.2</v>
      </c>
      <c r="H52">
        <v>1.64</v>
      </c>
      <c r="I52">
        <f>Table_Query_from_etpl[[#This Row],[billed_amt]]/Table_Query_from_etpl[[#This Row],[billed_consum]]</f>
        <v>1.6205533596837945E-2</v>
      </c>
    </row>
    <row r="53" spans="1:9" x14ac:dyDescent="0.2">
      <c r="A53" t="s">
        <v>71</v>
      </c>
      <c r="B53" t="s">
        <v>54</v>
      </c>
      <c r="C53" t="s">
        <v>76</v>
      </c>
      <c r="D53" s="4">
        <v>43282</v>
      </c>
      <c r="E53" t="s">
        <v>66</v>
      </c>
      <c r="F53" s="5">
        <v>43221</v>
      </c>
      <c r="G53">
        <v>359794.59</v>
      </c>
      <c r="H53">
        <v>6930.72</v>
      </c>
      <c r="I53">
        <f>Table_Query_from_etpl[[#This Row],[billed_amt]]/Table_Query_from_etpl[[#This Row],[billed_consum]]</f>
        <v>1.92629911416956E-2</v>
      </c>
    </row>
    <row r="54" spans="1:9" x14ac:dyDescent="0.2">
      <c r="A54" t="s">
        <v>71</v>
      </c>
      <c r="B54" t="s">
        <v>54</v>
      </c>
      <c r="C54" t="s">
        <v>76</v>
      </c>
      <c r="D54" s="4">
        <v>43282</v>
      </c>
      <c r="E54" t="s">
        <v>66</v>
      </c>
      <c r="F54" s="5">
        <v>43221</v>
      </c>
      <c r="G54">
        <v>583551.5</v>
      </c>
      <c r="H54">
        <v>14107.99</v>
      </c>
      <c r="I54">
        <f>Table_Query_from_etpl[[#This Row],[billed_amt]]/Table_Query_from_etpl[[#This Row],[billed_consum]]</f>
        <v>2.4176083858922476E-2</v>
      </c>
    </row>
    <row r="55" spans="1:9" x14ac:dyDescent="0.2">
      <c r="A55" t="s">
        <v>71</v>
      </c>
      <c r="B55" t="s">
        <v>54</v>
      </c>
      <c r="C55" t="s">
        <v>76</v>
      </c>
      <c r="D55" s="4">
        <v>43282</v>
      </c>
      <c r="E55" t="s">
        <v>78</v>
      </c>
      <c r="F55" s="5">
        <v>43221</v>
      </c>
      <c r="G55">
        <v>16226.74</v>
      </c>
      <c r="H55">
        <v>312.57</v>
      </c>
      <c r="I55">
        <f>Table_Query_from_etpl[[#This Row],[billed_amt]]/Table_Query_from_etpl[[#This Row],[billed_consum]]</f>
        <v>1.9262649182768689E-2</v>
      </c>
    </row>
    <row r="56" spans="1:9" x14ac:dyDescent="0.2">
      <c r="A56" t="s">
        <v>71</v>
      </c>
      <c r="B56" t="s">
        <v>54</v>
      </c>
      <c r="C56" t="s">
        <v>76</v>
      </c>
      <c r="D56" s="4">
        <v>43282</v>
      </c>
      <c r="E56" t="s">
        <v>78</v>
      </c>
      <c r="F56" s="5">
        <v>43221</v>
      </c>
      <c r="G56">
        <v>26318.18</v>
      </c>
      <c r="H56">
        <v>636.14</v>
      </c>
      <c r="I56">
        <f>Table_Query_from_etpl[[#This Row],[billed_amt]]/Table_Query_from_etpl[[#This Row],[billed_consum]]</f>
        <v>2.4171124295069034E-2</v>
      </c>
    </row>
    <row r="57" spans="1:9" x14ac:dyDescent="0.2">
      <c r="A57" t="s">
        <v>71</v>
      </c>
      <c r="B57" t="s">
        <v>54</v>
      </c>
      <c r="C57" t="s">
        <v>76</v>
      </c>
      <c r="D57" s="4">
        <v>43282</v>
      </c>
      <c r="E57" t="s">
        <v>78</v>
      </c>
      <c r="F57" s="5">
        <v>43221</v>
      </c>
      <c r="G57">
        <v>20856.79</v>
      </c>
      <c r="H57">
        <v>342.67</v>
      </c>
      <c r="I57">
        <f>Table_Query_from_etpl[[#This Row],[billed_amt]]/Table_Query_from_etpl[[#This Row],[billed_consum]]</f>
        <v>1.6429661515506462E-2</v>
      </c>
    </row>
    <row r="58" spans="1:9" x14ac:dyDescent="0.2">
      <c r="A58" t="s">
        <v>71</v>
      </c>
      <c r="B58" t="s">
        <v>54</v>
      </c>
      <c r="C58" t="s">
        <v>76</v>
      </c>
      <c r="D58" s="4">
        <v>43282</v>
      </c>
      <c r="E58" t="s">
        <v>66</v>
      </c>
      <c r="F58" s="5">
        <v>43221</v>
      </c>
      <c r="G58">
        <v>462460.36</v>
      </c>
      <c r="H58">
        <v>7598.03</v>
      </c>
      <c r="I58">
        <f>Table_Query_from_etpl[[#This Row],[billed_amt]]/Table_Query_from_etpl[[#This Row],[billed_consum]]</f>
        <v>1.6429581121287888E-2</v>
      </c>
    </row>
    <row r="59" spans="1:9" x14ac:dyDescent="0.2">
      <c r="A59" t="s">
        <v>71</v>
      </c>
      <c r="B59" t="s">
        <v>54</v>
      </c>
      <c r="C59" t="s">
        <v>76</v>
      </c>
      <c r="D59" s="4">
        <v>43282</v>
      </c>
      <c r="E59" t="s">
        <v>78</v>
      </c>
      <c r="F59" s="5">
        <v>43101</v>
      </c>
      <c r="G59">
        <v>107.89</v>
      </c>
      <c r="H59">
        <v>1.88</v>
      </c>
      <c r="I59">
        <f>Table_Query_from_etpl[[#This Row],[billed_amt]]/Table_Query_from_etpl[[#This Row],[billed_consum]]</f>
        <v>1.7425155250718322E-2</v>
      </c>
    </row>
    <row r="60" spans="1:9" x14ac:dyDescent="0.2">
      <c r="A60" t="s">
        <v>71</v>
      </c>
      <c r="B60" t="s">
        <v>54</v>
      </c>
      <c r="C60" t="s">
        <v>76</v>
      </c>
      <c r="D60" s="4">
        <v>43282</v>
      </c>
      <c r="E60" t="s">
        <v>66</v>
      </c>
      <c r="F60" s="5">
        <v>43101</v>
      </c>
      <c r="G60">
        <v>2392.2199999999998</v>
      </c>
      <c r="H60">
        <v>41.68</v>
      </c>
      <c r="I60">
        <f>Table_Query_from_etpl[[#This Row],[billed_amt]]/Table_Query_from_etpl[[#This Row],[billed_consum]]</f>
        <v>1.7423146700554299E-2</v>
      </c>
    </row>
    <row r="61" spans="1:9" x14ac:dyDescent="0.2">
      <c r="A61" t="s">
        <v>71</v>
      </c>
      <c r="B61" t="s">
        <v>55</v>
      </c>
      <c r="C61" t="s">
        <v>77</v>
      </c>
      <c r="D61" s="4">
        <v>43282</v>
      </c>
      <c r="E61" t="s">
        <v>66</v>
      </c>
      <c r="F61" s="5">
        <v>43221</v>
      </c>
      <c r="G61">
        <v>27508.81</v>
      </c>
      <c r="H61">
        <v>447.87</v>
      </c>
      <c r="I61">
        <f>Table_Query_from_etpl[[#This Row],[billed_amt]]/Table_Query_from_etpl[[#This Row],[billed_consum]]</f>
        <v>1.6280965988714161E-2</v>
      </c>
    </row>
    <row r="62" spans="1:9" x14ac:dyDescent="0.2">
      <c r="A62" t="s">
        <v>71</v>
      </c>
      <c r="B62" t="s">
        <v>55</v>
      </c>
      <c r="C62" t="s">
        <v>77</v>
      </c>
      <c r="D62" s="4">
        <v>43282</v>
      </c>
      <c r="E62" t="s">
        <v>78</v>
      </c>
      <c r="F62" s="5">
        <v>43221</v>
      </c>
      <c r="G62">
        <v>1240.6400000000001</v>
      </c>
      <c r="H62">
        <v>20.22</v>
      </c>
      <c r="I62">
        <f>Table_Query_from_etpl[[#This Row],[billed_amt]]/Table_Query_from_etpl[[#This Row],[billed_consum]]</f>
        <v>1.6298039721434097E-2</v>
      </c>
    </row>
    <row r="63" spans="1:9" x14ac:dyDescent="0.2">
      <c r="A63" t="s">
        <v>71</v>
      </c>
      <c r="B63" t="s">
        <v>54</v>
      </c>
      <c r="C63" t="s">
        <v>76</v>
      </c>
      <c r="D63" s="4">
        <v>43282</v>
      </c>
      <c r="E63" t="s">
        <v>78</v>
      </c>
      <c r="F63" s="5">
        <v>43101</v>
      </c>
      <c r="G63">
        <v>0</v>
      </c>
      <c r="H63">
        <v>-0.27</v>
      </c>
      <c r="I63" t="e">
        <f>Table_Query_from_etpl[[#This Row],[billed_amt]]/Table_Query_from_etpl[[#This Row],[billed_consum]]</f>
        <v>#DIV/0!</v>
      </c>
    </row>
    <row r="64" spans="1:9" x14ac:dyDescent="0.2">
      <c r="A64" t="s">
        <v>71</v>
      </c>
      <c r="B64" t="s">
        <v>54</v>
      </c>
      <c r="C64" t="s">
        <v>76</v>
      </c>
      <c r="D64" s="4">
        <v>43282</v>
      </c>
      <c r="E64" t="s">
        <v>66</v>
      </c>
      <c r="F64" s="5">
        <v>43101</v>
      </c>
      <c r="G64">
        <v>0.01</v>
      </c>
      <c r="H64">
        <v>-5.91</v>
      </c>
      <c r="I64">
        <f>Table_Query_from_etpl[[#This Row],[billed_amt]]/Table_Query_from_etpl[[#This Row],[billed_consum]]</f>
        <v>-591</v>
      </c>
    </row>
    <row r="65" spans="1:9" x14ac:dyDescent="0.2">
      <c r="A65" t="s">
        <v>71</v>
      </c>
      <c r="B65" t="s">
        <v>55</v>
      </c>
      <c r="C65" t="s">
        <v>77</v>
      </c>
      <c r="D65" s="4">
        <v>43282</v>
      </c>
      <c r="E65" t="s">
        <v>66</v>
      </c>
      <c r="F65" s="5">
        <v>43221</v>
      </c>
      <c r="G65">
        <v>224021.21</v>
      </c>
      <c r="H65">
        <v>3660.12</v>
      </c>
      <c r="I65">
        <f>Table_Query_from_etpl[[#This Row],[billed_amt]]/Table_Query_from_etpl[[#This Row],[billed_consum]]</f>
        <v>1.6338274398214347E-2</v>
      </c>
    </row>
    <row r="66" spans="1:9" x14ac:dyDescent="0.2">
      <c r="A66" t="s">
        <v>71</v>
      </c>
      <c r="B66" t="s">
        <v>55</v>
      </c>
      <c r="C66" t="s">
        <v>77</v>
      </c>
      <c r="D66" s="4">
        <v>43282</v>
      </c>
      <c r="E66" t="s">
        <v>78</v>
      </c>
      <c r="F66" s="5">
        <v>43221</v>
      </c>
      <c r="G66">
        <v>10103.34</v>
      </c>
      <c r="H66">
        <v>165.08</v>
      </c>
      <c r="I66">
        <f>Table_Query_from_etpl[[#This Row],[billed_amt]]/Table_Query_from_etpl[[#This Row],[billed_consum]]</f>
        <v>1.6339151211381582E-2</v>
      </c>
    </row>
    <row r="67" spans="1:9" x14ac:dyDescent="0.2">
      <c r="A67" t="s">
        <v>71</v>
      </c>
      <c r="B67" t="s">
        <v>54</v>
      </c>
      <c r="C67" t="s">
        <v>76</v>
      </c>
      <c r="D67" s="4">
        <v>43282</v>
      </c>
      <c r="E67" t="s">
        <v>66</v>
      </c>
      <c r="F67" s="5">
        <v>43101</v>
      </c>
      <c r="G67">
        <v>51</v>
      </c>
      <c r="H67">
        <v>0.72</v>
      </c>
      <c r="I67">
        <f>Table_Query_from_etpl[[#This Row],[billed_amt]]/Table_Query_from_etpl[[#This Row],[billed_consum]]</f>
        <v>1.4117647058823528E-2</v>
      </c>
    </row>
    <row r="68" spans="1:9" x14ac:dyDescent="0.2">
      <c r="A68" t="s">
        <v>71</v>
      </c>
      <c r="B68" t="s">
        <v>55</v>
      </c>
      <c r="C68" t="s">
        <v>77</v>
      </c>
      <c r="D68" s="4">
        <v>43282</v>
      </c>
      <c r="E68" t="s">
        <v>66</v>
      </c>
      <c r="F68" s="5">
        <v>43221</v>
      </c>
      <c r="G68">
        <v>158426.51999999999</v>
      </c>
      <c r="H68">
        <v>3017.23</v>
      </c>
      <c r="I68">
        <f>Table_Query_from_etpl[[#This Row],[billed_amt]]/Table_Query_from_etpl[[#This Row],[billed_consum]]</f>
        <v>1.9044980600470177E-2</v>
      </c>
    </row>
    <row r="69" spans="1:9" x14ac:dyDescent="0.2">
      <c r="A69" t="s">
        <v>71</v>
      </c>
      <c r="B69" t="s">
        <v>54</v>
      </c>
      <c r="C69" t="s">
        <v>76</v>
      </c>
      <c r="D69" s="4">
        <v>43282</v>
      </c>
      <c r="E69" t="s">
        <v>66</v>
      </c>
      <c r="F69" s="5">
        <v>43221</v>
      </c>
      <c r="G69">
        <v>760647.17</v>
      </c>
      <c r="H69">
        <v>12410.07</v>
      </c>
      <c r="I69">
        <f>Table_Query_from_etpl[[#This Row],[billed_amt]]/Table_Query_from_etpl[[#This Row],[billed_consum]]</f>
        <v>1.6315146482435476E-2</v>
      </c>
    </row>
    <row r="70" spans="1:9" x14ac:dyDescent="0.2">
      <c r="A70" t="s">
        <v>71</v>
      </c>
      <c r="B70" t="s">
        <v>54</v>
      </c>
      <c r="C70" t="s">
        <v>76</v>
      </c>
      <c r="D70" s="4">
        <v>43282</v>
      </c>
      <c r="E70" t="s">
        <v>78</v>
      </c>
      <c r="F70" s="5">
        <v>43221</v>
      </c>
      <c r="G70">
        <v>34305.14</v>
      </c>
      <c r="H70">
        <v>559.73</v>
      </c>
      <c r="I70">
        <f>Table_Query_from_etpl[[#This Row],[billed_amt]]/Table_Query_from_etpl[[#This Row],[billed_consum]]</f>
        <v>1.6316213838509331E-2</v>
      </c>
    </row>
    <row r="71" spans="1:9" x14ac:dyDescent="0.2">
      <c r="A71" t="s">
        <v>71</v>
      </c>
      <c r="B71" t="s">
        <v>54</v>
      </c>
      <c r="C71" t="s">
        <v>76</v>
      </c>
      <c r="D71" s="4">
        <v>43282</v>
      </c>
      <c r="E71" t="s">
        <v>78</v>
      </c>
      <c r="F71" s="5">
        <v>43221</v>
      </c>
      <c r="G71">
        <v>11650.15</v>
      </c>
      <c r="H71">
        <v>190.91</v>
      </c>
      <c r="I71">
        <f>Table_Query_from_etpl[[#This Row],[billed_amt]]/Table_Query_from_etpl[[#This Row],[billed_consum]]</f>
        <v>1.6386913473217083E-2</v>
      </c>
    </row>
    <row r="72" spans="1:9" x14ac:dyDescent="0.2">
      <c r="A72" t="s">
        <v>71</v>
      </c>
      <c r="B72" t="s">
        <v>54</v>
      </c>
      <c r="C72" t="s">
        <v>76</v>
      </c>
      <c r="D72" s="4">
        <v>43282</v>
      </c>
      <c r="E72" t="s">
        <v>66</v>
      </c>
      <c r="F72" s="5">
        <v>43221</v>
      </c>
      <c r="G72">
        <v>258316.77</v>
      </c>
      <c r="H72">
        <v>4233.93</v>
      </c>
      <c r="I72">
        <f>Table_Query_from_etpl[[#This Row],[billed_amt]]/Table_Query_from_etpl[[#This Row],[billed_consum]]</f>
        <v>1.6390457344290888E-2</v>
      </c>
    </row>
    <row r="73" spans="1:9" x14ac:dyDescent="0.2">
      <c r="A73" t="s">
        <v>71</v>
      </c>
      <c r="B73" t="s">
        <v>55</v>
      </c>
      <c r="C73" t="s">
        <v>77</v>
      </c>
      <c r="D73" s="4">
        <v>43282</v>
      </c>
      <c r="E73" t="s">
        <v>78</v>
      </c>
      <c r="F73" s="5">
        <v>43221</v>
      </c>
      <c r="G73">
        <v>7145.04</v>
      </c>
      <c r="H73">
        <v>136.13</v>
      </c>
      <c r="I73">
        <f>Table_Query_from_etpl[[#This Row],[billed_amt]]/Table_Query_from_etpl[[#This Row],[billed_consum]]</f>
        <v>1.9052377593407454E-2</v>
      </c>
    </row>
    <row r="74" spans="1:9" x14ac:dyDescent="0.2">
      <c r="A74" t="s">
        <v>71</v>
      </c>
      <c r="B74" t="s">
        <v>54</v>
      </c>
      <c r="C74" t="s">
        <v>76</v>
      </c>
      <c r="D74" s="4">
        <v>43282</v>
      </c>
      <c r="E74" t="s">
        <v>78</v>
      </c>
      <c r="F74" s="5">
        <v>43221</v>
      </c>
      <c r="G74">
        <v>26148.59</v>
      </c>
      <c r="H74">
        <v>632.87</v>
      </c>
      <c r="I74">
        <f>Table_Query_from_etpl[[#This Row],[billed_amt]]/Table_Query_from_etpl[[#This Row],[billed_consum]]</f>
        <v>2.4202834646151094E-2</v>
      </c>
    </row>
    <row r="75" spans="1:9" x14ac:dyDescent="0.2">
      <c r="A75" t="s">
        <v>71</v>
      </c>
      <c r="B75" t="s">
        <v>54</v>
      </c>
      <c r="C75" t="s">
        <v>76</v>
      </c>
      <c r="D75" s="4">
        <v>43282</v>
      </c>
      <c r="E75" t="s">
        <v>66</v>
      </c>
      <c r="F75" s="5">
        <v>43221</v>
      </c>
      <c r="G75">
        <v>579794.5</v>
      </c>
      <c r="H75">
        <v>14031.69</v>
      </c>
      <c r="I75">
        <f>Table_Query_from_etpl[[#This Row],[billed_amt]]/Table_Query_from_etpl[[#This Row],[billed_consum]]</f>
        <v>2.4201143681080107E-2</v>
      </c>
    </row>
    <row r="76" spans="1:9" x14ac:dyDescent="0.2">
      <c r="A76" t="s">
        <v>71</v>
      </c>
      <c r="B76" t="s">
        <v>54</v>
      </c>
      <c r="C76" t="s">
        <v>74</v>
      </c>
      <c r="D76" s="4">
        <v>43282</v>
      </c>
      <c r="E76" t="s">
        <v>66</v>
      </c>
      <c r="F76" s="5">
        <v>43221</v>
      </c>
      <c r="G76">
        <v>795239.17</v>
      </c>
      <c r="H76">
        <v>15258.48</v>
      </c>
      <c r="I76">
        <f>Table_Query_from_etpl[[#This Row],[billed_amt]]/Table_Query_from_etpl[[#This Row],[billed_consum]]</f>
        <v>1.9187284248083504E-2</v>
      </c>
    </row>
    <row r="77" spans="1:9" x14ac:dyDescent="0.2">
      <c r="A77" t="s">
        <v>71</v>
      </c>
      <c r="B77" t="s">
        <v>55</v>
      </c>
      <c r="C77" t="s">
        <v>77</v>
      </c>
      <c r="D77" s="4">
        <v>43252</v>
      </c>
      <c r="E77" t="s">
        <v>66</v>
      </c>
      <c r="F77" s="5">
        <v>43221</v>
      </c>
      <c r="G77">
        <v>579313.28</v>
      </c>
      <c r="H77">
        <v>9124.4599999999991</v>
      </c>
      <c r="I77">
        <f>Table_Query_from_etpl[[#This Row],[billed_amt]]/Table_Query_from_etpl[[#This Row],[billed_consum]]</f>
        <v>1.5750476149968457E-2</v>
      </c>
    </row>
    <row r="78" spans="1:9" x14ac:dyDescent="0.2">
      <c r="A78" t="s">
        <v>71</v>
      </c>
      <c r="B78" t="s">
        <v>55</v>
      </c>
      <c r="C78" t="s">
        <v>77</v>
      </c>
      <c r="D78" s="4">
        <v>43252</v>
      </c>
      <c r="E78" t="s">
        <v>78</v>
      </c>
      <c r="F78" s="5">
        <v>43221</v>
      </c>
      <c r="G78">
        <v>26127.05</v>
      </c>
      <c r="H78">
        <v>411.47</v>
      </c>
      <c r="I78">
        <f>Table_Query_from_etpl[[#This Row],[billed_amt]]/Table_Query_from_etpl[[#This Row],[billed_consum]]</f>
        <v>1.5748812054939231E-2</v>
      </c>
    </row>
    <row r="79" spans="1:9" x14ac:dyDescent="0.2">
      <c r="A79" t="s">
        <v>71</v>
      </c>
      <c r="B79" t="s">
        <v>54</v>
      </c>
      <c r="C79" t="s">
        <v>74</v>
      </c>
      <c r="D79" s="4">
        <v>43282</v>
      </c>
      <c r="E79" t="s">
        <v>78</v>
      </c>
      <c r="F79" s="5">
        <v>43221</v>
      </c>
      <c r="G79">
        <v>35865.42</v>
      </c>
      <c r="H79">
        <v>688.04</v>
      </c>
      <c r="I79">
        <f>Table_Query_from_etpl[[#This Row],[billed_amt]]/Table_Query_from_etpl[[#This Row],[billed_consum]]</f>
        <v>1.9183938177776812E-2</v>
      </c>
    </row>
    <row r="80" spans="1:9" x14ac:dyDescent="0.2">
      <c r="A80" t="s">
        <v>71</v>
      </c>
      <c r="B80" t="s">
        <v>55</v>
      </c>
      <c r="C80" t="s">
        <v>77</v>
      </c>
      <c r="D80" s="4">
        <v>43252</v>
      </c>
      <c r="E80" t="s">
        <v>78</v>
      </c>
      <c r="F80" s="5">
        <v>43221</v>
      </c>
      <c r="G80">
        <v>1403.73</v>
      </c>
      <c r="H80">
        <v>21.49</v>
      </c>
      <c r="I80">
        <f>Table_Query_from_etpl[[#This Row],[billed_amt]]/Table_Query_from_etpl[[#This Row],[billed_consum]]</f>
        <v>1.5309211885476551E-2</v>
      </c>
    </row>
    <row r="81" spans="1:9" x14ac:dyDescent="0.2">
      <c r="A81" t="s">
        <v>71</v>
      </c>
      <c r="B81" t="s">
        <v>54</v>
      </c>
      <c r="C81" t="s">
        <v>76</v>
      </c>
      <c r="D81" s="4">
        <v>43252</v>
      </c>
      <c r="E81" t="s">
        <v>66</v>
      </c>
      <c r="F81" s="5">
        <v>43101</v>
      </c>
      <c r="G81">
        <v>20266.21</v>
      </c>
      <c r="H81">
        <v>213.01</v>
      </c>
      <c r="I81">
        <f>Table_Query_from_etpl[[#This Row],[billed_amt]]/Table_Query_from_etpl[[#This Row],[billed_consum]]</f>
        <v>1.0510598676318858E-2</v>
      </c>
    </row>
    <row r="82" spans="1:9" x14ac:dyDescent="0.2">
      <c r="A82" t="s">
        <v>71</v>
      </c>
      <c r="B82" t="s">
        <v>54</v>
      </c>
      <c r="C82" t="s">
        <v>76</v>
      </c>
      <c r="D82" s="4">
        <v>43252</v>
      </c>
      <c r="E82" t="s">
        <v>78</v>
      </c>
      <c r="F82" s="5">
        <v>43101</v>
      </c>
      <c r="G82">
        <v>913.85</v>
      </c>
      <c r="H82">
        <v>9.6199999999999992</v>
      </c>
      <c r="I82">
        <f>Table_Query_from_etpl[[#This Row],[billed_amt]]/Table_Query_from_etpl[[#This Row],[billed_consum]]</f>
        <v>1.0526891721836186E-2</v>
      </c>
    </row>
    <row r="83" spans="1:9" x14ac:dyDescent="0.2">
      <c r="A83" t="s">
        <v>71</v>
      </c>
      <c r="B83" t="s">
        <v>55</v>
      </c>
      <c r="C83" t="s">
        <v>77</v>
      </c>
      <c r="D83" s="4">
        <v>43252</v>
      </c>
      <c r="E83" t="s">
        <v>78</v>
      </c>
      <c r="F83" s="5">
        <v>43221</v>
      </c>
      <c r="G83">
        <v>380.24</v>
      </c>
      <c r="H83">
        <v>5.82</v>
      </c>
      <c r="I83">
        <f>Table_Query_from_etpl[[#This Row],[billed_amt]]/Table_Query_from_etpl[[#This Row],[billed_consum]]</f>
        <v>1.5306122448979591E-2</v>
      </c>
    </row>
    <row r="84" spans="1:9" x14ac:dyDescent="0.2">
      <c r="A84" t="s">
        <v>71</v>
      </c>
      <c r="B84" t="s">
        <v>55</v>
      </c>
      <c r="C84" t="s">
        <v>77</v>
      </c>
      <c r="D84" s="4">
        <v>43252</v>
      </c>
      <c r="E84" t="s">
        <v>66</v>
      </c>
      <c r="F84" s="5">
        <v>43221</v>
      </c>
      <c r="G84">
        <v>31124.91</v>
      </c>
      <c r="H84">
        <v>476.42</v>
      </c>
      <c r="I84">
        <f>Table_Query_from_etpl[[#This Row],[billed_amt]]/Table_Query_from_etpl[[#This Row],[billed_consum]]</f>
        <v>1.5306710927035613E-2</v>
      </c>
    </row>
    <row r="85" spans="1:9" x14ac:dyDescent="0.2">
      <c r="A85" t="s">
        <v>71</v>
      </c>
      <c r="B85" t="s">
        <v>55</v>
      </c>
      <c r="C85" t="s">
        <v>77</v>
      </c>
      <c r="D85" s="4">
        <v>43252</v>
      </c>
      <c r="E85" t="s">
        <v>66</v>
      </c>
      <c r="F85" s="5">
        <v>43221</v>
      </c>
      <c r="G85">
        <v>8431.0300000000007</v>
      </c>
      <c r="H85">
        <v>129.04</v>
      </c>
      <c r="I85">
        <f>Table_Query_from_etpl[[#This Row],[billed_amt]]/Table_Query_from_etpl[[#This Row],[billed_consum]]</f>
        <v>1.530536601103305E-2</v>
      </c>
    </row>
    <row r="86" spans="1:9" x14ac:dyDescent="0.2">
      <c r="A86" t="s">
        <v>71</v>
      </c>
      <c r="B86" t="s">
        <v>55</v>
      </c>
      <c r="C86" t="s">
        <v>77</v>
      </c>
      <c r="D86" s="4">
        <v>43252</v>
      </c>
      <c r="E86" t="s">
        <v>66</v>
      </c>
      <c r="F86" s="5">
        <v>43221</v>
      </c>
      <c r="G86">
        <v>9250.5</v>
      </c>
      <c r="H86">
        <v>130.5</v>
      </c>
      <c r="I86">
        <f>Table_Query_from_etpl[[#This Row],[billed_amt]]/Table_Query_from_etpl[[#This Row],[billed_consum]]</f>
        <v>1.4107345548889249E-2</v>
      </c>
    </row>
    <row r="87" spans="1:9" x14ac:dyDescent="0.2">
      <c r="A87" t="s">
        <v>71</v>
      </c>
      <c r="B87" t="s">
        <v>54</v>
      </c>
      <c r="C87" t="s">
        <v>76</v>
      </c>
      <c r="D87" s="4">
        <v>43252</v>
      </c>
      <c r="E87" t="s">
        <v>78</v>
      </c>
      <c r="F87" s="5">
        <v>43221</v>
      </c>
      <c r="G87">
        <v>6964.53</v>
      </c>
      <c r="H87">
        <v>73.31</v>
      </c>
      <c r="I87">
        <f>Table_Query_from_etpl[[#This Row],[billed_amt]]/Table_Query_from_etpl[[#This Row],[billed_consum]]</f>
        <v>1.0526194876036144E-2</v>
      </c>
    </row>
    <row r="88" spans="1:9" x14ac:dyDescent="0.2">
      <c r="A88" t="s">
        <v>71</v>
      </c>
      <c r="B88" t="s">
        <v>55</v>
      </c>
      <c r="C88" t="s">
        <v>77</v>
      </c>
      <c r="D88" s="4">
        <v>43252</v>
      </c>
      <c r="E88" t="s">
        <v>78</v>
      </c>
      <c r="F88" s="5">
        <v>43221</v>
      </c>
      <c r="G88">
        <v>417.2</v>
      </c>
      <c r="H88">
        <v>5.88</v>
      </c>
      <c r="I88">
        <f>Table_Query_from_etpl[[#This Row],[billed_amt]]/Table_Query_from_etpl[[#This Row],[billed_consum]]</f>
        <v>1.4093959731543624E-2</v>
      </c>
    </row>
    <row r="89" spans="1:9" x14ac:dyDescent="0.2">
      <c r="A89" t="s">
        <v>71</v>
      </c>
      <c r="B89" t="s">
        <v>55</v>
      </c>
      <c r="C89" t="s">
        <v>77</v>
      </c>
      <c r="D89" s="4">
        <v>43282</v>
      </c>
      <c r="E89" t="s">
        <v>66</v>
      </c>
      <c r="F89" s="5">
        <v>43221</v>
      </c>
      <c r="G89">
        <v>77671.89</v>
      </c>
      <c r="H89">
        <v>1479.27</v>
      </c>
      <c r="I89">
        <f>Table_Query_from_etpl[[#This Row],[billed_amt]]/Table_Query_from_etpl[[#This Row],[billed_consum]]</f>
        <v>1.9045114004564587E-2</v>
      </c>
    </row>
    <row r="90" spans="1:9" x14ac:dyDescent="0.2">
      <c r="A90" t="s">
        <v>71</v>
      </c>
      <c r="B90" t="s">
        <v>55</v>
      </c>
      <c r="C90" t="s">
        <v>77</v>
      </c>
      <c r="D90" s="4">
        <v>43344</v>
      </c>
      <c r="E90" t="s">
        <v>66</v>
      </c>
      <c r="F90" s="5">
        <v>43221</v>
      </c>
      <c r="G90">
        <v>54515.73</v>
      </c>
      <c r="H90">
        <v>1743.36</v>
      </c>
      <c r="I90">
        <f>Table_Query_from_etpl[[#This Row],[billed_amt]]/Table_Query_from_etpl[[#This Row],[billed_consum]]</f>
        <v>3.1979026970747705E-2</v>
      </c>
    </row>
    <row r="91" spans="1:9" x14ac:dyDescent="0.2">
      <c r="A91" t="s">
        <v>71</v>
      </c>
      <c r="B91" t="s">
        <v>55</v>
      </c>
      <c r="C91" t="s">
        <v>77</v>
      </c>
      <c r="D91" s="4">
        <v>43344</v>
      </c>
      <c r="E91" t="s">
        <v>78</v>
      </c>
      <c r="F91" s="5">
        <v>43221</v>
      </c>
      <c r="G91">
        <v>2458.67</v>
      </c>
      <c r="H91">
        <v>78.59</v>
      </c>
      <c r="I91">
        <f>Table_Query_from_etpl[[#This Row],[billed_amt]]/Table_Query_from_etpl[[#This Row],[billed_consum]]</f>
        <v>3.1964436056892545E-2</v>
      </c>
    </row>
    <row r="92" spans="1:9" x14ac:dyDescent="0.2">
      <c r="A92" t="s">
        <v>71</v>
      </c>
      <c r="B92" t="s">
        <v>55</v>
      </c>
      <c r="C92" t="s">
        <v>77</v>
      </c>
      <c r="D92" s="4">
        <v>43313</v>
      </c>
      <c r="E92" t="s">
        <v>78</v>
      </c>
      <c r="F92" s="5">
        <v>43221</v>
      </c>
      <c r="G92">
        <v>3191.13</v>
      </c>
      <c r="H92">
        <v>108.59</v>
      </c>
      <c r="I92">
        <f>Table_Query_from_etpl[[#This Row],[billed_amt]]/Table_Query_from_etpl[[#This Row],[billed_consum]]</f>
        <v>3.4028698298095031E-2</v>
      </c>
    </row>
    <row r="93" spans="1:9" x14ac:dyDescent="0.2">
      <c r="A93" t="s">
        <v>71</v>
      </c>
      <c r="B93" t="s">
        <v>55</v>
      </c>
      <c r="C93" t="s">
        <v>77</v>
      </c>
      <c r="D93" s="4">
        <v>43313</v>
      </c>
      <c r="E93" t="s">
        <v>66</v>
      </c>
      <c r="F93" s="5">
        <v>43221</v>
      </c>
      <c r="G93">
        <v>70757.55</v>
      </c>
      <c r="H93">
        <v>2407.12</v>
      </c>
      <c r="I93">
        <f>Table_Query_from_etpl[[#This Row],[billed_amt]]/Table_Query_from_etpl[[#This Row],[billed_consum]]</f>
        <v>3.4019267201874565E-2</v>
      </c>
    </row>
    <row r="94" spans="1:9" x14ac:dyDescent="0.2">
      <c r="A94" t="s">
        <v>71</v>
      </c>
      <c r="B94" t="s">
        <v>55</v>
      </c>
      <c r="C94" t="s">
        <v>77</v>
      </c>
      <c r="D94" s="4">
        <v>43344</v>
      </c>
      <c r="E94" t="s">
        <v>66</v>
      </c>
      <c r="F94" s="5">
        <v>43221</v>
      </c>
      <c r="G94">
        <v>32091.84</v>
      </c>
      <c r="H94">
        <v>1090.1600000000001</v>
      </c>
      <c r="I94">
        <f>Table_Query_from_etpl[[#This Row],[billed_amt]]/Table_Query_from_etpl[[#This Row],[billed_consum]]</f>
        <v>3.3970006082543101E-2</v>
      </c>
    </row>
    <row r="95" spans="1:9" x14ac:dyDescent="0.2">
      <c r="A95" t="s">
        <v>71</v>
      </c>
      <c r="B95" t="s">
        <v>55</v>
      </c>
      <c r="C95" t="s">
        <v>77</v>
      </c>
      <c r="D95" s="4">
        <v>43344</v>
      </c>
      <c r="E95" t="s">
        <v>78</v>
      </c>
      <c r="F95" s="5">
        <v>43221</v>
      </c>
      <c r="G95">
        <v>1447.34</v>
      </c>
      <c r="H95">
        <v>49.16</v>
      </c>
      <c r="I95">
        <f>Table_Query_from_etpl[[#This Row],[billed_amt]]/Table_Query_from_etpl[[#This Row],[billed_consum]]</f>
        <v>3.396575787306369E-2</v>
      </c>
    </row>
    <row r="96" spans="1:9" x14ac:dyDescent="0.2">
      <c r="A96" t="s">
        <v>71</v>
      </c>
      <c r="B96" t="s">
        <v>54</v>
      </c>
      <c r="C96" t="s">
        <v>76</v>
      </c>
      <c r="D96" s="4">
        <v>43313</v>
      </c>
      <c r="E96" t="s">
        <v>66</v>
      </c>
      <c r="F96" s="5">
        <v>43221</v>
      </c>
      <c r="G96">
        <v>4396.99</v>
      </c>
      <c r="H96">
        <v>138</v>
      </c>
      <c r="I96">
        <f>Table_Query_from_etpl[[#This Row],[billed_amt]]/Table_Query_from_etpl[[#This Row],[billed_consum]]</f>
        <v>3.1385106629762634E-2</v>
      </c>
    </row>
    <row r="97" spans="1:9" x14ac:dyDescent="0.2">
      <c r="A97" t="s">
        <v>71</v>
      </c>
      <c r="B97" t="s">
        <v>54</v>
      </c>
      <c r="C97" t="s">
        <v>72</v>
      </c>
      <c r="D97" s="4">
        <v>43313</v>
      </c>
      <c r="E97" t="s">
        <v>66</v>
      </c>
      <c r="F97" s="5">
        <v>43221</v>
      </c>
      <c r="G97">
        <v>1429887.74</v>
      </c>
      <c r="H97">
        <v>44753.31</v>
      </c>
      <c r="I97">
        <f>Table_Query_from_etpl[[#This Row],[billed_amt]]/Table_Query_from_etpl[[#This Row],[billed_consum]]</f>
        <v>3.1298478018980704E-2</v>
      </c>
    </row>
    <row r="98" spans="1:9" x14ac:dyDescent="0.2">
      <c r="A98" t="s">
        <v>71</v>
      </c>
      <c r="B98" t="s">
        <v>54</v>
      </c>
      <c r="C98" t="s">
        <v>72</v>
      </c>
      <c r="D98" s="4">
        <v>43313</v>
      </c>
      <c r="E98" t="s">
        <v>78</v>
      </c>
      <c r="F98" s="5">
        <v>43221</v>
      </c>
      <c r="G98">
        <v>64487.96</v>
      </c>
      <c r="H98">
        <v>2018.19</v>
      </c>
      <c r="I98">
        <f>Table_Query_from_etpl[[#This Row],[billed_amt]]/Table_Query_from_etpl[[#This Row],[billed_consum]]</f>
        <v>3.1295609288927731E-2</v>
      </c>
    </row>
    <row r="99" spans="1:9" x14ac:dyDescent="0.2">
      <c r="A99" t="s">
        <v>71</v>
      </c>
      <c r="B99" t="s">
        <v>54</v>
      </c>
      <c r="C99" t="s">
        <v>76</v>
      </c>
      <c r="D99" s="4">
        <v>43313</v>
      </c>
      <c r="E99" t="s">
        <v>78</v>
      </c>
      <c r="F99" s="5">
        <v>43221</v>
      </c>
      <c r="G99">
        <v>198.3</v>
      </c>
      <c r="H99">
        <v>6.22</v>
      </c>
      <c r="I99">
        <f>Table_Query_from_etpl[[#This Row],[billed_amt]]/Table_Query_from_etpl[[#This Row],[billed_consum]]</f>
        <v>3.1366616238023191E-2</v>
      </c>
    </row>
    <row r="100" spans="1:9" x14ac:dyDescent="0.2">
      <c r="A100" t="s">
        <v>71</v>
      </c>
      <c r="B100" t="s">
        <v>55</v>
      </c>
      <c r="C100" t="s">
        <v>77</v>
      </c>
      <c r="D100" s="4">
        <v>43344</v>
      </c>
      <c r="E100" t="s">
        <v>78</v>
      </c>
      <c r="F100" s="5">
        <v>43221</v>
      </c>
      <c r="G100">
        <v>3656.49</v>
      </c>
      <c r="H100">
        <v>113.09</v>
      </c>
      <c r="I100">
        <f>Table_Query_from_etpl[[#This Row],[billed_amt]]/Table_Query_from_etpl[[#This Row],[billed_consum]]</f>
        <v>3.0928568107666098E-2</v>
      </c>
    </row>
    <row r="101" spans="1:9" x14ac:dyDescent="0.2">
      <c r="A101" t="s">
        <v>71</v>
      </c>
      <c r="B101" t="s">
        <v>55</v>
      </c>
      <c r="C101" t="s">
        <v>77</v>
      </c>
      <c r="D101" s="4">
        <v>43344</v>
      </c>
      <c r="E101" t="s">
        <v>66</v>
      </c>
      <c r="F101" s="5">
        <v>43221</v>
      </c>
      <c r="G101">
        <v>81074.47</v>
      </c>
      <c r="H101">
        <v>2507.48</v>
      </c>
      <c r="I101">
        <f>Table_Query_from_etpl[[#This Row],[billed_amt]]/Table_Query_from_etpl[[#This Row],[billed_consum]]</f>
        <v>3.0928108441535294E-2</v>
      </c>
    </row>
    <row r="102" spans="1:9" x14ac:dyDescent="0.2">
      <c r="A102" t="s">
        <v>71</v>
      </c>
      <c r="B102" t="s">
        <v>54</v>
      </c>
      <c r="C102" t="s">
        <v>76</v>
      </c>
      <c r="D102" s="4">
        <v>43313</v>
      </c>
      <c r="E102" t="s">
        <v>78</v>
      </c>
      <c r="F102" s="5">
        <v>43221</v>
      </c>
      <c r="G102">
        <v>12060.87</v>
      </c>
      <c r="H102">
        <v>383.3</v>
      </c>
      <c r="I102">
        <f>Table_Query_from_etpl[[#This Row],[billed_amt]]/Table_Query_from_etpl[[#This Row],[billed_consum]]</f>
        <v>3.1780460281886795E-2</v>
      </c>
    </row>
    <row r="103" spans="1:9" x14ac:dyDescent="0.2">
      <c r="A103" t="s">
        <v>71</v>
      </c>
      <c r="B103" t="s">
        <v>54</v>
      </c>
      <c r="C103" t="s">
        <v>76</v>
      </c>
      <c r="D103" s="4">
        <v>43313</v>
      </c>
      <c r="E103" t="s">
        <v>66</v>
      </c>
      <c r="F103" s="5">
        <v>43221</v>
      </c>
      <c r="G103">
        <v>267425.34000000003</v>
      </c>
      <c r="H103">
        <v>8499.9599999999991</v>
      </c>
      <c r="I103">
        <f>Table_Query_from_etpl[[#This Row],[billed_amt]]/Table_Query_from_etpl[[#This Row],[billed_consum]]</f>
        <v>3.178442252331061E-2</v>
      </c>
    </row>
    <row r="104" spans="1:9" x14ac:dyDescent="0.2">
      <c r="A104" t="s">
        <v>71</v>
      </c>
      <c r="B104" t="s">
        <v>54</v>
      </c>
      <c r="C104" t="s">
        <v>76</v>
      </c>
      <c r="D104" s="4">
        <v>43313</v>
      </c>
      <c r="E104" t="s">
        <v>66</v>
      </c>
      <c r="F104" s="5">
        <v>43221</v>
      </c>
      <c r="G104">
        <v>153963.88</v>
      </c>
      <c r="H104">
        <v>5163.62</v>
      </c>
      <c r="I104">
        <f>Table_Query_from_etpl[[#This Row],[billed_amt]]/Table_Query_from_etpl[[#This Row],[billed_consum]]</f>
        <v>3.3537866154061589E-2</v>
      </c>
    </row>
    <row r="105" spans="1:9" x14ac:dyDescent="0.2">
      <c r="A105" t="s">
        <v>71</v>
      </c>
      <c r="B105" t="s">
        <v>54</v>
      </c>
      <c r="C105" t="s">
        <v>76</v>
      </c>
      <c r="D105" s="4">
        <v>43313</v>
      </c>
      <c r="E105" t="s">
        <v>78</v>
      </c>
      <c r="F105" s="5">
        <v>43221</v>
      </c>
      <c r="G105">
        <v>6943.84</v>
      </c>
      <c r="H105">
        <v>232.87</v>
      </c>
      <c r="I105">
        <f>Table_Query_from_etpl[[#This Row],[billed_amt]]/Table_Query_from_etpl[[#This Row],[billed_consum]]</f>
        <v>3.3536198990760158E-2</v>
      </c>
    </row>
    <row r="106" spans="1:9" x14ac:dyDescent="0.2">
      <c r="A106" t="s">
        <v>71</v>
      </c>
      <c r="B106" t="s">
        <v>54</v>
      </c>
      <c r="C106" t="s">
        <v>74</v>
      </c>
      <c r="D106" s="4">
        <v>43313</v>
      </c>
      <c r="E106" t="s">
        <v>66</v>
      </c>
      <c r="F106" s="5">
        <v>43221</v>
      </c>
      <c r="G106">
        <v>989312.92</v>
      </c>
      <c r="H106">
        <v>30970.2</v>
      </c>
      <c r="I106">
        <f>Table_Query_from_etpl[[#This Row],[billed_amt]]/Table_Query_from_etpl[[#This Row],[billed_consum]]</f>
        <v>3.1304756436416496E-2</v>
      </c>
    </row>
    <row r="107" spans="1:9" x14ac:dyDescent="0.2">
      <c r="A107" t="s">
        <v>71</v>
      </c>
      <c r="B107" t="s">
        <v>54</v>
      </c>
      <c r="C107" t="s">
        <v>74</v>
      </c>
      <c r="D107" s="4">
        <v>43313</v>
      </c>
      <c r="E107" t="s">
        <v>78</v>
      </c>
      <c r="F107" s="5">
        <v>43221</v>
      </c>
      <c r="G107">
        <v>44617.94</v>
      </c>
      <c r="H107">
        <v>1396.74</v>
      </c>
      <c r="I107">
        <f>Table_Query_from_etpl[[#This Row],[billed_amt]]/Table_Query_from_etpl[[#This Row],[billed_consum]]</f>
        <v>3.1304448390042212E-2</v>
      </c>
    </row>
    <row r="108" spans="1:9" x14ac:dyDescent="0.2">
      <c r="A108" t="s">
        <v>71</v>
      </c>
      <c r="B108" t="s">
        <v>54</v>
      </c>
      <c r="C108" t="s">
        <v>76</v>
      </c>
      <c r="D108" s="4">
        <v>43313</v>
      </c>
      <c r="E108" t="s">
        <v>66</v>
      </c>
      <c r="F108" s="5">
        <v>43221</v>
      </c>
      <c r="G108">
        <v>362920.84</v>
      </c>
      <c r="H108">
        <v>12142.36</v>
      </c>
      <c r="I108">
        <f>Table_Query_from_etpl[[#This Row],[billed_amt]]/Table_Query_from_etpl[[#This Row],[billed_consum]]</f>
        <v>3.3457323641155466E-2</v>
      </c>
    </row>
    <row r="109" spans="1:9" x14ac:dyDescent="0.2">
      <c r="A109" t="s">
        <v>71</v>
      </c>
      <c r="B109" t="s">
        <v>54</v>
      </c>
      <c r="C109" t="s">
        <v>76</v>
      </c>
      <c r="D109" s="4">
        <v>43313</v>
      </c>
      <c r="E109" t="s">
        <v>78</v>
      </c>
      <c r="F109" s="5">
        <v>43221</v>
      </c>
      <c r="G109">
        <v>16367.75</v>
      </c>
      <c r="H109">
        <v>547.6</v>
      </c>
      <c r="I109">
        <f>Table_Query_from_etpl[[#This Row],[billed_amt]]/Table_Query_from_etpl[[#This Row],[billed_consum]]</f>
        <v>3.345603396923829E-2</v>
      </c>
    </row>
    <row r="110" spans="1:9" x14ac:dyDescent="0.2">
      <c r="A110" t="s">
        <v>71</v>
      </c>
      <c r="B110" t="s">
        <v>55</v>
      </c>
      <c r="C110" t="s">
        <v>77</v>
      </c>
      <c r="D110" s="4">
        <v>43344</v>
      </c>
      <c r="E110" t="s">
        <v>66</v>
      </c>
      <c r="F110" s="5">
        <v>43221</v>
      </c>
      <c r="G110">
        <v>5768.59</v>
      </c>
      <c r="H110">
        <v>184.47</v>
      </c>
      <c r="I110">
        <f>Table_Query_from_etpl[[#This Row],[billed_amt]]/Table_Query_from_etpl[[#This Row],[billed_consum]]</f>
        <v>3.1978351728932028E-2</v>
      </c>
    </row>
    <row r="111" spans="1:9" x14ac:dyDescent="0.2">
      <c r="A111" t="s">
        <v>71</v>
      </c>
      <c r="B111" t="s">
        <v>55</v>
      </c>
      <c r="C111" t="s">
        <v>77</v>
      </c>
      <c r="D111" s="4">
        <v>43344</v>
      </c>
      <c r="E111" t="s">
        <v>78</v>
      </c>
      <c r="F111" s="5">
        <v>43221</v>
      </c>
      <c r="G111">
        <v>260.16000000000003</v>
      </c>
      <c r="H111">
        <v>8.32</v>
      </c>
      <c r="I111">
        <f>Table_Query_from_etpl[[#This Row],[billed_amt]]/Table_Query_from_etpl[[#This Row],[billed_consum]]</f>
        <v>3.1980319803198029E-2</v>
      </c>
    </row>
    <row r="112" spans="1:9" x14ac:dyDescent="0.2">
      <c r="A112" t="s">
        <v>71</v>
      </c>
      <c r="B112" t="s">
        <v>55</v>
      </c>
      <c r="C112" t="s">
        <v>77</v>
      </c>
      <c r="D112" s="4">
        <v>43313</v>
      </c>
      <c r="E112" t="s">
        <v>66</v>
      </c>
      <c r="F112" s="5">
        <v>43221</v>
      </c>
      <c r="G112">
        <v>69984.69</v>
      </c>
      <c r="H112">
        <v>2360.7600000000002</v>
      </c>
      <c r="I112">
        <f>Table_Query_from_etpl[[#This Row],[billed_amt]]/Table_Query_from_etpl[[#This Row],[billed_consum]]</f>
        <v>3.3732520641300265E-2</v>
      </c>
    </row>
    <row r="113" spans="1:9" x14ac:dyDescent="0.2">
      <c r="A113" t="s">
        <v>71</v>
      </c>
      <c r="B113" t="s">
        <v>55</v>
      </c>
      <c r="C113" t="s">
        <v>77</v>
      </c>
      <c r="D113" s="4">
        <v>43313</v>
      </c>
      <c r="E113" t="s">
        <v>78</v>
      </c>
      <c r="F113" s="5">
        <v>43221</v>
      </c>
      <c r="G113">
        <v>3156.32</v>
      </c>
      <c r="H113">
        <v>106.5</v>
      </c>
      <c r="I113">
        <f>Table_Query_from_etpl[[#This Row],[billed_amt]]/Table_Query_from_etpl[[#This Row],[billed_consum]]</f>
        <v>3.3741825923860699E-2</v>
      </c>
    </row>
    <row r="114" spans="1:9" x14ac:dyDescent="0.2">
      <c r="A114" t="s">
        <v>71</v>
      </c>
      <c r="B114" t="s">
        <v>54</v>
      </c>
      <c r="C114" t="s">
        <v>76</v>
      </c>
      <c r="D114" s="4">
        <v>43313</v>
      </c>
      <c r="E114" t="s">
        <v>78</v>
      </c>
      <c r="F114" s="5">
        <v>43221</v>
      </c>
      <c r="G114">
        <v>19508.009999999998</v>
      </c>
      <c r="H114">
        <v>614.67999999999995</v>
      </c>
      <c r="I114">
        <f>Table_Query_from_etpl[[#This Row],[billed_amt]]/Table_Query_from_etpl[[#This Row],[billed_consum]]</f>
        <v>3.1509108309868611E-2</v>
      </c>
    </row>
    <row r="115" spans="1:9" x14ac:dyDescent="0.2">
      <c r="A115" t="s">
        <v>71</v>
      </c>
      <c r="B115" t="s">
        <v>54</v>
      </c>
      <c r="C115" t="s">
        <v>76</v>
      </c>
      <c r="D115" s="4">
        <v>43313</v>
      </c>
      <c r="E115" t="s">
        <v>66</v>
      </c>
      <c r="F115" s="5">
        <v>43221</v>
      </c>
      <c r="G115">
        <v>432551.81</v>
      </c>
      <c r="H115">
        <v>13632.44</v>
      </c>
      <c r="I115">
        <f>Table_Query_from_etpl[[#This Row],[billed_amt]]/Table_Query_from_etpl[[#This Row],[billed_consum]]</f>
        <v>3.1516317085807592E-2</v>
      </c>
    </row>
    <row r="116" spans="1:9" x14ac:dyDescent="0.2">
      <c r="A116" t="s">
        <v>71</v>
      </c>
      <c r="B116" t="s">
        <v>54</v>
      </c>
      <c r="C116" t="s">
        <v>76</v>
      </c>
      <c r="D116" s="4">
        <v>43313</v>
      </c>
      <c r="E116" t="s">
        <v>66</v>
      </c>
      <c r="F116" s="5">
        <v>43221</v>
      </c>
      <c r="G116">
        <v>980.99</v>
      </c>
      <c r="H116">
        <v>26.3</v>
      </c>
      <c r="I116">
        <f>Table_Query_from_etpl[[#This Row],[billed_amt]]/Table_Query_from_etpl[[#This Row],[billed_consum]]</f>
        <v>2.6809651474530832E-2</v>
      </c>
    </row>
    <row r="117" spans="1:9" x14ac:dyDescent="0.2">
      <c r="A117" t="s">
        <v>71</v>
      </c>
      <c r="B117" t="s">
        <v>55</v>
      </c>
      <c r="C117" t="s">
        <v>77</v>
      </c>
      <c r="D117" s="4">
        <v>43313</v>
      </c>
      <c r="E117" t="s">
        <v>78</v>
      </c>
      <c r="F117" s="5">
        <v>43221</v>
      </c>
      <c r="G117">
        <v>2706.56</v>
      </c>
      <c r="H117">
        <v>89.11</v>
      </c>
      <c r="I117">
        <f>Table_Query_from_etpl[[#This Row],[billed_amt]]/Table_Query_from_etpl[[#This Row],[billed_consum]]</f>
        <v>3.292371127926224E-2</v>
      </c>
    </row>
    <row r="118" spans="1:9" x14ac:dyDescent="0.2">
      <c r="A118" t="s">
        <v>71</v>
      </c>
      <c r="B118" t="s">
        <v>55</v>
      </c>
      <c r="C118" t="s">
        <v>77</v>
      </c>
      <c r="D118" s="4">
        <v>43313</v>
      </c>
      <c r="E118" t="s">
        <v>66</v>
      </c>
      <c r="F118" s="5">
        <v>43221</v>
      </c>
      <c r="G118">
        <v>60012.53</v>
      </c>
      <c r="H118">
        <v>1976.11</v>
      </c>
      <c r="I118">
        <f>Table_Query_from_etpl[[#This Row],[billed_amt]]/Table_Query_from_etpl[[#This Row],[billed_consum]]</f>
        <v>3.292829014207533E-2</v>
      </c>
    </row>
    <row r="119" spans="1:9" x14ac:dyDescent="0.2">
      <c r="A119" t="s">
        <v>71</v>
      </c>
      <c r="B119" t="s">
        <v>54</v>
      </c>
      <c r="C119" t="s">
        <v>76</v>
      </c>
      <c r="D119" s="4">
        <v>43313</v>
      </c>
      <c r="E119" t="s">
        <v>78</v>
      </c>
      <c r="F119" s="5">
        <v>43221</v>
      </c>
      <c r="G119">
        <v>44.24</v>
      </c>
      <c r="H119">
        <v>1.19</v>
      </c>
      <c r="I119">
        <f>Table_Query_from_etpl[[#This Row],[billed_amt]]/Table_Query_from_etpl[[#This Row],[billed_consum]]</f>
        <v>2.6898734177215188E-2</v>
      </c>
    </row>
    <row r="120" spans="1:9" x14ac:dyDescent="0.2">
      <c r="A120" t="s">
        <v>71</v>
      </c>
      <c r="B120" t="s">
        <v>54</v>
      </c>
      <c r="C120" t="s">
        <v>76</v>
      </c>
      <c r="D120" s="4">
        <v>43313</v>
      </c>
      <c r="E120" t="s">
        <v>66</v>
      </c>
      <c r="F120" s="5">
        <v>43221</v>
      </c>
      <c r="G120">
        <v>304761.75</v>
      </c>
      <c r="H120">
        <v>10097.06</v>
      </c>
      <c r="I120">
        <f>Table_Query_from_etpl[[#This Row],[billed_amt]]/Table_Query_from_etpl[[#This Row],[billed_consum]]</f>
        <v>3.3130994949333373E-2</v>
      </c>
    </row>
    <row r="121" spans="1:9" x14ac:dyDescent="0.2">
      <c r="A121" t="s">
        <v>71</v>
      </c>
      <c r="B121" t="s">
        <v>54</v>
      </c>
      <c r="C121" t="s">
        <v>76</v>
      </c>
      <c r="D121" s="4">
        <v>43313</v>
      </c>
      <c r="E121" t="s">
        <v>66</v>
      </c>
      <c r="F121" s="5">
        <v>43221</v>
      </c>
      <c r="G121">
        <v>235.01</v>
      </c>
      <c r="H121">
        <v>6.3</v>
      </c>
      <c r="I121">
        <f>Table_Query_from_etpl[[#This Row],[billed_amt]]/Table_Query_from_etpl[[#This Row],[billed_consum]]</f>
        <v>2.6807369899153229E-2</v>
      </c>
    </row>
    <row r="122" spans="1:9" x14ac:dyDescent="0.2">
      <c r="A122" t="s">
        <v>71</v>
      </c>
      <c r="B122" t="s">
        <v>54</v>
      </c>
      <c r="C122" t="s">
        <v>76</v>
      </c>
      <c r="D122" s="4">
        <v>43313</v>
      </c>
      <c r="E122" t="s">
        <v>78</v>
      </c>
      <c r="F122" s="5">
        <v>43221</v>
      </c>
      <c r="G122">
        <v>10.6</v>
      </c>
      <c r="H122">
        <v>0.28000000000000003</v>
      </c>
      <c r="I122">
        <f>Table_Query_from_etpl[[#This Row],[billed_amt]]/Table_Query_from_etpl[[#This Row],[billed_consum]]</f>
        <v>2.6415094339622646E-2</v>
      </c>
    </row>
    <row r="123" spans="1:9" x14ac:dyDescent="0.2">
      <c r="A123" t="s">
        <v>71</v>
      </c>
      <c r="B123" t="s">
        <v>54</v>
      </c>
      <c r="C123" t="s">
        <v>76</v>
      </c>
      <c r="D123" s="4">
        <v>43313</v>
      </c>
      <c r="E123" t="s">
        <v>78</v>
      </c>
      <c r="F123" s="5">
        <v>43221</v>
      </c>
      <c r="G123">
        <v>13744.75</v>
      </c>
      <c r="H123">
        <v>455.43</v>
      </c>
      <c r="I123">
        <f>Table_Query_from_etpl[[#This Row],[billed_amt]]/Table_Query_from_etpl[[#This Row],[billed_consum]]</f>
        <v>3.3134833299987267E-2</v>
      </c>
    </row>
    <row r="124" spans="1:9" x14ac:dyDescent="0.2">
      <c r="A124" t="s">
        <v>71</v>
      </c>
      <c r="B124" t="s">
        <v>54</v>
      </c>
      <c r="C124" t="s">
        <v>76</v>
      </c>
      <c r="D124" s="4">
        <v>43313</v>
      </c>
      <c r="E124" t="s">
        <v>66</v>
      </c>
      <c r="F124" s="5">
        <v>43221</v>
      </c>
      <c r="G124">
        <v>626667.31999999995</v>
      </c>
      <c r="H124">
        <v>21291.62</v>
      </c>
      <c r="I124">
        <f>Table_Query_from_etpl[[#This Row],[billed_amt]]/Table_Query_from_etpl[[#This Row],[billed_consum]]</f>
        <v>3.3975953939962916E-2</v>
      </c>
    </row>
    <row r="125" spans="1:9" x14ac:dyDescent="0.2">
      <c r="A125" t="s">
        <v>71</v>
      </c>
      <c r="B125" t="s">
        <v>54</v>
      </c>
      <c r="C125" t="s">
        <v>76</v>
      </c>
      <c r="D125" s="4">
        <v>43313</v>
      </c>
      <c r="E125" t="s">
        <v>78</v>
      </c>
      <c r="F125" s="5">
        <v>43221</v>
      </c>
      <c r="G125">
        <v>28262.63</v>
      </c>
      <c r="H125">
        <v>960.23</v>
      </c>
      <c r="I125">
        <f>Table_Query_from_etpl[[#This Row],[billed_amt]]/Table_Query_from_etpl[[#This Row],[billed_consum]]</f>
        <v>3.3975252833865779E-2</v>
      </c>
    </row>
    <row r="126" spans="1:9" x14ac:dyDescent="0.2">
      <c r="A126" t="s">
        <v>71</v>
      </c>
      <c r="B126" t="s">
        <v>55</v>
      </c>
      <c r="C126" t="s">
        <v>77</v>
      </c>
      <c r="D126" s="4">
        <v>43586</v>
      </c>
      <c r="E126" t="s">
        <v>66</v>
      </c>
      <c r="F126" s="5">
        <v>43221</v>
      </c>
      <c r="G126">
        <v>1353</v>
      </c>
      <c r="H126">
        <v>23.26</v>
      </c>
      <c r="I126">
        <f>Table_Query_from_etpl[[#This Row],[billed_amt]]/Table_Query_from_etpl[[#This Row],[billed_consum]]</f>
        <v>1.7191426459719144E-2</v>
      </c>
    </row>
    <row r="127" spans="1:9" x14ac:dyDescent="0.2">
      <c r="A127" t="s">
        <v>71</v>
      </c>
      <c r="B127" t="s">
        <v>55</v>
      </c>
      <c r="C127" t="s">
        <v>77</v>
      </c>
      <c r="D127" s="4">
        <v>43586</v>
      </c>
      <c r="E127" t="s">
        <v>78</v>
      </c>
      <c r="F127" s="5">
        <v>43221</v>
      </c>
      <c r="G127">
        <v>61.02</v>
      </c>
      <c r="H127">
        <v>1.05</v>
      </c>
      <c r="I127">
        <f>Table_Query_from_etpl[[#This Row],[billed_amt]]/Table_Query_from_etpl[[#This Row],[billed_consum]]</f>
        <v>1.720747295968535E-2</v>
      </c>
    </row>
    <row r="128" spans="1:9" x14ac:dyDescent="0.2">
      <c r="A128" t="s">
        <v>71</v>
      </c>
      <c r="B128" t="s">
        <v>55</v>
      </c>
      <c r="C128" t="s">
        <v>77</v>
      </c>
      <c r="D128" s="4">
        <v>43313</v>
      </c>
      <c r="E128" t="s">
        <v>66</v>
      </c>
      <c r="F128" s="5">
        <v>43221</v>
      </c>
      <c r="G128">
        <v>91091.1</v>
      </c>
      <c r="H128">
        <v>2870.46</v>
      </c>
      <c r="I128">
        <f>Table_Query_from_etpl[[#This Row],[billed_amt]]/Table_Query_from_etpl[[#This Row],[billed_consum]]</f>
        <v>3.1511969885093055E-2</v>
      </c>
    </row>
    <row r="129" spans="1:9" x14ac:dyDescent="0.2">
      <c r="A129" t="s">
        <v>71</v>
      </c>
      <c r="B129" t="s">
        <v>54</v>
      </c>
      <c r="C129" t="s">
        <v>76</v>
      </c>
      <c r="D129" s="4">
        <v>43313</v>
      </c>
      <c r="E129" t="s">
        <v>66</v>
      </c>
      <c r="F129" s="5">
        <v>43221</v>
      </c>
      <c r="G129">
        <v>643136.75</v>
      </c>
      <c r="H129">
        <v>21819.7</v>
      </c>
      <c r="I129">
        <f>Table_Query_from_etpl[[#This Row],[billed_amt]]/Table_Query_from_etpl[[#This Row],[billed_consum]]</f>
        <v>3.3926999195738702E-2</v>
      </c>
    </row>
    <row r="130" spans="1:9" x14ac:dyDescent="0.2">
      <c r="A130" t="s">
        <v>71</v>
      </c>
      <c r="B130" t="s">
        <v>54</v>
      </c>
      <c r="C130" t="s">
        <v>76</v>
      </c>
      <c r="D130" s="4">
        <v>43313</v>
      </c>
      <c r="E130" t="s">
        <v>78</v>
      </c>
      <c r="F130" s="5">
        <v>43221</v>
      </c>
      <c r="G130">
        <v>29005.360000000001</v>
      </c>
      <c r="H130">
        <v>984.01</v>
      </c>
      <c r="I130">
        <f>Table_Query_from_etpl[[#This Row],[billed_amt]]/Table_Query_from_etpl[[#This Row],[billed_consum]]</f>
        <v>3.3925109014333904E-2</v>
      </c>
    </row>
    <row r="131" spans="1:9" x14ac:dyDescent="0.2">
      <c r="A131" t="s">
        <v>71</v>
      </c>
      <c r="B131" t="s">
        <v>55</v>
      </c>
      <c r="C131" t="s">
        <v>77</v>
      </c>
      <c r="D131" s="4">
        <v>43313</v>
      </c>
      <c r="E131" t="s">
        <v>78</v>
      </c>
      <c r="F131" s="5">
        <v>43221</v>
      </c>
      <c r="G131">
        <v>4108.24</v>
      </c>
      <c r="H131">
        <v>129.46</v>
      </c>
      <c r="I131">
        <f>Table_Query_from_etpl[[#This Row],[billed_amt]]/Table_Query_from_etpl[[#This Row],[billed_consum]]</f>
        <v>3.1512277763713903E-2</v>
      </c>
    </row>
    <row r="132" spans="1:9" x14ac:dyDescent="0.2">
      <c r="A132" t="s">
        <v>71</v>
      </c>
      <c r="B132" t="s">
        <v>54</v>
      </c>
      <c r="C132" t="s">
        <v>76</v>
      </c>
      <c r="D132" s="4">
        <v>43313</v>
      </c>
      <c r="E132" t="s">
        <v>66</v>
      </c>
      <c r="F132" s="5">
        <v>43221</v>
      </c>
      <c r="G132">
        <v>962535</v>
      </c>
      <c r="H132">
        <v>24389.41</v>
      </c>
      <c r="I132">
        <f>Table_Query_from_etpl[[#This Row],[billed_amt]]/Table_Query_from_etpl[[#This Row],[billed_consum]]</f>
        <v>2.5338725345052389E-2</v>
      </c>
    </row>
    <row r="133" spans="1:9" x14ac:dyDescent="0.2">
      <c r="A133" t="s">
        <v>71</v>
      </c>
      <c r="B133" t="s">
        <v>54</v>
      </c>
      <c r="C133" t="s">
        <v>76</v>
      </c>
      <c r="D133" s="4">
        <v>43313</v>
      </c>
      <c r="E133" t="s">
        <v>66</v>
      </c>
      <c r="F133" s="5">
        <v>43221</v>
      </c>
      <c r="G133">
        <v>900492.16</v>
      </c>
      <c r="H133">
        <v>30581.18</v>
      </c>
      <c r="I133">
        <f>Table_Query_from_etpl[[#This Row],[billed_amt]]/Table_Query_from_etpl[[#This Row],[billed_consum]]</f>
        <v>3.396051776841677E-2</v>
      </c>
    </row>
    <row r="134" spans="1:9" x14ac:dyDescent="0.2">
      <c r="A134" t="s">
        <v>71</v>
      </c>
      <c r="B134" t="s">
        <v>55</v>
      </c>
      <c r="C134" t="s">
        <v>77</v>
      </c>
      <c r="D134" s="4">
        <v>43344</v>
      </c>
      <c r="E134" t="s">
        <v>78</v>
      </c>
      <c r="F134" s="5">
        <v>43221</v>
      </c>
      <c r="G134">
        <v>111.85</v>
      </c>
      <c r="H134">
        <v>3.79</v>
      </c>
      <c r="I134">
        <f>Table_Query_from_etpl[[#This Row],[billed_amt]]/Table_Query_from_etpl[[#This Row],[billed_consum]]</f>
        <v>3.3884666964684847E-2</v>
      </c>
    </row>
    <row r="135" spans="1:9" x14ac:dyDescent="0.2">
      <c r="A135" t="s">
        <v>71</v>
      </c>
      <c r="B135" t="s">
        <v>55</v>
      </c>
      <c r="C135" t="s">
        <v>77</v>
      </c>
      <c r="D135" s="4">
        <v>43344</v>
      </c>
      <c r="E135" t="s">
        <v>66</v>
      </c>
      <c r="F135" s="5">
        <v>43221</v>
      </c>
      <c r="G135">
        <v>2479.98</v>
      </c>
      <c r="H135">
        <v>83.96</v>
      </c>
      <c r="I135">
        <f>Table_Query_from_etpl[[#This Row],[billed_amt]]/Table_Query_from_etpl[[#This Row],[billed_consum]]</f>
        <v>3.3855111734772049E-2</v>
      </c>
    </row>
    <row r="136" spans="1:9" x14ac:dyDescent="0.2">
      <c r="A136" t="s">
        <v>71</v>
      </c>
      <c r="B136" t="s">
        <v>54</v>
      </c>
      <c r="C136" t="s">
        <v>76</v>
      </c>
      <c r="D136" s="4">
        <v>43313</v>
      </c>
      <c r="E136" t="s">
        <v>78</v>
      </c>
      <c r="F136" s="5">
        <v>43221</v>
      </c>
      <c r="G136">
        <v>40612.21</v>
      </c>
      <c r="H136">
        <v>1379.26</v>
      </c>
      <c r="I136">
        <f>Table_Query_from_etpl[[#This Row],[billed_amt]]/Table_Query_from_etpl[[#This Row],[billed_consum]]</f>
        <v>3.3961707575135655E-2</v>
      </c>
    </row>
    <row r="137" spans="1:9" x14ac:dyDescent="0.2">
      <c r="A137" t="s">
        <v>71</v>
      </c>
      <c r="B137" t="s">
        <v>54</v>
      </c>
      <c r="C137" t="s">
        <v>76</v>
      </c>
      <c r="D137" s="4">
        <v>43313</v>
      </c>
      <c r="E137" t="s">
        <v>78</v>
      </c>
      <c r="F137" s="5">
        <v>43221</v>
      </c>
      <c r="G137">
        <v>28889.83</v>
      </c>
      <c r="H137">
        <v>968.14</v>
      </c>
      <c r="I137">
        <f>Table_Query_from_etpl[[#This Row],[billed_amt]]/Table_Query_from_etpl[[#This Row],[billed_consum]]</f>
        <v>3.3511446761715108E-2</v>
      </c>
    </row>
    <row r="138" spans="1:9" x14ac:dyDescent="0.2">
      <c r="A138" t="s">
        <v>71</v>
      </c>
      <c r="B138" t="s">
        <v>54</v>
      </c>
      <c r="C138" t="s">
        <v>76</v>
      </c>
      <c r="D138" s="4">
        <v>43313</v>
      </c>
      <c r="E138" t="s">
        <v>66</v>
      </c>
      <c r="F138" s="5">
        <v>43221</v>
      </c>
      <c r="G138">
        <v>640571.52</v>
      </c>
      <c r="H138">
        <v>21468.639999999999</v>
      </c>
      <c r="I138">
        <f>Table_Query_from_etpl[[#This Row],[billed_amt]]/Table_Query_from_etpl[[#This Row],[billed_consum]]</f>
        <v>3.3514821264610702E-2</v>
      </c>
    </row>
    <row r="139" spans="1:9" x14ac:dyDescent="0.2">
      <c r="A139" t="s">
        <v>71</v>
      </c>
      <c r="B139" t="s">
        <v>54</v>
      </c>
      <c r="C139" t="s">
        <v>76</v>
      </c>
      <c r="D139" s="4">
        <v>43313</v>
      </c>
      <c r="E139" t="s">
        <v>66</v>
      </c>
      <c r="F139" s="5">
        <v>43221</v>
      </c>
      <c r="G139">
        <v>626408.39</v>
      </c>
      <c r="H139">
        <v>21284.91</v>
      </c>
      <c r="I139">
        <f>Table_Query_from_etpl[[#This Row],[billed_amt]]/Table_Query_from_etpl[[#This Row],[billed_consum]]</f>
        <v>3.3979286260836961E-2</v>
      </c>
    </row>
    <row r="140" spans="1:9" x14ac:dyDescent="0.2">
      <c r="A140" t="s">
        <v>71</v>
      </c>
      <c r="B140" t="s">
        <v>55</v>
      </c>
      <c r="C140" t="s">
        <v>77</v>
      </c>
      <c r="D140" s="4">
        <v>43313</v>
      </c>
      <c r="E140" t="s">
        <v>66</v>
      </c>
      <c r="F140" s="5">
        <v>43221</v>
      </c>
      <c r="G140">
        <v>273647.99</v>
      </c>
      <c r="H140">
        <v>7272.5</v>
      </c>
      <c r="I140">
        <f>Table_Query_from_etpl[[#This Row],[billed_amt]]/Table_Query_from_etpl[[#This Row],[billed_consum]]</f>
        <v>2.6576113349124179E-2</v>
      </c>
    </row>
    <row r="141" spans="1:9" x14ac:dyDescent="0.2">
      <c r="A141" t="s">
        <v>71</v>
      </c>
      <c r="B141" t="s">
        <v>55</v>
      </c>
      <c r="C141" t="s">
        <v>77</v>
      </c>
      <c r="D141" s="4">
        <v>43313</v>
      </c>
      <c r="E141" t="s">
        <v>78</v>
      </c>
      <c r="F141" s="5">
        <v>43221</v>
      </c>
      <c r="G141">
        <v>12341.51</v>
      </c>
      <c r="H141">
        <v>328</v>
      </c>
      <c r="I141">
        <f>Table_Query_from_etpl[[#This Row],[billed_amt]]/Table_Query_from_etpl[[#This Row],[billed_consum]]</f>
        <v>2.657697477861299E-2</v>
      </c>
    </row>
    <row r="142" spans="1:9" x14ac:dyDescent="0.2">
      <c r="A142" t="s">
        <v>71</v>
      </c>
      <c r="B142" t="s">
        <v>54</v>
      </c>
      <c r="C142" t="s">
        <v>76</v>
      </c>
      <c r="D142" s="4">
        <v>43313</v>
      </c>
      <c r="E142" t="s">
        <v>78</v>
      </c>
      <c r="F142" s="5">
        <v>43221</v>
      </c>
      <c r="G142">
        <v>26491.63</v>
      </c>
      <c r="H142">
        <v>704.57</v>
      </c>
      <c r="I142">
        <f>Table_Query_from_etpl[[#This Row],[billed_amt]]/Table_Query_from_etpl[[#This Row],[billed_consum]]</f>
        <v>2.6595947474730697E-2</v>
      </c>
    </row>
    <row r="143" spans="1:9" x14ac:dyDescent="0.2">
      <c r="A143" t="s">
        <v>71</v>
      </c>
      <c r="B143" t="s">
        <v>54</v>
      </c>
      <c r="C143" t="s">
        <v>76</v>
      </c>
      <c r="D143" s="4">
        <v>43313</v>
      </c>
      <c r="E143" t="s">
        <v>66</v>
      </c>
      <c r="F143" s="5">
        <v>43221</v>
      </c>
      <c r="G143">
        <v>587397.49</v>
      </c>
      <c r="H143">
        <v>15620.54</v>
      </c>
      <c r="I143">
        <f>Table_Query_from_etpl[[#This Row],[billed_amt]]/Table_Query_from_etpl[[#This Row],[billed_consum]]</f>
        <v>2.6592793237846489E-2</v>
      </c>
    </row>
    <row r="144" spans="1:9" x14ac:dyDescent="0.2">
      <c r="A144" t="s">
        <v>71</v>
      </c>
      <c r="B144" t="s">
        <v>54</v>
      </c>
      <c r="C144" t="s">
        <v>76</v>
      </c>
      <c r="D144" s="4">
        <v>43313</v>
      </c>
      <c r="E144" t="s">
        <v>66</v>
      </c>
      <c r="F144" s="5">
        <v>43221</v>
      </c>
      <c r="G144">
        <v>562259.31000000006</v>
      </c>
      <c r="H144">
        <v>14245.87</v>
      </c>
      <c r="I144">
        <f>Table_Query_from_etpl[[#This Row],[billed_amt]]/Table_Query_from_etpl[[#This Row],[billed_consum]]</f>
        <v>2.5336832572856818E-2</v>
      </c>
    </row>
    <row r="145" spans="1:9" x14ac:dyDescent="0.2">
      <c r="A145" t="s">
        <v>71</v>
      </c>
      <c r="B145" t="s">
        <v>54</v>
      </c>
      <c r="C145" t="s">
        <v>76</v>
      </c>
      <c r="D145" s="4">
        <v>43313</v>
      </c>
      <c r="E145" t="s">
        <v>78</v>
      </c>
      <c r="F145" s="5">
        <v>43221</v>
      </c>
      <c r="G145">
        <v>25357.8</v>
      </c>
      <c r="H145">
        <v>642.45000000000005</v>
      </c>
      <c r="I145">
        <f>Table_Query_from_etpl[[#This Row],[billed_amt]]/Table_Query_from_etpl[[#This Row],[billed_consum]]</f>
        <v>2.5335399758654144E-2</v>
      </c>
    </row>
    <row r="146" spans="1:9" x14ac:dyDescent="0.2">
      <c r="A146" t="s">
        <v>71</v>
      </c>
      <c r="B146" t="s">
        <v>55</v>
      </c>
      <c r="C146" t="s">
        <v>77</v>
      </c>
      <c r="D146" s="4">
        <v>43556</v>
      </c>
      <c r="E146" t="s">
        <v>66</v>
      </c>
      <c r="F146" s="5">
        <v>43221</v>
      </c>
      <c r="G146">
        <v>-5604.99</v>
      </c>
      <c r="H146">
        <v>-139.15</v>
      </c>
      <c r="I146">
        <f>Table_Query_from_etpl[[#This Row],[billed_amt]]/Table_Query_from_etpl[[#This Row],[billed_consum]]</f>
        <v>2.4826092464036512E-2</v>
      </c>
    </row>
    <row r="147" spans="1:9" x14ac:dyDescent="0.2">
      <c r="A147" t="s">
        <v>71</v>
      </c>
      <c r="B147" t="s">
        <v>55</v>
      </c>
      <c r="C147" t="s">
        <v>77</v>
      </c>
      <c r="D147" s="4">
        <v>43556</v>
      </c>
      <c r="E147" t="s">
        <v>78</v>
      </c>
      <c r="F147" s="5">
        <v>43221</v>
      </c>
      <c r="G147">
        <v>-252.79</v>
      </c>
      <c r="H147">
        <v>-6.28</v>
      </c>
      <c r="I147">
        <f>Table_Query_from_etpl[[#This Row],[billed_amt]]/Table_Query_from_etpl[[#This Row],[billed_consum]]</f>
        <v>2.4842754855809172E-2</v>
      </c>
    </row>
    <row r="148" spans="1:9" x14ac:dyDescent="0.2">
      <c r="A148" t="s">
        <v>71</v>
      </c>
      <c r="B148" t="s">
        <v>55</v>
      </c>
      <c r="C148" t="s">
        <v>77</v>
      </c>
      <c r="D148" s="4">
        <v>43556</v>
      </c>
      <c r="E148" t="s">
        <v>66</v>
      </c>
      <c r="F148" s="5">
        <v>43405</v>
      </c>
      <c r="G148">
        <v>-7294.02</v>
      </c>
      <c r="H148">
        <v>-193.66</v>
      </c>
      <c r="I148">
        <f>Table_Query_from_etpl[[#This Row],[billed_amt]]/Table_Query_from_etpl[[#This Row],[billed_consum]]</f>
        <v>2.6550516724659377E-2</v>
      </c>
    </row>
    <row r="149" spans="1:9" x14ac:dyDescent="0.2">
      <c r="A149" t="s">
        <v>71</v>
      </c>
      <c r="B149" t="s">
        <v>55</v>
      </c>
      <c r="C149" t="s">
        <v>77</v>
      </c>
      <c r="D149" s="4">
        <v>43556</v>
      </c>
      <c r="E149" t="s">
        <v>78</v>
      </c>
      <c r="F149" s="5">
        <v>43405</v>
      </c>
      <c r="G149">
        <v>-319.07</v>
      </c>
      <c r="H149">
        <v>-8.52</v>
      </c>
      <c r="I149">
        <f>Table_Query_from_etpl[[#This Row],[billed_amt]]/Table_Query_from_etpl[[#This Row],[billed_consum]]</f>
        <v>2.6702604444165855E-2</v>
      </c>
    </row>
    <row r="150" spans="1:9" x14ac:dyDescent="0.2">
      <c r="A150" t="s">
        <v>71</v>
      </c>
      <c r="B150" t="s">
        <v>54</v>
      </c>
      <c r="C150" t="s">
        <v>76</v>
      </c>
      <c r="D150" s="4">
        <v>43344</v>
      </c>
      <c r="E150" t="s">
        <v>78</v>
      </c>
      <c r="F150" s="5">
        <v>43221</v>
      </c>
      <c r="G150">
        <v>6815.1</v>
      </c>
      <c r="H150">
        <v>227.49</v>
      </c>
      <c r="I150">
        <f>Table_Query_from_etpl[[#This Row],[billed_amt]]/Table_Query_from_etpl[[#This Row],[billed_consum]]</f>
        <v>3.3380287890126335E-2</v>
      </c>
    </row>
    <row r="151" spans="1:9" x14ac:dyDescent="0.2">
      <c r="A151" t="s">
        <v>71</v>
      </c>
      <c r="B151" t="s">
        <v>54</v>
      </c>
      <c r="C151" t="s">
        <v>76</v>
      </c>
      <c r="D151" s="4">
        <v>43344</v>
      </c>
      <c r="E151" t="s">
        <v>66</v>
      </c>
      <c r="F151" s="5">
        <v>43221</v>
      </c>
      <c r="G151">
        <v>151110.73000000001</v>
      </c>
      <c r="H151">
        <v>5043.7299999999996</v>
      </c>
      <c r="I151">
        <f>Table_Query_from_etpl[[#This Row],[billed_amt]]/Table_Query_from_etpl[[#This Row],[billed_consum]]</f>
        <v>3.3377709180545945E-2</v>
      </c>
    </row>
    <row r="152" spans="1:9" x14ac:dyDescent="0.2">
      <c r="A152" t="s">
        <v>71</v>
      </c>
      <c r="B152" t="s">
        <v>55</v>
      </c>
      <c r="C152" t="s">
        <v>77</v>
      </c>
      <c r="D152" s="4">
        <v>43344</v>
      </c>
      <c r="E152" t="s">
        <v>66</v>
      </c>
      <c r="F152" s="5">
        <v>43221</v>
      </c>
      <c r="G152">
        <v>139724.07</v>
      </c>
      <c r="H152">
        <v>4664.68</v>
      </c>
      <c r="I152">
        <f>Table_Query_from_etpl[[#This Row],[billed_amt]]/Table_Query_from_etpl[[#This Row],[billed_consum]]</f>
        <v>3.3384942193567649E-2</v>
      </c>
    </row>
    <row r="153" spans="1:9" x14ac:dyDescent="0.2">
      <c r="A153" t="s">
        <v>71</v>
      </c>
      <c r="B153" t="s">
        <v>55</v>
      </c>
      <c r="C153" t="s">
        <v>77</v>
      </c>
      <c r="D153" s="4">
        <v>43344</v>
      </c>
      <c r="E153" t="s">
        <v>78</v>
      </c>
      <c r="F153" s="5">
        <v>43221</v>
      </c>
      <c r="G153">
        <v>6301.58</v>
      </c>
      <c r="H153">
        <v>210.35</v>
      </c>
      <c r="I153">
        <f>Table_Query_from_etpl[[#This Row],[billed_amt]]/Table_Query_from_etpl[[#This Row],[billed_consum]]</f>
        <v>3.3380517267098092E-2</v>
      </c>
    </row>
    <row r="154" spans="1:9" x14ac:dyDescent="0.2">
      <c r="A154" t="s">
        <v>71</v>
      </c>
      <c r="B154" t="s">
        <v>55</v>
      </c>
      <c r="C154" t="s">
        <v>77</v>
      </c>
      <c r="D154" s="4">
        <v>43344</v>
      </c>
      <c r="E154" t="s">
        <v>78</v>
      </c>
      <c r="F154" s="5">
        <v>43221</v>
      </c>
      <c r="G154">
        <v>3435.62</v>
      </c>
      <c r="H154">
        <v>110.21</v>
      </c>
      <c r="I154">
        <f>Table_Query_from_etpl[[#This Row],[billed_amt]]/Table_Query_from_etpl[[#This Row],[billed_consum]]</f>
        <v>3.207863500619975E-2</v>
      </c>
    </row>
    <row r="155" spans="1:9" x14ac:dyDescent="0.2">
      <c r="A155" t="s">
        <v>71</v>
      </c>
      <c r="B155" t="s">
        <v>55</v>
      </c>
      <c r="C155" t="s">
        <v>77</v>
      </c>
      <c r="D155" s="4">
        <v>43344</v>
      </c>
      <c r="E155" t="s">
        <v>66</v>
      </c>
      <c r="F155" s="5">
        <v>43221</v>
      </c>
      <c r="G155">
        <v>76177.02</v>
      </c>
      <c r="H155">
        <v>2443.61</v>
      </c>
      <c r="I155">
        <f>Table_Query_from_etpl[[#This Row],[billed_amt]]/Table_Query_from_etpl[[#This Row],[billed_consum]]</f>
        <v>3.2078046634011148E-2</v>
      </c>
    </row>
    <row r="156" spans="1:9" x14ac:dyDescent="0.2">
      <c r="A156" t="s">
        <v>71</v>
      </c>
      <c r="B156" t="s">
        <v>55</v>
      </c>
      <c r="C156" t="s">
        <v>73</v>
      </c>
      <c r="D156" s="4">
        <v>43678</v>
      </c>
      <c r="E156" t="s">
        <v>66</v>
      </c>
      <c r="F156" s="5">
        <v>43405</v>
      </c>
      <c r="G156">
        <v>-1560</v>
      </c>
      <c r="H156">
        <v>-43.6</v>
      </c>
      <c r="I156">
        <f>Table_Query_from_etpl[[#This Row],[billed_amt]]/Table_Query_from_etpl[[#This Row],[billed_consum]]</f>
        <v>2.7948717948717949E-2</v>
      </c>
    </row>
    <row r="157" spans="1:9" x14ac:dyDescent="0.2">
      <c r="A157" t="s">
        <v>71</v>
      </c>
      <c r="B157" t="s">
        <v>55</v>
      </c>
      <c r="C157" t="s">
        <v>73</v>
      </c>
      <c r="D157" s="4">
        <v>43678</v>
      </c>
      <c r="E157" t="s">
        <v>78</v>
      </c>
      <c r="F157" s="5">
        <v>43405</v>
      </c>
      <c r="G157">
        <v>-70.36</v>
      </c>
      <c r="H157">
        <v>-1.97</v>
      </c>
      <c r="I157">
        <f>Table_Query_from_etpl[[#This Row],[billed_amt]]/Table_Query_from_etpl[[#This Row],[billed_consum]]</f>
        <v>2.7998862990335417E-2</v>
      </c>
    </row>
    <row r="158" spans="1:9" x14ac:dyDescent="0.2">
      <c r="A158" t="s">
        <v>71</v>
      </c>
      <c r="B158" t="s">
        <v>55</v>
      </c>
      <c r="C158" t="s">
        <v>77</v>
      </c>
      <c r="D158" s="4">
        <v>43344</v>
      </c>
      <c r="E158" t="s">
        <v>78</v>
      </c>
      <c r="F158" s="5">
        <v>43221</v>
      </c>
      <c r="G158">
        <v>1846.54</v>
      </c>
      <c r="H158">
        <v>61.64</v>
      </c>
      <c r="I158">
        <f>Table_Query_from_etpl[[#This Row],[billed_amt]]/Table_Query_from_etpl[[#This Row],[billed_consum]]</f>
        <v>3.3381351067401734E-2</v>
      </c>
    </row>
    <row r="159" spans="1:9" x14ac:dyDescent="0.2">
      <c r="A159" t="s">
        <v>71</v>
      </c>
      <c r="B159" t="s">
        <v>55</v>
      </c>
      <c r="C159" t="s">
        <v>77</v>
      </c>
      <c r="D159" s="4">
        <v>43344</v>
      </c>
      <c r="E159" t="s">
        <v>66</v>
      </c>
      <c r="F159" s="5">
        <v>43221</v>
      </c>
      <c r="G159">
        <v>40943.269999999997</v>
      </c>
      <c r="H159">
        <v>1366.9</v>
      </c>
      <c r="I159">
        <f>Table_Query_from_etpl[[#This Row],[billed_amt]]/Table_Query_from_etpl[[#This Row],[billed_consum]]</f>
        <v>3.3385218132308443E-2</v>
      </c>
    </row>
    <row r="160" spans="1:9" x14ac:dyDescent="0.2">
      <c r="A160" t="s">
        <v>71</v>
      </c>
      <c r="B160" t="s">
        <v>55</v>
      </c>
      <c r="C160" t="s">
        <v>77</v>
      </c>
      <c r="D160" s="4">
        <v>43344</v>
      </c>
      <c r="E160" t="s">
        <v>78</v>
      </c>
      <c r="F160" s="5">
        <v>43221</v>
      </c>
      <c r="G160">
        <v>2058.1</v>
      </c>
      <c r="H160">
        <v>65.349999999999994</v>
      </c>
      <c r="I160">
        <f>Table_Query_from_etpl[[#This Row],[billed_amt]]/Table_Query_from_etpl[[#This Row],[billed_consum]]</f>
        <v>3.1752587337835869E-2</v>
      </c>
    </row>
    <row r="161" spans="1:9" x14ac:dyDescent="0.2">
      <c r="A161" t="s">
        <v>71</v>
      </c>
      <c r="B161" t="s">
        <v>55</v>
      </c>
      <c r="C161" t="s">
        <v>77</v>
      </c>
      <c r="D161" s="4">
        <v>43344</v>
      </c>
      <c r="E161" t="s">
        <v>78</v>
      </c>
      <c r="F161" s="5">
        <v>43221</v>
      </c>
      <c r="G161">
        <v>554.65</v>
      </c>
      <c r="H161">
        <v>17.62</v>
      </c>
      <c r="I161">
        <f>Table_Query_from_etpl[[#This Row],[billed_amt]]/Table_Query_from_etpl[[#This Row],[billed_consum]]</f>
        <v>3.1767781483818626E-2</v>
      </c>
    </row>
    <row r="162" spans="1:9" x14ac:dyDescent="0.2">
      <c r="A162" t="s">
        <v>71</v>
      </c>
      <c r="B162" t="s">
        <v>55</v>
      </c>
      <c r="C162" t="s">
        <v>77</v>
      </c>
      <c r="D162" s="4">
        <v>43344</v>
      </c>
      <c r="E162" t="s">
        <v>66</v>
      </c>
      <c r="F162" s="5">
        <v>43221</v>
      </c>
      <c r="G162">
        <v>12298.44</v>
      </c>
      <c r="H162">
        <v>390.55</v>
      </c>
      <c r="I162">
        <f>Table_Query_from_etpl[[#This Row],[billed_amt]]/Table_Query_from_etpl[[#This Row],[billed_consum]]</f>
        <v>3.1756060118193853E-2</v>
      </c>
    </row>
    <row r="163" spans="1:9" x14ac:dyDescent="0.2">
      <c r="A163" t="s">
        <v>71</v>
      </c>
      <c r="B163" t="s">
        <v>55</v>
      </c>
      <c r="C163" t="s">
        <v>77</v>
      </c>
      <c r="D163" s="4">
        <v>43344</v>
      </c>
      <c r="E163" t="s">
        <v>66</v>
      </c>
      <c r="F163" s="5">
        <v>43221</v>
      </c>
      <c r="G163">
        <v>45634.22</v>
      </c>
      <c r="H163">
        <v>1449.09</v>
      </c>
      <c r="I163">
        <f>Table_Query_from_etpl[[#This Row],[billed_amt]]/Table_Query_from_etpl[[#This Row],[billed_consum]]</f>
        <v>3.1754459701513464E-2</v>
      </c>
    </row>
    <row r="164" spans="1:9" x14ac:dyDescent="0.2">
      <c r="A164" t="s">
        <v>71</v>
      </c>
      <c r="B164" t="s">
        <v>55</v>
      </c>
      <c r="C164" t="s">
        <v>77</v>
      </c>
      <c r="D164" s="4">
        <v>43344</v>
      </c>
      <c r="E164" t="s">
        <v>66</v>
      </c>
      <c r="F164" s="5">
        <v>43221</v>
      </c>
      <c r="G164">
        <v>555494.07999999996</v>
      </c>
      <c r="H164">
        <v>17639.73</v>
      </c>
      <c r="I164">
        <f>Table_Query_from_etpl[[#This Row],[billed_amt]]/Table_Query_from_etpl[[#This Row],[billed_consum]]</f>
        <v>3.1755027884365572E-2</v>
      </c>
    </row>
    <row r="165" spans="1:9" x14ac:dyDescent="0.2">
      <c r="A165" t="s">
        <v>71</v>
      </c>
      <c r="B165" t="s">
        <v>55</v>
      </c>
      <c r="C165" t="s">
        <v>77</v>
      </c>
      <c r="D165" s="4">
        <v>43344</v>
      </c>
      <c r="E165" t="s">
        <v>78</v>
      </c>
      <c r="F165" s="5">
        <v>43221</v>
      </c>
      <c r="G165">
        <v>25052.78</v>
      </c>
      <c r="H165">
        <v>795.56</v>
      </c>
      <c r="I165">
        <f>Table_Query_from_etpl[[#This Row],[billed_amt]]/Table_Query_from_etpl[[#This Row],[billed_consum]]</f>
        <v>3.1755358088004601E-2</v>
      </c>
    </row>
    <row r="166" spans="1:9" x14ac:dyDescent="0.2">
      <c r="A166" t="s">
        <v>71</v>
      </c>
      <c r="B166" t="s">
        <v>54</v>
      </c>
      <c r="C166" t="s">
        <v>76</v>
      </c>
      <c r="D166" s="4">
        <v>43344</v>
      </c>
      <c r="E166" t="s">
        <v>78</v>
      </c>
      <c r="F166" s="5">
        <v>43221</v>
      </c>
      <c r="G166">
        <v>39700.370000000003</v>
      </c>
      <c r="H166">
        <v>1270.0999999999999</v>
      </c>
      <c r="I166">
        <f>Table_Query_from_etpl[[#This Row],[billed_amt]]/Table_Query_from_etpl[[#This Row],[billed_consum]]</f>
        <v>3.1992145161367509E-2</v>
      </c>
    </row>
    <row r="167" spans="1:9" x14ac:dyDescent="0.2">
      <c r="A167" t="s">
        <v>71</v>
      </c>
      <c r="B167" t="s">
        <v>54</v>
      </c>
      <c r="C167" t="s">
        <v>76</v>
      </c>
      <c r="D167" s="4">
        <v>43344</v>
      </c>
      <c r="E167" t="s">
        <v>66</v>
      </c>
      <c r="F167" s="5">
        <v>43221</v>
      </c>
      <c r="G167">
        <v>880275.21</v>
      </c>
      <c r="H167">
        <v>28161.26</v>
      </c>
      <c r="I167">
        <f>Table_Query_from_etpl[[#This Row],[billed_amt]]/Table_Query_from_etpl[[#This Row],[billed_consum]]</f>
        <v>3.1991426862969366E-2</v>
      </c>
    </row>
    <row r="168" spans="1:9" x14ac:dyDescent="0.2">
      <c r="A168" t="s">
        <v>71</v>
      </c>
      <c r="B168" t="s">
        <v>55</v>
      </c>
      <c r="C168" t="s">
        <v>77</v>
      </c>
      <c r="D168" s="4">
        <v>43344</v>
      </c>
      <c r="E168" t="s">
        <v>66</v>
      </c>
      <c r="F168" s="5">
        <v>43221</v>
      </c>
      <c r="G168">
        <v>9677.01</v>
      </c>
      <c r="H168">
        <v>323.07</v>
      </c>
      <c r="I168">
        <f>Table_Query_from_etpl[[#This Row],[billed_amt]]/Table_Query_from_etpl[[#This Row],[billed_consum]]</f>
        <v>3.3385312198706003E-2</v>
      </c>
    </row>
    <row r="169" spans="1:9" x14ac:dyDescent="0.2">
      <c r="A169" t="s">
        <v>71</v>
      </c>
      <c r="B169" t="s">
        <v>55</v>
      </c>
      <c r="C169" t="s">
        <v>77</v>
      </c>
      <c r="D169" s="4">
        <v>43344</v>
      </c>
      <c r="E169" t="s">
        <v>78</v>
      </c>
      <c r="F169" s="5">
        <v>43221</v>
      </c>
      <c r="G169">
        <v>436.44</v>
      </c>
      <c r="H169">
        <v>14.58</v>
      </c>
      <c r="I169">
        <f>Table_Query_from_etpl[[#This Row],[billed_amt]]/Table_Query_from_etpl[[#This Row],[billed_consum]]</f>
        <v>3.3406653835578774E-2</v>
      </c>
    </row>
    <row r="170" spans="1:9" x14ac:dyDescent="0.2">
      <c r="A170" t="s">
        <v>71</v>
      </c>
      <c r="B170" t="s">
        <v>55</v>
      </c>
      <c r="C170" t="s">
        <v>73</v>
      </c>
      <c r="D170" s="4">
        <v>43678</v>
      </c>
      <c r="E170" t="s">
        <v>78</v>
      </c>
      <c r="F170" s="5">
        <v>43221</v>
      </c>
      <c r="G170">
        <v>0</v>
      </c>
      <c r="H170">
        <v>0</v>
      </c>
      <c r="I170" t="e">
        <f>Table_Query_from_etpl[[#This Row],[billed_amt]]/Table_Query_from_etpl[[#This Row],[billed_consum]]</f>
        <v>#DIV/0!</v>
      </c>
    </row>
    <row r="171" spans="1:9" x14ac:dyDescent="0.2">
      <c r="A171" t="s">
        <v>71</v>
      </c>
      <c r="B171" t="s">
        <v>55</v>
      </c>
      <c r="C171" t="s">
        <v>73</v>
      </c>
      <c r="D171" s="4">
        <v>43678</v>
      </c>
      <c r="E171" t="s">
        <v>66</v>
      </c>
      <c r="F171" s="5">
        <v>43101</v>
      </c>
      <c r="G171">
        <v>0</v>
      </c>
      <c r="H171">
        <v>0</v>
      </c>
      <c r="I171" t="e">
        <f>Table_Query_from_etpl[[#This Row],[billed_amt]]/Table_Query_from_etpl[[#This Row],[billed_consum]]</f>
        <v>#DIV/0!</v>
      </c>
    </row>
    <row r="172" spans="1:9" x14ac:dyDescent="0.2">
      <c r="A172" t="s">
        <v>71</v>
      </c>
      <c r="B172" t="s">
        <v>55</v>
      </c>
      <c r="C172" t="s">
        <v>73</v>
      </c>
      <c r="D172" s="4">
        <v>43678</v>
      </c>
      <c r="E172" t="s">
        <v>78</v>
      </c>
      <c r="F172" s="5">
        <v>43101</v>
      </c>
      <c r="G172">
        <v>0</v>
      </c>
      <c r="H172">
        <v>0</v>
      </c>
      <c r="I172" t="e">
        <f>Table_Query_from_etpl[[#This Row],[billed_amt]]/Table_Query_from_etpl[[#This Row],[billed_consum]]</f>
        <v>#DIV/0!</v>
      </c>
    </row>
    <row r="173" spans="1:9" x14ac:dyDescent="0.2">
      <c r="A173" t="s">
        <v>71</v>
      </c>
      <c r="B173" t="s">
        <v>55</v>
      </c>
      <c r="C173" t="s">
        <v>73</v>
      </c>
      <c r="D173" s="4">
        <v>43678</v>
      </c>
      <c r="E173" t="s">
        <v>66</v>
      </c>
      <c r="F173" s="5">
        <v>43221</v>
      </c>
      <c r="G173">
        <v>0</v>
      </c>
      <c r="H173">
        <v>0</v>
      </c>
      <c r="I173" t="e">
        <f>Table_Query_from_etpl[[#This Row],[billed_amt]]/Table_Query_from_etpl[[#This Row],[billed_consum]]</f>
        <v>#DIV/0!</v>
      </c>
    </row>
    <row r="174" spans="1:9" x14ac:dyDescent="0.2">
      <c r="A174" t="s">
        <v>71</v>
      </c>
      <c r="B174" t="s">
        <v>55</v>
      </c>
      <c r="C174" t="s">
        <v>77</v>
      </c>
      <c r="D174" s="4">
        <v>43344</v>
      </c>
      <c r="E174" t="s">
        <v>78</v>
      </c>
      <c r="F174" s="5">
        <v>43221</v>
      </c>
      <c r="G174">
        <v>5807.21</v>
      </c>
      <c r="H174">
        <v>185.7</v>
      </c>
      <c r="I174">
        <f>Table_Query_from_etpl[[#This Row],[billed_amt]]/Table_Query_from_etpl[[#This Row],[billed_consum]]</f>
        <v>3.1977490051160538E-2</v>
      </c>
    </row>
    <row r="175" spans="1:9" x14ac:dyDescent="0.2">
      <c r="A175" t="s">
        <v>71</v>
      </c>
      <c r="B175" t="s">
        <v>55</v>
      </c>
      <c r="C175" t="s">
        <v>77</v>
      </c>
      <c r="D175" s="4">
        <v>43344</v>
      </c>
      <c r="E175" t="s">
        <v>66</v>
      </c>
      <c r="F175" s="5">
        <v>43221</v>
      </c>
      <c r="G175">
        <v>128762.74</v>
      </c>
      <c r="H175">
        <v>4117.71</v>
      </c>
      <c r="I175">
        <f>Table_Query_from_etpl[[#This Row],[billed_amt]]/Table_Query_from_etpl[[#This Row],[billed_consum]]</f>
        <v>3.1979049218741382E-2</v>
      </c>
    </row>
    <row r="176" spans="1:9" x14ac:dyDescent="0.2">
      <c r="A176" t="s">
        <v>71</v>
      </c>
      <c r="B176" t="s">
        <v>54</v>
      </c>
      <c r="C176" t="s">
        <v>76</v>
      </c>
      <c r="D176" s="4">
        <v>43344</v>
      </c>
      <c r="E176" t="s">
        <v>66</v>
      </c>
      <c r="F176" s="5">
        <v>43221</v>
      </c>
      <c r="G176">
        <v>621986.46</v>
      </c>
      <c r="H176">
        <v>19895.11</v>
      </c>
      <c r="I176">
        <f>Table_Query_from_etpl[[#This Row],[billed_amt]]/Table_Query_from_etpl[[#This Row],[billed_consum]]</f>
        <v>3.1986403691167169E-2</v>
      </c>
    </row>
    <row r="177" spans="1:9" x14ac:dyDescent="0.2">
      <c r="A177" t="s">
        <v>71</v>
      </c>
      <c r="B177" t="s">
        <v>54</v>
      </c>
      <c r="C177" t="s">
        <v>76</v>
      </c>
      <c r="D177" s="4">
        <v>43344</v>
      </c>
      <c r="E177" t="s">
        <v>78</v>
      </c>
      <c r="F177" s="5">
        <v>43221</v>
      </c>
      <c r="G177">
        <v>28051.67</v>
      </c>
      <c r="H177">
        <v>897.34</v>
      </c>
      <c r="I177">
        <f>Table_Query_from_etpl[[#This Row],[billed_amt]]/Table_Query_from_etpl[[#This Row],[billed_consum]]</f>
        <v>3.1988826333690656E-2</v>
      </c>
    </row>
    <row r="178" spans="1:9" x14ac:dyDescent="0.2">
      <c r="A178" t="s">
        <v>71</v>
      </c>
      <c r="B178" t="s">
        <v>55</v>
      </c>
      <c r="C178" t="s">
        <v>77</v>
      </c>
      <c r="D178" s="4">
        <v>43405</v>
      </c>
      <c r="E178" t="s">
        <v>66</v>
      </c>
      <c r="F178" s="5">
        <v>43221</v>
      </c>
      <c r="G178">
        <v>33534</v>
      </c>
      <c r="H178">
        <v>531.29</v>
      </c>
      <c r="I178">
        <f>Table_Query_from_etpl[[#This Row],[billed_amt]]/Table_Query_from_etpl[[#This Row],[billed_consum]]</f>
        <v>1.5843323194369891E-2</v>
      </c>
    </row>
    <row r="179" spans="1:9" x14ac:dyDescent="0.2">
      <c r="A179" t="s">
        <v>71</v>
      </c>
      <c r="B179" t="s">
        <v>55</v>
      </c>
      <c r="C179" t="s">
        <v>77</v>
      </c>
      <c r="D179" s="4">
        <v>43405</v>
      </c>
      <c r="E179" t="s">
        <v>78</v>
      </c>
      <c r="F179" s="5">
        <v>43221</v>
      </c>
      <c r="G179">
        <v>1512.42</v>
      </c>
      <c r="H179">
        <v>23.95</v>
      </c>
      <c r="I179">
        <f>Table_Query_from_etpl[[#This Row],[billed_amt]]/Table_Query_from_etpl[[#This Row],[billed_consum]]</f>
        <v>1.5835548326523053E-2</v>
      </c>
    </row>
    <row r="180" spans="1:9" x14ac:dyDescent="0.2">
      <c r="A180" t="s">
        <v>71</v>
      </c>
      <c r="B180" t="s">
        <v>55</v>
      </c>
      <c r="C180" t="s">
        <v>77</v>
      </c>
      <c r="D180" s="4">
        <v>43405</v>
      </c>
      <c r="E180" t="s">
        <v>78</v>
      </c>
      <c r="F180" s="5">
        <v>43405</v>
      </c>
      <c r="G180">
        <v>526.02</v>
      </c>
      <c r="H180">
        <v>8.35</v>
      </c>
      <c r="I180">
        <f>Table_Query_from_etpl[[#This Row],[billed_amt]]/Table_Query_from_etpl[[#This Row],[billed_consum]]</f>
        <v>1.5873921143682749E-2</v>
      </c>
    </row>
    <row r="181" spans="1:9" x14ac:dyDescent="0.2">
      <c r="A181" t="s">
        <v>71</v>
      </c>
      <c r="B181" t="s">
        <v>55</v>
      </c>
      <c r="C181" t="s">
        <v>77</v>
      </c>
      <c r="D181" s="4">
        <v>43405</v>
      </c>
      <c r="E181" t="s">
        <v>78</v>
      </c>
      <c r="F181" s="5">
        <v>43221</v>
      </c>
      <c r="G181">
        <v>288.19</v>
      </c>
      <c r="H181">
        <v>4.5599999999999996</v>
      </c>
      <c r="I181">
        <f>Table_Query_from_etpl[[#This Row],[billed_amt]]/Table_Query_from_etpl[[#This Row],[billed_consum]]</f>
        <v>1.5822894618133868E-2</v>
      </c>
    </row>
    <row r="182" spans="1:9" x14ac:dyDescent="0.2">
      <c r="A182" t="s">
        <v>71</v>
      </c>
      <c r="B182" t="s">
        <v>55</v>
      </c>
      <c r="C182" t="s">
        <v>77</v>
      </c>
      <c r="D182" s="4">
        <v>43405</v>
      </c>
      <c r="E182" t="s">
        <v>66</v>
      </c>
      <c r="F182" s="5">
        <v>43221</v>
      </c>
      <c r="G182">
        <v>6390</v>
      </c>
      <c r="H182">
        <v>101.24</v>
      </c>
      <c r="I182">
        <f>Table_Query_from_etpl[[#This Row],[billed_amt]]/Table_Query_from_etpl[[#This Row],[billed_consum]]</f>
        <v>1.5843505477308294E-2</v>
      </c>
    </row>
    <row r="183" spans="1:9" x14ac:dyDescent="0.2">
      <c r="A183" t="s">
        <v>71</v>
      </c>
      <c r="B183" t="s">
        <v>54</v>
      </c>
      <c r="C183" t="s">
        <v>76</v>
      </c>
      <c r="D183" s="4">
        <v>43405</v>
      </c>
      <c r="E183" t="s">
        <v>66</v>
      </c>
      <c r="F183" s="5">
        <v>43221</v>
      </c>
      <c r="G183">
        <v>85355</v>
      </c>
      <c r="H183">
        <v>1352.4</v>
      </c>
      <c r="I183">
        <f>Table_Query_from_etpl[[#This Row],[billed_amt]]/Table_Query_from_etpl[[#This Row],[billed_consum]]</f>
        <v>1.5844414504129812E-2</v>
      </c>
    </row>
    <row r="184" spans="1:9" x14ac:dyDescent="0.2">
      <c r="A184" t="s">
        <v>71</v>
      </c>
      <c r="B184" t="s">
        <v>54</v>
      </c>
      <c r="C184" t="s">
        <v>76</v>
      </c>
      <c r="D184" s="4">
        <v>43405</v>
      </c>
      <c r="E184" t="s">
        <v>66</v>
      </c>
      <c r="F184" s="5">
        <v>43405</v>
      </c>
      <c r="G184">
        <v>29690.07</v>
      </c>
      <c r="H184">
        <v>470.42</v>
      </c>
      <c r="I184">
        <f>Table_Query_from_etpl[[#This Row],[billed_amt]]/Table_Query_from_etpl[[#This Row],[billed_consum]]</f>
        <v>1.5844354695020928E-2</v>
      </c>
    </row>
    <row r="185" spans="1:9" x14ac:dyDescent="0.2">
      <c r="A185" t="s">
        <v>71</v>
      </c>
      <c r="B185" t="s">
        <v>54</v>
      </c>
      <c r="C185" t="s">
        <v>76</v>
      </c>
      <c r="D185" s="4">
        <v>43405</v>
      </c>
      <c r="E185" t="s">
        <v>78</v>
      </c>
      <c r="F185" s="5">
        <v>43221</v>
      </c>
      <c r="G185">
        <v>3849.53</v>
      </c>
      <c r="H185">
        <v>61.03</v>
      </c>
      <c r="I185">
        <f>Table_Query_from_etpl[[#This Row],[billed_amt]]/Table_Query_from_etpl[[#This Row],[billed_consum]]</f>
        <v>1.5853883461097847E-2</v>
      </c>
    </row>
    <row r="186" spans="1:9" x14ac:dyDescent="0.2">
      <c r="A186" t="s">
        <v>71</v>
      </c>
      <c r="B186" t="s">
        <v>54</v>
      </c>
      <c r="C186" t="s">
        <v>76</v>
      </c>
      <c r="D186" s="4">
        <v>43405</v>
      </c>
      <c r="E186" t="s">
        <v>78</v>
      </c>
      <c r="F186" s="5">
        <v>43405</v>
      </c>
      <c r="G186">
        <v>1338.96</v>
      </c>
      <c r="H186">
        <v>21.29</v>
      </c>
      <c r="I186">
        <f>Table_Query_from_etpl[[#This Row],[billed_amt]]/Table_Query_from_etpl[[#This Row],[billed_consum]]</f>
        <v>1.5900400310688893E-2</v>
      </c>
    </row>
    <row r="187" spans="1:9" x14ac:dyDescent="0.2">
      <c r="A187" t="s">
        <v>71</v>
      </c>
      <c r="B187" t="s">
        <v>55</v>
      </c>
      <c r="C187" t="s">
        <v>77</v>
      </c>
      <c r="D187" s="4">
        <v>43405</v>
      </c>
      <c r="E187" t="s">
        <v>66</v>
      </c>
      <c r="F187" s="5">
        <v>43221</v>
      </c>
      <c r="G187">
        <v>14453.55</v>
      </c>
      <c r="H187">
        <v>227.88</v>
      </c>
      <c r="I187">
        <f>Table_Query_from_etpl[[#This Row],[billed_amt]]/Table_Query_from_etpl[[#This Row],[billed_consum]]</f>
        <v>1.5766368815965628E-2</v>
      </c>
    </row>
    <row r="188" spans="1:9" x14ac:dyDescent="0.2">
      <c r="A188" t="s">
        <v>71</v>
      </c>
      <c r="B188" t="s">
        <v>55</v>
      </c>
      <c r="C188" t="s">
        <v>77</v>
      </c>
      <c r="D188" s="4">
        <v>43405</v>
      </c>
      <c r="E188" t="s">
        <v>78</v>
      </c>
      <c r="F188" s="5">
        <v>43221</v>
      </c>
      <c r="G188">
        <v>651.86</v>
      </c>
      <c r="H188">
        <v>10.27</v>
      </c>
      <c r="I188">
        <f>Table_Query_from_etpl[[#This Row],[billed_amt]]/Table_Query_from_etpl[[#This Row],[billed_consum]]</f>
        <v>1.5754916699904888E-2</v>
      </c>
    </row>
    <row r="189" spans="1:9" x14ac:dyDescent="0.2">
      <c r="A189" t="s">
        <v>71</v>
      </c>
      <c r="B189" t="s">
        <v>55</v>
      </c>
      <c r="C189" t="s">
        <v>77</v>
      </c>
      <c r="D189" s="4">
        <v>43405</v>
      </c>
      <c r="E189" t="s">
        <v>78</v>
      </c>
      <c r="F189" s="5">
        <v>43221</v>
      </c>
      <c r="G189">
        <v>3355.62</v>
      </c>
      <c r="H189">
        <v>47.01</v>
      </c>
      <c r="I189">
        <f>Table_Query_from_etpl[[#This Row],[billed_amt]]/Table_Query_from_etpl[[#This Row],[billed_consum]]</f>
        <v>1.4009333595579952E-2</v>
      </c>
    </row>
    <row r="190" spans="1:9" x14ac:dyDescent="0.2">
      <c r="A190" t="s">
        <v>71</v>
      </c>
      <c r="B190" t="s">
        <v>55</v>
      </c>
      <c r="C190" t="s">
        <v>77</v>
      </c>
      <c r="D190" s="4">
        <v>43405</v>
      </c>
      <c r="E190" t="s">
        <v>66</v>
      </c>
      <c r="F190" s="5">
        <v>43221</v>
      </c>
      <c r="G190">
        <v>74404.08</v>
      </c>
      <c r="H190">
        <v>1042.21</v>
      </c>
      <c r="I190">
        <f>Table_Query_from_etpl[[#This Row],[billed_amt]]/Table_Query_from_etpl[[#This Row],[billed_consum]]</f>
        <v>1.4007430775301569E-2</v>
      </c>
    </row>
    <row r="191" spans="1:9" x14ac:dyDescent="0.2">
      <c r="A191" t="s">
        <v>71</v>
      </c>
      <c r="B191" t="s">
        <v>54</v>
      </c>
      <c r="C191" t="s">
        <v>76</v>
      </c>
      <c r="D191" s="4">
        <v>43405</v>
      </c>
      <c r="E191" t="s">
        <v>66</v>
      </c>
      <c r="F191" s="5">
        <v>43405</v>
      </c>
      <c r="G191">
        <v>208291.71</v>
      </c>
      <c r="H191">
        <v>3760.78</v>
      </c>
      <c r="I191">
        <f>Table_Query_from_etpl[[#This Row],[billed_amt]]/Table_Query_from_etpl[[#This Row],[billed_consum]]</f>
        <v>1.805535131474988E-2</v>
      </c>
    </row>
    <row r="192" spans="1:9" x14ac:dyDescent="0.2">
      <c r="A192" t="s">
        <v>71</v>
      </c>
      <c r="B192" t="s">
        <v>54</v>
      </c>
      <c r="C192" t="s">
        <v>76</v>
      </c>
      <c r="D192" s="4">
        <v>43405</v>
      </c>
      <c r="E192" t="s">
        <v>66</v>
      </c>
      <c r="F192" s="5">
        <v>43405</v>
      </c>
      <c r="G192">
        <v>235981.18</v>
      </c>
      <c r="H192">
        <v>4063.65</v>
      </c>
      <c r="I192">
        <f>Table_Query_from_etpl[[#This Row],[billed_amt]]/Table_Query_from_etpl[[#This Row],[billed_consum]]</f>
        <v>1.7220229172512827E-2</v>
      </c>
    </row>
    <row r="193" spans="1:9" x14ac:dyDescent="0.2">
      <c r="A193" t="s">
        <v>71</v>
      </c>
      <c r="B193" t="s">
        <v>54</v>
      </c>
      <c r="C193" t="s">
        <v>76</v>
      </c>
      <c r="D193" s="4">
        <v>43405</v>
      </c>
      <c r="E193" t="s">
        <v>66</v>
      </c>
      <c r="F193" s="5">
        <v>43405</v>
      </c>
      <c r="G193">
        <v>2864.89</v>
      </c>
      <c r="H193">
        <v>53.57</v>
      </c>
      <c r="I193">
        <f>Table_Query_from_etpl[[#This Row],[billed_amt]]/Table_Query_from_etpl[[#This Row],[billed_consum]]</f>
        <v>1.8698798208657226E-2</v>
      </c>
    </row>
    <row r="194" spans="1:9" x14ac:dyDescent="0.2">
      <c r="A194" t="s">
        <v>71</v>
      </c>
      <c r="B194" t="s">
        <v>54</v>
      </c>
      <c r="C194" t="s">
        <v>76</v>
      </c>
      <c r="D194" s="4">
        <v>43405</v>
      </c>
      <c r="E194" t="s">
        <v>66</v>
      </c>
      <c r="F194" s="5">
        <v>43405</v>
      </c>
      <c r="G194">
        <v>219</v>
      </c>
      <c r="H194">
        <v>4.07</v>
      </c>
      <c r="I194">
        <f>Table_Query_from_etpl[[#This Row],[billed_amt]]/Table_Query_from_etpl[[#This Row],[billed_consum]]</f>
        <v>1.8584474885844752E-2</v>
      </c>
    </row>
    <row r="195" spans="1:9" x14ac:dyDescent="0.2">
      <c r="A195" t="s">
        <v>71</v>
      </c>
      <c r="B195" t="s">
        <v>55</v>
      </c>
      <c r="C195" t="s">
        <v>77</v>
      </c>
      <c r="D195" s="4">
        <v>43405</v>
      </c>
      <c r="E195" t="s">
        <v>66</v>
      </c>
      <c r="F195" s="5">
        <v>43221</v>
      </c>
      <c r="G195">
        <v>328258</v>
      </c>
      <c r="H195">
        <v>5922.19</v>
      </c>
      <c r="I195">
        <f>Table_Query_from_etpl[[#This Row],[billed_amt]]/Table_Query_from_etpl[[#This Row],[billed_consum]]</f>
        <v>1.8041266321003599E-2</v>
      </c>
    </row>
    <row r="196" spans="1:9" x14ac:dyDescent="0.2">
      <c r="A196" t="s">
        <v>71</v>
      </c>
      <c r="B196" t="s">
        <v>55</v>
      </c>
      <c r="C196" t="s">
        <v>77</v>
      </c>
      <c r="D196" s="4">
        <v>43405</v>
      </c>
      <c r="E196" t="s">
        <v>78</v>
      </c>
      <c r="F196" s="5">
        <v>43221</v>
      </c>
      <c r="G196">
        <v>14804.38</v>
      </c>
      <c r="H196">
        <v>267.07</v>
      </c>
      <c r="I196">
        <f>Table_Query_from_etpl[[#This Row],[billed_amt]]/Table_Query_from_etpl[[#This Row],[billed_consum]]</f>
        <v>1.8039931425699693E-2</v>
      </c>
    </row>
    <row r="197" spans="1:9" x14ac:dyDescent="0.2">
      <c r="A197" t="s">
        <v>71</v>
      </c>
      <c r="B197" t="s">
        <v>54</v>
      </c>
      <c r="C197" t="s">
        <v>76</v>
      </c>
      <c r="D197" s="4">
        <v>43374</v>
      </c>
      <c r="E197" t="s">
        <v>66</v>
      </c>
      <c r="F197" s="5">
        <v>43221</v>
      </c>
      <c r="G197">
        <v>113301.37</v>
      </c>
      <c r="H197">
        <v>2641.01</v>
      </c>
      <c r="I197">
        <f>Table_Query_from_etpl[[#This Row],[billed_amt]]/Table_Query_from_etpl[[#This Row],[billed_consum]]</f>
        <v>2.330960340550163E-2</v>
      </c>
    </row>
    <row r="198" spans="1:9" x14ac:dyDescent="0.2">
      <c r="A198" t="s">
        <v>71</v>
      </c>
      <c r="B198" t="s">
        <v>54</v>
      </c>
      <c r="C198" t="s">
        <v>76</v>
      </c>
      <c r="D198" s="4">
        <v>43374</v>
      </c>
      <c r="E198" t="s">
        <v>78</v>
      </c>
      <c r="F198" s="5">
        <v>43221</v>
      </c>
      <c r="G198">
        <v>5109.91</v>
      </c>
      <c r="H198">
        <v>119.07</v>
      </c>
      <c r="I198">
        <f>Table_Query_from_etpl[[#This Row],[billed_amt]]/Table_Query_from_etpl[[#This Row],[billed_consum]]</f>
        <v>2.3301780266188642E-2</v>
      </c>
    </row>
    <row r="199" spans="1:9" x14ac:dyDescent="0.2">
      <c r="A199" t="s">
        <v>71</v>
      </c>
      <c r="B199" t="s">
        <v>55</v>
      </c>
      <c r="C199" t="s">
        <v>77</v>
      </c>
      <c r="D199" s="4">
        <v>43374</v>
      </c>
      <c r="E199" t="s">
        <v>78</v>
      </c>
      <c r="F199" s="5">
        <v>43221</v>
      </c>
      <c r="G199">
        <v>1493.6</v>
      </c>
      <c r="H199">
        <v>34.86</v>
      </c>
      <c r="I199">
        <f>Table_Query_from_etpl[[#This Row],[billed_amt]]/Table_Query_from_etpl[[#This Row],[billed_consum]]</f>
        <v>2.3339582217461168E-2</v>
      </c>
    </row>
    <row r="200" spans="1:9" x14ac:dyDescent="0.2">
      <c r="A200" t="s">
        <v>71</v>
      </c>
      <c r="B200" t="s">
        <v>55</v>
      </c>
      <c r="C200" t="s">
        <v>77</v>
      </c>
      <c r="D200" s="4">
        <v>43374</v>
      </c>
      <c r="E200" t="s">
        <v>66</v>
      </c>
      <c r="F200" s="5">
        <v>43221</v>
      </c>
      <c r="G200">
        <v>33117.410000000003</v>
      </c>
      <c r="H200">
        <v>773.18</v>
      </c>
      <c r="I200">
        <f>Table_Query_from_etpl[[#This Row],[billed_amt]]/Table_Query_from_etpl[[#This Row],[billed_consum]]</f>
        <v>2.3346632481223619E-2</v>
      </c>
    </row>
    <row r="201" spans="1:9" x14ac:dyDescent="0.2">
      <c r="A201" t="s">
        <v>71</v>
      </c>
      <c r="B201" t="s">
        <v>55</v>
      </c>
      <c r="C201" t="s">
        <v>77</v>
      </c>
      <c r="D201" s="4">
        <v>43374</v>
      </c>
      <c r="E201" t="s">
        <v>66</v>
      </c>
      <c r="F201" s="5">
        <v>43221</v>
      </c>
      <c r="G201">
        <v>8568.9599999999991</v>
      </c>
      <c r="H201">
        <v>200.05</v>
      </c>
      <c r="I201">
        <f>Table_Query_from_etpl[[#This Row],[billed_amt]]/Table_Query_from_etpl[[#This Row],[billed_consum]]</f>
        <v>2.3345890283068195E-2</v>
      </c>
    </row>
    <row r="202" spans="1:9" x14ac:dyDescent="0.2">
      <c r="A202" t="s">
        <v>71</v>
      </c>
      <c r="B202" t="s">
        <v>55</v>
      </c>
      <c r="C202" t="s">
        <v>77</v>
      </c>
      <c r="D202" s="4">
        <v>43374</v>
      </c>
      <c r="E202" t="s">
        <v>78</v>
      </c>
      <c r="F202" s="5">
        <v>43221</v>
      </c>
      <c r="G202">
        <v>386.46</v>
      </c>
      <c r="H202">
        <v>9.01</v>
      </c>
      <c r="I202">
        <f>Table_Query_from_etpl[[#This Row],[billed_amt]]/Table_Query_from_etpl[[#This Row],[billed_consum]]</f>
        <v>2.3314185167934588E-2</v>
      </c>
    </row>
    <row r="203" spans="1:9" x14ac:dyDescent="0.2">
      <c r="A203" t="s">
        <v>71</v>
      </c>
      <c r="B203" t="s">
        <v>54</v>
      </c>
      <c r="C203" t="s">
        <v>76</v>
      </c>
      <c r="D203" s="4">
        <v>43405</v>
      </c>
      <c r="E203" t="s">
        <v>78</v>
      </c>
      <c r="F203" s="5">
        <v>43405</v>
      </c>
      <c r="G203">
        <v>9393.9699999999993</v>
      </c>
      <c r="H203">
        <v>169.59</v>
      </c>
      <c r="I203">
        <f>Table_Query_from_etpl[[#This Row],[billed_amt]]/Table_Query_from_etpl[[#This Row],[billed_consum]]</f>
        <v>1.8053070214190593E-2</v>
      </c>
    </row>
    <row r="204" spans="1:9" x14ac:dyDescent="0.2">
      <c r="A204" t="s">
        <v>71</v>
      </c>
      <c r="B204" t="s">
        <v>54</v>
      </c>
      <c r="C204" t="s">
        <v>76</v>
      </c>
      <c r="D204" s="4">
        <v>43405</v>
      </c>
      <c r="E204" t="s">
        <v>78</v>
      </c>
      <c r="F204" s="5">
        <v>43405</v>
      </c>
      <c r="G204">
        <v>10642.88</v>
      </c>
      <c r="H204">
        <v>183.25</v>
      </c>
      <c r="I204">
        <f>Table_Query_from_etpl[[#This Row],[billed_amt]]/Table_Query_from_etpl[[#This Row],[billed_consum]]</f>
        <v>1.7218083826934065E-2</v>
      </c>
    </row>
    <row r="205" spans="1:9" x14ac:dyDescent="0.2">
      <c r="A205" t="s">
        <v>71</v>
      </c>
      <c r="B205" t="s">
        <v>55</v>
      </c>
      <c r="C205" t="s">
        <v>77</v>
      </c>
      <c r="D205" s="4">
        <v>43374</v>
      </c>
      <c r="E205" t="s">
        <v>66</v>
      </c>
      <c r="F205" s="5">
        <v>43221</v>
      </c>
      <c r="G205">
        <v>9048.2900000000009</v>
      </c>
      <c r="H205">
        <v>285.44</v>
      </c>
      <c r="I205">
        <f>Table_Query_from_etpl[[#This Row],[billed_amt]]/Table_Query_from_etpl[[#This Row],[billed_consum]]</f>
        <v>3.154629217233311E-2</v>
      </c>
    </row>
    <row r="206" spans="1:9" x14ac:dyDescent="0.2">
      <c r="A206" t="s">
        <v>71</v>
      </c>
      <c r="B206" t="s">
        <v>55</v>
      </c>
      <c r="C206" t="s">
        <v>77</v>
      </c>
      <c r="D206" s="4">
        <v>43374</v>
      </c>
      <c r="E206" t="s">
        <v>78</v>
      </c>
      <c r="F206" s="5">
        <v>43221</v>
      </c>
      <c r="G206">
        <v>408.08</v>
      </c>
      <c r="H206">
        <v>12.87</v>
      </c>
      <c r="I206">
        <f>Table_Query_from_etpl[[#This Row],[billed_amt]]/Table_Query_from_etpl[[#This Row],[billed_consum]]</f>
        <v>3.1537933738482647E-2</v>
      </c>
    </row>
    <row r="207" spans="1:9" x14ac:dyDescent="0.2">
      <c r="A207" t="s">
        <v>71</v>
      </c>
      <c r="B207" t="s">
        <v>55</v>
      </c>
      <c r="C207" t="s">
        <v>74</v>
      </c>
      <c r="D207" s="4">
        <v>43405</v>
      </c>
      <c r="E207" t="s">
        <v>66</v>
      </c>
      <c r="F207" s="5">
        <v>43221</v>
      </c>
      <c r="G207">
        <v>594</v>
      </c>
      <c r="H207">
        <v>8.39</v>
      </c>
      <c r="I207">
        <f>Table_Query_from_etpl[[#This Row],[billed_amt]]/Table_Query_from_etpl[[#This Row],[billed_consum]]</f>
        <v>1.4124579124579125E-2</v>
      </c>
    </row>
    <row r="208" spans="1:9" x14ac:dyDescent="0.2">
      <c r="A208" t="s">
        <v>71</v>
      </c>
      <c r="B208" t="s">
        <v>55</v>
      </c>
      <c r="C208" t="s">
        <v>74</v>
      </c>
      <c r="D208" s="4">
        <v>43405</v>
      </c>
      <c r="E208" t="s">
        <v>78</v>
      </c>
      <c r="F208" s="5">
        <v>43405</v>
      </c>
      <c r="G208">
        <v>0</v>
      </c>
      <c r="H208">
        <v>0</v>
      </c>
      <c r="I208" t="e">
        <f>Table_Query_from_etpl[[#This Row],[billed_amt]]/Table_Query_from_etpl[[#This Row],[billed_consum]]</f>
        <v>#DIV/0!</v>
      </c>
    </row>
    <row r="209" spans="1:9" x14ac:dyDescent="0.2">
      <c r="A209" t="s">
        <v>71</v>
      </c>
      <c r="B209" t="s">
        <v>55</v>
      </c>
      <c r="C209" t="s">
        <v>74</v>
      </c>
      <c r="D209" s="4">
        <v>43405</v>
      </c>
      <c r="E209" t="s">
        <v>78</v>
      </c>
      <c r="F209" s="5">
        <v>43221</v>
      </c>
      <c r="G209">
        <v>26.79</v>
      </c>
      <c r="H209">
        <v>0.38</v>
      </c>
      <c r="I209">
        <f>Table_Query_from_etpl[[#This Row],[billed_amt]]/Table_Query_from_etpl[[#This Row],[billed_consum]]</f>
        <v>1.4184397163120569E-2</v>
      </c>
    </row>
    <row r="210" spans="1:9" x14ac:dyDescent="0.2">
      <c r="A210" t="s">
        <v>71</v>
      </c>
      <c r="B210" t="s">
        <v>55</v>
      </c>
      <c r="C210" t="s">
        <v>74</v>
      </c>
      <c r="D210" s="4">
        <v>43405</v>
      </c>
      <c r="E210" t="s">
        <v>66</v>
      </c>
      <c r="F210" s="5">
        <v>43405</v>
      </c>
      <c r="G210">
        <v>0</v>
      </c>
      <c r="H210">
        <v>0</v>
      </c>
      <c r="I210" t="e">
        <f>Table_Query_from_etpl[[#This Row],[billed_amt]]/Table_Query_from_etpl[[#This Row],[billed_consum]]</f>
        <v>#DIV/0!</v>
      </c>
    </row>
    <row r="211" spans="1:9" x14ac:dyDescent="0.2">
      <c r="A211" t="s">
        <v>71</v>
      </c>
      <c r="B211" t="s">
        <v>54</v>
      </c>
      <c r="C211" t="s">
        <v>76</v>
      </c>
      <c r="D211" s="4">
        <v>43405</v>
      </c>
      <c r="E211" t="s">
        <v>78</v>
      </c>
      <c r="F211" s="5">
        <v>43405</v>
      </c>
      <c r="G211">
        <v>129.21</v>
      </c>
      <c r="H211">
        <v>2.42</v>
      </c>
      <c r="I211">
        <f>Table_Query_from_etpl[[#This Row],[billed_amt]]/Table_Query_from_etpl[[#This Row],[billed_consum]]</f>
        <v>1.8729200526275053E-2</v>
      </c>
    </row>
    <row r="212" spans="1:9" x14ac:dyDescent="0.2">
      <c r="A212" t="s">
        <v>71</v>
      </c>
      <c r="B212" t="s">
        <v>54</v>
      </c>
      <c r="C212" t="s">
        <v>76</v>
      </c>
      <c r="D212" s="4">
        <v>43405</v>
      </c>
      <c r="E212" t="s">
        <v>78</v>
      </c>
      <c r="F212" s="5">
        <v>43405</v>
      </c>
      <c r="G212">
        <v>9.8800000000000008</v>
      </c>
      <c r="H212">
        <v>0.18</v>
      </c>
      <c r="I212">
        <f>Table_Query_from_etpl[[#This Row],[billed_amt]]/Table_Query_from_etpl[[#This Row],[billed_consum]]</f>
        <v>1.8218623481781375E-2</v>
      </c>
    </row>
    <row r="213" spans="1:9" x14ac:dyDescent="0.2">
      <c r="A213" t="s">
        <v>71</v>
      </c>
      <c r="B213" t="s">
        <v>54</v>
      </c>
      <c r="C213" t="s">
        <v>76</v>
      </c>
      <c r="D213" s="4">
        <v>43405</v>
      </c>
      <c r="E213" t="s">
        <v>78</v>
      </c>
      <c r="F213" s="5">
        <v>43405</v>
      </c>
      <c r="G213">
        <v>6.18</v>
      </c>
      <c r="H213">
        <v>0.1</v>
      </c>
      <c r="I213">
        <f>Table_Query_from_etpl[[#This Row],[billed_amt]]/Table_Query_from_etpl[[#This Row],[billed_consum]]</f>
        <v>1.6181229773462785E-2</v>
      </c>
    </row>
    <row r="214" spans="1:9" x14ac:dyDescent="0.2">
      <c r="A214" t="s">
        <v>71</v>
      </c>
      <c r="B214" t="s">
        <v>54</v>
      </c>
      <c r="C214" t="s">
        <v>76</v>
      </c>
      <c r="D214" s="4">
        <v>43405</v>
      </c>
      <c r="E214" t="s">
        <v>78</v>
      </c>
      <c r="F214" s="5">
        <v>43221</v>
      </c>
      <c r="G214">
        <v>16.239999999999998</v>
      </c>
      <c r="H214">
        <v>0.26</v>
      </c>
      <c r="I214">
        <f>Table_Query_from_etpl[[#This Row],[billed_amt]]/Table_Query_from_etpl[[#This Row],[billed_consum]]</f>
        <v>1.600985221674877E-2</v>
      </c>
    </row>
    <row r="215" spans="1:9" x14ac:dyDescent="0.2">
      <c r="A215" t="s">
        <v>71</v>
      </c>
      <c r="B215" t="s">
        <v>54</v>
      </c>
      <c r="C215" t="s">
        <v>76</v>
      </c>
      <c r="D215" s="4">
        <v>43405</v>
      </c>
      <c r="E215" t="s">
        <v>66</v>
      </c>
      <c r="F215" s="5">
        <v>43405</v>
      </c>
      <c r="G215">
        <v>137</v>
      </c>
      <c r="H215">
        <v>2.2200000000000002</v>
      </c>
      <c r="I215">
        <f>Table_Query_from_etpl[[#This Row],[billed_amt]]/Table_Query_from_etpl[[#This Row],[billed_consum]]</f>
        <v>1.6204379562043798E-2</v>
      </c>
    </row>
    <row r="216" spans="1:9" x14ac:dyDescent="0.2">
      <c r="A216" t="s">
        <v>71</v>
      </c>
      <c r="B216" t="s">
        <v>54</v>
      </c>
      <c r="C216" t="s">
        <v>76</v>
      </c>
      <c r="D216" s="4">
        <v>43405</v>
      </c>
      <c r="E216" t="s">
        <v>66</v>
      </c>
      <c r="F216" s="5">
        <v>43221</v>
      </c>
      <c r="G216">
        <v>360</v>
      </c>
      <c r="H216">
        <v>5.83</v>
      </c>
      <c r="I216">
        <f>Table_Query_from_etpl[[#This Row],[billed_amt]]/Table_Query_from_etpl[[#This Row],[billed_consum]]</f>
        <v>1.6194444444444445E-2</v>
      </c>
    </row>
    <row r="217" spans="1:9" x14ac:dyDescent="0.2">
      <c r="A217" t="s">
        <v>71</v>
      </c>
      <c r="B217" t="s">
        <v>55</v>
      </c>
      <c r="C217" t="s">
        <v>77</v>
      </c>
      <c r="D217" s="4">
        <v>43405</v>
      </c>
      <c r="E217" t="s">
        <v>66</v>
      </c>
      <c r="F217" s="5">
        <v>43221</v>
      </c>
      <c r="G217">
        <v>23577</v>
      </c>
      <c r="H217">
        <v>373.57</v>
      </c>
      <c r="I217">
        <f>Table_Query_from_etpl[[#This Row],[billed_amt]]/Table_Query_from_etpl[[#This Row],[billed_consum]]</f>
        <v>1.5844679136446535E-2</v>
      </c>
    </row>
    <row r="218" spans="1:9" x14ac:dyDescent="0.2">
      <c r="A218" t="s">
        <v>71</v>
      </c>
      <c r="B218" t="s">
        <v>55</v>
      </c>
      <c r="C218" t="s">
        <v>77</v>
      </c>
      <c r="D218" s="4">
        <v>43405</v>
      </c>
      <c r="E218" t="s">
        <v>66</v>
      </c>
      <c r="F218" s="5">
        <v>43405</v>
      </c>
      <c r="G218">
        <v>8201.57</v>
      </c>
      <c r="H218">
        <v>129.94999999999999</v>
      </c>
      <c r="I218">
        <f>Table_Query_from_etpl[[#This Row],[billed_amt]]/Table_Query_from_etpl[[#This Row],[billed_consum]]</f>
        <v>1.5844527328304214E-2</v>
      </c>
    </row>
    <row r="219" spans="1:9" x14ac:dyDescent="0.2">
      <c r="A219" t="s">
        <v>71</v>
      </c>
      <c r="B219" t="s">
        <v>55</v>
      </c>
      <c r="C219" t="s">
        <v>77</v>
      </c>
      <c r="D219" s="4">
        <v>43405</v>
      </c>
      <c r="E219" t="s">
        <v>78</v>
      </c>
      <c r="F219" s="5">
        <v>43221</v>
      </c>
      <c r="G219">
        <v>1063.3</v>
      </c>
      <c r="H219">
        <v>16.829999999999998</v>
      </c>
      <c r="I219">
        <f>Table_Query_from_etpl[[#This Row],[billed_amt]]/Table_Query_from_etpl[[#This Row],[billed_consum]]</f>
        <v>1.5828082385027743E-2</v>
      </c>
    </row>
    <row r="220" spans="1:9" x14ac:dyDescent="0.2">
      <c r="A220" t="s">
        <v>71</v>
      </c>
      <c r="B220" t="s">
        <v>55</v>
      </c>
      <c r="C220" t="s">
        <v>77</v>
      </c>
      <c r="D220" s="4">
        <v>43405</v>
      </c>
      <c r="E220" t="s">
        <v>78</v>
      </c>
      <c r="F220" s="5">
        <v>43405</v>
      </c>
      <c r="G220">
        <v>369.9</v>
      </c>
      <c r="H220">
        <v>5.87</v>
      </c>
      <c r="I220">
        <f>Table_Query_from_etpl[[#This Row],[billed_amt]]/Table_Query_from_etpl[[#This Row],[billed_consum]]</f>
        <v>1.5869153825358206E-2</v>
      </c>
    </row>
    <row r="221" spans="1:9" x14ac:dyDescent="0.2">
      <c r="A221" t="s">
        <v>71</v>
      </c>
      <c r="B221" t="s">
        <v>55</v>
      </c>
      <c r="C221" t="s">
        <v>77</v>
      </c>
      <c r="D221" s="4">
        <v>43405</v>
      </c>
      <c r="E221" t="s">
        <v>66</v>
      </c>
      <c r="F221" s="5">
        <v>43405</v>
      </c>
      <c r="G221">
        <v>2221.96</v>
      </c>
      <c r="H221">
        <v>35.21</v>
      </c>
      <c r="I221">
        <f>Table_Query_from_etpl[[#This Row],[billed_amt]]/Table_Query_from_etpl[[#This Row],[billed_consum]]</f>
        <v>1.5846369871644853E-2</v>
      </c>
    </row>
    <row r="222" spans="1:9" x14ac:dyDescent="0.2">
      <c r="A222" t="s">
        <v>71</v>
      </c>
      <c r="B222" t="s">
        <v>55</v>
      </c>
      <c r="C222" t="s">
        <v>77</v>
      </c>
      <c r="D222" s="4">
        <v>43405</v>
      </c>
      <c r="E222" t="s">
        <v>78</v>
      </c>
      <c r="F222" s="5">
        <v>43405</v>
      </c>
      <c r="G222">
        <v>100.2</v>
      </c>
      <c r="H222">
        <v>1.59</v>
      </c>
      <c r="I222">
        <f>Table_Query_from_etpl[[#This Row],[billed_amt]]/Table_Query_from_etpl[[#This Row],[billed_consum]]</f>
        <v>1.5868263473053892E-2</v>
      </c>
    </row>
    <row r="223" spans="1:9" x14ac:dyDescent="0.2">
      <c r="A223" t="s">
        <v>71</v>
      </c>
      <c r="B223" t="s">
        <v>54</v>
      </c>
      <c r="C223" t="s">
        <v>76</v>
      </c>
      <c r="D223" s="4">
        <v>43405</v>
      </c>
      <c r="E223" t="s">
        <v>66</v>
      </c>
      <c r="F223" s="5">
        <v>43221</v>
      </c>
      <c r="G223">
        <v>430001.15</v>
      </c>
      <c r="H223">
        <v>7396.54</v>
      </c>
      <c r="I223">
        <f>Table_Query_from_etpl[[#This Row],[billed_amt]]/Table_Query_from_etpl[[#This Row],[billed_consum]]</f>
        <v>1.7201209810717946E-2</v>
      </c>
    </row>
    <row r="224" spans="1:9" x14ac:dyDescent="0.2">
      <c r="A224" t="s">
        <v>71</v>
      </c>
      <c r="B224" t="s">
        <v>54</v>
      </c>
      <c r="C224" t="s">
        <v>76</v>
      </c>
      <c r="D224" s="4">
        <v>43405</v>
      </c>
      <c r="E224" t="s">
        <v>78</v>
      </c>
      <c r="F224" s="5">
        <v>43221</v>
      </c>
      <c r="G224">
        <v>19393.169999999998</v>
      </c>
      <c r="H224">
        <v>333.62</v>
      </c>
      <c r="I224">
        <f>Table_Query_from_etpl[[#This Row],[billed_amt]]/Table_Query_from_etpl[[#This Row],[billed_consum]]</f>
        <v>1.7202963723826483E-2</v>
      </c>
    </row>
    <row r="225" spans="1:9" x14ac:dyDescent="0.2">
      <c r="A225" t="s">
        <v>71</v>
      </c>
      <c r="B225" t="s">
        <v>54</v>
      </c>
      <c r="C225" t="s">
        <v>72</v>
      </c>
      <c r="D225" s="4">
        <v>43374</v>
      </c>
      <c r="E225" t="s">
        <v>78</v>
      </c>
      <c r="F225" s="5">
        <v>43221</v>
      </c>
      <c r="G225">
        <v>51.61</v>
      </c>
      <c r="H225">
        <v>1.63</v>
      </c>
      <c r="I225">
        <f>Table_Query_from_etpl[[#This Row],[billed_amt]]/Table_Query_from_etpl[[#This Row],[billed_consum]]</f>
        <v>3.158302654524317E-2</v>
      </c>
    </row>
    <row r="226" spans="1:9" x14ac:dyDescent="0.2">
      <c r="A226" t="s">
        <v>71</v>
      </c>
      <c r="B226" t="s">
        <v>54</v>
      </c>
      <c r="C226" t="s">
        <v>72</v>
      </c>
      <c r="D226" s="4">
        <v>43374</v>
      </c>
      <c r="E226" t="s">
        <v>66</v>
      </c>
      <c r="F226" s="5">
        <v>43221</v>
      </c>
      <c r="G226">
        <v>1144.3699999999999</v>
      </c>
      <c r="H226">
        <v>36.1</v>
      </c>
      <c r="I226">
        <f>Table_Query_from_etpl[[#This Row],[billed_amt]]/Table_Query_from_etpl[[#This Row],[billed_consum]]</f>
        <v>3.1545741324921141E-2</v>
      </c>
    </row>
    <row r="227" spans="1:9" x14ac:dyDescent="0.2">
      <c r="A227" t="s">
        <v>71</v>
      </c>
      <c r="B227" t="s">
        <v>55</v>
      </c>
      <c r="C227" t="s">
        <v>77</v>
      </c>
      <c r="D227" s="4">
        <v>43617</v>
      </c>
      <c r="E227" t="s">
        <v>78</v>
      </c>
      <c r="F227" s="5">
        <v>43405</v>
      </c>
      <c r="G227">
        <v>-207.26</v>
      </c>
      <c r="H227">
        <v>-5.28</v>
      </c>
      <c r="I227">
        <f>Table_Query_from_etpl[[#This Row],[billed_amt]]/Table_Query_from_etpl[[#This Row],[billed_consum]]</f>
        <v>2.5475248480169837E-2</v>
      </c>
    </row>
    <row r="228" spans="1:9" x14ac:dyDescent="0.2">
      <c r="A228" t="s">
        <v>71</v>
      </c>
      <c r="B228" t="s">
        <v>55</v>
      </c>
      <c r="C228" t="s">
        <v>77</v>
      </c>
      <c r="D228" s="4">
        <v>43617</v>
      </c>
      <c r="E228" t="s">
        <v>78</v>
      </c>
      <c r="F228" s="5">
        <v>43221</v>
      </c>
      <c r="G228">
        <v>104.9</v>
      </c>
      <c r="H228">
        <v>2.34</v>
      </c>
      <c r="I228">
        <f>Table_Query_from_etpl[[#This Row],[billed_amt]]/Table_Query_from_etpl[[#This Row],[billed_consum]]</f>
        <v>2.2306959008579597E-2</v>
      </c>
    </row>
    <row r="229" spans="1:9" x14ac:dyDescent="0.2">
      <c r="A229" t="s">
        <v>71</v>
      </c>
      <c r="B229" t="s">
        <v>55</v>
      </c>
      <c r="C229" t="s">
        <v>77</v>
      </c>
      <c r="D229" s="4">
        <v>43617</v>
      </c>
      <c r="E229" t="s">
        <v>66</v>
      </c>
      <c r="F229" s="5">
        <v>43405</v>
      </c>
      <c r="G229">
        <v>-5757</v>
      </c>
      <c r="H229">
        <v>-146.5</v>
      </c>
      <c r="I229">
        <f>Table_Query_from_etpl[[#This Row],[billed_amt]]/Table_Query_from_etpl[[#This Row],[billed_consum]]</f>
        <v>2.5447281570262291E-2</v>
      </c>
    </row>
    <row r="230" spans="1:9" x14ac:dyDescent="0.2">
      <c r="A230" t="s">
        <v>71</v>
      </c>
      <c r="B230" t="s">
        <v>55</v>
      </c>
      <c r="C230" t="s">
        <v>77</v>
      </c>
      <c r="D230" s="4">
        <v>43617</v>
      </c>
      <c r="E230" t="s">
        <v>66</v>
      </c>
      <c r="F230" s="5">
        <v>43221</v>
      </c>
      <c r="G230">
        <v>2326</v>
      </c>
      <c r="H230">
        <v>51.81</v>
      </c>
      <c r="I230">
        <f>Table_Query_from_etpl[[#This Row],[billed_amt]]/Table_Query_from_etpl[[#This Row],[billed_consum]]</f>
        <v>2.2274290627687016E-2</v>
      </c>
    </row>
    <row r="231" spans="1:9" x14ac:dyDescent="0.2">
      <c r="A231" t="s">
        <v>71</v>
      </c>
      <c r="B231" t="s">
        <v>54</v>
      </c>
      <c r="C231" t="s">
        <v>76</v>
      </c>
      <c r="D231" s="4">
        <v>43405</v>
      </c>
      <c r="E231" t="s">
        <v>66</v>
      </c>
      <c r="F231" s="5">
        <v>43221</v>
      </c>
      <c r="G231">
        <v>4384</v>
      </c>
      <c r="H231">
        <v>61.9</v>
      </c>
      <c r="I231">
        <f>Table_Query_from_etpl[[#This Row],[billed_amt]]/Table_Query_from_etpl[[#This Row],[billed_consum]]</f>
        <v>1.4119525547445255E-2</v>
      </c>
    </row>
    <row r="232" spans="1:9" x14ac:dyDescent="0.2">
      <c r="A232" t="s">
        <v>71</v>
      </c>
      <c r="B232" t="s">
        <v>54</v>
      </c>
      <c r="C232" t="s">
        <v>76</v>
      </c>
      <c r="D232" s="4">
        <v>43374</v>
      </c>
      <c r="E232" t="s">
        <v>66</v>
      </c>
      <c r="F232" s="5">
        <v>43221</v>
      </c>
      <c r="G232">
        <v>1213.01</v>
      </c>
      <c r="H232">
        <v>27.89</v>
      </c>
      <c r="I232">
        <f>Table_Query_from_etpl[[#This Row],[billed_amt]]/Table_Query_from_etpl[[#This Row],[billed_consum]]</f>
        <v>2.2992390829424326E-2</v>
      </c>
    </row>
    <row r="233" spans="1:9" x14ac:dyDescent="0.2">
      <c r="A233" t="s">
        <v>71</v>
      </c>
      <c r="B233" t="s">
        <v>54</v>
      </c>
      <c r="C233" t="s">
        <v>76</v>
      </c>
      <c r="D233" s="4">
        <v>43374</v>
      </c>
      <c r="E233" t="s">
        <v>78</v>
      </c>
      <c r="F233" s="5">
        <v>43221</v>
      </c>
      <c r="G233">
        <v>54.71</v>
      </c>
      <c r="H233">
        <v>1.26</v>
      </c>
      <c r="I233">
        <f>Table_Query_from_etpl[[#This Row],[billed_amt]]/Table_Query_from_etpl[[#This Row],[billed_consum]]</f>
        <v>2.3030524584171083E-2</v>
      </c>
    </row>
    <row r="234" spans="1:9" x14ac:dyDescent="0.2">
      <c r="A234" t="s">
        <v>71</v>
      </c>
      <c r="B234" t="s">
        <v>55</v>
      </c>
      <c r="C234" t="s">
        <v>74</v>
      </c>
      <c r="D234" s="4">
        <v>43374</v>
      </c>
      <c r="E234" t="s">
        <v>78</v>
      </c>
      <c r="F234" s="5">
        <v>43221</v>
      </c>
      <c r="G234">
        <v>29.18</v>
      </c>
      <c r="H234">
        <v>0.92</v>
      </c>
      <c r="I234">
        <f>Table_Query_from_etpl[[#This Row],[billed_amt]]/Table_Query_from_etpl[[#This Row],[billed_consum]]</f>
        <v>3.1528444139821796E-2</v>
      </c>
    </row>
    <row r="235" spans="1:9" x14ac:dyDescent="0.2">
      <c r="A235" t="s">
        <v>71</v>
      </c>
      <c r="B235" t="s">
        <v>55</v>
      </c>
      <c r="C235" t="s">
        <v>74</v>
      </c>
      <c r="D235" s="4">
        <v>43374</v>
      </c>
      <c r="E235" t="s">
        <v>66</v>
      </c>
      <c r="F235" s="5">
        <v>43221</v>
      </c>
      <c r="G235">
        <v>647</v>
      </c>
      <c r="H235">
        <v>20.41</v>
      </c>
      <c r="I235">
        <f>Table_Query_from_etpl[[#This Row],[billed_amt]]/Table_Query_from_etpl[[#This Row],[billed_consum]]</f>
        <v>3.1545595054095828E-2</v>
      </c>
    </row>
    <row r="236" spans="1:9" x14ac:dyDescent="0.2">
      <c r="A236" t="s">
        <v>71</v>
      </c>
      <c r="B236" t="s">
        <v>55</v>
      </c>
      <c r="C236" t="s">
        <v>77</v>
      </c>
      <c r="D236" s="4">
        <v>43132</v>
      </c>
      <c r="E236" t="s">
        <v>66</v>
      </c>
      <c r="F236" s="5">
        <v>43101</v>
      </c>
      <c r="G236">
        <v>15489.11</v>
      </c>
      <c r="H236">
        <v>430.33</v>
      </c>
      <c r="I236">
        <f>Table_Query_from_etpl[[#This Row],[billed_amt]]/Table_Query_from_etpl[[#This Row],[billed_consum]]</f>
        <v>2.7782745425657122E-2</v>
      </c>
    </row>
    <row r="237" spans="1:9" x14ac:dyDescent="0.2">
      <c r="A237" t="s">
        <v>71</v>
      </c>
      <c r="B237" t="s">
        <v>55</v>
      </c>
      <c r="C237" t="s">
        <v>77</v>
      </c>
      <c r="D237" s="4">
        <v>43132</v>
      </c>
      <c r="E237" t="s">
        <v>78</v>
      </c>
      <c r="F237" s="5">
        <v>43101</v>
      </c>
      <c r="G237">
        <v>698.57</v>
      </c>
      <c r="H237">
        <v>19.41</v>
      </c>
      <c r="I237">
        <f>Table_Query_from_etpl[[#This Row],[billed_amt]]/Table_Query_from_etpl[[#This Row],[billed_consum]]</f>
        <v>2.7785332894341295E-2</v>
      </c>
    </row>
    <row r="238" spans="1:9" x14ac:dyDescent="0.2">
      <c r="A238" t="s">
        <v>71</v>
      </c>
      <c r="B238" t="s">
        <v>55</v>
      </c>
      <c r="C238" t="s">
        <v>77</v>
      </c>
      <c r="D238" s="4">
        <v>43132</v>
      </c>
      <c r="E238" t="s">
        <v>78</v>
      </c>
      <c r="F238" s="5">
        <v>43101</v>
      </c>
      <c r="G238">
        <v>2149.4699999999998</v>
      </c>
      <c r="H238">
        <v>59.71</v>
      </c>
      <c r="I238">
        <f>Table_Query_from_etpl[[#This Row],[billed_amt]]/Table_Query_from_etpl[[#This Row],[billed_consum]]</f>
        <v>2.7778940855187562E-2</v>
      </c>
    </row>
    <row r="239" spans="1:9" x14ac:dyDescent="0.2">
      <c r="A239" t="s">
        <v>71</v>
      </c>
      <c r="B239" t="s">
        <v>55</v>
      </c>
      <c r="C239" t="s">
        <v>77</v>
      </c>
      <c r="D239" s="4">
        <v>43132</v>
      </c>
      <c r="E239" t="s">
        <v>66</v>
      </c>
      <c r="F239" s="5">
        <v>43101</v>
      </c>
      <c r="G239">
        <v>47660.69</v>
      </c>
      <c r="H239">
        <v>1324.23</v>
      </c>
      <c r="I239">
        <f>Table_Query_from_etpl[[#This Row],[billed_amt]]/Table_Query_from_etpl[[#This Row],[billed_consum]]</f>
        <v>2.7784532703995682E-2</v>
      </c>
    </row>
    <row r="240" spans="1:9" x14ac:dyDescent="0.2">
      <c r="A240" t="s">
        <v>71</v>
      </c>
      <c r="B240" t="s">
        <v>54</v>
      </c>
      <c r="C240" t="s">
        <v>72</v>
      </c>
      <c r="D240" s="4">
        <v>43405</v>
      </c>
      <c r="E240" t="s">
        <v>78</v>
      </c>
      <c r="F240" s="5">
        <v>43405</v>
      </c>
      <c r="G240">
        <v>8.08</v>
      </c>
      <c r="H240">
        <v>0.11</v>
      </c>
      <c r="I240">
        <f>Table_Query_from_etpl[[#This Row],[billed_amt]]/Table_Query_from_etpl[[#This Row],[billed_consum]]</f>
        <v>1.3613861386138614E-2</v>
      </c>
    </row>
    <row r="241" spans="1:9" x14ac:dyDescent="0.2">
      <c r="A241" t="s">
        <v>71</v>
      </c>
      <c r="B241" t="s">
        <v>54</v>
      </c>
      <c r="C241" t="s">
        <v>76</v>
      </c>
      <c r="D241" s="4">
        <v>43405</v>
      </c>
      <c r="E241" t="s">
        <v>78</v>
      </c>
      <c r="F241" s="5">
        <v>43221</v>
      </c>
      <c r="G241">
        <v>12.36</v>
      </c>
      <c r="H241">
        <v>0.14000000000000001</v>
      </c>
      <c r="I241">
        <f>Table_Query_from_etpl[[#This Row],[billed_amt]]/Table_Query_from_etpl[[#This Row],[billed_consum]]</f>
        <v>1.1326860841423949E-2</v>
      </c>
    </row>
    <row r="242" spans="1:9" x14ac:dyDescent="0.2">
      <c r="A242" t="s">
        <v>71</v>
      </c>
      <c r="B242" t="s">
        <v>54</v>
      </c>
      <c r="C242" t="s">
        <v>76</v>
      </c>
      <c r="D242" s="4">
        <v>43405</v>
      </c>
      <c r="E242" t="s">
        <v>66</v>
      </c>
      <c r="F242" s="5">
        <v>43221</v>
      </c>
      <c r="G242">
        <v>273.99</v>
      </c>
      <c r="H242">
        <v>3.11</v>
      </c>
      <c r="I242">
        <f>Table_Query_from_etpl[[#This Row],[billed_amt]]/Table_Query_from_etpl[[#This Row],[billed_consum]]</f>
        <v>1.1350779225519178E-2</v>
      </c>
    </row>
    <row r="243" spans="1:9" x14ac:dyDescent="0.2">
      <c r="A243" t="s">
        <v>71</v>
      </c>
      <c r="B243" t="s">
        <v>55</v>
      </c>
      <c r="C243" t="s">
        <v>77</v>
      </c>
      <c r="D243" s="4">
        <v>43405</v>
      </c>
      <c r="E243" t="s">
        <v>66</v>
      </c>
      <c r="F243" s="5">
        <v>43221</v>
      </c>
      <c r="G243">
        <v>98544.01</v>
      </c>
      <c r="H243">
        <v>1126.52</v>
      </c>
      <c r="I243">
        <f>Table_Query_from_etpl[[#This Row],[billed_amt]]/Table_Query_from_etpl[[#This Row],[billed_consum]]</f>
        <v>1.1431643587469193E-2</v>
      </c>
    </row>
    <row r="244" spans="1:9" x14ac:dyDescent="0.2">
      <c r="A244" t="s">
        <v>71</v>
      </c>
      <c r="B244" t="s">
        <v>55</v>
      </c>
      <c r="C244" t="s">
        <v>77</v>
      </c>
      <c r="D244" s="4">
        <v>43405</v>
      </c>
      <c r="E244" t="s">
        <v>78</v>
      </c>
      <c r="F244" s="5">
        <v>43221</v>
      </c>
      <c r="G244">
        <v>4444.32</v>
      </c>
      <c r="H244">
        <v>50.82</v>
      </c>
      <c r="I244">
        <f>Table_Query_from_etpl[[#This Row],[billed_amt]]/Table_Query_from_etpl[[#This Row],[billed_consum]]</f>
        <v>1.14348201749649E-2</v>
      </c>
    </row>
    <row r="245" spans="1:9" x14ac:dyDescent="0.2">
      <c r="A245" t="s">
        <v>71</v>
      </c>
      <c r="B245" t="s">
        <v>54</v>
      </c>
      <c r="C245" t="s">
        <v>74</v>
      </c>
      <c r="D245" s="4">
        <v>43405</v>
      </c>
      <c r="E245" t="s">
        <v>78</v>
      </c>
      <c r="F245" s="5">
        <v>43405</v>
      </c>
      <c r="G245">
        <v>14.67</v>
      </c>
      <c r="H245">
        <v>0.25</v>
      </c>
      <c r="I245">
        <f>Table_Query_from_etpl[[#This Row],[billed_amt]]/Table_Query_from_etpl[[#This Row],[billed_consum]]</f>
        <v>1.7041581458759374E-2</v>
      </c>
    </row>
    <row r="246" spans="1:9" x14ac:dyDescent="0.2">
      <c r="A246" t="s">
        <v>71</v>
      </c>
      <c r="B246" t="s">
        <v>54</v>
      </c>
      <c r="C246" t="s">
        <v>72</v>
      </c>
      <c r="D246" s="4">
        <v>43405</v>
      </c>
      <c r="E246" t="s">
        <v>66</v>
      </c>
      <c r="F246" s="5">
        <v>43405</v>
      </c>
      <c r="G246">
        <v>181.17</v>
      </c>
      <c r="H246">
        <v>2.76</v>
      </c>
      <c r="I246">
        <f>Table_Query_from_etpl[[#This Row],[billed_amt]]/Table_Query_from_etpl[[#This Row],[billed_consum]]</f>
        <v>1.5234310316277529E-2</v>
      </c>
    </row>
    <row r="247" spans="1:9" x14ac:dyDescent="0.2">
      <c r="A247" t="s">
        <v>71</v>
      </c>
      <c r="B247" t="s">
        <v>54</v>
      </c>
      <c r="C247" t="s">
        <v>72</v>
      </c>
      <c r="D247" s="4">
        <v>43405</v>
      </c>
      <c r="E247" t="s">
        <v>78</v>
      </c>
      <c r="F247" s="5">
        <v>43221</v>
      </c>
      <c r="G247">
        <v>52.25</v>
      </c>
      <c r="H247">
        <v>0.74</v>
      </c>
      <c r="I247">
        <f>Table_Query_from_etpl[[#This Row],[billed_amt]]/Table_Query_from_etpl[[#This Row],[billed_consum]]</f>
        <v>1.4162679425837321E-2</v>
      </c>
    </row>
    <row r="248" spans="1:9" x14ac:dyDescent="0.2">
      <c r="A248" t="s">
        <v>71</v>
      </c>
      <c r="B248" t="s">
        <v>54</v>
      </c>
      <c r="C248" t="s">
        <v>72</v>
      </c>
      <c r="D248" s="4">
        <v>43405</v>
      </c>
      <c r="E248" t="s">
        <v>66</v>
      </c>
      <c r="F248" s="5">
        <v>43221</v>
      </c>
      <c r="G248">
        <v>1158.6300000000001</v>
      </c>
      <c r="H248">
        <v>16.36</v>
      </c>
      <c r="I248">
        <f>Table_Query_from_etpl[[#This Row],[billed_amt]]/Table_Query_from_etpl[[#This Row],[billed_consum]]</f>
        <v>1.4120124629950888E-2</v>
      </c>
    </row>
    <row r="249" spans="1:9" x14ac:dyDescent="0.2">
      <c r="A249" t="s">
        <v>71</v>
      </c>
      <c r="B249" t="s">
        <v>55</v>
      </c>
      <c r="C249" t="s">
        <v>77</v>
      </c>
      <c r="D249" s="4">
        <v>43405</v>
      </c>
      <c r="E249" t="s">
        <v>78</v>
      </c>
      <c r="F249" s="5">
        <v>43405</v>
      </c>
      <c r="G249">
        <v>0</v>
      </c>
      <c r="H249">
        <v>0</v>
      </c>
      <c r="I249" t="e">
        <f>Table_Query_from_etpl[[#This Row],[billed_amt]]/Table_Query_from_etpl[[#This Row],[billed_consum]]</f>
        <v>#DIV/0!</v>
      </c>
    </row>
    <row r="250" spans="1:9" x14ac:dyDescent="0.2">
      <c r="A250" t="s">
        <v>71</v>
      </c>
      <c r="B250" t="s">
        <v>54</v>
      </c>
      <c r="C250" t="s">
        <v>74</v>
      </c>
      <c r="D250" s="4">
        <v>43405</v>
      </c>
      <c r="E250" t="s">
        <v>66</v>
      </c>
      <c r="F250" s="5">
        <v>43405</v>
      </c>
      <c r="G250">
        <v>327.62</v>
      </c>
      <c r="H250">
        <v>5.54</v>
      </c>
      <c r="I250">
        <f>Table_Query_from_etpl[[#This Row],[billed_amt]]/Table_Query_from_etpl[[#This Row],[billed_consum]]</f>
        <v>1.6909834564434404E-2</v>
      </c>
    </row>
    <row r="251" spans="1:9" x14ac:dyDescent="0.2">
      <c r="A251" t="s">
        <v>71</v>
      </c>
      <c r="B251" t="s">
        <v>55</v>
      </c>
      <c r="C251" t="s">
        <v>77</v>
      </c>
      <c r="D251" s="4">
        <v>43374</v>
      </c>
      <c r="E251" t="s">
        <v>78</v>
      </c>
      <c r="F251" s="5">
        <v>43221</v>
      </c>
      <c r="G251">
        <v>1195.6500000000001</v>
      </c>
      <c r="H251">
        <v>28.03</v>
      </c>
      <c r="I251">
        <f>Table_Query_from_etpl[[#This Row],[billed_amt]]/Table_Query_from_etpl[[#This Row],[billed_consum]]</f>
        <v>2.3443315351482457E-2</v>
      </c>
    </row>
    <row r="252" spans="1:9" x14ac:dyDescent="0.2">
      <c r="A252" t="s">
        <v>71</v>
      </c>
      <c r="B252" t="s">
        <v>55</v>
      </c>
      <c r="C252" t="s">
        <v>77</v>
      </c>
      <c r="D252" s="4">
        <v>43374</v>
      </c>
      <c r="E252" t="s">
        <v>66</v>
      </c>
      <c r="F252" s="5">
        <v>43221</v>
      </c>
      <c r="G252">
        <v>26510.97</v>
      </c>
      <c r="H252">
        <v>621.61</v>
      </c>
      <c r="I252">
        <f>Table_Query_from_etpl[[#This Row],[billed_amt]]/Table_Query_from_etpl[[#This Row],[billed_consum]]</f>
        <v>2.3447274845092427E-2</v>
      </c>
    </row>
    <row r="253" spans="1:9" x14ac:dyDescent="0.2">
      <c r="A253" t="s">
        <v>71</v>
      </c>
      <c r="B253" t="s">
        <v>55</v>
      </c>
      <c r="C253" t="s">
        <v>77</v>
      </c>
      <c r="D253" s="4">
        <v>43374</v>
      </c>
      <c r="E253" t="s">
        <v>66</v>
      </c>
      <c r="F253" s="5">
        <v>43221</v>
      </c>
      <c r="G253">
        <v>37369.629999999997</v>
      </c>
      <c r="H253">
        <v>872.46</v>
      </c>
      <c r="I253">
        <f>Table_Query_from_etpl[[#This Row],[billed_amt]]/Table_Query_from_etpl[[#This Row],[billed_consum]]</f>
        <v>2.3346765809562475E-2</v>
      </c>
    </row>
    <row r="254" spans="1:9" x14ac:dyDescent="0.2">
      <c r="A254" t="s">
        <v>71</v>
      </c>
      <c r="B254" t="s">
        <v>54</v>
      </c>
      <c r="C254" t="s">
        <v>76</v>
      </c>
      <c r="D254" s="4">
        <v>43405</v>
      </c>
      <c r="E254" t="s">
        <v>78</v>
      </c>
      <c r="F254" s="5">
        <v>43405</v>
      </c>
      <c r="G254">
        <v>0</v>
      </c>
      <c r="H254">
        <v>0</v>
      </c>
      <c r="I254" t="e">
        <f>Table_Query_from_etpl[[#This Row],[billed_amt]]/Table_Query_from_etpl[[#This Row],[billed_consum]]</f>
        <v>#DIV/0!</v>
      </c>
    </row>
    <row r="255" spans="1:9" x14ac:dyDescent="0.2">
      <c r="A255" t="s">
        <v>71</v>
      </c>
      <c r="B255" t="s">
        <v>55</v>
      </c>
      <c r="C255" t="s">
        <v>77</v>
      </c>
      <c r="D255" s="4">
        <v>43405</v>
      </c>
      <c r="E255" t="s">
        <v>66</v>
      </c>
      <c r="F255" s="5">
        <v>43405</v>
      </c>
      <c r="G255">
        <v>0.01</v>
      </c>
      <c r="H255">
        <v>0</v>
      </c>
      <c r="I255">
        <f>Table_Query_from_etpl[[#This Row],[billed_amt]]/Table_Query_from_etpl[[#This Row],[billed_consum]]</f>
        <v>0</v>
      </c>
    </row>
    <row r="256" spans="1:9" x14ac:dyDescent="0.2">
      <c r="A256" t="s">
        <v>71</v>
      </c>
      <c r="B256" t="s">
        <v>55</v>
      </c>
      <c r="C256" t="s">
        <v>77</v>
      </c>
      <c r="D256" s="4">
        <v>43132</v>
      </c>
      <c r="E256" t="s">
        <v>66</v>
      </c>
      <c r="F256" s="5">
        <v>43101</v>
      </c>
      <c r="G256">
        <v>4916.54</v>
      </c>
      <c r="H256">
        <v>168.58</v>
      </c>
      <c r="I256">
        <f>Table_Query_from_etpl[[#This Row],[billed_amt]]/Table_Query_from_etpl[[#This Row],[billed_consum]]</f>
        <v>3.4288340987767826E-2</v>
      </c>
    </row>
    <row r="257" spans="1:9" x14ac:dyDescent="0.2">
      <c r="A257" t="s">
        <v>71</v>
      </c>
      <c r="B257" t="s">
        <v>55</v>
      </c>
      <c r="C257" t="s">
        <v>77</v>
      </c>
      <c r="D257" s="4">
        <v>43132</v>
      </c>
      <c r="E257" t="s">
        <v>78</v>
      </c>
      <c r="F257" s="5">
        <v>43101</v>
      </c>
      <c r="G257">
        <v>221.73</v>
      </c>
      <c r="H257">
        <v>7.59</v>
      </c>
      <c r="I257">
        <f>Table_Query_from_etpl[[#This Row],[billed_amt]]/Table_Query_from_etpl[[#This Row],[billed_consum]]</f>
        <v>3.4230821269111082E-2</v>
      </c>
    </row>
    <row r="258" spans="1:9" x14ac:dyDescent="0.2">
      <c r="A258" t="s">
        <v>71</v>
      </c>
      <c r="B258" t="s">
        <v>54</v>
      </c>
      <c r="C258" t="s">
        <v>76</v>
      </c>
      <c r="D258" s="4">
        <v>43405</v>
      </c>
      <c r="E258" t="s">
        <v>66</v>
      </c>
      <c r="F258" s="5">
        <v>43405</v>
      </c>
      <c r="G258">
        <v>0.02</v>
      </c>
      <c r="H258">
        <v>0</v>
      </c>
      <c r="I258">
        <f>Table_Query_from_etpl[[#This Row],[billed_amt]]/Table_Query_from_etpl[[#This Row],[billed_consum]]</f>
        <v>0</v>
      </c>
    </row>
    <row r="259" spans="1:9" x14ac:dyDescent="0.2">
      <c r="A259" t="s">
        <v>71</v>
      </c>
      <c r="B259" t="s">
        <v>54</v>
      </c>
      <c r="C259" t="s">
        <v>76</v>
      </c>
      <c r="D259" s="4">
        <v>43405</v>
      </c>
      <c r="E259" t="s">
        <v>66</v>
      </c>
      <c r="F259" s="5">
        <v>43405</v>
      </c>
      <c r="G259">
        <v>61.05</v>
      </c>
      <c r="H259">
        <v>1.04</v>
      </c>
      <c r="I259">
        <f>Table_Query_from_etpl[[#This Row],[billed_amt]]/Table_Query_from_etpl[[#This Row],[billed_consum]]</f>
        <v>1.7035217035217036E-2</v>
      </c>
    </row>
    <row r="260" spans="1:9" x14ac:dyDescent="0.2">
      <c r="A260" t="s">
        <v>71</v>
      </c>
      <c r="B260" t="s">
        <v>54</v>
      </c>
      <c r="C260" t="s">
        <v>76</v>
      </c>
      <c r="D260" s="4">
        <v>43405</v>
      </c>
      <c r="E260" t="s">
        <v>78</v>
      </c>
      <c r="F260" s="5">
        <v>43405</v>
      </c>
      <c r="G260">
        <v>2.75</v>
      </c>
      <c r="H260">
        <v>0.05</v>
      </c>
      <c r="I260">
        <f>Table_Query_from_etpl[[#This Row],[billed_amt]]/Table_Query_from_etpl[[#This Row],[billed_consum]]</f>
        <v>1.8181818181818184E-2</v>
      </c>
    </row>
    <row r="261" spans="1:9" x14ac:dyDescent="0.2">
      <c r="A261" t="s">
        <v>71</v>
      </c>
      <c r="B261" t="s">
        <v>55</v>
      </c>
      <c r="C261" t="s">
        <v>77</v>
      </c>
      <c r="D261" s="4">
        <v>43405</v>
      </c>
      <c r="E261" t="s">
        <v>78</v>
      </c>
      <c r="F261" s="5">
        <v>43221</v>
      </c>
      <c r="G261">
        <v>314.77999999999997</v>
      </c>
      <c r="H261">
        <v>4.4400000000000004</v>
      </c>
      <c r="I261">
        <f>Table_Query_from_etpl[[#This Row],[billed_amt]]/Table_Query_from_etpl[[#This Row],[billed_consum]]</f>
        <v>1.41050892686956E-2</v>
      </c>
    </row>
    <row r="262" spans="1:9" x14ac:dyDescent="0.2">
      <c r="A262" t="s">
        <v>71</v>
      </c>
      <c r="B262" t="s">
        <v>55</v>
      </c>
      <c r="C262" t="s">
        <v>73</v>
      </c>
      <c r="D262" s="4">
        <v>43405</v>
      </c>
      <c r="E262" t="s">
        <v>78</v>
      </c>
      <c r="F262" s="5">
        <v>43221</v>
      </c>
      <c r="G262">
        <v>48.17</v>
      </c>
      <c r="H262">
        <v>0.68</v>
      </c>
      <c r="I262">
        <f>Table_Query_from_etpl[[#This Row],[billed_amt]]/Table_Query_from_etpl[[#This Row],[billed_consum]]</f>
        <v>1.4116670126634836E-2</v>
      </c>
    </row>
    <row r="263" spans="1:9" x14ac:dyDescent="0.2">
      <c r="A263" t="s">
        <v>71</v>
      </c>
      <c r="B263" t="s">
        <v>54</v>
      </c>
      <c r="C263" t="s">
        <v>76</v>
      </c>
      <c r="D263" s="4">
        <v>43405</v>
      </c>
      <c r="E263" t="s">
        <v>78</v>
      </c>
      <c r="F263" s="5">
        <v>43221</v>
      </c>
      <c r="G263">
        <v>197.71</v>
      </c>
      <c r="H263">
        <v>2.79</v>
      </c>
      <c r="I263">
        <f>Table_Query_from_etpl[[#This Row],[billed_amt]]/Table_Query_from_etpl[[#This Row],[billed_consum]]</f>
        <v>1.4111577563097466E-2</v>
      </c>
    </row>
    <row r="264" spans="1:9" x14ac:dyDescent="0.2">
      <c r="A264" t="s">
        <v>71</v>
      </c>
      <c r="B264" t="s">
        <v>55</v>
      </c>
      <c r="C264" t="s">
        <v>77</v>
      </c>
      <c r="D264" s="4">
        <v>43405</v>
      </c>
      <c r="E264" t="s">
        <v>66</v>
      </c>
      <c r="F264" s="5">
        <v>43221</v>
      </c>
      <c r="G264">
        <v>6979.54</v>
      </c>
      <c r="H264">
        <v>98.56</v>
      </c>
      <c r="I264">
        <f>Table_Query_from_etpl[[#This Row],[billed_amt]]/Table_Query_from_etpl[[#This Row],[billed_consum]]</f>
        <v>1.4121274467944879E-2</v>
      </c>
    </row>
    <row r="265" spans="1:9" x14ac:dyDescent="0.2">
      <c r="A265" t="s">
        <v>71</v>
      </c>
      <c r="B265" t="s">
        <v>55</v>
      </c>
      <c r="C265" t="s">
        <v>73</v>
      </c>
      <c r="D265" s="4">
        <v>43405</v>
      </c>
      <c r="E265" t="s">
        <v>66</v>
      </c>
      <c r="F265" s="5">
        <v>43221</v>
      </c>
      <c r="G265">
        <v>1067.99</v>
      </c>
      <c r="H265">
        <v>15.08</v>
      </c>
      <c r="I265">
        <f>Table_Query_from_etpl[[#This Row],[billed_amt]]/Table_Query_from_etpl[[#This Row],[billed_consum]]</f>
        <v>1.4119982396838923E-2</v>
      </c>
    </row>
    <row r="266" spans="1:9" x14ac:dyDescent="0.2">
      <c r="A266" t="s">
        <v>71</v>
      </c>
      <c r="B266" t="s">
        <v>54</v>
      </c>
      <c r="C266" t="s">
        <v>76</v>
      </c>
      <c r="D266" s="4">
        <v>43435</v>
      </c>
      <c r="E266" t="s">
        <v>66</v>
      </c>
      <c r="F266" s="5">
        <v>43221</v>
      </c>
      <c r="G266">
        <v>205185</v>
      </c>
      <c r="H266">
        <v>4482.3599999999997</v>
      </c>
      <c r="I266">
        <f>Table_Query_from_etpl[[#This Row],[billed_amt]]/Table_Query_from_etpl[[#This Row],[billed_consum]]</f>
        <v>2.1845456539220702E-2</v>
      </c>
    </row>
    <row r="267" spans="1:9" x14ac:dyDescent="0.2">
      <c r="A267" t="s">
        <v>71</v>
      </c>
      <c r="B267" t="s">
        <v>54</v>
      </c>
      <c r="C267" t="s">
        <v>76</v>
      </c>
      <c r="D267" s="4">
        <v>43435</v>
      </c>
      <c r="E267" t="s">
        <v>78</v>
      </c>
      <c r="F267" s="5">
        <v>43221</v>
      </c>
      <c r="G267">
        <v>9253.81</v>
      </c>
      <c r="H267">
        <v>202.04</v>
      </c>
      <c r="I267">
        <f>Table_Query_from_etpl[[#This Row],[billed_amt]]/Table_Query_from_etpl[[#This Row],[billed_consum]]</f>
        <v>2.1833169256770996E-2</v>
      </c>
    </row>
    <row r="268" spans="1:9" x14ac:dyDescent="0.2">
      <c r="A268" t="s">
        <v>71</v>
      </c>
      <c r="B268" t="s">
        <v>55</v>
      </c>
      <c r="C268" t="s">
        <v>77</v>
      </c>
      <c r="D268" s="4">
        <v>43435</v>
      </c>
      <c r="E268" t="s">
        <v>78</v>
      </c>
      <c r="F268" s="5">
        <v>43405</v>
      </c>
      <c r="G268">
        <v>172.24</v>
      </c>
      <c r="H268">
        <v>3.74</v>
      </c>
      <c r="I268">
        <f>Table_Query_from_etpl[[#This Row],[billed_amt]]/Table_Query_from_etpl[[#This Row],[billed_consum]]</f>
        <v>2.171388759869949E-2</v>
      </c>
    </row>
    <row r="269" spans="1:9" x14ac:dyDescent="0.2">
      <c r="A269" t="s">
        <v>71</v>
      </c>
      <c r="B269" t="s">
        <v>54</v>
      </c>
      <c r="C269" t="s">
        <v>76</v>
      </c>
      <c r="D269" s="4">
        <v>43435</v>
      </c>
      <c r="E269" t="s">
        <v>78</v>
      </c>
      <c r="F269" s="5">
        <v>43221</v>
      </c>
      <c r="G269">
        <v>6133.77</v>
      </c>
      <c r="H269">
        <v>133.78</v>
      </c>
      <c r="I269">
        <f>Table_Query_from_etpl[[#This Row],[billed_amt]]/Table_Query_from_etpl[[#This Row],[billed_consum]]</f>
        <v>2.1810403715822404E-2</v>
      </c>
    </row>
    <row r="270" spans="1:9" x14ac:dyDescent="0.2">
      <c r="A270" t="s">
        <v>71</v>
      </c>
      <c r="B270" t="s">
        <v>55</v>
      </c>
      <c r="C270" t="s">
        <v>77</v>
      </c>
      <c r="D270" s="4">
        <v>43435</v>
      </c>
      <c r="E270" t="s">
        <v>78</v>
      </c>
      <c r="F270" s="5">
        <v>43221</v>
      </c>
      <c r="G270">
        <v>161.41</v>
      </c>
      <c r="H270">
        <v>3.53</v>
      </c>
      <c r="I270">
        <f>Table_Query_from_etpl[[#This Row],[billed_amt]]/Table_Query_from_etpl[[#This Row],[billed_consum]]</f>
        <v>2.1869772628709497E-2</v>
      </c>
    </row>
    <row r="271" spans="1:9" x14ac:dyDescent="0.2">
      <c r="A271" t="s">
        <v>71</v>
      </c>
      <c r="B271" t="s">
        <v>55</v>
      </c>
      <c r="C271" t="s">
        <v>77</v>
      </c>
      <c r="D271" s="4">
        <v>43435</v>
      </c>
      <c r="E271" t="s">
        <v>66</v>
      </c>
      <c r="F271" s="5">
        <v>43221</v>
      </c>
      <c r="G271">
        <v>3579</v>
      </c>
      <c r="H271">
        <v>78.069999999999993</v>
      </c>
      <c r="I271">
        <f>Table_Query_from_etpl[[#This Row],[billed_amt]]/Table_Query_from_etpl[[#This Row],[billed_consum]]</f>
        <v>2.1813355685945793E-2</v>
      </c>
    </row>
    <row r="272" spans="1:9" x14ac:dyDescent="0.2">
      <c r="A272" t="s">
        <v>71</v>
      </c>
      <c r="B272" t="s">
        <v>54</v>
      </c>
      <c r="C272" t="s">
        <v>76</v>
      </c>
      <c r="D272" s="4">
        <v>43435</v>
      </c>
      <c r="E272" t="s">
        <v>78</v>
      </c>
      <c r="F272" s="5">
        <v>43405</v>
      </c>
      <c r="G272">
        <v>6592.63</v>
      </c>
      <c r="H272">
        <v>144.01</v>
      </c>
      <c r="I272">
        <f>Table_Query_from_etpl[[#This Row],[billed_amt]]/Table_Query_from_etpl[[#This Row],[billed_consum]]</f>
        <v>2.1844089536345888E-2</v>
      </c>
    </row>
    <row r="273" spans="1:9" x14ac:dyDescent="0.2">
      <c r="A273" t="s">
        <v>71</v>
      </c>
      <c r="B273" t="s">
        <v>54</v>
      </c>
      <c r="C273" t="s">
        <v>76</v>
      </c>
      <c r="D273" s="4">
        <v>43435</v>
      </c>
      <c r="E273" t="s">
        <v>66</v>
      </c>
      <c r="F273" s="5">
        <v>43221</v>
      </c>
      <c r="G273">
        <v>136002</v>
      </c>
      <c r="H273">
        <v>2966.9</v>
      </c>
      <c r="I273">
        <f>Table_Query_from_etpl[[#This Row],[billed_amt]]/Table_Query_from_etpl[[#This Row],[billed_consum]]</f>
        <v>2.1815120365876971E-2</v>
      </c>
    </row>
    <row r="274" spans="1:9" x14ac:dyDescent="0.2">
      <c r="A274" t="s">
        <v>71</v>
      </c>
      <c r="B274" t="s">
        <v>55</v>
      </c>
      <c r="C274" t="s">
        <v>77</v>
      </c>
      <c r="D274" s="4">
        <v>43435</v>
      </c>
      <c r="E274" t="s">
        <v>66</v>
      </c>
      <c r="F274" s="5">
        <v>43405</v>
      </c>
      <c r="G274">
        <v>3818.73</v>
      </c>
      <c r="H274">
        <v>83.31</v>
      </c>
      <c r="I274">
        <f>Table_Query_from_etpl[[#This Row],[billed_amt]]/Table_Query_from_etpl[[#This Row],[billed_consum]]</f>
        <v>2.1816153537956337E-2</v>
      </c>
    </row>
    <row r="275" spans="1:9" x14ac:dyDescent="0.2">
      <c r="A275" t="s">
        <v>71</v>
      </c>
      <c r="B275" t="s">
        <v>54</v>
      </c>
      <c r="C275" t="s">
        <v>76</v>
      </c>
      <c r="D275" s="4">
        <v>43435</v>
      </c>
      <c r="E275" t="s">
        <v>66</v>
      </c>
      <c r="F275" s="5">
        <v>43405</v>
      </c>
      <c r="G275">
        <v>146179.14000000001</v>
      </c>
      <c r="H275">
        <v>3192.53</v>
      </c>
      <c r="I275">
        <f>Table_Query_from_etpl[[#This Row],[billed_amt]]/Table_Query_from_etpl[[#This Row],[billed_consum]]</f>
        <v>2.1839846642961507E-2</v>
      </c>
    </row>
    <row r="276" spans="1:9" x14ac:dyDescent="0.2">
      <c r="A276" t="s">
        <v>71</v>
      </c>
      <c r="B276" t="s">
        <v>55</v>
      </c>
      <c r="C276" t="s">
        <v>77</v>
      </c>
      <c r="D276" s="4">
        <v>43435</v>
      </c>
      <c r="E276" t="s">
        <v>66</v>
      </c>
      <c r="F276" s="5">
        <v>43405</v>
      </c>
      <c r="G276">
        <v>94590.87</v>
      </c>
      <c r="H276">
        <v>2064.08</v>
      </c>
      <c r="I276">
        <f>Table_Query_from_etpl[[#This Row],[billed_amt]]/Table_Query_from_etpl[[#This Row],[billed_consum]]</f>
        <v>2.182113347725843E-2</v>
      </c>
    </row>
    <row r="277" spans="1:9" x14ac:dyDescent="0.2">
      <c r="A277" t="s">
        <v>71</v>
      </c>
      <c r="B277" t="s">
        <v>55</v>
      </c>
      <c r="C277" t="s">
        <v>77</v>
      </c>
      <c r="D277" s="4">
        <v>43435</v>
      </c>
      <c r="E277" t="s">
        <v>66</v>
      </c>
      <c r="F277" s="5">
        <v>43221</v>
      </c>
      <c r="G277">
        <v>88625</v>
      </c>
      <c r="H277">
        <v>1933.44</v>
      </c>
      <c r="I277">
        <f>Table_Query_from_etpl[[#This Row],[billed_amt]]/Table_Query_from_etpl[[#This Row],[billed_consum]]</f>
        <v>2.1815966149506347E-2</v>
      </c>
    </row>
    <row r="278" spans="1:9" x14ac:dyDescent="0.2">
      <c r="A278" t="s">
        <v>71</v>
      </c>
      <c r="B278" t="s">
        <v>55</v>
      </c>
      <c r="C278" t="s">
        <v>77</v>
      </c>
      <c r="D278" s="4">
        <v>43435</v>
      </c>
      <c r="E278" t="s">
        <v>78</v>
      </c>
      <c r="F278" s="5">
        <v>43405</v>
      </c>
      <c r="G278">
        <v>4266.03</v>
      </c>
      <c r="H278">
        <v>93.11</v>
      </c>
      <c r="I278">
        <f>Table_Query_from_etpl[[#This Row],[billed_amt]]/Table_Query_from_etpl[[#This Row],[billed_consum]]</f>
        <v>2.1825913085468222E-2</v>
      </c>
    </row>
    <row r="279" spans="1:9" x14ac:dyDescent="0.2">
      <c r="A279" t="s">
        <v>71</v>
      </c>
      <c r="B279" t="s">
        <v>55</v>
      </c>
      <c r="C279" t="s">
        <v>77</v>
      </c>
      <c r="D279" s="4">
        <v>43435</v>
      </c>
      <c r="E279" t="s">
        <v>78</v>
      </c>
      <c r="F279" s="5">
        <v>43221</v>
      </c>
      <c r="G279">
        <v>3996.99</v>
      </c>
      <c r="H279">
        <v>87.19</v>
      </c>
      <c r="I279">
        <f>Table_Query_from_etpl[[#This Row],[billed_amt]]/Table_Query_from_etpl[[#This Row],[billed_consum]]</f>
        <v>2.1813914971015688E-2</v>
      </c>
    </row>
    <row r="280" spans="1:9" x14ac:dyDescent="0.2">
      <c r="A280" t="s">
        <v>71</v>
      </c>
      <c r="B280" t="s">
        <v>54</v>
      </c>
      <c r="C280" t="s">
        <v>76</v>
      </c>
      <c r="D280" s="4">
        <v>43435</v>
      </c>
      <c r="E280" t="s">
        <v>66</v>
      </c>
      <c r="F280" s="5">
        <v>43405</v>
      </c>
      <c r="G280">
        <v>221929.31</v>
      </c>
      <c r="H280">
        <v>4852.16</v>
      </c>
      <c r="I280">
        <f>Table_Query_from_etpl[[#This Row],[billed_amt]]/Table_Query_from_etpl[[#This Row],[billed_consum]]</f>
        <v>2.1863538439334577E-2</v>
      </c>
    </row>
    <row r="281" spans="1:9" x14ac:dyDescent="0.2">
      <c r="A281" t="s">
        <v>71</v>
      </c>
      <c r="B281" t="s">
        <v>54</v>
      </c>
      <c r="C281" t="s">
        <v>76</v>
      </c>
      <c r="D281" s="4">
        <v>43435</v>
      </c>
      <c r="E281" t="s">
        <v>66</v>
      </c>
      <c r="F281" s="5">
        <v>43221</v>
      </c>
      <c r="G281">
        <v>416</v>
      </c>
      <c r="H281">
        <v>7.98</v>
      </c>
      <c r="I281">
        <f>Table_Query_from_etpl[[#This Row],[billed_amt]]/Table_Query_from_etpl[[#This Row],[billed_consum]]</f>
        <v>1.918269230769231E-2</v>
      </c>
    </row>
    <row r="282" spans="1:9" x14ac:dyDescent="0.2">
      <c r="A282" t="s">
        <v>71</v>
      </c>
      <c r="B282" t="s">
        <v>54</v>
      </c>
      <c r="C282" t="s">
        <v>74</v>
      </c>
      <c r="D282" s="4">
        <v>43435</v>
      </c>
      <c r="E282" t="s">
        <v>78</v>
      </c>
      <c r="F282" s="5">
        <v>43221</v>
      </c>
      <c r="G282">
        <v>3.7</v>
      </c>
      <c r="H282">
        <v>0.09</v>
      </c>
      <c r="I282">
        <f>Table_Query_from_etpl[[#This Row],[billed_amt]]/Table_Query_from_etpl[[#This Row],[billed_consum]]</f>
        <v>2.4324324324324322E-2</v>
      </c>
    </row>
    <row r="283" spans="1:9" x14ac:dyDescent="0.2">
      <c r="A283" t="s">
        <v>71</v>
      </c>
      <c r="B283" t="s">
        <v>54</v>
      </c>
      <c r="C283" t="s">
        <v>74</v>
      </c>
      <c r="D283" s="4">
        <v>43435</v>
      </c>
      <c r="E283" t="s">
        <v>66</v>
      </c>
      <c r="F283" s="5">
        <v>43221</v>
      </c>
      <c r="G283">
        <v>82</v>
      </c>
      <c r="H283">
        <v>2.09</v>
      </c>
      <c r="I283">
        <f>Table_Query_from_etpl[[#This Row],[billed_amt]]/Table_Query_from_etpl[[#This Row],[billed_consum]]</f>
        <v>2.5487804878048779E-2</v>
      </c>
    </row>
    <row r="284" spans="1:9" x14ac:dyDescent="0.2">
      <c r="A284" t="s">
        <v>71</v>
      </c>
      <c r="B284" t="s">
        <v>54</v>
      </c>
      <c r="C284" t="s">
        <v>76</v>
      </c>
      <c r="D284" s="4">
        <v>43435</v>
      </c>
      <c r="E284" t="s">
        <v>78</v>
      </c>
      <c r="F284" s="5">
        <v>43405</v>
      </c>
      <c r="G284">
        <v>10009.040000000001</v>
      </c>
      <c r="H284">
        <v>218.88</v>
      </c>
      <c r="I284">
        <f>Table_Query_from_etpl[[#This Row],[billed_amt]]/Table_Query_from_etpl[[#This Row],[billed_consum]]</f>
        <v>2.1868231119068361E-2</v>
      </c>
    </row>
    <row r="285" spans="1:9" x14ac:dyDescent="0.2">
      <c r="A285" t="s">
        <v>71</v>
      </c>
      <c r="B285" t="s">
        <v>54</v>
      </c>
      <c r="C285" t="s">
        <v>76</v>
      </c>
      <c r="D285" s="4">
        <v>43435</v>
      </c>
      <c r="E285" t="s">
        <v>78</v>
      </c>
      <c r="F285" s="5">
        <v>43221</v>
      </c>
      <c r="G285">
        <v>18.77</v>
      </c>
      <c r="H285">
        <v>0.36</v>
      </c>
      <c r="I285">
        <f>Table_Query_from_etpl[[#This Row],[billed_amt]]/Table_Query_from_etpl[[#This Row],[billed_consum]]</f>
        <v>1.9179541822056473E-2</v>
      </c>
    </row>
    <row r="286" spans="1:9" x14ac:dyDescent="0.2">
      <c r="A286" t="s">
        <v>71</v>
      </c>
      <c r="B286" t="s">
        <v>55</v>
      </c>
      <c r="C286" t="s">
        <v>77</v>
      </c>
      <c r="D286" s="4">
        <v>43497</v>
      </c>
      <c r="E286" t="s">
        <v>66</v>
      </c>
      <c r="F286" s="5">
        <v>43405</v>
      </c>
      <c r="G286">
        <v>97131.99</v>
      </c>
      <c r="H286">
        <v>1972.64</v>
      </c>
      <c r="I286">
        <f>Table_Query_from_etpl[[#This Row],[billed_amt]]/Table_Query_from_etpl[[#This Row],[billed_consum]]</f>
        <v>2.0308860139692391E-2</v>
      </c>
    </row>
    <row r="287" spans="1:9" x14ac:dyDescent="0.2">
      <c r="A287" t="s">
        <v>71</v>
      </c>
      <c r="B287" t="s">
        <v>55</v>
      </c>
      <c r="C287" t="s">
        <v>77</v>
      </c>
      <c r="D287" s="4">
        <v>43497</v>
      </c>
      <c r="E287" t="s">
        <v>78</v>
      </c>
      <c r="F287" s="5">
        <v>43405</v>
      </c>
      <c r="G287">
        <v>3754.59</v>
      </c>
      <c r="H287">
        <v>76.27</v>
      </c>
      <c r="I287">
        <f>Table_Query_from_etpl[[#This Row],[billed_amt]]/Table_Query_from_etpl[[#This Row],[billed_consum]]</f>
        <v>2.0313802572318147E-2</v>
      </c>
    </row>
    <row r="288" spans="1:9" x14ac:dyDescent="0.2">
      <c r="A288" t="s">
        <v>71</v>
      </c>
      <c r="B288" t="s">
        <v>54</v>
      </c>
      <c r="C288" t="s">
        <v>76</v>
      </c>
      <c r="D288" s="4">
        <v>43466</v>
      </c>
      <c r="E288" t="s">
        <v>78</v>
      </c>
      <c r="F288" s="5">
        <v>43405</v>
      </c>
      <c r="G288">
        <v>39.44</v>
      </c>
      <c r="H288">
        <v>0.89</v>
      </c>
      <c r="I288">
        <f>Table_Query_from_etpl[[#This Row],[billed_amt]]/Table_Query_from_etpl[[#This Row],[billed_consum]]</f>
        <v>2.2565922920892496E-2</v>
      </c>
    </row>
    <row r="289" spans="1:9" x14ac:dyDescent="0.2">
      <c r="A289" t="s">
        <v>71</v>
      </c>
      <c r="B289" t="s">
        <v>54</v>
      </c>
      <c r="C289" t="s">
        <v>76</v>
      </c>
      <c r="D289" s="4">
        <v>43466</v>
      </c>
      <c r="E289" t="s">
        <v>66</v>
      </c>
      <c r="F289" s="5">
        <v>43405</v>
      </c>
      <c r="G289">
        <v>962</v>
      </c>
      <c r="H289">
        <v>21.6</v>
      </c>
      <c r="I289">
        <f>Table_Query_from_etpl[[#This Row],[billed_amt]]/Table_Query_from_etpl[[#This Row],[billed_consum]]</f>
        <v>2.2453222453222454E-2</v>
      </c>
    </row>
    <row r="290" spans="1:9" x14ac:dyDescent="0.2">
      <c r="A290" t="s">
        <v>71</v>
      </c>
      <c r="B290" t="s">
        <v>55</v>
      </c>
      <c r="C290" t="s">
        <v>77</v>
      </c>
      <c r="D290" s="4">
        <v>43466</v>
      </c>
      <c r="E290" t="s">
        <v>78</v>
      </c>
      <c r="F290" s="5">
        <v>43405</v>
      </c>
      <c r="G290">
        <v>1359.71</v>
      </c>
      <c r="H290">
        <v>34.380000000000003</v>
      </c>
      <c r="I290">
        <f>Table_Query_from_etpl[[#This Row],[billed_amt]]/Table_Query_from_etpl[[#This Row],[billed_consum]]</f>
        <v>2.5284803377190725E-2</v>
      </c>
    </row>
    <row r="291" spans="1:9" x14ac:dyDescent="0.2">
      <c r="A291" t="s">
        <v>71</v>
      </c>
      <c r="B291" t="s">
        <v>55</v>
      </c>
      <c r="C291" t="s">
        <v>77</v>
      </c>
      <c r="D291" s="4">
        <v>43466</v>
      </c>
      <c r="E291" t="s">
        <v>66</v>
      </c>
      <c r="F291" s="5">
        <v>43405</v>
      </c>
      <c r="G291">
        <v>32297</v>
      </c>
      <c r="H291">
        <v>816.24</v>
      </c>
      <c r="I291">
        <f>Table_Query_from_etpl[[#This Row],[billed_amt]]/Table_Query_from_etpl[[#This Row],[billed_consum]]</f>
        <v>2.5272935566770908E-2</v>
      </c>
    </row>
    <row r="292" spans="1:9" x14ac:dyDescent="0.2">
      <c r="A292" t="s">
        <v>71</v>
      </c>
      <c r="B292" t="s">
        <v>54</v>
      </c>
      <c r="C292" t="s">
        <v>76</v>
      </c>
      <c r="D292" s="4">
        <v>43435</v>
      </c>
      <c r="E292" t="s">
        <v>66</v>
      </c>
      <c r="F292" s="5">
        <v>43221</v>
      </c>
      <c r="G292">
        <v>100130</v>
      </c>
      <c r="H292">
        <v>2493.64</v>
      </c>
      <c r="I292">
        <f>Table_Query_from_etpl[[#This Row],[billed_amt]]/Table_Query_from_etpl[[#This Row],[billed_consum]]</f>
        <v>2.4904024767801857E-2</v>
      </c>
    </row>
    <row r="293" spans="1:9" x14ac:dyDescent="0.2">
      <c r="A293" t="s">
        <v>71</v>
      </c>
      <c r="B293" t="s">
        <v>54</v>
      </c>
      <c r="C293" t="s">
        <v>76</v>
      </c>
      <c r="D293" s="4">
        <v>43435</v>
      </c>
      <c r="E293" t="s">
        <v>78</v>
      </c>
      <c r="F293" s="5">
        <v>43221</v>
      </c>
      <c r="G293">
        <v>4515.8999999999996</v>
      </c>
      <c r="H293">
        <v>112.44</v>
      </c>
      <c r="I293">
        <f>Table_Query_from_etpl[[#This Row],[billed_amt]]/Table_Query_from_etpl[[#This Row],[billed_consum]]</f>
        <v>2.4898691290772604E-2</v>
      </c>
    </row>
    <row r="294" spans="1:9" x14ac:dyDescent="0.2">
      <c r="A294" t="s">
        <v>71</v>
      </c>
      <c r="B294" t="s">
        <v>54</v>
      </c>
      <c r="C294" t="s">
        <v>74</v>
      </c>
      <c r="D294" s="4">
        <v>43435</v>
      </c>
      <c r="E294" t="s">
        <v>66</v>
      </c>
      <c r="F294" s="5">
        <v>43405</v>
      </c>
      <c r="G294">
        <v>863299.65</v>
      </c>
      <c r="H294">
        <v>21961.34</v>
      </c>
      <c r="I294">
        <f>Table_Query_from_etpl[[#This Row],[billed_amt]]/Table_Query_from_etpl[[#This Row],[billed_consum]]</f>
        <v>2.5438838067407998E-2</v>
      </c>
    </row>
    <row r="295" spans="1:9" x14ac:dyDescent="0.2">
      <c r="A295" t="s">
        <v>71</v>
      </c>
      <c r="B295" t="s">
        <v>54</v>
      </c>
      <c r="C295" t="s">
        <v>76</v>
      </c>
      <c r="D295" s="4">
        <v>43435</v>
      </c>
      <c r="E295" t="s">
        <v>66</v>
      </c>
      <c r="F295" s="5">
        <v>43221</v>
      </c>
      <c r="G295">
        <v>111</v>
      </c>
      <c r="H295">
        <v>2.2400000000000002</v>
      </c>
      <c r="I295">
        <f>Table_Query_from_etpl[[#This Row],[billed_amt]]/Table_Query_from_etpl[[#This Row],[billed_consum]]</f>
        <v>2.0180180180180182E-2</v>
      </c>
    </row>
    <row r="296" spans="1:9" x14ac:dyDescent="0.2">
      <c r="A296" t="s">
        <v>71</v>
      </c>
      <c r="B296" t="s">
        <v>54</v>
      </c>
      <c r="C296" t="s">
        <v>74</v>
      </c>
      <c r="D296" s="4">
        <v>43435</v>
      </c>
      <c r="E296" t="s">
        <v>78</v>
      </c>
      <c r="F296" s="5">
        <v>43405</v>
      </c>
      <c r="G296">
        <v>38934.769999999997</v>
      </c>
      <c r="H296">
        <v>990.34</v>
      </c>
      <c r="I296">
        <f>Table_Query_from_etpl[[#This Row],[billed_amt]]/Table_Query_from_etpl[[#This Row],[billed_consum]]</f>
        <v>2.5435876467229678E-2</v>
      </c>
    </row>
    <row r="297" spans="1:9" x14ac:dyDescent="0.2">
      <c r="A297" t="s">
        <v>71</v>
      </c>
      <c r="B297" t="s">
        <v>54</v>
      </c>
      <c r="C297" t="s">
        <v>76</v>
      </c>
      <c r="D297" s="4">
        <v>43435</v>
      </c>
      <c r="E297" t="s">
        <v>78</v>
      </c>
      <c r="F297" s="5">
        <v>43221</v>
      </c>
      <c r="G297">
        <v>5.01</v>
      </c>
      <c r="H297">
        <v>0.1</v>
      </c>
      <c r="I297">
        <f>Table_Query_from_etpl[[#This Row],[billed_amt]]/Table_Query_from_etpl[[#This Row],[billed_consum]]</f>
        <v>1.9960079840319365E-2</v>
      </c>
    </row>
    <row r="298" spans="1:9" x14ac:dyDescent="0.2">
      <c r="A298" t="s">
        <v>71</v>
      </c>
      <c r="B298" t="s">
        <v>55</v>
      </c>
      <c r="C298" t="s">
        <v>77</v>
      </c>
      <c r="D298" s="4">
        <v>43435</v>
      </c>
      <c r="E298" t="s">
        <v>66</v>
      </c>
      <c r="F298" s="5">
        <v>43221</v>
      </c>
      <c r="G298">
        <v>7713</v>
      </c>
      <c r="H298">
        <v>192.04</v>
      </c>
      <c r="I298">
        <f>Table_Query_from_etpl[[#This Row],[billed_amt]]/Table_Query_from_etpl[[#This Row],[billed_consum]]</f>
        <v>2.489822377803708E-2</v>
      </c>
    </row>
    <row r="299" spans="1:9" x14ac:dyDescent="0.2">
      <c r="A299" t="s">
        <v>71</v>
      </c>
      <c r="B299" t="s">
        <v>55</v>
      </c>
      <c r="C299" t="s">
        <v>77</v>
      </c>
      <c r="D299" s="4">
        <v>43435</v>
      </c>
      <c r="E299" t="s">
        <v>66</v>
      </c>
      <c r="F299" s="5">
        <v>43405</v>
      </c>
      <c r="G299">
        <v>52066.41</v>
      </c>
      <c r="H299">
        <v>1296.3399999999999</v>
      </c>
      <c r="I299">
        <f>Table_Query_from_etpl[[#This Row],[billed_amt]]/Table_Query_from_etpl[[#This Row],[billed_consum]]</f>
        <v>2.4897817998206517E-2</v>
      </c>
    </row>
    <row r="300" spans="1:9" x14ac:dyDescent="0.2">
      <c r="A300" t="s">
        <v>71</v>
      </c>
      <c r="B300" t="s">
        <v>55</v>
      </c>
      <c r="C300" t="s">
        <v>77</v>
      </c>
      <c r="D300" s="4">
        <v>43435</v>
      </c>
      <c r="E300" t="s">
        <v>78</v>
      </c>
      <c r="F300" s="5">
        <v>43221</v>
      </c>
      <c r="G300">
        <v>347.86</v>
      </c>
      <c r="H300">
        <v>8.67</v>
      </c>
      <c r="I300">
        <f>Table_Query_from_etpl[[#This Row],[billed_amt]]/Table_Query_from_etpl[[#This Row],[billed_consum]]</f>
        <v>2.4923819927557062E-2</v>
      </c>
    </row>
    <row r="301" spans="1:9" x14ac:dyDescent="0.2">
      <c r="A301" t="s">
        <v>71</v>
      </c>
      <c r="B301" t="s">
        <v>55</v>
      </c>
      <c r="C301" t="s">
        <v>77</v>
      </c>
      <c r="D301" s="4">
        <v>43497</v>
      </c>
      <c r="E301" t="s">
        <v>66</v>
      </c>
      <c r="F301" s="5">
        <v>43405</v>
      </c>
      <c r="G301">
        <v>3392</v>
      </c>
      <c r="H301">
        <v>68.63</v>
      </c>
      <c r="I301">
        <f>Table_Query_from_etpl[[#This Row],[billed_amt]]/Table_Query_from_etpl[[#This Row],[billed_consum]]</f>
        <v>2.0232900943396224E-2</v>
      </c>
    </row>
    <row r="302" spans="1:9" x14ac:dyDescent="0.2">
      <c r="A302" t="s">
        <v>71</v>
      </c>
      <c r="B302" t="s">
        <v>55</v>
      </c>
      <c r="C302" t="s">
        <v>77</v>
      </c>
      <c r="D302" s="4">
        <v>43497</v>
      </c>
      <c r="E302" t="s">
        <v>78</v>
      </c>
      <c r="F302" s="5">
        <v>43405</v>
      </c>
      <c r="G302">
        <v>130.94</v>
      </c>
      <c r="H302">
        <v>2.65</v>
      </c>
      <c r="I302">
        <f>Table_Query_from_etpl[[#This Row],[billed_amt]]/Table_Query_from_etpl[[#This Row],[billed_consum]]</f>
        <v>2.0238277073468765E-2</v>
      </c>
    </row>
    <row r="303" spans="1:9" x14ac:dyDescent="0.2">
      <c r="A303" t="s">
        <v>71</v>
      </c>
      <c r="B303" t="s">
        <v>54</v>
      </c>
      <c r="C303" t="s">
        <v>76</v>
      </c>
      <c r="D303" s="4">
        <v>43497</v>
      </c>
      <c r="E303" t="s">
        <v>78</v>
      </c>
      <c r="F303" s="5">
        <v>43405</v>
      </c>
      <c r="G303">
        <v>6187.44</v>
      </c>
      <c r="H303">
        <v>125.52</v>
      </c>
      <c r="I303">
        <f>Table_Query_from_etpl[[#This Row],[billed_amt]]/Table_Query_from_etpl[[#This Row],[billed_consum]]</f>
        <v>2.0286257321283117E-2</v>
      </c>
    </row>
    <row r="304" spans="1:9" x14ac:dyDescent="0.2">
      <c r="A304" t="s">
        <v>71</v>
      </c>
      <c r="B304" t="s">
        <v>54</v>
      </c>
      <c r="C304" t="s">
        <v>76</v>
      </c>
      <c r="D304" s="4">
        <v>43497</v>
      </c>
      <c r="E304" t="s">
        <v>66</v>
      </c>
      <c r="F304" s="5">
        <v>43405</v>
      </c>
      <c r="G304">
        <v>160264</v>
      </c>
      <c r="H304">
        <v>3247.75</v>
      </c>
      <c r="I304">
        <f>Table_Query_from_etpl[[#This Row],[billed_amt]]/Table_Query_from_etpl[[#This Row],[billed_consum]]</f>
        <v>2.0265000249588178E-2</v>
      </c>
    </row>
    <row r="305" spans="1:9" x14ac:dyDescent="0.2">
      <c r="A305" t="s">
        <v>71</v>
      </c>
      <c r="B305" t="s">
        <v>55</v>
      </c>
      <c r="C305" t="s">
        <v>77</v>
      </c>
      <c r="D305" s="4">
        <v>43435</v>
      </c>
      <c r="E305" t="s">
        <v>78</v>
      </c>
      <c r="F305" s="5">
        <v>43405</v>
      </c>
      <c r="G305">
        <v>2348.23</v>
      </c>
      <c r="H305">
        <v>58.46</v>
      </c>
      <c r="I305">
        <f>Table_Query_from_etpl[[#This Row],[billed_amt]]/Table_Query_from_etpl[[#This Row],[billed_consum]]</f>
        <v>2.4895346707945985E-2</v>
      </c>
    </row>
    <row r="306" spans="1:9" x14ac:dyDescent="0.2">
      <c r="A306" t="s">
        <v>71</v>
      </c>
      <c r="B306" t="s">
        <v>54</v>
      </c>
      <c r="C306" t="s">
        <v>76</v>
      </c>
      <c r="D306" s="4">
        <v>43497</v>
      </c>
      <c r="E306" t="s">
        <v>78</v>
      </c>
      <c r="F306" s="5">
        <v>43405</v>
      </c>
      <c r="G306">
        <v>9267.06</v>
      </c>
      <c r="H306">
        <v>187.67</v>
      </c>
      <c r="I306">
        <f>Table_Query_from_etpl[[#This Row],[billed_amt]]/Table_Query_from_etpl[[#This Row],[billed_consum]]</f>
        <v>2.0251298685883119E-2</v>
      </c>
    </row>
    <row r="307" spans="1:9" x14ac:dyDescent="0.2">
      <c r="A307" t="s">
        <v>71</v>
      </c>
      <c r="B307" t="s">
        <v>54</v>
      </c>
      <c r="C307" t="s">
        <v>76</v>
      </c>
      <c r="D307" s="4">
        <v>43497</v>
      </c>
      <c r="E307" t="s">
        <v>66</v>
      </c>
      <c r="F307" s="5">
        <v>43405</v>
      </c>
      <c r="G307">
        <v>240029</v>
      </c>
      <c r="H307">
        <v>4860.62</v>
      </c>
      <c r="I307">
        <f>Table_Query_from_etpl[[#This Row],[billed_amt]]/Table_Query_from_etpl[[#This Row],[billed_consum]]</f>
        <v>2.025013644184661E-2</v>
      </c>
    </row>
    <row r="308" spans="1:9" x14ac:dyDescent="0.2">
      <c r="A308" t="s">
        <v>71</v>
      </c>
      <c r="B308" t="s">
        <v>54</v>
      </c>
      <c r="C308" t="s">
        <v>76</v>
      </c>
      <c r="D308" s="4">
        <v>43435</v>
      </c>
      <c r="E308" t="s">
        <v>78</v>
      </c>
      <c r="F308" s="5">
        <v>43221</v>
      </c>
      <c r="G308">
        <v>56.29</v>
      </c>
      <c r="H308">
        <v>1.1299999999999999</v>
      </c>
      <c r="I308">
        <f>Table_Query_from_etpl[[#This Row],[billed_amt]]/Table_Query_from_etpl[[#This Row],[billed_consum]]</f>
        <v>2.0074613608100905E-2</v>
      </c>
    </row>
    <row r="309" spans="1:9" x14ac:dyDescent="0.2">
      <c r="A309" t="s">
        <v>71</v>
      </c>
      <c r="B309" t="s">
        <v>54</v>
      </c>
      <c r="C309" t="s">
        <v>76</v>
      </c>
      <c r="D309" s="4">
        <v>43435</v>
      </c>
      <c r="E309" t="s">
        <v>66</v>
      </c>
      <c r="F309" s="5">
        <v>43405</v>
      </c>
      <c r="G309">
        <v>515647.93</v>
      </c>
      <c r="H309">
        <v>15692.44</v>
      </c>
      <c r="I309">
        <f>Table_Query_from_etpl[[#This Row],[billed_amt]]/Table_Query_from_etpl[[#This Row],[billed_consum]]</f>
        <v>3.0432469689153994E-2</v>
      </c>
    </row>
    <row r="310" spans="1:9" x14ac:dyDescent="0.2">
      <c r="A310" t="s">
        <v>71</v>
      </c>
      <c r="B310" t="s">
        <v>54</v>
      </c>
      <c r="C310" t="s">
        <v>76</v>
      </c>
      <c r="D310" s="4">
        <v>43435</v>
      </c>
      <c r="E310" t="s">
        <v>78</v>
      </c>
      <c r="F310" s="5">
        <v>43221</v>
      </c>
      <c r="G310">
        <v>17.68</v>
      </c>
      <c r="H310">
        <v>0.36</v>
      </c>
      <c r="I310">
        <f>Table_Query_from_etpl[[#This Row],[billed_amt]]/Table_Query_from_etpl[[#This Row],[billed_consum]]</f>
        <v>2.0361990950226245E-2</v>
      </c>
    </row>
    <row r="311" spans="1:9" x14ac:dyDescent="0.2">
      <c r="A311" t="s">
        <v>71</v>
      </c>
      <c r="B311" t="s">
        <v>54</v>
      </c>
      <c r="C311" t="s">
        <v>76</v>
      </c>
      <c r="D311" s="4">
        <v>43435</v>
      </c>
      <c r="E311" t="s">
        <v>78</v>
      </c>
      <c r="F311" s="5">
        <v>43405</v>
      </c>
      <c r="G311">
        <v>33469.5</v>
      </c>
      <c r="H311">
        <v>1019.27</v>
      </c>
      <c r="I311">
        <f>Table_Query_from_etpl[[#This Row],[billed_amt]]/Table_Query_from_etpl[[#This Row],[billed_consum]]</f>
        <v>3.0453696649188067E-2</v>
      </c>
    </row>
    <row r="312" spans="1:9" x14ac:dyDescent="0.2">
      <c r="A312" t="s">
        <v>71</v>
      </c>
      <c r="B312" t="s">
        <v>54</v>
      </c>
      <c r="C312" t="s">
        <v>76</v>
      </c>
      <c r="D312" s="4">
        <v>43435</v>
      </c>
      <c r="E312" t="s">
        <v>66</v>
      </c>
      <c r="F312" s="5">
        <v>43221</v>
      </c>
      <c r="G312">
        <v>392</v>
      </c>
      <c r="H312">
        <v>7.97</v>
      </c>
      <c r="I312">
        <f>Table_Query_from_etpl[[#This Row],[billed_amt]]/Table_Query_from_etpl[[#This Row],[billed_consum]]</f>
        <v>2.0331632653061225E-2</v>
      </c>
    </row>
    <row r="313" spans="1:9" x14ac:dyDescent="0.2">
      <c r="A313" t="s">
        <v>71</v>
      </c>
      <c r="B313" t="s">
        <v>54</v>
      </c>
      <c r="C313" t="s">
        <v>76</v>
      </c>
      <c r="D313" s="4">
        <v>43435</v>
      </c>
      <c r="E313" t="s">
        <v>66</v>
      </c>
      <c r="F313" s="5">
        <v>43405</v>
      </c>
      <c r="G313">
        <v>742114.42</v>
      </c>
      <c r="H313">
        <v>22599.62</v>
      </c>
      <c r="I313">
        <f>Table_Query_from_etpl[[#This Row],[billed_amt]]/Table_Query_from_etpl[[#This Row],[billed_consum]]</f>
        <v>3.0453012892540206E-2</v>
      </c>
    </row>
    <row r="314" spans="1:9" x14ac:dyDescent="0.2">
      <c r="A314" t="s">
        <v>71</v>
      </c>
      <c r="B314" t="s">
        <v>54</v>
      </c>
      <c r="C314" t="s">
        <v>76</v>
      </c>
      <c r="D314" s="4">
        <v>43435</v>
      </c>
      <c r="E314" t="s">
        <v>78</v>
      </c>
      <c r="F314" s="5">
        <v>43405</v>
      </c>
      <c r="G314">
        <v>23255.87</v>
      </c>
      <c r="H314">
        <v>707.76</v>
      </c>
      <c r="I314">
        <f>Table_Query_from_etpl[[#This Row],[billed_amt]]/Table_Query_from_etpl[[#This Row],[billed_consum]]</f>
        <v>3.0433606655007963E-2</v>
      </c>
    </row>
    <row r="315" spans="1:9" x14ac:dyDescent="0.2">
      <c r="A315" t="s">
        <v>71</v>
      </c>
      <c r="B315" t="s">
        <v>54</v>
      </c>
      <c r="C315" t="s">
        <v>76</v>
      </c>
      <c r="D315" s="4">
        <v>43435</v>
      </c>
      <c r="E315" t="s">
        <v>78</v>
      </c>
      <c r="F315" s="5">
        <v>43405</v>
      </c>
      <c r="G315">
        <v>9340.23</v>
      </c>
      <c r="H315">
        <v>232.74</v>
      </c>
      <c r="I315">
        <f>Table_Query_from_etpl[[#This Row],[billed_amt]]/Table_Query_from_etpl[[#This Row],[billed_consum]]</f>
        <v>2.4918015937509037E-2</v>
      </c>
    </row>
    <row r="316" spans="1:9" x14ac:dyDescent="0.2">
      <c r="A316" t="s">
        <v>71</v>
      </c>
      <c r="B316" t="s">
        <v>54</v>
      </c>
      <c r="C316" t="s">
        <v>76</v>
      </c>
      <c r="D316" s="4">
        <v>43435</v>
      </c>
      <c r="E316" t="s">
        <v>78</v>
      </c>
      <c r="F316" s="5">
        <v>43221</v>
      </c>
      <c r="G316">
        <v>1363.96</v>
      </c>
      <c r="H316">
        <v>33.979999999999997</v>
      </c>
      <c r="I316">
        <f>Table_Query_from_etpl[[#This Row],[billed_amt]]/Table_Query_from_etpl[[#This Row],[billed_consum]]</f>
        <v>2.4912754039707906E-2</v>
      </c>
    </row>
    <row r="317" spans="1:9" x14ac:dyDescent="0.2">
      <c r="A317" t="s">
        <v>71</v>
      </c>
      <c r="B317" t="s">
        <v>54</v>
      </c>
      <c r="C317" t="s">
        <v>76</v>
      </c>
      <c r="D317" s="4">
        <v>43435</v>
      </c>
      <c r="E317" t="s">
        <v>66</v>
      </c>
      <c r="F317" s="5">
        <v>43405</v>
      </c>
      <c r="G317">
        <v>207099.47</v>
      </c>
      <c r="H317">
        <v>5160.63</v>
      </c>
      <c r="I317">
        <f>Table_Query_from_etpl[[#This Row],[billed_amt]]/Table_Query_from_etpl[[#This Row],[billed_consum]]</f>
        <v>2.4918605537715764E-2</v>
      </c>
    </row>
    <row r="318" spans="1:9" x14ac:dyDescent="0.2">
      <c r="A318" t="s">
        <v>71</v>
      </c>
      <c r="B318" t="s">
        <v>54</v>
      </c>
      <c r="C318" t="s">
        <v>76</v>
      </c>
      <c r="D318" s="4">
        <v>43435</v>
      </c>
      <c r="E318" t="s">
        <v>66</v>
      </c>
      <c r="F318" s="5">
        <v>43221</v>
      </c>
      <c r="G318">
        <v>30243</v>
      </c>
      <c r="H318">
        <v>753.41</v>
      </c>
      <c r="I318">
        <f>Table_Query_from_etpl[[#This Row],[billed_amt]]/Table_Query_from_etpl[[#This Row],[billed_consum]]</f>
        <v>2.4911880435142017E-2</v>
      </c>
    </row>
    <row r="319" spans="1:9" x14ac:dyDescent="0.2">
      <c r="A319" t="s">
        <v>71</v>
      </c>
      <c r="B319" t="s">
        <v>54</v>
      </c>
      <c r="C319" t="s">
        <v>76</v>
      </c>
      <c r="D319" s="4">
        <v>43435</v>
      </c>
      <c r="E319" t="s">
        <v>66</v>
      </c>
      <c r="F319" s="5">
        <v>43221</v>
      </c>
      <c r="G319">
        <v>1248</v>
      </c>
      <c r="H319">
        <v>25.01</v>
      </c>
      <c r="I319">
        <f>Table_Query_from_etpl[[#This Row],[billed_amt]]/Table_Query_from_etpl[[#This Row],[billed_consum]]</f>
        <v>2.0040064102564103E-2</v>
      </c>
    </row>
    <row r="320" spans="1:9" x14ac:dyDescent="0.2">
      <c r="A320" t="s">
        <v>71</v>
      </c>
      <c r="B320" t="s">
        <v>54</v>
      </c>
      <c r="C320" t="s">
        <v>76</v>
      </c>
      <c r="D320" s="4">
        <v>43435</v>
      </c>
      <c r="E320" t="s">
        <v>78</v>
      </c>
      <c r="F320" s="5">
        <v>43405</v>
      </c>
      <c r="G320">
        <v>22326.87</v>
      </c>
      <c r="H320">
        <v>679.79</v>
      </c>
      <c r="I320">
        <f>Table_Query_from_etpl[[#This Row],[billed_amt]]/Table_Query_from_etpl[[#This Row],[billed_consum]]</f>
        <v>3.0447169710756592E-2</v>
      </c>
    </row>
    <row r="321" spans="1:9" x14ac:dyDescent="0.2">
      <c r="A321" t="s">
        <v>71</v>
      </c>
      <c r="B321" t="s">
        <v>54</v>
      </c>
      <c r="C321" t="s">
        <v>76</v>
      </c>
      <c r="D321" s="4">
        <v>43435</v>
      </c>
      <c r="E321" t="s">
        <v>78</v>
      </c>
      <c r="F321" s="5">
        <v>43405</v>
      </c>
      <c r="G321">
        <v>19135.18</v>
      </c>
      <c r="H321">
        <v>526.23</v>
      </c>
      <c r="I321">
        <f>Table_Query_from_etpl[[#This Row],[billed_amt]]/Table_Query_from_etpl[[#This Row],[billed_consum]]</f>
        <v>2.750065586004417E-2</v>
      </c>
    </row>
    <row r="322" spans="1:9" x14ac:dyDescent="0.2">
      <c r="A322" t="s">
        <v>71</v>
      </c>
      <c r="B322" t="s">
        <v>54</v>
      </c>
      <c r="C322" t="s">
        <v>76</v>
      </c>
      <c r="D322" s="4">
        <v>43435</v>
      </c>
      <c r="E322" t="s">
        <v>78</v>
      </c>
      <c r="F322" s="5">
        <v>43405</v>
      </c>
      <c r="G322">
        <v>30484.62</v>
      </c>
      <c r="H322">
        <v>759.71</v>
      </c>
      <c r="I322">
        <f>Table_Query_from_etpl[[#This Row],[billed_amt]]/Table_Query_from_etpl[[#This Row],[billed_consum]]</f>
        <v>2.4921091356887509E-2</v>
      </c>
    </row>
    <row r="323" spans="1:9" x14ac:dyDescent="0.2">
      <c r="A323" t="s">
        <v>71</v>
      </c>
      <c r="B323" t="s">
        <v>55</v>
      </c>
      <c r="C323" t="s">
        <v>77</v>
      </c>
      <c r="D323" s="4">
        <v>43435</v>
      </c>
      <c r="E323" t="s">
        <v>78</v>
      </c>
      <c r="F323" s="5">
        <v>43405</v>
      </c>
      <c r="G323">
        <v>6744.75</v>
      </c>
      <c r="H323">
        <v>167.91</v>
      </c>
      <c r="I323">
        <f>Table_Query_from_etpl[[#This Row],[billed_amt]]/Table_Query_from_etpl[[#This Row],[billed_consum]]</f>
        <v>2.4894918269765372E-2</v>
      </c>
    </row>
    <row r="324" spans="1:9" x14ac:dyDescent="0.2">
      <c r="A324" t="s">
        <v>71</v>
      </c>
      <c r="B324" t="s">
        <v>55</v>
      </c>
      <c r="C324" t="s">
        <v>77</v>
      </c>
      <c r="D324" s="4">
        <v>43435</v>
      </c>
      <c r="E324" t="s">
        <v>78</v>
      </c>
      <c r="F324" s="5">
        <v>43221</v>
      </c>
      <c r="G324">
        <v>998.04</v>
      </c>
      <c r="H324">
        <v>24.84</v>
      </c>
      <c r="I324">
        <f>Table_Query_from_etpl[[#This Row],[billed_amt]]/Table_Query_from_etpl[[#This Row],[billed_consum]]</f>
        <v>2.488878201274498E-2</v>
      </c>
    </row>
    <row r="325" spans="1:9" x14ac:dyDescent="0.2">
      <c r="A325" t="s">
        <v>71</v>
      </c>
      <c r="B325" t="s">
        <v>54</v>
      </c>
      <c r="C325" t="s">
        <v>76</v>
      </c>
      <c r="D325" s="4">
        <v>43435</v>
      </c>
      <c r="E325" t="s">
        <v>66</v>
      </c>
      <c r="F325" s="5">
        <v>43405</v>
      </c>
      <c r="G325">
        <v>675934.41</v>
      </c>
      <c r="H325">
        <v>16843</v>
      </c>
      <c r="I325">
        <f>Table_Query_from_etpl[[#This Row],[billed_amt]]/Table_Query_from_etpl[[#This Row],[billed_consum]]</f>
        <v>2.4918098192397098E-2</v>
      </c>
    </row>
    <row r="326" spans="1:9" x14ac:dyDescent="0.2">
      <c r="A326" t="s">
        <v>71</v>
      </c>
      <c r="B326" t="s">
        <v>55</v>
      </c>
      <c r="C326" t="s">
        <v>77</v>
      </c>
      <c r="D326" s="4">
        <v>43435</v>
      </c>
      <c r="E326" t="s">
        <v>66</v>
      </c>
      <c r="F326" s="5">
        <v>43405</v>
      </c>
      <c r="G326">
        <v>149550.60999999999</v>
      </c>
      <c r="H326">
        <v>3723.52</v>
      </c>
      <c r="I326">
        <f>Table_Query_from_etpl[[#This Row],[billed_amt]]/Table_Query_from_etpl[[#This Row],[billed_consum]]</f>
        <v>2.4898059593337667E-2</v>
      </c>
    </row>
    <row r="327" spans="1:9" x14ac:dyDescent="0.2">
      <c r="A327" t="s">
        <v>71</v>
      </c>
      <c r="B327" t="s">
        <v>55</v>
      </c>
      <c r="C327" t="s">
        <v>77</v>
      </c>
      <c r="D327" s="4">
        <v>43435</v>
      </c>
      <c r="E327" t="s">
        <v>66</v>
      </c>
      <c r="F327" s="5">
        <v>43221</v>
      </c>
      <c r="G327">
        <v>22130</v>
      </c>
      <c r="H327">
        <v>551.04999999999995</v>
      </c>
      <c r="I327">
        <f>Table_Query_from_etpl[[#This Row],[billed_amt]]/Table_Query_from_etpl[[#This Row],[billed_consum]]</f>
        <v>2.4900587437867147E-2</v>
      </c>
    </row>
    <row r="328" spans="1:9" x14ac:dyDescent="0.2">
      <c r="A328" t="s">
        <v>71</v>
      </c>
      <c r="B328" t="s">
        <v>55</v>
      </c>
      <c r="C328" t="s">
        <v>77</v>
      </c>
      <c r="D328" s="4">
        <v>43435</v>
      </c>
      <c r="E328" t="s">
        <v>78</v>
      </c>
      <c r="F328" s="5">
        <v>43221</v>
      </c>
      <c r="G328">
        <v>2033.57</v>
      </c>
      <c r="H328">
        <v>50.82</v>
      </c>
      <c r="I328">
        <f>Table_Query_from_etpl[[#This Row],[billed_amt]]/Table_Query_from_etpl[[#This Row],[billed_consum]]</f>
        <v>2.4990533888678532E-2</v>
      </c>
    </row>
    <row r="329" spans="1:9" x14ac:dyDescent="0.2">
      <c r="A329" t="s">
        <v>71</v>
      </c>
      <c r="B329" t="s">
        <v>54</v>
      </c>
      <c r="C329" t="s">
        <v>76</v>
      </c>
      <c r="D329" s="4">
        <v>43435</v>
      </c>
      <c r="E329" t="s">
        <v>78</v>
      </c>
      <c r="F329" s="5">
        <v>43221</v>
      </c>
      <c r="G329">
        <v>1543.84</v>
      </c>
      <c r="H329">
        <v>37.770000000000003</v>
      </c>
      <c r="I329">
        <f>Table_Query_from_etpl[[#This Row],[billed_amt]]/Table_Query_from_etpl[[#This Row],[billed_consum]]</f>
        <v>2.4464970463260446E-2</v>
      </c>
    </row>
    <row r="330" spans="1:9" x14ac:dyDescent="0.2">
      <c r="A330" t="s">
        <v>71</v>
      </c>
      <c r="B330" t="s">
        <v>55</v>
      </c>
      <c r="C330" t="s">
        <v>77</v>
      </c>
      <c r="D330" s="4">
        <v>43435</v>
      </c>
      <c r="E330" t="s">
        <v>66</v>
      </c>
      <c r="F330" s="5">
        <v>43221</v>
      </c>
      <c r="G330">
        <v>45090.2</v>
      </c>
      <c r="H330">
        <v>1126.72</v>
      </c>
      <c r="I330">
        <f>Table_Query_from_etpl[[#This Row],[billed_amt]]/Table_Query_from_etpl[[#This Row],[billed_consum]]</f>
        <v>2.4988134894056803E-2</v>
      </c>
    </row>
    <row r="331" spans="1:9" x14ac:dyDescent="0.2">
      <c r="A331" t="s">
        <v>71</v>
      </c>
      <c r="B331" t="s">
        <v>54</v>
      </c>
      <c r="C331" t="s">
        <v>76</v>
      </c>
      <c r="D331" s="4">
        <v>43435</v>
      </c>
      <c r="E331" t="s">
        <v>66</v>
      </c>
      <c r="F331" s="5">
        <v>43221</v>
      </c>
      <c r="G331">
        <v>34234.980000000003</v>
      </c>
      <c r="H331">
        <v>836.28</v>
      </c>
      <c r="I331">
        <f>Table_Query_from_etpl[[#This Row],[billed_amt]]/Table_Query_from_etpl[[#This Row],[billed_consum]]</f>
        <v>2.4427646810367638E-2</v>
      </c>
    </row>
    <row r="332" spans="1:9" x14ac:dyDescent="0.2">
      <c r="A332" t="s">
        <v>71</v>
      </c>
      <c r="B332" t="s">
        <v>54</v>
      </c>
      <c r="C332" t="s">
        <v>72</v>
      </c>
      <c r="D332" s="4">
        <v>43435</v>
      </c>
      <c r="E332" t="s">
        <v>66</v>
      </c>
      <c r="F332" s="5">
        <v>43221</v>
      </c>
      <c r="G332">
        <v>3776.47</v>
      </c>
      <c r="H332">
        <v>68.28</v>
      </c>
      <c r="I332">
        <f>Table_Query_from_etpl[[#This Row],[billed_amt]]/Table_Query_from_etpl[[#This Row],[billed_consum]]</f>
        <v>1.8080376648033747E-2</v>
      </c>
    </row>
    <row r="333" spans="1:9" x14ac:dyDescent="0.2">
      <c r="A333" t="s">
        <v>71</v>
      </c>
      <c r="B333" t="s">
        <v>54</v>
      </c>
      <c r="C333" t="s">
        <v>72</v>
      </c>
      <c r="D333" s="4">
        <v>43435</v>
      </c>
      <c r="E333" t="s">
        <v>78</v>
      </c>
      <c r="F333" s="5">
        <v>43221</v>
      </c>
      <c r="G333">
        <v>170.32</v>
      </c>
      <c r="H333">
        <v>3.08</v>
      </c>
      <c r="I333">
        <f>Table_Query_from_etpl[[#This Row],[billed_amt]]/Table_Query_from_etpl[[#This Row],[billed_consum]]</f>
        <v>1.808360732738375E-2</v>
      </c>
    </row>
    <row r="334" spans="1:9" x14ac:dyDescent="0.2">
      <c r="A334" t="s">
        <v>71</v>
      </c>
      <c r="B334" t="s">
        <v>54</v>
      </c>
      <c r="C334" t="s">
        <v>72</v>
      </c>
      <c r="D334" s="4">
        <v>43435</v>
      </c>
      <c r="E334" t="s">
        <v>66</v>
      </c>
      <c r="F334" s="5">
        <v>43405</v>
      </c>
      <c r="G334">
        <v>1239454.47</v>
      </c>
      <c r="H334">
        <v>31508.080000000002</v>
      </c>
      <c r="I334">
        <f>Table_Query_from_etpl[[#This Row],[billed_amt]]/Table_Query_from_etpl[[#This Row],[billed_consum]]</f>
        <v>2.5420925707743021E-2</v>
      </c>
    </row>
    <row r="335" spans="1:9" x14ac:dyDescent="0.2">
      <c r="A335" t="s">
        <v>71</v>
      </c>
      <c r="B335" t="s">
        <v>54</v>
      </c>
      <c r="C335" t="s">
        <v>72</v>
      </c>
      <c r="D335" s="4">
        <v>43435</v>
      </c>
      <c r="E335" t="s">
        <v>78</v>
      </c>
      <c r="F335" s="5">
        <v>43405</v>
      </c>
      <c r="G335">
        <v>55899.34</v>
      </c>
      <c r="H335">
        <v>1420.99</v>
      </c>
      <c r="I335">
        <f>Table_Query_from_etpl[[#This Row],[billed_amt]]/Table_Query_from_etpl[[#This Row],[billed_consum]]</f>
        <v>2.5420514803931496E-2</v>
      </c>
    </row>
    <row r="336" spans="1:9" x14ac:dyDescent="0.2">
      <c r="A336" t="s">
        <v>71</v>
      </c>
      <c r="B336" t="s">
        <v>54</v>
      </c>
      <c r="C336" t="s">
        <v>76</v>
      </c>
      <c r="D336" s="4">
        <v>43435</v>
      </c>
      <c r="E336" t="s">
        <v>66</v>
      </c>
      <c r="F336" s="5">
        <v>43405</v>
      </c>
      <c r="G336">
        <v>232195.55</v>
      </c>
      <c r="H336">
        <v>6154.62</v>
      </c>
      <c r="I336">
        <f>Table_Query_from_etpl[[#This Row],[billed_amt]]/Table_Query_from_etpl[[#This Row],[billed_consum]]</f>
        <v>2.6506192732806466E-2</v>
      </c>
    </row>
    <row r="337" spans="1:9" x14ac:dyDescent="0.2">
      <c r="A337" t="s">
        <v>71</v>
      </c>
      <c r="B337" t="s">
        <v>54</v>
      </c>
      <c r="C337" t="s">
        <v>76</v>
      </c>
      <c r="D337" s="4">
        <v>43435</v>
      </c>
      <c r="E337" t="s">
        <v>66</v>
      </c>
      <c r="F337" s="5">
        <v>43405</v>
      </c>
      <c r="G337">
        <v>495051.42</v>
      </c>
      <c r="H337">
        <v>15073.11</v>
      </c>
      <c r="I337">
        <f>Table_Query_from_etpl[[#This Row],[billed_amt]]/Table_Query_from_etpl[[#This Row],[billed_consum]]</f>
        <v>3.0447564416641811E-2</v>
      </c>
    </row>
    <row r="338" spans="1:9" x14ac:dyDescent="0.2">
      <c r="A338" t="s">
        <v>71</v>
      </c>
      <c r="B338" t="s">
        <v>54</v>
      </c>
      <c r="C338" t="s">
        <v>76</v>
      </c>
      <c r="D338" s="4">
        <v>43435</v>
      </c>
      <c r="E338" t="s">
        <v>66</v>
      </c>
      <c r="F338" s="5">
        <v>43405</v>
      </c>
      <c r="G338">
        <v>424283.17</v>
      </c>
      <c r="H338">
        <v>11665.54</v>
      </c>
      <c r="I338">
        <f>Table_Query_from_etpl[[#This Row],[billed_amt]]/Table_Query_from_etpl[[#This Row],[billed_consum]]</f>
        <v>2.7494703596185541E-2</v>
      </c>
    </row>
    <row r="339" spans="1:9" x14ac:dyDescent="0.2">
      <c r="A339" t="s">
        <v>71</v>
      </c>
      <c r="B339" t="s">
        <v>54</v>
      </c>
      <c r="C339" t="s">
        <v>76</v>
      </c>
      <c r="D339" s="4">
        <v>43435</v>
      </c>
      <c r="E339" t="s">
        <v>66</v>
      </c>
      <c r="F339" s="5">
        <v>43221</v>
      </c>
      <c r="G339">
        <v>10</v>
      </c>
      <c r="H339">
        <v>0.25</v>
      </c>
      <c r="I339">
        <f>Table_Query_from_etpl[[#This Row],[billed_amt]]/Table_Query_from_etpl[[#This Row],[billed_consum]]</f>
        <v>2.5000000000000001E-2</v>
      </c>
    </row>
    <row r="340" spans="1:9" x14ac:dyDescent="0.2">
      <c r="A340" t="s">
        <v>71</v>
      </c>
      <c r="B340" t="s">
        <v>54</v>
      </c>
      <c r="C340" t="s">
        <v>76</v>
      </c>
      <c r="D340" s="4">
        <v>43435</v>
      </c>
      <c r="E340" t="s">
        <v>78</v>
      </c>
      <c r="F340" s="5">
        <v>43221</v>
      </c>
      <c r="G340">
        <v>0.45</v>
      </c>
      <c r="H340">
        <v>0.01</v>
      </c>
      <c r="I340">
        <f>Table_Query_from_etpl[[#This Row],[billed_amt]]/Table_Query_from_etpl[[#This Row],[billed_consum]]</f>
        <v>2.2222222222222223E-2</v>
      </c>
    </row>
    <row r="341" spans="1:9" x14ac:dyDescent="0.2">
      <c r="A341" t="s">
        <v>71</v>
      </c>
      <c r="B341" t="s">
        <v>54</v>
      </c>
      <c r="C341" t="s">
        <v>76</v>
      </c>
      <c r="D341" s="4">
        <v>43435</v>
      </c>
      <c r="E341" t="s">
        <v>78</v>
      </c>
      <c r="F341" s="5">
        <v>43405</v>
      </c>
      <c r="G341">
        <v>10472.049999999999</v>
      </c>
      <c r="H341">
        <v>277.60000000000002</v>
      </c>
      <c r="I341">
        <f>Table_Query_from_etpl[[#This Row],[billed_amt]]/Table_Query_from_etpl[[#This Row],[billed_consum]]</f>
        <v>2.6508658763088416E-2</v>
      </c>
    </row>
    <row r="342" spans="1:9" x14ac:dyDescent="0.2">
      <c r="A342" t="s">
        <v>71</v>
      </c>
      <c r="B342" t="s">
        <v>55</v>
      </c>
      <c r="C342" t="s">
        <v>77</v>
      </c>
      <c r="D342" s="4">
        <v>43435</v>
      </c>
      <c r="E342" t="s">
        <v>66</v>
      </c>
      <c r="F342" s="5">
        <v>43405</v>
      </c>
      <c r="G342">
        <v>78488.789999999994</v>
      </c>
      <c r="H342">
        <v>1971.8</v>
      </c>
      <c r="I342">
        <f>Table_Query_from_etpl[[#This Row],[billed_amt]]/Table_Query_from_etpl[[#This Row],[billed_consum]]</f>
        <v>2.5122058831586015E-2</v>
      </c>
    </row>
    <row r="343" spans="1:9" x14ac:dyDescent="0.2">
      <c r="A343" t="s">
        <v>71</v>
      </c>
      <c r="B343" t="s">
        <v>55</v>
      </c>
      <c r="C343" t="s">
        <v>77</v>
      </c>
      <c r="D343" s="4">
        <v>43435</v>
      </c>
      <c r="E343" t="s">
        <v>78</v>
      </c>
      <c r="F343" s="5">
        <v>43405</v>
      </c>
      <c r="G343">
        <v>3539.86</v>
      </c>
      <c r="H343">
        <v>88.94</v>
      </c>
      <c r="I343">
        <f>Table_Query_from_etpl[[#This Row],[billed_amt]]/Table_Query_from_etpl[[#This Row],[billed_consum]]</f>
        <v>2.5125287440746241E-2</v>
      </c>
    </row>
    <row r="344" spans="1:9" x14ac:dyDescent="0.2">
      <c r="A344" t="s">
        <v>71</v>
      </c>
      <c r="B344" t="s">
        <v>55</v>
      </c>
      <c r="C344" t="s">
        <v>73</v>
      </c>
      <c r="D344" s="4">
        <v>43435</v>
      </c>
      <c r="E344" t="s">
        <v>78</v>
      </c>
      <c r="F344" s="5">
        <v>43405</v>
      </c>
      <c r="G344">
        <v>25679.82</v>
      </c>
      <c r="H344">
        <v>652.92999999999995</v>
      </c>
      <c r="I344">
        <f>Table_Query_from_etpl[[#This Row],[billed_amt]]/Table_Query_from_etpl[[#This Row],[billed_consum]]</f>
        <v>2.5425801271192709E-2</v>
      </c>
    </row>
    <row r="345" spans="1:9" x14ac:dyDescent="0.2">
      <c r="A345" t="s">
        <v>71</v>
      </c>
      <c r="B345" t="s">
        <v>55</v>
      </c>
      <c r="C345" t="s">
        <v>73</v>
      </c>
      <c r="D345" s="4">
        <v>43435</v>
      </c>
      <c r="E345" t="s">
        <v>66</v>
      </c>
      <c r="F345" s="5">
        <v>43405</v>
      </c>
      <c r="G345">
        <v>569398.97</v>
      </c>
      <c r="H345">
        <v>14476.55</v>
      </c>
      <c r="I345">
        <f>Table_Query_from_etpl[[#This Row],[billed_amt]]/Table_Query_from_etpl[[#This Row],[billed_consum]]</f>
        <v>2.5424264466091324E-2</v>
      </c>
    </row>
    <row r="346" spans="1:9" x14ac:dyDescent="0.2">
      <c r="A346" t="s">
        <v>71</v>
      </c>
      <c r="B346" t="s">
        <v>55</v>
      </c>
      <c r="C346" t="s">
        <v>73</v>
      </c>
      <c r="D346" s="4">
        <v>43435</v>
      </c>
      <c r="E346" t="s">
        <v>78</v>
      </c>
      <c r="F346" s="5">
        <v>43221</v>
      </c>
      <c r="G346">
        <v>49.45</v>
      </c>
      <c r="H346">
        <v>1.04</v>
      </c>
      <c r="I346">
        <f>Table_Query_from_etpl[[#This Row],[billed_amt]]/Table_Query_from_etpl[[#This Row],[billed_consum]]</f>
        <v>2.1031344792719918E-2</v>
      </c>
    </row>
    <row r="347" spans="1:9" x14ac:dyDescent="0.2">
      <c r="A347" t="s">
        <v>71</v>
      </c>
      <c r="B347" t="s">
        <v>55</v>
      </c>
      <c r="C347" t="s">
        <v>73</v>
      </c>
      <c r="D347" s="4">
        <v>43435</v>
      </c>
      <c r="E347" t="s">
        <v>66</v>
      </c>
      <c r="F347" s="5">
        <v>43221</v>
      </c>
      <c r="G347">
        <v>1096</v>
      </c>
      <c r="H347">
        <v>23.15</v>
      </c>
      <c r="I347">
        <f>Table_Query_from_etpl[[#This Row],[billed_amt]]/Table_Query_from_etpl[[#This Row],[billed_consum]]</f>
        <v>2.1122262773722627E-2</v>
      </c>
    </row>
    <row r="348" spans="1:9" x14ac:dyDescent="0.2">
      <c r="A348" t="s">
        <v>71</v>
      </c>
      <c r="B348" t="s">
        <v>54</v>
      </c>
      <c r="C348" t="s">
        <v>76</v>
      </c>
      <c r="D348" s="4">
        <v>43435</v>
      </c>
      <c r="E348" t="s">
        <v>78</v>
      </c>
      <c r="F348" s="5">
        <v>43221</v>
      </c>
      <c r="G348">
        <v>42.26</v>
      </c>
      <c r="H348">
        <v>0.95</v>
      </c>
      <c r="I348">
        <f>Table_Query_from_etpl[[#This Row],[billed_amt]]/Table_Query_from_etpl[[#This Row],[billed_consum]]</f>
        <v>2.2479886417415995E-2</v>
      </c>
    </row>
    <row r="349" spans="1:9" x14ac:dyDescent="0.2">
      <c r="A349" t="s">
        <v>71</v>
      </c>
      <c r="B349" t="s">
        <v>54</v>
      </c>
      <c r="C349" t="s">
        <v>76</v>
      </c>
      <c r="D349" s="4">
        <v>43435</v>
      </c>
      <c r="E349" t="s">
        <v>66</v>
      </c>
      <c r="F349" s="5">
        <v>43221</v>
      </c>
      <c r="G349">
        <v>937</v>
      </c>
      <c r="H349">
        <v>21.04</v>
      </c>
      <c r="I349">
        <f>Table_Query_from_etpl[[#This Row],[billed_amt]]/Table_Query_from_etpl[[#This Row],[billed_consum]]</f>
        <v>2.2454642475987191E-2</v>
      </c>
    </row>
    <row r="350" spans="1:9" x14ac:dyDescent="0.2">
      <c r="A350" t="s">
        <v>71</v>
      </c>
      <c r="B350" t="s">
        <v>54</v>
      </c>
      <c r="C350" t="s">
        <v>76</v>
      </c>
      <c r="D350" s="4">
        <v>43435</v>
      </c>
      <c r="E350" t="s">
        <v>66</v>
      </c>
      <c r="F350" s="5">
        <v>43221</v>
      </c>
      <c r="G350">
        <v>154</v>
      </c>
      <c r="H350">
        <v>3.87</v>
      </c>
      <c r="I350">
        <f>Table_Query_from_etpl[[#This Row],[billed_amt]]/Table_Query_from_etpl[[#This Row],[billed_consum]]</f>
        <v>2.5129870129870131E-2</v>
      </c>
    </row>
    <row r="351" spans="1:9" x14ac:dyDescent="0.2">
      <c r="A351" t="s">
        <v>71</v>
      </c>
      <c r="B351" t="s">
        <v>54</v>
      </c>
      <c r="C351" t="s">
        <v>76</v>
      </c>
      <c r="D351" s="4">
        <v>43435</v>
      </c>
      <c r="E351" t="s">
        <v>66</v>
      </c>
      <c r="F351" s="5">
        <v>43405</v>
      </c>
      <c r="G351">
        <v>195592.44</v>
      </c>
      <c r="H351">
        <v>5369.5</v>
      </c>
      <c r="I351">
        <f>Table_Query_from_etpl[[#This Row],[billed_amt]]/Table_Query_from_etpl[[#This Row],[billed_consum]]</f>
        <v>2.745249254010022E-2</v>
      </c>
    </row>
    <row r="352" spans="1:9" x14ac:dyDescent="0.2">
      <c r="A352" t="s">
        <v>71</v>
      </c>
      <c r="B352" t="s">
        <v>55</v>
      </c>
      <c r="C352" t="s">
        <v>77</v>
      </c>
      <c r="D352" s="4">
        <v>43466</v>
      </c>
      <c r="E352" t="s">
        <v>78</v>
      </c>
      <c r="F352" s="5">
        <v>43221</v>
      </c>
      <c r="G352">
        <v>0</v>
      </c>
      <c r="H352">
        <v>0</v>
      </c>
      <c r="I352" t="e">
        <f>Table_Query_from_etpl[[#This Row],[billed_amt]]/Table_Query_from_etpl[[#This Row],[billed_consum]]</f>
        <v>#DIV/0!</v>
      </c>
    </row>
    <row r="353" spans="1:9" x14ac:dyDescent="0.2">
      <c r="A353" t="s">
        <v>71</v>
      </c>
      <c r="B353" t="s">
        <v>55</v>
      </c>
      <c r="C353" t="s">
        <v>77</v>
      </c>
      <c r="D353" s="4">
        <v>43466</v>
      </c>
      <c r="E353" t="s">
        <v>66</v>
      </c>
      <c r="F353" s="5">
        <v>43221</v>
      </c>
      <c r="G353">
        <v>0</v>
      </c>
      <c r="H353">
        <v>0</v>
      </c>
      <c r="I353" t="e">
        <f>Table_Query_from_etpl[[#This Row],[billed_amt]]/Table_Query_from_etpl[[#This Row],[billed_consum]]</f>
        <v>#DIV/0!</v>
      </c>
    </row>
    <row r="354" spans="1:9" x14ac:dyDescent="0.2">
      <c r="A354" t="s">
        <v>71</v>
      </c>
      <c r="B354" t="s">
        <v>55</v>
      </c>
      <c r="C354" t="s">
        <v>77</v>
      </c>
      <c r="D354" s="4">
        <v>43282</v>
      </c>
      <c r="E354" t="s">
        <v>78</v>
      </c>
      <c r="F354" s="5">
        <v>43221</v>
      </c>
      <c r="G354">
        <v>3503.02</v>
      </c>
      <c r="H354">
        <v>66.7</v>
      </c>
      <c r="I354">
        <f>Table_Query_from_etpl[[#This Row],[billed_amt]]/Table_Query_from_etpl[[#This Row],[billed_consum]]</f>
        <v>1.9040713441544725E-2</v>
      </c>
    </row>
    <row r="355" spans="1:9" x14ac:dyDescent="0.2">
      <c r="A355" t="s">
        <v>71</v>
      </c>
      <c r="B355" t="s">
        <v>54</v>
      </c>
      <c r="C355" t="s">
        <v>76</v>
      </c>
      <c r="D355" s="4">
        <v>43252</v>
      </c>
      <c r="E355" t="s">
        <v>78</v>
      </c>
      <c r="F355" s="5">
        <v>43221</v>
      </c>
      <c r="G355">
        <v>63.64</v>
      </c>
      <c r="H355">
        <v>1</v>
      </c>
      <c r="I355">
        <f>Table_Query_from_etpl[[#This Row],[billed_amt]]/Table_Query_from_etpl[[#This Row],[billed_consum]]</f>
        <v>1.5713387806411062E-2</v>
      </c>
    </row>
    <row r="356" spans="1:9" x14ac:dyDescent="0.2">
      <c r="A356" t="s">
        <v>71</v>
      </c>
      <c r="B356" t="s">
        <v>54</v>
      </c>
      <c r="C356" t="s">
        <v>76</v>
      </c>
      <c r="D356" s="4">
        <v>43252</v>
      </c>
      <c r="E356" t="s">
        <v>66</v>
      </c>
      <c r="F356" s="5">
        <v>43221</v>
      </c>
      <c r="G356">
        <v>1410.99</v>
      </c>
      <c r="H356">
        <v>22.18</v>
      </c>
      <c r="I356">
        <f>Table_Query_from_etpl[[#This Row],[billed_amt]]/Table_Query_from_etpl[[#This Row],[billed_consum]]</f>
        <v>1.5719459386671769E-2</v>
      </c>
    </row>
    <row r="357" spans="1:9" x14ac:dyDescent="0.2">
      <c r="A357" t="s">
        <v>71</v>
      </c>
      <c r="B357" t="s">
        <v>54</v>
      </c>
      <c r="C357" t="s">
        <v>76</v>
      </c>
      <c r="D357" s="4">
        <v>43282</v>
      </c>
      <c r="E357" t="s">
        <v>66</v>
      </c>
      <c r="F357" s="5">
        <v>43101</v>
      </c>
      <c r="G357">
        <v>383</v>
      </c>
      <c r="H357">
        <v>11</v>
      </c>
      <c r="I357">
        <f>Table_Query_from_etpl[[#This Row],[billed_amt]]/Table_Query_from_etpl[[#This Row],[billed_consum]]</f>
        <v>2.8720626631853787E-2</v>
      </c>
    </row>
    <row r="358" spans="1:9" x14ac:dyDescent="0.2">
      <c r="A358" t="s">
        <v>71</v>
      </c>
      <c r="B358" t="s">
        <v>54</v>
      </c>
      <c r="C358" t="s">
        <v>76</v>
      </c>
      <c r="D358" s="4">
        <v>43282</v>
      </c>
      <c r="E358" t="s">
        <v>78</v>
      </c>
      <c r="F358" s="5">
        <v>43101</v>
      </c>
      <c r="G358">
        <v>17.27</v>
      </c>
      <c r="H358">
        <v>0.5</v>
      </c>
      <c r="I358">
        <f>Table_Query_from_etpl[[#This Row],[billed_amt]]/Table_Query_from_etpl[[#This Row],[billed_consum]]</f>
        <v>2.8951939779965258E-2</v>
      </c>
    </row>
    <row r="359" spans="1:9" x14ac:dyDescent="0.2">
      <c r="A359" t="s">
        <v>71</v>
      </c>
      <c r="B359" t="s">
        <v>54</v>
      </c>
      <c r="C359" t="s">
        <v>76</v>
      </c>
      <c r="D359" s="4">
        <v>43282</v>
      </c>
      <c r="E359" t="s">
        <v>66</v>
      </c>
      <c r="F359" s="5">
        <v>43221</v>
      </c>
      <c r="G359">
        <v>420133.31</v>
      </c>
      <c r="H359">
        <v>6868.33</v>
      </c>
      <c r="I359">
        <f>Table_Query_from_etpl[[#This Row],[billed_amt]]/Table_Query_from_etpl[[#This Row],[billed_consum]]</f>
        <v>1.634797774068426E-2</v>
      </c>
    </row>
    <row r="360" spans="1:9" x14ac:dyDescent="0.2">
      <c r="A360" t="s">
        <v>71</v>
      </c>
      <c r="B360" t="s">
        <v>54</v>
      </c>
      <c r="C360" t="s">
        <v>76</v>
      </c>
      <c r="D360" s="4">
        <v>43282</v>
      </c>
      <c r="E360" t="s">
        <v>78</v>
      </c>
      <c r="F360" s="5">
        <v>43221</v>
      </c>
      <c r="G360">
        <v>18948.12</v>
      </c>
      <c r="H360">
        <v>309.94</v>
      </c>
      <c r="I360">
        <f>Table_Query_from_etpl[[#This Row],[billed_amt]]/Table_Query_from_etpl[[#This Row],[billed_consum]]</f>
        <v>1.635729560505211E-2</v>
      </c>
    </row>
    <row r="361" spans="1:9" x14ac:dyDescent="0.2">
      <c r="A361" t="s">
        <v>71</v>
      </c>
      <c r="B361" t="s">
        <v>54</v>
      </c>
      <c r="C361" t="s">
        <v>76</v>
      </c>
      <c r="D361" s="4">
        <v>43282</v>
      </c>
      <c r="E361" t="s">
        <v>78</v>
      </c>
      <c r="F361" s="5">
        <v>43101</v>
      </c>
      <c r="G361">
        <v>2.2999999999999998</v>
      </c>
      <c r="H361">
        <v>0.04</v>
      </c>
      <c r="I361">
        <f>Table_Query_from_etpl[[#This Row],[billed_amt]]/Table_Query_from_etpl[[#This Row],[billed_consum]]</f>
        <v>1.7391304347826087E-2</v>
      </c>
    </row>
    <row r="362" spans="1:9" x14ac:dyDescent="0.2">
      <c r="A362" t="s">
        <v>71</v>
      </c>
      <c r="B362" t="s">
        <v>55</v>
      </c>
      <c r="C362" t="s">
        <v>77</v>
      </c>
      <c r="D362" s="4">
        <v>43252</v>
      </c>
      <c r="E362" t="s">
        <v>78</v>
      </c>
      <c r="F362" s="5">
        <v>43221</v>
      </c>
      <c r="G362">
        <v>3226.23</v>
      </c>
      <c r="H362">
        <v>37.31</v>
      </c>
      <c r="I362">
        <f>Table_Query_from_etpl[[#This Row],[billed_amt]]/Table_Query_from_etpl[[#This Row],[billed_consum]]</f>
        <v>1.1564581570439802E-2</v>
      </c>
    </row>
    <row r="363" spans="1:9" x14ac:dyDescent="0.2">
      <c r="A363" t="s">
        <v>71</v>
      </c>
      <c r="B363" t="s">
        <v>54</v>
      </c>
      <c r="C363" t="s">
        <v>76</v>
      </c>
      <c r="D363" s="4">
        <v>43252</v>
      </c>
      <c r="E363" t="s">
        <v>78</v>
      </c>
      <c r="F363" s="5">
        <v>43221</v>
      </c>
      <c r="G363">
        <v>11971.65</v>
      </c>
      <c r="H363">
        <v>138.76</v>
      </c>
      <c r="I363">
        <f>Table_Query_from_etpl[[#This Row],[billed_amt]]/Table_Query_from_etpl[[#This Row],[billed_consum]]</f>
        <v>1.1590716400830295E-2</v>
      </c>
    </row>
    <row r="364" spans="1:9" x14ac:dyDescent="0.2">
      <c r="A364" t="s">
        <v>71</v>
      </c>
      <c r="B364" t="s">
        <v>55</v>
      </c>
      <c r="C364" t="s">
        <v>77</v>
      </c>
      <c r="D364" s="4">
        <v>43252</v>
      </c>
      <c r="E364" t="s">
        <v>66</v>
      </c>
      <c r="F364" s="5">
        <v>43221</v>
      </c>
      <c r="G364">
        <v>71534.13</v>
      </c>
      <c r="H364">
        <v>827.06</v>
      </c>
      <c r="I364">
        <f>Table_Query_from_etpl[[#This Row],[billed_amt]]/Table_Query_from_etpl[[#This Row],[billed_consum]]</f>
        <v>1.1561753808986002E-2</v>
      </c>
    </row>
    <row r="365" spans="1:9" x14ac:dyDescent="0.2">
      <c r="A365" t="s">
        <v>71</v>
      </c>
      <c r="B365" t="s">
        <v>54</v>
      </c>
      <c r="C365" t="s">
        <v>76</v>
      </c>
      <c r="D365" s="4">
        <v>43252</v>
      </c>
      <c r="E365" t="s">
        <v>66</v>
      </c>
      <c r="F365" s="5">
        <v>43221</v>
      </c>
      <c r="G365">
        <v>265443.93</v>
      </c>
      <c r="H365">
        <v>3077.54</v>
      </c>
      <c r="I365">
        <f>Table_Query_from_etpl[[#This Row],[billed_amt]]/Table_Query_from_etpl[[#This Row],[billed_consum]]</f>
        <v>1.1593936241073586E-2</v>
      </c>
    </row>
    <row r="366" spans="1:9" x14ac:dyDescent="0.2">
      <c r="A366" t="s">
        <v>71</v>
      </c>
      <c r="B366" t="s">
        <v>55</v>
      </c>
      <c r="C366" t="s">
        <v>75</v>
      </c>
      <c r="D366" s="4">
        <v>43252</v>
      </c>
      <c r="E366" t="s">
        <v>66</v>
      </c>
      <c r="F366" s="5">
        <v>43221</v>
      </c>
      <c r="G366">
        <v>261387.74</v>
      </c>
      <c r="H366">
        <v>3688.69</v>
      </c>
      <c r="I366">
        <f>Table_Query_from_etpl[[#This Row],[billed_amt]]/Table_Query_from_etpl[[#This Row],[billed_consum]]</f>
        <v>1.4111947255062537E-2</v>
      </c>
    </row>
    <row r="367" spans="1:9" x14ac:dyDescent="0.2">
      <c r="A367" t="s">
        <v>71</v>
      </c>
      <c r="B367" t="s">
        <v>55</v>
      </c>
      <c r="C367" t="s">
        <v>75</v>
      </c>
      <c r="D367" s="4">
        <v>43252</v>
      </c>
      <c r="E367" t="s">
        <v>78</v>
      </c>
      <c r="F367" s="5">
        <v>43221</v>
      </c>
      <c r="G367">
        <v>11788.57</v>
      </c>
      <c r="H367">
        <v>166.39</v>
      </c>
      <c r="I367">
        <f>Table_Query_from_etpl[[#This Row],[billed_amt]]/Table_Query_from_etpl[[#This Row],[billed_consum]]</f>
        <v>1.4114519403116747E-2</v>
      </c>
    </row>
    <row r="368" spans="1:9" x14ac:dyDescent="0.2">
      <c r="A368" t="s">
        <v>71</v>
      </c>
      <c r="B368" t="s">
        <v>55</v>
      </c>
      <c r="C368" t="s">
        <v>77</v>
      </c>
      <c r="D368" s="4">
        <v>43252</v>
      </c>
      <c r="E368" t="s">
        <v>66</v>
      </c>
      <c r="F368" s="5">
        <v>43101</v>
      </c>
      <c r="G368">
        <v>5262.03</v>
      </c>
      <c r="H368">
        <v>60.79</v>
      </c>
      <c r="I368">
        <f>Table_Query_from_etpl[[#This Row],[billed_amt]]/Table_Query_from_etpl[[#This Row],[billed_consum]]</f>
        <v>1.1552575716976148E-2</v>
      </c>
    </row>
    <row r="369" spans="1:9" x14ac:dyDescent="0.2">
      <c r="A369" t="s">
        <v>71</v>
      </c>
      <c r="B369" t="s">
        <v>55</v>
      </c>
      <c r="C369" t="s">
        <v>77</v>
      </c>
      <c r="D369" s="4">
        <v>43252</v>
      </c>
      <c r="E369" t="s">
        <v>78</v>
      </c>
      <c r="F369" s="5">
        <v>43101</v>
      </c>
      <c r="G369">
        <v>237.33</v>
      </c>
      <c r="H369">
        <v>2.74</v>
      </c>
      <c r="I369">
        <f>Table_Query_from_etpl[[#This Row],[billed_amt]]/Table_Query_from_etpl[[#This Row],[billed_consum]]</f>
        <v>1.1545105970589475E-2</v>
      </c>
    </row>
    <row r="370" spans="1:9" x14ac:dyDescent="0.2">
      <c r="A370" t="s">
        <v>71</v>
      </c>
      <c r="B370" t="s">
        <v>54</v>
      </c>
      <c r="C370" t="s">
        <v>74</v>
      </c>
      <c r="D370" s="4">
        <v>43252</v>
      </c>
      <c r="E370" t="s">
        <v>78</v>
      </c>
      <c r="F370" s="5">
        <v>43221</v>
      </c>
      <c r="G370">
        <v>32863.33</v>
      </c>
      <c r="H370">
        <v>463.75</v>
      </c>
      <c r="I370">
        <f>Table_Query_from_etpl[[#This Row],[billed_amt]]/Table_Query_from_etpl[[#This Row],[billed_consum]]</f>
        <v>1.4111473183028012E-2</v>
      </c>
    </row>
    <row r="371" spans="1:9" x14ac:dyDescent="0.2">
      <c r="A371" t="s">
        <v>71</v>
      </c>
      <c r="B371" t="s">
        <v>54</v>
      </c>
      <c r="C371" t="s">
        <v>74</v>
      </c>
      <c r="D371" s="4">
        <v>43252</v>
      </c>
      <c r="E371" t="s">
        <v>66</v>
      </c>
      <c r="F371" s="5">
        <v>43221</v>
      </c>
      <c r="G371">
        <v>728680.81</v>
      </c>
      <c r="H371">
        <v>10283.19</v>
      </c>
      <c r="I371">
        <f>Table_Query_from_etpl[[#This Row],[billed_amt]]/Table_Query_from_etpl[[#This Row],[billed_consum]]</f>
        <v>1.4112063689449979E-2</v>
      </c>
    </row>
    <row r="372" spans="1:9" x14ac:dyDescent="0.2">
      <c r="A372" t="s">
        <v>71</v>
      </c>
      <c r="B372" t="s">
        <v>55</v>
      </c>
      <c r="C372" t="s">
        <v>77</v>
      </c>
      <c r="D372" s="4">
        <v>43252</v>
      </c>
      <c r="E372" t="s">
        <v>78</v>
      </c>
      <c r="F372" s="5">
        <v>43101</v>
      </c>
      <c r="G372">
        <v>767.72</v>
      </c>
      <c r="H372">
        <v>17.579999999999998</v>
      </c>
      <c r="I372">
        <f>Table_Query_from_etpl[[#This Row],[billed_amt]]/Table_Query_from_etpl[[#This Row],[billed_consum]]</f>
        <v>2.2898973584119207E-2</v>
      </c>
    </row>
    <row r="373" spans="1:9" x14ac:dyDescent="0.2">
      <c r="A373" t="s">
        <v>71</v>
      </c>
      <c r="B373" t="s">
        <v>55</v>
      </c>
      <c r="C373" t="s">
        <v>77</v>
      </c>
      <c r="D373" s="4">
        <v>43252</v>
      </c>
      <c r="E373" t="s">
        <v>66</v>
      </c>
      <c r="F373" s="5">
        <v>43101</v>
      </c>
      <c r="G373">
        <v>17022.759999999998</v>
      </c>
      <c r="H373">
        <v>389.79</v>
      </c>
      <c r="I373">
        <f>Table_Query_from_etpl[[#This Row],[billed_amt]]/Table_Query_from_etpl[[#This Row],[billed_consum]]</f>
        <v>2.2898166924752512E-2</v>
      </c>
    </row>
    <row r="374" spans="1:9" x14ac:dyDescent="0.2">
      <c r="A374" t="s">
        <v>71</v>
      </c>
      <c r="B374" t="s">
        <v>55</v>
      </c>
      <c r="C374" t="s">
        <v>77</v>
      </c>
      <c r="D374" s="4">
        <v>43252</v>
      </c>
      <c r="E374" t="s">
        <v>78</v>
      </c>
      <c r="F374" s="5">
        <v>43101</v>
      </c>
      <c r="G374">
        <v>309.31</v>
      </c>
      <c r="H374">
        <v>3.26</v>
      </c>
      <c r="I374">
        <f>Table_Query_from_etpl[[#This Row],[billed_amt]]/Table_Query_from_etpl[[#This Row],[billed_consum]]</f>
        <v>1.0539588115482848E-2</v>
      </c>
    </row>
    <row r="375" spans="1:9" x14ac:dyDescent="0.2">
      <c r="A375" t="s">
        <v>71</v>
      </c>
      <c r="B375" t="s">
        <v>55</v>
      </c>
      <c r="C375" t="s">
        <v>77</v>
      </c>
      <c r="D375" s="4">
        <v>43252</v>
      </c>
      <c r="E375" t="s">
        <v>66</v>
      </c>
      <c r="F375" s="5">
        <v>43101</v>
      </c>
      <c r="G375">
        <v>6858.5</v>
      </c>
      <c r="H375">
        <v>71.94</v>
      </c>
      <c r="I375">
        <f>Table_Query_from_etpl[[#This Row],[billed_amt]]/Table_Query_from_etpl[[#This Row],[billed_consum]]</f>
        <v>1.0489174017642341E-2</v>
      </c>
    </row>
    <row r="376" spans="1:9" x14ac:dyDescent="0.2">
      <c r="A376" t="s">
        <v>71</v>
      </c>
      <c r="B376" t="s">
        <v>54</v>
      </c>
      <c r="C376" t="s">
        <v>76</v>
      </c>
      <c r="D376" s="4">
        <v>43252</v>
      </c>
      <c r="E376" t="s">
        <v>66</v>
      </c>
      <c r="F376" s="5">
        <v>43221</v>
      </c>
      <c r="G376">
        <v>154423.75</v>
      </c>
      <c r="H376">
        <v>1624.84</v>
      </c>
      <c r="I376">
        <f>Table_Query_from_etpl[[#This Row],[billed_amt]]/Table_Query_from_etpl[[#This Row],[billed_consum]]</f>
        <v>1.0521956629080694E-2</v>
      </c>
    </row>
    <row r="377" spans="1:9" x14ac:dyDescent="0.2">
      <c r="A377" t="s">
        <v>71</v>
      </c>
      <c r="B377" t="s">
        <v>54</v>
      </c>
      <c r="C377" t="s">
        <v>76</v>
      </c>
      <c r="D377" s="4">
        <v>43252</v>
      </c>
      <c r="E377" t="s">
        <v>78</v>
      </c>
      <c r="F377" s="5">
        <v>43101</v>
      </c>
      <c r="G377">
        <v>0</v>
      </c>
      <c r="H377">
        <v>0</v>
      </c>
      <c r="I377" t="e">
        <f>Table_Query_from_etpl[[#This Row],[billed_amt]]/Table_Query_from_etpl[[#This Row],[billed_consum]]</f>
        <v>#DIV/0!</v>
      </c>
    </row>
    <row r="378" spans="1:9" x14ac:dyDescent="0.2">
      <c r="A378" t="s">
        <v>71</v>
      </c>
      <c r="B378" t="s">
        <v>54</v>
      </c>
      <c r="C378" t="s">
        <v>76</v>
      </c>
      <c r="D378" s="4">
        <v>43252</v>
      </c>
      <c r="E378" t="s">
        <v>66</v>
      </c>
      <c r="F378" s="5">
        <v>43101</v>
      </c>
      <c r="G378">
        <v>0</v>
      </c>
      <c r="H378">
        <v>0</v>
      </c>
      <c r="I378" t="e">
        <f>Table_Query_from_etpl[[#This Row],[billed_amt]]/Table_Query_from_etpl[[#This Row],[billed_consum]]</f>
        <v>#DIV/0!</v>
      </c>
    </row>
    <row r="379" spans="1:9" x14ac:dyDescent="0.2">
      <c r="A379" t="s">
        <v>71</v>
      </c>
      <c r="B379" t="s">
        <v>54</v>
      </c>
      <c r="C379" t="s">
        <v>76</v>
      </c>
      <c r="D379" s="4">
        <v>43252</v>
      </c>
      <c r="E379" t="s">
        <v>66</v>
      </c>
      <c r="F379" s="5">
        <v>43101</v>
      </c>
      <c r="G379">
        <v>96</v>
      </c>
      <c r="H379">
        <v>1.22</v>
      </c>
      <c r="I379">
        <f>Table_Query_from_etpl[[#This Row],[billed_amt]]/Table_Query_from_etpl[[#This Row],[billed_consum]]</f>
        <v>1.2708333333333334E-2</v>
      </c>
    </row>
    <row r="380" spans="1:9" x14ac:dyDescent="0.2">
      <c r="A380" t="s">
        <v>71</v>
      </c>
      <c r="B380" t="s">
        <v>54</v>
      </c>
      <c r="C380" t="s">
        <v>76</v>
      </c>
      <c r="D380" s="4">
        <v>43252</v>
      </c>
      <c r="E380" t="s">
        <v>78</v>
      </c>
      <c r="F380" s="5">
        <v>43101</v>
      </c>
      <c r="G380">
        <v>4.33</v>
      </c>
      <c r="H380">
        <v>0.05</v>
      </c>
      <c r="I380">
        <f>Table_Query_from_etpl[[#This Row],[billed_amt]]/Table_Query_from_etpl[[#This Row],[billed_consum]]</f>
        <v>1.1547344110854504E-2</v>
      </c>
    </row>
    <row r="381" spans="1:9" x14ac:dyDescent="0.2">
      <c r="A381" t="s">
        <v>71</v>
      </c>
      <c r="B381" t="s">
        <v>54</v>
      </c>
      <c r="C381" t="s">
        <v>76</v>
      </c>
      <c r="D381" s="4">
        <v>43282</v>
      </c>
      <c r="E381" t="s">
        <v>78</v>
      </c>
      <c r="F381" s="5">
        <v>43101</v>
      </c>
      <c r="G381">
        <v>0</v>
      </c>
      <c r="H381">
        <v>0</v>
      </c>
      <c r="I381" t="e">
        <f>Table_Query_from_etpl[[#This Row],[billed_amt]]/Table_Query_from_etpl[[#This Row],[billed_consum]]</f>
        <v>#DIV/0!</v>
      </c>
    </row>
    <row r="382" spans="1:9" x14ac:dyDescent="0.2">
      <c r="A382" t="s">
        <v>71</v>
      </c>
      <c r="B382" t="s">
        <v>54</v>
      </c>
      <c r="C382" t="s">
        <v>76</v>
      </c>
      <c r="D382" s="4">
        <v>43282</v>
      </c>
      <c r="E382" t="s">
        <v>66</v>
      </c>
      <c r="F382" s="5">
        <v>43101</v>
      </c>
      <c r="G382">
        <v>0</v>
      </c>
      <c r="H382">
        <v>0</v>
      </c>
      <c r="I382" t="e">
        <f>Table_Query_from_etpl[[#This Row],[billed_amt]]/Table_Query_from_etpl[[#This Row],[billed_consum]]</f>
        <v>#DIV/0!</v>
      </c>
    </row>
    <row r="383" spans="1:9" x14ac:dyDescent="0.2">
      <c r="A383" t="s">
        <v>71</v>
      </c>
      <c r="B383" t="s">
        <v>55</v>
      </c>
      <c r="C383" t="s">
        <v>73</v>
      </c>
      <c r="D383" s="4">
        <v>43252</v>
      </c>
      <c r="E383" t="s">
        <v>66</v>
      </c>
      <c r="F383" s="5">
        <v>43221</v>
      </c>
      <c r="G383">
        <v>432103.58</v>
      </c>
      <c r="H383">
        <v>6098.51</v>
      </c>
      <c r="I383">
        <f>Table_Query_from_etpl[[#This Row],[billed_amt]]/Table_Query_from_etpl[[#This Row],[billed_consum]]</f>
        <v>1.4113537314363376E-2</v>
      </c>
    </row>
    <row r="384" spans="1:9" x14ac:dyDescent="0.2">
      <c r="A384" t="s">
        <v>71</v>
      </c>
      <c r="B384" t="s">
        <v>55</v>
      </c>
      <c r="C384" t="s">
        <v>73</v>
      </c>
      <c r="D384" s="4">
        <v>43252</v>
      </c>
      <c r="E384" t="s">
        <v>78</v>
      </c>
      <c r="F384" s="5">
        <v>43221</v>
      </c>
      <c r="G384">
        <v>19487.96</v>
      </c>
      <c r="H384">
        <v>275.02999999999997</v>
      </c>
      <c r="I384">
        <f>Table_Query_from_etpl[[#This Row],[billed_amt]]/Table_Query_from_etpl[[#This Row],[billed_consum]]</f>
        <v>1.411281632351462E-2</v>
      </c>
    </row>
    <row r="385" spans="1:9" x14ac:dyDescent="0.2">
      <c r="A385" t="s">
        <v>71</v>
      </c>
      <c r="B385" t="s">
        <v>54</v>
      </c>
      <c r="C385" t="s">
        <v>76</v>
      </c>
      <c r="D385" s="4">
        <v>43252</v>
      </c>
      <c r="E385" t="s">
        <v>66</v>
      </c>
      <c r="F385" s="5">
        <v>43221</v>
      </c>
      <c r="G385">
        <v>0</v>
      </c>
      <c r="H385">
        <v>0</v>
      </c>
      <c r="I385" t="e">
        <f>Table_Query_from_etpl[[#This Row],[billed_amt]]/Table_Query_from_etpl[[#This Row],[billed_consum]]</f>
        <v>#DIV/0!</v>
      </c>
    </row>
    <row r="386" spans="1:9" x14ac:dyDescent="0.2">
      <c r="A386" t="s">
        <v>71</v>
      </c>
      <c r="B386" t="s">
        <v>54</v>
      </c>
      <c r="C386" t="s">
        <v>76</v>
      </c>
      <c r="D386" s="4">
        <v>43252</v>
      </c>
      <c r="E386" t="s">
        <v>66</v>
      </c>
      <c r="F386" s="5">
        <v>43221</v>
      </c>
      <c r="G386">
        <v>445880.48</v>
      </c>
      <c r="H386">
        <v>6833.65</v>
      </c>
      <c r="I386">
        <f>Table_Query_from_etpl[[#This Row],[billed_amt]]/Table_Query_from_etpl[[#This Row],[billed_consum]]</f>
        <v>1.5326192346433285E-2</v>
      </c>
    </row>
    <row r="387" spans="1:9" x14ac:dyDescent="0.2">
      <c r="A387" t="s">
        <v>71</v>
      </c>
      <c r="B387" t="s">
        <v>54</v>
      </c>
      <c r="C387" t="s">
        <v>76</v>
      </c>
      <c r="D387" s="4">
        <v>43252</v>
      </c>
      <c r="E387" t="s">
        <v>66</v>
      </c>
      <c r="F387" s="5">
        <v>43221</v>
      </c>
      <c r="G387">
        <v>462967.92</v>
      </c>
      <c r="H387">
        <v>7327.56</v>
      </c>
      <c r="I387">
        <f>Table_Query_from_etpl[[#This Row],[billed_amt]]/Table_Query_from_etpl[[#This Row],[billed_consum]]</f>
        <v>1.5827360133289583E-2</v>
      </c>
    </row>
    <row r="388" spans="1:9" x14ac:dyDescent="0.2">
      <c r="A388" t="s">
        <v>71</v>
      </c>
      <c r="B388" t="s">
        <v>54</v>
      </c>
      <c r="C388" t="s">
        <v>76</v>
      </c>
      <c r="D388" s="4">
        <v>43252</v>
      </c>
      <c r="E388" t="s">
        <v>78</v>
      </c>
      <c r="F388" s="5">
        <v>43221</v>
      </c>
      <c r="G388">
        <v>23912.76</v>
      </c>
      <c r="H388">
        <v>251.72</v>
      </c>
      <c r="I388">
        <f>Table_Query_from_etpl[[#This Row],[billed_amt]]/Table_Query_from_etpl[[#This Row],[billed_consum]]</f>
        <v>1.0526597515301455E-2</v>
      </c>
    </row>
    <row r="389" spans="1:9" x14ac:dyDescent="0.2">
      <c r="A389" t="s">
        <v>71</v>
      </c>
      <c r="B389" t="s">
        <v>54</v>
      </c>
      <c r="C389" t="s">
        <v>76</v>
      </c>
      <c r="D389" s="4">
        <v>43252</v>
      </c>
      <c r="E389" t="s">
        <v>78</v>
      </c>
      <c r="F389" s="5">
        <v>43221</v>
      </c>
      <c r="G389">
        <v>20109.169999999998</v>
      </c>
      <c r="H389">
        <v>308.17</v>
      </c>
      <c r="I389">
        <f>Table_Query_from_etpl[[#This Row],[billed_amt]]/Table_Query_from_etpl[[#This Row],[billed_consum]]</f>
        <v>1.5324849310041142E-2</v>
      </c>
    </row>
    <row r="390" spans="1:9" x14ac:dyDescent="0.2">
      <c r="A390" t="s">
        <v>71</v>
      </c>
      <c r="B390" t="s">
        <v>54</v>
      </c>
      <c r="C390" t="s">
        <v>76</v>
      </c>
      <c r="D390" s="4">
        <v>43252</v>
      </c>
      <c r="E390" t="s">
        <v>78</v>
      </c>
      <c r="F390" s="5">
        <v>43221</v>
      </c>
      <c r="G390">
        <v>20880</v>
      </c>
      <c r="H390">
        <v>330.44</v>
      </c>
      <c r="I390">
        <f>Table_Query_from_etpl[[#This Row],[billed_amt]]/Table_Query_from_etpl[[#This Row],[billed_consum]]</f>
        <v>1.5825670498084293E-2</v>
      </c>
    </row>
    <row r="391" spans="1:9" x14ac:dyDescent="0.2">
      <c r="A391" t="s">
        <v>71</v>
      </c>
      <c r="B391" t="s">
        <v>55</v>
      </c>
      <c r="C391" t="s">
        <v>77</v>
      </c>
      <c r="D391" s="4">
        <v>43252</v>
      </c>
      <c r="E391" t="s">
        <v>66</v>
      </c>
      <c r="F391" s="5">
        <v>43101</v>
      </c>
      <c r="G391">
        <v>12171.43</v>
      </c>
      <c r="H391">
        <v>127.74</v>
      </c>
      <c r="I391">
        <f>Table_Query_from_etpl[[#This Row],[billed_amt]]/Table_Query_from_etpl[[#This Row],[billed_consum]]</f>
        <v>1.0495069190719578E-2</v>
      </c>
    </row>
    <row r="392" spans="1:9" x14ac:dyDescent="0.2">
      <c r="A392" t="s">
        <v>71</v>
      </c>
      <c r="B392" t="s">
        <v>55</v>
      </c>
      <c r="C392" t="s">
        <v>77</v>
      </c>
      <c r="D392" s="4">
        <v>43252</v>
      </c>
      <c r="E392" t="s">
        <v>66</v>
      </c>
      <c r="F392" s="5">
        <v>43221</v>
      </c>
      <c r="G392">
        <v>60656.42</v>
      </c>
      <c r="H392">
        <v>636.34</v>
      </c>
      <c r="I392">
        <f>Table_Query_from_etpl[[#This Row],[billed_amt]]/Table_Query_from_etpl[[#This Row],[billed_consum]]</f>
        <v>1.0490892802443667E-2</v>
      </c>
    </row>
    <row r="393" spans="1:9" x14ac:dyDescent="0.2">
      <c r="A393" t="s">
        <v>71</v>
      </c>
      <c r="B393" t="s">
        <v>54</v>
      </c>
      <c r="C393" t="s">
        <v>76</v>
      </c>
      <c r="D393" s="4">
        <v>43252</v>
      </c>
      <c r="E393" t="s">
        <v>66</v>
      </c>
      <c r="F393" s="5">
        <v>43221</v>
      </c>
      <c r="G393">
        <v>112.99</v>
      </c>
      <c r="H393">
        <v>1.43</v>
      </c>
      <c r="I393">
        <f>Table_Query_from_etpl[[#This Row],[billed_amt]]/Table_Query_from_etpl[[#This Row],[billed_consum]]</f>
        <v>1.2655987255509336E-2</v>
      </c>
    </row>
    <row r="394" spans="1:9" x14ac:dyDescent="0.2">
      <c r="A394" t="s">
        <v>71</v>
      </c>
      <c r="B394" t="s">
        <v>55</v>
      </c>
      <c r="C394" t="s">
        <v>77</v>
      </c>
      <c r="D394" s="4">
        <v>43252</v>
      </c>
      <c r="E394" t="s">
        <v>78</v>
      </c>
      <c r="F394" s="5">
        <v>43221</v>
      </c>
      <c r="G394">
        <v>2735.62</v>
      </c>
      <c r="H394">
        <v>28.68</v>
      </c>
      <c r="I394">
        <f>Table_Query_from_etpl[[#This Row],[billed_amt]]/Table_Query_from_etpl[[#This Row],[billed_consum]]</f>
        <v>1.0483912239272999E-2</v>
      </c>
    </row>
    <row r="395" spans="1:9" x14ac:dyDescent="0.2">
      <c r="A395" t="s">
        <v>71</v>
      </c>
      <c r="B395" t="s">
        <v>54</v>
      </c>
      <c r="C395" t="s">
        <v>76</v>
      </c>
      <c r="D395" s="4">
        <v>43252</v>
      </c>
      <c r="E395" t="s">
        <v>78</v>
      </c>
      <c r="F395" s="5">
        <v>43221</v>
      </c>
      <c r="G395">
        <v>5.0999999999999996</v>
      </c>
      <c r="H395">
        <v>0.06</v>
      </c>
      <c r="I395">
        <f>Table_Query_from_etpl[[#This Row],[billed_amt]]/Table_Query_from_etpl[[#This Row],[billed_consum]]</f>
        <v>1.1764705882352941E-2</v>
      </c>
    </row>
    <row r="396" spans="1:9" x14ac:dyDescent="0.2">
      <c r="A396" t="s">
        <v>71</v>
      </c>
      <c r="B396" t="s">
        <v>54</v>
      </c>
      <c r="C396" t="s">
        <v>76</v>
      </c>
      <c r="D396" s="4">
        <v>43252</v>
      </c>
      <c r="E396" t="s">
        <v>78</v>
      </c>
      <c r="F396" s="5">
        <v>43221</v>
      </c>
      <c r="G396">
        <v>0</v>
      </c>
      <c r="H396">
        <v>0</v>
      </c>
      <c r="I396" t="e">
        <f>Table_Query_from_etpl[[#This Row],[billed_amt]]/Table_Query_from_etpl[[#This Row],[billed_consum]]</f>
        <v>#DIV/0!</v>
      </c>
    </row>
    <row r="397" spans="1:9" x14ac:dyDescent="0.2">
      <c r="A397" t="s">
        <v>71</v>
      </c>
      <c r="B397" t="s">
        <v>55</v>
      </c>
      <c r="C397" t="s">
        <v>77</v>
      </c>
      <c r="D397" s="4">
        <v>43252</v>
      </c>
      <c r="E397" t="s">
        <v>78</v>
      </c>
      <c r="F397" s="5">
        <v>43101</v>
      </c>
      <c r="G397">
        <v>548.92999999999995</v>
      </c>
      <c r="H397">
        <v>5.79</v>
      </c>
      <c r="I397">
        <f>Table_Query_from_etpl[[#This Row],[billed_amt]]/Table_Query_from_etpl[[#This Row],[billed_consum]]</f>
        <v>1.054779297906837E-2</v>
      </c>
    </row>
    <row r="398" spans="1:9" x14ac:dyDescent="0.2">
      <c r="A398" t="s">
        <v>71</v>
      </c>
      <c r="B398" t="s">
        <v>54</v>
      </c>
      <c r="C398" t="s">
        <v>76</v>
      </c>
      <c r="D398" s="4">
        <v>43252</v>
      </c>
      <c r="E398" t="s">
        <v>78</v>
      </c>
      <c r="F398" s="5">
        <v>43221</v>
      </c>
      <c r="G398">
        <v>135.85</v>
      </c>
      <c r="H398">
        <v>1.92</v>
      </c>
      <c r="I398">
        <f>Table_Query_from_etpl[[#This Row],[billed_amt]]/Table_Query_from_etpl[[#This Row],[billed_consum]]</f>
        <v>1.4133235185866766E-2</v>
      </c>
    </row>
    <row r="399" spans="1:9" x14ac:dyDescent="0.2">
      <c r="A399" t="s">
        <v>71</v>
      </c>
      <c r="B399" t="s">
        <v>54</v>
      </c>
      <c r="C399" t="s">
        <v>76</v>
      </c>
      <c r="D399" s="4">
        <v>43252</v>
      </c>
      <c r="E399" t="s">
        <v>66</v>
      </c>
      <c r="F399" s="5">
        <v>43221</v>
      </c>
      <c r="G399">
        <v>3011.99</v>
      </c>
      <c r="H399">
        <v>42.54</v>
      </c>
      <c r="I399">
        <f>Table_Query_from_etpl[[#This Row],[billed_amt]]/Table_Query_from_etpl[[#This Row],[billed_consum]]</f>
        <v>1.4123552867041393E-2</v>
      </c>
    </row>
    <row r="400" spans="1:9" x14ac:dyDescent="0.2">
      <c r="A400" t="s">
        <v>71</v>
      </c>
      <c r="B400" t="s">
        <v>54</v>
      </c>
      <c r="C400" t="s">
        <v>76</v>
      </c>
      <c r="D400" s="4">
        <v>43252</v>
      </c>
      <c r="E400" t="s">
        <v>78</v>
      </c>
      <c r="F400" s="5">
        <v>43101</v>
      </c>
      <c r="G400">
        <v>0.27</v>
      </c>
      <c r="H400">
        <v>0</v>
      </c>
      <c r="I400">
        <f>Table_Query_from_etpl[[#This Row],[billed_amt]]/Table_Query_from_etpl[[#This Row],[billed_consum]]</f>
        <v>0</v>
      </c>
    </row>
    <row r="401" spans="1:9" x14ac:dyDescent="0.2">
      <c r="A401" t="s">
        <v>71</v>
      </c>
      <c r="B401" t="s">
        <v>54</v>
      </c>
      <c r="C401" t="s">
        <v>76</v>
      </c>
      <c r="D401" s="4">
        <v>43252</v>
      </c>
      <c r="E401" t="s">
        <v>78</v>
      </c>
      <c r="F401" s="5">
        <v>43101</v>
      </c>
      <c r="G401">
        <v>69.55</v>
      </c>
      <c r="H401">
        <v>1.4</v>
      </c>
      <c r="I401">
        <f>Table_Query_from_etpl[[#This Row],[billed_amt]]/Table_Query_from_etpl[[#This Row],[billed_consum]]</f>
        <v>2.0129403306973399E-2</v>
      </c>
    </row>
    <row r="402" spans="1:9" x14ac:dyDescent="0.2">
      <c r="A402" t="s">
        <v>71</v>
      </c>
      <c r="B402" t="s">
        <v>54</v>
      </c>
      <c r="C402" t="s">
        <v>76</v>
      </c>
      <c r="D402" s="4">
        <v>43252</v>
      </c>
      <c r="E402" t="s">
        <v>66</v>
      </c>
      <c r="F402" s="5">
        <v>43101</v>
      </c>
      <c r="G402">
        <v>1542.17</v>
      </c>
      <c r="H402">
        <v>31.28</v>
      </c>
      <c r="I402">
        <f>Table_Query_from_etpl[[#This Row],[billed_amt]]/Table_Query_from_etpl[[#This Row],[billed_consum]]</f>
        <v>2.0283107569204432E-2</v>
      </c>
    </row>
    <row r="403" spans="1:9" x14ac:dyDescent="0.2">
      <c r="A403" t="s">
        <v>71</v>
      </c>
      <c r="B403" t="s">
        <v>55</v>
      </c>
      <c r="C403" t="s">
        <v>77</v>
      </c>
      <c r="D403" s="4">
        <v>43252</v>
      </c>
      <c r="E403" t="s">
        <v>66</v>
      </c>
      <c r="F403" s="5">
        <v>43221</v>
      </c>
      <c r="G403">
        <v>514433.85</v>
      </c>
      <c r="H403">
        <v>8215.2000000000007</v>
      </c>
      <c r="I403">
        <f>Table_Query_from_etpl[[#This Row],[billed_amt]]/Table_Query_from_etpl[[#This Row],[billed_consum]]</f>
        <v>1.5969400147365889E-2</v>
      </c>
    </row>
    <row r="404" spans="1:9" x14ac:dyDescent="0.2">
      <c r="A404" t="s">
        <v>71</v>
      </c>
      <c r="B404" t="s">
        <v>55</v>
      </c>
      <c r="C404" t="s">
        <v>77</v>
      </c>
      <c r="D404" s="4">
        <v>43252</v>
      </c>
      <c r="E404" t="s">
        <v>78</v>
      </c>
      <c r="F404" s="5">
        <v>43221</v>
      </c>
      <c r="G404">
        <v>23200.94</v>
      </c>
      <c r="H404">
        <v>370.51</v>
      </c>
      <c r="I404">
        <f>Table_Query_from_etpl[[#This Row],[billed_amt]]/Table_Query_from_etpl[[#This Row],[billed_consum]]</f>
        <v>1.5969611576082694E-2</v>
      </c>
    </row>
    <row r="405" spans="1:9" x14ac:dyDescent="0.2">
      <c r="A405" t="s">
        <v>71</v>
      </c>
      <c r="B405" t="s">
        <v>55</v>
      </c>
      <c r="C405" t="s">
        <v>77</v>
      </c>
      <c r="D405" s="4">
        <v>43252</v>
      </c>
      <c r="E405" t="s">
        <v>78</v>
      </c>
      <c r="F405" s="5">
        <v>43101</v>
      </c>
      <c r="G405">
        <v>7.31</v>
      </c>
      <c r="H405">
        <v>0.16</v>
      </c>
      <c r="I405">
        <f>Table_Query_from_etpl[[#This Row],[billed_amt]]/Table_Query_from_etpl[[#This Row],[billed_consum]]</f>
        <v>2.1887824897400824E-2</v>
      </c>
    </row>
    <row r="406" spans="1:9" x14ac:dyDescent="0.2">
      <c r="A406" t="s">
        <v>71</v>
      </c>
      <c r="B406" t="s">
        <v>55</v>
      </c>
      <c r="C406" t="s">
        <v>77</v>
      </c>
      <c r="D406" s="4">
        <v>43252</v>
      </c>
      <c r="E406" t="s">
        <v>66</v>
      </c>
      <c r="F406" s="5">
        <v>43101</v>
      </c>
      <c r="G406">
        <v>161.97999999999999</v>
      </c>
      <c r="H406">
        <v>3.63</v>
      </c>
      <c r="I406">
        <f>Table_Query_from_etpl[[#This Row],[billed_amt]]/Table_Query_from_etpl[[#This Row],[billed_consum]]</f>
        <v>2.2410174095567354E-2</v>
      </c>
    </row>
    <row r="407" spans="1:9" x14ac:dyDescent="0.2">
      <c r="A407" t="s">
        <v>71</v>
      </c>
      <c r="B407" t="s">
        <v>55</v>
      </c>
      <c r="C407" t="s">
        <v>77</v>
      </c>
      <c r="D407" s="4">
        <v>43252</v>
      </c>
      <c r="E407" t="s">
        <v>66</v>
      </c>
      <c r="F407" s="5">
        <v>43221</v>
      </c>
      <c r="G407">
        <v>10468.16</v>
      </c>
      <c r="H407">
        <v>194.54</v>
      </c>
      <c r="I407">
        <f>Table_Query_from_etpl[[#This Row],[billed_amt]]/Table_Query_from_etpl[[#This Row],[billed_consum]]</f>
        <v>1.8583972732552807E-2</v>
      </c>
    </row>
    <row r="408" spans="1:9" x14ac:dyDescent="0.2">
      <c r="A408" t="s">
        <v>71</v>
      </c>
      <c r="B408" t="s">
        <v>55</v>
      </c>
      <c r="C408" t="s">
        <v>77</v>
      </c>
      <c r="D408" s="4">
        <v>43252</v>
      </c>
      <c r="E408" t="s">
        <v>78</v>
      </c>
      <c r="F408" s="5">
        <v>43221</v>
      </c>
      <c r="G408">
        <v>472.09</v>
      </c>
      <c r="H408">
        <v>8.7799999999999994</v>
      </c>
      <c r="I408">
        <f>Table_Query_from_etpl[[#This Row],[billed_amt]]/Table_Query_from_etpl[[#This Row],[billed_consum]]</f>
        <v>1.8598148658094855E-2</v>
      </c>
    </row>
    <row r="409" spans="1:9" x14ac:dyDescent="0.2">
      <c r="A409" t="s">
        <v>71</v>
      </c>
      <c r="B409" t="s">
        <v>54</v>
      </c>
      <c r="C409" t="s">
        <v>76</v>
      </c>
      <c r="D409" s="4">
        <v>43252</v>
      </c>
      <c r="E409" t="s">
        <v>66</v>
      </c>
      <c r="F409" s="5">
        <v>43101</v>
      </c>
      <c r="G409">
        <v>5144</v>
      </c>
      <c r="H409">
        <v>94.38</v>
      </c>
      <c r="I409">
        <f>Table_Query_from_etpl[[#This Row],[billed_amt]]/Table_Query_from_etpl[[#This Row],[billed_consum]]</f>
        <v>1.8347589424572316E-2</v>
      </c>
    </row>
    <row r="410" spans="1:9" x14ac:dyDescent="0.2">
      <c r="A410" t="s">
        <v>71</v>
      </c>
      <c r="B410" t="s">
        <v>54</v>
      </c>
      <c r="C410" t="s">
        <v>76</v>
      </c>
      <c r="D410" s="4">
        <v>43252</v>
      </c>
      <c r="E410" t="s">
        <v>66</v>
      </c>
      <c r="F410" s="5">
        <v>43101</v>
      </c>
      <c r="G410">
        <v>6.01</v>
      </c>
      <c r="H410">
        <v>0.08</v>
      </c>
      <c r="I410">
        <f>Table_Query_from_etpl[[#This Row],[billed_amt]]/Table_Query_from_etpl[[#This Row],[billed_consum]]</f>
        <v>1.3311148086522463E-2</v>
      </c>
    </row>
    <row r="411" spans="1:9" x14ac:dyDescent="0.2">
      <c r="A411" t="s">
        <v>71</v>
      </c>
      <c r="B411" t="s">
        <v>55</v>
      </c>
      <c r="C411" t="s">
        <v>77</v>
      </c>
      <c r="D411" s="4">
        <v>43252</v>
      </c>
      <c r="E411" t="s">
        <v>66</v>
      </c>
      <c r="F411" s="5">
        <v>43221</v>
      </c>
      <c r="G411">
        <v>32202.720000000001</v>
      </c>
      <c r="H411">
        <v>459.43</v>
      </c>
      <c r="I411">
        <f>Table_Query_from_etpl[[#This Row],[billed_amt]]/Table_Query_from_etpl[[#This Row],[billed_consum]]</f>
        <v>1.4266807275907128E-2</v>
      </c>
    </row>
    <row r="412" spans="1:9" x14ac:dyDescent="0.2">
      <c r="A412" t="s">
        <v>71</v>
      </c>
      <c r="B412" t="s">
        <v>55</v>
      </c>
      <c r="C412" t="s">
        <v>77</v>
      </c>
      <c r="D412" s="4">
        <v>43252</v>
      </c>
      <c r="E412" t="s">
        <v>78</v>
      </c>
      <c r="F412" s="5">
        <v>43221</v>
      </c>
      <c r="G412">
        <v>1452.35</v>
      </c>
      <c r="H412">
        <v>20.72</v>
      </c>
      <c r="I412">
        <f>Table_Query_from_etpl[[#This Row],[billed_amt]]/Table_Query_from_etpl[[#This Row],[billed_consum]]</f>
        <v>1.4266533549075635E-2</v>
      </c>
    </row>
    <row r="413" spans="1:9" x14ac:dyDescent="0.2">
      <c r="A413" t="s">
        <v>71</v>
      </c>
      <c r="B413" t="s">
        <v>55</v>
      </c>
      <c r="C413" t="s">
        <v>73</v>
      </c>
      <c r="D413" s="4">
        <v>43252</v>
      </c>
      <c r="E413" t="s">
        <v>78</v>
      </c>
      <c r="F413" s="5">
        <v>43221</v>
      </c>
      <c r="G413">
        <v>31.34</v>
      </c>
      <c r="H413">
        <v>0.44</v>
      </c>
      <c r="I413">
        <f>Table_Query_from_etpl[[#This Row],[billed_amt]]/Table_Query_from_etpl[[#This Row],[billed_consum]]</f>
        <v>1.4039566049776643E-2</v>
      </c>
    </row>
    <row r="414" spans="1:9" x14ac:dyDescent="0.2">
      <c r="A414" t="s">
        <v>71</v>
      </c>
      <c r="B414" t="s">
        <v>55</v>
      </c>
      <c r="C414" t="s">
        <v>73</v>
      </c>
      <c r="D414" s="4">
        <v>43252</v>
      </c>
      <c r="E414" t="s">
        <v>66</v>
      </c>
      <c r="F414" s="5">
        <v>43221</v>
      </c>
      <c r="G414">
        <v>695</v>
      </c>
      <c r="H414">
        <v>9.81</v>
      </c>
      <c r="I414">
        <f>Table_Query_from_etpl[[#This Row],[billed_amt]]/Table_Query_from_etpl[[#This Row],[billed_consum]]</f>
        <v>1.4115107913669066E-2</v>
      </c>
    </row>
    <row r="415" spans="1:9" x14ac:dyDescent="0.2">
      <c r="A415" t="s">
        <v>71</v>
      </c>
      <c r="B415" t="s">
        <v>55</v>
      </c>
      <c r="C415" t="s">
        <v>77</v>
      </c>
      <c r="D415" s="4">
        <v>43252</v>
      </c>
      <c r="E415" t="s">
        <v>78</v>
      </c>
      <c r="F415" s="5">
        <v>43101</v>
      </c>
      <c r="G415">
        <v>1490.81</v>
      </c>
      <c r="H415">
        <v>18.84</v>
      </c>
      <c r="I415">
        <f>Table_Query_from_etpl[[#This Row],[billed_amt]]/Table_Query_from_etpl[[#This Row],[billed_consum]]</f>
        <v>1.2637425292290769E-2</v>
      </c>
    </row>
    <row r="416" spans="1:9" x14ac:dyDescent="0.2">
      <c r="A416" t="s">
        <v>71</v>
      </c>
      <c r="B416" t="s">
        <v>55</v>
      </c>
      <c r="C416" t="s">
        <v>77</v>
      </c>
      <c r="D416" s="4">
        <v>43252</v>
      </c>
      <c r="E416" t="s">
        <v>66</v>
      </c>
      <c r="F416" s="5">
        <v>43101</v>
      </c>
      <c r="G416">
        <v>33055.78</v>
      </c>
      <c r="H416">
        <v>418.81</v>
      </c>
      <c r="I416">
        <f>Table_Query_from_etpl[[#This Row],[billed_amt]]/Table_Query_from_etpl[[#This Row],[billed_consum]]</f>
        <v>1.2669796326088811E-2</v>
      </c>
    </row>
    <row r="417" spans="1:9" x14ac:dyDescent="0.2">
      <c r="A417" t="s">
        <v>71</v>
      </c>
      <c r="B417" t="s">
        <v>55</v>
      </c>
      <c r="C417" t="s">
        <v>77</v>
      </c>
      <c r="D417" s="4">
        <v>43252</v>
      </c>
      <c r="E417" t="s">
        <v>66</v>
      </c>
      <c r="F417" s="5">
        <v>43221</v>
      </c>
      <c r="G417">
        <v>67509.570000000007</v>
      </c>
      <c r="H417">
        <v>851.38</v>
      </c>
      <c r="I417">
        <f>Table_Query_from_etpl[[#This Row],[billed_amt]]/Table_Query_from_etpl[[#This Row],[billed_consum]]</f>
        <v>1.2611249042172834E-2</v>
      </c>
    </row>
    <row r="418" spans="1:9" x14ac:dyDescent="0.2">
      <c r="A418" t="s">
        <v>71</v>
      </c>
      <c r="B418" t="s">
        <v>55</v>
      </c>
      <c r="C418" t="s">
        <v>77</v>
      </c>
      <c r="D418" s="4">
        <v>43252</v>
      </c>
      <c r="E418" t="s">
        <v>78</v>
      </c>
      <c r="F418" s="5">
        <v>43221</v>
      </c>
      <c r="G418">
        <v>3044.69</v>
      </c>
      <c r="H418">
        <v>38.409999999999997</v>
      </c>
      <c r="I418">
        <f>Table_Query_from_etpl[[#This Row],[billed_amt]]/Table_Query_from_etpl[[#This Row],[billed_consum]]</f>
        <v>1.2615405837704329E-2</v>
      </c>
    </row>
    <row r="419" spans="1:9" x14ac:dyDescent="0.2">
      <c r="A419" t="s">
        <v>71</v>
      </c>
      <c r="B419" t="s">
        <v>54</v>
      </c>
      <c r="C419" t="s">
        <v>76</v>
      </c>
      <c r="D419" s="4">
        <v>43252</v>
      </c>
      <c r="E419" t="s">
        <v>78</v>
      </c>
      <c r="F419" s="5">
        <v>43221</v>
      </c>
      <c r="G419">
        <v>28635.66</v>
      </c>
      <c r="H419">
        <v>457.32</v>
      </c>
      <c r="I419">
        <f>Table_Query_from_etpl[[#This Row],[billed_amt]]/Table_Query_from_etpl[[#This Row],[billed_consum]]</f>
        <v>1.5970297174921058E-2</v>
      </c>
    </row>
    <row r="420" spans="1:9" x14ac:dyDescent="0.2">
      <c r="A420" t="s">
        <v>71</v>
      </c>
      <c r="B420" t="s">
        <v>54</v>
      </c>
      <c r="C420" t="s">
        <v>76</v>
      </c>
      <c r="D420" s="4">
        <v>43252</v>
      </c>
      <c r="E420" t="s">
        <v>66</v>
      </c>
      <c r="F420" s="5">
        <v>43221</v>
      </c>
      <c r="G420">
        <v>634936.16</v>
      </c>
      <c r="H420">
        <v>10141.049999999999</v>
      </c>
      <c r="I420">
        <f>Table_Query_from_etpl[[#This Row],[billed_amt]]/Table_Query_from_etpl[[#This Row],[billed_consum]]</f>
        <v>1.5971763208446024E-2</v>
      </c>
    </row>
    <row r="421" spans="1:9" x14ac:dyDescent="0.2">
      <c r="A421" t="s">
        <v>71</v>
      </c>
      <c r="B421" t="s">
        <v>54</v>
      </c>
      <c r="C421" t="s">
        <v>76</v>
      </c>
      <c r="D421" s="4">
        <v>43252</v>
      </c>
      <c r="E421" t="s">
        <v>78</v>
      </c>
      <c r="F421" s="5">
        <v>43101</v>
      </c>
      <c r="G421">
        <v>75.66</v>
      </c>
      <c r="H421">
        <v>1.34</v>
      </c>
      <c r="I421">
        <f>Table_Query_from_etpl[[#This Row],[billed_amt]]/Table_Query_from_etpl[[#This Row],[billed_consum]]</f>
        <v>1.7710811525244518E-2</v>
      </c>
    </row>
    <row r="422" spans="1:9" x14ac:dyDescent="0.2">
      <c r="A422" t="s">
        <v>71</v>
      </c>
      <c r="B422" t="s">
        <v>54</v>
      </c>
      <c r="C422" t="s">
        <v>76</v>
      </c>
      <c r="D422" s="4">
        <v>43252</v>
      </c>
      <c r="E422" t="s">
        <v>66</v>
      </c>
      <c r="F422" s="5">
        <v>43101</v>
      </c>
      <c r="G422">
        <v>1677.33</v>
      </c>
      <c r="H422">
        <v>29.15</v>
      </c>
      <c r="I422">
        <f>Table_Query_from_etpl[[#This Row],[billed_amt]]/Table_Query_from_etpl[[#This Row],[billed_consum]]</f>
        <v>1.7378810371244776E-2</v>
      </c>
    </row>
    <row r="423" spans="1:9" x14ac:dyDescent="0.2">
      <c r="A423" t="s">
        <v>71</v>
      </c>
      <c r="B423" t="s">
        <v>54</v>
      </c>
      <c r="C423" t="s">
        <v>76</v>
      </c>
      <c r="D423" s="4">
        <v>43252</v>
      </c>
      <c r="E423" t="s">
        <v>78</v>
      </c>
      <c r="F423" s="5">
        <v>43101</v>
      </c>
      <c r="G423">
        <v>232</v>
      </c>
      <c r="H423">
        <v>4.25</v>
      </c>
      <c r="I423">
        <f>Table_Query_from_etpl[[#This Row],[billed_amt]]/Table_Query_from_etpl[[#This Row],[billed_consum]]</f>
        <v>1.8318965517241378E-2</v>
      </c>
    </row>
    <row r="424" spans="1:9" x14ac:dyDescent="0.2">
      <c r="A424" t="s">
        <v>71</v>
      </c>
      <c r="B424" t="s">
        <v>54</v>
      </c>
      <c r="C424" t="s">
        <v>76</v>
      </c>
      <c r="D424" s="4">
        <v>43252</v>
      </c>
      <c r="E424" t="s">
        <v>66</v>
      </c>
      <c r="F424" s="5">
        <v>43221</v>
      </c>
      <c r="G424">
        <v>530217.27</v>
      </c>
      <c r="H424">
        <v>5583.8</v>
      </c>
      <c r="I424">
        <f>Table_Query_from_etpl[[#This Row],[billed_amt]]/Table_Query_from_etpl[[#This Row],[billed_consum]]</f>
        <v>1.0531154520862739E-2</v>
      </c>
    </row>
    <row r="425" spans="1:9" x14ac:dyDescent="0.2">
      <c r="A425" t="s">
        <v>71</v>
      </c>
      <c r="B425" t="s">
        <v>54</v>
      </c>
      <c r="C425" t="s">
        <v>76</v>
      </c>
      <c r="D425" s="4">
        <v>43252</v>
      </c>
      <c r="E425" t="s">
        <v>66</v>
      </c>
      <c r="F425" s="5">
        <v>43101</v>
      </c>
      <c r="G425">
        <v>53</v>
      </c>
      <c r="H425">
        <v>0.67</v>
      </c>
      <c r="I425">
        <f>Table_Query_from_etpl[[#This Row],[billed_amt]]/Table_Query_from_etpl[[#This Row],[billed_consum]]</f>
        <v>1.2641509433962264E-2</v>
      </c>
    </row>
    <row r="426" spans="1:9" x14ac:dyDescent="0.2">
      <c r="A426" t="s">
        <v>71</v>
      </c>
      <c r="B426" t="s">
        <v>54</v>
      </c>
      <c r="C426" t="s">
        <v>76</v>
      </c>
      <c r="D426" s="4">
        <v>43252</v>
      </c>
      <c r="E426" t="s">
        <v>66</v>
      </c>
      <c r="F426" s="5">
        <v>43221</v>
      </c>
      <c r="G426">
        <v>199</v>
      </c>
      <c r="H426">
        <v>2.52</v>
      </c>
      <c r="I426">
        <f>Table_Query_from_etpl[[#This Row],[billed_amt]]/Table_Query_from_etpl[[#This Row],[billed_consum]]</f>
        <v>1.2663316582914573E-2</v>
      </c>
    </row>
    <row r="427" spans="1:9" x14ac:dyDescent="0.2">
      <c r="A427" t="s">
        <v>71</v>
      </c>
      <c r="B427" t="s">
        <v>54</v>
      </c>
      <c r="C427" t="s">
        <v>72</v>
      </c>
      <c r="D427" s="4">
        <v>43252</v>
      </c>
      <c r="E427" t="s">
        <v>78</v>
      </c>
      <c r="F427" s="5">
        <v>43101</v>
      </c>
      <c r="G427">
        <v>3.79</v>
      </c>
      <c r="H427">
        <v>0.05</v>
      </c>
      <c r="I427">
        <f>Table_Query_from_etpl[[#This Row],[billed_amt]]/Table_Query_from_etpl[[#This Row],[billed_consum]]</f>
        <v>1.3192612137203167E-2</v>
      </c>
    </row>
    <row r="428" spans="1:9" x14ac:dyDescent="0.2">
      <c r="A428" t="s">
        <v>71</v>
      </c>
      <c r="B428" t="s">
        <v>54</v>
      </c>
      <c r="C428" t="s">
        <v>72</v>
      </c>
      <c r="D428" s="4">
        <v>43252</v>
      </c>
      <c r="E428" t="s">
        <v>66</v>
      </c>
      <c r="F428" s="5">
        <v>43101</v>
      </c>
      <c r="G428">
        <v>84</v>
      </c>
      <c r="H428">
        <v>1.1499999999999999</v>
      </c>
      <c r="I428">
        <f>Table_Query_from_etpl[[#This Row],[billed_amt]]/Table_Query_from_etpl[[#This Row],[billed_consum]]</f>
        <v>1.3690476190476189E-2</v>
      </c>
    </row>
    <row r="429" spans="1:9" x14ac:dyDescent="0.2">
      <c r="A429" t="s">
        <v>71</v>
      </c>
      <c r="B429" t="s">
        <v>55</v>
      </c>
      <c r="C429" t="s">
        <v>77</v>
      </c>
      <c r="D429" s="4">
        <v>43252</v>
      </c>
      <c r="E429" t="s">
        <v>78</v>
      </c>
      <c r="F429" s="5">
        <v>43101</v>
      </c>
      <c r="G429">
        <v>3807.76</v>
      </c>
      <c r="H429">
        <v>70.72</v>
      </c>
      <c r="I429">
        <f>Table_Query_from_etpl[[#This Row],[billed_amt]]/Table_Query_from_etpl[[#This Row],[billed_consum]]</f>
        <v>1.8572599113389498E-2</v>
      </c>
    </row>
    <row r="430" spans="1:9" x14ac:dyDescent="0.2">
      <c r="A430" t="s">
        <v>71</v>
      </c>
      <c r="B430" t="s">
        <v>55</v>
      </c>
      <c r="C430" t="s">
        <v>77</v>
      </c>
      <c r="D430" s="4">
        <v>43252</v>
      </c>
      <c r="E430" t="s">
        <v>78</v>
      </c>
      <c r="F430" s="5">
        <v>43221</v>
      </c>
      <c r="G430">
        <v>4153.57</v>
      </c>
      <c r="H430">
        <v>77.11</v>
      </c>
      <c r="I430">
        <f>Table_Query_from_etpl[[#This Row],[billed_amt]]/Table_Query_from_etpl[[#This Row],[billed_consum]]</f>
        <v>1.8564752730783399E-2</v>
      </c>
    </row>
    <row r="431" spans="1:9" x14ac:dyDescent="0.2">
      <c r="A431" t="s">
        <v>71</v>
      </c>
      <c r="B431" t="s">
        <v>55</v>
      </c>
      <c r="C431" t="s">
        <v>77</v>
      </c>
      <c r="D431" s="4">
        <v>43252</v>
      </c>
      <c r="E431" t="s">
        <v>66</v>
      </c>
      <c r="F431" s="5">
        <v>43101</v>
      </c>
      <c r="G431">
        <v>84428.79</v>
      </c>
      <c r="H431">
        <v>1568.51</v>
      </c>
      <c r="I431">
        <f>Table_Query_from_etpl[[#This Row],[billed_amt]]/Table_Query_from_etpl[[#This Row],[billed_consum]]</f>
        <v>1.8577904527590648E-2</v>
      </c>
    </row>
    <row r="432" spans="1:9" x14ac:dyDescent="0.2">
      <c r="A432" t="s">
        <v>71</v>
      </c>
      <c r="B432" t="s">
        <v>54</v>
      </c>
      <c r="C432" t="s">
        <v>76</v>
      </c>
      <c r="D432" s="4">
        <v>43252</v>
      </c>
      <c r="E432" t="s">
        <v>78</v>
      </c>
      <c r="F432" s="5">
        <v>43101</v>
      </c>
      <c r="G432">
        <v>2.39</v>
      </c>
      <c r="H432">
        <v>0.03</v>
      </c>
      <c r="I432">
        <f>Table_Query_from_etpl[[#This Row],[billed_amt]]/Table_Query_from_etpl[[#This Row],[billed_consum]]</f>
        <v>1.2552301255230124E-2</v>
      </c>
    </row>
    <row r="433" spans="1:9" x14ac:dyDescent="0.2">
      <c r="A433" t="s">
        <v>71</v>
      </c>
      <c r="B433" t="s">
        <v>54</v>
      </c>
      <c r="C433" t="s">
        <v>76</v>
      </c>
      <c r="D433" s="4">
        <v>43252</v>
      </c>
      <c r="E433" t="s">
        <v>78</v>
      </c>
      <c r="F433" s="5">
        <v>43221</v>
      </c>
      <c r="G433">
        <v>8.9700000000000006</v>
      </c>
      <c r="H433">
        <v>0.11</v>
      </c>
      <c r="I433">
        <f>Table_Query_from_etpl[[#This Row],[billed_amt]]/Table_Query_from_etpl[[#This Row],[billed_consum]]</f>
        <v>1.2263099219620958E-2</v>
      </c>
    </row>
    <row r="434" spans="1:9" x14ac:dyDescent="0.2">
      <c r="A434" t="s">
        <v>71</v>
      </c>
      <c r="B434" t="s">
        <v>55</v>
      </c>
      <c r="C434" t="s">
        <v>77</v>
      </c>
      <c r="D434" s="4">
        <v>43221</v>
      </c>
      <c r="E434" t="s">
        <v>78</v>
      </c>
      <c r="F434" s="5">
        <v>43221</v>
      </c>
      <c r="G434">
        <v>893.23</v>
      </c>
      <c r="H434">
        <v>19.46</v>
      </c>
      <c r="I434">
        <f>Table_Query_from_etpl[[#This Row],[billed_amt]]/Table_Query_from_etpl[[#This Row],[billed_consum]]</f>
        <v>2.178610212375312E-2</v>
      </c>
    </row>
    <row r="435" spans="1:9" x14ac:dyDescent="0.2">
      <c r="A435" t="s">
        <v>71</v>
      </c>
      <c r="B435" t="s">
        <v>55</v>
      </c>
      <c r="C435" t="s">
        <v>77</v>
      </c>
      <c r="D435" s="4">
        <v>43221</v>
      </c>
      <c r="E435" t="s">
        <v>66</v>
      </c>
      <c r="F435" s="5">
        <v>43221</v>
      </c>
      <c r="G435">
        <v>19805.3</v>
      </c>
      <c r="H435">
        <v>431.69</v>
      </c>
      <c r="I435">
        <f>Table_Query_from_etpl[[#This Row],[billed_amt]]/Table_Query_from_etpl[[#This Row],[billed_consum]]</f>
        <v>2.1796690784789931E-2</v>
      </c>
    </row>
    <row r="436" spans="1:9" x14ac:dyDescent="0.2">
      <c r="A436" t="s">
        <v>71</v>
      </c>
      <c r="B436" t="s">
        <v>54</v>
      </c>
      <c r="C436" t="s">
        <v>76</v>
      </c>
      <c r="D436" s="4">
        <v>43252</v>
      </c>
      <c r="E436" t="s">
        <v>78</v>
      </c>
      <c r="F436" s="5">
        <v>43101</v>
      </c>
      <c r="G436">
        <v>965.29</v>
      </c>
      <c r="H436">
        <v>12.06</v>
      </c>
      <c r="I436">
        <f>Table_Query_from_etpl[[#This Row],[billed_amt]]/Table_Query_from_etpl[[#This Row],[billed_consum]]</f>
        <v>1.2493654756601644E-2</v>
      </c>
    </row>
    <row r="437" spans="1:9" x14ac:dyDescent="0.2">
      <c r="A437" t="s">
        <v>71</v>
      </c>
      <c r="B437" t="s">
        <v>54</v>
      </c>
      <c r="C437" t="s">
        <v>76</v>
      </c>
      <c r="D437" s="4">
        <v>43252</v>
      </c>
      <c r="E437" t="s">
        <v>66</v>
      </c>
      <c r="F437" s="5">
        <v>43101</v>
      </c>
      <c r="G437">
        <v>21403.55</v>
      </c>
      <c r="H437">
        <v>266.49</v>
      </c>
      <c r="I437">
        <f>Table_Query_from_etpl[[#This Row],[billed_amt]]/Table_Query_from_etpl[[#This Row],[billed_consum]]</f>
        <v>1.2450738312102432E-2</v>
      </c>
    </row>
    <row r="438" spans="1:9" x14ac:dyDescent="0.2">
      <c r="A438" t="s">
        <v>71</v>
      </c>
      <c r="B438" t="s">
        <v>54</v>
      </c>
      <c r="C438" t="s">
        <v>76</v>
      </c>
      <c r="D438" s="4">
        <v>43252</v>
      </c>
      <c r="E438" t="s">
        <v>78</v>
      </c>
      <c r="F438" s="5">
        <v>43101</v>
      </c>
      <c r="G438">
        <v>3394.87</v>
      </c>
      <c r="H438">
        <v>40.24</v>
      </c>
      <c r="I438">
        <f>Table_Query_from_etpl[[#This Row],[billed_amt]]/Table_Query_from_etpl[[#This Row],[billed_consum]]</f>
        <v>1.1853178472224269E-2</v>
      </c>
    </row>
    <row r="439" spans="1:9" x14ac:dyDescent="0.2">
      <c r="A439" t="s">
        <v>71</v>
      </c>
      <c r="B439" t="s">
        <v>54</v>
      </c>
      <c r="C439" t="s">
        <v>76</v>
      </c>
      <c r="D439" s="4">
        <v>43252</v>
      </c>
      <c r="E439" t="s">
        <v>66</v>
      </c>
      <c r="F439" s="5">
        <v>43101</v>
      </c>
      <c r="G439">
        <v>75276.73</v>
      </c>
      <c r="H439">
        <v>887.26</v>
      </c>
      <c r="I439">
        <f>Table_Query_from_etpl[[#This Row],[billed_amt]]/Table_Query_from_etpl[[#This Row],[billed_consum]]</f>
        <v>1.1786643760960393E-2</v>
      </c>
    </row>
    <row r="440" spans="1:9" x14ac:dyDescent="0.2">
      <c r="A440" t="s">
        <v>71</v>
      </c>
      <c r="B440" t="s">
        <v>55</v>
      </c>
      <c r="C440" t="s">
        <v>75</v>
      </c>
      <c r="D440" s="4">
        <v>43252</v>
      </c>
      <c r="E440" t="s">
        <v>66</v>
      </c>
      <c r="F440" s="5">
        <v>43101</v>
      </c>
      <c r="G440">
        <v>2</v>
      </c>
      <c r="H440">
        <v>0.03</v>
      </c>
      <c r="I440">
        <f>Table_Query_from_etpl[[#This Row],[billed_amt]]/Table_Query_from_etpl[[#This Row],[billed_consum]]</f>
        <v>1.4999999999999999E-2</v>
      </c>
    </row>
    <row r="441" spans="1:9" x14ac:dyDescent="0.2">
      <c r="A441" t="s">
        <v>71</v>
      </c>
      <c r="B441" t="s">
        <v>55</v>
      </c>
      <c r="C441" t="s">
        <v>75</v>
      </c>
      <c r="D441" s="4">
        <v>43252</v>
      </c>
      <c r="E441" t="s">
        <v>78</v>
      </c>
      <c r="F441" s="5">
        <v>43101</v>
      </c>
      <c r="G441">
        <v>0.09</v>
      </c>
      <c r="H441">
        <v>0</v>
      </c>
      <c r="I441">
        <f>Table_Query_from_etpl[[#This Row],[billed_amt]]/Table_Query_from_etpl[[#This Row],[billed_consum]]</f>
        <v>0</v>
      </c>
    </row>
    <row r="442" spans="1:9" x14ac:dyDescent="0.2">
      <c r="A442" t="s">
        <v>71</v>
      </c>
      <c r="B442" t="s">
        <v>54</v>
      </c>
      <c r="C442" t="s">
        <v>76</v>
      </c>
      <c r="D442" s="4">
        <v>43525</v>
      </c>
      <c r="E442" t="s">
        <v>66</v>
      </c>
      <c r="F442" s="5">
        <v>43405</v>
      </c>
      <c r="G442">
        <v>9</v>
      </c>
      <c r="H442">
        <v>0.24</v>
      </c>
      <c r="I442">
        <f>Table_Query_from_etpl[[#This Row],[billed_amt]]/Table_Query_from_etpl[[#This Row],[billed_consum]]</f>
        <v>2.6666666666666665E-2</v>
      </c>
    </row>
    <row r="443" spans="1:9" x14ac:dyDescent="0.2">
      <c r="A443" t="s">
        <v>71</v>
      </c>
      <c r="B443" t="s">
        <v>54</v>
      </c>
      <c r="C443" t="s">
        <v>76</v>
      </c>
      <c r="D443" s="4">
        <v>43525</v>
      </c>
      <c r="E443" t="s">
        <v>78</v>
      </c>
      <c r="F443" s="5">
        <v>43405</v>
      </c>
      <c r="G443">
        <v>0.3</v>
      </c>
      <c r="H443">
        <v>0.01</v>
      </c>
      <c r="I443">
        <f>Table_Query_from_etpl[[#This Row],[billed_amt]]/Table_Query_from_etpl[[#This Row],[billed_consum]]</f>
        <v>3.3333333333333333E-2</v>
      </c>
    </row>
    <row r="444" spans="1:9" x14ac:dyDescent="0.2">
      <c r="A444" t="s">
        <v>71</v>
      </c>
      <c r="B444" t="s">
        <v>55</v>
      </c>
      <c r="C444" t="s">
        <v>77</v>
      </c>
      <c r="D444" s="4">
        <v>43344</v>
      </c>
      <c r="E444" t="s">
        <v>66</v>
      </c>
      <c r="F444" s="5">
        <v>43221</v>
      </c>
      <c r="G444">
        <v>31378.01</v>
      </c>
      <c r="H444">
        <v>986.5</v>
      </c>
      <c r="I444">
        <f>Table_Query_from_etpl[[#This Row],[billed_amt]]/Table_Query_from_etpl[[#This Row],[billed_consum]]</f>
        <v>3.1439214915158741E-2</v>
      </c>
    </row>
    <row r="445" spans="1:9" x14ac:dyDescent="0.2">
      <c r="A445" t="s">
        <v>71</v>
      </c>
      <c r="B445" t="s">
        <v>55</v>
      </c>
      <c r="C445" t="s">
        <v>77</v>
      </c>
      <c r="D445" s="4">
        <v>43344</v>
      </c>
      <c r="E445" t="s">
        <v>66</v>
      </c>
      <c r="F445" s="5">
        <v>43221</v>
      </c>
      <c r="G445">
        <v>10980.85</v>
      </c>
      <c r="H445">
        <v>345.23</v>
      </c>
      <c r="I445">
        <f>Table_Query_from_etpl[[#This Row],[billed_amt]]/Table_Query_from_etpl[[#This Row],[billed_consum]]</f>
        <v>3.1439278380088975E-2</v>
      </c>
    </row>
    <row r="446" spans="1:9" x14ac:dyDescent="0.2">
      <c r="A446" t="s">
        <v>71</v>
      </c>
      <c r="B446" t="s">
        <v>54</v>
      </c>
      <c r="C446" t="s">
        <v>76</v>
      </c>
      <c r="D446" s="4">
        <v>43556</v>
      </c>
      <c r="E446" t="s">
        <v>78</v>
      </c>
      <c r="F446" s="5">
        <v>43221</v>
      </c>
      <c r="G446">
        <v>0</v>
      </c>
      <c r="H446">
        <v>0</v>
      </c>
      <c r="I446" t="e">
        <f>Table_Query_from_etpl[[#This Row],[billed_amt]]/Table_Query_from_etpl[[#This Row],[billed_consum]]</f>
        <v>#DIV/0!</v>
      </c>
    </row>
    <row r="447" spans="1:9" x14ac:dyDescent="0.2">
      <c r="A447" t="s">
        <v>71</v>
      </c>
      <c r="B447" t="s">
        <v>54</v>
      </c>
      <c r="C447" t="s">
        <v>76</v>
      </c>
      <c r="D447" s="4">
        <v>43556</v>
      </c>
      <c r="E447" t="s">
        <v>66</v>
      </c>
      <c r="F447" s="5">
        <v>43405</v>
      </c>
      <c r="G447">
        <v>0</v>
      </c>
      <c r="H447">
        <v>0</v>
      </c>
      <c r="I447" t="e">
        <f>Table_Query_from_etpl[[#This Row],[billed_amt]]/Table_Query_from_etpl[[#This Row],[billed_consum]]</f>
        <v>#DIV/0!</v>
      </c>
    </row>
    <row r="448" spans="1:9" x14ac:dyDescent="0.2">
      <c r="A448" t="s">
        <v>71</v>
      </c>
      <c r="B448" t="s">
        <v>54</v>
      </c>
      <c r="C448" t="s">
        <v>76</v>
      </c>
      <c r="D448" s="4">
        <v>43556</v>
      </c>
      <c r="E448" t="s">
        <v>66</v>
      </c>
      <c r="F448" s="5">
        <v>43221</v>
      </c>
      <c r="G448">
        <v>0</v>
      </c>
      <c r="H448">
        <v>0</v>
      </c>
      <c r="I448" t="e">
        <f>Table_Query_from_etpl[[#This Row],[billed_amt]]/Table_Query_from_etpl[[#This Row],[billed_consum]]</f>
        <v>#DIV/0!</v>
      </c>
    </row>
    <row r="449" spans="1:9" x14ac:dyDescent="0.2">
      <c r="A449" t="s">
        <v>71</v>
      </c>
      <c r="B449" t="s">
        <v>54</v>
      </c>
      <c r="C449" t="s">
        <v>76</v>
      </c>
      <c r="D449" s="4">
        <v>43556</v>
      </c>
      <c r="E449" t="s">
        <v>78</v>
      </c>
      <c r="F449" s="5">
        <v>43405</v>
      </c>
      <c r="G449">
        <v>0</v>
      </c>
      <c r="H449">
        <v>0</v>
      </c>
      <c r="I449" t="e">
        <f>Table_Query_from_etpl[[#This Row],[billed_amt]]/Table_Query_from_etpl[[#This Row],[billed_consum]]</f>
        <v>#DIV/0!</v>
      </c>
    </row>
    <row r="450" spans="1:9" x14ac:dyDescent="0.2">
      <c r="A450" t="s">
        <v>71</v>
      </c>
      <c r="B450" t="s">
        <v>54</v>
      </c>
      <c r="C450" t="s">
        <v>76</v>
      </c>
      <c r="D450" s="4">
        <v>43313</v>
      </c>
      <c r="E450" t="s">
        <v>78</v>
      </c>
      <c r="F450" s="5">
        <v>43221</v>
      </c>
      <c r="G450">
        <v>28251.15</v>
      </c>
      <c r="H450">
        <v>959.95</v>
      </c>
      <c r="I450">
        <f>Table_Query_from_etpl[[#This Row],[billed_amt]]/Table_Query_from_etpl[[#This Row],[billed_consum]]</f>
        <v>3.3979147751507462E-2</v>
      </c>
    </row>
    <row r="451" spans="1:9" x14ac:dyDescent="0.2">
      <c r="A451" t="s">
        <v>71</v>
      </c>
      <c r="B451" t="s">
        <v>54</v>
      </c>
      <c r="C451" t="s">
        <v>76</v>
      </c>
      <c r="D451" s="4">
        <v>43313</v>
      </c>
      <c r="E451" t="s">
        <v>78</v>
      </c>
      <c r="F451" s="5">
        <v>43221</v>
      </c>
      <c r="G451">
        <v>43410.17</v>
      </c>
      <c r="H451">
        <v>1100.1099999999999</v>
      </c>
      <c r="I451">
        <f>Table_Query_from_etpl[[#This Row],[billed_amt]]/Table_Query_from_etpl[[#This Row],[billed_consum]]</f>
        <v>2.534221819449221E-2</v>
      </c>
    </row>
    <row r="452" spans="1:9" x14ac:dyDescent="0.2">
      <c r="A452" t="s">
        <v>71</v>
      </c>
      <c r="B452" t="s">
        <v>55</v>
      </c>
      <c r="C452" t="s">
        <v>77</v>
      </c>
      <c r="D452" s="4">
        <v>43586</v>
      </c>
      <c r="E452" t="s">
        <v>78</v>
      </c>
      <c r="F452" s="5">
        <v>43405</v>
      </c>
      <c r="G452">
        <v>240.86</v>
      </c>
      <c r="H452">
        <v>5.86</v>
      </c>
      <c r="I452">
        <f>Table_Query_from_etpl[[#This Row],[billed_amt]]/Table_Query_from_etpl[[#This Row],[billed_consum]]</f>
        <v>2.4329486008469649E-2</v>
      </c>
    </row>
    <row r="453" spans="1:9" x14ac:dyDescent="0.2">
      <c r="A453" t="s">
        <v>71</v>
      </c>
      <c r="B453" t="s">
        <v>55</v>
      </c>
      <c r="C453" t="s">
        <v>77</v>
      </c>
      <c r="D453" s="4">
        <v>43586</v>
      </c>
      <c r="E453" t="s">
        <v>66</v>
      </c>
      <c r="F453" s="5">
        <v>43405</v>
      </c>
      <c r="G453">
        <v>6502</v>
      </c>
      <c r="H453">
        <v>159.31</v>
      </c>
      <c r="I453">
        <f>Table_Query_from_etpl[[#This Row],[billed_amt]]/Table_Query_from_etpl[[#This Row],[billed_consum]]</f>
        <v>2.450169178714242E-2</v>
      </c>
    </row>
    <row r="454" spans="1:9" x14ac:dyDescent="0.2">
      <c r="A454" t="s">
        <v>71</v>
      </c>
      <c r="B454" t="s">
        <v>55</v>
      </c>
      <c r="C454" t="s">
        <v>77</v>
      </c>
      <c r="D454" s="4">
        <v>43525</v>
      </c>
      <c r="E454" t="s">
        <v>78</v>
      </c>
      <c r="F454" s="5">
        <v>43405</v>
      </c>
      <c r="G454">
        <v>0</v>
      </c>
      <c r="H454">
        <v>0</v>
      </c>
      <c r="I454" t="e">
        <f>Table_Query_from_etpl[[#This Row],[billed_amt]]/Table_Query_from_etpl[[#This Row],[billed_consum]]</f>
        <v>#DIV/0!</v>
      </c>
    </row>
    <row r="455" spans="1:9" x14ac:dyDescent="0.2">
      <c r="A455" t="s">
        <v>71</v>
      </c>
      <c r="B455" t="s">
        <v>55</v>
      </c>
      <c r="C455" t="s">
        <v>77</v>
      </c>
      <c r="D455" s="4">
        <v>43525</v>
      </c>
      <c r="E455" t="s">
        <v>78</v>
      </c>
      <c r="F455" s="5">
        <v>43221</v>
      </c>
      <c r="G455">
        <v>0</v>
      </c>
      <c r="H455">
        <v>0</v>
      </c>
      <c r="I455" t="e">
        <f>Table_Query_from_etpl[[#This Row],[billed_amt]]/Table_Query_from_etpl[[#This Row],[billed_consum]]</f>
        <v>#DIV/0!</v>
      </c>
    </row>
    <row r="456" spans="1:9" x14ac:dyDescent="0.2">
      <c r="A456" t="s">
        <v>71</v>
      </c>
      <c r="B456" t="s">
        <v>55</v>
      </c>
      <c r="C456" t="s">
        <v>77</v>
      </c>
      <c r="D456" s="4">
        <v>43525</v>
      </c>
      <c r="E456" t="s">
        <v>66</v>
      </c>
      <c r="F456" s="5">
        <v>43405</v>
      </c>
      <c r="G456">
        <v>0</v>
      </c>
      <c r="H456">
        <v>0</v>
      </c>
      <c r="I456" t="e">
        <f>Table_Query_from_etpl[[#This Row],[billed_amt]]/Table_Query_from_etpl[[#This Row],[billed_consum]]</f>
        <v>#DIV/0!</v>
      </c>
    </row>
    <row r="457" spans="1:9" x14ac:dyDescent="0.2">
      <c r="A457" t="s">
        <v>71</v>
      </c>
      <c r="B457" t="s">
        <v>55</v>
      </c>
      <c r="C457" t="s">
        <v>77</v>
      </c>
      <c r="D457" s="4">
        <v>43525</v>
      </c>
      <c r="E457" t="s">
        <v>66</v>
      </c>
      <c r="F457" s="5">
        <v>43221</v>
      </c>
      <c r="G457">
        <v>0</v>
      </c>
      <c r="H457">
        <v>0</v>
      </c>
      <c r="I457" t="e">
        <f>Table_Query_from_etpl[[#This Row],[billed_amt]]/Table_Query_from_etpl[[#This Row],[billed_consum]]</f>
        <v>#DIV/0!</v>
      </c>
    </row>
    <row r="458" spans="1:9" x14ac:dyDescent="0.2">
      <c r="A458" t="s">
        <v>71</v>
      </c>
      <c r="B458" t="s">
        <v>54</v>
      </c>
      <c r="C458" t="s">
        <v>76</v>
      </c>
      <c r="D458" s="4">
        <v>43344</v>
      </c>
      <c r="E458" t="s">
        <v>78</v>
      </c>
      <c r="F458" s="5">
        <v>43221</v>
      </c>
      <c r="G458">
        <v>37686.61</v>
      </c>
      <c r="H458">
        <v>1197.46</v>
      </c>
      <c r="I458">
        <f>Table_Query_from_etpl[[#This Row],[billed_amt]]/Table_Query_from_etpl[[#This Row],[billed_consum]]</f>
        <v>3.1774150023045324E-2</v>
      </c>
    </row>
    <row r="459" spans="1:9" x14ac:dyDescent="0.2">
      <c r="A459" t="s">
        <v>71</v>
      </c>
      <c r="B459" t="s">
        <v>54</v>
      </c>
      <c r="C459" t="s">
        <v>76</v>
      </c>
      <c r="D459" s="4">
        <v>43313</v>
      </c>
      <c r="E459" t="s">
        <v>78</v>
      </c>
      <c r="F459" s="5">
        <v>43221</v>
      </c>
      <c r="G459">
        <v>0</v>
      </c>
      <c r="H459">
        <v>0</v>
      </c>
      <c r="I459" t="e">
        <f>Table_Query_from_etpl[[#This Row],[billed_amt]]/Table_Query_from_etpl[[#This Row],[billed_consum]]</f>
        <v>#DIV/0!</v>
      </c>
    </row>
    <row r="460" spans="1:9" x14ac:dyDescent="0.2">
      <c r="A460" t="s">
        <v>71</v>
      </c>
      <c r="B460" t="s">
        <v>54</v>
      </c>
      <c r="C460" t="s">
        <v>76</v>
      </c>
      <c r="D460" s="4">
        <v>43313</v>
      </c>
      <c r="E460" t="s">
        <v>66</v>
      </c>
      <c r="F460" s="5">
        <v>43221</v>
      </c>
      <c r="G460">
        <v>0</v>
      </c>
      <c r="H460">
        <v>0</v>
      </c>
      <c r="I460" t="e">
        <f>Table_Query_from_etpl[[#This Row],[billed_amt]]/Table_Query_from_etpl[[#This Row],[billed_consum]]</f>
        <v>#DIV/0!</v>
      </c>
    </row>
    <row r="461" spans="1:9" x14ac:dyDescent="0.2">
      <c r="A461" t="s">
        <v>71</v>
      </c>
      <c r="B461" t="s">
        <v>54</v>
      </c>
      <c r="C461" t="s">
        <v>76</v>
      </c>
      <c r="D461" s="4">
        <v>43344</v>
      </c>
      <c r="E461" t="s">
        <v>66</v>
      </c>
      <c r="F461" s="5">
        <v>43221</v>
      </c>
      <c r="G461">
        <v>596086.82999999996</v>
      </c>
      <c r="H461">
        <v>20167.37</v>
      </c>
      <c r="I461">
        <f>Table_Query_from_etpl[[#This Row],[billed_amt]]/Table_Query_from_etpl[[#This Row],[billed_consum]]</f>
        <v>3.3832940076867664E-2</v>
      </c>
    </row>
    <row r="462" spans="1:9" x14ac:dyDescent="0.2">
      <c r="A462" t="s">
        <v>71</v>
      </c>
      <c r="B462" t="s">
        <v>54</v>
      </c>
      <c r="C462" t="s">
        <v>76</v>
      </c>
      <c r="D462" s="4">
        <v>43344</v>
      </c>
      <c r="E462" t="s">
        <v>78</v>
      </c>
      <c r="F462" s="5">
        <v>43221</v>
      </c>
      <c r="G462">
        <v>26883.56</v>
      </c>
      <c r="H462">
        <v>909.53</v>
      </c>
      <c r="I462">
        <f>Table_Query_from_etpl[[#This Row],[billed_amt]]/Table_Query_from_etpl[[#This Row],[billed_consum]]</f>
        <v>3.3832200794835204E-2</v>
      </c>
    </row>
    <row r="463" spans="1:9" x14ac:dyDescent="0.2">
      <c r="A463" t="s">
        <v>71</v>
      </c>
      <c r="B463" t="s">
        <v>54</v>
      </c>
      <c r="C463" t="s">
        <v>76</v>
      </c>
      <c r="D463" s="4">
        <v>43344</v>
      </c>
      <c r="E463" t="s">
        <v>66</v>
      </c>
      <c r="F463" s="5">
        <v>43221</v>
      </c>
      <c r="G463">
        <v>835622.81</v>
      </c>
      <c r="H463">
        <v>26551.54</v>
      </c>
      <c r="I463">
        <f>Table_Query_from_etpl[[#This Row],[billed_amt]]/Table_Query_from_etpl[[#This Row],[billed_consum]]</f>
        <v>3.1774551486932243E-2</v>
      </c>
    </row>
    <row r="464" spans="1:9" x14ac:dyDescent="0.2">
      <c r="A464" t="s">
        <v>71</v>
      </c>
      <c r="B464" t="s">
        <v>201</v>
      </c>
      <c r="C464" t="s">
        <v>75</v>
      </c>
      <c r="D464" s="4">
        <v>43313</v>
      </c>
      <c r="E464" t="s">
        <v>66</v>
      </c>
      <c r="F464" s="5">
        <v>43221</v>
      </c>
      <c r="G464">
        <v>1760.48</v>
      </c>
      <c r="H464">
        <v>55.1</v>
      </c>
      <c r="I464">
        <f>Table_Query_from_etpl[[#This Row],[billed_amt]]/Table_Query_from_etpl[[#This Row],[billed_consum]]</f>
        <v>3.1298282286649097E-2</v>
      </c>
    </row>
    <row r="465" spans="1:9" x14ac:dyDescent="0.2">
      <c r="A465" t="s">
        <v>71</v>
      </c>
      <c r="B465" t="s">
        <v>201</v>
      </c>
      <c r="C465" t="s">
        <v>75</v>
      </c>
      <c r="D465" s="4">
        <v>43313</v>
      </c>
      <c r="E465" t="s">
        <v>78</v>
      </c>
      <c r="F465" s="5">
        <v>43221</v>
      </c>
      <c r="G465">
        <v>79.400000000000006</v>
      </c>
      <c r="H465">
        <v>2.4900000000000002</v>
      </c>
      <c r="I465">
        <f>Table_Query_from_etpl[[#This Row],[billed_amt]]/Table_Query_from_etpl[[#This Row],[billed_consum]]</f>
        <v>3.1360201511335013E-2</v>
      </c>
    </row>
    <row r="466" spans="1:9" x14ac:dyDescent="0.2">
      <c r="A466" t="s">
        <v>71</v>
      </c>
      <c r="B466" t="s">
        <v>55</v>
      </c>
      <c r="C466" t="s">
        <v>77</v>
      </c>
      <c r="D466" s="4">
        <v>43525</v>
      </c>
      <c r="E466" t="s">
        <v>66</v>
      </c>
      <c r="F466" s="5">
        <v>43405</v>
      </c>
      <c r="G466">
        <v>0</v>
      </c>
      <c r="H466">
        <v>0</v>
      </c>
      <c r="I466" t="e">
        <f>Table_Query_from_etpl[[#This Row],[billed_amt]]/Table_Query_from_etpl[[#This Row],[billed_consum]]</f>
        <v>#DIV/0!</v>
      </c>
    </row>
    <row r="467" spans="1:9" x14ac:dyDescent="0.2">
      <c r="A467" t="s">
        <v>71</v>
      </c>
      <c r="B467" t="s">
        <v>55</v>
      </c>
      <c r="C467" t="s">
        <v>77</v>
      </c>
      <c r="D467" s="4">
        <v>43525</v>
      </c>
      <c r="E467" t="s">
        <v>78</v>
      </c>
      <c r="F467" s="5">
        <v>43405</v>
      </c>
      <c r="G467">
        <v>0</v>
      </c>
      <c r="H467">
        <v>0</v>
      </c>
      <c r="I467" t="e">
        <f>Table_Query_from_etpl[[#This Row],[billed_amt]]/Table_Query_from_etpl[[#This Row],[billed_consum]]</f>
        <v>#DIV/0!</v>
      </c>
    </row>
    <row r="468" spans="1:9" x14ac:dyDescent="0.2">
      <c r="A468" t="s">
        <v>71</v>
      </c>
      <c r="B468" t="s">
        <v>54</v>
      </c>
      <c r="C468" t="s">
        <v>74</v>
      </c>
      <c r="D468" s="4">
        <v>43525</v>
      </c>
      <c r="E468" t="s">
        <v>66</v>
      </c>
      <c r="F468" s="5">
        <v>43405</v>
      </c>
      <c r="G468">
        <v>1036</v>
      </c>
      <c r="H468">
        <v>28.15</v>
      </c>
      <c r="I468">
        <f>Table_Query_from_etpl[[#This Row],[billed_amt]]/Table_Query_from_etpl[[#This Row],[billed_consum]]</f>
        <v>2.7171814671814669E-2</v>
      </c>
    </row>
    <row r="469" spans="1:9" x14ac:dyDescent="0.2">
      <c r="A469" t="s">
        <v>71</v>
      </c>
      <c r="B469" t="s">
        <v>54</v>
      </c>
      <c r="C469" t="s">
        <v>74</v>
      </c>
      <c r="D469" s="4">
        <v>43525</v>
      </c>
      <c r="E469" t="s">
        <v>78</v>
      </c>
      <c r="F469" s="5">
        <v>43405</v>
      </c>
      <c r="G469">
        <v>42.37</v>
      </c>
      <c r="H469">
        <v>1.1499999999999999</v>
      </c>
      <c r="I469">
        <f>Table_Query_from_etpl[[#This Row],[billed_amt]]/Table_Query_from_etpl[[#This Row],[billed_consum]]</f>
        <v>2.7141845645503895E-2</v>
      </c>
    </row>
    <row r="470" spans="1:9" x14ac:dyDescent="0.2">
      <c r="A470" t="s">
        <v>71</v>
      </c>
      <c r="B470" t="s">
        <v>55</v>
      </c>
      <c r="C470" t="s">
        <v>73</v>
      </c>
      <c r="D470" s="4">
        <v>43344</v>
      </c>
      <c r="E470" t="s">
        <v>66</v>
      </c>
      <c r="F470" s="5">
        <v>43221</v>
      </c>
      <c r="G470">
        <v>817</v>
      </c>
      <c r="H470">
        <v>25.69</v>
      </c>
      <c r="I470">
        <f>Table_Query_from_etpl[[#This Row],[billed_amt]]/Table_Query_from_etpl[[#This Row],[billed_consum]]</f>
        <v>3.1444308445532435E-2</v>
      </c>
    </row>
    <row r="471" spans="1:9" x14ac:dyDescent="0.2">
      <c r="A471" t="s">
        <v>71</v>
      </c>
      <c r="B471" t="s">
        <v>54</v>
      </c>
      <c r="C471" t="s">
        <v>76</v>
      </c>
      <c r="D471" s="4">
        <v>43344</v>
      </c>
      <c r="E471" t="s">
        <v>66</v>
      </c>
      <c r="F471" s="5">
        <v>43221</v>
      </c>
      <c r="G471">
        <v>4356.0200000000004</v>
      </c>
      <c r="H471">
        <v>136.93</v>
      </c>
      <c r="I471">
        <f>Table_Query_from_etpl[[#This Row],[billed_amt]]/Table_Query_from_etpl[[#This Row],[billed_consum]]</f>
        <v>3.1434658243075099E-2</v>
      </c>
    </row>
    <row r="472" spans="1:9" x14ac:dyDescent="0.2">
      <c r="A472" t="s">
        <v>71</v>
      </c>
      <c r="B472" t="s">
        <v>55</v>
      </c>
      <c r="C472" t="s">
        <v>77</v>
      </c>
      <c r="D472" s="4">
        <v>43344</v>
      </c>
      <c r="E472" t="s">
        <v>78</v>
      </c>
      <c r="F472" s="5">
        <v>43221</v>
      </c>
      <c r="G472">
        <v>495.24</v>
      </c>
      <c r="H472">
        <v>15.57</v>
      </c>
      <c r="I472">
        <f>Table_Query_from_etpl[[#This Row],[billed_amt]]/Table_Query_from_etpl[[#This Row],[billed_consum]]</f>
        <v>3.1439302156530166E-2</v>
      </c>
    </row>
    <row r="473" spans="1:9" x14ac:dyDescent="0.2">
      <c r="A473" t="s">
        <v>71</v>
      </c>
      <c r="B473" t="s">
        <v>55</v>
      </c>
      <c r="C473" t="s">
        <v>73</v>
      </c>
      <c r="D473" s="4">
        <v>43344</v>
      </c>
      <c r="E473" t="s">
        <v>78</v>
      </c>
      <c r="F473" s="5">
        <v>43221</v>
      </c>
      <c r="G473">
        <v>36.85</v>
      </c>
      <c r="H473">
        <v>1.1599999999999999</v>
      </c>
      <c r="I473">
        <f>Table_Query_from_etpl[[#This Row],[billed_amt]]/Table_Query_from_etpl[[#This Row],[billed_consum]]</f>
        <v>3.1478968792401626E-2</v>
      </c>
    </row>
    <row r="474" spans="1:9" x14ac:dyDescent="0.2">
      <c r="A474" t="s">
        <v>71</v>
      </c>
      <c r="B474" t="s">
        <v>55</v>
      </c>
      <c r="C474" t="s">
        <v>77</v>
      </c>
      <c r="D474" s="4">
        <v>43344</v>
      </c>
      <c r="E474" t="s">
        <v>78</v>
      </c>
      <c r="F474" s="5">
        <v>43221</v>
      </c>
      <c r="G474">
        <v>1415.14</v>
      </c>
      <c r="H474">
        <v>44.49</v>
      </c>
      <c r="I474">
        <f>Table_Query_from_etpl[[#This Row],[billed_amt]]/Table_Query_from_etpl[[#This Row],[billed_consum]]</f>
        <v>3.1438585581638562E-2</v>
      </c>
    </row>
    <row r="475" spans="1:9" x14ac:dyDescent="0.2">
      <c r="A475" t="s">
        <v>71</v>
      </c>
      <c r="B475" t="s">
        <v>54</v>
      </c>
      <c r="C475" t="s">
        <v>76</v>
      </c>
      <c r="D475" s="4">
        <v>43344</v>
      </c>
      <c r="E475" t="s">
        <v>78</v>
      </c>
      <c r="F475" s="5">
        <v>43221</v>
      </c>
      <c r="G475">
        <v>196.47</v>
      </c>
      <c r="H475">
        <v>6.17</v>
      </c>
      <c r="I475">
        <f>Table_Query_from_etpl[[#This Row],[billed_amt]]/Table_Query_from_etpl[[#This Row],[billed_consum]]</f>
        <v>3.1404285641573777E-2</v>
      </c>
    </row>
    <row r="476" spans="1:9" x14ac:dyDescent="0.2">
      <c r="A476" t="s">
        <v>71</v>
      </c>
      <c r="B476" t="s">
        <v>54</v>
      </c>
      <c r="C476" t="s">
        <v>76</v>
      </c>
      <c r="D476" s="4">
        <v>43344</v>
      </c>
      <c r="E476" t="s">
        <v>66</v>
      </c>
      <c r="F476" s="5">
        <v>43221</v>
      </c>
      <c r="G476">
        <v>23544.95</v>
      </c>
      <c r="H476">
        <v>738.06</v>
      </c>
      <c r="I476">
        <f>Table_Query_from_etpl[[#This Row],[billed_amt]]/Table_Query_from_etpl[[#This Row],[billed_consum]]</f>
        <v>3.134684932437741E-2</v>
      </c>
    </row>
    <row r="477" spans="1:9" x14ac:dyDescent="0.2">
      <c r="A477" t="s">
        <v>71</v>
      </c>
      <c r="B477" t="s">
        <v>54</v>
      </c>
      <c r="C477" t="s">
        <v>76</v>
      </c>
      <c r="D477" s="4">
        <v>43344</v>
      </c>
      <c r="E477" t="s">
        <v>78</v>
      </c>
      <c r="F477" s="5">
        <v>43221</v>
      </c>
      <c r="G477">
        <v>1061.8499999999999</v>
      </c>
      <c r="H477">
        <v>33.31</v>
      </c>
      <c r="I477">
        <f>Table_Query_from_etpl[[#This Row],[billed_amt]]/Table_Query_from_etpl[[#This Row],[billed_consum]]</f>
        <v>3.1369779159014934E-2</v>
      </c>
    </row>
    <row r="478" spans="1:9" x14ac:dyDescent="0.2">
      <c r="A478" t="s">
        <v>71</v>
      </c>
      <c r="B478" t="s">
        <v>55</v>
      </c>
      <c r="C478" t="s">
        <v>73</v>
      </c>
      <c r="D478" s="4">
        <v>43344</v>
      </c>
      <c r="E478" t="s">
        <v>78</v>
      </c>
      <c r="F478" s="5">
        <v>43221</v>
      </c>
      <c r="G478">
        <v>22758.57</v>
      </c>
      <c r="H478">
        <v>715.77</v>
      </c>
      <c r="I478">
        <f>Table_Query_from_etpl[[#This Row],[billed_amt]]/Table_Query_from_etpl[[#This Row],[billed_consum]]</f>
        <v>3.1450570048996929E-2</v>
      </c>
    </row>
    <row r="479" spans="1:9" x14ac:dyDescent="0.2">
      <c r="A479" t="s">
        <v>71</v>
      </c>
      <c r="B479" t="s">
        <v>55</v>
      </c>
      <c r="C479" t="s">
        <v>73</v>
      </c>
      <c r="D479" s="4">
        <v>43344</v>
      </c>
      <c r="E479" t="s">
        <v>66</v>
      </c>
      <c r="F479" s="5">
        <v>43221</v>
      </c>
      <c r="G479">
        <v>504623.72</v>
      </c>
      <c r="H479">
        <v>15869.58</v>
      </c>
      <c r="I479">
        <f>Table_Query_from_etpl[[#This Row],[billed_amt]]/Table_Query_from_etpl[[#This Row],[billed_consum]]</f>
        <v>3.1448343331938501E-2</v>
      </c>
    </row>
    <row r="480" spans="1:9" x14ac:dyDescent="0.2">
      <c r="A480" t="s">
        <v>71</v>
      </c>
      <c r="B480" t="s">
        <v>54</v>
      </c>
      <c r="C480" t="s">
        <v>72</v>
      </c>
      <c r="D480" s="4">
        <v>43344</v>
      </c>
      <c r="E480" t="s">
        <v>66</v>
      </c>
      <c r="F480" s="5">
        <v>43221</v>
      </c>
      <c r="G480">
        <v>1448</v>
      </c>
      <c r="H480">
        <v>45.36</v>
      </c>
      <c r="I480">
        <f>Table_Query_from_etpl[[#This Row],[billed_amt]]/Table_Query_from_etpl[[#This Row],[billed_consum]]</f>
        <v>3.1325966850828731E-2</v>
      </c>
    </row>
    <row r="481" spans="1:9" x14ac:dyDescent="0.2">
      <c r="A481" t="s">
        <v>71</v>
      </c>
      <c r="B481" t="s">
        <v>54</v>
      </c>
      <c r="C481" t="s">
        <v>72</v>
      </c>
      <c r="D481" s="4">
        <v>43344</v>
      </c>
      <c r="E481" t="s">
        <v>78</v>
      </c>
      <c r="F481" s="5">
        <v>43221</v>
      </c>
      <c r="G481">
        <v>65.3</v>
      </c>
      <c r="H481">
        <v>2.0499999999999998</v>
      </c>
      <c r="I481">
        <f>Table_Query_from_etpl[[#This Row],[billed_amt]]/Table_Query_from_etpl[[#This Row],[billed_consum]]</f>
        <v>3.139356814701378E-2</v>
      </c>
    </row>
    <row r="482" spans="1:9" x14ac:dyDescent="0.2">
      <c r="A482" t="s">
        <v>71</v>
      </c>
      <c r="B482" t="s">
        <v>54</v>
      </c>
      <c r="C482" t="s">
        <v>76</v>
      </c>
      <c r="D482" s="4">
        <v>43344</v>
      </c>
      <c r="E482" t="s">
        <v>78</v>
      </c>
      <c r="F482" s="5">
        <v>43221</v>
      </c>
      <c r="G482">
        <v>73.650000000000006</v>
      </c>
      <c r="H482">
        <v>2.38</v>
      </c>
      <c r="I482">
        <f>Table_Query_from_etpl[[#This Row],[billed_amt]]/Table_Query_from_etpl[[#This Row],[billed_consum]]</f>
        <v>3.2315003394433127E-2</v>
      </c>
    </row>
    <row r="483" spans="1:9" x14ac:dyDescent="0.2">
      <c r="A483" t="s">
        <v>71</v>
      </c>
      <c r="B483" t="s">
        <v>54</v>
      </c>
      <c r="C483" t="s">
        <v>76</v>
      </c>
      <c r="D483" s="4">
        <v>43344</v>
      </c>
      <c r="E483" t="s">
        <v>66</v>
      </c>
      <c r="F483" s="5">
        <v>43221</v>
      </c>
      <c r="G483">
        <v>1633</v>
      </c>
      <c r="H483">
        <v>52.8</v>
      </c>
      <c r="I483">
        <f>Table_Query_from_etpl[[#This Row],[billed_amt]]/Table_Query_from_etpl[[#This Row],[billed_consum]]</f>
        <v>3.2333129210042867E-2</v>
      </c>
    </row>
    <row r="484" spans="1:9" x14ac:dyDescent="0.2">
      <c r="A484" t="s">
        <v>71</v>
      </c>
      <c r="B484" t="s">
        <v>54</v>
      </c>
      <c r="C484" t="s">
        <v>76</v>
      </c>
      <c r="D484" s="4">
        <v>43344</v>
      </c>
      <c r="E484" t="s">
        <v>66</v>
      </c>
      <c r="F484" s="5">
        <v>43221</v>
      </c>
      <c r="G484">
        <v>255938.14</v>
      </c>
      <c r="H484">
        <v>7916.02</v>
      </c>
      <c r="I484">
        <f>Table_Query_from_etpl[[#This Row],[billed_amt]]/Table_Query_from_etpl[[#This Row],[billed_consum]]</f>
        <v>3.0929426931054511E-2</v>
      </c>
    </row>
    <row r="485" spans="1:9" x14ac:dyDescent="0.2">
      <c r="A485" t="s">
        <v>71</v>
      </c>
      <c r="B485" t="s">
        <v>54</v>
      </c>
      <c r="C485" t="s">
        <v>76</v>
      </c>
      <c r="D485" s="4">
        <v>43344</v>
      </c>
      <c r="E485" t="s">
        <v>66</v>
      </c>
      <c r="F485" s="5">
        <v>43101</v>
      </c>
      <c r="G485">
        <v>0</v>
      </c>
      <c r="H485">
        <v>0</v>
      </c>
      <c r="I485" t="e">
        <f>Table_Query_from_etpl[[#This Row],[billed_amt]]/Table_Query_from_etpl[[#This Row],[billed_consum]]</f>
        <v>#DIV/0!</v>
      </c>
    </row>
    <row r="486" spans="1:9" x14ac:dyDescent="0.2">
      <c r="A486" t="s">
        <v>71</v>
      </c>
      <c r="B486" t="s">
        <v>54</v>
      </c>
      <c r="C486" t="s">
        <v>76</v>
      </c>
      <c r="D486" s="4">
        <v>43344</v>
      </c>
      <c r="E486" t="s">
        <v>78</v>
      </c>
      <c r="F486" s="5">
        <v>43101</v>
      </c>
      <c r="G486">
        <v>0</v>
      </c>
      <c r="H486">
        <v>0</v>
      </c>
      <c r="I486" t="e">
        <f>Table_Query_from_etpl[[#This Row],[billed_amt]]/Table_Query_from_etpl[[#This Row],[billed_consum]]</f>
        <v>#DIV/0!</v>
      </c>
    </row>
    <row r="487" spans="1:9" x14ac:dyDescent="0.2">
      <c r="A487" t="s">
        <v>71</v>
      </c>
      <c r="B487" t="s">
        <v>54</v>
      </c>
      <c r="C487" t="s">
        <v>76</v>
      </c>
      <c r="D487" s="4">
        <v>43344</v>
      </c>
      <c r="E487" t="s">
        <v>78</v>
      </c>
      <c r="F487" s="5">
        <v>43221</v>
      </c>
      <c r="G487">
        <v>12839.3</v>
      </c>
      <c r="H487">
        <v>428.44</v>
      </c>
      <c r="I487">
        <f>Table_Query_from_etpl[[#This Row],[billed_amt]]/Table_Query_from_etpl[[#This Row],[billed_consum]]</f>
        <v>3.3369420451270712E-2</v>
      </c>
    </row>
    <row r="488" spans="1:9" x14ac:dyDescent="0.2">
      <c r="A488" t="s">
        <v>71</v>
      </c>
      <c r="B488" t="s">
        <v>54</v>
      </c>
      <c r="C488" t="s">
        <v>76</v>
      </c>
      <c r="D488" s="4">
        <v>43344</v>
      </c>
      <c r="E488" t="s">
        <v>78</v>
      </c>
      <c r="F488" s="5">
        <v>43221</v>
      </c>
      <c r="G488">
        <v>17.05</v>
      </c>
      <c r="H488">
        <v>0.57999999999999996</v>
      </c>
      <c r="I488">
        <f>Table_Query_from_etpl[[#This Row],[billed_amt]]/Table_Query_from_etpl[[#This Row],[billed_consum]]</f>
        <v>3.4017595307917883E-2</v>
      </c>
    </row>
    <row r="489" spans="1:9" x14ac:dyDescent="0.2">
      <c r="A489" t="s">
        <v>71</v>
      </c>
      <c r="B489" t="s">
        <v>54</v>
      </c>
      <c r="C489" t="s">
        <v>76</v>
      </c>
      <c r="D489" s="4">
        <v>43344</v>
      </c>
      <c r="E489" t="s">
        <v>66</v>
      </c>
      <c r="F489" s="5">
        <v>43221</v>
      </c>
      <c r="G489">
        <v>284683.13</v>
      </c>
      <c r="H489">
        <v>9499.2800000000007</v>
      </c>
      <c r="I489">
        <f>Table_Query_from_etpl[[#This Row],[billed_amt]]/Table_Query_from_etpl[[#This Row],[billed_consum]]</f>
        <v>3.3367906275303352E-2</v>
      </c>
    </row>
    <row r="490" spans="1:9" x14ac:dyDescent="0.2">
      <c r="A490" t="s">
        <v>71</v>
      </c>
      <c r="B490" t="s">
        <v>54</v>
      </c>
      <c r="C490" t="s">
        <v>76</v>
      </c>
      <c r="D490" s="4">
        <v>43344</v>
      </c>
      <c r="E490" t="s">
        <v>66</v>
      </c>
      <c r="F490" s="5">
        <v>43221</v>
      </c>
      <c r="G490">
        <v>377.99</v>
      </c>
      <c r="H490">
        <v>12.93</v>
      </c>
      <c r="I490">
        <f>Table_Query_from_etpl[[#This Row],[billed_amt]]/Table_Query_from_etpl[[#This Row],[billed_consum]]</f>
        <v>3.4207254160162966E-2</v>
      </c>
    </row>
    <row r="491" spans="1:9" x14ac:dyDescent="0.2">
      <c r="A491" t="s">
        <v>71</v>
      </c>
      <c r="B491" t="s">
        <v>54</v>
      </c>
      <c r="C491" t="s">
        <v>76</v>
      </c>
      <c r="D491" s="4">
        <v>43313</v>
      </c>
      <c r="E491" t="s">
        <v>78</v>
      </c>
      <c r="F491" s="5">
        <v>43221</v>
      </c>
      <c r="G491">
        <v>998.57</v>
      </c>
      <c r="H491">
        <v>31.3</v>
      </c>
      <c r="I491">
        <f>Table_Query_from_etpl[[#This Row],[billed_amt]]/Table_Query_from_etpl[[#This Row],[billed_consum]]</f>
        <v>3.1344823097028747E-2</v>
      </c>
    </row>
    <row r="492" spans="1:9" x14ac:dyDescent="0.2">
      <c r="A492" t="s">
        <v>71</v>
      </c>
      <c r="B492" t="s">
        <v>54</v>
      </c>
      <c r="C492" t="s">
        <v>76</v>
      </c>
      <c r="D492" s="4">
        <v>43313</v>
      </c>
      <c r="E492" t="s">
        <v>66</v>
      </c>
      <c r="F492" s="5">
        <v>43221</v>
      </c>
      <c r="G492">
        <v>22140.959999999999</v>
      </c>
      <c r="H492">
        <v>694.09</v>
      </c>
      <c r="I492">
        <f>Table_Query_from_etpl[[#This Row],[billed_amt]]/Table_Query_from_etpl[[#This Row],[billed_consum]]</f>
        <v>3.1348685874505892E-2</v>
      </c>
    </row>
    <row r="493" spans="1:9" x14ac:dyDescent="0.2">
      <c r="A493" t="s">
        <v>71</v>
      </c>
      <c r="B493" t="s">
        <v>55</v>
      </c>
      <c r="C493" t="s">
        <v>77</v>
      </c>
      <c r="D493" s="4">
        <v>43313</v>
      </c>
      <c r="E493" t="s">
        <v>66</v>
      </c>
      <c r="F493" s="5">
        <v>43221</v>
      </c>
      <c r="G493">
        <v>32545.9</v>
      </c>
      <c r="H493">
        <v>1079.55</v>
      </c>
      <c r="I493">
        <f>Table_Query_from_etpl[[#This Row],[billed_amt]]/Table_Query_from_etpl[[#This Row],[billed_consum]]</f>
        <v>3.3170076722413573E-2</v>
      </c>
    </row>
    <row r="494" spans="1:9" x14ac:dyDescent="0.2">
      <c r="A494" t="s">
        <v>71</v>
      </c>
      <c r="B494" t="s">
        <v>55</v>
      </c>
      <c r="C494" t="s">
        <v>77</v>
      </c>
      <c r="D494" s="4">
        <v>43313</v>
      </c>
      <c r="E494" t="s">
        <v>78</v>
      </c>
      <c r="F494" s="5">
        <v>43221</v>
      </c>
      <c r="G494">
        <v>1467.82</v>
      </c>
      <c r="H494">
        <v>48.7</v>
      </c>
      <c r="I494">
        <f>Table_Query_from_etpl[[#This Row],[billed_amt]]/Table_Query_from_etpl[[#This Row],[billed_consum]]</f>
        <v>3.3178455123925282E-2</v>
      </c>
    </row>
    <row r="495" spans="1:9" x14ac:dyDescent="0.2">
      <c r="A495" t="s">
        <v>71</v>
      </c>
      <c r="B495" t="s">
        <v>55</v>
      </c>
      <c r="C495" t="s">
        <v>77</v>
      </c>
      <c r="D495" s="4">
        <v>43525</v>
      </c>
      <c r="E495" t="s">
        <v>66</v>
      </c>
      <c r="F495" s="5">
        <v>43405</v>
      </c>
      <c r="G495">
        <v>160</v>
      </c>
      <c r="H495">
        <v>4.3099999999999996</v>
      </c>
      <c r="I495">
        <f>Table_Query_from_etpl[[#This Row],[billed_amt]]/Table_Query_from_etpl[[#This Row],[billed_consum]]</f>
        <v>2.6937499999999996E-2</v>
      </c>
    </row>
    <row r="496" spans="1:9" x14ac:dyDescent="0.2">
      <c r="A496" t="s">
        <v>71</v>
      </c>
      <c r="B496" t="s">
        <v>55</v>
      </c>
      <c r="C496" t="s">
        <v>77</v>
      </c>
      <c r="D496" s="4">
        <v>43525</v>
      </c>
      <c r="E496" t="s">
        <v>78</v>
      </c>
      <c r="F496" s="5">
        <v>43405</v>
      </c>
      <c r="G496">
        <v>5.33</v>
      </c>
      <c r="H496">
        <v>0.14000000000000001</v>
      </c>
      <c r="I496">
        <f>Table_Query_from_etpl[[#This Row],[billed_amt]]/Table_Query_from_etpl[[#This Row],[billed_consum]]</f>
        <v>2.6266416510318951E-2</v>
      </c>
    </row>
    <row r="497" spans="1:9" x14ac:dyDescent="0.2">
      <c r="A497" t="s">
        <v>71</v>
      </c>
      <c r="B497" t="s">
        <v>55</v>
      </c>
      <c r="C497" t="s">
        <v>74</v>
      </c>
      <c r="D497" s="4">
        <v>43344</v>
      </c>
      <c r="E497" t="s">
        <v>78</v>
      </c>
      <c r="F497" s="5">
        <v>43221</v>
      </c>
      <c r="G497">
        <v>42.57</v>
      </c>
      <c r="H497">
        <v>1.34</v>
      </c>
      <c r="I497">
        <f>Table_Query_from_etpl[[#This Row],[billed_amt]]/Table_Query_from_etpl[[#This Row],[billed_consum]]</f>
        <v>3.147756636128729E-2</v>
      </c>
    </row>
    <row r="498" spans="1:9" x14ac:dyDescent="0.2">
      <c r="A498" t="s">
        <v>71</v>
      </c>
      <c r="B498" t="s">
        <v>55</v>
      </c>
      <c r="C498" t="s">
        <v>74</v>
      </c>
      <c r="D498" s="4">
        <v>43344</v>
      </c>
      <c r="E498" t="s">
        <v>66</v>
      </c>
      <c r="F498" s="5">
        <v>43221</v>
      </c>
      <c r="G498">
        <v>944</v>
      </c>
      <c r="H498">
        <v>29.68</v>
      </c>
      <c r="I498">
        <f>Table_Query_from_etpl[[#This Row],[billed_amt]]/Table_Query_from_etpl[[#This Row],[billed_consum]]</f>
        <v>3.1440677966101692E-2</v>
      </c>
    </row>
    <row r="499" spans="1:9" x14ac:dyDescent="0.2">
      <c r="A499" t="s">
        <v>71</v>
      </c>
      <c r="B499" t="s">
        <v>54</v>
      </c>
      <c r="C499" t="s">
        <v>76</v>
      </c>
      <c r="D499" s="4">
        <v>43344</v>
      </c>
      <c r="E499" t="s">
        <v>78</v>
      </c>
      <c r="F499" s="5">
        <v>43221</v>
      </c>
      <c r="G499">
        <v>16123.81</v>
      </c>
      <c r="H499">
        <v>538.33000000000004</v>
      </c>
      <c r="I499">
        <f>Table_Query_from_etpl[[#This Row],[billed_amt]]/Table_Query_from_etpl[[#This Row],[billed_consum]]</f>
        <v>3.3387270130322798E-2</v>
      </c>
    </row>
    <row r="500" spans="1:9" x14ac:dyDescent="0.2">
      <c r="A500" t="s">
        <v>71</v>
      </c>
      <c r="B500" t="s">
        <v>54</v>
      </c>
      <c r="C500" t="s">
        <v>76</v>
      </c>
      <c r="D500" s="4">
        <v>43344</v>
      </c>
      <c r="E500" t="s">
        <v>78</v>
      </c>
      <c r="F500" s="5">
        <v>43221</v>
      </c>
      <c r="G500">
        <v>13790.93</v>
      </c>
      <c r="H500">
        <v>468.36</v>
      </c>
      <c r="I500">
        <f>Table_Query_from_etpl[[#This Row],[billed_amt]]/Table_Query_from_etpl[[#This Row],[billed_consum]]</f>
        <v>3.3961451475716289E-2</v>
      </c>
    </row>
    <row r="501" spans="1:9" x14ac:dyDescent="0.2">
      <c r="A501" t="s">
        <v>71</v>
      </c>
      <c r="B501" t="s">
        <v>55</v>
      </c>
      <c r="C501" t="s">
        <v>77</v>
      </c>
      <c r="D501" s="4">
        <v>43344</v>
      </c>
      <c r="E501" t="s">
        <v>78</v>
      </c>
      <c r="F501" s="5">
        <v>43221</v>
      </c>
      <c r="G501">
        <v>4109.1000000000004</v>
      </c>
      <c r="H501">
        <v>128.33000000000001</v>
      </c>
      <c r="I501">
        <f>Table_Query_from_etpl[[#This Row],[billed_amt]]/Table_Query_from_etpl[[#This Row],[billed_consum]]</f>
        <v>3.1230683117957705E-2</v>
      </c>
    </row>
    <row r="502" spans="1:9" x14ac:dyDescent="0.2">
      <c r="A502" t="s">
        <v>71</v>
      </c>
      <c r="B502" t="s">
        <v>54</v>
      </c>
      <c r="C502" t="s">
        <v>76</v>
      </c>
      <c r="D502" s="4">
        <v>43344</v>
      </c>
      <c r="E502" t="s">
        <v>66</v>
      </c>
      <c r="F502" s="5">
        <v>43221</v>
      </c>
      <c r="G502">
        <v>305784.99</v>
      </c>
      <c r="H502">
        <v>10387.370000000001</v>
      </c>
      <c r="I502">
        <f>Table_Query_from_etpl[[#This Row],[billed_amt]]/Table_Query_from_etpl[[#This Row],[billed_consum]]</f>
        <v>3.3969522179620397E-2</v>
      </c>
    </row>
    <row r="503" spans="1:9" x14ac:dyDescent="0.2">
      <c r="A503" t="s">
        <v>71</v>
      </c>
      <c r="B503" t="s">
        <v>55</v>
      </c>
      <c r="C503" t="s">
        <v>77</v>
      </c>
      <c r="D503" s="4">
        <v>43344</v>
      </c>
      <c r="E503" t="s">
        <v>66</v>
      </c>
      <c r="F503" s="5">
        <v>43221</v>
      </c>
      <c r="G503">
        <v>91111.1</v>
      </c>
      <c r="H503">
        <v>2845.21</v>
      </c>
      <c r="I503">
        <f>Table_Query_from_etpl[[#This Row],[billed_amt]]/Table_Query_from_etpl[[#This Row],[billed_consum]]</f>
        <v>3.1227918442429076E-2</v>
      </c>
    </row>
    <row r="504" spans="1:9" x14ac:dyDescent="0.2">
      <c r="A504" t="s">
        <v>71</v>
      </c>
      <c r="B504" t="s">
        <v>55</v>
      </c>
      <c r="C504" t="s">
        <v>77</v>
      </c>
      <c r="D504" s="4">
        <v>43344</v>
      </c>
      <c r="E504" t="s">
        <v>66</v>
      </c>
      <c r="F504" s="5">
        <v>43221</v>
      </c>
      <c r="G504">
        <v>713898.91</v>
      </c>
      <c r="H504">
        <v>23017.37</v>
      </c>
      <c r="I504">
        <f>Table_Query_from_etpl[[#This Row],[billed_amt]]/Table_Query_from_etpl[[#This Row],[billed_consum]]</f>
        <v>3.2241777760943773E-2</v>
      </c>
    </row>
    <row r="505" spans="1:9" x14ac:dyDescent="0.2">
      <c r="A505" t="s">
        <v>71</v>
      </c>
      <c r="B505" t="s">
        <v>54</v>
      </c>
      <c r="C505" t="s">
        <v>76</v>
      </c>
      <c r="D505" s="4">
        <v>43344</v>
      </c>
      <c r="E505" t="s">
        <v>66</v>
      </c>
      <c r="F505" s="5">
        <v>43221</v>
      </c>
      <c r="G505">
        <v>357512.47</v>
      </c>
      <c r="H505">
        <v>11934.42</v>
      </c>
      <c r="I505">
        <f>Table_Query_from_etpl[[#This Row],[billed_amt]]/Table_Query_from_etpl[[#This Row],[billed_consum]]</f>
        <v>3.3381828611460745E-2</v>
      </c>
    </row>
    <row r="506" spans="1:9" x14ac:dyDescent="0.2">
      <c r="A506" t="s">
        <v>71</v>
      </c>
      <c r="B506" t="s">
        <v>55</v>
      </c>
      <c r="C506" t="s">
        <v>77</v>
      </c>
      <c r="D506" s="4">
        <v>43344</v>
      </c>
      <c r="E506" t="s">
        <v>78</v>
      </c>
      <c r="F506" s="5">
        <v>43221</v>
      </c>
      <c r="G506">
        <v>32196.82</v>
      </c>
      <c r="H506">
        <v>1038.08</v>
      </c>
      <c r="I506">
        <f>Table_Query_from_etpl[[#This Row],[billed_amt]]/Table_Query_from_etpl[[#This Row],[billed_consum]]</f>
        <v>3.2241693434320533E-2</v>
      </c>
    </row>
    <row r="507" spans="1:9" x14ac:dyDescent="0.2">
      <c r="A507" t="s">
        <v>71</v>
      </c>
      <c r="B507" t="s">
        <v>55</v>
      </c>
      <c r="C507" t="s">
        <v>77</v>
      </c>
      <c r="D507" s="4">
        <v>43344</v>
      </c>
      <c r="E507" t="s">
        <v>78</v>
      </c>
      <c r="F507" s="5">
        <v>43221</v>
      </c>
      <c r="G507">
        <v>7524.74</v>
      </c>
      <c r="H507">
        <v>232.7</v>
      </c>
      <c r="I507">
        <f>Table_Query_from_etpl[[#This Row],[billed_amt]]/Table_Query_from_etpl[[#This Row],[billed_consum]]</f>
        <v>3.0924656532983198E-2</v>
      </c>
    </row>
    <row r="508" spans="1:9" x14ac:dyDescent="0.2">
      <c r="A508" t="s">
        <v>71</v>
      </c>
      <c r="B508" t="s">
        <v>55</v>
      </c>
      <c r="C508" t="s">
        <v>77</v>
      </c>
      <c r="D508" s="4">
        <v>43344</v>
      </c>
      <c r="E508" t="s">
        <v>66</v>
      </c>
      <c r="F508" s="5">
        <v>43221</v>
      </c>
      <c r="G508">
        <v>166844.9</v>
      </c>
      <c r="H508">
        <v>5160.2299999999996</v>
      </c>
      <c r="I508">
        <f>Table_Query_from_etpl[[#This Row],[billed_amt]]/Table_Query_from_etpl[[#This Row],[billed_consum]]</f>
        <v>3.0928305270343893E-2</v>
      </c>
    </row>
    <row r="509" spans="1:9" x14ac:dyDescent="0.2">
      <c r="A509" t="s">
        <v>71</v>
      </c>
      <c r="B509" t="s">
        <v>54</v>
      </c>
      <c r="C509" t="s">
        <v>76</v>
      </c>
      <c r="D509" s="4">
        <v>43344</v>
      </c>
      <c r="E509" t="s">
        <v>66</v>
      </c>
      <c r="F509" s="5">
        <v>43221</v>
      </c>
      <c r="G509">
        <v>601708.11</v>
      </c>
      <c r="H509">
        <v>19241.740000000002</v>
      </c>
      <c r="I509">
        <f>Table_Query_from_etpl[[#This Row],[billed_amt]]/Table_Query_from_etpl[[#This Row],[billed_consum]]</f>
        <v>3.1978528592542986E-2</v>
      </c>
    </row>
    <row r="510" spans="1:9" x14ac:dyDescent="0.2">
      <c r="A510" t="s">
        <v>71</v>
      </c>
      <c r="B510" t="s">
        <v>54</v>
      </c>
      <c r="C510" t="s">
        <v>76</v>
      </c>
      <c r="D510" s="4">
        <v>43344</v>
      </c>
      <c r="E510" t="s">
        <v>78</v>
      </c>
      <c r="F510" s="5">
        <v>43221</v>
      </c>
      <c r="G510">
        <v>27137.06</v>
      </c>
      <c r="H510">
        <v>867.85</v>
      </c>
      <c r="I510">
        <f>Table_Query_from_etpl[[#This Row],[billed_amt]]/Table_Query_from_etpl[[#This Row],[billed_consum]]</f>
        <v>3.1980251361053848E-2</v>
      </c>
    </row>
    <row r="511" spans="1:9" x14ac:dyDescent="0.2">
      <c r="A511" t="s">
        <v>71</v>
      </c>
      <c r="B511" t="s">
        <v>54</v>
      </c>
      <c r="C511" t="s">
        <v>72</v>
      </c>
      <c r="D511" s="4">
        <v>43344</v>
      </c>
      <c r="E511" t="s">
        <v>78</v>
      </c>
      <c r="F511" s="5">
        <v>43221</v>
      </c>
      <c r="G511">
        <v>62854.2</v>
      </c>
      <c r="H511">
        <v>1976.65</v>
      </c>
      <c r="I511">
        <f>Table_Query_from_etpl[[#This Row],[billed_amt]]/Table_Query_from_etpl[[#This Row],[billed_consum]]</f>
        <v>3.1448176891918124E-2</v>
      </c>
    </row>
    <row r="512" spans="1:9" x14ac:dyDescent="0.2">
      <c r="A512" t="s">
        <v>71</v>
      </c>
      <c r="B512" t="s">
        <v>54</v>
      </c>
      <c r="C512" t="s">
        <v>72</v>
      </c>
      <c r="D512" s="4">
        <v>43344</v>
      </c>
      <c r="E512" t="s">
        <v>66</v>
      </c>
      <c r="F512" s="5">
        <v>43221</v>
      </c>
      <c r="G512">
        <v>1393663.14</v>
      </c>
      <c r="H512">
        <v>43830.51</v>
      </c>
      <c r="I512">
        <f>Table_Query_from_etpl[[#This Row],[billed_amt]]/Table_Query_from_etpl[[#This Row],[billed_consum]]</f>
        <v>3.1449859540663469E-2</v>
      </c>
    </row>
    <row r="513" spans="1:9" x14ac:dyDescent="0.2">
      <c r="A513" t="s">
        <v>71</v>
      </c>
      <c r="B513" t="s">
        <v>55</v>
      </c>
      <c r="C513" t="s">
        <v>77</v>
      </c>
      <c r="D513" s="4">
        <v>43344</v>
      </c>
      <c r="E513" t="s">
        <v>66</v>
      </c>
      <c r="F513" s="5">
        <v>43221</v>
      </c>
      <c r="G513">
        <v>61482.06</v>
      </c>
      <c r="H513">
        <v>2053.3000000000002</v>
      </c>
      <c r="I513">
        <f>Table_Query_from_etpl[[#This Row],[billed_amt]]/Table_Query_from_etpl[[#This Row],[billed_consum]]</f>
        <v>3.3396733941575808E-2</v>
      </c>
    </row>
    <row r="514" spans="1:9" x14ac:dyDescent="0.2">
      <c r="A514" t="s">
        <v>71</v>
      </c>
      <c r="B514" t="s">
        <v>55</v>
      </c>
      <c r="C514" t="s">
        <v>75</v>
      </c>
      <c r="D514" s="4">
        <v>43344</v>
      </c>
      <c r="E514" t="s">
        <v>66</v>
      </c>
      <c r="F514" s="5">
        <v>43221</v>
      </c>
      <c r="G514">
        <v>293962.01</v>
      </c>
      <c r="H514">
        <v>9241.17</v>
      </c>
      <c r="I514">
        <f>Table_Query_from_etpl[[#This Row],[billed_amt]]/Table_Query_from_etpl[[#This Row],[billed_consum]]</f>
        <v>3.1436613186853632E-2</v>
      </c>
    </row>
    <row r="515" spans="1:9" x14ac:dyDescent="0.2">
      <c r="A515" t="s">
        <v>71</v>
      </c>
      <c r="B515" t="s">
        <v>55</v>
      </c>
      <c r="C515" t="s">
        <v>77</v>
      </c>
      <c r="D515" s="4">
        <v>43344</v>
      </c>
      <c r="E515" t="s">
        <v>78</v>
      </c>
      <c r="F515" s="5">
        <v>43221</v>
      </c>
      <c r="G515">
        <v>2772.84</v>
      </c>
      <c r="H515">
        <v>92.57</v>
      </c>
      <c r="I515">
        <f>Table_Query_from_etpl[[#This Row],[billed_amt]]/Table_Query_from_etpl[[#This Row],[billed_consum]]</f>
        <v>3.3384544366065111E-2</v>
      </c>
    </row>
    <row r="516" spans="1:9" x14ac:dyDescent="0.2">
      <c r="A516" t="s">
        <v>71</v>
      </c>
      <c r="B516" t="s">
        <v>55</v>
      </c>
      <c r="C516" t="s">
        <v>75</v>
      </c>
      <c r="D516" s="4">
        <v>43344</v>
      </c>
      <c r="E516" t="s">
        <v>78</v>
      </c>
      <c r="F516" s="5">
        <v>43221</v>
      </c>
      <c r="G516">
        <v>13257.75</v>
      </c>
      <c r="H516">
        <v>416.81</v>
      </c>
      <c r="I516">
        <f>Table_Query_from_etpl[[#This Row],[billed_amt]]/Table_Query_from_etpl[[#This Row],[billed_consum]]</f>
        <v>3.1438969659255904E-2</v>
      </c>
    </row>
    <row r="517" spans="1:9" x14ac:dyDescent="0.2">
      <c r="A517" t="s">
        <v>71</v>
      </c>
      <c r="B517" t="s">
        <v>54</v>
      </c>
      <c r="C517" t="s">
        <v>74</v>
      </c>
      <c r="D517" s="4">
        <v>43344</v>
      </c>
      <c r="E517" t="s">
        <v>78</v>
      </c>
      <c r="F517" s="5">
        <v>43221</v>
      </c>
      <c r="G517">
        <v>44701.14</v>
      </c>
      <c r="H517">
        <v>1405.57</v>
      </c>
      <c r="I517">
        <f>Table_Query_from_etpl[[#This Row],[billed_amt]]/Table_Query_from_etpl[[#This Row],[billed_consum]]</f>
        <v>3.1443717095358197E-2</v>
      </c>
    </row>
    <row r="518" spans="1:9" x14ac:dyDescent="0.2">
      <c r="A518" t="s">
        <v>71</v>
      </c>
      <c r="B518" t="s">
        <v>54</v>
      </c>
      <c r="C518" t="s">
        <v>74</v>
      </c>
      <c r="D518" s="4">
        <v>43344</v>
      </c>
      <c r="E518" t="s">
        <v>66</v>
      </c>
      <c r="F518" s="5">
        <v>43221</v>
      </c>
      <c r="G518">
        <v>991151.81</v>
      </c>
      <c r="H518">
        <v>31160.22</v>
      </c>
      <c r="I518">
        <f>Table_Query_from_etpl[[#This Row],[billed_amt]]/Table_Query_from_etpl[[#This Row],[billed_consum]]</f>
        <v>3.1438392873438831E-2</v>
      </c>
    </row>
    <row r="519" spans="1:9" x14ac:dyDescent="0.2">
      <c r="A519" t="s">
        <v>71</v>
      </c>
      <c r="B519" t="s">
        <v>54</v>
      </c>
      <c r="C519" t="s">
        <v>76</v>
      </c>
      <c r="D519" s="4">
        <v>43678</v>
      </c>
      <c r="E519" t="s">
        <v>66</v>
      </c>
      <c r="F519" s="5">
        <v>43405</v>
      </c>
      <c r="G519">
        <v>-691.01</v>
      </c>
      <c r="H519">
        <v>-17.399999999999999</v>
      </c>
      <c r="I519">
        <f>Table_Query_from_etpl[[#This Row],[billed_amt]]/Table_Query_from_etpl[[#This Row],[billed_consum]]</f>
        <v>2.5180532843229474E-2</v>
      </c>
    </row>
    <row r="520" spans="1:9" x14ac:dyDescent="0.2">
      <c r="A520" t="s">
        <v>71</v>
      </c>
      <c r="B520" t="s">
        <v>55</v>
      </c>
      <c r="C520" t="s">
        <v>75</v>
      </c>
      <c r="D520" s="4">
        <v>43678</v>
      </c>
      <c r="E520" t="s">
        <v>66</v>
      </c>
      <c r="F520" s="5">
        <v>43405</v>
      </c>
      <c r="G520">
        <v>-2146</v>
      </c>
      <c r="H520">
        <v>-57.56</v>
      </c>
      <c r="I520">
        <f>Table_Query_from_etpl[[#This Row],[billed_amt]]/Table_Query_from_etpl[[#This Row],[billed_consum]]</f>
        <v>2.6821994408201304E-2</v>
      </c>
    </row>
    <row r="521" spans="1:9" x14ac:dyDescent="0.2">
      <c r="A521" t="s">
        <v>71</v>
      </c>
      <c r="B521" t="s">
        <v>54</v>
      </c>
      <c r="C521" t="s">
        <v>76</v>
      </c>
      <c r="D521" s="4">
        <v>43678</v>
      </c>
      <c r="E521" t="s">
        <v>78</v>
      </c>
      <c r="F521" s="5">
        <v>43405</v>
      </c>
      <c r="G521">
        <v>-30.3</v>
      </c>
      <c r="H521">
        <v>-0.76</v>
      </c>
      <c r="I521">
        <f>Table_Query_from_etpl[[#This Row],[billed_amt]]/Table_Query_from_etpl[[#This Row],[billed_consum]]</f>
        <v>2.5082508250825083E-2</v>
      </c>
    </row>
    <row r="522" spans="1:9" x14ac:dyDescent="0.2">
      <c r="A522" t="s">
        <v>71</v>
      </c>
      <c r="B522" t="s">
        <v>55</v>
      </c>
      <c r="C522" t="s">
        <v>75</v>
      </c>
      <c r="D522" s="4">
        <v>43678</v>
      </c>
      <c r="E522" t="s">
        <v>78</v>
      </c>
      <c r="F522" s="5">
        <v>43405</v>
      </c>
      <c r="G522">
        <v>-96.79</v>
      </c>
      <c r="H522">
        <v>-2.59</v>
      </c>
      <c r="I522">
        <f>Table_Query_from_etpl[[#This Row],[billed_amt]]/Table_Query_from_etpl[[#This Row],[billed_consum]]</f>
        <v>2.6758962702758547E-2</v>
      </c>
    </row>
    <row r="523" spans="1:9" x14ac:dyDescent="0.2">
      <c r="A523" t="s">
        <v>71</v>
      </c>
      <c r="B523" t="s">
        <v>54</v>
      </c>
      <c r="C523" t="s">
        <v>76</v>
      </c>
      <c r="D523" s="4">
        <v>43678</v>
      </c>
      <c r="E523" t="s">
        <v>78</v>
      </c>
      <c r="F523" s="5">
        <v>43101</v>
      </c>
      <c r="G523">
        <v>-4.46</v>
      </c>
      <c r="H523">
        <v>-0.09</v>
      </c>
      <c r="I523">
        <f>Table_Query_from_etpl[[#This Row],[billed_amt]]/Table_Query_from_etpl[[#This Row],[billed_consum]]</f>
        <v>2.0179372197309416E-2</v>
      </c>
    </row>
    <row r="524" spans="1:9" x14ac:dyDescent="0.2">
      <c r="A524" t="s">
        <v>71</v>
      </c>
      <c r="B524" t="s">
        <v>54</v>
      </c>
      <c r="C524" t="s">
        <v>76</v>
      </c>
      <c r="D524" s="4">
        <v>43678</v>
      </c>
      <c r="E524" t="s">
        <v>66</v>
      </c>
      <c r="F524" s="5">
        <v>43101</v>
      </c>
      <c r="G524">
        <v>-98.97</v>
      </c>
      <c r="H524">
        <v>-2.2799999999999998</v>
      </c>
      <c r="I524">
        <f>Table_Query_from_etpl[[#This Row],[billed_amt]]/Table_Query_from_etpl[[#This Row],[billed_consum]]</f>
        <v>2.3037284025462259E-2</v>
      </c>
    </row>
    <row r="525" spans="1:9" x14ac:dyDescent="0.2">
      <c r="A525" t="s">
        <v>71</v>
      </c>
      <c r="B525" t="s">
        <v>54</v>
      </c>
      <c r="C525" t="s">
        <v>76</v>
      </c>
      <c r="D525" s="4">
        <v>43678</v>
      </c>
      <c r="E525" t="s">
        <v>66</v>
      </c>
      <c r="F525" s="5">
        <v>43221</v>
      </c>
      <c r="G525">
        <v>-3600.95</v>
      </c>
      <c r="H525">
        <v>-102.31</v>
      </c>
      <c r="I525">
        <f>Table_Query_from_etpl[[#This Row],[billed_amt]]/Table_Query_from_etpl[[#This Row],[billed_consum]]</f>
        <v>2.8411946847359728E-2</v>
      </c>
    </row>
    <row r="526" spans="1:9" x14ac:dyDescent="0.2">
      <c r="A526" t="s">
        <v>71</v>
      </c>
      <c r="B526" t="s">
        <v>55</v>
      </c>
      <c r="C526" t="s">
        <v>75</v>
      </c>
      <c r="D526" s="4">
        <v>43678</v>
      </c>
      <c r="E526" t="s">
        <v>66</v>
      </c>
      <c r="F526" s="5">
        <v>43221</v>
      </c>
      <c r="G526">
        <v>-3156.32</v>
      </c>
      <c r="H526">
        <v>-80.47</v>
      </c>
      <c r="I526">
        <f>Table_Query_from_etpl[[#This Row],[billed_amt]]/Table_Query_from_etpl[[#This Row],[billed_consum]]</f>
        <v>2.5494880113549955E-2</v>
      </c>
    </row>
    <row r="527" spans="1:9" x14ac:dyDescent="0.2">
      <c r="A527" t="s">
        <v>71</v>
      </c>
      <c r="B527" t="s">
        <v>54</v>
      </c>
      <c r="C527" t="s">
        <v>74</v>
      </c>
      <c r="D527" s="4">
        <v>43678</v>
      </c>
      <c r="E527" t="s">
        <v>66</v>
      </c>
      <c r="F527" s="5">
        <v>43221</v>
      </c>
      <c r="G527">
        <v>-903.13</v>
      </c>
      <c r="H527">
        <v>-23.69</v>
      </c>
      <c r="I527">
        <f>Table_Query_from_etpl[[#This Row],[billed_amt]]/Table_Query_from_etpl[[#This Row],[billed_consum]]</f>
        <v>2.6230996645001274E-2</v>
      </c>
    </row>
    <row r="528" spans="1:9" x14ac:dyDescent="0.2">
      <c r="A528" t="s">
        <v>71</v>
      </c>
      <c r="B528" t="s">
        <v>54</v>
      </c>
      <c r="C528" t="s">
        <v>76</v>
      </c>
      <c r="D528" s="4">
        <v>43678</v>
      </c>
      <c r="E528" t="s">
        <v>78</v>
      </c>
      <c r="F528" s="5">
        <v>43221</v>
      </c>
      <c r="G528">
        <v>-162.4</v>
      </c>
      <c r="H528">
        <v>-4.63</v>
      </c>
      <c r="I528">
        <f>Table_Query_from_etpl[[#This Row],[billed_amt]]/Table_Query_from_etpl[[#This Row],[billed_consum]]</f>
        <v>2.8509852216748767E-2</v>
      </c>
    </row>
    <row r="529" spans="1:9" x14ac:dyDescent="0.2">
      <c r="A529" t="s">
        <v>71</v>
      </c>
      <c r="B529" t="s">
        <v>55</v>
      </c>
      <c r="C529" t="s">
        <v>75</v>
      </c>
      <c r="D529" s="4">
        <v>43678</v>
      </c>
      <c r="E529" t="s">
        <v>78</v>
      </c>
      <c r="F529" s="5">
        <v>43221</v>
      </c>
      <c r="G529">
        <v>-142.35</v>
      </c>
      <c r="H529">
        <v>-3.63</v>
      </c>
      <c r="I529">
        <f>Table_Query_from_etpl[[#This Row],[billed_amt]]/Table_Query_from_etpl[[#This Row],[billed_consum]]</f>
        <v>2.5500526870389884E-2</v>
      </c>
    </row>
    <row r="530" spans="1:9" x14ac:dyDescent="0.2">
      <c r="A530" t="s">
        <v>71</v>
      </c>
      <c r="B530" t="s">
        <v>55</v>
      </c>
      <c r="C530" t="s">
        <v>74</v>
      </c>
      <c r="D530" s="4">
        <v>43252</v>
      </c>
      <c r="E530" t="s">
        <v>66</v>
      </c>
      <c r="F530" s="5">
        <v>43221</v>
      </c>
      <c r="G530">
        <v>479</v>
      </c>
      <c r="H530">
        <v>6.76</v>
      </c>
      <c r="I530">
        <f>Table_Query_from_etpl[[#This Row],[billed_amt]]/Table_Query_from_etpl[[#This Row],[billed_consum]]</f>
        <v>1.4112734864300626E-2</v>
      </c>
    </row>
    <row r="531" spans="1:9" x14ac:dyDescent="0.2">
      <c r="A531" t="s">
        <v>71</v>
      </c>
      <c r="B531" t="s">
        <v>55</v>
      </c>
      <c r="C531" t="s">
        <v>74</v>
      </c>
      <c r="D531" s="4">
        <v>43252</v>
      </c>
      <c r="E531" t="s">
        <v>78</v>
      </c>
      <c r="F531" s="5">
        <v>43221</v>
      </c>
      <c r="G531">
        <v>21.6</v>
      </c>
      <c r="H531">
        <v>0.3</v>
      </c>
      <c r="I531">
        <f>Table_Query_from_etpl[[#This Row],[billed_amt]]/Table_Query_from_etpl[[#This Row],[billed_consum]]</f>
        <v>1.3888888888888888E-2</v>
      </c>
    </row>
    <row r="532" spans="1:9" x14ac:dyDescent="0.2">
      <c r="A532" t="s">
        <v>71</v>
      </c>
      <c r="B532" t="s">
        <v>54</v>
      </c>
      <c r="C532" t="s">
        <v>76</v>
      </c>
      <c r="D532" s="4">
        <v>43252</v>
      </c>
      <c r="E532" t="s">
        <v>66</v>
      </c>
      <c r="F532" s="5">
        <v>43101</v>
      </c>
      <c r="G532">
        <v>1439.03</v>
      </c>
      <c r="H532">
        <v>29.23</v>
      </c>
      <c r="I532">
        <f>Table_Query_from_etpl[[#This Row],[billed_amt]]/Table_Query_from_etpl[[#This Row],[billed_consum]]</f>
        <v>2.0312293697838126E-2</v>
      </c>
    </row>
    <row r="533" spans="1:9" x14ac:dyDescent="0.2">
      <c r="A533" t="s">
        <v>71</v>
      </c>
      <c r="B533" t="s">
        <v>54</v>
      </c>
      <c r="C533" t="s">
        <v>76</v>
      </c>
      <c r="D533" s="4">
        <v>43252</v>
      </c>
      <c r="E533" t="s">
        <v>78</v>
      </c>
      <c r="F533" s="5">
        <v>43101</v>
      </c>
      <c r="G533">
        <v>64.91</v>
      </c>
      <c r="H533">
        <v>1.32</v>
      </c>
      <c r="I533">
        <f>Table_Query_from_etpl[[#This Row],[billed_amt]]/Table_Query_from_etpl[[#This Row],[billed_consum]]</f>
        <v>2.0335849637960254E-2</v>
      </c>
    </row>
    <row r="534" spans="1:9" x14ac:dyDescent="0.2">
      <c r="A534" t="s">
        <v>71</v>
      </c>
      <c r="B534" t="s">
        <v>54</v>
      </c>
      <c r="C534" t="s">
        <v>76</v>
      </c>
      <c r="D534" s="4">
        <v>43252</v>
      </c>
      <c r="E534" t="s">
        <v>78</v>
      </c>
      <c r="F534" s="5">
        <v>43101</v>
      </c>
      <c r="G534">
        <v>7413.66</v>
      </c>
      <c r="H534">
        <v>94.22</v>
      </c>
      <c r="I534">
        <f>Table_Query_from_etpl[[#This Row],[billed_amt]]/Table_Query_from_etpl[[#This Row],[billed_consum]]</f>
        <v>1.2708972356433933E-2</v>
      </c>
    </row>
    <row r="535" spans="1:9" x14ac:dyDescent="0.2">
      <c r="A535" t="s">
        <v>71</v>
      </c>
      <c r="B535" t="s">
        <v>54</v>
      </c>
      <c r="C535" t="s">
        <v>76</v>
      </c>
      <c r="D535" s="4">
        <v>43252</v>
      </c>
      <c r="E535" t="s">
        <v>78</v>
      </c>
      <c r="F535" s="5">
        <v>43101</v>
      </c>
      <c r="G535">
        <v>27.25</v>
      </c>
      <c r="H535">
        <v>0.48</v>
      </c>
      <c r="I535">
        <f>Table_Query_from_etpl[[#This Row],[billed_amt]]/Table_Query_from_etpl[[#This Row],[billed_consum]]</f>
        <v>1.7614678899082567E-2</v>
      </c>
    </row>
    <row r="536" spans="1:9" x14ac:dyDescent="0.2">
      <c r="A536" t="s">
        <v>71</v>
      </c>
      <c r="B536" t="s">
        <v>54</v>
      </c>
      <c r="C536" t="s">
        <v>76</v>
      </c>
      <c r="D536" s="4">
        <v>43252</v>
      </c>
      <c r="E536" t="s">
        <v>66</v>
      </c>
      <c r="F536" s="5">
        <v>43101</v>
      </c>
      <c r="G536">
        <v>164381.65</v>
      </c>
      <c r="H536">
        <v>2087.3000000000002</v>
      </c>
      <c r="I536">
        <f>Table_Query_from_etpl[[#This Row],[billed_amt]]/Table_Query_from_etpl[[#This Row],[billed_consum]]</f>
        <v>1.269788933253803E-2</v>
      </c>
    </row>
    <row r="537" spans="1:9" x14ac:dyDescent="0.2">
      <c r="A537" t="s">
        <v>71</v>
      </c>
      <c r="B537" t="s">
        <v>54</v>
      </c>
      <c r="C537" t="s">
        <v>76</v>
      </c>
      <c r="D537" s="4">
        <v>43252</v>
      </c>
      <c r="E537" t="s">
        <v>66</v>
      </c>
      <c r="F537" s="5">
        <v>43101</v>
      </c>
      <c r="G537">
        <v>604.02</v>
      </c>
      <c r="H537">
        <v>10.79</v>
      </c>
      <c r="I537">
        <f>Table_Query_from_etpl[[#This Row],[billed_amt]]/Table_Query_from_etpl[[#This Row],[billed_consum]]</f>
        <v>1.7863646899109301E-2</v>
      </c>
    </row>
    <row r="538" spans="1:9" x14ac:dyDescent="0.2">
      <c r="A538" t="s">
        <v>71</v>
      </c>
      <c r="B538" t="s">
        <v>55</v>
      </c>
      <c r="C538" t="s">
        <v>77</v>
      </c>
      <c r="D538" s="4">
        <v>43221</v>
      </c>
      <c r="E538" t="s">
        <v>66</v>
      </c>
      <c r="F538" s="5">
        <v>43221</v>
      </c>
      <c r="G538">
        <v>2033</v>
      </c>
      <c r="H538">
        <v>51.25</v>
      </c>
      <c r="I538">
        <f>Table_Query_from_etpl[[#This Row],[billed_amt]]/Table_Query_from_etpl[[#This Row],[billed_consum]]</f>
        <v>2.5209050664043286E-2</v>
      </c>
    </row>
    <row r="539" spans="1:9" x14ac:dyDescent="0.2">
      <c r="A539" t="s">
        <v>71</v>
      </c>
      <c r="B539" t="s">
        <v>55</v>
      </c>
      <c r="C539" t="s">
        <v>77</v>
      </c>
      <c r="D539" s="4">
        <v>43221</v>
      </c>
      <c r="E539" t="s">
        <v>78</v>
      </c>
      <c r="F539" s="5">
        <v>43221</v>
      </c>
      <c r="G539">
        <v>91.69</v>
      </c>
      <c r="H539">
        <v>2.3199999999999998</v>
      </c>
      <c r="I539">
        <f>Table_Query_from_etpl[[#This Row],[billed_amt]]/Table_Query_from_etpl[[#This Row],[billed_consum]]</f>
        <v>2.5302650234485767E-2</v>
      </c>
    </row>
    <row r="540" spans="1:9" x14ac:dyDescent="0.2">
      <c r="A540" t="s">
        <v>71</v>
      </c>
      <c r="B540" t="s">
        <v>55</v>
      </c>
      <c r="C540" t="s">
        <v>77</v>
      </c>
      <c r="D540" s="4">
        <v>43221</v>
      </c>
      <c r="E540" t="s">
        <v>78</v>
      </c>
      <c r="F540" s="5">
        <v>43101</v>
      </c>
      <c r="G540">
        <v>268.08</v>
      </c>
      <c r="H540">
        <v>6.75</v>
      </c>
      <c r="I540">
        <f>Table_Query_from_etpl[[#This Row],[billed_amt]]/Table_Query_from_etpl[[#This Row],[billed_consum]]</f>
        <v>2.5179051029543421E-2</v>
      </c>
    </row>
    <row r="541" spans="1:9" x14ac:dyDescent="0.2">
      <c r="A541" t="s">
        <v>71</v>
      </c>
      <c r="B541" t="s">
        <v>55</v>
      </c>
      <c r="C541" t="s">
        <v>77</v>
      </c>
      <c r="D541" s="4">
        <v>43221</v>
      </c>
      <c r="E541" t="s">
        <v>66</v>
      </c>
      <c r="F541" s="5">
        <v>43101</v>
      </c>
      <c r="G541">
        <v>5944.06</v>
      </c>
      <c r="H541">
        <v>149.84</v>
      </c>
      <c r="I541">
        <f>Table_Query_from_etpl[[#This Row],[billed_amt]]/Table_Query_from_etpl[[#This Row],[billed_consum]]</f>
        <v>2.5208359269590145E-2</v>
      </c>
    </row>
    <row r="542" spans="1:9" x14ac:dyDescent="0.2">
      <c r="A542" t="s">
        <v>71</v>
      </c>
      <c r="B542" t="s">
        <v>55</v>
      </c>
      <c r="C542" t="s">
        <v>77</v>
      </c>
      <c r="D542" s="4">
        <v>43252</v>
      </c>
      <c r="E542" t="s">
        <v>66</v>
      </c>
      <c r="F542" s="5">
        <v>43221</v>
      </c>
      <c r="G542">
        <v>52816.27</v>
      </c>
      <c r="H542">
        <v>835.7</v>
      </c>
      <c r="I542">
        <f>Table_Query_from_etpl[[#This Row],[billed_amt]]/Table_Query_from_etpl[[#This Row],[billed_consum]]</f>
        <v>1.5822775822677371E-2</v>
      </c>
    </row>
    <row r="543" spans="1:9" x14ac:dyDescent="0.2">
      <c r="A543" t="s">
        <v>71</v>
      </c>
      <c r="B543" t="s">
        <v>55</v>
      </c>
      <c r="C543" t="s">
        <v>77</v>
      </c>
      <c r="D543" s="4">
        <v>43252</v>
      </c>
      <c r="E543" t="s">
        <v>78</v>
      </c>
      <c r="F543" s="5">
        <v>43221</v>
      </c>
      <c r="G543">
        <v>2381.9899999999998</v>
      </c>
      <c r="H543">
        <v>37.69</v>
      </c>
      <c r="I543">
        <f>Table_Query_from_etpl[[#This Row],[billed_amt]]/Table_Query_from_etpl[[#This Row],[billed_consum]]</f>
        <v>1.5822904378271951E-2</v>
      </c>
    </row>
    <row r="544" spans="1:9" x14ac:dyDescent="0.2">
      <c r="A544" t="s">
        <v>71</v>
      </c>
      <c r="B544" t="s">
        <v>55</v>
      </c>
      <c r="C544" t="s">
        <v>77</v>
      </c>
      <c r="D544" s="4">
        <v>43221</v>
      </c>
      <c r="E544" t="s">
        <v>78</v>
      </c>
      <c r="F544" s="5">
        <v>43221</v>
      </c>
      <c r="G544">
        <v>135.47999999999999</v>
      </c>
      <c r="H544">
        <v>2.95</v>
      </c>
      <c r="I544">
        <f>Table_Query_from_etpl[[#This Row],[billed_amt]]/Table_Query_from_etpl[[#This Row],[billed_consum]]</f>
        <v>2.1774431650428111E-2</v>
      </c>
    </row>
    <row r="545" spans="1:9" x14ac:dyDescent="0.2">
      <c r="A545" t="s">
        <v>71</v>
      </c>
      <c r="B545" t="s">
        <v>55</v>
      </c>
      <c r="C545" t="s">
        <v>77</v>
      </c>
      <c r="D545" s="4">
        <v>43221</v>
      </c>
      <c r="E545" t="s">
        <v>66</v>
      </c>
      <c r="F545" s="5">
        <v>43221</v>
      </c>
      <c r="G545">
        <v>3004.02</v>
      </c>
      <c r="H545">
        <v>65.47</v>
      </c>
      <c r="I545">
        <f>Table_Query_from_etpl[[#This Row],[billed_amt]]/Table_Query_from_etpl[[#This Row],[billed_consum]]</f>
        <v>2.179412920020506E-2</v>
      </c>
    </row>
    <row r="546" spans="1:9" x14ac:dyDescent="0.2">
      <c r="A546" t="s">
        <v>71</v>
      </c>
      <c r="B546" t="s">
        <v>54</v>
      </c>
      <c r="C546" t="s">
        <v>76</v>
      </c>
      <c r="D546" s="4">
        <v>43252</v>
      </c>
      <c r="E546" t="s">
        <v>66</v>
      </c>
      <c r="F546" s="5">
        <v>43221</v>
      </c>
      <c r="G546">
        <v>467329.07</v>
      </c>
      <c r="H546">
        <v>7397.27</v>
      </c>
      <c r="I546">
        <f>Table_Query_from_etpl[[#This Row],[billed_amt]]/Table_Query_from_etpl[[#This Row],[billed_consum]]</f>
        <v>1.5828824857824487E-2</v>
      </c>
    </row>
    <row r="547" spans="1:9" x14ac:dyDescent="0.2">
      <c r="A547" t="s">
        <v>71</v>
      </c>
      <c r="B547" t="s">
        <v>54</v>
      </c>
      <c r="C547" t="s">
        <v>76</v>
      </c>
      <c r="D547" s="4">
        <v>43252</v>
      </c>
      <c r="E547" t="s">
        <v>78</v>
      </c>
      <c r="F547" s="5">
        <v>43221</v>
      </c>
      <c r="G547">
        <v>21076.560000000001</v>
      </c>
      <c r="H547">
        <v>333.57</v>
      </c>
      <c r="I547">
        <f>Table_Query_from_etpl[[#This Row],[billed_amt]]/Table_Query_from_etpl[[#This Row],[billed_consum]]</f>
        <v>1.5826586501782074E-2</v>
      </c>
    </row>
    <row r="548" spans="1:9" x14ac:dyDescent="0.2">
      <c r="A548" t="s">
        <v>71</v>
      </c>
      <c r="B548" t="s">
        <v>55</v>
      </c>
      <c r="C548" t="s">
        <v>77</v>
      </c>
      <c r="D548" s="4">
        <v>43221</v>
      </c>
      <c r="E548" t="s">
        <v>66</v>
      </c>
      <c r="F548" s="5">
        <v>43221</v>
      </c>
      <c r="G548">
        <v>14955.44</v>
      </c>
      <c r="H548">
        <v>321.33999999999997</v>
      </c>
      <c r="I548">
        <f>Table_Query_from_etpl[[#This Row],[billed_amt]]/Table_Query_from_etpl[[#This Row],[billed_consum]]</f>
        <v>2.1486495883772057E-2</v>
      </c>
    </row>
    <row r="549" spans="1:9" x14ac:dyDescent="0.2">
      <c r="A549" t="s">
        <v>71</v>
      </c>
      <c r="B549" t="s">
        <v>55</v>
      </c>
      <c r="C549" t="s">
        <v>77</v>
      </c>
      <c r="D549" s="4">
        <v>43221</v>
      </c>
      <c r="E549" t="s">
        <v>78</v>
      </c>
      <c r="F549" s="5">
        <v>43221</v>
      </c>
      <c r="G549">
        <v>674.47</v>
      </c>
      <c r="H549">
        <v>14.5</v>
      </c>
      <c r="I549">
        <f>Table_Query_from_etpl[[#This Row],[billed_amt]]/Table_Query_from_etpl[[#This Row],[billed_consum]]</f>
        <v>2.1498361676575681E-2</v>
      </c>
    </row>
    <row r="550" spans="1:9" x14ac:dyDescent="0.2">
      <c r="A550" t="s">
        <v>71</v>
      </c>
      <c r="B550" t="s">
        <v>55</v>
      </c>
      <c r="C550" t="s">
        <v>77</v>
      </c>
      <c r="D550" s="4">
        <v>43221</v>
      </c>
      <c r="E550" t="s">
        <v>78</v>
      </c>
      <c r="F550" s="5">
        <v>43101</v>
      </c>
      <c r="G550">
        <v>332.53</v>
      </c>
      <c r="H550">
        <v>7.15</v>
      </c>
      <c r="I550">
        <f>Table_Query_from_etpl[[#This Row],[billed_amt]]/Table_Query_from_etpl[[#This Row],[billed_consum]]</f>
        <v>2.150181938471717E-2</v>
      </c>
    </row>
    <row r="551" spans="1:9" x14ac:dyDescent="0.2">
      <c r="A551" t="s">
        <v>71</v>
      </c>
      <c r="B551" t="s">
        <v>55</v>
      </c>
      <c r="C551" t="s">
        <v>77</v>
      </c>
      <c r="D551" s="4">
        <v>43221</v>
      </c>
      <c r="E551" t="s">
        <v>78</v>
      </c>
      <c r="F551" s="5">
        <v>43101</v>
      </c>
      <c r="G551">
        <v>1032.3900000000001</v>
      </c>
      <c r="H551">
        <v>22.17</v>
      </c>
      <c r="I551">
        <f>Table_Query_from_etpl[[#This Row],[billed_amt]]/Table_Query_from_etpl[[#This Row],[billed_consum]]</f>
        <v>2.1474442797779908E-2</v>
      </c>
    </row>
    <row r="552" spans="1:9" x14ac:dyDescent="0.2">
      <c r="A552" t="s">
        <v>71</v>
      </c>
      <c r="B552" t="s">
        <v>55</v>
      </c>
      <c r="C552" t="s">
        <v>77</v>
      </c>
      <c r="D552" s="4">
        <v>43221</v>
      </c>
      <c r="E552" t="s">
        <v>66</v>
      </c>
      <c r="F552" s="5">
        <v>43101</v>
      </c>
      <c r="G552">
        <v>7373.35</v>
      </c>
      <c r="H552">
        <v>158.43</v>
      </c>
      <c r="I552">
        <f>Table_Query_from_etpl[[#This Row],[billed_amt]]/Table_Query_from_etpl[[#This Row],[billed_consum]]</f>
        <v>2.1486841123776846E-2</v>
      </c>
    </row>
    <row r="553" spans="1:9" x14ac:dyDescent="0.2">
      <c r="A553" t="s">
        <v>71</v>
      </c>
      <c r="B553" t="s">
        <v>55</v>
      </c>
      <c r="C553" t="s">
        <v>77</v>
      </c>
      <c r="D553" s="4">
        <v>43221</v>
      </c>
      <c r="E553" t="s">
        <v>66</v>
      </c>
      <c r="F553" s="5">
        <v>43101</v>
      </c>
      <c r="G553">
        <v>22890.080000000002</v>
      </c>
      <c r="H553">
        <v>491.83</v>
      </c>
      <c r="I553">
        <f>Table_Query_from_etpl[[#This Row],[billed_amt]]/Table_Query_from_etpl[[#This Row],[billed_consum]]</f>
        <v>2.1486600308954794E-2</v>
      </c>
    </row>
    <row r="554" spans="1:9" x14ac:dyDescent="0.2">
      <c r="A554" t="s">
        <v>71</v>
      </c>
      <c r="B554" t="s">
        <v>55</v>
      </c>
      <c r="C554" t="s">
        <v>77</v>
      </c>
      <c r="D554" s="4">
        <v>43252</v>
      </c>
      <c r="E554" t="s">
        <v>78</v>
      </c>
      <c r="F554" s="5">
        <v>43101</v>
      </c>
      <c r="G554">
        <v>219.3</v>
      </c>
      <c r="H554">
        <v>4.09</v>
      </c>
      <c r="I554">
        <f>Table_Query_from_etpl[[#This Row],[billed_amt]]/Table_Query_from_etpl[[#This Row],[billed_consum]]</f>
        <v>1.8650250797993616E-2</v>
      </c>
    </row>
    <row r="555" spans="1:9" x14ac:dyDescent="0.2">
      <c r="A555" t="s">
        <v>71</v>
      </c>
      <c r="B555" t="s">
        <v>55</v>
      </c>
      <c r="C555" t="s">
        <v>77</v>
      </c>
      <c r="D555" s="4">
        <v>43252</v>
      </c>
      <c r="E555" t="s">
        <v>66</v>
      </c>
      <c r="F555" s="5">
        <v>43101</v>
      </c>
      <c r="G555">
        <v>4862.5600000000004</v>
      </c>
      <c r="H555">
        <v>90.34</v>
      </c>
      <c r="I555">
        <f>Table_Query_from_etpl[[#This Row],[billed_amt]]/Table_Query_from_etpl[[#This Row],[billed_consum]]</f>
        <v>1.8578691059853245E-2</v>
      </c>
    </row>
    <row r="556" spans="1:9" x14ac:dyDescent="0.2">
      <c r="A556" t="s">
        <v>71</v>
      </c>
      <c r="B556" t="s">
        <v>54</v>
      </c>
      <c r="C556" t="s">
        <v>76</v>
      </c>
      <c r="D556" s="4">
        <v>43252</v>
      </c>
      <c r="E556" t="s">
        <v>66</v>
      </c>
      <c r="F556" s="5">
        <v>43101</v>
      </c>
      <c r="G556">
        <v>122433.87</v>
      </c>
      <c r="H556">
        <v>2313.1999999999998</v>
      </c>
      <c r="I556">
        <f>Table_Query_from_etpl[[#This Row],[billed_amt]]/Table_Query_from_etpl[[#This Row],[billed_consum]]</f>
        <v>1.8893464692409052E-2</v>
      </c>
    </row>
    <row r="557" spans="1:9" x14ac:dyDescent="0.2">
      <c r="A557" t="s">
        <v>71</v>
      </c>
      <c r="B557" t="s">
        <v>54</v>
      </c>
      <c r="C557" t="s">
        <v>76</v>
      </c>
      <c r="D557" s="4">
        <v>43252</v>
      </c>
      <c r="E557" t="s">
        <v>78</v>
      </c>
      <c r="F557" s="5">
        <v>43101</v>
      </c>
      <c r="G557">
        <v>5521.87</v>
      </c>
      <c r="H557">
        <v>104.3</v>
      </c>
      <c r="I557">
        <f>Table_Query_from_etpl[[#This Row],[billed_amt]]/Table_Query_from_etpl[[#This Row],[billed_consum]]</f>
        <v>1.888852870494959E-2</v>
      </c>
    </row>
    <row r="558" spans="1:9" x14ac:dyDescent="0.2">
      <c r="A558" t="s">
        <v>71</v>
      </c>
      <c r="B558" t="s">
        <v>54</v>
      </c>
      <c r="C558" t="s">
        <v>76</v>
      </c>
      <c r="D558" s="4">
        <v>43252</v>
      </c>
      <c r="E558" t="s">
        <v>66</v>
      </c>
      <c r="F558" s="5">
        <v>43221</v>
      </c>
      <c r="G558">
        <v>118199.47</v>
      </c>
      <c r="H558">
        <v>2190.36</v>
      </c>
      <c r="I558">
        <f>Table_Query_from_etpl[[#This Row],[billed_amt]]/Table_Query_from_etpl[[#This Row],[billed_consum]]</f>
        <v>1.8531047558842693E-2</v>
      </c>
    </row>
    <row r="559" spans="1:9" x14ac:dyDescent="0.2">
      <c r="A559" t="s">
        <v>71</v>
      </c>
      <c r="B559" t="s">
        <v>54</v>
      </c>
      <c r="C559" t="s">
        <v>76</v>
      </c>
      <c r="D559" s="4">
        <v>43252</v>
      </c>
      <c r="E559" t="s">
        <v>78</v>
      </c>
      <c r="F559" s="5">
        <v>43221</v>
      </c>
      <c r="G559">
        <v>5330.75</v>
      </c>
      <c r="H559">
        <v>98.85</v>
      </c>
      <c r="I559">
        <f>Table_Query_from_etpl[[#This Row],[billed_amt]]/Table_Query_from_etpl[[#This Row],[billed_consum]]</f>
        <v>1.8543356938517094E-2</v>
      </c>
    </row>
    <row r="560" spans="1:9" x14ac:dyDescent="0.2">
      <c r="A560" t="s">
        <v>71</v>
      </c>
      <c r="B560" t="s">
        <v>55</v>
      </c>
      <c r="C560" t="s">
        <v>77</v>
      </c>
      <c r="D560" s="4">
        <v>43221</v>
      </c>
      <c r="E560" t="s">
        <v>78</v>
      </c>
      <c r="F560" s="5">
        <v>43221</v>
      </c>
      <c r="G560">
        <v>0</v>
      </c>
      <c r="H560">
        <v>0</v>
      </c>
      <c r="I560" t="e">
        <f>Table_Query_from_etpl[[#This Row],[billed_amt]]/Table_Query_from_etpl[[#This Row],[billed_consum]]</f>
        <v>#DIV/0!</v>
      </c>
    </row>
    <row r="561" spans="1:9" x14ac:dyDescent="0.2">
      <c r="A561" t="s">
        <v>71</v>
      </c>
      <c r="B561" t="s">
        <v>55</v>
      </c>
      <c r="C561" t="s">
        <v>77</v>
      </c>
      <c r="D561" s="4">
        <v>43221</v>
      </c>
      <c r="E561" t="s">
        <v>78</v>
      </c>
      <c r="F561" s="5">
        <v>43101</v>
      </c>
      <c r="G561">
        <v>259.94</v>
      </c>
      <c r="H561">
        <v>7.78</v>
      </c>
      <c r="I561">
        <f>Table_Query_from_etpl[[#This Row],[billed_amt]]/Table_Query_from_etpl[[#This Row],[billed_consum]]</f>
        <v>2.9929983842425175E-2</v>
      </c>
    </row>
    <row r="562" spans="1:9" x14ac:dyDescent="0.2">
      <c r="A562" t="s">
        <v>71</v>
      </c>
      <c r="B562" t="s">
        <v>55</v>
      </c>
      <c r="C562" t="s">
        <v>77</v>
      </c>
      <c r="D562" s="4">
        <v>43221</v>
      </c>
      <c r="E562" t="s">
        <v>66</v>
      </c>
      <c r="F562" s="5">
        <v>43221</v>
      </c>
      <c r="G562">
        <v>0</v>
      </c>
      <c r="H562">
        <v>0</v>
      </c>
      <c r="I562" t="e">
        <f>Table_Query_from_etpl[[#This Row],[billed_amt]]/Table_Query_from_etpl[[#This Row],[billed_consum]]</f>
        <v>#DIV/0!</v>
      </c>
    </row>
    <row r="563" spans="1:9" x14ac:dyDescent="0.2">
      <c r="A563" t="s">
        <v>71</v>
      </c>
      <c r="B563" t="s">
        <v>55</v>
      </c>
      <c r="C563" t="s">
        <v>77</v>
      </c>
      <c r="D563" s="4">
        <v>43221</v>
      </c>
      <c r="E563" t="s">
        <v>66</v>
      </c>
      <c r="F563" s="5">
        <v>43101</v>
      </c>
      <c r="G563">
        <v>5763.64</v>
      </c>
      <c r="H563">
        <v>172.51</v>
      </c>
      <c r="I563">
        <f>Table_Query_from_etpl[[#This Row],[billed_amt]]/Table_Query_from_etpl[[#This Row],[billed_consum]]</f>
        <v>2.9930738214045287E-2</v>
      </c>
    </row>
    <row r="564" spans="1:9" x14ac:dyDescent="0.2">
      <c r="A564" t="s">
        <v>71</v>
      </c>
      <c r="B564" t="s">
        <v>55</v>
      </c>
      <c r="C564" t="s">
        <v>77</v>
      </c>
      <c r="D564" s="4">
        <v>43221</v>
      </c>
      <c r="E564" t="s">
        <v>78</v>
      </c>
      <c r="F564" s="5">
        <v>43221</v>
      </c>
      <c r="G564">
        <v>878.8</v>
      </c>
      <c r="H564">
        <v>19.14</v>
      </c>
      <c r="I564">
        <f>Table_Query_from_etpl[[#This Row],[billed_amt]]/Table_Query_from_etpl[[#This Row],[billed_consum]]</f>
        <v>2.177969959035048E-2</v>
      </c>
    </row>
    <row r="565" spans="1:9" x14ac:dyDescent="0.2">
      <c r="A565" t="s">
        <v>71</v>
      </c>
      <c r="B565" t="s">
        <v>55</v>
      </c>
      <c r="C565" t="s">
        <v>77</v>
      </c>
      <c r="D565" s="4">
        <v>43252</v>
      </c>
      <c r="E565" t="s">
        <v>78</v>
      </c>
      <c r="F565" s="5">
        <v>43221</v>
      </c>
      <c r="G565">
        <v>5544.91</v>
      </c>
      <c r="H565">
        <v>84.84</v>
      </c>
      <c r="I565">
        <f>Table_Query_from_etpl[[#This Row],[billed_amt]]/Table_Query_from_etpl[[#This Row],[billed_consum]]</f>
        <v>1.5300518854228473E-2</v>
      </c>
    </row>
    <row r="566" spans="1:9" x14ac:dyDescent="0.2">
      <c r="A566" t="s">
        <v>71</v>
      </c>
      <c r="B566" t="s">
        <v>55</v>
      </c>
      <c r="C566" t="s">
        <v>74</v>
      </c>
      <c r="D566" s="4">
        <v>43221</v>
      </c>
      <c r="E566" t="s">
        <v>78</v>
      </c>
      <c r="F566" s="5">
        <v>43221</v>
      </c>
      <c r="G566">
        <v>0</v>
      </c>
      <c r="H566">
        <v>0</v>
      </c>
      <c r="I566" t="e">
        <f>Table_Query_from_etpl[[#This Row],[billed_amt]]/Table_Query_from_etpl[[#This Row],[billed_consum]]</f>
        <v>#DIV/0!</v>
      </c>
    </row>
    <row r="567" spans="1:9" x14ac:dyDescent="0.2">
      <c r="A567" t="s">
        <v>71</v>
      </c>
      <c r="B567" t="s">
        <v>55</v>
      </c>
      <c r="C567" t="s">
        <v>77</v>
      </c>
      <c r="D567" s="4">
        <v>43221</v>
      </c>
      <c r="E567" t="s">
        <v>66</v>
      </c>
      <c r="F567" s="5">
        <v>43101</v>
      </c>
      <c r="G567">
        <v>36012.44</v>
      </c>
      <c r="H567">
        <v>784.98</v>
      </c>
      <c r="I567">
        <f>Table_Query_from_etpl[[#This Row],[billed_amt]]/Table_Query_from_etpl[[#This Row],[billed_consum]]</f>
        <v>2.1797467763917135E-2</v>
      </c>
    </row>
    <row r="568" spans="1:9" x14ac:dyDescent="0.2">
      <c r="A568" t="s">
        <v>71</v>
      </c>
      <c r="B568" t="s">
        <v>58</v>
      </c>
      <c r="C568" t="s">
        <v>72</v>
      </c>
      <c r="D568" s="4">
        <v>43221</v>
      </c>
      <c r="E568" t="s">
        <v>66</v>
      </c>
      <c r="F568" s="5">
        <v>43221</v>
      </c>
      <c r="G568">
        <v>0</v>
      </c>
      <c r="H568">
        <v>0</v>
      </c>
      <c r="I568" t="e">
        <f>Table_Query_from_etpl[[#This Row],[billed_amt]]/Table_Query_from_etpl[[#This Row],[billed_consum]]</f>
        <v>#DIV/0!</v>
      </c>
    </row>
    <row r="569" spans="1:9" x14ac:dyDescent="0.2">
      <c r="A569" t="s">
        <v>71</v>
      </c>
      <c r="B569" t="s">
        <v>58</v>
      </c>
      <c r="C569" t="s">
        <v>72</v>
      </c>
      <c r="D569" s="4">
        <v>43221</v>
      </c>
      <c r="E569" t="s">
        <v>66</v>
      </c>
      <c r="F569" s="5">
        <v>43101</v>
      </c>
      <c r="G569">
        <v>1462</v>
      </c>
      <c r="H569">
        <v>42.68</v>
      </c>
      <c r="I569">
        <f>Table_Query_from_etpl[[#This Row],[billed_amt]]/Table_Query_from_etpl[[#This Row],[billed_consum]]</f>
        <v>2.9192886456908346E-2</v>
      </c>
    </row>
    <row r="570" spans="1:9" x14ac:dyDescent="0.2">
      <c r="A570" t="s">
        <v>71</v>
      </c>
      <c r="B570" t="s">
        <v>58</v>
      </c>
      <c r="C570" t="s">
        <v>72</v>
      </c>
      <c r="D570" s="4">
        <v>43221</v>
      </c>
      <c r="E570" t="s">
        <v>78</v>
      </c>
      <c r="F570" s="5">
        <v>43221</v>
      </c>
      <c r="G570">
        <v>0</v>
      </c>
      <c r="H570">
        <v>0</v>
      </c>
      <c r="I570" t="e">
        <f>Table_Query_from_etpl[[#This Row],[billed_amt]]/Table_Query_from_etpl[[#This Row],[billed_consum]]</f>
        <v>#DIV/0!</v>
      </c>
    </row>
    <row r="571" spans="1:9" x14ac:dyDescent="0.2">
      <c r="A571" t="s">
        <v>71</v>
      </c>
      <c r="B571" t="s">
        <v>58</v>
      </c>
      <c r="C571" t="s">
        <v>72</v>
      </c>
      <c r="D571" s="4">
        <v>43221</v>
      </c>
      <c r="E571" t="s">
        <v>78</v>
      </c>
      <c r="F571" s="5">
        <v>43101</v>
      </c>
      <c r="G571">
        <v>65.94</v>
      </c>
      <c r="H571">
        <v>1.92</v>
      </c>
      <c r="I571">
        <f>Table_Query_from_etpl[[#This Row],[billed_amt]]/Table_Query_from_etpl[[#This Row],[billed_consum]]</f>
        <v>2.9117379435850774E-2</v>
      </c>
    </row>
    <row r="572" spans="1:9" x14ac:dyDescent="0.2">
      <c r="A572" t="s">
        <v>71</v>
      </c>
      <c r="B572" t="s">
        <v>54</v>
      </c>
      <c r="C572" t="s">
        <v>76</v>
      </c>
      <c r="D572" s="4">
        <v>43221</v>
      </c>
      <c r="E572" t="s">
        <v>66</v>
      </c>
      <c r="F572" s="5">
        <v>43221</v>
      </c>
      <c r="G572">
        <v>4.01</v>
      </c>
      <c r="H572">
        <v>0.11</v>
      </c>
      <c r="I572">
        <f>Table_Query_from_etpl[[#This Row],[billed_amt]]/Table_Query_from_etpl[[#This Row],[billed_consum]]</f>
        <v>2.7431421446384042E-2</v>
      </c>
    </row>
    <row r="573" spans="1:9" x14ac:dyDescent="0.2">
      <c r="A573" t="s">
        <v>71</v>
      </c>
      <c r="B573" t="s">
        <v>54</v>
      </c>
      <c r="C573" t="s">
        <v>76</v>
      </c>
      <c r="D573" s="4">
        <v>43221</v>
      </c>
      <c r="E573" t="s">
        <v>78</v>
      </c>
      <c r="F573" s="5">
        <v>43221</v>
      </c>
      <c r="G573">
        <v>0.18</v>
      </c>
      <c r="H573">
        <v>0.01</v>
      </c>
      <c r="I573">
        <f>Table_Query_from_etpl[[#This Row],[billed_amt]]/Table_Query_from_etpl[[#This Row],[billed_consum]]</f>
        <v>5.5555555555555559E-2</v>
      </c>
    </row>
    <row r="574" spans="1:9" x14ac:dyDescent="0.2">
      <c r="A574" t="s">
        <v>71</v>
      </c>
      <c r="B574" t="s">
        <v>55</v>
      </c>
      <c r="C574" t="s">
        <v>77</v>
      </c>
      <c r="D574" s="4">
        <v>43221</v>
      </c>
      <c r="E574" t="s">
        <v>78</v>
      </c>
      <c r="F574" s="5">
        <v>43101</v>
      </c>
      <c r="G574">
        <v>1624.16</v>
      </c>
      <c r="H574">
        <v>35.380000000000003</v>
      </c>
      <c r="I574">
        <f>Table_Query_from_etpl[[#This Row],[billed_amt]]/Table_Query_from_etpl[[#This Row],[billed_consum]]</f>
        <v>2.1783568121367353E-2</v>
      </c>
    </row>
    <row r="575" spans="1:9" x14ac:dyDescent="0.2">
      <c r="A575" t="s">
        <v>71</v>
      </c>
      <c r="B575" t="s">
        <v>55</v>
      </c>
      <c r="C575" t="s">
        <v>77</v>
      </c>
      <c r="D575" s="4">
        <v>43221</v>
      </c>
      <c r="E575" t="s">
        <v>66</v>
      </c>
      <c r="F575" s="5">
        <v>43221</v>
      </c>
      <c r="G575">
        <v>19484.96</v>
      </c>
      <c r="H575">
        <v>424.71</v>
      </c>
      <c r="I575">
        <f>Table_Query_from_etpl[[#This Row],[billed_amt]]/Table_Query_from_etpl[[#This Row],[billed_consum]]</f>
        <v>2.179681148947701E-2</v>
      </c>
    </row>
    <row r="576" spans="1:9" x14ac:dyDescent="0.2">
      <c r="A576" t="s">
        <v>71</v>
      </c>
      <c r="B576" t="s">
        <v>55</v>
      </c>
      <c r="C576" t="s">
        <v>77</v>
      </c>
      <c r="D576" s="4">
        <v>43252</v>
      </c>
      <c r="E576" t="s">
        <v>66</v>
      </c>
      <c r="F576" s="5">
        <v>43221</v>
      </c>
      <c r="G576">
        <v>119939.8</v>
      </c>
      <c r="H576">
        <v>1258.5</v>
      </c>
      <c r="I576">
        <f>Table_Query_from_etpl[[#This Row],[billed_amt]]/Table_Query_from_etpl[[#This Row],[billed_consum]]</f>
        <v>1.049276386987472E-2</v>
      </c>
    </row>
    <row r="577" spans="1:9" x14ac:dyDescent="0.2">
      <c r="A577" t="s">
        <v>71</v>
      </c>
      <c r="B577" t="s">
        <v>55</v>
      </c>
      <c r="C577" t="s">
        <v>77</v>
      </c>
      <c r="D577" s="4">
        <v>43252</v>
      </c>
      <c r="E577" t="s">
        <v>66</v>
      </c>
      <c r="F577" s="5">
        <v>43221</v>
      </c>
      <c r="G577">
        <v>122947.51</v>
      </c>
      <c r="H577">
        <v>1881.72</v>
      </c>
      <c r="I577">
        <f>Table_Query_from_etpl[[#This Row],[billed_amt]]/Table_Query_from_etpl[[#This Row],[billed_consum]]</f>
        <v>1.5305067992023589E-2</v>
      </c>
    </row>
    <row r="578" spans="1:9" x14ac:dyDescent="0.2">
      <c r="A578" t="s">
        <v>71</v>
      </c>
      <c r="B578" t="s">
        <v>55</v>
      </c>
      <c r="C578" t="s">
        <v>77</v>
      </c>
      <c r="D578" s="4">
        <v>43252</v>
      </c>
      <c r="E578" t="s">
        <v>78</v>
      </c>
      <c r="F578" s="5">
        <v>43221</v>
      </c>
      <c r="G578">
        <v>5409.28</v>
      </c>
      <c r="H578">
        <v>56.71</v>
      </c>
      <c r="I578">
        <f>Table_Query_from_etpl[[#This Row],[billed_amt]]/Table_Query_from_etpl[[#This Row],[billed_consum]]</f>
        <v>1.0483835186938004E-2</v>
      </c>
    </row>
    <row r="579" spans="1:9" x14ac:dyDescent="0.2">
      <c r="A579" t="s">
        <v>71</v>
      </c>
      <c r="B579" t="s">
        <v>55</v>
      </c>
      <c r="C579" t="s">
        <v>74</v>
      </c>
      <c r="D579" s="4">
        <v>43221</v>
      </c>
      <c r="E579" t="s">
        <v>78</v>
      </c>
      <c r="F579" s="5">
        <v>43101</v>
      </c>
      <c r="G579">
        <v>28.95</v>
      </c>
      <c r="H579">
        <v>0.87</v>
      </c>
      <c r="I579">
        <f>Table_Query_from_etpl[[#This Row],[billed_amt]]/Table_Query_from_etpl[[#This Row],[billed_consum]]</f>
        <v>3.0051813471502591E-2</v>
      </c>
    </row>
    <row r="580" spans="1:9" x14ac:dyDescent="0.2">
      <c r="A580" t="s">
        <v>71</v>
      </c>
      <c r="B580" t="s">
        <v>58</v>
      </c>
      <c r="C580" t="s">
        <v>72</v>
      </c>
      <c r="D580" s="4">
        <v>43252</v>
      </c>
      <c r="E580" t="s">
        <v>78</v>
      </c>
      <c r="F580" s="5">
        <v>43221</v>
      </c>
      <c r="G580">
        <v>23.14</v>
      </c>
      <c r="H580">
        <v>0.33</v>
      </c>
      <c r="I580">
        <f>Table_Query_from_etpl[[#This Row],[billed_amt]]/Table_Query_from_etpl[[#This Row],[billed_consum]]</f>
        <v>1.4261019878997408E-2</v>
      </c>
    </row>
    <row r="581" spans="1:9" x14ac:dyDescent="0.2">
      <c r="A581" t="s">
        <v>71</v>
      </c>
      <c r="B581" t="s">
        <v>55</v>
      </c>
      <c r="C581" t="s">
        <v>77</v>
      </c>
      <c r="D581" s="4">
        <v>43252</v>
      </c>
      <c r="E581" t="s">
        <v>66</v>
      </c>
      <c r="F581" s="5">
        <v>43101</v>
      </c>
      <c r="G581">
        <v>86.98</v>
      </c>
      <c r="H581">
        <v>1.4</v>
      </c>
      <c r="I581">
        <f>Table_Query_from_etpl[[#This Row],[billed_amt]]/Table_Query_from_etpl[[#This Row],[billed_consum]]</f>
        <v>1.6095654173373188E-2</v>
      </c>
    </row>
    <row r="582" spans="1:9" x14ac:dyDescent="0.2">
      <c r="A582" t="s">
        <v>71</v>
      </c>
      <c r="B582" t="s">
        <v>55</v>
      </c>
      <c r="C582" t="s">
        <v>77</v>
      </c>
      <c r="D582" s="4">
        <v>43252</v>
      </c>
      <c r="E582" t="s">
        <v>78</v>
      </c>
      <c r="F582" s="5">
        <v>43101</v>
      </c>
      <c r="G582">
        <v>3.92</v>
      </c>
      <c r="H582">
        <v>0.06</v>
      </c>
      <c r="I582">
        <f>Table_Query_from_etpl[[#This Row],[billed_amt]]/Table_Query_from_etpl[[#This Row],[billed_consum]]</f>
        <v>1.5306122448979591E-2</v>
      </c>
    </row>
    <row r="583" spans="1:9" x14ac:dyDescent="0.2">
      <c r="A583" t="s">
        <v>71</v>
      </c>
      <c r="B583" t="s">
        <v>58</v>
      </c>
      <c r="C583" t="s">
        <v>72</v>
      </c>
      <c r="D583" s="4">
        <v>43252</v>
      </c>
      <c r="E583" t="s">
        <v>66</v>
      </c>
      <c r="F583" s="5">
        <v>43221</v>
      </c>
      <c r="G583">
        <v>513</v>
      </c>
      <c r="H583">
        <v>7.24</v>
      </c>
      <c r="I583">
        <f>Table_Query_from_etpl[[#This Row],[billed_amt]]/Table_Query_from_etpl[[#This Row],[billed_consum]]</f>
        <v>1.4113060428849904E-2</v>
      </c>
    </row>
    <row r="584" spans="1:9" x14ac:dyDescent="0.2">
      <c r="A584" t="s">
        <v>71</v>
      </c>
      <c r="B584" t="s">
        <v>55</v>
      </c>
      <c r="C584" t="s">
        <v>77</v>
      </c>
      <c r="D584" s="4">
        <v>43221</v>
      </c>
      <c r="E584" t="s">
        <v>78</v>
      </c>
      <c r="F584" s="5">
        <v>43221</v>
      </c>
      <c r="G584">
        <v>243.78</v>
      </c>
      <c r="H584">
        <v>6.17</v>
      </c>
      <c r="I584">
        <f>Table_Query_from_etpl[[#This Row],[billed_amt]]/Table_Query_from_etpl[[#This Row],[billed_consum]]</f>
        <v>2.5309705472147018E-2</v>
      </c>
    </row>
    <row r="585" spans="1:9" x14ac:dyDescent="0.2">
      <c r="A585" t="s">
        <v>71</v>
      </c>
      <c r="B585" t="s">
        <v>55</v>
      </c>
      <c r="C585" t="s">
        <v>77</v>
      </c>
      <c r="D585" s="4">
        <v>43221</v>
      </c>
      <c r="E585" t="s">
        <v>66</v>
      </c>
      <c r="F585" s="5">
        <v>43221</v>
      </c>
      <c r="G585">
        <v>5405.21</v>
      </c>
      <c r="H585">
        <v>136.88999999999999</v>
      </c>
      <c r="I585">
        <f>Table_Query_from_etpl[[#This Row],[billed_amt]]/Table_Query_from_etpl[[#This Row],[billed_consum]]</f>
        <v>2.5325565519193516E-2</v>
      </c>
    </row>
    <row r="586" spans="1:9" x14ac:dyDescent="0.2">
      <c r="A586" t="s">
        <v>71</v>
      </c>
      <c r="B586" t="s">
        <v>55</v>
      </c>
      <c r="C586" t="s">
        <v>77</v>
      </c>
      <c r="D586" s="4">
        <v>43221</v>
      </c>
      <c r="E586" t="s">
        <v>78</v>
      </c>
      <c r="F586" s="5">
        <v>43101</v>
      </c>
      <c r="G586">
        <v>162</v>
      </c>
      <c r="H586">
        <v>3.52</v>
      </c>
      <c r="I586">
        <f>Table_Query_from_etpl[[#This Row],[billed_amt]]/Table_Query_from_etpl[[#This Row],[billed_consum]]</f>
        <v>2.1728395061728394E-2</v>
      </c>
    </row>
    <row r="587" spans="1:9" x14ac:dyDescent="0.2">
      <c r="A587" t="s">
        <v>71</v>
      </c>
      <c r="B587" t="s">
        <v>55</v>
      </c>
      <c r="C587" t="s">
        <v>74</v>
      </c>
      <c r="D587" s="4">
        <v>43221</v>
      </c>
      <c r="E587" t="s">
        <v>66</v>
      </c>
      <c r="F587" s="5">
        <v>43221</v>
      </c>
      <c r="G587">
        <v>0</v>
      </c>
      <c r="H587">
        <v>0</v>
      </c>
      <c r="I587" t="e">
        <f>Table_Query_from_etpl[[#This Row],[billed_amt]]/Table_Query_from_etpl[[#This Row],[billed_consum]]</f>
        <v>#DIV/0!</v>
      </c>
    </row>
    <row r="588" spans="1:9" x14ac:dyDescent="0.2">
      <c r="A588" t="s">
        <v>71</v>
      </c>
      <c r="B588" t="s">
        <v>55</v>
      </c>
      <c r="C588" t="s">
        <v>77</v>
      </c>
      <c r="D588" s="4">
        <v>43221</v>
      </c>
      <c r="E588" t="s">
        <v>66</v>
      </c>
      <c r="F588" s="5">
        <v>43101</v>
      </c>
      <c r="G588">
        <v>3592.14</v>
      </c>
      <c r="H588">
        <v>78.290000000000006</v>
      </c>
      <c r="I588">
        <f>Table_Query_from_etpl[[#This Row],[billed_amt]]/Table_Query_from_etpl[[#This Row],[billed_consum]]</f>
        <v>2.1794807552044188E-2</v>
      </c>
    </row>
    <row r="589" spans="1:9" x14ac:dyDescent="0.2">
      <c r="A589" t="s">
        <v>71</v>
      </c>
      <c r="B589" t="s">
        <v>55</v>
      </c>
      <c r="C589" t="s">
        <v>77</v>
      </c>
      <c r="D589" s="4">
        <v>43221</v>
      </c>
      <c r="E589" t="s">
        <v>66</v>
      </c>
      <c r="F589" s="5">
        <v>43101</v>
      </c>
      <c r="G589">
        <v>40977.39</v>
      </c>
      <c r="H589">
        <v>1017.6</v>
      </c>
      <c r="I589">
        <f>Table_Query_from_etpl[[#This Row],[billed_amt]]/Table_Query_from_etpl[[#This Row],[billed_consum]]</f>
        <v>2.4833206800140274E-2</v>
      </c>
    </row>
    <row r="590" spans="1:9" x14ac:dyDescent="0.2">
      <c r="A590" t="s">
        <v>71</v>
      </c>
      <c r="B590" t="s">
        <v>55</v>
      </c>
      <c r="C590" t="s">
        <v>77</v>
      </c>
      <c r="D590" s="4">
        <v>43221</v>
      </c>
      <c r="E590" t="s">
        <v>78</v>
      </c>
      <c r="F590" s="5">
        <v>43101</v>
      </c>
      <c r="G590">
        <v>1848.08</v>
      </c>
      <c r="H590">
        <v>45.9</v>
      </c>
      <c r="I590">
        <f>Table_Query_from_etpl[[#This Row],[billed_amt]]/Table_Query_from_etpl[[#This Row],[billed_consum]]</f>
        <v>2.4836587160728972E-2</v>
      </c>
    </row>
    <row r="591" spans="1:9" x14ac:dyDescent="0.2">
      <c r="A591" t="s">
        <v>71</v>
      </c>
      <c r="B591" t="s">
        <v>54</v>
      </c>
      <c r="C591" t="s">
        <v>76</v>
      </c>
      <c r="D591" s="4">
        <v>43221</v>
      </c>
      <c r="E591" t="s">
        <v>78</v>
      </c>
      <c r="F591" s="5">
        <v>43101</v>
      </c>
      <c r="G591">
        <v>7422.81</v>
      </c>
      <c r="H591">
        <v>186.8</v>
      </c>
      <c r="I591">
        <f>Table_Query_from_etpl[[#This Row],[billed_amt]]/Table_Query_from_etpl[[#This Row],[billed_consum]]</f>
        <v>2.516567176042496E-2</v>
      </c>
    </row>
    <row r="592" spans="1:9" x14ac:dyDescent="0.2">
      <c r="A592" t="s">
        <v>71</v>
      </c>
      <c r="B592" t="s">
        <v>54</v>
      </c>
      <c r="C592" t="s">
        <v>76</v>
      </c>
      <c r="D592" s="4">
        <v>43221</v>
      </c>
      <c r="E592" t="s">
        <v>66</v>
      </c>
      <c r="F592" s="5">
        <v>43101</v>
      </c>
      <c r="G592">
        <v>164584.75</v>
      </c>
      <c r="H592">
        <v>4141.88</v>
      </c>
      <c r="I592">
        <f>Table_Query_from_etpl[[#This Row],[billed_amt]]/Table_Query_from_etpl[[#This Row],[billed_consum]]</f>
        <v>2.5165636548951226E-2</v>
      </c>
    </row>
    <row r="593" spans="1:9" x14ac:dyDescent="0.2">
      <c r="A593" t="s">
        <v>71</v>
      </c>
      <c r="B593" t="s">
        <v>55</v>
      </c>
      <c r="C593" t="s">
        <v>77</v>
      </c>
      <c r="D593" s="4">
        <v>43221</v>
      </c>
      <c r="E593" t="s">
        <v>66</v>
      </c>
      <c r="F593" s="5">
        <v>43101</v>
      </c>
      <c r="G593">
        <v>42290.69</v>
      </c>
      <c r="H593">
        <v>923.31</v>
      </c>
      <c r="I593">
        <f>Table_Query_from_etpl[[#This Row],[billed_amt]]/Table_Query_from_etpl[[#This Row],[billed_consum]]</f>
        <v>2.1832464781255636E-2</v>
      </c>
    </row>
    <row r="594" spans="1:9" x14ac:dyDescent="0.2">
      <c r="A594" t="s">
        <v>71</v>
      </c>
      <c r="B594" t="s">
        <v>55</v>
      </c>
      <c r="C594" t="s">
        <v>77</v>
      </c>
      <c r="D594" s="4">
        <v>43221</v>
      </c>
      <c r="E594" t="s">
        <v>78</v>
      </c>
      <c r="F594" s="5">
        <v>43101</v>
      </c>
      <c r="G594">
        <v>1907.32</v>
      </c>
      <c r="H594">
        <v>41.64</v>
      </c>
      <c r="I594">
        <f>Table_Query_from_etpl[[#This Row],[billed_amt]]/Table_Query_from_etpl[[#This Row],[billed_consum]]</f>
        <v>2.1831680053687897E-2</v>
      </c>
    </row>
    <row r="595" spans="1:9" x14ac:dyDescent="0.2">
      <c r="A595" t="s">
        <v>71</v>
      </c>
      <c r="B595" t="s">
        <v>55</v>
      </c>
      <c r="C595" t="s">
        <v>74</v>
      </c>
      <c r="D595" s="4">
        <v>43221</v>
      </c>
      <c r="E595" t="s">
        <v>66</v>
      </c>
      <c r="F595" s="5">
        <v>43101</v>
      </c>
      <c r="G595">
        <v>642</v>
      </c>
      <c r="H595">
        <v>19.22</v>
      </c>
      <c r="I595">
        <f>Table_Query_from_etpl[[#This Row],[billed_amt]]/Table_Query_from_etpl[[#This Row],[billed_consum]]</f>
        <v>2.9937694704049844E-2</v>
      </c>
    </row>
    <row r="596" spans="1:9" x14ac:dyDescent="0.2">
      <c r="A596" t="s">
        <v>71</v>
      </c>
      <c r="B596" t="s">
        <v>54</v>
      </c>
      <c r="C596" t="s">
        <v>76</v>
      </c>
      <c r="D596" s="4">
        <v>43221</v>
      </c>
      <c r="E596" t="s">
        <v>78</v>
      </c>
      <c r="F596" s="5">
        <v>43101</v>
      </c>
      <c r="G596">
        <v>9669.5300000000007</v>
      </c>
      <c r="H596">
        <v>292.19</v>
      </c>
      <c r="I596">
        <f>Table_Query_from_etpl[[#This Row],[billed_amt]]/Table_Query_from_etpl[[#This Row],[billed_consum]]</f>
        <v>3.0217601062306025E-2</v>
      </c>
    </row>
    <row r="597" spans="1:9" x14ac:dyDescent="0.2">
      <c r="A597" t="s">
        <v>71</v>
      </c>
      <c r="B597" t="s">
        <v>54</v>
      </c>
      <c r="C597" t="s">
        <v>76</v>
      </c>
      <c r="D597" s="4">
        <v>43221</v>
      </c>
      <c r="E597" t="s">
        <v>66</v>
      </c>
      <c r="F597" s="5">
        <v>43101</v>
      </c>
      <c r="G597">
        <v>214400.33</v>
      </c>
      <c r="H597">
        <v>6480</v>
      </c>
      <c r="I597">
        <f>Table_Query_from_etpl[[#This Row],[billed_amt]]/Table_Query_from_etpl[[#This Row],[billed_consum]]</f>
        <v>3.0223834077121058E-2</v>
      </c>
    </row>
    <row r="598" spans="1:9" x14ac:dyDescent="0.2">
      <c r="A598" t="s">
        <v>71</v>
      </c>
      <c r="B598" t="s">
        <v>55</v>
      </c>
      <c r="C598" t="s">
        <v>77</v>
      </c>
      <c r="D598" s="4">
        <v>43221</v>
      </c>
      <c r="E598" t="s">
        <v>66</v>
      </c>
      <c r="F598" s="5">
        <v>43101</v>
      </c>
      <c r="G598">
        <v>26767.17</v>
      </c>
      <c r="H598">
        <v>800.47</v>
      </c>
      <c r="I598">
        <f>Table_Query_from_etpl[[#This Row],[billed_amt]]/Table_Query_from_etpl[[#This Row],[billed_consum]]</f>
        <v>2.9904917105543848E-2</v>
      </c>
    </row>
    <row r="599" spans="1:9" x14ac:dyDescent="0.2">
      <c r="A599" t="s">
        <v>71</v>
      </c>
      <c r="B599" t="s">
        <v>55</v>
      </c>
      <c r="C599" t="s">
        <v>77</v>
      </c>
      <c r="D599" s="4">
        <v>43221</v>
      </c>
      <c r="E599" t="s">
        <v>78</v>
      </c>
      <c r="F599" s="5">
        <v>43101</v>
      </c>
      <c r="G599">
        <v>1207.2</v>
      </c>
      <c r="H599">
        <v>36.11</v>
      </c>
      <c r="I599">
        <f>Table_Query_from_etpl[[#This Row],[billed_amt]]/Table_Query_from_etpl[[#This Row],[billed_consum]]</f>
        <v>2.9912193505632869E-2</v>
      </c>
    </row>
    <row r="600" spans="1:9" x14ac:dyDescent="0.2">
      <c r="A600" t="s">
        <v>71</v>
      </c>
      <c r="B600" t="s">
        <v>54</v>
      </c>
      <c r="C600" t="s">
        <v>76</v>
      </c>
      <c r="D600" s="4">
        <v>43221</v>
      </c>
      <c r="E600" t="s">
        <v>78</v>
      </c>
      <c r="F600" s="5">
        <v>43101</v>
      </c>
      <c r="G600">
        <v>205.06</v>
      </c>
      <c r="H600">
        <v>6.12</v>
      </c>
      <c r="I600">
        <f>Table_Query_from_etpl[[#This Row],[billed_amt]]/Table_Query_from_etpl[[#This Row],[billed_consum]]</f>
        <v>2.9844923437042817E-2</v>
      </c>
    </row>
    <row r="601" spans="1:9" x14ac:dyDescent="0.2">
      <c r="A601" t="s">
        <v>71</v>
      </c>
      <c r="B601" t="s">
        <v>54</v>
      </c>
      <c r="C601" t="s">
        <v>76</v>
      </c>
      <c r="D601" s="4">
        <v>43221</v>
      </c>
      <c r="E601" t="s">
        <v>66</v>
      </c>
      <c r="F601" s="5">
        <v>43101</v>
      </c>
      <c r="G601">
        <v>4546.9799999999996</v>
      </c>
      <c r="H601">
        <v>136.03</v>
      </c>
      <c r="I601">
        <f>Table_Query_from_etpl[[#This Row],[billed_amt]]/Table_Query_from_etpl[[#This Row],[billed_consum]]</f>
        <v>2.9916560002463177E-2</v>
      </c>
    </row>
    <row r="602" spans="1:9" x14ac:dyDescent="0.2">
      <c r="A602" t="s">
        <v>71</v>
      </c>
      <c r="B602" t="s">
        <v>55</v>
      </c>
      <c r="C602" t="s">
        <v>73</v>
      </c>
      <c r="D602" s="4">
        <v>43221</v>
      </c>
      <c r="E602" t="s">
        <v>66</v>
      </c>
      <c r="F602" s="5">
        <v>43101</v>
      </c>
      <c r="G602">
        <v>773</v>
      </c>
      <c r="H602">
        <v>23.14</v>
      </c>
      <c r="I602">
        <f>Table_Query_from_etpl[[#This Row],[billed_amt]]/Table_Query_from_etpl[[#This Row],[billed_consum]]</f>
        <v>2.9935316946959896E-2</v>
      </c>
    </row>
    <row r="603" spans="1:9" x14ac:dyDescent="0.2">
      <c r="A603" t="s">
        <v>71</v>
      </c>
      <c r="B603" t="s">
        <v>55</v>
      </c>
      <c r="C603" t="s">
        <v>73</v>
      </c>
      <c r="D603" s="4">
        <v>43221</v>
      </c>
      <c r="E603" t="s">
        <v>78</v>
      </c>
      <c r="F603" s="5">
        <v>43101</v>
      </c>
      <c r="G603">
        <v>34.86</v>
      </c>
      <c r="H603">
        <v>1.04</v>
      </c>
      <c r="I603">
        <f>Table_Query_from_etpl[[#This Row],[billed_amt]]/Table_Query_from_etpl[[#This Row],[billed_consum]]</f>
        <v>2.9833620195065979E-2</v>
      </c>
    </row>
    <row r="604" spans="1:9" x14ac:dyDescent="0.2">
      <c r="A604" t="s">
        <v>71</v>
      </c>
      <c r="B604" t="s">
        <v>55</v>
      </c>
      <c r="C604" t="s">
        <v>77</v>
      </c>
      <c r="D604" s="4">
        <v>43221</v>
      </c>
      <c r="E604" t="s">
        <v>66</v>
      </c>
      <c r="F604" s="5">
        <v>43221</v>
      </c>
      <c r="G604">
        <v>394.89</v>
      </c>
      <c r="H604">
        <v>5.6</v>
      </c>
      <c r="I604">
        <f>Table_Query_from_etpl[[#This Row],[billed_amt]]/Table_Query_from_etpl[[#This Row],[billed_consum]]</f>
        <v>1.418116437488921E-2</v>
      </c>
    </row>
    <row r="605" spans="1:9" x14ac:dyDescent="0.2">
      <c r="A605" t="s">
        <v>71</v>
      </c>
      <c r="B605" t="s">
        <v>55</v>
      </c>
      <c r="C605" t="s">
        <v>77</v>
      </c>
      <c r="D605" s="4">
        <v>43221</v>
      </c>
      <c r="E605" t="s">
        <v>66</v>
      </c>
      <c r="F605" s="5">
        <v>43221</v>
      </c>
      <c r="G605">
        <v>192991.02</v>
      </c>
      <c r="H605">
        <v>4049.87</v>
      </c>
      <c r="I605">
        <f>Table_Query_from_etpl[[#This Row],[billed_amt]]/Table_Query_from_etpl[[#This Row],[billed_consum]]</f>
        <v>2.0984758772713882E-2</v>
      </c>
    </row>
    <row r="606" spans="1:9" x14ac:dyDescent="0.2">
      <c r="A606" t="s">
        <v>71</v>
      </c>
      <c r="B606" t="s">
        <v>55</v>
      </c>
      <c r="C606" t="s">
        <v>77</v>
      </c>
      <c r="D606" s="4">
        <v>43221</v>
      </c>
      <c r="E606" t="s">
        <v>78</v>
      </c>
      <c r="F606" s="5">
        <v>43221</v>
      </c>
      <c r="G606">
        <v>8703.85</v>
      </c>
      <c r="H606">
        <v>182.69</v>
      </c>
      <c r="I606">
        <f>Table_Query_from_etpl[[#This Row],[billed_amt]]/Table_Query_from_etpl[[#This Row],[billed_consum]]</f>
        <v>2.0989562090339333E-2</v>
      </c>
    </row>
    <row r="607" spans="1:9" x14ac:dyDescent="0.2">
      <c r="A607" t="s">
        <v>71</v>
      </c>
      <c r="B607" t="s">
        <v>55</v>
      </c>
      <c r="C607" t="s">
        <v>77</v>
      </c>
      <c r="D607" s="4">
        <v>43252</v>
      </c>
      <c r="E607" t="s">
        <v>66</v>
      </c>
      <c r="F607" s="5">
        <v>43221</v>
      </c>
      <c r="G607">
        <v>56950.27</v>
      </c>
      <c r="H607">
        <v>901.12</v>
      </c>
      <c r="I607">
        <f>Table_Query_from_etpl[[#This Row],[billed_amt]]/Table_Query_from_etpl[[#This Row],[billed_consum]]</f>
        <v>1.5822927617375651E-2</v>
      </c>
    </row>
    <row r="608" spans="1:9" x14ac:dyDescent="0.2">
      <c r="A608" t="s">
        <v>71</v>
      </c>
      <c r="B608" t="s">
        <v>55</v>
      </c>
      <c r="C608" t="s">
        <v>77</v>
      </c>
      <c r="D608" s="4">
        <v>43252</v>
      </c>
      <c r="E608" t="s">
        <v>78</v>
      </c>
      <c r="F608" s="5">
        <v>43221</v>
      </c>
      <c r="G608">
        <v>2568.4899999999998</v>
      </c>
      <c r="H608">
        <v>40.61</v>
      </c>
      <c r="I608">
        <f>Table_Query_from_etpl[[#This Row],[billed_amt]]/Table_Query_from_etpl[[#This Row],[billed_consum]]</f>
        <v>1.5810846061304503E-2</v>
      </c>
    </row>
    <row r="609" spans="1:9" x14ac:dyDescent="0.2">
      <c r="A609" t="s">
        <v>71</v>
      </c>
      <c r="B609" t="s">
        <v>55</v>
      </c>
      <c r="C609" t="s">
        <v>73</v>
      </c>
      <c r="D609" s="4">
        <v>43221</v>
      </c>
      <c r="E609" t="s">
        <v>66</v>
      </c>
      <c r="F609" s="5">
        <v>43221</v>
      </c>
      <c r="G609">
        <v>0</v>
      </c>
      <c r="H609">
        <v>0</v>
      </c>
      <c r="I609" t="e">
        <f>Table_Query_from_etpl[[#This Row],[billed_amt]]/Table_Query_from_etpl[[#This Row],[billed_consum]]</f>
        <v>#DIV/0!</v>
      </c>
    </row>
    <row r="610" spans="1:9" x14ac:dyDescent="0.2">
      <c r="A610" t="s">
        <v>71</v>
      </c>
      <c r="B610" t="s">
        <v>55</v>
      </c>
      <c r="C610" t="s">
        <v>77</v>
      </c>
      <c r="D610" s="4">
        <v>43221</v>
      </c>
      <c r="E610" t="s">
        <v>78</v>
      </c>
      <c r="F610" s="5">
        <v>43221</v>
      </c>
      <c r="G610">
        <v>17.809999999999999</v>
      </c>
      <c r="H610">
        <v>0.25</v>
      </c>
      <c r="I610">
        <f>Table_Query_from_etpl[[#This Row],[billed_amt]]/Table_Query_from_etpl[[#This Row],[billed_consum]]</f>
        <v>1.4037057832678272E-2</v>
      </c>
    </row>
    <row r="611" spans="1:9" x14ac:dyDescent="0.2">
      <c r="A611" t="s">
        <v>71</v>
      </c>
      <c r="B611" t="s">
        <v>55</v>
      </c>
      <c r="C611" t="s">
        <v>73</v>
      </c>
      <c r="D611" s="4">
        <v>43221</v>
      </c>
      <c r="E611" t="s">
        <v>78</v>
      </c>
      <c r="F611" s="5">
        <v>43221</v>
      </c>
      <c r="G611">
        <v>0</v>
      </c>
      <c r="H611">
        <v>0</v>
      </c>
      <c r="I611" t="e">
        <f>Table_Query_from_etpl[[#This Row],[billed_amt]]/Table_Query_from_etpl[[#This Row],[billed_consum]]</f>
        <v>#DIV/0!</v>
      </c>
    </row>
    <row r="612" spans="1:9" x14ac:dyDescent="0.2">
      <c r="A612" t="s">
        <v>71</v>
      </c>
      <c r="B612" t="s">
        <v>54</v>
      </c>
      <c r="C612" t="s">
        <v>76</v>
      </c>
      <c r="D612" s="4">
        <v>43221</v>
      </c>
      <c r="E612" t="s">
        <v>78</v>
      </c>
      <c r="F612" s="5">
        <v>43101</v>
      </c>
      <c r="G612">
        <v>14745</v>
      </c>
      <c r="H612">
        <v>435.78</v>
      </c>
      <c r="I612">
        <f>Table_Query_from_etpl[[#This Row],[billed_amt]]/Table_Query_from_etpl[[#This Row],[billed_consum]]</f>
        <v>2.9554425228891148E-2</v>
      </c>
    </row>
    <row r="613" spans="1:9" x14ac:dyDescent="0.2">
      <c r="A613" t="s">
        <v>71</v>
      </c>
      <c r="B613" t="s">
        <v>54</v>
      </c>
      <c r="C613" t="s">
        <v>76</v>
      </c>
      <c r="D613" s="4">
        <v>43221</v>
      </c>
      <c r="E613" t="s">
        <v>66</v>
      </c>
      <c r="F613" s="5">
        <v>43101</v>
      </c>
      <c r="G613">
        <v>326939.90999999997</v>
      </c>
      <c r="H613">
        <v>9661.52</v>
      </c>
      <c r="I613">
        <f>Table_Query_from_etpl[[#This Row],[billed_amt]]/Table_Query_from_etpl[[#This Row],[billed_consum]]</f>
        <v>2.9551363123578277E-2</v>
      </c>
    </row>
    <row r="614" spans="1:9" x14ac:dyDescent="0.2">
      <c r="A614" t="s">
        <v>71</v>
      </c>
      <c r="B614" t="s">
        <v>55</v>
      </c>
      <c r="C614" t="s">
        <v>77</v>
      </c>
      <c r="D614" s="4">
        <v>43221</v>
      </c>
      <c r="E614" t="s">
        <v>66</v>
      </c>
      <c r="F614" s="5">
        <v>43101</v>
      </c>
      <c r="G614">
        <v>85643.89</v>
      </c>
      <c r="H614">
        <v>2513.14</v>
      </c>
      <c r="I614">
        <f>Table_Query_from_etpl[[#This Row],[billed_amt]]/Table_Query_from_etpl[[#This Row],[billed_consum]]</f>
        <v>2.9344066459381982E-2</v>
      </c>
    </row>
    <row r="615" spans="1:9" x14ac:dyDescent="0.2">
      <c r="A615" t="s">
        <v>71</v>
      </c>
      <c r="B615" t="s">
        <v>55</v>
      </c>
      <c r="C615" t="s">
        <v>77</v>
      </c>
      <c r="D615" s="4">
        <v>43221</v>
      </c>
      <c r="E615" t="s">
        <v>78</v>
      </c>
      <c r="F615" s="5">
        <v>43101</v>
      </c>
      <c r="G615">
        <v>3862.55</v>
      </c>
      <c r="H615">
        <v>113.33</v>
      </c>
      <c r="I615">
        <f>Table_Query_from_etpl[[#This Row],[billed_amt]]/Table_Query_from_etpl[[#This Row],[billed_consum]]</f>
        <v>2.9340720508472379E-2</v>
      </c>
    </row>
    <row r="616" spans="1:9" x14ac:dyDescent="0.2">
      <c r="A616" t="s">
        <v>71</v>
      </c>
      <c r="B616" t="s">
        <v>54</v>
      </c>
      <c r="C616" t="s">
        <v>76</v>
      </c>
      <c r="D616" s="4">
        <v>43221</v>
      </c>
      <c r="E616" t="s">
        <v>78</v>
      </c>
      <c r="F616" s="5">
        <v>43101</v>
      </c>
      <c r="G616">
        <v>1196.74</v>
      </c>
      <c r="H616">
        <v>35.54</v>
      </c>
      <c r="I616">
        <f>Table_Query_from_etpl[[#This Row],[billed_amt]]/Table_Query_from_etpl[[#This Row],[billed_consum]]</f>
        <v>2.9697344452429098E-2</v>
      </c>
    </row>
    <row r="617" spans="1:9" x14ac:dyDescent="0.2">
      <c r="A617" t="s">
        <v>71</v>
      </c>
      <c r="B617" t="s">
        <v>55</v>
      </c>
      <c r="C617" t="s">
        <v>75</v>
      </c>
      <c r="D617" s="4">
        <v>43221</v>
      </c>
      <c r="E617" t="s">
        <v>78</v>
      </c>
      <c r="F617" s="5">
        <v>43101</v>
      </c>
      <c r="G617">
        <v>12872.73</v>
      </c>
      <c r="H617">
        <v>385.1</v>
      </c>
      <c r="I617">
        <f>Table_Query_from_etpl[[#This Row],[billed_amt]]/Table_Query_from_etpl[[#This Row],[billed_consum]]</f>
        <v>2.9915954113851534E-2</v>
      </c>
    </row>
    <row r="618" spans="1:9" x14ac:dyDescent="0.2">
      <c r="A618" t="s">
        <v>71</v>
      </c>
      <c r="B618" t="s">
        <v>54</v>
      </c>
      <c r="C618" t="s">
        <v>76</v>
      </c>
      <c r="D618" s="4">
        <v>43132</v>
      </c>
      <c r="E618" t="s">
        <v>66</v>
      </c>
      <c r="F618" s="5">
        <v>43101</v>
      </c>
      <c r="G618">
        <v>1506.99</v>
      </c>
      <c r="H618">
        <v>41.86</v>
      </c>
      <c r="I618">
        <f>Table_Query_from_etpl[[#This Row],[billed_amt]]/Table_Query_from_etpl[[#This Row],[billed_consum]]</f>
        <v>2.7777224799102846E-2</v>
      </c>
    </row>
    <row r="619" spans="1:9" x14ac:dyDescent="0.2">
      <c r="A619" t="s">
        <v>71</v>
      </c>
      <c r="B619" t="s">
        <v>54</v>
      </c>
      <c r="C619" t="s">
        <v>76</v>
      </c>
      <c r="D619" s="4">
        <v>43132</v>
      </c>
      <c r="E619" t="s">
        <v>78</v>
      </c>
      <c r="F619" s="5">
        <v>43101</v>
      </c>
      <c r="G619">
        <v>67.97</v>
      </c>
      <c r="H619">
        <v>1.89</v>
      </c>
      <c r="I619">
        <f>Table_Query_from_etpl[[#This Row],[billed_amt]]/Table_Query_from_etpl[[#This Row],[billed_consum]]</f>
        <v>2.7806385169927908E-2</v>
      </c>
    </row>
    <row r="620" spans="1:9" x14ac:dyDescent="0.2">
      <c r="A620" t="s">
        <v>71</v>
      </c>
      <c r="B620" t="s">
        <v>55</v>
      </c>
      <c r="C620" t="s">
        <v>77</v>
      </c>
      <c r="D620" s="4">
        <v>43132</v>
      </c>
      <c r="E620" t="s">
        <v>66</v>
      </c>
      <c r="F620" s="5">
        <v>43101</v>
      </c>
      <c r="G620">
        <v>85336.54</v>
      </c>
      <c r="H620">
        <v>2398.48</v>
      </c>
      <c r="I620">
        <f>Table_Query_from_etpl[[#This Row],[billed_amt]]/Table_Query_from_etpl[[#This Row],[billed_consum]]</f>
        <v>2.8106131324283832E-2</v>
      </c>
    </row>
    <row r="621" spans="1:9" x14ac:dyDescent="0.2">
      <c r="A621" t="s">
        <v>71</v>
      </c>
      <c r="B621" t="s">
        <v>55</v>
      </c>
      <c r="C621" t="s">
        <v>77</v>
      </c>
      <c r="D621" s="4">
        <v>43132</v>
      </c>
      <c r="E621" t="s">
        <v>78</v>
      </c>
      <c r="F621" s="5">
        <v>43101</v>
      </c>
      <c r="G621">
        <v>3848.68</v>
      </c>
      <c r="H621">
        <v>108.18</v>
      </c>
      <c r="I621">
        <f>Table_Query_from_etpl[[#This Row],[billed_amt]]/Table_Query_from_etpl[[#This Row],[billed_consum]]</f>
        <v>2.8108338443310437E-2</v>
      </c>
    </row>
    <row r="622" spans="1:9" x14ac:dyDescent="0.2">
      <c r="A622" t="s">
        <v>71</v>
      </c>
      <c r="B622" t="s">
        <v>54</v>
      </c>
      <c r="C622" t="s">
        <v>76</v>
      </c>
      <c r="D622" s="4">
        <v>43132</v>
      </c>
      <c r="E622" t="s">
        <v>78</v>
      </c>
      <c r="F622" s="5">
        <v>43101</v>
      </c>
      <c r="G622">
        <v>16404.8</v>
      </c>
      <c r="H622">
        <v>558.72</v>
      </c>
      <c r="I622">
        <f>Table_Query_from_etpl[[#This Row],[billed_amt]]/Table_Query_from_etpl[[#This Row],[billed_consum]]</f>
        <v>3.4058324392860627E-2</v>
      </c>
    </row>
    <row r="623" spans="1:9" x14ac:dyDescent="0.2">
      <c r="A623" t="s">
        <v>71</v>
      </c>
      <c r="B623" t="s">
        <v>54</v>
      </c>
      <c r="C623" t="s">
        <v>76</v>
      </c>
      <c r="D623" s="4">
        <v>43132</v>
      </c>
      <c r="E623" t="s">
        <v>78</v>
      </c>
      <c r="F623" s="5">
        <v>43101</v>
      </c>
      <c r="G623">
        <v>13261.06</v>
      </c>
      <c r="H623">
        <v>360.08</v>
      </c>
      <c r="I623">
        <f>Table_Query_from_etpl[[#This Row],[billed_amt]]/Table_Query_from_etpl[[#This Row],[billed_consum]]</f>
        <v>2.7153183832966596E-2</v>
      </c>
    </row>
    <row r="624" spans="1:9" x14ac:dyDescent="0.2">
      <c r="A624" t="s">
        <v>71</v>
      </c>
      <c r="B624" t="s">
        <v>54</v>
      </c>
      <c r="C624" t="s">
        <v>76</v>
      </c>
      <c r="D624" s="4">
        <v>43132</v>
      </c>
      <c r="E624" t="s">
        <v>78</v>
      </c>
      <c r="F624" s="5">
        <v>43101</v>
      </c>
      <c r="G624">
        <v>11339.82</v>
      </c>
      <c r="H624">
        <v>396.83</v>
      </c>
      <c r="I624">
        <f>Table_Query_from_etpl[[#This Row],[billed_amt]]/Table_Query_from_etpl[[#This Row],[billed_consum]]</f>
        <v>3.4994382626884729E-2</v>
      </c>
    </row>
    <row r="625" spans="1:9" x14ac:dyDescent="0.2">
      <c r="A625" t="s">
        <v>71</v>
      </c>
      <c r="B625" t="s">
        <v>55</v>
      </c>
      <c r="C625" t="s">
        <v>77</v>
      </c>
      <c r="D625" s="4">
        <v>43132</v>
      </c>
      <c r="E625" t="s">
        <v>78</v>
      </c>
      <c r="F625" s="5">
        <v>43101</v>
      </c>
      <c r="G625">
        <v>397.19</v>
      </c>
      <c r="H625">
        <v>11.18</v>
      </c>
      <c r="I625">
        <f>Table_Query_from_etpl[[#This Row],[billed_amt]]/Table_Query_from_etpl[[#This Row],[billed_consum]]</f>
        <v>2.8147737858455649E-2</v>
      </c>
    </row>
    <row r="626" spans="1:9" x14ac:dyDescent="0.2">
      <c r="A626" t="s">
        <v>71</v>
      </c>
      <c r="B626" t="s">
        <v>55</v>
      </c>
      <c r="C626" t="s">
        <v>77</v>
      </c>
      <c r="D626" s="4">
        <v>43132</v>
      </c>
      <c r="E626" t="s">
        <v>66</v>
      </c>
      <c r="F626" s="5">
        <v>43101</v>
      </c>
      <c r="G626">
        <v>8806.98</v>
      </c>
      <c r="H626">
        <v>247.52</v>
      </c>
      <c r="I626">
        <f>Table_Query_from_etpl[[#This Row],[billed_amt]]/Table_Query_from_etpl[[#This Row],[billed_consum]]</f>
        <v>2.81049803678446E-2</v>
      </c>
    </row>
    <row r="627" spans="1:9" x14ac:dyDescent="0.2">
      <c r="A627" t="s">
        <v>71</v>
      </c>
      <c r="B627" t="s">
        <v>54</v>
      </c>
      <c r="C627" t="s">
        <v>76</v>
      </c>
      <c r="D627" s="4">
        <v>43132</v>
      </c>
      <c r="E627" t="s">
        <v>66</v>
      </c>
      <c r="F627" s="5">
        <v>43101</v>
      </c>
      <c r="G627">
        <v>251436.47</v>
      </c>
      <c r="H627">
        <v>8798.4599999999991</v>
      </c>
      <c r="I627">
        <f>Table_Query_from_etpl[[#This Row],[billed_amt]]/Table_Query_from_etpl[[#This Row],[billed_consum]]</f>
        <v>3.4992775709903973E-2</v>
      </c>
    </row>
    <row r="628" spans="1:9" x14ac:dyDescent="0.2">
      <c r="A628" t="s">
        <v>71</v>
      </c>
      <c r="B628" t="s">
        <v>54</v>
      </c>
      <c r="C628" t="s">
        <v>76</v>
      </c>
      <c r="D628" s="4">
        <v>43132</v>
      </c>
      <c r="E628" t="s">
        <v>66</v>
      </c>
      <c r="F628" s="5">
        <v>43101</v>
      </c>
      <c r="G628">
        <v>294037.15999999997</v>
      </c>
      <c r="H628">
        <v>7984.62</v>
      </c>
      <c r="I628">
        <f>Table_Query_from_etpl[[#This Row],[billed_amt]]/Table_Query_from_etpl[[#This Row],[billed_consum]]</f>
        <v>2.7155139166763823E-2</v>
      </c>
    </row>
    <row r="629" spans="1:9" x14ac:dyDescent="0.2">
      <c r="A629" t="s">
        <v>71</v>
      </c>
      <c r="B629" t="s">
        <v>55</v>
      </c>
      <c r="C629" t="s">
        <v>77</v>
      </c>
      <c r="D629" s="4">
        <v>43132</v>
      </c>
      <c r="E629" t="s">
        <v>78</v>
      </c>
      <c r="F629" s="5">
        <v>43101</v>
      </c>
      <c r="G629">
        <v>3953.15</v>
      </c>
      <c r="H629">
        <v>134.91</v>
      </c>
      <c r="I629">
        <f>Table_Query_from_etpl[[#This Row],[billed_amt]]/Table_Query_from_etpl[[#This Row],[billed_consum]]</f>
        <v>3.4127215005754906E-2</v>
      </c>
    </row>
    <row r="630" spans="1:9" x14ac:dyDescent="0.2">
      <c r="A630" t="s">
        <v>71</v>
      </c>
      <c r="B630" t="s">
        <v>55</v>
      </c>
      <c r="C630" t="s">
        <v>77</v>
      </c>
      <c r="D630" s="4">
        <v>43132</v>
      </c>
      <c r="E630" t="s">
        <v>66</v>
      </c>
      <c r="F630" s="5">
        <v>43101</v>
      </c>
      <c r="G630">
        <v>87653.16</v>
      </c>
      <c r="H630">
        <v>2990.46</v>
      </c>
      <c r="I630">
        <f>Table_Query_from_etpl[[#This Row],[billed_amt]]/Table_Query_from_etpl[[#This Row],[billed_consum]]</f>
        <v>3.4116967374593223E-2</v>
      </c>
    </row>
    <row r="631" spans="1:9" x14ac:dyDescent="0.2">
      <c r="A631" t="s">
        <v>71</v>
      </c>
      <c r="B631" t="s">
        <v>55</v>
      </c>
      <c r="C631" t="s">
        <v>77</v>
      </c>
      <c r="D631" s="4">
        <v>43132</v>
      </c>
      <c r="E631" t="s">
        <v>66</v>
      </c>
      <c r="F631" s="5">
        <v>43101</v>
      </c>
      <c r="G631">
        <v>74542.62</v>
      </c>
      <c r="H631">
        <v>2611.37</v>
      </c>
      <c r="I631">
        <f>Table_Query_from_etpl[[#This Row],[billed_amt]]/Table_Query_from_etpl[[#This Row],[billed_consum]]</f>
        <v>3.5031905237567447E-2</v>
      </c>
    </row>
    <row r="632" spans="1:9" x14ac:dyDescent="0.2">
      <c r="A632" t="s">
        <v>71</v>
      </c>
      <c r="B632" t="s">
        <v>55</v>
      </c>
      <c r="C632" t="s">
        <v>77</v>
      </c>
      <c r="D632" s="4">
        <v>43132</v>
      </c>
      <c r="E632" t="s">
        <v>78</v>
      </c>
      <c r="F632" s="5">
        <v>43101</v>
      </c>
      <c r="G632">
        <v>3361.87</v>
      </c>
      <c r="H632">
        <v>117.77</v>
      </c>
      <c r="I632">
        <f>Table_Query_from_etpl[[#This Row],[billed_amt]]/Table_Query_from_etpl[[#This Row],[billed_consum]]</f>
        <v>3.5031098763485799E-2</v>
      </c>
    </row>
    <row r="633" spans="1:9" x14ac:dyDescent="0.2">
      <c r="A633" t="s">
        <v>71</v>
      </c>
      <c r="B633" t="s">
        <v>54</v>
      </c>
      <c r="C633" t="s">
        <v>76</v>
      </c>
      <c r="D633" s="4">
        <v>43132</v>
      </c>
      <c r="E633" t="s">
        <v>78</v>
      </c>
      <c r="F633" s="5">
        <v>43101</v>
      </c>
      <c r="G633">
        <v>879.58</v>
      </c>
      <c r="H633">
        <v>28.7</v>
      </c>
      <c r="I633">
        <f>Table_Query_from_etpl[[#This Row],[billed_amt]]/Table_Query_from_etpl[[#This Row],[billed_consum]]</f>
        <v>3.2629209395393252E-2</v>
      </c>
    </row>
    <row r="634" spans="1:9" x14ac:dyDescent="0.2">
      <c r="A634" t="s">
        <v>71</v>
      </c>
      <c r="B634" t="s">
        <v>54</v>
      </c>
      <c r="C634" t="s">
        <v>76</v>
      </c>
      <c r="D634" s="4">
        <v>43132</v>
      </c>
      <c r="E634" t="s">
        <v>66</v>
      </c>
      <c r="F634" s="5">
        <v>43101</v>
      </c>
      <c r="G634">
        <v>19503.27</v>
      </c>
      <c r="H634">
        <v>636.26</v>
      </c>
      <c r="I634">
        <f>Table_Query_from_etpl[[#This Row],[billed_amt]]/Table_Query_from_etpl[[#This Row],[billed_consum]]</f>
        <v>3.2623247281096966E-2</v>
      </c>
    </row>
    <row r="635" spans="1:9" x14ac:dyDescent="0.2">
      <c r="A635" t="s">
        <v>71</v>
      </c>
      <c r="B635" t="s">
        <v>54</v>
      </c>
      <c r="C635" t="s">
        <v>76</v>
      </c>
      <c r="D635" s="4">
        <v>43132</v>
      </c>
      <c r="E635" t="s">
        <v>66</v>
      </c>
      <c r="F635" s="5">
        <v>43101</v>
      </c>
      <c r="G635">
        <v>1509</v>
      </c>
      <c r="H635">
        <v>52.21</v>
      </c>
      <c r="I635">
        <f>Table_Query_from_etpl[[#This Row],[billed_amt]]/Table_Query_from_etpl[[#This Row],[billed_consum]]</f>
        <v>3.4599072233267067E-2</v>
      </c>
    </row>
    <row r="636" spans="1:9" x14ac:dyDescent="0.2">
      <c r="A636" t="s">
        <v>71</v>
      </c>
      <c r="B636" t="s">
        <v>54</v>
      </c>
      <c r="C636" t="s">
        <v>76</v>
      </c>
      <c r="D636" s="4">
        <v>43132</v>
      </c>
      <c r="E636" t="s">
        <v>78</v>
      </c>
      <c r="F636" s="5">
        <v>43101</v>
      </c>
      <c r="G636">
        <v>68.06</v>
      </c>
      <c r="H636">
        <v>2.35</v>
      </c>
      <c r="I636">
        <f>Table_Query_from_etpl[[#This Row],[billed_amt]]/Table_Query_from_etpl[[#This Row],[billed_consum]]</f>
        <v>3.4528357331766089E-2</v>
      </c>
    </row>
    <row r="637" spans="1:9" x14ac:dyDescent="0.2">
      <c r="A637" t="s">
        <v>71</v>
      </c>
      <c r="B637" t="s">
        <v>54</v>
      </c>
      <c r="C637" t="s">
        <v>76</v>
      </c>
      <c r="D637" s="4">
        <v>43132</v>
      </c>
      <c r="E637" t="s">
        <v>78</v>
      </c>
      <c r="F637" s="5">
        <v>43101</v>
      </c>
      <c r="G637">
        <v>11.23</v>
      </c>
      <c r="H637">
        <v>0.38</v>
      </c>
      <c r="I637">
        <f>Table_Query_from_etpl[[#This Row],[billed_amt]]/Table_Query_from_etpl[[#This Row],[billed_consum]]</f>
        <v>3.3837934105075691E-2</v>
      </c>
    </row>
    <row r="638" spans="1:9" x14ac:dyDescent="0.2">
      <c r="A638" t="s">
        <v>71</v>
      </c>
      <c r="B638" t="s">
        <v>54</v>
      </c>
      <c r="C638" t="s">
        <v>76</v>
      </c>
      <c r="D638" s="4">
        <v>43132</v>
      </c>
      <c r="E638" t="s">
        <v>66</v>
      </c>
      <c r="F638" s="5">
        <v>43101</v>
      </c>
      <c r="G638">
        <v>249</v>
      </c>
      <c r="H638">
        <v>8.4700000000000006</v>
      </c>
      <c r="I638">
        <f>Table_Query_from_etpl[[#This Row],[billed_amt]]/Table_Query_from_etpl[[#This Row],[billed_consum]]</f>
        <v>3.4016064257028113E-2</v>
      </c>
    </row>
    <row r="639" spans="1:9" x14ac:dyDescent="0.2">
      <c r="A639" t="s">
        <v>71</v>
      </c>
      <c r="B639" t="s">
        <v>54</v>
      </c>
      <c r="C639" t="s">
        <v>72</v>
      </c>
      <c r="D639" s="4">
        <v>43132</v>
      </c>
      <c r="E639" t="s">
        <v>78</v>
      </c>
      <c r="F639" s="5">
        <v>43101</v>
      </c>
      <c r="G639">
        <v>66523.75</v>
      </c>
      <c r="H639">
        <v>2169.61</v>
      </c>
      <c r="I639">
        <f>Table_Query_from_etpl[[#This Row],[billed_amt]]/Table_Query_from_etpl[[#This Row],[billed_consum]]</f>
        <v>3.261406640485541E-2</v>
      </c>
    </row>
    <row r="640" spans="1:9" x14ac:dyDescent="0.2">
      <c r="A640" t="s">
        <v>71</v>
      </c>
      <c r="B640" t="s">
        <v>54</v>
      </c>
      <c r="C640" t="s">
        <v>72</v>
      </c>
      <c r="D640" s="4">
        <v>43132</v>
      </c>
      <c r="E640" t="s">
        <v>66</v>
      </c>
      <c r="F640" s="5">
        <v>43101</v>
      </c>
      <c r="G640">
        <v>1475026.82</v>
      </c>
      <c r="H640">
        <v>48107.01</v>
      </c>
      <c r="I640">
        <f>Table_Query_from_etpl[[#This Row],[billed_amt]]/Table_Query_from_etpl[[#This Row],[billed_consum]]</f>
        <v>3.2614329005895636E-2</v>
      </c>
    </row>
    <row r="641" spans="1:9" x14ac:dyDescent="0.2">
      <c r="A641" t="s">
        <v>71</v>
      </c>
      <c r="B641" t="s">
        <v>55</v>
      </c>
      <c r="C641" t="s">
        <v>73</v>
      </c>
      <c r="D641" s="4">
        <v>43132</v>
      </c>
      <c r="E641" t="s">
        <v>66</v>
      </c>
      <c r="F641" s="5">
        <v>43101</v>
      </c>
      <c r="G641">
        <v>658961.61</v>
      </c>
      <c r="H641">
        <v>21494.07</v>
      </c>
      <c r="I641">
        <f>Table_Query_from_etpl[[#This Row],[billed_amt]]/Table_Query_from_etpl[[#This Row],[billed_consum]]</f>
        <v>3.2618091363471081E-2</v>
      </c>
    </row>
    <row r="642" spans="1:9" x14ac:dyDescent="0.2">
      <c r="A642" t="s">
        <v>71</v>
      </c>
      <c r="B642" t="s">
        <v>55</v>
      </c>
      <c r="C642" t="s">
        <v>73</v>
      </c>
      <c r="D642" s="4">
        <v>43132</v>
      </c>
      <c r="E642" t="s">
        <v>78</v>
      </c>
      <c r="F642" s="5">
        <v>43101</v>
      </c>
      <c r="G642">
        <v>29719.19</v>
      </c>
      <c r="H642">
        <v>969.37</v>
      </c>
      <c r="I642">
        <f>Table_Query_from_etpl[[#This Row],[billed_amt]]/Table_Query_from_etpl[[#This Row],[billed_consum]]</f>
        <v>3.2617645366512349E-2</v>
      </c>
    </row>
    <row r="643" spans="1:9" x14ac:dyDescent="0.2">
      <c r="A643" t="s">
        <v>71</v>
      </c>
      <c r="B643" t="s">
        <v>54</v>
      </c>
      <c r="C643" t="s">
        <v>74</v>
      </c>
      <c r="D643" s="4">
        <v>43132</v>
      </c>
      <c r="E643" t="s">
        <v>78</v>
      </c>
      <c r="F643" s="5">
        <v>43101</v>
      </c>
      <c r="G643">
        <v>46667.15</v>
      </c>
      <c r="H643">
        <v>1521.63</v>
      </c>
      <c r="I643">
        <f>Table_Query_from_etpl[[#This Row],[billed_amt]]/Table_Query_from_etpl[[#This Row],[billed_consum]]</f>
        <v>3.2606019437655828E-2</v>
      </c>
    </row>
    <row r="644" spans="1:9" x14ac:dyDescent="0.2">
      <c r="A644" t="s">
        <v>71</v>
      </c>
      <c r="B644" t="s">
        <v>54</v>
      </c>
      <c r="C644" t="s">
        <v>74</v>
      </c>
      <c r="D644" s="4">
        <v>43132</v>
      </c>
      <c r="E644" t="s">
        <v>66</v>
      </c>
      <c r="F644" s="5">
        <v>43101</v>
      </c>
      <c r="G644">
        <v>1034746.93</v>
      </c>
      <c r="H644">
        <v>33740.620000000003</v>
      </c>
      <c r="I644">
        <f>Table_Query_from_etpl[[#This Row],[billed_amt]]/Table_Query_from_etpl[[#This Row],[billed_consum]]</f>
        <v>3.260760580367221E-2</v>
      </c>
    </row>
    <row r="645" spans="1:9" x14ac:dyDescent="0.2">
      <c r="A645" t="s">
        <v>71</v>
      </c>
      <c r="B645" t="s">
        <v>55</v>
      </c>
      <c r="C645" t="s">
        <v>77</v>
      </c>
      <c r="D645" s="4">
        <v>43132</v>
      </c>
      <c r="E645" t="s">
        <v>66</v>
      </c>
      <c r="F645" s="5">
        <v>43101</v>
      </c>
      <c r="G645">
        <v>98774.1</v>
      </c>
      <c r="H645">
        <v>3360.19</v>
      </c>
      <c r="I645">
        <f>Table_Query_from_etpl[[#This Row],[billed_amt]]/Table_Query_from_etpl[[#This Row],[billed_consum]]</f>
        <v>3.4018938162939473E-2</v>
      </c>
    </row>
    <row r="646" spans="1:9" x14ac:dyDescent="0.2">
      <c r="A646" t="s">
        <v>71</v>
      </c>
      <c r="B646" t="s">
        <v>54</v>
      </c>
      <c r="C646" t="s">
        <v>76</v>
      </c>
      <c r="D646" s="4">
        <v>43132</v>
      </c>
      <c r="E646" t="s">
        <v>66</v>
      </c>
      <c r="F646" s="5">
        <v>43101</v>
      </c>
      <c r="G646">
        <v>363740.69</v>
      </c>
      <c r="H646">
        <v>12389.55</v>
      </c>
      <c r="I646">
        <f>Table_Query_from_etpl[[#This Row],[billed_amt]]/Table_Query_from_etpl[[#This Row],[billed_consum]]</f>
        <v>3.4061490343574155E-2</v>
      </c>
    </row>
    <row r="647" spans="1:9" x14ac:dyDescent="0.2">
      <c r="A647" t="s">
        <v>71</v>
      </c>
      <c r="B647" t="s">
        <v>55</v>
      </c>
      <c r="C647" t="s">
        <v>77</v>
      </c>
      <c r="D647" s="4">
        <v>43132</v>
      </c>
      <c r="E647" t="s">
        <v>78</v>
      </c>
      <c r="F647" s="5">
        <v>43101</v>
      </c>
      <c r="G647">
        <v>4454.7</v>
      </c>
      <c r="H647">
        <v>151.55000000000001</v>
      </c>
      <c r="I647">
        <f>Table_Query_from_etpl[[#This Row],[billed_amt]]/Table_Query_from_etpl[[#This Row],[billed_consum]]</f>
        <v>3.4020248277100595E-2</v>
      </c>
    </row>
    <row r="648" spans="1:9" x14ac:dyDescent="0.2">
      <c r="A648" t="s">
        <v>71</v>
      </c>
      <c r="B648" t="s">
        <v>54</v>
      </c>
      <c r="C648" t="s">
        <v>76</v>
      </c>
      <c r="D648" s="4">
        <v>43132</v>
      </c>
      <c r="E648" t="s">
        <v>78</v>
      </c>
      <c r="F648" s="5">
        <v>43101</v>
      </c>
      <c r="G648">
        <v>20749.330000000002</v>
      </c>
      <c r="H648">
        <v>705.51</v>
      </c>
      <c r="I648">
        <f>Table_Query_from_etpl[[#This Row],[billed_amt]]/Table_Query_from_etpl[[#This Row],[billed_consum]]</f>
        <v>3.4001579810046874E-2</v>
      </c>
    </row>
    <row r="649" spans="1:9" x14ac:dyDescent="0.2">
      <c r="A649" t="s">
        <v>71</v>
      </c>
      <c r="B649" t="s">
        <v>54</v>
      </c>
      <c r="C649" t="s">
        <v>76</v>
      </c>
      <c r="D649" s="4">
        <v>43132</v>
      </c>
      <c r="E649" t="s">
        <v>78</v>
      </c>
      <c r="F649" s="5">
        <v>43101</v>
      </c>
      <c r="G649">
        <v>8610.8700000000008</v>
      </c>
      <c r="H649">
        <v>295.08999999999997</v>
      </c>
      <c r="I649">
        <f>Table_Query_from_etpl[[#This Row],[billed_amt]]/Table_Query_from_etpl[[#This Row],[billed_consum]]</f>
        <v>3.4269475674351131E-2</v>
      </c>
    </row>
    <row r="650" spans="1:9" x14ac:dyDescent="0.2">
      <c r="A650" t="s">
        <v>71</v>
      </c>
      <c r="B650" t="s">
        <v>54</v>
      </c>
      <c r="C650" t="s">
        <v>76</v>
      </c>
      <c r="D650" s="4">
        <v>43132</v>
      </c>
      <c r="E650" t="s">
        <v>66</v>
      </c>
      <c r="F650" s="5">
        <v>43101</v>
      </c>
      <c r="G650">
        <v>460074.56</v>
      </c>
      <c r="H650">
        <v>15643.87</v>
      </c>
      <c r="I650">
        <f>Table_Query_from_etpl[[#This Row],[billed_amt]]/Table_Query_from_etpl[[#This Row],[billed_consum]]</f>
        <v>3.4002901616642316E-2</v>
      </c>
    </row>
    <row r="651" spans="1:9" x14ac:dyDescent="0.2">
      <c r="A651" t="s">
        <v>71</v>
      </c>
      <c r="B651" t="s">
        <v>54</v>
      </c>
      <c r="C651" t="s">
        <v>76</v>
      </c>
      <c r="D651" s="4">
        <v>43132</v>
      </c>
      <c r="E651" t="s">
        <v>66</v>
      </c>
      <c r="F651" s="5">
        <v>43101</v>
      </c>
      <c r="G651">
        <v>190926.55</v>
      </c>
      <c r="H651">
        <v>6542.73</v>
      </c>
      <c r="I651">
        <f>Table_Query_from_etpl[[#This Row],[billed_amt]]/Table_Query_from_etpl[[#This Row],[billed_consum]]</f>
        <v>3.4268308938699199E-2</v>
      </c>
    </row>
    <row r="652" spans="1:9" x14ac:dyDescent="0.2">
      <c r="A652" t="s">
        <v>71</v>
      </c>
      <c r="B652" t="s">
        <v>54</v>
      </c>
      <c r="C652" t="s">
        <v>76</v>
      </c>
      <c r="D652" s="4">
        <v>43132</v>
      </c>
      <c r="E652" t="s">
        <v>66</v>
      </c>
      <c r="F652" s="5">
        <v>43101</v>
      </c>
      <c r="G652">
        <v>795353.91</v>
      </c>
      <c r="H652">
        <v>22368.31</v>
      </c>
      <c r="I652">
        <f>Table_Query_from_etpl[[#This Row],[billed_amt]]/Table_Query_from_etpl[[#This Row],[billed_consum]]</f>
        <v>2.8123719162957281E-2</v>
      </c>
    </row>
    <row r="653" spans="1:9" x14ac:dyDescent="0.2">
      <c r="A653" t="s">
        <v>71</v>
      </c>
      <c r="B653" t="s">
        <v>54</v>
      </c>
      <c r="C653" t="s">
        <v>76</v>
      </c>
      <c r="D653" s="4">
        <v>43132</v>
      </c>
      <c r="E653" t="s">
        <v>66</v>
      </c>
      <c r="F653" s="5">
        <v>43101</v>
      </c>
      <c r="G653">
        <v>564778.29</v>
      </c>
      <c r="H653">
        <v>15874.28</v>
      </c>
      <c r="I653">
        <f>Table_Query_from_etpl[[#This Row],[billed_amt]]/Table_Query_from_etpl[[#This Row],[billed_consum]]</f>
        <v>2.8107100221575441E-2</v>
      </c>
    </row>
    <row r="654" spans="1:9" x14ac:dyDescent="0.2">
      <c r="A654" t="s">
        <v>71</v>
      </c>
      <c r="B654" t="s">
        <v>54</v>
      </c>
      <c r="C654" t="s">
        <v>76</v>
      </c>
      <c r="D654" s="4">
        <v>43132</v>
      </c>
      <c r="E654" t="s">
        <v>66</v>
      </c>
      <c r="F654" s="5">
        <v>43101</v>
      </c>
      <c r="G654">
        <v>518544.12</v>
      </c>
      <c r="H654">
        <v>14568.66</v>
      </c>
      <c r="I654">
        <f>Table_Query_from_etpl[[#This Row],[billed_amt]]/Table_Query_from_etpl[[#This Row],[billed_consum]]</f>
        <v>2.8095314242498788E-2</v>
      </c>
    </row>
    <row r="655" spans="1:9" x14ac:dyDescent="0.2">
      <c r="A655" t="s">
        <v>71</v>
      </c>
      <c r="B655" t="s">
        <v>54</v>
      </c>
      <c r="C655" t="s">
        <v>76</v>
      </c>
      <c r="D655" s="4">
        <v>43132</v>
      </c>
      <c r="E655" t="s">
        <v>78</v>
      </c>
      <c r="F655" s="5">
        <v>43101</v>
      </c>
      <c r="G655">
        <v>23386.38</v>
      </c>
      <c r="H655">
        <v>657.1</v>
      </c>
      <c r="I655">
        <f>Table_Query_from_etpl[[#This Row],[billed_amt]]/Table_Query_from_etpl[[#This Row],[billed_consum]]</f>
        <v>2.8097550796660278E-2</v>
      </c>
    </row>
    <row r="656" spans="1:9" x14ac:dyDescent="0.2">
      <c r="A656" t="s">
        <v>71</v>
      </c>
      <c r="B656" t="s">
        <v>54</v>
      </c>
      <c r="C656" t="s">
        <v>76</v>
      </c>
      <c r="D656" s="4">
        <v>43132</v>
      </c>
      <c r="E656" t="s">
        <v>78</v>
      </c>
      <c r="F656" s="5">
        <v>43101</v>
      </c>
      <c r="G656">
        <v>25471.599999999999</v>
      </c>
      <c r="H656">
        <v>715.86</v>
      </c>
      <c r="I656">
        <f>Table_Query_from_etpl[[#This Row],[billed_amt]]/Table_Query_from_etpl[[#This Row],[billed_consum]]</f>
        <v>2.8104241586708337E-2</v>
      </c>
    </row>
    <row r="657" spans="1:9" x14ac:dyDescent="0.2">
      <c r="A657" t="s">
        <v>71</v>
      </c>
      <c r="B657" t="s">
        <v>55</v>
      </c>
      <c r="C657" t="s">
        <v>77</v>
      </c>
      <c r="D657" s="4">
        <v>43132</v>
      </c>
      <c r="E657" t="s">
        <v>66</v>
      </c>
      <c r="F657" s="5">
        <v>43101</v>
      </c>
      <c r="G657">
        <v>112491.67</v>
      </c>
      <c r="H657">
        <v>3827.59</v>
      </c>
      <c r="I657">
        <f>Table_Query_from_etpl[[#This Row],[billed_amt]]/Table_Query_from_etpl[[#This Row],[billed_consum]]</f>
        <v>3.4025541624548739E-2</v>
      </c>
    </row>
    <row r="658" spans="1:9" x14ac:dyDescent="0.2">
      <c r="A658" t="s">
        <v>71</v>
      </c>
      <c r="B658" t="s">
        <v>55</v>
      </c>
      <c r="C658" t="s">
        <v>77</v>
      </c>
      <c r="D658" s="4">
        <v>43132</v>
      </c>
      <c r="E658" t="s">
        <v>78</v>
      </c>
      <c r="F658" s="5">
        <v>43101</v>
      </c>
      <c r="G658">
        <v>5073.34</v>
      </c>
      <c r="H658">
        <v>172.66</v>
      </c>
      <c r="I658">
        <f>Table_Query_from_etpl[[#This Row],[billed_amt]]/Table_Query_from_etpl[[#This Row],[billed_consum]]</f>
        <v>3.4032806790004214E-2</v>
      </c>
    </row>
    <row r="659" spans="1:9" x14ac:dyDescent="0.2">
      <c r="A659" t="s">
        <v>71</v>
      </c>
      <c r="B659" t="s">
        <v>54</v>
      </c>
      <c r="C659" t="s">
        <v>76</v>
      </c>
      <c r="D659" s="4">
        <v>43132</v>
      </c>
      <c r="E659" t="s">
        <v>78</v>
      </c>
      <c r="F659" s="5">
        <v>43101</v>
      </c>
      <c r="G659">
        <v>12716.17</v>
      </c>
      <c r="H659">
        <v>435.83</v>
      </c>
      <c r="I659">
        <f>Table_Query_from_etpl[[#This Row],[billed_amt]]/Table_Query_from_etpl[[#This Row],[billed_consum]]</f>
        <v>3.4273684607865416E-2</v>
      </c>
    </row>
    <row r="660" spans="1:9" x14ac:dyDescent="0.2">
      <c r="A660" t="s">
        <v>71</v>
      </c>
      <c r="B660" t="s">
        <v>54</v>
      </c>
      <c r="C660" t="s">
        <v>76</v>
      </c>
      <c r="D660" s="4">
        <v>43132</v>
      </c>
      <c r="E660" t="s">
        <v>66</v>
      </c>
      <c r="F660" s="5">
        <v>43101</v>
      </c>
      <c r="G660">
        <v>281951.82</v>
      </c>
      <c r="H660">
        <v>9665.5400000000009</v>
      </c>
      <c r="I660">
        <f>Table_Query_from_etpl[[#This Row],[billed_amt]]/Table_Query_from_etpl[[#This Row],[billed_consum]]</f>
        <v>3.4280821453821442E-2</v>
      </c>
    </row>
    <row r="661" spans="1:9" x14ac:dyDescent="0.2">
      <c r="A661" t="s">
        <v>71</v>
      </c>
      <c r="B661" t="s">
        <v>54</v>
      </c>
      <c r="C661" t="s">
        <v>76</v>
      </c>
      <c r="D661" s="4">
        <v>43132</v>
      </c>
      <c r="E661" t="s">
        <v>66</v>
      </c>
      <c r="F661" s="5">
        <v>43101</v>
      </c>
      <c r="G661">
        <v>300318.95</v>
      </c>
      <c r="H661">
        <v>8078.07</v>
      </c>
      <c r="I661">
        <f>Table_Query_from_etpl[[#This Row],[billed_amt]]/Table_Query_from_etpl[[#This Row],[billed_consum]]</f>
        <v>2.6898302621263158E-2</v>
      </c>
    </row>
    <row r="662" spans="1:9" x14ac:dyDescent="0.2">
      <c r="A662" t="s">
        <v>71</v>
      </c>
      <c r="B662" t="s">
        <v>55</v>
      </c>
      <c r="C662" t="s">
        <v>77</v>
      </c>
      <c r="D662" s="4">
        <v>43132</v>
      </c>
      <c r="E662" t="s">
        <v>66</v>
      </c>
      <c r="F662" s="5">
        <v>43101</v>
      </c>
      <c r="G662">
        <v>854248.38</v>
      </c>
      <c r="H662">
        <v>23781.360000000001</v>
      </c>
      <c r="I662">
        <f>Table_Query_from_etpl[[#This Row],[billed_amt]]/Table_Query_from_etpl[[#This Row],[billed_consum]]</f>
        <v>2.7838929000954034E-2</v>
      </c>
    </row>
    <row r="663" spans="1:9" x14ac:dyDescent="0.2">
      <c r="A663" t="s">
        <v>71</v>
      </c>
      <c r="B663" t="s">
        <v>55</v>
      </c>
      <c r="C663" t="s">
        <v>77</v>
      </c>
      <c r="D663" s="4">
        <v>43132</v>
      </c>
      <c r="E663" t="s">
        <v>78</v>
      </c>
      <c r="F663" s="5">
        <v>43101</v>
      </c>
      <c r="G663">
        <v>38526.6</v>
      </c>
      <c r="H663">
        <v>1072.5899999999999</v>
      </c>
      <c r="I663">
        <f>Table_Query_from_etpl[[#This Row],[billed_amt]]/Table_Query_from_etpl[[#This Row],[billed_consum]]</f>
        <v>2.784024544081232E-2</v>
      </c>
    </row>
    <row r="664" spans="1:9" x14ac:dyDescent="0.2">
      <c r="A664" t="s">
        <v>71</v>
      </c>
      <c r="B664" t="s">
        <v>54</v>
      </c>
      <c r="C664" t="s">
        <v>76</v>
      </c>
      <c r="D664" s="4">
        <v>43132</v>
      </c>
      <c r="E664" t="s">
        <v>66</v>
      </c>
      <c r="F664" s="5">
        <v>43101</v>
      </c>
      <c r="G664">
        <v>788558.82</v>
      </c>
      <c r="H664">
        <v>27617.14</v>
      </c>
      <c r="I664">
        <f>Table_Query_from_etpl[[#This Row],[billed_amt]]/Table_Query_from_etpl[[#This Row],[billed_consum]]</f>
        <v>3.5022295483296988E-2</v>
      </c>
    </row>
    <row r="665" spans="1:9" x14ac:dyDescent="0.2">
      <c r="A665" t="s">
        <v>71</v>
      </c>
      <c r="B665" t="s">
        <v>54</v>
      </c>
      <c r="C665" t="s">
        <v>76</v>
      </c>
      <c r="D665" s="4">
        <v>43132</v>
      </c>
      <c r="E665" t="s">
        <v>78</v>
      </c>
      <c r="F665" s="5">
        <v>43101</v>
      </c>
      <c r="G665">
        <v>13544.41</v>
      </c>
      <c r="H665">
        <v>364.38</v>
      </c>
      <c r="I665">
        <f>Table_Query_from_etpl[[#This Row],[billed_amt]]/Table_Query_from_etpl[[#This Row],[billed_consum]]</f>
        <v>2.6902611483261361E-2</v>
      </c>
    </row>
    <row r="666" spans="1:9" x14ac:dyDescent="0.2">
      <c r="A666" t="s">
        <v>71</v>
      </c>
      <c r="B666" t="s">
        <v>55</v>
      </c>
      <c r="C666" t="s">
        <v>77</v>
      </c>
      <c r="D666" s="4">
        <v>43132</v>
      </c>
      <c r="E666" t="s">
        <v>78</v>
      </c>
      <c r="F666" s="5">
        <v>43101</v>
      </c>
      <c r="G666">
        <v>30209.48</v>
      </c>
      <c r="H666">
        <v>839.41</v>
      </c>
      <c r="I666">
        <f>Table_Query_from_etpl[[#This Row],[billed_amt]]/Table_Query_from_etpl[[#This Row],[billed_consum]]</f>
        <v>2.7786310787209841E-2</v>
      </c>
    </row>
    <row r="667" spans="1:9" x14ac:dyDescent="0.2">
      <c r="A667" t="s">
        <v>71</v>
      </c>
      <c r="B667" t="s">
        <v>54</v>
      </c>
      <c r="C667" t="s">
        <v>76</v>
      </c>
      <c r="D667" s="4">
        <v>43132</v>
      </c>
      <c r="E667" t="s">
        <v>78</v>
      </c>
      <c r="F667" s="5">
        <v>43101</v>
      </c>
      <c r="G667">
        <v>35563.919999999998</v>
      </c>
      <c r="H667">
        <v>1245.5999999999999</v>
      </c>
      <c r="I667">
        <f>Table_Query_from_etpl[[#This Row],[billed_amt]]/Table_Query_from_etpl[[#This Row],[billed_consum]]</f>
        <v>3.5024260542707325E-2</v>
      </c>
    </row>
    <row r="668" spans="1:9" x14ac:dyDescent="0.2">
      <c r="A668" t="s">
        <v>71</v>
      </c>
      <c r="B668" t="s">
        <v>55</v>
      </c>
      <c r="C668" t="s">
        <v>74</v>
      </c>
      <c r="D668" s="4">
        <v>43132</v>
      </c>
      <c r="E668" t="s">
        <v>78</v>
      </c>
      <c r="F668" s="5">
        <v>43101</v>
      </c>
      <c r="G668">
        <v>37.840000000000003</v>
      </c>
      <c r="H668">
        <v>1.23</v>
      </c>
      <c r="I668">
        <f>Table_Query_from_etpl[[#This Row],[billed_amt]]/Table_Query_from_etpl[[#This Row],[billed_consum]]</f>
        <v>3.250528541226215E-2</v>
      </c>
    </row>
    <row r="669" spans="1:9" x14ac:dyDescent="0.2">
      <c r="A669" t="s">
        <v>71</v>
      </c>
      <c r="B669" t="s">
        <v>55</v>
      </c>
      <c r="C669" t="s">
        <v>74</v>
      </c>
      <c r="D669" s="4">
        <v>43132</v>
      </c>
      <c r="E669" t="s">
        <v>66</v>
      </c>
      <c r="F669" s="5">
        <v>43101</v>
      </c>
      <c r="G669">
        <v>838.99</v>
      </c>
      <c r="H669">
        <v>27.37</v>
      </c>
      <c r="I669">
        <f>Table_Query_from_etpl[[#This Row],[billed_amt]]/Table_Query_from_etpl[[#This Row],[billed_consum]]</f>
        <v>3.2622558075781592E-2</v>
      </c>
    </row>
    <row r="670" spans="1:9" x14ac:dyDescent="0.2">
      <c r="A670" t="s">
        <v>71</v>
      </c>
      <c r="B670" t="s">
        <v>54</v>
      </c>
      <c r="C670" t="s">
        <v>76</v>
      </c>
      <c r="D670" s="4">
        <v>43132</v>
      </c>
      <c r="E670" t="s">
        <v>78</v>
      </c>
      <c r="F670" s="5">
        <v>43101</v>
      </c>
      <c r="G670">
        <v>32095.64</v>
      </c>
      <c r="H670">
        <v>902.58</v>
      </c>
      <c r="I670">
        <f>Table_Query_from_etpl[[#This Row],[billed_amt]]/Table_Query_from_etpl[[#This Row],[billed_consum]]</f>
        <v>2.8121576637823706E-2</v>
      </c>
    </row>
    <row r="671" spans="1:9" x14ac:dyDescent="0.2">
      <c r="A671" t="s">
        <v>71</v>
      </c>
      <c r="B671" t="s">
        <v>54</v>
      </c>
      <c r="C671" t="s">
        <v>76</v>
      </c>
      <c r="D671" s="4">
        <v>43132</v>
      </c>
      <c r="E671" t="s">
        <v>66</v>
      </c>
      <c r="F671" s="5">
        <v>43101</v>
      </c>
      <c r="G671">
        <v>711657.52</v>
      </c>
      <c r="H671">
        <v>20012.509999999998</v>
      </c>
      <c r="I671">
        <f>Table_Query_from_etpl[[#This Row],[billed_amt]]/Table_Query_from_etpl[[#This Row],[billed_consum]]</f>
        <v>2.8120984374618845E-2</v>
      </c>
    </row>
    <row r="672" spans="1:9" x14ac:dyDescent="0.2">
      <c r="A672" t="s">
        <v>71</v>
      </c>
      <c r="B672" t="s">
        <v>55</v>
      </c>
      <c r="C672" t="s">
        <v>77</v>
      </c>
      <c r="D672" s="4">
        <v>43101</v>
      </c>
      <c r="E672" t="s">
        <v>78</v>
      </c>
      <c r="F672" s="5">
        <v>43101</v>
      </c>
      <c r="G672">
        <v>11466.88</v>
      </c>
      <c r="H672">
        <v>347.6</v>
      </c>
      <c r="I672">
        <f>Table_Query_from_etpl[[#This Row],[billed_amt]]/Table_Query_from_etpl[[#This Row],[billed_consum]]</f>
        <v>3.0313389518334545E-2</v>
      </c>
    </row>
    <row r="673" spans="1:9" x14ac:dyDescent="0.2">
      <c r="A673" t="s">
        <v>71</v>
      </c>
      <c r="B673" t="s">
        <v>55</v>
      </c>
      <c r="C673" t="s">
        <v>77</v>
      </c>
      <c r="D673" s="4">
        <v>43101</v>
      </c>
      <c r="E673" t="s">
        <v>66</v>
      </c>
      <c r="F673" s="5">
        <v>43101</v>
      </c>
      <c r="G673">
        <v>254254.83</v>
      </c>
      <c r="H673">
        <v>7707.68</v>
      </c>
      <c r="I673">
        <f>Table_Query_from_etpl[[#This Row],[billed_amt]]/Table_Query_from_etpl[[#This Row],[billed_consum]]</f>
        <v>3.0314783007268732E-2</v>
      </c>
    </row>
    <row r="674" spans="1:9" x14ac:dyDescent="0.2">
      <c r="A674" t="s">
        <v>71</v>
      </c>
      <c r="B674" t="s">
        <v>55</v>
      </c>
      <c r="C674" t="s">
        <v>77</v>
      </c>
      <c r="D674" s="4">
        <v>43101</v>
      </c>
      <c r="E674" t="s">
        <v>66</v>
      </c>
      <c r="F674" s="5">
        <v>43101</v>
      </c>
      <c r="G674">
        <v>17960.07</v>
      </c>
      <c r="H674">
        <v>544.32000000000005</v>
      </c>
      <c r="I674">
        <f>Table_Query_from_etpl[[#This Row],[billed_amt]]/Table_Query_from_etpl[[#This Row],[billed_consum]]</f>
        <v>3.0307231541970608E-2</v>
      </c>
    </row>
    <row r="675" spans="1:9" x14ac:dyDescent="0.2">
      <c r="A675" t="s">
        <v>71</v>
      </c>
      <c r="B675" t="s">
        <v>55</v>
      </c>
      <c r="C675" t="s">
        <v>77</v>
      </c>
      <c r="D675" s="4">
        <v>43101</v>
      </c>
      <c r="E675" t="s">
        <v>78</v>
      </c>
      <c r="F675" s="5">
        <v>43101</v>
      </c>
      <c r="G675">
        <v>810</v>
      </c>
      <c r="H675">
        <v>24.52</v>
      </c>
      <c r="I675">
        <f>Table_Query_from_etpl[[#This Row],[billed_amt]]/Table_Query_from_etpl[[#This Row],[billed_consum]]</f>
        <v>3.0271604938271603E-2</v>
      </c>
    </row>
    <row r="676" spans="1:9" x14ac:dyDescent="0.2">
      <c r="A676" t="s">
        <v>71</v>
      </c>
      <c r="B676" t="s">
        <v>55</v>
      </c>
      <c r="C676" t="s">
        <v>77</v>
      </c>
      <c r="D676" s="4">
        <v>43101</v>
      </c>
      <c r="E676" t="s">
        <v>78</v>
      </c>
      <c r="F676" s="5">
        <v>43101</v>
      </c>
      <c r="G676">
        <v>280.72000000000003</v>
      </c>
      <c r="H676">
        <v>8.52</v>
      </c>
      <c r="I676">
        <f>Table_Query_from_etpl[[#This Row],[billed_amt]]/Table_Query_from_etpl[[#This Row],[billed_consum]]</f>
        <v>3.0350527215730973E-2</v>
      </c>
    </row>
    <row r="677" spans="1:9" x14ac:dyDescent="0.2">
      <c r="A677" t="s">
        <v>71</v>
      </c>
      <c r="B677" t="s">
        <v>55</v>
      </c>
      <c r="C677" t="s">
        <v>77</v>
      </c>
      <c r="D677" s="4">
        <v>43101</v>
      </c>
      <c r="E677" t="s">
        <v>66</v>
      </c>
      <c r="F677" s="5">
        <v>43101</v>
      </c>
      <c r="G677">
        <v>6224.23</v>
      </c>
      <c r="H677">
        <v>188.79</v>
      </c>
      <c r="I677">
        <f>Table_Query_from_etpl[[#This Row],[billed_amt]]/Table_Query_from_etpl[[#This Row],[billed_consum]]</f>
        <v>3.0331462686950836E-2</v>
      </c>
    </row>
    <row r="678" spans="1:9" x14ac:dyDescent="0.2">
      <c r="A678" t="s">
        <v>71</v>
      </c>
      <c r="B678" t="s">
        <v>54</v>
      </c>
      <c r="C678" t="s">
        <v>76</v>
      </c>
      <c r="D678" s="4">
        <v>43101</v>
      </c>
      <c r="E678" t="s">
        <v>66</v>
      </c>
      <c r="F678" s="5">
        <v>43101</v>
      </c>
      <c r="G678">
        <v>246788.78</v>
      </c>
      <c r="H678">
        <v>7480.57</v>
      </c>
      <c r="I678">
        <f>Table_Query_from_etpl[[#This Row],[billed_amt]]/Table_Query_from_etpl[[#This Row],[billed_consum]]</f>
        <v>3.0311629240194791E-2</v>
      </c>
    </row>
    <row r="679" spans="1:9" x14ac:dyDescent="0.2">
      <c r="A679" t="s">
        <v>71</v>
      </c>
      <c r="B679" t="s">
        <v>54</v>
      </c>
      <c r="C679" t="s">
        <v>76</v>
      </c>
      <c r="D679" s="4">
        <v>43101</v>
      </c>
      <c r="E679" t="s">
        <v>78</v>
      </c>
      <c r="F679" s="5">
        <v>43101</v>
      </c>
      <c r="G679">
        <v>11130.21</v>
      </c>
      <c r="H679">
        <v>337.22</v>
      </c>
      <c r="I679">
        <f>Table_Query_from_etpl[[#This Row],[billed_amt]]/Table_Query_from_etpl[[#This Row],[billed_consum]]</f>
        <v>3.0297721246948624E-2</v>
      </c>
    </row>
    <row r="680" spans="1:9" x14ac:dyDescent="0.2">
      <c r="A680" t="s">
        <v>71</v>
      </c>
      <c r="B680" t="s">
        <v>55</v>
      </c>
      <c r="C680" t="s">
        <v>77</v>
      </c>
      <c r="D680" s="4">
        <v>43132</v>
      </c>
      <c r="E680" t="s">
        <v>66</v>
      </c>
      <c r="F680" s="5">
        <v>43101</v>
      </c>
      <c r="G680">
        <v>669832.53</v>
      </c>
      <c r="H680">
        <v>18612.509999999998</v>
      </c>
      <c r="I680">
        <f>Table_Query_from_etpl[[#This Row],[billed_amt]]/Table_Query_from_etpl[[#This Row],[billed_consum]]</f>
        <v>2.7786811130238773E-2</v>
      </c>
    </row>
    <row r="681" spans="1:9" x14ac:dyDescent="0.2">
      <c r="A681" t="s">
        <v>71</v>
      </c>
      <c r="B681" t="s">
        <v>55</v>
      </c>
      <c r="C681" t="s">
        <v>77</v>
      </c>
      <c r="D681" s="4">
        <v>43132</v>
      </c>
      <c r="E681" t="s">
        <v>66</v>
      </c>
      <c r="F681" s="5">
        <v>43101</v>
      </c>
      <c r="G681">
        <v>71632.11</v>
      </c>
      <c r="H681">
        <v>2016.03</v>
      </c>
      <c r="I681">
        <f>Table_Query_from_etpl[[#This Row],[billed_amt]]/Table_Query_from_etpl[[#This Row],[billed_consum]]</f>
        <v>2.8144221913887501E-2</v>
      </c>
    </row>
    <row r="682" spans="1:9" x14ac:dyDescent="0.2">
      <c r="A682" t="s">
        <v>71</v>
      </c>
      <c r="B682" t="s">
        <v>55</v>
      </c>
      <c r="C682" t="s">
        <v>77</v>
      </c>
      <c r="D682" s="4">
        <v>43132</v>
      </c>
      <c r="E682" t="s">
        <v>78</v>
      </c>
      <c r="F682" s="5">
        <v>43101</v>
      </c>
      <c r="G682">
        <v>3230.59</v>
      </c>
      <c r="H682">
        <v>90.94</v>
      </c>
      <c r="I682">
        <f>Table_Query_from_etpl[[#This Row],[billed_amt]]/Table_Query_from_etpl[[#This Row],[billed_consum]]</f>
        <v>2.8149656873821809E-2</v>
      </c>
    </row>
    <row r="683" spans="1:9" x14ac:dyDescent="0.2">
      <c r="A683" t="s">
        <v>71</v>
      </c>
      <c r="B683" t="s">
        <v>54</v>
      </c>
      <c r="C683" t="s">
        <v>76</v>
      </c>
      <c r="D683" s="4">
        <v>43132</v>
      </c>
      <c r="E683" t="s">
        <v>78</v>
      </c>
      <c r="F683" s="5">
        <v>43101</v>
      </c>
      <c r="G683">
        <v>31834.05</v>
      </c>
      <c r="H683">
        <v>885</v>
      </c>
      <c r="I683">
        <f>Table_Query_from_etpl[[#This Row],[billed_amt]]/Table_Query_from_etpl[[#This Row],[billed_consum]]</f>
        <v>2.780042124706093E-2</v>
      </c>
    </row>
    <row r="684" spans="1:9" x14ac:dyDescent="0.2">
      <c r="A684" t="s">
        <v>71</v>
      </c>
      <c r="B684" t="s">
        <v>54</v>
      </c>
      <c r="C684" t="s">
        <v>76</v>
      </c>
      <c r="D684" s="4">
        <v>43132</v>
      </c>
      <c r="E684" t="s">
        <v>78</v>
      </c>
      <c r="F684" s="5">
        <v>43101</v>
      </c>
      <c r="G684">
        <v>23202.17</v>
      </c>
      <c r="H684">
        <v>630.35</v>
      </c>
      <c r="I684">
        <f>Table_Query_from_etpl[[#This Row],[billed_amt]]/Table_Query_from_etpl[[#This Row],[billed_consum]]</f>
        <v>2.716771750228535E-2</v>
      </c>
    </row>
    <row r="685" spans="1:9" x14ac:dyDescent="0.2">
      <c r="A685" t="s">
        <v>71</v>
      </c>
      <c r="B685" t="s">
        <v>54</v>
      </c>
      <c r="C685" t="s">
        <v>76</v>
      </c>
      <c r="D685" s="4">
        <v>43132</v>
      </c>
      <c r="E685" t="s">
        <v>66</v>
      </c>
      <c r="F685" s="5">
        <v>43101</v>
      </c>
      <c r="G685">
        <v>705855.49</v>
      </c>
      <c r="H685">
        <v>19621.37</v>
      </c>
      <c r="I685">
        <f>Table_Query_from_etpl[[#This Row],[billed_amt]]/Table_Query_from_etpl[[#This Row],[billed_consum]]</f>
        <v>2.7797998709339217E-2</v>
      </c>
    </row>
    <row r="686" spans="1:9" x14ac:dyDescent="0.2">
      <c r="A686" t="s">
        <v>71</v>
      </c>
      <c r="B686" t="s">
        <v>54</v>
      </c>
      <c r="C686" t="s">
        <v>76</v>
      </c>
      <c r="D686" s="4">
        <v>43132</v>
      </c>
      <c r="E686" t="s">
        <v>66</v>
      </c>
      <c r="F686" s="5">
        <v>43101</v>
      </c>
      <c r="G686">
        <v>514461.28</v>
      </c>
      <c r="H686">
        <v>13976.52</v>
      </c>
      <c r="I686">
        <f>Table_Query_from_etpl[[#This Row],[billed_amt]]/Table_Query_from_etpl[[#This Row],[billed_consum]]</f>
        <v>2.7167292356773672E-2</v>
      </c>
    </row>
    <row r="687" spans="1:9" x14ac:dyDescent="0.2">
      <c r="A687" t="s">
        <v>71</v>
      </c>
      <c r="B687" t="s">
        <v>54</v>
      </c>
      <c r="C687" t="s">
        <v>76</v>
      </c>
      <c r="D687" s="4">
        <v>43132</v>
      </c>
      <c r="E687" t="s">
        <v>66</v>
      </c>
      <c r="F687" s="5">
        <v>43101</v>
      </c>
      <c r="G687">
        <v>620301.77</v>
      </c>
      <c r="H687">
        <v>17265.560000000001</v>
      </c>
      <c r="I687">
        <f>Table_Query_from_etpl[[#This Row],[billed_amt]]/Table_Query_from_etpl[[#This Row],[billed_consum]]</f>
        <v>2.7834129830066421E-2</v>
      </c>
    </row>
    <row r="688" spans="1:9" x14ac:dyDescent="0.2">
      <c r="A688" t="s">
        <v>71</v>
      </c>
      <c r="B688" t="s">
        <v>54</v>
      </c>
      <c r="C688" t="s">
        <v>76</v>
      </c>
      <c r="D688" s="4">
        <v>43132</v>
      </c>
      <c r="E688" t="s">
        <v>78</v>
      </c>
      <c r="F688" s="5">
        <v>43101</v>
      </c>
      <c r="G688">
        <v>27975.54</v>
      </c>
      <c r="H688">
        <v>778.78</v>
      </c>
      <c r="I688">
        <f>Table_Query_from_etpl[[#This Row],[billed_amt]]/Table_Query_from_etpl[[#This Row],[billed_consum]]</f>
        <v>2.7837889813744434E-2</v>
      </c>
    </row>
    <row r="689" spans="1:9" x14ac:dyDescent="0.2">
      <c r="A689" t="s">
        <v>71</v>
      </c>
      <c r="B689" t="s">
        <v>54</v>
      </c>
      <c r="C689" t="s">
        <v>76</v>
      </c>
      <c r="D689" s="4">
        <v>43132</v>
      </c>
      <c r="E689" t="s">
        <v>78</v>
      </c>
      <c r="F689" s="5">
        <v>43101</v>
      </c>
      <c r="G689">
        <v>35870.449999999997</v>
      </c>
      <c r="H689">
        <v>1008.76</v>
      </c>
      <c r="I689">
        <f>Table_Query_from_etpl[[#This Row],[billed_amt]]/Table_Query_from_etpl[[#This Row],[billed_consum]]</f>
        <v>2.8122312376900764E-2</v>
      </c>
    </row>
    <row r="690" spans="1:9" x14ac:dyDescent="0.2">
      <c r="A690" t="s">
        <v>71</v>
      </c>
      <c r="B690" t="s">
        <v>54</v>
      </c>
      <c r="C690" t="s">
        <v>76</v>
      </c>
      <c r="D690" s="4">
        <v>43132</v>
      </c>
      <c r="E690" t="s">
        <v>66</v>
      </c>
      <c r="F690" s="5">
        <v>43101</v>
      </c>
      <c r="G690">
        <v>144487.98000000001</v>
      </c>
      <c r="H690">
        <v>3924.46</v>
      </c>
      <c r="I690">
        <f>Table_Query_from_etpl[[#This Row],[billed_amt]]/Table_Query_from_etpl[[#This Row],[billed_consum]]</f>
        <v>2.7161152090298443E-2</v>
      </c>
    </row>
    <row r="691" spans="1:9" x14ac:dyDescent="0.2">
      <c r="A691" t="s">
        <v>71</v>
      </c>
      <c r="B691" t="s">
        <v>54</v>
      </c>
      <c r="C691" t="s">
        <v>76</v>
      </c>
      <c r="D691" s="4">
        <v>43132</v>
      </c>
      <c r="E691" t="s">
        <v>78</v>
      </c>
      <c r="F691" s="5">
        <v>43101</v>
      </c>
      <c r="G691">
        <v>6516.4</v>
      </c>
      <c r="H691">
        <v>177.02</v>
      </c>
      <c r="I691">
        <f>Table_Query_from_etpl[[#This Row],[billed_amt]]/Table_Query_from_etpl[[#This Row],[billed_consum]]</f>
        <v>2.716530599717636E-2</v>
      </c>
    </row>
    <row r="692" spans="1:9" x14ac:dyDescent="0.2">
      <c r="A692" t="s">
        <v>71</v>
      </c>
      <c r="B692" t="s">
        <v>55</v>
      </c>
      <c r="C692" t="s">
        <v>77</v>
      </c>
      <c r="D692" s="4">
        <v>43132</v>
      </c>
      <c r="E692" t="s">
        <v>78</v>
      </c>
      <c r="F692" s="5">
        <v>43101</v>
      </c>
      <c r="G692">
        <v>1699.17</v>
      </c>
      <c r="H692">
        <v>46.15</v>
      </c>
      <c r="I692">
        <f>Table_Query_from_etpl[[#This Row],[billed_amt]]/Table_Query_from_etpl[[#This Row],[billed_consum]]</f>
        <v>2.7160319450084451E-2</v>
      </c>
    </row>
    <row r="693" spans="1:9" x14ac:dyDescent="0.2">
      <c r="A693" t="s">
        <v>71</v>
      </c>
      <c r="B693" t="s">
        <v>55</v>
      </c>
      <c r="C693" t="s">
        <v>77</v>
      </c>
      <c r="D693" s="4">
        <v>43132</v>
      </c>
      <c r="E693" t="s">
        <v>66</v>
      </c>
      <c r="F693" s="5">
        <v>43101</v>
      </c>
      <c r="G693">
        <v>37675.43</v>
      </c>
      <c r="H693">
        <v>1023.17</v>
      </c>
      <c r="I693">
        <f>Table_Query_from_etpl[[#This Row],[billed_amt]]/Table_Query_from_etpl[[#This Row],[billed_consum]]</f>
        <v>2.7157486988204249E-2</v>
      </c>
    </row>
    <row r="694" spans="1:9" x14ac:dyDescent="0.2">
      <c r="A694" t="s">
        <v>71</v>
      </c>
      <c r="B694" t="s">
        <v>55</v>
      </c>
      <c r="C694" t="s">
        <v>77</v>
      </c>
      <c r="D694" s="4">
        <v>43132</v>
      </c>
      <c r="E694" t="s">
        <v>66</v>
      </c>
      <c r="F694" s="5">
        <v>43101</v>
      </c>
      <c r="G694">
        <v>12516.05</v>
      </c>
      <c r="H694">
        <v>339.92</v>
      </c>
      <c r="I694">
        <f>Table_Query_from_etpl[[#This Row],[billed_amt]]/Table_Query_from_etpl[[#This Row],[billed_consum]]</f>
        <v>2.7158728193000192E-2</v>
      </c>
    </row>
    <row r="695" spans="1:9" x14ac:dyDescent="0.2">
      <c r="A695" t="s">
        <v>71</v>
      </c>
      <c r="B695" t="s">
        <v>55</v>
      </c>
      <c r="C695" t="s">
        <v>77</v>
      </c>
      <c r="D695" s="4">
        <v>43132</v>
      </c>
      <c r="E695" t="s">
        <v>78</v>
      </c>
      <c r="F695" s="5">
        <v>43101</v>
      </c>
      <c r="G695">
        <v>564.48</v>
      </c>
      <c r="H695">
        <v>15.32</v>
      </c>
      <c r="I695">
        <f>Table_Query_from_etpl[[#This Row],[billed_amt]]/Table_Query_from_etpl[[#This Row],[billed_consum]]</f>
        <v>2.7140022675736963E-2</v>
      </c>
    </row>
    <row r="696" spans="1:9" x14ac:dyDescent="0.2">
      <c r="A696" t="s">
        <v>71</v>
      </c>
      <c r="B696" t="s">
        <v>55</v>
      </c>
      <c r="C696" t="s">
        <v>77</v>
      </c>
      <c r="D696" s="4">
        <v>43132</v>
      </c>
      <c r="E696" t="s">
        <v>78</v>
      </c>
      <c r="F696" s="5">
        <v>43101</v>
      </c>
      <c r="G696">
        <v>2811.7</v>
      </c>
      <c r="H696">
        <v>76.36</v>
      </c>
      <c r="I696">
        <f>Table_Query_from_etpl[[#This Row],[billed_amt]]/Table_Query_from_etpl[[#This Row],[billed_consum]]</f>
        <v>2.7157947149411391E-2</v>
      </c>
    </row>
    <row r="697" spans="1:9" x14ac:dyDescent="0.2">
      <c r="A697" t="s">
        <v>71</v>
      </c>
      <c r="B697" t="s">
        <v>55</v>
      </c>
      <c r="C697" t="s">
        <v>77</v>
      </c>
      <c r="D697" s="4">
        <v>43132</v>
      </c>
      <c r="E697" t="s">
        <v>66</v>
      </c>
      <c r="F697" s="5">
        <v>43101</v>
      </c>
      <c r="G697">
        <v>62343.98</v>
      </c>
      <c r="H697">
        <v>1693.13</v>
      </c>
      <c r="I697">
        <f>Table_Query_from_etpl[[#This Row],[billed_amt]]/Table_Query_from_etpl[[#This Row],[billed_consum]]</f>
        <v>2.715787474588565E-2</v>
      </c>
    </row>
    <row r="698" spans="1:9" x14ac:dyDescent="0.2">
      <c r="A698" t="s">
        <v>71</v>
      </c>
      <c r="B698" t="s">
        <v>55</v>
      </c>
      <c r="C698" t="s">
        <v>77</v>
      </c>
      <c r="D698" s="4">
        <v>43101</v>
      </c>
      <c r="E698" t="s">
        <v>78</v>
      </c>
      <c r="F698" s="5">
        <v>43101</v>
      </c>
      <c r="G698">
        <v>12127.57</v>
      </c>
      <c r="H698">
        <v>371.79</v>
      </c>
      <c r="I698">
        <f>Table_Query_from_etpl[[#This Row],[billed_amt]]/Table_Query_from_etpl[[#This Row],[billed_consum]]</f>
        <v>3.0656594849586521E-2</v>
      </c>
    </row>
    <row r="699" spans="1:9" x14ac:dyDescent="0.2">
      <c r="A699" t="s">
        <v>71</v>
      </c>
      <c r="B699" t="s">
        <v>55</v>
      </c>
      <c r="C699" t="s">
        <v>77</v>
      </c>
      <c r="D699" s="4">
        <v>43101</v>
      </c>
      <c r="E699" t="s">
        <v>66</v>
      </c>
      <c r="F699" s="5">
        <v>43101</v>
      </c>
      <c r="G699">
        <v>268902.77</v>
      </c>
      <c r="H699">
        <v>8243.6200000000008</v>
      </c>
      <c r="I699">
        <f>Table_Query_from_etpl[[#This Row],[billed_amt]]/Table_Query_from_etpl[[#This Row],[billed_consum]]</f>
        <v>3.0656508298519944E-2</v>
      </c>
    </row>
    <row r="700" spans="1:9" x14ac:dyDescent="0.2">
      <c r="A700" t="s">
        <v>71</v>
      </c>
      <c r="B700" t="s">
        <v>55</v>
      </c>
      <c r="C700" t="s">
        <v>77</v>
      </c>
      <c r="D700" s="4">
        <v>43101</v>
      </c>
      <c r="E700" t="s">
        <v>66</v>
      </c>
      <c r="F700" s="5">
        <v>43101</v>
      </c>
      <c r="G700">
        <v>9809.89</v>
      </c>
      <c r="H700">
        <v>286.89</v>
      </c>
      <c r="I700">
        <f>Table_Query_from_etpl[[#This Row],[billed_amt]]/Table_Query_from_etpl[[#This Row],[billed_consum]]</f>
        <v>2.9244976243362565E-2</v>
      </c>
    </row>
    <row r="701" spans="1:9" x14ac:dyDescent="0.2">
      <c r="A701" t="s">
        <v>71</v>
      </c>
      <c r="B701" t="s">
        <v>55</v>
      </c>
      <c r="C701" t="s">
        <v>77</v>
      </c>
      <c r="D701" s="4">
        <v>43101</v>
      </c>
      <c r="E701" t="s">
        <v>78</v>
      </c>
      <c r="F701" s="5">
        <v>43101</v>
      </c>
      <c r="G701">
        <v>442.43</v>
      </c>
      <c r="H701">
        <v>12.95</v>
      </c>
      <c r="I701">
        <f>Table_Query_from_etpl[[#This Row],[billed_amt]]/Table_Query_from_etpl[[#This Row],[billed_consum]]</f>
        <v>2.9270167032072868E-2</v>
      </c>
    </row>
    <row r="702" spans="1:9" x14ac:dyDescent="0.2">
      <c r="A702" t="s">
        <v>71</v>
      </c>
      <c r="B702" t="s">
        <v>54</v>
      </c>
      <c r="C702" t="s">
        <v>76</v>
      </c>
      <c r="D702" s="4">
        <v>43101</v>
      </c>
      <c r="E702" t="s">
        <v>78</v>
      </c>
      <c r="F702" s="5">
        <v>43101</v>
      </c>
      <c r="G702">
        <v>1786.12</v>
      </c>
      <c r="H702">
        <v>52.21</v>
      </c>
      <c r="I702">
        <f>Table_Query_from_etpl[[#This Row],[billed_amt]]/Table_Query_from_etpl[[#This Row],[billed_consum]]</f>
        <v>2.9230958726177415E-2</v>
      </c>
    </row>
    <row r="703" spans="1:9" x14ac:dyDescent="0.2">
      <c r="A703" t="s">
        <v>71</v>
      </c>
      <c r="B703" t="s">
        <v>54</v>
      </c>
      <c r="C703" t="s">
        <v>76</v>
      </c>
      <c r="D703" s="4">
        <v>43101</v>
      </c>
      <c r="E703" t="s">
        <v>66</v>
      </c>
      <c r="F703" s="5">
        <v>43101</v>
      </c>
      <c r="G703">
        <v>39605.29</v>
      </c>
      <c r="H703">
        <v>1158.2</v>
      </c>
      <c r="I703">
        <f>Table_Query_from_etpl[[#This Row],[billed_amt]]/Table_Query_from_etpl[[#This Row],[billed_consum]]</f>
        <v>2.9243568220305924E-2</v>
      </c>
    </row>
    <row r="704" spans="1:9" x14ac:dyDescent="0.2">
      <c r="A704" t="s">
        <v>71</v>
      </c>
      <c r="B704" t="s">
        <v>54</v>
      </c>
      <c r="C704" t="s">
        <v>76</v>
      </c>
      <c r="D704" s="4">
        <v>43132</v>
      </c>
      <c r="E704" t="s">
        <v>78</v>
      </c>
      <c r="F704" s="5">
        <v>43101</v>
      </c>
      <c r="G704">
        <v>0</v>
      </c>
      <c r="H704">
        <v>0</v>
      </c>
      <c r="I704" t="e">
        <f>Table_Query_from_etpl[[#This Row],[billed_amt]]/Table_Query_from_etpl[[#This Row],[billed_consum]]</f>
        <v>#DIV/0!</v>
      </c>
    </row>
    <row r="705" spans="1:9" x14ac:dyDescent="0.2">
      <c r="A705" t="s">
        <v>71</v>
      </c>
      <c r="B705" t="s">
        <v>54</v>
      </c>
      <c r="C705" t="s">
        <v>76</v>
      </c>
      <c r="D705" s="4">
        <v>43132</v>
      </c>
      <c r="E705" t="s">
        <v>66</v>
      </c>
      <c r="F705" s="5">
        <v>43101</v>
      </c>
      <c r="G705">
        <v>0</v>
      </c>
      <c r="H705">
        <v>0</v>
      </c>
      <c r="I705" t="e">
        <f>Table_Query_from_etpl[[#This Row],[billed_amt]]/Table_Query_from_etpl[[#This Row],[billed_consum]]</f>
        <v>#DIV/0!</v>
      </c>
    </row>
    <row r="706" spans="1:9" x14ac:dyDescent="0.2">
      <c r="A706" t="s">
        <v>71</v>
      </c>
      <c r="B706" t="s">
        <v>54</v>
      </c>
      <c r="C706" t="s">
        <v>76</v>
      </c>
      <c r="D706" s="4">
        <v>43435</v>
      </c>
      <c r="E706" t="s">
        <v>66</v>
      </c>
      <c r="F706" s="5">
        <v>43405</v>
      </c>
      <c r="G706">
        <v>576992.52</v>
      </c>
      <c r="H706">
        <v>17739.240000000002</v>
      </c>
      <c r="I706">
        <f>Table_Query_from_etpl[[#This Row],[billed_amt]]/Table_Query_from_etpl[[#This Row],[billed_consum]]</f>
        <v>3.0744315368247756E-2</v>
      </c>
    </row>
    <row r="707" spans="1:9" x14ac:dyDescent="0.2">
      <c r="A707" t="s">
        <v>71</v>
      </c>
      <c r="B707" t="s">
        <v>54</v>
      </c>
      <c r="C707" t="s">
        <v>76</v>
      </c>
      <c r="D707" s="4">
        <v>43435</v>
      </c>
      <c r="E707" t="s">
        <v>78</v>
      </c>
      <c r="F707" s="5">
        <v>43221</v>
      </c>
      <c r="G707">
        <v>110.27</v>
      </c>
      <c r="H707">
        <v>2.14</v>
      </c>
      <c r="I707">
        <f>Table_Query_from_etpl[[#This Row],[billed_amt]]/Table_Query_from_etpl[[#This Row],[billed_consum]]</f>
        <v>1.9406910311054685E-2</v>
      </c>
    </row>
    <row r="708" spans="1:9" x14ac:dyDescent="0.2">
      <c r="A708" t="s">
        <v>71</v>
      </c>
      <c r="B708" t="s">
        <v>54</v>
      </c>
      <c r="C708" t="s">
        <v>76</v>
      </c>
      <c r="D708" s="4">
        <v>43435</v>
      </c>
      <c r="E708" t="s">
        <v>66</v>
      </c>
      <c r="F708" s="5">
        <v>43221</v>
      </c>
      <c r="G708">
        <v>2445</v>
      </c>
      <c r="H708">
        <v>47.31</v>
      </c>
      <c r="I708">
        <f>Table_Query_from_etpl[[#This Row],[billed_amt]]/Table_Query_from_etpl[[#This Row],[billed_consum]]</f>
        <v>1.9349693251533743E-2</v>
      </c>
    </row>
    <row r="709" spans="1:9" x14ac:dyDescent="0.2">
      <c r="A709" t="s">
        <v>71</v>
      </c>
      <c r="B709" t="s">
        <v>54</v>
      </c>
      <c r="C709" t="s">
        <v>76</v>
      </c>
      <c r="D709" s="4">
        <v>43435</v>
      </c>
      <c r="E709" t="s">
        <v>78</v>
      </c>
      <c r="F709" s="5">
        <v>43405</v>
      </c>
      <c r="G709">
        <v>8821.2099999999991</v>
      </c>
      <c r="H709">
        <v>242.07</v>
      </c>
      <c r="I709">
        <f>Table_Query_from_etpl[[#This Row],[billed_amt]]/Table_Query_from_etpl[[#This Row],[billed_consum]]</f>
        <v>2.7441813538052039E-2</v>
      </c>
    </row>
    <row r="710" spans="1:9" x14ac:dyDescent="0.2">
      <c r="A710" t="s">
        <v>71</v>
      </c>
      <c r="B710" t="s">
        <v>54</v>
      </c>
      <c r="C710" t="s">
        <v>76</v>
      </c>
      <c r="D710" s="4">
        <v>43435</v>
      </c>
      <c r="E710" t="s">
        <v>78</v>
      </c>
      <c r="F710" s="5">
        <v>43405</v>
      </c>
      <c r="G710">
        <v>26022.35</v>
      </c>
      <c r="H710">
        <v>799.98</v>
      </c>
      <c r="I710">
        <f>Table_Query_from_etpl[[#This Row],[billed_amt]]/Table_Query_from_etpl[[#This Row],[billed_consum]]</f>
        <v>3.0742035212038884E-2</v>
      </c>
    </row>
    <row r="711" spans="1:9" x14ac:dyDescent="0.2">
      <c r="A711" t="s">
        <v>71</v>
      </c>
      <c r="B711" t="s">
        <v>54</v>
      </c>
      <c r="C711" t="s">
        <v>76</v>
      </c>
      <c r="D711" s="4">
        <v>43435</v>
      </c>
      <c r="E711" t="s">
        <v>78</v>
      </c>
      <c r="F711" s="5">
        <v>43405</v>
      </c>
      <c r="G711">
        <v>12.63</v>
      </c>
      <c r="H711">
        <v>0.32</v>
      </c>
      <c r="I711">
        <f>Table_Query_from_etpl[[#This Row],[billed_amt]]/Table_Query_from_etpl[[#This Row],[billed_consum]]</f>
        <v>2.5336500395882817E-2</v>
      </c>
    </row>
    <row r="712" spans="1:9" x14ac:dyDescent="0.2">
      <c r="A712" t="s">
        <v>71</v>
      </c>
      <c r="B712" t="s">
        <v>54</v>
      </c>
      <c r="C712" t="s">
        <v>76</v>
      </c>
      <c r="D712" s="4">
        <v>43435</v>
      </c>
      <c r="E712" t="s">
        <v>78</v>
      </c>
      <c r="F712" s="5">
        <v>43405</v>
      </c>
      <c r="G712">
        <v>16.190000000000001</v>
      </c>
      <c r="H712">
        <v>0.41</v>
      </c>
      <c r="I712">
        <f>Table_Query_from_etpl[[#This Row],[billed_amt]]/Table_Query_from_etpl[[#This Row],[billed_consum]]</f>
        <v>2.5324274243360097E-2</v>
      </c>
    </row>
    <row r="713" spans="1:9" x14ac:dyDescent="0.2">
      <c r="A713" t="s">
        <v>71</v>
      </c>
      <c r="B713" t="s">
        <v>54</v>
      </c>
      <c r="C713" t="s">
        <v>76</v>
      </c>
      <c r="D713" s="4">
        <v>43435</v>
      </c>
      <c r="E713" t="s">
        <v>66</v>
      </c>
      <c r="F713" s="5">
        <v>43405</v>
      </c>
      <c r="G713">
        <v>280</v>
      </c>
      <c r="H713">
        <v>7.03</v>
      </c>
      <c r="I713">
        <f>Table_Query_from_etpl[[#This Row],[billed_amt]]/Table_Query_from_etpl[[#This Row],[billed_consum]]</f>
        <v>2.5107142857142859E-2</v>
      </c>
    </row>
    <row r="714" spans="1:9" x14ac:dyDescent="0.2">
      <c r="A714" t="s">
        <v>71</v>
      </c>
      <c r="B714" t="s">
        <v>54</v>
      </c>
      <c r="C714" t="s">
        <v>76</v>
      </c>
      <c r="D714" s="4">
        <v>43435</v>
      </c>
      <c r="E714" t="s">
        <v>66</v>
      </c>
      <c r="F714" s="5">
        <v>43405</v>
      </c>
      <c r="G714">
        <v>358.99</v>
      </c>
      <c r="H714">
        <v>9.01</v>
      </c>
      <c r="I714">
        <f>Table_Query_from_etpl[[#This Row],[billed_amt]]/Table_Query_from_etpl[[#This Row],[billed_consum]]</f>
        <v>2.5098192150199167E-2</v>
      </c>
    </row>
    <row r="715" spans="1:9" x14ac:dyDescent="0.2">
      <c r="A715" t="s">
        <v>71</v>
      </c>
      <c r="B715" t="s">
        <v>54</v>
      </c>
      <c r="C715" t="s">
        <v>76</v>
      </c>
      <c r="D715" s="4">
        <v>43435</v>
      </c>
      <c r="E715" t="s">
        <v>78</v>
      </c>
      <c r="F715" s="5">
        <v>43405</v>
      </c>
      <c r="G715">
        <v>16230.37</v>
      </c>
      <c r="H715">
        <v>407.66</v>
      </c>
      <c r="I715">
        <f>Table_Query_from_etpl[[#This Row],[billed_amt]]/Table_Query_from_etpl[[#This Row],[billed_consum]]</f>
        <v>2.5117110700495431E-2</v>
      </c>
    </row>
    <row r="716" spans="1:9" x14ac:dyDescent="0.2">
      <c r="A716" t="s">
        <v>71</v>
      </c>
      <c r="B716" t="s">
        <v>54</v>
      </c>
      <c r="C716" t="s">
        <v>76</v>
      </c>
      <c r="D716" s="4">
        <v>43435</v>
      </c>
      <c r="E716" t="s">
        <v>66</v>
      </c>
      <c r="F716" s="5">
        <v>43221</v>
      </c>
      <c r="G716">
        <v>196804</v>
      </c>
      <c r="H716">
        <v>4939.25</v>
      </c>
      <c r="I716">
        <f>Table_Query_from_etpl[[#This Row],[billed_amt]]/Table_Query_from_etpl[[#This Row],[billed_consum]]</f>
        <v>2.509730493282657E-2</v>
      </c>
    </row>
    <row r="717" spans="1:9" x14ac:dyDescent="0.2">
      <c r="A717" t="s">
        <v>71</v>
      </c>
      <c r="B717" t="s">
        <v>54</v>
      </c>
      <c r="C717" t="s">
        <v>76</v>
      </c>
      <c r="D717" s="4">
        <v>43435</v>
      </c>
      <c r="E717" t="s">
        <v>78</v>
      </c>
      <c r="F717" s="5">
        <v>43221</v>
      </c>
      <c r="G717">
        <v>8875.7199999999993</v>
      </c>
      <c r="H717">
        <v>222.82</v>
      </c>
      <c r="I717">
        <f>Table_Query_from_etpl[[#This Row],[billed_amt]]/Table_Query_from_etpl[[#This Row],[billed_consum]]</f>
        <v>2.5104442231165473E-2</v>
      </c>
    </row>
    <row r="718" spans="1:9" x14ac:dyDescent="0.2">
      <c r="A718" t="s">
        <v>71</v>
      </c>
      <c r="B718" t="s">
        <v>54</v>
      </c>
      <c r="C718" t="s">
        <v>76</v>
      </c>
      <c r="D718" s="4">
        <v>43435</v>
      </c>
      <c r="E718" t="s">
        <v>66</v>
      </c>
      <c r="F718" s="5">
        <v>43405</v>
      </c>
      <c r="G718">
        <v>359873.89</v>
      </c>
      <c r="H718">
        <v>9038.3700000000008</v>
      </c>
      <c r="I718">
        <f>Table_Query_from_etpl[[#This Row],[billed_amt]]/Table_Query_from_etpl[[#This Row],[billed_consum]]</f>
        <v>2.5115381390964486E-2</v>
      </c>
    </row>
    <row r="719" spans="1:9" x14ac:dyDescent="0.2">
      <c r="A719" t="s">
        <v>71</v>
      </c>
      <c r="B719" t="s">
        <v>54</v>
      </c>
      <c r="C719" t="s">
        <v>76</v>
      </c>
      <c r="D719" s="4">
        <v>43435</v>
      </c>
      <c r="E719" t="s">
        <v>78</v>
      </c>
      <c r="F719" s="5">
        <v>43221</v>
      </c>
      <c r="G719">
        <v>6.95</v>
      </c>
      <c r="H719">
        <v>0.17</v>
      </c>
      <c r="I719">
        <f>Table_Query_from_etpl[[#This Row],[billed_amt]]/Table_Query_from_etpl[[#This Row],[billed_consum]]</f>
        <v>2.4460431654676259E-2</v>
      </c>
    </row>
    <row r="720" spans="1:9" x14ac:dyDescent="0.2">
      <c r="A720" t="s">
        <v>71</v>
      </c>
      <c r="B720" t="s">
        <v>55</v>
      </c>
      <c r="C720" t="s">
        <v>77</v>
      </c>
      <c r="D720" s="4">
        <v>43466</v>
      </c>
      <c r="E720" t="s">
        <v>78</v>
      </c>
      <c r="F720" s="5">
        <v>43405</v>
      </c>
      <c r="G720">
        <v>333.64</v>
      </c>
      <c r="H720">
        <v>8.43</v>
      </c>
      <c r="I720">
        <f>Table_Query_from_etpl[[#This Row],[billed_amt]]/Table_Query_from_etpl[[#This Row],[billed_consum]]</f>
        <v>2.5266754585781082E-2</v>
      </c>
    </row>
    <row r="721" spans="1:9" x14ac:dyDescent="0.2">
      <c r="A721" t="s">
        <v>71</v>
      </c>
      <c r="B721" t="s">
        <v>55</v>
      </c>
      <c r="C721" t="s">
        <v>77</v>
      </c>
      <c r="D721" s="4">
        <v>43466</v>
      </c>
      <c r="E721" t="s">
        <v>66</v>
      </c>
      <c r="F721" s="5">
        <v>43405</v>
      </c>
      <c r="G721">
        <v>7924.99</v>
      </c>
      <c r="H721">
        <v>200.3</v>
      </c>
      <c r="I721">
        <f>Table_Query_from_etpl[[#This Row],[billed_amt]]/Table_Query_from_etpl[[#This Row],[billed_consum]]</f>
        <v>2.5274479841614943E-2</v>
      </c>
    </row>
    <row r="722" spans="1:9" x14ac:dyDescent="0.2">
      <c r="A722" t="s">
        <v>71</v>
      </c>
      <c r="B722" t="s">
        <v>54</v>
      </c>
      <c r="C722" t="s">
        <v>76</v>
      </c>
      <c r="D722" s="4">
        <v>43435</v>
      </c>
      <c r="E722" t="s">
        <v>78</v>
      </c>
      <c r="F722" s="5">
        <v>43405</v>
      </c>
      <c r="G722">
        <v>5093.09</v>
      </c>
      <c r="H722">
        <v>140.02000000000001</v>
      </c>
      <c r="I722">
        <f>Table_Query_from_etpl[[#This Row],[billed_amt]]/Table_Query_from_etpl[[#This Row],[billed_consum]]</f>
        <v>2.7492151130256878E-2</v>
      </c>
    </row>
    <row r="723" spans="1:9" x14ac:dyDescent="0.2">
      <c r="A723" t="s">
        <v>71</v>
      </c>
      <c r="B723" t="s">
        <v>54</v>
      </c>
      <c r="C723" t="s">
        <v>76</v>
      </c>
      <c r="D723" s="4">
        <v>43435</v>
      </c>
      <c r="E723" t="s">
        <v>66</v>
      </c>
      <c r="F723" s="5">
        <v>43221</v>
      </c>
      <c r="G723">
        <v>1103</v>
      </c>
      <c r="H723">
        <v>23.19</v>
      </c>
      <c r="I723">
        <f>Table_Query_from_etpl[[#This Row],[billed_amt]]/Table_Query_from_etpl[[#This Row],[billed_consum]]</f>
        <v>2.102447869446963E-2</v>
      </c>
    </row>
    <row r="724" spans="1:9" x14ac:dyDescent="0.2">
      <c r="A724" t="s">
        <v>71</v>
      </c>
      <c r="B724" t="s">
        <v>54</v>
      </c>
      <c r="C724" t="s">
        <v>76</v>
      </c>
      <c r="D724" s="4">
        <v>43435</v>
      </c>
      <c r="E724" t="s">
        <v>78</v>
      </c>
      <c r="F724" s="5">
        <v>43221</v>
      </c>
      <c r="G724">
        <v>49.74</v>
      </c>
      <c r="H724">
        <v>1.05</v>
      </c>
      <c r="I724">
        <f>Table_Query_from_etpl[[#This Row],[billed_amt]]/Table_Query_from_etpl[[#This Row],[billed_consum]]</f>
        <v>2.1109770808202654E-2</v>
      </c>
    </row>
    <row r="725" spans="1:9" x14ac:dyDescent="0.2">
      <c r="A725" t="s">
        <v>71</v>
      </c>
      <c r="B725" t="s">
        <v>54</v>
      </c>
      <c r="C725" t="s">
        <v>76</v>
      </c>
      <c r="D725" s="4">
        <v>43435</v>
      </c>
      <c r="E725" t="s">
        <v>66</v>
      </c>
      <c r="F725" s="5">
        <v>43405</v>
      </c>
      <c r="G725">
        <v>112928.73</v>
      </c>
      <c r="H725">
        <v>3103.8</v>
      </c>
      <c r="I725">
        <f>Table_Query_from_etpl[[#This Row],[billed_amt]]/Table_Query_from_etpl[[#This Row],[billed_consum]]</f>
        <v>2.7484591387860292E-2</v>
      </c>
    </row>
    <row r="726" spans="1:9" x14ac:dyDescent="0.2">
      <c r="A726" t="s">
        <v>71</v>
      </c>
      <c r="B726" t="s">
        <v>54</v>
      </c>
      <c r="C726" t="s">
        <v>76</v>
      </c>
      <c r="D726" s="4">
        <v>43497</v>
      </c>
      <c r="E726" t="s">
        <v>78</v>
      </c>
      <c r="F726" s="5">
        <v>43405</v>
      </c>
      <c r="G726">
        <v>4.3899999999999997</v>
      </c>
      <c r="H726">
        <v>0.12</v>
      </c>
      <c r="I726">
        <f>Table_Query_from_etpl[[#This Row],[billed_amt]]/Table_Query_from_etpl[[#This Row],[billed_consum]]</f>
        <v>2.7334851936218679E-2</v>
      </c>
    </row>
    <row r="727" spans="1:9" x14ac:dyDescent="0.2">
      <c r="A727" t="s">
        <v>71</v>
      </c>
      <c r="B727" t="s">
        <v>54</v>
      </c>
      <c r="C727" t="s">
        <v>76</v>
      </c>
      <c r="D727" s="4">
        <v>43435</v>
      </c>
      <c r="E727" t="s">
        <v>66</v>
      </c>
      <c r="F727" s="5">
        <v>43221</v>
      </c>
      <c r="G727">
        <v>197</v>
      </c>
      <c r="H727">
        <v>4.9400000000000004</v>
      </c>
      <c r="I727">
        <f>Table_Query_from_etpl[[#This Row],[billed_amt]]/Table_Query_from_etpl[[#This Row],[billed_consum]]</f>
        <v>2.5076142131979697E-2</v>
      </c>
    </row>
    <row r="728" spans="1:9" x14ac:dyDescent="0.2">
      <c r="A728" t="s">
        <v>71</v>
      </c>
      <c r="B728" t="s">
        <v>54</v>
      </c>
      <c r="C728" t="s">
        <v>76</v>
      </c>
      <c r="D728" s="4">
        <v>43435</v>
      </c>
      <c r="E728" t="s">
        <v>66</v>
      </c>
      <c r="F728" s="5">
        <v>43221</v>
      </c>
      <c r="G728">
        <v>120</v>
      </c>
      <c r="H728">
        <v>3.01</v>
      </c>
      <c r="I728">
        <f>Table_Query_from_etpl[[#This Row],[billed_amt]]/Table_Query_from_etpl[[#This Row],[billed_consum]]</f>
        <v>2.5083333333333332E-2</v>
      </c>
    </row>
    <row r="729" spans="1:9" x14ac:dyDescent="0.2">
      <c r="A729" t="s">
        <v>71</v>
      </c>
      <c r="B729" t="s">
        <v>54</v>
      </c>
      <c r="C729" t="s">
        <v>76</v>
      </c>
      <c r="D729" s="4">
        <v>43435</v>
      </c>
      <c r="E729" t="s">
        <v>78</v>
      </c>
      <c r="F729" s="5">
        <v>43405</v>
      </c>
      <c r="G729">
        <v>9.83</v>
      </c>
      <c r="H729">
        <v>0.25</v>
      </c>
      <c r="I729">
        <f>Table_Query_from_etpl[[#This Row],[billed_amt]]/Table_Query_from_etpl[[#This Row],[billed_consum]]</f>
        <v>2.5432349949135302E-2</v>
      </c>
    </row>
    <row r="730" spans="1:9" x14ac:dyDescent="0.2">
      <c r="A730" t="s">
        <v>71</v>
      </c>
      <c r="B730" t="s">
        <v>54</v>
      </c>
      <c r="C730" t="s">
        <v>76</v>
      </c>
      <c r="D730" s="4">
        <v>43435</v>
      </c>
      <c r="E730" t="s">
        <v>78</v>
      </c>
      <c r="F730" s="5">
        <v>43405</v>
      </c>
      <c r="G730">
        <v>11224.8</v>
      </c>
      <c r="H730">
        <v>308.97000000000003</v>
      </c>
      <c r="I730">
        <f>Table_Query_from_etpl[[#This Row],[billed_amt]]/Table_Query_from_etpl[[#This Row],[billed_consum]]</f>
        <v>2.752565747273894E-2</v>
      </c>
    </row>
    <row r="731" spans="1:9" x14ac:dyDescent="0.2">
      <c r="A731" t="s">
        <v>71</v>
      </c>
      <c r="B731" t="s">
        <v>55</v>
      </c>
      <c r="C731" t="s">
        <v>77</v>
      </c>
      <c r="D731" s="4">
        <v>43466</v>
      </c>
      <c r="E731" t="s">
        <v>66</v>
      </c>
      <c r="F731" s="5">
        <v>43221</v>
      </c>
      <c r="G731">
        <v>0</v>
      </c>
      <c r="H731">
        <v>0</v>
      </c>
      <c r="I731" t="e">
        <f>Table_Query_from_etpl[[#This Row],[billed_amt]]/Table_Query_from_etpl[[#This Row],[billed_consum]]</f>
        <v>#DIV/0!</v>
      </c>
    </row>
    <row r="732" spans="1:9" x14ac:dyDescent="0.2">
      <c r="A732" t="s">
        <v>71</v>
      </c>
      <c r="B732" t="s">
        <v>54</v>
      </c>
      <c r="C732" t="s">
        <v>72</v>
      </c>
      <c r="D732" s="4">
        <v>43466</v>
      </c>
      <c r="E732" t="s">
        <v>66</v>
      </c>
      <c r="F732" s="5">
        <v>43221</v>
      </c>
      <c r="G732">
        <v>626.11</v>
      </c>
      <c r="H732">
        <v>15.64</v>
      </c>
      <c r="I732">
        <f>Table_Query_from_etpl[[#This Row],[billed_amt]]/Table_Query_from_etpl[[#This Row],[billed_consum]]</f>
        <v>2.4979636166168884E-2</v>
      </c>
    </row>
    <row r="733" spans="1:9" x14ac:dyDescent="0.2">
      <c r="A733" t="s">
        <v>71</v>
      </c>
      <c r="B733" t="s">
        <v>55</v>
      </c>
      <c r="C733" t="s">
        <v>77</v>
      </c>
      <c r="D733" s="4">
        <v>43466</v>
      </c>
      <c r="E733" t="s">
        <v>78</v>
      </c>
      <c r="F733" s="5">
        <v>43221</v>
      </c>
      <c r="G733">
        <v>0</v>
      </c>
      <c r="H733">
        <v>0</v>
      </c>
      <c r="I733" t="e">
        <f>Table_Query_from_etpl[[#This Row],[billed_amt]]/Table_Query_from_etpl[[#This Row],[billed_consum]]</f>
        <v>#DIV/0!</v>
      </c>
    </row>
    <row r="734" spans="1:9" x14ac:dyDescent="0.2">
      <c r="A734" t="s">
        <v>71</v>
      </c>
      <c r="B734" t="s">
        <v>54</v>
      </c>
      <c r="C734" t="s">
        <v>72</v>
      </c>
      <c r="D734" s="4">
        <v>43466</v>
      </c>
      <c r="E734" t="s">
        <v>78</v>
      </c>
      <c r="F734" s="5">
        <v>43221</v>
      </c>
      <c r="G734">
        <v>28.24</v>
      </c>
      <c r="H734">
        <v>0.71</v>
      </c>
      <c r="I734">
        <f>Table_Query_from_etpl[[#This Row],[billed_amt]]/Table_Query_from_etpl[[#This Row],[billed_consum]]</f>
        <v>2.5141643059490085E-2</v>
      </c>
    </row>
    <row r="735" spans="1:9" x14ac:dyDescent="0.2">
      <c r="A735" t="s">
        <v>71</v>
      </c>
      <c r="B735" t="s">
        <v>54</v>
      </c>
      <c r="C735" t="s">
        <v>76</v>
      </c>
      <c r="D735" s="4">
        <v>43466</v>
      </c>
      <c r="E735" t="s">
        <v>78</v>
      </c>
      <c r="F735" s="5">
        <v>43221</v>
      </c>
      <c r="G735">
        <v>21.42</v>
      </c>
      <c r="H735">
        <v>0.47</v>
      </c>
      <c r="I735">
        <f>Table_Query_from_etpl[[#This Row],[billed_amt]]/Table_Query_from_etpl[[#This Row],[billed_consum]]</f>
        <v>2.1942110177404293E-2</v>
      </c>
    </row>
    <row r="736" spans="1:9" x14ac:dyDescent="0.2">
      <c r="A736" t="s">
        <v>71</v>
      </c>
      <c r="B736" t="s">
        <v>54</v>
      </c>
      <c r="C736" t="s">
        <v>76</v>
      </c>
      <c r="D736" s="4">
        <v>43466</v>
      </c>
      <c r="E736" t="s">
        <v>78</v>
      </c>
      <c r="F736" s="5">
        <v>43221</v>
      </c>
      <c r="G736">
        <v>0.05</v>
      </c>
      <c r="H736">
        <v>0</v>
      </c>
      <c r="I736">
        <f>Table_Query_from_etpl[[#This Row],[billed_amt]]/Table_Query_from_etpl[[#This Row],[billed_consum]]</f>
        <v>0</v>
      </c>
    </row>
    <row r="737" spans="1:9" x14ac:dyDescent="0.2">
      <c r="A737" t="s">
        <v>71</v>
      </c>
      <c r="B737" t="s">
        <v>54</v>
      </c>
      <c r="C737" t="s">
        <v>76</v>
      </c>
      <c r="D737" s="4">
        <v>43435</v>
      </c>
      <c r="E737" t="s">
        <v>66</v>
      </c>
      <c r="F737" s="5">
        <v>43405</v>
      </c>
      <c r="G737">
        <v>248885.98</v>
      </c>
      <c r="H737">
        <v>6851.34</v>
      </c>
      <c r="I737">
        <f>Table_Query_from_etpl[[#This Row],[billed_amt]]/Table_Query_from_etpl[[#This Row],[billed_consum]]</f>
        <v>2.7528027090959483E-2</v>
      </c>
    </row>
    <row r="738" spans="1:9" x14ac:dyDescent="0.2">
      <c r="A738" t="s">
        <v>71</v>
      </c>
      <c r="B738" t="s">
        <v>54</v>
      </c>
      <c r="C738" t="s">
        <v>76</v>
      </c>
      <c r="D738" s="4">
        <v>43435</v>
      </c>
      <c r="E738" t="s">
        <v>78</v>
      </c>
      <c r="F738" s="5">
        <v>43221</v>
      </c>
      <c r="G738">
        <v>8.8800000000000008</v>
      </c>
      <c r="H738">
        <v>0.22</v>
      </c>
      <c r="I738">
        <f>Table_Query_from_etpl[[#This Row],[billed_amt]]/Table_Query_from_etpl[[#This Row],[billed_consum]]</f>
        <v>2.4774774774774772E-2</v>
      </c>
    </row>
    <row r="739" spans="1:9" x14ac:dyDescent="0.2">
      <c r="A739" t="s">
        <v>71</v>
      </c>
      <c r="B739" t="s">
        <v>54</v>
      </c>
      <c r="C739" t="s">
        <v>76</v>
      </c>
      <c r="D739" s="4">
        <v>43435</v>
      </c>
      <c r="E739" t="s">
        <v>78</v>
      </c>
      <c r="F739" s="5">
        <v>43221</v>
      </c>
      <c r="G739">
        <v>5.41</v>
      </c>
      <c r="H739">
        <v>0.14000000000000001</v>
      </c>
      <c r="I739">
        <f>Table_Query_from_etpl[[#This Row],[billed_amt]]/Table_Query_from_etpl[[#This Row],[billed_consum]]</f>
        <v>2.5878003696857672E-2</v>
      </c>
    </row>
    <row r="740" spans="1:9" x14ac:dyDescent="0.2">
      <c r="A740" t="s">
        <v>71</v>
      </c>
      <c r="B740" t="s">
        <v>54</v>
      </c>
      <c r="C740" t="s">
        <v>76</v>
      </c>
      <c r="D740" s="4">
        <v>43435</v>
      </c>
      <c r="E740" t="s">
        <v>66</v>
      </c>
      <c r="F740" s="5">
        <v>43405</v>
      </c>
      <c r="G740">
        <v>218</v>
      </c>
      <c r="H740">
        <v>5.47</v>
      </c>
      <c r="I740">
        <f>Table_Query_from_etpl[[#This Row],[billed_amt]]/Table_Query_from_etpl[[#This Row],[billed_consum]]</f>
        <v>2.5091743119266055E-2</v>
      </c>
    </row>
    <row r="741" spans="1:9" x14ac:dyDescent="0.2">
      <c r="A741" t="s">
        <v>71</v>
      </c>
      <c r="B741" t="s">
        <v>55</v>
      </c>
      <c r="C741" t="s">
        <v>75</v>
      </c>
      <c r="D741" s="4">
        <v>43435</v>
      </c>
      <c r="E741" t="s">
        <v>66</v>
      </c>
      <c r="F741" s="5">
        <v>43405</v>
      </c>
      <c r="G741">
        <v>285797.03000000003</v>
      </c>
      <c r="H741">
        <v>7267.58</v>
      </c>
      <c r="I741">
        <f>Table_Query_from_etpl[[#This Row],[billed_amt]]/Table_Query_from_etpl[[#This Row],[billed_consum]]</f>
        <v>2.5429165586500317E-2</v>
      </c>
    </row>
    <row r="742" spans="1:9" x14ac:dyDescent="0.2">
      <c r="A742" t="s">
        <v>71</v>
      </c>
      <c r="B742" t="s">
        <v>54</v>
      </c>
      <c r="C742" t="s">
        <v>76</v>
      </c>
      <c r="D742" s="4">
        <v>43435</v>
      </c>
      <c r="E742" t="s">
        <v>78</v>
      </c>
      <c r="F742" s="5">
        <v>43221</v>
      </c>
      <c r="G742">
        <v>31.34</v>
      </c>
      <c r="H742">
        <v>0.57999999999999996</v>
      </c>
      <c r="I742">
        <f>Table_Query_from_etpl[[#This Row],[billed_amt]]/Table_Query_from_etpl[[#This Row],[billed_consum]]</f>
        <v>1.8506700701978303E-2</v>
      </c>
    </row>
    <row r="743" spans="1:9" x14ac:dyDescent="0.2">
      <c r="A743" t="s">
        <v>71</v>
      </c>
      <c r="B743" t="s">
        <v>54</v>
      </c>
      <c r="C743" t="s">
        <v>76</v>
      </c>
      <c r="D743" s="4">
        <v>43435</v>
      </c>
      <c r="E743" t="s">
        <v>66</v>
      </c>
      <c r="F743" s="5">
        <v>43221</v>
      </c>
      <c r="G743">
        <v>695</v>
      </c>
      <c r="H743">
        <v>12.97</v>
      </c>
      <c r="I743">
        <f>Table_Query_from_etpl[[#This Row],[billed_amt]]/Table_Query_from_etpl[[#This Row],[billed_consum]]</f>
        <v>1.8661870503597123E-2</v>
      </c>
    </row>
    <row r="744" spans="1:9" x14ac:dyDescent="0.2">
      <c r="A744" t="s">
        <v>71</v>
      </c>
      <c r="B744" t="s">
        <v>54</v>
      </c>
      <c r="C744" t="s">
        <v>76</v>
      </c>
      <c r="D744" s="4">
        <v>43466</v>
      </c>
      <c r="E744" t="s">
        <v>66</v>
      </c>
      <c r="F744" s="5">
        <v>43221</v>
      </c>
      <c r="G744">
        <v>475</v>
      </c>
      <c r="H744">
        <v>10.53</v>
      </c>
      <c r="I744">
        <f>Table_Query_from_etpl[[#This Row],[billed_amt]]/Table_Query_from_etpl[[#This Row],[billed_consum]]</f>
        <v>2.2168421052631577E-2</v>
      </c>
    </row>
    <row r="745" spans="1:9" x14ac:dyDescent="0.2">
      <c r="A745" t="s">
        <v>71</v>
      </c>
      <c r="B745" t="s">
        <v>54</v>
      </c>
      <c r="C745" t="s">
        <v>76</v>
      </c>
      <c r="D745" s="4">
        <v>43466</v>
      </c>
      <c r="E745" t="s">
        <v>66</v>
      </c>
      <c r="F745" s="5">
        <v>43221</v>
      </c>
      <c r="G745">
        <v>1</v>
      </c>
      <c r="H745">
        <v>0.02</v>
      </c>
      <c r="I745">
        <f>Table_Query_from_etpl[[#This Row],[billed_amt]]/Table_Query_from_etpl[[#This Row],[billed_consum]]</f>
        <v>0.02</v>
      </c>
    </row>
    <row r="746" spans="1:9" x14ac:dyDescent="0.2">
      <c r="A746" t="s">
        <v>71</v>
      </c>
      <c r="B746" t="s">
        <v>54</v>
      </c>
      <c r="C746" t="s">
        <v>76</v>
      </c>
      <c r="D746" s="4">
        <v>43466</v>
      </c>
      <c r="E746" t="s">
        <v>66</v>
      </c>
      <c r="F746" s="5">
        <v>43405</v>
      </c>
      <c r="G746">
        <v>192349</v>
      </c>
      <c r="H746">
        <v>4860.8900000000003</v>
      </c>
      <c r="I746">
        <f>Table_Query_from_etpl[[#This Row],[billed_amt]]/Table_Query_from_etpl[[#This Row],[billed_consum]]</f>
        <v>2.5271199746294496E-2</v>
      </c>
    </row>
    <row r="747" spans="1:9" x14ac:dyDescent="0.2">
      <c r="A747" t="s">
        <v>71</v>
      </c>
      <c r="B747" t="s">
        <v>55</v>
      </c>
      <c r="C747" t="s">
        <v>75</v>
      </c>
      <c r="D747" s="4">
        <v>43435</v>
      </c>
      <c r="E747" t="s">
        <v>78</v>
      </c>
      <c r="F747" s="5">
        <v>43405</v>
      </c>
      <c r="G747">
        <v>12889.43</v>
      </c>
      <c r="H747">
        <v>327.77</v>
      </c>
      <c r="I747">
        <f>Table_Query_from_etpl[[#This Row],[billed_amt]]/Table_Query_from_etpl[[#This Row],[billed_consum]]</f>
        <v>2.5429363439655593E-2</v>
      </c>
    </row>
    <row r="748" spans="1:9" x14ac:dyDescent="0.2">
      <c r="A748" t="s">
        <v>71</v>
      </c>
      <c r="B748" t="s">
        <v>54</v>
      </c>
      <c r="C748" t="s">
        <v>76</v>
      </c>
      <c r="D748" s="4">
        <v>43466</v>
      </c>
      <c r="E748" t="s">
        <v>78</v>
      </c>
      <c r="F748" s="5">
        <v>43405</v>
      </c>
      <c r="G748">
        <v>8098.28</v>
      </c>
      <c r="H748">
        <v>204.65</v>
      </c>
      <c r="I748">
        <f>Table_Query_from_etpl[[#This Row],[billed_amt]]/Table_Query_from_etpl[[#This Row],[billed_consum]]</f>
        <v>2.5270798243577652E-2</v>
      </c>
    </row>
    <row r="749" spans="1:9" x14ac:dyDescent="0.2">
      <c r="A749" t="s">
        <v>71</v>
      </c>
      <c r="B749" t="s">
        <v>55</v>
      </c>
      <c r="C749" t="s">
        <v>77</v>
      </c>
      <c r="D749" s="4">
        <v>43466</v>
      </c>
      <c r="E749" t="s">
        <v>78</v>
      </c>
      <c r="F749" s="5">
        <v>43405</v>
      </c>
      <c r="G749">
        <v>5193.3999999999996</v>
      </c>
      <c r="H749">
        <v>131.28</v>
      </c>
      <c r="I749">
        <f>Table_Query_from_etpl[[#This Row],[billed_amt]]/Table_Query_from_etpl[[#This Row],[billed_consum]]</f>
        <v>2.5278237763314979E-2</v>
      </c>
    </row>
    <row r="750" spans="1:9" x14ac:dyDescent="0.2">
      <c r="A750" t="s">
        <v>71</v>
      </c>
      <c r="B750" t="s">
        <v>55</v>
      </c>
      <c r="C750" t="s">
        <v>77</v>
      </c>
      <c r="D750" s="4">
        <v>43466</v>
      </c>
      <c r="E750" t="s">
        <v>66</v>
      </c>
      <c r="F750" s="5">
        <v>43405</v>
      </c>
      <c r="G750">
        <v>123345</v>
      </c>
      <c r="H750">
        <v>3117.76</v>
      </c>
      <c r="I750">
        <f>Table_Query_from_etpl[[#This Row],[billed_amt]]/Table_Query_from_etpl[[#This Row],[billed_consum]]</f>
        <v>2.5276744091775105E-2</v>
      </c>
    </row>
    <row r="751" spans="1:9" x14ac:dyDescent="0.2">
      <c r="A751" t="s">
        <v>71</v>
      </c>
      <c r="B751" t="s">
        <v>55</v>
      </c>
      <c r="C751" t="s">
        <v>77</v>
      </c>
      <c r="D751" s="4">
        <v>43466</v>
      </c>
      <c r="E751" t="s">
        <v>66</v>
      </c>
      <c r="F751" s="5">
        <v>43405</v>
      </c>
      <c r="G751">
        <v>46333</v>
      </c>
      <c r="H751">
        <v>1170.94</v>
      </c>
      <c r="I751">
        <f>Table_Query_from_etpl[[#This Row],[billed_amt]]/Table_Query_from_etpl[[#This Row],[billed_consum]]</f>
        <v>2.5272268145814E-2</v>
      </c>
    </row>
    <row r="752" spans="1:9" x14ac:dyDescent="0.2">
      <c r="A752" t="s">
        <v>71</v>
      </c>
      <c r="B752" t="s">
        <v>55</v>
      </c>
      <c r="C752" t="s">
        <v>77</v>
      </c>
      <c r="D752" s="4">
        <v>43466</v>
      </c>
      <c r="E752" t="s">
        <v>78</v>
      </c>
      <c r="F752" s="5">
        <v>43405</v>
      </c>
      <c r="G752">
        <v>1950.64</v>
      </c>
      <c r="H752">
        <v>49.29</v>
      </c>
      <c r="I752">
        <f>Table_Query_from_etpl[[#This Row],[billed_amt]]/Table_Query_from_etpl[[#This Row],[billed_consum]]</f>
        <v>2.5268629783045563E-2</v>
      </c>
    </row>
    <row r="753" spans="1:9" x14ac:dyDescent="0.2">
      <c r="A753" t="s">
        <v>71</v>
      </c>
      <c r="B753" t="s">
        <v>54</v>
      </c>
      <c r="C753" t="s">
        <v>76</v>
      </c>
      <c r="D753" s="4">
        <v>43497</v>
      </c>
      <c r="E753" t="s">
        <v>66</v>
      </c>
      <c r="F753" s="5">
        <v>43405</v>
      </c>
      <c r="G753">
        <v>110</v>
      </c>
      <c r="H753">
        <v>3.07</v>
      </c>
      <c r="I753">
        <f>Table_Query_from_etpl[[#This Row],[billed_amt]]/Table_Query_from_etpl[[#This Row],[billed_consum]]</f>
        <v>2.7909090909090908E-2</v>
      </c>
    </row>
    <row r="754" spans="1:9" x14ac:dyDescent="0.2">
      <c r="A754" t="s">
        <v>71</v>
      </c>
      <c r="B754" t="s">
        <v>55</v>
      </c>
      <c r="C754" t="s">
        <v>77</v>
      </c>
      <c r="D754" s="4">
        <v>43435</v>
      </c>
      <c r="E754" t="s">
        <v>78</v>
      </c>
      <c r="F754" s="5">
        <v>43405</v>
      </c>
      <c r="G754">
        <v>3504.31</v>
      </c>
      <c r="H754">
        <v>86.1</v>
      </c>
      <c r="I754">
        <f>Table_Query_from_etpl[[#This Row],[billed_amt]]/Table_Query_from_etpl[[#This Row],[billed_consum]]</f>
        <v>2.4569744115103969E-2</v>
      </c>
    </row>
    <row r="755" spans="1:9" x14ac:dyDescent="0.2">
      <c r="A755" t="s">
        <v>71</v>
      </c>
      <c r="B755" t="s">
        <v>54</v>
      </c>
      <c r="C755" t="s">
        <v>76</v>
      </c>
      <c r="D755" s="4">
        <v>43497</v>
      </c>
      <c r="E755" t="s">
        <v>78</v>
      </c>
      <c r="F755" s="5">
        <v>43405</v>
      </c>
      <c r="G755">
        <v>13627.14</v>
      </c>
      <c r="H755">
        <v>279.98</v>
      </c>
      <c r="I755">
        <f>Table_Query_from_etpl[[#This Row],[billed_amt]]/Table_Query_from_etpl[[#This Row],[billed_consum]]</f>
        <v>2.0545763821315406E-2</v>
      </c>
    </row>
    <row r="756" spans="1:9" x14ac:dyDescent="0.2">
      <c r="A756" t="s">
        <v>71</v>
      </c>
      <c r="B756" t="s">
        <v>55</v>
      </c>
      <c r="C756" t="s">
        <v>77</v>
      </c>
      <c r="D756" s="4">
        <v>43435</v>
      </c>
      <c r="E756" t="s">
        <v>66</v>
      </c>
      <c r="F756" s="5">
        <v>43221</v>
      </c>
      <c r="G756">
        <v>8329</v>
      </c>
      <c r="H756">
        <v>204.6</v>
      </c>
      <c r="I756">
        <f>Table_Query_from_etpl[[#This Row],[billed_amt]]/Table_Query_from_etpl[[#This Row],[billed_consum]]</f>
        <v>2.4564773682314803E-2</v>
      </c>
    </row>
    <row r="757" spans="1:9" x14ac:dyDescent="0.2">
      <c r="A757" t="s">
        <v>71</v>
      </c>
      <c r="B757" t="s">
        <v>55</v>
      </c>
      <c r="C757" t="s">
        <v>77</v>
      </c>
      <c r="D757" s="4">
        <v>43435</v>
      </c>
      <c r="E757" t="s">
        <v>66</v>
      </c>
      <c r="F757" s="5">
        <v>43405</v>
      </c>
      <c r="G757">
        <v>77700.33</v>
      </c>
      <c r="H757">
        <v>1909</v>
      </c>
      <c r="I757">
        <f>Table_Query_from_etpl[[#This Row],[billed_amt]]/Table_Query_from_etpl[[#This Row],[billed_consum]]</f>
        <v>2.4568750222811152E-2</v>
      </c>
    </row>
    <row r="758" spans="1:9" x14ac:dyDescent="0.2">
      <c r="A758" t="s">
        <v>71</v>
      </c>
      <c r="B758" t="s">
        <v>55</v>
      </c>
      <c r="C758" t="s">
        <v>77</v>
      </c>
      <c r="D758" s="4">
        <v>43466</v>
      </c>
      <c r="E758" t="s">
        <v>78</v>
      </c>
      <c r="F758" s="5">
        <v>43405</v>
      </c>
      <c r="G758">
        <v>8841.52</v>
      </c>
      <c r="H758">
        <v>272.93</v>
      </c>
      <c r="I758">
        <f>Table_Query_from_etpl[[#This Row],[billed_amt]]/Table_Query_from_etpl[[#This Row],[billed_consum]]</f>
        <v>3.0869126575520951E-2</v>
      </c>
    </row>
    <row r="759" spans="1:9" x14ac:dyDescent="0.2">
      <c r="A759" t="s">
        <v>71</v>
      </c>
      <c r="B759" t="s">
        <v>55</v>
      </c>
      <c r="C759" t="s">
        <v>77</v>
      </c>
      <c r="D759" s="4">
        <v>43466</v>
      </c>
      <c r="E759" t="s">
        <v>66</v>
      </c>
      <c r="F759" s="5">
        <v>43405</v>
      </c>
      <c r="G759">
        <v>196045.64</v>
      </c>
      <c r="H759">
        <v>6051.93</v>
      </c>
      <c r="I759">
        <f>Table_Query_from_etpl[[#This Row],[billed_amt]]/Table_Query_from_etpl[[#This Row],[billed_consum]]</f>
        <v>3.0870005576252548E-2</v>
      </c>
    </row>
    <row r="760" spans="1:9" x14ac:dyDescent="0.2">
      <c r="A760" t="s">
        <v>71</v>
      </c>
      <c r="B760" t="s">
        <v>55</v>
      </c>
      <c r="C760" t="s">
        <v>77</v>
      </c>
      <c r="D760" s="4">
        <v>43435</v>
      </c>
      <c r="E760" t="s">
        <v>78</v>
      </c>
      <c r="F760" s="5">
        <v>43221</v>
      </c>
      <c r="G760">
        <v>375.66</v>
      </c>
      <c r="H760">
        <v>9.23</v>
      </c>
      <c r="I760">
        <f>Table_Query_from_etpl[[#This Row],[billed_amt]]/Table_Query_from_etpl[[#This Row],[billed_consum]]</f>
        <v>2.4570089974977373E-2</v>
      </c>
    </row>
    <row r="761" spans="1:9" x14ac:dyDescent="0.2">
      <c r="A761" t="s">
        <v>71</v>
      </c>
      <c r="B761" t="s">
        <v>55</v>
      </c>
      <c r="C761" t="s">
        <v>77</v>
      </c>
      <c r="D761" s="4">
        <v>43435</v>
      </c>
      <c r="E761" t="s">
        <v>78</v>
      </c>
      <c r="F761" s="5">
        <v>43221</v>
      </c>
      <c r="G761">
        <v>0</v>
      </c>
      <c r="H761">
        <v>0</v>
      </c>
      <c r="I761" t="e">
        <f>Table_Query_from_etpl[[#This Row],[billed_amt]]/Table_Query_from_etpl[[#This Row],[billed_consum]]</f>
        <v>#DIV/0!</v>
      </c>
    </row>
    <row r="762" spans="1:9" x14ac:dyDescent="0.2">
      <c r="A762" t="s">
        <v>71</v>
      </c>
      <c r="B762" t="s">
        <v>55</v>
      </c>
      <c r="C762" t="s">
        <v>77</v>
      </c>
      <c r="D762" s="4">
        <v>43435</v>
      </c>
      <c r="E762" t="s">
        <v>66</v>
      </c>
      <c r="F762" s="5">
        <v>43405</v>
      </c>
      <c r="G762">
        <v>700725.99</v>
      </c>
      <c r="H762">
        <v>20701.52</v>
      </c>
      <c r="I762">
        <f>Table_Query_from_etpl[[#This Row],[billed_amt]]/Table_Query_from_etpl[[#This Row],[billed_consum]]</f>
        <v>2.9542960151941848E-2</v>
      </c>
    </row>
    <row r="763" spans="1:9" x14ac:dyDescent="0.2">
      <c r="A763" t="s">
        <v>71</v>
      </c>
      <c r="B763" t="s">
        <v>55</v>
      </c>
      <c r="C763" t="s">
        <v>77</v>
      </c>
      <c r="D763" s="4">
        <v>43435</v>
      </c>
      <c r="E763" t="s">
        <v>66</v>
      </c>
      <c r="F763" s="5">
        <v>43405</v>
      </c>
      <c r="G763">
        <v>8525.99</v>
      </c>
      <c r="H763">
        <v>232.83</v>
      </c>
      <c r="I763">
        <f>Table_Query_from_etpl[[#This Row],[billed_amt]]/Table_Query_from_etpl[[#This Row],[billed_consum]]</f>
        <v>2.7308265667681995E-2</v>
      </c>
    </row>
    <row r="764" spans="1:9" x14ac:dyDescent="0.2">
      <c r="A764" t="s">
        <v>71</v>
      </c>
      <c r="B764" t="s">
        <v>55</v>
      </c>
      <c r="C764" t="s">
        <v>77</v>
      </c>
      <c r="D764" s="4">
        <v>43435</v>
      </c>
      <c r="E764" t="s">
        <v>66</v>
      </c>
      <c r="F764" s="5">
        <v>43221</v>
      </c>
      <c r="G764">
        <v>0</v>
      </c>
      <c r="H764">
        <v>0</v>
      </c>
      <c r="I764" t="e">
        <f>Table_Query_from_etpl[[#This Row],[billed_amt]]/Table_Query_from_etpl[[#This Row],[billed_consum]]</f>
        <v>#DIV/0!</v>
      </c>
    </row>
    <row r="765" spans="1:9" x14ac:dyDescent="0.2">
      <c r="A765" t="s">
        <v>71</v>
      </c>
      <c r="B765" t="s">
        <v>55</v>
      </c>
      <c r="C765" t="s">
        <v>77</v>
      </c>
      <c r="D765" s="4">
        <v>43435</v>
      </c>
      <c r="E765" t="s">
        <v>78</v>
      </c>
      <c r="F765" s="5">
        <v>43405</v>
      </c>
      <c r="G765">
        <v>31602.7</v>
      </c>
      <c r="H765">
        <v>933.65</v>
      </c>
      <c r="I765">
        <f>Table_Query_from_etpl[[#This Row],[billed_amt]]/Table_Query_from_etpl[[#This Row],[billed_consum]]</f>
        <v>2.9543361801365072E-2</v>
      </c>
    </row>
    <row r="766" spans="1:9" x14ac:dyDescent="0.2">
      <c r="A766" t="s">
        <v>71</v>
      </c>
      <c r="B766" t="s">
        <v>55</v>
      </c>
      <c r="C766" t="s">
        <v>77</v>
      </c>
      <c r="D766" s="4">
        <v>43435</v>
      </c>
      <c r="E766" t="s">
        <v>78</v>
      </c>
      <c r="F766" s="5">
        <v>43405</v>
      </c>
      <c r="G766">
        <v>384.52</v>
      </c>
      <c r="H766">
        <v>10.5</v>
      </c>
      <c r="I766">
        <f>Table_Query_from_etpl[[#This Row],[billed_amt]]/Table_Query_from_etpl[[#This Row],[billed_consum]]</f>
        <v>2.7306772079475711E-2</v>
      </c>
    </row>
    <row r="767" spans="1:9" x14ac:dyDescent="0.2">
      <c r="A767" t="s">
        <v>71</v>
      </c>
      <c r="B767" t="s">
        <v>54</v>
      </c>
      <c r="C767" t="s">
        <v>76</v>
      </c>
      <c r="D767" s="4">
        <v>43435</v>
      </c>
      <c r="E767" t="s">
        <v>66</v>
      </c>
      <c r="F767" s="5">
        <v>43405</v>
      </c>
      <c r="G767">
        <v>656369.56000000006</v>
      </c>
      <c r="H767">
        <v>20187.8</v>
      </c>
      <c r="I767">
        <f>Table_Query_from_etpl[[#This Row],[billed_amt]]/Table_Query_from_etpl[[#This Row],[billed_consum]]</f>
        <v>3.0756758433465436E-2</v>
      </c>
    </row>
    <row r="768" spans="1:9" x14ac:dyDescent="0.2">
      <c r="A768" t="s">
        <v>71</v>
      </c>
      <c r="B768" t="s">
        <v>55</v>
      </c>
      <c r="C768" t="s">
        <v>77</v>
      </c>
      <c r="D768" s="4">
        <v>43435</v>
      </c>
      <c r="E768" t="s">
        <v>66</v>
      </c>
      <c r="F768" s="5">
        <v>43221</v>
      </c>
      <c r="G768">
        <v>3.99</v>
      </c>
      <c r="H768">
        <v>0.08</v>
      </c>
      <c r="I768">
        <f>Table_Query_from_etpl[[#This Row],[billed_amt]]/Table_Query_from_etpl[[#This Row],[billed_consum]]</f>
        <v>2.0050125313283207E-2</v>
      </c>
    </row>
    <row r="769" spans="1:9" x14ac:dyDescent="0.2">
      <c r="A769" t="s">
        <v>71</v>
      </c>
      <c r="B769" t="s">
        <v>54</v>
      </c>
      <c r="C769" t="s">
        <v>76</v>
      </c>
      <c r="D769" s="4">
        <v>43435</v>
      </c>
      <c r="E769" t="s">
        <v>66</v>
      </c>
      <c r="F769" s="5">
        <v>43221</v>
      </c>
      <c r="G769">
        <v>959</v>
      </c>
      <c r="H769">
        <v>19.420000000000002</v>
      </c>
      <c r="I769">
        <f>Table_Query_from_etpl[[#This Row],[billed_amt]]/Table_Query_from_etpl[[#This Row],[billed_consum]]</f>
        <v>2.0250260688216896E-2</v>
      </c>
    </row>
    <row r="770" spans="1:9" x14ac:dyDescent="0.2">
      <c r="A770" t="s">
        <v>71</v>
      </c>
      <c r="B770" t="s">
        <v>54</v>
      </c>
      <c r="C770" t="s">
        <v>76</v>
      </c>
      <c r="D770" s="4">
        <v>43435</v>
      </c>
      <c r="E770" t="s">
        <v>78</v>
      </c>
      <c r="F770" s="5">
        <v>43405</v>
      </c>
      <c r="G770">
        <v>29602.26</v>
      </c>
      <c r="H770">
        <v>910.37</v>
      </c>
      <c r="I770">
        <f>Table_Query_from_etpl[[#This Row],[billed_amt]]/Table_Query_from_etpl[[#This Row],[billed_consum]]</f>
        <v>3.0753395179962614E-2</v>
      </c>
    </row>
    <row r="771" spans="1:9" x14ac:dyDescent="0.2">
      <c r="A771" t="s">
        <v>71</v>
      </c>
      <c r="B771" t="s">
        <v>55</v>
      </c>
      <c r="C771" t="s">
        <v>77</v>
      </c>
      <c r="D771" s="4">
        <v>43435</v>
      </c>
      <c r="E771" t="s">
        <v>78</v>
      </c>
      <c r="F771" s="5">
        <v>43221</v>
      </c>
      <c r="G771">
        <v>0.18</v>
      </c>
      <c r="H771">
        <v>0</v>
      </c>
      <c r="I771">
        <f>Table_Query_from_etpl[[#This Row],[billed_amt]]/Table_Query_from_etpl[[#This Row],[billed_consum]]</f>
        <v>0</v>
      </c>
    </row>
    <row r="772" spans="1:9" x14ac:dyDescent="0.2">
      <c r="A772" t="s">
        <v>71</v>
      </c>
      <c r="B772" t="s">
        <v>54</v>
      </c>
      <c r="C772" t="s">
        <v>76</v>
      </c>
      <c r="D772" s="4">
        <v>43435</v>
      </c>
      <c r="E772" t="s">
        <v>78</v>
      </c>
      <c r="F772" s="5">
        <v>43221</v>
      </c>
      <c r="G772">
        <v>43.25</v>
      </c>
      <c r="H772">
        <v>0.88</v>
      </c>
      <c r="I772">
        <f>Table_Query_from_etpl[[#This Row],[billed_amt]]/Table_Query_from_etpl[[#This Row],[billed_consum]]</f>
        <v>2.0346820809248555E-2</v>
      </c>
    </row>
    <row r="773" spans="1:9" x14ac:dyDescent="0.2">
      <c r="A773" t="s">
        <v>71</v>
      </c>
      <c r="B773" t="s">
        <v>54</v>
      </c>
      <c r="C773" t="s">
        <v>76</v>
      </c>
      <c r="D773" s="4">
        <v>43435</v>
      </c>
      <c r="E773" t="s">
        <v>78</v>
      </c>
      <c r="F773" s="5">
        <v>43405</v>
      </c>
      <c r="G773">
        <v>14198.06</v>
      </c>
      <c r="H773">
        <v>349.09</v>
      </c>
      <c r="I773">
        <f>Table_Query_from_etpl[[#This Row],[billed_amt]]/Table_Query_from_etpl[[#This Row],[billed_consum]]</f>
        <v>2.4587161908035324E-2</v>
      </c>
    </row>
    <row r="774" spans="1:9" x14ac:dyDescent="0.2">
      <c r="A774" t="s">
        <v>71</v>
      </c>
      <c r="B774" t="s">
        <v>54</v>
      </c>
      <c r="C774" t="s">
        <v>76</v>
      </c>
      <c r="D774" s="4">
        <v>43435</v>
      </c>
      <c r="E774" t="s">
        <v>78</v>
      </c>
      <c r="F774" s="5">
        <v>43405</v>
      </c>
      <c r="G774">
        <v>27506.720000000001</v>
      </c>
      <c r="H774">
        <v>837.94</v>
      </c>
      <c r="I774">
        <f>Table_Query_from_etpl[[#This Row],[billed_amt]]/Table_Query_from_etpl[[#This Row],[billed_consum]]</f>
        <v>3.0463101380317246E-2</v>
      </c>
    </row>
    <row r="775" spans="1:9" x14ac:dyDescent="0.2">
      <c r="A775" t="s">
        <v>71</v>
      </c>
      <c r="B775" t="s">
        <v>54</v>
      </c>
      <c r="C775" t="s">
        <v>76</v>
      </c>
      <c r="D775" s="4">
        <v>43435</v>
      </c>
      <c r="E775" t="s">
        <v>66</v>
      </c>
      <c r="F775" s="5">
        <v>43405</v>
      </c>
      <c r="G775">
        <v>314811.65999999997</v>
      </c>
      <c r="H775">
        <v>7739.02</v>
      </c>
      <c r="I775">
        <f>Table_Query_from_etpl[[#This Row],[billed_amt]]/Table_Query_from_etpl[[#This Row],[billed_consum]]</f>
        <v>2.4583015762503845E-2</v>
      </c>
    </row>
    <row r="776" spans="1:9" x14ac:dyDescent="0.2">
      <c r="A776" t="s">
        <v>71</v>
      </c>
      <c r="B776" t="s">
        <v>54</v>
      </c>
      <c r="C776" t="s">
        <v>76</v>
      </c>
      <c r="D776" s="4">
        <v>43466</v>
      </c>
      <c r="E776" t="s">
        <v>66</v>
      </c>
      <c r="F776" s="5">
        <v>43405</v>
      </c>
      <c r="G776">
        <v>338331.91</v>
      </c>
      <c r="H776">
        <v>7444.24</v>
      </c>
      <c r="I776">
        <f>Table_Query_from_etpl[[#This Row],[billed_amt]]/Table_Query_from_etpl[[#This Row],[billed_consum]]</f>
        <v>2.2002772366342863E-2</v>
      </c>
    </row>
    <row r="777" spans="1:9" x14ac:dyDescent="0.2">
      <c r="A777" t="s">
        <v>71</v>
      </c>
      <c r="B777" t="s">
        <v>54</v>
      </c>
      <c r="C777" t="s">
        <v>76</v>
      </c>
      <c r="D777" s="4">
        <v>43466</v>
      </c>
      <c r="E777" t="s">
        <v>78</v>
      </c>
      <c r="F777" s="5">
        <v>43405</v>
      </c>
      <c r="G777">
        <v>13740.39</v>
      </c>
      <c r="H777">
        <v>302.26</v>
      </c>
      <c r="I777">
        <f>Table_Query_from_etpl[[#This Row],[billed_amt]]/Table_Query_from_etpl[[#This Row],[billed_consum]]</f>
        <v>2.1997920000815116E-2</v>
      </c>
    </row>
    <row r="778" spans="1:9" x14ac:dyDescent="0.2">
      <c r="A778" t="s">
        <v>71</v>
      </c>
      <c r="B778" t="s">
        <v>54</v>
      </c>
      <c r="C778" t="s">
        <v>76</v>
      </c>
      <c r="D778" s="4">
        <v>43435</v>
      </c>
      <c r="E778" t="s">
        <v>66</v>
      </c>
      <c r="F778" s="5">
        <v>43405</v>
      </c>
      <c r="G778">
        <v>609904</v>
      </c>
      <c r="H778">
        <v>18579.12</v>
      </c>
      <c r="I778">
        <f>Table_Query_from_etpl[[#This Row],[billed_amt]]/Table_Query_from_etpl[[#This Row],[billed_consum]]</f>
        <v>3.0462367848054773E-2</v>
      </c>
    </row>
    <row r="779" spans="1:9" x14ac:dyDescent="0.2">
      <c r="A779" t="s">
        <v>71</v>
      </c>
      <c r="B779" t="s">
        <v>54</v>
      </c>
      <c r="C779" t="s">
        <v>76</v>
      </c>
      <c r="D779" s="4">
        <v>43497</v>
      </c>
      <c r="E779" t="s">
        <v>66</v>
      </c>
      <c r="F779" s="5">
        <v>43405</v>
      </c>
      <c r="G779">
        <v>342401</v>
      </c>
      <c r="H779">
        <v>7036.74</v>
      </c>
      <c r="I779">
        <f>Table_Query_from_etpl[[#This Row],[billed_amt]]/Table_Query_from_etpl[[#This Row],[billed_consum]]</f>
        <v>2.0551166614583484E-2</v>
      </c>
    </row>
    <row r="780" spans="1:9" x14ac:dyDescent="0.2">
      <c r="A780" t="s">
        <v>71</v>
      </c>
      <c r="B780" t="s">
        <v>54</v>
      </c>
      <c r="C780" t="s">
        <v>76</v>
      </c>
      <c r="D780" s="4">
        <v>43466</v>
      </c>
      <c r="E780" t="s">
        <v>66</v>
      </c>
      <c r="F780" s="5">
        <v>43221</v>
      </c>
      <c r="G780">
        <v>27</v>
      </c>
      <c r="H780">
        <v>0.52</v>
      </c>
      <c r="I780">
        <f>Table_Query_from_etpl[[#This Row],[billed_amt]]/Table_Query_from_etpl[[#This Row],[billed_consum]]</f>
        <v>1.9259259259259261E-2</v>
      </c>
    </row>
    <row r="781" spans="1:9" x14ac:dyDescent="0.2">
      <c r="A781" t="s">
        <v>71</v>
      </c>
      <c r="B781" t="s">
        <v>54</v>
      </c>
      <c r="C781" t="s">
        <v>76</v>
      </c>
      <c r="D781" s="4">
        <v>43466</v>
      </c>
      <c r="E781" t="s">
        <v>78</v>
      </c>
      <c r="F781" s="5">
        <v>43221</v>
      </c>
      <c r="G781">
        <v>1.22</v>
      </c>
      <c r="H781">
        <v>0.02</v>
      </c>
      <c r="I781">
        <f>Table_Query_from_etpl[[#This Row],[billed_amt]]/Table_Query_from_etpl[[#This Row],[billed_consum]]</f>
        <v>1.6393442622950821E-2</v>
      </c>
    </row>
    <row r="782" spans="1:9" x14ac:dyDescent="0.2">
      <c r="A782" t="s">
        <v>71</v>
      </c>
      <c r="B782" t="s">
        <v>55</v>
      </c>
      <c r="C782" t="s">
        <v>77</v>
      </c>
      <c r="D782" s="4">
        <v>43435</v>
      </c>
      <c r="E782" t="s">
        <v>66</v>
      </c>
      <c r="F782" s="5">
        <v>43221</v>
      </c>
      <c r="G782">
        <v>453</v>
      </c>
      <c r="H782">
        <v>7.18</v>
      </c>
      <c r="I782">
        <f>Table_Query_from_etpl[[#This Row],[billed_amt]]/Table_Query_from_etpl[[#This Row],[billed_consum]]</f>
        <v>1.584988962472406E-2</v>
      </c>
    </row>
    <row r="783" spans="1:9" x14ac:dyDescent="0.2">
      <c r="A783" t="s">
        <v>71</v>
      </c>
      <c r="B783" t="s">
        <v>55</v>
      </c>
      <c r="C783" t="s">
        <v>77</v>
      </c>
      <c r="D783" s="4">
        <v>43435</v>
      </c>
      <c r="E783" t="s">
        <v>78</v>
      </c>
      <c r="F783" s="5">
        <v>43221</v>
      </c>
      <c r="G783">
        <v>20.43</v>
      </c>
      <c r="H783">
        <v>0.32</v>
      </c>
      <c r="I783">
        <f>Table_Query_from_etpl[[#This Row],[billed_amt]]/Table_Query_from_etpl[[#This Row],[billed_consum]]</f>
        <v>1.5663240332843859E-2</v>
      </c>
    </row>
    <row r="784" spans="1:9" x14ac:dyDescent="0.2">
      <c r="A784" t="s">
        <v>71</v>
      </c>
      <c r="B784" t="s">
        <v>55</v>
      </c>
      <c r="C784" t="s">
        <v>77</v>
      </c>
      <c r="D784" s="4">
        <v>43497</v>
      </c>
      <c r="E784" t="s">
        <v>78</v>
      </c>
      <c r="F784" s="5">
        <v>43405</v>
      </c>
      <c r="G784">
        <v>31.24</v>
      </c>
      <c r="H784">
        <v>0.64</v>
      </c>
      <c r="I784">
        <f>Table_Query_from_etpl[[#This Row],[billed_amt]]/Table_Query_from_etpl[[#This Row],[billed_consum]]</f>
        <v>2.0486555697823306E-2</v>
      </c>
    </row>
    <row r="785" spans="1:9" x14ac:dyDescent="0.2">
      <c r="A785" t="s">
        <v>71</v>
      </c>
      <c r="B785" t="s">
        <v>55</v>
      </c>
      <c r="C785" t="s">
        <v>77</v>
      </c>
      <c r="D785" s="4">
        <v>43497</v>
      </c>
      <c r="E785" t="s">
        <v>66</v>
      </c>
      <c r="F785" s="5">
        <v>43405</v>
      </c>
      <c r="G785">
        <v>785</v>
      </c>
      <c r="H785">
        <v>16.12</v>
      </c>
      <c r="I785">
        <f>Table_Query_from_etpl[[#This Row],[billed_amt]]/Table_Query_from_etpl[[#This Row],[billed_consum]]</f>
        <v>2.0535031847133758E-2</v>
      </c>
    </row>
    <row r="786" spans="1:9" x14ac:dyDescent="0.2">
      <c r="A786" t="s">
        <v>71</v>
      </c>
      <c r="B786" t="s">
        <v>54</v>
      </c>
      <c r="C786" t="s">
        <v>76</v>
      </c>
      <c r="D786" s="4">
        <v>43497</v>
      </c>
      <c r="E786" t="s">
        <v>78</v>
      </c>
      <c r="F786" s="5">
        <v>43405</v>
      </c>
      <c r="G786">
        <v>21706.12</v>
      </c>
      <c r="H786">
        <v>446.1</v>
      </c>
      <c r="I786">
        <f>Table_Query_from_etpl[[#This Row],[billed_amt]]/Table_Query_from_etpl[[#This Row],[billed_consum]]</f>
        <v>2.0551807508665761E-2</v>
      </c>
    </row>
    <row r="787" spans="1:9" x14ac:dyDescent="0.2">
      <c r="A787" t="s">
        <v>71</v>
      </c>
      <c r="B787" t="s">
        <v>54</v>
      </c>
      <c r="C787" t="s">
        <v>76</v>
      </c>
      <c r="D787" s="4">
        <v>43497</v>
      </c>
      <c r="E787" t="s">
        <v>66</v>
      </c>
      <c r="F787" s="5">
        <v>43405</v>
      </c>
      <c r="G787">
        <v>545429</v>
      </c>
      <c r="H787">
        <v>11209.56</v>
      </c>
      <c r="I787">
        <f>Table_Query_from_etpl[[#This Row],[billed_amt]]/Table_Query_from_etpl[[#This Row],[billed_consum]]</f>
        <v>2.0551822510354235E-2</v>
      </c>
    </row>
    <row r="788" spans="1:9" x14ac:dyDescent="0.2">
      <c r="A788" t="s">
        <v>71</v>
      </c>
      <c r="B788" t="s">
        <v>55</v>
      </c>
      <c r="C788" t="s">
        <v>77</v>
      </c>
      <c r="D788" s="4">
        <v>43466</v>
      </c>
      <c r="E788" t="s">
        <v>78</v>
      </c>
      <c r="F788" s="5">
        <v>43405</v>
      </c>
      <c r="G788">
        <v>234.02</v>
      </c>
      <c r="H788">
        <v>5.32</v>
      </c>
      <c r="I788">
        <f>Table_Query_from_etpl[[#This Row],[billed_amt]]/Table_Query_from_etpl[[#This Row],[billed_consum]]</f>
        <v>2.273309973506538E-2</v>
      </c>
    </row>
    <row r="789" spans="1:9" x14ac:dyDescent="0.2">
      <c r="A789" t="s">
        <v>71</v>
      </c>
      <c r="B789" t="s">
        <v>54</v>
      </c>
      <c r="C789" t="s">
        <v>76</v>
      </c>
      <c r="D789" s="4">
        <v>43466</v>
      </c>
      <c r="E789" t="s">
        <v>66</v>
      </c>
      <c r="F789" s="5">
        <v>43405</v>
      </c>
      <c r="G789">
        <v>253282.01</v>
      </c>
      <c r="H789">
        <v>6617.49</v>
      </c>
      <c r="I789">
        <f>Table_Query_from_etpl[[#This Row],[billed_amt]]/Table_Query_from_etpl[[#This Row],[billed_consum]]</f>
        <v>2.6126964169306773E-2</v>
      </c>
    </row>
    <row r="790" spans="1:9" x14ac:dyDescent="0.2">
      <c r="A790" t="s">
        <v>71</v>
      </c>
      <c r="B790" t="s">
        <v>54</v>
      </c>
      <c r="C790" t="s">
        <v>76</v>
      </c>
      <c r="D790" s="4">
        <v>43466</v>
      </c>
      <c r="E790" t="s">
        <v>78</v>
      </c>
      <c r="F790" s="5">
        <v>43405</v>
      </c>
      <c r="G790">
        <v>14478.47</v>
      </c>
      <c r="H790">
        <v>318.94</v>
      </c>
      <c r="I790">
        <f>Table_Query_from_etpl[[#This Row],[billed_amt]]/Table_Query_from_etpl[[#This Row],[billed_consum]]</f>
        <v>2.2028570698423247E-2</v>
      </c>
    </row>
    <row r="791" spans="1:9" x14ac:dyDescent="0.2">
      <c r="A791" t="s">
        <v>71</v>
      </c>
      <c r="B791" t="s">
        <v>55</v>
      </c>
      <c r="C791" t="s">
        <v>77</v>
      </c>
      <c r="D791" s="4">
        <v>43466</v>
      </c>
      <c r="E791" t="s">
        <v>66</v>
      </c>
      <c r="F791" s="5">
        <v>43405</v>
      </c>
      <c r="G791">
        <v>5720.99</v>
      </c>
      <c r="H791">
        <v>129.58000000000001</v>
      </c>
      <c r="I791">
        <f>Table_Query_from_etpl[[#This Row],[billed_amt]]/Table_Query_from_etpl[[#This Row],[billed_consum]]</f>
        <v>2.2649925974350595E-2</v>
      </c>
    </row>
    <row r="792" spans="1:9" x14ac:dyDescent="0.2">
      <c r="A792" t="s">
        <v>71</v>
      </c>
      <c r="B792" t="s">
        <v>54</v>
      </c>
      <c r="C792" t="s">
        <v>76</v>
      </c>
      <c r="D792" s="4">
        <v>43466</v>
      </c>
      <c r="E792" t="s">
        <v>66</v>
      </c>
      <c r="F792" s="5">
        <v>43405</v>
      </c>
      <c r="G792">
        <v>427052</v>
      </c>
      <c r="H792">
        <v>10809.78</v>
      </c>
      <c r="I792">
        <f>Table_Query_from_etpl[[#This Row],[billed_amt]]/Table_Query_from_etpl[[#This Row],[billed_consum]]</f>
        <v>2.5312561467924283E-2</v>
      </c>
    </row>
    <row r="793" spans="1:9" x14ac:dyDescent="0.2">
      <c r="A793" t="s">
        <v>71</v>
      </c>
      <c r="B793" t="s">
        <v>54</v>
      </c>
      <c r="C793" t="s">
        <v>76</v>
      </c>
      <c r="D793" s="4">
        <v>43466</v>
      </c>
      <c r="E793" t="s">
        <v>78</v>
      </c>
      <c r="F793" s="5">
        <v>43405</v>
      </c>
      <c r="G793">
        <v>17993.63</v>
      </c>
      <c r="H793">
        <v>455.61</v>
      </c>
      <c r="I793">
        <f>Table_Query_from_etpl[[#This Row],[billed_amt]]/Table_Query_from_etpl[[#This Row],[billed_consum]]</f>
        <v>2.532062735534742E-2</v>
      </c>
    </row>
    <row r="794" spans="1:9" x14ac:dyDescent="0.2">
      <c r="A794" t="s">
        <v>71</v>
      </c>
      <c r="B794" t="s">
        <v>54</v>
      </c>
      <c r="C794" t="s">
        <v>76</v>
      </c>
      <c r="D794" s="4">
        <v>43221</v>
      </c>
      <c r="E794" t="s">
        <v>66</v>
      </c>
      <c r="F794" s="5">
        <v>43101</v>
      </c>
      <c r="G794">
        <v>26534.95</v>
      </c>
      <c r="H794">
        <v>788.45</v>
      </c>
      <c r="I794">
        <f>Table_Query_from_etpl[[#This Row],[billed_amt]]/Table_Query_from_etpl[[#This Row],[billed_consum]]</f>
        <v>2.9713641819562504E-2</v>
      </c>
    </row>
    <row r="795" spans="1:9" x14ac:dyDescent="0.2">
      <c r="A795" t="s">
        <v>71</v>
      </c>
      <c r="B795" t="s">
        <v>55</v>
      </c>
      <c r="C795" t="s">
        <v>75</v>
      </c>
      <c r="D795" s="4">
        <v>43221</v>
      </c>
      <c r="E795" t="s">
        <v>66</v>
      </c>
      <c r="F795" s="5">
        <v>43101</v>
      </c>
      <c r="G795">
        <v>285427.03000000003</v>
      </c>
      <c r="H795">
        <v>8540.17</v>
      </c>
      <c r="I795">
        <f>Table_Query_from_etpl[[#This Row],[billed_amt]]/Table_Query_from_etpl[[#This Row],[billed_consum]]</f>
        <v>2.9920677099152099E-2</v>
      </c>
    </row>
    <row r="796" spans="1:9" x14ac:dyDescent="0.2">
      <c r="A796" t="s">
        <v>71</v>
      </c>
      <c r="B796" t="s">
        <v>55</v>
      </c>
      <c r="C796" t="s">
        <v>75</v>
      </c>
      <c r="D796" s="4">
        <v>43221</v>
      </c>
      <c r="E796" t="s">
        <v>78</v>
      </c>
      <c r="F796" s="5">
        <v>43221</v>
      </c>
      <c r="G796">
        <v>9.33</v>
      </c>
      <c r="H796">
        <v>0.21</v>
      </c>
      <c r="I796">
        <f>Table_Query_from_etpl[[#This Row],[billed_amt]]/Table_Query_from_etpl[[#This Row],[billed_consum]]</f>
        <v>2.2508038585209004E-2</v>
      </c>
    </row>
    <row r="797" spans="1:9" x14ac:dyDescent="0.2">
      <c r="A797" t="s">
        <v>71</v>
      </c>
      <c r="B797" t="s">
        <v>55</v>
      </c>
      <c r="C797" t="s">
        <v>73</v>
      </c>
      <c r="D797" s="4">
        <v>43221</v>
      </c>
      <c r="E797" t="s">
        <v>78</v>
      </c>
      <c r="F797" s="5">
        <v>43221</v>
      </c>
      <c r="G797">
        <v>0.28000000000000003</v>
      </c>
      <c r="H797">
        <v>0</v>
      </c>
      <c r="I797">
        <f>Table_Query_from_etpl[[#This Row],[billed_amt]]/Table_Query_from_etpl[[#This Row],[billed_consum]]</f>
        <v>0</v>
      </c>
    </row>
    <row r="798" spans="1:9" x14ac:dyDescent="0.2">
      <c r="A798" t="s">
        <v>71</v>
      </c>
      <c r="B798" t="s">
        <v>54</v>
      </c>
      <c r="C798" t="s">
        <v>76</v>
      </c>
      <c r="D798" s="4">
        <v>43221</v>
      </c>
      <c r="E798" t="s">
        <v>78</v>
      </c>
      <c r="F798" s="5">
        <v>43221</v>
      </c>
      <c r="G798">
        <v>0</v>
      </c>
      <c r="H798">
        <v>0</v>
      </c>
      <c r="I798" t="e">
        <f>Table_Query_from_etpl[[#This Row],[billed_amt]]/Table_Query_from_etpl[[#This Row],[billed_consum]]</f>
        <v>#DIV/0!</v>
      </c>
    </row>
    <row r="799" spans="1:9" x14ac:dyDescent="0.2">
      <c r="A799" t="s">
        <v>71</v>
      </c>
      <c r="B799" t="s">
        <v>55</v>
      </c>
      <c r="C799" t="s">
        <v>73</v>
      </c>
      <c r="D799" s="4">
        <v>43221</v>
      </c>
      <c r="E799" t="s">
        <v>66</v>
      </c>
      <c r="F799" s="5">
        <v>43221</v>
      </c>
      <c r="G799">
        <v>6.98</v>
      </c>
      <c r="H799">
        <v>0.16</v>
      </c>
      <c r="I799">
        <f>Table_Query_from_etpl[[#This Row],[billed_amt]]/Table_Query_from_etpl[[#This Row],[billed_consum]]</f>
        <v>2.2922636103151862E-2</v>
      </c>
    </row>
    <row r="800" spans="1:9" x14ac:dyDescent="0.2">
      <c r="A800" t="s">
        <v>71</v>
      </c>
      <c r="B800" t="s">
        <v>54</v>
      </c>
      <c r="C800" t="s">
        <v>76</v>
      </c>
      <c r="D800" s="4">
        <v>43221</v>
      </c>
      <c r="E800" t="s">
        <v>66</v>
      </c>
      <c r="F800" s="5">
        <v>43221</v>
      </c>
      <c r="G800">
        <v>0.06</v>
      </c>
      <c r="H800">
        <v>0</v>
      </c>
      <c r="I800">
        <f>Table_Query_from_etpl[[#This Row],[billed_amt]]/Table_Query_from_etpl[[#This Row],[billed_consum]]</f>
        <v>0</v>
      </c>
    </row>
    <row r="801" spans="1:9" x14ac:dyDescent="0.2">
      <c r="A801" t="s">
        <v>71</v>
      </c>
      <c r="B801" t="s">
        <v>55</v>
      </c>
      <c r="C801" t="s">
        <v>75</v>
      </c>
      <c r="D801" s="4">
        <v>43221</v>
      </c>
      <c r="E801" t="s">
        <v>66</v>
      </c>
      <c r="F801" s="5">
        <v>43221</v>
      </c>
      <c r="G801">
        <v>207.58</v>
      </c>
      <c r="H801">
        <v>4.58</v>
      </c>
      <c r="I801">
        <f>Table_Query_from_etpl[[#This Row],[billed_amt]]/Table_Query_from_etpl[[#This Row],[billed_consum]]</f>
        <v>2.2063782638019076E-2</v>
      </c>
    </row>
    <row r="802" spans="1:9" x14ac:dyDescent="0.2">
      <c r="A802" t="s">
        <v>71</v>
      </c>
      <c r="B802" t="s">
        <v>54</v>
      </c>
      <c r="C802" t="s">
        <v>76</v>
      </c>
      <c r="D802" s="4">
        <v>43221</v>
      </c>
      <c r="E802" t="s">
        <v>78</v>
      </c>
      <c r="F802" s="5">
        <v>43221</v>
      </c>
      <c r="G802">
        <v>31.97</v>
      </c>
      <c r="H802">
        <v>0.59</v>
      </c>
      <c r="I802">
        <f>Table_Query_from_etpl[[#This Row],[billed_amt]]/Table_Query_from_etpl[[#This Row],[billed_consum]]</f>
        <v>1.8454801376290273E-2</v>
      </c>
    </row>
    <row r="803" spans="1:9" x14ac:dyDescent="0.2">
      <c r="A803" t="s">
        <v>71</v>
      </c>
      <c r="B803" t="s">
        <v>55</v>
      </c>
      <c r="C803" t="s">
        <v>77</v>
      </c>
      <c r="D803" s="4">
        <v>43252</v>
      </c>
      <c r="E803" t="s">
        <v>78</v>
      </c>
      <c r="F803" s="5">
        <v>43221</v>
      </c>
      <c r="G803">
        <v>451.19</v>
      </c>
      <c r="H803">
        <v>7.21</v>
      </c>
      <c r="I803">
        <f>Table_Query_from_etpl[[#This Row],[billed_amt]]/Table_Query_from_etpl[[#This Row],[billed_consum]]</f>
        <v>1.5979964094948913E-2</v>
      </c>
    </row>
    <row r="804" spans="1:9" x14ac:dyDescent="0.2">
      <c r="A804" t="s">
        <v>71</v>
      </c>
      <c r="B804" t="s">
        <v>54</v>
      </c>
      <c r="C804" t="s">
        <v>72</v>
      </c>
      <c r="D804" s="4">
        <v>43221</v>
      </c>
      <c r="E804" t="s">
        <v>78</v>
      </c>
      <c r="F804" s="5">
        <v>43221</v>
      </c>
      <c r="G804">
        <v>28</v>
      </c>
      <c r="H804">
        <v>0.57999999999999996</v>
      </c>
      <c r="I804">
        <f>Table_Query_from_etpl[[#This Row],[billed_amt]]/Table_Query_from_etpl[[#This Row],[billed_consum]]</f>
        <v>2.0714285714285713E-2</v>
      </c>
    </row>
    <row r="805" spans="1:9" x14ac:dyDescent="0.2">
      <c r="A805" t="s">
        <v>71</v>
      </c>
      <c r="B805" t="s">
        <v>54</v>
      </c>
      <c r="C805" t="s">
        <v>74</v>
      </c>
      <c r="D805" s="4">
        <v>43221</v>
      </c>
      <c r="E805" t="s">
        <v>78</v>
      </c>
      <c r="F805" s="5">
        <v>43221</v>
      </c>
      <c r="G805">
        <v>26.16</v>
      </c>
      <c r="H805">
        <v>0.44</v>
      </c>
      <c r="I805">
        <f>Table_Query_from_etpl[[#This Row],[billed_amt]]/Table_Query_from_etpl[[#This Row],[billed_consum]]</f>
        <v>1.6819571865443424E-2</v>
      </c>
    </row>
    <row r="806" spans="1:9" x14ac:dyDescent="0.2">
      <c r="A806" t="s">
        <v>71</v>
      </c>
      <c r="B806" t="s">
        <v>54</v>
      </c>
      <c r="C806" t="s">
        <v>72</v>
      </c>
      <c r="D806" s="4">
        <v>43221</v>
      </c>
      <c r="E806" t="s">
        <v>66</v>
      </c>
      <c r="F806" s="5">
        <v>43221</v>
      </c>
      <c r="G806">
        <v>622.91999999999996</v>
      </c>
      <c r="H806">
        <v>12.45</v>
      </c>
      <c r="I806">
        <f>Table_Query_from_etpl[[#This Row],[billed_amt]]/Table_Query_from_etpl[[#This Row],[billed_consum]]</f>
        <v>1.9986515122327103E-2</v>
      </c>
    </row>
    <row r="807" spans="1:9" x14ac:dyDescent="0.2">
      <c r="A807" t="s">
        <v>71</v>
      </c>
      <c r="B807" t="s">
        <v>54</v>
      </c>
      <c r="C807" t="s">
        <v>74</v>
      </c>
      <c r="D807" s="4">
        <v>43221</v>
      </c>
      <c r="E807" t="s">
        <v>66</v>
      </c>
      <c r="F807" s="5">
        <v>43221</v>
      </c>
      <c r="G807">
        <v>582.41</v>
      </c>
      <c r="H807">
        <v>10.26</v>
      </c>
      <c r="I807">
        <f>Table_Query_from_etpl[[#This Row],[billed_amt]]/Table_Query_from_etpl[[#This Row],[billed_consum]]</f>
        <v>1.7616455761405195E-2</v>
      </c>
    </row>
    <row r="808" spans="1:9" x14ac:dyDescent="0.2">
      <c r="A808" t="s">
        <v>71</v>
      </c>
      <c r="B808" t="s">
        <v>55</v>
      </c>
      <c r="C808" t="s">
        <v>77</v>
      </c>
      <c r="D808" s="4">
        <v>43221</v>
      </c>
      <c r="E808" t="s">
        <v>78</v>
      </c>
      <c r="F808" s="5">
        <v>43101</v>
      </c>
      <c r="G808">
        <v>2813.57</v>
      </c>
      <c r="H808">
        <v>61.33</v>
      </c>
      <c r="I808">
        <f>Table_Query_from_etpl[[#This Row],[billed_amt]]/Table_Query_from_etpl[[#This Row],[billed_consum]]</f>
        <v>2.179792932111161E-2</v>
      </c>
    </row>
    <row r="809" spans="1:9" x14ac:dyDescent="0.2">
      <c r="A809" t="s">
        <v>71</v>
      </c>
      <c r="B809" t="s">
        <v>55</v>
      </c>
      <c r="C809" t="s">
        <v>77</v>
      </c>
      <c r="D809" s="4">
        <v>43221</v>
      </c>
      <c r="E809" t="s">
        <v>66</v>
      </c>
      <c r="F809" s="5">
        <v>43101</v>
      </c>
      <c r="G809">
        <v>62385.65</v>
      </c>
      <c r="H809">
        <v>1360.26</v>
      </c>
      <c r="I809">
        <f>Table_Query_from_etpl[[#This Row],[billed_amt]]/Table_Query_from_etpl[[#This Row],[billed_consum]]</f>
        <v>2.1804052694810425E-2</v>
      </c>
    </row>
    <row r="810" spans="1:9" x14ac:dyDescent="0.2">
      <c r="A810" t="s">
        <v>71</v>
      </c>
      <c r="B810" t="s">
        <v>55</v>
      </c>
      <c r="C810" t="s">
        <v>77</v>
      </c>
      <c r="D810" s="4">
        <v>43221</v>
      </c>
      <c r="E810" t="s">
        <v>66</v>
      </c>
      <c r="F810" s="5">
        <v>43221</v>
      </c>
      <c r="G810">
        <v>433</v>
      </c>
      <c r="H810">
        <v>10.95</v>
      </c>
      <c r="I810">
        <f>Table_Query_from_etpl[[#This Row],[billed_amt]]/Table_Query_from_etpl[[#This Row],[billed_consum]]</f>
        <v>2.528868360277136E-2</v>
      </c>
    </row>
    <row r="811" spans="1:9" x14ac:dyDescent="0.2">
      <c r="A811" t="s">
        <v>71</v>
      </c>
      <c r="B811" t="s">
        <v>55</v>
      </c>
      <c r="C811" t="s">
        <v>77</v>
      </c>
      <c r="D811" s="4">
        <v>43221</v>
      </c>
      <c r="E811" t="s">
        <v>66</v>
      </c>
      <c r="F811" s="5">
        <v>43221</v>
      </c>
      <c r="G811">
        <v>33938.89</v>
      </c>
      <c r="H811">
        <v>740.23</v>
      </c>
      <c r="I811">
        <f>Table_Query_from_etpl[[#This Row],[billed_amt]]/Table_Query_from_etpl[[#This Row],[billed_consum]]</f>
        <v>2.1810672063818235E-2</v>
      </c>
    </row>
    <row r="812" spans="1:9" x14ac:dyDescent="0.2">
      <c r="A812" t="s">
        <v>71</v>
      </c>
      <c r="B812" t="s">
        <v>55</v>
      </c>
      <c r="C812" t="s">
        <v>77</v>
      </c>
      <c r="D812" s="4">
        <v>43221</v>
      </c>
      <c r="E812" t="s">
        <v>78</v>
      </c>
      <c r="F812" s="5">
        <v>43221</v>
      </c>
      <c r="G812">
        <v>19.53</v>
      </c>
      <c r="H812">
        <v>0.49</v>
      </c>
      <c r="I812">
        <f>Table_Query_from_etpl[[#This Row],[billed_amt]]/Table_Query_from_etpl[[#This Row],[billed_consum]]</f>
        <v>2.5089605734767022E-2</v>
      </c>
    </row>
    <row r="813" spans="1:9" x14ac:dyDescent="0.2">
      <c r="A813" t="s">
        <v>71</v>
      </c>
      <c r="B813" t="s">
        <v>55</v>
      </c>
      <c r="C813" t="s">
        <v>77</v>
      </c>
      <c r="D813" s="4">
        <v>43221</v>
      </c>
      <c r="E813" t="s">
        <v>78</v>
      </c>
      <c r="F813" s="5">
        <v>43221</v>
      </c>
      <c r="G813">
        <v>1530.68</v>
      </c>
      <c r="H813">
        <v>33.35</v>
      </c>
      <c r="I813">
        <f>Table_Query_from_etpl[[#This Row],[billed_amt]]/Table_Query_from_etpl[[#This Row],[billed_consum]]</f>
        <v>2.1787702197716047E-2</v>
      </c>
    </row>
    <row r="814" spans="1:9" x14ac:dyDescent="0.2">
      <c r="A814" t="s">
        <v>71</v>
      </c>
      <c r="B814" t="s">
        <v>54</v>
      </c>
      <c r="C814" t="s">
        <v>76</v>
      </c>
      <c r="D814" s="4">
        <v>43221</v>
      </c>
      <c r="E814" t="s">
        <v>78</v>
      </c>
      <c r="F814" s="5">
        <v>43221</v>
      </c>
      <c r="G814">
        <v>1111.28</v>
      </c>
      <c r="H814">
        <v>28.07</v>
      </c>
      <c r="I814">
        <f>Table_Query_from_etpl[[#This Row],[billed_amt]]/Table_Query_from_etpl[[#This Row],[billed_consum]]</f>
        <v>2.5259160607587646E-2</v>
      </c>
    </row>
    <row r="815" spans="1:9" x14ac:dyDescent="0.2">
      <c r="A815" t="s">
        <v>71</v>
      </c>
      <c r="B815" t="s">
        <v>54</v>
      </c>
      <c r="C815" t="s">
        <v>76</v>
      </c>
      <c r="D815" s="4">
        <v>43221</v>
      </c>
      <c r="E815" t="s">
        <v>66</v>
      </c>
      <c r="F815" s="5">
        <v>43221</v>
      </c>
      <c r="G815">
        <v>24640.49</v>
      </c>
      <c r="H815">
        <v>620.9</v>
      </c>
      <c r="I815">
        <f>Table_Query_from_etpl[[#This Row],[billed_amt]]/Table_Query_from_etpl[[#This Row],[billed_consum]]</f>
        <v>2.519836253256327E-2</v>
      </c>
    </row>
    <row r="816" spans="1:9" x14ac:dyDescent="0.2">
      <c r="A816" t="s">
        <v>71</v>
      </c>
      <c r="B816" t="s">
        <v>55</v>
      </c>
      <c r="C816" t="s">
        <v>77</v>
      </c>
      <c r="D816" s="4">
        <v>43252</v>
      </c>
      <c r="E816" t="s">
        <v>66</v>
      </c>
      <c r="F816" s="5">
        <v>43221</v>
      </c>
      <c r="G816">
        <v>39608.26</v>
      </c>
      <c r="H816">
        <v>632.52</v>
      </c>
      <c r="I816">
        <f>Table_Query_from_etpl[[#This Row],[billed_amt]]/Table_Query_from_etpl[[#This Row],[billed_consum]]</f>
        <v>1.5969396282492589E-2</v>
      </c>
    </row>
    <row r="817" spans="1:9" x14ac:dyDescent="0.2">
      <c r="A817" t="s">
        <v>71</v>
      </c>
      <c r="B817" t="s">
        <v>55</v>
      </c>
      <c r="C817" t="s">
        <v>77</v>
      </c>
      <c r="D817" s="4">
        <v>43252</v>
      </c>
      <c r="E817" t="s">
        <v>66</v>
      </c>
      <c r="F817" s="5">
        <v>43221</v>
      </c>
      <c r="G817">
        <v>10004.469999999999</v>
      </c>
      <c r="H817">
        <v>159.78</v>
      </c>
      <c r="I817">
        <f>Table_Query_from_etpl[[#This Row],[billed_amt]]/Table_Query_from_etpl[[#This Row],[billed_consum]]</f>
        <v>1.5970861025121772E-2</v>
      </c>
    </row>
    <row r="818" spans="1:9" x14ac:dyDescent="0.2">
      <c r="A818" t="s">
        <v>71</v>
      </c>
      <c r="B818" t="s">
        <v>55</v>
      </c>
      <c r="C818" t="s">
        <v>77</v>
      </c>
      <c r="D818" s="4">
        <v>43252</v>
      </c>
      <c r="E818" t="s">
        <v>78</v>
      </c>
      <c r="F818" s="5">
        <v>43221</v>
      </c>
      <c r="G818">
        <v>1786.33</v>
      </c>
      <c r="H818">
        <v>28.54</v>
      </c>
      <c r="I818">
        <f>Table_Query_from_etpl[[#This Row],[billed_amt]]/Table_Query_from_etpl[[#This Row],[billed_consum]]</f>
        <v>1.5976891167925299E-2</v>
      </c>
    </row>
    <row r="819" spans="1:9" x14ac:dyDescent="0.2">
      <c r="A819" t="s">
        <v>71</v>
      </c>
      <c r="B819" t="s">
        <v>54</v>
      </c>
      <c r="C819" t="s">
        <v>76</v>
      </c>
      <c r="D819" s="4">
        <v>43221</v>
      </c>
      <c r="E819" t="s">
        <v>66</v>
      </c>
      <c r="F819" s="5">
        <v>43101</v>
      </c>
      <c r="G819">
        <v>80504.240000000005</v>
      </c>
      <c r="H819">
        <v>2028.79</v>
      </c>
      <c r="I819">
        <f>Table_Query_from_etpl[[#This Row],[billed_amt]]/Table_Query_from_etpl[[#This Row],[billed_consum]]</f>
        <v>2.5201032889696242E-2</v>
      </c>
    </row>
    <row r="820" spans="1:9" x14ac:dyDescent="0.2">
      <c r="A820" t="s">
        <v>71</v>
      </c>
      <c r="B820" t="s">
        <v>54</v>
      </c>
      <c r="C820" t="s">
        <v>76</v>
      </c>
      <c r="D820" s="4">
        <v>43221</v>
      </c>
      <c r="E820" t="s">
        <v>78</v>
      </c>
      <c r="F820" s="5">
        <v>43101</v>
      </c>
      <c r="G820">
        <v>3630.73</v>
      </c>
      <c r="H820">
        <v>91.5</v>
      </c>
      <c r="I820">
        <f>Table_Query_from_etpl[[#This Row],[billed_amt]]/Table_Query_from_etpl[[#This Row],[billed_consum]]</f>
        <v>2.5201543491253826E-2</v>
      </c>
    </row>
    <row r="821" spans="1:9" x14ac:dyDescent="0.2">
      <c r="A821" t="s">
        <v>71</v>
      </c>
      <c r="B821" t="s">
        <v>54</v>
      </c>
      <c r="C821" t="s">
        <v>76</v>
      </c>
      <c r="D821" s="4">
        <v>43221</v>
      </c>
      <c r="E821" t="s">
        <v>66</v>
      </c>
      <c r="F821" s="5">
        <v>43221</v>
      </c>
      <c r="G821">
        <v>709.1</v>
      </c>
      <c r="H821">
        <v>13.09</v>
      </c>
      <c r="I821">
        <f>Table_Query_from_etpl[[#This Row],[billed_amt]]/Table_Query_from_etpl[[#This Row],[billed_consum]]</f>
        <v>1.8460019743336623E-2</v>
      </c>
    </row>
    <row r="822" spans="1:9" x14ac:dyDescent="0.2">
      <c r="A822" t="s">
        <v>71</v>
      </c>
      <c r="B822" t="s">
        <v>55</v>
      </c>
      <c r="C822" t="s">
        <v>77</v>
      </c>
      <c r="D822" s="4">
        <v>43221</v>
      </c>
      <c r="E822" t="s">
        <v>78</v>
      </c>
      <c r="F822" s="5">
        <v>43101</v>
      </c>
      <c r="G822">
        <v>376.75</v>
      </c>
      <c r="H822">
        <v>9.75</v>
      </c>
      <c r="I822">
        <f>Table_Query_from_etpl[[#This Row],[billed_amt]]/Table_Query_from_etpl[[#This Row],[billed_consum]]</f>
        <v>2.5879230258792303E-2</v>
      </c>
    </row>
    <row r="823" spans="1:9" x14ac:dyDescent="0.2">
      <c r="A823" t="s">
        <v>71</v>
      </c>
      <c r="B823" t="s">
        <v>55</v>
      </c>
      <c r="C823" t="s">
        <v>77</v>
      </c>
      <c r="D823" s="4">
        <v>43221</v>
      </c>
      <c r="E823" t="s">
        <v>66</v>
      </c>
      <c r="F823" s="5">
        <v>43101</v>
      </c>
      <c r="G823">
        <v>8353.49</v>
      </c>
      <c r="H823">
        <v>216.03</v>
      </c>
      <c r="I823">
        <f>Table_Query_from_etpl[[#This Row],[billed_amt]]/Table_Query_from_etpl[[#This Row],[billed_consum]]</f>
        <v>2.5861047298793679E-2</v>
      </c>
    </row>
    <row r="824" spans="1:9" x14ac:dyDescent="0.2">
      <c r="A824" t="s">
        <v>71</v>
      </c>
      <c r="B824" t="s">
        <v>55</v>
      </c>
      <c r="C824" t="s">
        <v>77</v>
      </c>
      <c r="D824" s="4">
        <v>43221</v>
      </c>
      <c r="E824" t="s">
        <v>66</v>
      </c>
      <c r="F824" s="5">
        <v>43101</v>
      </c>
      <c r="G824">
        <v>188711.12</v>
      </c>
      <c r="H824">
        <v>4878.43</v>
      </c>
      <c r="I824">
        <f>Table_Query_from_etpl[[#This Row],[billed_amt]]/Table_Query_from_etpl[[#This Row],[billed_consum]]</f>
        <v>2.5851311782792666E-2</v>
      </c>
    </row>
    <row r="825" spans="1:9" x14ac:dyDescent="0.2">
      <c r="A825" t="s">
        <v>71</v>
      </c>
      <c r="B825" t="s">
        <v>55</v>
      </c>
      <c r="C825" t="s">
        <v>77</v>
      </c>
      <c r="D825" s="4">
        <v>43221</v>
      </c>
      <c r="E825" t="s">
        <v>78</v>
      </c>
      <c r="F825" s="5">
        <v>43101</v>
      </c>
      <c r="G825">
        <v>8510.8700000000008</v>
      </c>
      <c r="H825">
        <v>220.04</v>
      </c>
      <c r="I825">
        <f>Table_Query_from_etpl[[#This Row],[billed_amt]]/Table_Query_from_etpl[[#This Row],[billed_consum]]</f>
        <v>2.5853996124955494E-2</v>
      </c>
    </row>
    <row r="826" spans="1:9" x14ac:dyDescent="0.2">
      <c r="A826" t="s">
        <v>71</v>
      </c>
      <c r="B826" t="s">
        <v>55</v>
      </c>
      <c r="C826" t="s">
        <v>77</v>
      </c>
      <c r="D826" s="4">
        <v>43221</v>
      </c>
      <c r="E826" t="s">
        <v>78</v>
      </c>
      <c r="F826" s="5">
        <v>43221</v>
      </c>
      <c r="G826">
        <v>8302.49</v>
      </c>
      <c r="H826">
        <v>187.37</v>
      </c>
      <c r="I826">
        <f>Table_Query_from_etpl[[#This Row],[billed_amt]]/Table_Query_from_etpl[[#This Row],[billed_consum]]</f>
        <v>2.2567928416655728E-2</v>
      </c>
    </row>
    <row r="827" spans="1:9" x14ac:dyDescent="0.2">
      <c r="A827" t="s">
        <v>71</v>
      </c>
      <c r="B827" t="s">
        <v>54</v>
      </c>
      <c r="C827" t="s">
        <v>76</v>
      </c>
      <c r="D827" s="4">
        <v>43221</v>
      </c>
      <c r="E827" t="s">
        <v>78</v>
      </c>
      <c r="F827" s="5">
        <v>43221</v>
      </c>
      <c r="G827">
        <v>15.78</v>
      </c>
      <c r="H827">
        <v>0.21</v>
      </c>
      <c r="I827">
        <f>Table_Query_from_etpl[[#This Row],[billed_amt]]/Table_Query_from_etpl[[#This Row],[billed_consum]]</f>
        <v>1.3307984790874524E-2</v>
      </c>
    </row>
    <row r="828" spans="1:9" x14ac:dyDescent="0.2">
      <c r="A828" t="s">
        <v>71</v>
      </c>
      <c r="B828" t="s">
        <v>55</v>
      </c>
      <c r="C828" t="s">
        <v>77</v>
      </c>
      <c r="D828" s="4">
        <v>43221</v>
      </c>
      <c r="E828" t="s">
        <v>66</v>
      </c>
      <c r="F828" s="5">
        <v>43221</v>
      </c>
      <c r="G828">
        <v>184092.43</v>
      </c>
      <c r="H828">
        <v>4156.0200000000004</v>
      </c>
      <c r="I828">
        <f>Table_Query_from_etpl[[#This Row],[billed_amt]]/Table_Query_from_etpl[[#This Row],[billed_consum]]</f>
        <v>2.2575724596606176E-2</v>
      </c>
    </row>
    <row r="829" spans="1:9" x14ac:dyDescent="0.2">
      <c r="A829" t="s">
        <v>71</v>
      </c>
      <c r="B829" t="s">
        <v>54</v>
      </c>
      <c r="C829" t="s">
        <v>76</v>
      </c>
      <c r="D829" s="4">
        <v>43221</v>
      </c>
      <c r="E829" t="s">
        <v>66</v>
      </c>
      <c r="F829" s="5">
        <v>43221</v>
      </c>
      <c r="G829">
        <v>350.01</v>
      </c>
      <c r="H829">
        <v>4.5199999999999996</v>
      </c>
      <c r="I829">
        <f>Table_Query_from_etpl[[#This Row],[billed_amt]]/Table_Query_from_etpl[[#This Row],[billed_consum]]</f>
        <v>1.291391674523585E-2</v>
      </c>
    </row>
    <row r="830" spans="1:9" x14ac:dyDescent="0.2">
      <c r="A830" t="s">
        <v>71</v>
      </c>
      <c r="B830" t="s">
        <v>55</v>
      </c>
      <c r="C830" t="s">
        <v>77</v>
      </c>
      <c r="D830" s="4">
        <v>43221</v>
      </c>
      <c r="E830" t="s">
        <v>66</v>
      </c>
      <c r="F830" s="5">
        <v>43101</v>
      </c>
      <c r="G830">
        <v>23069.79</v>
      </c>
      <c r="H830">
        <v>580.48</v>
      </c>
      <c r="I830">
        <f>Table_Query_from_etpl[[#This Row],[billed_amt]]/Table_Query_from_etpl[[#This Row],[billed_consum]]</f>
        <v>2.5161910879986336E-2</v>
      </c>
    </row>
    <row r="831" spans="1:9" x14ac:dyDescent="0.2">
      <c r="A831" t="s">
        <v>71</v>
      </c>
      <c r="B831" t="s">
        <v>55</v>
      </c>
      <c r="C831" t="s">
        <v>77</v>
      </c>
      <c r="D831" s="4">
        <v>43221</v>
      </c>
      <c r="E831" t="s">
        <v>78</v>
      </c>
      <c r="F831" s="5">
        <v>43101</v>
      </c>
      <c r="G831">
        <v>1040.44</v>
      </c>
      <c r="H831">
        <v>26.18</v>
      </c>
      <c r="I831">
        <f>Table_Query_from_etpl[[#This Row],[billed_amt]]/Table_Query_from_etpl[[#This Row],[billed_consum]]</f>
        <v>2.5162431279074235E-2</v>
      </c>
    </row>
    <row r="832" spans="1:9" x14ac:dyDescent="0.2">
      <c r="A832" t="s">
        <v>71</v>
      </c>
      <c r="B832" t="s">
        <v>55</v>
      </c>
      <c r="C832" t="s">
        <v>77</v>
      </c>
      <c r="D832" s="4">
        <v>43221</v>
      </c>
      <c r="E832" t="s">
        <v>78</v>
      </c>
      <c r="F832" s="5">
        <v>43101</v>
      </c>
      <c r="G832">
        <v>6780.97</v>
      </c>
      <c r="H832">
        <v>205.27</v>
      </c>
      <c r="I832">
        <f>Table_Query_from_etpl[[#This Row],[billed_amt]]/Table_Query_from_etpl[[#This Row],[billed_consum]]</f>
        <v>3.0271480333934526E-2</v>
      </c>
    </row>
    <row r="833" spans="1:9" x14ac:dyDescent="0.2">
      <c r="A833" t="s">
        <v>71</v>
      </c>
      <c r="B833" t="s">
        <v>54</v>
      </c>
      <c r="C833" t="s">
        <v>76</v>
      </c>
      <c r="D833" s="4">
        <v>43221</v>
      </c>
      <c r="E833" t="s">
        <v>78</v>
      </c>
      <c r="F833" s="5">
        <v>43101</v>
      </c>
      <c r="G833">
        <v>5773.23</v>
      </c>
      <c r="H833">
        <v>145.74</v>
      </c>
      <c r="I833">
        <f>Table_Query_from_etpl[[#This Row],[billed_amt]]/Table_Query_from_etpl[[#This Row],[billed_consum]]</f>
        <v>2.5244100789332837E-2</v>
      </c>
    </row>
    <row r="834" spans="1:9" x14ac:dyDescent="0.2">
      <c r="A834" t="s">
        <v>71</v>
      </c>
      <c r="B834" t="s">
        <v>55</v>
      </c>
      <c r="C834" t="s">
        <v>77</v>
      </c>
      <c r="D834" s="4">
        <v>43221</v>
      </c>
      <c r="E834" t="s">
        <v>66</v>
      </c>
      <c r="F834" s="5">
        <v>43101</v>
      </c>
      <c r="G834">
        <v>150353.91</v>
      </c>
      <c r="H834">
        <v>4550.3599999999997</v>
      </c>
      <c r="I834">
        <f>Table_Query_from_etpl[[#This Row],[billed_amt]]/Table_Query_from_etpl[[#This Row],[billed_consum]]</f>
        <v>3.026432767860842E-2</v>
      </c>
    </row>
    <row r="835" spans="1:9" x14ac:dyDescent="0.2">
      <c r="A835" t="s">
        <v>71</v>
      </c>
      <c r="B835" t="s">
        <v>54</v>
      </c>
      <c r="C835" t="s">
        <v>76</v>
      </c>
      <c r="D835" s="4">
        <v>43221</v>
      </c>
      <c r="E835" t="s">
        <v>66</v>
      </c>
      <c r="F835" s="5">
        <v>43101</v>
      </c>
      <c r="G835">
        <v>128007.62</v>
      </c>
      <c r="H835">
        <v>3230.7</v>
      </c>
      <c r="I835">
        <f>Table_Query_from_etpl[[#This Row],[billed_amt]]/Table_Query_from_etpl[[#This Row],[billed_consum]]</f>
        <v>2.5238341279995673E-2</v>
      </c>
    </row>
    <row r="836" spans="1:9" x14ac:dyDescent="0.2">
      <c r="A836" t="s">
        <v>71</v>
      </c>
      <c r="B836" t="s">
        <v>54</v>
      </c>
      <c r="C836" t="s">
        <v>76</v>
      </c>
      <c r="D836" s="4">
        <v>43221</v>
      </c>
      <c r="E836" t="s">
        <v>66</v>
      </c>
      <c r="F836" s="5">
        <v>43221</v>
      </c>
      <c r="G836">
        <v>38799.78</v>
      </c>
      <c r="H836">
        <v>974.47</v>
      </c>
      <c r="I836">
        <f>Table_Query_from_etpl[[#This Row],[billed_amt]]/Table_Query_from_etpl[[#This Row],[billed_consum]]</f>
        <v>2.5115348592182739E-2</v>
      </c>
    </row>
    <row r="837" spans="1:9" x14ac:dyDescent="0.2">
      <c r="A837" t="s">
        <v>71</v>
      </c>
      <c r="B837" t="s">
        <v>54</v>
      </c>
      <c r="C837" t="s">
        <v>76</v>
      </c>
      <c r="D837" s="4">
        <v>43221</v>
      </c>
      <c r="E837" t="s">
        <v>78</v>
      </c>
      <c r="F837" s="5">
        <v>43221</v>
      </c>
      <c r="G837">
        <v>1749.91</v>
      </c>
      <c r="H837">
        <v>43.98</v>
      </c>
      <c r="I837">
        <f>Table_Query_from_etpl[[#This Row],[billed_amt]]/Table_Query_from_etpl[[#This Row],[billed_consum]]</f>
        <v>2.513272111137144E-2</v>
      </c>
    </row>
    <row r="838" spans="1:9" x14ac:dyDescent="0.2">
      <c r="A838" t="s">
        <v>71</v>
      </c>
      <c r="B838" t="s">
        <v>55</v>
      </c>
      <c r="C838" t="s">
        <v>77</v>
      </c>
      <c r="D838" s="4">
        <v>43221</v>
      </c>
      <c r="E838" t="s">
        <v>66</v>
      </c>
      <c r="F838" s="5">
        <v>43221</v>
      </c>
      <c r="G838">
        <v>7257.37</v>
      </c>
      <c r="H838">
        <v>182.9</v>
      </c>
      <c r="I838">
        <f>Table_Query_from_etpl[[#This Row],[billed_amt]]/Table_Query_from_etpl[[#This Row],[billed_consum]]</f>
        <v>2.5201967103785531E-2</v>
      </c>
    </row>
    <row r="839" spans="1:9" x14ac:dyDescent="0.2">
      <c r="A839" t="s">
        <v>71</v>
      </c>
      <c r="B839" t="s">
        <v>54</v>
      </c>
      <c r="C839" t="s">
        <v>76</v>
      </c>
      <c r="D839" s="4">
        <v>43221</v>
      </c>
      <c r="E839" t="s">
        <v>66</v>
      </c>
      <c r="F839" s="5">
        <v>43221</v>
      </c>
      <c r="G839">
        <v>45259.55</v>
      </c>
      <c r="H839">
        <v>1153.03</v>
      </c>
      <c r="I839">
        <f>Table_Query_from_etpl[[#This Row],[billed_amt]]/Table_Query_from_etpl[[#This Row],[billed_consum]]</f>
        <v>2.5475949274793935E-2</v>
      </c>
    </row>
    <row r="840" spans="1:9" x14ac:dyDescent="0.2">
      <c r="A840" t="s">
        <v>71</v>
      </c>
      <c r="B840" t="s">
        <v>55</v>
      </c>
      <c r="C840" t="s">
        <v>77</v>
      </c>
      <c r="D840" s="4">
        <v>43221</v>
      </c>
      <c r="E840" t="s">
        <v>66</v>
      </c>
      <c r="F840" s="5">
        <v>43101</v>
      </c>
      <c r="G840">
        <v>79616.100000000006</v>
      </c>
      <c r="H840">
        <v>2409.48</v>
      </c>
      <c r="I840">
        <f>Table_Query_from_etpl[[#This Row],[billed_amt]]/Table_Query_from_etpl[[#This Row],[billed_consum]]</f>
        <v>3.0263728065052169E-2</v>
      </c>
    </row>
    <row r="841" spans="1:9" x14ac:dyDescent="0.2">
      <c r="A841" t="s">
        <v>71</v>
      </c>
      <c r="B841" t="s">
        <v>55</v>
      </c>
      <c r="C841" t="s">
        <v>77</v>
      </c>
      <c r="D841" s="4">
        <v>43221</v>
      </c>
      <c r="E841" t="s">
        <v>78</v>
      </c>
      <c r="F841" s="5">
        <v>43101</v>
      </c>
      <c r="G841">
        <v>3590.7</v>
      </c>
      <c r="H841">
        <v>108.67</v>
      </c>
      <c r="I841">
        <f>Table_Query_from_etpl[[#This Row],[billed_amt]]/Table_Query_from_etpl[[#This Row],[billed_consum]]</f>
        <v>3.0264293870275991E-2</v>
      </c>
    </row>
    <row r="842" spans="1:9" x14ac:dyDescent="0.2">
      <c r="A842" t="s">
        <v>71</v>
      </c>
      <c r="B842" t="s">
        <v>54</v>
      </c>
      <c r="C842" t="s">
        <v>76</v>
      </c>
      <c r="D842" s="4">
        <v>43221</v>
      </c>
      <c r="E842" t="s">
        <v>78</v>
      </c>
      <c r="F842" s="5">
        <v>43101</v>
      </c>
      <c r="G842">
        <v>6.31</v>
      </c>
      <c r="H842">
        <v>0.2</v>
      </c>
      <c r="I842">
        <f>Table_Query_from_etpl[[#This Row],[billed_amt]]/Table_Query_from_etpl[[#This Row],[billed_consum]]</f>
        <v>3.1695721077654518E-2</v>
      </c>
    </row>
    <row r="843" spans="1:9" x14ac:dyDescent="0.2">
      <c r="A843" t="s">
        <v>71</v>
      </c>
      <c r="B843" t="s">
        <v>54</v>
      </c>
      <c r="C843" t="s">
        <v>76</v>
      </c>
      <c r="D843" s="4">
        <v>43221</v>
      </c>
      <c r="E843" t="s">
        <v>66</v>
      </c>
      <c r="F843" s="5">
        <v>43101</v>
      </c>
      <c r="G843">
        <v>139.99</v>
      </c>
      <c r="H843">
        <v>4.3499999999999996</v>
      </c>
      <c r="I843">
        <f>Table_Query_from_etpl[[#This Row],[billed_amt]]/Table_Query_from_etpl[[#This Row],[billed_consum]]</f>
        <v>3.1073648117722692E-2</v>
      </c>
    </row>
    <row r="844" spans="1:9" x14ac:dyDescent="0.2">
      <c r="A844" t="s">
        <v>71</v>
      </c>
      <c r="B844" t="s">
        <v>54</v>
      </c>
      <c r="C844" t="s">
        <v>76</v>
      </c>
      <c r="D844" s="4">
        <v>43221</v>
      </c>
      <c r="E844" t="s">
        <v>66</v>
      </c>
      <c r="F844" s="5">
        <v>43101</v>
      </c>
      <c r="G844">
        <v>305</v>
      </c>
      <c r="H844">
        <v>8.8800000000000008</v>
      </c>
      <c r="I844">
        <f>Table_Query_from_etpl[[#This Row],[billed_amt]]/Table_Query_from_etpl[[#This Row],[billed_consum]]</f>
        <v>2.911475409836066E-2</v>
      </c>
    </row>
    <row r="845" spans="1:9" x14ac:dyDescent="0.2">
      <c r="A845" t="s">
        <v>71</v>
      </c>
      <c r="B845" t="s">
        <v>54</v>
      </c>
      <c r="C845" t="s">
        <v>76</v>
      </c>
      <c r="D845" s="4">
        <v>43221</v>
      </c>
      <c r="E845" t="s">
        <v>78</v>
      </c>
      <c r="F845" s="5">
        <v>43101</v>
      </c>
      <c r="G845">
        <v>13.76</v>
      </c>
      <c r="H845">
        <v>0.4</v>
      </c>
      <c r="I845">
        <f>Table_Query_from_etpl[[#This Row],[billed_amt]]/Table_Query_from_etpl[[#This Row],[billed_consum]]</f>
        <v>2.9069767441860468E-2</v>
      </c>
    </row>
    <row r="846" spans="1:9" x14ac:dyDescent="0.2">
      <c r="A846" t="s">
        <v>71</v>
      </c>
      <c r="B846" t="s">
        <v>54</v>
      </c>
      <c r="C846" t="s">
        <v>76</v>
      </c>
      <c r="D846" s="4">
        <v>43221</v>
      </c>
      <c r="E846" t="s">
        <v>78</v>
      </c>
      <c r="F846" s="5">
        <v>43101</v>
      </c>
      <c r="G846">
        <v>0</v>
      </c>
      <c r="H846">
        <v>0</v>
      </c>
      <c r="I846" t="e">
        <f>Table_Query_from_etpl[[#This Row],[billed_amt]]/Table_Query_from_etpl[[#This Row],[billed_consum]]</f>
        <v>#DIV/0!</v>
      </c>
    </row>
    <row r="847" spans="1:9" x14ac:dyDescent="0.2">
      <c r="A847" t="s">
        <v>71</v>
      </c>
      <c r="B847" t="s">
        <v>54</v>
      </c>
      <c r="C847" t="s">
        <v>76</v>
      </c>
      <c r="D847" s="4">
        <v>43221</v>
      </c>
      <c r="E847" t="s">
        <v>66</v>
      </c>
      <c r="F847" s="5">
        <v>43101</v>
      </c>
      <c r="G847">
        <v>0</v>
      </c>
      <c r="H847">
        <v>0</v>
      </c>
      <c r="I847" t="e">
        <f>Table_Query_from_etpl[[#This Row],[billed_amt]]/Table_Query_from_etpl[[#This Row],[billed_consum]]</f>
        <v>#DIV/0!</v>
      </c>
    </row>
    <row r="848" spans="1:9" x14ac:dyDescent="0.2">
      <c r="A848" t="s">
        <v>71</v>
      </c>
      <c r="B848" t="s">
        <v>55</v>
      </c>
      <c r="C848" t="s">
        <v>77</v>
      </c>
      <c r="D848" s="4">
        <v>43221</v>
      </c>
      <c r="E848" t="s">
        <v>66</v>
      </c>
      <c r="F848" s="5">
        <v>43101</v>
      </c>
      <c r="G848">
        <v>117909.87</v>
      </c>
      <c r="H848">
        <v>3447.7</v>
      </c>
      <c r="I848">
        <f>Table_Query_from_etpl[[#This Row],[billed_amt]]/Table_Query_from_etpl[[#This Row],[billed_consum]]</f>
        <v>2.9240130618412182E-2</v>
      </c>
    </row>
    <row r="849" spans="1:9" x14ac:dyDescent="0.2">
      <c r="A849" t="s">
        <v>71</v>
      </c>
      <c r="B849" t="s">
        <v>55</v>
      </c>
      <c r="C849" t="s">
        <v>77</v>
      </c>
      <c r="D849" s="4">
        <v>43221</v>
      </c>
      <c r="E849" t="s">
        <v>78</v>
      </c>
      <c r="F849" s="5">
        <v>43221</v>
      </c>
      <c r="G849">
        <v>327.3</v>
      </c>
      <c r="H849">
        <v>8.24</v>
      </c>
      <c r="I849">
        <f>Table_Query_from_etpl[[#This Row],[billed_amt]]/Table_Query_from_etpl[[#This Row],[billed_consum]]</f>
        <v>2.517567980446074E-2</v>
      </c>
    </row>
    <row r="850" spans="1:9" x14ac:dyDescent="0.2">
      <c r="A850" t="s">
        <v>71</v>
      </c>
      <c r="B850" t="s">
        <v>54</v>
      </c>
      <c r="C850" t="s">
        <v>76</v>
      </c>
      <c r="D850" s="4">
        <v>43221</v>
      </c>
      <c r="E850" t="s">
        <v>78</v>
      </c>
      <c r="F850" s="5">
        <v>43221</v>
      </c>
      <c r="G850">
        <v>2041.16</v>
      </c>
      <c r="H850">
        <v>52.06</v>
      </c>
      <c r="I850">
        <f>Table_Query_from_etpl[[#This Row],[billed_amt]]/Table_Query_from_etpl[[#This Row],[billed_consum]]</f>
        <v>2.5505104940328049E-2</v>
      </c>
    </row>
    <row r="851" spans="1:9" x14ac:dyDescent="0.2">
      <c r="A851" t="s">
        <v>71</v>
      </c>
      <c r="B851" t="s">
        <v>55</v>
      </c>
      <c r="C851" t="s">
        <v>77</v>
      </c>
      <c r="D851" s="4">
        <v>43221</v>
      </c>
      <c r="E851" t="s">
        <v>78</v>
      </c>
      <c r="F851" s="5">
        <v>43101</v>
      </c>
      <c r="G851">
        <v>5317.75</v>
      </c>
      <c r="H851">
        <v>155.5</v>
      </c>
      <c r="I851">
        <f>Table_Query_from_etpl[[#This Row],[billed_amt]]/Table_Query_from_etpl[[#This Row],[billed_consum]]</f>
        <v>2.9241690564618495E-2</v>
      </c>
    </row>
    <row r="852" spans="1:9" x14ac:dyDescent="0.2">
      <c r="A852" t="s">
        <v>71</v>
      </c>
      <c r="B852" t="s">
        <v>54</v>
      </c>
      <c r="C852" t="s">
        <v>76</v>
      </c>
      <c r="D852" s="4">
        <v>43221</v>
      </c>
      <c r="E852" t="s">
        <v>78</v>
      </c>
      <c r="F852" s="5">
        <v>43101</v>
      </c>
      <c r="G852">
        <v>13633.85</v>
      </c>
      <c r="H852">
        <v>343.95</v>
      </c>
      <c r="I852">
        <f>Table_Query_from_etpl[[#This Row],[billed_amt]]/Table_Query_from_etpl[[#This Row],[billed_consum]]</f>
        <v>2.5227650296871389E-2</v>
      </c>
    </row>
    <row r="853" spans="1:9" x14ac:dyDescent="0.2">
      <c r="A853" t="s">
        <v>71</v>
      </c>
      <c r="B853" t="s">
        <v>54</v>
      </c>
      <c r="C853" t="s">
        <v>76</v>
      </c>
      <c r="D853" s="4">
        <v>43221</v>
      </c>
      <c r="E853" t="s">
        <v>66</v>
      </c>
      <c r="F853" s="5">
        <v>43101</v>
      </c>
      <c r="G853">
        <v>302304.27</v>
      </c>
      <c r="H853">
        <v>7626.96</v>
      </c>
      <c r="I853">
        <f>Table_Query_from_etpl[[#This Row],[billed_amt]]/Table_Query_from_etpl[[#This Row],[billed_consum]]</f>
        <v>2.5229415383381783E-2</v>
      </c>
    </row>
    <row r="854" spans="1:9" x14ac:dyDescent="0.2">
      <c r="A854" t="s">
        <v>71</v>
      </c>
      <c r="B854" t="s">
        <v>54</v>
      </c>
      <c r="C854" t="s">
        <v>76</v>
      </c>
      <c r="D854" s="4">
        <v>43221</v>
      </c>
      <c r="E854" t="s">
        <v>66</v>
      </c>
      <c r="F854" s="5">
        <v>43101</v>
      </c>
      <c r="G854">
        <v>182753.59</v>
      </c>
      <c r="H854">
        <v>4669.74</v>
      </c>
      <c r="I854">
        <f>Table_Query_from_etpl[[#This Row],[billed_amt]]/Table_Query_from_etpl[[#This Row],[billed_consum]]</f>
        <v>2.5552110905181124E-2</v>
      </c>
    </row>
    <row r="855" spans="1:9" x14ac:dyDescent="0.2">
      <c r="A855" t="s">
        <v>71</v>
      </c>
      <c r="B855" t="s">
        <v>54</v>
      </c>
      <c r="C855" t="s">
        <v>76</v>
      </c>
      <c r="D855" s="4">
        <v>43221</v>
      </c>
      <c r="E855" t="s">
        <v>78</v>
      </c>
      <c r="F855" s="5">
        <v>43101</v>
      </c>
      <c r="G855">
        <v>8242.31</v>
      </c>
      <c r="H855">
        <v>210.64</v>
      </c>
      <c r="I855">
        <f>Table_Query_from_etpl[[#This Row],[billed_amt]]/Table_Query_from_etpl[[#This Row],[billed_consum]]</f>
        <v>2.5555942448172903E-2</v>
      </c>
    </row>
    <row r="856" spans="1:9" x14ac:dyDescent="0.2">
      <c r="A856" t="s">
        <v>71</v>
      </c>
      <c r="B856" t="s">
        <v>54</v>
      </c>
      <c r="C856" t="s">
        <v>76</v>
      </c>
      <c r="D856" s="4">
        <v>43221</v>
      </c>
      <c r="E856" t="s">
        <v>66</v>
      </c>
      <c r="F856" s="5">
        <v>43221</v>
      </c>
      <c r="G856">
        <v>86220.75</v>
      </c>
      <c r="H856">
        <v>2165.2800000000002</v>
      </c>
      <c r="I856">
        <f>Table_Query_from_etpl[[#This Row],[billed_amt]]/Table_Query_from_etpl[[#This Row],[billed_consum]]</f>
        <v>2.5113212306782304E-2</v>
      </c>
    </row>
    <row r="857" spans="1:9" x14ac:dyDescent="0.2">
      <c r="A857" t="s">
        <v>71</v>
      </c>
      <c r="B857" t="s">
        <v>54</v>
      </c>
      <c r="C857" t="s">
        <v>74</v>
      </c>
      <c r="D857" s="4">
        <v>43221</v>
      </c>
      <c r="E857" t="s">
        <v>66</v>
      </c>
      <c r="F857" s="5">
        <v>43101</v>
      </c>
      <c r="G857">
        <v>814774.61</v>
      </c>
      <c r="H857">
        <v>24372.2</v>
      </c>
      <c r="I857">
        <f>Table_Query_from_etpl[[#This Row],[billed_amt]]/Table_Query_from_etpl[[#This Row],[billed_consum]]</f>
        <v>2.9912812329780381E-2</v>
      </c>
    </row>
    <row r="858" spans="1:9" x14ac:dyDescent="0.2">
      <c r="A858" t="s">
        <v>71</v>
      </c>
      <c r="B858" t="s">
        <v>54</v>
      </c>
      <c r="C858" t="s">
        <v>76</v>
      </c>
      <c r="D858" s="4">
        <v>43221</v>
      </c>
      <c r="E858" t="s">
        <v>66</v>
      </c>
      <c r="F858" s="5">
        <v>43101</v>
      </c>
      <c r="G858">
        <v>289618.59000000003</v>
      </c>
      <c r="H858">
        <v>6255.93</v>
      </c>
      <c r="I858">
        <f>Table_Query_from_etpl[[#This Row],[billed_amt]]/Table_Query_from_etpl[[#This Row],[billed_consum]]</f>
        <v>2.1600581647745747E-2</v>
      </c>
    </row>
    <row r="859" spans="1:9" x14ac:dyDescent="0.2">
      <c r="A859" t="s">
        <v>71</v>
      </c>
      <c r="B859" t="s">
        <v>54</v>
      </c>
      <c r="C859" t="s">
        <v>76</v>
      </c>
      <c r="D859" s="4">
        <v>43221</v>
      </c>
      <c r="E859" t="s">
        <v>78</v>
      </c>
      <c r="F859" s="5">
        <v>43101</v>
      </c>
      <c r="G859">
        <v>13061.72</v>
      </c>
      <c r="H859">
        <v>282.12</v>
      </c>
      <c r="I859">
        <f>Table_Query_from_etpl[[#This Row],[billed_amt]]/Table_Query_from_etpl[[#This Row],[billed_consum]]</f>
        <v>2.1598993088199719E-2</v>
      </c>
    </row>
    <row r="860" spans="1:9" x14ac:dyDescent="0.2">
      <c r="A860" t="s">
        <v>71</v>
      </c>
      <c r="B860" t="s">
        <v>54</v>
      </c>
      <c r="C860" t="s">
        <v>76</v>
      </c>
      <c r="D860" s="4">
        <v>43221</v>
      </c>
      <c r="E860" t="s">
        <v>66</v>
      </c>
      <c r="F860" s="5">
        <v>43221</v>
      </c>
      <c r="G860">
        <v>144945.67000000001</v>
      </c>
      <c r="H860">
        <v>3151.92</v>
      </c>
      <c r="I860">
        <f>Table_Query_from_etpl[[#This Row],[billed_amt]]/Table_Query_from_etpl[[#This Row],[billed_consum]]</f>
        <v>2.174552713440836E-2</v>
      </c>
    </row>
    <row r="861" spans="1:9" x14ac:dyDescent="0.2">
      <c r="A861" t="s">
        <v>71</v>
      </c>
      <c r="B861" t="s">
        <v>54</v>
      </c>
      <c r="C861" t="s">
        <v>76</v>
      </c>
      <c r="D861" s="4">
        <v>43221</v>
      </c>
      <c r="E861" t="s">
        <v>78</v>
      </c>
      <c r="F861" s="5">
        <v>43221</v>
      </c>
      <c r="G861">
        <v>4.6900000000000004</v>
      </c>
      <c r="H861">
        <v>0.1</v>
      </c>
      <c r="I861">
        <f>Table_Query_from_etpl[[#This Row],[billed_amt]]/Table_Query_from_etpl[[#This Row],[billed_consum]]</f>
        <v>2.1321961620469083E-2</v>
      </c>
    </row>
    <row r="862" spans="1:9" x14ac:dyDescent="0.2">
      <c r="A862" t="s">
        <v>71</v>
      </c>
      <c r="B862" t="s">
        <v>54</v>
      </c>
      <c r="C862" t="s">
        <v>76</v>
      </c>
      <c r="D862" s="4">
        <v>43221</v>
      </c>
      <c r="E862" t="s">
        <v>78</v>
      </c>
      <c r="F862" s="5">
        <v>43221</v>
      </c>
      <c r="G862">
        <v>3888.68</v>
      </c>
      <c r="H862">
        <v>97.6</v>
      </c>
      <c r="I862">
        <f>Table_Query_from_etpl[[#This Row],[billed_amt]]/Table_Query_from_etpl[[#This Row],[billed_consum]]</f>
        <v>2.5098491004659679E-2</v>
      </c>
    </row>
    <row r="863" spans="1:9" x14ac:dyDescent="0.2">
      <c r="A863" t="s">
        <v>71</v>
      </c>
      <c r="B863" t="s">
        <v>54</v>
      </c>
      <c r="C863" t="s">
        <v>76</v>
      </c>
      <c r="D863" s="4">
        <v>43221</v>
      </c>
      <c r="E863" t="s">
        <v>66</v>
      </c>
      <c r="F863" s="5">
        <v>43221</v>
      </c>
      <c r="G863">
        <v>104</v>
      </c>
      <c r="H863">
        <v>2.2999999999999998</v>
      </c>
      <c r="I863">
        <f>Table_Query_from_etpl[[#This Row],[billed_amt]]/Table_Query_from_etpl[[#This Row],[billed_consum]]</f>
        <v>2.2115384615384613E-2</v>
      </c>
    </row>
    <row r="864" spans="1:9" x14ac:dyDescent="0.2">
      <c r="A864" t="s">
        <v>71</v>
      </c>
      <c r="B864" t="s">
        <v>54</v>
      </c>
      <c r="C864" t="s">
        <v>76</v>
      </c>
      <c r="D864" s="4">
        <v>43221</v>
      </c>
      <c r="E864" t="s">
        <v>78</v>
      </c>
      <c r="F864" s="5">
        <v>43221</v>
      </c>
      <c r="G864">
        <v>6537.13</v>
      </c>
      <c r="H864">
        <v>142.24</v>
      </c>
      <c r="I864">
        <f>Table_Query_from_etpl[[#This Row],[billed_amt]]/Table_Query_from_etpl[[#This Row],[billed_consum]]</f>
        <v>2.1758784053552555E-2</v>
      </c>
    </row>
    <row r="865" spans="1:9" x14ac:dyDescent="0.2">
      <c r="A865" t="s">
        <v>71</v>
      </c>
      <c r="B865" t="s">
        <v>54</v>
      </c>
      <c r="C865" t="s">
        <v>74</v>
      </c>
      <c r="D865" s="4">
        <v>43221</v>
      </c>
      <c r="E865" t="s">
        <v>78</v>
      </c>
      <c r="F865" s="5">
        <v>43101</v>
      </c>
      <c r="G865">
        <v>36746.480000000003</v>
      </c>
      <c r="H865">
        <v>1099.08</v>
      </c>
      <c r="I865">
        <f>Table_Query_from_etpl[[#This Row],[billed_amt]]/Table_Query_from_etpl[[#This Row],[billed_consum]]</f>
        <v>2.990980360567869E-2</v>
      </c>
    </row>
    <row r="866" spans="1:9" x14ac:dyDescent="0.2">
      <c r="A866" t="s">
        <v>71</v>
      </c>
      <c r="B866" t="s">
        <v>54</v>
      </c>
      <c r="C866" t="s">
        <v>76</v>
      </c>
      <c r="D866" s="4">
        <v>43221</v>
      </c>
      <c r="E866" t="s">
        <v>78</v>
      </c>
      <c r="F866" s="5">
        <v>43221</v>
      </c>
      <c r="G866">
        <v>6020.32</v>
      </c>
      <c r="H866">
        <v>131.33000000000001</v>
      </c>
      <c r="I866">
        <f>Table_Query_from_etpl[[#This Row],[billed_amt]]/Table_Query_from_etpl[[#This Row],[billed_consum]]</f>
        <v>2.1814455045578975E-2</v>
      </c>
    </row>
    <row r="867" spans="1:9" x14ac:dyDescent="0.2">
      <c r="A867" t="s">
        <v>71</v>
      </c>
      <c r="B867" t="s">
        <v>54</v>
      </c>
      <c r="C867" t="s">
        <v>76</v>
      </c>
      <c r="D867" s="4">
        <v>43221</v>
      </c>
      <c r="E867" t="s">
        <v>78</v>
      </c>
      <c r="F867" s="5">
        <v>43221</v>
      </c>
      <c r="G867">
        <v>8.84</v>
      </c>
      <c r="H867">
        <v>0.19</v>
      </c>
      <c r="I867">
        <f>Table_Query_from_etpl[[#This Row],[billed_amt]]/Table_Query_from_etpl[[#This Row],[billed_consum]]</f>
        <v>2.1493212669683258E-2</v>
      </c>
    </row>
    <row r="868" spans="1:9" x14ac:dyDescent="0.2">
      <c r="A868" t="s">
        <v>71</v>
      </c>
      <c r="B868" t="s">
        <v>54</v>
      </c>
      <c r="C868" t="s">
        <v>76</v>
      </c>
      <c r="D868" s="4">
        <v>43221</v>
      </c>
      <c r="E868" t="s">
        <v>78</v>
      </c>
      <c r="F868" s="5">
        <v>43221</v>
      </c>
      <c r="G868">
        <v>5.84</v>
      </c>
      <c r="H868">
        <v>0.14000000000000001</v>
      </c>
      <c r="I868">
        <f>Table_Query_from_etpl[[#This Row],[billed_amt]]/Table_Query_from_etpl[[#This Row],[billed_consum]]</f>
        <v>2.397260273972603E-2</v>
      </c>
    </row>
    <row r="869" spans="1:9" x14ac:dyDescent="0.2">
      <c r="A869" t="s">
        <v>71</v>
      </c>
      <c r="B869" t="s">
        <v>54</v>
      </c>
      <c r="C869" t="s">
        <v>76</v>
      </c>
      <c r="D869" s="4">
        <v>43221</v>
      </c>
      <c r="E869" t="s">
        <v>66</v>
      </c>
      <c r="F869" s="5">
        <v>43221</v>
      </c>
      <c r="G869">
        <v>195.99</v>
      </c>
      <c r="H869">
        <v>4.25</v>
      </c>
      <c r="I869">
        <f>Table_Query_from_etpl[[#This Row],[billed_amt]]/Table_Query_from_etpl[[#This Row],[billed_consum]]</f>
        <v>2.1684779835705902E-2</v>
      </c>
    </row>
    <row r="870" spans="1:9" x14ac:dyDescent="0.2">
      <c r="A870" t="s">
        <v>71</v>
      </c>
      <c r="B870" t="s">
        <v>54</v>
      </c>
      <c r="C870" t="s">
        <v>76</v>
      </c>
      <c r="D870" s="4">
        <v>43221</v>
      </c>
      <c r="E870" t="s">
        <v>66</v>
      </c>
      <c r="F870" s="5">
        <v>43221</v>
      </c>
      <c r="G870">
        <v>129.19999999999999</v>
      </c>
      <c r="H870">
        <v>3.26</v>
      </c>
      <c r="I870">
        <f>Table_Query_from_etpl[[#This Row],[billed_amt]]/Table_Query_from_etpl[[#This Row],[billed_consum]]</f>
        <v>2.5232198142414862E-2</v>
      </c>
    </row>
    <row r="871" spans="1:9" x14ac:dyDescent="0.2">
      <c r="A871" t="s">
        <v>71</v>
      </c>
      <c r="B871" t="s">
        <v>54</v>
      </c>
      <c r="C871" t="s">
        <v>76</v>
      </c>
      <c r="D871" s="4">
        <v>43221</v>
      </c>
      <c r="E871" t="s">
        <v>66</v>
      </c>
      <c r="F871" s="5">
        <v>43221</v>
      </c>
      <c r="G871">
        <v>1089.27</v>
      </c>
      <c r="H871">
        <v>22.92</v>
      </c>
      <c r="I871">
        <f>Table_Query_from_etpl[[#This Row],[billed_amt]]/Table_Query_from_etpl[[#This Row],[billed_consum]]</f>
        <v>2.1041615026577434E-2</v>
      </c>
    </row>
    <row r="872" spans="1:9" x14ac:dyDescent="0.2">
      <c r="A872" t="s">
        <v>71</v>
      </c>
      <c r="B872" t="s">
        <v>54</v>
      </c>
      <c r="C872" t="s">
        <v>76</v>
      </c>
      <c r="D872" s="4">
        <v>43221</v>
      </c>
      <c r="E872" t="s">
        <v>66</v>
      </c>
      <c r="F872" s="5">
        <v>43221</v>
      </c>
      <c r="G872">
        <v>195012.57</v>
      </c>
      <c r="H872">
        <v>4242.83</v>
      </c>
      <c r="I872">
        <f>Table_Query_from_etpl[[#This Row],[billed_amt]]/Table_Query_from_etpl[[#This Row],[billed_consum]]</f>
        <v>2.1756700093742674E-2</v>
      </c>
    </row>
    <row r="873" spans="1:9" x14ac:dyDescent="0.2">
      <c r="A873" t="s">
        <v>71</v>
      </c>
      <c r="B873" t="s">
        <v>54</v>
      </c>
      <c r="C873" t="s">
        <v>76</v>
      </c>
      <c r="D873" s="4">
        <v>43221</v>
      </c>
      <c r="E873" t="s">
        <v>78</v>
      </c>
      <c r="F873" s="5">
        <v>43221</v>
      </c>
      <c r="G873">
        <v>49.12</v>
      </c>
      <c r="H873">
        <v>1.03</v>
      </c>
      <c r="I873">
        <f>Table_Query_from_etpl[[#This Row],[billed_amt]]/Table_Query_from_etpl[[#This Row],[billed_consum]]</f>
        <v>2.0969055374592836E-2</v>
      </c>
    </row>
    <row r="874" spans="1:9" x14ac:dyDescent="0.2">
      <c r="A874" t="s">
        <v>71</v>
      </c>
      <c r="B874" t="s">
        <v>54</v>
      </c>
      <c r="C874" t="s">
        <v>76</v>
      </c>
      <c r="D874" s="4">
        <v>43221</v>
      </c>
      <c r="E874" t="s">
        <v>66</v>
      </c>
      <c r="F874" s="5">
        <v>43101</v>
      </c>
      <c r="G874">
        <v>401330.27</v>
      </c>
      <c r="H874">
        <v>8770.68</v>
      </c>
      <c r="I874">
        <f>Table_Query_from_etpl[[#This Row],[billed_amt]]/Table_Query_from_etpl[[#This Row],[billed_consum]]</f>
        <v>2.1854020629941517E-2</v>
      </c>
    </row>
    <row r="875" spans="1:9" x14ac:dyDescent="0.2">
      <c r="A875" t="s">
        <v>71</v>
      </c>
      <c r="B875" t="s">
        <v>54</v>
      </c>
      <c r="C875" t="s">
        <v>76</v>
      </c>
      <c r="D875" s="4">
        <v>43221</v>
      </c>
      <c r="E875" t="s">
        <v>78</v>
      </c>
      <c r="F875" s="5">
        <v>43101</v>
      </c>
      <c r="G875">
        <v>18100.11</v>
      </c>
      <c r="H875">
        <v>395.54</v>
      </c>
      <c r="I875">
        <f>Table_Query_from_etpl[[#This Row],[billed_amt]]/Table_Query_from_etpl[[#This Row],[billed_consum]]</f>
        <v>2.185290586631794E-2</v>
      </c>
    </row>
    <row r="876" spans="1:9" x14ac:dyDescent="0.2">
      <c r="A876" t="s">
        <v>71</v>
      </c>
      <c r="B876" t="s">
        <v>54</v>
      </c>
      <c r="C876" t="s">
        <v>76</v>
      </c>
      <c r="D876" s="4">
        <v>43221</v>
      </c>
      <c r="E876" t="s">
        <v>78</v>
      </c>
      <c r="F876" s="5">
        <v>43221</v>
      </c>
      <c r="G876">
        <v>8794.99</v>
      </c>
      <c r="H876">
        <v>191.38</v>
      </c>
      <c r="I876">
        <f>Table_Query_from_etpl[[#This Row],[billed_amt]]/Table_Query_from_etpl[[#This Row],[billed_consum]]</f>
        <v>2.1760115702235024E-2</v>
      </c>
    </row>
    <row r="877" spans="1:9" x14ac:dyDescent="0.2">
      <c r="A877" t="s">
        <v>71</v>
      </c>
      <c r="B877" t="s">
        <v>54</v>
      </c>
      <c r="C877" t="s">
        <v>76</v>
      </c>
      <c r="D877" s="4">
        <v>43221</v>
      </c>
      <c r="E877" t="s">
        <v>66</v>
      </c>
      <c r="F877" s="5">
        <v>43221</v>
      </c>
      <c r="G877">
        <v>133487.82</v>
      </c>
      <c r="H877">
        <v>2909.78</v>
      </c>
      <c r="I877">
        <f>Table_Query_from_etpl[[#This Row],[billed_amt]]/Table_Query_from_etpl[[#This Row],[billed_consum]]</f>
        <v>2.1798093638805398E-2</v>
      </c>
    </row>
    <row r="878" spans="1:9" x14ac:dyDescent="0.2">
      <c r="A878" t="s">
        <v>71</v>
      </c>
      <c r="B878" t="s">
        <v>54</v>
      </c>
      <c r="C878" t="s">
        <v>76</v>
      </c>
      <c r="D878" s="4">
        <v>43221</v>
      </c>
      <c r="E878" t="s">
        <v>78</v>
      </c>
      <c r="F878" s="5">
        <v>43101</v>
      </c>
      <c r="G878">
        <v>12654.53</v>
      </c>
      <c r="H878">
        <v>276.31</v>
      </c>
      <c r="I878">
        <f>Table_Query_from_etpl[[#This Row],[billed_amt]]/Table_Query_from_etpl[[#This Row],[billed_consum]]</f>
        <v>2.1834868620170009E-2</v>
      </c>
    </row>
    <row r="879" spans="1:9" x14ac:dyDescent="0.2">
      <c r="A879" t="s">
        <v>71</v>
      </c>
      <c r="B879" t="s">
        <v>54</v>
      </c>
      <c r="C879" t="s">
        <v>76</v>
      </c>
      <c r="D879" s="4">
        <v>43221</v>
      </c>
      <c r="E879" t="s">
        <v>66</v>
      </c>
      <c r="F879" s="5">
        <v>43101</v>
      </c>
      <c r="G879">
        <v>280590.05</v>
      </c>
      <c r="H879">
        <v>6126.33</v>
      </c>
      <c r="I879">
        <f>Table_Query_from_etpl[[#This Row],[billed_amt]]/Table_Query_from_etpl[[#This Row],[billed_consum]]</f>
        <v>2.1833739293321344E-2</v>
      </c>
    </row>
    <row r="880" spans="1:9" x14ac:dyDescent="0.2">
      <c r="A880" t="s">
        <v>71</v>
      </c>
      <c r="B880" t="s">
        <v>54</v>
      </c>
      <c r="C880" t="s">
        <v>76</v>
      </c>
      <c r="D880" s="4">
        <v>43221</v>
      </c>
      <c r="E880" t="s">
        <v>78</v>
      </c>
      <c r="F880" s="5">
        <v>43221</v>
      </c>
      <c r="G880">
        <v>6268.92</v>
      </c>
      <c r="H880">
        <v>136.63</v>
      </c>
      <c r="I880">
        <f>Table_Query_from_etpl[[#This Row],[billed_amt]]/Table_Query_from_etpl[[#This Row],[billed_consum]]</f>
        <v>2.179482271268416E-2</v>
      </c>
    </row>
    <row r="881" spans="1:9" x14ac:dyDescent="0.2">
      <c r="A881" t="s">
        <v>71</v>
      </c>
      <c r="B881" t="s">
        <v>54</v>
      </c>
      <c r="C881" t="s">
        <v>76</v>
      </c>
      <c r="D881" s="4">
        <v>43221</v>
      </c>
      <c r="E881" t="s">
        <v>78</v>
      </c>
      <c r="F881" s="5">
        <v>43221</v>
      </c>
      <c r="G881">
        <v>7731.06</v>
      </c>
      <c r="H881">
        <v>164.68</v>
      </c>
      <c r="I881">
        <f>Table_Query_from_etpl[[#This Row],[billed_amt]]/Table_Query_from_etpl[[#This Row],[billed_consum]]</f>
        <v>2.1301089371961929E-2</v>
      </c>
    </row>
    <row r="882" spans="1:9" x14ac:dyDescent="0.2">
      <c r="A882" t="s">
        <v>71</v>
      </c>
      <c r="B882" t="s">
        <v>55</v>
      </c>
      <c r="C882" t="s">
        <v>77</v>
      </c>
      <c r="D882" s="4">
        <v>43132</v>
      </c>
      <c r="E882" t="s">
        <v>66</v>
      </c>
      <c r="F882" s="5">
        <v>43101</v>
      </c>
      <c r="G882">
        <v>170089.85</v>
      </c>
      <c r="H882">
        <v>5951.52</v>
      </c>
      <c r="I882">
        <f>Table_Query_from_etpl[[#This Row],[billed_amt]]/Table_Query_from_etpl[[#This Row],[billed_consum]]</f>
        <v>3.4990447695732584E-2</v>
      </c>
    </row>
    <row r="883" spans="1:9" x14ac:dyDescent="0.2">
      <c r="A883" t="s">
        <v>71</v>
      </c>
      <c r="B883" t="s">
        <v>55</v>
      </c>
      <c r="C883" t="s">
        <v>77</v>
      </c>
      <c r="D883" s="4">
        <v>43132</v>
      </c>
      <c r="E883" t="s">
        <v>78</v>
      </c>
      <c r="F883" s="5">
        <v>43101</v>
      </c>
      <c r="G883">
        <v>7671.09</v>
      </c>
      <c r="H883">
        <v>268.43</v>
      </c>
      <c r="I883">
        <f>Table_Query_from_etpl[[#This Row],[billed_amt]]/Table_Query_from_etpl[[#This Row],[billed_consum]]</f>
        <v>3.4992419590957738E-2</v>
      </c>
    </row>
    <row r="884" spans="1:9" x14ac:dyDescent="0.2">
      <c r="A884" t="s">
        <v>71</v>
      </c>
      <c r="B884" t="s">
        <v>54</v>
      </c>
      <c r="C884" t="s">
        <v>76</v>
      </c>
      <c r="D884" s="4">
        <v>43101</v>
      </c>
      <c r="E884" t="s">
        <v>66</v>
      </c>
      <c r="F884" s="5">
        <v>43101</v>
      </c>
      <c r="G884">
        <v>61532.71</v>
      </c>
      <c r="H884">
        <v>1799.89</v>
      </c>
      <c r="I884">
        <f>Table_Query_from_etpl[[#This Row],[billed_amt]]/Table_Query_from_etpl[[#This Row],[billed_consum]]</f>
        <v>2.9250946366574788E-2</v>
      </c>
    </row>
    <row r="885" spans="1:9" x14ac:dyDescent="0.2">
      <c r="A885" t="s">
        <v>71</v>
      </c>
      <c r="B885" t="s">
        <v>54</v>
      </c>
      <c r="C885" t="s">
        <v>76</v>
      </c>
      <c r="D885" s="4">
        <v>43101</v>
      </c>
      <c r="E885" t="s">
        <v>78</v>
      </c>
      <c r="F885" s="5">
        <v>43101</v>
      </c>
      <c r="G885">
        <v>2775.09</v>
      </c>
      <c r="H885">
        <v>81.11</v>
      </c>
      <c r="I885">
        <f>Table_Query_from_etpl[[#This Row],[billed_amt]]/Table_Query_from_etpl[[#This Row],[billed_consum]]</f>
        <v>2.9227880897556475E-2</v>
      </c>
    </row>
    <row r="886" spans="1:9" x14ac:dyDescent="0.2">
      <c r="A886" t="s">
        <v>71</v>
      </c>
      <c r="B886" t="s">
        <v>54</v>
      </c>
      <c r="C886" t="s">
        <v>76</v>
      </c>
      <c r="D886" s="4">
        <v>43101</v>
      </c>
      <c r="E886" t="s">
        <v>78</v>
      </c>
      <c r="F886" s="5">
        <v>43101</v>
      </c>
      <c r="G886">
        <v>6250.65</v>
      </c>
      <c r="H886">
        <v>182.7</v>
      </c>
      <c r="I886">
        <f>Table_Query_from_etpl[[#This Row],[billed_amt]]/Table_Query_from_etpl[[#This Row],[billed_consum]]</f>
        <v>2.9228960188140432E-2</v>
      </c>
    </row>
    <row r="887" spans="1:9" x14ac:dyDescent="0.2">
      <c r="A887" t="s">
        <v>71</v>
      </c>
      <c r="B887" t="s">
        <v>54</v>
      </c>
      <c r="C887" t="s">
        <v>76</v>
      </c>
      <c r="D887" s="4">
        <v>43101</v>
      </c>
      <c r="E887" t="s">
        <v>66</v>
      </c>
      <c r="F887" s="5">
        <v>43101</v>
      </c>
      <c r="G887">
        <v>138594.65</v>
      </c>
      <c r="H887">
        <v>4050.53</v>
      </c>
      <c r="I887">
        <f>Table_Query_from_etpl[[#This Row],[billed_amt]]/Table_Query_from_etpl[[#This Row],[billed_consum]]</f>
        <v>2.9225731296265767E-2</v>
      </c>
    </row>
    <row r="888" spans="1:9" x14ac:dyDescent="0.2">
      <c r="A888" t="s">
        <v>71</v>
      </c>
      <c r="B888" t="s">
        <v>54</v>
      </c>
      <c r="C888" t="s">
        <v>76</v>
      </c>
      <c r="D888" s="4">
        <v>43132</v>
      </c>
      <c r="E888" t="s">
        <v>78</v>
      </c>
      <c r="F888" s="5">
        <v>43101</v>
      </c>
      <c r="G888">
        <v>9811.75</v>
      </c>
      <c r="H888">
        <v>266.55</v>
      </c>
      <c r="I888">
        <f>Table_Query_from_etpl[[#This Row],[billed_amt]]/Table_Query_from_etpl[[#This Row],[billed_consum]]</f>
        <v>2.7166407623512627E-2</v>
      </c>
    </row>
    <row r="889" spans="1:9" x14ac:dyDescent="0.2">
      <c r="A889" t="s">
        <v>71</v>
      </c>
      <c r="B889" t="s">
        <v>54</v>
      </c>
      <c r="C889" t="s">
        <v>76</v>
      </c>
      <c r="D889" s="4">
        <v>43132</v>
      </c>
      <c r="E889" t="s">
        <v>66</v>
      </c>
      <c r="F889" s="5">
        <v>43101</v>
      </c>
      <c r="G889">
        <v>217555.36</v>
      </c>
      <c r="H889">
        <v>5909.15</v>
      </c>
      <c r="I889">
        <f>Table_Query_from_etpl[[#This Row],[billed_amt]]/Table_Query_from_etpl[[#This Row],[billed_consum]]</f>
        <v>2.7161592341370031E-2</v>
      </c>
    </row>
    <row r="890" spans="1:9" x14ac:dyDescent="0.2">
      <c r="A890" t="s">
        <v>71</v>
      </c>
      <c r="B890" t="s">
        <v>55</v>
      </c>
      <c r="C890" t="s">
        <v>77</v>
      </c>
      <c r="D890" s="4">
        <v>43132</v>
      </c>
      <c r="E890" t="s">
        <v>66</v>
      </c>
      <c r="F890" s="5">
        <v>43101</v>
      </c>
      <c r="G890">
        <v>566</v>
      </c>
      <c r="H890">
        <v>17.8</v>
      </c>
      <c r="I890">
        <f>Table_Query_from_etpl[[#This Row],[billed_amt]]/Table_Query_from_etpl[[#This Row],[billed_consum]]</f>
        <v>3.1448763250883395E-2</v>
      </c>
    </row>
    <row r="891" spans="1:9" x14ac:dyDescent="0.2">
      <c r="A891" t="s">
        <v>71</v>
      </c>
      <c r="B891" t="s">
        <v>55</v>
      </c>
      <c r="C891" t="s">
        <v>77</v>
      </c>
      <c r="D891" s="4">
        <v>43132</v>
      </c>
      <c r="E891" t="s">
        <v>78</v>
      </c>
      <c r="F891" s="5">
        <v>43101</v>
      </c>
      <c r="G891">
        <v>25.53</v>
      </c>
      <c r="H891">
        <v>0.8</v>
      </c>
      <c r="I891">
        <f>Table_Query_from_etpl[[#This Row],[billed_amt]]/Table_Query_from_etpl[[#This Row],[billed_consum]]</f>
        <v>3.1335683509596556E-2</v>
      </c>
    </row>
    <row r="892" spans="1:9" x14ac:dyDescent="0.2">
      <c r="A892" t="s">
        <v>71</v>
      </c>
      <c r="B892" t="s">
        <v>55</v>
      </c>
      <c r="C892" t="s">
        <v>75</v>
      </c>
      <c r="D892" s="4">
        <v>43132</v>
      </c>
      <c r="E892" t="s">
        <v>78</v>
      </c>
      <c r="F892" s="5">
        <v>43101</v>
      </c>
      <c r="G892">
        <v>16184.7</v>
      </c>
      <c r="H892">
        <v>527.9</v>
      </c>
      <c r="I892">
        <f>Table_Query_from_etpl[[#This Row],[billed_amt]]/Table_Query_from_etpl[[#This Row],[billed_consum]]</f>
        <v>3.2617224909945813E-2</v>
      </c>
    </row>
    <row r="893" spans="1:9" x14ac:dyDescent="0.2">
      <c r="A893" t="s">
        <v>71</v>
      </c>
      <c r="B893" t="s">
        <v>55</v>
      </c>
      <c r="C893" t="s">
        <v>77</v>
      </c>
      <c r="D893" s="4">
        <v>43132</v>
      </c>
      <c r="E893" t="s">
        <v>78</v>
      </c>
      <c r="F893" s="5">
        <v>43101</v>
      </c>
      <c r="G893">
        <v>7222.56</v>
      </c>
      <c r="H893">
        <v>196.14</v>
      </c>
      <c r="I893">
        <f>Table_Query_from_etpl[[#This Row],[billed_amt]]/Table_Query_from_etpl[[#This Row],[billed_consum]]</f>
        <v>2.7156576061673422E-2</v>
      </c>
    </row>
    <row r="894" spans="1:9" x14ac:dyDescent="0.2">
      <c r="A894" t="s">
        <v>71</v>
      </c>
      <c r="B894" t="s">
        <v>55</v>
      </c>
      <c r="C894" t="s">
        <v>77</v>
      </c>
      <c r="D894" s="4">
        <v>43132</v>
      </c>
      <c r="E894" t="s">
        <v>66</v>
      </c>
      <c r="F894" s="5">
        <v>43101</v>
      </c>
      <c r="G894">
        <v>160145.48000000001</v>
      </c>
      <c r="H894">
        <v>4349.28</v>
      </c>
      <c r="I894">
        <f>Table_Query_from_etpl[[#This Row],[billed_amt]]/Table_Query_from_etpl[[#This Row],[billed_consum]]</f>
        <v>2.715830630998764E-2</v>
      </c>
    </row>
    <row r="895" spans="1:9" x14ac:dyDescent="0.2">
      <c r="A895" t="s">
        <v>71</v>
      </c>
      <c r="B895" t="s">
        <v>55</v>
      </c>
      <c r="C895" t="s">
        <v>77</v>
      </c>
      <c r="D895" s="4">
        <v>43132</v>
      </c>
      <c r="E895" t="s">
        <v>66</v>
      </c>
      <c r="F895" s="5">
        <v>43101</v>
      </c>
      <c r="G895">
        <v>125169.75</v>
      </c>
      <c r="H895">
        <v>3519.63</v>
      </c>
      <c r="I895">
        <f>Table_Query_from_etpl[[#This Row],[billed_amt]]/Table_Query_from_etpl[[#This Row],[billed_consum]]</f>
        <v>2.8118854595459368E-2</v>
      </c>
    </row>
    <row r="896" spans="1:9" x14ac:dyDescent="0.2">
      <c r="A896" t="s">
        <v>71</v>
      </c>
      <c r="B896" t="s">
        <v>54</v>
      </c>
      <c r="C896" t="s">
        <v>76</v>
      </c>
      <c r="D896" s="4">
        <v>43101</v>
      </c>
      <c r="E896" t="s">
        <v>78</v>
      </c>
      <c r="F896" s="5">
        <v>43101</v>
      </c>
      <c r="G896">
        <v>23.41</v>
      </c>
      <c r="H896">
        <v>0.72</v>
      </c>
      <c r="I896">
        <f>Table_Query_from_etpl[[#This Row],[billed_amt]]/Table_Query_from_etpl[[#This Row],[billed_consum]]</f>
        <v>3.0756087142246903E-2</v>
      </c>
    </row>
    <row r="897" spans="1:9" x14ac:dyDescent="0.2">
      <c r="A897" t="s">
        <v>71</v>
      </c>
      <c r="B897" t="s">
        <v>54</v>
      </c>
      <c r="C897" t="s">
        <v>76</v>
      </c>
      <c r="D897" s="4">
        <v>43101</v>
      </c>
      <c r="E897" t="s">
        <v>66</v>
      </c>
      <c r="F897" s="5">
        <v>43101</v>
      </c>
      <c r="G897">
        <v>519</v>
      </c>
      <c r="H897">
        <v>15.92</v>
      </c>
      <c r="I897">
        <f>Table_Query_from_etpl[[#This Row],[billed_amt]]/Table_Query_from_etpl[[#This Row],[billed_consum]]</f>
        <v>3.067437379576108E-2</v>
      </c>
    </row>
    <row r="898" spans="1:9" x14ac:dyDescent="0.2">
      <c r="A898" t="s">
        <v>71</v>
      </c>
      <c r="B898" t="s">
        <v>55</v>
      </c>
      <c r="C898" t="s">
        <v>77</v>
      </c>
      <c r="D898" s="4">
        <v>43132</v>
      </c>
      <c r="E898" t="s">
        <v>78</v>
      </c>
      <c r="F898" s="5">
        <v>43101</v>
      </c>
      <c r="G898">
        <v>5645.16</v>
      </c>
      <c r="H898">
        <v>158.71</v>
      </c>
      <c r="I898">
        <f>Table_Query_from_etpl[[#This Row],[billed_amt]]/Table_Query_from_etpl[[#This Row],[billed_consum]]</f>
        <v>2.8114349283279837E-2</v>
      </c>
    </row>
    <row r="899" spans="1:9" x14ac:dyDescent="0.2">
      <c r="A899" t="s">
        <v>71</v>
      </c>
      <c r="B899" t="s">
        <v>55</v>
      </c>
      <c r="C899" t="s">
        <v>77</v>
      </c>
      <c r="D899" s="4">
        <v>43132</v>
      </c>
      <c r="E899" t="s">
        <v>66</v>
      </c>
      <c r="F899" s="5">
        <v>43101</v>
      </c>
      <c r="G899">
        <v>1702.01</v>
      </c>
      <c r="H899">
        <v>55.53</v>
      </c>
      <c r="I899">
        <f>Table_Query_from_etpl[[#This Row],[billed_amt]]/Table_Query_from_etpl[[#This Row],[billed_consum]]</f>
        <v>3.2626130281255696E-2</v>
      </c>
    </row>
    <row r="900" spans="1:9" x14ac:dyDescent="0.2">
      <c r="A900" t="s">
        <v>71</v>
      </c>
      <c r="B900" t="s">
        <v>55</v>
      </c>
      <c r="C900" t="s">
        <v>77</v>
      </c>
      <c r="D900" s="4">
        <v>43132</v>
      </c>
      <c r="E900" t="s">
        <v>78</v>
      </c>
      <c r="F900" s="5">
        <v>43101</v>
      </c>
      <c r="G900">
        <v>76.760000000000005</v>
      </c>
      <c r="H900">
        <v>2.5</v>
      </c>
      <c r="I900">
        <f>Table_Query_from_etpl[[#This Row],[billed_amt]]/Table_Query_from_etpl[[#This Row],[billed_consum]]</f>
        <v>3.2569046378322038E-2</v>
      </c>
    </row>
    <row r="901" spans="1:9" x14ac:dyDescent="0.2">
      <c r="A901" t="s">
        <v>71</v>
      </c>
      <c r="B901" t="s">
        <v>54</v>
      </c>
      <c r="C901" t="s">
        <v>76</v>
      </c>
      <c r="D901" s="4">
        <v>43101</v>
      </c>
      <c r="E901" t="s">
        <v>78</v>
      </c>
      <c r="F901" s="5">
        <v>43101</v>
      </c>
      <c r="G901">
        <v>12933.34</v>
      </c>
      <c r="H901">
        <v>392.39</v>
      </c>
      <c r="I901">
        <f>Table_Query_from_etpl[[#This Row],[billed_amt]]/Table_Query_from_etpl[[#This Row],[billed_consum]]</f>
        <v>3.0339417350815797E-2</v>
      </c>
    </row>
    <row r="902" spans="1:9" x14ac:dyDescent="0.2">
      <c r="A902" t="s">
        <v>71</v>
      </c>
      <c r="B902" t="s">
        <v>54</v>
      </c>
      <c r="C902" t="s">
        <v>76</v>
      </c>
      <c r="D902" s="4">
        <v>43101</v>
      </c>
      <c r="E902" t="s">
        <v>66</v>
      </c>
      <c r="F902" s="5">
        <v>43101</v>
      </c>
      <c r="G902">
        <v>286771.08</v>
      </c>
      <c r="H902">
        <v>8707.23</v>
      </c>
      <c r="I902">
        <f>Table_Query_from_etpl[[#This Row],[billed_amt]]/Table_Query_from_etpl[[#This Row],[billed_consum]]</f>
        <v>3.0362998946755714E-2</v>
      </c>
    </row>
    <row r="903" spans="1:9" x14ac:dyDescent="0.2">
      <c r="A903" t="s">
        <v>71</v>
      </c>
      <c r="B903" t="s">
        <v>55</v>
      </c>
      <c r="C903" t="s">
        <v>77</v>
      </c>
      <c r="D903" s="4">
        <v>43101</v>
      </c>
      <c r="E903" t="s">
        <v>66</v>
      </c>
      <c r="F903" s="5">
        <v>43101</v>
      </c>
      <c r="G903">
        <v>31165.18</v>
      </c>
      <c r="H903">
        <v>942.06</v>
      </c>
      <c r="I903">
        <f>Table_Query_from_etpl[[#This Row],[billed_amt]]/Table_Query_from_etpl[[#This Row],[billed_consum]]</f>
        <v>3.022796595431183E-2</v>
      </c>
    </row>
    <row r="904" spans="1:9" x14ac:dyDescent="0.2">
      <c r="A904" t="s">
        <v>71</v>
      </c>
      <c r="B904" t="s">
        <v>55</v>
      </c>
      <c r="C904" t="s">
        <v>77</v>
      </c>
      <c r="D904" s="4">
        <v>43132</v>
      </c>
      <c r="E904" t="s">
        <v>66</v>
      </c>
      <c r="F904" s="5">
        <v>43101</v>
      </c>
      <c r="G904">
        <v>40147.56</v>
      </c>
      <c r="H904">
        <v>1078.76</v>
      </c>
      <c r="I904">
        <f>Table_Query_from_etpl[[#This Row],[billed_amt]]/Table_Query_from_etpl[[#This Row],[billed_consum]]</f>
        <v>2.686987702365972E-2</v>
      </c>
    </row>
    <row r="905" spans="1:9" x14ac:dyDescent="0.2">
      <c r="A905" t="s">
        <v>71</v>
      </c>
      <c r="B905" t="s">
        <v>55</v>
      </c>
      <c r="C905" t="s">
        <v>77</v>
      </c>
      <c r="D905" s="4">
        <v>43132</v>
      </c>
      <c r="E905" t="s">
        <v>78</v>
      </c>
      <c r="F905" s="5">
        <v>43101</v>
      </c>
      <c r="G905">
        <v>1810.66</v>
      </c>
      <c r="H905">
        <v>48.67</v>
      </c>
      <c r="I905">
        <f>Table_Query_from_etpl[[#This Row],[billed_amt]]/Table_Query_from_etpl[[#This Row],[billed_consum]]</f>
        <v>2.6879701324378957E-2</v>
      </c>
    </row>
    <row r="906" spans="1:9" x14ac:dyDescent="0.2">
      <c r="A906" t="s">
        <v>71</v>
      </c>
      <c r="B906" t="s">
        <v>55</v>
      </c>
      <c r="C906" t="s">
        <v>77</v>
      </c>
      <c r="D906" s="4">
        <v>43101</v>
      </c>
      <c r="E906" t="s">
        <v>66</v>
      </c>
      <c r="F906" s="5">
        <v>43101</v>
      </c>
      <c r="G906">
        <v>47924.14</v>
      </c>
      <c r="H906">
        <v>1448.65</v>
      </c>
      <c r="I906">
        <f>Table_Query_from_etpl[[#This Row],[billed_amt]]/Table_Query_from_etpl[[#This Row],[billed_consum]]</f>
        <v>3.0227981138524346E-2</v>
      </c>
    </row>
    <row r="907" spans="1:9" x14ac:dyDescent="0.2">
      <c r="A907" t="s">
        <v>71</v>
      </c>
      <c r="B907" t="s">
        <v>55</v>
      </c>
      <c r="C907" t="s">
        <v>77</v>
      </c>
      <c r="D907" s="4">
        <v>43101</v>
      </c>
      <c r="E907" t="s">
        <v>78</v>
      </c>
      <c r="F907" s="5">
        <v>43101</v>
      </c>
      <c r="G907">
        <v>2161.41</v>
      </c>
      <c r="H907">
        <v>65.33</v>
      </c>
      <c r="I907">
        <f>Table_Query_from_etpl[[#This Row],[billed_amt]]/Table_Query_from_etpl[[#This Row],[billed_consum]]</f>
        <v>3.0225639744426092E-2</v>
      </c>
    </row>
    <row r="908" spans="1:9" x14ac:dyDescent="0.2">
      <c r="A908" t="s">
        <v>71</v>
      </c>
      <c r="B908" t="s">
        <v>55</v>
      </c>
      <c r="C908" t="s">
        <v>77</v>
      </c>
      <c r="D908" s="4">
        <v>43101</v>
      </c>
      <c r="E908" t="s">
        <v>78</v>
      </c>
      <c r="F908" s="5">
        <v>43101</v>
      </c>
      <c r="G908">
        <v>1405.52</v>
      </c>
      <c r="H908">
        <v>42.51</v>
      </c>
      <c r="I908">
        <f>Table_Query_from_etpl[[#This Row],[billed_amt]]/Table_Query_from_etpl[[#This Row],[billed_consum]]</f>
        <v>3.0245033866469349E-2</v>
      </c>
    </row>
    <row r="909" spans="1:9" x14ac:dyDescent="0.2">
      <c r="A909" t="s">
        <v>71</v>
      </c>
      <c r="B909" t="s">
        <v>55</v>
      </c>
      <c r="C909" t="s">
        <v>77</v>
      </c>
      <c r="D909" s="4">
        <v>43132</v>
      </c>
      <c r="E909" t="s">
        <v>66</v>
      </c>
      <c r="F909" s="5">
        <v>43101</v>
      </c>
      <c r="G909">
        <v>26226.63</v>
      </c>
      <c r="H909">
        <v>855.61</v>
      </c>
      <c r="I909">
        <f>Table_Query_from_etpl[[#This Row],[billed_amt]]/Table_Query_from_etpl[[#This Row],[billed_consum]]</f>
        <v>3.2623711090597612E-2</v>
      </c>
    </row>
    <row r="910" spans="1:9" x14ac:dyDescent="0.2">
      <c r="A910" t="s">
        <v>71</v>
      </c>
      <c r="B910" t="s">
        <v>54</v>
      </c>
      <c r="C910" t="s">
        <v>76</v>
      </c>
      <c r="D910" s="4">
        <v>43101</v>
      </c>
      <c r="E910" t="s">
        <v>66</v>
      </c>
      <c r="F910" s="5">
        <v>43101</v>
      </c>
      <c r="G910">
        <v>211750.33</v>
      </c>
      <c r="H910">
        <v>6401.38</v>
      </c>
      <c r="I910">
        <f>Table_Query_from_etpl[[#This Row],[billed_amt]]/Table_Query_from_etpl[[#This Row],[billed_consum]]</f>
        <v>3.0230791139735182E-2</v>
      </c>
    </row>
    <row r="911" spans="1:9" x14ac:dyDescent="0.2">
      <c r="A911" t="s">
        <v>71</v>
      </c>
      <c r="B911" t="s">
        <v>54</v>
      </c>
      <c r="C911" t="s">
        <v>76</v>
      </c>
      <c r="D911" s="4">
        <v>43101</v>
      </c>
      <c r="E911" t="s">
        <v>78</v>
      </c>
      <c r="F911" s="5">
        <v>43101</v>
      </c>
      <c r="G911">
        <v>9549.8799999999992</v>
      </c>
      <c r="H911">
        <v>288.70999999999998</v>
      </c>
      <c r="I911">
        <f>Table_Query_from_etpl[[#This Row],[billed_amt]]/Table_Query_from_etpl[[#This Row],[billed_consum]]</f>
        <v>3.0231793488504567E-2</v>
      </c>
    </row>
    <row r="912" spans="1:9" x14ac:dyDescent="0.2">
      <c r="A912" t="s">
        <v>71</v>
      </c>
      <c r="B912" t="s">
        <v>55</v>
      </c>
      <c r="C912" t="s">
        <v>77</v>
      </c>
      <c r="D912" s="4">
        <v>43101</v>
      </c>
      <c r="E912" t="s">
        <v>78</v>
      </c>
      <c r="F912" s="5">
        <v>43101</v>
      </c>
      <c r="G912">
        <v>67.290000000000006</v>
      </c>
      <c r="H912">
        <v>2.02</v>
      </c>
      <c r="I912">
        <f>Table_Query_from_etpl[[#This Row],[billed_amt]]/Table_Query_from_etpl[[#This Row],[billed_consum]]</f>
        <v>3.0019319363947094E-2</v>
      </c>
    </row>
    <row r="913" spans="1:9" x14ac:dyDescent="0.2">
      <c r="A913" t="s">
        <v>71</v>
      </c>
      <c r="B913" t="s">
        <v>55</v>
      </c>
      <c r="C913" t="s">
        <v>77</v>
      </c>
      <c r="D913" s="4">
        <v>43101</v>
      </c>
      <c r="E913" t="s">
        <v>66</v>
      </c>
      <c r="F913" s="5">
        <v>43101</v>
      </c>
      <c r="G913">
        <v>1492.01</v>
      </c>
      <c r="H913">
        <v>45.09</v>
      </c>
      <c r="I913">
        <f>Table_Query_from_etpl[[#This Row],[billed_amt]]/Table_Query_from_etpl[[#This Row],[billed_consum]]</f>
        <v>3.0220977071199258E-2</v>
      </c>
    </row>
    <row r="914" spans="1:9" x14ac:dyDescent="0.2">
      <c r="A914" t="s">
        <v>71</v>
      </c>
      <c r="B914" t="s">
        <v>54</v>
      </c>
      <c r="C914" t="s">
        <v>76</v>
      </c>
      <c r="D914" s="4">
        <v>43132</v>
      </c>
      <c r="E914" t="s">
        <v>66</v>
      </c>
      <c r="F914" s="5">
        <v>43101</v>
      </c>
      <c r="G914">
        <v>17377.02</v>
      </c>
      <c r="H914">
        <v>547.32000000000005</v>
      </c>
      <c r="I914">
        <f>Table_Query_from_etpl[[#This Row],[billed_amt]]/Table_Query_from_etpl[[#This Row],[billed_consum]]</f>
        <v>3.1496769871934317E-2</v>
      </c>
    </row>
    <row r="915" spans="1:9" x14ac:dyDescent="0.2">
      <c r="A915" t="s">
        <v>71</v>
      </c>
      <c r="B915" t="s">
        <v>55</v>
      </c>
      <c r="C915" t="s">
        <v>77</v>
      </c>
      <c r="D915" s="4">
        <v>43132</v>
      </c>
      <c r="E915" t="s">
        <v>78</v>
      </c>
      <c r="F915" s="5">
        <v>43101</v>
      </c>
      <c r="G915">
        <v>1182.83</v>
      </c>
      <c r="H915">
        <v>38.590000000000003</v>
      </c>
      <c r="I915">
        <f>Table_Query_from_etpl[[#This Row],[billed_amt]]/Table_Query_from_etpl[[#This Row],[billed_consum]]</f>
        <v>3.2625144779892298E-2</v>
      </c>
    </row>
    <row r="916" spans="1:9" x14ac:dyDescent="0.2">
      <c r="A916" t="s">
        <v>71</v>
      </c>
      <c r="B916" t="s">
        <v>54</v>
      </c>
      <c r="C916" t="s">
        <v>76</v>
      </c>
      <c r="D916" s="4">
        <v>43132</v>
      </c>
      <c r="E916" t="s">
        <v>78</v>
      </c>
      <c r="F916" s="5">
        <v>43101</v>
      </c>
      <c r="G916">
        <v>783.71</v>
      </c>
      <c r="H916">
        <v>24.68</v>
      </c>
      <c r="I916">
        <f>Table_Query_from_etpl[[#This Row],[billed_amt]]/Table_Query_from_etpl[[#This Row],[billed_consum]]</f>
        <v>3.1491240382284263E-2</v>
      </c>
    </row>
    <row r="917" spans="1:9" x14ac:dyDescent="0.2">
      <c r="A917" t="s">
        <v>71</v>
      </c>
      <c r="B917" t="s">
        <v>55</v>
      </c>
      <c r="C917" t="s">
        <v>73</v>
      </c>
      <c r="D917" s="4">
        <v>43132</v>
      </c>
      <c r="E917" t="s">
        <v>78</v>
      </c>
      <c r="F917" s="5">
        <v>43101</v>
      </c>
      <c r="G917">
        <v>49.02</v>
      </c>
      <c r="H917">
        <v>1.6</v>
      </c>
      <c r="I917">
        <f>Table_Query_from_etpl[[#This Row],[billed_amt]]/Table_Query_from_etpl[[#This Row],[billed_consum]]</f>
        <v>3.2639738882088945E-2</v>
      </c>
    </row>
    <row r="918" spans="1:9" x14ac:dyDescent="0.2">
      <c r="A918" t="s">
        <v>71</v>
      </c>
      <c r="B918" t="s">
        <v>54</v>
      </c>
      <c r="C918" t="s">
        <v>76</v>
      </c>
      <c r="D918" s="4">
        <v>43101</v>
      </c>
      <c r="E918" t="s">
        <v>66</v>
      </c>
      <c r="F918" s="5">
        <v>43101</v>
      </c>
      <c r="G918">
        <v>300696.95</v>
      </c>
      <c r="H918">
        <v>9090.7900000000009</v>
      </c>
      <c r="I918">
        <f>Table_Query_from_etpl[[#This Row],[billed_amt]]/Table_Query_from_etpl[[#This Row],[billed_consum]]</f>
        <v>3.0232398433040309E-2</v>
      </c>
    </row>
    <row r="919" spans="1:9" x14ac:dyDescent="0.2">
      <c r="A919" t="s">
        <v>71</v>
      </c>
      <c r="B919" t="s">
        <v>54</v>
      </c>
      <c r="C919" t="s">
        <v>76</v>
      </c>
      <c r="D919" s="4">
        <v>43101</v>
      </c>
      <c r="E919" t="s">
        <v>78</v>
      </c>
      <c r="F919" s="5">
        <v>43101</v>
      </c>
      <c r="G919">
        <v>13561.52</v>
      </c>
      <c r="H919">
        <v>409.98</v>
      </c>
      <c r="I919">
        <f>Table_Query_from_etpl[[#This Row],[billed_amt]]/Table_Query_from_etpl[[#This Row],[billed_consum]]</f>
        <v>3.0231124534712925E-2</v>
      </c>
    </row>
    <row r="920" spans="1:9" x14ac:dyDescent="0.2">
      <c r="A920" t="s">
        <v>71</v>
      </c>
      <c r="B920" t="s">
        <v>55</v>
      </c>
      <c r="C920" t="s">
        <v>73</v>
      </c>
      <c r="D920" s="4">
        <v>43132</v>
      </c>
      <c r="E920" t="s">
        <v>66</v>
      </c>
      <c r="F920" s="5">
        <v>43101</v>
      </c>
      <c r="G920">
        <v>1087</v>
      </c>
      <c r="H920">
        <v>35.46</v>
      </c>
      <c r="I920">
        <f>Table_Query_from_etpl[[#This Row],[billed_amt]]/Table_Query_from_etpl[[#This Row],[billed_consum]]</f>
        <v>3.2621895124195034E-2</v>
      </c>
    </row>
    <row r="921" spans="1:9" x14ac:dyDescent="0.2">
      <c r="A921" t="s">
        <v>71</v>
      </c>
      <c r="B921" t="s">
        <v>55</v>
      </c>
      <c r="C921" t="s">
        <v>75</v>
      </c>
      <c r="D921" s="4">
        <v>43132</v>
      </c>
      <c r="E921" t="s">
        <v>66</v>
      </c>
      <c r="F921" s="5">
        <v>43101</v>
      </c>
      <c r="G921">
        <v>358864.12</v>
      </c>
      <c r="H921">
        <v>11704.64</v>
      </c>
      <c r="I921">
        <f>Table_Query_from_etpl[[#This Row],[billed_amt]]/Table_Query_from_etpl[[#This Row],[billed_consum]]</f>
        <v>3.2615798982634427E-2</v>
      </c>
    </row>
    <row r="922" spans="1:9" x14ac:dyDescent="0.2">
      <c r="A922" t="s">
        <v>71</v>
      </c>
      <c r="B922" t="s">
        <v>54</v>
      </c>
      <c r="C922" t="s">
        <v>76</v>
      </c>
      <c r="D922" s="4">
        <v>43132</v>
      </c>
      <c r="E922" t="s">
        <v>66</v>
      </c>
      <c r="F922" s="5">
        <v>43101</v>
      </c>
      <c r="G922">
        <v>281534.75</v>
      </c>
      <c r="H922">
        <v>8857.58</v>
      </c>
      <c r="I922">
        <f>Table_Query_from_etpl[[#This Row],[billed_amt]]/Table_Query_from_etpl[[#This Row],[billed_consum]]</f>
        <v>3.1461764489108361E-2</v>
      </c>
    </row>
    <row r="923" spans="1:9" x14ac:dyDescent="0.2">
      <c r="A923" t="s">
        <v>71</v>
      </c>
      <c r="B923" t="s">
        <v>55</v>
      </c>
      <c r="C923" t="s">
        <v>77</v>
      </c>
      <c r="D923" s="4">
        <v>43101</v>
      </c>
      <c r="E923" t="s">
        <v>66</v>
      </c>
      <c r="F923" s="5">
        <v>43101</v>
      </c>
      <c r="G923">
        <v>2756.1</v>
      </c>
      <c r="H923">
        <v>80.61</v>
      </c>
      <c r="I923">
        <f>Table_Query_from_etpl[[#This Row],[billed_amt]]/Table_Query_from_etpl[[#This Row],[billed_consum]]</f>
        <v>2.9247850223141397E-2</v>
      </c>
    </row>
    <row r="924" spans="1:9" x14ac:dyDescent="0.2">
      <c r="A924" t="s">
        <v>71</v>
      </c>
      <c r="B924" t="s">
        <v>55</v>
      </c>
      <c r="C924" t="s">
        <v>77</v>
      </c>
      <c r="D924" s="4">
        <v>43101</v>
      </c>
      <c r="E924" t="s">
        <v>78</v>
      </c>
      <c r="F924" s="5">
        <v>43101</v>
      </c>
      <c r="G924">
        <v>124.31</v>
      </c>
      <c r="H924">
        <v>3.63</v>
      </c>
      <c r="I924">
        <f>Table_Query_from_etpl[[#This Row],[billed_amt]]/Table_Query_from_etpl[[#This Row],[billed_consum]]</f>
        <v>2.9201190571957202E-2</v>
      </c>
    </row>
    <row r="925" spans="1:9" x14ac:dyDescent="0.2">
      <c r="A925" t="s">
        <v>71</v>
      </c>
      <c r="B925" t="s">
        <v>55</v>
      </c>
      <c r="C925" t="s">
        <v>77</v>
      </c>
      <c r="D925" s="4">
        <v>43101</v>
      </c>
      <c r="E925" t="s">
        <v>78</v>
      </c>
      <c r="F925" s="5">
        <v>43101</v>
      </c>
      <c r="G925">
        <v>1897.88</v>
      </c>
      <c r="H925">
        <v>55.54</v>
      </c>
      <c r="I925">
        <f>Table_Query_from_etpl[[#This Row],[billed_amt]]/Table_Query_from_etpl[[#This Row],[billed_consum]]</f>
        <v>2.9264231669020167E-2</v>
      </c>
    </row>
    <row r="926" spans="1:9" x14ac:dyDescent="0.2">
      <c r="A926" t="s">
        <v>71</v>
      </c>
      <c r="B926" t="s">
        <v>55</v>
      </c>
      <c r="C926" t="s">
        <v>77</v>
      </c>
      <c r="D926" s="4">
        <v>43101</v>
      </c>
      <c r="E926" t="s">
        <v>66</v>
      </c>
      <c r="F926" s="5">
        <v>43101</v>
      </c>
      <c r="G926">
        <v>42079.9</v>
      </c>
      <c r="H926">
        <v>1231.6099999999999</v>
      </c>
      <c r="I926">
        <f>Table_Query_from_etpl[[#This Row],[billed_amt]]/Table_Query_from_etpl[[#This Row],[billed_consum]]</f>
        <v>2.9268368033193992E-2</v>
      </c>
    </row>
    <row r="927" spans="1:9" x14ac:dyDescent="0.2">
      <c r="A927" t="s">
        <v>71</v>
      </c>
      <c r="B927" t="s">
        <v>55</v>
      </c>
      <c r="C927" t="s">
        <v>77</v>
      </c>
      <c r="D927" s="4">
        <v>43101</v>
      </c>
      <c r="E927" t="s">
        <v>66</v>
      </c>
      <c r="F927" s="5">
        <v>43101</v>
      </c>
      <c r="G927">
        <v>16133.6</v>
      </c>
      <c r="H927">
        <v>471.82</v>
      </c>
      <c r="I927">
        <f>Table_Query_from_etpl[[#This Row],[billed_amt]]/Table_Query_from_etpl[[#This Row],[billed_consum]]</f>
        <v>2.9244557941191053E-2</v>
      </c>
    </row>
    <row r="928" spans="1:9" x14ac:dyDescent="0.2">
      <c r="A928" t="s">
        <v>71</v>
      </c>
      <c r="B928" t="s">
        <v>55</v>
      </c>
      <c r="C928" t="s">
        <v>77</v>
      </c>
      <c r="D928" s="4">
        <v>43101</v>
      </c>
      <c r="E928" t="s">
        <v>78</v>
      </c>
      <c r="F928" s="5">
        <v>43101</v>
      </c>
      <c r="G928">
        <v>727.64</v>
      </c>
      <c r="H928">
        <v>21.29</v>
      </c>
      <c r="I928">
        <f>Table_Query_from_etpl[[#This Row],[billed_amt]]/Table_Query_from_etpl[[#This Row],[billed_consum]]</f>
        <v>2.9258974218019901E-2</v>
      </c>
    </row>
    <row r="929" spans="1:9" x14ac:dyDescent="0.2">
      <c r="A929" t="s">
        <v>71</v>
      </c>
      <c r="B929" t="s">
        <v>54</v>
      </c>
      <c r="C929" t="s">
        <v>76</v>
      </c>
      <c r="D929" s="4">
        <v>43132</v>
      </c>
      <c r="E929" t="s">
        <v>78</v>
      </c>
      <c r="F929" s="5">
        <v>43101</v>
      </c>
      <c r="G929">
        <v>12697.36</v>
      </c>
      <c r="H929">
        <v>399.46</v>
      </c>
      <c r="I929">
        <f>Table_Query_from_etpl[[#This Row],[billed_amt]]/Table_Query_from_etpl[[#This Row],[billed_consum]]</f>
        <v>3.1460083040884088E-2</v>
      </c>
    </row>
    <row r="930" spans="1:9" x14ac:dyDescent="0.2">
      <c r="A930" t="s">
        <v>71</v>
      </c>
      <c r="B930" t="s">
        <v>54</v>
      </c>
      <c r="C930" t="s">
        <v>76</v>
      </c>
      <c r="D930" s="4">
        <v>43132</v>
      </c>
      <c r="E930" t="s">
        <v>66</v>
      </c>
      <c r="F930" s="5">
        <v>43101</v>
      </c>
      <c r="G930">
        <v>448872.78</v>
      </c>
      <c r="H930">
        <v>14113.45</v>
      </c>
      <c r="I930">
        <f>Table_Query_from_etpl[[#This Row],[billed_amt]]/Table_Query_from_etpl[[#This Row],[billed_consum]]</f>
        <v>3.1441982291730855E-2</v>
      </c>
    </row>
    <row r="931" spans="1:9" x14ac:dyDescent="0.2">
      <c r="A931" t="s">
        <v>71</v>
      </c>
      <c r="B931" t="s">
        <v>54</v>
      </c>
      <c r="C931" t="s">
        <v>76</v>
      </c>
      <c r="D931" s="4">
        <v>43132</v>
      </c>
      <c r="E931" t="s">
        <v>78</v>
      </c>
      <c r="F931" s="5">
        <v>43101</v>
      </c>
      <c r="G931">
        <v>20244.11</v>
      </c>
      <c r="H931">
        <v>636.49</v>
      </c>
      <c r="I931">
        <f>Table_Query_from_etpl[[#This Row],[billed_amt]]/Table_Query_from_etpl[[#This Row],[billed_consum]]</f>
        <v>3.1440749926768825E-2</v>
      </c>
    </row>
    <row r="932" spans="1:9" x14ac:dyDescent="0.2">
      <c r="A932" t="s">
        <v>71</v>
      </c>
      <c r="B932" t="s">
        <v>55</v>
      </c>
      <c r="C932" t="s">
        <v>77</v>
      </c>
      <c r="D932" s="4">
        <v>43101</v>
      </c>
      <c r="E932" t="s">
        <v>78</v>
      </c>
      <c r="F932" s="5">
        <v>43101</v>
      </c>
      <c r="G932">
        <v>0</v>
      </c>
      <c r="H932">
        <v>0</v>
      </c>
      <c r="I932" t="e">
        <f>Table_Query_from_etpl[[#This Row],[billed_amt]]/Table_Query_from_etpl[[#This Row],[billed_consum]]</f>
        <v>#DIV/0!</v>
      </c>
    </row>
    <row r="933" spans="1:9" x14ac:dyDescent="0.2">
      <c r="A933" t="s">
        <v>71</v>
      </c>
      <c r="B933" t="s">
        <v>55</v>
      </c>
      <c r="C933" t="s">
        <v>77</v>
      </c>
      <c r="D933" s="4">
        <v>43101</v>
      </c>
      <c r="E933" t="s">
        <v>66</v>
      </c>
      <c r="F933" s="5">
        <v>43101</v>
      </c>
      <c r="G933">
        <v>9826.68</v>
      </c>
      <c r="H933">
        <v>292.19</v>
      </c>
      <c r="I933">
        <f>Table_Query_from_etpl[[#This Row],[billed_amt]]/Table_Query_from_etpl[[#This Row],[billed_consum]]</f>
        <v>2.9734355855690831E-2</v>
      </c>
    </row>
    <row r="934" spans="1:9" x14ac:dyDescent="0.2">
      <c r="A934" t="s">
        <v>71</v>
      </c>
      <c r="B934" t="s">
        <v>55</v>
      </c>
      <c r="C934" t="s">
        <v>77</v>
      </c>
      <c r="D934" s="4">
        <v>43101</v>
      </c>
      <c r="E934" t="s">
        <v>78</v>
      </c>
      <c r="F934" s="5">
        <v>43101</v>
      </c>
      <c r="G934">
        <v>443.2</v>
      </c>
      <c r="H934">
        <v>13.17</v>
      </c>
      <c r="I934">
        <f>Table_Query_from_etpl[[#This Row],[billed_amt]]/Table_Query_from_etpl[[#This Row],[billed_consum]]</f>
        <v>2.9715703971119133E-2</v>
      </c>
    </row>
    <row r="935" spans="1:9" x14ac:dyDescent="0.2">
      <c r="A935" t="s">
        <v>71</v>
      </c>
      <c r="B935" t="s">
        <v>54</v>
      </c>
      <c r="C935" t="s">
        <v>76</v>
      </c>
      <c r="D935" s="4">
        <v>43101</v>
      </c>
      <c r="E935" t="s">
        <v>66</v>
      </c>
      <c r="F935" s="5">
        <v>43101</v>
      </c>
      <c r="G935">
        <v>0.01</v>
      </c>
      <c r="H935">
        <v>0</v>
      </c>
      <c r="I935">
        <f>Table_Query_from_etpl[[#This Row],[billed_amt]]/Table_Query_from_etpl[[#This Row],[billed_consum]]</f>
        <v>0</v>
      </c>
    </row>
    <row r="936" spans="1:9" x14ac:dyDescent="0.2">
      <c r="A936" t="s">
        <v>71</v>
      </c>
      <c r="B936" t="s">
        <v>55</v>
      </c>
      <c r="C936" t="s">
        <v>77</v>
      </c>
      <c r="D936" s="4">
        <v>43101</v>
      </c>
      <c r="E936" t="s">
        <v>66</v>
      </c>
      <c r="F936" s="5">
        <v>43101</v>
      </c>
      <c r="G936">
        <v>0.02</v>
      </c>
      <c r="H936">
        <v>0</v>
      </c>
      <c r="I936">
        <f>Table_Query_from_etpl[[#This Row],[billed_amt]]/Table_Query_from_etpl[[#This Row],[billed_consum]]</f>
        <v>0</v>
      </c>
    </row>
    <row r="937" spans="1:9" x14ac:dyDescent="0.2">
      <c r="A937" t="s">
        <v>71</v>
      </c>
      <c r="B937" t="s">
        <v>54</v>
      </c>
      <c r="C937" t="s">
        <v>76</v>
      </c>
      <c r="D937" s="4">
        <v>43101</v>
      </c>
      <c r="E937" t="s">
        <v>78</v>
      </c>
      <c r="F937" s="5">
        <v>43101</v>
      </c>
      <c r="G937">
        <v>0</v>
      </c>
      <c r="H937">
        <v>0</v>
      </c>
      <c r="I937" t="e">
        <f>Table_Query_from_etpl[[#This Row],[billed_amt]]/Table_Query_from_etpl[[#This Row],[billed_consum]]</f>
        <v>#DIV/0!</v>
      </c>
    </row>
    <row r="938" spans="1:9" x14ac:dyDescent="0.2">
      <c r="A938" t="s">
        <v>71</v>
      </c>
      <c r="B938" t="s">
        <v>55</v>
      </c>
      <c r="C938" t="s">
        <v>73</v>
      </c>
      <c r="D938" s="4">
        <v>43101</v>
      </c>
      <c r="E938" t="s">
        <v>78</v>
      </c>
      <c r="F938" s="5">
        <v>43101</v>
      </c>
      <c r="G938">
        <v>0.33</v>
      </c>
      <c r="H938">
        <v>0</v>
      </c>
      <c r="I938">
        <f>Table_Query_from_etpl[[#This Row],[billed_amt]]/Table_Query_from_etpl[[#This Row],[billed_consum]]</f>
        <v>0</v>
      </c>
    </row>
    <row r="939" spans="1:9" x14ac:dyDescent="0.2">
      <c r="A939" t="s">
        <v>71</v>
      </c>
      <c r="B939" t="s">
        <v>54</v>
      </c>
      <c r="C939" t="s">
        <v>76</v>
      </c>
      <c r="D939" s="4">
        <v>43101</v>
      </c>
      <c r="E939" t="s">
        <v>78</v>
      </c>
      <c r="F939" s="5">
        <v>43101</v>
      </c>
      <c r="G939">
        <v>0</v>
      </c>
      <c r="H939">
        <v>0</v>
      </c>
      <c r="I939" t="e">
        <f>Table_Query_from_etpl[[#This Row],[billed_amt]]/Table_Query_from_etpl[[#This Row],[billed_consum]]</f>
        <v>#DIV/0!</v>
      </c>
    </row>
    <row r="940" spans="1:9" x14ac:dyDescent="0.2">
      <c r="A940" t="s">
        <v>71</v>
      </c>
      <c r="B940" t="s">
        <v>55</v>
      </c>
      <c r="C940" t="s">
        <v>73</v>
      </c>
      <c r="D940" s="4">
        <v>43101</v>
      </c>
      <c r="E940" t="s">
        <v>78</v>
      </c>
      <c r="F940" s="5">
        <v>43101</v>
      </c>
      <c r="G940">
        <v>0</v>
      </c>
      <c r="H940">
        <v>0</v>
      </c>
      <c r="I940" t="e">
        <f>Table_Query_from_etpl[[#This Row],[billed_amt]]/Table_Query_from_etpl[[#This Row],[billed_consum]]</f>
        <v>#DIV/0!</v>
      </c>
    </row>
    <row r="941" spans="1:9" x14ac:dyDescent="0.2">
      <c r="A941" t="s">
        <v>71</v>
      </c>
      <c r="B941" t="s">
        <v>54</v>
      </c>
      <c r="C941" t="s">
        <v>76</v>
      </c>
      <c r="D941" s="4">
        <v>43101</v>
      </c>
      <c r="E941" t="s">
        <v>66</v>
      </c>
      <c r="F941" s="5">
        <v>43101</v>
      </c>
      <c r="G941">
        <v>7.0000000000000007E-2</v>
      </c>
      <c r="H941">
        <v>0</v>
      </c>
      <c r="I941">
        <f>Table_Query_from_etpl[[#This Row],[billed_amt]]/Table_Query_from_etpl[[#This Row],[billed_consum]]</f>
        <v>0</v>
      </c>
    </row>
    <row r="942" spans="1:9" x14ac:dyDescent="0.2">
      <c r="A942" t="s">
        <v>71</v>
      </c>
      <c r="B942" t="s">
        <v>55</v>
      </c>
      <c r="C942" t="s">
        <v>73</v>
      </c>
      <c r="D942" s="4">
        <v>43101</v>
      </c>
      <c r="E942" t="s">
        <v>66</v>
      </c>
      <c r="F942" s="5">
        <v>43101</v>
      </c>
      <c r="G942">
        <v>0</v>
      </c>
      <c r="H942">
        <v>0</v>
      </c>
      <c r="I942" t="e">
        <f>Table_Query_from_etpl[[#This Row],[billed_amt]]/Table_Query_from_etpl[[#This Row],[billed_consum]]</f>
        <v>#DIV/0!</v>
      </c>
    </row>
    <row r="943" spans="1:9" x14ac:dyDescent="0.2">
      <c r="A943" t="s">
        <v>71</v>
      </c>
      <c r="B943" t="s">
        <v>55</v>
      </c>
      <c r="C943" t="s">
        <v>75</v>
      </c>
      <c r="D943" s="4">
        <v>43101</v>
      </c>
      <c r="E943" t="s">
        <v>66</v>
      </c>
      <c r="F943" s="5">
        <v>43101</v>
      </c>
      <c r="G943">
        <v>2.17</v>
      </c>
      <c r="H943">
        <v>0.03</v>
      </c>
      <c r="I943">
        <f>Table_Query_from_etpl[[#This Row],[billed_amt]]/Table_Query_from_etpl[[#This Row],[billed_consum]]</f>
        <v>1.3824884792626727E-2</v>
      </c>
    </row>
    <row r="944" spans="1:9" x14ac:dyDescent="0.2">
      <c r="A944" t="s">
        <v>71</v>
      </c>
      <c r="B944" t="s">
        <v>55</v>
      </c>
      <c r="C944" t="s">
        <v>75</v>
      </c>
      <c r="D944" s="4">
        <v>43101</v>
      </c>
      <c r="E944" t="s">
        <v>78</v>
      </c>
      <c r="F944" s="5">
        <v>43101</v>
      </c>
      <c r="G944">
        <v>0.06</v>
      </c>
      <c r="H944">
        <v>0</v>
      </c>
      <c r="I944">
        <f>Table_Query_from_etpl[[#This Row],[billed_amt]]/Table_Query_from_etpl[[#This Row],[billed_consum]]</f>
        <v>0</v>
      </c>
    </row>
    <row r="945" spans="1:9" x14ac:dyDescent="0.2">
      <c r="A945" t="s">
        <v>71</v>
      </c>
      <c r="B945" t="s">
        <v>54</v>
      </c>
      <c r="C945" t="s">
        <v>74</v>
      </c>
      <c r="D945" s="4">
        <v>43101</v>
      </c>
      <c r="E945" t="s">
        <v>78</v>
      </c>
      <c r="F945" s="5">
        <v>43101</v>
      </c>
      <c r="G945">
        <v>0.15</v>
      </c>
      <c r="H945">
        <v>0</v>
      </c>
      <c r="I945">
        <f>Table_Query_from_etpl[[#This Row],[billed_amt]]/Table_Query_from_etpl[[#This Row],[billed_consum]]</f>
        <v>0</v>
      </c>
    </row>
    <row r="946" spans="1:9" x14ac:dyDescent="0.2">
      <c r="A946" t="s">
        <v>71</v>
      </c>
      <c r="B946" t="s">
        <v>55</v>
      </c>
      <c r="C946" t="s">
        <v>77</v>
      </c>
      <c r="D946" s="4">
        <v>43405</v>
      </c>
      <c r="E946" t="s">
        <v>78</v>
      </c>
      <c r="F946" s="5">
        <v>43221</v>
      </c>
      <c r="G946">
        <v>1031.83</v>
      </c>
      <c r="H946">
        <v>18.64</v>
      </c>
      <c r="I946">
        <f>Table_Query_from_etpl[[#This Row],[billed_amt]]/Table_Query_from_etpl[[#This Row],[billed_consum]]</f>
        <v>1.8064991326090539E-2</v>
      </c>
    </row>
    <row r="947" spans="1:9" x14ac:dyDescent="0.2">
      <c r="A947" t="s">
        <v>71</v>
      </c>
      <c r="B947" t="s">
        <v>55</v>
      </c>
      <c r="C947" t="s">
        <v>77</v>
      </c>
      <c r="D947" s="4">
        <v>43405</v>
      </c>
      <c r="E947" t="s">
        <v>66</v>
      </c>
      <c r="F947" s="5">
        <v>43221</v>
      </c>
      <c r="G947">
        <v>22878</v>
      </c>
      <c r="H947">
        <v>412.63</v>
      </c>
      <c r="I947">
        <f>Table_Query_from_etpl[[#This Row],[billed_amt]]/Table_Query_from_etpl[[#This Row],[billed_consum]]</f>
        <v>1.8036104554593934E-2</v>
      </c>
    </row>
    <row r="948" spans="1:9" x14ac:dyDescent="0.2">
      <c r="A948" t="s">
        <v>71</v>
      </c>
      <c r="B948" t="s">
        <v>54</v>
      </c>
      <c r="C948" t="s">
        <v>74</v>
      </c>
      <c r="D948" s="4">
        <v>43101</v>
      </c>
      <c r="E948" t="s">
        <v>66</v>
      </c>
      <c r="F948" s="5">
        <v>43101</v>
      </c>
      <c r="G948">
        <v>5.66</v>
      </c>
      <c r="H948">
        <v>7.0000000000000007E-2</v>
      </c>
      <c r="I948">
        <f>Table_Query_from_etpl[[#This Row],[billed_amt]]/Table_Query_from_etpl[[#This Row],[billed_consum]]</f>
        <v>1.236749116607774E-2</v>
      </c>
    </row>
    <row r="949" spans="1:9" x14ac:dyDescent="0.2">
      <c r="A949" t="s">
        <v>71</v>
      </c>
      <c r="B949" t="s">
        <v>55</v>
      </c>
      <c r="C949" t="s">
        <v>73</v>
      </c>
      <c r="D949" s="4">
        <v>43101</v>
      </c>
      <c r="E949" t="s">
        <v>66</v>
      </c>
      <c r="F949" s="5">
        <v>43101</v>
      </c>
      <c r="G949">
        <v>8.15</v>
      </c>
      <c r="H949">
        <v>0.16</v>
      </c>
      <c r="I949">
        <f>Table_Query_from_etpl[[#This Row],[billed_amt]]/Table_Query_from_etpl[[#This Row],[billed_consum]]</f>
        <v>1.9631901840490799E-2</v>
      </c>
    </row>
    <row r="950" spans="1:9" x14ac:dyDescent="0.2">
      <c r="A950" t="s">
        <v>71</v>
      </c>
      <c r="B950" t="s">
        <v>54</v>
      </c>
      <c r="C950" t="s">
        <v>72</v>
      </c>
      <c r="D950" s="4">
        <v>43101</v>
      </c>
      <c r="E950" t="s">
        <v>78</v>
      </c>
      <c r="F950" s="5">
        <v>43101</v>
      </c>
      <c r="G950">
        <v>7.0000000000000007E-2</v>
      </c>
      <c r="H950">
        <v>0</v>
      </c>
      <c r="I950">
        <f>Table_Query_from_etpl[[#This Row],[billed_amt]]/Table_Query_from_etpl[[#This Row],[billed_consum]]</f>
        <v>0</v>
      </c>
    </row>
    <row r="951" spans="1:9" x14ac:dyDescent="0.2">
      <c r="A951" t="s">
        <v>71</v>
      </c>
      <c r="B951" t="s">
        <v>54</v>
      </c>
      <c r="C951" t="s">
        <v>72</v>
      </c>
      <c r="D951" s="4">
        <v>43101</v>
      </c>
      <c r="E951" t="s">
        <v>66</v>
      </c>
      <c r="F951" s="5">
        <v>43101</v>
      </c>
      <c r="G951">
        <v>3.65</v>
      </c>
      <c r="H951">
        <v>0.03</v>
      </c>
      <c r="I951">
        <f>Table_Query_from_etpl[[#This Row],[billed_amt]]/Table_Query_from_etpl[[#This Row],[billed_consum]]</f>
        <v>8.21917808219178E-3</v>
      </c>
    </row>
    <row r="952" spans="1:9" x14ac:dyDescent="0.2">
      <c r="A952" t="s">
        <v>71</v>
      </c>
      <c r="B952" t="s">
        <v>54</v>
      </c>
      <c r="C952" t="s">
        <v>76</v>
      </c>
      <c r="D952" s="4">
        <v>43101</v>
      </c>
      <c r="E952" t="s">
        <v>78</v>
      </c>
      <c r="F952" s="5">
        <v>43101</v>
      </c>
      <c r="G952">
        <v>3193.48</v>
      </c>
      <c r="H952">
        <v>94.91</v>
      </c>
      <c r="I952">
        <f>Table_Query_from_etpl[[#This Row],[billed_amt]]/Table_Query_from_etpl[[#This Row],[billed_consum]]</f>
        <v>2.9719929356062977E-2</v>
      </c>
    </row>
    <row r="953" spans="1:9" x14ac:dyDescent="0.2">
      <c r="A953" t="s">
        <v>71</v>
      </c>
      <c r="B953" t="s">
        <v>54</v>
      </c>
      <c r="C953" t="s">
        <v>76</v>
      </c>
      <c r="D953" s="4">
        <v>43101</v>
      </c>
      <c r="E953" t="s">
        <v>66</v>
      </c>
      <c r="F953" s="5">
        <v>43101</v>
      </c>
      <c r="G953">
        <v>70810.62</v>
      </c>
      <c r="H953">
        <v>2105.13</v>
      </c>
      <c r="I953">
        <f>Table_Query_from_etpl[[#This Row],[billed_amt]]/Table_Query_from_etpl[[#This Row],[billed_consum]]</f>
        <v>2.9729015223987593E-2</v>
      </c>
    </row>
    <row r="954" spans="1:9" x14ac:dyDescent="0.2">
      <c r="A954" t="s">
        <v>71</v>
      </c>
      <c r="B954" t="s">
        <v>54</v>
      </c>
      <c r="C954" t="s">
        <v>76</v>
      </c>
      <c r="D954" s="4">
        <v>43101</v>
      </c>
      <c r="E954" t="s">
        <v>66</v>
      </c>
      <c r="F954" s="5">
        <v>43101</v>
      </c>
      <c r="G954">
        <v>83862.649999999994</v>
      </c>
      <c r="H954">
        <v>2454.81</v>
      </c>
      <c r="I954">
        <f>Table_Query_from_etpl[[#This Row],[billed_amt]]/Table_Query_from_etpl[[#This Row],[billed_consum]]</f>
        <v>2.9271791435162137E-2</v>
      </c>
    </row>
    <row r="955" spans="1:9" x14ac:dyDescent="0.2">
      <c r="A955" t="s">
        <v>71</v>
      </c>
      <c r="B955" t="s">
        <v>54</v>
      </c>
      <c r="C955" t="s">
        <v>76</v>
      </c>
      <c r="D955" s="4">
        <v>43101</v>
      </c>
      <c r="E955" t="s">
        <v>78</v>
      </c>
      <c r="F955" s="5">
        <v>43101</v>
      </c>
      <c r="G955">
        <v>3782.1</v>
      </c>
      <c r="H955">
        <v>110.72</v>
      </c>
      <c r="I955">
        <f>Table_Query_from_etpl[[#This Row],[billed_amt]]/Table_Query_from_etpl[[#This Row],[billed_consum]]</f>
        <v>2.9274741545702122E-2</v>
      </c>
    </row>
    <row r="956" spans="1:9" x14ac:dyDescent="0.2">
      <c r="A956" t="s">
        <v>71</v>
      </c>
      <c r="B956" t="s">
        <v>55</v>
      </c>
      <c r="C956" t="s">
        <v>77</v>
      </c>
      <c r="D956" s="4">
        <v>43101</v>
      </c>
      <c r="E956" t="s">
        <v>78</v>
      </c>
      <c r="F956" s="5">
        <v>43101</v>
      </c>
      <c r="G956">
        <v>1055.8699999999999</v>
      </c>
      <c r="H956">
        <v>31.92</v>
      </c>
      <c r="I956">
        <f>Table_Query_from_etpl[[#This Row],[billed_amt]]/Table_Query_from_etpl[[#This Row],[billed_consum]]</f>
        <v>3.0230994345894859E-2</v>
      </c>
    </row>
    <row r="957" spans="1:9" x14ac:dyDescent="0.2">
      <c r="A957" t="s">
        <v>71</v>
      </c>
      <c r="B957" t="s">
        <v>55</v>
      </c>
      <c r="C957" t="s">
        <v>77</v>
      </c>
      <c r="D957" s="4">
        <v>43101</v>
      </c>
      <c r="E957" t="s">
        <v>66</v>
      </c>
      <c r="F957" s="5">
        <v>43101</v>
      </c>
      <c r="G957">
        <v>23411.52</v>
      </c>
      <c r="H957">
        <v>708.23</v>
      </c>
      <c r="I957">
        <f>Table_Query_from_etpl[[#This Row],[billed_amt]]/Table_Query_from_etpl[[#This Row],[billed_consum]]</f>
        <v>3.0251346345730647E-2</v>
      </c>
    </row>
    <row r="958" spans="1:9" x14ac:dyDescent="0.2">
      <c r="A958" t="s">
        <v>71</v>
      </c>
      <c r="B958" t="s">
        <v>54</v>
      </c>
      <c r="C958" t="s">
        <v>76</v>
      </c>
      <c r="D958" s="4">
        <v>43101</v>
      </c>
      <c r="E958" t="s">
        <v>66</v>
      </c>
      <c r="F958" s="5">
        <v>43101</v>
      </c>
      <c r="G958">
        <v>261735.94</v>
      </c>
      <c r="H958">
        <v>7917.56</v>
      </c>
      <c r="I958">
        <f>Table_Query_from_etpl[[#This Row],[billed_amt]]/Table_Query_from_etpl[[#This Row],[billed_consum]]</f>
        <v>3.0250182684120493E-2</v>
      </c>
    </row>
    <row r="959" spans="1:9" x14ac:dyDescent="0.2">
      <c r="A959" t="s">
        <v>71</v>
      </c>
      <c r="B959" t="s">
        <v>54</v>
      </c>
      <c r="C959" t="s">
        <v>76</v>
      </c>
      <c r="D959" s="4">
        <v>43101</v>
      </c>
      <c r="E959" t="s">
        <v>78</v>
      </c>
      <c r="F959" s="5">
        <v>43101</v>
      </c>
      <c r="G959">
        <v>11804.17</v>
      </c>
      <c r="H959">
        <v>357.13</v>
      </c>
      <c r="I959">
        <f>Table_Query_from_etpl[[#This Row],[billed_amt]]/Table_Query_from_etpl[[#This Row],[billed_consum]]</f>
        <v>3.025456258254498E-2</v>
      </c>
    </row>
    <row r="960" spans="1:9" x14ac:dyDescent="0.2">
      <c r="A960" t="s">
        <v>71</v>
      </c>
      <c r="B960" t="s">
        <v>54</v>
      </c>
      <c r="C960" t="s">
        <v>76</v>
      </c>
      <c r="D960" s="4">
        <v>43101</v>
      </c>
      <c r="E960" t="s">
        <v>78</v>
      </c>
      <c r="F960" s="5">
        <v>43101</v>
      </c>
      <c r="G960">
        <v>8917.14</v>
      </c>
      <c r="H960">
        <v>269.54000000000002</v>
      </c>
      <c r="I960">
        <f>Table_Query_from_etpl[[#This Row],[billed_amt]]/Table_Query_from_etpl[[#This Row],[billed_consum]]</f>
        <v>3.0227180463691279E-2</v>
      </c>
    </row>
    <row r="961" spans="1:9" x14ac:dyDescent="0.2">
      <c r="A961" t="s">
        <v>71</v>
      </c>
      <c r="B961" t="s">
        <v>54</v>
      </c>
      <c r="C961" t="s">
        <v>76</v>
      </c>
      <c r="D961" s="4">
        <v>43101</v>
      </c>
      <c r="E961" t="s">
        <v>66</v>
      </c>
      <c r="F961" s="5">
        <v>43101</v>
      </c>
      <c r="G961">
        <v>197720.31</v>
      </c>
      <c r="H961">
        <v>5979.95</v>
      </c>
      <c r="I961">
        <f>Table_Query_from_etpl[[#This Row],[billed_amt]]/Table_Query_from_etpl[[#This Row],[billed_consum]]</f>
        <v>3.0244490310580636E-2</v>
      </c>
    </row>
    <row r="962" spans="1:9" x14ac:dyDescent="0.2">
      <c r="A962" t="s">
        <v>71</v>
      </c>
      <c r="B962" t="s">
        <v>55</v>
      </c>
      <c r="C962" t="s">
        <v>74</v>
      </c>
      <c r="D962" s="4">
        <v>43101</v>
      </c>
      <c r="E962" t="s">
        <v>78</v>
      </c>
      <c r="F962" s="5">
        <v>43101</v>
      </c>
      <c r="G962">
        <v>0</v>
      </c>
      <c r="H962">
        <v>0</v>
      </c>
      <c r="I962" t="e">
        <f>Table_Query_from_etpl[[#This Row],[billed_amt]]/Table_Query_from_etpl[[#This Row],[billed_consum]]</f>
        <v>#DIV/0!</v>
      </c>
    </row>
    <row r="963" spans="1:9" x14ac:dyDescent="0.2">
      <c r="A963" t="s">
        <v>71</v>
      </c>
      <c r="B963" t="s">
        <v>55</v>
      </c>
      <c r="C963" t="s">
        <v>77</v>
      </c>
      <c r="D963" s="4">
        <v>43101</v>
      </c>
      <c r="E963" t="s">
        <v>66</v>
      </c>
      <c r="F963" s="5">
        <v>43101</v>
      </c>
      <c r="G963">
        <v>0</v>
      </c>
      <c r="H963">
        <v>0</v>
      </c>
      <c r="I963" t="e">
        <f>Table_Query_from_etpl[[#This Row],[billed_amt]]/Table_Query_from_etpl[[#This Row],[billed_consum]]</f>
        <v>#DIV/0!</v>
      </c>
    </row>
    <row r="964" spans="1:9" x14ac:dyDescent="0.2">
      <c r="A964" t="s">
        <v>71</v>
      </c>
      <c r="B964" t="s">
        <v>55</v>
      </c>
      <c r="C964" t="s">
        <v>77</v>
      </c>
      <c r="D964" s="4">
        <v>43405</v>
      </c>
      <c r="E964" t="s">
        <v>78</v>
      </c>
      <c r="F964" s="5">
        <v>43221</v>
      </c>
      <c r="G964">
        <v>3298.28</v>
      </c>
      <c r="H964">
        <v>56.71</v>
      </c>
      <c r="I964">
        <f>Table_Query_from_etpl[[#This Row],[billed_amt]]/Table_Query_from_etpl[[#This Row],[billed_consum]]</f>
        <v>1.7193810107086118E-2</v>
      </c>
    </row>
    <row r="965" spans="1:9" x14ac:dyDescent="0.2">
      <c r="A965" t="s">
        <v>71</v>
      </c>
      <c r="B965" t="s">
        <v>55</v>
      </c>
      <c r="C965" t="s">
        <v>77</v>
      </c>
      <c r="D965" s="4">
        <v>43405</v>
      </c>
      <c r="E965" t="s">
        <v>66</v>
      </c>
      <c r="F965" s="5">
        <v>43221</v>
      </c>
      <c r="G965">
        <v>73133</v>
      </c>
      <c r="H965">
        <v>1257.27</v>
      </c>
      <c r="I965">
        <f>Table_Query_from_etpl[[#This Row],[billed_amt]]/Table_Query_from_etpl[[#This Row],[billed_consum]]</f>
        <v>1.7191555111919381E-2</v>
      </c>
    </row>
    <row r="966" spans="1:9" x14ac:dyDescent="0.2">
      <c r="A966" t="s">
        <v>71</v>
      </c>
      <c r="B966" t="s">
        <v>55</v>
      </c>
      <c r="C966" t="s">
        <v>77</v>
      </c>
      <c r="D966" s="4">
        <v>43405</v>
      </c>
      <c r="E966" t="s">
        <v>66</v>
      </c>
      <c r="F966" s="5">
        <v>43221</v>
      </c>
      <c r="G966">
        <v>39938</v>
      </c>
      <c r="H966">
        <v>686.53</v>
      </c>
      <c r="I966">
        <f>Table_Query_from_etpl[[#This Row],[billed_amt]]/Table_Query_from_etpl[[#This Row],[billed_consum]]</f>
        <v>1.7189894336221142E-2</v>
      </c>
    </row>
    <row r="967" spans="1:9" x14ac:dyDescent="0.2">
      <c r="A967" t="s">
        <v>71</v>
      </c>
      <c r="B967" t="s">
        <v>55</v>
      </c>
      <c r="C967" t="s">
        <v>77</v>
      </c>
      <c r="D967" s="4">
        <v>43405</v>
      </c>
      <c r="E967" t="s">
        <v>78</v>
      </c>
      <c r="F967" s="5">
        <v>43221</v>
      </c>
      <c r="G967">
        <v>1801.18</v>
      </c>
      <c r="H967">
        <v>30.97</v>
      </c>
      <c r="I967">
        <f>Table_Query_from_etpl[[#This Row],[billed_amt]]/Table_Query_from_etpl[[#This Row],[billed_consum]]</f>
        <v>1.7194283747321199E-2</v>
      </c>
    </row>
    <row r="968" spans="1:9" x14ac:dyDescent="0.2">
      <c r="A968" t="s">
        <v>71</v>
      </c>
      <c r="B968" t="s">
        <v>55</v>
      </c>
      <c r="C968" t="s">
        <v>77</v>
      </c>
      <c r="D968" s="4">
        <v>43405</v>
      </c>
      <c r="E968" t="s">
        <v>66</v>
      </c>
      <c r="F968" s="5">
        <v>43405</v>
      </c>
      <c r="G968">
        <v>21963.97</v>
      </c>
      <c r="H968">
        <v>377.61</v>
      </c>
      <c r="I968">
        <f>Table_Query_from_etpl[[#This Row],[billed_amt]]/Table_Query_from_etpl[[#This Row],[billed_consum]]</f>
        <v>1.719224712108057E-2</v>
      </c>
    </row>
    <row r="969" spans="1:9" x14ac:dyDescent="0.2">
      <c r="A969" t="s">
        <v>71</v>
      </c>
      <c r="B969" t="s">
        <v>55</v>
      </c>
      <c r="C969" t="s">
        <v>77</v>
      </c>
      <c r="D969" s="4">
        <v>43405</v>
      </c>
      <c r="E969" t="s">
        <v>78</v>
      </c>
      <c r="F969" s="5">
        <v>43405</v>
      </c>
      <c r="G969">
        <v>990.57</v>
      </c>
      <c r="H969">
        <v>17.02</v>
      </c>
      <c r="I969">
        <f>Table_Query_from_etpl[[#This Row],[billed_amt]]/Table_Query_from_etpl[[#This Row],[billed_consum]]</f>
        <v>1.7182026509989196E-2</v>
      </c>
    </row>
    <row r="970" spans="1:9" x14ac:dyDescent="0.2">
      <c r="A970" t="s">
        <v>71</v>
      </c>
      <c r="B970" t="s">
        <v>54</v>
      </c>
      <c r="C970" t="s">
        <v>74</v>
      </c>
      <c r="D970" s="4">
        <v>43678</v>
      </c>
      <c r="E970" t="s">
        <v>78</v>
      </c>
      <c r="F970" s="5">
        <v>43221</v>
      </c>
      <c r="G970">
        <v>-40.729999999999997</v>
      </c>
      <c r="H970">
        <v>-1.06</v>
      </c>
      <c r="I970">
        <f>Table_Query_from_etpl[[#This Row],[billed_amt]]/Table_Query_from_etpl[[#This Row],[billed_consum]]</f>
        <v>2.6025042965872824E-2</v>
      </c>
    </row>
    <row r="971" spans="1:9" x14ac:dyDescent="0.2">
      <c r="A971" t="s">
        <v>71</v>
      </c>
      <c r="B971" t="s">
        <v>54</v>
      </c>
      <c r="C971" t="s">
        <v>74</v>
      </c>
      <c r="D971" s="4">
        <v>43678</v>
      </c>
      <c r="E971" t="s">
        <v>78</v>
      </c>
      <c r="F971" s="5">
        <v>43405</v>
      </c>
      <c r="G971">
        <v>-64.680000000000007</v>
      </c>
      <c r="H971">
        <v>-1.73</v>
      </c>
      <c r="I971">
        <f>Table_Query_from_etpl[[#This Row],[billed_amt]]/Table_Query_from_etpl[[#This Row],[billed_consum]]</f>
        <v>2.6747062461348173E-2</v>
      </c>
    </row>
    <row r="972" spans="1:9" x14ac:dyDescent="0.2">
      <c r="A972" t="s">
        <v>71</v>
      </c>
      <c r="B972" t="s">
        <v>54</v>
      </c>
      <c r="C972" t="s">
        <v>74</v>
      </c>
      <c r="D972" s="4">
        <v>43678</v>
      </c>
      <c r="E972" t="s">
        <v>66</v>
      </c>
      <c r="F972" s="5">
        <v>43405</v>
      </c>
      <c r="G972">
        <v>-1433.99</v>
      </c>
      <c r="H972">
        <v>-38.409999999999997</v>
      </c>
      <c r="I972">
        <f>Table_Query_from_etpl[[#This Row],[billed_amt]]/Table_Query_from_etpl[[#This Row],[billed_consum]]</f>
        <v>2.678540296654788E-2</v>
      </c>
    </row>
    <row r="973" spans="1:9" x14ac:dyDescent="0.2">
      <c r="A973" t="s">
        <v>71</v>
      </c>
      <c r="B973" t="s">
        <v>54</v>
      </c>
      <c r="C973" t="s">
        <v>76</v>
      </c>
      <c r="D973" s="4">
        <v>43313</v>
      </c>
      <c r="E973" t="s">
        <v>66</v>
      </c>
      <c r="F973" s="5">
        <v>43221</v>
      </c>
      <c r="G973">
        <v>2082</v>
      </c>
      <c r="H973">
        <v>70.680000000000007</v>
      </c>
      <c r="I973">
        <f>Table_Query_from_etpl[[#This Row],[billed_amt]]/Table_Query_from_etpl[[#This Row],[billed_consum]]</f>
        <v>3.3948126801152743E-2</v>
      </c>
    </row>
    <row r="974" spans="1:9" x14ac:dyDescent="0.2">
      <c r="A974" t="s">
        <v>71</v>
      </c>
      <c r="B974" t="s">
        <v>54</v>
      </c>
      <c r="C974" t="s">
        <v>76</v>
      </c>
      <c r="D974" s="4">
        <v>43313</v>
      </c>
      <c r="E974" t="s">
        <v>78</v>
      </c>
      <c r="F974" s="5">
        <v>43221</v>
      </c>
      <c r="G974">
        <v>93.9</v>
      </c>
      <c r="H974">
        <v>3.19</v>
      </c>
      <c r="I974">
        <f>Table_Query_from_etpl[[#This Row],[billed_amt]]/Table_Query_from_etpl[[#This Row],[billed_consum]]</f>
        <v>3.3972310969116078E-2</v>
      </c>
    </row>
    <row r="975" spans="1:9" x14ac:dyDescent="0.2">
      <c r="A975" t="s">
        <v>71</v>
      </c>
      <c r="B975" t="s">
        <v>55</v>
      </c>
      <c r="C975" t="s">
        <v>77</v>
      </c>
      <c r="D975" s="4">
        <v>43313</v>
      </c>
      <c r="E975" t="s">
        <v>66</v>
      </c>
      <c r="F975" s="5">
        <v>43221</v>
      </c>
      <c r="G975">
        <v>37738.769999999997</v>
      </c>
      <c r="H975">
        <v>1266.96</v>
      </c>
      <c r="I975">
        <f>Table_Query_from_etpl[[#This Row],[billed_amt]]/Table_Query_from_etpl[[#This Row],[billed_consum]]</f>
        <v>3.3571841371618637E-2</v>
      </c>
    </row>
    <row r="976" spans="1:9" x14ac:dyDescent="0.2">
      <c r="A976" t="s">
        <v>71</v>
      </c>
      <c r="B976" t="s">
        <v>55</v>
      </c>
      <c r="C976" t="s">
        <v>77</v>
      </c>
      <c r="D976" s="4">
        <v>43313</v>
      </c>
      <c r="E976" t="s">
        <v>78</v>
      </c>
      <c r="F976" s="5">
        <v>43221</v>
      </c>
      <c r="G976">
        <v>1702.01</v>
      </c>
      <c r="H976">
        <v>57.14</v>
      </c>
      <c r="I976">
        <f>Table_Query_from_etpl[[#This Row],[billed_amt]]/Table_Query_from_etpl[[#This Row],[billed_consum]]</f>
        <v>3.3572070669385022E-2</v>
      </c>
    </row>
    <row r="977" spans="1:9" x14ac:dyDescent="0.2">
      <c r="A977" t="s">
        <v>71</v>
      </c>
      <c r="B977" t="s">
        <v>54</v>
      </c>
      <c r="C977" t="s">
        <v>76</v>
      </c>
      <c r="D977" s="4">
        <v>43344</v>
      </c>
      <c r="E977" t="s">
        <v>66</v>
      </c>
      <c r="F977" s="5">
        <v>43221</v>
      </c>
      <c r="G977">
        <v>424353.76</v>
      </c>
      <c r="H977">
        <v>13260.33</v>
      </c>
      <c r="I977">
        <f>Table_Query_from_etpl[[#This Row],[billed_amt]]/Table_Query_from_etpl[[#This Row],[billed_consum]]</f>
        <v>3.1248291519792352E-2</v>
      </c>
    </row>
    <row r="978" spans="1:9" x14ac:dyDescent="0.2">
      <c r="A978" t="s">
        <v>71</v>
      </c>
      <c r="B978" t="s">
        <v>54</v>
      </c>
      <c r="C978" t="s">
        <v>76</v>
      </c>
      <c r="D978" s="4">
        <v>43344</v>
      </c>
      <c r="E978" t="s">
        <v>78</v>
      </c>
      <c r="F978" s="5">
        <v>43221</v>
      </c>
      <c r="G978">
        <v>19138.37</v>
      </c>
      <c r="H978">
        <v>598.1</v>
      </c>
      <c r="I978">
        <f>Table_Query_from_etpl[[#This Row],[billed_amt]]/Table_Query_from_etpl[[#This Row],[billed_consum]]</f>
        <v>3.1251355261707241E-2</v>
      </c>
    </row>
    <row r="979" spans="1:9" x14ac:dyDescent="0.2">
      <c r="A979" t="s">
        <v>71</v>
      </c>
      <c r="B979" t="s">
        <v>54</v>
      </c>
      <c r="C979" t="s">
        <v>76</v>
      </c>
      <c r="D979" s="4">
        <v>43344</v>
      </c>
      <c r="E979" t="s">
        <v>78</v>
      </c>
      <c r="F979" s="5">
        <v>43221</v>
      </c>
      <c r="G979">
        <v>11542.75</v>
      </c>
      <c r="H979">
        <v>357.02</v>
      </c>
      <c r="I979">
        <f>Table_Query_from_etpl[[#This Row],[billed_amt]]/Table_Query_from_etpl[[#This Row],[billed_consum]]</f>
        <v>3.093023759502718E-2</v>
      </c>
    </row>
    <row r="980" spans="1:9" x14ac:dyDescent="0.2">
      <c r="A980" t="s">
        <v>71</v>
      </c>
      <c r="B980" t="s">
        <v>54</v>
      </c>
      <c r="C980" t="s">
        <v>76</v>
      </c>
      <c r="D980" s="4">
        <v>43344</v>
      </c>
      <c r="E980" t="s">
        <v>78</v>
      </c>
      <c r="F980" s="5">
        <v>43221</v>
      </c>
      <c r="G980">
        <v>27225.81</v>
      </c>
      <c r="H980">
        <v>871.1</v>
      </c>
      <c r="I980">
        <f>Table_Query_from_etpl[[#This Row],[billed_amt]]/Table_Query_from_etpl[[#This Row],[billed_consum]]</f>
        <v>3.1995374976906105E-2</v>
      </c>
    </row>
    <row r="981" spans="1:9" x14ac:dyDescent="0.2">
      <c r="A981" t="s">
        <v>71</v>
      </c>
      <c r="B981" t="s">
        <v>54</v>
      </c>
      <c r="C981" t="s">
        <v>76</v>
      </c>
      <c r="D981" s="4">
        <v>43344</v>
      </c>
      <c r="E981" t="s">
        <v>66</v>
      </c>
      <c r="F981" s="5">
        <v>43221</v>
      </c>
      <c r="G981">
        <v>603677.43999999994</v>
      </c>
      <c r="H981">
        <v>19313.009999999998</v>
      </c>
      <c r="I981">
        <f>Table_Query_from_etpl[[#This Row],[billed_amt]]/Table_Query_from_etpl[[#This Row],[billed_consum]]</f>
        <v>3.1992267261138664E-2</v>
      </c>
    </row>
    <row r="982" spans="1:9" x14ac:dyDescent="0.2">
      <c r="A982" t="s">
        <v>71</v>
      </c>
      <c r="B982" t="s">
        <v>54</v>
      </c>
      <c r="C982" t="s">
        <v>76</v>
      </c>
      <c r="D982" s="4">
        <v>43344</v>
      </c>
      <c r="E982" t="s">
        <v>78</v>
      </c>
      <c r="F982" s="5">
        <v>43221</v>
      </c>
      <c r="G982">
        <v>28838</v>
      </c>
      <c r="H982">
        <v>962.67</v>
      </c>
      <c r="I982">
        <f>Table_Query_from_etpl[[#This Row],[billed_amt]]/Table_Query_from_etpl[[#This Row],[billed_consum]]</f>
        <v>3.3381995977529645E-2</v>
      </c>
    </row>
    <row r="983" spans="1:9" x14ac:dyDescent="0.2">
      <c r="A983" t="s">
        <v>71</v>
      </c>
      <c r="B983" t="s">
        <v>54</v>
      </c>
      <c r="C983" t="s">
        <v>76</v>
      </c>
      <c r="D983" s="4">
        <v>43344</v>
      </c>
      <c r="E983" t="s">
        <v>66</v>
      </c>
      <c r="F983" s="5">
        <v>43221</v>
      </c>
      <c r="G983">
        <v>639422.71</v>
      </c>
      <c r="H983">
        <v>21346.36</v>
      </c>
      <c r="I983">
        <f>Table_Query_from_etpl[[#This Row],[billed_amt]]/Table_Query_from_etpl[[#This Row],[billed_consum]]</f>
        <v>3.3383800209410772E-2</v>
      </c>
    </row>
    <row r="984" spans="1:9" x14ac:dyDescent="0.2">
      <c r="A984" t="s">
        <v>71</v>
      </c>
      <c r="B984" t="s">
        <v>54</v>
      </c>
      <c r="C984" t="s">
        <v>76</v>
      </c>
      <c r="D984" s="4">
        <v>43344</v>
      </c>
      <c r="E984" t="s">
        <v>66</v>
      </c>
      <c r="F984" s="5">
        <v>43221</v>
      </c>
      <c r="G984">
        <v>726664.45</v>
      </c>
      <c r="H984">
        <v>23084.7</v>
      </c>
      <c r="I984">
        <f>Table_Query_from_etpl[[#This Row],[billed_amt]]/Table_Query_from_etpl[[#This Row],[billed_consum]]</f>
        <v>3.1768032686888707E-2</v>
      </c>
    </row>
    <row r="985" spans="1:9" x14ac:dyDescent="0.2">
      <c r="A985" t="s">
        <v>71</v>
      </c>
      <c r="B985" t="s">
        <v>54</v>
      </c>
      <c r="C985" t="s">
        <v>76</v>
      </c>
      <c r="D985" s="4">
        <v>43344</v>
      </c>
      <c r="E985" t="s">
        <v>78</v>
      </c>
      <c r="F985" s="5">
        <v>43221</v>
      </c>
      <c r="G985">
        <v>32772.559999999998</v>
      </c>
      <c r="H985">
        <v>1040.99</v>
      </c>
      <c r="I985">
        <f>Table_Query_from_etpl[[#This Row],[billed_amt]]/Table_Query_from_etpl[[#This Row],[billed_consum]]</f>
        <v>3.1764073358931985E-2</v>
      </c>
    </row>
    <row r="986" spans="1:9" x14ac:dyDescent="0.2">
      <c r="A986" t="s">
        <v>71</v>
      </c>
      <c r="B986" t="s">
        <v>54</v>
      </c>
      <c r="C986" t="s">
        <v>76</v>
      </c>
      <c r="D986" s="4">
        <v>43344</v>
      </c>
      <c r="E986" t="s">
        <v>78</v>
      </c>
      <c r="F986" s="5">
        <v>43221</v>
      </c>
      <c r="G986">
        <v>41.85</v>
      </c>
      <c r="H986">
        <v>1.43</v>
      </c>
      <c r="I986">
        <f>Table_Query_from_etpl[[#This Row],[billed_amt]]/Table_Query_from_etpl[[#This Row],[billed_consum]]</f>
        <v>3.4169653524492229E-2</v>
      </c>
    </row>
    <row r="987" spans="1:9" x14ac:dyDescent="0.2">
      <c r="A987" t="s">
        <v>71</v>
      </c>
      <c r="B987" t="s">
        <v>54</v>
      </c>
      <c r="C987" t="s">
        <v>76</v>
      </c>
      <c r="D987" s="4">
        <v>43344</v>
      </c>
      <c r="E987" t="s">
        <v>66</v>
      </c>
      <c r="F987" s="5">
        <v>43221</v>
      </c>
      <c r="G987">
        <v>928</v>
      </c>
      <c r="H987">
        <v>31.75</v>
      </c>
      <c r="I987">
        <f>Table_Query_from_etpl[[#This Row],[billed_amt]]/Table_Query_from_etpl[[#This Row],[billed_consum]]</f>
        <v>3.4213362068965518E-2</v>
      </c>
    </row>
    <row r="988" spans="1:9" x14ac:dyDescent="0.2">
      <c r="A988" t="s">
        <v>71</v>
      </c>
      <c r="B988" t="s">
        <v>55</v>
      </c>
      <c r="C988" t="s">
        <v>77</v>
      </c>
      <c r="D988" s="4">
        <v>43344</v>
      </c>
      <c r="E988" t="s">
        <v>66</v>
      </c>
      <c r="F988" s="5">
        <v>43221</v>
      </c>
      <c r="G988">
        <v>113847.89</v>
      </c>
      <c r="H988">
        <v>3893.75</v>
      </c>
      <c r="I988">
        <f>Table_Query_from_etpl[[#This Row],[billed_amt]]/Table_Query_from_etpl[[#This Row],[billed_consum]]</f>
        <v>3.4201336537725911E-2</v>
      </c>
    </row>
    <row r="989" spans="1:9" x14ac:dyDescent="0.2">
      <c r="A989" t="s">
        <v>71</v>
      </c>
      <c r="B989" t="s">
        <v>55</v>
      </c>
      <c r="C989" t="s">
        <v>77</v>
      </c>
      <c r="D989" s="4">
        <v>43344</v>
      </c>
      <c r="E989" t="s">
        <v>78</v>
      </c>
      <c r="F989" s="5">
        <v>43221</v>
      </c>
      <c r="G989">
        <v>5134.5200000000004</v>
      </c>
      <c r="H989">
        <v>175.59</v>
      </c>
      <c r="I989">
        <f>Table_Query_from_etpl[[#This Row],[billed_amt]]/Table_Query_from_etpl[[#This Row],[billed_consum]]</f>
        <v>3.4197938658336126E-2</v>
      </c>
    </row>
    <row r="990" spans="1:9" x14ac:dyDescent="0.2">
      <c r="A990" t="s">
        <v>71</v>
      </c>
      <c r="B990" t="s">
        <v>54</v>
      </c>
      <c r="C990" t="s">
        <v>76</v>
      </c>
      <c r="D990" s="4">
        <v>43344</v>
      </c>
      <c r="E990" t="s">
        <v>78</v>
      </c>
      <c r="F990" s="5">
        <v>43221</v>
      </c>
      <c r="G990">
        <v>34700.99</v>
      </c>
      <c r="H990">
        <v>1186.53</v>
      </c>
      <c r="I990">
        <f>Table_Query_from_etpl[[#This Row],[billed_amt]]/Table_Query_from_etpl[[#This Row],[billed_consum]]</f>
        <v>3.4192972592424598E-2</v>
      </c>
    </row>
    <row r="991" spans="1:9" x14ac:dyDescent="0.2">
      <c r="A991" t="s">
        <v>71</v>
      </c>
      <c r="B991" t="s">
        <v>54</v>
      </c>
      <c r="C991" t="s">
        <v>76</v>
      </c>
      <c r="D991" s="4">
        <v>43344</v>
      </c>
      <c r="E991" t="s">
        <v>66</v>
      </c>
      <c r="F991" s="5">
        <v>43221</v>
      </c>
      <c r="G991">
        <v>769422.75</v>
      </c>
      <c r="H991">
        <v>26306.19</v>
      </c>
      <c r="I991">
        <f>Table_Query_from_etpl[[#This Row],[billed_amt]]/Table_Query_from_etpl[[#This Row],[billed_consum]]</f>
        <v>3.418951415200551E-2</v>
      </c>
    </row>
    <row r="992" spans="1:9" x14ac:dyDescent="0.2">
      <c r="A992" t="s">
        <v>71</v>
      </c>
      <c r="B992" t="s">
        <v>55</v>
      </c>
      <c r="C992" t="s">
        <v>77</v>
      </c>
      <c r="D992" s="4">
        <v>43313</v>
      </c>
      <c r="E992" t="s">
        <v>78</v>
      </c>
      <c r="F992" s="5">
        <v>43221</v>
      </c>
      <c r="G992">
        <v>1713.53</v>
      </c>
      <c r="H992">
        <v>53.64</v>
      </c>
      <c r="I992">
        <f>Table_Query_from_etpl[[#This Row],[billed_amt]]/Table_Query_from_etpl[[#This Row],[billed_consum]]</f>
        <v>3.1303799758393494E-2</v>
      </c>
    </row>
    <row r="993" spans="1:9" x14ac:dyDescent="0.2">
      <c r="A993" t="s">
        <v>71</v>
      </c>
      <c r="B993" t="s">
        <v>55</v>
      </c>
      <c r="C993" t="s">
        <v>73</v>
      </c>
      <c r="D993" s="4">
        <v>43313</v>
      </c>
      <c r="E993" t="s">
        <v>78</v>
      </c>
      <c r="F993" s="5">
        <v>43221</v>
      </c>
      <c r="G993">
        <v>31.07</v>
      </c>
      <c r="H993">
        <v>0.97</v>
      </c>
      <c r="I993">
        <f>Table_Query_from_etpl[[#This Row],[billed_amt]]/Table_Query_from_etpl[[#This Row],[billed_consum]]</f>
        <v>3.1219826198905697E-2</v>
      </c>
    </row>
    <row r="994" spans="1:9" x14ac:dyDescent="0.2">
      <c r="A994" t="s">
        <v>71</v>
      </c>
      <c r="B994" t="s">
        <v>55</v>
      </c>
      <c r="C994" t="s">
        <v>77</v>
      </c>
      <c r="D994" s="4">
        <v>43313</v>
      </c>
      <c r="E994" t="s">
        <v>66</v>
      </c>
      <c r="F994" s="5">
        <v>43221</v>
      </c>
      <c r="G994">
        <v>37993.919999999998</v>
      </c>
      <c r="H994">
        <v>1189.17</v>
      </c>
      <c r="I994">
        <f>Table_Query_from_etpl[[#This Row],[billed_amt]]/Table_Query_from_etpl[[#This Row],[billed_consum]]</f>
        <v>3.1298955201253253E-2</v>
      </c>
    </row>
    <row r="995" spans="1:9" x14ac:dyDescent="0.2">
      <c r="A995" t="s">
        <v>71</v>
      </c>
      <c r="B995" t="s">
        <v>55</v>
      </c>
      <c r="C995" t="s">
        <v>73</v>
      </c>
      <c r="D995" s="4">
        <v>43313</v>
      </c>
      <c r="E995" t="s">
        <v>66</v>
      </c>
      <c r="F995" s="5">
        <v>43221</v>
      </c>
      <c r="G995">
        <v>688.99</v>
      </c>
      <c r="H995">
        <v>21.56</v>
      </c>
      <c r="I995">
        <f>Table_Query_from_etpl[[#This Row],[billed_amt]]/Table_Query_from_etpl[[#This Row],[billed_consum]]</f>
        <v>3.1292181308872402E-2</v>
      </c>
    </row>
    <row r="996" spans="1:9" x14ac:dyDescent="0.2">
      <c r="A996" t="s">
        <v>71</v>
      </c>
      <c r="B996" t="s">
        <v>55</v>
      </c>
      <c r="C996" t="s">
        <v>77</v>
      </c>
      <c r="D996" s="4">
        <v>43313</v>
      </c>
      <c r="E996" t="s">
        <v>66</v>
      </c>
      <c r="F996" s="5">
        <v>43221</v>
      </c>
      <c r="G996">
        <v>570115.21</v>
      </c>
      <c r="H996">
        <v>19473.87</v>
      </c>
      <c r="I996">
        <f>Table_Query_from_etpl[[#This Row],[billed_amt]]/Table_Query_from_etpl[[#This Row],[billed_consum]]</f>
        <v>3.4157780144122095E-2</v>
      </c>
    </row>
    <row r="997" spans="1:9" x14ac:dyDescent="0.2">
      <c r="A997" t="s">
        <v>71</v>
      </c>
      <c r="B997" t="s">
        <v>55</v>
      </c>
      <c r="C997" t="s">
        <v>77</v>
      </c>
      <c r="D997" s="4">
        <v>43313</v>
      </c>
      <c r="E997" t="s">
        <v>78</v>
      </c>
      <c r="F997" s="5">
        <v>43221</v>
      </c>
      <c r="G997">
        <v>25712.240000000002</v>
      </c>
      <c r="H997">
        <v>878.29</v>
      </c>
      <c r="I997">
        <f>Table_Query_from_etpl[[#This Row],[billed_amt]]/Table_Query_from_etpl[[#This Row],[billed_consum]]</f>
        <v>3.4158439715870723E-2</v>
      </c>
    </row>
    <row r="998" spans="1:9" x14ac:dyDescent="0.2">
      <c r="A998" t="s">
        <v>71</v>
      </c>
      <c r="B998" t="s">
        <v>54</v>
      </c>
      <c r="C998" t="s">
        <v>76</v>
      </c>
      <c r="D998" s="4">
        <v>43344</v>
      </c>
      <c r="E998" t="s">
        <v>66</v>
      </c>
      <c r="F998" s="5">
        <v>43221</v>
      </c>
      <c r="G998">
        <v>398303.27</v>
      </c>
      <c r="H998">
        <v>13520.17</v>
      </c>
      <c r="I998">
        <f>Table_Query_from_etpl[[#This Row],[billed_amt]]/Table_Query_from_etpl[[#This Row],[billed_consum]]</f>
        <v>3.3944411252260116E-2</v>
      </c>
    </row>
    <row r="999" spans="1:9" x14ac:dyDescent="0.2">
      <c r="A999" t="s">
        <v>71</v>
      </c>
      <c r="B999" t="s">
        <v>54</v>
      </c>
      <c r="C999" t="s">
        <v>76</v>
      </c>
      <c r="D999" s="4">
        <v>43344</v>
      </c>
      <c r="E999" t="s">
        <v>78</v>
      </c>
      <c r="F999" s="5">
        <v>43221</v>
      </c>
      <c r="G999">
        <v>17963.52</v>
      </c>
      <c r="H999">
        <v>609.79</v>
      </c>
      <c r="I999">
        <f>Table_Query_from_etpl[[#This Row],[billed_amt]]/Table_Query_from_etpl[[#This Row],[billed_consum]]</f>
        <v>3.3946019488385347E-2</v>
      </c>
    </row>
    <row r="1000" spans="1:9" x14ac:dyDescent="0.2">
      <c r="A1000" t="s">
        <v>71</v>
      </c>
      <c r="B1000" t="s">
        <v>55</v>
      </c>
      <c r="C1000" t="s">
        <v>77</v>
      </c>
      <c r="D1000" s="4">
        <v>43344</v>
      </c>
      <c r="E1000" t="s">
        <v>78</v>
      </c>
      <c r="F1000" s="5">
        <v>43221</v>
      </c>
      <c r="G1000">
        <v>1693.43</v>
      </c>
      <c r="H1000">
        <v>57.6</v>
      </c>
      <c r="I1000">
        <f>Table_Query_from_etpl[[#This Row],[billed_amt]]/Table_Query_from_etpl[[#This Row],[billed_consum]]</f>
        <v>3.4013806298459341E-2</v>
      </c>
    </row>
    <row r="1001" spans="1:9" x14ac:dyDescent="0.2">
      <c r="A1001" t="s">
        <v>71</v>
      </c>
      <c r="B1001" t="s">
        <v>55</v>
      </c>
      <c r="C1001" t="s">
        <v>77</v>
      </c>
      <c r="D1001" s="4">
        <v>43344</v>
      </c>
      <c r="E1001" t="s">
        <v>66</v>
      </c>
      <c r="F1001" s="5">
        <v>43221</v>
      </c>
      <c r="G1001">
        <v>37548.480000000003</v>
      </c>
      <c r="H1001">
        <v>1277.03</v>
      </c>
      <c r="I1001">
        <f>Table_Query_from_etpl[[#This Row],[billed_amt]]/Table_Query_from_etpl[[#This Row],[billed_consum]]</f>
        <v>3.4010164992031633E-2</v>
      </c>
    </row>
    <row r="1002" spans="1:9" x14ac:dyDescent="0.2">
      <c r="A1002" t="s">
        <v>71</v>
      </c>
      <c r="B1002" t="s">
        <v>55</v>
      </c>
      <c r="C1002" t="s">
        <v>77</v>
      </c>
      <c r="D1002" s="4">
        <v>43344</v>
      </c>
      <c r="E1002" t="s">
        <v>66</v>
      </c>
      <c r="F1002" s="5">
        <v>43221</v>
      </c>
      <c r="G1002">
        <v>302203.28999999998</v>
      </c>
      <c r="H1002">
        <v>10277.94</v>
      </c>
      <c r="I1002">
        <f>Table_Query_from_etpl[[#This Row],[billed_amt]]/Table_Query_from_etpl[[#This Row],[billed_consum]]</f>
        <v>3.4010020208582112E-2</v>
      </c>
    </row>
    <row r="1003" spans="1:9" x14ac:dyDescent="0.2">
      <c r="A1003" t="s">
        <v>71</v>
      </c>
      <c r="B1003" t="s">
        <v>55</v>
      </c>
      <c r="C1003" t="s">
        <v>77</v>
      </c>
      <c r="D1003" s="4">
        <v>43344</v>
      </c>
      <c r="E1003" t="s">
        <v>78</v>
      </c>
      <c r="F1003" s="5">
        <v>43221</v>
      </c>
      <c r="G1003">
        <v>13629.34</v>
      </c>
      <c r="H1003">
        <v>463.53</v>
      </c>
      <c r="I1003">
        <f>Table_Query_from_etpl[[#This Row],[billed_amt]]/Table_Query_from_etpl[[#This Row],[billed_consum]]</f>
        <v>3.4009717271709414E-2</v>
      </c>
    </row>
    <row r="1004" spans="1:9" x14ac:dyDescent="0.2">
      <c r="A1004" t="s">
        <v>71</v>
      </c>
      <c r="B1004" t="s">
        <v>54</v>
      </c>
      <c r="C1004" t="s">
        <v>76</v>
      </c>
      <c r="D1004" s="4">
        <v>43344</v>
      </c>
      <c r="E1004" t="s">
        <v>78</v>
      </c>
      <c r="F1004" s="5">
        <v>43221</v>
      </c>
      <c r="G1004">
        <v>28848.55</v>
      </c>
      <c r="H1004">
        <v>980.66</v>
      </c>
      <c r="I1004">
        <f>Table_Query_from_etpl[[#This Row],[billed_amt]]/Table_Query_from_etpl[[#This Row],[billed_consum]]</f>
        <v>3.3993389615769247E-2</v>
      </c>
    </row>
    <row r="1005" spans="1:9" x14ac:dyDescent="0.2">
      <c r="A1005" t="s">
        <v>71</v>
      </c>
      <c r="B1005" t="s">
        <v>54</v>
      </c>
      <c r="C1005" t="s">
        <v>76</v>
      </c>
      <c r="D1005" s="4">
        <v>43344</v>
      </c>
      <c r="E1005" t="s">
        <v>66</v>
      </c>
      <c r="F1005" s="5">
        <v>43221</v>
      </c>
      <c r="G1005">
        <v>639658.27</v>
      </c>
      <c r="H1005">
        <v>21740.67</v>
      </c>
      <c r="I1005">
        <f>Table_Query_from_etpl[[#This Row],[billed_amt]]/Table_Query_from_etpl[[#This Row],[billed_consum]]</f>
        <v>3.3987944844361968E-2</v>
      </c>
    </row>
    <row r="1006" spans="1:9" x14ac:dyDescent="0.2">
      <c r="A1006" t="s">
        <v>71</v>
      </c>
      <c r="B1006" t="s">
        <v>54</v>
      </c>
      <c r="C1006" t="s">
        <v>76</v>
      </c>
      <c r="D1006" s="4">
        <v>43344</v>
      </c>
      <c r="E1006" t="s">
        <v>66</v>
      </c>
      <c r="F1006" s="5">
        <v>43221</v>
      </c>
      <c r="G1006">
        <v>867604.06</v>
      </c>
      <c r="H1006">
        <v>26845.7</v>
      </c>
      <c r="I1006">
        <f>Table_Query_from_etpl[[#This Row],[billed_amt]]/Table_Query_from_etpl[[#This Row],[billed_consum]]</f>
        <v>3.0942340219108702E-2</v>
      </c>
    </row>
    <row r="1007" spans="1:9" x14ac:dyDescent="0.2">
      <c r="A1007" t="s">
        <v>71</v>
      </c>
      <c r="B1007" t="s">
        <v>54</v>
      </c>
      <c r="C1007" t="s">
        <v>76</v>
      </c>
      <c r="D1007" s="4">
        <v>43344</v>
      </c>
      <c r="E1007" t="s">
        <v>66</v>
      </c>
      <c r="F1007" s="5">
        <v>43101</v>
      </c>
      <c r="G1007">
        <v>0</v>
      </c>
      <c r="H1007">
        <v>0</v>
      </c>
      <c r="I1007" t="e">
        <f>Table_Query_from_etpl[[#This Row],[billed_amt]]/Table_Query_from_etpl[[#This Row],[billed_consum]]</f>
        <v>#DIV/0!</v>
      </c>
    </row>
    <row r="1008" spans="1:9" x14ac:dyDescent="0.2">
      <c r="A1008" t="s">
        <v>71</v>
      </c>
      <c r="B1008" t="s">
        <v>54</v>
      </c>
      <c r="C1008" t="s">
        <v>76</v>
      </c>
      <c r="D1008" s="4">
        <v>43344</v>
      </c>
      <c r="E1008" t="s">
        <v>78</v>
      </c>
      <c r="F1008" s="5">
        <v>43221</v>
      </c>
      <c r="G1008">
        <v>39128.839999999997</v>
      </c>
      <c r="H1008">
        <v>1210.54</v>
      </c>
      <c r="I1008">
        <f>Table_Query_from_etpl[[#This Row],[billed_amt]]/Table_Query_from_etpl[[#This Row],[billed_consum]]</f>
        <v>3.0937283088381871E-2</v>
      </c>
    </row>
    <row r="1009" spans="1:9" x14ac:dyDescent="0.2">
      <c r="A1009" t="s">
        <v>71</v>
      </c>
      <c r="B1009" t="s">
        <v>54</v>
      </c>
      <c r="C1009" t="s">
        <v>76</v>
      </c>
      <c r="D1009" s="4">
        <v>43344</v>
      </c>
      <c r="E1009" t="s">
        <v>78</v>
      </c>
      <c r="F1009" s="5">
        <v>43101</v>
      </c>
      <c r="G1009">
        <v>0</v>
      </c>
      <c r="H1009">
        <v>0</v>
      </c>
      <c r="I1009" t="e">
        <f>Table_Query_from_etpl[[#This Row],[billed_amt]]/Table_Query_from_etpl[[#This Row],[billed_consum]]</f>
        <v>#DIV/0!</v>
      </c>
    </row>
    <row r="1010" spans="1:9" x14ac:dyDescent="0.2">
      <c r="A1010" t="s">
        <v>71</v>
      </c>
      <c r="B1010" t="s">
        <v>55</v>
      </c>
      <c r="C1010" t="s">
        <v>77</v>
      </c>
      <c r="D1010" s="4">
        <v>43313</v>
      </c>
      <c r="E1010" t="s">
        <v>78</v>
      </c>
      <c r="F1010" s="5">
        <v>43221</v>
      </c>
      <c r="G1010">
        <v>458.74</v>
      </c>
      <c r="H1010">
        <v>14.36</v>
      </c>
      <c r="I1010">
        <f>Table_Query_from_etpl[[#This Row],[billed_amt]]/Table_Query_from_etpl[[#This Row],[billed_consum]]</f>
        <v>3.130313467323538E-2</v>
      </c>
    </row>
    <row r="1011" spans="1:9" x14ac:dyDescent="0.2">
      <c r="A1011" t="s">
        <v>71</v>
      </c>
      <c r="B1011" t="s">
        <v>55</v>
      </c>
      <c r="C1011" t="s">
        <v>77</v>
      </c>
      <c r="D1011" s="4">
        <v>43313</v>
      </c>
      <c r="E1011" t="s">
        <v>66</v>
      </c>
      <c r="F1011" s="5">
        <v>43221</v>
      </c>
      <c r="G1011">
        <v>10171.58</v>
      </c>
      <c r="H1011">
        <v>318.37</v>
      </c>
      <c r="I1011">
        <f>Table_Query_from_etpl[[#This Row],[billed_amt]]/Table_Query_from_etpl[[#This Row],[billed_consum]]</f>
        <v>3.1299955365833035E-2</v>
      </c>
    </row>
    <row r="1012" spans="1:9" x14ac:dyDescent="0.2">
      <c r="A1012" t="s">
        <v>71</v>
      </c>
      <c r="B1012" t="s">
        <v>55</v>
      </c>
      <c r="C1012" t="s">
        <v>75</v>
      </c>
      <c r="D1012" s="4">
        <v>43313</v>
      </c>
      <c r="E1012" t="s">
        <v>66</v>
      </c>
      <c r="F1012" s="5">
        <v>43221</v>
      </c>
      <c r="G1012">
        <v>296894.69</v>
      </c>
      <c r="H1012">
        <v>9292.51</v>
      </c>
      <c r="I1012">
        <f>Table_Query_from_etpl[[#This Row],[billed_amt]]/Table_Query_from_etpl[[#This Row],[billed_consum]]</f>
        <v>3.1299010433632209E-2</v>
      </c>
    </row>
    <row r="1013" spans="1:9" x14ac:dyDescent="0.2">
      <c r="A1013" t="s">
        <v>71</v>
      </c>
      <c r="B1013" t="s">
        <v>55</v>
      </c>
      <c r="C1013" t="s">
        <v>75</v>
      </c>
      <c r="D1013" s="4">
        <v>43313</v>
      </c>
      <c r="E1013" t="s">
        <v>78</v>
      </c>
      <c r="F1013" s="5">
        <v>43221</v>
      </c>
      <c r="G1013">
        <v>13389.97</v>
      </c>
      <c r="H1013">
        <v>419.04</v>
      </c>
      <c r="I1013">
        <f>Table_Query_from_etpl[[#This Row],[billed_amt]]/Table_Query_from_etpl[[#This Row],[billed_consum]]</f>
        <v>3.1295066381776808E-2</v>
      </c>
    </row>
    <row r="1014" spans="1:9" x14ac:dyDescent="0.2">
      <c r="A1014" t="s">
        <v>71</v>
      </c>
      <c r="B1014" t="s">
        <v>55</v>
      </c>
      <c r="C1014" t="s">
        <v>73</v>
      </c>
      <c r="D1014" s="4">
        <v>43313</v>
      </c>
      <c r="E1014" t="s">
        <v>78</v>
      </c>
      <c r="F1014" s="5">
        <v>43221</v>
      </c>
      <c r="G1014">
        <v>22358.98</v>
      </c>
      <c r="H1014">
        <v>699.77</v>
      </c>
      <c r="I1014">
        <f>Table_Query_from_etpl[[#This Row],[billed_amt]]/Table_Query_from_etpl[[#This Row],[billed_consum]]</f>
        <v>3.129704485625015E-2</v>
      </c>
    </row>
    <row r="1015" spans="1:9" x14ac:dyDescent="0.2">
      <c r="A1015" t="s">
        <v>71</v>
      </c>
      <c r="B1015" t="s">
        <v>55</v>
      </c>
      <c r="C1015" t="s">
        <v>73</v>
      </c>
      <c r="D1015" s="4">
        <v>43313</v>
      </c>
      <c r="E1015" t="s">
        <v>66</v>
      </c>
      <c r="F1015" s="5">
        <v>43221</v>
      </c>
      <c r="G1015">
        <v>495764.58</v>
      </c>
      <c r="H1015">
        <v>15516.83</v>
      </c>
      <c r="I1015">
        <f>Table_Query_from_etpl[[#This Row],[billed_amt]]/Table_Query_from_etpl[[#This Row],[billed_consum]]</f>
        <v>3.129878701701521E-2</v>
      </c>
    </row>
    <row r="1016" spans="1:9" x14ac:dyDescent="0.2">
      <c r="A1016" t="s">
        <v>71</v>
      </c>
      <c r="B1016" t="s">
        <v>58</v>
      </c>
      <c r="C1016" t="s">
        <v>72</v>
      </c>
      <c r="D1016" s="4">
        <v>43313</v>
      </c>
      <c r="E1016" t="s">
        <v>66</v>
      </c>
      <c r="F1016" s="5">
        <v>43221</v>
      </c>
      <c r="G1016">
        <v>589.99</v>
      </c>
      <c r="H1016">
        <v>18.54</v>
      </c>
      <c r="I1016">
        <f>Table_Query_from_etpl[[#This Row],[billed_amt]]/Table_Query_from_etpl[[#This Row],[billed_consum]]</f>
        <v>3.1424261428159794E-2</v>
      </c>
    </row>
    <row r="1017" spans="1:9" x14ac:dyDescent="0.2">
      <c r="A1017" t="s">
        <v>71</v>
      </c>
      <c r="B1017" t="s">
        <v>58</v>
      </c>
      <c r="C1017" t="s">
        <v>72</v>
      </c>
      <c r="D1017" s="4">
        <v>43313</v>
      </c>
      <c r="E1017" t="s">
        <v>78</v>
      </c>
      <c r="F1017" s="5">
        <v>43221</v>
      </c>
      <c r="G1017">
        <v>26.61</v>
      </c>
      <c r="H1017">
        <v>0.84</v>
      </c>
      <c r="I1017">
        <f>Table_Query_from_etpl[[#This Row],[billed_amt]]/Table_Query_from_etpl[[#This Row],[billed_consum]]</f>
        <v>3.1567080045095827E-2</v>
      </c>
    </row>
    <row r="1018" spans="1:9" x14ac:dyDescent="0.2">
      <c r="A1018" t="s">
        <v>71</v>
      </c>
      <c r="B1018" t="s">
        <v>55</v>
      </c>
      <c r="C1018" t="s">
        <v>77</v>
      </c>
      <c r="D1018" s="4">
        <v>43313</v>
      </c>
      <c r="E1018" t="s">
        <v>78</v>
      </c>
      <c r="F1018" s="5">
        <v>43221</v>
      </c>
      <c r="G1018">
        <v>3813.22</v>
      </c>
      <c r="H1018">
        <v>121.17</v>
      </c>
      <c r="I1018">
        <f>Table_Query_from_etpl[[#This Row],[billed_amt]]/Table_Query_from_etpl[[#This Row],[billed_consum]]</f>
        <v>3.1776294050697311E-2</v>
      </c>
    </row>
    <row r="1019" spans="1:9" x14ac:dyDescent="0.2">
      <c r="A1019" t="s">
        <v>71</v>
      </c>
      <c r="B1019" t="s">
        <v>55</v>
      </c>
      <c r="C1019" t="s">
        <v>77</v>
      </c>
      <c r="D1019" s="4">
        <v>43313</v>
      </c>
      <c r="E1019" t="s">
        <v>66</v>
      </c>
      <c r="F1019" s="5">
        <v>43221</v>
      </c>
      <c r="G1019">
        <v>84549.69</v>
      </c>
      <c r="H1019">
        <v>2686.59</v>
      </c>
      <c r="I1019">
        <f>Table_Query_from_etpl[[#This Row],[billed_amt]]/Table_Query_from_etpl[[#This Row],[billed_consum]]</f>
        <v>3.1775279128758487E-2</v>
      </c>
    </row>
    <row r="1020" spans="1:9" x14ac:dyDescent="0.2">
      <c r="A1020" t="s">
        <v>71</v>
      </c>
      <c r="B1020" t="s">
        <v>55</v>
      </c>
      <c r="C1020" t="s">
        <v>77</v>
      </c>
      <c r="D1020" s="4">
        <v>43313</v>
      </c>
      <c r="E1020" t="s">
        <v>66</v>
      </c>
      <c r="F1020" s="5">
        <v>43221</v>
      </c>
      <c r="G1020">
        <v>12513.98</v>
      </c>
      <c r="H1020">
        <v>427.45</v>
      </c>
      <c r="I1020">
        <f>Table_Query_from_etpl[[#This Row],[billed_amt]]/Table_Query_from_etpl[[#This Row],[billed_consum]]</f>
        <v>3.4157797918807603E-2</v>
      </c>
    </row>
    <row r="1021" spans="1:9" x14ac:dyDescent="0.2">
      <c r="A1021" t="s">
        <v>71</v>
      </c>
      <c r="B1021" t="s">
        <v>55</v>
      </c>
      <c r="C1021" t="s">
        <v>77</v>
      </c>
      <c r="D1021" s="4">
        <v>43313</v>
      </c>
      <c r="E1021" t="s">
        <v>78</v>
      </c>
      <c r="F1021" s="5">
        <v>43221</v>
      </c>
      <c r="G1021">
        <v>564.38</v>
      </c>
      <c r="H1021">
        <v>19.28</v>
      </c>
      <c r="I1021">
        <f>Table_Query_from_etpl[[#This Row],[billed_amt]]/Table_Query_from_etpl[[#This Row],[billed_consum]]</f>
        <v>3.4161380630071937E-2</v>
      </c>
    </row>
    <row r="1022" spans="1:9" x14ac:dyDescent="0.2">
      <c r="A1022" t="s">
        <v>71</v>
      </c>
      <c r="B1022" t="s">
        <v>55</v>
      </c>
      <c r="C1022" t="s">
        <v>77</v>
      </c>
      <c r="D1022" s="4">
        <v>43313</v>
      </c>
      <c r="E1022" t="s">
        <v>78</v>
      </c>
      <c r="F1022" s="5">
        <v>43221</v>
      </c>
      <c r="G1022">
        <v>2124.84</v>
      </c>
      <c r="H1022">
        <v>72.569999999999993</v>
      </c>
      <c r="I1022">
        <f>Table_Query_from_etpl[[#This Row],[billed_amt]]/Table_Query_from_etpl[[#This Row],[billed_consum]]</f>
        <v>3.4153159767323651E-2</v>
      </c>
    </row>
    <row r="1023" spans="1:9" x14ac:dyDescent="0.2">
      <c r="A1023" t="s">
        <v>71</v>
      </c>
      <c r="B1023" t="s">
        <v>55</v>
      </c>
      <c r="C1023" t="s">
        <v>77</v>
      </c>
      <c r="D1023" s="4">
        <v>43313</v>
      </c>
      <c r="E1023" t="s">
        <v>66</v>
      </c>
      <c r="F1023" s="5">
        <v>43221</v>
      </c>
      <c r="G1023">
        <v>47114.82</v>
      </c>
      <c r="H1023">
        <v>1609.35</v>
      </c>
      <c r="I1023">
        <f>Table_Query_from_etpl[[#This Row],[billed_amt]]/Table_Query_from_etpl[[#This Row],[billed_consum]]</f>
        <v>3.4158041991882805E-2</v>
      </c>
    </row>
    <row r="1024" spans="1:9" x14ac:dyDescent="0.2">
      <c r="A1024" t="s">
        <v>71</v>
      </c>
      <c r="B1024" t="s">
        <v>55</v>
      </c>
      <c r="C1024" t="s">
        <v>77</v>
      </c>
      <c r="D1024" s="4">
        <v>43313</v>
      </c>
      <c r="E1024" t="s">
        <v>66</v>
      </c>
      <c r="F1024" s="5">
        <v>43221</v>
      </c>
      <c r="G1024">
        <v>6032.91</v>
      </c>
      <c r="H1024">
        <v>205.23</v>
      </c>
      <c r="I1024">
        <f>Table_Query_from_etpl[[#This Row],[billed_amt]]/Table_Query_from_etpl[[#This Row],[billed_consum]]</f>
        <v>3.4018409026489706E-2</v>
      </c>
    </row>
    <row r="1025" spans="1:9" x14ac:dyDescent="0.2">
      <c r="A1025" t="s">
        <v>71</v>
      </c>
      <c r="B1025" t="s">
        <v>55</v>
      </c>
      <c r="C1025" t="s">
        <v>77</v>
      </c>
      <c r="D1025" s="4">
        <v>43313</v>
      </c>
      <c r="E1025" t="s">
        <v>78</v>
      </c>
      <c r="F1025" s="5">
        <v>43221</v>
      </c>
      <c r="G1025">
        <v>272.08</v>
      </c>
      <c r="H1025">
        <v>9.26</v>
      </c>
      <c r="I1025">
        <f>Table_Query_from_etpl[[#This Row],[billed_amt]]/Table_Query_from_etpl[[#This Row],[billed_consum]]</f>
        <v>3.4034107615407233E-2</v>
      </c>
    </row>
    <row r="1026" spans="1:9" x14ac:dyDescent="0.2">
      <c r="A1026" t="s">
        <v>71</v>
      </c>
      <c r="B1026" t="s">
        <v>55</v>
      </c>
      <c r="C1026" t="s">
        <v>77</v>
      </c>
      <c r="D1026" s="4">
        <v>43313</v>
      </c>
      <c r="E1026" t="s">
        <v>78</v>
      </c>
      <c r="F1026" s="5">
        <v>43221</v>
      </c>
      <c r="G1026">
        <v>7689.63</v>
      </c>
      <c r="H1026">
        <v>244.33</v>
      </c>
      <c r="I1026">
        <f>Table_Query_from_etpl[[#This Row],[billed_amt]]/Table_Query_from_etpl[[#This Row],[billed_consum]]</f>
        <v>3.1773960515655501E-2</v>
      </c>
    </row>
    <row r="1027" spans="1:9" x14ac:dyDescent="0.2">
      <c r="A1027" t="s">
        <v>71</v>
      </c>
      <c r="B1027" t="s">
        <v>55</v>
      </c>
      <c r="C1027" t="s">
        <v>77</v>
      </c>
      <c r="D1027" s="4">
        <v>43313</v>
      </c>
      <c r="E1027" t="s">
        <v>66</v>
      </c>
      <c r="F1027" s="5">
        <v>43221</v>
      </c>
      <c r="G1027">
        <v>170502.66</v>
      </c>
      <c r="H1027">
        <v>5417.71</v>
      </c>
      <c r="I1027">
        <f>Table_Query_from_etpl[[#This Row],[billed_amt]]/Table_Query_from_etpl[[#This Row],[billed_consum]]</f>
        <v>3.1774929493768603E-2</v>
      </c>
    </row>
    <row r="1028" spans="1:9" x14ac:dyDescent="0.2">
      <c r="A1028" t="s">
        <v>71</v>
      </c>
      <c r="B1028" t="s">
        <v>54</v>
      </c>
      <c r="C1028" t="s">
        <v>76</v>
      </c>
      <c r="D1028" s="4">
        <v>43313</v>
      </c>
      <c r="E1028" t="s">
        <v>66</v>
      </c>
      <c r="F1028" s="5">
        <v>43221</v>
      </c>
      <c r="G1028">
        <v>886425.68</v>
      </c>
      <c r="H1028">
        <v>30212.14</v>
      </c>
      <c r="I1028">
        <f>Table_Query_from_etpl[[#This Row],[billed_amt]]/Table_Query_from_etpl[[#This Row],[billed_consum]]</f>
        <v>3.4083105534577919E-2</v>
      </c>
    </row>
    <row r="1029" spans="1:9" x14ac:dyDescent="0.2">
      <c r="A1029" t="s">
        <v>71</v>
      </c>
      <c r="B1029" t="s">
        <v>54</v>
      </c>
      <c r="C1029" t="s">
        <v>76</v>
      </c>
      <c r="D1029" s="4">
        <v>43313</v>
      </c>
      <c r="E1029" t="s">
        <v>78</v>
      </c>
      <c r="F1029" s="5">
        <v>43221</v>
      </c>
      <c r="G1029">
        <v>39977.769999999997</v>
      </c>
      <c r="H1029">
        <v>1362.45</v>
      </c>
      <c r="I1029">
        <f>Table_Query_from_etpl[[#This Row],[billed_amt]]/Table_Query_from_etpl[[#This Row],[billed_consum]]</f>
        <v>3.4080190065628978E-2</v>
      </c>
    </row>
    <row r="1030" spans="1:9" x14ac:dyDescent="0.2">
      <c r="A1030" t="s">
        <v>71</v>
      </c>
      <c r="B1030" t="s">
        <v>55</v>
      </c>
      <c r="C1030" t="s">
        <v>77</v>
      </c>
      <c r="D1030" s="4">
        <v>43313</v>
      </c>
      <c r="E1030" t="s">
        <v>78</v>
      </c>
      <c r="F1030" s="5">
        <v>43221</v>
      </c>
      <c r="G1030">
        <v>99.32</v>
      </c>
      <c r="H1030">
        <v>2.5</v>
      </c>
      <c r="I1030">
        <f>Table_Query_from_etpl[[#This Row],[billed_amt]]/Table_Query_from_etpl[[#This Row],[billed_consum]]</f>
        <v>2.5171163914619415E-2</v>
      </c>
    </row>
    <row r="1031" spans="1:9" x14ac:dyDescent="0.2">
      <c r="A1031" t="s">
        <v>71</v>
      </c>
      <c r="B1031" t="s">
        <v>55</v>
      </c>
      <c r="C1031" t="s">
        <v>77</v>
      </c>
      <c r="D1031" s="4">
        <v>43313</v>
      </c>
      <c r="E1031" t="s">
        <v>66</v>
      </c>
      <c r="F1031" s="5">
        <v>43221</v>
      </c>
      <c r="G1031">
        <v>2201.9899999999998</v>
      </c>
      <c r="H1031">
        <v>55.53</v>
      </c>
      <c r="I1031">
        <f>Table_Query_from_etpl[[#This Row],[billed_amt]]/Table_Query_from_etpl[[#This Row],[billed_consum]]</f>
        <v>2.5218098174832768E-2</v>
      </c>
    </row>
    <row r="1032" spans="1:9" x14ac:dyDescent="0.2">
      <c r="A1032" t="s">
        <v>71</v>
      </c>
      <c r="B1032" t="s">
        <v>55</v>
      </c>
      <c r="C1032" t="s">
        <v>77</v>
      </c>
      <c r="D1032" s="4">
        <v>43313</v>
      </c>
      <c r="E1032" t="s">
        <v>66</v>
      </c>
      <c r="F1032" s="5">
        <v>43221</v>
      </c>
      <c r="G1032">
        <v>144001.87</v>
      </c>
      <c r="H1032">
        <v>4832.47</v>
      </c>
      <c r="I1032">
        <f>Table_Query_from_etpl[[#This Row],[billed_amt]]/Table_Query_from_etpl[[#This Row],[billed_consum]]</f>
        <v>3.3558383651545641E-2</v>
      </c>
    </row>
    <row r="1033" spans="1:9" x14ac:dyDescent="0.2">
      <c r="A1033" t="s">
        <v>71</v>
      </c>
      <c r="B1033" t="s">
        <v>55</v>
      </c>
      <c r="C1033" t="s">
        <v>77</v>
      </c>
      <c r="D1033" s="4">
        <v>43313</v>
      </c>
      <c r="E1033" t="s">
        <v>78</v>
      </c>
      <c r="F1033" s="5">
        <v>43221</v>
      </c>
      <c r="G1033">
        <v>6494.55</v>
      </c>
      <c r="H1033">
        <v>217.91</v>
      </c>
      <c r="I1033">
        <f>Table_Query_from_etpl[[#This Row],[billed_amt]]/Table_Query_from_etpl[[#This Row],[billed_consum]]</f>
        <v>3.3552748073384604E-2</v>
      </c>
    </row>
    <row r="1034" spans="1:9" x14ac:dyDescent="0.2">
      <c r="A1034" t="s">
        <v>71</v>
      </c>
      <c r="B1034" t="s">
        <v>55</v>
      </c>
      <c r="C1034" t="s">
        <v>77</v>
      </c>
      <c r="D1034" s="4">
        <v>43313</v>
      </c>
      <c r="E1034" t="s">
        <v>78</v>
      </c>
      <c r="F1034" s="5">
        <v>43221</v>
      </c>
      <c r="G1034">
        <v>1570.09</v>
      </c>
      <c r="H1034">
        <v>41.73</v>
      </c>
      <c r="I1034">
        <f>Table_Query_from_etpl[[#This Row],[billed_amt]]/Table_Query_from_etpl[[#This Row],[billed_consum]]</f>
        <v>2.657809424937424E-2</v>
      </c>
    </row>
    <row r="1035" spans="1:9" x14ac:dyDescent="0.2">
      <c r="A1035" t="s">
        <v>71</v>
      </c>
      <c r="B1035" t="s">
        <v>55</v>
      </c>
      <c r="C1035" t="s">
        <v>77</v>
      </c>
      <c r="D1035" s="4">
        <v>43313</v>
      </c>
      <c r="E1035" t="s">
        <v>66</v>
      </c>
      <c r="F1035" s="5">
        <v>43221</v>
      </c>
      <c r="G1035">
        <v>34813.620000000003</v>
      </c>
      <c r="H1035">
        <v>925.2</v>
      </c>
      <c r="I1035">
        <f>Table_Query_from_etpl[[#This Row],[billed_amt]]/Table_Query_from_etpl[[#This Row],[billed_consum]]</f>
        <v>2.657580567605437E-2</v>
      </c>
    </row>
    <row r="1036" spans="1:9" x14ac:dyDescent="0.2">
      <c r="A1036" t="s">
        <v>71</v>
      </c>
      <c r="B1036" t="s">
        <v>54</v>
      </c>
      <c r="C1036" t="s">
        <v>76</v>
      </c>
      <c r="D1036" s="4">
        <v>43313</v>
      </c>
      <c r="E1036" t="s">
        <v>66</v>
      </c>
      <c r="F1036" s="5">
        <v>43221</v>
      </c>
      <c r="G1036">
        <v>359379.97</v>
      </c>
      <c r="H1036">
        <v>9560.33</v>
      </c>
      <c r="I1036">
        <f>Table_Query_from_etpl[[#This Row],[billed_amt]]/Table_Query_from_etpl[[#This Row],[billed_consum]]</f>
        <v>2.6602289493206872E-2</v>
      </c>
    </row>
    <row r="1037" spans="1:9" x14ac:dyDescent="0.2">
      <c r="A1037" t="s">
        <v>71</v>
      </c>
      <c r="B1037" t="s">
        <v>54</v>
      </c>
      <c r="C1037" t="s">
        <v>76</v>
      </c>
      <c r="D1037" s="4">
        <v>43313</v>
      </c>
      <c r="E1037" t="s">
        <v>78</v>
      </c>
      <c r="F1037" s="5">
        <v>43221</v>
      </c>
      <c r="G1037">
        <v>16208.09</v>
      </c>
      <c r="H1037">
        <v>431.22</v>
      </c>
      <c r="I1037">
        <f>Table_Query_from_etpl[[#This Row],[billed_amt]]/Table_Query_from_etpl[[#This Row],[billed_consum]]</f>
        <v>2.6605232325338766E-2</v>
      </c>
    </row>
    <row r="1038" spans="1:9" x14ac:dyDescent="0.2">
      <c r="A1038" t="s">
        <v>71</v>
      </c>
      <c r="B1038" t="s">
        <v>55</v>
      </c>
      <c r="C1038" t="s">
        <v>77</v>
      </c>
      <c r="D1038" s="4">
        <v>43313</v>
      </c>
      <c r="E1038" t="s">
        <v>78</v>
      </c>
      <c r="F1038" s="5">
        <v>43221</v>
      </c>
      <c r="G1038">
        <v>437.93</v>
      </c>
      <c r="H1038">
        <v>14.7</v>
      </c>
      <c r="I1038">
        <f>Table_Query_from_etpl[[#This Row],[billed_amt]]/Table_Query_from_etpl[[#This Row],[billed_consum]]</f>
        <v>3.3567008426004151E-2</v>
      </c>
    </row>
    <row r="1039" spans="1:9" x14ac:dyDescent="0.2">
      <c r="A1039" t="s">
        <v>71</v>
      </c>
      <c r="B1039" t="s">
        <v>55</v>
      </c>
      <c r="C1039" t="s">
        <v>77</v>
      </c>
      <c r="D1039" s="4">
        <v>43313</v>
      </c>
      <c r="E1039" t="s">
        <v>66</v>
      </c>
      <c r="F1039" s="5">
        <v>43221</v>
      </c>
      <c r="G1039">
        <v>9709.99</v>
      </c>
      <c r="H1039">
        <v>325.98</v>
      </c>
      <c r="I1039">
        <f>Table_Query_from_etpl[[#This Row],[billed_amt]]/Table_Query_from_etpl[[#This Row],[billed_consum]]</f>
        <v>3.3571610269423555E-2</v>
      </c>
    </row>
    <row r="1040" spans="1:9" x14ac:dyDescent="0.2">
      <c r="A1040" t="s">
        <v>71</v>
      </c>
      <c r="B1040" t="s">
        <v>55</v>
      </c>
      <c r="C1040" t="s">
        <v>77</v>
      </c>
      <c r="D1040" s="4">
        <v>43313</v>
      </c>
      <c r="E1040" t="s">
        <v>66</v>
      </c>
      <c r="F1040" s="5">
        <v>43221</v>
      </c>
      <c r="G1040">
        <v>715373.1</v>
      </c>
      <c r="H1040">
        <v>24284.82</v>
      </c>
      <c r="I1040">
        <f>Table_Query_from_etpl[[#This Row],[billed_amt]]/Table_Query_from_etpl[[#This Row],[billed_consum]]</f>
        <v>3.3947069018949692E-2</v>
      </c>
    </row>
    <row r="1041" spans="1:9" x14ac:dyDescent="0.2">
      <c r="A1041" t="s">
        <v>71</v>
      </c>
      <c r="B1041" t="s">
        <v>54</v>
      </c>
      <c r="C1041" t="s">
        <v>76</v>
      </c>
      <c r="D1041" s="4">
        <v>43313</v>
      </c>
      <c r="E1041" t="s">
        <v>66</v>
      </c>
      <c r="F1041" s="5">
        <v>43221</v>
      </c>
      <c r="G1041">
        <v>287710.32</v>
      </c>
      <c r="H1041">
        <v>9652.3799999999992</v>
      </c>
      <c r="I1041">
        <f>Table_Query_from_etpl[[#This Row],[billed_amt]]/Table_Query_from_etpl[[#This Row],[billed_consum]]</f>
        <v>3.3548952988547646E-2</v>
      </c>
    </row>
    <row r="1042" spans="1:9" x14ac:dyDescent="0.2">
      <c r="A1042" t="s">
        <v>71</v>
      </c>
      <c r="B1042" t="s">
        <v>55</v>
      </c>
      <c r="C1042" t="s">
        <v>77</v>
      </c>
      <c r="D1042" s="4">
        <v>43313</v>
      </c>
      <c r="E1042" t="s">
        <v>78</v>
      </c>
      <c r="F1042" s="5">
        <v>43221</v>
      </c>
      <c r="G1042">
        <v>32263.360000000001</v>
      </c>
      <c r="H1042">
        <v>1095.19</v>
      </c>
      <c r="I1042">
        <f>Table_Query_from_etpl[[#This Row],[billed_amt]]/Table_Query_from_etpl[[#This Row],[billed_consum]]</f>
        <v>3.3945317536673181E-2</v>
      </c>
    </row>
    <row r="1043" spans="1:9" x14ac:dyDescent="0.2">
      <c r="A1043" t="s">
        <v>71</v>
      </c>
      <c r="B1043" t="s">
        <v>54</v>
      </c>
      <c r="C1043" t="s">
        <v>76</v>
      </c>
      <c r="D1043" s="4">
        <v>43313</v>
      </c>
      <c r="E1043" t="s">
        <v>78</v>
      </c>
      <c r="F1043" s="5">
        <v>43221</v>
      </c>
      <c r="G1043">
        <v>12975.76</v>
      </c>
      <c r="H1043">
        <v>435.33</v>
      </c>
      <c r="I1043">
        <f>Table_Query_from_etpl[[#This Row],[billed_amt]]/Table_Query_from_etpl[[#This Row],[billed_consum]]</f>
        <v>3.3549479953390013E-2</v>
      </c>
    </row>
    <row r="1044" spans="1:9" x14ac:dyDescent="0.2">
      <c r="A1044" t="s">
        <v>71</v>
      </c>
      <c r="B1044" t="s">
        <v>55</v>
      </c>
      <c r="C1044" t="s">
        <v>77</v>
      </c>
      <c r="D1044" s="4">
        <v>43313</v>
      </c>
      <c r="E1044" t="s">
        <v>66</v>
      </c>
      <c r="F1044" s="5">
        <v>43221</v>
      </c>
      <c r="G1044">
        <v>111777.49</v>
      </c>
      <c r="H1044">
        <v>3003.61</v>
      </c>
      <c r="I1044">
        <f>Table_Query_from_etpl[[#This Row],[billed_amt]]/Table_Query_from_etpl[[#This Row],[billed_consum]]</f>
        <v>2.6871331607106225E-2</v>
      </c>
    </row>
    <row r="1045" spans="1:9" x14ac:dyDescent="0.2">
      <c r="A1045" t="s">
        <v>71</v>
      </c>
      <c r="B1045" t="s">
        <v>54</v>
      </c>
      <c r="C1045" t="s">
        <v>76</v>
      </c>
      <c r="D1045" s="4">
        <v>43313</v>
      </c>
      <c r="E1045" t="s">
        <v>66</v>
      </c>
      <c r="F1045" s="5">
        <v>43221</v>
      </c>
      <c r="G1045">
        <v>739863.01</v>
      </c>
      <c r="H1045">
        <v>19846.96</v>
      </c>
      <c r="I1045">
        <f>Table_Query_from_etpl[[#This Row],[billed_amt]]/Table_Query_from_etpl[[#This Row],[billed_consum]]</f>
        <v>2.6825182137433793E-2</v>
      </c>
    </row>
    <row r="1046" spans="1:9" x14ac:dyDescent="0.2">
      <c r="A1046" t="s">
        <v>71</v>
      </c>
      <c r="B1046" t="s">
        <v>55</v>
      </c>
      <c r="C1046" t="s">
        <v>77</v>
      </c>
      <c r="D1046" s="4">
        <v>43313</v>
      </c>
      <c r="E1046" t="s">
        <v>78</v>
      </c>
      <c r="F1046" s="5">
        <v>43221</v>
      </c>
      <c r="G1046">
        <v>5041.17</v>
      </c>
      <c r="H1046">
        <v>135.46</v>
      </c>
      <c r="I1046">
        <f>Table_Query_from_etpl[[#This Row],[billed_amt]]/Table_Query_from_etpl[[#This Row],[billed_consum]]</f>
        <v>2.6870746275170249E-2</v>
      </c>
    </row>
    <row r="1047" spans="1:9" x14ac:dyDescent="0.2">
      <c r="A1047" t="s">
        <v>71</v>
      </c>
      <c r="B1047" t="s">
        <v>54</v>
      </c>
      <c r="C1047" t="s">
        <v>76</v>
      </c>
      <c r="D1047" s="4">
        <v>43313</v>
      </c>
      <c r="E1047" t="s">
        <v>78</v>
      </c>
      <c r="F1047" s="5">
        <v>43221</v>
      </c>
      <c r="G1047">
        <v>33367.949999999997</v>
      </c>
      <c r="H1047">
        <v>895.13</v>
      </c>
      <c r="I1047">
        <f>Table_Query_from_etpl[[#This Row],[billed_amt]]/Table_Query_from_etpl[[#This Row],[billed_consum]]</f>
        <v>2.6826041156259226E-2</v>
      </c>
    </row>
    <row r="1048" spans="1:9" x14ac:dyDescent="0.2">
      <c r="A1048" t="s">
        <v>71</v>
      </c>
      <c r="B1048" t="s">
        <v>54</v>
      </c>
      <c r="C1048" t="s">
        <v>76</v>
      </c>
      <c r="D1048" s="4">
        <v>43313</v>
      </c>
      <c r="E1048" t="s">
        <v>78</v>
      </c>
      <c r="F1048" s="5">
        <v>43221</v>
      </c>
      <c r="G1048">
        <v>40112.07</v>
      </c>
      <c r="H1048">
        <v>1274.17</v>
      </c>
      <c r="I1048">
        <f>Table_Query_from_etpl[[#This Row],[billed_amt]]/Table_Query_from_etpl[[#This Row],[billed_consum]]</f>
        <v>3.1765251706032623E-2</v>
      </c>
    </row>
    <row r="1049" spans="1:9" x14ac:dyDescent="0.2">
      <c r="A1049" t="s">
        <v>71</v>
      </c>
      <c r="B1049" t="s">
        <v>54</v>
      </c>
      <c r="C1049" t="s">
        <v>76</v>
      </c>
      <c r="D1049" s="4">
        <v>43313</v>
      </c>
      <c r="E1049" t="s">
        <v>66</v>
      </c>
      <c r="F1049" s="5">
        <v>43221</v>
      </c>
      <c r="G1049">
        <v>889402.93</v>
      </c>
      <c r="H1049">
        <v>28252.880000000001</v>
      </c>
      <c r="I1049">
        <f>Table_Query_from_etpl[[#This Row],[billed_amt]]/Table_Query_from_etpl[[#This Row],[billed_consum]]</f>
        <v>3.1766119772058767E-2</v>
      </c>
    </row>
    <row r="1050" spans="1:9" x14ac:dyDescent="0.2">
      <c r="A1050" t="s">
        <v>71</v>
      </c>
      <c r="B1050" t="s">
        <v>54</v>
      </c>
      <c r="C1050" t="s">
        <v>76</v>
      </c>
      <c r="D1050" s="4">
        <v>43313</v>
      </c>
      <c r="E1050" t="s">
        <v>66</v>
      </c>
      <c r="F1050" s="5">
        <v>43221</v>
      </c>
      <c r="G1050">
        <v>755488.13</v>
      </c>
      <c r="H1050">
        <v>25767.06</v>
      </c>
      <c r="I1050">
        <f>Table_Query_from_etpl[[#This Row],[billed_amt]]/Table_Query_from_etpl[[#This Row],[billed_consum]]</f>
        <v>3.4106505419218169E-2</v>
      </c>
    </row>
    <row r="1051" spans="1:9" x14ac:dyDescent="0.2">
      <c r="A1051" t="s">
        <v>71</v>
      </c>
      <c r="B1051" t="s">
        <v>55</v>
      </c>
      <c r="C1051" t="s">
        <v>77</v>
      </c>
      <c r="D1051" s="4">
        <v>43313</v>
      </c>
      <c r="E1051" t="s">
        <v>66</v>
      </c>
      <c r="F1051" s="5">
        <v>43221</v>
      </c>
      <c r="G1051">
        <v>131249.65</v>
      </c>
      <c r="H1051">
        <v>4463.08</v>
      </c>
      <c r="I1051">
        <f>Table_Query_from_etpl[[#This Row],[billed_amt]]/Table_Query_from_etpl[[#This Row],[billed_consum]]</f>
        <v>3.4004509726311652E-2</v>
      </c>
    </row>
    <row r="1052" spans="1:9" x14ac:dyDescent="0.2">
      <c r="A1052" t="s">
        <v>71</v>
      </c>
      <c r="B1052" t="s">
        <v>54</v>
      </c>
      <c r="C1052" t="s">
        <v>76</v>
      </c>
      <c r="D1052" s="4">
        <v>43313</v>
      </c>
      <c r="E1052" t="s">
        <v>78</v>
      </c>
      <c r="F1052" s="5">
        <v>43221</v>
      </c>
      <c r="G1052">
        <v>34072.53</v>
      </c>
      <c r="H1052">
        <v>1162.03</v>
      </c>
      <c r="I1052">
        <f>Table_Query_from_etpl[[#This Row],[billed_amt]]/Table_Query_from_etpl[[#This Row],[billed_consum]]</f>
        <v>3.4104599805180304E-2</v>
      </c>
    </row>
    <row r="1053" spans="1:9" x14ac:dyDescent="0.2">
      <c r="A1053" t="s">
        <v>71</v>
      </c>
      <c r="B1053" t="s">
        <v>55</v>
      </c>
      <c r="C1053" t="s">
        <v>77</v>
      </c>
      <c r="D1053" s="4">
        <v>43313</v>
      </c>
      <c r="E1053" t="s">
        <v>78</v>
      </c>
      <c r="F1053" s="5">
        <v>43221</v>
      </c>
      <c r="G1053">
        <v>5919.38</v>
      </c>
      <c r="H1053">
        <v>201.3</v>
      </c>
      <c r="I1053">
        <f>Table_Query_from_etpl[[#This Row],[billed_amt]]/Table_Query_from_etpl[[#This Row],[billed_consum]]</f>
        <v>3.4006939916004716E-2</v>
      </c>
    </row>
    <row r="1054" spans="1:9" x14ac:dyDescent="0.2">
      <c r="A1054" t="s">
        <v>71</v>
      </c>
      <c r="B1054" t="s">
        <v>55</v>
      </c>
      <c r="C1054" t="s">
        <v>74</v>
      </c>
      <c r="D1054" s="4">
        <v>43313</v>
      </c>
      <c r="E1054" t="s">
        <v>66</v>
      </c>
      <c r="F1054" s="5">
        <v>43221</v>
      </c>
      <c r="G1054">
        <v>897</v>
      </c>
      <c r="H1054">
        <v>28.08</v>
      </c>
      <c r="I1054">
        <f>Table_Query_from_etpl[[#This Row],[billed_amt]]/Table_Query_from_etpl[[#This Row],[billed_consum]]</f>
        <v>3.1304347826086952E-2</v>
      </c>
    </row>
    <row r="1055" spans="1:9" x14ac:dyDescent="0.2">
      <c r="A1055" t="s">
        <v>71</v>
      </c>
      <c r="B1055" t="s">
        <v>55</v>
      </c>
      <c r="C1055" t="s">
        <v>74</v>
      </c>
      <c r="D1055" s="4">
        <v>43313</v>
      </c>
      <c r="E1055" t="s">
        <v>78</v>
      </c>
      <c r="F1055" s="5">
        <v>43221</v>
      </c>
      <c r="G1055">
        <v>40.450000000000003</v>
      </c>
      <c r="H1055">
        <v>1.27</v>
      </c>
      <c r="I1055">
        <f>Table_Query_from_etpl[[#This Row],[billed_amt]]/Table_Query_from_etpl[[#This Row],[billed_consum]]</f>
        <v>3.1396786155747834E-2</v>
      </c>
    </row>
    <row r="1056" spans="1:9" x14ac:dyDescent="0.2">
      <c r="A1056" t="s">
        <v>71</v>
      </c>
      <c r="B1056" t="s">
        <v>54</v>
      </c>
      <c r="C1056" t="s">
        <v>76</v>
      </c>
      <c r="D1056" s="4">
        <v>43344</v>
      </c>
      <c r="E1056" t="s">
        <v>66</v>
      </c>
      <c r="F1056" s="5">
        <v>43221</v>
      </c>
      <c r="G1056">
        <v>1011601.55</v>
      </c>
      <c r="H1056">
        <v>34234.04</v>
      </c>
      <c r="I1056">
        <f>Table_Query_from_etpl[[#This Row],[billed_amt]]/Table_Query_from_etpl[[#This Row],[billed_consum]]</f>
        <v>3.3841426992673153E-2</v>
      </c>
    </row>
    <row r="1057" spans="1:9" x14ac:dyDescent="0.2">
      <c r="A1057" t="s">
        <v>71</v>
      </c>
      <c r="B1057" t="s">
        <v>54</v>
      </c>
      <c r="C1057" t="s">
        <v>76</v>
      </c>
      <c r="D1057" s="4">
        <v>43344</v>
      </c>
      <c r="E1057" t="s">
        <v>78</v>
      </c>
      <c r="F1057" s="5">
        <v>43221</v>
      </c>
      <c r="G1057">
        <v>45623.14</v>
      </c>
      <c r="H1057">
        <v>1544.02</v>
      </c>
      <c r="I1057">
        <f>Table_Query_from_etpl[[#This Row],[billed_amt]]/Table_Query_from_etpl[[#This Row],[billed_consum]]</f>
        <v>3.384291392481973E-2</v>
      </c>
    </row>
    <row r="1058" spans="1:9" x14ac:dyDescent="0.2">
      <c r="A1058" t="s">
        <v>71</v>
      </c>
      <c r="B1058" t="s">
        <v>54</v>
      </c>
      <c r="C1058" t="s">
        <v>76</v>
      </c>
      <c r="D1058" s="4">
        <v>43405</v>
      </c>
      <c r="E1058" t="s">
        <v>78</v>
      </c>
      <c r="F1058" s="5">
        <v>43221</v>
      </c>
      <c r="G1058">
        <v>33198.25</v>
      </c>
      <c r="H1058">
        <v>676.14</v>
      </c>
      <c r="I1058">
        <f>Table_Query_from_etpl[[#This Row],[billed_amt]]/Table_Query_from_etpl[[#This Row],[billed_consum]]</f>
        <v>2.0366736198444195E-2</v>
      </c>
    </row>
    <row r="1059" spans="1:9" x14ac:dyDescent="0.2">
      <c r="A1059" t="s">
        <v>71</v>
      </c>
      <c r="B1059" t="s">
        <v>54</v>
      </c>
      <c r="C1059" t="s">
        <v>76</v>
      </c>
      <c r="D1059" s="4">
        <v>43405</v>
      </c>
      <c r="E1059" t="s">
        <v>66</v>
      </c>
      <c r="F1059" s="5">
        <v>43221</v>
      </c>
      <c r="G1059">
        <v>736101.82</v>
      </c>
      <c r="H1059">
        <v>14993.81</v>
      </c>
      <c r="I1059">
        <f>Table_Query_from_etpl[[#This Row],[billed_amt]]/Table_Query_from_etpl[[#This Row],[billed_consum]]</f>
        <v>2.0369206531781162E-2</v>
      </c>
    </row>
    <row r="1060" spans="1:9" x14ac:dyDescent="0.2">
      <c r="A1060" t="s">
        <v>71</v>
      </c>
      <c r="B1060" t="s">
        <v>54</v>
      </c>
      <c r="C1060" t="s">
        <v>76</v>
      </c>
      <c r="D1060" s="4">
        <v>43374</v>
      </c>
      <c r="E1060" t="s">
        <v>78</v>
      </c>
      <c r="F1060" s="5">
        <v>43221</v>
      </c>
      <c r="G1060">
        <v>25843.25</v>
      </c>
      <c r="H1060">
        <v>824.83</v>
      </c>
      <c r="I1060">
        <f>Table_Query_from_etpl[[#This Row],[billed_amt]]/Table_Query_from_etpl[[#This Row],[billed_consum]]</f>
        <v>3.1916651349965658E-2</v>
      </c>
    </row>
    <row r="1061" spans="1:9" x14ac:dyDescent="0.2">
      <c r="A1061" t="s">
        <v>71</v>
      </c>
      <c r="B1061" t="s">
        <v>54</v>
      </c>
      <c r="C1061" t="s">
        <v>76</v>
      </c>
      <c r="D1061" s="4">
        <v>43374</v>
      </c>
      <c r="E1061" t="s">
        <v>66</v>
      </c>
      <c r="F1061" s="5">
        <v>43221</v>
      </c>
      <c r="G1061">
        <v>573020.02</v>
      </c>
      <c r="H1061">
        <v>18287.28</v>
      </c>
      <c r="I1061">
        <f>Table_Query_from_etpl[[#This Row],[billed_amt]]/Table_Query_from_etpl[[#This Row],[billed_consum]]</f>
        <v>3.1913858786295109E-2</v>
      </c>
    </row>
    <row r="1062" spans="1:9" x14ac:dyDescent="0.2">
      <c r="A1062" t="s">
        <v>71</v>
      </c>
      <c r="B1062" t="s">
        <v>55</v>
      </c>
      <c r="C1062" t="s">
        <v>77</v>
      </c>
      <c r="D1062" s="4">
        <v>43374</v>
      </c>
      <c r="E1062" t="s">
        <v>66</v>
      </c>
      <c r="F1062" s="5">
        <v>43221</v>
      </c>
      <c r="G1062">
        <v>3560.01</v>
      </c>
      <c r="H1062">
        <v>113.86</v>
      </c>
      <c r="I1062">
        <f>Table_Query_from_etpl[[#This Row],[billed_amt]]/Table_Query_from_etpl[[#This Row],[billed_consum]]</f>
        <v>3.1983056227370146E-2</v>
      </c>
    </row>
    <row r="1063" spans="1:9" x14ac:dyDescent="0.2">
      <c r="A1063" t="s">
        <v>71</v>
      </c>
      <c r="B1063" t="s">
        <v>55</v>
      </c>
      <c r="C1063" t="s">
        <v>77</v>
      </c>
      <c r="D1063" s="4">
        <v>43374</v>
      </c>
      <c r="E1063" t="s">
        <v>78</v>
      </c>
      <c r="F1063" s="5">
        <v>43221</v>
      </c>
      <c r="G1063">
        <v>160.55000000000001</v>
      </c>
      <c r="H1063">
        <v>5.14</v>
      </c>
      <c r="I1063">
        <f>Table_Query_from_etpl[[#This Row],[billed_amt]]/Table_Query_from_etpl[[#This Row],[billed_consum]]</f>
        <v>3.2014948614138894E-2</v>
      </c>
    </row>
    <row r="1064" spans="1:9" x14ac:dyDescent="0.2">
      <c r="A1064" t="s">
        <v>71</v>
      </c>
      <c r="B1064" t="s">
        <v>54</v>
      </c>
      <c r="C1064" t="s">
        <v>76</v>
      </c>
      <c r="D1064" s="4">
        <v>43405</v>
      </c>
      <c r="E1064" t="s">
        <v>66</v>
      </c>
      <c r="F1064" s="5">
        <v>43405</v>
      </c>
      <c r="G1064">
        <v>241575.28</v>
      </c>
      <c r="H1064">
        <v>4364.9399999999996</v>
      </c>
      <c r="I1064">
        <f>Table_Query_from_etpl[[#This Row],[billed_amt]]/Table_Query_from_etpl[[#This Row],[billed_consum]]</f>
        <v>1.8068653382084458E-2</v>
      </c>
    </row>
    <row r="1065" spans="1:9" x14ac:dyDescent="0.2">
      <c r="A1065" t="s">
        <v>71</v>
      </c>
      <c r="B1065" t="s">
        <v>54</v>
      </c>
      <c r="C1065" t="s">
        <v>76</v>
      </c>
      <c r="D1065" s="4">
        <v>43405</v>
      </c>
      <c r="E1065" t="s">
        <v>78</v>
      </c>
      <c r="F1065" s="5">
        <v>43405</v>
      </c>
      <c r="G1065">
        <v>10895.14</v>
      </c>
      <c r="H1065">
        <v>196.71</v>
      </c>
      <c r="I1065">
        <f>Table_Query_from_etpl[[#This Row],[billed_amt]]/Table_Query_from_etpl[[#This Row],[billed_consum]]</f>
        <v>1.8054839130107553E-2</v>
      </c>
    </row>
    <row r="1066" spans="1:9" x14ac:dyDescent="0.2">
      <c r="A1066" t="s">
        <v>71</v>
      </c>
      <c r="B1066" t="s">
        <v>54</v>
      </c>
      <c r="C1066" t="s">
        <v>76</v>
      </c>
      <c r="D1066" s="4">
        <v>43405</v>
      </c>
      <c r="E1066" t="s">
        <v>78</v>
      </c>
      <c r="F1066" s="5">
        <v>43221</v>
      </c>
      <c r="G1066">
        <v>29707.81</v>
      </c>
      <c r="H1066">
        <v>404.89</v>
      </c>
      <c r="I1066">
        <f>Table_Query_from_etpl[[#This Row],[billed_amt]]/Table_Query_from_etpl[[#This Row],[billed_consum]]</f>
        <v>1.3629075990455035E-2</v>
      </c>
    </row>
    <row r="1067" spans="1:9" x14ac:dyDescent="0.2">
      <c r="A1067" t="s">
        <v>71</v>
      </c>
      <c r="B1067" t="s">
        <v>54</v>
      </c>
      <c r="C1067" t="s">
        <v>76</v>
      </c>
      <c r="D1067" s="4">
        <v>43405</v>
      </c>
      <c r="E1067" t="s">
        <v>66</v>
      </c>
      <c r="F1067" s="5">
        <v>43221</v>
      </c>
      <c r="G1067">
        <v>658710.76</v>
      </c>
      <c r="H1067">
        <v>8980.15</v>
      </c>
      <c r="I1067">
        <f>Table_Query_from_etpl[[#This Row],[billed_amt]]/Table_Query_from_etpl[[#This Row],[billed_consum]]</f>
        <v>1.3632918338847234E-2</v>
      </c>
    </row>
    <row r="1068" spans="1:9" x14ac:dyDescent="0.2">
      <c r="A1068" t="s">
        <v>71</v>
      </c>
      <c r="B1068" t="s">
        <v>54</v>
      </c>
      <c r="C1068" t="s">
        <v>76</v>
      </c>
      <c r="D1068" s="4">
        <v>43374</v>
      </c>
      <c r="E1068" t="s">
        <v>78</v>
      </c>
      <c r="F1068" s="5">
        <v>43221</v>
      </c>
      <c r="G1068">
        <v>26996.76</v>
      </c>
      <c r="H1068">
        <v>885.97</v>
      </c>
      <c r="I1068">
        <f>Table_Query_from_etpl[[#This Row],[billed_amt]]/Table_Query_from_etpl[[#This Row],[billed_consum]]</f>
        <v>3.2817641820722193E-2</v>
      </c>
    </row>
    <row r="1069" spans="1:9" x14ac:dyDescent="0.2">
      <c r="A1069" t="s">
        <v>71</v>
      </c>
      <c r="B1069" t="s">
        <v>54</v>
      </c>
      <c r="C1069" t="s">
        <v>76</v>
      </c>
      <c r="D1069" s="4">
        <v>43374</v>
      </c>
      <c r="E1069" t="s">
        <v>66</v>
      </c>
      <c r="F1069" s="5">
        <v>43221</v>
      </c>
      <c r="G1069">
        <v>598594.34</v>
      </c>
      <c r="H1069">
        <v>19645.2</v>
      </c>
      <c r="I1069">
        <f>Table_Query_from_etpl[[#This Row],[billed_amt]]/Table_Query_from_etpl[[#This Row],[billed_consum]]</f>
        <v>3.2818886994487789E-2</v>
      </c>
    </row>
    <row r="1070" spans="1:9" x14ac:dyDescent="0.2">
      <c r="A1070" t="s">
        <v>71</v>
      </c>
      <c r="B1070" t="s">
        <v>54</v>
      </c>
      <c r="C1070" t="s">
        <v>76</v>
      </c>
      <c r="D1070" s="4">
        <v>43374</v>
      </c>
      <c r="E1070" t="s">
        <v>66</v>
      </c>
      <c r="F1070" s="5">
        <v>43221</v>
      </c>
      <c r="G1070">
        <v>962511.43</v>
      </c>
      <c r="H1070">
        <v>30691.51</v>
      </c>
      <c r="I1070">
        <f>Table_Query_from_etpl[[#This Row],[billed_amt]]/Table_Query_from_etpl[[#This Row],[billed_consum]]</f>
        <v>3.1886904449539885E-2</v>
      </c>
    </row>
    <row r="1071" spans="1:9" x14ac:dyDescent="0.2">
      <c r="A1071" t="s">
        <v>71</v>
      </c>
      <c r="B1071" t="s">
        <v>54</v>
      </c>
      <c r="C1071" t="s">
        <v>76</v>
      </c>
      <c r="D1071" s="4">
        <v>43374</v>
      </c>
      <c r="E1071" t="s">
        <v>78</v>
      </c>
      <c r="F1071" s="5">
        <v>43221</v>
      </c>
      <c r="G1071">
        <v>43409.29</v>
      </c>
      <c r="H1071">
        <v>1384.18</v>
      </c>
      <c r="I1071">
        <f>Table_Query_from_etpl[[#This Row],[billed_amt]]/Table_Query_from_etpl[[#This Row],[billed_consum]]</f>
        <v>3.1886722865082567E-2</v>
      </c>
    </row>
    <row r="1072" spans="1:9" x14ac:dyDescent="0.2">
      <c r="A1072" t="s">
        <v>71</v>
      </c>
      <c r="B1072" t="s">
        <v>54</v>
      </c>
      <c r="C1072" t="s">
        <v>76</v>
      </c>
      <c r="D1072" s="4">
        <v>43405</v>
      </c>
      <c r="E1072" t="s">
        <v>66</v>
      </c>
      <c r="F1072" s="5">
        <v>43221</v>
      </c>
      <c r="G1072">
        <v>300628.47999999998</v>
      </c>
      <c r="H1072">
        <v>5173.46</v>
      </c>
      <c r="I1072">
        <f>Table_Query_from_etpl[[#This Row],[billed_amt]]/Table_Query_from_etpl[[#This Row],[billed_consum]]</f>
        <v>1.7208815345771632E-2</v>
      </c>
    </row>
    <row r="1073" spans="1:9" x14ac:dyDescent="0.2">
      <c r="A1073" t="s">
        <v>71</v>
      </c>
      <c r="B1073" t="s">
        <v>54</v>
      </c>
      <c r="C1073" t="s">
        <v>76</v>
      </c>
      <c r="D1073" s="4">
        <v>43405</v>
      </c>
      <c r="E1073" t="s">
        <v>78</v>
      </c>
      <c r="F1073" s="5">
        <v>43221</v>
      </c>
      <c r="G1073">
        <v>13558.26</v>
      </c>
      <c r="H1073">
        <v>233.3</v>
      </c>
      <c r="I1073">
        <f>Table_Query_from_etpl[[#This Row],[billed_amt]]/Table_Query_from_etpl[[#This Row],[billed_consum]]</f>
        <v>1.7207222755722344E-2</v>
      </c>
    </row>
    <row r="1074" spans="1:9" x14ac:dyDescent="0.2">
      <c r="A1074" t="s">
        <v>71</v>
      </c>
      <c r="B1074" t="s">
        <v>54</v>
      </c>
      <c r="C1074" t="s">
        <v>76</v>
      </c>
      <c r="D1074" s="4">
        <v>43405</v>
      </c>
      <c r="E1074" t="s">
        <v>78</v>
      </c>
      <c r="F1074" s="5">
        <v>43221</v>
      </c>
      <c r="G1074">
        <v>11812.17</v>
      </c>
      <c r="H1074">
        <v>186.31</v>
      </c>
      <c r="I1074">
        <f>Table_Query_from_etpl[[#This Row],[billed_amt]]/Table_Query_from_etpl[[#This Row],[billed_consum]]</f>
        <v>1.5772715766874335E-2</v>
      </c>
    </row>
    <row r="1075" spans="1:9" x14ac:dyDescent="0.2">
      <c r="A1075" t="s">
        <v>71</v>
      </c>
      <c r="B1075" t="s">
        <v>54</v>
      </c>
      <c r="C1075" t="s">
        <v>76</v>
      </c>
      <c r="D1075" s="4">
        <v>43405</v>
      </c>
      <c r="E1075" t="s">
        <v>66</v>
      </c>
      <c r="F1075" s="5">
        <v>43221</v>
      </c>
      <c r="G1075">
        <v>261911.1</v>
      </c>
      <c r="H1075">
        <v>4133.47</v>
      </c>
      <c r="I1075">
        <f>Table_Query_from_etpl[[#This Row],[billed_amt]]/Table_Query_from_etpl[[#This Row],[billed_consum]]</f>
        <v>1.5781958076614547E-2</v>
      </c>
    </row>
    <row r="1076" spans="1:9" x14ac:dyDescent="0.2">
      <c r="A1076" t="s">
        <v>71</v>
      </c>
      <c r="B1076" t="s">
        <v>54</v>
      </c>
      <c r="C1076" t="s">
        <v>76</v>
      </c>
      <c r="D1076" s="4">
        <v>43374</v>
      </c>
      <c r="E1076" t="s">
        <v>78</v>
      </c>
      <c r="F1076" s="5">
        <v>43221</v>
      </c>
      <c r="G1076">
        <v>211.21</v>
      </c>
      <c r="H1076">
        <v>6.67</v>
      </c>
      <c r="I1076">
        <f>Table_Query_from_etpl[[#This Row],[billed_amt]]/Table_Query_from_etpl[[#This Row],[billed_consum]]</f>
        <v>3.1579944131433169E-2</v>
      </c>
    </row>
    <row r="1077" spans="1:9" x14ac:dyDescent="0.2">
      <c r="A1077" t="s">
        <v>71</v>
      </c>
      <c r="B1077" t="s">
        <v>54</v>
      </c>
      <c r="C1077" t="s">
        <v>76</v>
      </c>
      <c r="D1077" s="4">
        <v>43374</v>
      </c>
      <c r="E1077" t="s">
        <v>66</v>
      </c>
      <c r="F1077" s="5">
        <v>43221</v>
      </c>
      <c r="G1077">
        <v>4683.01</v>
      </c>
      <c r="H1077">
        <v>147.72999999999999</v>
      </c>
      <c r="I1077">
        <f>Table_Query_from_etpl[[#This Row],[billed_amt]]/Table_Query_from_etpl[[#This Row],[billed_consum]]</f>
        <v>3.1545950147447897E-2</v>
      </c>
    </row>
    <row r="1078" spans="1:9" x14ac:dyDescent="0.2">
      <c r="A1078" t="s">
        <v>71</v>
      </c>
      <c r="B1078" t="s">
        <v>55</v>
      </c>
      <c r="C1078" t="s">
        <v>73</v>
      </c>
      <c r="D1078" s="4">
        <v>43405</v>
      </c>
      <c r="E1078" t="s">
        <v>66</v>
      </c>
      <c r="F1078" s="5">
        <v>43405</v>
      </c>
      <c r="G1078">
        <v>14.59</v>
      </c>
      <c r="H1078">
        <v>0.18</v>
      </c>
      <c r="I1078">
        <f>Table_Query_from_etpl[[#This Row],[billed_amt]]/Table_Query_from_etpl[[#This Row],[billed_consum]]</f>
        <v>1.233721727210418E-2</v>
      </c>
    </row>
    <row r="1079" spans="1:9" x14ac:dyDescent="0.2">
      <c r="A1079" t="s">
        <v>71</v>
      </c>
      <c r="B1079" t="s">
        <v>55</v>
      </c>
      <c r="C1079" t="s">
        <v>73</v>
      </c>
      <c r="D1079" s="4">
        <v>43405</v>
      </c>
      <c r="E1079" t="s">
        <v>78</v>
      </c>
      <c r="F1079" s="5">
        <v>43405</v>
      </c>
      <c r="G1079">
        <v>0.62</v>
      </c>
      <c r="H1079">
        <v>0.01</v>
      </c>
      <c r="I1079">
        <f>Table_Query_from_etpl[[#This Row],[billed_amt]]/Table_Query_from_etpl[[#This Row],[billed_consum]]</f>
        <v>1.6129032258064516E-2</v>
      </c>
    </row>
    <row r="1080" spans="1:9" x14ac:dyDescent="0.2">
      <c r="A1080" t="s">
        <v>71</v>
      </c>
      <c r="B1080" t="s">
        <v>54</v>
      </c>
      <c r="C1080" t="s">
        <v>74</v>
      </c>
      <c r="D1080" s="4">
        <v>43374</v>
      </c>
      <c r="E1080" t="s">
        <v>78</v>
      </c>
      <c r="F1080" s="5">
        <v>43221</v>
      </c>
      <c r="G1080">
        <v>37984.089999999997</v>
      </c>
      <c r="H1080">
        <v>1197.26</v>
      </c>
      <c r="I1080">
        <f>Table_Query_from_etpl[[#This Row],[billed_amt]]/Table_Query_from_etpl[[#This Row],[billed_consum]]</f>
        <v>3.1520039047927703E-2</v>
      </c>
    </row>
    <row r="1081" spans="1:9" x14ac:dyDescent="0.2">
      <c r="A1081" t="s">
        <v>71</v>
      </c>
      <c r="B1081" t="s">
        <v>54</v>
      </c>
      <c r="C1081" t="s">
        <v>74</v>
      </c>
      <c r="D1081" s="4">
        <v>43374</v>
      </c>
      <c r="E1081" t="s">
        <v>66</v>
      </c>
      <c r="F1081" s="5">
        <v>43221</v>
      </c>
      <c r="G1081">
        <v>842215.86</v>
      </c>
      <c r="H1081">
        <v>26549.31</v>
      </c>
      <c r="I1081">
        <f>Table_Query_from_etpl[[#This Row],[billed_amt]]/Table_Query_from_etpl[[#This Row],[billed_consum]]</f>
        <v>3.1523165569453893E-2</v>
      </c>
    </row>
    <row r="1082" spans="1:9" x14ac:dyDescent="0.2">
      <c r="A1082" t="s">
        <v>71</v>
      </c>
      <c r="B1082" t="s">
        <v>54</v>
      </c>
      <c r="C1082" t="s">
        <v>76</v>
      </c>
      <c r="D1082" s="4">
        <v>43374</v>
      </c>
      <c r="E1082" t="s">
        <v>66</v>
      </c>
      <c r="F1082" s="5">
        <v>43221</v>
      </c>
      <c r="G1082">
        <v>558252.97</v>
      </c>
      <c r="H1082">
        <v>12130.35</v>
      </c>
      <c r="I1082">
        <f>Table_Query_from_etpl[[#This Row],[billed_amt]]/Table_Query_from_etpl[[#This Row],[billed_consum]]</f>
        <v>2.1729127567382222E-2</v>
      </c>
    </row>
    <row r="1083" spans="1:9" x14ac:dyDescent="0.2">
      <c r="A1083" t="s">
        <v>71</v>
      </c>
      <c r="B1083" t="s">
        <v>54</v>
      </c>
      <c r="C1083" t="s">
        <v>76</v>
      </c>
      <c r="D1083" s="4">
        <v>43374</v>
      </c>
      <c r="E1083" t="s">
        <v>78</v>
      </c>
      <c r="F1083" s="5">
        <v>43221</v>
      </c>
      <c r="G1083">
        <v>25177.17</v>
      </c>
      <c r="H1083">
        <v>547.1</v>
      </c>
      <c r="I1083">
        <f>Table_Query_from_etpl[[#This Row],[billed_amt]]/Table_Query_from_etpl[[#This Row],[billed_consum]]</f>
        <v>2.1730003809006335E-2</v>
      </c>
    </row>
    <row r="1084" spans="1:9" x14ac:dyDescent="0.2">
      <c r="A1084" t="s">
        <v>71</v>
      </c>
      <c r="B1084" t="s">
        <v>55</v>
      </c>
      <c r="C1084" t="s">
        <v>74</v>
      </c>
      <c r="D1084" s="4">
        <v>43101</v>
      </c>
      <c r="E1084" t="s">
        <v>66</v>
      </c>
      <c r="F1084" s="5">
        <v>43101</v>
      </c>
      <c r="G1084">
        <v>0</v>
      </c>
      <c r="H1084">
        <v>0</v>
      </c>
      <c r="I1084" t="e">
        <f>Table_Query_from_etpl[[#This Row],[billed_amt]]/Table_Query_from_etpl[[#This Row],[billed_consum]]</f>
        <v>#DIV/0!</v>
      </c>
    </row>
    <row r="1085" spans="1:9" x14ac:dyDescent="0.2">
      <c r="A1085" t="s">
        <v>71</v>
      </c>
      <c r="B1085" t="s">
        <v>55</v>
      </c>
      <c r="C1085" t="s">
        <v>77</v>
      </c>
      <c r="D1085" s="4">
        <v>43101</v>
      </c>
      <c r="E1085" t="s">
        <v>78</v>
      </c>
      <c r="F1085" s="5">
        <v>43101</v>
      </c>
      <c r="G1085">
        <v>0</v>
      </c>
      <c r="H1085">
        <v>0</v>
      </c>
      <c r="I1085" t="e">
        <f>Table_Query_from_etpl[[#This Row],[billed_amt]]/Table_Query_from_etpl[[#This Row],[billed_consum]]</f>
        <v>#DIV/0!</v>
      </c>
    </row>
    <row r="1086" spans="1:9" x14ac:dyDescent="0.2">
      <c r="A1086" t="s">
        <v>71</v>
      </c>
      <c r="B1086" t="s">
        <v>55</v>
      </c>
      <c r="C1086" t="s">
        <v>77</v>
      </c>
      <c r="D1086" s="4">
        <v>43405</v>
      </c>
      <c r="E1086" t="s">
        <v>78</v>
      </c>
      <c r="F1086" s="5">
        <v>43405</v>
      </c>
      <c r="G1086">
        <v>1813.8</v>
      </c>
      <c r="H1086">
        <v>31.15</v>
      </c>
      <c r="I1086">
        <f>Table_Query_from_etpl[[#This Row],[billed_amt]]/Table_Query_from_etpl[[#This Row],[billed_consum]]</f>
        <v>1.7173889072665122E-2</v>
      </c>
    </row>
    <row r="1087" spans="1:9" x14ac:dyDescent="0.2">
      <c r="A1087" t="s">
        <v>71</v>
      </c>
      <c r="B1087" t="s">
        <v>55</v>
      </c>
      <c r="C1087" t="s">
        <v>77</v>
      </c>
      <c r="D1087" s="4">
        <v>43405</v>
      </c>
      <c r="E1087" t="s">
        <v>66</v>
      </c>
      <c r="F1087" s="5">
        <v>43221</v>
      </c>
      <c r="G1087">
        <v>7979</v>
      </c>
      <c r="H1087">
        <v>143.88999999999999</v>
      </c>
      <c r="I1087">
        <f>Table_Query_from_etpl[[#This Row],[billed_amt]]/Table_Query_from_etpl[[#This Row],[billed_consum]]</f>
        <v>1.8033588168943473E-2</v>
      </c>
    </row>
    <row r="1088" spans="1:9" x14ac:dyDescent="0.2">
      <c r="A1088" t="s">
        <v>71</v>
      </c>
      <c r="B1088" t="s">
        <v>55</v>
      </c>
      <c r="C1088" t="s">
        <v>77</v>
      </c>
      <c r="D1088" s="4">
        <v>43405</v>
      </c>
      <c r="E1088" t="s">
        <v>66</v>
      </c>
      <c r="F1088" s="5">
        <v>43405</v>
      </c>
      <c r="G1088">
        <v>5039.12</v>
      </c>
      <c r="H1088">
        <v>90.88</v>
      </c>
      <c r="I1088">
        <f>Table_Query_from_etpl[[#This Row],[billed_amt]]/Table_Query_from_etpl[[#This Row],[billed_consum]]</f>
        <v>1.8034894981663465E-2</v>
      </c>
    </row>
    <row r="1089" spans="1:9" x14ac:dyDescent="0.2">
      <c r="A1089" t="s">
        <v>71</v>
      </c>
      <c r="B1089" t="s">
        <v>55</v>
      </c>
      <c r="C1089" t="s">
        <v>77</v>
      </c>
      <c r="D1089" s="4">
        <v>43405</v>
      </c>
      <c r="E1089" t="s">
        <v>66</v>
      </c>
      <c r="F1089" s="5">
        <v>43405</v>
      </c>
      <c r="G1089">
        <v>14448.18</v>
      </c>
      <c r="H1089">
        <v>260.56</v>
      </c>
      <c r="I1089">
        <f>Table_Query_from_etpl[[#This Row],[billed_amt]]/Table_Query_from_etpl[[#This Row],[billed_consum]]</f>
        <v>1.8034105333682167E-2</v>
      </c>
    </row>
    <row r="1090" spans="1:9" x14ac:dyDescent="0.2">
      <c r="A1090" t="s">
        <v>71</v>
      </c>
      <c r="B1090" t="s">
        <v>55</v>
      </c>
      <c r="C1090" t="s">
        <v>77</v>
      </c>
      <c r="D1090" s="4">
        <v>43405</v>
      </c>
      <c r="E1090" t="s">
        <v>78</v>
      </c>
      <c r="F1090" s="5">
        <v>43221</v>
      </c>
      <c r="G1090">
        <v>359.85</v>
      </c>
      <c r="H1090">
        <v>6.49</v>
      </c>
      <c r="I1090">
        <f>Table_Query_from_etpl[[#This Row],[billed_amt]]/Table_Query_from_etpl[[#This Row],[billed_consum]]</f>
        <v>1.8035292482979019E-2</v>
      </c>
    </row>
    <row r="1091" spans="1:9" x14ac:dyDescent="0.2">
      <c r="A1091" t="s">
        <v>71</v>
      </c>
      <c r="B1091" t="s">
        <v>55</v>
      </c>
      <c r="C1091" t="s">
        <v>77</v>
      </c>
      <c r="D1091" s="4">
        <v>43405</v>
      </c>
      <c r="E1091" t="s">
        <v>78</v>
      </c>
      <c r="F1091" s="5">
        <v>43405</v>
      </c>
      <c r="G1091">
        <v>227.26</v>
      </c>
      <c r="H1091">
        <v>4.0999999999999996</v>
      </c>
      <c r="I1091">
        <f>Table_Query_from_etpl[[#This Row],[billed_amt]]/Table_Query_from_etpl[[#This Row],[billed_consum]]</f>
        <v>1.8041010296576607E-2</v>
      </c>
    </row>
    <row r="1092" spans="1:9" x14ac:dyDescent="0.2">
      <c r="A1092" t="s">
        <v>71</v>
      </c>
      <c r="B1092" t="s">
        <v>55</v>
      </c>
      <c r="C1092" t="s">
        <v>77</v>
      </c>
      <c r="D1092" s="4">
        <v>43405</v>
      </c>
      <c r="E1092" t="s">
        <v>78</v>
      </c>
      <c r="F1092" s="5">
        <v>43405</v>
      </c>
      <c r="G1092">
        <v>651.61</v>
      </c>
      <c r="H1092">
        <v>11.77</v>
      </c>
      <c r="I1092">
        <f>Table_Query_from_etpl[[#This Row],[billed_amt]]/Table_Query_from_etpl[[#This Row],[billed_consum]]</f>
        <v>1.8062951765626677E-2</v>
      </c>
    </row>
    <row r="1093" spans="1:9" x14ac:dyDescent="0.2">
      <c r="A1093" t="s">
        <v>71</v>
      </c>
      <c r="B1093" t="s">
        <v>54</v>
      </c>
      <c r="C1093" t="s">
        <v>76</v>
      </c>
      <c r="D1093" s="4">
        <v>43405</v>
      </c>
      <c r="E1093" t="s">
        <v>78</v>
      </c>
      <c r="F1093" s="5">
        <v>43405</v>
      </c>
      <c r="G1093">
        <v>15.6</v>
      </c>
      <c r="H1093">
        <v>0.26</v>
      </c>
      <c r="I1093">
        <f>Table_Query_from_etpl[[#This Row],[billed_amt]]/Table_Query_from_etpl[[#This Row],[billed_consum]]</f>
        <v>1.6666666666666666E-2</v>
      </c>
    </row>
    <row r="1094" spans="1:9" x14ac:dyDescent="0.2">
      <c r="A1094" t="s">
        <v>71</v>
      </c>
      <c r="B1094" t="s">
        <v>54</v>
      </c>
      <c r="C1094" t="s">
        <v>76</v>
      </c>
      <c r="D1094" s="4">
        <v>43405</v>
      </c>
      <c r="E1094" t="s">
        <v>66</v>
      </c>
      <c r="F1094" s="5">
        <v>43221</v>
      </c>
      <c r="G1094">
        <v>728</v>
      </c>
      <c r="H1094">
        <v>12.06</v>
      </c>
      <c r="I1094">
        <f>Table_Query_from_etpl[[#This Row],[billed_amt]]/Table_Query_from_etpl[[#This Row],[billed_consum]]</f>
        <v>1.6565934065934068E-2</v>
      </c>
    </row>
    <row r="1095" spans="1:9" x14ac:dyDescent="0.2">
      <c r="A1095" t="s">
        <v>71</v>
      </c>
      <c r="B1095" t="s">
        <v>54</v>
      </c>
      <c r="C1095" t="s">
        <v>76</v>
      </c>
      <c r="D1095" s="4">
        <v>43405</v>
      </c>
      <c r="E1095" t="s">
        <v>78</v>
      </c>
      <c r="F1095" s="5">
        <v>43221</v>
      </c>
      <c r="G1095">
        <v>32.83</v>
      </c>
      <c r="H1095">
        <v>0.54</v>
      </c>
      <c r="I1095">
        <f>Table_Query_from_etpl[[#This Row],[billed_amt]]/Table_Query_from_etpl[[#This Row],[billed_consum]]</f>
        <v>1.6448370392933294E-2</v>
      </c>
    </row>
    <row r="1096" spans="1:9" x14ac:dyDescent="0.2">
      <c r="A1096" t="s">
        <v>71</v>
      </c>
      <c r="B1096" t="s">
        <v>54</v>
      </c>
      <c r="C1096" t="s">
        <v>76</v>
      </c>
      <c r="D1096" s="4">
        <v>43405</v>
      </c>
      <c r="E1096" t="s">
        <v>66</v>
      </c>
      <c r="F1096" s="5">
        <v>43405</v>
      </c>
      <c r="G1096">
        <v>346</v>
      </c>
      <c r="H1096">
        <v>5.73</v>
      </c>
      <c r="I1096">
        <f>Table_Query_from_etpl[[#This Row],[billed_amt]]/Table_Query_from_etpl[[#This Row],[billed_consum]]</f>
        <v>1.6560693641618499E-2</v>
      </c>
    </row>
    <row r="1097" spans="1:9" x14ac:dyDescent="0.2">
      <c r="A1097" t="s">
        <v>71</v>
      </c>
      <c r="B1097" t="s">
        <v>55</v>
      </c>
      <c r="C1097" t="s">
        <v>77</v>
      </c>
      <c r="D1097" s="4">
        <v>43405</v>
      </c>
      <c r="E1097" t="s">
        <v>66</v>
      </c>
      <c r="F1097" s="5">
        <v>43405</v>
      </c>
      <c r="G1097">
        <v>2691.81</v>
      </c>
      <c r="H1097">
        <v>47.46</v>
      </c>
      <c r="I1097">
        <f>Table_Query_from_etpl[[#This Row],[billed_amt]]/Table_Query_from_etpl[[#This Row],[billed_consum]]</f>
        <v>1.7631259264212558E-2</v>
      </c>
    </row>
    <row r="1098" spans="1:9" x14ac:dyDescent="0.2">
      <c r="A1098" t="s">
        <v>71</v>
      </c>
      <c r="B1098" t="s">
        <v>55</v>
      </c>
      <c r="C1098" t="s">
        <v>77</v>
      </c>
      <c r="D1098" s="4">
        <v>43405</v>
      </c>
      <c r="E1098" t="s">
        <v>78</v>
      </c>
      <c r="F1098" s="5">
        <v>43221</v>
      </c>
      <c r="G1098">
        <v>206.88</v>
      </c>
      <c r="H1098">
        <v>3.64</v>
      </c>
      <c r="I1098">
        <f>Table_Query_from_etpl[[#This Row],[billed_amt]]/Table_Query_from_etpl[[#This Row],[billed_consum]]</f>
        <v>1.7594740912606342E-2</v>
      </c>
    </row>
    <row r="1099" spans="1:9" x14ac:dyDescent="0.2">
      <c r="A1099" t="s">
        <v>71</v>
      </c>
      <c r="B1099" t="s">
        <v>55</v>
      </c>
      <c r="C1099" t="s">
        <v>77</v>
      </c>
      <c r="D1099" s="4">
        <v>43405</v>
      </c>
      <c r="E1099" t="s">
        <v>66</v>
      </c>
      <c r="F1099" s="5">
        <v>43221</v>
      </c>
      <c r="G1099">
        <v>4587</v>
      </c>
      <c r="H1099">
        <v>80.569999999999993</v>
      </c>
      <c r="I1099">
        <f>Table_Query_from_etpl[[#This Row],[billed_amt]]/Table_Query_from_etpl[[#This Row],[billed_consum]]</f>
        <v>1.7564857205144974E-2</v>
      </c>
    </row>
    <row r="1100" spans="1:9" x14ac:dyDescent="0.2">
      <c r="A1100" t="s">
        <v>71</v>
      </c>
      <c r="B1100" t="s">
        <v>55</v>
      </c>
      <c r="C1100" t="s">
        <v>77</v>
      </c>
      <c r="D1100" s="4">
        <v>43405</v>
      </c>
      <c r="E1100" t="s">
        <v>78</v>
      </c>
      <c r="F1100" s="5">
        <v>43405</v>
      </c>
      <c r="G1100">
        <v>121.41</v>
      </c>
      <c r="H1100">
        <v>2.14</v>
      </c>
      <c r="I1100">
        <f>Table_Query_from_etpl[[#This Row],[billed_amt]]/Table_Query_from_etpl[[#This Row],[billed_consum]]</f>
        <v>1.7626225187381602E-2</v>
      </c>
    </row>
    <row r="1101" spans="1:9" x14ac:dyDescent="0.2">
      <c r="A1101" t="s">
        <v>71</v>
      </c>
      <c r="B1101" t="s">
        <v>55</v>
      </c>
      <c r="C1101" t="s">
        <v>77</v>
      </c>
      <c r="D1101" s="4">
        <v>43405</v>
      </c>
      <c r="E1101" t="s">
        <v>66</v>
      </c>
      <c r="F1101" s="5">
        <v>43405</v>
      </c>
      <c r="G1101">
        <v>40216.76</v>
      </c>
      <c r="H1101">
        <v>691.34</v>
      </c>
      <c r="I1101">
        <f>Table_Query_from_etpl[[#This Row],[billed_amt]]/Table_Query_from_etpl[[#This Row],[billed_consum]]</f>
        <v>1.7190345517639909E-2</v>
      </c>
    </row>
    <row r="1102" spans="1:9" x14ac:dyDescent="0.2">
      <c r="A1102" t="s">
        <v>71</v>
      </c>
      <c r="B1102" t="s">
        <v>54</v>
      </c>
      <c r="C1102" t="s">
        <v>76</v>
      </c>
      <c r="D1102" s="4">
        <v>43405</v>
      </c>
      <c r="E1102" t="s">
        <v>66</v>
      </c>
      <c r="F1102" s="5">
        <v>43405</v>
      </c>
      <c r="G1102">
        <v>254.01</v>
      </c>
      <c r="H1102">
        <v>5.29</v>
      </c>
      <c r="I1102">
        <f>Table_Query_from_etpl[[#This Row],[billed_amt]]/Table_Query_from_etpl[[#This Row],[billed_consum]]</f>
        <v>2.0825951734183695E-2</v>
      </c>
    </row>
    <row r="1103" spans="1:9" x14ac:dyDescent="0.2">
      <c r="A1103" t="s">
        <v>71</v>
      </c>
      <c r="B1103" t="s">
        <v>54</v>
      </c>
      <c r="C1103" t="s">
        <v>76</v>
      </c>
      <c r="D1103" s="4">
        <v>43405</v>
      </c>
      <c r="E1103" t="s">
        <v>78</v>
      </c>
      <c r="F1103" s="5">
        <v>43405</v>
      </c>
      <c r="G1103">
        <v>11.46</v>
      </c>
      <c r="H1103">
        <v>0.24</v>
      </c>
      <c r="I1103">
        <f>Table_Query_from_etpl[[#This Row],[billed_amt]]/Table_Query_from_etpl[[#This Row],[billed_consum]]</f>
        <v>2.0942408376963349E-2</v>
      </c>
    </row>
    <row r="1104" spans="1:9" x14ac:dyDescent="0.2">
      <c r="A1104" t="s">
        <v>71</v>
      </c>
      <c r="B1104" t="s">
        <v>55</v>
      </c>
      <c r="C1104" t="s">
        <v>77</v>
      </c>
      <c r="D1104" s="4">
        <v>43405</v>
      </c>
      <c r="E1104" t="s">
        <v>78</v>
      </c>
      <c r="F1104" s="5">
        <v>43405</v>
      </c>
      <c r="G1104">
        <v>960.09</v>
      </c>
      <c r="H1104">
        <v>16.47</v>
      </c>
      <c r="I1104">
        <f>Table_Query_from_etpl[[#This Row],[billed_amt]]/Table_Query_from_etpl[[#This Row],[billed_consum]]</f>
        <v>1.7154641752335716E-2</v>
      </c>
    </row>
    <row r="1105" spans="1:9" x14ac:dyDescent="0.2">
      <c r="A1105" t="s">
        <v>71</v>
      </c>
      <c r="B1105" t="s">
        <v>55</v>
      </c>
      <c r="C1105" t="s">
        <v>77</v>
      </c>
      <c r="D1105" s="4">
        <v>43405</v>
      </c>
      <c r="E1105" t="s">
        <v>66</v>
      </c>
      <c r="F1105" s="5">
        <v>43221</v>
      </c>
      <c r="G1105">
        <v>38700</v>
      </c>
      <c r="H1105">
        <v>665.28</v>
      </c>
      <c r="I1105">
        <f>Table_Query_from_etpl[[#This Row],[billed_amt]]/Table_Query_from_etpl[[#This Row],[billed_consum]]</f>
        <v>1.7190697674418606E-2</v>
      </c>
    </row>
    <row r="1106" spans="1:9" x14ac:dyDescent="0.2">
      <c r="A1106" t="s">
        <v>71</v>
      </c>
      <c r="B1106" t="s">
        <v>55</v>
      </c>
      <c r="C1106" t="s">
        <v>77</v>
      </c>
      <c r="D1106" s="4">
        <v>43405</v>
      </c>
      <c r="E1106" t="s">
        <v>78</v>
      </c>
      <c r="F1106" s="5">
        <v>43221</v>
      </c>
      <c r="G1106">
        <v>1745.36</v>
      </c>
      <c r="H1106">
        <v>29.99</v>
      </c>
      <c r="I1106">
        <f>Table_Query_from_etpl[[#This Row],[billed_amt]]/Table_Query_from_etpl[[#This Row],[billed_consum]]</f>
        <v>1.7182701563001328E-2</v>
      </c>
    </row>
    <row r="1107" spans="1:9" x14ac:dyDescent="0.2">
      <c r="A1107" t="s">
        <v>71</v>
      </c>
      <c r="B1107" t="s">
        <v>55</v>
      </c>
      <c r="C1107" t="s">
        <v>77</v>
      </c>
      <c r="D1107" s="4">
        <v>43405</v>
      </c>
      <c r="E1107" t="s">
        <v>66</v>
      </c>
      <c r="F1107" s="5">
        <v>43405</v>
      </c>
      <c r="G1107">
        <v>21289.33</v>
      </c>
      <c r="H1107">
        <v>365.99</v>
      </c>
      <c r="I1107">
        <f>Table_Query_from_etpl[[#This Row],[billed_amt]]/Table_Query_from_etpl[[#This Row],[billed_consum]]</f>
        <v>1.719124087042664E-2</v>
      </c>
    </row>
    <row r="1108" spans="1:9" x14ac:dyDescent="0.2">
      <c r="A1108" t="s">
        <v>71</v>
      </c>
      <c r="B1108" t="s">
        <v>54</v>
      </c>
      <c r="C1108" t="s">
        <v>76</v>
      </c>
      <c r="D1108" s="4">
        <v>43374</v>
      </c>
      <c r="E1108" t="s">
        <v>78</v>
      </c>
      <c r="F1108" s="5">
        <v>43221</v>
      </c>
      <c r="G1108">
        <v>35975.629999999997</v>
      </c>
      <c r="H1108">
        <v>1150.8399999999999</v>
      </c>
      <c r="I1108">
        <f>Table_Query_from_etpl[[#This Row],[billed_amt]]/Table_Query_from_etpl[[#This Row],[billed_consum]]</f>
        <v>3.1989432846624227E-2</v>
      </c>
    </row>
    <row r="1109" spans="1:9" x14ac:dyDescent="0.2">
      <c r="A1109" t="s">
        <v>71</v>
      </c>
      <c r="B1109" t="s">
        <v>54</v>
      </c>
      <c r="C1109" t="s">
        <v>76</v>
      </c>
      <c r="D1109" s="4">
        <v>43374</v>
      </c>
      <c r="E1109" t="s">
        <v>66</v>
      </c>
      <c r="F1109" s="5">
        <v>43221</v>
      </c>
      <c r="G1109">
        <v>797686.03</v>
      </c>
      <c r="H1109">
        <v>25516.83</v>
      </c>
      <c r="I1109">
        <f>Table_Query_from_etpl[[#This Row],[billed_amt]]/Table_Query_from_etpl[[#This Row],[billed_consum]]</f>
        <v>3.1988563219541404E-2</v>
      </c>
    </row>
    <row r="1110" spans="1:9" x14ac:dyDescent="0.2">
      <c r="A1110" t="s">
        <v>71</v>
      </c>
      <c r="B1110" t="s">
        <v>54</v>
      </c>
      <c r="C1110" t="s">
        <v>76</v>
      </c>
      <c r="D1110" s="4">
        <v>43374</v>
      </c>
      <c r="E1110" t="s">
        <v>66</v>
      </c>
      <c r="F1110" s="5">
        <v>43221</v>
      </c>
      <c r="G1110">
        <v>467378.45</v>
      </c>
      <c r="H1110">
        <v>10424.44</v>
      </c>
      <c r="I1110">
        <f>Table_Query_from_etpl[[#This Row],[billed_amt]]/Table_Query_from_etpl[[#This Row],[billed_consum]]</f>
        <v>2.2304066436952753E-2</v>
      </c>
    </row>
    <row r="1111" spans="1:9" x14ac:dyDescent="0.2">
      <c r="A1111" t="s">
        <v>71</v>
      </c>
      <c r="B1111" t="s">
        <v>54</v>
      </c>
      <c r="C1111" t="s">
        <v>76</v>
      </c>
      <c r="D1111" s="4">
        <v>43374</v>
      </c>
      <c r="E1111" t="s">
        <v>78</v>
      </c>
      <c r="F1111" s="5">
        <v>43221</v>
      </c>
      <c r="G1111">
        <v>21078.74</v>
      </c>
      <c r="H1111">
        <v>470.24</v>
      </c>
      <c r="I1111">
        <f>Table_Query_from_etpl[[#This Row],[billed_amt]]/Table_Query_from_etpl[[#This Row],[billed_consum]]</f>
        <v>2.2308733823748476E-2</v>
      </c>
    </row>
    <row r="1112" spans="1:9" x14ac:dyDescent="0.2">
      <c r="A1112" t="s">
        <v>71</v>
      </c>
      <c r="B1112" t="s">
        <v>54</v>
      </c>
      <c r="C1112" t="s">
        <v>76</v>
      </c>
      <c r="D1112" s="4">
        <v>43374</v>
      </c>
      <c r="E1112" t="s">
        <v>78</v>
      </c>
      <c r="F1112" s="5">
        <v>43221</v>
      </c>
      <c r="G1112">
        <v>11558.94</v>
      </c>
      <c r="H1112">
        <v>271.37</v>
      </c>
      <c r="I1112">
        <f>Table_Query_from_etpl[[#This Row],[billed_amt]]/Table_Query_from_etpl[[#This Row],[billed_consum]]</f>
        <v>2.3477066236177364E-2</v>
      </c>
    </row>
    <row r="1113" spans="1:9" x14ac:dyDescent="0.2">
      <c r="A1113" t="s">
        <v>71</v>
      </c>
      <c r="B1113" t="s">
        <v>54</v>
      </c>
      <c r="C1113" t="s">
        <v>76</v>
      </c>
      <c r="D1113" s="4">
        <v>43374</v>
      </c>
      <c r="E1113" t="s">
        <v>66</v>
      </c>
      <c r="F1113" s="5">
        <v>43221</v>
      </c>
      <c r="G1113">
        <v>256295.54</v>
      </c>
      <c r="H1113">
        <v>6016.96</v>
      </c>
      <c r="I1113">
        <f>Table_Query_from_etpl[[#This Row],[billed_amt]]/Table_Query_from_etpl[[#This Row],[billed_consum]]</f>
        <v>2.3476647311147122E-2</v>
      </c>
    </row>
    <row r="1114" spans="1:9" x14ac:dyDescent="0.2">
      <c r="A1114" t="s">
        <v>71</v>
      </c>
      <c r="B1114" t="s">
        <v>54</v>
      </c>
      <c r="C1114" t="s">
        <v>76</v>
      </c>
      <c r="D1114" s="4">
        <v>43405</v>
      </c>
      <c r="E1114" t="s">
        <v>66</v>
      </c>
      <c r="F1114" s="5">
        <v>43221</v>
      </c>
      <c r="G1114">
        <v>385113.2</v>
      </c>
      <c r="H1114">
        <v>6947.94</v>
      </c>
      <c r="I1114">
        <f>Table_Query_from_etpl[[#This Row],[billed_amt]]/Table_Query_from_etpl[[#This Row],[billed_consum]]</f>
        <v>1.8041292793910983E-2</v>
      </c>
    </row>
    <row r="1115" spans="1:9" x14ac:dyDescent="0.2">
      <c r="A1115" t="s">
        <v>71</v>
      </c>
      <c r="B1115" t="s">
        <v>54</v>
      </c>
      <c r="C1115" t="s">
        <v>76</v>
      </c>
      <c r="D1115" s="4">
        <v>43405</v>
      </c>
      <c r="E1115" t="s">
        <v>78</v>
      </c>
      <c r="F1115" s="5">
        <v>43221</v>
      </c>
      <c r="G1115">
        <v>17368.759999999998</v>
      </c>
      <c r="H1115">
        <v>313.24</v>
      </c>
      <c r="I1115">
        <f>Table_Query_from_etpl[[#This Row],[billed_amt]]/Table_Query_from_etpl[[#This Row],[billed_consum]]</f>
        <v>1.8034678353549709E-2</v>
      </c>
    </row>
    <row r="1116" spans="1:9" x14ac:dyDescent="0.2">
      <c r="A1116" t="s">
        <v>71</v>
      </c>
      <c r="B1116" t="s">
        <v>54</v>
      </c>
      <c r="C1116" t="s">
        <v>76</v>
      </c>
      <c r="D1116" s="4">
        <v>43405</v>
      </c>
      <c r="E1116" t="s">
        <v>78</v>
      </c>
      <c r="F1116" s="5">
        <v>43221</v>
      </c>
      <c r="G1116">
        <v>1266.6600000000001</v>
      </c>
      <c r="H1116">
        <v>18.03</v>
      </c>
      <c r="I1116">
        <f>Table_Query_from_etpl[[#This Row],[billed_amt]]/Table_Query_from_etpl[[#This Row],[billed_consum]]</f>
        <v>1.4234285443607598E-2</v>
      </c>
    </row>
    <row r="1117" spans="1:9" x14ac:dyDescent="0.2">
      <c r="A1117" t="s">
        <v>71</v>
      </c>
      <c r="B1117" t="s">
        <v>54</v>
      </c>
      <c r="C1117" t="s">
        <v>76</v>
      </c>
      <c r="D1117" s="4">
        <v>43405</v>
      </c>
      <c r="E1117" t="s">
        <v>66</v>
      </c>
      <c r="F1117" s="5">
        <v>43221</v>
      </c>
      <c r="G1117">
        <v>28085.98</v>
      </c>
      <c r="H1117">
        <v>399.23</v>
      </c>
      <c r="I1117">
        <f>Table_Query_from_etpl[[#This Row],[billed_amt]]/Table_Query_from_etpl[[#This Row],[billed_consum]]</f>
        <v>1.4214565416624239E-2</v>
      </c>
    </row>
    <row r="1118" spans="1:9" x14ac:dyDescent="0.2">
      <c r="A1118" t="s">
        <v>71</v>
      </c>
      <c r="B1118" t="s">
        <v>54</v>
      </c>
      <c r="C1118" t="s">
        <v>76</v>
      </c>
      <c r="D1118" s="4">
        <v>43405</v>
      </c>
      <c r="E1118" t="s">
        <v>78</v>
      </c>
      <c r="F1118" s="5">
        <v>43405</v>
      </c>
      <c r="G1118">
        <v>7306.7</v>
      </c>
      <c r="H1118">
        <v>125.76</v>
      </c>
      <c r="I1118">
        <f>Table_Query_from_etpl[[#This Row],[billed_amt]]/Table_Query_from_etpl[[#This Row],[billed_consum]]</f>
        <v>1.7211600312042372E-2</v>
      </c>
    </row>
    <row r="1119" spans="1:9" x14ac:dyDescent="0.2">
      <c r="A1119" t="s">
        <v>71</v>
      </c>
      <c r="B1119" t="s">
        <v>54</v>
      </c>
      <c r="C1119" t="s">
        <v>76</v>
      </c>
      <c r="D1119" s="4">
        <v>43405</v>
      </c>
      <c r="E1119" t="s">
        <v>66</v>
      </c>
      <c r="F1119" s="5">
        <v>43405</v>
      </c>
      <c r="G1119">
        <v>162010.93</v>
      </c>
      <c r="H1119">
        <v>2789.44</v>
      </c>
      <c r="I1119">
        <f>Table_Query_from_etpl[[#This Row],[billed_amt]]/Table_Query_from_etpl[[#This Row],[billed_consum]]</f>
        <v>1.7217603775251462E-2</v>
      </c>
    </row>
    <row r="1120" spans="1:9" x14ac:dyDescent="0.2">
      <c r="A1120" t="s">
        <v>71</v>
      </c>
      <c r="B1120" t="s">
        <v>54</v>
      </c>
      <c r="C1120" t="s">
        <v>76</v>
      </c>
      <c r="D1120" s="4">
        <v>43374</v>
      </c>
      <c r="E1120" t="s">
        <v>78</v>
      </c>
      <c r="F1120" s="5">
        <v>43221</v>
      </c>
      <c r="G1120">
        <v>8894.41</v>
      </c>
      <c r="H1120">
        <v>208.28</v>
      </c>
      <c r="I1120">
        <f>Table_Query_from_etpl[[#This Row],[billed_amt]]/Table_Query_from_etpl[[#This Row],[billed_consum]]</f>
        <v>2.3416955143736349E-2</v>
      </c>
    </row>
    <row r="1121" spans="1:9" x14ac:dyDescent="0.2">
      <c r="A1121" t="s">
        <v>71</v>
      </c>
      <c r="B1121" t="s">
        <v>54</v>
      </c>
      <c r="C1121" t="s">
        <v>76</v>
      </c>
      <c r="D1121" s="4">
        <v>43374</v>
      </c>
      <c r="E1121" t="s">
        <v>66</v>
      </c>
      <c r="F1121" s="5">
        <v>43221</v>
      </c>
      <c r="G1121">
        <v>197216.37</v>
      </c>
      <c r="H1121">
        <v>4619.51</v>
      </c>
      <c r="I1121">
        <f>Table_Query_from_etpl[[#This Row],[billed_amt]]/Table_Query_from_etpl[[#This Row],[billed_consum]]</f>
        <v>2.3423562658617031E-2</v>
      </c>
    </row>
    <row r="1122" spans="1:9" x14ac:dyDescent="0.2">
      <c r="A1122" t="s">
        <v>71</v>
      </c>
      <c r="B1122" t="s">
        <v>55</v>
      </c>
      <c r="C1122" t="s">
        <v>77</v>
      </c>
      <c r="D1122" s="4">
        <v>43374</v>
      </c>
      <c r="E1122" t="s">
        <v>66</v>
      </c>
      <c r="F1122" s="5">
        <v>43221</v>
      </c>
      <c r="G1122">
        <v>515310.3</v>
      </c>
      <c r="H1122">
        <v>11158.21</v>
      </c>
      <c r="I1122">
        <f>Table_Query_from_etpl[[#This Row],[billed_amt]]/Table_Query_from_etpl[[#This Row],[billed_consum]]</f>
        <v>2.1653380497148999E-2</v>
      </c>
    </row>
    <row r="1123" spans="1:9" x14ac:dyDescent="0.2">
      <c r="A1123" t="s">
        <v>71</v>
      </c>
      <c r="B1123" t="s">
        <v>55</v>
      </c>
      <c r="C1123" t="s">
        <v>77</v>
      </c>
      <c r="D1123" s="4">
        <v>43374</v>
      </c>
      <c r="E1123" t="s">
        <v>78</v>
      </c>
      <c r="F1123" s="5">
        <v>43221</v>
      </c>
      <c r="G1123">
        <v>23240.51</v>
      </c>
      <c r="H1123">
        <v>503.28</v>
      </c>
      <c r="I1123">
        <f>Table_Query_from_etpl[[#This Row],[billed_amt]]/Table_Query_from_etpl[[#This Row],[billed_consum]]</f>
        <v>2.1655290697149072E-2</v>
      </c>
    </row>
    <row r="1124" spans="1:9" x14ac:dyDescent="0.2">
      <c r="A1124" t="s">
        <v>71</v>
      </c>
      <c r="B1124" t="s">
        <v>54</v>
      </c>
      <c r="C1124" t="s">
        <v>76</v>
      </c>
      <c r="D1124" s="4">
        <v>43374</v>
      </c>
      <c r="E1124" t="s">
        <v>78</v>
      </c>
      <c r="F1124" s="5">
        <v>43221</v>
      </c>
      <c r="G1124">
        <v>50.38</v>
      </c>
      <c r="H1124">
        <v>1.46</v>
      </c>
      <c r="I1124">
        <f>Table_Query_from_etpl[[#This Row],[billed_amt]]/Table_Query_from_etpl[[#This Row],[billed_consum]]</f>
        <v>2.8979753870583564E-2</v>
      </c>
    </row>
    <row r="1125" spans="1:9" x14ac:dyDescent="0.2">
      <c r="A1125" t="s">
        <v>71</v>
      </c>
      <c r="B1125" t="s">
        <v>55</v>
      </c>
      <c r="C1125" t="s">
        <v>73</v>
      </c>
      <c r="D1125" s="4">
        <v>43374</v>
      </c>
      <c r="E1125" t="s">
        <v>78</v>
      </c>
      <c r="F1125" s="5">
        <v>43221</v>
      </c>
      <c r="G1125">
        <v>19404.11</v>
      </c>
      <c r="H1125">
        <v>612.03</v>
      </c>
      <c r="I1125">
        <f>Table_Query_from_etpl[[#This Row],[billed_amt]]/Table_Query_from_etpl[[#This Row],[billed_consum]]</f>
        <v>3.1541255950414626E-2</v>
      </c>
    </row>
    <row r="1126" spans="1:9" x14ac:dyDescent="0.2">
      <c r="A1126" t="s">
        <v>71</v>
      </c>
      <c r="B1126" t="s">
        <v>54</v>
      </c>
      <c r="C1126" t="s">
        <v>76</v>
      </c>
      <c r="D1126" s="4">
        <v>43374</v>
      </c>
      <c r="E1126" t="s">
        <v>66</v>
      </c>
      <c r="F1126" s="5">
        <v>43221</v>
      </c>
      <c r="G1126">
        <v>1117</v>
      </c>
      <c r="H1126">
        <v>32.36</v>
      </c>
      <c r="I1126">
        <f>Table_Query_from_etpl[[#This Row],[billed_amt]]/Table_Query_from_etpl[[#This Row],[billed_consum]]</f>
        <v>2.8970456580125335E-2</v>
      </c>
    </row>
    <row r="1127" spans="1:9" x14ac:dyDescent="0.2">
      <c r="A1127" t="s">
        <v>71</v>
      </c>
      <c r="B1127" t="s">
        <v>55</v>
      </c>
      <c r="C1127" t="s">
        <v>73</v>
      </c>
      <c r="D1127" s="4">
        <v>43374</v>
      </c>
      <c r="E1127" t="s">
        <v>66</v>
      </c>
      <c r="F1127" s="5">
        <v>43221</v>
      </c>
      <c r="G1127">
        <v>430245.99</v>
      </c>
      <c r="H1127">
        <v>13568.62</v>
      </c>
      <c r="I1127">
        <f>Table_Query_from_etpl[[#This Row],[billed_amt]]/Table_Query_from_etpl[[#This Row],[billed_consum]]</f>
        <v>3.1536888931841062E-2</v>
      </c>
    </row>
    <row r="1128" spans="1:9" x14ac:dyDescent="0.2">
      <c r="A1128" t="s">
        <v>71</v>
      </c>
      <c r="B1128" t="s">
        <v>54</v>
      </c>
      <c r="C1128" t="s">
        <v>76</v>
      </c>
      <c r="D1128" s="4">
        <v>43374</v>
      </c>
      <c r="E1128" t="s">
        <v>66</v>
      </c>
      <c r="F1128" s="5">
        <v>43221</v>
      </c>
      <c r="G1128">
        <v>22485.99</v>
      </c>
      <c r="H1128">
        <v>709.45</v>
      </c>
      <c r="I1128">
        <f>Table_Query_from_etpl[[#This Row],[billed_amt]]/Table_Query_from_etpl[[#This Row],[billed_consum]]</f>
        <v>3.1550756715626044E-2</v>
      </c>
    </row>
    <row r="1129" spans="1:9" x14ac:dyDescent="0.2">
      <c r="A1129" t="s">
        <v>71</v>
      </c>
      <c r="B1129" t="s">
        <v>54</v>
      </c>
      <c r="C1129" t="s">
        <v>76</v>
      </c>
      <c r="D1129" s="4">
        <v>43374</v>
      </c>
      <c r="E1129" t="s">
        <v>78</v>
      </c>
      <c r="F1129" s="5">
        <v>43221</v>
      </c>
      <c r="G1129">
        <v>1014.1</v>
      </c>
      <c r="H1129">
        <v>31.99</v>
      </c>
      <c r="I1129">
        <f>Table_Query_from_etpl[[#This Row],[billed_amt]]/Table_Query_from_etpl[[#This Row],[billed_consum]]</f>
        <v>3.1545212503697857E-2</v>
      </c>
    </row>
    <row r="1130" spans="1:9" x14ac:dyDescent="0.2">
      <c r="A1130" t="s">
        <v>71</v>
      </c>
      <c r="B1130" t="s">
        <v>55</v>
      </c>
      <c r="C1130" t="s">
        <v>77</v>
      </c>
      <c r="D1130" s="4">
        <v>43374</v>
      </c>
      <c r="E1130" t="s">
        <v>66</v>
      </c>
      <c r="F1130" s="5">
        <v>43221</v>
      </c>
      <c r="G1130">
        <v>68146.960000000006</v>
      </c>
      <c r="H1130">
        <v>1621.01</v>
      </c>
      <c r="I1130">
        <f>Table_Query_from_etpl[[#This Row],[billed_amt]]/Table_Query_from_etpl[[#This Row],[billed_consum]]</f>
        <v>2.3786974503338078E-2</v>
      </c>
    </row>
    <row r="1131" spans="1:9" x14ac:dyDescent="0.2">
      <c r="A1131" t="s">
        <v>71</v>
      </c>
      <c r="B1131" t="s">
        <v>55</v>
      </c>
      <c r="C1131" t="s">
        <v>77</v>
      </c>
      <c r="D1131" s="4">
        <v>43374</v>
      </c>
      <c r="E1131" t="s">
        <v>78</v>
      </c>
      <c r="F1131" s="5">
        <v>43221</v>
      </c>
      <c r="G1131">
        <v>3073.39</v>
      </c>
      <c r="H1131">
        <v>73.12</v>
      </c>
      <c r="I1131">
        <f>Table_Query_from_etpl[[#This Row],[billed_amt]]/Table_Query_from_etpl[[#This Row],[billed_consum]]</f>
        <v>2.3791318381331365E-2</v>
      </c>
    </row>
    <row r="1132" spans="1:9" x14ac:dyDescent="0.2">
      <c r="A1132" t="s">
        <v>71</v>
      </c>
      <c r="B1132" t="s">
        <v>54</v>
      </c>
      <c r="C1132" t="s">
        <v>76</v>
      </c>
      <c r="D1132" s="4">
        <v>43374</v>
      </c>
      <c r="E1132" t="s">
        <v>78</v>
      </c>
      <c r="F1132" s="5">
        <v>43221</v>
      </c>
      <c r="G1132">
        <v>29483.69</v>
      </c>
      <c r="H1132">
        <v>642.08000000000004</v>
      </c>
      <c r="I1132">
        <f>Table_Query_from_etpl[[#This Row],[billed_amt]]/Table_Query_from_etpl[[#This Row],[billed_consum]]</f>
        <v>2.1777464082684363E-2</v>
      </c>
    </row>
    <row r="1133" spans="1:9" x14ac:dyDescent="0.2">
      <c r="A1133" t="s">
        <v>71</v>
      </c>
      <c r="B1133" t="s">
        <v>54</v>
      </c>
      <c r="C1133" t="s">
        <v>76</v>
      </c>
      <c r="D1133" s="4">
        <v>43374</v>
      </c>
      <c r="E1133" t="s">
        <v>66</v>
      </c>
      <c r="F1133" s="5">
        <v>43221</v>
      </c>
      <c r="G1133">
        <v>653738.18999999994</v>
      </c>
      <c r="H1133">
        <v>14239.88</v>
      </c>
      <c r="I1133">
        <f>Table_Query_from_etpl[[#This Row],[billed_amt]]/Table_Query_from_etpl[[#This Row],[billed_consum]]</f>
        <v>2.1782236708551478E-2</v>
      </c>
    </row>
    <row r="1134" spans="1:9" x14ac:dyDescent="0.2">
      <c r="A1134" t="s">
        <v>71</v>
      </c>
      <c r="B1134" t="s">
        <v>54</v>
      </c>
      <c r="C1134" t="s">
        <v>72</v>
      </c>
      <c r="D1134" s="4">
        <v>43374</v>
      </c>
      <c r="E1134" t="s">
        <v>66</v>
      </c>
      <c r="F1134" s="5">
        <v>43221</v>
      </c>
      <c r="G1134">
        <v>1196477.3799999999</v>
      </c>
      <c r="H1134">
        <v>37716.83</v>
      </c>
      <c r="I1134">
        <f>Table_Query_from_etpl[[#This Row],[billed_amt]]/Table_Query_from_etpl[[#This Row],[billed_consum]]</f>
        <v>3.1523228629696289E-2</v>
      </c>
    </row>
    <row r="1135" spans="1:9" x14ac:dyDescent="0.2">
      <c r="A1135" t="s">
        <v>71</v>
      </c>
      <c r="B1135" t="s">
        <v>54</v>
      </c>
      <c r="C1135" t="s">
        <v>72</v>
      </c>
      <c r="D1135" s="4">
        <v>43374</v>
      </c>
      <c r="E1135" t="s">
        <v>78</v>
      </c>
      <c r="F1135" s="5">
        <v>43221</v>
      </c>
      <c r="G1135">
        <v>53961.24</v>
      </c>
      <c r="H1135">
        <v>1701.42</v>
      </c>
      <c r="I1135">
        <f>Table_Query_from_etpl[[#This Row],[billed_amt]]/Table_Query_from_etpl[[#This Row],[billed_consum]]</f>
        <v>3.1530409605116563E-2</v>
      </c>
    </row>
    <row r="1136" spans="1:9" x14ac:dyDescent="0.2">
      <c r="A1136" t="s">
        <v>71</v>
      </c>
      <c r="B1136" t="s">
        <v>54</v>
      </c>
      <c r="C1136" t="s">
        <v>76</v>
      </c>
      <c r="D1136" s="4">
        <v>43405</v>
      </c>
      <c r="E1136" t="s">
        <v>66</v>
      </c>
      <c r="F1136" s="5">
        <v>43405</v>
      </c>
      <c r="G1136">
        <v>165427.97</v>
      </c>
      <c r="H1136">
        <v>2851.69</v>
      </c>
      <c r="I1136">
        <f>Table_Query_from_etpl[[#This Row],[billed_amt]]/Table_Query_from_etpl[[#This Row],[billed_consum]]</f>
        <v>1.7238257835117E-2</v>
      </c>
    </row>
    <row r="1137" spans="1:9" x14ac:dyDescent="0.2">
      <c r="A1137" t="s">
        <v>71</v>
      </c>
      <c r="B1137" t="s">
        <v>54</v>
      </c>
      <c r="C1137" t="s">
        <v>76</v>
      </c>
      <c r="D1137" s="4">
        <v>43405</v>
      </c>
      <c r="E1137" t="s">
        <v>78</v>
      </c>
      <c r="F1137" s="5">
        <v>43405</v>
      </c>
      <c r="G1137">
        <v>7460.74</v>
      </c>
      <c r="H1137">
        <v>128.65</v>
      </c>
      <c r="I1137">
        <f>Table_Query_from_etpl[[#This Row],[billed_amt]]/Table_Query_from_etpl[[#This Row],[billed_consum]]</f>
        <v>1.7243597820055384E-2</v>
      </c>
    </row>
    <row r="1138" spans="1:9" x14ac:dyDescent="0.2">
      <c r="A1138" t="s">
        <v>71</v>
      </c>
      <c r="B1138" t="s">
        <v>54</v>
      </c>
      <c r="C1138" t="s">
        <v>76</v>
      </c>
      <c r="D1138" s="4">
        <v>43374</v>
      </c>
      <c r="E1138" t="s">
        <v>78</v>
      </c>
      <c r="F1138" s="5">
        <v>43221</v>
      </c>
      <c r="G1138">
        <v>30036.98</v>
      </c>
      <c r="H1138">
        <v>671.05</v>
      </c>
      <c r="I1138">
        <f>Table_Query_from_etpl[[#This Row],[billed_amt]]/Table_Query_from_etpl[[#This Row],[billed_consum]]</f>
        <v>2.2340794580547045E-2</v>
      </c>
    </row>
    <row r="1139" spans="1:9" x14ac:dyDescent="0.2">
      <c r="A1139" t="s">
        <v>71</v>
      </c>
      <c r="B1139" t="s">
        <v>54</v>
      </c>
      <c r="C1139" t="s">
        <v>76</v>
      </c>
      <c r="D1139" s="4">
        <v>43374</v>
      </c>
      <c r="E1139" t="s">
        <v>66</v>
      </c>
      <c r="F1139" s="5">
        <v>43221</v>
      </c>
      <c r="G1139">
        <v>666008.23</v>
      </c>
      <c r="H1139">
        <v>14877.78</v>
      </c>
      <c r="I1139">
        <f>Table_Query_from_etpl[[#This Row],[billed_amt]]/Table_Query_from_etpl[[#This Row],[billed_consum]]</f>
        <v>2.2338732961302898E-2</v>
      </c>
    </row>
    <row r="1140" spans="1:9" x14ac:dyDescent="0.2">
      <c r="A1140" t="s">
        <v>71</v>
      </c>
      <c r="B1140" t="s">
        <v>54</v>
      </c>
      <c r="C1140" t="s">
        <v>76</v>
      </c>
      <c r="D1140" s="4">
        <v>43374</v>
      </c>
      <c r="E1140" t="s">
        <v>66</v>
      </c>
      <c r="F1140" s="5">
        <v>43221</v>
      </c>
      <c r="G1140">
        <v>233425</v>
      </c>
      <c r="H1140">
        <v>7469.69</v>
      </c>
      <c r="I1140">
        <f>Table_Query_from_etpl[[#This Row],[billed_amt]]/Table_Query_from_etpl[[#This Row],[billed_consum]]</f>
        <v>3.2000385562814607E-2</v>
      </c>
    </row>
    <row r="1141" spans="1:9" x14ac:dyDescent="0.2">
      <c r="A1141" t="s">
        <v>71</v>
      </c>
      <c r="B1141" t="s">
        <v>54</v>
      </c>
      <c r="C1141" t="s">
        <v>76</v>
      </c>
      <c r="D1141" s="4">
        <v>43374</v>
      </c>
      <c r="E1141" t="s">
        <v>66</v>
      </c>
      <c r="F1141" s="5">
        <v>43221</v>
      </c>
      <c r="G1141">
        <v>230108.77</v>
      </c>
      <c r="H1141">
        <v>5446.7</v>
      </c>
      <c r="I1141">
        <f>Table_Query_from_etpl[[#This Row],[billed_amt]]/Table_Query_from_etpl[[#This Row],[billed_consum]]</f>
        <v>2.3670110443856616E-2</v>
      </c>
    </row>
    <row r="1142" spans="1:9" x14ac:dyDescent="0.2">
      <c r="A1142" t="s">
        <v>71</v>
      </c>
      <c r="B1142" t="s">
        <v>54</v>
      </c>
      <c r="C1142" t="s">
        <v>76</v>
      </c>
      <c r="D1142" s="4">
        <v>43374</v>
      </c>
      <c r="E1142" t="s">
        <v>78</v>
      </c>
      <c r="F1142" s="5">
        <v>43221</v>
      </c>
      <c r="G1142">
        <v>10527.54</v>
      </c>
      <c r="H1142">
        <v>336.84</v>
      </c>
      <c r="I1142">
        <f>Table_Query_from_etpl[[#This Row],[billed_amt]]/Table_Query_from_etpl[[#This Row],[billed_consum]]</f>
        <v>3.1996078856029037E-2</v>
      </c>
    </row>
    <row r="1143" spans="1:9" x14ac:dyDescent="0.2">
      <c r="A1143" t="s">
        <v>71</v>
      </c>
      <c r="B1143" t="s">
        <v>54</v>
      </c>
      <c r="C1143" t="s">
        <v>76</v>
      </c>
      <c r="D1143" s="4">
        <v>43374</v>
      </c>
      <c r="E1143" t="s">
        <v>78</v>
      </c>
      <c r="F1143" s="5">
        <v>43221</v>
      </c>
      <c r="G1143">
        <v>10377.91</v>
      </c>
      <c r="H1143">
        <v>245.64</v>
      </c>
      <c r="I1143">
        <f>Table_Query_from_etpl[[#This Row],[billed_amt]]/Table_Query_from_etpl[[#This Row],[billed_consum]]</f>
        <v>2.3669505709723825E-2</v>
      </c>
    </row>
    <row r="1144" spans="1:9" x14ac:dyDescent="0.2">
      <c r="A1144" t="s">
        <v>71</v>
      </c>
      <c r="B1144" t="s">
        <v>55</v>
      </c>
      <c r="C1144" t="s">
        <v>77</v>
      </c>
      <c r="D1144" s="4">
        <v>43374</v>
      </c>
      <c r="E1144" t="s">
        <v>78</v>
      </c>
      <c r="F1144" s="5">
        <v>43221</v>
      </c>
      <c r="G1144">
        <v>26963.32</v>
      </c>
      <c r="H1144">
        <v>624.73</v>
      </c>
      <c r="I1144">
        <f>Table_Query_from_etpl[[#This Row],[billed_amt]]/Table_Query_from_etpl[[#This Row],[billed_consum]]</f>
        <v>2.3169624512114979E-2</v>
      </c>
    </row>
    <row r="1145" spans="1:9" x14ac:dyDescent="0.2">
      <c r="A1145" t="s">
        <v>71</v>
      </c>
      <c r="B1145" t="s">
        <v>55</v>
      </c>
      <c r="C1145" t="s">
        <v>77</v>
      </c>
      <c r="D1145" s="4">
        <v>43374</v>
      </c>
      <c r="E1145" t="s">
        <v>66</v>
      </c>
      <c r="F1145" s="5">
        <v>43221</v>
      </c>
      <c r="G1145">
        <v>597857.91</v>
      </c>
      <c r="H1145">
        <v>13853.25</v>
      </c>
      <c r="I1145">
        <f>Table_Query_from_etpl[[#This Row],[billed_amt]]/Table_Query_from_etpl[[#This Row],[billed_consum]]</f>
        <v>2.3171475643769604E-2</v>
      </c>
    </row>
    <row r="1146" spans="1:9" x14ac:dyDescent="0.2">
      <c r="A1146" t="s">
        <v>71</v>
      </c>
      <c r="B1146" t="s">
        <v>55</v>
      </c>
      <c r="C1146" t="s">
        <v>77</v>
      </c>
      <c r="D1146" s="4">
        <v>43374</v>
      </c>
      <c r="E1146" t="s">
        <v>66</v>
      </c>
      <c r="F1146" s="5">
        <v>43221</v>
      </c>
      <c r="G1146">
        <v>7045.76</v>
      </c>
      <c r="H1146">
        <v>159.33000000000001</v>
      </c>
      <c r="I1146">
        <f>Table_Query_from_etpl[[#This Row],[billed_amt]]/Table_Query_from_etpl[[#This Row],[billed_consum]]</f>
        <v>2.2613600236170407E-2</v>
      </c>
    </row>
    <row r="1147" spans="1:9" x14ac:dyDescent="0.2">
      <c r="A1147" t="s">
        <v>71</v>
      </c>
      <c r="B1147" t="s">
        <v>55</v>
      </c>
      <c r="C1147" t="s">
        <v>77</v>
      </c>
      <c r="D1147" s="4">
        <v>43374</v>
      </c>
      <c r="E1147" t="s">
        <v>66</v>
      </c>
      <c r="F1147" s="5">
        <v>43221</v>
      </c>
      <c r="G1147">
        <v>10668.66</v>
      </c>
      <c r="H1147">
        <v>231.54</v>
      </c>
      <c r="I1147">
        <f>Table_Query_from_etpl[[#This Row],[billed_amt]]/Table_Query_from_etpl[[#This Row],[billed_consum]]</f>
        <v>2.1702819285645995E-2</v>
      </c>
    </row>
    <row r="1148" spans="1:9" x14ac:dyDescent="0.2">
      <c r="A1148" t="s">
        <v>71</v>
      </c>
      <c r="B1148" t="s">
        <v>55</v>
      </c>
      <c r="C1148" t="s">
        <v>77</v>
      </c>
      <c r="D1148" s="4">
        <v>43374</v>
      </c>
      <c r="E1148" t="s">
        <v>78</v>
      </c>
      <c r="F1148" s="5">
        <v>43221</v>
      </c>
      <c r="G1148">
        <v>317.77</v>
      </c>
      <c r="H1148">
        <v>7.2</v>
      </c>
      <c r="I1148">
        <f>Table_Query_from_etpl[[#This Row],[billed_amt]]/Table_Query_from_etpl[[#This Row],[billed_consum]]</f>
        <v>2.2657897221260662E-2</v>
      </c>
    </row>
    <row r="1149" spans="1:9" x14ac:dyDescent="0.2">
      <c r="A1149" t="s">
        <v>71</v>
      </c>
      <c r="B1149" t="s">
        <v>55</v>
      </c>
      <c r="C1149" t="s">
        <v>77</v>
      </c>
      <c r="D1149" s="4">
        <v>43374</v>
      </c>
      <c r="E1149" t="s">
        <v>78</v>
      </c>
      <c r="F1149" s="5">
        <v>43221</v>
      </c>
      <c r="G1149">
        <v>481.16</v>
      </c>
      <c r="H1149">
        <v>10.43</v>
      </c>
      <c r="I1149">
        <f>Table_Query_from_etpl[[#This Row],[billed_amt]]/Table_Query_from_etpl[[#This Row],[billed_consum]]</f>
        <v>2.1676781112311912E-2</v>
      </c>
    </row>
    <row r="1150" spans="1:9" x14ac:dyDescent="0.2">
      <c r="A1150" t="s">
        <v>71</v>
      </c>
      <c r="B1150" t="s">
        <v>54</v>
      </c>
      <c r="C1150" t="s">
        <v>76</v>
      </c>
      <c r="D1150" s="4">
        <v>43374</v>
      </c>
      <c r="E1150" t="s">
        <v>78</v>
      </c>
      <c r="F1150" s="5">
        <v>43221</v>
      </c>
      <c r="G1150">
        <v>21125.1</v>
      </c>
      <c r="H1150">
        <v>471.44</v>
      </c>
      <c r="I1150">
        <f>Table_Query_from_etpl[[#This Row],[billed_amt]]/Table_Query_from_etpl[[#This Row],[billed_consum]]</f>
        <v>2.2316580749913613E-2</v>
      </c>
    </row>
    <row r="1151" spans="1:9" x14ac:dyDescent="0.2">
      <c r="A1151" t="s">
        <v>71</v>
      </c>
      <c r="B1151" t="s">
        <v>54</v>
      </c>
      <c r="C1151" t="s">
        <v>76</v>
      </c>
      <c r="D1151" s="4">
        <v>43374</v>
      </c>
      <c r="E1151" t="s">
        <v>66</v>
      </c>
      <c r="F1151" s="5">
        <v>43221</v>
      </c>
      <c r="G1151">
        <v>468404.06</v>
      </c>
      <c r="H1151">
        <v>10451.18</v>
      </c>
      <c r="I1151">
        <f>Table_Query_from_etpl[[#This Row],[billed_amt]]/Table_Query_from_etpl[[#This Row],[billed_consum]]</f>
        <v>2.2312317275815244E-2</v>
      </c>
    </row>
    <row r="1152" spans="1:9" x14ac:dyDescent="0.2">
      <c r="A1152" t="s">
        <v>71</v>
      </c>
      <c r="B1152" t="s">
        <v>54</v>
      </c>
      <c r="C1152" t="s">
        <v>76</v>
      </c>
      <c r="D1152" s="4">
        <v>43374</v>
      </c>
      <c r="E1152" t="s">
        <v>66</v>
      </c>
      <c r="F1152" s="5">
        <v>43221</v>
      </c>
      <c r="G1152">
        <v>365905.5</v>
      </c>
      <c r="H1152">
        <v>11481.53</v>
      </c>
      <c r="I1152">
        <f>Table_Query_from_etpl[[#This Row],[billed_amt]]/Table_Query_from_etpl[[#This Row],[billed_consum]]</f>
        <v>3.1378402347054093E-2</v>
      </c>
    </row>
    <row r="1153" spans="1:9" x14ac:dyDescent="0.2">
      <c r="A1153" t="s">
        <v>71</v>
      </c>
      <c r="B1153" t="s">
        <v>201</v>
      </c>
      <c r="C1153" t="s">
        <v>75</v>
      </c>
      <c r="D1153" s="4">
        <v>43374</v>
      </c>
      <c r="E1153" t="s">
        <v>66</v>
      </c>
      <c r="F1153" s="5">
        <v>43221</v>
      </c>
      <c r="G1153">
        <v>880</v>
      </c>
      <c r="H1153">
        <v>27.67</v>
      </c>
      <c r="I1153">
        <f>Table_Query_from_etpl[[#This Row],[billed_amt]]/Table_Query_from_etpl[[#This Row],[billed_consum]]</f>
        <v>3.1443181818181822E-2</v>
      </c>
    </row>
    <row r="1154" spans="1:9" x14ac:dyDescent="0.2">
      <c r="A1154" t="s">
        <v>71</v>
      </c>
      <c r="B1154" t="s">
        <v>54</v>
      </c>
      <c r="C1154" t="s">
        <v>76</v>
      </c>
      <c r="D1154" s="4">
        <v>43374</v>
      </c>
      <c r="E1154" t="s">
        <v>78</v>
      </c>
      <c r="F1154" s="5">
        <v>43221</v>
      </c>
      <c r="G1154">
        <v>16502.5</v>
      </c>
      <c r="H1154">
        <v>517.88</v>
      </c>
      <c r="I1154">
        <f>Table_Query_from_etpl[[#This Row],[billed_amt]]/Table_Query_from_etpl[[#This Row],[billed_consum]]</f>
        <v>3.1381911831540675E-2</v>
      </c>
    </row>
    <row r="1155" spans="1:9" x14ac:dyDescent="0.2">
      <c r="A1155" t="s">
        <v>71</v>
      </c>
      <c r="B1155" t="s">
        <v>201</v>
      </c>
      <c r="C1155" t="s">
        <v>75</v>
      </c>
      <c r="D1155" s="4">
        <v>43374</v>
      </c>
      <c r="E1155" t="s">
        <v>78</v>
      </c>
      <c r="F1155" s="5">
        <v>43221</v>
      </c>
      <c r="G1155">
        <v>39.69</v>
      </c>
      <c r="H1155">
        <v>1.25</v>
      </c>
      <c r="I1155">
        <f>Table_Query_from_etpl[[#This Row],[billed_amt]]/Table_Query_from_etpl[[#This Row],[billed_consum]]</f>
        <v>3.1494079113126731E-2</v>
      </c>
    </row>
    <row r="1156" spans="1:9" x14ac:dyDescent="0.2">
      <c r="A1156" t="s">
        <v>71</v>
      </c>
      <c r="B1156" t="s">
        <v>55</v>
      </c>
      <c r="C1156" t="s">
        <v>75</v>
      </c>
      <c r="D1156" s="4">
        <v>43374</v>
      </c>
      <c r="E1156" t="s">
        <v>78</v>
      </c>
      <c r="F1156" s="5">
        <v>43221</v>
      </c>
      <c r="G1156">
        <v>11993.92</v>
      </c>
      <c r="H1156">
        <v>378.34</v>
      </c>
      <c r="I1156">
        <f>Table_Query_from_etpl[[#This Row],[billed_amt]]/Table_Query_from_etpl[[#This Row],[billed_consum]]</f>
        <v>3.1544315786665243E-2</v>
      </c>
    </row>
    <row r="1157" spans="1:9" x14ac:dyDescent="0.2">
      <c r="A1157" t="s">
        <v>71</v>
      </c>
      <c r="B1157" t="s">
        <v>55</v>
      </c>
      <c r="C1157" t="s">
        <v>75</v>
      </c>
      <c r="D1157" s="4">
        <v>43374</v>
      </c>
      <c r="E1157" t="s">
        <v>66</v>
      </c>
      <c r="F1157" s="5">
        <v>43221</v>
      </c>
      <c r="G1157">
        <v>265939.69</v>
      </c>
      <c r="H1157">
        <v>8388.39</v>
      </c>
      <c r="I1157">
        <f>Table_Query_from_etpl[[#This Row],[billed_amt]]/Table_Query_from_etpl[[#This Row],[billed_consum]]</f>
        <v>3.1542452350756665E-2</v>
      </c>
    </row>
    <row r="1158" spans="1:9" x14ac:dyDescent="0.2">
      <c r="A1158" t="s">
        <v>71</v>
      </c>
      <c r="B1158" t="s">
        <v>55</v>
      </c>
      <c r="C1158" t="s">
        <v>77</v>
      </c>
      <c r="D1158" s="4">
        <v>43374</v>
      </c>
      <c r="E1158" t="s">
        <v>66</v>
      </c>
      <c r="F1158" s="5">
        <v>43221</v>
      </c>
      <c r="G1158">
        <v>58787.3</v>
      </c>
      <c r="H1158">
        <v>1309.6600000000001</v>
      </c>
      <c r="I1158">
        <f>Table_Query_from_etpl[[#This Row],[billed_amt]]/Table_Query_from_etpl[[#This Row],[billed_consum]]</f>
        <v>2.2277940983851954E-2</v>
      </c>
    </row>
    <row r="1159" spans="1:9" x14ac:dyDescent="0.2">
      <c r="A1159" t="s">
        <v>71</v>
      </c>
      <c r="B1159" t="s">
        <v>55</v>
      </c>
      <c r="C1159" t="s">
        <v>77</v>
      </c>
      <c r="D1159" s="4">
        <v>43374</v>
      </c>
      <c r="E1159" t="s">
        <v>78</v>
      </c>
      <c r="F1159" s="5">
        <v>43221</v>
      </c>
      <c r="G1159">
        <v>2651.32</v>
      </c>
      <c r="H1159">
        <v>59.05</v>
      </c>
      <c r="I1159">
        <f>Table_Query_from_etpl[[#This Row],[billed_amt]]/Table_Query_from_etpl[[#This Row],[billed_consum]]</f>
        <v>2.2271924927960408E-2</v>
      </c>
    </row>
    <row r="1160" spans="1:9" x14ac:dyDescent="0.2">
      <c r="A1160" t="s">
        <v>71</v>
      </c>
      <c r="B1160" t="s">
        <v>55</v>
      </c>
      <c r="C1160" t="s">
        <v>77</v>
      </c>
      <c r="D1160" s="4">
        <v>43405</v>
      </c>
      <c r="E1160" t="s">
        <v>78</v>
      </c>
      <c r="F1160" s="5">
        <v>43221</v>
      </c>
      <c r="G1160">
        <v>72.569999999999993</v>
      </c>
      <c r="H1160">
        <v>1.48</v>
      </c>
      <c r="I1160">
        <f>Table_Query_from_etpl[[#This Row],[billed_amt]]/Table_Query_from_etpl[[#This Row],[billed_consum]]</f>
        <v>2.0394102246107208E-2</v>
      </c>
    </row>
    <row r="1161" spans="1:9" x14ac:dyDescent="0.2">
      <c r="A1161" t="s">
        <v>71</v>
      </c>
      <c r="B1161" t="s">
        <v>55</v>
      </c>
      <c r="C1161" t="s">
        <v>77</v>
      </c>
      <c r="D1161" s="4">
        <v>43405</v>
      </c>
      <c r="E1161" t="s">
        <v>66</v>
      </c>
      <c r="F1161" s="5">
        <v>43221</v>
      </c>
      <c r="G1161">
        <v>1609.01</v>
      </c>
      <c r="H1161">
        <v>32.82</v>
      </c>
      <c r="I1161">
        <f>Table_Query_from_etpl[[#This Row],[billed_amt]]/Table_Query_from_etpl[[#This Row],[billed_consum]]</f>
        <v>2.0397635813326206E-2</v>
      </c>
    </row>
    <row r="1162" spans="1:9" x14ac:dyDescent="0.2">
      <c r="A1162" t="s">
        <v>71</v>
      </c>
      <c r="B1162" t="s">
        <v>55</v>
      </c>
      <c r="C1162" t="s">
        <v>77</v>
      </c>
      <c r="D1162" s="4">
        <v>43374</v>
      </c>
      <c r="E1162" t="s">
        <v>78</v>
      </c>
      <c r="F1162" s="5">
        <v>43221</v>
      </c>
      <c r="G1162">
        <v>7407.3</v>
      </c>
      <c r="H1162">
        <v>237.28</v>
      </c>
      <c r="I1162">
        <f>Table_Query_from_etpl[[#This Row],[billed_amt]]/Table_Query_from_etpl[[#This Row],[billed_consum]]</f>
        <v>3.203326448233499E-2</v>
      </c>
    </row>
    <row r="1163" spans="1:9" x14ac:dyDescent="0.2">
      <c r="A1163" t="s">
        <v>71</v>
      </c>
      <c r="B1163" t="s">
        <v>55</v>
      </c>
      <c r="C1163" t="s">
        <v>77</v>
      </c>
      <c r="D1163" s="4">
        <v>43374</v>
      </c>
      <c r="E1163" t="s">
        <v>66</v>
      </c>
      <c r="F1163" s="5">
        <v>43221</v>
      </c>
      <c r="G1163">
        <v>164241.98000000001</v>
      </c>
      <c r="H1163">
        <v>5261.17</v>
      </c>
      <c r="I1163">
        <f>Table_Query_from_etpl[[#This Row],[billed_amt]]/Table_Query_from_etpl[[#This Row],[billed_consum]]</f>
        <v>3.2033040517412174E-2</v>
      </c>
    </row>
    <row r="1164" spans="1:9" x14ac:dyDescent="0.2">
      <c r="A1164" t="s">
        <v>71</v>
      </c>
      <c r="B1164" t="s">
        <v>55</v>
      </c>
      <c r="C1164" t="s">
        <v>77</v>
      </c>
      <c r="D1164" s="4">
        <v>43374</v>
      </c>
      <c r="E1164" t="s">
        <v>66</v>
      </c>
      <c r="F1164" s="5">
        <v>43221</v>
      </c>
      <c r="G1164">
        <v>34584.5</v>
      </c>
      <c r="H1164">
        <v>1136.23</v>
      </c>
      <c r="I1164">
        <f>Table_Query_from_etpl[[#This Row],[billed_amt]]/Table_Query_from_etpl[[#This Row],[billed_consum]]</f>
        <v>3.2853735054721049E-2</v>
      </c>
    </row>
    <row r="1165" spans="1:9" x14ac:dyDescent="0.2">
      <c r="A1165" t="s">
        <v>71</v>
      </c>
      <c r="B1165" t="s">
        <v>55</v>
      </c>
      <c r="C1165" t="s">
        <v>77</v>
      </c>
      <c r="D1165" s="4">
        <v>43374</v>
      </c>
      <c r="E1165" t="s">
        <v>78</v>
      </c>
      <c r="F1165" s="5">
        <v>43221</v>
      </c>
      <c r="G1165">
        <v>1559.77</v>
      </c>
      <c r="H1165">
        <v>51.24</v>
      </c>
      <c r="I1165">
        <f>Table_Query_from_etpl[[#This Row],[billed_amt]]/Table_Query_from_etpl[[#This Row],[billed_consum]]</f>
        <v>3.2850997262416894E-2</v>
      </c>
    </row>
    <row r="1166" spans="1:9" x14ac:dyDescent="0.2">
      <c r="A1166" t="s">
        <v>71</v>
      </c>
      <c r="B1166" t="s">
        <v>54</v>
      </c>
      <c r="C1166" t="s">
        <v>76</v>
      </c>
      <c r="D1166" s="4">
        <v>43374</v>
      </c>
      <c r="E1166" t="s">
        <v>78</v>
      </c>
      <c r="F1166" s="5">
        <v>43221</v>
      </c>
      <c r="G1166">
        <v>16541.349999999999</v>
      </c>
      <c r="H1166">
        <v>542.86</v>
      </c>
      <c r="I1166">
        <f>Table_Query_from_etpl[[#This Row],[billed_amt]]/Table_Query_from_etpl[[#This Row],[billed_consum]]</f>
        <v>3.2818361258301169E-2</v>
      </c>
    </row>
    <row r="1167" spans="1:9" x14ac:dyDescent="0.2">
      <c r="A1167" t="s">
        <v>71</v>
      </c>
      <c r="B1167" t="s">
        <v>54</v>
      </c>
      <c r="C1167" t="s">
        <v>76</v>
      </c>
      <c r="D1167" s="4">
        <v>43374</v>
      </c>
      <c r="E1167" t="s">
        <v>66</v>
      </c>
      <c r="F1167" s="5">
        <v>43221</v>
      </c>
      <c r="G1167">
        <v>366770.35</v>
      </c>
      <c r="H1167">
        <v>12036.51</v>
      </c>
      <c r="I1167">
        <f>Table_Query_from_etpl[[#This Row],[billed_amt]]/Table_Query_from_etpl[[#This Row],[billed_consum]]</f>
        <v>3.2817565542034688E-2</v>
      </c>
    </row>
    <row r="1168" spans="1:9" x14ac:dyDescent="0.2">
      <c r="A1168" t="s">
        <v>71</v>
      </c>
      <c r="B1168" t="s">
        <v>55</v>
      </c>
      <c r="C1168" t="s">
        <v>77</v>
      </c>
      <c r="D1168" s="4">
        <v>43374</v>
      </c>
      <c r="E1168" t="s">
        <v>66</v>
      </c>
      <c r="F1168" s="5">
        <v>43221</v>
      </c>
      <c r="G1168">
        <v>278260.61</v>
      </c>
      <c r="H1168">
        <v>9121.6200000000008</v>
      </c>
      <c r="I1168">
        <f>Table_Query_from_etpl[[#This Row],[billed_amt]]/Table_Query_from_etpl[[#This Row],[billed_consum]]</f>
        <v>3.2780852453388937E-2</v>
      </c>
    </row>
    <row r="1169" spans="1:9" x14ac:dyDescent="0.2">
      <c r="A1169" t="s">
        <v>71</v>
      </c>
      <c r="B1169" t="s">
        <v>55</v>
      </c>
      <c r="C1169" t="s">
        <v>77</v>
      </c>
      <c r="D1169" s="4">
        <v>43374</v>
      </c>
      <c r="E1169" t="s">
        <v>78</v>
      </c>
      <c r="F1169" s="5">
        <v>43221</v>
      </c>
      <c r="G1169">
        <v>12549.54</v>
      </c>
      <c r="H1169">
        <v>411.4</v>
      </c>
      <c r="I1169">
        <f>Table_Query_from_etpl[[#This Row],[billed_amt]]/Table_Query_from_etpl[[#This Row],[billed_consum]]</f>
        <v>3.2782078068200105E-2</v>
      </c>
    </row>
    <row r="1170" spans="1:9" x14ac:dyDescent="0.2">
      <c r="A1170" t="s">
        <v>71</v>
      </c>
      <c r="B1170" t="s">
        <v>54</v>
      </c>
      <c r="C1170" t="s">
        <v>76</v>
      </c>
      <c r="D1170" s="4">
        <v>43405</v>
      </c>
      <c r="E1170" t="s">
        <v>66</v>
      </c>
      <c r="F1170" s="5">
        <v>43221</v>
      </c>
      <c r="G1170">
        <v>178691.01</v>
      </c>
      <c r="H1170">
        <v>2732.47</v>
      </c>
      <c r="I1170">
        <f>Table_Query_from_etpl[[#This Row],[billed_amt]]/Table_Query_from_etpl[[#This Row],[billed_consum]]</f>
        <v>1.5291591893738804E-2</v>
      </c>
    </row>
    <row r="1171" spans="1:9" x14ac:dyDescent="0.2">
      <c r="A1171" t="s">
        <v>71</v>
      </c>
      <c r="B1171" t="s">
        <v>54</v>
      </c>
      <c r="C1171" t="s">
        <v>76</v>
      </c>
      <c r="D1171" s="4">
        <v>43405</v>
      </c>
      <c r="E1171" t="s">
        <v>78</v>
      </c>
      <c r="F1171" s="5">
        <v>43221</v>
      </c>
      <c r="G1171">
        <v>8058.98</v>
      </c>
      <c r="H1171">
        <v>123.24</v>
      </c>
      <c r="I1171">
        <f>Table_Query_from_etpl[[#This Row],[billed_amt]]/Table_Query_from_etpl[[#This Row],[billed_consum]]</f>
        <v>1.5292257829154558E-2</v>
      </c>
    </row>
    <row r="1172" spans="1:9" x14ac:dyDescent="0.2">
      <c r="A1172" t="s">
        <v>71</v>
      </c>
      <c r="B1172" t="s">
        <v>55</v>
      </c>
      <c r="C1172" t="s">
        <v>77</v>
      </c>
      <c r="D1172" s="4">
        <v>43374</v>
      </c>
      <c r="E1172" t="s">
        <v>78</v>
      </c>
      <c r="F1172" s="5">
        <v>43221</v>
      </c>
      <c r="G1172">
        <v>2499.02</v>
      </c>
      <c r="H1172">
        <v>80.03</v>
      </c>
      <c r="I1172">
        <f>Table_Query_from_etpl[[#This Row],[billed_amt]]/Table_Query_from_etpl[[#This Row],[billed_consum]]</f>
        <v>3.2024553625021011E-2</v>
      </c>
    </row>
    <row r="1173" spans="1:9" x14ac:dyDescent="0.2">
      <c r="A1173" t="s">
        <v>71</v>
      </c>
      <c r="B1173" t="s">
        <v>55</v>
      </c>
      <c r="C1173" t="s">
        <v>77</v>
      </c>
      <c r="D1173" s="4">
        <v>43374</v>
      </c>
      <c r="E1173" t="s">
        <v>66</v>
      </c>
      <c r="F1173" s="5">
        <v>43221</v>
      </c>
      <c r="G1173">
        <v>55410.42</v>
      </c>
      <c r="H1173">
        <v>1773.99</v>
      </c>
      <c r="I1173">
        <f>Table_Query_from_etpl[[#This Row],[billed_amt]]/Table_Query_from_etpl[[#This Row],[billed_consum]]</f>
        <v>3.2015458464310503E-2</v>
      </c>
    </row>
    <row r="1174" spans="1:9" x14ac:dyDescent="0.2">
      <c r="A1174" t="s">
        <v>71</v>
      </c>
      <c r="B1174" t="s">
        <v>55</v>
      </c>
      <c r="C1174" t="s">
        <v>77</v>
      </c>
      <c r="D1174" s="4">
        <v>43374</v>
      </c>
      <c r="E1174" t="s">
        <v>78</v>
      </c>
      <c r="F1174" s="5">
        <v>43101</v>
      </c>
      <c r="G1174">
        <v>-0.45</v>
      </c>
      <c r="H1174">
        <v>-0.01</v>
      </c>
      <c r="I1174">
        <f>Table_Query_from_etpl[[#This Row],[billed_amt]]/Table_Query_from_etpl[[#This Row],[billed_consum]]</f>
        <v>2.2222222222222223E-2</v>
      </c>
    </row>
    <row r="1175" spans="1:9" x14ac:dyDescent="0.2">
      <c r="A1175" t="s">
        <v>71</v>
      </c>
      <c r="B1175" t="s">
        <v>55</v>
      </c>
      <c r="C1175" t="s">
        <v>77</v>
      </c>
      <c r="D1175" s="4">
        <v>43374</v>
      </c>
      <c r="E1175" t="s">
        <v>78</v>
      </c>
      <c r="F1175" s="5">
        <v>43101</v>
      </c>
      <c r="G1175">
        <v>-2.8</v>
      </c>
      <c r="H1175">
        <v>-0.06</v>
      </c>
      <c r="I1175">
        <f>Table_Query_from_etpl[[#This Row],[billed_amt]]/Table_Query_from_etpl[[#This Row],[billed_consum]]</f>
        <v>2.1428571428571429E-2</v>
      </c>
    </row>
    <row r="1176" spans="1:9" x14ac:dyDescent="0.2">
      <c r="A1176" t="s">
        <v>71</v>
      </c>
      <c r="B1176" t="s">
        <v>55</v>
      </c>
      <c r="C1176" t="s">
        <v>77</v>
      </c>
      <c r="D1176" s="4">
        <v>43374</v>
      </c>
      <c r="E1176" t="s">
        <v>66</v>
      </c>
      <c r="F1176" s="5">
        <v>43101</v>
      </c>
      <c r="G1176">
        <v>-10.07</v>
      </c>
      <c r="H1176">
        <v>-0.14000000000000001</v>
      </c>
      <c r="I1176">
        <f>Table_Query_from_etpl[[#This Row],[billed_amt]]/Table_Query_from_etpl[[#This Row],[billed_consum]]</f>
        <v>1.3902681231380339E-2</v>
      </c>
    </row>
    <row r="1177" spans="1:9" x14ac:dyDescent="0.2">
      <c r="A1177" t="s">
        <v>71</v>
      </c>
      <c r="B1177" t="s">
        <v>55</v>
      </c>
      <c r="C1177" t="s">
        <v>77</v>
      </c>
      <c r="D1177" s="4">
        <v>43374</v>
      </c>
      <c r="E1177" t="s">
        <v>66</v>
      </c>
      <c r="F1177" s="5">
        <v>43101</v>
      </c>
      <c r="G1177">
        <v>-62</v>
      </c>
      <c r="H1177">
        <v>-1.33</v>
      </c>
      <c r="I1177">
        <f>Table_Query_from_etpl[[#This Row],[billed_amt]]/Table_Query_from_etpl[[#This Row],[billed_consum]]</f>
        <v>2.1451612903225808E-2</v>
      </c>
    </row>
    <row r="1178" spans="1:9" x14ac:dyDescent="0.2">
      <c r="A1178" t="s">
        <v>71</v>
      </c>
      <c r="B1178" t="s">
        <v>55</v>
      </c>
      <c r="C1178" t="s">
        <v>77</v>
      </c>
      <c r="D1178" s="4">
        <v>43374</v>
      </c>
      <c r="E1178" t="s">
        <v>66</v>
      </c>
      <c r="F1178" s="5">
        <v>43221</v>
      </c>
      <c r="G1178">
        <v>86305.47</v>
      </c>
      <c r="H1178">
        <v>2710.77</v>
      </c>
      <c r="I1178">
        <f>Table_Query_from_etpl[[#This Row],[billed_amt]]/Table_Query_from_etpl[[#This Row],[billed_consum]]</f>
        <v>3.1409017296354445E-2</v>
      </c>
    </row>
    <row r="1179" spans="1:9" x14ac:dyDescent="0.2">
      <c r="A1179" t="s">
        <v>71</v>
      </c>
      <c r="B1179" t="s">
        <v>55</v>
      </c>
      <c r="C1179" t="s">
        <v>77</v>
      </c>
      <c r="D1179" s="4">
        <v>43374</v>
      </c>
      <c r="E1179" t="s">
        <v>78</v>
      </c>
      <c r="F1179" s="5">
        <v>43221</v>
      </c>
      <c r="G1179">
        <v>3892.39</v>
      </c>
      <c r="H1179">
        <v>122.26</v>
      </c>
      <c r="I1179">
        <f>Table_Query_from_etpl[[#This Row],[billed_amt]]/Table_Query_from_etpl[[#This Row],[billed_consum]]</f>
        <v>3.1410007733038058E-2</v>
      </c>
    </row>
    <row r="1180" spans="1:9" x14ac:dyDescent="0.2">
      <c r="A1180" t="s">
        <v>71</v>
      </c>
      <c r="B1180" t="s">
        <v>54</v>
      </c>
      <c r="C1180" t="s">
        <v>76</v>
      </c>
      <c r="D1180" s="4">
        <v>43374</v>
      </c>
      <c r="E1180" t="s">
        <v>78</v>
      </c>
      <c r="F1180" s="5">
        <v>43221</v>
      </c>
      <c r="G1180">
        <v>20706.03</v>
      </c>
      <c r="H1180">
        <v>463.76</v>
      </c>
      <c r="I1180">
        <f>Table_Query_from_etpl[[#This Row],[billed_amt]]/Table_Query_from_etpl[[#This Row],[billed_consum]]</f>
        <v>2.2397340291692807E-2</v>
      </c>
    </row>
    <row r="1181" spans="1:9" x14ac:dyDescent="0.2">
      <c r="A1181" t="s">
        <v>71</v>
      </c>
      <c r="B1181" t="s">
        <v>54</v>
      </c>
      <c r="C1181" t="s">
        <v>76</v>
      </c>
      <c r="D1181" s="4">
        <v>43374</v>
      </c>
      <c r="E1181" t="s">
        <v>66</v>
      </c>
      <c r="F1181" s="5">
        <v>43221</v>
      </c>
      <c r="G1181">
        <v>459113.64</v>
      </c>
      <c r="H1181">
        <v>10283.42</v>
      </c>
      <c r="I1181">
        <f>Table_Query_from_etpl[[#This Row],[billed_amt]]/Table_Query_from_etpl[[#This Row],[billed_consum]]</f>
        <v>2.2398419702799505E-2</v>
      </c>
    </row>
    <row r="1182" spans="1:9" x14ac:dyDescent="0.2">
      <c r="A1182" t="s">
        <v>71</v>
      </c>
      <c r="B1182" t="s">
        <v>54</v>
      </c>
      <c r="C1182" t="s">
        <v>76</v>
      </c>
      <c r="D1182" s="4">
        <v>43374</v>
      </c>
      <c r="E1182" t="s">
        <v>78</v>
      </c>
      <c r="F1182" s="5">
        <v>43101</v>
      </c>
      <c r="G1182">
        <v>21.47</v>
      </c>
      <c r="H1182">
        <v>0.64</v>
      </c>
      <c r="I1182">
        <f>Table_Query_from_etpl[[#This Row],[billed_amt]]/Table_Query_from_etpl[[#This Row],[billed_consum]]</f>
        <v>2.9809035863996275E-2</v>
      </c>
    </row>
    <row r="1183" spans="1:9" x14ac:dyDescent="0.2">
      <c r="A1183" t="s">
        <v>71</v>
      </c>
      <c r="B1183" t="s">
        <v>54</v>
      </c>
      <c r="C1183" t="s">
        <v>76</v>
      </c>
      <c r="D1183" s="4">
        <v>43374</v>
      </c>
      <c r="E1183" t="s">
        <v>66</v>
      </c>
      <c r="F1183" s="5">
        <v>43101</v>
      </c>
      <c r="G1183">
        <v>476.03</v>
      </c>
      <c r="H1183">
        <v>14.15</v>
      </c>
      <c r="I1183">
        <f>Table_Query_from_etpl[[#This Row],[billed_amt]]/Table_Query_from_etpl[[#This Row],[billed_consum]]</f>
        <v>2.9725017330840497E-2</v>
      </c>
    </row>
    <row r="1184" spans="1:9" x14ac:dyDescent="0.2">
      <c r="A1184" t="s">
        <v>71</v>
      </c>
      <c r="B1184" t="s">
        <v>55</v>
      </c>
      <c r="C1184" t="s">
        <v>77</v>
      </c>
      <c r="D1184" s="4">
        <v>43374</v>
      </c>
      <c r="E1184" t="s">
        <v>66</v>
      </c>
      <c r="F1184" s="5">
        <v>43221</v>
      </c>
      <c r="G1184">
        <v>28927.07</v>
      </c>
      <c r="H1184">
        <v>918.85</v>
      </c>
      <c r="I1184">
        <f>Table_Query_from_etpl[[#This Row],[billed_amt]]/Table_Query_from_etpl[[#This Row],[billed_consum]]</f>
        <v>3.1764364659123794E-2</v>
      </c>
    </row>
    <row r="1185" spans="1:9" x14ac:dyDescent="0.2">
      <c r="A1185" t="s">
        <v>71</v>
      </c>
      <c r="B1185" t="s">
        <v>55</v>
      </c>
      <c r="C1185" t="s">
        <v>77</v>
      </c>
      <c r="D1185" s="4">
        <v>43374</v>
      </c>
      <c r="E1185" t="s">
        <v>78</v>
      </c>
      <c r="F1185" s="5">
        <v>43221</v>
      </c>
      <c r="G1185">
        <v>1304.6199999999999</v>
      </c>
      <c r="H1185">
        <v>41.45</v>
      </c>
      <c r="I1185">
        <f>Table_Query_from_etpl[[#This Row],[billed_amt]]/Table_Query_from_etpl[[#This Row],[billed_consum]]</f>
        <v>3.177170363784091E-2</v>
      </c>
    </row>
    <row r="1186" spans="1:9" x14ac:dyDescent="0.2">
      <c r="A1186" t="s">
        <v>71</v>
      </c>
      <c r="B1186" t="s">
        <v>54</v>
      </c>
      <c r="C1186" t="s">
        <v>76</v>
      </c>
      <c r="D1186" s="4">
        <v>43405</v>
      </c>
      <c r="E1186" t="s">
        <v>66</v>
      </c>
      <c r="F1186" s="5">
        <v>43221</v>
      </c>
      <c r="G1186">
        <v>442116.25</v>
      </c>
      <c r="H1186">
        <v>8993.35</v>
      </c>
      <c r="I1186">
        <f>Table_Query_from_etpl[[#This Row],[billed_amt]]/Table_Query_from_etpl[[#This Row],[billed_consum]]</f>
        <v>2.0341595677607419E-2</v>
      </c>
    </row>
    <row r="1187" spans="1:9" x14ac:dyDescent="0.2">
      <c r="A1187" t="s">
        <v>71</v>
      </c>
      <c r="B1187" t="s">
        <v>54</v>
      </c>
      <c r="C1187" t="s">
        <v>76</v>
      </c>
      <c r="D1187" s="4">
        <v>43405</v>
      </c>
      <c r="E1187" t="s">
        <v>78</v>
      </c>
      <c r="F1187" s="5">
        <v>43221</v>
      </c>
      <c r="G1187">
        <v>19939.439999999999</v>
      </c>
      <c r="H1187">
        <v>405.62</v>
      </c>
      <c r="I1187">
        <f>Table_Query_from_etpl[[#This Row],[billed_amt]]/Table_Query_from_etpl[[#This Row],[billed_consum]]</f>
        <v>2.0342597384881422E-2</v>
      </c>
    </row>
    <row r="1188" spans="1:9" x14ac:dyDescent="0.2">
      <c r="A1188" t="s">
        <v>71</v>
      </c>
      <c r="B1188" t="s">
        <v>55</v>
      </c>
      <c r="C1188" t="s">
        <v>77</v>
      </c>
      <c r="D1188" s="4">
        <v>43374</v>
      </c>
      <c r="E1188" t="s">
        <v>78</v>
      </c>
      <c r="F1188" s="5">
        <v>43221</v>
      </c>
      <c r="G1188">
        <v>5159.1499999999996</v>
      </c>
      <c r="H1188">
        <v>120.45</v>
      </c>
      <c r="I1188">
        <f>Table_Query_from_etpl[[#This Row],[billed_amt]]/Table_Query_from_etpl[[#This Row],[billed_consum]]</f>
        <v>2.3346869154802635E-2</v>
      </c>
    </row>
    <row r="1189" spans="1:9" x14ac:dyDescent="0.2">
      <c r="A1189" t="s">
        <v>71</v>
      </c>
      <c r="B1189" t="s">
        <v>55</v>
      </c>
      <c r="C1189" t="s">
        <v>77</v>
      </c>
      <c r="D1189" s="4">
        <v>43374</v>
      </c>
      <c r="E1189" t="s">
        <v>66</v>
      </c>
      <c r="F1189" s="5">
        <v>43221</v>
      </c>
      <c r="G1189">
        <v>114393.43</v>
      </c>
      <c r="H1189">
        <v>2670.78</v>
      </c>
      <c r="I1189">
        <f>Table_Query_from_etpl[[#This Row],[billed_amt]]/Table_Query_from_etpl[[#This Row],[billed_consum]]</f>
        <v>2.3347319859191216E-2</v>
      </c>
    </row>
    <row r="1190" spans="1:9" x14ac:dyDescent="0.2">
      <c r="A1190" t="s">
        <v>71</v>
      </c>
      <c r="B1190" t="s">
        <v>55</v>
      </c>
      <c r="C1190" t="s">
        <v>75</v>
      </c>
      <c r="D1190" s="4">
        <v>43405</v>
      </c>
      <c r="E1190" t="s">
        <v>78</v>
      </c>
      <c r="F1190" s="5">
        <v>43405</v>
      </c>
      <c r="G1190">
        <v>0.13</v>
      </c>
      <c r="H1190">
        <v>0</v>
      </c>
      <c r="I1190">
        <f>Table_Query_from_etpl[[#This Row],[billed_amt]]/Table_Query_from_etpl[[#This Row],[billed_consum]]</f>
        <v>0</v>
      </c>
    </row>
    <row r="1191" spans="1:9" x14ac:dyDescent="0.2">
      <c r="A1191" t="s">
        <v>71</v>
      </c>
      <c r="B1191" t="s">
        <v>55</v>
      </c>
      <c r="C1191" t="s">
        <v>75</v>
      </c>
      <c r="D1191" s="4">
        <v>43405</v>
      </c>
      <c r="E1191" t="s">
        <v>66</v>
      </c>
      <c r="F1191" s="5">
        <v>43405</v>
      </c>
      <c r="G1191">
        <v>3.31</v>
      </c>
      <c r="H1191">
        <v>0.02</v>
      </c>
      <c r="I1191">
        <f>Table_Query_from_etpl[[#This Row],[billed_amt]]/Table_Query_from_etpl[[#This Row],[billed_consum]]</f>
        <v>6.0422960725075529E-3</v>
      </c>
    </row>
    <row r="1192" spans="1:9" x14ac:dyDescent="0.2">
      <c r="A1192" t="s">
        <v>71</v>
      </c>
      <c r="B1192" t="s">
        <v>54</v>
      </c>
      <c r="C1192" t="s">
        <v>76</v>
      </c>
      <c r="D1192" s="4">
        <v>43405</v>
      </c>
      <c r="E1192" t="s">
        <v>78</v>
      </c>
      <c r="F1192" s="5">
        <v>43221</v>
      </c>
      <c r="G1192">
        <v>14481.42</v>
      </c>
      <c r="H1192">
        <v>229.81</v>
      </c>
      <c r="I1192">
        <f>Table_Query_from_etpl[[#This Row],[billed_amt]]/Table_Query_from_etpl[[#This Row],[billed_consum]]</f>
        <v>1.5869300110072079E-2</v>
      </c>
    </row>
    <row r="1193" spans="1:9" x14ac:dyDescent="0.2">
      <c r="A1193" t="s">
        <v>71</v>
      </c>
      <c r="B1193" t="s">
        <v>54</v>
      </c>
      <c r="C1193" t="s">
        <v>76</v>
      </c>
      <c r="D1193" s="4">
        <v>43405</v>
      </c>
      <c r="E1193" t="s">
        <v>66</v>
      </c>
      <c r="F1193" s="5">
        <v>43221</v>
      </c>
      <c r="G1193">
        <v>321099.86</v>
      </c>
      <c r="H1193">
        <v>5093.8599999999997</v>
      </c>
      <c r="I1193">
        <f>Table_Query_from_etpl[[#This Row],[billed_amt]]/Table_Query_from_etpl[[#This Row],[billed_consum]]</f>
        <v>1.5863787670290484E-2</v>
      </c>
    </row>
    <row r="1194" spans="1:9" x14ac:dyDescent="0.2">
      <c r="A1194" t="s">
        <v>71</v>
      </c>
      <c r="B1194" t="s">
        <v>55</v>
      </c>
      <c r="C1194" t="s">
        <v>77</v>
      </c>
      <c r="D1194" s="4">
        <v>43374</v>
      </c>
      <c r="E1194" t="s">
        <v>78</v>
      </c>
      <c r="F1194" s="5">
        <v>43221</v>
      </c>
      <c r="G1194">
        <v>1685.39</v>
      </c>
      <c r="H1194">
        <v>39.369999999999997</v>
      </c>
      <c r="I1194">
        <f>Table_Query_from_etpl[[#This Row],[billed_amt]]/Table_Query_from_etpl[[#This Row],[billed_consum]]</f>
        <v>2.3359578495185086E-2</v>
      </c>
    </row>
    <row r="1195" spans="1:9" x14ac:dyDescent="0.2">
      <c r="A1195" t="s">
        <v>71</v>
      </c>
      <c r="B1195" t="s">
        <v>54</v>
      </c>
      <c r="C1195" t="s">
        <v>76</v>
      </c>
      <c r="D1195" s="4">
        <v>43405</v>
      </c>
      <c r="E1195" t="s">
        <v>66</v>
      </c>
      <c r="F1195" s="5">
        <v>43221</v>
      </c>
      <c r="G1195">
        <v>152673.18</v>
      </c>
      <c r="H1195">
        <v>2440.62</v>
      </c>
      <c r="I1195">
        <f>Table_Query_from_etpl[[#This Row],[billed_amt]]/Table_Query_from_etpl[[#This Row],[billed_consum]]</f>
        <v>1.598591186742819E-2</v>
      </c>
    </row>
    <row r="1196" spans="1:9" x14ac:dyDescent="0.2">
      <c r="A1196" t="s">
        <v>71</v>
      </c>
      <c r="B1196" t="s">
        <v>54</v>
      </c>
      <c r="C1196" t="s">
        <v>76</v>
      </c>
      <c r="D1196" s="4">
        <v>43405</v>
      </c>
      <c r="E1196" t="s">
        <v>78</v>
      </c>
      <c r="F1196" s="5">
        <v>43221</v>
      </c>
      <c r="G1196">
        <v>6885.67</v>
      </c>
      <c r="H1196">
        <v>110.18</v>
      </c>
      <c r="I1196">
        <f>Table_Query_from_etpl[[#This Row],[billed_amt]]/Table_Query_from_etpl[[#This Row],[billed_consum]]</f>
        <v>1.6001347726510275E-2</v>
      </c>
    </row>
    <row r="1197" spans="1:9" x14ac:dyDescent="0.2">
      <c r="A1197" t="s">
        <v>71</v>
      </c>
      <c r="B1197" t="s">
        <v>55</v>
      </c>
      <c r="C1197" t="s">
        <v>73</v>
      </c>
      <c r="D1197" s="4">
        <v>43374</v>
      </c>
      <c r="E1197" t="s">
        <v>78</v>
      </c>
      <c r="F1197" s="5">
        <v>43221</v>
      </c>
      <c r="G1197">
        <v>40.409999999999997</v>
      </c>
      <c r="H1197">
        <v>1.27</v>
      </c>
      <c r="I1197">
        <f>Table_Query_from_etpl[[#This Row],[billed_amt]]/Table_Query_from_etpl[[#This Row],[billed_consum]]</f>
        <v>3.1427864390002475E-2</v>
      </c>
    </row>
    <row r="1198" spans="1:9" x14ac:dyDescent="0.2">
      <c r="A1198" t="s">
        <v>71</v>
      </c>
      <c r="B1198" t="s">
        <v>55</v>
      </c>
      <c r="C1198" t="s">
        <v>73</v>
      </c>
      <c r="D1198" s="4">
        <v>43374</v>
      </c>
      <c r="E1198" t="s">
        <v>66</v>
      </c>
      <c r="F1198" s="5">
        <v>43221</v>
      </c>
      <c r="G1198">
        <v>896</v>
      </c>
      <c r="H1198">
        <v>28.27</v>
      </c>
      <c r="I1198">
        <f>Table_Query_from_etpl[[#This Row],[billed_amt]]/Table_Query_from_etpl[[#This Row],[billed_consum]]</f>
        <v>3.1551339285714283E-2</v>
      </c>
    </row>
    <row r="1199" spans="1:9" x14ac:dyDescent="0.2">
      <c r="A1199" t="s">
        <v>71</v>
      </c>
      <c r="B1199" t="s">
        <v>54</v>
      </c>
      <c r="C1199" t="s">
        <v>76</v>
      </c>
      <c r="D1199" s="4">
        <v>43405</v>
      </c>
      <c r="E1199" t="s">
        <v>78</v>
      </c>
      <c r="F1199" s="5">
        <v>43221</v>
      </c>
      <c r="G1199">
        <v>26.07</v>
      </c>
      <c r="H1199">
        <v>0.3</v>
      </c>
      <c r="I1199">
        <f>Table_Query_from_etpl[[#This Row],[billed_amt]]/Table_Query_from_etpl[[#This Row],[billed_consum]]</f>
        <v>1.150747986191024E-2</v>
      </c>
    </row>
    <row r="1200" spans="1:9" x14ac:dyDescent="0.2">
      <c r="A1200" t="s">
        <v>71</v>
      </c>
      <c r="B1200" t="s">
        <v>54</v>
      </c>
      <c r="C1200" t="s">
        <v>76</v>
      </c>
      <c r="D1200" s="4">
        <v>43405</v>
      </c>
      <c r="E1200" t="s">
        <v>66</v>
      </c>
      <c r="F1200" s="5">
        <v>43221</v>
      </c>
      <c r="G1200">
        <v>578</v>
      </c>
      <c r="H1200">
        <v>6.56</v>
      </c>
      <c r="I1200">
        <f>Table_Query_from_etpl[[#This Row],[billed_amt]]/Table_Query_from_etpl[[#This Row],[billed_consum]]</f>
        <v>1.1349480968858131E-2</v>
      </c>
    </row>
    <row r="1201" spans="1:9" x14ac:dyDescent="0.2">
      <c r="A1201" t="s">
        <v>71</v>
      </c>
      <c r="B1201" t="s">
        <v>55</v>
      </c>
      <c r="C1201" t="s">
        <v>77</v>
      </c>
      <c r="D1201" s="4">
        <v>43374</v>
      </c>
      <c r="E1201" t="s">
        <v>66</v>
      </c>
      <c r="F1201" s="5">
        <v>43221</v>
      </c>
      <c r="G1201">
        <v>109419.38</v>
      </c>
      <c r="H1201">
        <v>2436.16</v>
      </c>
      <c r="I1201">
        <f>Table_Query_from_etpl[[#This Row],[billed_amt]]/Table_Query_from_etpl[[#This Row],[billed_consum]]</f>
        <v>2.2264428842495725E-2</v>
      </c>
    </row>
    <row r="1202" spans="1:9" x14ac:dyDescent="0.2">
      <c r="A1202" t="s">
        <v>71</v>
      </c>
      <c r="B1202" t="s">
        <v>55</v>
      </c>
      <c r="C1202" t="s">
        <v>77</v>
      </c>
      <c r="D1202" s="4">
        <v>43374</v>
      </c>
      <c r="E1202" t="s">
        <v>78</v>
      </c>
      <c r="F1202" s="5">
        <v>43221</v>
      </c>
      <c r="G1202">
        <v>4934.8100000000004</v>
      </c>
      <c r="H1202">
        <v>109.86</v>
      </c>
      <c r="I1202">
        <f>Table_Query_from_etpl[[#This Row],[billed_amt]]/Table_Query_from_etpl[[#This Row],[billed_consum]]</f>
        <v>2.2262255284397979E-2</v>
      </c>
    </row>
    <row r="1203" spans="1:9" x14ac:dyDescent="0.2">
      <c r="A1203" t="s">
        <v>71</v>
      </c>
      <c r="B1203" t="s">
        <v>54</v>
      </c>
      <c r="C1203" t="s">
        <v>76</v>
      </c>
      <c r="D1203" s="4">
        <v>43405</v>
      </c>
      <c r="E1203" t="s">
        <v>66</v>
      </c>
      <c r="F1203" s="5">
        <v>43221</v>
      </c>
      <c r="G1203">
        <v>335963</v>
      </c>
      <c r="H1203">
        <v>5780.88</v>
      </c>
      <c r="I1203">
        <f>Table_Query_from_etpl[[#This Row],[billed_amt]]/Table_Query_from_etpl[[#This Row],[billed_consum]]</f>
        <v>1.7206894806868614E-2</v>
      </c>
    </row>
    <row r="1204" spans="1:9" x14ac:dyDescent="0.2">
      <c r="A1204" t="s">
        <v>71</v>
      </c>
      <c r="B1204" t="s">
        <v>54</v>
      </c>
      <c r="C1204" t="s">
        <v>74</v>
      </c>
      <c r="D1204" s="4">
        <v>43405</v>
      </c>
      <c r="E1204" t="s">
        <v>66</v>
      </c>
      <c r="F1204" s="5">
        <v>43221</v>
      </c>
      <c r="G1204">
        <v>793408.01</v>
      </c>
      <c r="H1204">
        <v>11229.74</v>
      </c>
      <c r="I1204">
        <f>Table_Query_from_etpl[[#This Row],[billed_amt]]/Table_Query_from_etpl[[#This Row],[billed_consum]]</f>
        <v>1.4153802152816683E-2</v>
      </c>
    </row>
    <row r="1205" spans="1:9" x14ac:dyDescent="0.2">
      <c r="A1205" t="s">
        <v>71</v>
      </c>
      <c r="B1205" t="s">
        <v>54</v>
      </c>
      <c r="C1205" t="s">
        <v>76</v>
      </c>
      <c r="D1205" s="4">
        <v>43405</v>
      </c>
      <c r="E1205" t="s">
        <v>78</v>
      </c>
      <c r="F1205" s="5">
        <v>43221</v>
      </c>
      <c r="G1205">
        <v>15151.89</v>
      </c>
      <c r="H1205">
        <v>260.67</v>
      </c>
      <c r="I1205">
        <f>Table_Query_from_etpl[[#This Row],[billed_amt]]/Table_Query_from_etpl[[#This Row],[billed_consum]]</f>
        <v>1.7203794378127087E-2</v>
      </c>
    </row>
    <row r="1206" spans="1:9" x14ac:dyDescent="0.2">
      <c r="A1206" t="s">
        <v>71</v>
      </c>
      <c r="B1206" t="s">
        <v>54</v>
      </c>
      <c r="C1206" t="s">
        <v>74</v>
      </c>
      <c r="D1206" s="4">
        <v>43405</v>
      </c>
      <c r="E1206" t="s">
        <v>78</v>
      </c>
      <c r="F1206" s="5">
        <v>43221</v>
      </c>
      <c r="G1206">
        <v>35782.79</v>
      </c>
      <c r="H1206">
        <v>506.46</v>
      </c>
      <c r="I1206">
        <f>Table_Query_from_etpl[[#This Row],[billed_amt]]/Table_Query_from_etpl[[#This Row],[billed_consum]]</f>
        <v>1.4153731444641403E-2</v>
      </c>
    </row>
    <row r="1207" spans="1:9" x14ac:dyDescent="0.2">
      <c r="A1207" t="s">
        <v>71</v>
      </c>
      <c r="B1207" t="s">
        <v>54</v>
      </c>
      <c r="C1207" t="s">
        <v>76</v>
      </c>
      <c r="D1207" s="4">
        <v>43405</v>
      </c>
      <c r="E1207" t="s">
        <v>78</v>
      </c>
      <c r="F1207" s="5">
        <v>43221</v>
      </c>
      <c r="G1207">
        <v>13352.63</v>
      </c>
      <c r="H1207">
        <v>229.57</v>
      </c>
      <c r="I1207">
        <f>Table_Query_from_etpl[[#This Row],[billed_amt]]/Table_Query_from_etpl[[#This Row],[billed_consum]]</f>
        <v>1.7192867622333578E-2</v>
      </c>
    </row>
    <row r="1208" spans="1:9" x14ac:dyDescent="0.2">
      <c r="A1208" t="s">
        <v>71</v>
      </c>
      <c r="B1208" t="s">
        <v>54</v>
      </c>
      <c r="C1208" t="s">
        <v>72</v>
      </c>
      <c r="D1208" s="4">
        <v>43405</v>
      </c>
      <c r="E1208" t="s">
        <v>78</v>
      </c>
      <c r="F1208" s="5">
        <v>43221</v>
      </c>
      <c r="G1208">
        <v>50346.93</v>
      </c>
      <c r="H1208">
        <v>712.54</v>
      </c>
      <c r="I1208">
        <f>Table_Query_from_etpl[[#This Row],[billed_amt]]/Table_Query_from_etpl[[#This Row],[billed_consum]]</f>
        <v>1.4152600764336573E-2</v>
      </c>
    </row>
    <row r="1209" spans="1:9" x14ac:dyDescent="0.2">
      <c r="A1209" t="s">
        <v>71</v>
      </c>
      <c r="B1209" t="s">
        <v>54</v>
      </c>
      <c r="C1209" t="s">
        <v>76</v>
      </c>
      <c r="D1209" s="4">
        <v>43405</v>
      </c>
      <c r="E1209" t="s">
        <v>66</v>
      </c>
      <c r="F1209" s="5">
        <v>43221</v>
      </c>
      <c r="G1209">
        <v>296065.99</v>
      </c>
      <c r="H1209">
        <v>5091.51</v>
      </c>
      <c r="I1209">
        <f>Table_Query_from_etpl[[#This Row],[billed_amt]]/Table_Query_from_etpl[[#This Row],[billed_consum]]</f>
        <v>1.7197213364493504E-2</v>
      </c>
    </row>
    <row r="1210" spans="1:9" x14ac:dyDescent="0.2">
      <c r="A1210" t="s">
        <v>71</v>
      </c>
      <c r="B1210" t="s">
        <v>54</v>
      </c>
      <c r="C1210" t="s">
        <v>72</v>
      </c>
      <c r="D1210" s="4">
        <v>43405</v>
      </c>
      <c r="E1210" t="s">
        <v>66</v>
      </c>
      <c r="F1210" s="5">
        <v>43221</v>
      </c>
      <c r="G1210">
        <v>1116340.45</v>
      </c>
      <c r="H1210">
        <v>15800.93</v>
      </c>
      <c r="I1210">
        <f>Table_Query_from_etpl[[#This Row],[billed_amt]]/Table_Query_from_etpl[[#This Row],[billed_consum]]</f>
        <v>1.4154221501155853E-2</v>
      </c>
    </row>
    <row r="1211" spans="1:9" x14ac:dyDescent="0.2">
      <c r="A1211" t="s">
        <v>71</v>
      </c>
      <c r="B1211" t="s">
        <v>55</v>
      </c>
      <c r="C1211" t="s">
        <v>77</v>
      </c>
      <c r="D1211" s="4">
        <v>43374</v>
      </c>
      <c r="E1211" t="s">
        <v>78</v>
      </c>
      <c r="F1211" s="5">
        <v>43221</v>
      </c>
      <c r="G1211">
        <v>1700.1</v>
      </c>
      <c r="H1211">
        <v>36.75</v>
      </c>
      <c r="I1211">
        <f>Table_Query_from_etpl[[#This Row],[billed_amt]]/Table_Query_from_etpl[[#This Row],[billed_consum]]</f>
        <v>2.16163755073231E-2</v>
      </c>
    </row>
    <row r="1212" spans="1:9" x14ac:dyDescent="0.2">
      <c r="A1212" t="s">
        <v>71</v>
      </c>
      <c r="B1212" t="s">
        <v>55</v>
      </c>
      <c r="C1212" t="s">
        <v>77</v>
      </c>
      <c r="D1212" s="4">
        <v>43374</v>
      </c>
      <c r="E1212" t="s">
        <v>66</v>
      </c>
      <c r="F1212" s="5">
        <v>43221</v>
      </c>
      <c r="G1212">
        <v>37696.25</v>
      </c>
      <c r="H1212">
        <v>814.59</v>
      </c>
      <c r="I1212">
        <f>Table_Query_from_etpl[[#This Row],[billed_amt]]/Table_Query_from_etpl[[#This Row],[billed_consum]]</f>
        <v>2.1609311271015022E-2</v>
      </c>
    </row>
    <row r="1213" spans="1:9" x14ac:dyDescent="0.2">
      <c r="A1213" t="s">
        <v>71</v>
      </c>
      <c r="B1213" t="s">
        <v>55</v>
      </c>
      <c r="C1213" t="s">
        <v>75</v>
      </c>
      <c r="D1213" s="4">
        <v>43405</v>
      </c>
      <c r="E1213" t="s">
        <v>66</v>
      </c>
      <c r="F1213" s="5">
        <v>43221</v>
      </c>
      <c r="G1213">
        <v>254397.72</v>
      </c>
      <c r="H1213">
        <v>3593.5</v>
      </c>
      <c r="I1213">
        <f>Table_Query_from_etpl[[#This Row],[billed_amt]]/Table_Query_from_etpl[[#This Row],[billed_consum]]</f>
        <v>1.4125519678399633E-2</v>
      </c>
    </row>
    <row r="1214" spans="1:9" x14ac:dyDescent="0.2">
      <c r="A1214" t="s">
        <v>71</v>
      </c>
      <c r="B1214" t="s">
        <v>55</v>
      </c>
      <c r="C1214" t="s">
        <v>73</v>
      </c>
      <c r="D1214" s="4">
        <v>43405</v>
      </c>
      <c r="E1214" t="s">
        <v>66</v>
      </c>
      <c r="F1214" s="5">
        <v>43221</v>
      </c>
      <c r="G1214">
        <v>468671.47</v>
      </c>
      <c r="H1214">
        <v>6622.49</v>
      </c>
      <c r="I1214">
        <f>Table_Query_from_etpl[[#This Row],[billed_amt]]/Table_Query_from_etpl[[#This Row],[billed_consum]]</f>
        <v>1.4130345932941043E-2</v>
      </c>
    </row>
    <row r="1215" spans="1:9" x14ac:dyDescent="0.2">
      <c r="A1215" t="s">
        <v>71</v>
      </c>
      <c r="B1215" t="s">
        <v>54</v>
      </c>
      <c r="C1215" t="s">
        <v>76</v>
      </c>
      <c r="D1215" s="4">
        <v>43405</v>
      </c>
      <c r="E1215" t="s">
        <v>66</v>
      </c>
      <c r="F1215" s="5">
        <v>43221</v>
      </c>
      <c r="G1215">
        <v>304358.65000000002</v>
      </c>
      <c r="H1215">
        <v>4260.3100000000004</v>
      </c>
      <c r="I1215">
        <f>Table_Query_from_etpl[[#This Row],[billed_amt]]/Table_Query_from_etpl[[#This Row],[billed_consum]]</f>
        <v>1.3997663611663411E-2</v>
      </c>
    </row>
    <row r="1216" spans="1:9" x14ac:dyDescent="0.2">
      <c r="A1216" t="s">
        <v>71</v>
      </c>
      <c r="B1216" t="s">
        <v>55</v>
      </c>
      <c r="C1216" t="s">
        <v>75</v>
      </c>
      <c r="D1216" s="4">
        <v>43405</v>
      </c>
      <c r="E1216" t="s">
        <v>78</v>
      </c>
      <c r="F1216" s="5">
        <v>43221</v>
      </c>
      <c r="G1216">
        <v>11473.33</v>
      </c>
      <c r="H1216">
        <v>162.07</v>
      </c>
      <c r="I1216">
        <f>Table_Query_from_etpl[[#This Row],[billed_amt]]/Table_Query_from_etpl[[#This Row],[billed_consum]]</f>
        <v>1.4125803058048534E-2</v>
      </c>
    </row>
    <row r="1217" spans="1:9" x14ac:dyDescent="0.2">
      <c r="A1217" t="s">
        <v>71</v>
      </c>
      <c r="B1217" t="s">
        <v>55</v>
      </c>
      <c r="C1217" t="s">
        <v>73</v>
      </c>
      <c r="D1217" s="4">
        <v>43405</v>
      </c>
      <c r="E1217" t="s">
        <v>78</v>
      </c>
      <c r="F1217" s="5">
        <v>43221</v>
      </c>
      <c r="G1217">
        <v>21137.06</v>
      </c>
      <c r="H1217">
        <v>298.62</v>
      </c>
      <c r="I1217">
        <f>Table_Query_from_etpl[[#This Row],[billed_amt]]/Table_Query_from_etpl[[#This Row],[billed_consum]]</f>
        <v>1.4127792606918842E-2</v>
      </c>
    </row>
    <row r="1218" spans="1:9" x14ac:dyDescent="0.2">
      <c r="A1218" t="s">
        <v>71</v>
      </c>
      <c r="B1218" t="s">
        <v>54</v>
      </c>
      <c r="C1218" t="s">
        <v>76</v>
      </c>
      <c r="D1218" s="4">
        <v>43405</v>
      </c>
      <c r="E1218" t="s">
        <v>78</v>
      </c>
      <c r="F1218" s="5">
        <v>43221</v>
      </c>
      <c r="G1218">
        <v>13726.63</v>
      </c>
      <c r="H1218">
        <v>192.06</v>
      </c>
      <c r="I1218">
        <f>Table_Query_from_etpl[[#This Row],[billed_amt]]/Table_Query_from_etpl[[#This Row],[billed_consum]]</f>
        <v>1.3991780939677111E-2</v>
      </c>
    </row>
    <row r="1219" spans="1:9" x14ac:dyDescent="0.2">
      <c r="A1219" t="s">
        <v>71</v>
      </c>
      <c r="B1219" t="s">
        <v>54</v>
      </c>
      <c r="C1219" t="s">
        <v>76</v>
      </c>
      <c r="D1219" s="4">
        <v>43405</v>
      </c>
      <c r="E1219" t="s">
        <v>78</v>
      </c>
      <c r="F1219" s="5">
        <v>43221</v>
      </c>
      <c r="G1219">
        <v>57.01</v>
      </c>
      <c r="H1219">
        <v>1.34</v>
      </c>
      <c r="I1219">
        <f>Table_Query_from_etpl[[#This Row],[billed_amt]]/Table_Query_from_etpl[[#This Row],[billed_consum]]</f>
        <v>2.350464830731451E-2</v>
      </c>
    </row>
    <row r="1220" spans="1:9" x14ac:dyDescent="0.2">
      <c r="A1220" t="s">
        <v>71</v>
      </c>
      <c r="B1220" t="s">
        <v>54</v>
      </c>
      <c r="C1220" t="s">
        <v>76</v>
      </c>
      <c r="D1220" s="4">
        <v>43405</v>
      </c>
      <c r="E1220" t="s">
        <v>66</v>
      </c>
      <c r="F1220" s="5">
        <v>43221</v>
      </c>
      <c r="G1220">
        <v>1264</v>
      </c>
      <c r="H1220">
        <v>29.71</v>
      </c>
      <c r="I1220">
        <f>Table_Query_from_etpl[[#This Row],[billed_amt]]/Table_Query_from_etpl[[#This Row],[billed_consum]]</f>
        <v>2.3504746835443038E-2</v>
      </c>
    </row>
    <row r="1221" spans="1:9" x14ac:dyDescent="0.2">
      <c r="A1221" t="s">
        <v>71</v>
      </c>
      <c r="B1221" t="s">
        <v>55</v>
      </c>
      <c r="C1221" t="s">
        <v>77</v>
      </c>
      <c r="D1221" s="4">
        <v>43405</v>
      </c>
      <c r="E1221" t="s">
        <v>66</v>
      </c>
      <c r="F1221" s="5">
        <v>43221</v>
      </c>
      <c r="G1221">
        <v>102073.46</v>
      </c>
      <c r="H1221">
        <v>1629.91</v>
      </c>
      <c r="I1221">
        <f>Table_Query_from_etpl[[#This Row],[billed_amt]]/Table_Query_from_etpl[[#This Row],[billed_consum]]</f>
        <v>1.5968009705950987E-2</v>
      </c>
    </row>
    <row r="1222" spans="1:9" x14ac:dyDescent="0.2">
      <c r="A1222" t="s">
        <v>71</v>
      </c>
      <c r="B1222" t="s">
        <v>55</v>
      </c>
      <c r="C1222" t="s">
        <v>77</v>
      </c>
      <c r="D1222" s="4">
        <v>43405</v>
      </c>
      <c r="E1222" t="s">
        <v>78</v>
      </c>
      <c r="F1222" s="5">
        <v>43221</v>
      </c>
      <c r="G1222">
        <v>4603.47</v>
      </c>
      <c r="H1222">
        <v>73.5</v>
      </c>
      <c r="I1222">
        <f>Table_Query_from_etpl[[#This Row],[billed_amt]]/Table_Query_from_etpl[[#This Row],[billed_consum]]</f>
        <v>1.5966216788639874E-2</v>
      </c>
    </row>
    <row r="1223" spans="1:9" x14ac:dyDescent="0.2">
      <c r="A1223" t="s">
        <v>71</v>
      </c>
      <c r="B1223" t="s">
        <v>55</v>
      </c>
      <c r="C1223" t="s">
        <v>77</v>
      </c>
      <c r="D1223" s="4">
        <v>43405</v>
      </c>
      <c r="E1223" t="s">
        <v>78</v>
      </c>
      <c r="F1223" s="5">
        <v>43221</v>
      </c>
      <c r="G1223">
        <v>3603.56</v>
      </c>
      <c r="H1223">
        <v>73.44</v>
      </c>
      <c r="I1223">
        <f>Table_Query_from_etpl[[#This Row],[billed_amt]]/Table_Query_from_etpl[[#This Row],[billed_consum]]</f>
        <v>2.0379846596143811E-2</v>
      </c>
    </row>
    <row r="1224" spans="1:9" x14ac:dyDescent="0.2">
      <c r="A1224" t="s">
        <v>71</v>
      </c>
      <c r="B1224" t="s">
        <v>55</v>
      </c>
      <c r="C1224" t="s">
        <v>77</v>
      </c>
      <c r="D1224" s="4">
        <v>43405</v>
      </c>
      <c r="E1224" t="s">
        <v>66</v>
      </c>
      <c r="F1224" s="5">
        <v>43221</v>
      </c>
      <c r="G1224">
        <v>79901.37</v>
      </c>
      <c r="H1224">
        <v>1628.35</v>
      </c>
      <c r="I1224">
        <f>Table_Query_from_etpl[[#This Row],[billed_amt]]/Table_Query_from_etpl[[#This Row],[billed_consum]]</f>
        <v>2.0379500376526711E-2</v>
      </c>
    </row>
    <row r="1225" spans="1:9" x14ac:dyDescent="0.2">
      <c r="A1225" t="s">
        <v>71</v>
      </c>
      <c r="B1225" t="s">
        <v>54</v>
      </c>
      <c r="C1225" t="s">
        <v>76</v>
      </c>
      <c r="D1225" s="4">
        <v>43405</v>
      </c>
      <c r="E1225" t="s">
        <v>66</v>
      </c>
      <c r="F1225" s="5">
        <v>43221</v>
      </c>
      <c r="G1225">
        <v>334183.45</v>
      </c>
      <c r="H1225">
        <v>6049.49</v>
      </c>
      <c r="I1225">
        <f>Table_Query_from_etpl[[#This Row],[billed_amt]]/Table_Query_from_etpl[[#This Row],[billed_consum]]</f>
        <v>1.8102302792074233E-2</v>
      </c>
    </row>
    <row r="1226" spans="1:9" x14ac:dyDescent="0.2">
      <c r="A1226" t="s">
        <v>71</v>
      </c>
      <c r="B1226" t="s">
        <v>54</v>
      </c>
      <c r="C1226" t="s">
        <v>76</v>
      </c>
      <c r="D1226" s="4">
        <v>43405</v>
      </c>
      <c r="E1226" t="s">
        <v>78</v>
      </c>
      <c r="F1226" s="5">
        <v>43221</v>
      </c>
      <c r="G1226">
        <v>15071.7</v>
      </c>
      <c r="H1226">
        <v>272.91000000000003</v>
      </c>
      <c r="I1226">
        <f>Table_Query_from_etpl[[#This Row],[billed_amt]]/Table_Query_from_etpl[[#This Row],[billed_consum]]</f>
        <v>1.8107446406178469E-2</v>
      </c>
    </row>
    <row r="1227" spans="1:9" x14ac:dyDescent="0.2">
      <c r="A1227" t="s">
        <v>71</v>
      </c>
      <c r="B1227" t="s">
        <v>54</v>
      </c>
      <c r="C1227" t="s">
        <v>76</v>
      </c>
      <c r="D1227" s="4">
        <v>43405</v>
      </c>
      <c r="E1227" t="s">
        <v>78</v>
      </c>
      <c r="F1227" s="5">
        <v>43101</v>
      </c>
      <c r="G1227">
        <v>16.190000000000001</v>
      </c>
      <c r="H1227">
        <v>0.28999999999999998</v>
      </c>
      <c r="I1227">
        <f>Table_Query_from_etpl[[#This Row],[billed_amt]]/Table_Query_from_etpl[[#This Row],[billed_consum]]</f>
        <v>1.7912291537986409E-2</v>
      </c>
    </row>
    <row r="1228" spans="1:9" x14ac:dyDescent="0.2">
      <c r="A1228" t="s">
        <v>71</v>
      </c>
      <c r="B1228" t="s">
        <v>54</v>
      </c>
      <c r="C1228" t="s">
        <v>76</v>
      </c>
      <c r="D1228" s="4">
        <v>43405</v>
      </c>
      <c r="E1228" t="s">
        <v>66</v>
      </c>
      <c r="F1228" s="5">
        <v>43101</v>
      </c>
      <c r="G1228">
        <v>359.04</v>
      </c>
      <c r="H1228">
        <v>6.41</v>
      </c>
      <c r="I1228">
        <f>Table_Query_from_etpl[[#This Row],[billed_amt]]/Table_Query_from_etpl[[#This Row],[billed_consum]]</f>
        <v>1.7853163992869875E-2</v>
      </c>
    </row>
    <row r="1229" spans="1:9" x14ac:dyDescent="0.2">
      <c r="A1229" t="s">
        <v>71</v>
      </c>
      <c r="B1229" t="s">
        <v>55</v>
      </c>
      <c r="C1229" t="s">
        <v>77</v>
      </c>
      <c r="D1229" s="4">
        <v>43405</v>
      </c>
      <c r="E1229" t="s">
        <v>66</v>
      </c>
      <c r="F1229" s="5">
        <v>43101</v>
      </c>
      <c r="G1229">
        <v>1929.81</v>
      </c>
      <c r="H1229">
        <v>27.75</v>
      </c>
      <c r="I1229">
        <f>Table_Query_from_etpl[[#This Row],[billed_amt]]/Table_Query_from_etpl[[#This Row],[billed_consum]]</f>
        <v>1.4379653955570755E-2</v>
      </c>
    </row>
    <row r="1230" spans="1:9" x14ac:dyDescent="0.2">
      <c r="A1230" t="s">
        <v>71</v>
      </c>
      <c r="B1230" t="s">
        <v>55</v>
      </c>
      <c r="C1230" t="s">
        <v>77</v>
      </c>
      <c r="D1230" s="4">
        <v>43405</v>
      </c>
      <c r="E1230" t="s">
        <v>78</v>
      </c>
      <c r="F1230" s="5">
        <v>43101</v>
      </c>
      <c r="G1230">
        <v>87.03</v>
      </c>
      <c r="H1230">
        <v>1.25</v>
      </c>
      <c r="I1230">
        <f>Table_Query_from_etpl[[#This Row],[billed_amt]]/Table_Query_from_etpl[[#This Row],[billed_consum]]</f>
        <v>1.4362863380443526E-2</v>
      </c>
    </row>
    <row r="1231" spans="1:9" x14ac:dyDescent="0.2">
      <c r="A1231" t="s">
        <v>71</v>
      </c>
      <c r="B1231" t="s">
        <v>54</v>
      </c>
      <c r="C1231" t="s">
        <v>76</v>
      </c>
      <c r="D1231" s="4">
        <v>43374</v>
      </c>
      <c r="E1231" t="s">
        <v>78</v>
      </c>
      <c r="F1231" s="5">
        <v>43221</v>
      </c>
      <c r="G1231">
        <v>19898.73</v>
      </c>
      <c r="H1231">
        <v>466.14</v>
      </c>
      <c r="I1231">
        <f>Table_Query_from_etpl[[#This Row],[billed_amt]]/Table_Query_from_etpl[[#This Row],[billed_consum]]</f>
        <v>2.3425615604613963E-2</v>
      </c>
    </row>
    <row r="1232" spans="1:9" x14ac:dyDescent="0.2">
      <c r="A1232" t="s">
        <v>71</v>
      </c>
      <c r="B1232" t="s">
        <v>54</v>
      </c>
      <c r="C1232" t="s">
        <v>76</v>
      </c>
      <c r="D1232" s="4">
        <v>43374</v>
      </c>
      <c r="E1232" t="s">
        <v>66</v>
      </c>
      <c r="F1232" s="5">
        <v>43221</v>
      </c>
      <c r="G1232">
        <v>441212</v>
      </c>
      <c r="H1232">
        <v>10340.64</v>
      </c>
      <c r="I1232">
        <f>Table_Query_from_etpl[[#This Row],[billed_amt]]/Table_Query_from_etpl[[#This Row],[billed_consum]]</f>
        <v>2.3436896548597951E-2</v>
      </c>
    </row>
    <row r="1233" spans="1:9" x14ac:dyDescent="0.2">
      <c r="A1233" t="s">
        <v>71</v>
      </c>
      <c r="B1233" t="s">
        <v>55</v>
      </c>
      <c r="C1233" t="s">
        <v>77</v>
      </c>
      <c r="D1233" s="4">
        <v>43374</v>
      </c>
      <c r="E1233" t="s">
        <v>66</v>
      </c>
      <c r="F1233" s="5">
        <v>43221</v>
      </c>
      <c r="G1233">
        <v>111039.05</v>
      </c>
      <c r="H1233">
        <v>3682.66</v>
      </c>
      <c r="I1233">
        <f>Table_Query_from_etpl[[#This Row],[billed_amt]]/Table_Query_from_etpl[[#This Row],[billed_consum]]</f>
        <v>3.316544945224225E-2</v>
      </c>
    </row>
    <row r="1234" spans="1:9" x14ac:dyDescent="0.2">
      <c r="A1234" t="s">
        <v>71</v>
      </c>
      <c r="B1234" t="s">
        <v>54</v>
      </c>
      <c r="C1234" t="s">
        <v>76</v>
      </c>
      <c r="D1234" s="4">
        <v>43221</v>
      </c>
      <c r="E1234" t="s">
        <v>78</v>
      </c>
      <c r="F1234" s="5">
        <v>43221</v>
      </c>
      <c r="G1234">
        <v>9042.65</v>
      </c>
      <c r="H1234">
        <v>193.46</v>
      </c>
      <c r="I1234">
        <f>Table_Query_from_etpl[[#This Row],[billed_amt]]/Table_Query_from_etpl[[#This Row],[billed_consum]]</f>
        <v>2.1394170956522702E-2</v>
      </c>
    </row>
    <row r="1235" spans="1:9" x14ac:dyDescent="0.2">
      <c r="A1235" t="s">
        <v>71</v>
      </c>
      <c r="B1235" t="s">
        <v>54</v>
      </c>
      <c r="C1235" t="s">
        <v>76</v>
      </c>
      <c r="D1235" s="4">
        <v>43221</v>
      </c>
      <c r="E1235" t="s">
        <v>66</v>
      </c>
      <c r="F1235" s="5">
        <v>43221</v>
      </c>
      <c r="G1235">
        <v>139000.62</v>
      </c>
      <c r="H1235">
        <v>3026.88</v>
      </c>
      <c r="I1235">
        <f>Table_Query_from_etpl[[#This Row],[billed_amt]]/Table_Query_from_etpl[[#This Row],[billed_consum]]</f>
        <v>2.177601797747377E-2</v>
      </c>
    </row>
    <row r="1236" spans="1:9" x14ac:dyDescent="0.2">
      <c r="A1236" t="s">
        <v>71</v>
      </c>
      <c r="B1236" t="s">
        <v>54</v>
      </c>
      <c r="C1236" t="s">
        <v>76</v>
      </c>
      <c r="D1236" s="4">
        <v>43221</v>
      </c>
      <c r="E1236" t="s">
        <v>66</v>
      </c>
      <c r="F1236" s="5">
        <v>43221</v>
      </c>
      <c r="G1236">
        <v>171422.42</v>
      </c>
      <c r="H1236">
        <v>3651.03</v>
      </c>
      <c r="I1236">
        <f>Table_Query_from_etpl[[#This Row],[billed_amt]]/Table_Query_from_etpl[[#This Row],[billed_consum]]</f>
        <v>2.1298439258995411E-2</v>
      </c>
    </row>
    <row r="1237" spans="1:9" x14ac:dyDescent="0.2">
      <c r="A1237" t="s">
        <v>71</v>
      </c>
      <c r="B1237" t="s">
        <v>54</v>
      </c>
      <c r="C1237" t="s">
        <v>76</v>
      </c>
      <c r="D1237" s="4">
        <v>43221</v>
      </c>
      <c r="E1237" t="s">
        <v>66</v>
      </c>
      <c r="F1237" s="5">
        <v>43221</v>
      </c>
      <c r="G1237">
        <v>200504.93</v>
      </c>
      <c r="H1237">
        <v>4294.28</v>
      </c>
      <c r="I1237">
        <f>Table_Query_from_etpl[[#This Row],[billed_amt]]/Table_Query_from_etpl[[#This Row],[billed_consum]]</f>
        <v>2.141732874099405E-2</v>
      </c>
    </row>
    <row r="1238" spans="1:9" x14ac:dyDescent="0.2">
      <c r="A1238" t="s">
        <v>71</v>
      </c>
      <c r="B1238" t="s">
        <v>54</v>
      </c>
      <c r="C1238" t="s">
        <v>72</v>
      </c>
      <c r="D1238" s="4">
        <v>43221</v>
      </c>
      <c r="E1238" t="s">
        <v>66</v>
      </c>
      <c r="F1238" s="5">
        <v>43101</v>
      </c>
      <c r="G1238">
        <v>1161113.47</v>
      </c>
      <c r="H1238">
        <v>34738.19</v>
      </c>
      <c r="I1238">
        <f>Table_Query_from_etpl[[#This Row],[billed_amt]]/Table_Query_from_etpl[[#This Row],[billed_consum]]</f>
        <v>2.9917997592431689E-2</v>
      </c>
    </row>
    <row r="1239" spans="1:9" x14ac:dyDescent="0.2">
      <c r="A1239" t="s">
        <v>71</v>
      </c>
      <c r="B1239" t="s">
        <v>54</v>
      </c>
      <c r="C1239" t="s">
        <v>76</v>
      </c>
      <c r="D1239" s="4">
        <v>43221</v>
      </c>
      <c r="E1239" t="s">
        <v>66</v>
      </c>
      <c r="F1239" s="5">
        <v>43101</v>
      </c>
      <c r="G1239">
        <v>344492.35</v>
      </c>
      <c r="H1239">
        <v>7413.15</v>
      </c>
      <c r="I1239">
        <f>Table_Query_from_etpl[[#This Row],[billed_amt]]/Table_Query_from_etpl[[#This Row],[billed_consum]]</f>
        <v>2.1519055502974161E-2</v>
      </c>
    </row>
    <row r="1240" spans="1:9" x14ac:dyDescent="0.2">
      <c r="A1240" t="s">
        <v>71</v>
      </c>
      <c r="B1240" t="s">
        <v>54</v>
      </c>
      <c r="C1240" t="s">
        <v>76</v>
      </c>
      <c r="D1240" s="4">
        <v>43221</v>
      </c>
      <c r="E1240" t="s">
        <v>78</v>
      </c>
      <c r="F1240" s="5">
        <v>43101</v>
      </c>
      <c r="G1240">
        <v>15536.54</v>
      </c>
      <c r="H1240">
        <v>334.21</v>
      </c>
      <c r="I1240">
        <f>Table_Query_from_etpl[[#This Row],[billed_amt]]/Table_Query_from_etpl[[#This Row],[billed_consum]]</f>
        <v>2.1511224506872186E-2</v>
      </c>
    </row>
    <row r="1241" spans="1:9" x14ac:dyDescent="0.2">
      <c r="A1241" t="s">
        <v>71</v>
      </c>
      <c r="B1241" t="s">
        <v>54</v>
      </c>
      <c r="C1241" t="s">
        <v>76</v>
      </c>
      <c r="D1241" s="4">
        <v>43221</v>
      </c>
      <c r="E1241" t="s">
        <v>78</v>
      </c>
      <c r="F1241" s="5">
        <v>43101</v>
      </c>
      <c r="G1241">
        <v>26256.09</v>
      </c>
      <c r="H1241">
        <v>762.92</v>
      </c>
      <c r="I1241">
        <f>Table_Query_from_etpl[[#This Row],[billed_amt]]/Table_Query_from_etpl[[#This Row],[billed_consum]]</f>
        <v>2.9056877851957392E-2</v>
      </c>
    </row>
    <row r="1242" spans="1:9" x14ac:dyDescent="0.2">
      <c r="A1242" t="s">
        <v>71</v>
      </c>
      <c r="B1242" t="s">
        <v>54</v>
      </c>
      <c r="C1242" t="s">
        <v>76</v>
      </c>
      <c r="D1242" s="4">
        <v>43221</v>
      </c>
      <c r="E1242" t="s">
        <v>66</v>
      </c>
      <c r="F1242" s="5">
        <v>43101</v>
      </c>
      <c r="G1242">
        <v>582171.06999999995</v>
      </c>
      <c r="H1242">
        <v>16916.52</v>
      </c>
      <c r="I1242">
        <f>Table_Query_from_etpl[[#This Row],[billed_amt]]/Table_Query_from_etpl[[#This Row],[billed_consum]]</f>
        <v>2.9057644516756909E-2</v>
      </c>
    </row>
    <row r="1243" spans="1:9" x14ac:dyDescent="0.2">
      <c r="A1243" t="s">
        <v>71</v>
      </c>
      <c r="B1243" t="s">
        <v>54</v>
      </c>
      <c r="C1243" t="s">
        <v>76</v>
      </c>
      <c r="D1243" s="4">
        <v>43221</v>
      </c>
      <c r="E1243" t="s">
        <v>66</v>
      </c>
      <c r="F1243" s="5">
        <v>43101</v>
      </c>
      <c r="G1243">
        <v>734202.67</v>
      </c>
      <c r="H1243">
        <v>22193.42</v>
      </c>
      <c r="I1243">
        <f>Table_Query_from_etpl[[#This Row],[billed_amt]]/Table_Query_from_etpl[[#This Row],[billed_consum]]</f>
        <v>3.0227920582201095E-2</v>
      </c>
    </row>
    <row r="1244" spans="1:9" x14ac:dyDescent="0.2">
      <c r="A1244" t="s">
        <v>71</v>
      </c>
      <c r="B1244" t="s">
        <v>54</v>
      </c>
      <c r="C1244" t="s">
        <v>76</v>
      </c>
      <c r="D1244" s="4">
        <v>43282</v>
      </c>
      <c r="E1244" t="s">
        <v>78</v>
      </c>
      <c r="F1244" s="5">
        <v>43221</v>
      </c>
      <c r="G1244">
        <v>149.96</v>
      </c>
      <c r="H1244">
        <v>2.86</v>
      </c>
      <c r="I1244">
        <f>Table_Query_from_etpl[[#This Row],[billed_amt]]/Table_Query_from_etpl[[#This Row],[billed_consum]]</f>
        <v>1.9071752467324617E-2</v>
      </c>
    </row>
    <row r="1245" spans="1:9" x14ac:dyDescent="0.2">
      <c r="A1245" t="s">
        <v>71</v>
      </c>
      <c r="B1245" t="s">
        <v>54</v>
      </c>
      <c r="C1245" t="s">
        <v>76</v>
      </c>
      <c r="D1245" s="4">
        <v>43282</v>
      </c>
      <c r="E1245" t="s">
        <v>66</v>
      </c>
      <c r="F1245" s="5">
        <v>43221</v>
      </c>
      <c r="G1245">
        <v>3325.02</v>
      </c>
      <c r="H1245">
        <v>63.82</v>
      </c>
      <c r="I1245">
        <f>Table_Query_from_etpl[[#This Row],[billed_amt]]/Table_Query_from_etpl[[#This Row],[billed_consum]]</f>
        <v>1.9193869510559337E-2</v>
      </c>
    </row>
    <row r="1246" spans="1:9" x14ac:dyDescent="0.2">
      <c r="A1246" t="s">
        <v>71</v>
      </c>
      <c r="B1246" t="s">
        <v>55</v>
      </c>
      <c r="C1246" t="s">
        <v>73</v>
      </c>
      <c r="D1246" s="4">
        <v>43221</v>
      </c>
      <c r="E1246" t="s">
        <v>66</v>
      </c>
      <c r="F1246" s="5">
        <v>43101</v>
      </c>
      <c r="G1246">
        <v>500910.57</v>
      </c>
      <c r="H1246">
        <v>14992.98</v>
      </c>
      <c r="I1246">
        <f>Table_Query_from_etpl[[#This Row],[billed_amt]]/Table_Query_from_etpl[[#This Row],[billed_consum]]</f>
        <v>2.9931450637985139E-2</v>
      </c>
    </row>
    <row r="1247" spans="1:9" x14ac:dyDescent="0.2">
      <c r="A1247" t="s">
        <v>71</v>
      </c>
      <c r="B1247" t="s">
        <v>54</v>
      </c>
      <c r="C1247" t="s">
        <v>76</v>
      </c>
      <c r="D1247" s="4">
        <v>43221</v>
      </c>
      <c r="E1247" t="s">
        <v>78</v>
      </c>
      <c r="F1247" s="5">
        <v>43101</v>
      </c>
      <c r="G1247">
        <v>33112.550000000003</v>
      </c>
      <c r="H1247">
        <v>1001.03</v>
      </c>
      <c r="I1247">
        <f>Table_Query_from_etpl[[#This Row],[billed_amt]]/Table_Query_from_etpl[[#This Row],[billed_consum]]</f>
        <v>3.0231135928824565E-2</v>
      </c>
    </row>
    <row r="1248" spans="1:9" x14ac:dyDescent="0.2">
      <c r="A1248" t="s">
        <v>71</v>
      </c>
      <c r="B1248" t="s">
        <v>55</v>
      </c>
      <c r="C1248" t="s">
        <v>73</v>
      </c>
      <c r="D1248" s="4">
        <v>43221</v>
      </c>
      <c r="E1248" t="s">
        <v>78</v>
      </c>
      <c r="F1248" s="5">
        <v>43101</v>
      </c>
      <c r="G1248">
        <v>22591.02</v>
      </c>
      <c r="H1248">
        <v>676.22</v>
      </c>
      <c r="I1248">
        <f>Table_Query_from_etpl[[#This Row],[billed_amt]]/Table_Query_from_etpl[[#This Row],[billed_consum]]</f>
        <v>2.9933132722648203E-2</v>
      </c>
    </row>
    <row r="1249" spans="1:9" x14ac:dyDescent="0.2">
      <c r="A1249" t="s">
        <v>71</v>
      </c>
      <c r="B1249" t="s">
        <v>54</v>
      </c>
      <c r="C1249" t="s">
        <v>72</v>
      </c>
      <c r="D1249" s="4">
        <v>43221</v>
      </c>
      <c r="E1249" t="s">
        <v>78</v>
      </c>
      <c r="F1249" s="5">
        <v>43101</v>
      </c>
      <c r="G1249">
        <v>52366.25</v>
      </c>
      <c r="H1249">
        <v>1566.49</v>
      </c>
      <c r="I1249">
        <f>Table_Query_from_etpl[[#This Row],[billed_amt]]/Table_Query_from_etpl[[#This Row],[billed_consum]]</f>
        <v>2.9914114529873727E-2</v>
      </c>
    </row>
    <row r="1250" spans="1:9" x14ac:dyDescent="0.2">
      <c r="A1250" t="s">
        <v>71</v>
      </c>
      <c r="B1250" t="s">
        <v>54</v>
      </c>
      <c r="C1250" t="s">
        <v>76</v>
      </c>
      <c r="D1250" s="4">
        <v>43221</v>
      </c>
      <c r="E1250" t="s">
        <v>66</v>
      </c>
      <c r="F1250" s="5">
        <v>43101</v>
      </c>
      <c r="G1250">
        <v>280316.76</v>
      </c>
      <c r="H1250">
        <v>6123.71</v>
      </c>
      <c r="I1250">
        <f>Table_Query_from_etpl[[#This Row],[billed_amt]]/Table_Query_from_etpl[[#This Row],[billed_consum]]</f>
        <v>2.1845679152398878E-2</v>
      </c>
    </row>
    <row r="1251" spans="1:9" x14ac:dyDescent="0.2">
      <c r="A1251" t="s">
        <v>71</v>
      </c>
      <c r="B1251" t="s">
        <v>54</v>
      </c>
      <c r="C1251" t="s">
        <v>76</v>
      </c>
      <c r="D1251" s="4">
        <v>43221</v>
      </c>
      <c r="E1251" t="s">
        <v>78</v>
      </c>
      <c r="F1251" s="5">
        <v>43101</v>
      </c>
      <c r="G1251">
        <v>12642.21</v>
      </c>
      <c r="H1251">
        <v>276.02</v>
      </c>
      <c r="I1251">
        <f>Table_Query_from_etpl[[#This Row],[billed_amt]]/Table_Query_from_etpl[[#This Row],[billed_consum]]</f>
        <v>2.1833207959684263E-2</v>
      </c>
    </row>
    <row r="1252" spans="1:9" x14ac:dyDescent="0.2">
      <c r="A1252" t="s">
        <v>71</v>
      </c>
      <c r="B1252" t="s">
        <v>54</v>
      </c>
      <c r="C1252" t="s">
        <v>76</v>
      </c>
      <c r="D1252" s="4">
        <v>43221</v>
      </c>
      <c r="E1252" t="s">
        <v>78</v>
      </c>
      <c r="F1252" s="5">
        <v>43101</v>
      </c>
      <c r="G1252">
        <v>14812.38</v>
      </c>
      <c r="H1252">
        <v>323.95</v>
      </c>
      <c r="I1252">
        <f>Table_Query_from_etpl[[#This Row],[billed_amt]]/Table_Query_from_etpl[[#This Row],[billed_consum]]</f>
        <v>2.1870219370553549E-2</v>
      </c>
    </row>
    <row r="1253" spans="1:9" x14ac:dyDescent="0.2">
      <c r="A1253" t="s">
        <v>71</v>
      </c>
      <c r="B1253" t="s">
        <v>54</v>
      </c>
      <c r="C1253" t="s">
        <v>76</v>
      </c>
      <c r="D1253" s="4">
        <v>43221</v>
      </c>
      <c r="E1253" t="s">
        <v>66</v>
      </c>
      <c r="F1253" s="5">
        <v>43101</v>
      </c>
      <c r="G1253">
        <v>426022.56</v>
      </c>
      <c r="H1253">
        <v>11017.41</v>
      </c>
      <c r="I1253">
        <f>Table_Query_from_etpl[[#This Row],[billed_amt]]/Table_Query_from_etpl[[#This Row],[billed_consum]]</f>
        <v>2.5861095243406827E-2</v>
      </c>
    </row>
    <row r="1254" spans="1:9" x14ac:dyDescent="0.2">
      <c r="A1254" t="s">
        <v>71</v>
      </c>
      <c r="B1254" t="s">
        <v>54</v>
      </c>
      <c r="C1254" t="s">
        <v>76</v>
      </c>
      <c r="D1254" s="4">
        <v>43221</v>
      </c>
      <c r="E1254" t="s">
        <v>78</v>
      </c>
      <c r="F1254" s="5">
        <v>43101</v>
      </c>
      <c r="G1254">
        <v>19213.72</v>
      </c>
      <c r="H1254">
        <v>496.97</v>
      </c>
      <c r="I1254">
        <f>Table_Query_from_etpl[[#This Row],[billed_amt]]/Table_Query_from_etpl[[#This Row],[billed_consum]]</f>
        <v>2.5865371203494171E-2</v>
      </c>
    </row>
    <row r="1255" spans="1:9" x14ac:dyDescent="0.2">
      <c r="A1255" t="s">
        <v>71</v>
      </c>
      <c r="B1255" t="s">
        <v>55</v>
      </c>
      <c r="C1255" t="s">
        <v>77</v>
      </c>
      <c r="D1255" s="4">
        <v>43221</v>
      </c>
      <c r="E1255" t="s">
        <v>78</v>
      </c>
      <c r="F1255" s="5">
        <v>43101</v>
      </c>
      <c r="G1255">
        <v>14649.18</v>
      </c>
      <c r="H1255">
        <v>314.98</v>
      </c>
      <c r="I1255">
        <f>Table_Query_from_etpl[[#This Row],[billed_amt]]/Table_Query_from_etpl[[#This Row],[billed_consum]]</f>
        <v>2.1501544796364028E-2</v>
      </c>
    </row>
    <row r="1256" spans="1:9" x14ac:dyDescent="0.2">
      <c r="A1256" t="s">
        <v>71</v>
      </c>
      <c r="B1256" t="s">
        <v>54</v>
      </c>
      <c r="C1256" t="s">
        <v>76</v>
      </c>
      <c r="D1256" s="4">
        <v>43221</v>
      </c>
      <c r="E1256" t="s">
        <v>78</v>
      </c>
      <c r="F1256" s="5">
        <v>43101</v>
      </c>
      <c r="G1256">
        <v>13047.2</v>
      </c>
      <c r="H1256">
        <v>337.33</v>
      </c>
      <c r="I1256">
        <f>Table_Query_from_etpl[[#This Row],[billed_amt]]/Table_Query_from_etpl[[#This Row],[billed_consum]]</f>
        <v>2.5854589490465384E-2</v>
      </c>
    </row>
    <row r="1257" spans="1:9" x14ac:dyDescent="0.2">
      <c r="A1257" t="s">
        <v>71</v>
      </c>
      <c r="B1257" t="s">
        <v>55</v>
      </c>
      <c r="C1257" t="s">
        <v>77</v>
      </c>
      <c r="D1257" s="4">
        <v>43221</v>
      </c>
      <c r="E1257" t="s">
        <v>66</v>
      </c>
      <c r="F1257" s="5">
        <v>43101</v>
      </c>
      <c r="G1257">
        <v>324816.02</v>
      </c>
      <c r="H1257">
        <v>6983.63</v>
      </c>
      <c r="I1257">
        <f>Table_Query_from_etpl[[#This Row],[billed_amt]]/Table_Query_from_etpl[[#This Row],[billed_consum]]</f>
        <v>2.1500263441439862E-2</v>
      </c>
    </row>
    <row r="1258" spans="1:9" x14ac:dyDescent="0.2">
      <c r="A1258" t="s">
        <v>71</v>
      </c>
      <c r="B1258" t="s">
        <v>54</v>
      </c>
      <c r="C1258" t="s">
        <v>76</v>
      </c>
      <c r="D1258" s="4">
        <v>43221</v>
      </c>
      <c r="E1258" t="s">
        <v>66</v>
      </c>
      <c r="F1258" s="5">
        <v>43101</v>
      </c>
      <c r="G1258">
        <v>289292.98</v>
      </c>
      <c r="H1258">
        <v>7479.65</v>
      </c>
      <c r="I1258">
        <f>Table_Query_from_etpl[[#This Row],[billed_amt]]/Table_Query_from_etpl[[#This Row],[billed_consum]]</f>
        <v>2.5854930873192981E-2</v>
      </c>
    </row>
    <row r="1259" spans="1:9" x14ac:dyDescent="0.2">
      <c r="A1259" t="s">
        <v>71</v>
      </c>
      <c r="B1259" t="s">
        <v>54</v>
      </c>
      <c r="C1259" t="s">
        <v>76</v>
      </c>
      <c r="D1259" s="4">
        <v>43221</v>
      </c>
      <c r="E1259" t="s">
        <v>66</v>
      </c>
      <c r="F1259" s="5">
        <v>43101</v>
      </c>
      <c r="G1259">
        <v>545303.65</v>
      </c>
      <c r="H1259">
        <v>13011.85</v>
      </c>
      <c r="I1259">
        <f>Table_Query_from_etpl[[#This Row],[billed_amt]]/Table_Query_from_etpl[[#This Row],[billed_consum]]</f>
        <v>2.3861659462576491E-2</v>
      </c>
    </row>
    <row r="1260" spans="1:9" x14ac:dyDescent="0.2">
      <c r="A1260" t="s">
        <v>71</v>
      </c>
      <c r="B1260" t="s">
        <v>55</v>
      </c>
      <c r="C1260" t="s">
        <v>77</v>
      </c>
      <c r="D1260" s="4">
        <v>43221</v>
      </c>
      <c r="E1260" t="s">
        <v>78</v>
      </c>
      <c r="F1260" s="5">
        <v>43101</v>
      </c>
      <c r="G1260">
        <v>39.24</v>
      </c>
      <c r="H1260">
        <v>0.94</v>
      </c>
      <c r="I1260">
        <f>Table_Query_from_etpl[[#This Row],[billed_amt]]/Table_Query_from_etpl[[#This Row],[billed_consum]]</f>
        <v>2.3955147808358813E-2</v>
      </c>
    </row>
    <row r="1261" spans="1:9" x14ac:dyDescent="0.2">
      <c r="A1261" t="s">
        <v>71</v>
      </c>
      <c r="B1261" t="s">
        <v>54</v>
      </c>
      <c r="C1261" t="s">
        <v>76</v>
      </c>
      <c r="D1261" s="4">
        <v>43221</v>
      </c>
      <c r="E1261" t="s">
        <v>78</v>
      </c>
      <c r="F1261" s="5">
        <v>43101</v>
      </c>
      <c r="G1261">
        <v>24593.15</v>
      </c>
      <c r="H1261">
        <v>586.94000000000005</v>
      </c>
      <c r="I1261">
        <f>Table_Query_from_etpl[[#This Row],[billed_amt]]/Table_Query_from_etpl[[#This Row],[billed_consum]]</f>
        <v>2.3865995205982156E-2</v>
      </c>
    </row>
    <row r="1262" spans="1:9" x14ac:dyDescent="0.2">
      <c r="A1262" t="s">
        <v>71</v>
      </c>
      <c r="B1262" t="s">
        <v>55</v>
      </c>
      <c r="C1262" t="s">
        <v>77</v>
      </c>
      <c r="D1262" s="4">
        <v>43252</v>
      </c>
      <c r="E1262" t="s">
        <v>66</v>
      </c>
      <c r="F1262" s="5">
        <v>43221</v>
      </c>
      <c r="G1262">
        <v>106373.91</v>
      </c>
      <c r="H1262">
        <v>1683.78</v>
      </c>
      <c r="I1262">
        <f>Table_Query_from_etpl[[#This Row],[billed_amt]]/Table_Query_from_etpl[[#This Row],[billed_consum]]</f>
        <v>1.5828881348819462E-2</v>
      </c>
    </row>
    <row r="1263" spans="1:9" x14ac:dyDescent="0.2">
      <c r="A1263" t="s">
        <v>71</v>
      </c>
      <c r="B1263" t="s">
        <v>55</v>
      </c>
      <c r="C1263" t="s">
        <v>77</v>
      </c>
      <c r="D1263" s="4">
        <v>43252</v>
      </c>
      <c r="E1263" t="s">
        <v>78</v>
      </c>
      <c r="F1263" s="5">
        <v>43221</v>
      </c>
      <c r="G1263">
        <v>4797.46</v>
      </c>
      <c r="H1263">
        <v>75.930000000000007</v>
      </c>
      <c r="I1263">
        <f>Table_Query_from_etpl[[#This Row],[billed_amt]]/Table_Query_from_etpl[[#This Row],[billed_consum]]</f>
        <v>1.5827125187078163E-2</v>
      </c>
    </row>
    <row r="1264" spans="1:9" x14ac:dyDescent="0.2">
      <c r="A1264" t="s">
        <v>71</v>
      </c>
      <c r="B1264" t="s">
        <v>54</v>
      </c>
      <c r="C1264" t="s">
        <v>76</v>
      </c>
      <c r="D1264" s="4">
        <v>43221</v>
      </c>
      <c r="E1264" t="s">
        <v>78</v>
      </c>
      <c r="F1264" s="5">
        <v>43101</v>
      </c>
      <c r="G1264">
        <v>38443.03</v>
      </c>
      <c r="H1264">
        <v>916.13</v>
      </c>
      <c r="I1264">
        <f>Table_Query_from_etpl[[#This Row],[billed_amt]]/Table_Query_from_etpl[[#This Row],[billed_consum]]</f>
        <v>2.3830847880617113E-2</v>
      </c>
    </row>
    <row r="1265" spans="1:9" x14ac:dyDescent="0.2">
      <c r="A1265" t="s">
        <v>71</v>
      </c>
      <c r="B1265" t="s">
        <v>54</v>
      </c>
      <c r="C1265" t="s">
        <v>76</v>
      </c>
      <c r="D1265" s="4">
        <v>43221</v>
      </c>
      <c r="E1265" t="s">
        <v>66</v>
      </c>
      <c r="F1265" s="5">
        <v>43101</v>
      </c>
      <c r="G1265">
        <v>852395.33</v>
      </c>
      <c r="H1265">
        <v>20313.009999999998</v>
      </c>
      <c r="I1265">
        <f>Table_Query_from_etpl[[#This Row],[billed_amt]]/Table_Query_from_etpl[[#This Row],[billed_consum]]</f>
        <v>2.3830503623242516E-2</v>
      </c>
    </row>
    <row r="1266" spans="1:9" x14ac:dyDescent="0.2">
      <c r="A1266" t="s">
        <v>71</v>
      </c>
      <c r="B1266" t="s">
        <v>54</v>
      </c>
      <c r="C1266" t="s">
        <v>76</v>
      </c>
      <c r="D1266" s="4">
        <v>43221</v>
      </c>
      <c r="E1266" t="s">
        <v>66</v>
      </c>
      <c r="F1266" s="5">
        <v>43101</v>
      </c>
      <c r="G1266">
        <v>328432.45</v>
      </c>
      <c r="H1266">
        <v>7185.97</v>
      </c>
      <c r="I1266">
        <f>Table_Query_from_etpl[[#This Row],[billed_amt]]/Table_Query_from_etpl[[#This Row],[billed_consum]]</f>
        <v>2.1879598072602143E-2</v>
      </c>
    </row>
    <row r="1267" spans="1:9" x14ac:dyDescent="0.2">
      <c r="A1267" t="s">
        <v>71</v>
      </c>
      <c r="B1267" t="s">
        <v>55</v>
      </c>
      <c r="C1267" t="s">
        <v>77</v>
      </c>
      <c r="D1267" s="4">
        <v>43221</v>
      </c>
      <c r="E1267" t="s">
        <v>66</v>
      </c>
      <c r="F1267" s="5">
        <v>43101</v>
      </c>
      <c r="G1267">
        <v>869.99</v>
      </c>
      <c r="H1267">
        <v>20.73</v>
      </c>
      <c r="I1267">
        <f>Table_Query_from_etpl[[#This Row],[billed_amt]]/Table_Query_from_etpl[[#This Row],[billed_consum]]</f>
        <v>2.3827860090345866E-2</v>
      </c>
    </row>
    <row r="1268" spans="1:9" x14ac:dyDescent="0.2">
      <c r="A1268" t="s">
        <v>71</v>
      </c>
      <c r="B1268" t="s">
        <v>55</v>
      </c>
      <c r="C1268" t="s">
        <v>75</v>
      </c>
      <c r="D1268" s="4">
        <v>43282</v>
      </c>
      <c r="E1268" t="s">
        <v>78</v>
      </c>
      <c r="F1268" s="5">
        <v>43221</v>
      </c>
      <c r="G1268">
        <v>11944.11</v>
      </c>
      <c r="H1268">
        <v>229.35</v>
      </c>
      <c r="I1268">
        <f>Table_Query_from_etpl[[#This Row],[billed_amt]]/Table_Query_from_etpl[[#This Row],[billed_consum]]</f>
        <v>1.9201933002961292E-2</v>
      </c>
    </row>
    <row r="1269" spans="1:9" x14ac:dyDescent="0.2">
      <c r="A1269" t="s">
        <v>71</v>
      </c>
      <c r="B1269" t="s">
        <v>55</v>
      </c>
      <c r="C1269" t="s">
        <v>77</v>
      </c>
      <c r="D1269" s="4">
        <v>43282</v>
      </c>
      <c r="E1269" t="s">
        <v>66</v>
      </c>
      <c r="F1269" s="5">
        <v>43221</v>
      </c>
      <c r="G1269">
        <v>8983.1299999999992</v>
      </c>
      <c r="H1269">
        <v>172.44</v>
      </c>
      <c r="I1269">
        <f>Table_Query_from_etpl[[#This Row],[billed_amt]]/Table_Query_from_etpl[[#This Row],[billed_consum]]</f>
        <v>1.9195981801443374E-2</v>
      </c>
    </row>
    <row r="1270" spans="1:9" x14ac:dyDescent="0.2">
      <c r="A1270" t="s">
        <v>71</v>
      </c>
      <c r="B1270" t="s">
        <v>54</v>
      </c>
      <c r="C1270" t="s">
        <v>76</v>
      </c>
      <c r="D1270" s="4">
        <v>43252</v>
      </c>
      <c r="E1270" t="s">
        <v>78</v>
      </c>
      <c r="F1270" s="5">
        <v>43221</v>
      </c>
      <c r="G1270">
        <v>8835.02</v>
      </c>
      <c r="H1270">
        <v>135.52000000000001</v>
      </c>
      <c r="I1270">
        <f>Table_Query_from_etpl[[#This Row],[billed_amt]]/Table_Query_from_etpl[[#This Row],[billed_consum]]</f>
        <v>1.5338957919733063E-2</v>
      </c>
    </row>
    <row r="1271" spans="1:9" x14ac:dyDescent="0.2">
      <c r="A1271" t="s">
        <v>71</v>
      </c>
      <c r="B1271" t="s">
        <v>55</v>
      </c>
      <c r="C1271" t="s">
        <v>77</v>
      </c>
      <c r="D1271" s="4">
        <v>43252</v>
      </c>
      <c r="E1271" t="s">
        <v>78</v>
      </c>
      <c r="F1271" s="5">
        <v>43221</v>
      </c>
      <c r="G1271">
        <v>229.54</v>
      </c>
      <c r="H1271">
        <v>3.59</v>
      </c>
      <c r="I1271">
        <f>Table_Query_from_etpl[[#This Row],[billed_amt]]/Table_Query_from_etpl[[#This Row],[billed_consum]]</f>
        <v>1.5639975603380676E-2</v>
      </c>
    </row>
    <row r="1272" spans="1:9" x14ac:dyDescent="0.2">
      <c r="A1272" t="s">
        <v>71</v>
      </c>
      <c r="B1272" t="s">
        <v>54</v>
      </c>
      <c r="C1272" t="s">
        <v>76</v>
      </c>
      <c r="D1272" s="4">
        <v>43252</v>
      </c>
      <c r="E1272" t="s">
        <v>66</v>
      </c>
      <c r="F1272" s="5">
        <v>43221</v>
      </c>
      <c r="G1272">
        <v>195899.32</v>
      </c>
      <c r="H1272">
        <v>3002.55</v>
      </c>
      <c r="I1272">
        <f>Table_Query_from_etpl[[#This Row],[billed_amt]]/Table_Query_from_etpl[[#This Row],[billed_consum]]</f>
        <v>1.5327005729269505E-2</v>
      </c>
    </row>
    <row r="1273" spans="1:9" x14ac:dyDescent="0.2">
      <c r="A1273" t="s">
        <v>71</v>
      </c>
      <c r="B1273" t="s">
        <v>55</v>
      </c>
      <c r="C1273" t="s">
        <v>77</v>
      </c>
      <c r="D1273" s="4">
        <v>43252</v>
      </c>
      <c r="E1273" t="s">
        <v>66</v>
      </c>
      <c r="F1273" s="5">
        <v>43221</v>
      </c>
      <c r="G1273">
        <v>5089.8500000000004</v>
      </c>
      <c r="H1273">
        <v>79.53</v>
      </c>
      <c r="I1273">
        <f>Table_Query_from_etpl[[#This Row],[billed_amt]]/Table_Query_from_etpl[[#This Row],[billed_consum]]</f>
        <v>1.5625214888454472E-2</v>
      </c>
    </row>
    <row r="1274" spans="1:9" x14ac:dyDescent="0.2">
      <c r="A1274" t="s">
        <v>71</v>
      </c>
      <c r="B1274" t="s">
        <v>54</v>
      </c>
      <c r="C1274" t="s">
        <v>76</v>
      </c>
      <c r="D1274" s="4">
        <v>43252</v>
      </c>
      <c r="E1274" t="s">
        <v>66</v>
      </c>
      <c r="F1274" s="5">
        <v>43221</v>
      </c>
      <c r="G1274">
        <v>114136.35</v>
      </c>
      <c r="H1274">
        <v>1748.54</v>
      </c>
      <c r="I1274">
        <f>Table_Query_from_etpl[[#This Row],[billed_amt]]/Table_Query_from_etpl[[#This Row],[billed_consum]]</f>
        <v>1.5319746951781793E-2</v>
      </c>
    </row>
    <row r="1275" spans="1:9" x14ac:dyDescent="0.2">
      <c r="A1275" t="s">
        <v>71</v>
      </c>
      <c r="B1275" t="s">
        <v>54</v>
      </c>
      <c r="C1275" t="s">
        <v>76</v>
      </c>
      <c r="D1275" s="4">
        <v>43252</v>
      </c>
      <c r="E1275" t="s">
        <v>78</v>
      </c>
      <c r="F1275" s="5">
        <v>43221</v>
      </c>
      <c r="G1275">
        <v>5147.55</v>
      </c>
      <c r="H1275">
        <v>78.819999999999993</v>
      </c>
      <c r="I1275">
        <f>Table_Query_from_etpl[[#This Row],[billed_amt]]/Table_Query_from_etpl[[#This Row],[billed_consum]]</f>
        <v>1.531213878447028E-2</v>
      </c>
    </row>
    <row r="1276" spans="1:9" x14ac:dyDescent="0.2">
      <c r="A1276" t="s">
        <v>71</v>
      </c>
      <c r="B1276" t="s">
        <v>54</v>
      </c>
      <c r="C1276" t="s">
        <v>76</v>
      </c>
      <c r="D1276" s="4">
        <v>43252</v>
      </c>
      <c r="E1276" t="s">
        <v>78</v>
      </c>
      <c r="F1276" s="5">
        <v>43101</v>
      </c>
      <c r="G1276">
        <v>15.31</v>
      </c>
      <c r="H1276">
        <v>0.39</v>
      </c>
      <c r="I1276">
        <f>Table_Query_from_etpl[[#This Row],[billed_amt]]/Table_Query_from_etpl[[#This Row],[billed_consum]]</f>
        <v>2.5473546701502287E-2</v>
      </c>
    </row>
    <row r="1277" spans="1:9" x14ac:dyDescent="0.2">
      <c r="A1277" t="s">
        <v>71</v>
      </c>
      <c r="B1277" t="s">
        <v>54</v>
      </c>
      <c r="C1277" t="s">
        <v>76</v>
      </c>
      <c r="D1277" s="4">
        <v>43252</v>
      </c>
      <c r="E1277" t="s">
        <v>66</v>
      </c>
      <c r="F1277" s="5">
        <v>43101</v>
      </c>
      <c r="G1277">
        <v>339.46</v>
      </c>
      <c r="H1277">
        <v>8.56</v>
      </c>
      <c r="I1277">
        <f>Table_Query_from_etpl[[#This Row],[billed_amt]]/Table_Query_from_etpl[[#This Row],[billed_consum]]</f>
        <v>2.521652035585931E-2</v>
      </c>
    </row>
    <row r="1278" spans="1:9" x14ac:dyDescent="0.2">
      <c r="A1278" t="s">
        <v>71</v>
      </c>
      <c r="B1278" t="s">
        <v>58</v>
      </c>
      <c r="C1278" t="s">
        <v>72</v>
      </c>
      <c r="D1278" s="4">
        <v>43282</v>
      </c>
      <c r="E1278" t="s">
        <v>66</v>
      </c>
      <c r="F1278" s="5">
        <v>43221</v>
      </c>
      <c r="G1278">
        <v>77</v>
      </c>
      <c r="H1278">
        <v>1.48</v>
      </c>
      <c r="I1278">
        <f>Table_Query_from_etpl[[#This Row],[billed_amt]]/Table_Query_from_etpl[[#This Row],[billed_consum]]</f>
        <v>1.9220779220779222E-2</v>
      </c>
    </row>
    <row r="1279" spans="1:9" x14ac:dyDescent="0.2">
      <c r="A1279" t="s">
        <v>71</v>
      </c>
      <c r="B1279" t="s">
        <v>55</v>
      </c>
      <c r="C1279" t="s">
        <v>77</v>
      </c>
      <c r="D1279" s="4">
        <v>43282</v>
      </c>
      <c r="E1279" t="s">
        <v>78</v>
      </c>
      <c r="F1279" s="5">
        <v>43221</v>
      </c>
      <c r="G1279">
        <v>405.14</v>
      </c>
      <c r="H1279">
        <v>7.78</v>
      </c>
      <c r="I1279">
        <f>Table_Query_from_etpl[[#This Row],[billed_amt]]/Table_Query_from_etpl[[#This Row],[billed_consum]]</f>
        <v>1.9203238386730513E-2</v>
      </c>
    </row>
    <row r="1280" spans="1:9" x14ac:dyDescent="0.2">
      <c r="A1280" t="s">
        <v>71</v>
      </c>
      <c r="B1280" t="s">
        <v>58</v>
      </c>
      <c r="C1280" t="s">
        <v>72</v>
      </c>
      <c r="D1280" s="4">
        <v>43282</v>
      </c>
      <c r="E1280" t="s">
        <v>78</v>
      </c>
      <c r="F1280" s="5">
        <v>43221</v>
      </c>
      <c r="G1280">
        <v>3.47</v>
      </c>
      <c r="H1280">
        <v>7.0000000000000007E-2</v>
      </c>
      <c r="I1280">
        <f>Table_Query_from_etpl[[#This Row],[billed_amt]]/Table_Query_from_etpl[[#This Row],[billed_consum]]</f>
        <v>2.0172910662824207E-2</v>
      </c>
    </row>
    <row r="1281" spans="1:9" x14ac:dyDescent="0.2">
      <c r="A1281" t="s">
        <v>71</v>
      </c>
      <c r="B1281" t="s">
        <v>55</v>
      </c>
      <c r="C1281" t="s">
        <v>77</v>
      </c>
      <c r="D1281" s="4">
        <v>43282</v>
      </c>
      <c r="E1281" t="s">
        <v>66</v>
      </c>
      <c r="F1281" s="5">
        <v>43221</v>
      </c>
      <c r="G1281">
        <v>36010.01</v>
      </c>
      <c r="H1281">
        <v>691.25</v>
      </c>
      <c r="I1281">
        <f>Table_Query_from_etpl[[#This Row],[billed_amt]]/Table_Query_from_etpl[[#This Row],[billed_consum]]</f>
        <v>1.9196051320174583E-2</v>
      </c>
    </row>
    <row r="1282" spans="1:9" x14ac:dyDescent="0.2">
      <c r="A1282" t="s">
        <v>71</v>
      </c>
      <c r="B1282" t="s">
        <v>55</v>
      </c>
      <c r="C1282" t="s">
        <v>77</v>
      </c>
      <c r="D1282" s="4">
        <v>43282</v>
      </c>
      <c r="E1282" t="s">
        <v>78</v>
      </c>
      <c r="F1282" s="5">
        <v>43221</v>
      </c>
      <c r="G1282">
        <v>1624.07</v>
      </c>
      <c r="H1282">
        <v>31.18</v>
      </c>
      <c r="I1282">
        <f>Table_Query_from_etpl[[#This Row],[billed_amt]]/Table_Query_from_etpl[[#This Row],[billed_consum]]</f>
        <v>1.9198679859858257E-2</v>
      </c>
    </row>
    <row r="1283" spans="1:9" x14ac:dyDescent="0.2">
      <c r="A1283" t="s">
        <v>71</v>
      </c>
      <c r="B1283" t="s">
        <v>55</v>
      </c>
      <c r="C1283" t="s">
        <v>73</v>
      </c>
      <c r="D1283" s="4">
        <v>43282</v>
      </c>
      <c r="E1283" t="s">
        <v>78</v>
      </c>
      <c r="F1283" s="5">
        <v>43221</v>
      </c>
      <c r="G1283">
        <v>28.68</v>
      </c>
      <c r="H1283">
        <v>0.55000000000000004</v>
      </c>
      <c r="I1283">
        <f>Table_Query_from_etpl[[#This Row],[billed_amt]]/Table_Query_from_etpl[[#This Row],[billed_consum]]</f>
        <v>1.9177126917712693E-2</v>
      </c>
    </row>
    <row r="1284" spans="1:9" x14ac:dyDescent="0.2">
      <c r="A1284" t="s">
        <v>71</v>
      </c>
      <c r="B1284" t="s">
        <v>55</v>
      </c>
      <c r="C1284" t="s">
        <v>73</v>
      </c>
      <c r="D1284" s="4">
        <v>43282</v>
      </c>
      <c r="E1284" t="s">
        <v>66</v>
      </c>
      <c r="F1284" s="5">
        <v>43221</v>
      </c>
      <c r="G1284">
        <v>636</v>
      </c>
      <c r="H1284">
        <v>12.21</v>
      </c>
      <c r="I1284">
        <f>Table_Query_from_etpl[[#This Row],[billed_amt]]/Table_Query_from_etpl[[#This Row],[billed_consum]]</f>
        <v>1.919811320754717E-2</v>
      </c>
    </row>
    <row r="1285" spans="1:9" x14ac:dyDescent="0.2">
      <c r="A1285" t="s">
        <v>71</v>
      </c>
      <c r="B1285" t="s">
        <v>55</v>
      </c>
      <c r="C1285" t="s">
        <v>75</v>
      </c>
      <c r="D1285" s="4">
        <v>43282</v>
      </c>
      <c r="E1285" t="s">
        <v>66</v>
      </c>
      <c r="F1285" s="5">
        <v>43221</v>
      </c>
      <c r="G1285">
        <v>264835.11</v>
      </c>
      <c r="H1285">
        <v>5083.84</v>
      </c>
      <c r="I1285">
        <f>Table_Query_from_etpl[[#This Row],[billed_amt]]/Table_Query_from_etpl[[#This Row],[billed_consum]]</f>
        <v>1.9196246298309919E-2</v>
      </c>
    </row>
    <row r="1286" spans="1:9" x14ac:dyDescent="0.2">
      <c r="A1286" t="s">
        <v>71</v>
      </c>
      <c r="B1286" t="s">
        <v>55</v>
      </c>
      <c r="C1286" t="s">
        <v>73</v>
      </c>
      <c r="D1286" s="4">
        <v>43282</v>
      </c>
      <c r="E1286" t="s">
        <v>78</v>
      </c>
      <c r="F1286" s="5">
        <v>43221</v>
      </c>
      <c r="G1286">
        <v>20177.939999999999</v>
      </c>
      <c r="H1286">
        <v>387.32</v>
      </c>
      <c r="I1286">
        <f>Table_Query_from_etpl[[#This Row],[billed_amt]]/Table_Query_from_etpl[[#This Row],[billed_consum]]</f>
        <v>1.9195220126534226E-2</v>
      </c>
    </row>
    <row r="1287" spans="1:9" x14ac:dyDescent="0.2">
      <c r="A1287" t="s">
        <v>71</v>
      </c>
      <c r="B1287" t="s">
        <v>55</v>
      </c>
      <c r="C1287" t="s">
        <v>73</v>
      </c>
      <c r="D1287" s="4">
        <v>43282</v>
      </c>
      <c r="E1287" t="s">
        <v>66</v>
      </c>
      <c r="F1287" s="5">
        <v>43221</v>
      </c>
      <c r="G1287">
        <v>447406.02</v>
      </c>
      <c r="H1287">
        <v>8588.4500000000007</v>
      </c>
      <c r="I1287">
        <f>Table_Query_from_etpl[[#This Row],[billed_amt]]/Table_Query_from_etpl[[#This Row],[billed_consum]]</f>
        <v>1.9196098434258888E-2</v>
      </c>
    </row>
    <row r="1288" spans="1:9" x14ac:dyDescent="0.2">
      <c r="A1288" t="s">
        <v>71</v>
      </c>
      <c r="B1288" t="s">
        <v>55</v>
      </c>
      <c r="C1288" t="s">
        <v>77</v>
      </c>
      <c r="D1288" s="4">
        <v>43221</v>
      </c>
      <c r="E1288" t="s">
        <v>78</v>
      </c>
      <c r="F1288" s="5">
        <v>43101</v>
      </c>
      <c r="G1288">
        <v>4099.97</v>
      </c>
      <c r="H1288">
        <v>103.33</v>
      </c>
      <c r="I1288">
        <f>Table_Query_from_etpl[[#This Row],[billed_amt]]/Table_Query_from_etpl[[#This Row],[billed_consum]]</f>
        <v>2.520262343383E-2</v>
      </c>
    </row>
    <row r="1289" spans="1:9" x14ac:dyDescent="0.2">
      <c r="A1289" t="s">
        <v>71</v>
      </c>
      <c r="B1289" t="s">
        <v>55</v>
      </c>
      <c r="C1289" t="s">
        <v>77</v>
      </c>
      <c r="D1289" s="4">
        <v>43221</v>
      </c>
      <c r="E1289" t="s">
        <v>66</v>
      </c>
      <c r="F1289" s="5">
        <v>43101</v>
      </c>
      <c r="G1289">
        <v>90908.03</v>
      </c>
      <c r="H1289">
        <v>2291.63</v>
      </c>
      <c r="I1289">
        <f>Table_Query_from_etpl[[#This Row],[billed_amt]]/Table_Query_from_etpl[[#This Row],[billed_consum]]</f>
        <v>2.5208224179976181E-2</v>
      </c>
    </row>
    <row r="1290" spans="1:9" x14ac:dyDescent="0.2">
      <c r="A1290" t="s">
        <v>71</v>
      </c>
      <c r="B1290" t="s">
        <v>55</v>
      </c>
      <c r="C1290" t="s">
        <v>77</v>
      </c>
      <c r="D1290" s="4">
        <v>43252</v>
      </c>
      <c r="E1290" t="s">
        <v>78</v>
      </c>
      <c r="F1290" s="5">
        <v>43221</v>
      </c>
      <c r="G1290">
        <v>1839.39</v>
      </c>
      <c r="H1290">
        <v>28.19</v>
      </c>
      <c r="I1290">
        <f>Table_Query_from_etpl[[#This Row],[billed_amt]]/Table_Query_from_etpl[[#This Row],[billed_consum]]</f>
        <v>1.532573298756653E-2</v>
      </c>
    </row>
    <row r="1291" spans="1:9" x14ac:dyDescent="0.2">
      <c r="A1291" t="s">
        <v>71</v>
      </c>
      <c r="B1291" t="s">
        <v>55</v>
      </c>
      <c r="C1291" t="s">
        <v>77</v>
      </c>
      <c r="D1291" s="4">
        <v>43252</v>
      </c>
      <c r="E1291" t="s">
        <v>66</v>
      </c>
      <c r="F1291" s="5">
        <v>43221</v>
      </c>
      <c r="G1291">
        <v>40785.040000000001</v>
      </c>
      <c r="H1291">
        <v>624.66</v>
      </c>
      <c r="I1291">
        <f>Table_Query_from_etpl[[#This Row],[billed_amt]]/Table_Query_from_etpl[[#This Row],[billed_consum]]</f>
        <v>1.5315909951295866E-2</v>
      </c>
    </row>
    <row r="1292" spans="1:9" x14ac:dyDescent="0.2">
      <c r="A1292" t="s">
        <v>71</v>
      </c>
      <c r="B1292" t="s">
        <v>55</v>
      </c>
      <c r="C1292" t="s">
        <v>77</v>
      </c>
      <c r="D1292" s="4">
        <v>43221</v>
      </c>
      <c r="E1292" t="s">
        <v>66</v>
      </c>
      <c r="F1292" s="5">
        <v>43221</v>
      </c>
      <c r="G1292">
        <v>28016.3</v>
      </c>
      <c r="H1292">
        <v>706.25</v>
      </c>
      <c r="I1292">
        <f>Table_Query_from_etpl[[#This Row],[billed_amt]]/Table_Query_from_etpl[[#This Row],[billed_consum]]</f>
        <v>2.5208539314613278E-2</v>
      </c>
    </row>
    <row r="1293" spans="1:9" x14ac:dyDescent="0.2">
      <c r="A1293" t="s">
        <v>71</v>
      </c>
      <c r="B1293" t="s">
        <v>55</v>
      </c>
      <c r="C1293" t="s">
        <v>77</v>
      </c>
      <c r="D1293" s="4">
        <v>43221</v>
      </c>
      <c r="E1293" t="s">
        <v>78</v>
      </c>
      <c r="F1293" s="5">
        <v>43221</v>
      </c>
      <c r="G1293">
        <v>1263.55</v>
      </c>
      <c r="H1293">
        <v>31.87</v>
      </c>
      <c r="I1293">
        <f>Table_Query_from_etpl[[#This Row],[billed_amt]]/Table_Query_from_etpl[[#This Row],[billed_consum]]</f>
        <v>2.522258715523723E-2</v>
      </c>
    </row>
    <row r="1294" spans="1:9" x14ac:dyDescent="0.2">
      <c r="A1294" t="s">
        <v>71</v>
      </c>
      <c r="B1294" t="s">
        <v>55</v>
      </c>
      <c r="C1294" t="s">
        <v>77</v>
      </c>
      <c r="D1294" s="4">
        <v>43221</v>
      </c>
      <c r="E1294" t="s">
        <v>78</v>
      </c>
      <c r="F1294" s="5">
        <v>43221</v>
      </c>
      <c r="G1294">
        <v>461.26</v>
      </c>
      <c r="H1294">
        <v>11.55</v>
      </c>
      <c r="I1294">
        <f>Table_Query_from_etpl[[#This Row],[billed_amt]]/Table_Query_from_etpl[[#This Row],[billed_consum]]</f>
        <v>2.5040107531544033E-2</v>
      </c>
    </row>
    <row r="1295" spans="1:9" x14ac:dyDescent="0.2">
      <c r="A1295" t="s">
        <v>71</v>
      </c>
      <c r="B1295" t="s">
        <v>55</v>
      </c>
      <c r="C1295" t="s">
        <v>77</v>
      </c>
      <c r="D1295" s="4">
        <v>43221</v>
      </c>
      <c r="E1295" t="s">
        <v>66</v>
      </c>
      <c r="F1295" s="5">
        <v>43221</v>
      </c>
      <c r="G1295">
        <v>10226.73</v>
      </c>
      <c r="H1295">
        <v>255.66</v>
      </c>
      <c r="I1295">
        <f>Table_Query_from_etpl[[#This Row],[billed_amt]]/Table_Query_from_etpl[[#This Row],[billed_consum]]</f>
        <v>2.4999193290523952E-2</v>
      </c>
    </row>
    <row r="1296" spans="1:9" x14ac:dyDescent="0.2">
      <c r="A1296" t="s">
        <v>71</v>
      </c>
      <c r="B1296" t="s">
        <v>54</v>
      </c>
      <c r="C1296" t="s">
        <v>76</v>
      </c>
      <c r="D1296" s="4">
        <v>43221</v>
      </c>
      <c r="E1296" t="s">
        <v>66</v>
      </c>
      <c r="F1296" s="5">
        <v>43221</v>
      </c>
      <c r="G1296">
        <v>48541.68</v>
      </c>
      <c r="H1296">
        <v>1219.72</v>
      </c>
      <c r="I1296">
        <f>Table_Query_from_etpl[[#This Row],[billed_amt]]/Table_Query_from_etpl[[#This Row],[billed_consum]]</f>
        <v>2.512727206804544E-2</v>
      </c>
    </row>
    <row r="1297" spans="1:9" x14ac:dyDescent="0.2">
      <c r="A1297" t="s">
        <v>71</v>
      </c>
      <c r="B1297" t="s">
        <v>54</v>
      </c>
      <c r="C1297" t="s">
        <v>76</v>
      </c>
      <c r="D1297" s="4">
        <v>43221</v>
      </c>
      <c r="E1297" t="s">
        <v>78</v>
      </c>
      <c r="F1297" s="5">
        <v>43221</v>
      </c>
      <c r="G1297">
        <v>2189.31</v>
      </c>
      <c r="H1297">
        <v>54.97</v>
      </c>
      <c r="I1297">
        <f>Table_Query_from_etpl[[#This Row],[billed_amt]]/Table_Query_from_etpl[[#This Row],[billed_consum]]</f>
        <v>2.5108367476510865E-2</v>
      </c>
    </row>
    <row r="1298" spans="1:9" x14ac:dyDescent="0.2">
      <c r="A1298" t="s">
        <v>71</v>
      </c>
      <c r="B1298" t="s">
        <v>54</v>
      </c>
      <c r="C1298" t="s">
        <v>76</v>
      </c>
      <c r="D1298" s="4">
        <v>43252</v>
      </c>
      <c r="E1298" t="s">
        <v>78</v>
      </c>
      <c r="F1298" s="5">
        <v>43221</v>
      </c>
      <c r="G1298">
        <v>21606.76</v>
      </c>
      <c r="H1298">
        <v>342.01</v>
      </c>
      <c r="I1298">
        <f>Table_Query_from_etpl[[#This Row],[billed_amt]]/Table_Query_from_etpl[[#This Row],[billed_consum]]</f>
        <v>1.5828842454861349E-2</v>
      </c>
    </row>
    <row r="1299" spans="1:9" x14ac:dyDescent="0.2">
      <c r="A1299" t="s">
        <v>71</v>
      </c>
      <c r="B1299" t="s">
        <v>54</v>
      </c>
      <c r="C1299" t="s">
        <v>76</v>
      </c>
      <c r="D1299" s="4">
        <v>43252</v>
      </c>
      <c r="E1299" t="s">
        <v>66</v>
      </c>
      <c r="F1299" s="5">
        <v>43221</v>
      </c>
      <c r="G1299">
        <v>479086.27</v>
      </c>
      <c r="H1299">
        <v>7585.32</v>
      </c>
      <c r="I1299">
        <f>Table_Query_from_etpl[[#This Row],[billed_amt]]/Table_Query_from_etpl[[#This Row],[billed_consum]]</f>
        <v>1.5832889554526369E-2</v>
      </c>
    </row>
    <row r="1300" spans="1:9" x14ac:dyDescent="0.2">
      <c r="A1300" t="s">
        <v>71</v>
      </c>
      <c r="B1300" t="s">
        <v>54</v>
      </c>
      <c r="C1300" t="s">
        <v>76</v>
      </c>
      <c r="D1300" s="4">
        <v>43252</v>
      </c>
      <c r="E1300" t="s">
        <v>78</v>
      </c>
      <c r="F1300" s="5">
        <v>43101</v>
      </c>
      <c r="G1300">
        <v>8100.78</v>
      </c>
      <c r="H1300">
        <v>150.87</v>
      </c>
      <c r="I1300">
        <f>Table_Query_from_etpl[[#This Row],[billed_amt]]/Table_Query_from_etpl[[#This Row],[billed_consum]]</f>
        <v>1.8624132490945317E-2</v>
      </c>
    </row>
    <row r="1301" spans="1:9" x14ac:dyDescent="0.2">
      <c r="A1301" t="s">
        <v>71</v>
      </c>
      <c r="B1301" t="s">
        <v>55</v>
      </c>
      <c r="C1301" t="s">
        <v>77</v>
      </c>
      <c r="D1301" s="4">
        <v>43252</v>
      </c>
      <c r="E1301" t="s">
        <v>66</v>
      </c>
      <c r="F1301" s="5">
        <v>43101</v>
      </c>
      <c r="G1301">
        <v>409.99</v>
      </c>
      <c r="H1301">
        <v>8.5500000000000007</v>
      </c>
      <c r="I1301">
        <f>Table_Query_from_etpl[[#This Row],[billed_amt]]/Table_Query_from_etpl[[#This Row],[billed_consum]]</f>
        <v>2.0854167174809143E-2</v>
      </c>
    </row>
    <row r="1302" spans="1:9" x14ac:dyDescent="0.2">
      <c r="A1302" t="s">
        <v>71</v>
      </c>
      <c r="B1302" t="s">
        <v>54</v>
      </c>
      <c r="C1302" t="s">
        <v>76</v>
      </c>
      <c r="D1302" s="4">
        <v>43221</v>
      </c>
      <c r="E1302" t="s">
        <v>66</v>
      </c>
      <c r="F1302" s="5">
        <v>43221</v>
      </c>
      <c r="G1302">
        <v>395</v>
      </c>
      <c r="H1302">
        <v>8.93</v>
      </c>
      <c r="I1302">
        <f>Table_Query_from_etpl[[#This Row],[billed_amt]]/Table_Query_from_etpl[[#This Row],[billed_consum]]</f>
        <v>2.2607594936708861E-2</v>
      </c>
    </row>
    <row r="1303" spans="1:9" x14ac:dyDescent="0.2">
      <c r="A1303" t="s">
        <v>71</v>
      </c>
      <c r="B1303" t="s">
        <v>54</v>
      </c>
      <c r="C1303" t="s">
        <v>76</v>
      </c>
      <c r="D1303" s="4">
        <v>43221</v>
      </c>
      <c r="E1303" t="s">
        <v>78</v>
      </c>
      <c r="F1303" s="5">
        <v>43221</v>
      </c>
      <c r="G1303">
        <v>17.809999999999999</v>
      </c>
      <c r="H1303">
        <v>0.4</v>
      </c>
      <c r="I1303">
        <f>Table_Query_from_etpl[[#This Row],[billed_amt]]/Table_Query_from_etpl[[#This Row],[billed_consum]]</f>
        <v>2.2459292532285235E-2</v>
      </c>
    </row>
    <row r="1304" spans="1:9" x14ac:dyDescent="0.2">
      <c r="A1304" t="s">
        <v>71</v>
      </c>
      <c r="B1304" t="s">
        <v>54</v>
      </c>
      <c r="C1304" t="s">
        <v>76</v>
      </c>
      <c r="D1304" s="4">
        <v>43221</v>
      </c>
      <c r="E1304" t="s">
        <v>78</v>
      </c>
      <c r="F1304" s="5">
        <v>43101</v>
      </c>
      <c r="G1304">
        <v>28.82</v>
      </c>
      <c r="H1304">
        <v>0.65</v>
      </c>
      <c r="I1304">
        <f>Table_Query_from_etpl[[#This Row],[billed_amt]]/Table_Query_from_etpl[[#This Row],[billed_consum]]</f>
        <v>2.255378209576683E-2</v>
      </c>
    </row>
    <row r="1305" spans="1:9" x14ac:dyDescent="0.2">
      <c r="A1305" t="s">
        <v>71</v>
      </c>
      <c r="B1305" t="s">
        <v>54</v>
      </c>
      <c r="C1305" t="s">
        <v>76</v>
      </c>
      <c r="D1305" s="4">
        <v>43221</v>
      </c>
      <c r="E1305" t="s">
        <v>66</v>
      </c>
      <c r="F1305" s="5">
        <v>43101</v>
      </c>
      <c r="G1305">
        <v>639</v>
      </c>
      <c r="H1305">
        <v>14.44</v>
      </c>
      <c r="I1305">
        <f>Table_Query_from_etpl[[#This Row],[billed_amt]]/Table_Query_from_etpl[[#This Row],[billed_consum]]</f>
        <v>2.2597809076682317E-2</v>
      </c>
    </row>
    <row r="1306" spans="1:9" x14ac:dyDescent="0.2">
      <c r="A1306" t="s">
        <v>71</v>
      </c>
      <c r="B1306" t="s">
        <v>55</v>
      </c>
      <c r="C1306" t="s">
        <v>77</v>
      </c>
      <c r="D1306" s="4">
        <v>43221</v>
      </c>
      <c r="E1306" t="s">
        <v>66</v>
      </c>
      <c r="F1306" s="5">
        <v>43101</v>
      </c>
      <c r="G1306">
        <v>23302.46</v>
      </c>
      <c r="H1306">
        <v>592.29999999999995</v>
      </c>
      <c r="I1306">
        <f>Table_Query_from_etpl[[#This Row],[billed_amt]]/Table_Query_from_etpl[[#This Row],[billed_consum]]</f>
        <v>2.5417917249938419E-2</v>
      </c>
    </row>
    <row r="1307" spans="1:9" x14ac:dyDescent="0.2">
      <c r="A1307" t="s">
        <v>71</v>
      </c>
      <c r="B1307" t="s">
        <v>55</v>
      </c>
      <c r="C1307" t="s">
        <v>77</v>
      </c>
      <c r="D1307" s="4">
        <v>43221</v>
      </c>
      <c r="E1307" t="s">
        <v>78</v>
      </c>
      <c r="F1307" s="5">
        <v>43101</v>
      </c>
      <c r="G1307">
        <v>1050.94</v>
      </c>
      <c r="H1307">
        <v>26.73</v>
      </c>
      <c r="I1307">
        <f>Table_Query_from_etpl[[#This Row],[billed_amt]]/Table_Query_from_etpl[[#This Row],[billed_consum]]</f>
        <v>2.5434373037471217E-2</v>
      </c>
    </row>
    <row r="1308" spans="1:9" x14ac:dyDescent="0.2">
      <c r="A1308" t="s">
        <v>71</v>
      </c>
      <c r="B1308" t="s">
        <v>55</v>
      </c>
      <c r="C1308" t="s">
        <v>77</v>
      </c>
      <c r="D1308" s="4">
        <v>43252</v>
      </c>
      <c r="E1308" t="s">
        <v>66</v>
      </c>
      <c r="F1308" s="5">
        <v>43221</v>
      </c>
      <c r="G1308">
        <v>92097.15</v>
      </c>
      <c r="H1308">
        <v>1709.67</v>
      </c>
      <c r="I1308">
        <f>Table_Query_from_etpl[[#This Row],[billed_amt]]/Table_Query_from_etpl[[#This Row],[billed_consum]]</f>
        <v>1.8563766631214975E-2</v>
      </c>
    </row>
    <row r="1309" spans="1:9" x14ac:dyDescent="0.2">
      <c r="A1309" t="s">
        <v>71</v>
      </c>
      <c r="B1309" t="s">
        <v>55</v>
      </c>
      <c r="C1309" t="s">
        <v>77</v>
      </c>
      <c r="D1309" s="4">
        <v>43252</v>
      </c>
      <c r="E1309" t="s">
        <v>78</v>
      </c>
      <c r="F1309" s="5">
        <v>43101</v>
      </c>
      <c r="G1309">
        <v>18.489999999999998</v>
      </c>
      <c r="H1309">
        <v>0.39</v>
      </c>
      <c r="I1309">
        <f>Table_Query_from_etpl[[#This Row],[billed_amt]]/Table_Query_from_etpl[[#This Row],[billed_consum]]</f>
        <v>2.1092482422931318E-2</v>
      </c>
    </row>
    <row r="1310" spans="1:9" x14ac:dyDescent="0.2">
      <c r="A1310" t="s">
        <v>71</v>
      </c>
      <c r="B1310" t="s">
        <v>55</v>
      </c>
      <c r="C1310" t="s">
        <v>77</v>
      </c>
      <c r="D1310" s="4">
        <v>43252</v>
      </c>
      <c r="E1310" t="s">
        <v>66</v>
      </c>
      <c r="F1310" s="5">
        <v>43221</v>
      </c>
      <c r="G1310">
        <v>559</v>
      </c>
      <c r="H1310">
        <v>11.66</v>
      </c>
      <c r="I1310">
        <f>Table_Query_from_etpl[[#This Row],[billed_amt]]/Table_Query_from_etpl[[#This Row],[billed_consum]]</f>
        <v>2.0858676207513416E-2</v>
      </c>
    </row>
    <row r="1311" spans="1:9" x14ac:dyDescent="0.2">
      <c r="A1311" t="s">
        <v>71</v>
      </c>
      <c r="B1311" t="s">
        <v>55</v>
      </c>
      <c r="C1311" t="s">
        <v>77</v>
      </c>
      <c r="D1311" s="4">
        <v>43221</v>
      </c>
      <c r="E1311" t="s">
        <v>78</v>
      </c>
      <c r="F1311" s="5">
        <v>43221</v>
      </c>
      <c r="G1311">
        <v>177.53</v>
      </c>
      <c r="H1311">
        <v>3.81</v>
      </c>
      <c r="I1311">
        <f>Table_Query_from_etpl[[#This Row],[billed_amt]]/Table_Query_from_etpl[[#This Row],[billed_consum]]</f>
        <v>2.146116149383203E-2</v>
      </c>
    </row>
    <row r="1312" spans="1:9" x14ac:dyDescent="0.2">
      <c r="A1312" t="s">
        <v>71</v>
      </c>
      <c r="B1312" t="s">
        <v>55</v>
      </c>
      <c r="C1312" t="s">
        <v>77</v>
      </c>
      <c r="D1312" s="4">
        <v>43221</v>
      </c>
      <c r="E1312" t="s">
        <v>66</v>
      </c>
      <c r="F1312" s="5">
        <v>43221</v>
      </c>
      <c r="G1312">
        <v>3936.5</v>
      </c>
      <c r="H1312">
        <v>84.58</v>
      </c>
      <c r="I1312">
        <f>Table_Query_from_etpl[[#This Row],[billed_amt]]/Table_Query_from_etpl[[#This Row],[billed_consum]]</f>
        <v>2.1486091705830053E-2</v>
      </c>
    </row>
    <row r="1313" spans="1:9" x14ac:dyDescent="0.2">
      <c r="A1313" t="s">
        <v>71</v>
      </c>
      <c r="B1313" t="s">
        <v>55</v>
      </c>
      <c r="C1313" t="s">
        <v>77</v>
      </c>
      <c r="D1313" s="4">
        <v>43282</v>
      </c>
      <c r="E1313" t="s">
        <v>66</v>
      </c>
      <c r="F1313" s="5">
        <v>43221</v>
      </c>
      <c r="G1313">
        <v>114374.45</v>
      </c>
      <c r="H1313">
        <v>2774.26</v>
      </c>
      <c r="I1313">
        <f>Table_Query_from_etpl[[#This Row],[billed_amt]]/Table_Query_from_etpl[[#This Row],[billed_consum]]</f>
        <v>2.4255941777206361E-2</v>
      </c>
    </row>
    <row r="1314" spans="1:9" x14ac:dyDescent="0.2">
      <c r="A1314" t="s">
        <v>71</v>
      </c>
      <c r="B1314" t="s">
        <v>55</v>
      </c>
      <c r="C1314" t="s">
        <v>77</v>
      </c>
      <c r="D1314" s="4">
        <v>43282</v>
      </c>
      <c r="E1314" t="s">
        <v>78</v>
      </c>
      <c r="F1314" s="5">
        <v>43221</v>
      </c>
      <c r="G1314">
        <v>5158.3</v>
      </c>
      <c r="H1314">
        <v>125.14</v>
      </c>
      <c r="I1314">
        <f>Table_Query_from_etpl[[#This Row],[billed_amt]]/Table_Query_from_etpl[[#This Row],[billed_consum]]</f>
        <v>2.4259930597289803E-2</v>
      </c>
    </row>
    <row r="1315" spans="1:9" x14ac:dyDescent="0.2">
      <c r="A1315" t="s">
        <v>71</v>
      </c>
      <c r="B1315" t="s">
        <v>54</v>
      </c>
      <c r="C1315" t="s">
        <v>76</v>
      </c>
      <c r="D1315" s="4">
        <v>43252</v>
      </c>
      <c r="E1315" t="s">
        <v>78</v>
      </c>
      <c r="F1315" s="5">
        <v>43101</v>
      </c>
      <c r="G1315">
        <v>10.11</v>
      </c>
      <c r="H1315">
        <v>0.08</v>
      </c>
      <c r="I1315">
        <f>Table_Query_from_etpl[[#This Row],[billed_amt]]/Table_Query_from_etpl[[#This Row],[billed_consum]]</f>
        <v>7.9129574678536117E-3</v>
      </c>
    </row>
    <row r="1316" spans="1:9" x14ac:dyDescent="0.2">
      <c r="A1316" t="s">
        <v>71</v>
      </c>
      <c r="B1316" t="s">
        <v>54</v>
      </c>
      <c r="C1316" t="s">
        <v>76</v>
      </c>
      <c r="D1316" s="4">
        <v>43252</v>
      </c>
      <c r="E1316" t="s">
        <v>66</v>
      </c>
      <c r="F1316" s="5">
        <v>43101</v>
      </c>
      <c r="G1316">
        <v>224.06</v>
      </c>
      <c r="H1316">
        <v>2.14</v>
      </c>
      <c r="I1316">
        <f>Table_Query_from_etpl[[#This Row],[billed_amt]]/Table_Query_from_etpl[[#This Row],[billed_consum]]</f>
        <v>9.5510131214853172E-3</v>
      </c>
    </row>
    <row r="1317" spans="1:9" x14ac:dyDescent="0.2">
      <c r="A1317" t="s">
        <v>71</v>
      </c>
      <c r="B1317" t="s">
        <v>54</v>
      </c>
      <c r="C1317" t="s">
        <v>76</v>
      </c>
      <c r="D1317" s="4">
        <v>43252</v>
      </c>
      <c r="E1317" t="s">
        <v>66</v>
      </c>
      <c r="F1317" s="5">
        <v>43221</v>
      </c>
      <c r="G1317">
        <v>560417.4</v>
      </c>
      <c r="H1317">
        <v>8940.58</v>
      </c>
      <c r="I1317">
        <f>Table_Query_from_etpl[[#This Row],[billed_amt]]/Table_Query_from_etpl[[#This Row],[billed_consum]]</f>
        <v>1.5953430425250891E-2</v>
      </c>
    </row>
    <row r="1318" spans="1:9" x14ac:dyDescent="0.2">
      <c r="A1318" t="s">
        <v>71</v>
      </c>
      <c r="B1318" t="s">
        <v>55</v>
      </c>
      <c r="C1318" t="s">
        <v>73</v>
      </c>
      <c r="D1318" s="4">
        <v>43252</v>
      </c>
      <c r="E1318" t="s">
        <v>66</v>
      </c>
      <c r="F1318" s="5">
        <v>43101</v>
      </c>
      <c r="G1318">
        <v>18.989999999999998</v>
      </c>
      <c r="H1318">
        <v>0.33</v>
      </c>
      <c r="I1318">
        <f>Table_Query_from_etpl[[#This Row],[billed_amt]]/Table_Query_from_etpl[[#This Row],[billed_consum]]</f>
        <v>1.737756714060032E-2</v>
      </c>
    </row>
    <row r="1319" spans="1:9" x14ac:dyDescent="0.2">
      <c r="A1319" t="s">
        <v>71</v>
      </c>
      <c r="B1319" t="s">
        <v>55</v>
      </c>
      <c r="C1319" t="s">
        <v>73</v>
      </c>
      <c r="D1319" s="4">
        <v>43252</v>
      </c>
      <c r="E1319" t="s">
        <v>78</v>
      </c>
      <c r="F1319" s="5">
        <v>43101</v>
      </c>
      <c r="G1319">
        <v>0.86</v>
      </c>
      <c r="H1319">
        <v>0.02</v>
      </c>
      <c r="I1319">
        <f>Table_Query_from_etpl[[#This Row],[billed_amt]]/Table_Query_from_etpl[[#This Row],[billed_consum]]</f>
        <v>2.3255813953488372E-2</v>
      </c>
    </row>
    <row r="1320" spans="1:9" x14ac:dyDescent="0.2">
      <c r="A1320" t="s">
        <v>71</v>
      </c>
      <c r="B1320" t="s">
        <v>54</v>
      </c>
      <c r="C1320" t="s">
        <v>76</v>
      </c>
      <c r="D1320" s="4">
        <v>43252</v>
      </c>
      <c r="E1320" t="s">
        <v>78</v>
      </c>
      <c r="F1320" s="5">
        <v>43221</v>
      </c>
      <c r="G1320">
        <v>25274.7</v>
      </c>
      <c r="H1320">
        <v>403.18</v>
      </c>
      <c r="I1320">
        <f>Table_Query_from_etpl[[#This Row],[billed_amt]]/Table_Query_from_etpl[[#This Row],[billed_consum]]</f>
        <v>1.5951920299746385E-2</v>
      </c>
    </row>
    <row r="1321" spans="1:9" x14ac:dyDescent="0.2">
      <c r="A1321" t="s">
        <v>71</v>
      </c>
      <c r="B1321" t="s">
        <v>55</v>
      </c>
      <c r="C1321" t="s">
        <v>77</v>
      </c>
      <c r="D1321" s="4">
        <v>43252</v>
      </c>
      <c r="E1321" t="s">
        <v>78</v>
      </c>
      <c r="F1321" s="5">
        <v>43221</v>
      </c>
      <c r="G1321">
        <v>25.22</v>
      </c>
      <c r="H1321">
        <v>0.52</v>
      </c>
      <c r="I1321">
        <f>Table_Query_from_etpl[[#This Row],[billed_amt]]/Table_Query_from_etpl[[#This Row],[billed_consum]]</f>
        <v>2.0618556701030931E-2</v>
      </c>
    </row>
    <row r="1322" spans="1:9" x14ac:dyDescent="0.2">
      <c r="A1322" t="s">
        <v>71</v>
      </c>
      <c r="B1322" t="s">
        <v>54</v>
      </c>
      <c r="C1322" t="s">
        <v>76</v>
      </c>
      <c r="D1322" s="4">
        <v>43252</v>
      </c>
      <c r="E1322" t="s">
        <v>78</v>
      </c>
      <c r="F1322" s="5">
        <v>43221</v>
      </c>
      <c r="G1322">
        <v>7688.35</v>
      </c>
      <c r="H1322">
        <v>159.34</v>
      </c>
      <c r="I1322">
        <f>Table_Query_from_etpl[[#This Row],[billed_amt]]/Table_Query_from_etpl[[#This Row],[billed_consum]]</f>
        <v>2.0724862941983651E-2</v>
      </c>
    </row>
    <row r="1323" spans="1:9" x14ac:dyDescent="0.2">
      <c r="A1323" t="s">
        <v>71</v>
      </c>
      <c r="B1323" t="s">
        <v>54</v>
      </c>
      <c r="C1323" t="s">
        <v>76</v>
      </c>
      <c r="D1323" s="4">
        <v>43252</v>
      </c>
      <c r="E1323" t="s">
        <v>66</v>
      </c>
      <c r="F1323" s="5">
        <v>43221</v>
      </c>
      <c r="G1323">
        <v>170474.21</v>
      </c>
      <c r="H1323">
        <v>3534.99</v>
      </c>
      <c r="I1323">
        <f>Table_Query_from_etpl[[#This Row],[billed_amt]]/Table_Query_from_etpl[[#This Row],[billed_consum]]</f>
        <v>2.0736215759556826E-2</v>
      </c>
    </row>
    <row r="1324" spans="1:9" x14ac:dyDescent="0.2">
      <c r="A1324" t="s">
        <v>71</v>
      </c>
      <c r="B1324" t="s">
        <v>54</v>
      </c>
      <c r="C1324" t="s">
        <v>76</v>
      </c>
      <c r="D1324" s="4">
        <v>43252</v>
      </c>
      <c r="E1324" t="s">
        <v>78</v>
      </c>
      <c r="F1324" s="5">
        <v>43101</v>
      </c>
      <c r="G1324">
        <v>12172.79</v>
      </c>
      <c r="H1324">
        <v>253.7</v>
      </c>
      <c r="I1324">
        <f>Table_Query_from_etpl[[#This Row],[billed_amt]]/Table_Query_from_etpl[[#This Row],[billed_consum]]</f>
        <v>2.0841565491559452E-2</v>
      </c>
    </row>
    <row r="1325" spans="1:9" x14ac:dyDescent="0.2">
      <c r="A1325" t="s">
        <v>71</v>
      </c>
      <c r="B1325" t="s">
        <v>54</v>
      </c>
      <c r="C1325" t="s">
        <v>76</v>
      </c>
      <c r="D1325" s="4">
        <v>43252</v>
      </c>
      <c r="E1325" t="s">
        <v>66</v>
      </c>
      <c r="F1325" s="5">
        <v>43101</v>
      </c>
      <c r="G1325">
        <v>269906.19</v>
      </c>
      <c r="H1325">
        <v>5625.85</v>
      </c>
      <c r="I1325">
        <f>Table_Query_from_etpl[[#This Row],[billed_amt]]/Table_Query_from_etpl[[#This Row],[billed_consum]]</f>
        <v>2.0843723517419147E-2</v>
      </c>
    </row>
    <row r="1326" spans="1:9" x14ac:dyDescent="0.2">
      <c r="A1326" t="s">
        <v>71</v>
      </c>
      <c r="B1326" t="s">
        <v>54</v>
      </c>
      <c r="C1326" t="s">
        <v>76</v>
      </c>
      <c r="D1326" s="4">
        <v>43252</v>
      </c>
      <c r="E1326" t="s">
        <v>78</v>
      </c>
      <c r="F1326" s="5">
        <v>43221</v>
      </c>
      <c r="G1326">
        <v>12110.67</v>
      </c>
      <c r="H1326">
        <v>251.83</v>
      </c>
      <c r="I1326">
        <f>Table_Query_from_etpl[[#This Row],[billed_amt]]/Table_Query_from_etpl[[#This Row],[billed_consum]]</f>
        <v>2.0794060113932592E-2</v>
      </c>
    </row>
    <row r="1327" spans="1:9" x14ac:dyDescent="0.2">
      <c r="A1327" t="s">
        <v>71</v>
      </c>
      <c r="B1327" t="s">
        <v>54</v>
      </c>
      <c r="C1327" t="s">
        <v>76</v>
      </c>
      <c r="D1327" s="4">
        <v>43252</v>
      </c>
      <c r="E1327" t="s">
        <v>66</v>
      </c>
      <c r="F1327" s="5">
        <v>43101</v>
      </c>
      <c r="G1327">
        <v>419200.09</v>
      </c>
      <c r="H1327">
        <v>8740.9500000000007</v>
      </c>
      <c r="I1327">
        <f>Table_Query_from_etpl[[#This Row],[billed_amt]]/Table_Query_from_etpl[[#This Row],[billed_consum]]</f>
        <v>2.0851498385890135E-2</v>
      </c>
    </row>
    <row r="1328" spans="1:9" x14ac:dyDescent="0.2">
      <c r="A1328" t="s">
        <v>71</v>
      </c>
      <c r="B1328" t="s">
        <v>54</v>
      </c>
      <c r="C1328" t="s">
        <v>76</v>
      </c>
      <c r="D1328" s="4">
        <v>43252</v>
      </c>
      <c r="E1328" t="s">
        <v>78</v>
      </c>
      <c r="F1328" s="5">
        <v>43101</v>
      </c>
      <c r="G1328">
        <v>18905.91</v>
      </c>
      <c r="H1328">
        <v>394.17</v>
      </c>
      <c r="I1328">
        <f>Table_Query_from_etpl[[#This Row],[billed_amt]]/Table_Query_from_etpl[[#This Row],[billed_consum]]</f>
        <v>2.0849036095062338E-2</v>
      </c>
    </row>
    <row r="1329" spans="1:9" x14ac:dyDescent="0.2">
      <c r="A1329" t="s">
        <v>71</v>
      </c>
      <c r="B1329" t="s">
        <v>54</v>
      </c>
      <c r="C1329" t="s">
        <v>76</v>
      </c>
      <c r="D1329" s="4">
        <v>43252</v>
      </c>
      <c r="E1329" t="s">
        <v>66</v>
      </c>
      <c r="F1329" s="5">
        <v>43101</v>
      </c>
      <c r="G1329">
        <v>179617.75</v>
      </c>
      <c r="H1329">
        <v>3344.02</v>
      </c>
      <c r="I1329">
        <f>Table_Query_from_etpl[[#This Row],[billed_amt]]/Table_Query_from_etpl[[#This Row],[billed_consum]]</f>
        <v>1.8617425059605747E-2</v>
      </c>
    </row>
    <row r="1330" spans="1:9" x14ac:dyDescent="0.2">
      <c r="A1330" t="s">
        <v>71</v>
      </c>
      <c r="B1330" t="s">
        <v>55</v>
      </c>
      <c r="C1330" t="s">
        <v>77</v>
      </c>
      <c r="D1330" s="4">
        <v>43252</v>
      </c>
      <c r="E1330" t="s">
        <v>78</v>
      </c>
      <c r="F1330" s="5">
        <v>43101</v>
      </c>
      <c r="G1330">
        <v>20.25</v>
      </c>
      <c r="H1330">
        <v>0.39</v>
      </c>
      <c r="I1330">
        <f>Table_Query_from_etpl[[#This Row],[billed_amt]]/Table_Query_from_etpl[[#This Row],[billed_consum]]</f>
        <v>1.9259259259259261E-2</v>
      </c>
    </row>
    <row r="1331" spans="1:9" x14ac:dyDescent="0.2">
      <c r="A1331" t="s">
        <v>71</v>
      </c>
      <c r="B1331" t="s">
        <v>54</v>
      </c>
      <c r="C1331" t="s">
        <v>76</v>
      </c>
      <c r="D1331" s="4">
        <v>43252</v>
      </c>
      <c r="E1331" t="s">
        <v>78</v>
      </c>
      <c r="F1331" s="5">
        <v>43101</v>
      </c>
      <c r="G1331">
        <v>35.47</v>
      </c>
      <c r="H1331">
        <v>0.68</v>
      </c>
      <c r="I1331">
        <f>Table_Query_from_etpl[[#This Row],[billed_amt]]/Table_Query_from_etpl[[#This Row],[billed_consum]]</f>
        <v>1.9171130532844659E-2</v>
      </c>
    </row>
    <row r="1332" spans="1:9" x14ac:dyDescent="0.2">
      <c r="A1332" t="s">
        <v>71</v>
      </c>
      <c r="B1332" t="s">
        <v>55</v>
      </c>
      <c r="C1332" t="s">
        <v>77</v>
      </c>
      <c r="D1332" s="4">
        <v>43252</v>
      </c>
      <c r="E1332" t="s">
        <v>66</v>
      </c>
      <c r="F1332" s="5">
        <v>43101</v>
      </c>
      <c r="G1332">
        <v>449.01</v>
      </c>
      <c r="H1332">
        <v>8.6</v>
      </c>
      <c r="I1332">
        <f>Table_Query_from_etpl[[#This Row],[billed_amt]]/Table_Query_from_etpl[[#This Row],[billed_consum]]</f>
        <v>1.9153248257277121E-2</v>
      </c>
    </row>
    <row r="1333" spans="1:9" x14ac:dyDescent="0.2">
      <c r="A1333" t="s">
        <v>71</v>
      </c>
      <c r="B1333" t="s">
        <v>54</v>
      </c>
      <c r="C1333" t="s">
        <v>76</v>
      </c>
      <c r="D1333" s="4">
        <v>43282</v>
      </c>
      <c r="E1333" t="s">
        <v>66</v>
      </c>
      <c r="F1333" s="5">
        <v>43221</v>
      </c>
      <c r="G1333">
        <v>1808</v>
      </c>
      <c r="H1333">
        <v>42.62</v>
      </c>
      <c r="I1333">
        <f>Table_Query_from_etpl[[#This Row],[billed_amt]]/Table_Query_from_etpl[[#This Row],[billed_consum]]</f>
        <v>2.3573008849557521E-2</v>
      </c>
    </row>
    <row r="1334" spans="1:9" x14ac:dyDescent="0.2">
      <c r="A1334" t="s">
        <v>71</v>
      </c>
      <c r="B1334" t="s">
        <v>54</v>
      </c>
      <c r="C1334" t="s">
        <v>76</v>
      </c>
      <c r="D1334" s="4">
        <v>43282</v>
      </c>
      <c r="E1334" t="s">
        <v>78</v>
      </c>
      <c r="F1334" s="5">
        <v>43221</v>
      </c>
      <c r="G1334">
        <v>81.540000000000006</v>
      </c>
      <c r="H1334">
        <v>1.92</v>
      </c>
      <c r="I1334">
        <f>Table_Query_from_etpl[[#This Row],[billed_amt]]/Table_Query_from_etpl[[#This Row],[billed_consum]]</f>
        <v>2.3546725533480497E-2</v>
      </c>
    </row>
    <row r="1335" spans="1:9" x14ac:dyDescent="0.2">
      <c r="A1335" t="s">
        <v>71</v>
      </c>
      <c r="B1335" t="s">
        <v>55</v>
      </c>
      <c r="C1335" t="s">
        <v>77</v>
      </c>
      <c r="D1335" s="4">
        <v>43282</v>
      </c>
      <c r="E1335" t="s">
        <v>66</v>
      </c>
      <c r="F1335" s="5">
        <v>43221</v>
      </c>
      <c r="G1335">
        <v>33147.94</v>
      </c>
      <c r="H1335">
        <v>743.49</v>
      </c>
      <c r="I1335">
        <f>Table_Query_from_etpl[[#This Row],[billed_amt]]/Table_Query_from_etpl[[#This Row],[billed_consum]]</f>
        <v>2.2429448104467425E-2</v>
      </c>
    </row>
    <row r="1336" spans="1:9" x14ac:dyDescent="0.2">
      <c r="A1336" t="s">
        <v>71</v>
      </c>
      <c r="B1336" t="s">
        <v>55</v>
      </c>
      <c r="C1336" t="s">
        <v>77</v>
      </c>
      <c r="D1336" s="4">
        <v>43282</v>
      </c>
      <c r="E1336" t="s">
        <v>78</v>
      </c>
      <c r="F1336" s="5">
        <v>43221</v>
      </c>
      <c r="G1336">
        <v>1494.97</v>
      </c>
      <c r="H1336">
        <v>33.53</v>
      </c>
      <c r="I1336">
        <f>Table_Query_from_etpl[[#This Row],[billed_amt]]/Table_Query_from_etpl[[#This Row],[billed_consum]]</f>
        <v>2.2428543716596319E-2</v>
      </c>
    </row>
    <row r="1337" spans="1:9" x14ac:dyDescent="0.2">
      <c r="A1337" t="s">
        <v>71</v>
      </c>
      <c r="B1337" t="s">
        <v>54</v>
      </c>
      <c r="C1337" t="s">
        <v>76</v>
      </c>
      <c r="D1337" s="4">
        <v>43252</v>
      </c>
      <c r="E1337" t="s">
        <v>66</v>
      </c>
      <c r="F1337" s="5">
        <v>43101</v>
      </c>
      <c r="G1337">
        <v>786.52</v>
      </c>
      <c r="H1337">
        <v>14.91</v>
      </c>
      <c r="I1337">
        <f>Table_Query_from_etpl[[#This Row],[billed_amt]]/Table_Query_from_etpl[[#This Row],[billed_consum]]</f>
        <v>1.8956924172303311E-2</v>
      </c>
    </row>
    <row r="1338" spans="1:9" x14ac:dyDescent="0.2">
      <c r="A1338" t="s">
        <v>71</v>
      </c>
      <c r="B1338" t="s">
        <v>54</v>
      </c>
      <c r="C1338" t="s">
        <v>76</v>
      </c>
      <c r="D1338" s="4">
        <v>43252</v>
      </c>
      <c r="E1338" t="s">
        <v>66</v>
      </c>
      <c r="F1338" s="5">
        <v>43221</v>
      </c>
      <c r="G1338">
        <v>268531.14</v>
      </c>
      <c r="H1338">
        <v>5581.32</v>
      </c>
      <c r="I1338">
        <f>Table_Query_from_etpl[[#This Row],[billed_amt]]/Table_Query_from_etpl[[#This Row],[billed_consum]]</f>
        <v>2.0784628553693993E-2</v>
      </c>
    </row>
    <row r="1339" spans="1:9" x14ac:dyDescent="0.2">
      <c r="A1339" t="s">
        <v>71</v>
      </c>
      <c r="B1339" t="s">
        <v>55</v>
      </c>
      <c r="C1339" t="s">
        <v>77</v>
      </c>
      <c r="D1339" s="4">
        <v>43282</v>
      </c>
      <c r="E1339" t="s">
        <v>66</v>
      </c>
      <c r="F1339" s="5">
        <v>43221</v>
      </c>
      <c r="G1339">
        <v>129620.2</v>
      </c>
      <c r="H1339">
        <v>2907.16</v>
      </c>
      <c r="I1339">
        <f>Table_Query_from_etpl[[#This Row],[billed_amt]]/Table_Query_from_etpl[[#This Row],[billed_consum]]</f>
        <v>2.2428294355355104E-2</v>
      </c>
    </row>
    <row r="1340" spans="1:9" x14ac:dyDescent="0.2">
      <c r="A1340" t="s">
        <v>71</v>
      </c>
      <c r="B1340" t="s">
        <v>55</v>
      </c>
      <c r="C1340" t="s">
        <v>77</v>
      </c>
      <c r="D1340" s="4">
        <v>43282</v>
      </c>
      <c r="E1340" t="s">
        <v>78</v>
      </c>
      <c r="F1340" s="5">
        <v>43221</v>
      </c>
      <c r="G1340">
        <v>5845.91</v>
      </c>
      <c r="H1340">
        <v>131.08000000000001</v>
      </c>
      <c r="I1340">
        <f>Table_Query_from_etpl[[#This Row],[billed_amt]]/Table_Query_from_etpl[[#This Row],[billed_consum]]</f>
        <v>2.2422514202237124E-2</v>
      </c>
    </row>
    <row r="1341" spans="1:9" x14ac:dyDescent="0.2">
      <c r="A1341" t="s">
        <v>71</v>
      </c>
      <c r="B1341" t="s">
        <v>55</v>
      </c>
      <c r="C1341" t="s">
        <v>77</v>
      </c>
      <c r="D1341" s="4">
        <v>43221</v>
      </c>
      <c r="E1341" t="s">
        <v>66</v>
      </c>
      <c r="F1341" s="5">
        <v>43221</v>
      </c>
      <c r="G1341">
        <v>11</v>
      </c>
      <c r="H1341">
        <v>0.21</v>
      </c>
      <c r="I1341">
        <f>Table_Query_from_etpl[[#This Row],[billed_amt]]/Table_Query_from_etpl[[#This Row],[billed_consum]]</f>
        <v>1.9090909090909089E-2</v>
      </c>
    </row>
    <row r="1342" spans="1:9" x14ac:dyDescent="0.2">
      <c r="A1342" t="s">
        <v>71</v>
      </c>
      <c r="B1342" t="s">
        <v>55</v>
      </c>
      <c r="C1342" t="s">
        <v>77</v>
      </c>
      <c r="D1342" s="4">
        <v>43252</v>
      </c>
      <c r="E1342" t="s">
        <v>66</v>
      </c>
      <c r="F1342" s="5">
        <v>43221</v>
      </c>
      <c r="G1342">
        <v>25739.37</v>
      </c>
      <c r="H1342">
        <v>394.38</v>
      </c>
      <c r="I1342">
        <f>Table_Query_from_etpl[[#This Row],[billed_amt]]/Table_Query_from_etpl[[#This Row],[billed_consum]]</f>
        <v>1.5322053336969786E-2</v>
      </c>
    </row>
    <row r="1343" spans="1:9" x14ac:dyDescent="0.2">
      <c r="A1343" t="s">
        <v>71</v>
      </c>
      <c r="B1343" t="s">
        <v>54</v>
      </c>
      <c r="C1343" t="s">
        <v>76</v>
      </c>
      <c r="D1343" s="4">
        <v>43252</v>
      </c>
      <c r="E1343" t="s">
        <v>66</v>
      </c>
      <c r="F1343" s="5">
        <v>43221</v>
      </c>
      <c r="G1343">
        <v>251788.92</v>
      </c>
      <c r="H1343">
        <v>3856.81</v>
      </c>
      <c r="I1343">
        <f>Table_Query_from_etpl[[#This Row],[billed_amt]]/Table_Query_from_etpl[[#This Row],[billed_consum]]</f>
        <v>1.5317631927568536E-2</v>
      </c>
    </row>
    <row r="1344" spans="1:9" x14ac:dyDescent="0.2">
      <c r="A1344" t="s">
        <v>71</v>
      </c>
      <c r="B1344" t="s">
        <v>55</v>
      </c>
      <c r="C1344" t="s">
        <v>77</v>
      </c>
      <c r="D1344" s="4">
        <v>43252</v>
      </c>
      <c r="E1344" t="s">
        <v>78</v>
      </c>
      <c r="F1344" s="5">
        <v>43221</v>
      </c>
      <c r="G1344">
        <v>1160.8399999999999</v>
      </c>
      <c r="H1344">
        <v>17.760000000000002</v>
      </c>
      <c r="I1344">
        <f>Table_Query_from_etpl[[#This Row],[billed_amt]]/Table_Query_from_etpl[[#This Row],[billed_consum]]</f>
        <v>1.529926604872334E-2</v>
      </c>
    </row>
    <row r="1345" spans="1:9" x14ac:dyDescent="0.2">
      <c r="A1345" t="s">
        <v>71</v>
      </c>
      <c r="B1345" t="s">
        <v>54</v>
      </c>
      <c r="C1345" t="s">
        <v>76</v>
      </c>
      <c r="D1345" s="4">
        <v>43252</v>
      </c>
      <c r="E1345" t="s">
        <v>78</v>
      </c>
      <c r="F1345" s="5">
        <v>43221</v>
      </c>
      <c r="G1345">
        <v>11355.65</v>
      </c>
      <c r="H1345">
        <v>174</v>
      </c>
      <c r="I1345">
        <f>Table_Query_from_etpl[[#This Row],[billed_amt]]/Table_Query_from_etpl[[#This Row],[billed_consum]]</f>
        <v>1.5322768841942117E-2</v>
      </c>
    </row>
    <row r="1346" spans="1:9" x14ac:dyDescent="0.2">
      <c r="A1346" t="s">
        <v>71</v>
      </c>
      <c r="B1346" t="s">
        <v>54</v>
      </c>
      <c r="C1346" t="s">
        <v>76</v>
      </c>
      <c r="D1346" s="4">
        <v>43252</v>
      </c>
      <c r="E1346" t="s">
        <v>78</v>
      </c>
      <c r="F1346" s="5">
        <v>43221</v>
      </c>
      <c r="G1346">
        <v>10514.17</v>
      </c>
      <c r="H1346">
        <v>161.02000000000001</v>
      </c>
      <c r="I1346">
        <f>Table_Query_from_etpl[[#This Row],[billed_amt]]/Table_Query_from_etpl[[#This Row],[billed_consum]]</f>
        <v>1.5314570717422298E-2</v>
      </c>
    </row>
    <row r="1347" spans="1:9" x14ac:dyDescent="0.2">
      <c r="A1347" t="s">
        <v>71</v>
      </c>
      <c r="B1347" t="s">
        <v>54</v>
      </c>
      <c r="C1347" t="s">
        <v>76</v>
      </c>
      <c r="D1347" s="4">
        <v>43252</v>
      </c>
      <c r="E1347" t="s">
        <v>66</v>
      </c>
      <c r="F1347" s="5">
        <v>43221</v>
      </c>
      <c r="G1347">
        <v>233128.36</v>
      </c>
      <c r="H1347">
        <v>3570.33</v>
      </c>
      <c r="I1347">
        <f>Table_Query_from_etpl[[#This Row],[billed_amt]]/Table_Query_from_etpl[[#This Row],[billed_consum]]</f>
        <v>1.5314867740672993E-2</v>
      </c>
    </row>
    <row r="1348" spans="1:9" x14ac:dyDescent="0.2">
      <c r="A1348" t="s">
        <v>71</v>
      </c>
      <c r="B1348" t="s">
        <v>55</v>
      </c>
      <c r="C1348" t="s">
        <v>77</v>
      </c>
      <c r="D1348" s="4">
        <v>43221</v>
      </c>
      <c r="E1348" t="s">
        <v>78</v>
      </c>
      <c r="F1348" s="5">
        <v>43221</v>
      </c>
      <c r="G1348">
        <v>0.5</v>
      </c>
      <c r="H1348">
        <v>0.01</v>
      </c>
      <c r="I1348">
        <f>Table_Query_from_etpl[[#This Row],[billed_amt]]/Table_Query_from_etpl[[#This Row],[billed_consum]]</f>
        <v>0.02</v>
      </c>
    </row>
    <row r="1349" spans="1:9" x14ac:dyDescent="0.2">
      <c r="A1349" t="s">
        <v>71</v>
      </c>
      <c r="B1349" t="s">
        <v>54</v>
      </c>
      <c r="C1349" t="s">
        <v>76</v>
      </c>
      <c r="D1349" s="4">
        <v>43282</v>
      </c>
      <c r="E1349" t="s">
        <v>78</v>
      </c>
      <c r="F1349" s="5">
        <v>43101</v>
      </c>
      <c r="G1349">
        <v>2.63</v>
      </c>
      <c r="H1349">
        <v>0.04</v>
      </c>
      <c r="I1349">
        <f>Table_Query_from_etpl[[#This Row],[billed_amt]]/Table_Query_from_etpl[[#This Row],[billed_consum]]</f>
        <v>1.5209125475285173E-2</v>
      </c>
    </row>
    <row r="1350" spans="1:9" x14ac:dyDescent="0.2">
      <c r="A1350" t="s">
        <v>71</v>
      </c>
      <c r="B1350" t="s">
        <v>54</v>
      </c>
      <c r="C1350" t="s">
        <v>76</v>
      </c>
      <c r="D1350" s="4">
        <v>43282</v>
      </c>
      <c r="E1350" t="s">
        <v>66</v>
      </c>
      <c r="F1350" s="5">
        <v>43101</v>
      </c>
      <c r="G1350">
        <v>58.42</v>
      </c>
      <c r="H1350">
        <v>0.95</v>
      </c>
      <c r="I1350">
        <f>Table_Query_from_etpl[[#This Row],[billed_amt]]/Table_Query_from_etpl[[#This Row],[billed_consum]]</f>
        <v>1.6261554262238957E-2</v>
      </c>
    </row>
    <row r="1351" spans="1:9" x14ac:dyDescent="0.2">
      <c r="A1351" t="s">
        <v>71</v>
      </c>
      <c r="B1351" t="s">
        <v>55</v>
      </c>
      <c r="C1351" t="s">
        <v>77</v>
      </c>
      <c r="D1351" s="4">
        <v>43282</v>
      </c>
      <c r="E1351" t="s">
        <v>66</v>
      </c>
      <c r="F1351" s="5">
        <v>43221</v>
      </c>
      <c r="G1351">
        <v>89272.99</v>
      </c>
      <c r="H1351">
        <v>1719.14</v>
      </c>
      <c r="I1351">
        <f>Table_Query_from_etpl[[#This Row],[billed_amt]]/Table_Query_from_etpl[[#This Row],[billed_consum]]</f>
        <v>1.9257112369598015E-2</v>
      </c>
    </row>
    <row r="1352" spans="1:9" x14ac:dyDescent="0.2">
      <c r="A1352" t="s">
        <v>71</v>
      </c>
      <c r="B1352" t="s">
        <v>55</v>
      </c>
      <c r="C1352" t="s">
        <v>77</v>
      </c>
      <c r="D1352" s="4">
        <v>43282</v>
      </c>
      <c r="E1352" t="s">
        <v>78</v>
      </c>
      <c r="F1352" s="5">
        <v>43221</v>
      </c>
      <c r="G1352">
        <v>4026.21</v>
      </c>
      <c r="H1352">
        <v>77.55</v>
      </c>
      <c r="I1352">
        <f>Table_Query_from_etpl[[#This Row],[billed_amt]]/Table_Query_from_etpl[[#This Row],[billed_consum]]</f>
        <v>1.9261290394688799E-2</v>
      </c>
    </row>
    <row r="1353" spans="1:9" x14ac:dyDescent="0.2">
      <c r="A1353" t="s">
        <v>71</v>
      </c>
      <c r="B1353" t="s">
        <v>55</v>
      </c>
      <c r="C1353" t="s">
        <v>77</v>
      </c>
      <c r="D1353" s="4">
        <v>43282</v>
      </c>
      <c r="E1353" t="s">
        <v>78</v>
      </c>
      <c r="F1353" s="5">
        <v>43221</v>
      </c>
      <c r="G1353">
        <v>30113.55</v>
      </c>
      <c r="H1353">
        <v>706.35</v>
      </c>
      <c r="I1353">
        <f>Table_Query_from_etpl[[#This Row],[billed_amt]]/Table_Query_from_etpl[[#This Row],[billed_consum]]</f>
        <v>2.3456218214059785E-2</v>
      </c>
    </row>
    <row r="1354" spans="1:9" x14ac:dyDescent="0.2">
      <c r="A1354" t="s">
        <v>71</v>
      </c>
      <c r="B1354" t="s">
        <v>55</v>
      </c>
      <c r="C1354" t="s">
        <v>77</v>
      </c>
      <c r="D1354" s="4">
        <v>43282</v>
      </c>
      <c r="E1354" t="s">
        <v>66</v>
      </c>
      <c r="F1354" s="5">
        <v>43221</v>
      </c>
      <c r="G1354">
        <v>63270.01</v>
      </c>
      <c r="H1354">
        <v>1529.56</v>
      </c>
      <c r="I1354">
        <f>Table_Query_from_etpl[[#This Row],[billed_amt]]/Table_Query_from_etpl[[#This Row],[billed_consum]]</f>
        <v>2.4175118669967018E-2</v>
      </c>
    </row>
    <row r="1355" spans="1:9" x14ac:dyDescent="0.2">
      <c r="A1355" t="s">
        <v>71</v>
      </c>
      <c r="B1355" t="s">
        <v>55</v>
      </c>
      <c r="C1355" t="s">
        <v>77</v>
      </c>
      <c r="D1355" s="4">
        <v>43282</v>
      </c>
      <c r="E1355" t="s">
        <v>66</v>
      </c>
      <c r="F1355" s="5">
        <v>43221</v>
      </c>
      <c r="G1355">
        <v>545772.02</v>
      </c>
      <c r="H1355">
        <v>13283.74</v>
      </c>
      <c r="I1355">
        <f>Table_Query_from_etpl[[#This Row],[billed_amt]]/Table_Query_from_etpl[[#This Row],[billed_consum]]</f>
        <v>2.4339356935153985E-2</v>
      </c>
    </row>
    <row r="1356" spans="1:9" x14ac:dyDescent="0.2">
      <c r="A1356" t="s">
        <v>71</v>
      </c>
      <c r="B1356" t="s">
        <v>55</v>
      </c>
      <c r="C1356" t="s">
        <v>77</v>
      </c>
      <c r="D1356" s="4">
        <v>43282</v>
      </c>
      <c r="E1356" t="s">
        <v>66</v>
      </c>
      <c r="F1356" s="5">
        <v>43221</v>
      </c>
      <c r="G1356">
        <v>667706.18999999994</v>
      </c>
      <c r="H1356">
        <v>15660.8</v>
      </c>
      <c r="I1356">
        <f>Table_Query_from_etpl[[#This Row],[billed_amt]]/Table_Query_from_etpl[[#This Row],[billed_consum]]</f>
        <v>2.3454627551079018E-2</v>
      </c>
    </row>
    <row r="1357" spans="1:9" x14ac:dyDescent="0.2">
      <c r="A1357" t="s">
        <v>71</v>
      </c>
      <c r="B1357" t="s">
        <v>54</v>
      </c>
      <c r="C1357" t="s">
        <v>76</v>
      </c>
      <c r="D1357" s="4">
        <v>43282</v>
      </c>
      <c r="E1357" t="s">
        <v>78</v>
      </c>
      <c r="F1357" s="5">
        <v>43101</v>
      </c>
      <c r="G1357">
        <v>10.62</v>
      </c>
      <c r="H1357">
        <v>0.21</v>
      </c>
      <c r="I1357">
        <f>Table_Query_from_etpl[[#This Row],[billed_amt]]/Table_Query_from_etpl[[#This Row],[billed_consum]]</f>
        <v>1.977401129943503E-2</v>
      </c>
    </row>
    <row r="1358" spans="1:9" x14ac:dyDescent="0.2">
      <c r="A1358" t="s">
        <v>71</v>
      </c>
      <c r="B1358" t="s">
        <v>54</v>
      </c>
      <c r="C1358" t="s">
        <v>76</v>
      </c>
      <c r="D1358" s="4">
        <v>43282</v>
      </c>
      <c r="E1358" t="s">
        <v>66</v>
      </c>
      <c r="F1358" s="5">
        <v>43101</v>
      </c>
      <c r="G1358">
        <v>235.51</v>
      </c>
      <c r="H1358">
        <v>4.76</v>
      </c>
      <c r="I1358">
        <f>Table_Query_from_etpl[[#This Row],[billed_amt]]/Table_Query_from_etpl[[#This Row],[billed_consum]]</f>
        <v>2.0211455989129972E-2</v>
      </c>
    </row>
    <row r="1359" spans="1:9" x14ac:dyDescent="0.2">
      <c r="A1359" t="s">
        <v>71</v>
      </c>
      <c r="B1359" t="s">
        <v>55</v>
      </c>
      <c r="C1359" t="s">
        <v>77</v>
      </c>
      <c r="D1359" s="4">
        <v>43282</v>
      </c>
      <c r="E1359" t="s">
        <v>78</v>
      </c>
      <c r="F1359" s="5">
        <v>43221</v>
      </c>
      <c r="G1359">
        <v>387.13</v>
      </c>
      <c r="H1359">
        <v>8.68</v>
      </c>
      <c r="I1359">
        <f>Table_Query_from_etpl[[#This Row],[billed_amt]]/Table_Query_from_etpl[[#This Row],[billed_consum]]</f>
        <v>2.2421408829075503E-2</v>
      </c>
    </row>
    <row r="1360" spans="1:9" x14ac:dyDescent="0.2">
      <c r="A1360" t="s">
        <v>71</v>
      </c>
      <c r="B1360" t="s">
        <v>55</v>
      </c>
      <c r="C1360" t="s">
        <v>77</v>
      </c>
      <c r="D1360" s="4">
        <v>43282</v>
      </c>
      <c r="E1360" t="s">
        <v>66</v>
      </c>
      <c r="F1360" s="5">
        <v>43221</v>
      </c>
      <c r="G1360">
        <v>8584.01</v>
      </c>
      <c r="H1360">
        <v>192.54</v>
      </c>
      <c r="I1360">
        <f>Table_Query_from_etpl[[#This Row],[billed_amt]]/Table_Query_from_etpl[[#This Row],[billed_consum]]</f>
        <v>2.2430076386211105E-2</v>
      </c>
    </row>
    <row r="1361" spans="1:9" x14ac:dyDescent="0.2">
      <c r="A1361" t="s">
        <v>71</v>
      </c>
      <c r="B1361" t="s">
        <v>55</v>
      </c>
      <c r="C1361" t="s">
        <v>77</v>
      </c>
      <c r="D1361" s="4">
        <v>43282</v>
      </c>
      <c r="E1361" t="s">
        <v>78</v>
      </c>
      <c r="F1361" s="5">
        <v>43221</v>
      </c>
      <c r="G1361">
        <v>2853.46</v>
      </c>
      <c r="H1361">
        <v>68.98</v>
      </c>
      <c r="I1361">
        <f>Table_Query_from_etpl[[#This Row],[billed_amt]]/Table_Query_from_etpl[[#This Row],[billed_consum]]</f>
        <v>2.4174160492875317E-2</v>
      </c>
    </row>
    <row r="1362" spans="1:9" x14ac:dyDescent="0.2">
      <c r="A1362" t="s">
        <v>71</v>
      </c>
      <c r="B1362" t="s">
        <v>55</v>
      </c>
      <c r="C1362" t="s">
        <v>77</v>
      </c>
      <c r="D1362" s="4">
        <v>43282</v>
      </c>
      <c r="E1362" t="s">
        <v>78</v>
      </c>
      <c r="F1362" s="5">
        <v>43221</v>
      </c>
      <c r="G1362">
        <v>24614.23</v>
      </c>
      <c r="H1362">
        <v>599.08000000000004</v>
      </c>
      <c r="I1362">
        <f>Table_Query_from_etpl[[#This Row],[billed_amt]]/Table_Query_from_etpl[[#This Row],[billed_consum]]</f>
        <v>2.4338766640272722E-2</v>
      </c>
    </row>
    <row r="1363" spans="1:9" x14ac:dyDescent="0.2">
      <c r="A1363" t="s">
        <v>71</v>
      </c>
      <c r="B1363" t="s">
        <v>54</v>
      </c>
      <c r="C1363" t="s">
        <v>76</v>
      </c>
      <c r="D1363" s="4">
        <v>43282</v>
      </c>
      <c r="E1363" t="s">
        <v>66</v>
      </c>
      <c r="F1363" s="5">
        <v>43221</v>
      </c>
      <c r="G1363">
        <v>18319.38</v>
      </c>
      <c r="H1363">
        <v>347.49</v>
      </c>
      <c r="I1363">
        <f>Table_Query_from_etpl[[#This Row],[billed_amt]]/Table_Query_from_etpl[[#This Row],[billed_consum]]</f>
        <v>1.896843670473564E-2</v>
      </c>
    </row>
    <row r="1364" spans="1:9" x14ac:dyDescent="0.2">
      <c r="A1364" t="s">
        <v>71</v>
      </c>
      <c r="B1364" t="s">
        <v>54</v>
      </c>
      <c r="C1364" t="s">
        <v>76</v>
      </c>
      <c r="D1364" s="4">
        <v>43282</v>
      </c>
      <c r="E1364" t="s">
        <v>78</v>
      </c>
      <c r="F1364" s="5">
        <v>43221</v>
      </c>
      <c r="G1364">
        <v>826.17</v>
      </c>
      <c r="H1364">
        <v>15.66</v>
      </c>
      <c r="I1364">
        <f>Table_Query_from_etpl[[#This Row],[billed_amt]]/Table_Query_from_etpl[[#This Row],[billed_consum]]</f>
        <v>1.8954936635317186E-2</v>
      </c>
    </row>
    <row r="1365" spans="1:9" x14ac:dyDescent="0.2">
      <c r="A1365" t="s">
        <v>71</v>
      </c>
      <c r="B1365" t="s">
        <v>54</v>
      </c>
      <c r="C1365" t="s">
        <v>76</v>
      </c>
      <c r="D1365" s="4">
        <v>43282</v>
      </c>
      <c r="E1365" t="s">
        <v>66</v>
      </c>
      <c r="F1365" s="5">
        <v>43221</v>
      </c>
      <c r="G1365">
        <v>554326.35</v>
      </c>
      <c r="H1365">
        <v>12413.52</v>
      </c>
      <c r="I1365">
        <f>Table_Query_from_etpl[[#This Row],[billed_amt]]/Table_Query_from_etpl[[#This Row],[billed_consum]]</f>
        <v>2.2393884036001538E-2</v>
      </c>
    </row>
    <row r="1366" spans="1:9" x14ac:dyDescent="0.2">
      <c r="A1366" t="s">
        <v>71</v>
      </c>
      <c r="B1366" t="s">
        <v>54</v>
      </c>
      <c r="C1366" t="s">
        <v>76</v>
      </c>
      <c r="D1366" s="4">
        <v>43282</v>
      </c>
      <c r="E1366" t="s">
        <v>78</v>
      </c>
      <c r="F1366" s="5">
        <v>43101</v>
      </c>
      <c r="G1366">
        <v>0</v>
      </c>
      <c r="H1366">
        <v>0</v>
      </c>
      <c r="I1366" t="e">
        <f>Table_Query_from_etpl[[#This Row],[billed_amt]]/Table_Query_from_etpl[[#This Row],[billed_consum]]</f>
        <v>#DIV/0!</v>
      </c>
    </row>
    <row r="1367" spans="1:9" x14ac:dyDescent="0.2">
      <c r="A1367" t="s">
        <v>71</v>
      </c>
      <c r="B1367" t="s">
        <v>54</v>
      </c>
      <c r="C1367" t="s">
        <v>76</v>
      </c>
      <c r="D1367" s="4">
        <v>43282</v>
      </c>
      <c r="E1367" t="s">
        <v>66</v>
      </c>
      <c r="F1367" s="5">
        <v>43101</v>
      </c>
      <c r="G1367">
        <v>0</v>
      </c>
      <c r="H1367">
        <v>0.01</v>
      </c>
      <c r="I1367" t="e">
        <f>Table_Query_from_etpl[[#This Row],[billed_amt]]/Table_Query_from_etpl[[#This Row],[billed_consum]]</f>
        <v>#DIV/0!</v>
      </c>
    </row>
    <row r="1368" spans="1:9" x14ac:dyDescent="0.2">
      <c r="A1368" t="s">
        <v>71</v>
      </c>
      <c r="B1368" t="s">
        <v>54</v>
      </c>
      <c r="C1368" t="s">
        <v>76</v>
      </c>
      <c r="D1368" s="4">
        <v>43282</v>
      </c>
      <c r="E1368" t="s">
        <v>66</v>
      </c>
      <c r="F1368" s="5">
        <v>43221</v>
      </c>
      <c r="G1368">
        <v>286785.81</v>
      </c>
      <c r="H1368">
        <v>6434.01</v>
      </c>
      <c r="I1368">
        <f>Table_Query_from_etpl[[#This Row],[billed_amt]]/Table_Query_from_etpl[[#This Row],[billed_consum]]</f>
        <v>2.2434896621977219E-2</v>
      </c>
    </row>
    <row r="1369" spans="1:9" x14ac:dyDescent="0.2">
      <c r="A1369" t="s">
        <v>71</v>
      </c>
      <c r="B1369" t="s">
        <v>54</v>
      </c>
      <c r="C1369" t="s">
        <v>76</v>
      </c>
      <c r="D1369" s="4">
        <v>43282</v>
      </c>
      <c r="E1369" t="s">
        <v>78</v>
      </c>
      <c r="F1369" s="5">
        <v>43221</v>
      </c>
      <c r="G1369">
        <v>12934.08</v>
      </c>
      <c r="H1369">
        <v>290.2</v>
      </c>
      <c r="I1369">
        <f>Table_Query_from_etpl[[#This Row],[billed_amt]]/Table_Query_from_etpl[[#This Row],[billed_consum]]</f>
        <v>2.2436849006655286E-2</v>
      </c>
    </row>
    <row r="1370" spans="1:9" x14ac:dyDescent="0.2">
      <c r="A1370" t="s">
        <v>71</v>
      </c>
      <c r="B1370" t="s">
        <v>54</v>
      </c>
      <c r="C1370" t="s">
        <v>76</v>
      </c>
      <c r="D1370" s="4">
        <v>43282</v>
      </c>
      <c r="E1370" t="s">
        <v>78</v>
      </c>
      <c r="F1370" s="5">
        <v>43221</v>
      </c>
      <c r="G1370">
        <v>25000.19</v>
      </c>
      <c r="H1370">
        <v>559.79999999999995</v>
      </c>
      <c r="I1370">
        <f>Table_Query_from_etpl[[#This Row],[billed_amt]]/Table_Query_from_etpl[[#This Row],[billed_consum]]</f>
        <v>2.239182982209335E-2</v>
      </c>
    </row>
    <row r="1371" spans="1:9" x14ac:dyDescent="0.2">
      <c r="A1371" t="s">
        <v>71</v>
      </c>
      <c r="B1371" t="s">
        <v>55</v>
      </c>
      <c r="C1371" t="s">
        <v>74</v>
      </c>
      <c r="D1371" s="4">
        <v>43282</v>
      </c>
      <c r="E1371" t="s">
        <v>78</v>
      </c>
      <c r="F1371" s="5">
        <v>43221</v>
      </c>
      <c r="G1371">
        <v>23.5</v>
      </c>
      <c r="H1371">
        <v>0.45</v>
      </c>
      <c r="I1371">
        <f>Table_Query_from_etpl[[#This Row],[billed_amt]]/Table_Query_from_etpl[[#This Row],[billed_consum]]</f>
        <v>1.9148936170212766E-2</v>
      </c>
    </row>
    <row r="1372" spans="1:9" x14ac:dyDescent="0.2">
      <c r="A1372" t="s">
        <v>71</v>
      </c>
      <c r="B1372" t="s">
        <v>54</v>
      </c>
      <c r="C1372" t="s">
        <v>76</v>
      </c>
      <c r="D1372" s="4">
        <v>43282</v>
      </c>
      <c r="E1372" t="s">
        <v>66</v>
      </c>
      <c r="F1372" s="5">
        <v>43221</v>
      </c>
      <c r="G1372">
        <v>157</v>
      </c>
      <c r="H1372">
        <v>3.01</v>
      </c>
      <c r="I1372">
        <f>Table_Query_from_etpl[[#This Row],[billed_amt]]/Table_Query_from_etpl[[#This Row],[billed_consum]]</f>
        <v>1.9171974522292991E-2</v>
      </c>
    </row>
    <row r="1373" spans="1:9" x14ac:dyDescent="0.2">
      <c r="A1373" t="s">
        <v>71</v>
      </c>
      <c r="B1373" t="s">
        <v>54</v>
      </c>
      <c r="C1373" t="s">
        <v>76</v>
      </c>
      <c r="D1373" s="4">
        <v>43282</v>
      </c>
      <c r="E1373" t="s">
        <v>78</v>
      </c>
      <c r="F1373" s="5">
        <v>43221</v>
      </c>
      <c r="G1373">
        <v>7.08</v>
      </c>
      <c r="H1373">
        <v>0.14000000000000001</v>
      </c>
      <c r="I1373">
        <f>Table_Query_from_etpl[[#This Row],[billed_amt]]/Table_Query_from_etpl[[#This Row],[billed_consum]]</f>
        <v>1.977401129943503E-2</v>
      </c>
    </row>
    <row r="1374" spans="1:9" x14ac:dyDescent="0.2">
      <c r="A1374" t="s">
        <v>71</v>
      </c>
      <c r="B1374" t="s">
        <v>55</v>
      </c>
      <c r="C1374" t="s">
        <v>74</v>
      </c>
      <c r="D1374" s="4">
        <v>43282</v>
      </c>
      <c r="E1374" t="s">
        <v>66</v>
      </c>
      <c r="F1374" s="5">
        <v>43221</v>
      </c>
      <c r="G1374">
        <v>520.99</v>
      </c>
      <c r="H1374">
        <v>10</v>
      </c>
      <c r="I1374">
        <f>Table_Query_from_etpl[[#This Row],[billed_amt]]/Table_Query_from_etpl[[#This Row],[billed_consum]]</f>
        <v>1.9194226376705887E-2</v>
      </c>
    </row>
    <row r="1375" spans="1:9" x14ac:dyDescent="0.2">
      <c r="A1375" t="s">
        <v>71</v>
      </c>
      <c r="B1375" t="s">
        <v>55</v>
      </c>
      <c r="C1375" t="s">
        <v>77</v>
      </c>
      <c r="D1375" s="4">
        <v>43282</v>
      </c>
      <c r="E1375" t="s">
        <v>66</v>
      </c>
      <c r="F1375" s="5">
        <v>43221</v>
      </c>
      <c r="G1375">
        <v>47026.99</v>
      </c>
      <c r="H1375">
        <v>1054.02</v>
      </c>
      <c r="I1375">
        <f>Table_Query_from_etpl[[#This Row],[billed_amt]]/Table_Query_from_etpl[[#This Row],[billed_consum]]</f>
        <v>2.2413086612602679E-2</v>
      </c>
    </row>
    <row r="1376" spans="1:9" x14ac:dyDescent="0.2">
      <c r="A1376" t="s">
        <v>71</v>
      </c>
      <c r="B1376" t="s">
        <v>54</v>
      </c>
      <c r="C1376" t="s">
        <v>76</v>
      </c>
      <c r="D1376" s="4">
        <v>43282</v>
      </c>
      <c r="E1376" t="s">
        <v>66</v>
      </c>
      <c r="F1376" s="5">
        <v>43221</v>
      </c>
      <c r="G1376">
        <v>0</v>
      </c>
      <c r="H1376">
        <v>0</v>
      </c>
      <c r="I1376" t="e">
        <f>Table_Query_from_etpl[[#This Row],[billed_amt]]/Table_Query_from_etpl[[#This Row],[billed_consum]]</f>
        <v>#DIV/0!</v>
      </c>
    </row>
    <row r="1377" spans="1:9" x14ac:dyDescent="0.2">
      <c r="A1377" t="s">
        <v>71</v>
      </c>
      <c r="B1377" t="s">
        <v>54</v>
      </c>
      <c r="C1377" t="s">
        <v>76</v>
      </c>
      <c r="D1377" s="4">
        <v>43282</v>
      </c>
      <c r="E1377" t="s">
        <v>78</v>
      </c>
      <c r="F1377" s="5">
        <v>43221</v>
      </c>
      <c r="G1377">
        <v>0</v>
      </c>
      <c r="H1377">
        <v>0</v>
      </c>
      <c r="I1377" t="e">
        <f>Table_Query_from_etpl[[#This Row],[billed_amt]]/Table_Query_from_etpl[[#This Row],[billed_consum]]</f>
        <v>#DIV/0!</v>
      </c>
    </row>
    <row r="1378" spans="1:9" x14ac:dyDescent="0.2">
      <c r="A1378" t="s">
        <v>71</v>
      </c>
      <c r="B1378" t="s">
        <v>55</v>
      </c>
      <c r="C1378" t="s">
        <v>77</v>
      </c>
      <c r="D1378" s="4">
        <v>43252</v>
      </c>
      <c r="E1378" t="s">
        <v>66</v>
      </c>
      <c r="F1378" s="5">
        <v>43101</v>
      </c>
      <c r="G1378">
        <v>5.2</v>
      </c>
      <c r="H1378">
        <v>0.04</v>
      </c>
      <c r="I1378">
        <f>Table_Query_from_etpl[[#This Row],[billed_amt]]/Table_Query_from_etpl[[#This Row],[billed_consum]]</f>
        <v>7.6923076923076919E-3</v>
      </c>
    </row>
    <row r="1379" spans="1:9" x14ac:dyDescent="0.2">
      <c r="A1379" t="s">
        <v>71</v>
      </c>
      <c r="B1379" t="s">
        <v>54</v>
      </c>
      <c r="C1379" t="s">
        <v>76</v>
      </c>
      <c r="D1379" s="4">
        <v>43252</v>
      </c>
      <c r="E1379" t="s">
        <v>66</v>
      </c>
      <c r="F1379" s="5">
        <v>43221</v>
      </c>
      <c r="G1379">
        <v>184707.58</v>
      </c>
      <c r="H1379">
        <v>3430.2</v>
      </c>
      <c r="I1379">
        <f>Table_Query_from_etpl[[#This Row],[billed_amt]]/Table_Query_from_etpl[[#This Row],[billed_consum]]</f>
        <v>1.8570975809438898E-2</v>
      </c>
    </row>
    <row r="1380" spans="1:9" x14ac:dyDescent="0.2">
      <c r="A1380" t="s">
        <v>71</v>
      </c>
      <c r="B1380" t="s">
        <v>54</v>
      </c>
      <c r="C1380" t="s">
        <v>76</v>
      </c>
      <c r="D1380" s="4">
        <v>43252</v>
      </c>
      <c r="E1380" t="s">
        <v>78</v>
      </c>
      <c r="F1380" s="5">
        <v>43221</v>
      </c>
      <c r="G1380">
        <v>8330.4599999999991</v>
      </c>
      <c r="H1380">
        <v>154.63</v>
      </c>
      <c r="I1380">
        <f>Table_Query_from_etpl[[#This Row],[billed_amt]]/Table_Query_from_etpl[[#This Row],[billed_consum]]</f>
        <v>1.8562000177661259E-2</v>
      </c>
    </row>
    <row r="1381" spans="1:9" x14ac:dyDescent="0.2">
      <c r="A1381" t="s">
        <v>71</v>
      </c>
      <c r="B1381" t="s">
        <v>54</v>
      </c>
      <c r="C1381" t="s">
        <v>72</v>
      </c>
      <c r="D1381" s="4">
        <v>43252</v>
      </c>
      <c r="E1381" t="s">
        <v>78</v>
      </c>
      <c r="F1381" s="5">
        <v>43221</v>
      </c>
      <c r="G1381">
        <v>48075.839999999997</v>
      </c>
      <c r="H1381">
        <v>678.22</v>
      </c>
      <c r="I1381">
        <f>Table_Query_from_etpl[[#This Row],[billed_amt]]/Table_Query_from_etpl[[#This Row],[billed_consum]]</f>
        <v>1.4107293809114933E-2</v>
      </c>
    </row>
    <row r="1382" spans="1:9" x14ac:dyDescent="0.2">
      <c r="A1382" t="s">
        <v>71</v>
      </c>
      <c r="B1382" t="s">
        <v>54</v>
      </c>
      <c r="C1382" t="s">
        <v>74</v>
      </c>
      <c r="D1382" s="4">
        <v>43252</v>
      </c>
      <c r="E1382" t="s">
        <v>78</v>
      </c>
      <c r="F1382" s="5">
        <v>43101</v>
      </c>
      <c r="G1382">
        <v>23.34</v>
      </c>
      <c r="H1382">
        <v>0.51</v>
      </c>
      <c r="I1382">
        <f>Table_Query_from_etpl[[#This Row],[billed_amt]]/Table_Query_from_etpl[[#This Row],[billed_consum]]</f>
        <v>2.1850899742930592E-2</v>
      </c>
    </row>
    <row r="1383" spans="1:9" x14ac:dyDescent="0.2">
      <c r="A1383" t="s">
        <v>71</v>
      </c>
      <c r="B1383" t="s">
        <v>54</v>
      </c>
      <c r="C1383" t="s">
        <v>74</v>
      </c>
      <c r="D1383" s="4">
        <v>43252</v>
      </c>
      <c r="E1383" t="s">
        <v>66</v>
      </c>
      <c r="F1383" s="5">
        <v>43101</v>
      </c>
      <c r="G1383">
        <v>517.29</v>
      </c>
      <c r="H1383">
        <v>11.54</v>
      </c>
      <c r="I1383">
        <f>Table_Query_from_etpl[[#This Row],[billed_amt]]/Table_Query_from_etpl[[#This Row],[billed_consum]]</f>
        <v>2.2308569661118521E-2</v>
      </c>
    </row>
    <row r="1384" spans="1:9" x14ac:dyDescent="0.2">
      <c r="A1384" t="s">
        <v>71</v>
      </c>
      <c r="B1384" t="s">
        <v>54</v>
      </c>
      <c r="C1384" t="s">
        <v>72</v>
      </c>
      <c r="D1384" s="4">
        <v>43252</v>
      </c>
      <c r="E1384" t="s">
        <v>66</v>
      </c>
      <c r="F1384" s="5">
        <v>43221</v>
      </c>
      <c r="G1384">
        <v>1065983.3400000001</v>
      </c>
      <c r="H1384">
        <v>15037.94</v>
      </c>
      <c r="I1384">
        <f>Table_Query_from_etpl[[#This Row],[billed_amt]]/Table_Query_from_etpl[[#This Row],[billed_consum]]</f>
        <v>1.4107106026628896E-2</v>
      </c>
    </row>
    <row r="1385" spans="1:9" x14ac:dyDescent="0.2">
      <c r="A1385" t="s">
        <v>71</v>
      </c>
      <c r="B1385" t="s">
        <v>54</v>
      </c>
      <c r="C1385" t="s">
        <v>76</v>
      </c>
      <c r="D1385" s="4">
        <v>43252</v>
      </c>
      <c r="E1385" t="s">
        <v>66</v>
      </c>
      <c r="F1385" s="5">
        <v>43221</v>
      </c>
      <c r="G1385">
        <v>295101.46999999997</v>
      </c>
      <c r="H1385">
        <v>3740.09</v>
      </c>
      <c r="I1385">
        <f>Table_Query_from_etpl[[#This Row],[billed_amt]]/Table_Query_from_etpl[[#This Row],[billed_consum]]</f>
        <v>1.2673911790408908E-2</v>
      </c>
    </row>
    <row r="1386" spans="1:9" x14ac:dyDescent="0.2">
      <c r="A1386" t="s">
        <v>71</v>
      </c>
      <c r="B1386" t="s">
        <v>54</v>
      </c>
      <c r="C1386" t="s">
        <v>76</v>
      </c>
      <c r="D1386" s="4">
        <v>43252</v>
      </c>
      <c r="E1386" t="s">
        <v>66</v>
      </c>
      <c r="F1386" s="5">
        <v>43221</v>
      </c>
      <c r="G1386">
        <v>13999.57</v>
      </c>
      <c r="H1386">
        <v>198.11</v>
      </c>
      <c r="I1386">
        <f>Table_Query_from_etpl[[#This Row],[billed_amt]]/Table_Query_from_etpl[[#This Row],[billed_consum]]</f>
        <v>1.4151148928145651E-2</v>
      </c>
    </row>
    <row r="1387" spans="1:9" x14ac:dyDescent="0.2">
      <c r="A1387" t="s">
        <v>71</v>
      </c>
      <c r="B1387" t="s">
        <v>54</v>
      </c>
      <c r="C1387" t="s">
        <v>76</v>
      </c>
      <c r="D1387" s="4">
        <v>43252</v>
      </c>
      <c r="E1387" t="s">
        <v>66</v>
      </c>
      <c r="F1387" s="5">
        <v>43101</v>
      </c>
      <c r="G1387">
        <v>4973.05</v>
      </c>
      <c r="H1387">
        <v>76.349999999999994</v>
      </c>
      <c r="I1387">
        <f>Table_Query_from_etpl[[#This Row],[billed_amt]]/Table_Query_from_etpl[[#This Row],[billed_consum]]</f>
        <v>1.5352751329666903E-2</v>
      </c>
    </row>
    <row r="1388" spans="1:9" x14ac:dyDescent="0.2">
      <c r="A1388" t="s">
        <v>71</v>
      </c>
      <c r="B1388" t="s">
        <v>54</v>
      </c>
      <c r="C1388" t="s">
        <v>76</v>
      </c>
      <c r="D1388" s="4">
        <v>43252</v>
      </c>
      <c r="E1388" t="s">
        <v>66</v>
      </c>
      <c r="F1388" s="5">
        <v>43221</v>
      </c>
      <c r="G1388">
        <v>674939.03</v>
      </c>
      <c r="H1388">
        <v>10682.77</v>
      </c>
      <c r="I1388">
        <f>Table_Query_from_etpl[[#This Row],[billed_amt]]/Table_Query_from_etpl[[#This Row],[billed_consum]]</f>
        <v>1.5827755582604255E-2</v>
      </c>
    </row>
    <row r="1389" spans="1:9" x14ac:dyDescent="0.2">
      <c r="A1389" t="s">
        <v>71</v>
      </c>
      <c r="B1389" t="s">
        <v>54</v>
      </c>
      <c r="C1389" t="s">
        <v>76</v>
      </c>
      <c r="D1389" s="4">
        <v>43282</v>
      </c>
      <c r="E1389" t="s">
        <v>78</v>
      </c>
      <c r="F1389" s="5">
        <v>43221</v>
      </c>
      <c r="G1389">
        <v>32.700000000000003</v>
      </c>
      <c r="H1389">
        <v>0.63</v>
      </c>
      <c r="I1389">
        <f>Table_Query_from_etpl[[#This Row],[billed_amt]]/Table_Query_from_etpl[[#This Row],[billed_consum]]</f>
        <v>1.9266055045871557E-2</v>
      </c>
    </row>
    <row r="1390" spans="1:9" x14ac:dyDescent="0.2">
      <c r="A1390" t="s">
        <v>71</v>
      </c>
      <c r="B1390" t="s">
        <v>54</v>
      </c>
      <c r="C1390" t="s">
        <v>76</v>
      </c>
      <c r="D1390" s="4">
        <v>43282</v>
      </c>
      <c r="E1390" t="s">
        <v>66</v>
      </c>
      <c r="F1390" s="5">
        <v>43221</v>
      </c>
      <c r="G1390">
        <v>725</v>
      </c>
      <c r="H1390">
        <v>13.89</v>
      </c>
      <c r="I1390">
        <f>Table_Query_from_etpl[[#This Row],[billed_amt]]/Table_Query_from_etpl[[#This Row],[billed_consum]]</f>
        <v>1.9158620689655174E-2</v>
      </c>
    </row>
    <row r="1391" spans="1:9" x14ac:dyDescent="0.2">
      <c r="A1391" t="s">
        <v>71</v>
      </c>
      <c r="B1391" t="s">
        <v>54</v>
      </c>
      <c r="C1391" t="s">
        <v>76</v>
      </c>
      <c r="D1391" s="4">
        <v>43252</v>
      </c>
      <c r="E1391" t="s">
        <v>78</v>
      </c>
      <c r="F1391" s="5">
        <v>43221</v>
      </c>
      <c r="G1391">
        <v>30439.73</v>
      </c>
      <c r="H1391">
        <v>481.89</v>
      </c>
      <c r="I1391">
        <f>Table_Query_from_etpl[[#This Row],[billed_amt]]/Table_Query_from_etpl[[#This Row],[billed_consum]]</f>
        <v>1.5830955136592866E-2</v>
      </c>
    </row>
    <row r="1392" spans="1:9" x14ac:dyDescent="0.2">
      <c r="A1392" t="s">
        <v>71</v>
      </c>
      <c r="B1392" t="s">
        <v>54</v>
      </c>
      <c r="C1392" t="s">
        <v>76</v>
      </c>
      <c r="D1392" s="4">
        <v>43252</v>
      </c>
      <c r="E1392" t="s">
        <v>78</v>
      </c>
      <c r="F1392" s="5">
        <v>43101</v>
      </c>
      <c r="G1392">
        <v>224.28</v>
      </c>
      <c r="H1392">
        <v>3.43</v>
      </c>
      <c r="I1392">
        <f>Table_Query_from_etpl[[#This Row],[billed_amt]]/Table_Query_from_etpl[[#This Row],[billed_consum]]</f>
        <v>1.5293383270911362E-2</v>
      </c>
    </row>
    <row r="1393" spans="1:9" x14ac:dyDescent="0.2">
      <c r="A1393" t="s">
        <v>71</v>
      </c>
      <c r="B1393" t="s">
        <v>54</v>
      </c>
      <c r="C1393" t="s">
        <v>76</v>
      </c>
      <c r="D1393" s="4">
        <v>43252</v>
      </c>
      <c r="E1393" t="s">
        <v>78</v>
      </c>
      <c r="F1393" s="5">
        <v>43221</v>
      </c>
      <c r="G1393">
        <v>13309.09</v>
      </c>
      <c r="H1393">
        <v>168.61</v>
      </c>
      <c r="I1393">
        <f>Table_Query_from_etpl[[#This Row],[billed_amt]]/Table_Query_from_etpl[[#This Row],[billed_consum]]</f>
        <v>1.2668785018359633E-2</v>
      </c>
    </row>
    <row r="1394" spans="1:9" x14ac:dyDescent="0.2">
      <c r="A1394" t="s">
        <v>71</v>
      </c>
      <c r="B1394" t="s">
        <v>55</v>
      </c>
      <c r="C1394" t="s">
        <v>77</v>
      </c>
      <c r="D1394" s="4">
        <v>43252</v>
      </c>
      <c r="E1394" t="s">
        <v>78</v>
      </c>
      <c r="F1394" s="5">
        <v>43101</v>
      </c>
      <c r="G1394">
        <v>0.23</v>
      </c>
      <c r="H1394">
        <v>0</v>
      </c>
      <c r="I1394">
        <f>Table_Query_from_etpl[[#This Row],[billed_amt]]/Table_Query_from_etpl[[#This Row],[billed_consum]]</f>
        <v>0</v>
      </c>
    </row>
    <row r="1395" spans="1:9" x14ac:dyDescent="0.2">
      <c r="A1395" t="s">
        <v>71</v>
      </c>
      <c r="B1395" t="s">
        <v>54</v>
      </c>
      <c r="C1395" t="s">
        <v>76</v>
      </c>
      <c r="D1395" s="4">
        <v>43252</v>
      </c>
      <c r="E1395" t="s">
        <v>78</v>
      </c>
      <c r="F1395" s="5">
        <v>43221</v>
      </c>
      <c r="G1395">
        <v>631.39</v>
      </c>
      <c r="H1395">
        <v>8.92</v>
      </c>
      <c r="I1395">
        <f>Table_Query_from_etpl[[#This Row],[billed_amt]]/Table_Query_from_etpl[[#This Row],[billed_consum]]</f>
        <v>1.4127559828315305E-2</v>
      </c>
    </row>
    <row r="1396" spans="1:9" x14ac:dyDescent="0.2">
      <c r="A1396" t="s">
        <v>71</v>
      </c>
      <c r="B1396" t="s">
        <v>55</v>
      </c>
      <c r="C1396" t="s">
        <v>77</v>
      </c>
      <c r="D1396" s="4">
        <v>43221</v>
      </c>
      <c r="E1396" t="s">
        <v>78</v>
      </c>
      <c r="F1396" s="5">
        <v>43101</v>
      </c>
      <c r="G1396">
        <v>18970.88</v>
      </c>
      <c r="H1396">
        <v>428.9</v>
      </c>
      <c r="I1396">
        <f>Table_Query_from_etpl[[#This Row],[billed_amt]]/Table_Query_from_etpl[[#This Row],[billed_consum]]</f>
        <v>2.2608334457863838E-2</v>
      </c>
    </row>
    <row r="1397" spans="1:9" x14ac:dyDescent="0.2">
      <c r="A1397" t="s">
        <v>71</v>
      </c>
      <c r="B1397" t="s">
        <v>55</v>
      </c>
      <c r="C1397" t="s">
        <v>77</v>
      </c>
      <c r="D1397" s="4">
        <v>43221</v>
      </c>
      <c r="E1397" t="s">
        <v>66</v>
      </c>
      <c r="F1397" s="5">
        <v>43101</v>
      </c>
      <c r="G1397">
        <v>420640.64</v>
      </c>
      <c r="H1397">
        <v>9507.65</v>
      </c>
      <c r="I1397">
        <f>Table_Query_from_etpl[[#This Row],[billed_amt]]/Table_Query_from_etpl[[#This Row],[billed_consum]]</f>
        <v>2.2602785123187336E-2</v>
      </c>
    </row>
    <row r="1398" spans="1:9" x14ac:dyDescent="0.2">
      <c r="A1398" t="s">
        <v>71</v>
      </c>
      <c r="B1398" t="s">
        <v>54</v>
      </c>
      <c r="C1398" t="s">
        <v>76</v>
      </c>
      <c r="D1398" s="4">
        <v>43466</v>
      </c>
      <c r="E1398" t="s">
        <v>78</v>
      </c>
      <c r="F1398" s="5">
        <v>43405</v>
      </c>
      <c r="G1398">
        <v>10764.86</v>
      </c>
      <c r="H1398">
        <v>281.22000000000003</v>
      </c>
      <c r="I1398">
        <f>Table_Query_from_etpl[[#This Row],[billed_amt]]/Table_Query_from_etpl[[#This Row],[billed_consum]]</f>
        <v>2.6123888280943738E-2</v>
      </c>
    </row>
    <row r="1399" spans="1:9" x14ac:dyDescent="0.2">
      <c r="A1399" t="s">
        <v>71</v>
      </c>
      <c r="B1399" t="s">
        <v>54</v>
      </c>
      <c r="C1399" t="s">
        <v>76</v>
      </c>
      <c r="D1399" s="4">
        <v>43466</v>
      </c>
      <c r="E1399" t="s">
        <v>66</v>
      </c>
      <c r="F1399" s="5">
        <v>43405</v>
      </c>
      <c r="G1399">
        <v>356446.98</v>
      </c>
      <c r="H1399">
        <v>7848.77</v>
      </c>
      <c r="I1399">
        <f>Table_Query_from_etpl[[#This Row],[billed_amt]]/Table_Query_from_etpl[[#This Row],[billed_consum]]</f>
        <v>2.2019459948854108E-2</v>
      </c>
    </row>
    <row r="1400" spans="1:9" x14ac:dyDescent="0.2">
      <c r="A1400" t="s">
        <v>71</v>
      </c>
      <c r="B1400" t="s">
        <v>54</v>
      </c>
      <c r="C1400" t="s">
        <v>76</v>
      </c>
      <c r="D1400" s="4">
        <v>43466</v>
      </c>
      <c r="E1400" t="s">
        <v>66</v>
      </c>
      <c r="F1400" s="5">
        <v>43221</v>
      </c>
      <c r="G1400">
        <v>0</v>
      </c>
      <c r="H1400">
        <v>0</v>
      </c>
      <c r="I1400" t="e">
        <f>Table_Query_from_etpl[[#This Row],[billed_amt]]/Table_Query_from_etpl[[#This Row],[billed_consum]]</f>
        <v>#DIV/0!</v>
      </c>
    </row>
    <row r="1401" spans="1:9" x14ac:dyDescent="0.2">
      <c r="A1401" t="s">
        <v>71</v>
      </c>
      <c r="B1401" t="s">
        <v>54</v>
      </c>
      <c r="C1401" t="s">
        <v>74</v>
      </c>
      <c r="D1401" s="4">
        <v>43466</v>
      </c>
      <c r="E1401" t="s">
        <v>78</v>
      </c>
      <c r="F1401" s="5">
        <v>43405</v>
      </c>
      <c r="G1401">
        <v>43281.02</v>
      </c>
      <c r="H1401">
        <v>1208.81</v>
      </c>
      <c r="I1401">
        <f>Table_Query_from_etpl[[#This Row],[billed_amt]]/Table_Query_from_etpl[[#This Row],[billed_consum]]</f>
        <v>2.7929332534214767E-2</v>
      </c>
    </row>
    <row r="1402" spans="1:9" x14ac:dyDescent="0.2">
      <c r="A1402" t="s">
        <v>71</v>
      </c>
      <c r="B1402" t="s">
        <v>54</v>
      </c>
      <c r="C1402" t="s">
        <v>76</v>
      </c>
      <c r="D1402" s="4">
        <v>43466</v>
      </c>
      <c r="E1402" t="s">
        <v>78</v>
      </c>
      <c r="F1402" s="5">
        <v>43405</v>
      </c>
      <c r="G1402">
        <v>20808.68</v>
      </c>
      <c r="H1402">
        <v>642.54</v>
      </c>
      <c r="I1402">
        <f>Table_Query_from_etpl[[#This Row],[billed_amt]]/Table_Query_from_etpl[[#This Row],[billed_consum]]</f>
        <v>3.0878460334821813E-2</v>
      </c>
    </row>
    <row r="1403" spans="1:9" x14ac:dyDescent="0.2">
      <c r="A1403" t="s">
        <v>71</v>
      </c>
      <c r="B1403" t="s">
        <v>54</v>
      </c>
      <c r="C1403" t="s">
        <v>76</v>
      </c>
      <c r="D1403" s="4">
        <v>43466</v>
      </c>
      <c r="E1403" t="s">
        <v>66</v>
      </c>
      <c r="F1403" s="5">
        <v>43405</v>
      </c>
      <c r="G1403">
        <v>461434.2</v>
      </c>
      <c r="H1403">
        <v>14247.17</v>
      </c>
      <c r="I1403">
        <f>Table_Query_from_etpl[[#This Row],[billed_amt]]/Table_Query_from_etpl[[#This Row],[billed_consum]]</f>
        <v>3.0875843186309121E-2</v>
      </c>
    </row>
    <row r="1404" spans="1:9" x14ac:dyDescent="0.2">
      <c r="A1404" t="s">
        <v>71</v>
      </c>
      <c r="B1404" t="s">
        <v>54</v>
      </c>
      <c r="C1404" t="s">
        <v>74</v>
      </c>
      <c r="D1404" s="4">
        <v>43466</v>
      </c>
      <c r="E1404" t="s">
        <v>66</v>
      </c>
      <c r="F1404" s="5">
        <v>43405</v>
      </c>
      <c r="G1404">
        <v>959724.47</v>
      </c>
      <c r="H1404">
        <v>26805.79</v>
      </c>
      <c r="I1404">
        <f>Table_Query_from_etpl[[#This Row],[billed_amt]]/Table_Query_from_etpl[[#This Row],[billed_consum]]</f>
        <v>2.7930714322622202E-2</v>
      </c>
    </row>
    <row r="1405" spans="1:9" x14ac:dyDescent="0.2">
      <c r="A1405" t="s">
        <v>71</v>
      </c>
      <c r="B1405" t="s">
        <v>55</v>
      </c>
      <c r="C1405" t="s">
        <v>77</v>
      </c>
      <c r="D1405" s="4">
        <v>43466</v>
      </c>
      <c r="E1405" t="s">
        <v>78</v>
      </c>
      <c r="F1405" s="5">
        <v>43405</v>
      </c>
      <c r="G1405">
        <v>18960.03</v>
      </c>
      <c r="H1405">
        <v>426.87</v>
      </c>
      <c r="I1405">
        <f>Table_Query_from_etpl[[#This Row],[billed_amt]]/Table_Query_from_etpl[[#This Row],[billed_consum]]</f>
        <v>2.2514204882587211E-2</v>
      </c>
    </row>
    <row r="1406" spans="1:9" x14ac:dyDescent="0.2">
      <c r="A1406" t="s">
        <v>71</v>
      </c>
      <c r="B1406" t="s">
        <v>55</v>
      </c>
      <c r="C1406" t="s">
        <v>77</v>
      </c>
      <c r="D1406" s="4">
        <v>43466</v>
      </c>
      <c r="E1406" t="s">
        <v>66</v>
      </c>
      <c r="F1406" s="5">
        <v>43405</v>
      </c>
      <c r="G1406">
        <v>1313</v>
      </c>
      <c r="H1406">
        <v>41.21</v>
      </c>
      <c r="I1406">
        <f>Table_Query_from_etpl[[#This Row],[billed_amt]]/Table_Query_from_etpl[[#This Row],[billed_consum]]</f>
        <v>3.1386138613861386E-2</v>
      </c>
    </row>
    <row r="1407" spans="1:9" x14ac:dyDescent="0.2">
      <c r="A1407" t="s">
        <v>71</v>
      </c>
      <c r="B1407" t="s">
        <v>55</v>
      </c>
      <c r="C1407" t="s">
        <v>77</v>
      </c>
      <c r="D1407" s="4">
        <v>43466</v>
      </c>
      <c r="E1407" t="s">
        <v>78</v>
      </c>
      <c r="F1407" s="5">
        <v>43405</v>
      </c>
      <c r="G1407">
        <v>59.21</v>
      </c>
      <c r="H1407">
        <v>1.85</v>
      </c>
      <c r="I1407">
        <f>Table_Query_from_etpl[[#This Row],[billed_amt]]/Table_Query_from_etpl[[#This Row],[billed_consum]]</f>
        <v>3.1244722175308225E-2</v>
      </c>
    </row>
    <row r="1408" spans="1:9" x14ac:dyDescent="0.2">
      <c r="A1408" t="s">
        <v>71</v>
      </c>
      <c r="B1408" t="s">
        <v>55</v>
      </c>
      <c r="C1408" t="s">
        <v>77</v>
      </c>
      <c r="D1408" s="4">
        <v>43466</v>
      </c>
      <c r="E1408" t="s">
        <v>66</v>
      </c>
      <c r="F1408" s="5">
        <v>43405</v>
      </c>
      <c r="G1408">
        <v>462127</v>
      </c>
      <c r="H1408">
        <v>10400.780000000001</v>
      </c>
      <c r="I1408">
        <f>Table_Query_from_etpl[[#This Row],[billed_amt]]/Table_Query_from_etpl[[#This Row],[billed_consum]]</f>
        <v>2.2506324019154908E-2</v>
      </c>
    </row>
    <row r="1409" spans="1:9" x14ac:dyDescent="0.2">
      <c r="A1409" t="s">
        <v>71</v>
      </c>
      <c r="B1409" t="s">
        <v>54</v>
      </c>
      <c r="C1409" t="s">
        <v>76</v>
      </c>
      <c r="D1409" s="4">
        <v>43466</v>
      </c>
      <c r="E1409" t="s">
        <v>78</v>
      </c>
      <c r="F1409" s="5">
        <v>43221</v>
      </c>
      <c r="G1409">
        <v>0</v>
      </c>
      <c r="H1409">
        <v>0</v>
      </c>
      <c r="I1409" t="e">
        <f>Table_Query_from_etpl[[#This Row],[billed_amt]]/Table_Query_from_etpl[[#This Row],[billed_consum]]</f>
        <v>#DIV/0!</v>
      </c>
    </row>
    <row r="1410" spans="1:9" x14ac:dyDescent="0.2">
      <c r="A1410" t="s">
        <v>71</v>
      </c>
      <c r="B1410" t="s">
        <v>55</v>
      </c>
      <c r="C1410" t="s">
        <v>77</v>
      </c>
      <c r="D1410" s="4">
        <v>43435</v>
      </c>
      <c r="E1410" t="s">
        <v>78</v>
      </c>
      <c r="F1410" s="5">
        <v>43405</v>
      </c>
      <c r="G1410">
        <v>658.23</v>
      </c>
      <c r="H1410">
        <v>20.25</v>
      </c>
      <c r="I1410">
        <f>Table_Query_from_etpl[[#This Row],[billed_amt]]/Table_Query_from_etpl[[#This Row],[billed_consum]]</f>
        <v>3.0764322501253362E-2</v>
      </c>
    </row>
    <row r="1411" spans="1:9" x14ac:dyDescent="0.2">
      <c r="A1411" t="s">
        <v>71</v>
      </c>
      <c r="B1411" t="s">
        <v>54</v>
      </c>
      <c r="C1411" t="s">
        <v>76</v>
      </c>
      <c r="D1411" s="4">
        <v>43466</v>
      </c>
      <c r="E1411" t="s">
        <v>66</v>
      </c>
      <c r="F1411" s="5">
        <v>43405</v>
      </c>
      <c r="G1411">
        <v>436917.99</v>
      </c>
      <c r="H1411">
        <v>9410.14</v>
      </c>
      <c r="I1411">
        <f>Table_Query_from_etpl[[#This Row],[billed_amt]]/Table_Query_from_etpl[[#This Row],[billed_consum]]</f>
        <v>2.1537543006640673E-2</v>
      </c>
    </row>
    <row r="1412" spans="1:9" x14ac:dyDescent="0.2">
      <c r="A1412" t="s">
        <v>71</v>
      </c>
      <c r="B1412" t="s">
        <v>55</v>
      </c>
      <c r="C1412" t="s">
        <v>77</v>
      </c>
      <c r="D1412" s="4">
        <v>43435</v>
      </c>
      <c r="E1412" t="s">
        <v>78</v>
      </c>
      <c r="F1412" s="5">
        <v>43405</v>
      </c>
      <c r="G1412">
        <v>1834.35</v>
      </c>
      <c r="H1412">
        <v>56.5</v>
      </c>
      <c r="I1412">
        <f>Table_Query_from_etpl[[#This Row],[billed_amt]]/Table_Query_from_etpl[[#This Row],[billed_consum]]</f>
        <v>3.0801101207512199E-2</v>
      </c>
    </row>
    <row r="1413" spans="1:9" x14ac:dyDescent="0.2">
      <c r="A1413" t="s">
        <v>71</v>
      </c>
      <c r="B1413" t="s">
        <v>54</v>
      </c>
      <c r="C1413" t="s">
        <v>76</v>
      </c>
      <c r="D1413" s="4">
        <v>43466</v>
      </c>
      <c r="E1413" t="s">
        <v>66</v>
      </c>
      <c r="F1413" s="5">
        <v>43405</v>
      </c>
      <c r="G1413">
        <v>311689.74</v>
      </c>
      <c r="H1413">
        <v>9617.59</v>
      </c>
      <c r="I1413">
        <f>Table_Query_from_etpl[[#This Row],[billed_amt]]/Table_Query_from_etpl[[#This Row],[billed_consum]]</f>
        <v>3.0856293184369818E-2</v>
      </c>
    </row>
    <row r="1414" spans="1:9" x14ac:dyDescent="0.2">
      <c r="A1414" t="s">
        <v>71</v>
      </c>
      <c r="B1414" t="s">
        <v>55</v>
      </c>
      <c r="C1414" t="s">
        <v>77</v>
      </c>
      <c r="D1414" s="4">
        <v>43435</v>
      </c>
      <c r="E1414" t="s">
        <v>66</v>
      </c>
      <c r="F1414" s="5">
        <v>43405</v>
      </c>
      <c r="G1414">
        <v>8124.06</v>
      </c>
      <c r="H1414">
        <v>247.46</v>
      </c>
      <c r="I1414">
        <f>Table_Query_from_etpl[[#This Row],[billed_amt]]/Table_Query_from_etpl[[#This Row],[billed_consum]]</f>
        <v>3.0460139388433862E-2</v>
      </c>
    </row>
    <row r="1415" spans="1:9" x14ac:dyDescent="0.2">
      <c r="A1415" t="s">
        <v>71</v>
      </c>
      <c r="B1415" t="s">
        <v>55</v>
      </c>
      <c r="C1415" t="s">
        <v>77</v>
      </c>
      <c r="D1415" s="4">
        <v>43435</v>
      </c>
      <c r="E1415" t="s">
        <v>78</v>
      </c>
      <c r="F1415" s="5">
        <v>43405</v>
      </c>
      <c r="G1415">
        <v>366.4</v>
      </c>
      <c r="H1415">
        <v>11.16</v>
      </c>
      <c r="I1415">
        <f>Table_Query_from_etpl[[#This Row],[billed_amt]]/Table_Query_from_etpl[[#This Row],[billed_consum]]</f>
        <v>3.0458515283842798E-2</v>
      </c>
    </row>
    <row r="1416" spans="1:9" x14ac:dyDescent="0.2">
      <c r="A1416" t="s">
        <v>71</v>
      </c>
      <c r="B1416" t="s">
        <v>55</v>
      </c>
      <c r="C1416" t="s">
        <v>77</v>
      </c>
      <c r="D1416" s="4">
        <v>43466</v>
      </c>
      <c r="E1416" t="s">
        <v>66</v>
      </c>
      <c r="F1416" s="5">
        <v>43405</v>
      </c>
      <c r="G1416">
        <v>6850.21</v>
      </c>
      <c r="H1416">
        <v>211.48</v>
      </c>
      <c r="I1416">
        <f>Table_Query_from_etpl[[#This Row],[billed_amt]]/Table_Query_from_etpl[[#This Row],[billed_consum]]</f>
        <v>3.087204625843587E-2</v>
      </c>
    </row>
    <row r="1417" spans="1:9" x14ac:dyDescent="0.2">
      <c r="A1417" t="s">
        <v>71</v>
      </c>
      <c r="B1417" t="s">
        <v>54</v>
      </c>
      <c r="C1417" t="s">
        <v>76</v>
      </c>
      <c r="D1417" s="4">
        <v>43466</v>
      </c>
      <c r="E1417" t="s">
        <v>78</v>
      </c>
      <c r="F1417" s="5">
        <v>43405</v>
      </c>
      <c r="G1417">
        <v>14055.34</v>
      </c>
      <c r="H1417">
        <v>433.72</v>
      </c>
      <c r="I1417">
        <f>Table_Query_from_etpl[[#This Row],[billed_amt]]/Table_Query_from_etpl[[#This Row],[billed_consum]]</f>
        <v>3.085802264477416E-2</v>
      </c>
    </row>
    <row r="1418" spans="1:9" x14ac:dyDescent="0.2">
      <c r="A1418" t="s">
        <v>71</v>
      </c>
      <c r="B1418" t="s">
        <v>55</v>
      </c>
      <c r="C1418" t="s">
        <v>77</v>
      </c>
      <c r="D1418" s="4">
        <v>43466</v>
      </c>
      <c r="E1418" t="s">
        <v>78</v>
      </c>
      <c r="F1418" s="5">
        <v>43405</v>
      </c>
      <c r="G1418">
        <v>308.94</v>
      </c>
      <c r="H1418">
        <v>9.5299999999999994</v>
      </c>
      <c r="I1418">
        <f>Table_Query_from_etpl[[#This Row],[billed_amt]]/Table_Query_from_etpl[[#This Row],[billed_consum]]</f>
        <v>3.0847413737295267E-2</v>
      </c>
    </row>
    <row r="1419" spans="1:9" x14ac:dyDescent="0.2">
      <c r="A1419" t="s">
        <v>71</v>
      </c>
      <c r="B1419" t="s">
        <v>54</v>
      </c>
      <c r="C1419" t="s">
        <v>76</v>
      </c>
      <c r="D1419" s="4">
        <v>43466</v>
      </c>
      <c r="E1419" t="s">
        <v>78</v>
      </c>
      <c r="F1419" s="5">
        <v>43405</v>
      </c>
      <c r="G1419">
        <v>16959.310000000001</v>
      </c>
      <c r="H1419">
        <v>373.46</v>
      </c>
      <c r="I1419">
        <f>Table_Query_from_etpl[[#This Row],[billed_amt]]/Table_Query_from_etpl[[#This Row],[billed_consum]]</f>
        <v>2.2020943069028159E-2</v>
      </c>
    </row>
    <row r="1420" spans="1:9" x14ac:dyDescent="0.2">
      <c r="A1420" t="s">
        <v>71</v>
      </c>
      <c r="B1420" t="s">
        <v>54</v>
      </c>
      <c r="C1420" t="s">
        <v>76</v>
      </c>
      <c r="D1420" s="4">
        <v>43466</v>
      </c>
      <c r="E1420" t="s">
        <v>78</v>
      </c>
      <c r="F1420" s="5">
        <v>43405</v>
      </c>
      <c r="G1420">
        <v>15552.45</v>
      </c>
      <c r="H1420">
        <v>335.59</v>
      </c>
      <c r="I1420">
        <f>Table_Query_from_etpl[[#This Row],[billed_amt]]/Table_Query_from_etpl[[#This Row],[billed_consum]]</f>
        <v>2.157795074088005E-2</v>
      </c>
    </row>
    <row r="1421" spans="1:9" x14ac:dyDescent="0.2">
      <c r="A1421" t="s">
        <v>71</v>
      </c>
      <c r="B1421" t="s">
        <v>54</v>
      </c>
      <c r="C1421" t="s">
        <v>76</v>
      </c>
      <c r="D1421" s="4">
        <v>43466</v>
      </c>
      <c r="E1421" t="s">
        <v>66</v>
      </c>
      <c r="F1421" s="5">
        <v>43405</v>
      </c>
      <c r="G1421">
        <v>417306.95</v>
      </c>
      <c r="H1421">
        <v>9187.0300000000007</v>
      </c>
      <c r="I1421">
        <f>Table_Query_from_etpl[[#This Row],[billed_amt]]/Table_Query_from_etpl[[#This Row],[billed_consum]]</f>
        <v>2.2015041925374117E-2</v>
      </c>
    </row>
    <row r="1422" spans="1:9" x14ac:dyDescent="0.2">
      <c r="A1422" t="s">
        <v>71</v>
      </c>
      <c r="B1422" t="s">
        <v>54</v>
      </c>
      <c r="C1422" t="s">
        <v>76</v>
      </c>
      <c r="D1422" s="4">
        <v>43466</v>
      </c>
      <c r="E1422" t="s">
        <v>66</v>
      </c>
      <c r="F1422" s="5">
        <v>43405</v>
      </c>
      <c r="G1422">
        <v>386330.43</v>
      </c>
      <c r="H1422">
        <v>8331.0499999999993</v>
      </c>
      <c r="I1422">
        <f>Table_Query_from_etpl[[#This Row],[billed_amt]]/Table_Query_from_etpl[[#This Row],[billed_consum]]</f>
        <v>2.1564571033143829E-2</v>
      </c>
    </row>
    <row r="1423" spans="1:9" x14ac:dyDescent="0.2">
      <c r="A1423" t="s">
        <v>71</v>
      </c>
      <c r="B1423" t="s">
        <v>54</v>
      </c>
      <c r="C1423" t="s">
        <v>76</v>
      </c>
      <c r="D1423" s="4">
        <v>43466</v>
      </c>
      <c r="E1423" t="s">
        <v>78</v>
      </c>
      <c r="F1423" s="5">
        <v>43405</v>
      </c>
      <c r="G1423">
        <v>25176.01</v>
      </c>
      <c r="H1423">
        <v>789.11</v>
      </c>
      <c r="I1423">
        <f>Table_Query_from_etpl[[#This Row],[billed_amt]]/Table_Query_from_etpl[[#This Row],[billed_consum]]</f>
        <v>3.1343727620063704E-2</v>
      </c>
    </row>
    <row r="1424" spans="1:9" x14ac:dyDescent="0.2">
      <c r="A1424" t="s">
        <v>71</v>
      </c>
      <c r="B1424" t="s">
        <v>55</v>
      </c>
      <c r="C1424" t="s">
        <v>77</v>
      </c>
      <c r="D1424" s="4">
        <v>43435</v>
      </c>
      <c r="E1424" t="s">
        <v>66</v>
      </c>
      <c r="F1424" s="5">
        <v>43405</v>
      </c>
      <c r="G1424">
        <v>14594.85</v>
      </c>
      <c r="H1424">
        <v>449.32</v>
      </c>
      <c r="I1424">
        <f>Table_Query_from_etpl[[#This Row],[billed_amt]]/Table_Query_from_etpl[[#This Row],[billed_consum]]</f>
        <v>3.0786201982206052E-2</v>
      </c>
    </row>
    <row r="1425" spans="1:9" x14ac:dyDescent="0.2">
      <c r="A1425" t="s">
        <v>71</v>
      </c>
      <c r="B1425" t="s">
        <v>54</v>
      </c>
      <c r="C1425" t="s">
        <v>76</v>
      </c>
      <c r="D1425" s="4">
        <v>43466</v>
      </c>
      <c r="E1425" t="s">
        <v>66</v>
      </c>
      <c r="F1425" s="5">
        <v>43405</v>
      </c>
      <c r="G1425">
        <v>255236.99</v>
      </c>
      <c r="H1425">
        <v>6444.12</v>
      </c>
      <c r="I1425">
        <f>Table_Query_from_etpl[[#This Row],[billed_amt]]/Table_Query_from_etpl[[#This Row],[billed_consum]]</f>
        <v>2.5247594402363075E-2</v>
      </c>
    </row>
    <row r="1426" spans="1:9" x14ac:dyDescent="0.2">
      <c r="A1426" t="s">
        <v>71</v>
      </c>
      <c r="B1426" t="s">
        <v>54</v>
      </c>
      <c r="C1426" t="s">
        <v>76</v>
      </c>
      <c r="D1426" s="4">
        <v>43466</v>
      </c>
      <c r="E1426" t="s">
        <v>78</v>
      </c>
      <c r="F1426" s="5">
        <v>43405</v>
      </c>
      <c r="G1426">
        <v>10743.23</v>
      </c>
      <c r="H1426">
        <v>271.18</v>
      </c>
      <c r="I1426">
        <f>Table_Query_from_etpl[[#This Row],[billed_amt]]/Table_Query_from_etpl[[#This Row],[billed_consum]]</f>
        <v>2.5241943065539882E-2</v>
      </c>
    </row>
    <row r="1427" spans="1:9" x14ac:dyDescent="0.2">
      <c r="A1427" t="s">
        <v>71</v>
      </c>
      <c r="B1427" t="s">
        <v>55</v>
      </c>
      <c r="C1427" t="s">
        <v>77</v>
      </c>
      <c r="D1427" s="4">
        <v>43466</v>
      </c>
      <c r="E1427" t="s">
        <v>78</v>
      </c>
      <c r="F1427" s="5">
        <v>43405</v>
      </c>
      <c r="G1427">
        <v>15631.86</v>
      </c>
      <c r="H1427">
        <v>346.14</v>
      </c>
      <c r="I1427">
        <f>Table_Query_from_etpl[[#This Row],[billed_amt]]/Table_Query_from_etpl[[#This Row],[billed_consum]]</f>
        <v>2.2143238232686321E-2</v>
      </c>
    </row>
    <row r="1428" spans="1:9" x14ac:dyDescent="0.2">
      <c r="A1428" t="s">
        <v>71</v>
      </c>
      <c r="B1428" t="s">
        <v>55</v>
      </c>
      <c r="C1428" t="s">
        <v>77</v>
      </c>
      <c r="D1428" s="4">
        <v>43466</v>
      </c>
      <c r="E1428" t="s">
        <v>66</v>
      </c>
      <c r="F1428" s="5">
        <v>43405</v>
      </c>
      <c r="G1428">
        <v>385671.2</v>
      </c>
      <c r="H1428">
        <v>8512.34</v>
      </c>
      <c r="I1428">
        <f>Table_Query_from_etpl[[#This Row],[billed_amt]]/Table_Query_from_etpl[[#This Row],[billed_consum]]</f>
        <v>2.2071495097378286E-2</v>
      </c>
    </row>
    <row r="1429" spans="1:9" x14ac:dyDescent="0.2">
      <c r="A1429" t="s">
        <v>71</v>
      </c>
      <c r="B1429" t="s">
        <v>55</v>
      </c>
      <c r="C1429" t="s">
        <v>77</v>
      </c>
      <c r="D1429" s="4">
        <v>43435</v>
      </c>
      <c r="E1429" t="s">
        <v>66</v>
      </c>
      <c r="F1429" s="5">
        <v>43405</v>
      </c>
      <c r="G1429">
        <v>40672.480000000003</v>
      </c>
      <c r="H1429">
        <v>1252.1300000000001</v>
      </c>
      <c r="I1429">
        <f>Table_Query_from_etpl[[#This Row],[billed_amt]]/Table_Query_from_etpl[[#This Row],[billed_consum]]</f>
        <v>3.078568112886158E-2</v>
      </c>
    </row>
    <row r="1430" spans="1:9" x14ac:dyDescent="0.2">
      <c r="A1430" t="s">
        <v>71</v>
      </c>
      <c r="B1430" t="s">
        <v>54</v>
      </c>
      <c r="C1430" t="s">
        <v>76</v>
      </c>
      <c r="D1430" s="4">
        <v>43435</v>
      </c>
      <c r="E1430" t="s">
        <v>78</v>
      </c>
      <c r="F1430" s="5">
        <v>43405</v>
      </c>
      <c r="G1430">
        <v>25.84</v>
      </c>
      <c r="H1430">
        <v>0.71</v>
      </c>
      <c r="I1430">
        <f>Table_Query_from_etpl[[#This Row],[billed_amt]]/Table_Query_from_etpl[[#This Row],[billed_consum]]</f>
        <v>2.7476780185758512E-2</v>
      </c>
    </row>
    <row r="1431" spans="1:9" x14ac:dyDescent="0.2">
      <c r="A1431" t="s">
        <v>71</v>
      </c>
      <c r="B1431" t="s">
        <v>54</v>
      </c>
      <c r="C1431" t="s">
        <v>76</v>
      </c>
      <c r="D1431" s="4">
        <v>43435</v>
      </c>
      <c r="E1431" t="s">
        <v>66</v>
      </c>
      <c r="F1431" s="5">
        <v>43405</v>
      </c>
      <c r="G1431">
        <v>573</v>
      </c>
      <c r="H1431">
        <v>15.77</v>
      </c>
      <c r="I1431">
        <f>Table_Query_from_etpl[[#This Row],[billed_amt]]/Table_Query_from_etpl[[#This Row],[billed_consum]]</f>
        <v>2.7521815008726004E-2</v>
      </c>
    </row>
    <row r="1432" spans="1:9" x14ac:dyDescent="0.2">
      <c r="A1432" t="s">
        <v>71</v>
      </c>
      <c r="B1432" t="s">
        <v>54</v>
      </c>
      <c r="C1432" t="s">
        <v>76</v>
      </c>
      <c r="D1432" s="4">
        <v>43466</v>
      </c>
      <c r="E1432" t="s">
        <v>66</v>
      </c>
      <c r="F1432" s="5">
        <v>43405</v>
      </c>
      <c r="G1432">
        <v>876340.86</v>
      </c>
      <c r="H1432">
        <v>27473.24</v>
      </c>
      <c r="I1432">
        <f>Table_Query_from_etpl[[#This Row],[billed_amt]]/Table_Query_from_etpl[[#This Row],[billed_consum]]</f>
        <v>3.1349947553512454E-2</v>
      </c>
    </row>
    <row r="1433" spans="1:9" x14ac:dyDescent="0.2">
      <c r="A1433" t="s">
        <v>71</v>
      </c>
      <c r="B1433" t="s">
        <v>54</v>
      </c>
      <c r="C1433" t="s">
        <v>76</v>
      </c>
      <c r="D1433" s="4">
        <v>43466</v>
      </c>
      <c r="E1433" t="s">
        <v>78</v>
      </c>
      <c r="F1433" s="5">
        <v>43221</v>
      </c>
      <c r="G1433">
        <v>36.03</v>
      </c>
      <c r="H1433">
        <v>0.7</v>
      </c>
      <c r="I1433">
        <f>Table_Query_from_etpl[[#This Row],[billed_amt]]/Table_Query_from_etpl[[#This Row],[billed_consum]]</f>
        <v>1.9428254232583955E-2</v>
      </c>
    </row>
    <row r="1434" spans="1:9" x14ac:dyDescent="0.2">
      <c r="A1434" t="s">
        <v>71</v>
      </c>
      <c r="B1434" t="s">
        <v>54</v>
      </c>
      <c r="C1434" t="s">
        <v>76</v>
      </c>
      <c r="D1434" s="4">
        <v>43466</v>
      </c>
      <c r="E1434" t="s">
        <v>66</v>
      </c>
      <c r="F1434" s="5">
        <v>43221</v>
      </c>
      <c r="G1434">
        <v>799</v>
      </c>
      <c r="H1434">
        <v>15.42</v>
      </c>
      <c r="I1434">
        <f>Table_Query_from_etpl[[#This Row],[billed_amt]]/Table_Query_from_etpl[[#This Row],[billed_consum]]</f>
        <v>1.9299123904881102E-2</v>
      </c>
    </row>
    <row r="1435" spans="1:9" x14ac:dyDescent="0.2">
      <c r="A1435" t="s">
        <v>71</v>
      </c>
      <c r="B1435" t="s">
        <v>54</v>
      </c>
      <c r="C1435" t="s">
        <v>76</v>
      </c>
      <c r="D1435" s="4">
        <v>43466</v>
      </c>
      <c r="E1435" t="s">
        <v>78</v>
      </c>
      <c r="F1435" s="5">
        <v>43405</v>
      </c>
      <c r="G1435">
        <v>21061.87</v>
      </c>
      <c r="H1435">
        <v>464.07</v>
      </c>
      <c r="I1435">
        <f>Table_Query_from_etpl[[#This Row],[billed_amt]]/Table_Query_from_etpl[[#This Row],[billed_consum]]</f>
        <v>2.2033656080870313E-2</v>
      </c>
    </row>
    <row r="1436" spans="1:9" x14ac:dyDescent="0.2">
      <c r="A1436" t="s">
        <v>71</v>
      </c>
      <c r="B1436" t="s">
        <v>54</v>
      </c>
      <c r="C1436" t="s">
        <v>76</v>
      </c>
      <c r="D1436" s="4">
        <v>43435</v>
      </c>
      <c r="E1436" t="s">
        <v>66</v>
      </c>
      <c r="F1436" s="5">
        <v>43221</v>
      </c>
      <c r="G1436">
        <v>0</v>
      </c>
      <c r="H1436">
        <v>0</v>
      </c>
      <c r="I1436" t="e">
        <f>Table_Query_from_etpl[[#This Row],[billed_amt]]/Table_Query_from_etpl[[#This Row],[billed_consum]]</f>
        <v>#DIV/0!</v>
      </c>
    </row>
    <row r="1437" spans="1:9" x14ac:dyDescent="0.2">
      <c r="A1437" t="s">
        <v>71</v>
      </c>
      <c r="B1437" t="s">
        <v>54</v>
      </c>
      <c r="C1437" t="s">
        <v>76</v>
      </c>
      <c r="D1437" s="4">
        <v>43435</v>
      </c>
      <c r="E1437" t="s">
        <v>78</v>
      </c>
      <c r="F1437" s="5">
        <v>43221</v>
      </c>
      <c r="G1437">
        <v>0</v>
      </c>
      <c r="H1437">
        <v>0</v>
      </c>
      <c r="I1437" t="e">
        <f>Table_Query_from_etpl[[#This Row],[billed_amt]]/Table_Query_from_etpl[[#This Row],[billed_consum]]</f>
        <v>#DIV/0!</v>
      </c>
    </row>
    <row r="1438" spans="1:9" x14ac:dyDescent="0.2">
      <c r="A1438" t="s">
        <v>71</v>
      </c>
      <c r="B1438" t="s">
        <v>54</v>
      </c>
      <c r="C1438" t="s">
        <v>76</v>
      </c>
      <c r="D1438" s="4">
        <v>43466</v>
      </c>
      <c r="E1438" t="s">
        <v>78</v>
      </c>
      <c r="F1438" s="5">
        <v>43405</v>
      </c>
      <c r="G1438">
        <v>17588.330000000002</v>
      </c>
      <c r="H1438">
        <v>379.16</v>
      </c>
      <c r="I1438">
        <f>Table_Query_from_etpl[[#This Row],[billed_amt]]/Table_Query_from_etpl[[#This Row],[billed_consum]]</f>
        <v>2.1557475894527792E-2</v>
      </c>
    </row>
    <row r="1439" spans="1:9" x14ac:dyDescent="0.2">
      <c r="A1439" t="s">
        <v>71</v>
      </c>
      <c r="B1439" t="s">
        <v>54</v>
      </c>
      <c r="C1439" t="s">
        <v>76</v>
      </c>
      <c r="D1439" s="4">
        <v>43466</v>
      </c>
      <c r="E1439" t="s">
        <v>66</v>
      </c>
      <c r="F1439" s="5">
        <v>43405</v>
      </c>
      <c r="G1439">
        <v>558508.56000000006</v>
      </c>
      <c r="H1439">
        <v>17501.400000000001</v>
      </c>
      <c r="I1439">
        <f>Table_Query_from_etpl[[#This Row],[billed_amt]]/Table_Query_from_etpl[[#This Row],[billed_consum]]</f>
        <v>3.1335956605571091E-2</v>
      </c>
    </row>
    <row r="1440" spans="1:9" x14ac:dyDescent="0.2">
      <c r="A1440" t="s">
        <v>71</v>
      </c>
      <c r="B1440" t="s">
        <v>54</v>
      </c>
      <c r="C1440" t="s">
        <v>76</v>
      </c>
      <c r="D1440" s="4">
        <v>43466</v>
      </c>
      <c r="E1440" t="s">
        <v>78</v>
      </c>
      <c r="F1440" s="5">
        <v>43405</v>
      </c>
      <c r="G1440">
        <v>39504.71</v>
      </c>
      <c r="H1440">
        <v>1238.5999999999999</v>
      </c>
      <c r="I1440">
        <f>Table_Query_from_etpl[[#This Row],[billed_amt]]/Table_Query_from_etpl[[#This Row],[billed_consum]]</f>
        <v>3.1353223451077099E-2</v>
      </c>
    </row>
    <row r="1441" spans="1:9" x14ac:dyDescent="0.2">
      <c r="A1441" t="s">
        <v>71</v>
      </c>
      <c r="B1441" t="s">
        <v>54</v>
      </c>
      <c r="C1441" t="s">
        <v>76</v>
      </c>
      <c r="D1441" s="4">
        <v>43466</v>
      </c>
      <c r="E1441" t="s">
        <v>66</v>
      </c>
      <c r="F1441" s="5">
        <v>43405</v>
      </c>
      <c r="G1441">
        <v>518405.48</v>
      </c>
      <c r="H1441">
        <v>11415.74</v>
      </c>
      <c r="I1441">
        <f>Table_Query_from_etpl[[#This Row],[billed_amt]]/Table_Query_from_etpl[[#This Row],[billed_consum]]</f>
        <v>2.2020870612710346E-2</v>
      </c>
    </row>
    <row r="1442" spans="1:9" x14ac:dyDescent="0.2">
      <c r="A1442" t="s">
        <v>71</v>
      </c>
      <c r="B1442" t="s">
        <v>55</v>
      </c>
      <c r="C1442" t="s">
        <v>77</v>
      </c>
      <c r="D1442" s="4">
        <v>43435</v>
      </c>
      <c r="E1442" t="s">
        <v>78</v>
      </c>
      <c r="F1442" s="5">
        <v>43405</v>
      </c>
      <c r="G1442">
        <v>3140.82</v>
      </c>
      <c r="H1442">
        <v>95.36</v>
      </c>
      <c r="I1442">
        <f>Table_Query_from_etpl[[#This Row],[billed_amt]]/Table_Query_from_etpl[[#This Row],[billed_consum]]</f>
        <v>3.0361497952763924E-2</v>
      </c>
    </row>
    <row r="1443" spans="1:9" x14ac:dyDescent="0.2">
      <c r="A1443" t="s">
        <v>71</v>
      </c>
      <c r="B1443" t="s">
        <v>55</v>
      </c>
      <c r="C1443" t="s">
        <v>77</v>
      </c>
      <c r="D1443" s="4">
        <v>43435</v>
      </c>
      <c r="E1443" t="s">
        <v>66</v>
      </c>
      <c r="F1443" s="5">
        <v>43405</v>
      </c>
      <c r="G1443">
        <v>69640.13</v>
      </c>
      <c r="H1443">
        <v>2113.9899999999998</v>
      </c>
      <c r="I1443">
        <f>Table_Query_from_etpl[[#This Row],[billed_amt]]/Table_Query_from_etpl[[#This Row],[billed_consum]]</f>
        <v>3.0355916911700188E-2</v>
      </c>
    </row>
    <row r="1444" spans="1:9" x14ac:dyDescent="0.2">
      <c r="A1444" t="s">
        <v>71</v>
      </c>
      <c r="B1444" t="s">
        <v>54</v>
      </c>
      <c r="C1444" t="s">
        <v>76</v>
      </c>
      <c r="D1444" s="4">
        <v>43497</v>
      </c>
      <c r="E1444" t="s">
        <v>66</v>
      </c>
      <c r="F1444" s="5">
        <v>43405</v>
      </c>
      <c r="G1444">
        <v>352</v>
      </c>
      <c r="H1444">
        <v>9.1199999999999992</v>
      </c>
      <c r="I1444">
        <f>Table_Query_from_etpl[[#This Row],[billed_amt]]/Table_Query_from_etpl[[#This Row],[billed_consum]]</f>
        <v>2.5909090909090906E-2</v>
      </c>
    </row>
    <row r="1445" spans="1:9" x14ac:dyDescent="0.2">
      <c r="A1445" t="s">
        <v>71</v>
      </c>
      <c r="B1445" t="s">
        <v>55</v>
      </c>
      <c r="C1445" t="s">
        <v>77</v>
      </c>
      <c r="D1445" s="4">
        <v>43497</v>
      </c>
      <c r="E1445" t="s">
        <v>78</v>
      </c>
      <c r="F1445" s="5">
        <v>43405</v>
      </c>
      <c r="G1445">
        <v>308.64999999999998</v>
      </c>
      <c r="H1445">
        <v>7.8</v>
      </c>
      <c r="I1445">
        <f>Table_Query_from_etpl[[#This Row],[billed_amt]]/Table_Query_from_etpl[[#This Row],[billed_consum]]</f>
        <v>2.527134294508343E-2</v>
      </c>
    </row>
    <row r="1446" spans="1:9" x14ac:dyDescent="0.2">
      <c r="A1446" t="s">
        <v>71</v>
      </c>
      <c r="B1446" t="s">
        <v>55</v>
      </c>
      <c r="C1446" t="s">
        <v>77</v>
      </c>
      <c r="D1446" s="4">
        <v>43497</v>
      </c>
      <c r="E1446" t="s">
        <v>66</v>
      </c>
      <c r="F1446" s="5">
        <v>43405</v>
      </c>
      <c r="G1446">
        <v>9052</v>
      </c>
      <c r="H1446">
        <v>228.39</v>
      </c>
      <c r="I1446">
        <f>Table_Query_from_etpl[[#This Row],[billed_amt]]/Table_Query_from_etpl[[#This Row],[billed_consum]]</f>
        <v>2.5230888201502429E-2</v>
      </c>
    </row>
    <row r="1447" spans="1:9" x14ac:dyDescent="0.2">
      <c r="A1447" t="s">
        <v>71</v>
      </c>
      <c r="B1447" t="s">
        <v>55</v>
      </c>
      <c r="C1447" t="s">
        <v>77</v>
      </c>
      <c r="D1447" s="4">
        <v>43435</v>
      </c>
      <c r="E1447" t="s">
        <v>78</v>
      </c>
      <c r="F1447" s="5">
        <v>43405</v>
      </c>
      <c r="G1447">
        <v>5939.43</v>
      </c>
      <c r="H1447">
        <v>180.93</v>
      </c>
      <c r="I1447">
        <f>Table_Query_from_etpl[[#This Row],[billed_amt]]/Table_Query_from_etpl[[#This Row],[billed_consum]]</f>
        <v>3.0462519130623644E-2</v>
      </c>
    </row>
    <row r="1448" spans="1:9" x14ac:dyDescent="0.2">
      <c r="A1448" t="s">
        <v>71</v>
      </c>
      <c r="B1448" t="s">
        <v>55</v>
      </c>
      <c r="C1448" t="s">
        <v>77</v>
      </c>
      <c r="D1448" s="4">
        <v>43435</v>
      </c>
      <c r="E1448" t="s">
        <v>66</v>
      </c>
      <c r="F1448" s="5">
        <v>43405</v>
      </c>
      <c r="G1448">
        <v>131694.01999999999</v>
      </c>
      <c r="H1448">
        <v>4011.6</v>
      </c>
      <c r="I1448">
        <f>Table_Query_from_etpl[[#This Row],[billed_amt]]/Table_Query_from_etpl[[#This Row],[billed_consum]]</f>
        <v>3.0461519816921075E-2</v>
      </c>
    </row>
    <row r="1449" spans="1:9" x14ac:dyDescent="0.2">
      <c r="A1449" t="s">
        <v>71</v>
      </c>
      <c r="B1449" t="s">
        <v>55</v>
      </c>
      <c r="C1449" t="s">
        <v>77</v>
      </c>
      <c r="D1449" s="4">
        <v>43435</v>
      </c>
      <c r="E1449" t="s">
        <v>66</v>
      </c>
      <c r="F1449" s="5">
        <v>43405</v>
      </c>
      <c r="G1449">
        <v>568034.96</v>
      </c>
      <c r="H1449">
        <v>17487.54</v>
      </c>
      <c r="I1449">
        <f>Table_Query_from_etpl[[#This Row],[billed_amt]]/Table_Query_from_etpl[[#This Row],[billed_consum]]</f>
        <v>3.078602767688806E-2</v>
      </c>
    </row>
    <row r="1450" spans="1:9" x14ac:dyDescent="0.2">
      <c r="A1450" t="s">
        <v>71</v>
      </c>
      <c r="B1450" t="s">
        <v>55</v>
      </c>
      <c r="C1450" t="s">
        <v>77</v>
      </c>
      <c r="D1450" s="4">
        <v>43435</v>
      </c>
      <c r="E1450" t="s">
        <v>78</v>
      </c>
      <c r="F1450" s="5">
        <v>43405</v>
      </c>
      <c r="G1450">
        <v>25618.42</v>
      </c>
      <c r="H1450">
        <v>788.67</v>
      </c>
      <c r="I1450">
        <f>Table_Query_from_etpl[[#This Row],[billed_amt]]/Table_Query_from_etpl[[#This Row],[billed_consum]]</f>
        <v>3.078527091054015E-2</v>
      </c>
    </row>
    <row r="1451" spans="1:9" x14ac:dyDescent="0.2">
      <c r="A1451" t="s">
        <v>71</v>
      </c>
      <c r="B1451" t="s">
        <v>54</v>
      </c>
      <c r="C1451" t="s">
        <v>76</v>
      </c>
      <c r="D1451" s="4">
        <v>43497</v>
      </c>
      <c r="E1451" t="s">
        <v>66</v>
      </c>
      <c r="F1451" s="5">
        <v>43405</v>
      </c>
      <c r="G1451">
        <v>37716</v>
      </c>
      <c r="H1451">
        <v>991.01</v>
      </c>
      <c r="I1451">
        <f>Table_Query_from_etpl[[#This Row],[billed_amt]]/Table_Query_from_etpl[[#This Row],[billed_consum]]</f>
        <v>2.6275585958214019E-2</v>
      </c>
    </row>
    <row r="1452" spans="1:9" x14ac:dyDescent="0.2">
      <c r="A1452" t="s">
        <v>71</v>
      </c>
      <c r="B1452" t="s">
        <v>54</v>
      </c>
      <c r="C1452" t="s">
        <v>76</v>
      </c>
      <c r="D1452" s="4">
        <v>43497</v>
      </c>
      <c r="E1452" t="s">
        <v>78</v>
      </c>
      <c r="F1452" s="5">
        <v>43405</v>
      </c>
      <c r="G1452">
        <v>1271.0899999999999</v>
      </c>
      <c r="H1452">
        <v>33.479999999999997</v>
      </c>
      <c r="I1452">
        <f>Table_Query_from_etpl[[#This Row],[billed_amt]]/Table_Query_from_etpl[[#This Row],[billed_consum]]</f>
        <v>2.6339598297524171E-2</v>
      </c>
    </row>
    <row r="1453" spans="1:9" x14ac:dyDescent="0.2">
      <c r="A1453" t="s">
        <v>71</v>
      </c>
      <c r="B1453" t="s">
        <v>55</v>
      </c>
      <c r="C1453" t="s">
        <v>77</v>
      </c>
      <c r="D1453" s="4">
        <v>43497</v>
      </c>
      <c r="E1453" t="s">
        <v>78</v>
      </c>
      <c r="F1453" s="5">
        <v>43405</v>
      </c>
      <c r="G1453">
        <v>347.73</v>
      </c>
      <c r="H1453">
        <v>9.1300000000000008</v>
      </c>
      <c r="I1453">
        <f>Table_Query_from_etpl[[#This Row],[billed_amt]]/Table_Query_from_etpl[[#This Row],[billed_consum]]</f>
        <v>2.6256003220889772E-2</v>
      </c>
    </row>
    <row r="1454" spans="1:9" x14ac:dyDescent="0.2">
      <c r="A1454" t="s">
        <v>71</v>
      </c>
      <c r="B1454" t="s">
        <v>55</v>
      </c>
      <c r="C1454" t="s">
        <v>77</v>
      </c>
      <c r="D1454" s="4">
        <v>43497</v>
      </c>
      <c r="E1454" t="s">
        <v>66</v>
      </c>
      <c r="F1454" s="5">
        <v>43405</v>
      </c>
      <c r="G1454">
        <v>10318</v>
      </c>
      <c r="H1454">
        <v>271.11</v>
      </c>
      <c r="I1454">
        <f>Table_Query_from_etpl[[#This Row],[billed_amt]]/Table_Query_from_etpl[[#This Row],[billed_consum]]</f>
        <v>2.6275440976933514E-2</v>
      </c>
    </row>
    <row r="1455" spans="1:9" x14ac:dyDescent="0.2">
      <c r="A1455" t="s">
        <v>71</v>
      </c>
      <c r="B1455" t="s">
        <v>55</v>
      </c>
      <c r="C1455" t="s">
        <v>74</v>
      </c>
      <c r="D1455" s="4">
        <v>43435</v>
      </c>
      <c r="E1455" t="s">
        <v>78</v>
      </c>
      <c r="F1455" s="5">
        <v>43405</v>
      </c>
      <c r="G1455">
        <v>30.31</v>
      </c>
      <c r="H1455">
        <v>0.77</v>
      </c>
      <c r="I1455">
        <f>Table_Query_from_etpl[[#This Row],[billed_amt]]/Table_Query_from_etpl[[#This Row],[billed_consum]]</f>
        <v>2.540415704387991E-2</v>
      </c>
    </row>
    <row r="1456" spans="1:9" x14ac:dyDescent="0.2">
      <c r="A1456" t="s">
        <v>71</v>
      </c>
      <c r="B1456" t="s">
        <v>55</v>
      </c>
      <c r="C1456" t="s">
        <v>74</v>
      </c>
      <c r="D1456" s="4">
        <v>43435</v>
      </c>
      <c r="E1456" t="s">
        <v>66</v>
      </c>
      <c r="F1456" s="5">
        <v>43405</v>
      </c>
      <c r="G1456">
        <v>672.01</v>
      </c>
      <c r="H1456">
        <v>17.09</v>
      </c>
      <c r="I1456">
        <f>Table_Query_from_etpl[[#This Row],[billed_amt]]/Table_Query_from_etpl[[#This Row],[billed_consum]]</f>
        <v>2.5431169179030075E-2</v>
      </c>
    </row>
    <row r="1457" spans="1:9" x14ac:dyDescent="0.2">
      <c r="A1457" t="s">
        <v>71</v>
      </c>
      <c r="B1457" t="s">
        <v>55</v>
      </c>
      <c r="C1457" t="s">
        <v>77</v>
      </c>
      <c r="D1457" s="4">
        <v>43435</v>
      </c>
      <c r="E1457" t="s">
        <v>66</v>
      </c>
      <c r="F1457" s="5">
        <v>43405</v>
      </c>
      <c r="G1457">
        <v>31368.54</v>
      </c>
      <c r="H1457">
        <v>863.4</v>
      </c>
      <c r="I1457">
        <f>Table_Query_from_etpl[[#This Row],[billed_amt]]/Table_Query_from_etpl[[#This Row],[billed_consum]]</f>
        <v>2.7524392273277621E-2</v>
      </c>
    </row>
    <row r="1458" spans="1:9" x14ac:dyDescent="0.2">
      <c r="A1458" t="s">
        <v>71</v>
      </c>
      <c r="B1458" t="s">
        <v>55</v>
      </c>
      <c r="C1458" t="s">
        <v>77</v>
      </c>
      <c r="D1458" s="4">
        <v>43435</v>
      </c>
      <c r="E1458" t="s">
        <v>78</v>
      </c>
      <c r="F1458" s="5">
        <v>43405</v>
      </c>
      <c r="G1458">
        <v>1414.72</v>
      </c>
      <c r="H1458">
        <v>38.950000000000003</v>
      </c>
      <c r="I1458">
        <f>Table_Query_from_etpl[[#This Row],[billed_amt]]/Table_Query_from_etpl[[#This Row],[billed_consum]]</f>
        <v>2.7531949785116493E-2</v>
      </c>
    </row>
    <row r="1459" spans="1:9" x14ac:dyDescent="0.2">
      <c r="A1459" t="s">
        <v>71</v>
      </c>
      <c r="B1459" t="s">
        <v>55</v>
      </c>
      <c r="C1459" t="s">
        <v>77</v>
      </c>
      <c r="D1459" s="4">
        <v>43435</v>
      </c>
      <c r="E1459" t="s">
        <v>66</v>
      </c>
      <c r="F1459" s="5">
        <v>43405</v>
      </c>
      <c r="G1459">
        <v>65924.33</v>
      </c>
      <c r="H1459">
        <v>2008.08</v>
      </c>
      <c r="I1459">
        <f>Table_Query_from_etpl[[#This Row],[billed_amt]]/Table_Query_from_etpl[[#This Row],[billed_consum]]</f>
        <v>3.0460377830157696E-2</v>
      </c>
    </row>
    <row r="1460" spans="1:9" x14ac:dyDescent="0.2">
      <c r="A1460" t="s">
        <v>71</v>
      </c>
      <c r="B1460" t="s">
        <v>55</v>
      </c>
      <c r="C1460" t="s">
        <v>77</v>
      </c>
      <c r="D1460" s="4">
        <v>43435</v>
      </c>
      <c r="E1460" t="s">
        <v>78</v>
      </c>
      <c r="F1460" s="5">
        <v>43405</v>
      </c>
      <c r="G1460">
        <v>2973.19</v>
      </c>
      <c r="H1460">
        <v>90.56</v>
      </c>
      <c r="I1460">
        <f>Table_Query_from_etpl[[#This Row],[billed_amt]]/Table_Query_from_etpl[[#This Row],[billed_consum]]</f>
        <v>3.0458867411769851E-2</v>
      </c>
    </row>
    <row r="1461" spans="1:9" x14ac:dyDescent="0.2">
      <c r="A1461" t="s">
        <v>71</v>
      </c>
      <c r="B1461" t="s">
        <v>54</v>
      </c>
      <c r="C1461" t="s">
        <v>76</v>
      </c>
      <c r="D1461" s="4">
        <v>43435</v>
      </c>
      <c r="E1461" t="s">
        <v>78</v>
      </c>
      <c r="F1461" s="5">
        <v>43405</v>
      </c>
      <c r="G1461">
        <v>58.27</v>
      </c>
      <c r="H1461">
        <v>1.72</v>
      </c>
      <c r="I1461">
        <f>Table_Query_from_etpl[[#This Row],[billed_amt]]/Table_Query_from_etpl[[#This Row],[billed_consum]]</f>
        <v>2.9517762141753903E-2</v>
      </c>
    </row>
    <row r="1462" spans="1:9" x14ac:dyDescent="0.2">
      <c r="A1462" t="s">
        <v>71</v>
      </c>
      <c r="B1462" t="s">
        <v>54</v>
      </c>
      <c r="C1462" t="s">
        <v>76</v>
      </c>
      <c r="D1462" s="4">
        <v>43435</v>
      </c>
      <c r="E1462" t="s">
        <v>66</v>
      </c>
      <c r="F1462" s="5">
        <v>43405</v>
      </c>
      <c r="G1462">
        <v>1292</v>
      </c>
      <c r="H1462">
        <v>38.17</v>
      </c>
      <c r="I1462">
        <f>Table_Query_from_etpl[[#This Row],[billed_amt]]/Table_Query_from_etpl[[#This Row],[billed_consum]]</f>
        <v>2.9543343653250776E-2</v>
      </c>
    </row>
    <row r="1463" spans="1:9" x14ac:dyDescent="0.2">
      <c r="A1463" t="s">
        <v>71</v>
      </c>
      <c r="B1463" t="s">
        <v>55</v>
      </c>
      <c r="C1463" t="s">
        <v>77</v>
      </c>
      <c r="D1463" s="4">
        <v>43435</v>
      </c>
      <c r="E1463" t="s">
        <v>78</v>
      </c>
      <c r="F1463" s="5">
        <v>43405</v>
      </c>
      <c r="G1463">
        <v>1495.6</v>
      </c>
      <c r="H1463">
        <v>39.659999999999997</v>
      </c>
      <c r="I1463">
        <f>Table_Query_from_etpl[[#This Row],[billed_amt]]/Table_Query_from_etpl[[#This Row],[billed_consum]]</f>
        <v>2.6517785504145491E-2</v>
      </c>
    </row>
    <row r="1464" spans="1:9" x14ac:dyDescent="0.2">
      <c r="A1464" t="s">
        <v>71</v>
      </c>
      <c r="B1464" t="s">
        <v>55</v>
      </c>
      <c r="C1464" t="s">
        <v>77</v>
      </c>
      <c r="D1464" s="4">
        <v>43435</v>
      </c>
      <c r="E1464" t="s">
        <v>66</v>
      </c>
      <c r="F1464" s="5">
        <v>43405</v>
      </c>
      <c r="G1464">
        <v>33161.839999999997</v>
      </c>
      <c r="H1464">
        <v>879.02</v>
      </c>
      <c r="I1464">
        <f>Table_Query_from_etpl[[#This Row],[billed_amt]]/Table_Query_from_etpl[[#This Row],[billed_consum]]</f>
        <v>2.6506973075076656E-2</v>
      </c>
    </row>
    <row r="1465" spans="1:9" x14ac:dyDescent="0.2">
      <c r="A1465" t="s">
        <v>71</v>
      </c>
      <c r="B1465" t="s">
        <v>55</v>
      </c>
      <c r="C1465" t="s">
        <v>77</v>
      </c>
      <c r="D1465" s="4">
        <v>43435</v>
      </c>
      <c r="E1465" t="s">
        <v>66</v>
      </c>
      <c r="F1465" s="5">
        <v>43405</v>
      </c>
      <c r="G1465">
        <v>47609.83</v>
      </c>
      <c r="H1465">
        <v>1310.4000000000001</v>
      </c>
      <c r="I1465">
        <f>Table_Query_from_etpl[[#This Row],[billed_amt]]/Table_Query_from_etpl[[#This Row],[billed_consum]]</f>
        <v>2.7523727767984049E-2</v>
      </c>
    </row>
    <row r="1466" spans="1:9" x14ac:dyDescent="0.2">
      <c r="A1466" t="s">
        <v>71</v>
      </c>
      <c r="B1466" t="s">
        <v>55</v>
      </c>
      <c r="C1466" t="s">
        <v>77</v>
      </c>
      <c r="D1466" s="4">
        <v>43435</v>
      </c>
      <c r="E1466" t="s">
        <v>78</v>
      </c>
      <c r="F1466" s="5">
        <v>43405</v>
      </c>
      <c r="G1466">
        <v>2147.19</v>
      </c>
      <c r="H1466">
        <v>59.1</v>
      </c>
      <c r="I1466">
        <f>Table_Query_from_etpl[[#This Row],[billed_amt]]/Table_Query_from_etpl[[#This Row],[billed_consum]]</f>
        <v>2.7524345772847302E-2</v>
      </c>
    </row>
    <row r="1467" spans="1:9" x14ac:dyDescent="0.2">
      <c r="A1467" t="s">
        <v>71</v>
      </c>
      <c r="B1467" t="s">
        <v>54</v>
      </c>
      <c r="C1467" t="s">
        <v>76</v>
      </c>
      <c r="D1467" s="4">
        <v>43497</v>
      </c>
      <c r="E1467" t="s">
        <v>78</v>
      </c>
      <c r="F1467" s="5">
        <v>43405</v>
      </c>
      <c r="G1467">
        <v>13.56</v>
      </c>
      <c r="H1467">
        <v>0.35</v>
      </c>
      <c r="I1467">
        <f>Table_Query_from_etpl[[#This Row],[billed_amt]]/Table_Query_from_etpl[[#This Row],[billed_consum]]</f>
        <v>2.581120943952802E-2</v>
      </c>
    </row>
    <row r="1468" spans="1:9" x14ac:dyDescent="0.2">
      <c r="A1468" t="s">
        <v>71</v>
      </c>
      <c r="B1468" t="s">
        <v>54</v>
      </c>
      <c r="C1468" t="s">
        <v>74</v>
      </c>
      <c r="D1468" s="4">
        <v>43497</v>
      </c>
      <c r="E1468" t="s">
        <v>66</v>
      </c>
      <c r="F1468" s="5">
        <v>43405</v>
      </c>
      <c r="G1468">
        <v>104</v>
      </c>
      <c r="H1468">
        <v>2.75</v>
      </c>
      <c r="I1468">
        <f>Table_Query_from_etpl[[#This Row],[billed_amt]]/Table_Query_from_etpl[[#This Row],[billed_consum]]</f>
        <v>2.6442307692307692E-2</v>
      </c>
    </row>
    <row r="1469" spans="1:9" x14ac:dyDescent="0.2">
      <c r="A1469" t="s">
        <v>71</v>
      </c>
      <c r="B1469" t="s">
        <v>54</v>
      </c>
      <c r="C1469" t="s">
        <v>74</v>
      </c>
      <c r="D1469" s="4">
        <v>43497</v>
      </c>
      <c r="E1469" t="s">
        <v>78</v>
      </c>
      <c r="F1469" s="5">
        <v>43405</v>
      </c>
      <c r="G1469">
        <v>3.53</v>
      </c>
      <c r="H1469">
        <v>0.1</v>
      </c>
      <c r="I1469">
        <f>Table_Query_from_etpl[[#This Row],[billed_amt]]/Table_Query_from_etpl[[#This Row],[billed_consum]]</f>
        <v>2.8328611898017001E-2</v>
      </c>
    </row>
    <row r="1470" spans="1:9" x14ac:dyDescent="0.2">
      <c r="A1470" t="s">
        <v>71</v>
      </c>
      <c r="B1470" t="s">
        <v>54</v>
      </c>
      <c r="C1470" t="s">
        <v>76</v>
      </c>
      <c r="D1470" s="4">
        <v>43497</v>
      </c>
      <c r="E1470" t="s">
        <v>78</v>
      </c>
      <c r="F1470" s="5">
        <v>43405</v>
      </c>
      <c r="G1470">
        <v>1269.52</v>
      </c>
      <c r="H1470">
        <v>32.03</v>
      </c>
      <c r="I1470">
        <f>Table_Query_from_etpl[[#This Row],[billed_amt]]/Table_Query_from_etpl[[#This Row],[billed_consum]]</f>
        <v>2.5230008192072596E-2</v>
      </c>
    </row>
    <row r="1471" spans="1:9" x14ac:dyDescent="0.2">
      <c r="A1471" t="s">
        <v>71</v>
      </c>
      <c r="B1471" t="s">
        <v>55</v>
      </c>
      <c r="C1471" t="s">
        <v>77</v>
      </c>
      <c r="D1471" s="4">
        <v>43191</v>
      </c>
      <c r="E1471" t="s">
        <v>66</v>
      </c>
      <c r="F1471" s="5">
        <v>43101</v>
      </c>
      <c r="G1471">
        <v>112437.27</v>
      </c>
      <c r="H1471">
        <v>2648.61</v>
      </c>
      <c r="I1471">
        <f>Table_Query_from_etpl[[#This Row],[billed_amt]]/Table_Query_from_etpl[[#This Row],[billed_consum]]</f>
        <v>2.3556335012402917E-2</v>
      </c>
    </row>
    <row r="1472" spans="1:9" x14ac:dyDescent="0.2">
      <c r="A1472" t="s">
        <v>71</v>
      </c>
      <c r="B1472" t="s">
        <v>54</v>
      </c>
      <c r="C1472" t="s">
        <v>76</v>
      </c>
      <c r="D1472" s="4">
        <v>43497</v>
      </c>
      <c r="E1472" t="s">
        <v>66</v>
      </c>
      <c r="F1472" s="5">
        <v>43405</v>
      </c>
      <c r="G1472">
        <v>37225</v>
      </c>
      <c r="H1472">
        <v>939.42</v>
      </c>
      <c r="I1472">
        <f>Table_Query_from_etpl[[#This Row],[billed_amt]]/Table_Query_from_etpl[[#This Row],[billed_consum]]</f>
        <v>2.5236265950302216E-2</v>
      </c>
    </row>
    <row r="1473" spans="1:9" x14ac:dyDescent="0.2">
      <c r="A1473" t="s">
        <v>71</v>
      </c>
      <c r="B1473" t="s">
        <v>55</v>
      </c>
      <c r="C1473" t="s">
        <v>73</v>
      </c>
      <c r="D1473" s="4">
        <v>43497</v>
      </c>
      <c r="E1473" t="s">
        <v>66</v>
      </c>
      <c r="F1473" s="5">
        <v>43405</v>
      </c>
      <c r="G1473">
        <v>1301.28</v>
      </c>
      <c r="H1473">
        <v>36.369999999999997</v>
      </c>
      <c r="I1473">
        <f>Table_Query_from_etpl[[#This Row],[billed_amt]]/Table_Query_from_etpl[[#This Row],[billed_consum]]</f>
        <v>2.7949403664084591E-2</v>
      </c>
    </row>
    <row r="1474" spans="1:9" x14ac:dyDescent="0.2">
      <c r="A1474" t="s">
        <v>71</v>
      </c>
      <c r="B1474" t="s">
        <v>55</v>
      </c>
      <c r="C1474" t="s">
        <v>73</v>
      </c>
      <c r="D1474" s="4">
        <v>43497</v>
      </c>
      <c r="E1474" t="s">
        <v>78</v>
      </c>
      <c r="F1474" s="5">
        <v>43405</v>
      </c>
      <c r="G1474">
        <v>58.69</v>
      </c>
      <c r="H1474">
        <v>1.64</v>
      </c>
      <c r="I1474">
        <f>Table_Query_from_etpl[[#This Row],[billed_amt]]/Table_Query_from_etpl[[#This Row],[billed_consum]]</f>
        <v>2.7943431589708637E-2</v>
      </c>
    </row>
    <row r="1475" spans="1:9" x14ac:dyDescent="0.2">
      <c r="A1475" t="s">
        <v>71</v>
      </c>
      <c r="B1475" t="s">
        <v>54</v>
      </c>
      <c r="C1475" t="s">
        <v>76</v>
      </c>
      <c r="D1475" s="4">
        <v>43497</v>
      </c>
      <c r="E1475" t="s">
        <v>66</v>
      </c>
      <c r="F1475" s="5">
        <v>43405</v>
      </c>
      <c r="G1475">
        <v>232985</v>
      </c>
      <c r="H1475">
        <v>5038.93</v>
      </c>
      <c r="I1475">
        <f>Table_Query_from_etpl[[#This Row],[billed_amt]]/Table_Query_from_etpl[[#This Row],[billed_consum]]</f>
        <v>2.1627701354164433E-2</v>
      </c>
    </row>
    <row r="1476" spans="1:9" x14ac:dyDescent="0.2">
      <c r="A1476" t="s">
        <v>71</v>
      </c>
      <c r="B1476" t="s">
        <v>55</v>
      </c>
      <c r="C1476" t="s">
        <v>77</v>
      </c>
      <c r="D1476" s="4">
        <v>43191</v>
      </c>
      <c r="E1476" t="s">
        <v>66</v>
      </c>
      <c r="F1476" s="5">
        <v>43101</v>
      </c>
      <c r="G1476">
        <v>144882.29999999999</v>
      </c>
      <c r="H1476">
        <v>3132.65</v>
      </c>
      <c r="I1476">
        <f>Table_Query_from_etpl[[#This Row],[billed_amt]]/Table_Query_from_etpl[[#This Row],[billed_consum]]</f>
        <v>2.1622033885436664E-2</v>
      </c>
    </row>
    <row r="1477" spans="1:9" x14ac:dyDescent="0.2">
      <c r="A1477" t="s">
        <v>71</v>
      </c>
      <c r="B1477" t="s">
        <v>55</v>
      </c>
      <c r="C1477" t="s">
        <v>77</v>
      </c>
      <c r="D1477" s="4">
        <v>43191</v>
      </c>
      <c r="E1477" t="s">
        <v>78</v>
      </c>
      <c r="F1477" s="5">
        <v>43101</v>
      </c>
      <c r="G1477">
        <v>6534.2</v>
      </c>
      <c r="H1477">
        <v>141.28</v>
      </c>
      <c r="I1477">
        <f>Table_Query_from_etpl[[#This Row],[billed_amt]]/Table_Query_from_etpl[[#This Row],[billed_consum]]</f>
        <v>2.1621621621621623E-2</v>
      </c>
    </row>
    <row r="1478" spans="1:9" x14ac:dyDescent="0.2">
      <c r="A1478" t="s">
        <v>71</v>
      </c>
      <c r="B1478" t="s">
        <v>54</v>
      </c>
      <c r="C1478" t="s">
        <v>76</v>
      </c>
      <c r="D1478" s="4">
        <v>43497</v>
      </c>
      <c r="E1478" t="s">
        <v>78</v>
      </c>
      <c r="F1478" s="5">
        <v>43405</v>
      </c>
      <c r="G1478">
        <v>8625.86</v>
      </c>
      <c r="H1478">
        <v>186.58</v>
      </c>
      <c r="I1478">
        <f>Table_Query_from_etpl[[#This Row],[billed_amt]]/Table_Query_from_etpl[[#This Row],[billed_consum]]</f>
        <v>2.163030700706944E-2</v>
      </c>
    </row>
    <row r="1479" spans="1:9" x14ac:dyDescent="0.2">
      <c r="A1479" t="s">
        <v>71</v>
      </c>
      <c r="B1479" t="s">
        <v>55</v>
      </c>
      <c r="C1479" t="s">
        <v>77</v>
      </c>
      <c r="D1479" s="4">
        <v>43497</v>
      </c>
      <c r="E1479" t="s">
        <v>78</v>
      </c>
      <c r="F1479" s="5">
        <v>43405</v>
      </c>
      <c r="G1479">
        <v>1766.45</v>
      </c>
      <c r="H1479">
        <v>38.090000000000003</v>
      </c>
      <c r="I1479">
        <f>Table_Query_from_etpl[[#This Row],[billed_amt]]/Table_Query_from_etpl[[#This Row],[billed_consum]]</f>
        <v>2.1563021880041892E-2</v>
      </c>
    </row>
    <row r="1480" spans="1:9" x14ac:dyDescent="0.2">
      <c r="A1480" t="s">
        <v>71</v>
      </c>
      <c r="B1480" t="s">
        <v>55</v>
      </c>
      <c r="C1480" t="s">
        <v>77</v>
      </c>
      <c r="D1480" s="4">
        <v>43497</v>
      </c>
      <c r="E1480" t="s">
        <v>66</v>
      </c>
      <c r="F1480" s="5">
        <v>43405</v>
      </c>
      <c r="G1480">
        <v>47742</v>
      </c>
      <c r="H1480">
        <v>1030.25</v>
      </c>
      <c r="I1480">
        <f>Table_Query_from_etpl[[#This Row],[billed_amt]]/Table_Query_from_etpl[[#This Row],[billed_consum]]</f>
        <v>2.1579531649281555E-2</v>
      </c>
    </row>
    <row r="1481" spans="1:9" x14ac:dyDescent="0.2">
      <c r="A1481" t="s">
        <v>71</v>
      </c>
      <c r="B1481" t="s">
        <v>54</v>
      </c>
      <c r="C1481" t="s">
        <v>76</v>
      </c>
      <c r="D1481" s="4">
        <v>43497</v>
      </c>
      <c r="E1481" t="s">
        <v>66</v>
      </c>
      <c r="F1481" s="5">
        <v>43405</v>
      </c>
      <c r="G1481">
        <v>230</v>
      </c>
      <c r="H1481">
        <v>4.96</v>
      </c>
      <c r="I1481">
        <f>Table_Query_from_etpl[[#This Row],[billed_amt]]/Table_Query_from_etpl[[#This Row],[billed_consum]]</f>
        <v>2.1565217391304348E-2</v>
      </c>
    </row>
    <row r="1482" spans="1:9" x14ac:dyDescent="0.2">
      <c r="A1482" t="s">
        <v>71</v>
      </c>
      <c r="B1482" t="s">
        <v>54</v>
      </c>
      <c r="C1482" t="s">
        <v>76</v>
      </c>
      <c r="D1482" s="4">
        <v>43497</v>
      </c>
      <c r="E1482" t="s">
        <v>78</v>
      </c>
      <c r="F1482" s="5">
        <v>43405</v>
      </c>
      <c r="G1482">
        <v>8.51</v>
      </c>
      <c r="H1482">
        <v>0.18</v>
      </c>
      <c r="I1482">
        <f>Table_Query_from_etpl[[#This Row],[billed_amt]]/Table_Query_from_etpl[[#This Row],[billed_consum]]</f>
        <v>2.1151586368977675E-2</v>
      </c>
    </row>
    <row r="1483" spans="1:9" x14ac:dyDescent="0.2">
      <c r="A1483" t="s">
        <v>71</v>
      </c>
      <c r="B1483" t="s">
        <v>54</v>
      </c>
      <c r="C1483" t="s">
        <v>76</v>
      </c>
      <c r="D1483" s="4">
        <v>43497</v>
      </c>
      <c r="E1483" t="s">
        <v>66</v>
      </c>
      <c r="F1483" s="5">
        <v>43221</v>
      </c>
      <c r="G1483">
        <v>968.99</v>
      </c>
      <c r="H1483">
        <v>13.68</v>
      </c>
      <c r="I1483">
        <f>Table_Query_from_etpl[[#This Row],[billed_amt]]/Table_Query_from_etpl[[#This Row],[billed_consum]]</f>
        <v>1.4117792753279188E-2</v>
      </c>
    </row>
    <row r="1484" spans="1:9" x14ac:dyDescent="0.2">
      <c r="A1484" t="s">
        <v>71</v>
      </c>
      <c r="B1484" t="s">
        <v>55</v>
      </c>
      <c r="C1484" t="s">
        <v>77</v>
      </c>
      <c r="D1484" s="4">
        <v>43191</v>
      </c>
      <c r="E1484" t="s">
        <v>78</v>
      </c>
      <c r="F1484" s="5">
        <v>43101</v>
      </c>
      <c r="G1484">
        <v>1911.73</v>
      </c>
      <c r="H1484">
        <v>45.07</v>
      </c>
      <c r="I1484">
        <f>Table_Query_from_etpl[[#This Row],[billed_amt]]/Table_Query_from_etpl[[#This Row],[billed_consum]]</f>
        <v>2.3575504909166042E-2</v>
      </c>
    </row>
    <row r="1485" spans="1:9" x14ac:dyDescent="0.2">
      <c r="A1485" t="s">
        <v>71</v>
      </c>
      <c r="B1485" t="s">
        <v>55</v>
      </c>
      <c r="C1485" t="s">
        <v>77</v>
      </c>
      <c r="D1485" s="4">
        <v>43191</v>
      </c>
      <c r="E1485" t="s">
        <v>66</v>
      </c>
      <c r="F1485" s="5">
        <v>43101</v>
      </c>
      <c r="G1485">
        <v>42388.61</v>
      </c>
      <c r="H1485">
        <v>999.33</v>
      </c>
      <c r="I1485">
        <f>Table_Query_from_etpl[[#This Row],[billed_amt]]/Table_Query_from_etpl[[#This Row],[billed_consum]]</f>
        <v>2.3575436892127391E-2</v>
      </c>
    </row>
    <row r="1486" spans="1:9" x14ac:dyDescent="0.2">
      <c r="A1486" t="s">
        <v>71</v>
      </c>
      <c r="B1486" t="s">
        <v>55</v>
      </c>
      <c r="C1486" t="s">
        <v>77</v>
      </c>
      <c r="D1486" s="4">
        <v>43374</v>
      </c>
      <c r="E1486" t="s">
        <v>78</v>
      </c>
      <c r="F1486" s="5">
        <v>43221</v>
      </c>
      <c r="G1486">
        <v>5007.82</v>
      </c>
      <c r="H1486">
        <v>166.07</v>
      </c>
      <c r="I1486">
        <f>Table_Query_from_etpl[[#This Row],[billed_amt]]/Table_Query_from_etpl[[#This Row],[billed_consum]]</f>
        <v>3.3162134421764362E-2</v>
      </c>
    </row>
    <row r="1487" spans="1:9" x14ac:dyDescent="0.2">
      <c r="A1487" t="s">
        <v>71</v>
      </c>
      <c r="B1487" t="s">
        <v>54</v>
      </c>
      <c r="C1487" t="s">
        <v>76</v>
      </c>
      <c r="D1487" s="4">
        <v>43374</v>
      </c>
      <c r="E1487" t="s">
        <v>78</v>
      </c>
      <c r="F1487" s="5">
        <v>43221</v>
      </c>
      <c r="G1487">
        <v>32349.89</v>
      </c>
      <c r="H1487">
        <v>1071.49</v>
      </c>
      <c r="I1487">
        <f>Table_Query_from_etpl[[#This Row],[billed_amt]]/Table_Query_from_etpl[[#This Row],[billed_consum]]</f>
        <v>3.3121905514980114E-2</v>
      </c>
    </row>
    <row r="1488" spans="1:9" x14ac:dyDescent="0.2">
      <c r="A1488" t="s">
        <v>71</v>
      </c>
      <c r="B1488" t="s">
        <v>54</v>
      </c>
      <c r="C1488" t="s">
        <v>76</v>
      </c>
      <c r="D1488" s="4">
        <v>43374</v>
      </c>
      <c r="E1488" t="s">
        <v>66</v>
      </c>
      <c r="F1488" s="5">
        <v>43221</v>
      </c>
      <c r="G1488">
        <v>717290.81</v>
      </c>
      <c r="H1488">
        <v>23759.09</v>
      </c>
      <c r="I1488">
        <f>Table_Query_from_etpl[[#This Row],[billed_amt]]/Table_Query_from_etpl[[#This Row],[billed_consum]]</f>
        <v>3.3123371537410323E-2</v>
      </c>
    </row>
    <row r="1489" spans="1:9" x14ac:dyDescent="0.2">
      <c r="A1489" t="s">
        <v>71</v>
      </c>
      <c r="B1489" t="s">
        <v>54</v>
      </c>
      <c r="C1489" t="s">
        <v>76</v>
      </c>
      <c r="D1489" s="4">
        <v>43374</v>
      </c>
      <c r="E1489" t="s">
        <v>78</v>
      </c>
      <c r="F1489" s="5">
        <v>43221</v>
      </c>
      <c r="G1489">
        <v>40</v>
      </c>
      <c r="H1489">
        <v>1.33</v>
      </c>
      <c r="I1489">
        <f>Table_Query_from_etpl[[#This Row],[billed_amt]]/Table_Query_from_etpl[[#This Row],[billed_consum]]</f>
        <v>3.3250000000000002E-2</v>
      </c>
    </row>
    <row r="1490" spans="1:9" x14ac:dyDescent="0.2">
      <c r="A1490" t="s">
        <v>71</v>
      </c>
      <c r="B1490" t="s">
        <v>54</v>
      </c>
      <c r="C1490" t="s">
        <v>76</v>
      </c>
      <c r="D1490" s="4">
        <v>43374</v>
      </c>
      <c r="E1490" t="s">
        <v>66</v>
      </c>
      <c r="F1490" s="5">
        <v>43221</v>
      </c>
      <c r="G1490">
        <v>887.01</v>
      </c>
      <c r="H1490">
        <v>29.42</v>
      </c>
      <c r="I1490">
        <f>Table_Query_from_etpl[[#This Row],[billed_amt]]/Table_Query_from_etpl[[#This Row],[billed_consum]]</f>
        <v>3.3167608031476538E-2</v>
      </c>
    </row>
    <row r="1491" spans="1:9" x14ac:dyDescent="0.2">
      <c r="A1491" t="s">
        <v>71</v>
      </c>
      <c r="B1491" t="s">
        <v>54</v>
      </c>
      <c r="C1491" t="s">
        <v>76</v>
      </c>
      <c r="D1491" s="4">
        <v>43374</v>
      </c>
      <c r="E1491" t="s">
        <v>66</v>
      </c>
      <c r="F1491" s="5">
        <v>43221</v>
      </c>
      <c r="G1491">
        <v>384</v>
      </c>
      <c r="H1491">
        <v>12.73</v>
      </c>
      <c r="I1491">
        <f>Table_Query_from_etpl[[#This Row],[billed_amt]]/Table_Query_from_etpl[[#This Row],[billed_consum]]</f>
        <v>3.3151041666666665E-2</v>
      </c>
    </row>
    <row r="1492" spans="1:9" x14ac:dyDescent="0.2">
      <c r="A1492" t="s">
        <v>71</v>
      </c>
      <c r="B1492" t="s">
        <v>54</v>
      </c>
      <c r="C1492" t="s">
        <v>76</v>
      </c>
      <c r="D1492" s="4">
        <v>43374</v>
      </c>
      <c r="E1492" t="s">
        <v>78</v>
      </c>
      <c r="F1492" s="5">
        <v>43221</v>
      </c>
      <c r="G1492">
        <v>17.32</v>
      </c>
      <c r="H1492">
        <v>0.56999999999999995</v>
      </c>
      <c r="I1492">
        <f>Table_Query_from_etpl[[#This Row],[billed_amt]]/Table_Query_from_etpl[[#This Row],[billed_consum]]</f>
        <v>3.2909930715935329E-2</v>
      </c>
    </row>
    <row r="1493" spans="1:9" x14ac:dyDescent="0.2">
      <c r="A1493" t="s">
        <v>71</v>
      </c>
      <c r="B1493" t="s">
        <v>55</v>
      </c>
      <c r="C1493" t="s">
        <v>77</v>
      </c>
      <c r="D1493" s="4">
        <v>43405</v>
      </c>
      <c r="E1493" t="s">
        <v>66</v>
      </c>
      <c r="F1493" s="5">
        <v>43101</v>
      </c>
      <c r="G1493">
        <v>2480</v>
      </c>
      <c r="H1493">
        <v>53.05</v>
      </c>
      <c r="I1493">
        <f>Table_Query_from_etpl[[#This Row],[billed_amt]]/Table_Query_from_etpl[[#This Row],[billed_consum]]</f>
        <v>2.1391129032258063E-2</v>
      </c>
    </row>
    <row r="1494" spans="1:9" x14ac:dyDescent="0.2">
      <c r="A1494" t="s">
        <v>71</v>
      </c>
      <c r="B1494" t="s">
        <v>55</v>
      </c>
      <c r="C1494" t="s">
        <v>77</v>
      </c>
      <c r="D1494" s="4">
        <v>43405</v>
      </c>
      <c r="E1494" t="s">
        <v>78</v>
      </c>
      <c r="F1494" s="5">
        <v>43101</v>
      </c>
      <c r="G1494">
        <v>111.85</v>
      </c>
      <c r="H1494">
        <v>2.39</v>
      </c>
      <c r="I1494">
        <f>Table_Query_from_etpl[[#This Row],[billed_amt]]/Table_Query_from_etpl[[#This Row],[billed_consum]]</f>
        <v>2.1367903442109971E-2</v>
      </c>
    </row>
    <row r="1495" spans="1:9" x14ac:dyDescent="0.2">
      <c r="A1495" t="s">
        <v>71</v>
      </c>
      <c r="B1495" t="s">
        <v>55</v>
      </c>
      <c r="C1495" t="s">
        <v>77</v>
      </c>
      <c r="D1495" s="4">
        <v>43405</v>
      </c>
      <c r="E1495" t="s">
        <v>78</v>
      </c>
      <c r="F1495" s="5">
        <v>43221</v>
      </c>
      <c r="G1495">
        <v>2193.63</v>
      </c>
      <c r="H1495">
        <v>29.83</v>
      </c>
      <c r="I1495">
        <f>Table_Query_from_etpl[[#This Row],[billed_amt]]/Table_Query_from_etpl[[#This Row],[billed_consum]]</f>
        <v>1.3598464645359517E-2</v>
      </c>
    </row>
    <row r="1496" spans="1:9" x14ac:dyDescent="0.2">
      <c r="A1496" t="s">
        <v>71</v>
      </c>
      <c r="B1496" t="s">
        <v>55</v>
      </c>
      <c r="C1496" t="s">
        <v>77</v>
      </c>
      <c r="D1496" s="4">
        <v>43405</v>
      </c>
      <c r="E1496" t="s">
        <v>66</v>
      </c>
      <c r="F1496" s="5">
        <v>43221</v>
      </c>
      <c r="G1496">
        <v>48639.39</v>
      </c>
      <c r="H1496">
        <v>660.98</v>
      </c>
      <c r="I1496">
        <f>Table_Query_from_etpl[[#This Row],[billed_amt]]/Table_Query_from_etpl[[#This Row],[billed_consum]]</f>
        <v>1.3589397399926274E-2</v>
      </c>
    </row>
    <row r="1497" spans="1:9" x14ac:dyDescent="0.2">
      <c r="A1497" t="s">
        <v>71</v>
      </c>
      <c r="B1497" t="s">
        <v>54</v>
      </c>
      <c r="C1497" t="s">
        <v>76</v>
      </c>
      <c r="D1497" s="4">
        <v>43405</v>
      </c>
      <c r="E1497" t="s">
        <v>66</v>
      </c>
      <c r="F1497" s="5">
        <v>43221</v>
      </c>
      <c r="G1497">
        <v>192933.12</v>
      </c>
      <c r="H1497">
        <v>2623.29</v>
      </c>
      <c r="I1497">
        <f>Table_Query_from_etpl[[#This Row],[billed_amt]]/Table_Query_from_etpl[[#This Row],[billed_consum]]</f>
        <v>1.3596887874927851E-2</v>
      </c>
    </row>
    <row r="1498" spans="1:9" x14ac:dyDescent="0.2">
      <c r="A1498" t="s">
        <v>71</v>
      </c>
      <c r="B1498" t="s">
        <v>54</v>
      </c>
      <c r="C1498" t="s">
        <v>76</v>
      </c>
      <c r="D1498" s="4">
        <v>43405</v>
      </c>
      <c r="E1498" t="s">
        <v>78</v>
      </c>
      <c r="F1498" s="5">
        <v>43221</v>
      </c>
      <c r="G1498">
        <v>8701.25</v>
      </c>
      <c r="H1498">
        <v>118.37</v>
      </c>
      <c r="I1498">
        <f>Table_Query_from_etpl[[#This Row],[billed_amt]]/Table_Query_from_etpl[[#This Row],[billed_consum]]</f>
        <v>1.360379255854044E-2</v>
      </c>
    </row>
    <row r="1499" spans="1:9" x14ac:dyDescent="0.2">
      <c r="A1499" t="s">
        <v>71</v>
      </c>
      <c r="B1499" t="s">
        <v>54</v>
      </c>
      <c r="C1499" t="s">
        <v>76</v>
      </c>
      <c r="D1499" s="4">
        <v>43405</v>
      </c>
      <c r="E1499" t="s">
        <v>78</v>
      </c>
      <c r="F1499" s="5">
        <v>43221</v>
      </c>
      <c r="G1499">
        <v>8367.1200000000008</v>
      </c>
      <c r="H1499">
        <v>132.78</v>
      </c>
      <c r="I1499">
        <f>Table_Query_from_etpl[[#This Row],[billed_amt]]/Table_Query_from_etpl[[#This Row],[billed_consum]]</f>
        <v>1.5869259673579439E-2</v>
      </c>
    </row>
    <row r="1500" spans="1:9" x14ac:dyDescent="0.2">
      <c r="A1500" t="s">
        <v>71</v>
      </c>
      <c r="B1500" t="s">
        <v>54</v>
      </c>
      <c r="C1500" t="s">
        <v>76</v>
      </c>
      <c r="D1500" s="4">
        <v>43405</v>
      </c>
      <c r="E1500" t="s">
        <v>66</v>
      </c>
      <c r="F1500" s="5">
        <v>43221</v>
      </c>
      <c r="G1500">
        <v>185523</v>
      </c>
      <c r="H1500">
        <v>2940.76</v>
      </c>
      <c r="I1500">
        <f>Table_Query_from_etpl[[#This Row],[billed_amt]]/Table_Query_from_etpl[[#This Row],[billed_consum]]</f>
        <v>1.5851188262371783E-2</v>
      </c>
    </row>
    <row r="1501" spans="1:9" x14ac:dyDescent="0.2">
      <c r="A1501" t="s">
        <v>71</v>
      </c>
      <c r="B1501" t="s">
        <v>55</v>
      </c>
      <c r="C1501" t="s">
        <v>77</v>
      </c>
      <c r="D1501" s="4">
        <v>43405</v>
      </c>
      <c r="E1501" t="s">
        <v>66</v>
      </c>
      <c r="F1501" s="5">
        <v>43221</v>
      </c>
      <c r="G1501">
        <v>23347</v>
      </c>
      <c r="H1501">
        <v>357.24</v>
      </c>
      <c r="I1501">
        <f>Table_Query_from_etpl[[#This Row],[billed_amt]]/Table_Query_from_etpl[[#This Row],[billed_consum]]</f>
        <v>1.5301323510515269E-2</v>
      </c>
    </row>
    <row r="1502" spans="1:9" x14ac:dyDescent="0.2">
      <c r="A1502" t="s">
        <v>71</v>
      </c>
      <c r="B1502" t="s">
        <v>55</v>
      </c>
      <c r="C1502" t="s">
        <v>77</v>
      </c>
      <c r="D1502" s="4">
        <v>43405</v>
      </c>
      <c r="E1502" t="s">
        <v>78</v>
      </c>
      <c r="F1502" s="5">
        <v>43221</v>
      </c>
      <c r="G1502">
        <v>1052.95</v>
      </c>
      <c r="H1502">
        <v>16.11</v>
      </c>
      <c r="I1502">
        <f>Table_Query_from_etpl[[#This Row],[billed_amt]]/Table_Query_from_etpl[[#This Row],[billed_consum]]</f>
        <v>1.5299871788783892E-2</v>
      </c>
    </row>
    <row r="1503" spans="1:9" x14ac:dyDescent="0.2">
      <c r="A1503" t="s">
        <v>71</v>
      </c>
      <c r="B1503" t="s">
        <v>55</v>
      </c>
      <c r="C1503" t="s">
        <v>77</v>
      </c>
      <c r="D1503" s="4">
        <v>43405</v>
      </c>
      <c r="E1503" t="s">
        <v>78</v>
      </c>
      <c r="F1503" s="5">
        <v>43405</v>
      </c>
      <c r="G1503">
        <v>306.41000000000003</v>
      </c>
      <c r="H1503">
        <v>4.67</v>
      </c>
      <c r="I1503">
        <f>Table_Query_from_etpl[[#This Row],[billed_amt]]/Table_Query_from_etpl[[#This Row],[billed_consum]]</f>
        <v>1.5241016938089486E-2</v>
      </c>
    </row>
    <row r="1504" spans="1:9" x14ac:dyDescent="0.2">
      <c r="A1504" t="s">
        <v>71</v>
      </c>
      <c r="B1504" t="s">
        <v>55</v>
      </c>
      <c r="C1504" t="s">
        <v>77</v>
      </c>
      <c r="D1504" s="4">
        <v>43405</v>
      </c>
      <c r="E1504" t="s">
        <v>66</v>
      </c>
      <c r="F1504" s="5">
        <v>43405</v>
      </c>
      <c r="G1504">
        <v>6793.71</v>
      </c>
      <c r="H1504">
        <v>103.94</v>
      </c>
      <c r="I1504">
        <f>Table_Query_from_etpl[[#This Row],[billed_amt]]/Table_Query_from_etpl[[#This Row],[billed_consum]]</f>
        <v>1.5299446105294455E-2</v>
      </c>
    </row>
    <row r="1505" spans="1:9" x14ac:dyDescent="0.2">
      <c r="A1505" t="s">
        <v>71</v>
      </c>
      <c r="B1505" t="s">
        <v>54</v>
      </c>
      <c r="C1505" t="s">
        <v>76</v>
      </c>
      <c r="D1505" s="4">
        <v>43405</v>
      </c>
      <c r="E1505" t="s">
        <v>66</v>
      </c>
      <c r="F1505" s="5">
        <v>43221</v>
      </c>
      <c r="G1505">
        <v>505114.88</v>
      </c>
      <c r="H1505">
        <v>5729.59</v>
      </c>
      <c r="I1505">
        <f>Table_Query_from_etpl[[#This Row],[billed_amt]]/Table_Query_from_etpl[[#This Row],[billed_consum]]</f>
        <v>1.1343142375849232E-2</v>
      </c>
    </row>
    <row r="1506" spans="1:9" x14ac:dyDescent="0.2">
      <c r="A1506" t="s">
        <v>71</v>
      </c>
      <c r="B1506" t="s">
        <v>54</v>
      </c>
      <c r="C1506" t="s">
        <v>76</v>
      </c>
      <c r="D1506" s="4">
        <v>43405</v>
      </c>
      <c r="E1506" t="s">
        <v>78</v>
      </c>
      <c r="F1506" s="5">
        <v>43221</v>
      </c>
      <c r="G1506">
        <v>22780.66</v>
      </c>
      <c r="H1506">
        <v>258.29000000000002</v>
      </c>
      <c r="I1506">
        <f>Table_Query_from_etpl[[#This Row],[billed_amt]]/Table_Query_from_etpl[[#This Row],[billed_consum]]</f>
        <v>1.1338126287824849E-2</v>
      </c>
    </row>
    <row r="1507" spans="1:9" x14ac:dyDescent="0.2">
      <c r="A1507" t="s">
        <v>71</v>
      </c>
      <c r="B1507" t="s">
        <v>55</v>
      </c>
      <c r="C1507" t="s">
        <v>77</v>
      </c>
      <c r="D1507" s="4">
        <v>43405</v>
      </c>
      <c r="E1507" t="s">
        <v>78</v>
      </c>
      <c r="F1507" s="5">
        <v>43221</v>
      </c>
      <c r="G1507">
        <v>8435.15</v>
      </c>
      <c r="H1507">
        <v>132.91999999999999</v>
      </c>
      <c r="I1507">
        <f>Table_Query_from_etpl[[#This Row],[billed_amt]]/Table_Query_from_etpl[[#This Row],[billed_consum]]</f>
        <v>1.5757870340183635E-2</v>
      </c>
    </row>
    <row r="1508" spans="1:9" x14ac:dyDescent="0.2">
      <c r="A1508" t="s">
        <v>71</v>
      </c>
      <c r="B1508" t="s">
        <v>55</v>
      </c>
      <c r="C1508" t="s">
        <v>77</v>
      </c>
      <c r="D1508" s="4">
        <v>43405</v>
      </c>
      <c r="E1508" t="s">
        <v>66</v>
      </c>
      <c r="F1508" s="5">
        <v>43221</v>
      </c>
      <c r="G1508">
        <v>187032.25</v>
      </c>
      <c r="H1508">
        <v>2948.54</v>
      </c>
      <c r="I1508">
        <f>Table_Query_from_etpl[[#This Row],[billed_amt]]/Table_Query_from_etpl[[#This Row],[billed_consum]]</f>
        <v>1.5764874774270212E-2</v>
      </c>
    </row>
    <row r="1509" spans="1:9" x14ac:dyDescent="0.2">
      <c r="A1509" t="s">
        <v>71</v>
      </c>
      <c r="B1509" t="s">
        <v>55</v>
      </c>
      <c r="C1509" t="s">
        <v>77</v>
      </c>
      <c r="D1509" s="4">
        <v>43405</v>
      </c>
      <c r="E1509" t="s">
        <v>66</v>
      </c>
      <c r="F1509" s="5">
        <v>43221</v>
      </c>
      <c r="G1509">
        <v>181576.83</v>
      </c>
      <c r="H1509">
        <v>2977.72</v>
      </c>
      <c r="I1509">
        <f>Table_Query_from_etpl[[#This Row],[billed_amt]]/Table_Query_from_etpl[[#This Row],[billed_consum]]</f>
        <v>1.6399228910428713E-2</v>
      </c>
    </row>
    <row r="1510" spans="1:9" x14ac:dyDescent="0.2">
      <c r="A1510" t="s">
        <v>71</v>
      </c>
      <c r="B1510" t="s">
        <v>55</v>
      </c>
      <c r="C1510" t="s">
        <v>77</v>
      </c>
      <c r="D1510" s="4">
        <v>43405</v>
      </c>
      <c r="E1510" t="s">
        <v>78</v>
      </c>
      <c r="F1510" s="5">
        <v>43221</v>
      </c>
      <c r="G1510">
        <v>8189.13</v>
      </c>
      <c r="H1510">
        <v>134.33000000000001</v>
      </c>
      <c r="I1510">
        <f>Table_Query_from_etpl[[#This Row],[billed_amt]]/Table_Query_from_etpl[[#This Row],[billed_consum]]</f>
        <v>1.6403451892936124E-2</v>
      </c>
    </row>
    <row r="1511" spans="1:9" x14ac:dyDescent="0.2">
      <c r="A1511" t="s">
        <v>71</v>
      </c>
      <c r="B1511" t="s">
        <v>54</v>
      </c>
      <c r="C1511" t="s">
        <v>76</v>
      </c>
      <c r="D1511" s="4">
        <v>43405</v>
      </c>
      <c r="E1511" t="s">
        <v>66</v>
      </c>
      <c r="F1511" s="5">
        <v>43405</v>
      </c>
      <c r="G1511">
        <v>139.61000000000001</v>
      </c>
      <c r="H1511">
        <v>2.63</v>
      </c>
      <c r="I1511">
        <f>Table_Query_from_etpl[[#This Row],[billed_amt]]/Table_Query_from_etpl[[#This Row],[billed_consum]]</f>
        <v>1.8838192106582621E-2</v>
      </c>
    </row>
    <row r="1512" spans="1:9" x14ac:dyDescent="0.2">
      <c r="A1512" t="s">
        <v>71</v>
      </c>
      <c r="B1512" t="s">
        <v>54</v>
      </c>
      <c r="C1512" t="s">
        <v>76</v>
      </c>
      <c r="D1512" s="4">
        <v>43405</v>
      </c>
      <c r="E1512" t="s">
        <v>78</v>
      </c>
      <c r="F1512" s="5">
        <v>43405</v>
      </c>
      <c r="G1512">
        <v>41.63</v>
      </c>
      <c r="H1512">
        <v>0.95</v>
      </c>
      <c r="I1512">
        <f>Table_Query_from_etpl[[#This Row],[billed_amt]]/Table_Query_from_etpl[[#This Row],[billed_consum]]</f>
        <v>2.2820081671871245E-2</v>
      </c>
    </row>
    <row r="1513" spans="1:9" x14ac:dyDescent="0.2">
      <c r="A1513" t="s">
        <v>71</v>
      </c>
      <c r="B1513" t="s">
        <v>54</v>
      </c>
      <c r="C1513" t="s">
        <v>76</v>
      </c>
      <c r="D1513" s="4">
        <v>43405</v>
      </c>
      <c r="E1513" t="s">
        <v>78</v>
      </c>
      <c r="F1513" s="5">
        <v>43405</v>
      </c>
      <c r="G1513">
        <v>6.29</v>
      </c>
      <c r="H1513">
        <v>0.11</v>
      </c>
      <c r="I1513">
        <f>Table_Query_from_etpl[[#This Row],[billed_amt]]/Table_Query_from_etpl[[#This Row],[billed_consum]]</f>
        <v>1.7488076311605722E-2</v>
      </c>
    </row>
    <row r="1514" spans="1:9" x14ac:dyDescent="0.2">
      <c r="A1514" t="s">
        <v>71</v>
      </c>
      <c r="B1514" t="s">
        <v>54</v>
      </c>
      <c r="C1514" t="s">
        <v>76</v>
      </c>
      <c r="D1514" s="4">
        <v>43405</v>
      </c>
      <c r="E1514" t="s">
        <v>66</v>
      </c>
      <c r="F1514" s="5">
        <v>43221</v>
      </c>
      <c r="G1514">
        <v>412157.85</v>
      </c>
      <c r="H1514">
        <v>6500.38</v>
      </c>
      <c r="I1514">
        <f>Table_Query_from_etpl[[#This Row],[billed_amt]]/Table_Query_from_etpl[[#This Row],[billed_consum]]</f>
        <v>1.5771578777402883E-2</v>
      </c>
    </row>
    <row r="1515" spans="1:9" x14ac:dyDescent="0.2">
      <c r="A1515" t="s">
        <v>71</v>
      </c>
      <c r="B1515" t="s">
        <v>54</v>
      </c>
      <c r="C1515" t="s">
        <v>76</v>
      </c>
      <c r="D1515" s="4">
        <v>43405</v>
      </c>
      <c r="E1515" t="s">
        <v>78</v>
      </c>
      <c r="F1515" s="5">
        <v>43221</v>
      </c>
      <c r="G1515">
        <v>18588.439999999999</v>
      </c>
      <c r="H1515">
        <v>292.93</v>
      </c>
      <c r="I1515">
        <f>Table_Query_from_etpl[[#This Row],[billed_amt]]/Table_Query_from_etpl[[#This Row],[billed_consum]]</f>
        <v>1.5758718859678382E-2</v>
      </c>
    </row>
    <row r="1516" spans="1:9" x14ac:dyDescent="0.2">
      <c r="A1516" t="s">
        <v>71</v>
      </c>
      <c r="B1516" t="s">
        <v>54</v>
      </c>
      <c r="C1516" t="s">
        <v>76</v>
      </c>
      <c r="D1516" s="4">
        <v>43405</v>
      </c>
      <c r="E1516" t="s">
        <v>66</v>
      </c>
      <c r="F1516" s="5">
        <v>43405</v>
      </c>
      <c r="G1516">
        <v>53172.49</v>
      </c>
      <c r="H1516">
        <v>850.23</v>
      </c>
      <c r="I1516">
        <f>Table_Query_from_etpl[[#This Row],[billed_amt]]/Table_Query_from_etpl[[#This Row],[billed_consum]]</f>
        <v>1.5990035448781879E-2</v>
      </c>
    </row>
    <row r="1517" spans="1:9" x14ac:dyDescent="0.2">
      <c r="A1517" t="s">
        <v>71</v>
      </c>
      <c r="B1517" t="s">
        <v>54</v>
      </c>
      <c r="C1517" t="s">
        <v>76</v>
      </c>
      <c r="D1517" s="4">
        <v>43405</v>
      </c>
      <c r="E1517" t="s">
        <v>66</v>
      </c>
      <c r="F1517" s="5">
        <v>43405</v>
      </c>
      <c r="G1517">
        <v>64.010000000000005</v>
      </c>
      <c r="H1517">
        <v>1.47</v>
      </c>
      <c r="I1517">
        <f>Table_Query_from_etpl[[#This Row],[billed_amt]]/Table_Query_from_etpl[[#This Row],[billed_consum]]</f>
        <v>2.2965161693485392E-2</v>
      </c>
    </row>
    <row r="1518" spans="1:9" x14ac:dyDescent="0.2">
      <c r="A1518" t="s">
        <v>71</v>
      </c>
      <c r="B1518" t="s">
        <v>54</v>
      </c>
      <c r="C1518" t="s">
        <v>76</v>
      </c>
      <c r="D1518" s="4">
        <v>43405</v>
      </c>
      <c r="E1518" t="s">
        <v>78</v>
      </c>
      <c r="F1518" s="5">
        <v>43405</v>
      </c>
      <c r="G1518">
        <v>2398.09</v>
      </c>
      <c r="H1518">
        <v>38.4</v>
      </c>
      <c r="I1518">
        <f>Table_Query_from_etpl[[#This Row],[billed_amt]]/Table_Query_from_etpl[[#This Row],[billed_consum]]</f>
        <v>1.6012743475015533E-2</v>
      </c>
    </row>
    <row r="1519" spans="1:9" x14ac:dyDescent="0.2">
      <c r="A1519" t="s">
        <v>71</v>
      </c>
      <c r="B1519" t="s">
        <v>54</v>
      </c>
      <c r="C1519" t="s">
        <v>76</v>
      </c>
      <c r="D1519" s="4">
        <v>43405</v>
      </c>
      <c r="E1519" t="s">
        <v>78</v>
      </c>
      <c r="F1519" s="5">
        <v>43405</v>
      </c>
      <c r="G1519">
        <v>2.89</v>
      </c>
      <c r="H1519">
        <v>7.0000000000000007E-2</v>
      </c>
      <c r="I1519">
        <f>Table_Query_from_etpl[[#This Row],[billed_amt]]/Table_Query_from_etpl[[#This Row],[billed_consum]]</f>
        <v>2.4221453287197232E-2</v>
      </c>
    </row>
    <row r="1520" spans="1:9" x14ac:dyDescent="0.2">
      <c r="A1520" t="s">
        <v>71</v>
      </c>
      <c r="B1520" t="s">
        <v>54</v>
      </c>
      <c r="C1520" t="s">
        <v>76</v>
      </c>
      <c r="D1520" s="4">
        <v>43405</v>
      </c>
      <c r="E1520" t="s">
        <v>78</v>
      </c>
      <c r="F1520" s="5">
        <v>43405</v>
      </c>
      <c r="G1520">
        <v>4991.17</v>
      </c>
      <c r="H1520">
        <v>79.52</v>
      </c>
      <c r="I1520">
        <f>Table_Query_from_etpl[[#This Row],[billed_amt]]/Table_Query_from_etpl[[#This Row],[billed_consum]]</f>
        <v>1.5932136152445216E-2</v>
      </c>
    </row>
    <row r="1521" spans="1:9" x14ac:dyDescent="0.2">
      <c r="A1521" t="s">
        <v>71</v>
      </c>
      <c r="B1521" t="s">
        <v>55</v>
      </c>
      <c r="C1521" t="s">
        <v>77</v>
      </c>
      <c r="D1521" s="4">
        <v>43405</v>
      </c>
      <c r="E1521" t="s">
        <v>78</v>
      </c>
      <c r="F1521" s="5">
        <v>43405</v>
      </c>
      <c r="G1521">
        <v>1573.27</v>
      </c>
      <c r="H1521">
        <v>24.99</v>
      </c>
      <c r="I1521">
        <f>Table_Query_from_etpl[[#This Row],[billed_amt]]/Table_Query_from_etpl[[#This Row],[billed_consum]]</f>
        <v>1.5884113979164415E-2</v>
      </c>
    </row>
    <row r="1522" spans="1:9" x14ac:dyDescent="0.2">
      <c r="A1522" t="s">
        <v>71</v>
      </c>
      <c r="B1522" t="s">
        <v>54</v>
      </c>
      <c r="C1522" t="s">
        <v>76</v>
      </c>
      <c r="D1522" s="4">
        <v>43405</v>
      </c>
      <c r="E1522" t="s">
        <v>78</v>
      </c>
      <c r="F1522" s="5">
        <v>43405</v>
      </c>
      <c r="G1522">
        <v>0</v>
      </c>
      <c r="H1522">
        <v>0</v>
      </c>
      <c r="I1522" t="e">
        <f>Table_Query_from_etpl[[#This Row],[billed_amt]]/Table_Query_from_etpl[[#This Row],[billed_consum]]</f>
        <v>#DIV/0!</v>
      </c>
    </row>
    <row r="1523" spans="1:9" x14ac:dyDescent="0.2">
      <c r="A1523" t="s">
        <v>71</v>
      </c>
      <c r="B1523" t="s">
        <v>54</v>
      </c>
      <c r="C1523" t="s">
        <v>76</v>
      </c>
      <c r="D1523" s="4">
        <v>43405</v>
      </c>
      <c r="E1523" t="s">
        <v>78</v>
      </c>
      <c r="F1523" s="5">
        <v>43405</v>
      </c>
      <c r="G1523">
        <v>0</v>
      </c>
      <c r="H1523">
        <v>0</v>
      </c>
      <c r="I1523" t="e">
        <f>Table_Query_from_etpl[[#This Row],[billed_amt]]/Table_Query_from_etpl[[#This Row],[billed_consum]]</f>
        <v>#DIV/0!</v>
      </c>
    </row>
    <row r="1524" spans="1:9" x14ac:dyDescent="0.2">
      <c r="A1524" t="s">
        <v>71</v>
      </c>
      <c r="B1524" t="s">
        <v>54</v>
      </c>
      <c r="C1524" t="s">
        <v>76</v>
      </c>
      <c r="D1524" s="4">
        <v>43405</v>
      </c>
      <c r="E1524" t="s">
        <v>78</v>
      </c>
      <c r="F1524" s="5">
        <v>43405</v>
      </c>
      <c r="G1524">
        <v>2912.12</v>
      </c>
      <c r="H1524">
        <v>46.21</v>
      </c>
      <c r="I1524">
        <f>Table_Query_from_etpl[[#This Row],[billed_amt]]/Table_Query_from_etpl[[#This Row],[billed_consum]]</f>
        <v>1.5868164773429668E-2</v>
      </c>
    </row>
    <row r="1525" spans="1:9" x14ac:dyDescent="0.2">
      <c r="A1525" t="s">
        <v>71</v>
      </c>
      <c r="B1525" t="s">
        <v>54</v>
      </c>
      <c r="C1525" t="s">
        <v>76</v>
      </c>
      <c r="D1525" s="4">
        <v>43405</v>
      </c>
      <c r="E1525" t="s">
        <v>66</v>
      </c>
      <c r="F1525" s="5">
        <v>43405</v>
      </c>
      <c r="G1525">
        <v>184266.23999999999</v>
      </c>
      <c r="H1525">
        <v>3173.01</v>
      </c>
      <c r="I1525">
        <f>Table_Query_from_etpl[[#This Row],[billed_amt]]/Table_Query_from_etpl[[#This Row],[billed_consum]]</f>
        <v>1.7219703403075898E-2</v>
      </c>
    </row>
    <row r="1526" spans="1:9" x14ac:dyDescent="0.2">
      <c r="A1526" t="s">
        <v>71</v>
      </c>
      <c r="B1526" t="s">
        <v>54</v>
      </c>
      <c r="C1526" t="s">
        <v>76</v>
      </c>
      <c r="D1526" s="4">
        <v>43405</v>
      </c>
      <c r="E1526" t="s">
        <v>66</v>
      </c>
      <c r="F1526" s="5">
        <v>43405</v>
      </c>
      <c r="G1526">
        <v>110667.89</v>
      </c>
      <c r="H1526">
        <v>1759.66</v>
      </c>
      <c r="I1526">
        <f>Table_Query_from_etpl[[#This Row],[billed_amt]]/Table_Query_from_etpl[[#This Row],[billed_consum]]</f>
        <v>1.5900366402576215E-2</v>
      </c>
    </row>
    <row r="1527" spans="1:9" x14ac:dyDescent="0.2">
      <c r="A1527" t="s">
        <v>71</v>
      </c>
      <c r="B1527" t="s">
        <v>55</v>
      </c>
      <c r="C1527" t="s">
        <v>77</v>
      </c>
      <c r="D1527" s="4">
        <v>43405</v>
      </c>
      <c r="E1527" t="s">
        <v>66</v>
      </c>
      <c r="F1527" s="5">
        <v>43405</v>
      </c>
      <c r="G1527">
        <v>34882.910000000003</v>
      </c>
      <c r="H1527">
        <v>552.86</v>
      </c>
      <c r="I1527">
        <f>Table_Query_from_etpl[[#This Row],[billed_amt]]/Table_Query_from_etpl[[#This Row],[billed_consum]]</f>
        <v>1.5849021770259417E-2</v>
      </c>
    </row>
    <row r="1528" spans="1:9" x14ac:dyDescent="0.2">
      <c r="A1528" t="s">
        <v>71</v>
      </c>
      <c r="B1528" t="s">
        <v>54</v>
      </c>
      <c r="C1528" t="s">
        <v>76</v>
      </c>
      <c r="D1528" s="4">
        <v>43405</v>
      </c>
      <c r="E1528" t="s">
        <v>66</v>
      </c>
      <c r="F1528" s="5">
        <v>43405</v>
      </c>
      <c r="G1528">
        <v>0</v>
      </c>
      <c r="H1528">
        <v>0</v>
      </c>
      <c r="I1528" t="e">
        <f>Table_Query_from_etpl[[#This Row],[billed_amt]]/Table_Query_from_etpl[[#This Row],[billed_consum]]</f>
        <v>#DIV/0!</v>
      </c>
    </row>
    <row r="1529" spans="1:9" x14ac:dyDescent="0.2">
      <c r="A1529" t="s">
        <v>71</v>
      </c>
      <c r="B1529" t="s">
        <v>54</v>
      </c>
      <c r="C1529" t="s">
        <v>76</v>
      </c>
      <c r="D1529" s="4">
        <v>43405</v>
      </c>
      <c r="E1529" t="s">
        <v>66</v>
      </c>
      <c r="F1529" s="5">
        <v>43405</v>
      </c>
      <c r="G1529">
        <v>0</v>
      </c>
      <c r="H1529">
        <v>0</v>
      </c>
      <c r="I1529" t="e">
        <f>Table_Query_from_etpl[[#This Row],[billed_amt]]/Table_Query_from_etpl[[#This Row],[billed_consum]]</f>
        <v>#DIV/0!</v>
      </c>
    </row>
    <row r="1530" spans="1:9" x14ac:dyDescent="0.2">
      <c r="A1530" t="s">
        <v>71</v>
      </c>
      <c r="B1530" t="s">
        <v>55</v>
      </c>
      <c r="C1530" t="s">
        <v>77</v>
      </c>
      <c r="D1530" s="4">
        <v>43647</v>
      </c>
      <c r="E1530" t="s">
        <v>66</v>
      </c>
      <c r="F1530" s="5">
        <v>43405</v>
      </c>
      <c r="G1530">
        <v>5140.01</v>
      </c>
      <c r="H1530">
        <v>137.93</v>
      </c>
      <c r="I1530">
        <f>Table_Query_from_etpl[[#This Row],[billed_amt]]/Table_Query_from_etpl[[#This Row],[billed_consum]]</f>
        <v>2.6834578142844082E-2</v>
      </c>
    </row>
    <row r="1531" spans="1:9" x14ac:dyDescent="0.2">
      <c r="A1531" t="s">
        <v>71</v>
      </c>
      <c r="B1531" t="s">
        <v>55</v>
      </c>
      <c r="C1531" t="s">
        <v>77</v>
      </c>
      <c r="D1531" s="4">
        <v>43647</v>
      </c>
      <c r="E1531" t="s">
        <v>78</v>
      </c>
      <c r="F1531" s="5">
        <v>43405</v>
      </c>
      <c r="G1531">
        <v>221.92</v>
      </c>
      <c r="H1531">
        <v>6</v>
      </c>
      <c r="I1531">
        <f>Table_Query_from_etpl[[#This Row],[billed_amt]]/Table_Query_from_etpl[[#This Row],[billed_consum]]</f>
        <v>2.7036770007209807E-2</v>
      </c>
    </row>
    <row r="1532" spans="1:9" x14ac:dyDescent="0.2">
      <c r="A1532" t="s">
        <v>71</v>
      </c>
      <c r="B1532" t="s">
        <v>55</v>
      </c>
      <c r="C1532" t="s">
        <v>77</v>
      </c>
      <c r="D1532" s="4">
        <v>43405</v>
      </c>
      <c r="E1532" t="s">
        <v>66</v>
      </c>
      <c r="F1532" s="5">
        <v>43405</v>
      </c>
      <c r="G1532">
        <v>0.01</v>
      </c>
      <c r="H1532">
        <v>0</v>
      </c>
      <c r="I1532">
        <f>Table_Query_from_etpl[[#This Row],[billed_amt]]/Table_Query_from_etpl[[#This Row],[billed_consum]]</f>
        <v>0</v>
      </c>
    </row>
    <row r="1533" spans="1:9" x14ac:dyDescent="0.2">
      <c r="A1533" t="s">
        <v>71</v>
      </c>
      <c r="B1533" t="s">
        <v>54</v>
      </c>
      <c r="C1533" t="s">
        <v>76</v>
      </c>
      <c r="D1533" s="4">
        <v>43405</v>
      </c>
      <c r="E1533" t="s">
        <v>66</v>
      </c>
      <c r="F1533" s="5">
        <v>43405</v>
      </c>
      <c r="G1533">
        <v>52130.69</v>
      </c>
      <c r="H1533">
        <v>799.45</v>
      </c>
      <c r="I1533">
        <f>Table_Query_from_etpl[[#This Row],[billed_amt]]/Table_Query_from_etpl[[#This Row],[billed_consum]]</f>
        <v>1.5335496230723207E-2</v>
      </c>
    </row>
    <row r="1534" spans="1:9" x14ac:dyDescent="0.2">
      <c r="A1534" t="s">
        <v>71</v>
      </c>
      <c r="B1534" t="s">
        <v>55</v>
      </c>
      <c r="C1534" t="s">
        <v>77</v>
      </c>
      <c r="D1534" s="4">
        <v>43405</v>
      </c>
      <c r="E1534" t="s">
        <v>78</v>
      </c>
      <c r="F1534" s="5">
        <v>43405</v>
      </c>
      <c r="G1534">
        <v>0</v>
      </c>
      <c r="H1534">
        <v>0</v>
      </c>
      <c r="I1534" t="e">
        <f>Table_Query_from_etpl[[#This Row],[billed_amt]]/Table_Query_from_etpl[[#This Row],[billed_consum]]</f>
        <v>#DIV/0!</v>
      </c>
    </row>
    <row r="1535" spans="1:9" x14ac:dyDescent="0.2">
      <c r="A1535" t="s">
        <v>71</v>
      </c>
      <c r="B1535" t="s">
        <v>54</v>
      </c>
      <c r="C1535" t="s">
        <v>76</v>
      </c>
      <c r="D1535" s="4">
        <v>43405</v>
      </c>
      <c r="E1535" t="s">
        <v>78</v>
      </c>
      <c r="F1535" s="5">
        <v>43405</v>
      </c>
      <c r="G1535">
        <v>2351.04</v>
      </c>
      <c r="H1535">
        <v>35.979999999999997</v>
      </c>
      <c r="I1535">
        <f>Table_Query_from_etpl[[#This Row],[billed_amt]]/Table_Query_from_etpl[[#This Row],[billed_consum]]</f>
        <v>1.530386552334286E-2</v>
      </c>
    </row>
    <row r="1536" spans="1:9" x14ac:dyDescent="0.2">
      <c r="A1536" t="s">
        <v>71</v>
      </c>
      <c r="B1536" t="s">
        <v>54</v>
      </c>
      <c r="C1536" t="s">
        <v>76</v>
      </c>
      <c r="D1536" s="4">
        <v>43405</v>
      </c>
      <c r="E1536" t="s">
        <v>78</v>
      </c>
      <c r="F1536" s="5">
        <v>43405</v>
      </c>
      <c r="G1536">
        <v>8310.36</v>
      </c>
      <c r="H1536">
        <v>143.1</v>
      </c>
      <c r="I1536">
        <f>Table_Query_from_etpl[[#This Row],[billed_amt]]/Table_Query_from_etpl[[#This Row],[billed_consum]]</f>
        <v>1.7219470636651118E-2</v>
      </c>
    </row>
    <row r="1537" spans="1:9" x14ac:dyDescent="0.2">
      <c r="A1537" t="s">
        <v>71</v>
      </c>
      <c r="B1537" t="s">
        <v>55</v>
      </c>
      <c r="C1537" t="s">
        <v>77</v>
      </c>
      <c r="D1537" s="4">
        <v>43405</v>
      </c>
      <c r="E1537" t="s">
        <v>78</v>
      </c>
      <c r="F1537" s="5">
        <v>43405</v>
      </c>
      <c r="G1537">
        <v>8696.5499999999993</v>
      </c>
      <c r="H1537">
        <v>144.22</v>
      </c>
      <c r="I1537">
        <f>Table_Query_from_etpl[[#This Row],[billed_amt]]/Table_Query_from_etpl[[#This Row],[billed_consum]]</f>
        <v>1.6583587744565375E-2</v>
      </c>
    </row>
    <row r="1538" spans="1:9" x14ac:dyDescent="0.2">
      <c r="A1538" t="s">
        <v>71</v>
      </c>
      <c r="B1538" t="s">
        <v>55</v>
      </c>
      <c r="C1538" t="s">
        <v>77</v>
      </c>
      <c r="D1538" s="4">
        <v>43405</v>
      </c>
      <c r="E1538" t="s">
        <v>78</v>
      </c>
      <c r="F1538" s="5">
        <v>43405</v>
      </c>
      <c r="G1538">
        <v>0</v>
      </c>
      <c r="H1538">
        <v>0</v>
      </c>
      <c r="I1538" t="e">
        <f>Table_Query_from_etpl[[#This Row],[billed_amt]]/Table_Query_from_etpl[[#This Row],[billed_consum]]</f>
        <v>#DIV/0!</v>
      </c>
    </row>
    <row r="1539" spans="1:9" x14ac:dyDescent="0.2">
      <c r="A1539" t="s">
        <v>71</v>
      </c>
      <c r="B1539" t="s">
        <v>55</v>
      </c>
      <c r="C1539" t="s">
        <v>77</v>
      </c>
      <c r="D1539" s="4">
        <v>43405</v>
      </c>
      <c r="E1539" t="s">
        <v>78</v>
      </c>
      <c r="F1539" s="5">
        <v>43221</v>
      </c>
      <c r="G1539">
        <v>18252.439999999999</v>
      </c>
      <c r="H1539">
        <v>302.51</v>
      </c>
      <c r="I1539">
        <f>Table_Query_from_etpl[[#This Row],[billed_amt]]/Table_Query_from_etpl[[#This Row],[billed_consum]]</f>
        <v>1.6573674533377457E-2</v>
      </c>
    </row>
    <row r="1540" spans="1:9" x14ac:dyDescent="0.2">
      <c r="A1540" t="s">
        <v>71</v>
      </c>
      <c r="B1540" t="s">
        <v>55</v>
      </c>
      <c r="C1540" t="s">
        <v>77</v>
      </c>
      <c r="D1540" s="4">
        <v>43405</v>
      </c>
      <c r="E1540" t="s">
        <v>66</v>
      </c>
      <c r="F1540" s="5">
        <v>43405</v>
      </c>
      <c r="G1540">
        <v>192826.78</v>
      </c>
      <c r="H1540">
        <v>3196.95</v>
      </c>
      <c r="I1540">
        <f>Table_Query_from_etpl[[#This Row],[billed_amt]]/Table_Query_from_etpl[[#This Row],[billed_consum]]</f>
        <v>1.6579387987498417E-2</v>
      </c>
    </row>
    <row r="1541" spans="1:9" x14ac:dyDescent="0.2">
      <c r="A1541" t="s">
        <v>71</v>
      </c>
      <c r="B1541" t="s">
        <v>55</v>
      </c>
      <c r="C1541" t="s">
        <v>77</v>
      </c>
      <c r="D1541" s="4">
        <v>43405</v>
      </c>
      <c r="E1541" t="s">
        <v>66</v>
      </c>
      <c r="F1541" s="5">
        <v>43405</v>
      </c>
      <c r="G1541">
        <v>0</v>
      </c>
      <c r="H1541">
        <v>0</v>
      </c>
      <c r="I1541" t="e">
        <f>Table_Query_from_etpl[[#This Row],[billed_amt]]/Table_Query_from_etpl[[#This Row],[billed_consum]]</f>
        <v>#DIV/0!</v>
      </c>
    </row>
    <row r="1542" spans="1:9" x14ac:dyDescent="0.2">
      <c r="A1542" t="s">
        <v>71</v>
      </c>
      <c r="B1542" t="s">
        <v>54</v>
      </c>
      <c r="C1542" t="s">
        <v>76</v>
      </c>
      <c r="D1542" s="4">
        <v>43405</v>
      </c>
      <c r="E1542" t="s">
        <v>66</v>
      </c>
      <c r="F1542" s="5">
        <v>43405</v>
      </c>
      <c r="G1542">
        <v>922.99</v>
      </c>
      <c r="H1542">
        <v>20.95</v>
      </c>
      <c r="I1542">
        <f>Table_Query_from_etpl[[#This Row],[billed_amt]]/Table_Query_from_etpl[[#This Row],[billed_consum]]</f>
        <v>2.2697970725576659E-2</v>
      </c>
    </row>
    <row r="1543" spans="1:9" x14ac:dyDescent="0.2">
      <c r="A1543" t="s">
        <v>71</v>
      </c>
      <c r="B1543" t="s">
        <v>55</v>
      </c>
      <c r="C1543" t="s">
        <v>77</v>
      </c>
      <c r="D1543" s="4">
        <v>43405</v>
      </c>
      <c r="E1543" t="s">
        <v>66</v>
      </c>
      <c r="F1543" s="5">
        <v>43221</v>
      </c>
      <c r="G1543">
        <v>404708</v>
      </c>
      <c r="H1543">
        <v>6707.06</v>
      </c>
      <c r="I1543">
        <f>Table_Query_from_etpl[[#This Row],[billed_amt]]/Table_Query_from_etpl[[#This Row],[billed_consum]]</f>
        <v>1.6572590608537514E-2</v>
      </c>
    </row>
    <row r="1544" spans="1:9" x14ac:dyDescent="0.2">
      <c r="A1544" t="s">
        <v>71</v>
      </c>
      <c r="B1544" t="s">
        <v>54</v>
      </c>
      <c r="C1544" t="s">
        <v>76</v>
      </c>
      <c r="D1544" s="4">
        <v>43405</v>
      </c>
      <c r="E1544" t="s">
        <v>66</v>
      </c>
      <c r="F1544" s="5">
        <v>43405</v>
      </c>
      <c r="G1544">
        <v>64570.21</v>
      </c>
      <c r="H1544">
        <v>1023.86</v>
      </c>
      <c r="I1544">
        <f>Table_Query_from_etpl[[#This Row],[billed_amt]]/Table_Query_from_etpl[[#This Row],[billed_consum]]</f>
        <v>1.5856538177589946E-2</v>
      </c>
    </row>
    <row r="1545" spans="1:9" x14ac:dyDescent="0.2">
      <c r="A1545" t="s">
        <v>71</v>
      </c>
      <c r="B1545" t="s">
        <v>55</v>
      </c>
      <c r="C1545" t="s">
        <v>77</v>
      </c>
      <c r="D1545" s="4">
        <v>43405</v>
      </c>
      <c r="E1545" t="s">
        <v>66</v>
      </c>
      <c r="F1545" s="5">
        <v>43405</v>
      </c>
      <c r="G1545">
        <v>207179.56</v>
      </c>
      <c r="H1545">
        <v>3739.91</v>
      </c>
      <c r="I1545">
        <f>Table_Query_from_etpl[[#This Row],[billed_amt]]/Table_Query_from_etpl[[#This Row],[billed_consum]]</f>
        <v>1.8051539447231185E-2</v>
      </c>
    </row>
    <row r="1546" spans="1:9" x14ac:dyDescent="0.2">
      <c r="A1546" t="s">
        <v>71</v>
      </c>
      <c r="B1546" t="s">
        <v>55</v>
      </c>
      <c r="C1546" t="s">
        <v>77</v>
      </c>
      <c r="D1546" s="4">
        <v>43405</v>
      </c>
      <c r="E1546" t="s">
        <v>78</v>
      </c>
      <c r="F1546" s="5">
        <v>43405</v>
      </c>
      <c r="G1546">
        <v>9343.75</v>
      </c>
      <c r="H1546">
        <v>168.7</v>
      </c>
      <c r="I1546">
        <f>Table_Query_from_etpl[[#This Row],[billed_amt]]/Table_Query_from_etpl[[#This Row],[billed_consum]]</f>
        <v>1.8054849498327759E-2</v>
      </c>
    </row>
    <row r="1547" spans="1:9" x14ac:dyDescent="0.2">
      <c r="A1547" t="s">
        <v>71</v>
      </c>
      <c r="B1547" t="s">
        <v>55</v>
      </c>
      <c r="C1547" t="s">
        <v>77</v>
      </c>
      <c r="D1547" s="4">
        <v>43405</v>
      </c>
      <c r="E1547" t="s">
        <v>66</v>
      </c>
      <c r="F1547" s="5">
        <v>43405</v>
      </c>
      <c r="G1547">
        <v>11663.63</v>
      </c>
      <c r="H1547">
        <v>184.8</v>
      </c>
      <c r="I1547">
        <f>Table_Query_from_etpl[[#This Row],[billed_amt]]/Table_Query_from_etpl[[#This Row],[billed_consum]]</f>
        <v>1.5844123999132348E-2</v>
      </c>
    </row>
    <row r="1548" spans="1:9" x14ac:dyDescent="0.2">
      <c r="A1548" t="s">
        <v>71</v>
      </c>
      <c r="B1548" t="s">
        <v>55</v>
      </c>
      <c r="C1548" t="s">
        <v>73</v>
      </c>
      <c r="D1548" s="4">
        <v>43617</v>
      </c>
      <c r="E1548" t="s">
        <v>78</v>
      </c>
      <c r="F1548" s="5">
        <v>43405</v>
      </c>
      <c r="G1548">
        <v>-78.47</v>
      </c>
      <c r="H1548">
        <v>-2</v>
      </c>
      <c r="I1548">
        <f>Table_Query_from_etpl[[#This Row],[billed_amt]]/Table_Query_from_etpl[[#This Row],[billed_consum]]</f>
        <v>2.5487447432139671E-2</v>
      </c>
    </row>
    <row r="1549" spans="1:9" x14ac:dyDescent="0.2">
      <c r="A1549" t="s">
        <v>71</v>
      </c>
      <c r="B1549" t="s">
        <v>55</v>
      </c>
      <c r="C1549" t="s">
        <v>73</v>
      </c>
      <c r="D1549" s="4">
        <v>43617</v>
      </c>
      <c r="E1549" t="s">
        <v>66</v>
      </c>
      <c r="F1549" s="5">
        <v>43405</v>
      </c>
      <c r="G1549">
        <v>-1740</v>
      </c>
      <c r="H1549">
        <v>-44.24</v>
      </c>
      <c r="I1549">
        <f>Table_Query_from_etpl[[#This Row],[billed_amt]]/Table_Query_from_etpl[[#This Row],[billed_consum]]</f>
        <v>2.5425287356321841E-2</v>
      </c>
    </row>
    <row r="1550" spans="1:9" x14ac:dyDescent="0.2">
      <c r="A1550" t="s">
        <v>71</v>
      </c>
      <c r="B1550" t="s">
        <v>55</v>
      </c>
      <c r="C1550" t="s">
        <v>73</v>
      </c>
      <c r="D1550" s="4">
        <v>43617</v>
      </c>
      <c r="E1550" t="s">
        <v>78</v>
      </c>
      <c r="F1550" s="5">
        <v>43101</v>
      </c>
      <c r="G1550">
        <v>-270.60000000000002</v>
      </c>
      <c r="H1550">
        <v>-6.66</v>
      </c>
      <c r="I1550">
        <f>Table_Query_from_etpl[[#This Row],[billed_amt]]/Table_Query_from_etpl[[#This Row],[billed_consum]]</f>
        <v>2.4611973392461194E-2</v>
      </c>
    </row>
    <row r="1551" spans="1:9" x14ac:dyDescent="0.2">
      <c r="A1551" t="s">
        <v>71</v>
      </c>
      <c r="B1551" t="s">
        <v>55</v>
      </c>
      <c r="C1551" t="s">
        <v>73</v>
      </c>
      <c r="D1551" s="4">
        <v>43617</v>
      </c>
      <c r="E1551" t="s">
        <v>78</v>
      </c>
      <c r="F1551" s="5">
        <v>43221</v>
      </c>
      <c r="G1551">
        <v>-506.02</v>
      </c>
      <c r="H1551">
        <v>-10.72</v>
      </c>
      <c r="I1551">
        <f>Table_Query_from_etpl[[#This Row],[billed_amt]]/Table_Query_from_etpl[[#This Row],[billed_consum]]</f>
        <v>2.1184933401841827E-2</v>
      </c>
    </row>
    <row r="1552" spans="1:9" x14ac:dyDescent="0.2">
      <c r="A1552" t="s">
        <v>71</v>
      </c>
      <c r="B1552" t="s">
        <v>55</v>
      </c>
      <c r="C1552" t="s">
        <v>73</v>
      </c>
      <c r="D1552" s="4">
        <v>43617</v>
      </c>
      <c r="E1552" t="s">
        <v>66</v>
      </c>
      <c r="F1552" s="5">
        <v>43221</v>
      </c>
      <c r="G1552">
        <v>-11220</v>
      </c>
      <c r="H1552">
        <v>-237.62</v>
      </c>
      <c r="I1552">
        <f>Table_Query_from_etpl[[#This Row],[billed_amt]]/Table_Query_from_etpl[[#This Row],[billed_consum]]</f>
        <v>2.1178253119429589E-2</v>
      </c>
    </row>
    <row r="1553" spans="1:9" x14ac:dyDescent="0.2">
      <c r="A1553" t="s">
        <v>71</v>
      </c>
      <c r="B1553" t="s">
        <v>55</v>
      </c>
      <c r="C1553" t="s">
        <v>73</v>
      </c>
      <c r="D1553" s="4">
        <v>43617</v>
      </c>
      <c r="E1553" t="s">
        <v>66</v>
      </c>
      <c r="F1553" s="5">
        <v>43101</v>
      </c>
      <c r="G1553">
        <v>-5999.97</v>
      </c>
      <c r="H1553">
        <v>-147.85</v>
      </c>
      <c r="I1553">
        <f>Table_Query_from_etpl[[#This Row],[billed_amt]]/Table_Query_from_etpl[[#This Row],[billed_consum]]</f>
        <v>2.4641789875616042E-2</v>
      </c>
    </row>
    <row r="1554" spans="1:9" x14ac:dyDescent="0.2">
      <c r="A1554" t="s">
        <v>71</v>
      </c>
      <c r="B1554" t="s">
        <v>55</v>
      </c>
      <c r="C1554" t="s">
        <v>77</v>
      </c>
      <c r="D1554" s="4">
        <v>43191</v>
      </c>
      <c r="E1554" t="s">
        <v>78</v>
      </c>
      <c r="F1554" s="5">
        <v>43101</v>
      </c>
      <c r="G1554">
        <v>5070.8999999999996</v>
      </c>
      <c r="H1554">
        <v>119.42</v>
      </c>
      <c r="I1554">
        <f>Table_Query_from_etpl[[#This Row],[billed_amt]]/Table_Query_from_etpl[[#This Row],[billed_consum]]</f>
        <v>2.3550060147113926E-2</v>
      </c>
    </row>
    <row r="1555" spans="1:9" x14ac:dyDescent="0.2">
      <c r="A1555" t="s">
        <v>71</v>
      </c>
      <c r="B1555" t="s">
        <v>54</v>
      </c>
      <c r="C1555" t="s">
        <v>76</v>
      </c>
      <c r="D1555" s="4">
        <v>43497</v>
      </c>
      <c r="E1555" t="s">
        <v>78</v>
      </c>
      <c r="F1555" s="5">
        <v>43405</v>
      </c>
      <c r="G1555">
        <v>8.1</v>
      </c>
      <c r="H1555">
        <v>0.17</v>
      </c>
      <c r="I1555">
        <f>Table_Query_from_etpl[[#This Row],[billed_amt]]/Table_Query_from_etpl[[#This Row],[billed_consum]]</f>
        <v>2.0987654320987658E-2</v>
      </c>
    </row>
    <row r="1556" spans="1:9" x14ac:dyDescent="0.2">
      <c r="A1556" t="s">
        <v>71</v>
      </c>
      <c r="B1556" t="s">
        <v>54</v>
      </c>
      <c r="C1556" t="s">
        <v>76</v>
      </c>
      <c r="D1556" s="4">
        <v>43497</v>
      </c>
      <c r="E1556" t="s">
        <v>66</v>
      </c>
      <c r="F1556" s="5">
        <v>43405</v>
      </c>
      <c r="G1556">
        <v>219</v>
      </c>
      <c r="H1556">
        <v>4.7300000000000004</v>
      </c>
      <c r="I1556">
        <f>Table_Query_from_etpl[[#This Row],[billed_amt]]/Table_Query_from_etpl[[#This Row],[billed_consum]]</f>
        <v>2.1598173515981738E-2</v>
      </c>
    </row>
    <row r="1557" spans="1:9" x14ac:dyDescent="0.2">
      <c r="A1557" t="s">
        <v>71</v>
      </c>
      <c r="B1557" t="s">
        <v>54</v>
      </c>
      <c r="C1557" t="s">
        <v>76</v>
      </c>
      <c r="D1557" s="4">
        <v>43497</v>
      </c>
      <c r="E1557" t="s">
        <v>66</v>
      </c>
      <c r="F1557" s="5">
        <v>43405</v>
      </c>
      <c r="G1557">
        <v>153</v>
      </c>
      <c r="H1557">
        <v>3.3</v>
      </c>
      <c r="I1557">
        <f>Table_Query_from_etpl[[#This Row],[billed_amt]]/Table_Query_from_etpl[[#This Row],[billed_consum]]</f>
        <v>2.1568627450980392E-2</v>
      </c>
    </row>
    <row r="1558" spans="1:9" x14ac:dyDescent="0.2">
      <c r="A1558" t="s">
        <v>71</v>
      </c>
      <c r="B1558" t="s">
        <v>54</v>
      </c>
      <c r="C1558" t="s">
        <v>76</v>
      </c>
      <c r="D1558" s="4">
        <v>43497</v>
      </c>
      <c r="E1558" t="s">
        <v>78</v>
      </c>
      <c r="F1558" s="5">
        <v>43405</v>
      </c>
      <c r="G1558">
        <v>5.66</v>
      </c>
      <c r="H1558">
        <v>0.12</v>
      </c>
      <c r="I1558">
        <f>Table_Query_from_etpl[[#This Row],[billed_amt]]/Table_Query_from_etpl[[#This Row],[billed_consum]]</f>
        <v>2.1201413427561835E-2</v>
      </c>
    </row>
    <row r="1559" spans="1:9" x14ac:dyDescent="0.2">
      <c r="A1559" t="s">
        <v>71</v>
      </c>
      <c r="B1559" t="s">
        <v>54</v>
      </c>
      <c r="C1559" t="s">
        <v>76</v>
      </c>
      <c r="D1559" s="4">
        <v>43497</v>
      </c>
      <c r="E1559" t="s">
        <v>66</v>
      </c>
      <c r="F1559" s="5">
        <v>43405</v>
      </c>
      <c r="G1559">
        <v>807</v>
      </c>
      <c r="H1559">
        <v>19.78</v>
      </c>
      <c r="I1559">
        <f>Table_Query_from_etpl[[#This Row],[billed_amt]]/Table_Query_from_etpl[[#This Row],[billed_consum]]</f>
        <v>2.4510532837670386E-2</v>
      </c>
    </row>
    <row r="1560" spans="1:9" x14ac:dyDescent="0.2">
      <c r="A1560" t="s">
        <v>71</v>
      </c>
      <c r="B1560" t="s">
        <v>55</v>
      </c>
      <c r="C1560" t="s">
        <v>77</v>
      </c>
      <c r="D1560" s="4">
        <v>43191</v>
      </c>
      <c r="E1560" t="s">
        <v>78</v>
      </c>
      <c r="F1560" s="5">
        <v>43101</v>
      </c>
      <c r="G1560">
        <v>313.26</v>
      </c>
      <c r="H1560">
        <v>7.39</v>
      </c>
      <c r="I1560">
        <f>Table_Query_from_etpl[[#This Row],[billed_amt]]/Table_Query_from_etpl[[#This Row],[billed_consum]]</f>
        <v>2.359062759369214E-2</v>
      </c>
    </row>
    <row r="1561" spans="1:9" x14ac:dyDescent="0.2">
      <c r="A1561" t="s">
        <v>71</v>
      </c>
      <c r="B1561" t="s">
        <v>55</v>
      </c>
      <c r="C1561" t="s">
        <v>77</v>
      </c>
      <c r="D1561" s="4">
        <v>43191</v>
      </c>
      <c r="E1561" t="s">
        <v>66</v>
      </c>
      <c r="F1561" s="5">
        <v>43101</v>
      </c>
      <c r="G1561">
        <v>6946.05</v>
      </c>
      <c r="H1561">
        <v>163.63</v>
      </c>
      <c r="I1561">
        <f>Table_Query_from_etpl[[#This Row],[billed_amt]]/Table_Query_from_etpl[[#This Row],[billed_consum]]</f>
        <v>2.3557273558353308E-2</v>
      </c>
    </row>
    <row r="1562" spans="1:9" x14ac:dyDescent="0.2">
      <c r="A1562" t="s">
        <v>71</v>
      </c>
      <c r="B1562" t="s">
        <v>54</v>
      </c>
      <c r="C1562" t="s">
        <v>76</v>
      </c>
      <c r="D1562" s="4">
        <v>43191</v>
      </c>
      <c r="E1562" t="s">
        <v>66</v>
      </c>
      <c r="F1562" s="5">
        <v>43101</v>
      </c>
      <c r="G1562">
        <v>264652.03000000003</v>
      </c>
      <c r="H1562">
        <v>5643.57</v>
      </c>
      <c r="I1562">
        <f>Table_Query_from_etpl[[#This Row],[billed_amt]]/Table_Query_from_etpl[[#This Row],[billed_consum]]</f>
        <v>2.1324491635299373E-2</v>
      </c>
    </row>
    <row r="1563" spans="1:9" x14ac:dyDescent="0.2">
      <c r="A1563" t="s">
        <v>71</v>
      </c>
      <c r="B1563" t="s">
        <v>54</v>
      </c>
      <c r="C1563" t="s">
        <v>76</v>
      </c>
      <c r="D1563" s="4">
        <v>43191</v>
      </c>
      <c r="E1563" t="s">
        <v>78</v>
      </c>
      <c r="F1563" s="5">
        <v>43101</v>
      </c>
      <c r="G1563">
        <v>11935.77</v>
      </c>
      <c r="H1563">
        <v>254.5</v>
      </c>
      <c r="I1563">
        <f>Table_Query_from_etpl[[#This Row],[billed_amt]]/Table_Query_from_etpl[[#This Row],[billed_consum]]</f>
        <v>2.1322461810172281E-2</v>
      </c>
    </row>
    <row r="1564" spans="1:9" x14ac:dyDescent="0.2">
      <c r="A1564" t="s">
        <v>71</v>
      </c>
      <c r="B1564" t="s">
        <v>54</v>
      </c>
      <c r="C1564" t="s">
        <v>76</v>
      </c>
      <c r="D1564" s="4">
        <v>43497</v>
      </c>
      <c r="E1564" t="s">
        <v>78</v>
      </c>
      <c r="F1564" s="5">
        <v>43405</v>
      </c>
      <c r="G1564">
        <v>31.27</v>
      </c>
      <c r="H1564">
        <v>0.76</v>
      </c>
      <c r="I1564">
        <f>Table_Query_from_etpl[[#This Row],[billed_amt]]/Table_Query_from_etpl[[#This Row],[billed_consum]]</f>
        <v>2.4304445155100735E-2</v>
      </c>
    </row>
    <row r="1565" spans="1:9" x14ac:dyDescent="0.2">
      <c r="A1565" t="s">
        <v>71</v>
      </c>
      <c r="B1565" t="s">
        <v>54</v>
      </c>
      <c r="C1565" t="s">
        <v>76</v>
      </c>
      <c r="D1565" s="4">
        <v>43497</v>
      </c>
      <c r="E1565" t="s">
        <v>78</v>
      </c>
      <c r="F1565" s="5">
        <v>43405</v>
      </c>
      <c r="G1565">
        <v>16</v>
      </c>
      <c r="H1565">
        <v>0.44</v>
      </c>
      <c r="I1565">
        <f>Table_Query_from_etpl[[#This Row],[billed_amt]]/Table_Query_from_etpl[[#This Row],[billed_consum]]</f>
        <v>2.75E-2</v>
      </c>
    </row>
    <row r="1566" spans="1:9" x14ac:dyDescent="0.2">
      <c r="A1566" t="s">
        <v>71</v>
      </c>
      <c r="B1566" t="s">
        <v>54</v>
      </c>
      <c r="C1566" t="s">
        <v>76</v>
      </c>
      <c r="D1566" s="4">
        <v>43497</v>
      </c>
      <c r="E1566" t="s">
        <v>66</v>
      </c>
      <c r="F1566" s="5">
        <v>43405</v>
      </c>
      <c r="G1566">
        <v>408</v>
      </c>
      <c r="H1566">
        <v>11.33</v>
      </c>
      <c r="I1566">
        <f>Table_Query_from_etpl[[#This Row],[billed_amt]]/Table_Query_from_etpl[[#This Row],[billed_consum]]</f>
        <v>2.7769607843137256E-2</v>
      </c>
    </row>
    <row r="1567" spans="1:9" x14ac:dyDescent="0.2">
      <c r="A1567" t="s">
        <v>71</v>
      </c>
      <c r="B1567" t="s">
        <v>54</v>
      </c>
      <c r="C1567" t="s">
        <v>76</v>
      </c>
      <c r="D1567" s="4">
        <v>43497</v>
      </c>
      <c r="E1567" t="s">
        <v>66</v>
      </c>
      <c r="F1567" s="5">
        <v>43405</v>
      </c>
      <c r="G1567">
        <v>2021</v>
      </c>
      <c r="H1567">
        <v>53.93</v>
      </c>
      <c r="I1567">
        <f>Table_Query_from_etpl[[#This Row],[billed_amt]]/Table_Query_from_etpl[[#This Row],[billed_consum]]</f>
        <v>2.6684809500247403E-2</v>
      </c>
    </row>
    <row r="1568" spans="1:9" x14ac:dyDescent="0.2">
      <c r="A1568" t="s">
        <v>71</v>
      </c>
      <c r="B1568" t="s">
        <v>54</v>
      </c>
      <c r="C1568" t="s">
        <v>76</v>
      </c>
      <c r="D1568" s="4">
        <v>43497</v>
      </c>
      <c r="E1568" t="s">
        <v>78</v>
      </c>
      <c r="F1568" s="5">
        <v>43221</v>
      </c>
      <c r="G1568">
        <v>43.7</v>
      </c>
      <c r="H1568">
        <v>0.62</v>
      </c>
      <c r="I1568">
        <f>Table_Query_from_etpl[[#This Row],[billed_amt]]/Table_Query_from_etpl[[#This Row],[billed_consum]]</f>
        <v>1.4187643020594965E-2</v>
      </c>
    </row>
    <row r="1569" spans="1:9" x14ac:dyDescent="0.2">
      <c r="A1569" t="s">
        <v>71</v>
      </c>
      <c r="B1569" t="s">
        <v>54</v>
      </c>
      <c r="C1569" t="s">
        <v>76</v>
      </c>
      <c r="D1569" s="4">
        <v>43497</v>
      </c>
      <c r="E1569" t="s">
        <v>78</v>
      </c>
      <c r="F1569" s="5">
        <v>43405</v>
      </c>
      <c r="G1569">
        <v>91.15</v>
      </c>
      <c r="H1569">
        <v>2.4300000000000002</v>
      </c>
      <c r="I1569">
        <f>Table_Query_from_etpl[[#This Row],[billed_amt]]/Table_Query_from_etpl[[#This Row],[billed_consum]]</f>
        <v>2.6659352715304445E-2</v>
      </c>
    </row>
    <row r="1570" spans="1:9" x14ac:dyDescent="0.2">
      <c r="A1570" t="s">
        <v>71</v>
      </c>
      <c r="B1570" t="s">
        <v>54</v>
      </c>
      <c r="C1570" t="s">
        <v>76</v>
      </c>
      <c r="D1570" s="4">
        <v>43191</v>
      </c>
      <c r="E1570" t="s">
        <v>66</v>
      </c>
      <c r="F1570" s="5">
        <v>43101</v>
      </c>
      <c r="G1570">
        <v>1200</v>
      </c>
      <c r="H1570">
        <v>27.8</v>
      </c>
      <c r="I1570">
        <f>Table_Query_from_etpl[[#This Row],[billed_amt]]/Table_Query_from_etpl[[#This Row],[billed_consum]]</f>
        <v>2.3166666666666669E-2</v>
      </c>
    </row>
    <row r="1571" spans="1:9" x14ac:dyDescent="0.2">
      <c r="A1571" t="s">
        <v>71</v>
      </c>
      <c r="B1571" t="s">
        <v>55</v>
      </c>
      <c r="C1571" t="s">
        <v>77</v>
      </c>
      <c r="D1571" s="4">
        <v>43191</v>
      </c>
      <c r="E1571" t="s">
        <v>78</v>
      </c>
      <c r="F1571" s="5">
        <v>43101</v>
      </c>
      <c r="G1571">
        <v>265.60000000000002</v>
      </c>
      <c r="H1571">
        <v>4.57</v>
      </c>
      <c r="I1571">
        <f>Table_Query_from_etpl[[#This Row],[billed_amt]]/Table_Query_from_etpl[[#This Row],[billed_consum]]</f>
        <v>1.720632530120482E-2</v>
      </c>
    </row>
    <row r="1572" spans="1:9" x14ac:dyDescent="0.2">
      <c r="A1572" t="s">
        <v>71</v>
      </c>
      <c r="B1572" t="s">
        <v>55</v>
      </c>
      <c r="C1572" t="s">
        <v>77</v>
      </c>
      <c r="D1572" s="4">
        <v>43191</v>
      </c>
      <c r="E1572" t="s">
        <v>66</v>
      </c>
      <c r="F1572" s="5">
        <v>43101</v>
      </c>
      <c r="G1572">
        <v>27065.83</v>
      </c>
      <c r="H1572">
        <v>466.04</v>
      </c>
      <c r="I1572">
        <f>Table_Query_from_etpl[[#This Row],[billed_amt]]/Table_Query_from_etpl[[#This Row],[billed_consum]]</f>
        <v>1.721875885572325E-2</v>
      </c>
    </row>
    <row r="1573" spans="1:9" x14ac:dyDescent="0.2">
      <c r="A1573" t="s">
        <v>71</v>
      </c>
      <c r="B1573" t="s">
        <v>55</v>
      </c>
      <c r="C1573" t="s">
        <v>77</v>
      </c>
      <c r="D1573" s="4">
        <v>43191</v>
      </c>
      <c r="E1573" t="s">
        <v>66</v>
      </c>
      <c r="F1573" s="5">
        <v>43101</v>
      </c>
      <c r="G1573">
        <v>5889.1</v>
      </c>
      <c r="H1573">
        <v>101.4</v>
      </c>
      <c r="I1573">
        <f>Table_Query_from_etpl[[#This Row],[billed_amt]]/Table_Query_from_etpl[[#This Row],[billed_consum]]</f>
        <v>1.7218250666485541E-2</v>
      </c>
    </row>
    <row r="1574" spans="1:9" x14ac:dyDescent="0.2">
      <c r="A1574" t="s">
        <v>71</v>
      </c>
      <c r="B1574" t="s">
        <v>54</v>
      </c>
      <c r="C1574" t="s">
        <v>76</v>
      </c>
      <c r="D1574" s="4">
        <v>43191</v>
      </c>
      <c r="E1574" t="s">
        <v>78</v>
      </c>
      <c r="F1574" s="5">
        <v>43101</v>
      </c>
      <c r="G1574">
        <v>54.12</v>
      </c>
      <c r="H1574">
        <v>1.25</v>
      </c>
      <c r="I1574">
        <f>Table_Query_from_etpl[[#This Row],[billed_amt]]/Table_Query_from_etpl[[#This Row],[billed_consum]]</f>
        <v>2.3096821877309683E-2</v>
      </c>
    </row>
    <row r="1575" spans="1:9" x14ac:dyDescent="0.2">
      <c r="A1575" t="s">
        <v>71</v>
      </c>
      <c r="B1575" t="s">
        <v>55</v>
      </c>
      <c r="C1575" t="s">
        <v>77</v>
      </c>
      <c r="D1575" s="4">
        <v>43191</v>
      </c>
      <c r="E1575" t="s">
        <v>78</v>
      </c>
      <c r="F1575" s="5">
        <v>43101</v>
      </c>
      <c r="G1575">
        <v>444.24</v>
      </c>
      <c r="H1575">
        <v>9.61</v>
      </c>
      <c r="I1575">
        <f>Table_Query_from_etpl[[#This Row],[billed_amt]]/Table_Query_from_etpl[[#This Row],[billed_consum]]</f>
        <v>2.1632450927426616E-2</v>
      </c>
    </row>
    <row r="1576" spans="1:9" x14ac:dyDescent="0.2">
      <c r="A1576" t="s">
        <v>71</v>
      </c>
      <c r="B1576" t="s">
        <v>55</v>
      </c>
      <c r="C1576" t="s">
        <v>77</v>
      </c>
      <c r="D1576" s="4">
        <v>43191</v>
      </c>
      <c r="E1576" t="s">
        <v>66</v>
      </c>
      <c r="F1576" s="5">
        <v>43101</v>
      </c>
      <c r="G1576">
        <v>9850.02</v>
      </c>
      <c r="H1576">
        <v>212.98</v>
      </c>
      <c r="I1576">
        <f>Table_Query_from_etpl[[#This Row],[billed_amt]]/Table_Query_from_etpl[[#This Row],[billed_consum]]</f>
        <v>2.1622291122251527E-2</v>
      </c>
    </row>
    <row r="1577" spans="1:9" x14ac:dyDescent="0.2">
      <c r="A1577" t="s">
        <v>71</v>
      </c>
      <c r="B1577" t="s">
        <v>55</v>
      </c>
      <c r="C1577" t="s">
        <v>77</v>
      </c>
      <c r="D1577" s="4">
        <v>43191</v>
      </c>
      <c r="E1577" t="s">
        <v>78</v>
      </c>
      <c r="F1577" s="5">
        <v>43101</v>
      </c>
      <c r="G1577">
        <v>1514.82</v>
      </c>
      <c r="H1577">
        <v>32.32</v>
      </c>
      <c r="I1577">
        <f>Table_Query_from_etpl[[#This Row],[billed_amt]]/Table_Query_from_etpl[[#This Row],[billed_consum]]</f>
        <v>2.133586828798141E-2</v>
      </c>
    </row>
    <row r="1578" spans="1:9" x14ac:dyDescent="0.2">
      <c r="A1578" t="s">
        <v>71</v>
      </c>
      <c r="B1578" t="s">
        <v>55</v>
      </c>
      <c r="C1578" t="s">
        <v>77</v>
      </c>
      <c r="D1578" s="4">
        <v>43191</v>
      </c>
      <c r="E1578" t="s">
        <v>66</v>
      </c>
      <c r="F1578" s="5">
        <v>43101</v>
      </c>
      <c r="G1578">
        <v>33587.61</v>
      </c>
      <c r="H1578">
        <v>716.66</v>
      </c>
      <c r="I1578">
        <f>Table_Query_from_etpl[[#This Row],[billed_amt]]/Table_Query_from_etpl[[#This Row],[billed_consum]]</f>
        <v>2.1337034698211632E-2</v>
      </c>
    </row>
    <row r="1579" spans="1:9" x14ac:dyDescent="0.2">
      <c r="A1579" t="s">
        <v>71</v>
      </c>
      <c r="B1579" t="s">
        <v>55</v>
      </c>
      <c r="C1579" t="s">
        <v>77</v>
      </c>
      <c r="D1579" s="4">
        <v>43191</v>
      </c>
      <c r="E1579" t="s">
        <v>66</v>
      </c>
      <c r="F1579" s="5">
        <v>43101</v>
      </c>
      <c r="G1579">
        <v>53702.54</v>
      </c>
      <c r="H1579">
        <v>1134.3</v>
      </c>
      <c r="I1579">
        <f>Table_Query_from_etpl[[#This Row],[billed_amt]]/Table_Query_from_etpl[[#This Row],[billed_consum]]</f>
        <v>2.1121905965714099E-2</v>
      </c>
    </row>
    <row r="1580" spans="1:9" x14ac:dyDescent="0.2">
      <c r="A1580" t="s">
        <v>71</v>
      </c>
      <c r="B1580" t="s">
        <v>54</v>
      </c>
      <c r="C1580" t="s">
        <v>76</v>
      </c>
      <c r="D1580" s="4">
        <v>43191</v>
      </c>
      <c r="E1580" t="s">
        <v>66</v>
      </c>
      <c r="F1580" s="5">
        <v>43101</v>
      </c>
      <c r="G1580">
        <v>187132.67</v>
      </c>
      <c r="H1580">
        <v>4044.29</v>
      </c>
      <c r="I1580">
        <f>Table_Query_from_etpl[[#This Row],[billed_amt]]/Table_Query_from_etpl[[#This Row],[billed_consum]]</f>
        <v>2.1611886369173269E-2</v>
      </c>
    </row>
    <row r="1581" spans="1:9" x14ac:dyDescent="0.2">
      <c r="A1581" t="s">
        <v>71</v>
      </c>
      <c r="B1581" t="s">
        <v>55</v>
      </c>
      <c r="C1581" t="s">
        <v>77</v>
      </c>
      <c r="D1581" s="4">
        <v>43191</v>
      </c>
      <c r="E1581" t="s">
        <v>78</v>
      </c>
      <c r="F1581" s="5">
        <v>43101</v>
      </c>
      <c r="G1581">
        <v>2422.02</v>
      </c>
      <c r="H1581">
        <v>51.16</v>
      </c>
      <c r="I1581">
        <f>Table_Query_from_etpl[[#This Row],[billed_amt]]/Table_Query_from_etpl[[#This Row],[billed_consum]]</f>
        <v>2.1122864385925796E-2</v>
      </c>
    </row>
    <row r="1582" spans="1:9" x14ac:dyDescent="0.2">
      <c r="A1582" t="s">
        <v>71</v>
      </c>
      <c r="B1582" t="s">
        <v>54</v>
      </c>
      <c r="C1582" t="s">
        <v>76</v>
      </c>
      <c r="D1582" s="4">
        <v>43191</v>
      </c>
      <c r="E1582" t="s">
        <v>78</v>
      </c>
      <c r="F1582" s="5">
        <v>43101</v>
      </c>
      <c r="G1582">
        <v>8439.67</v>
      </c>
      <c r="H1582">
        <v>182.42</v>
      </c>
      <c r="I1582">
        <f>Table_Query_from_etpl[[#This Row],[billed_amt]]/Table_Query_from_etpl[[#This Row],[billed_consum]]</f>
        <v>2.1614589196023066E-2</v>
      </c>
    </row>
    <row r="1583" spans="1:9" x14ac:dyDescent="0.2">
      <c r="A1583" t="s">
        <v>71</v>
      </c>
      <c r="B1583" t="s">
        <v>55</v>
      </c>
      <c r="C1583" t="s">
        <v>77</v>
      </c>
      <c r="D1583" s="4">
        <v>43191</v>
      </c>
      <c r="E1583" t="s">
        <v>66</v>
      </c>
      <c r="F1583" s="5">
        <v>43101</v>
      </c>
      <c r="G1583">
        <v>13923.33</v>
      </c>
      <c r="H1583">
        <v>328.27</v>
      </c>
      <c r="I1583">
        <f>Table_Query_from_etpl[[#This Row],[billed_amt]]/Table_Query_from_etpl[[#This Row],[billed_consum]]</f>
        <v>2.3576974761066495E-2</v>
      </c>
    </row>
    <row r="1584" spans="1:9" x14ac:dyDescent="0.2">
      <c r="A1584" t="s">
        <v>71</v>
      </c>
      <c r="B1584" t="s">
        <v>54</v>
      </c>
      <c r="C1584" t="s">
        <v>76</v>
      </c>
      <c r="D1584" s="4">
        <v>43191</v>
      </c>
      <c r="E1584" t="s">
        <v>66</v>
      </c>
      <c r="F1584" s="5">
        <v>43101</v>
      </c>
      <c r="G1584">
        <v>690279.83</v>
      </c>
      <c r="H1584">
        <v>11771.2</v>
      </c>
      <c r="I1584">
        <f>Table_Query_from_etpl[[#This Row],[billed_amt]]/Table_Query_from_etpl[[#This Row],[billed_consum]]</f>
        <v>1.7052794371812952E-2</v>
      </c>
    </row>
    <row r="1585" spans="1:9" x14ac:dyDescent="0.2">
      <c r="A1585" t="s">
        <v>71</v>
      </c>
      <c r="B1585" t="s">
        <v>54</v>
      </c>
      <c r="C1585" t="s">
        <v>76</v>
      </c>
      <c r="D1585" s="4">
        <v>43191</v>
      </c>
      <c r="E1585" t="s">
        <v>78</v>
      </c>
      <c r="F1585" s="5">
        <v>43101</v>
      </c>
      <c r="G1585">
        <v>31131.42</v>
      </c>
      <c r="H1585">
        <v>530.94000000000005</v>
      </c>
      <c r="I1585">
        <f>Table_Query_from_etpl[[#This Row],[billed_amt]]/Table_Query_from_etpl[[#This Row],[billed_consum]]</f>
        <v>1.7054795444602273E-2</v>
      </c>
    </row>
    <row r="1586" spans="1:9" x14ac:dyDescent="0.2">
      <c r="A1586" t="s">
        <v>71</v>
      </c>
      <c r="B1586" t="s">
        <v>54</v>
      </c>
      <c r="C1586" t="s">
        <v>76</v>
      </c>
      <c r="D1586" s="4">
        <v>43191</v>
      </c>
      <c r="E1586" t="s">
        <v>66</v>
      </c>
      <c r="F1586" s="5">
        <v>43101</v>
      </c>
      <c r="G1586">
        <v>0</v>
      </c>
      <c r="H1586">
        <v>0</v>
      </c>
      <c r="I1586" t="e">
        <f>Table_Query_from_etpl[[#This Row],[billed_amt]]/Table_Query_from_etpl[[#This Row],[billed_consum]]</f>
        <v>#DIV/0!</v>
      </c>
    </row>
    <row r="1587" spans="1:9" x14ac:dyDescent="0.2">
      <c r="A1587" t="s">
        <v>71</v>
      </c>
      <c r="B1587" t="s">
        <v>54</v>
      </c>
      <c r="C1587" t="s">
        <v>76</v>
      </c>
      <c r="D1587" s="4">
        <v>43191</v>
      </c>
      <c r="E1587" t="s">
        <v>78</v>
      </c>
      <c r="F1587" s="5">
        <v>43101</v>
      </c>
      <c r="G1587">
        <v>0</v>
      </c>
      <c r="H1587">
        <v>0</v>
      </c>
      <c r="I1587" t="e">
        <f>Table_Query_from_etpl[[#This Row],[billed_amt]]/Table_Query_from_etpl[[#This Row],[billed_consum]]</f>
        <v>#DIV/0!</v>
      </c>
    </row>
    <row r="1588" spans="1:9" x14ac:dyDescent="0.2">
      <c r="A1588" t="s">
        <v>71</v>
      </c>
      <c r="B1588" t="s">
        <v>55</v>
      </c>
      <c r="C1588" t="s">
        <v>77</v>
      </c>
      <c r="D1588" s="4">
        <v>43191</v>
      </c>
      <c r="E1588" t="s">
        <v>78</v>
      </c>
      <c r="F1588" s="5">
        <v>43101</v>
      </c>
      <c r="G1588">
        <v>627.95000000000005</v>
      </c>
      <c r="H1588">
        <v>14.81</v>
      </c>
      <c r="I1588">
        <f>Table_Query_from_etpl[[#This Row],[billed_amt]]/Table_Query_from_etpl[[#This Row],[billed_consum]]</f>
        <v>2.3584680308941793E-2</v>
      </c>
    </row>
    <row r="1589" spans="1:9" x14ac:dyDescent="0.2">
      <c r="A1589" t="s">
        <v>71</v>
      </c>
      <c r="B1589" t="s">
        <v>55</v>
      </c>
      <c r="C1589" t="s">
        <v>77</v>
      </c>
      <c r="D1589" s="4">
        <v>43466</v>
      </c>
      <c r="E1589" t="s">
        <v>78</v>
      </c>
      <c r="F1589" s="5">
        <v>43405</v>
      </c>
      <c r="G1589">
        <v>3424.86</v>
      </c>
      <c r="H1589">
        <v>75.260000000000005</v>
      </c>
      <c r="I1589">
        <f>Table_Query_from_etpl[[#This Row],[billed_amt]]/Table_Query_from_etpl[[#This Row],[billed_consum]]</f>
        <v>2.1974620860414733E-2</v>
      </c>
    </row>
    <row r="1590" spans="1:9" x14ac:dyDescent="0.2">
      <c r="A1590" t="s">
        <v>71</v>
      </c>
      <c r="B1590" t="s">
        <v>55</v>
      </c>
      <c r="C1590" t="s">
        <v>77</v>
      </c>
      <c r="D1590" s="4">
        <v>43466</v>
      </c>
      <c r="E1590" t="s">
        <v>66</v>
      </c>
      <c r="F1590" s="5">
        <v>43405</v>
      </c>
      <c r="G1590">
        <v>84355</v>
      </c>
      <c r="H1590">
        <v>1854.28</v>
      </c>
      <c r="I1590">
        <f>Table_Query_from_etpl[[#This Row],[billed_amt]]/Table_Query_from_etpl[[#This Row],[billed_consum]]</f>
        <v>2.1981862367375971E-2</v>
      </c>
    </row>
    <row r="1591" spans="1:9" x14ac:dyDescent="0.2">
      <c r="A1591" t="s">
        <v>71</v>
      </c>
      <c r="B1591" t="s">
        <v>55</v>
      </c>
      <c r="C1591" t="s">
        <v>77</v>
      </c>
      <c r="D1591" s="4">
        <v>43466</v>
      </c>
      <c r="E1591" t="s">
        <v>66</v>
      </c>
      <c r="F1591" s="5">
        <v>43405</v>
      </c>
      <c r="G1591">
        <v>38608</v>
      </c>
      <c r="H1591">
        <v>848.64</v>
      </c>
      <c r="I1591">
        <f>Table_Query_from_etpl[[#This Row],[billed_amt]]/Table_Query_from_etpl[[#This Row],[billed_consum]]</f>
        <v>2.1980936593452134E-2</v>
      </c>
    </row>
    <row r="1592" spans="1:9" x14ac:dyDescent="0.2">
      <c r="A1592" t="s">
        <v>71</v>
      </c>
      <c r="B1592" t="s">
        <v>55</v>
      </c>
      <c r="C1592" t="s">
        <v>77</v>
      </c>
      <c r="D1592" s="4">
        <v>43466</v>
      </c>
      <c r="E1592" t="s">
        <v>78</v>
      </c>
      <c r="F1592" s="5">
        <v>43405</v>
      </c>
      <c r="G1592">
        <v>1567.45</v>
      </c>
      <c r="H1592">
        <v>34.450000000000003</v>
      </c>
      <c r="I1592">
        <f>Table_Query_from_etpl[[#This Row],[billed_amt]]/Table_Query_from_etpl[[#This Row],[billed_consum]]</f>
        <v>2.1978372515869725E-2</v>
      </c>
    </row>
    <row r="1593" spans="1:9" x14ac:dyDescent="0.2">
      <c r="A1593" t="s">
        <v>71</v>
      </c>
      <c r="B1593" t="s">
        <v>54</v>
      </c>
      <c r="C1593" t="s">
        <v>72</v>
      </c>
      <c r="D1593" s="4">
        <v>43497</v>
      </c>
      <c r="E1593" t="s">
        <v>78</v>
      </c>
      <c r="F1593" s="5">
        <v>43405</v>
      </c>
      <c r="G1593">
        <v>11.24</v>
      </c>
      <c r="H1593">
        <v>0.28999999999999998</v>
      </c>
      <c r="I1593">
        <f>Table_Query_from_etpl[[#This Row],[billed_amt]]/Table_Query_from_etpl[[#This Row],[billed_consum]]</f>
        <v>2.5800711743772239E-2</v>
      </c>
    </row>
    <row r="1594" spans="1:9" x14ac:dyDescent="0.2">
      <c r="A1594" t="s">
        <v>71</v>
      </c>
      <c r="B1594" t="s">
        <v>54</v>
      </c>
      <c r="C1594" t="s">
        <v>72</v>
      </c>
      <c r="D1594" s="4">
        <v>43191</v>
      </c>
      <c r="E1594" t="s">
        <v>66</v>
      </c>
      <c r="F1594" s="5">
        <v>43101</v>
      </c>
      <c r="G1594">
        <v>1276034.2</v>
      </c>
      <c r="H1594">
        <v>21988.799999999999</v>
      </c>
      <c r="I1594">
        <f>Table_Query_from_etpl[[#This Row],[billed_amt]]/Table_Query_from_etpl[[#This Row],[billed_consum]]</f>
        <v>1.7232140016309908E-2</v>
      </c>
    </row>
    <row r="1595" spans="1:9" x14ac:dyDescent="0.2">
      <c r="A1595" t="s">
        <v>71</v>
      </c>
      <c r="B1595" t="s">
        <v>54</v>
      </c>
      <c r="C1595" t="s">
        <v>76</v>
      </c>
      <c r="D1595" s="4">
        <v>43191</v>
      </c>
      <c r="E1595" t="s">
        <v>66</v>
      </c>
      <c r="F1595" s="5">
        <v>43101</v>
      </c>
      <c r="G1595">
        <v>456249.86</v>
      </c>
      <c r="H1595">
        <v>9849.69</v>
      </c>
      <c r="I1595">
        <f>Table_Query_from_etpl[[#This Row],[billed_amt]]/Table_Query_from_etpl[[#This Row],[billed_consum]]</f>
        <v>2.1588368268211634E-2</v>
      </c>
    </row>
    <row r="1596" spans="1:9" x14ac:dyDescent="0.2">
      <c r="A1596" t="s">
        <v>71</v>
      </c>
      <c r="B1596" t="s">
        <v>54</v>
      </c>
      <c r="C1596" t="s">
        <v>72</v>
      </c>
      <c r="D1596" s="4">
        <v>43191</v>
      </c>
      <c r="E1596" t="s">
        <v>78</v>
      </c>
      <c r="F1596" s="5">
        <v>43101</v>
      </c>
      <c r="G1596">
        <v>57549.09</v>
      </c>
      <c r="H1596">
        <v>991.87</v>
      </c>
      <c r="I1596">
        <f>Table_Query_from_etpl[[#This Row],[billed_amt]]/Table_Query_from_etpl[[#This Row],[billed_consum]]</f>
        <v>1.7235198679944375E-2</v>
      </c>
    </row>
    <row r="1597" spans="1:9" x14ac:dyDescent="0.2">
      <c r="A1597" t="s">
        <v>71</v>
      </c>
      <c r="B1597" t="s">
        <v>54</v>
      </c>
      <c r="C1597" t="s">
        <v>76</v>
      </c>
      <c r="D1597" s="4">
        <v>43191</v>
      </c>
      <c r="E1597" t="s">
        <v>78</v>
      </c>
      <c r="F1597" s="5">
        <v>43101</v>
      </c>
      <c r="G1597">
        <v>20576.73</v>
      </c>
      <c r="H1597">
        <v>444.18</v>
      </c>
      <c r="I1597">
        <f>Table_Query_from_etpl[[#This Row],[billed_amt]]/Table_Query_from_etpl[[#This Row],[billed_consum]]</f>
        <v>2.1586520307162509E-2</v>
      </c>
    </row>
    <row r="1598" spans="1:9" x14ac:dyDescent="0.2">
      <c r="A1598" t="s">
        <v>71</v>
      </c>
      <c r="B1598" t="s">
        <v>54</v>
      </c>
      <c r="C1598" t="s">
        <v>72</v>
      </c>
      <c r="D1598" s="4">
        <v>43497</v>
      </c>
      <c r="E1598" t="s">
        <v>66</v>
      </c>
      <c r="F1598" s="5">
        <v>43405</v>
      </c>
      <c r="G1598">
        <v>317</v>
      </c>
      <c r="H1598">
        <v>8.09</v>
      </c>
      <c r="I1598">
        <f>Table_Query_from_etpl[[#This Row],[billed_amt]]/Table_Query_from_etpl[[#This Row],[billed_consum]]</f>
        <v>2.55205047318612E-2</v>
      </c>
    </row>
    <row r="1599" spans="1:9" x14ac:dyDescent="0.2">
      <c r="A1599" t="s">
        <v>71</v>
      </c>
      <c r="B1599" t="s">
        <v>54</v>
      </c>
      <c r="C1599" t="s">
        <v>76</v>
      </c>
      <c r="D1599" s="4">
        <v>43191</v>
      </c>
      <c r="E1599" t="s">
        <v>78</v>
      </c>
      <c r="F1599" s="5">
        <v>43101</v>
      </c>
      <c r="G1599">
        <v>12018.22</v>
      </c>
      <c r="H1599">
        <v>259.47000000000003</v>
      </c>
      <c r="I1599">
        <f>Table_Query_from_etpl[[#This Row],[billed_amt]]/Table_Query_from_etpl[[#This Row],[billed_consum]]</f>
        <v>2.1589719609060247E-2</v>
      </c>
    </row>
    <row r="1600" spans="1:9" x14ac:dyDescent="0.2">
      <c r="A1600" t="s">
        <v>71</v>
      </c>
      <c r="B1600" t="s">
        <v>55</v>
      </c>
      <c r="C1600" t="s">
        <v>77</v>
      </c>
      <c r="D1600" s="4">
        <v>43191</v>
      </c>
      <c r="E1600" t="s">
        <v>78</v>
      </c>
      <c r="F1600" s="5">
        <v>43101</v>
      </c>
      <c r="G1600">
        <v>33469.83</v>
      </c>
      <c r="H1600">
        <v>771.07</v>
      </c>
      <c r="I1600">
        <f>Table_Query_from_etpl[[#This Row],[billed_amt]]/Table_Query_from_etpl[[#This Row],[billed_consum]]</f>
        <v>2.3037762665660388E-2</v>
      </c>
    </row>
    <row r="1601" spans="1:9" x14ac:dyDescent="0.2">
      <c r="A1601" t="s">
        <v>71</v>
      </c>
      <c r="B1601" t="s">
        <v>54</v>
      </c>
      <c r="C1601" t="s">
        <v>76</v>
      </c>
      <c r="D1601" s="4">
        <v>43191</v>
      </c>
      <c r="E1601" t="s">
        <v>66</v>
      </c>
      <c r="F1601" s="5">
        <v>43101</v>
      </c>
      <c r="G1601">
        <v>266479.34999999998</v>
      </c>
      <c r="H1601">
        <v>5751.8</v>
      </c>
      <c r="I1601">
        <f>Table_Query_from_etpl[[#This Row],[billed_amt]]/Table_Query_from_etpl[[#This Row],[billed_consum]]</f>
        <v>2.1584411700193658E-2</v>
      </c>
    </row>
    <row r="1602" spans="1:9" x14ac:dyDescent="0.2">
      <c r="A1602" t="s">
        <v>71</v>
      </c>
      <c r="B1602" t="s">
        <v>55</v>
      </c>
      <c r="C1602" t="s">
        <v>77</v>
      </c>
      <c r="D1602" s="4">
        <v>43191</v>
      </c>
      <c r="E1602" t="s">
        <v>66</v>
      </c>
      <c r="F1602" s="5">
        <v>43101</v>
      </c>
      <c r="G1602">
        <v>742125.6</v>
      </c>
      <c r="H1602">
        <v>17097.919999999998</v>
      </c>
      <c r="I1602">
        <f>Table_Query_from_etpl[[#This Row],[billed_amt]]/Table_Query_from_etpl[[#This Row],[billed_consum]]</f>
        <v>2.3039118984710942E-2</v>
      </c>
    </row>
    <row r="1603" spans="1:9" x14ac:dyDescent="0.2">
      <c r="A1603" t="s">
        <v>71</v>
      </c>
      <c r="B1603" t="s">
        <v>55</v>
      </c>
      <c r="C1603" t="s">
        <v>77</v>
      </c>
      <c r="D1603" s="4">
        <v>43191</v>
      </c>
      <c r="E1603" t="s">
        <v>66</v>
      </c>
      <c r="F1603" s="5">
        <v>43101</v>
      </c>
      <c r="G1603">
        <v>83145.36</v>
      </c>
      <c r="H1603">
        <v>1449.04</v>
      </c>
      <c r="I1603">
        <f>Table_Query_from_etpl[[#This Row],[billed_amt]]/Table_Query_from_etpl[[#This Row],[billed_consum]]</f>
        <v>1.7427791520777586E-2</v>
      </c>
    </row>
    <row r="1604" spans="1:9" x14ac:dyDescent="0.2">
      <c r="A1604" t="s">
        <v>71</v>
      </c>
      <c r="B1604" t="s">
        <v>55</v>
      </c>
      <c r="C1604" t="s">
        <v>77</v>
      </c>
      <c r="D1604" s="4">
        <v>43191</v>
      </c>
      <c r="E1604" t="s">
        <v>78</v>
      </c>
      <c r="F1604" s="5">
        <v>43101</v>
      </c>
      <c r="G1604">
        <v>3749.83</v>
      </c>
      <c r="H1604">
        <v>65.349999999999994</v>
      </c>
      <c r="I1604">
        <f>Table_Query_from_etpl[[#This Row],[billed_amt]]/Table_Query_from_etpl[[#This Row],[billed_consum]]</f>
        <v>1.7427456711370914E-2</v>
      </c>
    </row>
    <row r="1605" spans="1:9" x14ac:dyDescent="0.2">
      <c r="A1605" t="s">
        <v>71</v>
      </c>
      <c r="B1605" t="s">
        <v>55</v>
      </c>
      <c r="C1605" t="s">
        <v>77</v>
      </c>
      <c r="D1605" s="4">
        <v>43191</v>
      </c>
      <c r="E1605" t="s">
        <v>78</v>
      </c>
      <c r="F1605" s="5">
        <v>43101</v>
      </c>
      <c r="G1605">
        <v>1220.67</v>
      </c>
      <c r="H1605">
        <v>21.03</v>
      </c>
      <c r="I1605">
        <f>Table_Query_from_etpl[[#This Row],[billed_amt]]/Table_Query_from_etpl[[#This Row],[billed_consum]]</f>
        <v>1.7228243505615769E-2</v>
      </c>
    </row>
    <row r="1606" spans="1:9" x14ac:dyDescent="0.2">
      <c r="A1606" t="s">
        <v>71</v>
      </c>
      <c r="B1606" t="s">
        <v>55</v>
      </c>
      <c r="C1606" t="s">
        <v>73</v>
      </c>
      <c r="D1606" s="4">
        <v>43191</v>
      </c>
      <c r="E1606" t="s">
        <v>66</v>
      </c>
      <c r="F1606" s="5">
        <v>43101</v>
      </c>
      <c r="G1606">
        <v>897</v>
      </c>
      <c r="H1606">
        <v>15.45</v>
      </c>
      <c r="I1606">
        <f>Table_Query_from_etpl[[#This Row],[billed_amt]]/Table_Query_from_etpl[[#This Row],[billed_consum]]</f>
        <v>1.7224080267558527E-2</v>
      </c>
    </row>
    <row r="1607" spans="1:9" x14ac:dyDescent="0.2">
      <c r="A1607" t="s">
        <v>71</v>
      </c>
      <c r="B1607" t="s">
        <v>54</v>
      </c>
      <c r="C1607" t="s">
        <v>76</v>
      </c>
      <c r="D1607" s="4">
        <v>43191</v>
      </c>
      <c r="E1607" t="s">
        <v>66</v>
      </c>
      <c r="F1607" s="5">
        <v>43101</v>
      </c>
      <c r="G1607">
        <v>5464.99</v>
      </c>
      <c r="H1607">
        <v>94.84</v>
      </c>
      <c r="I1607">
        <f>Table_Query_from_etpl[[#This Row],[billed_amt]]/Table_Query_from_etpl[[#This Row],[billed_consum]]</f>
        <v>1.7354103118212477E-2</v>
      </c>
    </row>
    <row r="1608" spans="1:9" x14ac:dyDescent="0.2">
      <c r="A1608" t="s">
        <v>71</v>
      </c>
      <c r="B1608" t="s">
        <v>55</v>
      </c>
      <c r="C1608" t="s">
        <v>73</v>
      </c>
      <c r="D1608" s="4">
        <v>43191</v>
      </c>
      <c r="E1608" t="s">
        <v>78</v>
      </c>
      <c r="F1608" s="5">
        <v>43101</v>
      </c>
      <c r="G1608">
        <v>40.450000000000003</v>
      </c>
      <c r="H1608">
        <v>0.7</v>
      </c>
      <c r="I1608">
        <f>Table_Query_from_etpl[[#This Row],[billed_amt]]/Table_Query_from_etpl[[#This Row],[billed_consum]]</f>
        <v>1.73053152039555E-2</v>
      </c>
    </row>
    <row r="1609" spans="1:9" x14ac:dyDescent="0.2">
      <c r="A1609" t="s">
        <v>71</v>
      </c>
      <c r="B1609" t="s">
        <v>54</v>
      </c>
      <c r="C1609" t="s">
        <v>76</v>
      </c>
      <c r="D1609" s="4">
        <v>43191</v>
      </c>
      <c r="E1609" t="s">
        <v>78</v>
      </c>
      <c r="F1609" s="5">
        <v>43101</v>
      </c>
      <c r="G1609">
        <v>246.46</v>
      </c>
      <c r="H1609">
        <v>4.2699999999999996</v>
      </c>
      <c r="I1609">
        <f>Table_Query_from_etpl[[#This Row],[billed_amt]]/Table_Query_from_etpl[[#This Row],[billed_consum]]</f>
        <v>1.7325326625010143E-2</v>
      </c>
    </row>
    <row r="1610" spans="1:9" x14ac:dyDescent="0.2">
      <c r="A1610" t="s">
        <v>71</v>
      </c>
      <c r="B1610" t="s">
        <v>54</v>
      </c>
      <c r="C1610" t="s">
        <v>76</v>
      </c>
      <c r="D1610" s="4">
        <v>43191</v>
      </c>
      <c r="E1610" t="s">
        <v>78</v>
      </c>
      <c r="F1610" s="5">
        <v>43101</v>
      </c>
      <c r="G1610">
        <v>1756.66</v>
      </c>
      <c r="H1610">
        <v>30.28</v>
      </c>
      <c r="I1610">
        <f>Table_Query_from_etpl[[#This Row],[billed_amt]]/Table_Query_from_etpl[[#This Row],[billed_consum]]</f>
        <v>1.7237257067389249E-2</v>
      </c>
    </row>
    <row r="1611" spans="1:9" x14ac:dyDescent="0.2">
      <c r="A1611" t="s">
        <v>71</v>
      </c>
      <c r="B1611" t="s">
        <v>54</v>
      </c>
      <c r="C1611" t="s">
        <v>76</v>
      </c>
      <c r="D1611" s="4">
        <v>43191</v>
      </c>
      <c r="E1611" t="s">
        <v>66</v>
      </c>
      <c r="F1611" s="5">
        <v>43101</v>
      </c>
      <c r="G1611">
        <v>38949.97</v>
      </c>
      <c r="H1611">
        <v>670.67</v>
      </c>
      <c r="I1611">
        <f>Table_Query_from_etpl[[#This Row],[billed_amt]]/Table_Query_from_etpl[[#This Row],[billed_consum]]</f>
        <v>1.7218755239092609E-2</v>
      </c>
    </row>
    <row r="1612" spans="1:9" x14ac:dyDescent="0.2">
      <c r="A1612" t="s">
        <v>71</v>
      </c>
      <c r="B1612" t="s">
        <v>55</v>
      </c>
      <c r="C1612" t="s">
        <v>77</v>
      </c>
      <c r="D1612" s="4">
        <v>43191</v>
      </c>
      <c r="E1612" t="s">
        <v>66</v>
      </c>
      <c r="F1612" s="5">
        <v>43101</v>
      </c>
      <c r="G1612">
        <v>179416.43</v>
      </c>
      <c r="H1612">
        <v>2684.03</v>
      </c>
      <c r="I1612">
        <f>Table_Query_from_etpl[[#This Row],[billed_amt]]/Table_Query_from_etpl[[#This Row],[billed_consum]]</f>
        <v>1.4959778209832847E-2</v>
      </c>
    </row>
    <row r="1613" spans="1:9" x14ac:dyDescent="0.2">
      <c r="A1613" t="s">
        <v>71</v>
      </c>
      <c r="B1613" t="s">
        <v>55</v>
      </c>
      <c r="C1613" t="s">
        <v>77</v>
      </c>
      <c r="D1613" s="4">
        <v>43191</v>
      </c>
      <c r="E1613" t="s">
        <v>78</v>
      </c>
      <c r="F1613" s="5">
        <v>43101</v>
      </c>
      <c r="G1613">
        <v>2912.38</v>
      </c>
      <c r="H1613">
        <v>68.27</v>
      </c>
      <c r="I1613">
        <f>Table_Query_from_etpl[[#This Row],[billed_amt]]/Table_Query_from_etpl[[#This Row],[billed_consum]]</f>
        <v>2.344130916981987E-2</v>
      </c>
    </row>
    <row r="1614" spans="1:9" x14ac:dyDescent="0.2">
      <c r="A1614" t="s">
        <v>71</v>
      </c>
      <c r="B1614" t="s">
        <v>54</v>
      </c>
      <c r="C1614" t="s">
        <v>76</v>
      </c>
      <c r="D1614" s="4">
        <v>43191</v>
      </c>
      <c r="E1614" t="s">
        <v>66</v>
      </c>
      <c r="F1614" s="5">
        <v>43101</v>
      </c>
      <c r="G1614">
        <v>473041.17</v>
      </c>
      <c r="H1614">
        <v>11138.09</v>
      </c>
      <c r="I1614">
        <f>Table_Query_from_etpl[[#This Row],[billed_amt]]/Table_Query_from_etpl[[#This Row],[billed_consum]]</f>
        <v>2.3545709562658151E-2</v>
      </c>
    </row>
    <row r="1615" spans="1:9" x14ac:dyDescent="0.2">
      <c r="A1615" t="s">
        <v>71</v>
      </c>
      <c r="B1615" t="s">
        <v>54</v>
      </c>
      <c r="C1615" t="s">
        <v>76</v>
      </c>
      <c r="D1615" s="4">
        <v>43191</v>
      </c>
      <c r="E1615" t="s">
        <v>78</v>
      </c>
      <c r="F1615" s="5">
        <v>43101</v>
      </c>
      <c r="G1615">
        <v>21334.12</v>
      </c>
      <c r="H1615">
        <v>502.3</v>
      </c>
      <c r="I1615">
        <f>Table_Query_from_etpl[[#This Row],[billed_amt]]/Table_Query_from_etpl[[#This Row],[billed_consum]]</f>
        <v>2.354444429861649E-2</v>
      </c>
    </row>
    <row r="1616" spans="1:9" x14ac:dyDescent="0.2">
      <c r="A1616" t="s">
        <v>71</v>
      </c>
      <c r="B1616" t="s">
        <v>54</v>
      </c>
      <c r="C1616" t="s">
        <v>76</v>
      </c>
      <c r="D1616" s="4">
        <v>43191</v>
      </c>
      <c r="E1616" t="s">
        <v>66</v>
      </c>
      <c r="F1616" s="5">
        <v>43101</v>
      </c>
      <c r="G1616">
        <v>695339.75</v>
      </c>
      <c r="H1616">
        <v>16367.11</v>
      </c>
      <c r="I1616">
        <f>Table_Query_from_etpl[[#This Row],[billed_amt]]/Table_Query_from_etpl[[#This Row],[billed_consum]]</f>
        <v>2.3538291892560435E-2</v>
      </c>
    </row>
    <row r="1617" spans="1:9" x14ac:dyDescent="0.2">
      <c r="A1617" t="s">
        <v>71</v>
      </c>
      <c r="B1617" t="s">
        <v>54</v>
      </c>
      <c r="C1617" t="s">
        <v>76</v>
      </c>
      <c r="D1617" s="4">
        <v>43191</v>
      </c>
      <c r="E1617" t="s">
        <v>78</v>
      </c>
      <c r="F1617" s="5">
        <v>43101</v>
      </c>
      <c r="G1617">
        <v>31359.75</v>
      </c>
      <c r="H1617">
        <v>738.14</v>
      </c>
      <c r="I1617">
        <f>Table_Query_from_etpl[[#This Row],[billed_amt]]/Table_Query_from_etpl[[#This Row],[billed_consum]]</f>
        <v>2.3537815193042037E-2</v>
      </c>
    </row>
    <row r="1618" spans="1:9" x14ac:dyDescent="0.2">
      <c r="A1618" t="s">
        <v>71</v>
      </c>
      <c r="B1618" t="s">
        <v>54</v>
      </c>
      <c r="C1618" t="s">
        <v>76</v>
      </c>
      <c r="D1618" s="4">
        <v>43191</v>
      </c>
      <c r="E1618" t="s">
        <v>78</v>
      </c>
      <c r="F1618" s="5">
        <v>43101</v>
      </c>
      <c r="G1618">
        <v>18715.66</v>
      </c>
      <c r="H1618">
        <v>281.35000000000002</v>
      </c>
      <c r="I1618">
        <f>Table_Query_from_etpl[[#This Row],[billed_amt]]/Table_Query_from_etpl[[#This Row],[billed_consum]]</f>
        <v>1.5032865525447674E-2</v>
      </c>
    </row>
    <row r="1619" spans="1:9" x14ac:dyDescent="0.2">
      <c r="A1619" t="s">
        <v>71</v>
      </c>
      <c r="B1619" t="s">
        <v>54</v>
      </c>
      <c r="C1619" t="s">
        <v>76</v>
      </c>
      <c r="D1619" s="4">
        <v>43191</v>
      </c>
      <c r="E1619" t="s">
        <v>66</v>
      </c>
      <c r="F1619" s="5">
        <v>43101</v>
      </c>
      <c r="G1619">
        <v>414982.16</v>
      </c>
      <c r="H1619">
        <v>6239.65</v>
      </c>
      <c r="I1619">
        <f>Table_Query_from_etpl[[#This Row],[billed_amt]]/Table_Query_from_etpl[[#This Row],[billed_consum]]</f>
        <v>1.5035947569408768E-2</v>
      </c>
    </row>
    <row r="1620" spans="1:9" x14ac:dyDescent="0.2">
      <c r="A1620" t="s">
        <v>71</v>
      </c>
      <c r="B1620" t="s">
        <v>55</v>
      </c>
      <c r="C1620" t="s">
        <v>77</v>
      </c>
      <c r="D1620" s="4">
        <v>43191</v>
      </c>
      <c r="E1620" t="s">
        <v>66</v>
      </c>
      <c r="F1620" s="5">
        <v>43101</v>
      </c>
      <c r="G1620">
        <v>64575.81</v>
      </c>
      <c r="H1620">
        <v>1514.72</v>
      </c>
      <c r="I1620">
        <f>Table_Query_from_etpl[[#This Row],[billed_amt]]/Table_Query_from_etpl[[#This Row],[billed_consum]]</f>
        <v>2.3456461483022824E-2</v>
      </c>
    </row>
    <row r="1621" spans="1:9" x14ac:dyDescent="0.2">
      <c r="A1621" t="s">
        <v>71</v>
      </c>
      <c r="B1621" t="s">
        <v>55</v>
      </c>
      <c r="C1621" t="s">
        <v>75</v>
      </c>
      <c r="D1621" s="4">
        <v>43191</v>
      </c>
      <c r="E1621" t="s">
        <v>66</v>
      </c>
      <c r="F1621" s="5">
        <v>43101</v>
      </c>
      <c r="G1621">
        <v>311224.45</v>
      </c>
      <c r="H1621">
        <v>5358.53</v>
      </c>
      <c r="I1621">
        <f>Table_Query_from_etpl[[#This Row],[billed_amt]]/Table_Query_from_etpl[[#This Row],[billed_consum]]</f>
        <v>1.7217574004870118E-2</v>
      </c>
    </row>
    <row r="1622" spans="1:9" x14ac:dyDescent="0.2">
      <c r="A1622" t="s">
        <v>71</v>
      </c>
      <c r="B1622" t="s">
        <v>55</v>
      </c>
      <c r="C1622" t="s">
        <v>77</v>
      </c>
      <c r="D1622" s="4">
        <v>43191</v>
      </c>
      <c r="E1622" t="s">
        <v>66</v>
      </c>
      <c r="F1622" s="5">
        <v>43101</v>
      </c>
      <c r="G1622">
        <v>798.01</v>
      </c>
      <c r="H1622">
        <v>11.46</v>
      </c>
      <c r="I1622">
        <f>Table_Query_from_etpl[[#This Row],[billed_amt]]/Table_Query_from_etpl[[#This Row],[billed_consum]]</f>
        <v>1.4360722296713075E-2</v>
      </c>
    </row>
    <row r="1623" spans="1:9" x14ac:dyDescent="0.2">
      <c r="A1623" t="s">
        <v>71</v>
      </c>
      <c r="B1623" t="s">
        <v>55</v>
      </c>
      <c r="C1623" t="s">
        <v>77</v>
      </c>
      <c r="D1623" s="4">
        <v>43191</v>
      </c>
      <c r="E1623" t="s">
        <v>78</v>
      </c>
      <c r="F1623" s="5">
        <v>43101</v>
      </c>
      <c r="G1623">
        <v>35.99</v>
      </c>
      <c r="H1623">
        <v>0.51</v>
      </c>
      <c r="I1623">
        <f>Table_Query_from_etpl[[#This Row],[billed_amt]]/Table_Query_from_etpl[[#This Row],[billed_consum]]</f>
        <v>1.4170602945262572E-2</v>
      </c>
    </row>
    <row r="1624" spans="1:9" x14ac:dyDescent="0.2">
      <c r="A1624" t="s">
        <v>71</v>
      </c>
      <c r="B1624" t="s">
        <v>55</v>
      </c>
      <c r="C1624" t="s">
        <v>75</v>
      </c>
      <c r="D1624" s="4">
        <v>43191</v>
      </c>
      <c r="E1624" t="s">
        <v>78</v>
      </c>
      <c r="F1624" s="5">
        <v>43101</v>
      </c>
      <c r="G1624">
        <v>14036.19</v>
      </c>
      <c r="H1624">
        <v>241.65</v>
      </c>
      <c r="I1624">
        <f>Table_Query_from_etpl[[#This Row],[billed_amt]]/Table_Query_from_etpl[[#This Row],[billed_consum]]</f>
        <v>1.7216210381877133E-2</v>
      </c>
    </row>
    <row r="1625" spans="1:9" x14ac:dyDescent="0.2">
      <c r="A1625" t="s">
        <v>71</v>
      </c>
      <c r="B1625" t="s">
        <v>54</v>
      </c>
      <c r="C1625" t="s">
        <v>76</v>
      </c>
      <c r="D1625" s="4">
        <v>43191</v>
      </c>
      <c r="E1625" t="s">
        <v>78</v>
      </c>
      <c r="F1625" s="5">
        <v>43101</v>
      </c>
      <c r="G1625">
        <v>5508.14</v>
      </c>
      <c r="H1625">
        <v>118.98</v>
      </c>
      <c r="I1625">
        <f>Table_Query_from_etpl[[#This Row],[billed_amt]]/Table_Query_from_etpl[[#This Row],[billed_consum]]</f>
        <v>2.1600758150664288E-2</v>
      </c>
    </row>
    <row r="1626" spans="1:9" x14ac:dyDescent="0.2">
      <c r="A1626" t="s">
        <v>71</v>
      </c>
      <c r="B1626" t="s">
        <v>54</v>
      </c>
      <c r="C1626" t="s">
        <v>76</v>
      </c>
      <c r="D1626" s="4">
        <v>43191</v>
      </c>
      <c r="E1626" t="s">
        <v>66</v>
      </c>
      <c r="F1626" s="5">
        <v>43101</v>
      </c>
      <c r="G1626">
        <v>122131.26</v>
      </c>
      <c r="H1626">
        <v>2639.39</v>
      </c>
      <c r="I1626">
        <f>Table_Query_from_etpl[[#This Row],[billed_amt]]/Table_Query_from_etpl[[#This Row],[billed_consum]]</f>
        <v>2.1611092852067523E-2</v>
      </c>
    </row>
    <row r="1627" spans="1:9" x14ac:dyDescent="0.2">
      <c r="A1627" t="s">
        <v>71</v>
      </c>
      <c r="B1627" t="s">
        <v>54</v>
      </c>
      <c r="C1627" t="s">
        <v>76</v>
      </c>
      <c r="D1627" s="4">
        <v>43191</v>
      </c>
      <c r="E1627" t="s">
        <v>78</v>
      </c>
      <c r="F1627" s="5">
        <v>43101</v>
      </c>
      <c r="G1627">
        <v>11.73</v>
      </c>
      <c r="H1627">
        <v>0.19</v>
      </c>
      <c r="I1627">
        <f>Table_Query_from_etpl[[#This Row],[billed_amt]]/Table_Query_from_etpl[[#This Row],[billed_consum]]</f>
        <v>1.619778346121057E-2</v>
      </c>
    </row>
    <row r="1628" spans="1:9" x14ac:dyDescent="0.2">
      <c r="A1628" t="s">
        <v>71</v>
      </c>
      <c r="B1628" t="s">
        <v>55</v>
      </c>
      <c r="C1628" t="s">
        <v>77</v>
      </c>
      <c r="D1628" s="4">
        <v>43160</v>
      </c>
      <c r="E1628" t="s">
        <v>78</v>
      </c>
      <c r="F1628" s="5">
        <v>43101</v>
      </c>
      <c r="G1628">
        <v>1778.74</v>
      </c>
      <c r="H1628">
        <v>26.15</v>
      </c>
      <c r="I1628">
        <f>Table_Query_from_etpl[[#This Row],[billed_amt]]/Table_Query_from_etpl[[#This Row],[billed_consum]]</f>
        <v>1.4701417857584581E-2</v>
      </c>
    </row>
    <row r="1629" spans="1:9" x14ac:dyDescent="0.2">
      <c r="A1629" t="s">
        <v>71</v>
      </c>
      <c r="B1629" t="s">
        <v>55</v>
      </c>
      <c r="C1629" t="s">
        <v>77</v>
      </c>
      <c r="D1629" s="4">
        <v>43160</v>
      </c>
      <c r="E1629" t="s">
        <v>66</v>
      </c>
      <c r="F1629" s="5">
        <v>43101</v>
      </c>
      <c r="G1629">
        <v>39439.519999999997</v>
      </c>
      <c r="H1629">
        <v>580.15</v>
      </c>
      <c r="I1629">
        <f>Table_Query_from_etpl[[#This Row],[billed_amt]]/Table_Query_from_etpl[[#This Row],[billed_consum]]</f>
        <v>1.4709864623098862E-2</v>
      </c>
    </row>
    <row r="1630" spans="1:9" x14ac:dyDescent="0.2">
      <c r="A1630" t="s">
        <v>71</v>
      </c>
      <c r="B1630" t="s">
        <v>54</v>
      </c>
      <c r="C1630" t="s">
        <v>76</v>
      </c>
      <c r="D1630" s="4">
        <v>43191</v>
      </c>
      <c r="E1630" t="s">
        <v>66</v>
      </c>
      <c r="F1630" s="5">
        <v>43101</v>
      </c>
      <c r="G1630">
        <v>260</v>
      </c>
      <c r="H1630">
        <v>4.13</v>
      </c>
      <c r="I1630">
        <f>Table_Query_from_etpl[[#This Row],[billed_amt]]/Table_Query_from_etpl[[#This Row],[billed_consum]]</f>
        <v>1.5884615384615386E-2</v>
      </c>
    </row>
    <row r="1631" spans="1:9" x14ac:dyDescent="0.2">
      <c r="A1631" t="s">
        <v>71</v>
      </c>
      <c r="B1631" t="s">
        <v>55</v>
      </c>
      <c r="C1631" t="s">
        <v>77</v>
      </c>
      <c r="D1631" s="4">
        <v>43191</v>
      </c>
      <c r="E1631" t="s">
        <v>66</v>
      </c>
      <c r="F1631" s="5">
        <v>43101</v>
      </c>
      <c r="G1631">
        <v>132910.21</v>
      </c>
      <c r="H1631">
        <v>2151.29</v>
      </c>
      <c r="I1631">
        <f>Table_Query_from_etpl[[#This Row],[billed_amt]]/Table_Query_from_etpl[[#This Row],[billed_consum]]</f>
        <v>1.6186040184572727E-2</v>
      </c>
    </row>
    <row r="1632" spans="1:9" x14ac:dyDescent="0.2">
      <c r="A1632" t="s">
        <v>71</v>
      </c>
      <c r="B1632" t="s">
        <v>55</v>
      </c>
      <c r="C1632" t="s">
        <v>77</v>
      </c>
      <c r="D1632" s="4">
        <v>43191</v>
      </c>
      <c r="E1632" t="s">
        <v>78</v>
      </c>
      <c r="F1632" s="5">
        <v>43101</v>
      </c>
      <c r="G1632">
        <v>5994.25</v>
      </c>
      <c r="H1632">
        <v>97.06</v>
      </c>
      <c r="I1632">
        <f>Table_Query_from_etpl[[#This Row],[billed_amt]]/Table_Query_from_etpl[[#This Row],[billed_consum]]</f>
        <v>1.6192184176502481E-2</v>
      </c>
    </row>
    <row r="1633" spans="1:9" x14ac:dyDescent="0.2">
      <c r="A1633" t="s">
        <v>71</v>
      </c>
      <c r="B1633" t="s">
        <v>54</v>
      </c>
      <c r="C1633" t="s">
        <v>76</v>
      </c>
      <c r="D1633" s="4">
        <v>43191</v>
      </c>
      <c r="E1633" t="s">
        <v>78</v>
      </c>
      <c r="F1633" s="5">
        <v>43101</v>
      </c>
      <c r="G1633">
        <v>24193.13</v>
      </c>
      <c r="H1633">
        <v>384.62</v>
      </c>
      <c r="I1633">
        <f>Table_Query_from_etpl[[#This Row],[billed_amt]]/Table_Query_from_etpl[[#This Row],[billed_consum]]</f>
        <v>1.5897901594378237E-2</v>
      </c>
    </row>
    <row r="1634" spans="1:9" x14ac:dyDescent="0.2">
      <c r="A1634" t="s">
        <v>71</v>
      </c>
      <c r="B1634" t="s">
        <v>55</v>
      </c>
      <c r="C1634" t="s">
        <v>77</v>
      </c>
      <c r="D1634" s="4">
        <v>43191</v>
      </c>
      <c r="E1634" t="s">
        <v>66</v>
      </c>
      <c r="F1634" s="5">
        <v>43101</v>
      </c>
      <c r="G1634">
        <v>7387.85</v>
      </c>
      <c r="H1634">
        <v>110.51</v>
      </c>
      <c r="I1634">
        <f>Table_Query_from_etpl[[#This Row],[billed_amt]]/Table_Query_from_etpl[[#This Row],[billed_consum]]</f>
        <v>1.4958343767131168E-2</v>
      </c>
    </row>
    <row r="1635" spans="1:9" x14ac:dyDescent="0.2">
      <c r="A1635" t="s">
        <v>71</v>
      </c>
      <c r="B1635" t="s">
        <v>55</v>
      </c>
      <c r="C1635" t="s">
        <v>77</v>
      </c>
      <c r="D1635" s="4">
        <v>43191</v>
      </c>
      <c r="E1635" t="s">
        <v>78</v>
      </c>
      <c r="F1635" s="5">
        <v>43101</v>
      </c>
      <c r="G1635">
        <v>333.19</v>
      </c>
      <c r="H1635">
        <v>4.9800000000000004</v>
      </c>
      <c r="I1635">
        <f>Table_Query_from_etpl[[#This Row],[billed_amt]]/Table_Query_from_etpl[[#This Row],[billed_consum]]</f>
        <v>1.4946426963594347E-2</v>
      </c>
    </row>
    <row r="1636" spans="1:9" x14ac:dyDescent="0.2">
      <c r="A1636" t="s">
        <v>71</v>
      </c>
      <c r="B1636" t="s">
        <v>54</v>
      </c>
      <c r="C1636" t="s">
        <v>76</v>
      </c>
      <c r="D1636" s="4">
        <v>43191</v>
      </c>
      <c r="E1636" t="s">
        <v>66</v>
      </c>
      <c r="F1636" s="5">
        <v>43101</v>
      </c>
      <c r="G1636">
        <v>536434.11</v>
      </c>
      <c r="H1636">
        <v>8529.64</v>
      </c>
      <c r="I1636">
        <f>Table_Query_from_etpl[[#This Row],[billed_amt]]/Table_Query_from_etpl[[#This Row],[billed_consum]]</f>
        <v>1.5900629436110987E-2</v>
      </c>
    </row>
    <row r="1637" spans="1:9" x14ac:dyDescent="0.2">
      <c r="A1637" t="s">
        <v>71</v>
      </c>
      <c r="B1637" t="s">
        <v>54</v>
      </c>
      <c r="C1637" t="s">
        <v>76</v>
      </c>
      <c r="D1637" s="4">
        <v>43191</v>
      </c>
      <c r="E1637" t="s">
        <v>78</v>
      </c>
      <c r="F1637" s="5">
        <v>43101</v>
      </c>
      <c r="G1637">
        <v>24021.14</v>
      </c>
      <c r="H1637">
        <v>565.16</v>
      </c>
      <c r="I1637">
        <f>Table_Query_from_etpl[[#This Row],[billed_amt]]/Table_Query_from_etpl[[#This Row],[billed_consum]]</f>
        <v>2.3527609430693132E-2</v>
      </c>
    </row>
    <row r="1638" spans="1:9" x14ac:dyDescent="0.2">
      <c r="A1638" t="s">
        <v>71</v>
      </c>
      <c r="B1638" t="s">
        <v>54</v>
      </c>
      <c r="C1638" t="s">
        <v>76</v>
      </c>
      <c r="D1638" s="4">
        <v>43191</v>
      </c>
      <c r="E1638" t="s">
        <v>66</v>
      </c>
      <c r="F1638" s="5">
        <v>43101</v>
      </c>
      <c r="G1638">
        <v>532617.35</v>
      </c>
      <c r="H1638">
        <v>12534.25</v>
      </c>
      <c r="I1638">
        <f>Table_Query_from_etpl[[#This Row],[billed_amt]]/Table_Query_from_etpl[[#This Row],[billed_consum]]</f>
        <v>2.3533311485252971E-2</v>
      </c>
    </row>
    <row r="1639" spans="1:9" x14ac:dyDescent="0.2">
      <c r="A1639" t="s">
        <v>71</v>
      </c>
      <c r="B1639" t="s">
        <v>54</v>
      </c>
      <c r="C1639" t="s">
        <v>76</v>
      </c>
      <c r="D1639" s="4">
        <v>43191</v>
      </c>
      <c r="E1639" t="s">
        <v>66</v>
      </c>
      <c r="F1639" s="5">
        <v>43101</v>
      </c>
      <c r="G1639">
        <v>324195.39</v>
      </c>
      <c r="H1639">
        <v>5650.11</v>
      </c>
      <c r="I1639">
        <f>Table_Query_from_etpl[[#This Row],[billed_amt]]/Table_Query_from_etpl[[#This Row],[billed_consum]]</f>
        <v>1.7428100997981495E-2</v>
      </c>
    </row>
    <row r="1640" spans="1:9" x14ac:dyDescent="0.2">
      <c r="A1640" t="s">
        <v>71</v>
      </c>
      <c r="B1640" t="s">
        <v>55</v>
      </c>
      <c r="C1640" t="s">
        <v>77</v>
      </c>
      <c r="D1640" s="4">
        <v>43160</v>
      </c>
      <c r="E1640" t="s">
        <v>78</v>
      </c>
      <c r="F1640" s="5">
        <v>43101</v>
      </c>
      <c r="G1640">
        <v>2650.3</v>
      </c>
      <c r="H1640">
        <v>38.24</v>
      </c>
      <c r="I1640">
        <f>Table_Query_from_etpl[[#This Row],[billed_amt]]/Table_Query_from_etpl[[#This Row],[billed_consum]]</f>
        <v>1.4428555257895333E-2</v>
      </c>
    </row>
    <row r="1641" spans="1:9" x14ac:dyDescent="0.2">
      <c r="A1641" t="s">
        <v>71</v>
      </c>
      <c r="B1641" t="s">
        <v>55</v>
      </c>
      <c r="C1641" t="s">
        <v>77</v>
      </c>
      <c r="D1641" s="4">
        <v>43160</v>
      </c>
      <c r="E1641" t="s">
        <v>66</v>
      </c>
      <c r="F1641" s="5">
        <v>43101</v>
      </c>
      <c r="G1641">
        <v>58764.34</v>
      </c>
      <c r="H1641">
        <v>848.04</v>
      </c>
      <c r="I1641">
        <f>Table_Query_from_etpl[[#This Row],[billed_amt]]/Table_Query_from_etpl[[#This Row],[billed_consum]]</f>
        <v>1.4431200963033023E-2</v>
      </c>
    </row>
    <row r="1642" spans="1:9" x14ac:dyDescent="0.2">
      <c r="A1642" t="s">
        <v>71</v>
      </c>
      <c r="B1642" t="s">
        <v>54</v>
      </c>
      <c r="C1642" t="s">
        <v>76</v>
      </c>
      <c r="D1642" s="4">
        <v>43160</v>
      </c>
      <c r="E1642" t="s">
        <v>66</v>
      </c>
      <c r="F1642" s="5">
        <v>43101</v>
      </c>
      <c r="G1642">
        <v>1097</v>
      </c>
      <c r="H1642">
        <v>15.8</v>
      </c>
      <c r="I1642">
        <f>Table_Query_from_etpl[[#This Row],[billed_amt]]/Table_Query_from_etpl[[#This Row],[billed_consum]]</f>
        <v>1.4402917046490429E-2</v>
      </c>
    </row>
    <row r="1643" spans="1:9" x14ac:dyDescent="0.2">
      <c r="A1643" t="s">
        <v>71</v>
      </c>
      <c r="B1643" t="s">
        <v>54</v>
      </c>
      <c r="C1643" t="s">
        <v>76</v>
      </c>
      <c r="D1643" s="4">
        <v>43160</v>
      </c>
      <c r="E1643" t="s">
        <v>78</v>
      </c>
      <c r="F1643" s="5">
        <v>43101</v>
      </c>
      <c r="G1643">
        <v>49.47</v>
      </c>
      <c r="H1643">
        <v>0.71</v>
      </c>
      <c r="I1643">
        <f>Table_Query_from_etpl[[#This Row],[billed_amt]]/Table_Query_from_etpl[[#This Row],[billed_consum]]</f>
        <v>1.4352132605619567E-2</v>
      </c>
    </row>
    <row r="1644" spans="1:9" x14ac:dyDescent="0.2">
      <c r="A1644" t="s">
        <v>71</v>
      </c>
      <c r="B1644" t="s">
        <v>54</v>
      </c>
      <c r="C1644" t="s">
        <v>76</v>
      </c>
      <c r="D1644" s="4">
        <v>43191</v>
      </c>
      <c r="E1644" t="s">
        <v>66</v>
      </c>
      <c r="F1644" s="5">
        <v>43101</v>
      </c>
      <c r="G1644">
        <v>490647.31</v>
      </c>
      <c r="H1644">
        <v>11554.75</v>
      </c>
      <c r="I1644">
        <f>Table_Query_from_etpl[[#This Row],[billed_amt]]/Table_Query_from_etpl[[#This Row],[billed_consum]]</f>
        <v>2.3550011922005645E-2</v>
      </c>
    </row>
    <row r="1645" spans="1:9" x14ac:dyDescent="0.2">
      <c r="A1645" t="s">
        <v>71</v>
      </c>
      <c r="B1645" t="s">
        <v>54</v>
      </c>
      <c r="C1645" t="s">
        <v>76</v>
      </c>
      <c r="D1645" s="4">
        <v>43191</v>
      </c>
      <c r="E1645" t="s">
        <v>78</v>
      </c>
      <c r="F1645" s="5">
        <v>43101</v>
      </c>
      <c r="G1645">
        <v>14621.34</v>
      </c>
      <c r="H1645">
        <v>254.73</v>
      </c>
      <c r="I1645">
        <f>Table_Query_from_etpl[[#This Row],[billed_amt]]/Table_Query_from_etpl[[#This Row],[billed_consum]]</f>
        <v>1.7421795813516407E-2</v>
      </c>
    </row>
    <row r="1646" spans="1:9" x14ac:dyDescent="0.2">
      <c r="A1646" t="s">
        <v>71</v>
      </c>
      <c r="B1646" t="s">
        <v>54</v>
      </c>
      <c r="C1646" t="s">
        <v>76</v>
      </c>
      <c r="D1646" s="4">
        <v>43191</v>
      </c>
      <c r="E1646" t="s">
        <v>78</v>
      </c>
      <c r="F1646" s="5">
        <v>43101</v>
      </c>
      <c r="G1646">
        <v>22128.11</v>
      </c>
      <c r="H1646">
        <v>521.32000000000005</v>
      </c>
      <c r="I1646">
        <f>Table_Query_from_etpl[[#This Row],[billed_amt]]/Table_Query_from_etpl[[#This Row],[billed_consum]]</f>
        <v>2.3559174281038917E-2</v>
      </c>
    </row>
    <row r="1647" spans="1:9" x14ac:dyDescent="0.2">
      <c r="A1647" t="s">
        <v>71</v>
      </c>
      <c r="B1647" t="s">
        <v>55</v>
      </c>
      <c r="C1647" t="s">
        <v>77</v>
      </c>
      <c r="D1647" s="4">
        <v>43191</v>
      </c>
      <c r="E1647" t="s">
        <v>78</v>
      </c>
      <c r="F1647" s="5">
        <v>43101</v>
      </c>
      <c r="G1647">
        <v>3443.36</v>
      </c>
      <c r="H1647">
        <v>79.64</v>
      </c>
      <c r="I1647">
        <f>Table_Query_from_etpl[[#This Row],[billed_amt]]/Table_Query_from_etpl[[#This Row],[billed_consum]]</f>
        <v>2.3128572092374889E-2</v>
      </c>
    </row>
    <row r="1648" spans="1:9" x14ac:dyDescent="0.2">
      <c r="A1648" t="s">
        <v>71</v>
      </c>
      <c r="B1648" t="s">
        <v>55</v>
      </c>
      <c r="C1648" t="s">
        <v>77</v>
      </c>
      <c r="D1648" s="4">
        <v>43191</v>
      </c>
      <c r="E1648" t="s">
        <v>78</v>
      </c>
      <c r="F1648" s="5">
        <v>43101</v>
      </c>
      <c r="G1648">
        <v>8091.67</v>
      </c>
      <c r="H1648">
        <v>121.02</v>
      </c>
      <c r="I1648">
        <f>Table_Query_from_etpl[[#This Row],[billed_amt]]/Table_Query_from_etpl[[#This Row],[billed_consum]]</f>
        <v>1.4956121542277427E-2</v>
      </c>
    </row>
    <row r="1649" spans="1:9" x14ac:dyDescent="0.2">
      <c r="A1649" t="s">
        <v>71</v>
      </c>
      <c r="B1649" t="s">
        <v>55</v>
      </c>
      <c r="C1649" t="s">
        <v>77</v>
      </c>
      <c r="D1649" s="4">
        <v>43191</v>
      </c>
      <c r="E1649" t="s">
        <v>66</v>
      </c>
      <c r="F1649" s="5">
        <v>43101</v>
      </c>
      <c r="G1649">
        <v>76349.8</v>
      </c>
      <c r="H1649">
        <v>1766.05</v>
      </c>
      <c r="I1649">
        <f>Table_Query_from_etpl[[#This Row],[billed_amt]]/Table_Query_from_etpl[[#This Row],[billed_consum]]</f>
        <v>2.3131036361588371E-2</v>
      </c>
    </row>
    <row r="1650" spans="1:9" x14ac:dyDescent="0.2">
      <c r="A1650" t="s">
        <v>71</v>
      </c>
      <c r="B1650" t="s">
        <v>54</v>
      </c>
      <c r="C1650" t="s">
        <v>76</v>
      </c>
      <c r="D1650" s="4">
        <v>43191</v>
      </c>
      <c r="E1650" t="s">
        <v>78</v>
      </c>
      <c r="F1650" s="5">
        <v>43101</v>
      </c>
      <c r="G1650">
        <v>28231.02</v>
      </c>
      <c r="H1650">
        <v>663.71</v>
      </c>
      <c r="I1650">
        <f>Table_Query_from_etpl[[#This Row],[billed_amt]]/Table_Query_from_etpl[[#This Row],[billed_consum]]</f>
        <v>2.3509954652718889E-2</v>
      </c>
    </row>
    <row r="1651" spans="1:9" x14ac:dyDescent="0.2">
      <c r="A1651" t="s">
        <v>71</v>
      </c>
      <c r="B1651" t="s">
        <v>54</v>
      </c>
      <c r="C1651" t="s">
        <v>76</v>
      </c>
      <c r="D1651" s="4">
        <v>43191</v>
      </c>
      <c r="E1651" t="s">
        <v>66</v>
      </c>
      <c r="F1651" s="5">
        <v>43101</v>
      </c>
      <c r="G1651">
        <v>625970.36</v>
      </c>
      <c r="H1651">
        <v>14717.86</v>
      </c>
      <c r="I1651">
        <f>Table_Query_from_etpl[[#This Row],[billed_amt]]/Table_Query_from_etpl[[#This Row],[billed_consum]]</f>
        <v>2.3512071721734557E-2</v>
      </c>
    </row>
    <row r="1652" spans="1:9" x14ac:dyDescent="0.2">
      <c r="A1652" t="s">
        <v>71</v>
      </c>
      <c r="B1652" t="s">
        <v>54</v>
      </c>
      <c r="C1652" t="s">
        <v>76</v>
      </c>
      <c r="D1652" s="4">
        <v>43191</v>
      </c>
      <c r="E1652" t="s">
        <v>78</v>
      </c>
      <c r="F1652" s="5">
        <v>43101</v>
      </c>
      <c r="G1652">
        <v>27538.99</v>
      </c>
      <c r="H1652">
        <v>648.27</v>
      </c>
      <c r="I1652">
        <f>Table_Query_from_etpl[[#This Row],[billed_amt]]/Table_Query_from_etpl[[#This Row],[billed_consum]]</f>
        <v>2.3540078993456184E-2</v>
      </c>
    </row>
    <row r="1653" spans="1:9" x14ac:dyDescent="0.2">
      <c r="A1653" t="s">
        <v>71</v>
      </c>
      <c r="B1653" t="s">
        <v>54</v>
      </c>
      <c r="C1653" t="s">
        <v>76</v>
      </c>
      <c r="D1653" s="4">
        <v>43191</v>
      </c>
      <c r="E1653" t="s">
        <v>66</v>
      </c>
      <c r="F1653" s="5">
        <v>43101</v>
      </c>
      <c r="G1653">
        <v>610618.82999999996</v>
      </c>
      <c r="H1653">
        <v>14373.34</v>
      </c>
      <c r="I1653">
        <f>Table_Query_from_etpl[[#This Row],[billed_amt]]/Table_Query_from_etpl[[#This Row],[billed_consum]]</f>
        <v>2.3538972749988729E-2</v>
      </c>
    </row>
    <row r="1654" spans="1:9" x14ac:dyDescent="0.2">
      <c r="A1654" t="s">
        <v>71</v>
      </c>
      <c r="B1654" t="s">
        <v>54</v>
      </c>
      <c r="C1654" t="s">
        <v>76</v>
      </c>
      <c r="D1654" s="4">
        <v>43466</v>
      </c>
      <c r="E1654" t="s">
        <v>66</v>
      </c>
      <c r="F1654" s="5">
        <v>43221</v>
      </c>
      <c r="G1654">
        <v>282</v>
      </c>
      <c r="H1654">
        <v>6.77</v>
      </c>
      <c r="I1654">
        <f>Table_Query_from_etpl[[#This Row],[billed_amt]]/Table_Query_from_etpl[[#This Row],[billed_consum]]</f>
        <v>2.4007092198581558E-2</v>
      </c>
    </row>
    <row r="1655" spans="1:9" x14ac:dyDescent="0.2">
      <c r="A1655" t="s">
        <v>71</v>
      </c>
      <c r="B1655" t="s">
        <v>54</v>
      </c>
      <c r="C1655" t="s">
        <v>76</v>
      </c>
      <c r="D1655" s="4">
        <v>43466</v>
      </c>
      <c r="E1655" t="s">
        <v>78</v>
      </c>
      <c r="F1655" s="5">
        <v>43221</v>
      </c>
      <c r="G1655">
        <v>12.21</v>
      </c>
      <c r="H1655">
        <v>0.28999999999999998</v>
      </c>
      <c r="I1655">
        <f>Table_Query_from_etpl[[#This Row],[billed_amt]]/Table_Query_from_etpl[[#This Row],[billed_consum]]</f>
        <v>2.3751023751023746E-2</v>
      </c>
    </row>
    <row r="1656" spans="1:9" x14ac:dyDescent="0.2">
      <c r="A1656" t="s">
        <v>71</v>
      </c>
      <c r="B1656" t="s">
        <v>55</v>
      </c>
      <c r="C1656" t="s">
        <v>77</v>
      </c>
      <c r="D1656" s="4">
        <v>43191</v>
      </c>
      <c r="E1656" t="s">
        <v>78</v>
      </c>
      <c r="F1656" s="5">
        <v>43101</v>
      </c>
      <c r="G1656">
        <v>3676.2</v>
      </c>
      <c r="H1656">
        <v>62.48</v>
      </c>
      <c r="I1656">
        <f>Table_Query_from_etpl[[#This Row],[billed_amt]]/Table_Query_from_etpl[[#This Row],[billed_consum]]</f>
        <v>1.6995810891681628E-2</v>
      </c>
    </row>
    <row r="1657" spans="1:9" x14ac:dyDescent="0.2">
      <c r="A1657" t="s">
        <v>71</v>
      </c>
      <c r="B1657" t="s">
        <v>54</v>
      </c>
      <c r="C1657" t="s">
        <v>74</v>
      </c>
      <c r="D1657" s="4">
        <v>43191</v>
      </c>
      <c r="E1657" t="s">
        <v>66</v>
      </c>
      <c r="F1657" s="5">
        <v>43101</v>
      </c>
      <c r="G1657">
        <v>893407.16</v>
      </c>
      <c r="H1657">
        <v>15387.92</v>
      </c>
      <c r="I1657">
        <f>Table_Query_from_etpl[[#This Row],[billed_amt]]/Table_Query_from_etpl[[#This Row],[billed_consum]]</f>
        <v>1.7223860171436279E-2</v>
      </c>
    </row>
    <row r="1658" spans="1:9" x14ac:dyDescent="0.2">
      <c r="A1658" t="s">
        <v>71</v>
      </c>
      <c r="B1658" t="s">
        <v>55</v>
      </c>
      <c r="C1658" t="s">
        <v>77</v>
      </c>
      <c r="D1658" s="4">
        <v>43191</v>
      </c>
      <c r="E1658" t="s">
        <v>66</v>
      </c>
      <c r="F1658" s="5">
        <v>43101</v>
      </c>
      <c r="G1658">
        <v>81512.149999999994</v>
      </c>
      <c r="H1658">
        <v>1384.75</v>
      </c>
      <c r="I1658">
        <f>Table_Query_from_etpl[[#This Row],[billed_amt]]/Table_Query_from_etpl[[#This Row],[billed_consum]]</f>
        <v>1.698826493964397E-2</v>
      </c>
    </row>
    <row r="1659" spans="1:9" x14ac:dyDescent="0.2">
      <c r="A1659" t="s">
        <v>71</v>
      </c>
      <c r="B1659" t="s">
        <v>54</v>
      </c>
      <c r="C1659" t="s">
        <v>74</v>
      </c>
      <c r="D1659" s="4">
        <v>43191</v>
      </c>
      <c r="E1659" t="s">
        <v>78</v>
      </c>
      <c r="F1659" s="5">
        <v>43101</v>
      </c>
      <c r="G1659">
        <v>40292.57</v>
      </c>
      <c r="H1659">
        <v>694.03</v>
      </c>
      <c r="I1659">
        <f>Table_Query_from_etpl[[#This Row],[billed_amt]]/Table_Query_from_etpl[[#This Row],[billed_consum]]</f>
        <v>1.7224763771583693E-2</v>
      </c>
    </row>
    <row r="1660" spans="1:9" x14ac:dyDescent="0.2">
      <c r="A1660" t="s">
        <v>71</v>
      </c>
      <c r="B1660" t="s">
        <v>55</v>
      </c>
      <c r="C1660" t="s">
        <v>77</v>
      </c>
      <c r="D1660" s="4">
        <v>43160</v>
      </c>
      <c r="E1660" t="s">
        <v>66</v>
      </c>
      <c r="F1660" s="5">
        <v>43101</v>
      </c>
      <c r="G1660">
        <v>8840.98</v>
      </c>
      <c r="H1660">
        <v>127.58</v>
      </c>
      <c r="I1660">
        <f>Table_Query_from_etpl[[#This Row],[billed_amt]]/Table_Query_from_etpl[[#This Row],[billed_consum]]</f>
        <v>1.4430526932534628E-2</v>
      </c>
    </row>
    <row r="1661" spans="1:9" x14ac:dyDescent="0.2">
      <c r="A1661" t="s">
        <v>71</v>
      </c>
      <c r="B1661" t="s">
        <v>55</v>
      </c>
      <c r="C1661" t="s">
        <v>77</v>
      </c>
      <c r="D1661" s="4">
        <v>43160</v>
      </c>
      <c r="E1661" t="s">
        <v>78</v>
      </c>
      <c r="F1661" s="5">
        <v>43101</v>
      </c>
      <c r="G1661">
        <v>398.74</v>
      </c>
      <c r="H1661">
        <v>5.75</v>
      </c>
      <c r="I1661">
        <f>Table_Query_from_etpl[[#This Row],[billed_amt]]/Table_Query_from_etpl[[#This Row],[billed_consum]]</f>
        <v>1.442042433666048E-2</v>
      </c>
    </row>
    <row r="1662" spans="1:9" x14ac:dyDescent="0.2">
      <c r="A1662" t="s">
        <v>71</v>
      </c>
      <c r="B1662" t="s">
        <v>55</v>
      </c>
      <c r="C1662" t="s">
        <v>74</v>
      </c>
      <c r="D1662" s="4">
        <v>43191</v>
      </c>
      <c r="E1662" t="s">
        <v>66</v>
      </c>
      <c r="F1662" s="5">
        <v>43101</v>
      </c>
      <c r="G1662">
        <v>768</v>
      </c>
      <c r="H1662">
        <v>13.22</v>
      </c>
      <c r="I1662">
        <f>Table_Query_from_etpl[[#This Row],[billed_amt]]/Table_Query_from_etpl[[#This Row],[billed_consum]]</f>
        <v>1.7213541666666669E-2</v>
      </c>
    </row>
    <row r="1663" spans="1:9" x14ac:dyDescent="0.2">
      <c r="A1663" t="s">
        <v>71</v>
      </c>
      <c r="B1663" t="s">
        <v>55</v>
      </c>
      <c r="C1663" t="s">
        <v>74</v>
      </c>
      <c r="D1663" s="4">
        <v>43191</v>
      </c>
      <c r="E1663" t="s">
        <v>78</v>
      </c>
      <c r="F1663" s="5">
        <v>43101</v>
      </c>
      <c r="G1663">
        <v>34.64</v>
      </c>
      <c r="H1663">
        <v>0.6</v>
      </c>
      <c r="I1663">
        <f>Table_Query_from_etpl[[#This Row],[billed_amt]]/Table_Query_from_etpl[[#This Row],[billed_consum]]</f>
        <v>1.7321016166281754E-2</v>
      </c>
    </row>
    <row r="1664" spans="1:9" x14ac:dyDescent="0.2">
      <c r="A1664" t="s">
        <v>71</v>
      </c>
      <c r="B1664" t="s">
        <v>55</v>
      </c>
      <c r="C1664" t="s">
        <v>77</v>
      </c>
      <c r="D1664" s="4">
        <v>43191</v>
      </c>
      <c r="E1664" t="s">
        <v>78</v>
      </c>
      <c r="F1664" s="5">
        <v>43101</v>
      </c>
      <c r="G1664">
        <v>6709.97</v>
      </c>
      <c r="H1664">
        <v>114.29</v>
      </c>
      <c r="I1664">
        <f>Table_Query_from_etpl[[#This Row],[billed_amt]]/Table_Query_from_etpl[[#This Row],[billed_consum]]</f>
        <v>1.7032863038135788E-2</v>
      </c>
    </row>
    <row r="1665" spans="1:9" x14ac:dyDescent="0.2">
      <c r="A1665" t="s">
        <v>71</v>
      </c>
      <c r="B1665" t="s">
        <v>55</v>
      </c>
      <c r="C1665" t="s">
        <v>77</v>
      </c>
      <c r="D1665" s="4">
        <v>43191</v>
      </c>
      <c r="E1665" t="s">
        <v>66</v>
      </c>
      <c r="F1665" s="5">
        <v>43101</v>
      </c>
      <c r="G1665">
        <v>148779.41</v>
      </c>
      <c r="H1665">
        <v>2533.31</v>
      </c>
      <c r="I1665">
        <f>Table_Query_from_etpl[[#This Row],[billed_amt]]/Table_Query_from_etpl[[#This Row],[billed_consum]]</f>
        <v>1.7027288923917631E-2</v>
      </c>
    </row>
    <row r="1666" spans="1:9" x14ac:dyDescent="0.2">
      <c r="A1666" t="s">
        <v>71</v>
      </c>
      <c r="B1666" t="s">
        <v>54</v>
      </c>
      <c r="C1666" t="s">
        <v>76</v>
      </c>
      <c r="D1666" s="4">
        <v>43191</v>
      </c>
      <c r="E1666" t="s">
        <v>66</v>
      </c>
      <c r="F1666" s="5">
        <v>43101</v>
      </c>
      <c r="G1666">
        <v>2479.9899999999998</v>
      </c>
      <c r="H1666">
        <v>40.54</v>
      </c>
      <c r="I1666">
        <f>Table_Query_from_etpl[[#This Row],[billed_amt]]/Table_Query_from_etpl[[#This Row],[billed_consum]]</f>
        <v>1.6346840108226245E-2</v>
      </c>
    </row>
    <row r="1667" spans="1:9" x14ac:dyDescent="0.2">
      <c r="A1667" t="s">
        <v>71</v>
      </c>
      <c r="B1667" t="s">
        <v>55</v>
      </c>
      <c r="C1667" t="s">
        <v>73</v>
      </c>
      <c r="D1667" s="4">
        <v>43191</v>
      </c>
      <c r="E1667" t="s">
        <v>78</v>
      </c>
      <c r="F1667" s="5">
        <v>43101</v>
      </c>
      <c r="G1667">
        <v>25698.93</v>
      </c>
      <c r="H1667">
        <v>442.52</v>
      </c>
      <c r="I1667">
        <f>Table_Query_from_etpl[[#This Row],[billed_amt]]/Table_Query_from_etpl[[#This Row],[billed_consum]]</f>
        <v>1.7219393959203747E-2</v>
      </c>
    </row>
    <row r="1668" spans="1:9" x14ac:dyDescent="0.2">
      <c r="A1668" t="s">
        <v>71</v>
      </c>
      <c r="B1668" t="s">
        <v>55</v>
      </c>
      <c r="C1668" t="s">
        <v>73</v>
      </c>
      <c r="D1668" s="4">
        <v>43191</v>
      </c>
      <c r="E1668" t="s">
        <v>66</v>
      </c>
      <c r="F1668" s="5">
        <v>43101</v>
      </c>
      <c r="G1668">
        <v>569820.56999999995</v>
      </c>
      <c r="H1668">
        <v>9811.69</v>
      </c>
      <c r="I1668">
        <f>Table_Query_from_etpl[[#This Row],[billed_amt]]/Table_Query_from_etpl[[#This Row],[billed_consum]]</f>
        <v>1.721891156017762E-2</v>
      </c>
    </row>
    <row r="1669" spans="1:9" x14ac:dyDescent="0.2">
      <c r="A1669" t="s">
        <v>71</v>
      </c>
      <c r="B1669" t="s">
        <v>54</v>
      </c>
      <c r="C1669" t="s">
        <v>76</v>
      </c>
      <c r="D1669" s="4">
        <v>43191</v>
      </c>
      <c r="E1669" t="s">
        <v>78</v>
      </c>
      <c r="F1669" s="5">
        <v>43101</v>
      </c>
      <c r="G1669">
        <v>111.85</v>
      </c>
      <c r="H1669">
        <v>1.83</v>
      </c>
      <c r="I1669">
        <f>Table_Query_from_etpl[[#This Row],[billed_amt]]/Table_Query_from_etpl[[#This Row],[billed_consum]]</f>
        <v>1.6361198033080018E-2</v>
      </c>
    </row>
    <row r="1670" spans="1:9" x14ac:dyDescent="0.2">
      <c r="A1670" t="s">
        <v>71</v>
      </c>
      <c r="B1670" t="s">
        <v>54</v>
      </c>
      <c r="C1670" t="s">
        <v>76</v>
      </c>
      <c r="D1670" s="4">
        <v>43191</v>
      </c>
      <c r="E1670" t="s">
        <v>66</v>
      </c>
      <c r="F1670" s="5">
        <v>43101</v>
      </c>
      <c r="G1670">
        <v>224937.3</v>
      </c>
      <c r="H1670">
        <v>3876.82</v>
      </c>
      <c r="I1670">
        <f>Table_Query_from_etpl[[#This Row],[billed_amt]]/Table_Query_from_etpl[[#This Row],[billed_consum]]</f>
        <v>1.7235113962868767E-2</v>
      </c>
    </row>
    <row r="1671" spans="1:9" x14ac:dyDescent="0.2">
      <c r="A1671" t="s">
        <v>71</v>
      </c>
      <c r="B1671" t="s">
        <v>54</v>
      </c>
      <c r="C1671" t="s">
        <v>76</v>
      </c>
      <c r="D1671" s="4">
        <v>43191</v>
      </c>
      <c r="E1671" t="s">
        <v>78</v>
      </c>
      <c r="F1671" s="5">
        <v>43101</v>
      </c>
      <c r="G1671">
        <v>10144.67</v>
      </c>
      <c r="H1671">
        <v>174.74</v>
      </c>
      <c r="I1671">
        <f>Table_Query_from_etpl[[#This Row],[billed_amt]]/Table_Query_from_etpl[[#This Row],[billed_consum]]</f>
        <v>1.7224808692643527E-2</v>
      </c>
    </row>
    <row r="1672" spans="1:9" x14ac:dyDescent="0.2">
      <c r="A1672" t="s">
        <v>71</v>
      </c>
      <c r="B1672" t="s">
        <v>55</v>
      </c>
      <c r="C1672" t="s">
        <v>74</v>
      </c>
      <c r="D1672" s="4">
        <v>43160</v>
      </c>
      <c r="E1672" t="s">
        <v>66</v>
      </c>
      <c r="F1672" s="5">
        <v>43101</v>
      </c>
      <c r="G1672">
        <v>621</v>
      </c>
      <c r="H1672">
        <v>11.95</v>
      </c>
      <c r="I1672">
        <f>Table_Query_from_etpl[[#This Row],[billed_amt]]/Table_Query_from_etpl[[#This Row],[billed_consum]]</f>
        <v>1.9243156199677938E-2</v>
      </c>
    </row>
    <row r="1673" spans="1:9" x14ac:dyDescent="0.2">
      <c r="A1673" t="s">
        <v>71</v>
      </c>
      <c r="B1673" t="s">
        <v>55</v>
      </c>
      <c r="C1673" t="s">
        <v>77</v>
      </c>
      <c r="D1673" s="4">
        <v>43160</v>
      </c>
      <c r="E1673" t="s">
        <v>66</v>
      </c>
      <c r="F1673" s="5">
        <v>43101</v>
      </c>
      <c r="G1673">
        <v>3221.89</v>
      </c>
      <c r="H1673">
        <v>63.08</v>
      </c>
      <c r="I1673">
        <f>Table_Query_from_etpl[[#This Row],[billed_amt]]/Table_Query_from_etpl[[#This Row],[billed_consum]]</f>
        <v>1.9578570342252528E-2</v>
      </c>
    </row>
    <row r="1674" spans="1:9" x14ac:dyDescent="0.2">
      <c r="A1674" t="s">
        <v>71</v>
      </c>
      <c r="B1674" t="s">
        <v>55</v>
      </c>
      <c r="C1674" t="s">
        <v>74</v>
      </c>
      <c r="D1674" s="4">
        <v>43160</v>
      </c>
      <c r="E1674" t="s">
        <v>78</v>
      </c>
      <c r="F1674" s="5">
        <v>43101</v>
      </c>
      <c r="G1674">
        <v>28.01</v>
      </c>
      <c r="H1674">
        <v>0.54</v>
      </c>
      <c r="I1674">
        <f>Table_Query_from_etpl[[#This Row],[billed_amt]]/Table_Query_from_etpl[[#This Row],[billed_consum]]</f>
        <v>1.9278828989646554E-2</v>
      </c>
    </row>
    <row r="1675" spans="1:9" x14ac:dyDescent="0.2">
      <c r="A1675" t="s">
        <v>71</v>
      </c>
      <c r="B1675" t="s">
        <v>55</v>
      </c>
      <c r="C1675" t="s">
        <v>77</v>
      </c>
      <c r="D1675" s="4">
        <v>43160</v>
      </c>
      <c r="E1675" t="s">
        <v>78</v>
      </c>
      <c r="F1675" s="5">
        <v>43101</v>
      </c>
      <c r="G1675">
        <v>145.30000000000001</v>
      </c>
      <c r="H1675">
        <v>2.85</v>
      </c>
      <c r="I1675">
        <f>Table_Query_from_etpl[[#This Row],[billed_amt]]/Table_Query_from_etpl[[#This Row],[billed_consum]]</f>
        <v>1.9614590502408807E-2</v>
      </c>
    </row>
    <row r="1676" spans="1:9" x14ac:dyDescent="0.2">
      <c r="A1676" t="s">
        <v>71</v>
      </c>
      <c r="B1676" t="s">
        <v>55</v>
      </c>
      <c r="C1676" t="s">
        <v>77</v>
      </c>
      <c r="D1676" s="4">
        <v>43160</v>
      </c>
      <c r="E1676" t="s">
        <v>78</v>
      </c>
      <c r="F1676" s="5">
        <v>43101</v>
      </c>
      <c r="G1676">
        <v>41.81</v>
      </c>
      <c r="H1676">
        <v>1.1499999999999999</v>
      </c>
      <c r="I1676">
        <f>Table_Query_from_etpl[[#This Row],[billed_amt]]/Table_Query_from_etpl[[#This Row],[billed_consum]]</f>
        <v>2.7505381487682369E-2</v>
      </c>
    </row>
    <row r="1677" spans="1:9" x14ac:dyDescent="0.2">
      <c r="A1677" t="s">
        <v>71</v>
      </c>
      <c r="B1677" t="s">
        <v>55</v>
      </c>
      <c r="C1677" t="s">
        <v>77</v>
      </c>
      <c r="D1677" s="4">
        <v>43160</v>
      </c>
      <c r="E1677" t="s">
        <v>66</v>
      </c>
      <c r="F1677" s="5">
        <v>43101</v>
      </c>
      <c r="G1677">
        <v>202745.28</v>
      </c>
      <c r="H1677">
        <v>4574.87</v>
      </c>
      <c r="I1677">
        <f>Table_Query_from_etpl[[#This Row],[billed_amt]]/Table_Query_from_etpl[[#This Row],[billed_consum]]</f>
        <v>2.2564619013572103E-2</v>
      </c>
    </row>
    <row r="1678" spans="1:9" x14ac:dyDescent="0.2">
      <c r="A1678" t="s">
        <v>71</v>
      </c>
      <c r="B1678" t="s">
        <v>55</v>
      </c>
      <c r="C1678" t="s">
        <v>77</v>
      </c>
      <c r="D1678" s="4">
        <v>43160</v>
      </c>
      <c r="E1678" t="s">
        <v>78</v>
      </c>
      <c r="F1678" s="5">
        <v>43101</v>
      </c>
      <c r="G1678">
        <v>9143.82</v>
      </c>
      <c r="H1678">
        <v>206.31</v>
      </c>
      <c r="I1678">
        <f>Table_Query_from_etpl[[#This Row],[billed_amt]]/Table_Query_from_etpl[[#This Row],[billed_consum]]</f>
        <v>2.256278010721996E-2</v>
      </c>
    </row>
    <row r="1679" spans="1:9" x14ac:dyDescent="0.2">
      <c r="A1679" t="s">
        <v>71</v>
      </c>
      <c r="B1679" t="s">
        <v>54</v>
      </c>
      <c r="C1679" t="s">
        <v>76</v>
      </c>
      <c r="D1679" s="4">
        <v>43191</v>
      </c>
      <c r="E1679" t="s">
        <v>78</v>
      </c>
      <c r="F1679" s="5">
        <v>43101</v>
      </c>
      <c r="G1679">
        <v>36262.07</v>
      </c>
      <c r="H1679">
        <v>525.52</v>
      </c>
      <c r="I1679">
        <f>Table_Query_from_etpl[[#This Row],[billed_amt]]/Table_Query_from_etpl[[#This Row],[billed_consum]]</f>
        <v>1.4492278019429117E-2</v>
      </c>
    </row>
    <row r="1680" spans="1:9" x14ac:dyDescent="0.2">
      <c r="A1680" t="s">
        <v>71</v>
      </c>
      <c r="B1680" t="s">
        <v>54</v>
      </c>
      <c r="C1680" t="s">
        <v>76</v>
      </c>
      <c r="D1680" s="4">
        <v>43191</v>
      </c>
      <c r="E1680" t="s">
        <v>66</v>
      </c>
      <c r="F1680" s="5">
        <v>43101</v>
      </c>
      <c r="G1680">
        <v>804036.64</v>
      </c>
      <c r="H1680">
        <v>11654.96</v>
      </c>
      <c r="I1680">
        <f>Table_Query_from_etpl[[#This Row],[billed_amt]]/Table_Query_from_etpl[[#This Row],[billed_consum]]</f>
        <v>1.4495558311869966E-2</v>
      </c>
    </row>
    <row r="1681" spans="1:9" x14ac:dyDescent="0.2">
      <c r="A1681" t="s">
        <v>71</v>
      </c>
      <c r="B1681" t="s">
        <v>54</v>
      </c>
      <c r="C1681" t="s">
        <v>76</v>
      </c>
      <c r="D1681" s="4">
        <v>43191</v>
      </c>
      <c r="E1681" t="s">
        <v>66</v>
      </c>
      <c r="F1681" s="5">
        <v>43101</v>
      </c>
      <c r="G1681">
        <v>506268.94</v>
      </c>
      <c r="H1681">
        <v>7317.96</v>
      </c>
      <c r="I1681">
        <f>Table_Query_from_etpl[[#This Row],[billed_amt]]/Table_Query_from_etpl[[#This Row],[billed_consum]]</f>
        <v>1.4454688845813848E-2</v>
      </c>
    </row>
    <row r="1682" spans="1:9" x14ac:dyDescent="0.2">
      <c r="A1682" t="s">
        <v>71</v>
      </c>
      <c r="B1682" t="s">
        <v>54</v>
      </c>
      <c r="C1682" t="s">
        <v>76</v>
      </c>
      <c r="D1682" s="4">
        <v>43191</v>
      </c>
      <c r="E1682" t="s">
        <v>78</v>
      </c>
      <c r="F1682" s="5">
        <v>43101</v>
      </c>
      <c r="G1682">
        <v>22832.71</v>
      </c>
      <c r="H1682">
        <v>330.14</v>
      </c>
      <c r="I1682">
        <f>Table_Query_from_etpl[[#This Row],[billed_amt]]/Table_Query_from_etpl[[#This Row],[billed_consum]]</f>
        <v>1.4459080853740095E-2</v>
      </c>
    </row>
    <row r="1683" spans="1:9" x14ac:dyDescent="0.2">
      <c r="A1683" t="s">
        <v>71</v>
      </c>
      <c r="B1683" t="s">
        <v>55</v>
      </c>
      <c r="C1683" t="s">
        <v>77</v>
      </c>
      <c r="D1683" s="4">
        <v>43160</v>
      </c>
      <c r="E1683" t="s">
        <v>66</v>
      </c>
      <c r="F1683" s="5">
        <v>43101</v>
      </c>
      <c r="G1683">
        <v>927</v>
      </c>
      <c r="H1683">
        <v>25.42</v>
      </c>
      <c r="I1683">
        <f>Table_Query_from_etpl[[#This Row],[billed_amt]]/Table_Query_from_etpl[[#This Row],[billed_consum]]</f>
        <v>2.7421790722761599E-2</v>
      </c>
    </row>
    <row r="1684" spans="1:9" x14ac:dyDescent="0.2">
      <c r="A1684" t="s">
        <v>71</v>
      </c>
      <c r="B1684" t="s">
        <v>55</v>
      </c>
      <c r="C1684" t="s">
        <v>77</v>
      </c>
      <c r="D1684" s="4">
        <v>43160</v>
      </c>
      <c r="E1684" t="s">
        <v>78</v>
      </c>
      <c r="F1684" s="5">
        <v>43101</v>
      </c>
      <c r="G1684">
        <v>2233.3000000000002</v>
      </c>
      <c r="H1684">
        <v>34.58</v>
      </c>
      <c r="I1684">
        <f>Table_Query_from_etpl[[#This Row],[billed_amt]]/Table_Query_from_etpl[[#This Row],[billed_consum]]</f>
        <v>1.5483813191241659E-2</v>
      </c>
    </row>
    <row r="1685" spans="1:9" x14ac:dyDescent="0.2">
      <c r="A1685" t="s">
        <v>71</v>
      </c>
      <c r="B1685" t="s">
        <v>55</v>
      </c>
      <c r="C1685" t="s">
        <v>77</v>
      </c>
      <c r="D1685" s="4">
        <v>43160</v>
      </c>
      <c r="E1685" t="s">
        <v>66</v>
      </c>
      <c r="F1685" s="5">
        <v>43101</v>
      </c>
      <c r="G1685">
        <v>49518.95</v>
      </c>
      <c r="H1685">
        <v>766.66</v>
      </c>
      <c r="I1685">
        <f>Table_Query_from_etpl[[#This Row],[billed_amt]]/Table_Query_from_etpl[[#This Row],[billed_consum]]</f>
        <v>1.5482153801726409E-2</v>
      </c>
    </row>
    <row r="1686" spans="1:9" x14ac:dyDescent="0.2">
      <c r="A1686" t="s">
        <v>71</v>
      </c>
      <c r="B1686" t="s">
        <v>55</v>
      </c>
      <c r="C1686" t="s">
        <v>73</v>
      </c>
      <c r="D1686" s="4">
        <v>43160</v>
      </c>
      <c r="E1686" t="s">
        <v>66</v>
      </c>
      <c r="F1686" s="5">
        <v>43101</v>
      </c>
      <c r="G1686">
        <v>547020.14</v>
      </c>
      <c r="H1686">
        <v>10526.83</v>
      </c>
      <c r="I1686">
        <f>Table_Query_from_etpl[[#This Row],[billed_amt]]/Table_Query_from_etpl[[#This Row],[billed_consum]]</f>
        <v>1.924395324822958E-2</v>
      </c>
    </row>
    <row r="1687" spans="1:9" x14ac:dyDescent="0.2">
      <c r="A1687" t="s">
        <v>71</v>
      </c>
      <c r="B1687" t="s">
        <v>54</v>
      </c>
      <c r="C1687" t="s">
        <v>76</v>
      </c>
      <c r="D1687" s="4">
        <v>43160</v>
      </c>
      <c r="E1687" t="s">
        <v>78</v>
      </c>
      <c r="F1687" s="5">
        <v>43101</v>
      </c>
      <c r="G1687">
        <v>12085.92</v>
      </c>
      <c r="H1687">
        <v>245.54</v>
      </c>
      <c r="I1687">
        <f>Table_Query_from_etpl[[#This Row],[billed_amt]]/Table_Query_from_etpl[[#This Row],[billed_consum]]</f>
        <v>2.0316202655652198E-2</v>
      </c>
    </row>
    <row r="1688" spans="1:9" x14ac:dyDescent="0.2">
      <c r="A1688" t="s">
        <v>71</v>
      </c>
      <c r="B1688" t="s">
        <v>54</v>
      </c>
      <c r="C1688" t="s">
        <v>76</v>
      </c>
      <c r="D1688" s="4">
        <v>43160</v>
      </c>
      <c r="E1688" t="s">
        <v>78</v>
      </c>
      <c r="F1688" s="5">
        <v>43101</v>
      </c>
      <c r="G1688">
        <v>14979.75</v>
      </c>
      <c r="H1688">
        <v>337.61</v>
      </c>
      <c r="I1688">
        <f>Table_Query_from_etpl[[#This Row],[billed_amt]]/Table_Query_from_etpl[[#This Row],[billed_consum]]</f>
        <v>2.2537759308399675E-2</v>
      </c>
    </row>
    <row r="1689" spans="1:9" x14ac:dyDescent="0.2">
      <c r="A1689" t="s">
        <v>71</v>
      </c>
      <c r="B1689" t="s">
        <v>54</v>
      </c>
      <c r="C1689" t="s">
        <v>76</v>
      </c>
      <c r="D1689" s="4">
        <v>43160</v>
      </c>
      <c r="E1689" t="s">
        <v>66</v>
      </c>
      <c r="F1689" s="5">
        <v>43101</v>
      </c>
      <c r="G1689">
        <v>332145.57</v>
      </c>
      <c r="H1689">
        <v>7484.69</v>
      </c>
      <c r="I1689">
        <f>Table_Query_from_etpl[[#This Row],[billed_amt]]/Table_Query_from_etpl[[#This Row],[billed_consum]]</f>
        <v>2.2534366482744296E-2</v>
      </c>
    </row>
    <row r="1690" spans="1:9" x14ac:dyDescent="0.2">
      <c r="A1690" t="s">
        <v>71</v>
      </c>
      <c r="B1690" t="s">
        <v>54</v>
      </c>
      <c r="C1690" t="s">
        <v>76</v>
      </c>
      <c r="D1690" s="4">
        <v>43160</v>
      </c>
      <c r="E1690" t="s">
        <v>78</v>
      </c>
      <c r="F1690" s="5">
        <v>43101</v>
      </c>
      <c r="G1690">
        <v>28602.78</v>
      </c>
      <c r="H1690">
        <v>782.38</v>
      </c>
      <c r="I1690">
        <f>Table_Query_from_etpl[[#This Row],[billed_amt]]/Table_Query_from_etpl[[#This Row],[billed_consum]]</f>
        <v>2.7353285240106034E-2</v>
      </c>
    </row>
    <row r="1691" spans="1:9" x14ac:dyDescent="0.2">
      <c r="A1691" t="s">
        <v>71</v>
      </c>
      <c r="B1691" t="s">
        <v>54</v>
      </c>
      <c r="C1691" t="s">
        <v>76</v>
      </c>
      <c r="D1691" s="4">
        <v>43160</v>
      </c>
      <c r="E1691" t="s">
        <v>66</v>
      </c>
      <c r="F1691" s="5">
        <v>43101</v>
      </c>
      <c r="G1691">
        <v>634207.61</v>
      </c>
      <c r="H1691">
        <v>17346.8</v>
      </c>
      <c r="I1691">
        <f>Table_Query_from_etpl[[#This Row],[billed_amt]]/Table_Query_from_etpl[[#This Row],[billed_consum]]</f>
        <v>2.7351926603340505E-2</v>
      </c>
    </row>
    <row r="1692" spans="1:9" x14ac:dyDescent="0.2">
      <c r="A1692" t="s">
        <v>71</v>
      </c>
      <c r="B1692" t="s">
        <v>54</v>
      </c>
      <c r="C1692" t="s">
        <v>76</v>
      </c>
      <c r="D1692" s="4">
        <v>43160</v>
      </c>
      <c r="E1692" t="s">
        <v>78</v>
      </c>
      <c r="F1692" s="5">
        <v>43101</v>
      </c>
      <c r="G1692">
        <v>45191</v>
      </c>
      <c r="H1692">
        <v>1236.3699999999999</v>
      </c>
      <c r="I1692">
        <f>Table_Query_from_etpl[[#This Row],[billed_amt]]/Table_Query_from_etpl[[#This Row],[billed_consum]]</f>
        <v>2.7358766125998538E-2</v>
      </c>
    </row>
    <row r="1693" spans="1:9" x14ac:dyDescent="0.2">
      <c r="A1693" t="s">
        <v>71</v>
      </c>
      <c r="B1693" t="s">
        <v>55</v>
      </c>
      <c r="C1693" t="s">
        <v>77</v>
      </c>
      <c r="D1693" s="4">
        <v>43160</v>
      </c>
      <c r="E1693" t="s">
        <v>66</v>
      </c>
      <c r="F1693" s="5">
        <v>43101</v>
      </c>
      <c r="G1693">
        <v>137538.38</v>
      </c>
      <c r="H1693">
        <v>2132.83</v>
      </c>
      <c r="I1693">
        <f>Table_Query_from_etpl[[#This Row],[billed_amt]]/Table_Query_from_etpl[[#This Row],[billed_consum]]</f>
        <v>1.5507162437132092E-2</v>
      </c>
    </row>
    <row r="1694" spans="1:9" x14ac:dyDescent="0.2">
      <c r="A1694" t="s">
        <v>71</v>
      </c>
      <c r="B1694" t="s">
        <v>54</v>
      </c>
      <c r="C1694" t="s">
        <v>76</v>
      </c>
      <c r="D1694" s="4">
        <v>43160</v>
      </c>
      <c r="E1694" t="s">
        <v>66</v>
      </c>
      <c r="F1694" s="5">
        <v>43101</v>
      </c>
      <c r="G1694">
        <v>1002019</v>
      </c>
      <c r="H1694">
        <v>27415.19</v>
      </c>
      <c r="I1694">
        <f>Table_Query_from_etpl[[#This Row],[billed_amt]]/Table_Query_from_etpl[[#This Row],[billed_consum]]</f>
        <v>2.7359950260424201E-2</v>
      </c>
    </row>
    <row r="1695" spans="1:9" x14ac:dyDescent="0.2">
      <c r="A1695" t="s">
        <v>71</v>
      </c>
      <c r="B1695" t="s">
        <v>55</v>
      </c>
      <c r="C1695" t="s">
        <v>73</v>
      </c>
      <c r="D1695" s="4">
        <v>43160</v>
      </c>
      <c r="E1695" t="s">
        <v>78</v>
      </c>
      <c r="F1695" s="5">
        <v>43101</v>
      </c>
      <c r="G1695">
        <v>24670.58</v>
      </c>
      <c r="H1695">
        <v>474.8</v>
      </c>
      <c r="I1695">
        <f>Table_Query_from_etpl[[#This Row],[billed_amt]]/Table_Query_from_etpl[[#This Row],[billed_consum]]</f>
        <v>1.9245595360952193E-2</v>
      </c>
    </row>
    <row r="1696" spans="1:9" x14ac:dyDescent="0.2">
      <c r="A1696" t="s">
        <v>71</v>
      </c>
      <c r="B1696" t="s">
        <v>55</v>
      </c>
      <c r="C1696" t="s">
        <v>77</v>
      </c>
      <c r="D1696" s="4">
        <v>43160</v>
      </c>
      <c r="E1696" t="s">
        <v>78</v>
      </c>
      <c r="F1696" s="5">
        <v>43101</v>
      </c>
      <c r="G1696">
        <v>6203</v>
      </c>
      <c r="H1696">
        <v>96.2</v>
      </c>
      <c r="I1696">
        <f>Table_Query_from_etpl[[#This Row],[billed_amt]]/Table_Query_from_etpl[[#This Row],[billed_consum]]</f>
        <v>1.5508624858939224E-2</v>
      </c>
    </row>
    <row r="1697" spans="1:9" x14ac:dyDescent="0.2">
      <c r="A1697" t="s">
        <v>71</v>
      </c>
      <c r="B1697" t="s">
        <v>54</v>
      </c>
      <c r="C1697" t="s">
        <v>76</v>
      </c>
      <c r="D1697" s="4">
        <v>43160</v>
      </c>
      <c r="E1697" t="s">
        <v>78</v>
      </c>
      <c r="F1697" s="5">
        <v>43101</v>
      </c>
      <c r="G1697">
        <v>16400.34</v>
      </c>
      <c r="H1697">
        <v>333.84</v>
      </c>
      <c r="I1697">
        <f>Table_Query_from_etpl[[#This Row],[billed_amt]]/Table_Query_from_etpl[[#This Row],[billed_consum]]</f>
        <v>2.03556755530678E-2</v>
      </c>
    </row>
    <row r="1698" spans="1:9" x14ac:dyDescent="0.2">
      <c r="A1698" t="s">
        <v>71</v>
      </c>
      <c r="B1698" t="s">
        <v>54</v>
      </c>
      <c r="C1698" t="s">
        <v>76</v>
      </c>
      <c r="D1698" s="4">
        <v>43160</v>
      </c>
      <c r="E1698" t="s">
        <v>66</v>
      </c>
      <c r="F1698" s="5">
        <v>43101</v>
      </c>
      <c r="G1698">
        <v>363645.27</v>
      </c>
      <c r="H1698">
        <v>7402.15</v>
      </c>
      <c r="I1698">
        <f>Table_Query_from_etpl[[#This Row],[billed_amt]]/Table_Query_from_etpl[[#This Row],[billed_consum]]</f>
        <v>2.0355413945023951E-2</v>
      </c>
    </row>
    <row r="1699" spans="1:9" x14ac:dyDescent="0.2">
      <c r="A1699" t="s">
        <v>71</v>
      </c>
      <c r="B1699" t="s">
        <v>55</v>
      </c>
      <c r="C1699" t="s">
        <v>77</v>
      </c>
      <c r="D1699" s="4">
        <v>43160</v>
      </c>
      <c r="E1699" t="s">
        <v>66</v>
      </c>
      <c r="F1699" s="5">
        <v>43101</v>
      </c>
      <c r="G1699">
        <v>12882.3</v>
      </c>
      <c r="H1699">
        <v>189.49</v>
      </c>
      <c r="I1699">
        <f>Table_Query_from_etpl[[#This Row],[billed_amt]]/Table_Query_from_etpl[[#This Row],[billed_consum]]</f>
        <v>1.4709329855693473E-2</v>
      </c>
    </row>
    <row r="1700" spans="1:9" x14ac:dyDescent="0.2">
      <c r="A1700" t="s">
        <v>71</v>
      </c>
      <c r="B1700" t="s">
        <v>55</v>
      </c>
      <c r="C1700" t="s">
        <v>77</v>
      </c>
      <c r="D1700" s="4">
        <v>43160</v>
      </c>
      <c r="E1700" t="s">
        <v>78</v>
      </c>
      <c r="F1700" s="5">
        <v>43101</v>
      </c>
      <c r="G1700">
        <v>581.01</v>
      </c>
      <c r="H1700">
        <v>8.5500000000000007</v>
      </c>
      <c r="I1700">
        <f>Table_Query_from_etpl[[#This Row],[billed_amt]]/Table_Query_from_etpl[[#This Row],[billed_consum]]</f>
        <v>1.4715753601487067E-2</v>
      </c>
    </row>
    <row r="1701" spans="1:9" x14ac:dyDescent="0.2">
      <c r="A1701" t="s">
        <v>71</v>
      </c>
      <c r="B1701" t="s">
        <v>55</v>
      </c>
      <c r="C1701" t="s">
        <v>77</v>
      </c>
      <c r="D1701" s="4">
        <v>43160</v>
      </c>
      <c r="E1701" t="s">
        <v>78</v>
      </c>
      <c r="F1701" s="5">
        <v>43101</v>
      </c>
      <c r="G1701">
        <v>2934.63</v>
      </c>
      <c r="H1701">
        <v>42.34</v>
      </c>
      <c r="I1701">
        <f>Table_Query_from_etpl[[#This Row],[billed_amt]]/Table_Query_from_etpl[[#This Row],[billed_consum]]</f>
        <v>1.4427713204049574E-2</v>
      </c>
    </row>
    <row r="1702" spans="1:9" x14ac:dyDescent="0.2">
      <c r="A1702" t="s">
        <v>71</v>
      </c>
      <c r="B1702" t="s">
        <v>55</v>
      </c>
      <c r="C1702" t="s">
        <v>77</v>
      </c>
      <c r="D1702" s="4">
        <v>43160</v>
      </c>
      <c r="E1702" t="s">
        <v>66</v>
      </c>
      <c r="F1702" s="5">
        <v>43101</v>
      </c>
      <c r="G1702">
        <v>65069.84</v>
      </c>
      <c r="H1702">
        <v>939.01</v>
      </c>
      <c r="I1702">
        <f>Table_Query_from_etpl[[#This Row],[billed_amt]]/Table_Query_from_etpl[[#This Row],[billed_consum]]</f>
        <v>1.4430802350213249E-2</v>
      </c>
    </row>
    <row r="1703" spans="1:9" x14ac:dyDescent="0.2">
      <c r="A1703" t="s">
        <v>71</v>
      </c>
      <c r="B1703" t="s">
        <v>55</v>
      </c>
      <c r="C1703" t="s">
        <v>77</v>
      </c>
      <c r="D1703" s="4">
        <v>43191</v>
      </c>
      <c r="E1703" t="s">
        <v>78</v>
      </c>
      <c r="F1703" s="5">
        <v>43101</v>
      </c>
      <c r="G1703">
        <v>26698.17</v>
      </c>
      <c r="H1703">
        <v>626.25</v>
      </c>
      <c r="I1703">
        <f>Table_Query_from_etpl[[#This Row],[billed_amt]]/Table_Query_from_etpl[[#This Row],[billed_consum]]</f>
        <v>2.345666388370439E-2</v>
      </c>
    </row>
    <row r="1704" spans="1:9" x14ac:dyDescent="0.2">
      <c r="A1704" t="s">
        <v>71</v>
      </c>
      <c r="B1704" t="s">
        <v>55</v>
      </c>
      <c r="C1704" t="s">
        <v>77</v>
      </c>
      <c r="D1704" s="4">
        <v>43191</v>
      </c>
      <c r="E1704" t="s">
        <v>66</v>
      </c>
      <c r="F1704" s="5">
        <v>43101</v>
      </c>
      <c r="G1704">
        <v>591978.14</v>
      </c>
      <c r="H1704">
        <v>13884.77</v>
      </c>
      <c r="I1704">
        <f>Table_Query_from_etpl[[#This Row],[billed_amt]]/Table_Query_from_etpl[[#This Row],[billed_consum]]</f>
        <v>2.3454869465281268E-2</v>
      </c>
    </row>
    <row r="1705" spans="1:9" x14ac:dyDescent="0.2">
      <c r="A1705" t="s">
        <v>71</v>
      </c>
      <c r="B1705" t="s">
        <v>54</v>
      </c>
      <c r="C1705" t="s">
        <v>76</v>
      </c>
      <c r="D1705" s="4">
        <v>43191</v>
      </c>
      <c r="E1705" t="s">
        <v>66</v>
      </c>
      <c r="F1705" s="5">
        <v>43101</v>
      </c>
      <c r="G1705">
        <v>275082.01</v>
      </c>
      <c r="H1705">
        <v>4118.16</v>
      </c>
      <c r="I1705">
        <f>Table_Query_from_etpl[[#This Row],[billed_amt]]/Table_Query_from_etpl[[#This Row],[billed_consum]]</f>
        <v>1.4970662748901681E-2</v>
      </c>
    </row>
    <row r="1706" spans="1:9" x14ac:dyDescent="0.2">
      <c r="A1706" t="s">
        <v>71</v>
      </c>
      <c r="B1706" t="s">
        <v>54</v>
      </c>
      <c r="C1706" t="s">
        <v>76</v>
      </c>
      <c r="D1706" s="4">
        <v>43191</v>
      </c>
      <c r="E1706" t="s">
        <v>78</v>
      </c>
      <c r="F1706" s="5">
        <v>43101</v>
      </c>
      <c r="G1706">
        <v>12406.11</v>
      </c>
      <c r="H1706">
        <v>185.72</v>
      </c>
      <c r="I1706">
        <f>Table_Query_from_etpl[[#This Row],[billed_amt]]/Table_Query_from_etpl[[#This Row],[billed_consum]]</f>
        <v>1.4970042986883075E-2</v>
      </c>
    </row>
    <row r="1707" spans="1:9" x14ac:dyDescent="0.2">
      <c r="A1707" t="s">
        <v>71</v>
      </c>
      <c r="B1707" t="s">
        <v>55</v>
      </c>
      <c r="C1707" t="s">
        <v>77</v>
      </c>
      <c r="D1707" s="4">
        <v>43160</v>
      </c>
      <c r="E1707" t="s">
        <v>66</v>
      </c>
      <c r="F1707" s="5">
        <v>43101</v>
      </c>
      <c r="G1707">
        <v>91721</v>
      </c>
      <c r="H1707">
        <v>1867.61</v>
      </c>
      <c r="I1707">
        <f>Table_Query_from_etpl[[#This Row],[billed_amt]]/Table_Query_from_etpl[[#This Row],[billed_consum]]</f>
        <v>2.0361858244022632E-2</v>
      </c>
    </row>
    <row r="1708" spans="1:9" x14ac:dyDescent="0.2">
      <c r="A1708" t="s">
        <v>71</v>
      </c>
      <c r="B1708" t="s">
        <v>55</v>
      </c>
      <c r="C1708" t="s">
        <v>77</v>
      </c>
      <c r="D1708" s="4">
        <v>43160</v>
      </c>
      <c r="E1708" t="s">
        <v>66</v>
      </c>
      <c r="F1708" s="5">
        <v>43101</v>
      </c>
      <c r="G1708">
        <v>79768.539999999994</v>
      </c>
      <c r="H1708">
        <v>1605.02</v>
      </c>
      <c r="I1708">
        <f>Table_Query_from_etpl[[#This Row],[billed_amt]]/Table_Query_from_etpl[[#This Row],[billed_consum]]</f>
        <v>2.012096498193398E-2</v>
      </c>
    </row>
    <row r="1709" spans="1:9" x14ac:dyDescent="0.2">
      <c r="A1709" t="s">
        <v>71</v>
      </c>
      <c r="B1709" t="s">
        <v>55</v>
      </c>
      <c r="C1709" t="s">
        <v>77</v>
      </c>
      <c r="D1709" s="4">
        <v>43160</v>
      </c>
      <c r="E1709" t="s">
        <v>78</v>
      </c>
      <c r="F1709" s="5">
        <v>43101</v>
      </c>
      <c r="G1709">
        <v>3597.55</v>
      </c>
      <c r="H1709">
        <v>72.39</v>
      </c>
      <c r="I1709">
        <f>Table_Query_from_etpl[[#This Row],[billed_amt]]/Table_Query_from_etpl[[#This Row],[billed_consum]]</f>
        <v>2.0122027490931328E-2</v>
      </c>
    </row>
    <row r="1710" spans="1:9" x14ac:dyDescent="0.2">
      <c r="A1710" t="s">
        <v>71</v>
      </c>
      <c r="B1710" t="s">
        <v>55</v>
      </c>
      <c r="C1710" t="s">
        <v>77</v>
      </c>
      <c r="D1710" s="4">
        <v>43160</v>
      </c>
      <c r="E1710" t="s">
        <v>66</v>
      </c>
      <c r="F1710" s="5">
        <v>43101</v>
      </c>
      <c r="G1710">
        <v>178224.45</v>
      </c>
      <c r="H1710">
        <v>3588.56</v>
      </c>
      <c r="I1710">
        <f>Table_Query_from_etpl[[#This Row],[billed_amt]]/Table_Query_from_etpl[[#This Row],[billed_consum]]</f>
        <v>2.0135060032447846E-2</v>
      </c>
    </row>
    <row r="1711" spans="1:9" x14ac:dyDescent="0.2">
      <c r="A1711" t="s">
        <v>71</v>
      </c>
      <c r="B1711" t="s">
        <v>54</v>
      </c>
      <c r="C1711" t="s">
        <v>76</v>
      </c>
      <c r="D1711" s="4">
        <v>43160</v>
      </c>
      <c r="E1711" t="s">
        <v>66</v>
      </c>
      <c r="F1711" s="5">
        <v>43101</v>
      </c>
      <c r="G1711">
        <v>267979.55</v>
      </c>
      <c r="H1711">
        <v>5443</v>
      </c>
      <c r="I1711">
        <f>Table_Query_from_etpl[[#This Row],[billed_amt]]/Table_Query_from_etpl[[#This Row],[billed_consum]]</f>
        <v>2.0311251362277457E-2</v>
      </c>
    </row>
    <row r="1712" spans="1:9" x14ac:dyDescent="0.2">
      <c r="A1712" t="s">
        <v>71</v>
      </c>
      <c r="B1712" t="s">
        <v>55</v>
      </c>
      <c r="C1712" t="s">
        <v>77</v>
      </c>
      <c r="D1712" s="4">
        <v>43160</v>
      </c>
      <c r="E1712" t="s">
        <v>78</v>
      </c>
      <c r="F1712" s="5">
        <v>43101</v>
      </c>
      <c r="G1712">
        <v>8037.96</v>
      </c>
      <c r="H1712">
        <v>161.85</v>
      </c>
      <c r="I1712">
        <f>Table_Query_from_etpl[[#This Row],[billed_amt]]/Table_Query_from_etpl[[#This Row],[billed_consum]]</f>
        <v>2.0135706074675665E-2</v>
      </c>
    </row>
    <row r="1713" spans="1:9" x14ac:dyDescent="0.2">
      <c r="A1713" t="s">
        <v>71</v>
      </c>
      <c r="B1713" t="s">
        <v>55</v>
      </c>
      <c r="C1713" t="s">
        <v>77</v>
      </c>
      <c r="D1713" s="4">
        <v>43160</v>
      </c>
      <c r="E1713" t="s">
        <v>78</v>
      </c>
      <c r="F1713" s="5">
        <v>43101</v>
      </c>
      <c r="G1713">
        <v>4136.63</v>
      </c>
      <c r="H1713">
        <v>84.24</v>
      </c>
      <c r="I1713">
        <f>Table_Query_from_etpl[[#This Row],[billed_amt]]/Table_Query_from_etpl[[#This Row],[billed_consum]]</f>
        <v>2.0364402907680889E-2</v>
      </c>
    </row>
    <row r="1714" spans="1:9" x14ac:dyDescent="0.2">
      <c r="A1714" t="s">
        <v>71</v>
      </c>
      <c r="B1714" t="s">
        <v>54</v>
      </c>
      <c r="C1714" t="s">
        <v>72</v>
      </c>
      <c r="D1714" s="4">
        <v>43160</v>
      </c>
      <c r="E1714" t="s">
        <v>66</v>
      </c>
      <c r="F1714" s="5">
        <v>43101</v>
      </c>
      <c r="G1714">
        <v>1241102.02</v>
      </c>
      <c r="H1714">
        <v>23910.49</v>
      </c>
      <c r="I1714">
        <f>Table_Query_from_etpl[[#This Row],[billed_amt]]/Table_Query_from_etpl[[#This Row],[billed_consum]]</f>
        <v>1.9265531450831094E-2</v>
      </c>
    </row>
    <row r="1715" spans="1:9" x14ac:dyDescent="0.2">
      <c r="A1715" t="s">
        <v>71</v>
      </c>
      <c r="B1715" t="s">
        <v>54</v>
      </c>
      <c r="C1715" t="s">
        <v>72</v>
      </c>
      <c r="D1715" s="4">
        <v>43160</v>
      </c>
      <c r="E1715" t="s">
        <v>78</v>
      </c>
      <c r="F1715" s="5">
        <v>43101</v>
      </c>
      <c r="G1715">
        <v>55973.85</v>
      </c>
      <c r="H1715">
        <v>1078.28</v>
      </c>
      <c r="I1715">
        <f>Table_Query_from_etpl[[#This Row],[billed_amt]]/Table_Query_from_etpl[[#This Row],[billed_consum]]</f>
        <v>1.9263995597944398E-2</v>
      </c>
    </row>
    <row r="1716" spans="1:9" x14ac:dyDescent="0.2">
      <c r="A1716" t="s">
        <v>71</v>
      </c>
      <c r="B1716" t="s">
        <v>54</v>
      </c>
      <c r="C1716" t="s">
        <v>76</v>
      </c>
      <c r="D1716" s="4">
        <v>43160</v>
      </c>
      <c r="E1716" t="s">
        <v>78</v>
      </c>
      <c r="F1716" s="5">
        <v>43101</v>
      </c>
      <c r="G1716">
        <v>11334.18</v>
      </c>
      <c r="H1716">
        <v>175.91</v>
      </c>
      <c r="I1716">
        <f>Table_Query_from_etpl[[#This Row],[billed_amt]]/Table_Query_from_etpl[[#This Row],[billed_consum]]</f>
        <v>1.5520311129697957E-2</v>
      </c>
    </row>
    <row r="1717" spans="1:9" x14ac:dyDescent="0.2">
      <c r="A1717" t="s">
        <v>71</v>
      </c>
      <c r="B1717" t="s">
        <v>54</v>
      </c>
      <c r="C1717" t="s">
        <v>76</v>
      </c>
      <c r="D1717" s="4">
        <v>43160</v>
      </c>
      <c r="E1717" t="s">
        <v>78</v>
      </c>
      <c r="F1717" s="5">
        <v>43101</v>
      </c>
      <c r="G1717">
        <v>37329.43</v>
      </c>
      <c r="H1717">
        <v>751.27</v>
      </c>
      <c r="I1717">
        <f>Table_Query_from_etpl[[#This Row],[billed_amt]]/Table_Query_from_etpl[[#This Row],[billed_consum]]</f>
        <v>2.0125407754685781E-2</v>
      </c>
    </row>
    <row r="1718" spans="1:9" x14ac:dyDescent="0.2">
      <c r="A1718" t="s">
        <v>71</v>
      </c>
      <c r="B1718" t="s">
        <v>54</v>
      </c>
      <c r="C1718" t="s">
        <v>76</v>
      </c>
      <c r="D1718" s="4">
        <v>43160</v>
      </c>
      <c r="E1718" t="s">
        <v>78</v>
      </c>
      <c r="F1718" s="5">
        <v>43101</v>
      </c>
      <c r="G1718">
        <v>19930.3</v>
      </c>
      <c r="H1718">
        <v>289.85000000000002</v>
      </c>
      <c r="I1718">
        <f>Table_Query_from_etpl[[#This Row],[billed_amt]]/Table_Query_from_etpl[[#This Row],[billed_consum]]</f>
        <v>1.4543182992729664E-2</v>
      </c>
    </row>
    <row r="1719" spans="1:9" x14ac:dyDescent="0.2">
      <c r="A1719" t="s">
        <v>71</v>
      </c>
      <c r="B1719" t="s">
        <v>54</v>
      </c>
      <c r="C1719" t="s">
        <v>76</v>
      </c>
      <c r="D1719" s="4">
        <v>43160</v>
      </c>
      <c r="E1719" t="s">
        <v>66</v>
      </c>
      <c r="F1719" s="5">
        <v>43101</v>
      </c>
      <c r="G1719">
        <v>441917.52</v>
      </c>
      <c r="H1719">
        <v>6426.1</v>
      </c>
      <c r="I1719">
        <f>Table_Query_from_etpl[[#This Row],[billed_amt]]/Table_Query_from_etpl[[#This Row],[billed_consum]]</f>
        <v>1.454140130040556E-2</v>
      </c>
    </row>
    <row r="1720" spans="1:9" x14ac:dyDescent="0.2">
      <c r="A1720" t="s">
        <v>71</v>
      </c>
      <c r="B1720" t="s">
        <v>55</v>
      </c>
      <c r="C1720" t="s">
        <v>77</v>
      </c>
      <c r="D1720" s="4">
        <v>43160</v>
      </c>
      <c r="E1720" t="s">
        <v>66</v>
      </c>
      <c r="F1720" s="5">
        <v>43101</v>
      </c>
      <c r="G1720">
        <v>145215.54</v>
      </c>
      <c r="H1720">
        <v>3194.75</v>
      </c>
      <c r="I1720">
        <f>Table_Query_from_etpl[[#This Row],[billed_amt]]/Table_Query_from_etpl[[#This Row],[billed_consum]]</f>
        <v>2.200005591688052E-2</v>
      </c>
    </row>
    <row r="1721" spans="1:9" x14ac:dyDescent="0.2">
      <c r="A1721" t="s">
        <v>71</v>
      </c>
      <c r="B1721" t="s">
        <v>55</v>
      </c>
      <c r="C1721" t="s">
        <v>77</v>
      </c>
      <c r="D1721" s="4">
        <v>43160</v>
      </c>
      <c r="E1721" t="s">
        <v>78</v>
      </c>
      <c r="F1721" s="5">
        <v>43101</v>
      </c>
      <c r="G1721">
        <v>6549.24</v>
      </c>
      <c r="H1721">
        <v>144.06</v>
      </c>
      <c r="I1721">
        <f>Table_Query_from_etpl[[#This Row],[billed_amt]]/Table_Query_from_etpl[[#This Row],[billed_consum]]</f>
        <v>2.1996445389083314E-2</v>
      </c>
    </row>
    <row r="1722" spans="1:9" x14ac:dyDescent="0.2">
      <c r="A1722" t="s">
        <v>71</v>
      </c>
      <c r="B1722" t="s">
        <v>54</v>
      </c>
      <c r="C1722" t="s">
        <v>76</v>
      </c>
      <c r="D1722" s="4">
        <v>43160</v>
      </c>
      <c r="E1722" t="s">
        <v>66</v>
      </c>
      <c r="F1722" s="5">
        <v>43101</v>
      </c>
      <c r="G1722">
        <v>251311.52</v>
      </c>
      <c r="H1722">
        <v>3902.07</v>
      </c>
      <c r="I1722">
        <f>Table_Query_from_etpl[[#This Row],[billed_amt]]/Table_Query_from_etpl[[#This Row],[billed_consum]]</f>
        <v>1.5526825033727066E-2</v>
      </c>
    </row>
    <row r="1723" spans="1:9" x14ac:dyDescent="0.2">
      <c r="A1723" t="s">
        <v>71</v>
      </c>
      <c r="B1723" t="s">
        <v>54</v>
      </c>
      <c r="C1723" t="s">
        <v>76</v>
      </c>
      <c r="D1723" s="4">
        <v>43160</v>
      </c>
      <c r="E1723" t="s">
        <v>66</v>
      </c>
      <c r="F1723" s="5">
        <v>43101</v>
      </c>
      <c r="G1723">
        <v>827705.13</v>
      </c>
      <c r="H1723">
        <v>16658.47</v>
      </c>
      <c r="I1723">
        <f>Table_Query_from_etpl[[#This Row],[billed_amt]]/Table_Query_from_etpl[[#This Row],[billed_consum]]</f>
        <v>2.0126092489000279E-2</v>
      </c>
    </row>
    <row r="1724" spans="1:9" x14ac:dyDescent="0.2">
      <c r="A1724" t="s">
        <v>71</v>
      </c>
      <c r="B1724" t="s">
        <v>55</v>
      </c>
      <c r="C1724" t="s">
        <v>77</v>
      </c>
      <c r="D1724" s="4">
        <v>43160</v>
      </c>
      <c r="E1724" t="s">
        <v>78</v>
      </c>
      <c r="F1724" s="5">
        <v>43101</v>
      </c>
      <c r="G1724">
        <v>457.06</v>
      </c>
      <c r="H1724">
        <v>10.32</v>
      </c>
      <c r="I1724">
        <f>Table_Query_from_etpl[[#This Row],[billed_amt]]/Table_Query_from_etpl[[#This Row],[billed_consum]]</f>
        <v>2.2579092460508467E-2</v>
      </c>
    </row>
    <row r="1725" spans="1:9" x14ac:dyDescent="0.2">
      <c r="A1725" t="s">
        <v>71</v>
      </c>
      <c r="B1725" t="s">
        <v>54</v>
      </c>
      <c r="C1725" t="s">
        <v>76</v>
      </c>
      <c r="D1725" s="4">
        <v>43160</v>
      </c>
      <c r="E1725" t="s">
        <v>78</v>
      </c>
      <c r="F1725" s="5">
        <v>43101</v>
      </c>
      <c r="G1725">
        <v>25613.67</v>
      </c>
      <c r="H1725">
        <v>372.12</v>
      </c>
      <c r="I1725">
        <f>Table_Query_from_etpl[[#This Row],[billed_amt]]/Table_Query_from_etpl[[#This Row],[billed_consum]]</f>
        <v>1.4528179679054194E-2</v>
      </c>
    </row>
    <row r="1726" spans="1:9" x14ac:dyDescent="0.2">
      <c r="A1726" t="s">
        <v>71</v>
      </c>
      <c r="B1726" t="s">
        <v>55</v>
      </c>
      <c r="C1726" t="s">
        <v>77</v>
      </c>
      <c r="D1726" s="4">
        <v>43160</v>
      </c>
      <c r="E1726" t="s">
        <v>66</v>
      </c>
      <c r="F1726" s="5">
        <v>43101</v>
      </c>
      <c r="G1726">
        <v>10134.61</v>
      </c>
      <c r="H1726">
        <v>228.67</v>
      </c>
      <c r="I1726">
        <f>Table_Query_from_etpl[[#This Row],[billed_amt]]/Table_Query_from_etpl[[#This Row],[billed_consum]]</f>
        <v>2.2563275745193942E-2</v>
      </c>
    </row>
    <row r="1727" spans="1:9" x14ac:dyDescent="0.2">
      <c r="A1727" t="s">
        <v>71</v>
      </c>
      <c r="B1727" t="s">
        <v>54</v>
      </c>
      <c r="C1727" t="s">
        <v>76</v>
      </c>
      <c r="D1727" s="4">
        <v>43160</v>
      </c>
      <c r="E1727" t="s">
        <v>66</v>
      </c>
      <c r="F1727" s="5">
        <v>43101</v>
      </c>
      <c r="G1727">
        <v>567932.78</v>
      </c>
      <c r="H1727">
        <v>8251.7199999999993</v>
      </c>
      <c r="I1727">
        <f>Table_Query_from_etpl[[#This Row],[billed_amt]]/Table_Query_from_etpl[[#This Row],[billed_consum]]</f>
        <v>1.4529395538676248E-2</v>
      </c>
    </row>
    <row r="1728" spans="1:9" x14ac:dyDescent="0.2">
      <c r="A1728" t="s">
        <v>71</v>
      </c>
      <c r="B1728" t="s">
        <v>54</v>
      </c>
      <c r="C1728" t="s">
        <v>76</v>
      </c>
      <c r="D1728" s="4">
        <v>43160</v>
      </c>
      <c r="E1728" t="s">
        <v>66</v>
      </c>
      <c r="F1728" s="5">
        <v>43101</v>
      </c>
      <c r="G1728">
        <v>127765.27</v>
      </c>
      <c r="H1728">
        <v>1985.23</v>
      </c>
      <c r="I1728">
        <f>Table_Query_from_etpl[[#This Row],[billed_amt]]/Table_Query_from_etpl[[#This Row],[billed_consum]]</f>
        <v>1.5538103586365841E-2</v>
      </c>
    </row>
    <row r="1729" spans="1:9" x14ac:dyDescent="0.2">
      <c r="A1729" t="s">
        <v>71</v>
      </c>
      <c r="B1729" t="s">
        <v>54</v>
      </c>
      <c r="C1729" t="s">
        <v>76</v>
      </c>
      <c r="D1729" s="4">
        <v>43160</v>
      </c>
      <c r="E1729" t="s">
        <v>78</v>
      </c>
      <c r="F1729" s="5">
        <v>43101</v>
      </c>
      <c r="G1729">
        <v>5762.18</v>
      </c>
      <c r="H1729">
        <v>89.51</v>
      </c>
      <c r="I1729">
        <f>Table_Query_from_etpl[[#This Row],[billed_amt]]/Table_Query_from_etpl[[#This Row],[billed_consum]]</f>
        <v>1.5534051348621529E-2</v>
      </c>
    </row>
    <row r="1730" spans="1:9" x14ac:dyDescent="0.2">
      <c r="A1730" t="s">
        <v>71</v>
      </c>
      <c r="B1730" t="s">
        <v>55</v>
      </c>
      <c r="C1730" t="s">
        <v>77</v>
      </c>
      <c r="D1730" s="4">
        <v>43160</v>
      </c>
      <c r="E1730" t="s">
        <v>78</v>
      </c>
      <c r="F1730" s="5">
        <v>43101</v>
      </c>
      <c r="G1730">
        <v>4617.9399999999996</v>
      </c>
      <c r="H1730">
        <v>66.959999999999994</v>
      </c>
      <c r="I1730">
        <f>Table_Query_from_etpl[[#This Row],[billed_amt]]/Table_Query_from_etpl[[#This Row],[billed_consum]]</f>
        <v>1.4499971848919649E-2</v>
      </c>
    </row>
    <row r="1731" spans="1:9" x14ac:dyDescent="0.2">
      <c r="A1731" t="s">
        <v>71</v>
      </c>
      <c r="B1731" t="s">
        <v>54</v>
      </c>
      <c r="C1731" t="s">
        <v>76</v>
      </c>
      <c r="D1731" s="4">
        <v>43160</v>
      </c>
      <c r="E1731" t="s">
        <v>78</v>
      </c>
      <c r="F1731" s="5">
        <v>43101</v>
      </c>
      <c r="G1731">
        <v>19493.669999999998</v>
      </c>
      <c r="H1731">
        <v>302.42</v>
      </c>
      <c r="I1731">
        <f>Table_Query_from_etpl[[#This Row],[billed_amt]]/Table_Query_from_etpl[[#This Row],[billed_consum]]</f>
        <v>1.5513753951923883E-2</v>
      </c>
    </row>
    <row r="1732" spans="1:9" x14ac:dyDescent="0.2">
      <c r="A1732" t="s">
        <v>71</v>
      </c>
      <c r="B1732" t="s">
        <v>54</v>
      </c>
      <c r="C1732" t="s">
        <v>76</v>
      </c>
      <c r="D1732" s="4">
        <v>43160</v>
      </c>
      <c r="E1732" t="s">
        <v>78</v>
      </c>
      <c r="F1732" s="5">
        <v>43101</v>
      </c>
      <c r="G1732">
        <v>0</v>
      </c>
      <c r="H1732">
        <v>0</v>
      </c>
      <c r="I1732" t="e">
        <f>Table_Query_from_etpl[[#This Row],[billed_amt]]/Table_Query_from_etpl[[#This Row],[billed_consum]]</f>
        <v>#DIV/0!</v>
      </c>
    </row>
    <row r="1733" spans="1:9" x14ac:dyDescent="0.2">
      <c r="A1733" t="s">
        <v>71</v>
      </c>
      <c r="B1733" t="s">
        <v>54</v>
      </c>
      <c r="C1733" t="s">
        <v>76</v>
      </c>
      <c r="D1733" s="4">
        <v>43160</v>
      </c>
      <c r="E1733" t="s">
        <v>66</v>
      </c>
      <c r="F1733" s="5">
        <v>43101</v>
      </c>
      <c r="G1733">
        <v>0</v>
      </c>
      <c r="H1733">
        <v>0</v>
      </c>
      <c r="I1733" t="e">
        <f>Table_Query_from_etpl[[#This Row],[billed_amt]]/Table_Query_from_etpl[[#This Row],[billed_consum]]</f>
        <v>#DIV/0!</v>
      </c>
    </row>
    <row r="1734" spans="1:9" x14ac:dyDescent="0.2">
      <c r="A1734" t="s">
        <v>71</v>
      </c>
      <c r="B1734" t="s">
        <v>55</v>
      </c>
      <c r="C1734" t="s">
        <v>77</v>
      </c>
      <c r="D1734" s="4">
        <v>43160</v>
      </c>
      <c r="E1734" t="s">
        <v>66</v>
      </c>
      <c r="F1734" s="5">
        <v>43101</v>
      </c>
      <c r="G1734">
        <v>102391.74</v>
      </c>
      <c r="H1734">
        <v>1483.98</v>
      </c>
      <c r="I1734">
        <f>Table_Query_from_etpl[[#This Row],[billed_amt]]/Table_Query_from_etpl[[#This Row],[billed_consum]]</f>
        <v>1.4493161264766083E-2</v>
      </c>
    </row>
    <row r="1735" spans="1:9" x14ac:dyDescent="0.2">
      <c r="A1735" t="s">
        <v>71</v>
      </c>
      <c r="B1735" t="s">
        <v>54</v>
      </c>
      <c r="C1735" t="s">
        <v>76</v>
      </c>
      <c r="D1735" s="4">
        <v>43160</v>
      </c>
      <c r="E1735" t="s">
        <v>66</v>
      </c>
      <c r="F1735" s="5">
        <v>43101</v>
      </c>
      <c r="G1735">
        <v>432230.71</v>
      </c>
      <c r="H1735">
        <v>6705.63</v>
      </c>
      <c r="I1735">
        <f>Table_Query_from_etpl[[#This Row],[billed_amt]]/Table_Query_from_etpl[[#This Row],[billed_consum]]</f>
        <v>1.5514006397185429E-2</v>
      </c>
    </row>
    <row r="1736" spans="1:9" x14ac:dyDescent="0.2">
      <c r="A1736" t="s">
        <v>71</v>
      </c>
      <c r="B1736" t="s">
        <v>54</v>
      </c>
      <c r="C1736" t="s">
        <v>76</v>
      </c>
      <c r="D1736" s="4">
        <v>43160</v>
      </c>
      <c r="E1736" t="s">
        <v>66</v>
      </c>
      <c r="F1736" s="5">
        <v>43101</v>
      </c>
      <c r="G1736">
        <v>182637.42</v>
      </c>
      <c r="H1736">
        <v>2846.57</v>
      </c>
      <c r="I1736">
        <f>Table_Query_from_etpl[[#This Row],[billed_amt]]/Table_Query_from_etpl[[#This Row],[billed_consum]]</f>
        <v>1.5585907860503066E-2</v>
      </c>
    </row>
    <row r="1737" spans="1:9" x14ac:dyDescent="0.2">
      <c r="A1737" t="s">
        <v>71</v>
      </c>
      <c r="B1737" t="s">
        <v>54</v>
      </c>
      <c r="C1737" t="s">
        <v>76</v>
      </c>
      <c r="D1737" s="4">
        <v>43160</v>
      </c>
      <c r="E1737" t="s">
        <v>66</v>
      </c>
      <c r="F1737" s="5">
        <v>43101</v>
      </c>
      <c r="G1737">
        <v>489982.59</v>
      </c>
      <c r="H1737">
        <v>11065.14</v>
      </c>
      <c r="I1737">
        <f>Table_Query_from_etpl[[#This Row],[billed_amt]]/Table_Query_from_etpl[[#This Row],[billed_consum]]</f>
        <v>2.2582720745241171E-2</v>
      </c>
    </row>
    <row r="1738" spans="1:9" x14ac:dyDescent="0.2">
      <c r="A1738" t="s">
        <v>71</v>
      </c>
      <c r="B1738" t="s">
        <v>54</v>
      </c>
      <c r="C1738" t="s">
        <v>76</v>
      </c>
      <c r="D1738" s="4">
        <v>43160</v>
      </c>
      <c r="E1738" t="s">
        <v>78</v>
      </c>
      <c r="F1738" s="5">
        <v>43101</v>
      </c>
      <c r="G1738">
        <v>8237.07</v>
      </c>
      <c r="H1738">
        <v>128.54</v>
      </c>
      <c r="I1738">
        <f>Table_Query_from_etpl[[#This Row],[billed_amt]]/Table_Query_from_etpl[[#This Row],[billed_consum]]</f>
        <v>1.560506345096011E-2</v>
      </c>
    </row>
    <row r="1739" spans="1:9" x14ac:dyDescent="0.2">
      <c r="A1739" t="s">
        <v>71</v>
      </c>
      <c r="B1739" t="s">
        <v>54</v>
      </c>
      <c r="C1739" t="s">
        <v>76</v>
      </c>
      <c r="D1739" s="4">
        <v>43160</v>
      </c>
      <c r="E1739" t="s">
        <v>78</v>
      </c>
      <c r="F1739" s="5">
        <v>43101</v>
      </c>
      <c r="G1739">
        <v>22098.41</v>
      </c>
      <c r="H1739">
        <v>499.06</v>
      </c>
      <c r="I1739">
        <f>Table_Query_from_etpl[[#This Row],[billed_amt]]/Table_Query_from_etpl[[#This Row],[billed_consum]]</f>
        <v>2.2583525240051208E-2</v>
      </c>
    </row>
    <row r="1740" spans="1:9" x14ac:dyDescent="0.2">
      <c r="A1740" t="s">
        <v>71</v>
      </c>
      <c r="B1740" t="s">
        <v>54</v>
      </c>
      <c r="C1740" t="s">
        <v>76</v>
      </c>
      <c r="D1740" s="4">
        <v>43160</v>
      </c>
      <c r="E1740" t="s">
        <v>66</v>
      </c>
      <c r="F1740" s="5">
        <v>43101</v>
      </c>
      <c r="G1740">
        <v>247998.86</v>
      </c>
      <c r="H1740">
        <v>3874.01</v>
      </c>
      <c r="I1740">
        <f>Table_Query_from_etpl[[#This Row],[billed_amt]]/Table_Query_from_etpl[[#This Row],[billed_consum]]</f>
        <v>1.5621079871092958E-2</v>
      </c>
    </row>
    <row r="1741" spans="1:9" x14ac:dyDescent="0.2">
      <c r="A1741" t="s">
        <v>71</v>
      </c>
      <c r="B1741" t="s">
        <v>55</v>
      </c>
      <c r="C1741" t="s">
        <v>77</v>
      </c>
      <c r="D1741" s="4">
        <v>43160</v>
      </c>
      <c r="E1741" t="s">
        <v>66</v>
      </c>
      <c r="F1741" s="5">
        <v>43101</v>
      </c>
      <c r="G1741">
        <v>542083.59</v>
      </c>
      <c r="H1741">
        <v>7977.18</v>
      </c>
      <c r="I1741">
        <f>Table_Query_from_etpl[[#This Row],[billed_amt]]/Table_Query_from_etpl[[#This Row],[billed_consum]]</f>
        <v>1.4715774738726182E-2</v>
      </c>
    </row>
    <row r="1742" spans="1:9" x14ac:dyDescent="0.2">
      <c r="A1742" t="s">
        <v>71</v>
      </c>
      <c r="B1742" t="s">
        <v>54</v>
      </c>
      <c r="C1742" t="s">
        <v>76</v>
      </c>
      <c r="D1742" s="4">
        <v>43160</v>
      </c>
      <c r="E1742" t="s">
        <v>78</v>
      </c>
      <c r="F1742" s="5">
        <v>43101</v>
      </c>
      <c r="G1742">
        <v>11184.8</v>
      </c>
      <c r="H1742">
        <v>174.73</v>
      </c>
      <c r="I1742">
        <f>Table_Query_from_etpl[[#This Row],[billed_amt]]/Table_Query_from_etpl[[#This Row],[billed_consum]]</f>
        <v>1.5622094270796081E-2</v>
      </c>
    </row>
    <row r="1743" spans="1:9" x14ac:dyDescent="0.2">
      <c r="A1743" t="s">
        <v>71</v>
      </c>
      <c r="B1743" t="s">
        <v>55</v>
      </c>
      <c r="C1743" t="s">
        <v>77</v>
      </c>
      <c r="D1743" s="4">
        <v>43160</v>
      </c>
      <c r="E1743" t="s">
        <v>78</v>
      </c>
      <c r="F1743" s="5">
        <v>43101</v>
      </c>
      <c r="G1743">
        <v>24447.95</v>
      </c>
      <c r="H1743">
        <v>359.76</v>
      </c>
      <c r="I1743">
        <f>Table_Query_from_etpl[[#This Row],[billed_amt]]/Table_Query_from_etpl[[#This Row],[billed_consum]]</f>
        <v>1.4715344231315918E-2</v>
      </c>
    </row>
    <row r="1744" spans="1:9" x14ac:dyDescent="0.2">
      <c r="A1744" t="s">
        <v>71</v>
      </c>
      <c r="B1744" t="s">
        <v>54</v>
      </c>
      <c r="C1744" t="s">
        <v>76</v>
      </c>
      <c r="D1744" s="4">
        <v>43160</v>
      </c>
      <c r="E1744" t="s">
        <v>66</v>
      </c>
      <c r="F1744" s="5">
        <v>43101</v>
      </c>
      <c r="G1744">
        <v>520441.9</v>
      </c>
      <c r="H1744">
        <v>7866.11</v>
      </c>
      <c r="I1744">
        <f>Table_Query_from_etpl[[#This Row],[billed_amt]]/Table_Query_from_etpl[[#This Row],[billed_consum]]</f>
        <v>1.511429037516003E-2</v>
      </c>
    </row>
    <row r="1745" spans="1:9" x14ac:dyDescent="0.2">
      <c r="A1745" t="s">
        <v>71</v>
      </c>
      <c r="B1745" t="s">
        <v>55</v>
      </c>
      <c r="C1745" t="s">
        <v>77</v>
      </c>
      <c r="D1745" s="4">
        <v>43160</v>
      </c>
      <c r="E1745" t="s">
        <v>78</v>
      </c>
      <c r="F1745" s="5">
        <v>43101</v>
      </c>
      <c r="G1745">
        <v>1499.32</v>
      </c>
      <c r="H1745">
        <v>23.83</v>
      </c>
      <c r="I1745">
        <f>Table_Query_from_etpl[[#This Row],[billed_amt]]/Table_Query_from_etpl[[#This Row],[billed_consum]]</f>
        <v>1.5893871888589494E-2</v>
      </c>
    </row>
    <row r="1746" spans="1:9" x14ac:dyDescent="0.2">
      <c r="A1746" t="s">
        <v>71</v>
      </c>
      <c r="B1746" t="s">
        <v>55</v>
      </c>
      <c r="C1746" t="s">
        <v>77</v>
      </c>
      <c r="D1746" s="4">
        <v>43160</v>
      </c>
      <c r="E1746" t="s">
        <v>78</v>
      </c>
      <c r="F1746" s="5">
        <v>43101</v>
      </c>
      <c r="G1746">
        <v>30746.92</v>
      </c>
      <c r="H1746">
        <v>442.81</v>
      </c>
      <c r="I1746">
        <f>Table_Query_from_etpl[[#This Row],[billed_amt]]/Table_Query_from_etpl[[#This Row],[billed_consum]]</f>
        <v>1.4401767721775059E-2</v>
      </c>
    </row>
    <row r="1747" spans="1:9" x14ac:dyDescent="0.2">
      <c r="A1747" t="s">
        <v>71</v>
      </c>
      <c r="B1747" t="s">
        <v>55</v>
      </c>
      <c r="C1747" t="s">
        <v>77</v>
      </c>
      <c r="D1747" s="4">
        <v>43160</v>
      </c>
      <c r="E1747" t="s">
        <v>66</v>
      </c>
      <c r="F1747" s="5">
        <v>43101</v>
      </c>
      <c r="G1747">
        <v>33243.78</v>
      </c>
      <c r="H1747">
        <v>528.37</v>
      </c>
      <c r="I1747">
        <f>Table_Query_from_etpl[[#This Row],[billed_amt]]/Table_Query_from_etpl[[#This Row],[billed_consum]]</f>
        <v>1.5893800283842571E-2</v>
      </c>
    </row>
    <row r="1748" spans="1:9" x14ac:dyDescent="0.2">
      <c r="A1748" t="s">
        <v>71</v>
      </c>
      <c r="B1748" t="s">
        <v>55</v>
      </c>
      <c r="C1748" t="s">
        <v>77</v>
      </c>
      <c r="D1748" s="4">
        <v>43160</v>
      </c>
      <c r="E1748" t="s">
        <v>66</v>
      </c>
      <c r="F1748" s="5">
        <v>43101</v>
      </c>
      <c r="G1748">
        <v>681748.13</v>
      </c>
      <c r="H1748">
        <v>9818.77</v>
      </c>
      <c r="I1748">
        <f>Table_Query_from_etpl[[#This Row],[billed_amt]]/Table_Query_from_etpl[[#This Row],[billed_consum]]</f>
        <v>1.4402342401731268E-2</v>
      </c>
    </row>
    <row r="1749" spans="1:9" x14ac:dyDescent="0.2">
      <c r="A1749" t="s">
        <v>71</v>
      </c>
      <c r="B1749" t="s">
        <v>54</v>
      </c>
      <c r="C1749" t="s">
        <v>76</v>
      </c>
      <c r="D1749" s="4">
        <v>43160</v>
      </c>
      <c r="E1749" t="s">
        <v>78</v>
      </c>
      <c r="F1749" s="5">
        <v>43101</v>
      </c>
      <c r="G1749">
        <v>23471.86</v>
      </c>
      <c r="H1749">
        <v>354.64</v>
      </c>
      <c r="I1749">
        <f>Table_Query_from_etpl[[#This Row],[billed_amt]]/Table_Query_from_etpl[[#This Row],[billed_consum]]</f>
        <v>1.5109156240706956E-2</v>
      </c>
    </row>
    <row r="1750" spans="1:9" x14ac:dyDescent="0.2">
      <c r="A1750" t="s">
        <v>71</v>
      </c>
      <c r="B1750" t="s">
        <v>55</v>
      </c>
      <c r="C1750" t="s">
        <v>75</v>
      </c>
      <c r="D1750" s="4">
        <v>43497</v>
      </c>
      <c r="E1750" t="s">
        <v>66</v>
      </c>
      <c r="F1750" s="5">
        <v>43221</v>
      </c>
      <c r="G1750">
        <v>-2</v>
      </c>
      <c r="H1750">
        <v>-0.24</v>
      </c>
      <c r="I1750">
        <f>Table_Query_from_etpl[[#This Row],[billed_amt]]/Table_Query_from_etpl[[#This Row],[billed_consum]]</f>
        <v>0.12</v>
      </c>
    </row>
    <row r="1751" spans="1:9" x14ac:dyDescent="0.2">
      <c r="A1751" t="s">
        <v>71</v>
      </c>
      <c r="B1751" t="s">
        <v>54</v>
      </c>
      <c r="C1751" t="s">
        <v>76</v>
      </c>
      <c r="D1751" s="4">
        <v>43497</v>
      </c>
      <c r="E1751" t="s">
        <v>66</v>
      </c>
      <c r="F1751" s="5">
        <v>43405</v>
      </c>
      <c r="G1751">
        <v>1634</v>
      </c>
      <c r="H1751">
        <v>39.24</v>
      </c>
      <c r="I1751">
        <f>Table_Query_from_etpl[[#This Row],[billed_amt]]/Table_Query_from_etpl[[#This Row],[billed_consum]]</f>
        <v>2.401468788249694E-2</v>
      </c>
    </row>
    <row r="1752" spans="1:9" x14ac:dyDescent="0.2">
      <c r="A1752" t="s">
        <v>71</v>
      </c>
      <c r="B1752" t="s">
        <v>54</v>
      </c>
      <c r="C1752" t="s">
        <v>76</v>
      </c>
      <c r="D1752" s="4">
        <v>43497</v>
      </c>
      <c r="E1752" t="s">
        <v>66</v>
      </c>
      <c r="F1752" s="5">
        <v>43405</v>
      </c>
      <c r="G1752">
        <v>1345</v>
      </c>
      <c r="H1752">
        <v>38.85</v>
      </c>
      <c r="I1752">
        <f>Table_Query_from_etpl[[#This Row],[billed_amt]]/Table_Query_from_etpl[[#This Row],[billed_consum]]</f>
        <v>2.8884758364312268E-2</v>
      </c>
    </row>
    <row r="1753" spans="1:9" x14ac:dyDescent="0.2">
      <c r="A1753" t="s">
        <v>71</v>
      </c>
      <c r="B1753" t="s">
        <v>54</v>
      </c>
      <c r="C1753" t="s">
        <v>76</v>
      </c>
      <c r="D1753" s="4">
        <v>43497</v>
      </c>
      <c r="E1753" t="s">
        <v>78</v>
      </c>
      <c r="F1753" s="5">
        <v>43405</v>
      </c>
      <c r="G1753">
        <v>60.66</v>
      </c>
      <c r="H1753">
        <v>1.75</v>
      </c>
      <c r="I1753">
        <f>Table_Query_from_etpl[[#This Row],[billed_amt]]/Table_Query_from_etpl[[#This Row],[billed_consum]]</f>
        <v>2.8849324101549622E-2</v>
      </c>
    </row>
    <row r="1754" spans="1:9" x14ac:dyDescent="0.2">
      <c r="A1754" t="s">
        <v>71</v>
      </c>
      <c r="B1754" t="s">
        <v>55</v>
      </c>
      <c r="C1754" t="s">
        <v>77</v>
      </c>
      <c r="D1754" s="4">
        <v>43160</v>
      </c>
      <c r="E1754" t="s">
        <v>66</v>
      </c>
      <c r="F1754" s="5">
        <v>43101</v>
      </c>
      <c r="G1754">
        <v>31369.59</v>
      </c>
      <c r="H1754">
        <v>485.65</v>
      </c>
      <c r="I1754">
        <f>Table_Query_from_etpl[[#This Row],[billed_amt]]/Table_Query_from_etpl[[#This Row],[billed_consum]]</f>
        <v>1.5481553950816698E-2</v>
      </c>
    </row>
    <row r="1755" spans="1:9" x14ac:dyDescent="0.2">
      <c r="A1755" t="s">
        <v>71</v>
      </c>
      <c r="B1755" t="s">
        <v>55</v>
      </c>
      <c r="C1755" t="s">
        <v>77</v>
      </c>
      <c r="D1755" s="4">
        <v>43160</v>
      </c>
      <c r="E1755" t="s">
        <v>78</v>
      </c>
      <c r="F1755" s="5">
        <v>43101</v>
      </c>
      <c r="G1755">
        <v>1414.79</v>
      </c>
      <c r="H1755">
        <v>21.93</v>
      </c>
      <c r="I1755">
        <f>Table_Query_from_etpl[[#This Row],[billed_amt]]/Table_Query_from_etpl[[#This Row],[billed_consum]]</f>
        <v>1.5500533648103252E-2</v>
      </c>
    </row>
    <row r="1756" spans="1:9" x14ac:dyDescent="0.2">
      <c r="A1756" t="s">
        <v>71</v>
      </c>
      <c r="B1756" t="s">
        <v>55</v>
      </c>
      <c r="C1756" t="s">
        <v>77</v>
      </c>
      <c r="D1756" s="4">
        <v>43160</v>
      </c>
      <c r="E1756" t="s">
        <v>66</v>
      </c>
      <c r="F1756" s="5">
        <v>43101</v>
      </c>
      <c r="G1756">
        <v>10323</v>
      </c>
      <c r="H1756">
        <v>159.82</v>
      </c>
      <c r="I1756">
        <f>Table_Query_from_etpl[[#This Row],[billed_amt]]/Table_Query_from_etpl[[#This Row],[billed_consum]]</f>
        <v>1.5481933546449675E-2</v>
      </c>
    </row>
    <row r="1757" spans="1:9" x14ac:dyDescent="0.2">
      <c r="A1757" t="s">
        <v>71</v>
      </c>
      <c r="B1757" t="s">
        <v>55</v>
      </c>
      <c r="C1757" t="s">
        <v>77</v>
      </c>
      <c r="D1757" s="4">
        <v>43160</v>
      </c>
      <c r="E1757" t="s">
        <v>78</v>
      </c>
      <c r="F1757" s="5">
        <v>43101</v>
      </c>
      <c r="G1757">
        <v>465.57</v>
      </c>
      <c r="H1757">
        <v>7.2</v>
      </c>
      <c r="I1757">
        <f>Table_Query_from_etpl[[#This Row],[billed_amt]]/Table_Query_from_etpl[[#This Row],[billed_consum]]</f>
        <v>1.5464913976416007E-2</v>
      </c>
    </row>
    <row r="1758" spans="1:9" x14ac:dyDescent="0.2">
      <c r="A1758" t="s">
        <v>71</v>
      </c>
      <c r="B1758" t="s">
        <v>54</v>
      </c>
      <c r="C1758" t="s">
        <v>76</v>
      </c>
      <c r="D1758" s="4">
        <v>43160</v>
      </c>
      <c r="E1758" t="s">
        <v>66</v>
      </c>
      <c r="F1758" s="5">
        <v>43101</v>
      </c>
      <c r="G1758">
        <v>8172.01</v>
      </c>
      <c r="H1758">
        <v>157.30000000000001</v>
      </c>
      <c r="I1758">
        <f>Table_Query_from_etpl[[#This Row],[billed_amt]]/Table_Query_from_etpl[[#This Row],[billed_consum]]</f>
        <v>1.9248630385914848E-2</v>
      </c>
    </row>
    <row r="1759" spans="1:9" x14ac:dyDescent="0.2">
      <c r="A1759" t="s">
        <v>71</v>
      </c>
      <c r="B1759" t="s">
        <v>54</v>
      </c>
      <c r="C1759" t="s">
        <v>76</v>
      </c>
      <c r="D1759" s="4">
        <v>43160</v>
      </c>
      <c r="E1759" t="s">
        <v>78</v>
      </c>
      <c r="F1759" s="5">
        <v>43101</v>
      </c>
      <c r="G1759">
        <v>368.55</v>
      </c>
      <c r="H1759">
        <v>7.09</v>
      </c>
      <c r="I1759">
        <f>Table_Query_from_etpl[[#This Row],[billed_amt]]/Table_Query_from_etpl[[#This Row],[billed_consum]]</f>
        <v>1.9237552570885903E-2</v>
      </c>
    </row>
    <row r="1760" spans="1:9" x14ac:dyDescent="0.2">
      <c r="A1760" t="s">
        <v>71</v>
      </c>
      <c r="B1760" t="s">
        <v>54</v>
      </c>
      <c r="C1760" t="s">
        <v>76</v>
      </c>
      <c r="D1760" s="4">
        <v>43160</v>
      </c>
      <c r="E1760" t="s">
        <v>66</v>
      </c>
      <c r="F1760" s="5">
        <v>43101</v>
      </c>
      <c r="G1760">
        <v>573009.15</v>
      </c>
      <c r="H1760">
        <v>8437.06</v>
      </c>
      <c r="I1760">
        <f>Table_Query_from_etpl[[#This Row],[billed_amt]]/Table_Query_from_etpl[[#This Row],[billed_consum]]</f>
        <v>1.4724127878237197E-2</v>
      </c>
    </row>
    <row r="1761" spans="1:9" x14ac:dyDescent="0.2">
      <c r="A1761" t="s">
        <v>71</v>
      </c>
      <c r="B1761" t="s">
        <v>54</v>
      </c>
      <c r="C1761" t="s">
        <v>76</v>
      </c>
      <c r="D1761" s="4">
        <v>43160</v>
      </c>
      <c r="E1761" t="s">
        <v>78</v>
      </c>
      <c r="F1761" s="5">
        <v>43101</v>
      </c>
      <c r="G1761">
        <v>25842.7</v>
      </c>
      <c r="H1761">
        <v>380.46</v>
      </c>
      <c r="I1761">
        <f>Table_Query_from_etpl[[#This Row],[billed_amt]]/Table_Query_from_etpl[[#This Row],[billed_consum]]</f>
        <v>1.4722145905807055E-2</v>
      </c>
    </row>
    <row r="1762" spans="1:9" x14ac:dyDescent="0.2">
      <c r="A1762" t="s">
        <v>71</v>
      </c>
      <c r="B1762" t="s">
        <v>54</v>
      </c>
      <c r="C1762" t="s">
        <v>76</v>
      </c>
      <c r="D1762" s="4">
        <v>43160</v>
      </c>
      <c r="E1762" t="s">
        <v>78</v>
      </c>
      <c r="F1762" s="5">
        <v>43101</v>
      </c>
      <c r="G1762">
        <v>28874.5</v>
      </c>
      <c r="H1762">
        <v>635.15</v>
      </c>
      <c r="I1762">
        <f>Table_Query_from_etpl[[#This Row],[billed_amt]]/Table_Query_from_etpl[[#This Row],[billed_consum]]</f>
        <v>2.1996917695544512E-2</v>
      </c>
    </row>
    <row r="1763" spans="1:9" x14ac:dyDescent="0.2">
      <c r="A1763" t="s">
        <v>71</v>
      </c>
      <c r="B1763" t="s">
        <v>54</v>
      </c>
      <c r="C1763" t="s">
        <v>76</v>
      </c>
      <c r="D1763" s="4">
        <v>43160</v>
      </c>
      <c r="E1763" t="s">
        <v>66</v>
      </c>
      <c r="F1763" s="5">
        <v>43101</v>
      </c>
      <c r="G1763">
        <v>640229.84</v>
      </c>
      <c r="H1763">
        <v>14081.56</v>
      </c>
      <c r="I1763">
        <f>Table_Query_from_etpl[[#This Row],[billed_amt]]/Table_Query_from_etpl[[#This Row],[billed_consum]]</f>
        <v>2.1994538711285309E-2</v>
      </c>
    </row>
    <row r="1764" spans="1:9" x14ac:dyDescent="0.2">
      <c r="A1764" t="s">
        <v>71</v>
      </c>
      <c r="B1764" t="s">
        <v>54</v>
      </c>
      <c r="C1764" t="s">
        <v>76</v>
      </c>
      <c r="D1764" s="4">
        <v>43160</v>
      </c>
      <c r="E1764" t="s">
        <v>66</v>
      </c>
      <c r="F1764" s="5">
        <v>43101</v>
      </c>
      <c r="G1764">
        <v>320.99</v>
      </c>
      <c r="H1764">
        <v>7.06</v>
      </c>
      <c r="I1764">
        <f>Table_Query_from_etpl[[#This Row],[billed_amt]]/Table_Query_from_etpl[[#This Row],[billed_consum]]</f>
        <v>2.1994454655908283E-2</v>
      </c>
    </row>
    <row r="1765" spans="1:9" x14ac:dyDescent="0.2">
      <c r="A1765" t="s">
        <v>71</v>
      </c>
      <c r="B1765" t="s">
        <v>54</v>
      </c>
      <c r="C1765" t="s">
        <v>76</v>
      </c>
      <c r="D1765" s="4">
        <v>43160</v>
      </c>
      <c r="E1765" t="s">
        <v>66</v>
      </c>
      <c r="F1765" s="5">
        <v>43101</v>
      </c>
      <c r="G1765">
        <v>5254</v>
      </c>
      <c r="H1765">
        <v>115.59</v>
      </c>
      <c r="I1765">
        <f>Table_Query_from_etpl[[#This Row],[billed_amt]]/Table_Query_from_etpl[[#This Row],[billed_consum]]</f>
        <v>2.2000380662352496E-2</v>
      </c>
    </row>
    <row r="1766" spans="1:9" x14ac:dyDescent="0.2">
      <c r="A1766" t="s">
        <v>71</v>
      </c>
      <c r="B1766" t="s">
        <v>54</v>
      </c>
      <c r="C1766" t="s">
        <v>76</v>
      </c>
      <c r="D1766" s="4">
        <v>43160</v>
      </c>
      <c r="E1766" t="s">
        <v>78</v>
      </c>
      <c r="F1766" s="5">
        <v>43101</v>
      </c>
      <c r="G1766">
        <v>14.48</v>
      </c>
      <c r="H1766">
        <v>0.32</v>
      </c>
      <c r="I1766">
        <f>Table_Query_from_etpl[[#This Row],[billed_amt]]/Table_Query_from_etpl[[#This Row],[billed_consum]]</f>
        <v>2.2099447513812154E-2</v>
      </c>
    </row>
    <row r="1767" spans="1:9" x14ac:dyDescent="0.2">
      <c r="A1767" t="s">
        <v>71</v>
      </c>
      <c r="B1767" t="s">
        <v>54</v>
      </c>
      <c r="C1767" t="s">
        <v>76</v>
      </c>
      <c r="D1767" s="4">
        <v>43160</v>
      </c>
      <c r="E1767" t="s">
        <v>78</v>
      </c>
      <c r="F1767" s="5">
        <v>43101</v>
      </c>
      <c r="G1767">
        <v>236.96</v>
      </c>
      <c r="H1767">
        <v>5.21</v>
      </c>
      <c r="I1767">
        <f>Table_Query_from_etpl[[#This Row],[billed_amt]]/Table_Query_from_etpl[[#This Row],[billed_consum]]</f>
        <v>2.1986833220796757E-2</v>
      </c>
    </row>
    <row r="1768" spans="1:9" x14ac:dyDescent="0.2">
      <c r="A1768" t="s">
        <v>71</v>
      </c>
      <c r="B1768" t="s">
        <v>54</v>
      </c>
      <c r="C1768" t="s">
        <v>76</v>
      </c>
      <c r="D1768" s="4">
        <v>43466</v>
      </c>
      <c r="E1768" t="s">
        <v>66</v>
      </c>
      <c r="F1768" s="5">
        <v>43221</v>
      </c>
      <c r="G1768">
        <v>0</v>
      </c>
      <c r="H1768">
        <v>0</v>
      </c>
      <c r="I1768" t="e">
        <f>Table_Query_from_etpl[[#This Row],[billed_amt]]/Table_Query_from_etpl[[#This Row],[billed_consum]]</f>
        <v>#DIV/0!</v>
      </c>
    </row>
    <row r="1769" spans="1:9" x14ac:dyDescent="0.2">
      <c r="A1769" t="s">
        <v>71</v>
      </c>
      <c r="B1769" t="s">
        <v>54</v>
      </c>
      <c r="C1769" t="s">
        <v>76</v>
      </c>
      <c r="D1769" s="4">
        <v>43466</v>
      </c>
      <c r="E1769" t="s">
        <v>78</v>
      </c>
      <c r="F1769" s="5">
        <v>43221</v>
      </c>
      <c r="G1769">
        <v>0</v>
      </c>
      <c r="H1769">
        <v>0</v>
      </c>
      <c r="I1769" t="e">
        <f>Table_Query_from_etpl[[#This Row],[billed_amt]]/Table_Query_from_etpl[[#This Row],[billed_consum]]</f>
        <v>#DIV/0!</v>
      </c>
    </row>
    <row r="1770" spans="1:9" x14ac:dyDescent="0.2">
      <c r="A1770" t="s">
        <v>71</v>
      </c>
      <c r="B1770" t="s">
        <v>55</v>
      </c>
      <c r="C1770" t="s">
        <v>77</v>
      </c>
      <c r="D1770" s="4">
        <v>43466</v>
      </c>
      <c r="E1770" t="s">
        <v>78</v>
      </c>
      <c r="F1770" s="5">
        <v>43405</v>
      </c>
      <c r="G1770">
        <v>996.15</v>
      </c>
      <c r="H1770">
        <v>21.37</v>
      </c>
      <c r="I1770">
        <f>Table_Query_from_etpl[[#This Row],[billed_amt]]/Table_Query_from_etpl[[#This Row],[billed_consum]]</f>
        <v>2.1452592481052052E-2</v>
      </c>
    </row>
    <row r="1771" spans="1:9" x14ac:dyDescent="0.2">
      <c r="A1771" t="s">
        <v>71</v>
      </c>
      <c r="B1771" t="s">
        <v>55</v>
      </c>
      <c r="C1771" t="s">
        <v>77</v>
      </c>
      <c r="D1771" s="4">
        <v>43466</v>
      </c>
      <c r="E1771" t="s">
        <v>66</v>
      </c>
      <c r="F1771" s="5">
        <v>43405</v>
      </c>
      <c r="G1771">
        <v>24779</v>
      </c>
      <c r="H1771">
        <v>531.22</v>
      </c>
      <c r="I1771">
        <f>Table_Query_from_etpl[[#This Row],[billed_amt]]/Table_Query_from_etpl[[#This Row],[billed_consum]]</f>
        <v>2.1438314701965375E-2</v>
      </c>
    </row>
    <row r="1772" spans="1:9" x14ac:dyDescent="0.2">
      <c r="A1772" t="s">
        <v>71</v>
      </c>
      <c r="B1772" t="s">
        <v>55</v>
      </c>
      <c r="C1772" t="s">
        <v>77</v>
      </c>
      <c r="D1772" s="4">
        <v>43466</v>
      </c>
      <c r="E1772" t="s">
        <v>66</v>
      </c>
      <c r="F1772" s="5">
        <v>43405</v>
      </c>
      <c r="G1772">
        <v>8871</v>
      </c>
      <c r="H1772">
        <v>190.18</v>
      </c>
      <c r="I1772">
        <f>Table_Query_from_etpl[[#This Row],[billed_amt]]/Table_Query_from_etpl[[#This Row],[billed_consum]]</f>
        <v>2.1438394769473568E-2</v>
      </c>
    </row>
    <row r="1773" spans="1:9" x14ac:dyDescent="0.2">
      <c r="A1773" t="s">
        <v>71</v>
      </c>
      <c r="B1773" t="s">
        <v>55</v>
      </c>
      <c r="C1773" t="s">
        <v>77</v>
      </c>
      <c r="D1773" s="4">
        <v>43466</v>
      </c>
      <c r="E1773" t="s">
        <v>78</v>
      </c>
      <c r="F1773" s="5">
        <v>43405</v>
      </c>
      <c r="G1773">
        <v>356.61</v>
      </c>
      <c r="H1773">
        <v>7.65</v>
      </c>
      <c r="I1773">
        <f>Table_Query_from_etpl[[#This Row],[billed_amt]]/Table_Query_from_etpl[[#This Row],[billed_consum]]</f>
        <v>2.1452006393539162E-2</v>
      </c>
    </row>
    <row r="1774" spans="1:9" x14ac:dyDescent="0.2">
      <c r="A1774" t="s">
        <v>71</v>
      </c>
      <c r="B1774" t="s">
        <v>54</v>
      </c>
      <c r="C1774" t="s">
        <v>76</v>
      </c>
      <c r="D1774" s="4">
        <v>43497</v>
      </c>
      <c r="E1774" t="s">
        <v>66</v>
      </c>
      <c r="F1774" s="5">
        <v>43405</v>
      </c>
      <c r="G1774">
        <v>1453</v>
      </c>
      <c r="H1774">
        <v>36.81</v>
      </c>
      <c r="I1774">
        <f>Table_Query_from_etpl[[#This Row],[billed_amt]]/Table_Query_from_etpl[[#This Row],[billed_consum]]</f>
        <v>2.5333792154163801E-2</v>
      </c>
    </row>
    <row r="1775" spans="1:9" x14ac:dyDescent="0.2">
      <c r="A1775" t="s">
        <v>71</v>
      </c>
      <c r="B1775" t="s">
        <v>54</v>
      </c>
      <c r="C1775" t="s">
        <v>76</v>
      </c>
      <c r="D1775" s="4">
        <v>43497</v>
      </c>
      <c r="E1775" t="s">
        <v>66</v>
      </c>
      <c r="F1775" s="5">
        <v>43405</v>
      </c>
      <c r="G1775">
        <v>1049</v>
      </c>
      <c r="H1775">
        <v>26.79</v>
      </c>
      <c r="I1775">
        <f>Table_Query_from_etpl[[#This Row],[billed_amt]]/Table_Query_from_etpl[[#This Row],[billed_consum]]</f>
        <v>2.5538608198284081E-2</v>
      </c>
    </row>
    <row r="1776" spans="1:9" x14ac:dyDescent="0.2">
      <c r="A1776" t="s">
        <v>71</v>
      </c>
      <c r="B1776" t="s">
        <v>54</v>
      </c>
      <c r="C1776" t="s">
        <v>76</v>
      </c>
      <c r="D1776" s="4">
        <v>43497</v>
      </c>
      <c r="E1776" t="s">
        <v>78</v>
      </c>
      <c r="F1776" s="5">
        <v>43405</v>
      </c>
      <c r="G1776">
        <v>57.86</v>
      </c>
      <c r="H1776">
        <v>1.46</v>
      </c>
      <c r="I1776">
        <f>Table_Query_from_etpl[[#This Row],[billed_amt]]/Table_Query_from_etpl[[#This Row],[billed_consum]]</f>
        <v>2.523332181126858E-2</v>
      </c>
    </row>
    <row r="1777" spans="1:9" x14ac:dyDescent="0.2">
      <c r="A1777" t="s">
        <v>71</v>
      </c>
      <c r="B1777" t="s">
        <v>54</v>
      </c>
      <c r="C1777" t="s">
        <v>76</v>
      </c>
      <c r="D1777" s="4">
        <v>43497</v>
      </c>
      <c r="E1777" t="s">
        <v>78</v>
      </c>
      <c r="F1777" s="5">
        <v>43405</v>
      </c>
      <c r="G1777">
        <v>39.92</v>
      </c>
      <c r="H1777">
        <v>1.02</v>
      </c>
      <c r="I1777">
        <f>Table_Query_from_etpl[[#This Row],[billed_amt]]/Table_Query_from_etpl[[#This Row],[billed_consum]]</f>
        <v>2.5551102204408815E-2</v>
      </c>
    </row>
    <row r="1778" spans="1:9" x14ac:dyDescent="0.2">
      <c r="A1778" t="s">
        <v>71</v>
      </c>
      <c r="B1778" t="s">
        <v>55</v>
      </c>
      <c r="C1778" t="s">
        <v>75</v>
      </c>
      <c r="D1778" s="4">
        <v>43497</v>
      </c>
      <c r="E1778" t="s">
        <v>78</v>
      </c>
      <c r="F1778" s="5">
        <v>43221</v>
      </c>
      <c r="G1778">
        <v>-0.09</v>
      </c>
      <c r="H1778">
        <v>-0.01</v>
      </c>
      <c r="I1778">
        <f>Table_Query_from_etpl[[#This Row],[billed_amt]]/Table_Query_from_etpl[[#This Row],[billed_consum]]</f>
        <v>0.11111111111111112</v>
      </c>
    </row>
    <row r="1779" spans="1:9" x14ac:dyDescent="0.2">
      <c r="A1779" t="s">
        <v>71</v>
      </c>
      <c r="B1779" t="s">
        <v>55</v>
      </c>
      <c r="C1779" t="s">
        <v>75</v>
      </c>
      <c r="D1779" s="4">
        <v>43497</v>
      </c>
      <c r="E1779" t="s">
        <v>66</v>
      </c>
      <c r="F1779" s="5">
        <v>43405</v>
      </c>
      <c r="G1779">
        <v>0</v>
      </c>
      <c r="H1779">
        <v>0</v>
      </c>
      <c r="I1779" t="e">
        <f>Table_Query_from_etpl[[#This Row],[billed_amt]]/Table_Query_from_etpl[[#This Row],[billed_consum]]</f>
        <v>#DIV/0!</v>
      </c>
    </row>
    <row r="1780" spans="1:9" x14ac:dyDescent="0.2">
      <c r="A1780" t="s">
        <v>71</v>
      </c>
      <c r="B1780" t="s">
        <v>55</v>
      </c>
      <c r="C1780" t="s">
        <v>75</v>
      </c>
      <c r="D1780" s="4">
        <v>43497</v>
      </c>
      <c r="E1780" t="s">
        <v>78</v>
      </c>
      <c r="F1780" s="5">
        <v>43405</v>
      </c>
      <c r="G1780">
        <v>0</v>
      </c>
      <c r="H1780">
        <v>0</v>
      </c>
      <c r="I1780" t="e">
        <f>Table_Query_from_etpl[[#This Row],[billed_amt]]/Table_Query_from_etpl[[#This Row],[billed_consum]]</f>
        <v>#DIV/0!</v>
      </c>
    </row>
    <row r="1781" spans="1:9" x14ac:dyDescent="0.2">
      <c r="A1781" t="s">
        <v>71</v>
      </c>
      <c r="B1781" t="s">
        <v>54</v>
      </c>
      <c r="C1781" t="s">
        <v>76</v>
      </c>
      <c r="D1781" s="4">
        <v>43497</v>
      </c>
      <c r="E1781" t="s">
        <v>66</v>
      </c>
      <c r="F1781" s="5">
        <v>43405</v>
      </c>
      <c r="G1781">
        <v>947</v>
      </c>
      <c r="H1781">
        <v>22.9</v>
      </c>
      <c r="I1781">
        <f>Table_Query_from_etpl[[#This Row],[billed_amt]]/Table_Query_from_etpl[[#This Row],[billed_consum]]</f>
        <v>2.4181626187961984E-2</v>
      </c>
    </row>
    <row r="1782" spans="1:9" x14ac:dyDescent="0.2">
      <c r="A1782" t="s">
        <v>71</v>
      </c>
      <c r="B1782" t="s">
        <v>54</v>
      </c>
      <c r="C1782" t="s">
        <v>76</v>
      </c>
      <c r="D1782" s="4">
        <v>43497</v>
      </c>
      <c r="E1782" t="s">
        <v>78</v>
      </c>
      <c r="F1782" s="5">
        <v>43405</v>
      </c>
      <c r="G1782">
        <v>37.020000000000003</v>
      </c>
      <c r="H1782">
        <v>0.89</v>
      </c>
      <c r="I1782">
        <f>Table_Query_from_etpl[[#This Row],[billed_amt]]/Table_Query_from_etpl[[#This Row],[billed_consum]]</f>
        <v>2.404105888708806E-2</v>
      </c>
    </row>
    <row r="1783" spans="1:9" x14ac:dyDescent="0.2">
      <c r="A1783" t="s">
        <v>71</v>
      </c>
      <c r="B1783" t="s">
        <v>54</v>
      </c>
      <c r="C1783" t="s">
        <v>76</v>
      </c>
      <c r="D1783" s="4">
        <v>43497</v>
      </c>
      <c r="E1783" t="s">
        <v>78</v>
      </c>
      <c r="F1783" s="5">
        <v>43405</v>
      </c>
      <c r="G1783">
        <v>63.62</v>
      </c>
      <c r="H1783">
        <v>1.53</v>
      </c>
      <c r="I1783">
        <f>Table_Query_from_etpl[[#This Row],[billed_amt]]/Table_Query_from_etpl[[#This Row],[billed_consum]]</f>
        <v>2.4049041182018234E-2</v>
      </c>
    </row>
    <row r="1784" spans="1:9" x14ac:dyDescent="0.2">
      <c r="A1784" t="s">
        <v>71</v>
      </c>
      <c r="B1784" t="s">
        <v>55</v>
      </c>
      <c r="C1784" t="s">
        <v>77</v>
      </c>
      <c r="D1784" s="4">
        <v>43160</v>
      </c>
      <c r="E1784" t="s">
        <v>78</v>
      </c>
      <c r="F1784" s="5">
        <v>43101</v>
      </c>
      <c r="G1784">
        <v>1154.81</v>
      </c>
      <c r="H1784">
        <v>22.87</v>
      </c>
      <c r="I1784">
        <f>Table_Query_from_etpl[[#This Row],[billed_amt]]/Table_Query_from_etpl[[#This Row],[billed_consum]]</f>
        <v>1.9804123622067703E-2</v>
      </c>
    </row>
    <row r="1785" spans="1:9" x14ac:dyDescent="0.2">
      <c r="A1785" t="s">
        <v>71</v>
      </c>
      <c r="B1785" t="s">
        <v>55</v>
      </c>
      <c r="C1785" t="s">
        <v>77</v>
      </c>
      <c r="D1785" s="4">
        <v>43160</v>
      </c>
      <c r="E1785" t="s">
        <v>66</v>
      </c>
      <c r="F1785" s="5">
        <v>43101</v>
      </c>
      <c r="G1785">
        <v>25605.64</v>
      </c>
      <c r="H1785">
        <v>507.31</v>
      </c>
      <c r="I1785">
        <f>Table_Query_from_etpl[[#This Row],[billed_amt]]/Table_Query_from_etpl[[#This Row],[billed_consum]]</f>
        <v>1.9812431948586326E-2</v>
      </c>
    </row>
    <row r="1786" spans="1:9" x14ac:dyDescent="0.2">
      <c r="A1786" t="s">
        <v>71</v>
      </c>
      <c r="B1786" t="s">
        <v>55</v>
      </c>
      <c r="C1786" t="s">
        <v>73</v>
      </c>
      <c r="D1786" s="4">
        <v>43160</v>
      </c>
      <c r="E1786" t="s">
        <v>66</v>
      </c>
      <c r="F1786" s="5">
        <v>43101</v>
      </c>
      <c r="G1786">
        <v>898</v>
      </c>
      <c r="H1786">
        <v>17.28</v>
      </c>
      <c r="I1786">
        <f>Table_Query_from_etpl[[#This Row],[billed_amt]]/Table_Query_from_etpl[[#This Row],[billed_consum]]</f>
        <v>1.9242761692650337E-2</v>
      </c>
    </row>
    <row r="1787" spans="1:9" x14ac:dyDescent="0.2">
      <c r="A1787" t="s">
        <v>71</v>
      </c>
      <c r="B1787" t="s">
        <v>55</v>
      </c>
      <c r="C1787" t="s">
        <v>75</v>
      </c>
      <c r="D1787" s="4">
        <v>43160</v>
      </c>
      <c r="E1787" t="s">
        <v>66</v>
      </c>
      <c r="F1787" s="5">
        <v>43101</v>
      </c>
      <c r="G1787">
        <v>299196.78000000003</v>
      </c>
      <c r="H1787">
        <v>5759.4</v>
      </c>
      <c r="I1787">
        <f>Table_Query_from_etpl[[#This Row],[billed_amt]]/Table_Query_from_etpl[[#This Row],[billed_consum]]</f>
        <v>1.9249538714955418E-2</v>
      </c>
    </row>
    <row r="1788" spans="1:9" x14ac:dyDescent="0.2">
      <c r="A1788" t="s">
        <v>71</v>
      </c>
      <c r="B1788" t="s">
        <v>55</v>
      </c>
      <c r="C1788" t="s">
        <v>73</v>
      </c>
      <c r="D1788" s="4">
        <v>43160</v>
      </c>
      <c r="E1788" t="s">
        <v>78</v>
      </c>
      <c r="F1788" s="5">
        <v>43101</v>
      </c>
      <c r="G1788">
        <v>40.5</v>
      </c>
      <c r="H1788">
        <v>0.78</v>
      </c>
      <c r="I1788">
        <f>Table_Query_from_etpl[[#This Row],[billed_amt]]/Table_Query_from_etpl[[#This Row],[billed_consum]]</f>
        <v>1.9259259259259261E-2</v>
      </c>
    </row>
    <row r="1789" spans="1:9" x14ac:dyDescent="0.2">
      <c r="A1789" t="s">
        <v>71</v>
      </c>
      <c r="B1789" t="s">
        <v>55</v>
      </c>
      <c r="C1789" t="s">
        <v>75</v>
      </c>
      <c r="D1789" s="4">
        <v>43160</v>
      </c>
      <c r="E1789" t="s">
        <v>78</v>
      </c>
      <c r="F1789" s="5">
        <v>43101</v>
      </c>
      <c r="G1789">
        <v>13493.77</v>
      </c>
      <c r="H1789">
        <v>259.69</v>
      </c>
      <c r="I1789">
        <f>Table_Query_from_etpl[[#This Row],[billed_amt]]/Table_Query_from_etpl[[#This Row],[billed_consum]]</f>
        <v>1.9245177589361607E-2</v>
      </c>
    </row>
    <row r="1790" spans="1:9" x14ac:dyDescent="0.2">
      <c r="A1790" t="s">
        <v>71</v>
      </c>
      <c r="B1790" t="s">
        <v>55</v>
      </c>
      <c r="C1790" t="s">
        <v>77</v>
      </c>
      <c r="D1790" s="4">
        <v>43466</v>
      </c>
      <c r="E1790" t="s">
        <v>78</v>
      </c>
      <c r="F1790" s="5">
        <v>43405</v>
      </c>
      <c r="G1790">
        <v>7675.57</v>
      </c>
      <c r="H1790">
        <v>231.99</v>
      </c>
      <c r="I1790">
        <f>Table_Query_from_etpl[[#This Row],[billed_amt]]/Table_Query_from_etpl[[#This Row],[billed_consum]]</f>
        <v>3.0224465414294965E-2</v>
      </c>
    </row>
    <row r="1791" spans="1:9" x14ac:dyDescent="0.2">
      <c r="A1791" t="s">
        <v>71</v>
      </c>
      <c r="B1791" t="s">
        <v>54</v>
      </c>
      <c r="C1791" t="s">
        <v>76</v>
      </c>
      <c r="D1791" s="4">
        <v>43160</v>
      </c>
      <c r="E1791" t="s">
        <v>78</v>
      </c>
      <c r="F1791" s="5">
        <v>43101</v>
      </c>
      <c r="G1791">
        <v>1718.13</v>
      </c>
      <c r="H1791">
        <v>37.67</v>
      </c>
      <c r="I1791">
        <f>Table_Query_from_etpl[[#This Row],[billed_amt]]/Table_Query_from_etpl[[#This Row],[billed_consum]]</f>
        <v>2.1924999854492967E-2</v>
      </c>
    </row>
    <row r="1792" spans="1:9" x14ac:dyDescent="0.2">
      <c r="A1792" t="s">
        <v>71</v>
      </c>
      <c r="B1792" t="s">
        <v>54</v>
      </c>
      <c r="C1792" t="s">
        <v>76</v>
      </c>
      <c r="D1792" s="4">
        <v>43160</v>
      </c>
      <c r="E1792" t="s">
        <v>66</v>
      </c>
      <c r="F1792" s="5">
        <v>43101</v>
      </c>
      <c r="G1792">
        <v>38095.97</v>
      </c>
      <c r="H1792">
        <v>835.42</v>
      </c>
      <c r="I1792">
        <f>Table_Query_from_etpl[[#This Row],[billed_amt]]/Table_Query_from_etpl[[#This Row],[billed_consum]]</f>
        <v>2.1929353682292377E-2</v>
      </c>
    </row>
    <row r="1793" spans="1:9" x14ac:dyDescent="0.2">
      <c r="A1793" t="s">
        <v>71</v>
      </c>
      <c r="B1793" t="s">
        <v>54</v>
      </c>
      <c r="C1793" t="s">
        <v>74</v>
      </c>
      <c r="D1793" s="4">
        <v>43160</v>
      </c>
      <c r="E1793" t="s">
        <v>66</v>
      </c>
      <c r="F1793" s="5">
        <v>43101</v>
      </c>
      <c r="G1793">
        <v>868514.42</v>
      </c>
      <c r="H1793">
        <v>16728.09</v>
      </c>
      <c r="I1793">
        <f>Table_Query_from_etpl[[#This Row],[billed_amt]]/Table_Query_from_etpl[[#This Row],[billed_consum]]</f>
        <v>1.926057831025995E-2</v>
      </c>
    </row>
    <row r="1794" spans="1:9" x14ac:dyDescent="0.2">
      <c r="A1794" t="s">
        <v>71</v>
      </c>
      <c r="B1794" t="s">
        <v>55</v>
      </c>
      <c r="C1794" t="s">
        <v>77</v>
      </c>
      <c r="D1794" s="4">
        <v>43497</v>
      </c>
      <c r="E1794" t="s">
        <v>78</v>
      </c>
      <c r="F1794" s="5">
        <v>43221</v>
      </c>
      <c r="G1794">
        <v>5.91</v>
      </c>
      <c r="H1794">
        <v>0.13</v>
      </c>
      <c r="I1794">
        <f>Table_Query_from_etpl[[#This Row],[billed_amt]]/Table_Query_from_etpl[[#This Row],[billed_consum]]</f>
        <v>2.1996615905245348E-2</v>
      </c>
    </row>
    <row r="1795" spans="1:9" x14ac:dyDescent="0.2">
      <c r="A1795" t="s">
        <v>71</v>
      </c>
      <c r="B1795" t="s">
        <v>55</v>
      </c>
      <c r="C1795" t="s">
        <v>77</v>
      </c>
      <c r="D1795" s="4">
        <v>43497</v>
      </c>
      <c r="E1795" t="s">
        <v>66</v>
      </c>
      <c r="F1795" s="5">
        <v>43221</v>
      </c>
      <c r="G1795">
        <v>131</v>
      </c>
      <c r="H1795">
        <v>2.95</v>
      </c>
      <c r="I1795">
        <f>Table_Query_from_etpl[[#This Row],[billed_amt]]/Table_Query_from_etpl[[#This Row],[billed_consum]]</f>
        <v>2.2519083969465649E-2</v>
      </c>
    </row>
    <row r="1796" spans="1:9" x14ac:dyDescent="0.2">
      <c r="A1796" t="s">
        <v>71</v>
      </c>
      <c r="B1796" t="s">
        <v>54</v>
      </c>
      <c r="C1796" t="s">
        <v>76</v>
      </c>
      <c r="D1796" s="4">
        <v>43466</v>
      </c>
      <c r="E1796" t="s">
        <v>78</v>
      </c>
      <c r="F1796" s="5">
        <v>43405</v>
      </c>
      <c r="G1796">
        <v>17.899999999999999</v>
      </c>
      <c r="H1796">
        <v>0.55000000000000004</v>
      </c>
      <c r="I1796">
        <f>Table_Query_from_etpl[[#This Row],[billed_amt]]/Table_Query_from_etpl[[#This Row],[billed_consum]]</f>
        <v>3.0726256983240229E-2</v>
      </c>
    </row>
    <row r="1797" spans="1:9" x14ac:dyDescent="0.2">
      <c r="A1797" t="s">
        <v>71</v>
      </c>
      <c r="B1797" t="s">
        <v>54</v>
      </c>
      <c r="C1797" t="s">
        <v>76</v>
      </c>
      <c r="D1797" s="4">
        <v>43466</v>
      </c>
      <c r="E1797" t="s">
        <v>78</v>
      </c>
      <c r="F1797" s="5">
        <v>43405</v>
      </c>
      <c r="G1797">
        <v>23.72</v>
      </c>
      <c r="H1797">
        <v>0.73</v>
      </c>
      <c r="I1797">
        <f>Table_Query_from_etpl[[#This Row],[billed_amt]]/Table_Query_from_etpl[[#This Row],[billed_consum]]</f>
        <v>3.0775716694772345E-2</v>
      </c>
    </row>
    <row r="1798" spans="1:9" x14ac:dyDescent="0.2">
      <c r="A1798" t="s">
        <v>71</v>
      </c>
      <c r="B1798" t="s">
        <v>54</v>
      </c>
      <c r="C1798" t="s">
        <v>76</v>
      </c>
      <c r="D1798" s="4">
        <v>43466</v>
      </c>
      <c r="E1798" t="s">
        <v>66</v>
      </c>
      <c r="F1798" s="5">
        <v>43405</v>
      </c>
      <c r="G1798">
        <v>397</v>
      </c>
      <c r="H1798">
        <v>12.28</v>
      </c>
      <c r="I1798">
        <f>Table_Query_from_etpl[[#This Row],[billed_amt]]/Table_Query_from_etpl[[#This Row],[billed_consum]]</f>
        <v>3.0931989924433249E-2</v>
      </c>
    </row>
    <row r="1799" spans="1:9" x14ac:dyDescent="0.2">
      <c r="A1799" t="s">
        <v>71</v>
      </c>
      <c r="B1799" t="s">
        <v>54</v>
      </c>
      <c r="C1799" t="s">
        <v>76</v>
      </c>
      <c r="D1799" s="4">
        <v>43466</v>
      </c>
      <c r="E1799" t="s">
        <v>66</v>
      </c>
      <c r="F1799" s="5">
        <v>43405</v>
      </c>
      <c r="G1799">
        <v>526</v>
      </c>
      <c r="H1799">
        <v>16.27</v>
      </c>
      <c r="I1799">
        <f>Table_Query_from_etpl[[#This Row],[billed_amt]]/Table_Query_from_etpl[[#This Row],[billed_consum]]</f>
        <v>3.0931558935361217E-2</v>
      </c>
    </row>
    <row r="1800" spans="1:9" x14ac:dyDescent="0.2">
      <c r="A1800" t="s">
        <v>71</v>
      </c>
      <c r="B1800" t="s">
        <v>54</v>
      </c>
      <c r="C1800" t="s">
        <v>74</v>
      </c>
      <c r="D1800" s="4">
        <v>43160</v>
      </c>
      <c r="E1800" t="s">
        <v>78</v>
      </c>
      <c r="F1800" s="5">
        <v>43101</v>
      </c>
      <c r="G1800">
        <v>39170.1</v>
      </c>
      <c r="H1800">
        <v>754.45</v>
      </c>
      <c r="I1800">
        <f>Table_Query_from_etpl[[#This Row],[billed_amt]]/Table_Query_from_etpl[[#This Row],[billed_consum]]</f>
        <v>1.9260864792277784E-2</v>
      </c>
    </row>
    <row r="1801" spans="1:9" x14ac:dyDescent="0.2">
      <c r="A1801" t="s">
        <v>71</v>
      </c>
      <c r="B1801" t="s">
        <v>55</v>
      </c>
      <c r="C1801" t="s">
        <v>77</v>
      </c>
      <c r="D1801" s="4">
        <v>43466</v>
      </c>
      <c r="E1801" t="s">
        <v>78</v>
      </c>
      <c r="F1801" s="5">
        <v>43405</v>
      </c>
      <c r="G1801">
        <v>2885.57</v>
      </c>
      <c r="H1801">
        <v>87.23</v>
      </c>
      <c r="I1801">
        <f>Table_Query_from_etpl[[#This Row],[billed_amt]]/Table_Query_from_etpl[[#This Row],[billed_consum]]</f>
        <v>3.0229729308247591E-2</v>
      </c>
    </row>
    <row r="1802" spans="1:9" x14ac:dyDescent="0.2">
      <c r="A1802" t="s">
        <v>71</v>
      </c>
      <c r="B1802" t="s">
        <v>55</v>
      </c>
      <c r="C1802" t="s">
        <v>77</v>
      </c>
      <c r="D1802" s="4">
        <v>43466</v>
      </c>
      <c r="E1802" t="s">
        <v>66</v>
      </c>
      <c r="F1802" s="5">
        <v>43405</v>
      </c>
      <c r="G1802">
        <v>63981.72</v>
      </c>
      <c r="H1802">
        <v>1934.37</v>
      </c>
      <c r="I1802">
        <f>Table_Query_from_etpl[[#This Row],[billed_amt]]/Table_Query_from_etpl[[#This Row],[billed_consum]]</f>
        <v>3.0233166598209613E-2</v>
      </c>
    </row>
    <row r="1803" spans="1:9" x14ac:dyDescent="0.2">
      <c r="A1803" t="s">
        <v>71</v>
      </c>
      <c r="B1803" t="s">
        <v>55</v>
      </c>
      <c r="C1803" t="s">
        <v>77</v>
      </c>
      <c r="D1803" s="4">
        <v>43466</v>
      </c>
      <c r="E1803" t="s">
        <v>66</v>
      </c>
      <c r="F1803" s="5">
        <v>43405</v>
      </c>
      <c r="G1803">
        <v>170189.84</v>
      </c>
      <c r="H1803">
        <v>5143.99</v>
      </c>
      <c r="I1803">
        <f>Table_Query_from_etpl[[#This Row],[billed_amt]]/Table_Query_from_etpl[[#This Row],[billed_consum]]</f>
        <v>3.0225012256900882E-2</v>
      </c>
    </row>
    <row r="1804" spans="1:9" x14ac:dyDescent="0.2">
      <c r="A1804" t="s">
        <v>71</v>
      </c>
      <c r="B1804" t="s">
        <v>54</v>
      </c>
      <c r="C1804" t="s">
        <v>76</v>
      </c>
      <c r="D1804" s="4">
        <v>43160</v>
      </c>
      <c r="E1804" t="s">
        <v>78</v>
      </c>
      <c r="F1804" s="5">
        <v>43101</v>
      </c>
      <c r="G1804">
        <v>20577.45</v>
      </c>
      <c r="H1804">
        <v>298.01</v>
      </c>
      <c r="I1804">
        <f>Table_Query_from_etpl[[#This Row],[billed_amt]]/Table_Query_from_etpl[[#This Row],[billed_consum]]</f>
        <v>1.4482358115315551E-2</v>
      </c>
    </row>
    <row r="1805" spans="1:9" x14ac:dyDescent="0.2">
      <c r="A1805" t="s">
        <v>71</v>
      </c>
      <c r="B1805" t="s">
        <v>54</v>
      </c>
      <c r="C1805" t="s">
        <v>76</v>
      </c>
      <c r="D1805" s="4">
        <v>43466</v>
      </c>
      <c r="E1805" t="s">
        <v>78</v>
      </c>
      <c r="F1805" s="5">
        <v>43405</v>
      </c>
      <c r="G1805">
        <v>13.76</v>
      </c>
      <c r="H1805">
        <v>0.43</v>
      </c>
      <c r="I1805">
        <f>Table_Query_from_etpl[[#This Row],[billed_amt]]/Table_Query_from_etpl[[#This Row],[billed_consum]]</f>
        <v>3.125E-2</v>
      </c>
    </row>
    <row r="1806" spans="1:9" x14ac:dyDescent="0.2">
      <c r="A1806" t="s">
        <v>71</v>
      </c>
      <c r="B1806" t="s">
        <v>54</v>
      </c>
      <c r="C1806" t="s">
        <v>76</v>
      </c>
      <c r="D1806" s="4">
        <v>43466</v>
      </c>
      <c r="E1806" t="s">
        <v>66</v>
      </c>
      <c r="F1806" s="5">
        <v>43405</v>
      </c>
      <c r="G1806">
        <v>305</v>
      </c>
      <c r="H1806">
        <v>9.43</v>
      </c>
      <c r="I1806">
        <f>Table_Query_from_etpl[[#This Row],[billed_amt]]/Table_Query_from_etpl[[#This Row],[billed_consum]]</f>
        <v>3.0918032786885246E-2</v>
      </c>
    </row>
    <row r="1807" spans="1:9" x14ac:dyDescent="0.2">
      <c r="A1807" t="s">
        <v>71</v>
      </c>
      <c r="B1807" t="s">
        <v>54</v>
      </c>
      <c r="C1807" t="s">
        <v>76</v>
      </c>
      <c r="D1807" s="4">
        <v>43160</v>
      </c>
      <c r="E1807" t="s">
        <v>78</v>
      </c>
      <c r="F1807" s="5">
        <v>43101</v>
      </c>
      <c r="G1807">
        <v>29308.01</v>
      </c>
      <c r="H1807">
        <v>426.01</v>
      </c>
      <c r="I1807">
        <f>Table_Query_from_etpl[[#This Row],[billed_amt]]/Table_Query_from_etpl[[#This Row],[billed_consum]]</f>
        <v>1.4535616713656097E-2</v>
      </c>
    </row>
    <row r="1808" spans="1:9" x14ac:dyDescent="0.2">
      <c r="A1808" t="s">
        <v>71</v>
      </c>
      <c r="B1808" t="s">
        <v>54</v>
      </c>
      <c r="C1808" t="s">
        <v>76</v>
      </c>
      <c r="D1808" s="4">
        <v>43160</v>
      </c>
      <c r="E1808" t="s">
        <v>66</v>
      </c>
      <c r="F1808" s="5">
        <v>43101</v>
      </c>
      <c r="G1808">
        <v>649842.68000000005</v>
      </c>
      <c r="H1808">
        <v>9445.5300000000007</v>
      </c>
      <c r="I1808">
        <f>Table_Query_from_etpl[[#This Row],[billed_amt]]/Table_Query_from_etpl[[#This Row],[billed_consum]]</f>
        <v>1.4535102557437439E-2</v>
      </c>
    </row>
    <row r="1809" spans="1:9" x14ac:dyDescent="0.2">
      <c r="A1809" t="s">
        <v>71</v>
      </c>
      <c r="B1809" t="s">
        <v>54</v>
      </c>
      <c r="C1809" t="s">
        <v>76</v>
      </c>
      <c r="D1809" s="4">
        <v>43160</v>
      </c>
      <c r="E1809" t="s">
        <v>66</v>
      </c>
      <c r="F1809" s="5">
        <v>43101</v>
      </c>
      <c r="G1809">
        <v>456260.93</v>
      </c>
      <c r="H1809">
        <v>6608.67</v>
      </c>
      <c r="I1809">
        <f>Table_Query_from_etpl[[#This Row],[billed_amt]]/Table_Query_from_etpl[[#This Row],[billed_consum]]</f>
        <v>1.4484409173496403E-2</v>
      </c>
    </row>
    <row r="1810" spans="1:9" x14ac:dyDescent="0.2">
      <c r="A1810" t="s">
        <v>71</v>
      </c>
      <c r="B1810" t="s">
        <v>54</v>
      </c>
      <c r="C1810" t="s">
        <v>76</v>
      </c>
      <c r="D1810" s="4">
        <v>43466</v>
      </c>
      <c r="E1810" t="s">
        <v>66</v>
      </c>
      <c r="F1810" s="5">
        <v>43221</v>
      </c>
      <c r="G1810">
        <v>43</v>
      </c>
      <c r="H1810">
        <v>1.1000000000000001</v>
      </c>
      <c r="I1810">
        <f>Table_Query_from_etpl[[#This Row],[billed_amt]]/Table_Query_from_etpl[[#This Row],[billed_consum]]</f>
        <v>2.5581395348837212E-2</v>
      </c>
    </row>
    <row r="1811" spans="1:9" x14ac:dyDescent="0.2">
      <c r="A1811" t="s">
        <v>71</v>
      </c>
      <c r="B1811" t="s">
        <v>54</v>
      </c>
      <c r="C1811" t="s">
        <v>76</v>
      </c>
      <c r="D1811" s="4">
        <v>43466</v>
      </c>
      <c r="E1811" t="s">
        <v>66</v>
      </c>
      <c r="F1811" s="5">
        <v>43405</v>
      </c>
      <c r="G1811">
        <v>264466.76</v>
      </c>
      <c r="H1811">
        <v>7981.7</v>
      </c>
      <c r="I1811">
        <f>Table_Query_from_etpl[[#This Row],[billed_amt]]/Table_Query_from_etpl[[#This Row],[billed_consum]]</f>
        <v>3.0180352343712306E-2</v>
      </c>
    </row>
    <row r="1812" spans="1:9" x14ac:dyDescent="0.2">
      <c r="A1812" t="s">
        <v>71</v>
      </c>
      <c r="B1812" t="s">
        <v>54</v>
      </c>
      <c r="C1812" t="s">
        <v>76</v>
      </c>
      <c r="D1812" s="4">
        <v>43466</v>
      </c>
      <c r="E1812" t="s">
        <v>78</v>
      </c>
      <c r="F1812" s="5">
        <v>43405</v>
      </c>
      <c r="G1812">
        <v>11927.49</v>
      </c>
      <c r="H1812">
        <v>359.99</v>
      </c>
      <c r="I1812">
        <f>Table_Query_from_etpl[[#This Row],[billed_amt]]/Table_Query_from_etpl[[#This Row],[billed_consum]]</f>
        <v>3.0181538613740191E-2</v>
      </c>
    </row>
    <row r="1813" spans="1:9" x14ac:dyDescent="0.2">
      <c r="A1813" t="s">
        <v>71</v>
      </c>
      <c r="B1813" t="s">
        <v>55</v>
      </c>
      <c r="C1813" t="s">
        <v>77</v>
      </c>
      <c r="D1813" s="4">
        <v>43466</v>
      </c>
      <c r="E1813" t="s">
        <v>66</v>
      </c>
      <c r="F1813" s="5">
        <v>43405</v>
      </c>
      <c r="G1813">
        <v>128793.27</v>
      </c>
      <c r="H1813">
        <v>3981.49</v>
      </c>
      <c r="I1813">
        <f>Table_Query_from_etpl[[#This Row],[billed_amt]]/Table_Query_from_etpl[[#This Row],[billed_consum]]</f>
        <v>3.0913804735294009E-2</v>
      </c>
    </row>
    <row r="1814" spans="1:9" x14ac:dyDescent="0.2">
      <c r="A1814" t="s">
        <v>71</v>
      </c>
      <c r="B1814" t="s">
        <v>55</v>
      </c>
      <c r="C1814" t="s">
        <v>77</v>
      </c>
      <c r="D1814" s="4">
        <v>43466</v>
      </c>
      <c r="E1814" t="s">
        <v>78</v>
      </c>
      <c r="F1814" s="5">
        <v>43405</v>
      </c>
      <c r="G1814">
        <v>5807.28</v>
      </c>
      <c r="H1814">
        <v>179.55</v>
      </c>
      <c r="I1814">
        <f>Table_Query_from_etpl[[#This Row],[billed_amt]]/Table_Query_from_etpl[[#This Row],[billed_consum]]</f>
        <v>3.0918089019299915E-2</v>
      </c>
    </row>
    <row r="1815" spans="1:9" x14ac:dyDescent="0.2">
      <c r="A1815" s="98" t="s">
        <v>71</v>
      </c>
      <c r="B1815" s="98" t="s">
        <v>55</v>
      </c>
      <c r="C1815" s="98" t="s">
        <v>77</v>
      </c>
      <c r="D1815" s="106">
        <v>43497</v>
      </c>
      <c r="E1815" s="98" t="s">
        <v>66</v>
      </c>
      <c r="F1815" s="100">
        <v>43405</v>
      </c>
      <c r="G1815" s="98">
        <v>25256.99</v>
      </c>
      <c r="H1815" s="98">
        <v>642.49</v>
      </c>
      <c r="I1815" s="98">
        <f>Table_Query_from_etpl[[#This Row],[billed_amt]]/Table_Query_from_etpl[[#This Row],[billed_consum]]</f>
        <v>2.5438106441028799E-2</v>
      </c>
    </row>
    <row r="1816" spans="1:9" x14ac:dyDescent="0.2">
      <c r="A1816" s="98" t="s">
        <v>71</v>
      </c>
      <c r="B1816" s="98" t="s">
        <v>55</v>
      </c>
      <c r="C1816" s="98" t="s">
        <v>77</v>
      </c>
      <c r="D1816" s="106">
        <v>43497</v>
      </c>
      <c r="E1816" s="98" t="s">
        <v>66</v>
      </c>
      <c r="F1816" s="100">
        <v>43405</v>
      </c>
      <c r="G1816" s="98">
        <v>1399</v>
      </c>
      <c r="H1816" s="98">
        <v>33.15</v>
      </c>
      <c r="I1816" s="105">
        <f>Table_Query_from_etpl[[#This Row],[billed_amt]]/Table_Query_from_etpl[[#This Row],[billed_consum]]</f>
        <v>2.3695496783416724E-2</v>
      </c>
    </row>
    <row r="1817" spans="1:9" x14ac:dyDescent="0.2">
      <c r="A1817" s="98" t="s">
        <v>71</v>
      </c>
      <c r="B1817" s="98" t="s">
        <v>55</v>
      </c>
      <c r="C1817" s="98" t="s">
        <v>77</v>
      </c>
      <c r="D1817" s="106">
        <v>43497</v>
      </c>
      <c r="E1817" s="98" t="s">
        <v>78</v>
      </c>
      <c r="F1817" s="100">
        <v>43405</v>
      </c>
      <c r="G1817" s="98">
        <v>872.85</v>
      </c>
      <c r="H1817" s="98">
        <v>22.26</v>
      </c>
      <c r="I1817" s="105">
        <f>Table_Query_from_etpl[[#This Row],[billed_amt]]/Table_Query_from_etpl[[#This Row],[billed_consum]]</f>
        <v>2.5502663687918887E-2</v>
      </c>
    </row>
    <row r="1818" spans="1:9" x14ac:dyDescent="0.2">
      <c r="A1818" s="98" t="s">
        <v>71</v>
      </c>
      <c r="B1818" s="98" t="s">
        <v>55</v>
      </c>
      <c r="C1818" s="98" t="s">
        <v>77</v>
      </c>
      <c r="D1818" s="106">
        <v>43497</v>
      </c>
      <c r="E1818" s="98" t="s">
        <v>78</v>
      </c>
      <c r="F1818" s="100">
        <v>43405</v>
      </c>
      <c r="G1818" s="98">
        <v>55.26</v>
      </c>
      <c r="H1818" s="98">
        <v>1.31</v>
      </c>
      <c r="I1818" s="105">
        <f>Table_Query_from_etpl[[#This Row],[billed_amt]]/Table_Query_from_etpl[[#This Row],[billed_consum]]</f>
        <v>2.3706116539992762E-2</v>
      </c>
    </row>
    <row r="1819" spans="1:9" x14ac:dyDescent="0.2">
      <c r="A1819" s="98" t="s">
        <v>71</v>
      </c>
      <c r="B1819" s="98" t="s">
        <v>55</v>
      </c>
      <c r="C1819" s="98" t="s">
        <v>77</v>
      </c>
      <c r="D1819" s="106">
        <v>43497</v>
      </c>
      <c r="E1819" s="98" t="s">
        <v>78</v>
      </c>
      <c r="F1819" s="100">
        <v>43405</v>
      </c>
      <c r="G1819" s="98">
        <v>71.150000000000006</v>
      </c>
      <c r="H1819" s="98">
        <v>2.1</v>
      </c>
      <c r="I1819" s="105">
        <f>Table_Query_from_etpl[[#This Row],[billed_amt]]/Table_Query_from_etpl[[#This Row],[billed_consum]]</f>
        <v>2.9515108924806747E-2</v>
      </c>
    </row>
    <row r="1820" spans="1:9" x14ac:dyDescent="0.2">
      <c r="A1820" s="98" t="s">
        <v>71</v>
      </c>
      <c r="B1820" s="98" t="s">
        <v>54</v>
      </c>
      <c r="C1820" s="98" t="s">
        <v>76</v>
      </c>
      <c r="D1820" s="106">
        <v>43466</v>
      </c>
      <c r="E1820" s="98" t="s">
        <v>78</v>
      </c>
      <c r="F1820" s="100">
        <v>43405</v>
      </c>
      <c r="G1820" s="98">
        <v>37334.78</v>
      </c>
      <c r="H1820" s="98">
        <v>1128</v>
      </c>
      <c r="I1820" s="105">
        <f>Table_Query_from_etpl[[#This Row],[billed_amt]]/Table_Query_from_etpl[[#This Row],[billed_consum]]</f>
        <v>3.0213114956081168E-2</v>
      </c>
    </row>
    <row r="1821" spans="1:9" x14ac:dyDescent="0.2">
      <c r="A1821" s="98" t="s">
        <v>71</v>
      </c>
      <c r="B1821" s="98" t="s">
        <v>54</v>
      </c>
      <c r="C1821" s="98" t="s">
        <v>76</v>
      </c>
      <c r="D1821" s="106">
        <v>43497</v>
      </c>
      <c r="E1821" s="98" t="s">
        <v>78</v>
      </c>
      <c r="F1821" s="100">
        <v>43405</v>
      </c>
      <c r="G1821" s="98">
        <v>3884.16</v>
      </c>
      <c r="H1821" s="98">
        <v>98.04</v>
      </c>
      <c r="I1821" s="105">
        <f>Table_Query_from_etpl[[#This Row],[billed_amt]]/Table_Query_from_etpl[[#This Row],[billed_consum]]</f>
        <v>2.5240978744438956E-2</v>
      </c>
    </row>
    <row r="1822" spans="1:9" x14ac:dyDescent="0.2">
      <c r="A1822" s="98" t="s">
        <v>71</v>
      </c>
      <c r="B1822" s="98" t="s">
        <v>54</v>
      </c>
      <c r="C1822" s="98" t="s">
        <v>76</v>
      </c>
      <c r="D1822" s="106">
        <v>43435</v>
      </c>
      <c r="E1822" s="98" t="s">
        <v>66</v>
      </c>
      <c r="F1822" s="100">
        <v>43405</v>
      </c>
      <c r="G1822" s="98">
        <v>5318</v>
      </c>
      <c r="H1822" s="98">
        <v>135.21</v>
      </c>
      <c r="I1822" s="105">
        <f>Table_Query_from_etpl[[#This Row],[billed_amt]]/Table_Query_from_etpl[[#This Row],[billed_consum]]</f>
        <v>2.5424971793907486E-2</v>
      </c>
    </row>
    <row r="1823" spans="1:9" x14ac:dyDescent="0.2">
      <c r="A1823" s="98" t="s">
        <v>71</v>
      </c>
      <c r="B1823" s="98" t="s">
        <v>54</v>
      </c>
      <c r="C1823" s="98" t="s">
        <v>76</v>
      </c>
      <c r="D1823" s="106">
        <v>43435</v>
      </c>
      <c r="E1823" s="98" t="s">
        <v>78</v>
      </c>
      <c r="F1823" s="100">
        <v>43405</v>
      </c>
      <c r="G1823" s="98">
        <v>239.85</v>
      </c>
      <c r="H1823" s="98">
        <v>6.1</v>
      </c>
      <c r="I1823" s="105">
        <f>Table_Query_from_etpl[[#This Row],[billed_amt]]/Table_Query_from_etpl[[#This Row],[billed_consum]]</f>
        <v>2.543256201792787E-2</v>
      </c>
    </row>
    <row r="1824" spans="1:9" x14ac:dyDescent="0.2">
      <c r="A1824" s="98" t="s">
        <v>71</v>
      </c>
      <c r="B1824" s="98" t="s">
        <v>55</v>
      </c>
      <c r="C1824" s="98" t="s">
        <v>77</v>
      </c>
      <c r="D1824" s="106">
        <v>43497</v>
      </c>
      <c r="E1824" s="98" t="s">
        <v>66</v>
      </c>
      <c r="F1824" s="100">
        <v>43405</v>
      </c>
      <c r="G1824" s="98">
        <v>1710.95</v>
      </c>
      <c r="H1824" s="98">
        <v>49.98</v>
      </c>
      <c r="I1824" s="105">
        <f>Table_Query_from_etpl[[#This Row],[billed_amt]]/Table_Query_from_etpl[[#This Row],[billed_consum]]</f>
        <v>2.9211841374674887E-2</v>
      </c>
    </row>
    <row r="1825" spans="1:9" x14ac:dyDescent="0.2">
      <c r="A1825" s="98" t="s">
        <v>71</v>
      </c>
      <c r="B1825" s="98" t="s">
        <v>54</v>
      </c>
      <c r="C1825" s="98" t="s">
        <v>76</v>
      </c>
      <c r="D1825" s="106">
        <v>43497</v>
      </c>
      <c r="E1825" s="98" t="s">
        <v>66</v>
      </c>
      <c r="F1825" s="100">
        <v>43405</v>
      </c>
      <c r="G1825" s="98">
        <v>113897</v>
      </c>
      <c r="H1825" s="98">
        <v>2873.2</v>
      </c>
      <c r="I1825" s="105">
        <f>Table_Query_from_etpl[[#This Row],[billed_amt]]/Table_Query_from_etpl[[#This Row],[billed_consum]]</f>
        <v>2.5226300956127025E-2</v>
      </c>
    </row>
    <row r="1826" spans="1:9" x14ac:dyDescent="0.2">
      <c r="A1826" s="98" t="s">
        <v>71</v>
      </c>
      <c r="B1826" s="98" t="s">
        <v>54</v>
      </c>
      <c r="C1826" s="98" t="s">
        <v>76</v>
      </c>
      <c r="D1826" s="106">
        <v>43497</v>
      </c>
      <c r="E1826" s="98" t="s">
        <v>66</v>
      </c>
      <c r="F1826" s="100">
        <v>43405</v>
      </c>
      <c r="G1826" s="98">
        <v>1578</v>
      </c>
      <c r="H1826" s="98">
        <v>41.08</v>
      </c>
      <c r="I1826" s="105">
        <f>Table_Query_from_etpl[[#This Row],[billed_amt]]/Table_Query_from_etpl[[#This Row],[billed_consum]]</f>
        <v>2.603295310519645E-2</v>
      </c>
    </row>
    <row r="1827" spans="1:9" x14ac:dyDescent="0.2">
      <c r="A1827" s="98" t="s">
        <v>71</v>
      </c>
      <c r="B1827" s="98" t="s">
        <v>54</v>
      </c>
      <c r="C1827" s="98" t="s">
        <v>76</v>
      </c>
      <c r="D1827" s="106">
        <v>43466</v>
      </c>
      <c r="E1827" s="98" t="s">
        <v>66</v>
      </c>
      <c r="F1827" s="100">
        <v>43405</v>
      </c>
      <c r="G1827" s="98">
        <v>827832.35</v>
      </c>
      <c r="H1827" s="98">
        <v>25014.799999999999</v>
      </c>
      <c r="I1827" s="105">
        <f>Table_Query_from_etpl[[#This Row],[billed_amt]]/Table_Query_from_etpl[[#This Row],[billed_consum]]</f>
        <v>3.0217229370173803E-2</v>
      </c>
    </row>
    <row r="1828" spans="1:9" x14ac:dyDescent="0.2">
      <c r="A1828" s="98" t="s">
        <v>71</v>
      </c>
      <c r="B1828" s="98" t="s">
        <v>54</v>
      </c>
      <c r="C1828" s="98" t="s">
        <v>76</v>
      </c>
      <c r="D1828" s="106">
        <v>43497</v>
      </c>
      <c r="E1828" s="98" t="s">
        <v>78</v>
      </c>
      <c r="F1828" s="100">
        <v>43405</v>
      </c>
      <c r="G1828" s="98">
        <v>67.8</v>
      </c>
      <c r="H1828" s="98">
        <v>1.77</v>
      </c>
      <c r="I1828" s="105">
        <f>Table_Query_from_etpl[[#This Row],[billed_amt]]/Table_Query_from_etpl[[#This Row],[billed_consum]]</f>
        <v>2.6106194690265486E-2</v>
      </c>
    </row>
    <row r="1829" spans="1:9" x14ac:dyDescent="0.2">
      <c r="A1829" s="98" t="s">
        <v>71</v>
      </c>
      <c r="B1829" s="98" t="s">
        <v>54</v>
      </c>
      <c r="C1829" s="98" t="s">
        <v>76</v>
      </c>
      <c r="D1829" s="106">
        <v>43497</v>
      </c>
      <c r="E1829" s="98" t="s">
        <v>78</v>
      </c>
      <c r="F1829" s="100">
        <v>43221</v>
      </c>
      <c r="G1829" s="98">
        <v>109.6</v>
      </c>
      <c r="H1829" s="98">
        <v>2.94</v>
      </c>
      <c r="I1829" s="105">
        <f>Table_Query_from_etpl[[#This Row],[billed_amt]]/Table_Query_from_etpl[[#This Row],[billed_consum]]</f>
        <v>2.6824817518248178E-2</v>
      </c>
    </row>
    <row r="1830" spans="1:9" x14ac:dyDescent="0.2">
      <c r="A1830" s="98" t="s">
        <v>71</v>
      </c>
      <c r="B1830" s="98" t="s">
        <v>54</v>
      </c>
      <c r="C1830" s="98" t="s">
        <v>76</v>
      </c>
      <c r="D1830" s="106">
        <v>43435</v>
      </c>
      <c r="E1830" s="98" t="s">
        <v>66</v>
      </c>
      <c r="F1830" s="100">
        <v>43405</v>
      </c>
      <c r="G1830" s="98">
        <v>337501.01</v>
      </c>
      <c r="H1830" s="98">
        <v>6510.16</v>
      </c>
      <c r="I1830" s="105">
        <f>Table_Query_from_etpl[[#This Row],[billed_amt]]/Table_Query_from_etpl[[#This Row],[billed_consum]]</f>
        <v>1.9289305237930991E-2</v>
      </c>
    </row>
    <row r="1831" spans="1:9" x14ac:dyDescent="0.2">
      <c r="A1831" s="98" t="s">
        <v>71</v>
      </c>
      <c r="B1831" s="98" t="s">
        <v>54</v>
      </c>
      <c r="C1831" s="98" t="s">
        <v>76</v>
      </c>
      <c r="D1831" s="106">
        <v>43435</v>
      </c>
      <c r="E1831" s="98" t="s">
        <v>66</v>
      </c>
      <c r="F1831" s="100">
        <v>43221</v>
      </c>
      <c r="G1831" s="98">
        <v>447386</v>
      </c>
      <c r="H1831" s="98">
        <v>8434.43</v>
      </c>
      <c r="I1831" s="105">
        <f>Table_Query_from_etpl[[#This Row],[billed_amt]]/Table_Query_from_etpl[[#This Row],[billed_consum]]</f>
        <v>1.8852690964849147E-2</v>
      </c>
    </row>
    <row r="1832" spans="1:9" x14ac:dyDescent="0.2">
      <c r="A1832" s="98" t="s">
        <v>71</v>
      </c>
      <c r="B1832" s="98" t="s">
        <v>54</v>
      </c>
      <c r="C1832" s="98" t="s">
        <v>76</v>
      </c>
      <c r="D1832" s="106">
        <v>43435</v>
      </c>
      <c r="E1832" s="98" t="s">
        <v>78</v>
      </c>
      <c r="F1832" s="100">
        <v>43221</v>
      </c>
      <c r="G1832" s="98">
        <v>20177.240000000002</v>
      </c>
      <c r="H1832" s="98">
        <v>380.3</v>
      </c>
      <c r="I1832" s="105">
        <f>Table_Query_from_etpl[[#This Row],[billed_amt]]/Table_Query_from_etpl[[#This Row],[billed_consum]]</f>
        <v>1.8847969296097979E-2</v>
      </c>
    </row>
    <row r="1833" spans="1:9" x14ac:dyDescent="0.2">
      <c r="A1833" s="98" t="s">
        <v>71</v>
      </c>
      <c r="B1833" s="98" t="s">
        <v>54</v>
      </c>
      <c r="C1833" s="98" t="s">
        <v>76</v>
      </c>
      <c r="D1833" s="106">
        <v>43435</v>
      </c>
      <c r="E1833" s="98" t="s">
        <v>78</v>
      </c>
      <c r="F1833" s="100">
        <v>43405</v>
      </c>
      <c r="G1833" s="98">
        <v>15221.34</v>
      </c>
      <c r="H1833" s="98">
        <v>293.47000000000003</v>
      </c>
      <c r="I1833" s="105">
        <f>Table_Query_from_etpl[[#This Row],[billed_amt]]/Table_Query_from_etpl[[#This Row],[billed_consum]]</f>
        <v>1.9280168500276588E-2</v>
      </c>
    </row>
    <row r="1834" spans="1:9" x14ac:dyDescent="0.2">
      <c r="A1834" s="98" t="s">
        <v>71</v>
      </c>
      <c r="B1834" s="98" t="s">
        <v>54</v>
      </c>
      <c r="C1834" s="98" t="s">
        <v>76</v>
      </c>
      <c r="D1834" s="106">
        <v>43497</v>
      </c>
      <c r="E1834" s="98" t="s">
        <v>66</v>
      </c>
      <c r="F1834" s="100">
        <v>43221</v>
      </c>
      <c r="G1834" s="98">
        <v>2474</v>
      </c>
      <c r="H1834" s="98">
        <v>66.3</v>
      </c>
      <c r="I1834" s="105">
        <f>Table_Query_from_etpl[[#This Row],[billed_amt]]/Table_Query_from_etpl[[#This Row],[billed_consum]]</f>
        <v>2.6798706548100241E-2</v>
      </c>
    </row>
    <row r="1835" spans="1:9" x14ac:dyDescent="0.2">
      <c r="A1835" s="98" t="s">
        <v>71</v>
      </c>
      <c r="B1835" s="98" t="s">
        <v>54</v>
      </c>
      <c r="C1835" s="98" t="s">
        <v>76</v>
      </c>
      <c r="D1835" s="106">
        <v>43466</v>
      </c>
      <c r="E1835" s="98" t="s">
        <v>78</v>
      </c>
      <c r="F1835" s="100">
        <v>43221</v>
      </c>
      <c r="G1835" s="98">
        <v>1.94</v>
      </c>
      <c r="H1835" s="98">
        <v>0.05</v>
      </c>
      <c r="I1835" s="105">
        <f>Table_Query_from_etpl[[#This Row],[billed_amt]]/Table_Query_from_etpl[[#This Row],[billed_consum]]</f>
        <v>2.5773195876288662E-2</v>
      </c>
    </row>
    <row r="1836" spans="1:9" x14ac:dyDescent="0.2">
      <c r="A1836" s="98" t="s">
        <v>71</v>
      </c>
      <c r="B1836" s="98" t="s">
        <v>54</v>
      </c>
      <c r="C1836" s="98" t="s">
        <v>76</v>
      </c>
      <c r="D1836" s="106">
        <v>43466</v>
      </c>
      <c r="E1836" s="98" t="s">
        <v>66</v>
      </c>
      <c r="F1836" s="100">
        <v>43405</v>
      </c>
      <c r="G1836" s="98">
        <v>604253.47</v>
      </c>
      <c r="H1836" s="98">
        <v>18682.43</v>
      </c>
      <c r="I1836" s="105">
        <f>Table_Query_from_etpl[[#This Row],[billed_amt]]/Table_Query_from_etpl[[#This Row],[billed_consum]]</f>
        <v>3.0918200602141351E-2</v>
      </c>
    </row>
    <row r="1837" spans="1:9" x14ac:dyDescent="0.2">
      <c r="A1837" s="98" t="s">
        <v>71</v>
      </c>
      <c r="B1837" s="98" t="s">
        <v>54</v>
      </c>
      <c r="C1837" s="98" t="s">
        <v>72</v>
      </c>
      <c r="D1837" s="106">
        <v>43466</v>
      </c>
      <c r="E1837" s="98" t="s">
        <v>78</v>
      </c>
      <c r="F1837" s="100">
        <v>43405</v>
      </c>
      <c r="G1837" s="98">
        <v>64082.36</v>
      </c>
      <c r="H1837" s="98">
        <v>1790.25</v>
      </c>
      <c r="I1837" s="105">
        <f>Table_Query_from_etpl[[#This Row],[billed_amt]]/Table_Query_from_etpl[[#This Row],[billed_consum]]</f>
        <v>2.7936705202492543E-2</v>
      </c>
    </row>
    <row r="1838" spans="1:9" x14ac:dyDescent="0.2">
      <c r="A1838" s="98" t="s">
        <v>71</v>
      </c>
      <c r="B1838" s="98" t="s">
        <v>55</v>
      </c>
      <c r="C1838" s="98" t="s">
        <v>77</v>
      </c>
      <c r="D1838" s="106">
        <v>43435</v>
      </c>
      <c r="E1838" s="98" t="s">
        <v>66</v>
      </c>
      <c r="F1838" s="100">
        <v>43405</v>
      </c>
      <c r="G1838" s="98">
        <v>453.99</v>
      </c>
      <c r="H1838" s="98">
        <v>8.56</v>
      </c>
      <c r="I1838" s="105">
        <f>Table_Query_from_etpl[[#This Row],[billed_amt]]/Table_Query_from_etpl[[#This Row],[billed_consum]]</f>
        <v>1.8855040859930835E-2</v>
      </c>
    </row>
    <row r="1839" spans="1:9" x14ac:dyDescent="0.2">
      <c r="A1839" s="98" t="s">
        <v>71</v>
      </c>
      <c r="B1839" s="98" t="s">
        <v>55</v>
      </c>
      <c r="C1839" s="98" t="s">
        <v>77</v>
      </c>
      <c r="D1839" s="106">
        <v>43435</v>
      </c>
      <c r="E1839" s="98" t="s">
        <v>66</v>
      </c>
      <c r="F1839" s="100">
        <v>43221</v>
      </c>
      <c r="G1839" s="98">
        <v>629</v>
      </c>
      <c r="H1839" s="98">
        <v>11.85</v>
      </c>
      <c r="I1839" s="105">
        <f>Table_Query_from_etpl[[#This Row],[billed_amt]]/Table_Query_from_etpl[[#This Row],[billed_consum]]</f>
        <v>1.8839427662957074E-2</v>
      </c>
    </row>
    <row r="1840" spans="1:9" x14ac:dyDescent="0.2">
      <c r="A1840" s="98" t="s">
        <v>71</v>
      </c>
      <c r="B1840" s="98" t="s">
        <v>55</v>
      </c>
      <c r="C1840" s="98" t="s">
        <v>77</v>
      </c>
      <c r="D1840" s="106">
        <v>43435</v>
      </c>
      <c r="E1840" s="98" t="s">
        <v>78</v>
      </c>
      <c r="F1840" s="100">
        <v>43221</v>
      </c>
      <c r="G1840" s="98">
        <v>28.37</v>
      </c>
      <c r="H1840" s="98">
        <v>0.53</v>
      </c>
      <c r="I1840" s="105">
        <f>Table_Query_from_etpl[[#This Row],[billed_amt]]/Table_Query_from_etpl[[#This Row],[billed_consum]]</f>
        <v>1.8681706027493833E-2</v>
      </c>
    </row>
    <row r="1841" spans="1:9" x14ac:dyDescent="0.2">
      <c r="A1841" s="98" t="s">
        <v>71</v>
      </c>
      <c r="B1841" s="98" t="s">
        <v>55</v>
      </c>
      <c r="C1841" s="98" t="s">
        <v>77</v>
      </c>
      <c r="D1841" s="106">
        <v>43435</v>
      </c>
      <c r="E1841" s="98" t="s">
        <v>78</v>
      </c>
      <c r="F1841" s="100">
        <v>43405</v>
      </c>
      <c r="G1841" s="98">
        <v>20.48</v>
      </c>
      <c r="H1841" s="98">
        <v>0.38</v>
      </c>
      <c r="I1841" s="105">
        <f>Table_Query_from_etpl[[#This Row],[billed_amt]]/Table_Query_from_etpl[[#This Row],[billed_consum]]</f>
        <v>1.85546875E-2</v>
      </c>
    </row>
    <row r="1842" spans="1:9" x14ac:dyDescent="0.2">
      <c r="A1842" s="98" t="s">
        <v>71</v>
      </c>
      <c r="B1842" s="98" t="s">
        <v>54</v>
      </c>
      <c r="C1842" s="98" t="s">
        <v>76</v>
      </c>
      <c r="D1842" s="106">
        <v>43466</v>
      </c>
      <c r="E1842" s="98" t="s">
        <v>78</v>
      </c>
      <c r="F1842" s="100">
        <v>43405</v>
      </c>
      <c r="G1842" s="98">
        <v>27251.47</v>
      </c>
      <c r="H1842" s="98">
        <v>842.62</v>
      </c>
      <c r="I1842" s="105">
        <f>Table_Query_from_etpl[[#This Row],[billed_amt]]/Table_Query_from_etpl[[#This Row],[billed_consum]]</f>
        <v>3.0920166875401583E-2</v>
      </c>
    </row>
    <row r="1843" spans="1:9" x14ac:dyDescent="0.2">
      <c r="A1843" s="98" t="s">
        <v>71</v>
      </c>
      <c r="B1843" s="98" t="s">
        <v>54</v>
      </c>
      <c r="C1843" s="98" t="s">
        <v>72</v>
      </c>
      <c r="D1843" s="106">
        <v>43466</v>
      </c>
      <c r="E1843" s="98" t="s">
        <v>66</v>
      </c>
      <c r="F1843" s="100">
        <v>43405</v>
      </c>
      <c r="G1843" s="98">
        <v>1421068.47</v>
      </c>
      <c r="H1843" s="98">
        <v>39700.639999999999</v>
      </c>
      <c r="I1843" s="105">
        <f>Table_Query_from_etpl[[#This Row],[billed_amt]]/Table_Query_from_etpl[[#This Row],[billed_consum]]</f>
        <v>2.7937176032059877E-2</v>
      </c>
    </row>
    <row r="1844" spans="1:9" x14ac:dyDescent="0.2">
      <c r="A1844" s="98" t="s">
        <v>71</v>
      </c>
      <c r="B1844" s="98" t="s">
        <v>54</v>
      </c>
      <c r="C1844" s="98" t="s">
        <v>76</v>
      </c>
      <c r="D1844" s="106">
        <v>43435</v>
      </c>
      <c r="E1844" s="98" t="s">
        <v>66</v>
      </c>
      <c r="F1844" s="100">
        <v>43405</v>
      </c>
      <c r="G1844" s="98">
        <v>206564.36</v>
      </c>
      <c r="H1844" s="98">
        <v>3929.53</v>
      </c>
      <c r="I1844" s="105">
        <f>Table_Query_from_etpl[[#This Row],[billed_amt]]/Table_Query_from_etpl[[#This Row],[billed_consum]]</f>
        <v>1.902327197198975E-2</v>
      </c>
    </row>
    <row r="1845" spans="1:9" x14ac:dyDescent="0.2">
      <c r="A1845" s="98" t="s">
        <v>71</v>
      </c>
      <c r="B1845" s="98" t="s">
        <v>54</v>
      </c>
      <c r="C1845" s="98" t="s">
        <v>76</v>
      </c>
      <c r="D1845" s="106">
        <v>43466</v>
      </c>
      <c r="E1845" s="98" t="s">
        <v>66</v>
      </c>
      <c r="F1845" s="100">
        <v>43405</v>
      </c>
      <c r="G1845" s="98">
        <v>849</v>
      </c>
      <c r="H1845" s="98">
        <v>26.24</v>
      </c>
      <c r="I1845" s="105">
        <f>Table_Query_from_etpl[[#This Row],[billed_amt]]/Table_Query_from_etpl[[#This Row],[billed_consum]]</f>
        <v>3.0906949352179032E-2</v>
      </c>
    </row>
    <row r="1846" spans="1:9" x14ac:dyDescent="0.2">
      <c r="A1846" s="98" t="s">
        <v>71</v>
      </c>
      <c r="B1846" s="98" t="s">
        <v>54</v>
      </c>
      <c r="C1846" s="98" t="s">
        <v>76</v>
      </c>
      <c r="D1846" s="106">
        <v>43466</v>
      </c>
      <c r="E1846" s="98" t="s">
        <v>78</v>
      </c>
      <c r="F1846" s="100">
        <v>43405</v>
      </c>
      <c r="G1846" s="98">
        <v>37.130000000000003</v>
      </c>
      <c r="H1846" s="98">
        <v>1.1599999999999999</v>
      </c>
      <c r="I1846" s="105">
        <f>Table_Query_from_etpl[[#This Row],[billed_amt]]/Table_Query_from_etpl[[#This Row],[billed_consum]]</f>
        <v>3.1241583625100992E-2</v>
      </c>
    </row>
    <row r="1847" spans="1:9" x14ac:dyDescent="0.2">
      <c r="A1847" s="98" t="s">
        <v>71</v>
      </c>
      <c r="B1847" s="98" t="s">
        <v>54</v>
      </c>
      <c r="C1847" s="98" t="s">
        <v>76</v>
      </c>
      <c r="D1847" s="106">
        <v>43466</v>
      </c>
      <c r="E1847" s="98" t="s">
        <v>78</v>
      </c>
      <c r="F1847" s="100">
        <v>43221</v>
      </c>
      <c r="G1847" s="98">
        <v>0</v>
      </c>
      <c r="H1847" s="98">
        <v>0</v>
      </c>
      <c r="I1847" s="105" t="e">
        <f>Table_Query_from_etpl[[#This Row],[billed_amt]]/Table_Query_from_etpl[[#This Row],[billed_consum]]</f>
        <v>#DIV/0!</v>
      </c>
    </row>
    <row r="1848" spans="1:9" x14ac:dyDescent="0.2">
      <c r="A1848" s="98" t="s">
        <v>71</v>
      </c>
      <c r="B1848" s="98" t="s">
        <v>54</v>
      </c>
      <c r="C1848" s="98" t="s">
        <v>76</v>
      </c>
      <c r="D1848" s="106">
        <v>43466</v>
      </c>
      <c r="E1848" s="98" t="s">
        <v>66</v>
      </c>
      <c r="F1848" s="100">
        <v>43221</v>
      </c>
      <c r="G1848" s="98">
        <v>0</v>
      </c>
      <c r="H1848" s="98">
        <v>0</v>
      </c>
      <c r="I1848" s="105" t="e">
        <f>Table_Query_from_etpl[[#This Row],[billed_amt]]/Table_Query_from_etpl[[#This Row],[billed_consum]]</f>
        <v>#DIV/0!</v>
      </c>
    </row>
    <row r="1849" spans="1:9" x14ac:dyDescent="0.2">
      <c r="A1849" s="98" t="s">
        <v>71</v>
      </c>
      <c r="B1849" s="98" t="s">
        <v>54</v>
      </c>
      <c r="C1849" s="98" t="s">
        <v>76</v>
      </c>
      <c r="D1849" s="106">
        <v>43497</v>
      </c>
      <c r="E1849" s="98" t="s">
        <v>66</v>
      </c>
      <c r="F1849" s="100">
        <v>43221</v>
      </c>
      <c r="G1849" s="98">
        <v>69</v>
      </c>
      <c r="H1849" s="98">
        <v>1.68</v>
      </c>
      <c r="I1849" s="105">
        <f>Table_Query_from_etpl[[#This Row],[billed_amt]]/Table_Query_from_etpl[[#This Row],[billed_consum]]</f>
        <v>2.4347826086956521E-2</v>
      </c>
    </row>
    <row r="1850" spans="1:9" x14ac:dyDescent="0.2">
      <c r="A1850" s="98" t="s">
        <v>71</v>
      </c>
      <c r="B1850" s="98" t="s">
        <v>54</v>
      </c>
      <c r="C1850" s="98" t="s">
        <v>76</v>
      </c>
      <c r="D1850" s="106">
        <v>43497</v>
      </c>
      <c r="E1850" s="98" t="s">
        <v>78</v>
      </c>
      <c r="F1850" s="100">
        <v>43221</v>
      </c>
      <c r="G1850" s="98">
        <v>3.11</v>
      </c>
      <c r="H1850" s="98">
        <v>0.08</v>
      </c>
      <c r="I1850" s="105">
        <f>Table_Query_from_etpl[[#This Row],[billed_amt]]/Table_Query_from_etpl[[#This Row],[billed_consum]]</f>
        <v>2.5723472668810293E-2</v>
      </c>
    </row>
    <row r="1851" spans="1:9" x14ac:dyDescent="0.2">
      <c r="A1851" s="98" t="s">
        <v>71</v>
      </c>
      <c r="B1851" s="98" t="s">
        <v>55</v>
      </c>
      <c r="C1851" s="98" t="s">
        <v>77</v>
      </c>
      <c r="D1851" s="106">
        <v>43435</v>
      </c>
      <c r="E1851" s="98" t="s">
        <v>78</v>
      </c>
      <c r="F1851" s="100">
        <v>43405</v>
      </c>
      <c r="G1851" s="98">
        <v>5854.73</v>
      </c>
      <c r="H1851" s="98">
        <v>161.12</v>
      </c>
      <c r="I1851" s="105">
        <f>Table_Query_from_etpl[[#This Row],[billed_amt]]/Table_Query_from_etpl[[#This Row],[billed_consum]]</f>
        <v>2.751962942783015E-2</v>
      </c>
    </row>
    <row r="1852" spans="1:9" x14ac:dyDescent="0.2">
      <c r="A1852" s="98" t="s">
        <v>71</v>
      </c>
      <c r="B1852" s="98" t="s">
        <v>55</v>
      </c>
      <c r="C1852" s="98" t="s">
        <v>77</v>
      </c>
      <c r="D1852" s="106">
        <v>43435</v>
      </c>
      <c r="E1852" s="98" t="s">
        <v>66</v>
      </c>
      <c r="F1852" s="100">
        <v>43405</v>
      </c>
      <c r="G1852" s="98">
        <v>129816.14</v>
      </c>
      <c r="H1852" s="98">
        <v>3572.91</v>
      </c>
      <c r="I1852" s="105">
        <f>Table_Query_from_etpl[[#This Row],[billed_amt]]/Table_Query_from_etpl[[#This Row],[billed_consum]]</f>
        <v>2.7522848853771185E-2</v>
      </c>
    </row>
    <row r="1853" spans="1:9" x14ac:dyDescent="0.2">
      <c r="A1853" s="98" t="s">
        <v>71</v>
      </c>
      <c r="B1853" s="98" t="s">
        <v>54</v>
      </c>
      <c r="C1853" s="98" t="s">
        <v>76</v>
      </c>
      <c r="D1853" s="106">
        <v>43435</v>
      </c>
      <c r="E1853" s="98" t="s">
        <v>66</v>
      </c>
      <c r="F1853" s="100">
        <v>43405</v>
      </c>
      <c r="G1853" s="98">
        <v>32584.05</v>
      </c>
      <c r="H1853" s="98">
        <v>828.47</v>
      </c>
      <c r="I1853" s="105">
        <f>Table_Query_from_etpl[[#This Row],[billed_amt]]/Table_Query_from_etpl[[#This Row],[billed_consum]]</f>
        <v>2.5425630024505857E-2</v>
      </c>
    </row>
    <row r="1854" spans="1:9" x14ac:dyDescent="0.2">
      <c r="A1854" s="98" t="s">
        <v>71</v>
      </c>
      <c r="B1854" s="98" t="s">
        <v>55</v>
      </c>
      <c r="C1854" s="98" t="s">
        <v>73</v>
      </c>
      <c r="D1854" s="106">
        <v>43435</v>
      </c>
      <c r="E1854" s="98" t="s">
        <v>66</v>
      </c>
      <c r="F1854" s="100">
        <v>43405</v>
      </c>
      <c r="G1854" s="98">
        <v>1131</v>
      </c>
      <c r="H1854" s="98">
        <v>28.76</v>
      </c>
      <c r="I1854" s="105">
        <f>Table_Query_from_etpl[[#This Row],[billed_amt]]/Table_Query_from_etpl[[#This Row],[billed_consum]]</f>
        <v>2.5428824049513705E-2</v>
      </c>
    </row>
    <row r="1855" spans="1:9" x14ac:dyDescent="0.2">
      <c r="A1855" s="98" t="s">
        <v>71</v>
      </c>
      <c r="B1855" s="98" t="s">
        <v>54</v>
      </c>
      <c r="C1855" s="98" t="s">
        <v>76</v>
      </c>
      <c r="D1855" s="106">
        <v>43435</v>
      </c>
      <c r="E1855" s="98" t="s">
        <v>78</v>
      </c>
      <c r="F1855" s="100">
        <v>43405</v>
      </c>
      <c r="G1855" s="98">
        <v>1469.54</v>
      </c>
      <c r="H1855" s="98">
        <v>37.35</v>
      </c>
      <c r="I1855" s="105">
        <f>Table_Query_from_etpl[[#This Row],[billed_amt]]/Table_Query_from_etpl[[#This Row],[billed_consum]]</f>
        <v>2.5416116607918125E-2</v>
      </c>
    </row>
    <row r="1856" spans="1:9" x14ac:dyDescent="0.2">
      <c r="A1856" s="98" t="s">
        <v>71</v>
      </c>
      <c r="B1856" s="98" t="s">
        <v>55</v>
      </c>
      <c r="C1856" s="98" t="s">
        <v>77</v>
      </c>
      <c r="D1856" s="106">
        <v>43466</v>
      </c>
      <c r="E1856" s="98" t="s">
        <v>66</v>
      </c>
      <c r="F1856" s="100">
        <v>43405</v>
      </c>
      <c r="G1856" s="98">
        <v>6482.56</v>
      </c>
      <c r="H1856" s="98">
        <v>181.17</v>
      </c>
      <c r="I1856" s="105">
        <f>Table_Query_from_etpl[[#This Row],[billed_amt]]/Table_Query_from_etpl[[#This Row],[billed_consum]]</f>
        <v>2.7947292427682888E-2</v>
      </c>
    </row>
    <row r="1857" spans="1:9" x14ac:dyDescent="0.2">
      <c r="A1857" s="98" t="s">
        <v>71</v>
      </c>
      <c r="B1857" s="98" t="s">
        <v>55</v>
      </c>
      <c r="C1857" s="98" t="s">
        <v>77</v>
      </c>
      <c r="D1857" s="106">
        <v>43466</v>
      </c>
      <c r="E1857" s="98" t="s">
        <v>78</v>
      </c>
      <c r="F1857" s="100">
        <v>43405</v>
      </c>
      <c r="G1857" s="98">
        <v>292.36</v>
      </c>
      <c r="H1857" s="98">
        <v>8.17</v>
      </c>
      <c r="I1857" s="105">
        <f>Table_Query_from_etpl[[#This Row],[billed_amt]]/Table_Query_from_etpl[[#This Row],[billed_consum]]</f>
        <v>2.7944999315911889E-2</v>
      </c>
    </row>
    <row r="1858" spans="1:9" x14ac:dyDescent="0.2">
      <c r="A1858" s="98" t="s">
        <v>71</v>
      </c>
      <c r="B1858" s="98" t="s">
        <v>55</v>
      </c>
      <c r="C1858" s="98" t="s">
        <v>73</v>
      </c>
      <c r="D1858" s="106">
        <v>43435</v>
      </c>
      <c r="E1858" s="98" t="s">
        <v>78</v>
      </c>
      <c r="F1858" s="100">
        <v>43405</v>
      </c>
      <c r="G1858" s="98">
        <v>51.01</v>
      </c>
      <c r="H1858" s="98">
        <v>1.3</v>
      </c>
      <c r="I1858" s="105">
        <f>Table_Query_from_etpl[[#This Row],[billed_amt]]/Table_Query_from_etpl[[#This Row],[billed_consum]]</f>
        <v>2.5485198980592042E-2</v>
      </c>
    </row>
    <row r="1859" spans="1:9" x14ac:dyDescent="0.2">
      <c r="A1859" s="98" t="s">
        <v>71</v>
      </c>
      <c r="B1859" s="98" t="s">
        <v>55</v>
      </c>
      <c r="C1859" s="98" t="s">
        <v>77</v>
      </c>
      <c r="D1859" s="106">
        <v>43435</v>
      </c>
      <c r="E1859" s="98" t="s">
        <v>78</v>
      </c>
      <c r="F1859" s="100">
        <v>43405</v>
      </c>
      <c r="G1859" s="98">
        <v>1668.27</v>
      </c>
      <c r="H1859" s="98">
        <v>42.41</v>
      </c>
      <c r="I1859" s="105">
        <f>Table_Query_from_etpl[[#This Row],[billed_amt]]/Table_Query_from_etpl[[#This Row],[billed_consum]]</f>
        <v>2.5421544474215803E-2</v>
      </c>
    </row>
    <row r="1860" spans="1:9" x14ac:dyDescent="0.2">
      <c r="A1860" s="98" t="s">
        <v>71</v>
      </c>
      <c r="B1860" s="98" t="s">
        <v>55</v>
      </c>
      <c r="C1860" s="98" t="s">
        <v>77</v>
      </c>
      <c r="D1860" s="106">
        <v>43435</v>
      </c>
      <c r="E1860" s="98" t="s">
        <v>66</v>
      </c>
      <c r="F1860" s="100">
        <v>43405</v>
      </c>
      <c r="G1860" s="98">
        <v>36990.410000000003</v>
      </c>
      <c r="H1860" s="98">
        <v>940.41</v>
      </c>
      <c r="I1860" s="105">
        <f>Table_Query_from_etpl[[#This Row],[billed_amt]]/Table_Query_from_etpl[[#This Row],[billed_consum]]</f>
        <v>2.5423075872908679E-2</v>
      </c>
    </row>
    <row r="1861" spans="1:9" x14ac:dyDescent="0.2">
      <c r="A1861" s="98" t="s">
        <v>71</v>
      </c>
      <c r="B1861" s="98" t="s">
        <v>55</v>
      </c>
      <c r="C1861" s="98" t="s">
        <v>77</v>
      </c>
      <c r="D1861" s="106">
        <v>43435</v>
      </c>
      <c r="E1861" s="98" t="s">
        <v>78</v>
      </c>
      <c r="F1861" s="100">
        <v>43405</v>
      </c>
      <c r="G1861" s="98">
        <v>281.02</v>
      </c>
      <c r="H1861" s="98">
        <v>7.15</v>
      </c>
      <c r="I1861" s="105">
        <f>Table_Query_from_etpl[[#This Row],[billed_amt]]/Table_Query_from_etpl[[#This Row],[billed_consum]]</f>
        <v>2.5443028965909904E-2</v>
      </c>
    </row>
    <row r="1862" spans="1:9" x14ac:dyDescent="0.2">
      <c r="A1862" s="98" t="s">
        <v>71</v>
      </c>
      <c r="B1862" s="98" t="s">
        <v>55</v>
      </c>
      <c r="C1862" s="98" t="s">
        <v>77</v>
      </c>
      <c r="D1862" s="106">
        <v>43466</v>
      </c>
      <c r="E1862" s="98" t="s">
        <v>66</v>
      </c>
      <c r="F1862" s="100">
        <v>43405</v>
      </c>
      <c r="G1862" s="98">
        <v>46680</v>
      </c>
      <c r="H1862" s="98">
        <v>1043.77</v>
      </c>
      <c r="I1862" s="105">
        <f>Table_Query_from_etpl[[#This Row],[billed_amt]]/Table_Query_from_etpl[[#This Row],[billed_consum]]</f>
        <v>2.2360111396743786E-2</v>
      </c>
    </row>
    <row r="1863" spans="1:9" x14ac:dyDescent="0.2">
      <c r="A1863" s="98" t="s">
        <v>71</v>
      </c>
      <c r="B1863" s="98" t="s">
        <v>55</v>
      </c>
      <c r="C1863" s="98" t="s">
        <v>77</v>
      </c>
      <c r="D1863" s="106">
        <v>43466</v>
      </c>
      <c r="E1863" s="98" t="s">
        <v>78</v>
      </c>
      <c r="F1863" s="100">
        <v>43405</v>
      </c>
      <c r="G1863" s="98">
        <v>1902.73</v>
      </c>
      <c r="H1863" s="98">
        <v>42.59</v>
      </c>
      <c r="I1863" s="105">
        <f>Table_Query_from_etpl[[#This Row],[billed_amt]]/Table_Query_from_etpl[[#This Row],[billed_consum]]</f>
        <v>2.238362773488619E-2</v>
      </c>
    </row>
    <row r="1864" spans="1:9" x14ac:dyDescent="0.2">
      <c r="A1864" s="98" t="s">
        <v>71</v>
      </c>
      <c r="B1864" s="98" t="s">
        <v>54</v>
      </c>
      <c r="C1864" s="98" t="s">
        <v>76</v>
      </c>
      <c r="D1864" s="106">
        <v>43466</v>
      </c>
      <c r="E1864" s="98" t="s">
        <v>78</v>
      </c>
      <c r="F1864" s="100">
        <v>43405</v>
      </c>
      <c r="G1864" s="98">
        <v>4790.41</v>
      </c>
      <c r="H1864" s="98">
        <v>121.25</v>
      </c>
      <c r="I1864" s="105">
        <f>Table_Query_from_etpl[[#This Row],[billed_amt]]/Table_Query_from_etpl[[#This Row],[billed_consum]]</f>
        <v>2.5310985907260549E-2</v>
      </c>
    </row>
    <row r="1865" spans="1:9" x14ac:dyDescent="0.2">
      <c r="A1865" s="98" t="s">
        <v>71</v>
      </c>
      <c r="B1865" s="98" t="s">
        <v>54</v>
      </c>
      <c r="C1865" s="98" t="s">
        <v>76</v>
      </c>
      <c r="D1865" s="106">
        <v>43466</v>
      </c>
      <c r="E1865" s="98" t="s">
        <v>66</v>
      </c>
      <c r="F1865" s="100">
        <v>43405</v>
      </c>
      <c r="G1865" s="98">
        <v>113711</v>
      </c>
      <c r="H1865" s="98">
        <v>2878.04</v>
      </c>
      <c r="I1865" s="105">
        <f>Table_Query_from_etpl[[#This Row],[billed_amt]]/Table_Query_from_etpl[[#This Row],[billed_consum]]</f>
        <v>2.5310128307727484E-2</v>
      </c>
    </row>
    <row r="1866" spans="1:9" x14ac:dyDescent="0.2">
      <c r="A1866" s="98" t="s">
        <v>71</v>
      </c>
      <c r="B1866" s="98" t="s">
        <v>55</v>
      </c>
      <c r="C1866" s="98" t="s">
        <v>77</v>
      </c>
      <c r="D1866" s="106">
        <v>43466</v>
      </c>
      <c r="E1866" s="98" t="s">
        <v>66</v>
      </c>
      <c r="F1866" s="100">
        <v>43405</v>
      </c>
      <c r="G1866" s="98">
        <v>95735.29</v>
      </c>
      <c r="H1866" s="98">
        <v>2853.69</v>
      </c>
      <c r="I1866" s="105">
        <f>Table_Query_from_etpl[[#This Row],[billed_amt]]/Table_Query_from_etpl[[#This Row],[billed_consum]]</f>
        <v>2.9808130314328187E-2</v>
      </c>
    </row>
    <row r="1867" spans="1:9" x14ac:dyDescent="0.2">
      <c r="A1867" s="98" t="s">
        <v>71</v>
      </c>
      <c r="B1867" s="98" t="s">
        <v>55</v>
      </c>
      <c r="C1867" s="98" t="s">
        <v>77</v>
      </c>
      <c r="D1867" s="106">
        <v>43466</v>
      </c>
      <c r="E1867" s="98" t="s">
        <v>78</v>
      </c>
      <c r="F1867" s="100">
        <v>43405</v>
      </c>
      <c r="G1867" s="98">
        <v>4317.66</v>
      </c>
      <c r="H1867" s="98">
        <v>128.69999999999999</v>
      </c>
      <c r="I1867" s="105">
        <f>Table_Query_from_etpl[[#This Row],[billed_amt]]/Table_Query_from_etpl[[#This Row],[billed_consum]]</f>
        <v>2.9807812565139449E-2</v>
      </c>
    </row>
    <row r="1868" spans="1:9" x14ac:dyDescent="0.2">
      <c r="A1868" s="98" t="s">
        <v>71</v>
      </c>
      <c r="B1868" s="98" t="s">
        <v>54</v>
      </c>
      <c r="C1868" s="98" t="s">
        <v>76</v>
      </c>
      <c r="D1868" s="106">
        <v>43466</v>
      </c>
      <c r="E1868" s="98" t="s">
        <v>78</v>
      </c>
      <c r="F1868" s="100">
        <v>43405</v>
      </c>
      <c r="G1868" s="98">
        <v>16477.71</v>
      </c>
      <c r="H1868" s="98">
        <v>491.12</v>
      </c>
      <c r="I1868" s="105">
        <f>Table_Query_from_etpl[[#This Row],[billed_amt]]/Table_Query_from_etpl[[#This Row],[billed_consum]]</f>
        <v>2.9805112482256334E-2</v>
      </c>
    </row>
    <row r="1869" spans="1:9" x14ac:dyDescent="0.2">
      <c r="A1869" s="98" t="s">
        <v>71</v>
      </c>
      <c r="B1869" s="98" t="s">
        <v>54</v>
      </c>
      <c r="C1869" s="98" t="s">
        <v>76</v>
      </c>
      <c r="D1869" s="106">
        <v>43466</v>
      </c>
      <c r="E1869" s="98" t="s">
        <v>66</v>
      </c>
      <c r="F1869" s="100">
        <v>43405</v>
      </c>
      <c r="G1869" s="98">
        <v>365360.83</v>
      </c>
      <c r="H1869" s="98">
        <v>10889.39</v>
      </c>
      <c r="I1869" s="105">
        <f>Table_Query_from_etpl[[#This Row],[billed_amt]]/Table_Query_from_etpl[[#This Row],[billed_consum]]</f>
        <v>2.9804481230240251E-2</v>
      </c>
    </row>
    <row r="1870" spans="1:9" x14ac:dyDescent="0.2">
      <c r="A1870" s="98" t="s">
        <v>71</v>
      </c>
      <c r="B1870" s="98" t="s">
        <v>55</v>
      </c>
      <c r="C1870" s="98" t="s">
        <v>77</v>
      </c>
      <c r="D1870" s="106">
        <v>43466</v>
      </c>
      <c r="E1870" s="98" t="s">
        <v>66</v>
      </c>
      <c r="F1870" s="100">
        <v>43405</v>
      </c>
      <c r="G1870" s="98">
        <v>34276</v>
      </c>
      <c r="H1870" s="98">
        <v>895.35</v>
      </c>
      <c r="I1870" s="105">
        <f>Table_Query_from_etpl[[#This Row],[billed_amt]]/Table_Query_from_etpl[[#This Row],[billed_consum]]</f>
        <v>2.6121776169914811E-2</v>
      </c>
    </row>
    <row r="1871" spans="1:9" x14ac:dyDescent="0.2">
      <c r="A1871" s="98" t="s">
        <v>71</v>
      </c>
      <c r="B1871" s="98" t="s">
        <v>55</v>
      </c>
      <c r="C1871" s="98" t="s">
        <v>77</v>
      </c>
      <c r="D1871" s="106">
        <v>43466</v>
      </c>
      <c r="E1871" s="98" t="s">
        <v>78</v>
      </c>
      <c r="F1871" s="100">
        <v>43405</v>
      </c>
      <c r="G1871" s="98">
        <v>1456.75</v>
      </c>
      <c r="H1871" s="98">
        <v>38.07</v>
      </c>
      <c r="I1871" s="105">
        <f>Table_Query_from_etpl[[#This Row],[billed_amt]]/Table_Query_from_etpl[[#This Row],[billed_consum]]</f>
        <v>2.6133516389222584E-2</v>
      </c>
    </row>
    <row r="1872" spans="1:9" x14ac:dyDescent="0.2">
      <c r="A1872" s="98" t="s">
        <v>71</v>
      </c>
      <c r="B1872" s="98" t="s">
        <v>55</v>
      </c>
      <c r="C1872" s="98" t="s">
        <v>77</v>
      </c>
      <c r="D1872" s="106">
        <v>43191</v>
      </c>
      <c r="E1872" s="98" t="s">
        <v>66</v>
      </c>
      <c r="F1872" s="100">
        <v>43101</v>
      </c>
      <c r="G1872" s="98">
        <v>34078.230000000003</v>
      </c>
      <c r="H1872" s="98">
        <v>736.84</v>
      </c>
      <c r="I1872" s="105">
        <f>Table_Query_from_etpl[[#This Row],[billed_amt]]/Table_Query_from_etpl[[#This Row],[billed_consum]]</f>
        <v>2.1622014993149585E-2</v>
      </c>
    </row>
    <row r="1873" spans="1:9" x14ac:dyDescent="0.2">
      <c r="A1873" s="98" t="s">
        <v>71</v>
      </c>
      <c r="B1873" s="98" t="s">
        <v>55</v>
      </c>
      <c r="C1873" s="98" t="s">
        <v>77</v>
      </c>
      <c r="D1873" s="106">
        <v>43191</v>
      </c>
      <c r="E1873" s="98" t="s">
        <v>78</v>
      </c>
      <c r="F1873" s="100">
        <v>43101</v>
      </c>
      <c r="G1873" s="98">
        <v>1536.93</v>
      </c>
      <c r="H1873" s="98">
        <v>33.229999999999997</v>
      </c>
      <c r="I1873" s="105">
        <f>Table_Query_from_etpl[[#This Row],[billed_amt]]/Table_Query_from_etpl[[#This Row],[billed_consum]]</f>
        <v>2.1621023729122339E-2</v>
      </c>
    </row>
    <row r="1874" spans="1:9" x14ac:dyDescent="0.2">
      <c r="A1874" s="98" t="s">
        <v>71</v>
      </c>
      <c r="B1874" s="98" t="s">
        <v>54</v>
      </c>
      <c r="C1874" s="98" t="s">
        <v>72</v>
      </c>
      <c r="D1874" s="106">
        <v>43435</v>
      </c>
      <c r="E1874" s="98" t="s">
        <v>78</v>
      </c>
      <c r="F1874" s="100">
        <v>43405</v>
      </c>
      <c r="G1874" s="98">
        <v>52.36</v>
      </c>
      <c r="H1874" s="98">
        <v>1.33</v>
      </c>
      <c r="I1874" s="105">
        <f>Table_Query_from_etpl[[#This Row],[billed_amt]]/Table_Query_from_etpl[[#This Row],[billed_consum]]</f>
        <v>2.5401069518716578E-2</v>
      </c>
    </row>
    <row r="1875" spans="1:9" x14ac:dyDescent="0.2">
      <c r="A1875" s="98" t="s">
        <v>71</v>
      </c>
      <c r="B1875" s="98" t="s">
        <v>54</v>
      </c>
      <c r="C1875" s="98" t="s">
        <v>76</v>
      </c>
      <c r="D1875" s="106">
        <v>43435</v>
      </c>
      <c r="E1875" s="98" t="s">
        <v>78</v>
      </c>
      <c r="F1875" s="100">
        <v>43221</v>
      </c>
      <c r="G1875" s="98">
        <v>1.8</v>
      </c>
      <c r="H1875" s="98">
        <v>0.05</v>
      </c>
      <c r="I1875" s="105">
        <f>Table_Query_from_etpl[[#This Row],[billed_amt]]/Table_Query_from_etpl[[#This Row],[billed_consum]]</f>
        <v>2.777777777777778E-2</v>
      </c>
    </row>
    <row r="1876" spans="1:9" x14ac:dyDescent="0.2">
      <c r="A1876" s="98" t="s">
        <v>71</v>
      </c>
      <c r="B1876" s="98" t="s">
        <v>55</v>
      </c>
      <c r="C1876" s="98" t="s">
        <v>77</v>
      </c>
      <c r="D1876" s="106">
        <v>43435</v>
      </c>
      <c r="E1876" s="98" t="s">
        <v>66</v>
      </c>
      <c r="F1876" s="100">
        <v>43405</v>
      </c>
      <c r="G1876" s="98">
        <v>6230.88</v>
      </c>
      <c r="H1876" s="98">
        <v>158.41</v>
      </c>
      <c r="I1876" s="105">
        <f>Table_Query_from_etpl[[#This Row],[billed_amt]]/Table_Query_from_etpl[[#This Row],[billed_consum]]</f>
        <v>2.5423375189379347E-2</v>
      </c>
    </row>
    <row r="1877" spans="1:9" x14ac:dyDescent="0.2">
      <c r="A1877" s="98" t="s">
        <v>71</v>
      </c>
      <c r="B1877" s="98" t="s">
        <v>54</v>
      </c>
      <c r="C1877" s="98" t="s">
        <v>72</v>
      </c>
      <c r="D1877" s="106">
        <v>43435</v>
      </c>
      <c r="E1877" s="98" t="s">
        <v>66</v>
      </c>
      <c r="F1877" s="100">
        <v>43405</v>
      </c>
      <c r="G1877" s="98">
        <v>1161.01</v>
      </c>
      <c r="H1877" s="98">
        <v>29.52</v>
      </c>
      <c r="I1877" s="105">
        <f>Table_Query_from_etpl[[#This Row],[billed_amt]]/Table_Query_from_etpl[[#This Row],[billed_consum]]</f>
        <v>2.5426137587100887E-2</v>
      </c>
    </row>
    <row r="1878" spans="1:9" x14ac:dyDescent="0.2">
      <c r="A1878" s="98" t="s">
        <v>71</v>
      </c>
      <c r="B1878" s="98" t="s">
        <v>54</v>
      </c>
      <c r="C1878" s="98" t="s">
        <v>76</v>
      </c>
      <c r="D1878" s="106">
        <v>43435</v>
      </c>
      <c r="E1878" s="98" t="s">
        <v>66</v>
      </c>
      <c r="F1878" s="100">
        <v>43221</v>
      </c>
      <c r="G1878" s="98">
        <v>40</v>
      </c>
      <c r="H1878" s="98">
        <v>1.02</v>
      </c>
      <c r="I1878" s="105">
        <f>Table_Query_from_etpl[[#This Row],[billed_amt]]/Table_Query_from_etpl[[#This Row],[billed_consum]]</f>
        <v>2.5500000000000002E-2</v>
      </c>
    </row>
    <row r="1879" spans="1:9" x14ac:dyDescent="0.2">
      <c r="A1879" s="98" t="s">
        <v>71</v>
      </c>
      <c r="B1879" s="98" t="s">
        <v>54</v>
      </c>
      <c r="C1879" s="98" t="s">
        <v>76</v>
      </c>
      <c r="D1879" s="106">
        <v>43435</v>
      </c>
      <c r="E1879" s="98" t="s">
        <v>78</v>
      </c>
      <c r="F1879" s="100">
        <v>43405</v>
      </c>
      <c r="G1879" s="98">
        <v>9316.0499999999993</v>
      </c>
      <c r="H1879" s="98">
        <v>177.22</v>
      </c>
      <c r="I1879" s="105">
        <f>Table_Query_from_etpl[[#This Row],[billed_amt]]/Table_Query_from_etpl[[#This Row],[billed_consum]]</f>
        <v>1.9023083817712443E-2</v>
      </c>
    </row>
    <row r="1880" spans="1:9" x14ac:dyDescent="0.2">
      <c r="A1880" s="98" t="s">
        <v>71</v>
      </c>
      <c r="B1880" s="98" t="s">
        <v>54</v>
      </c>
      <c r="C1880" s="98" t="s">
        <v>76</v>
      </c>
      <c r="D1880" s="106">
        <v>43435</v>
      </c>
      <c r="E1880" s="98" t="s">
        <v>78</v>
      </c>
      <c r="F1880" s="100">
        <v>43221</v>
      </c>
      <c r="G1880" s="98">
        <v>12473.72</v>
      </c>
      <c r="H1880" s="98">
        <v>235.15</v>
      </c>
      <c r="I1880" s="105">
        <f>Table_Query_from_etpl[[#This Row],[billed_amt]]/Table_Query_from_etpl[[#This Row],[billed_consum]]</f>
        <v>1.8851633674637561E-2</v>
      </c>
    </row>
    <row r="1881" spans="1:9" x14ac:dyDescent="0.2">
      <c r="A1881" s="98" t="s">
        <v>71</v>
      </c>
      <c r="B1881" s="98" t="s">
        <v>54</v>
      </c>
      <c r="C1881" s="98" t="s">
        <v>76</v>
      </c>
      <c r="D1881" s="106">
        <v>43435</v>
      </c>
      <c r="E1881" s="98" t="s">
        <v>66</v>
      </c>
      <c r="F1881" s="100">
        <v>43221</v>
      </c>
      <c r="G1881" s="98">
        <v>276581</v>
      </c>
      <c r="H1881" s="98">
        <v>5216.1899999999996</v>
      </c>
      <c r="I1881" s="105">
        <f>Table_Query_from_etpl[[#This Row],[billed_amt]]/Table_Query_from_etpl[[#This Row],[billed_consum]]</f>
        <v>1.8859538435395055E-2</v>
      </c>
    </row>
    <row r="1882" spans="1:9" x14ac:dyDescent="0.2">
      <c r="A1882" s="98" t="s">
        <v>71</v>
      </c>
      <c r="B1882" s="98" t="s">
        <v>55</v>
      </c>
      <c r="C1882" s="98" t="s">
        <v>73</v>
      </c>
      <c r="D1882" s="106">
        <v>43466</v>
      </c>
      <c r="E1882" s="98" t="s">
        <v>78</v>
      </c>
      <c r="F1882" s="100">
        <v>43405</v>
      </c>
      <c r="G1882" s="98">
        <v>25754.61</v>
      </c>
      <c r="H1882" s="98">
        <v>719.58</v>
      </c>
      <c r="I1882" s="105">
        <f>Table_Query_from_etpl[[#This Row],[billed_amt]]/Table_Query_from_etpl[[#This Row],[billed_consum]]</f>
        <v>2.7939852321584371E-2</v>
      </c>
    </row>
    <row r="1883" spans="1:9" x14ac:dyDescent="0.2">
      <c r="A1883" s="98" t="s">
        <v>71</v>
      </c>
      <c r="B1883" s="98" t="s">
        <v>55</v>
      </c>
      <c r="C1883" s="98" t="s">
        <v>73</v>
      </c>
      <c r="D1883" s="106">
        <v>43466</v>
      </c>
      <c r="E1883" s="98" t="s">
        <v>66</v>
      </c>
      <c r="F1883" s="100">
        <v>43405</v>
      </c>
      <c r="G1883" s="98">
        <v>571175.13</v>
      </c>
      <c r="H1883" s="98">
        <v>15957.84</v>
      </c>
      <c r="I1883" s="105">
        <f>Table_Query_from_etpl[[#This Row],[billed_amt]]/Table_Query_from_etpl[[#This Row],[billed_consum]]</f>
        <v>2.7938611402775888E-2</v>
      </c>
    </row>
    <row r="1884" spans="1:9" x14ac:dyDescent="0.2">
      <c r="A1884" s="98" t="s">
        <v>71</v>
      </c>
      <c r="B1884" s="98" t="s">
        <v>55</v>
      </c>
      <c r="C1884" s="98" t="s">
        <v>75</v>
      </c>
      <c r="D1884" s="106">
        <v>43466</v>
      </c>
      <c r="E1884" s="98" t="s">
        <v>78</v>
      </c>
      <c r="F1884" s="100">
        <v>43405</v>
      </c>
      <c r="G1884" s="98">
        <v>13245.06</v>
      </c>
      <c r="H1884" s="98">
        <v>370.11</v>
      </c>
      <c r="I1884" s="105">
        <f>Table_Query_from_etpl[[#This Row],[billed_amt]]/Table_Query_from_etpl[[#This Row],[billed_consum]]</f>
        <v>2.7943248275206004E-2</v>
      </c>
    </row>
    <row r="1885" spans="1:9" x14ac:dyDescent="0.2">
      <c r="A1885" s="98" t="s">
        <v>71</v>
      </c>
      <c r="B1885" s="98" t="s">
        <v>55</v>
      </c>
      <c r="C1885" s="98" t="s">
        <v>75</v>
      </c>
      <c r="D1885" s="106">
        <v>43466</v>
      </c>
      <c r="E1885" s="98" t="s">
        <v>66</v>
      </c>
      <c r="F1885" s="100">
        <v>43405</v>
      </c>
      <c r="G1885" s="98">
        <v>293724.06</v>
      </c>
      <c r="H1885" s="98">
        <v>8207.58</v>
      </c>
      <c r="I1885" s="105">
        <f>Table_Query_from_etpl[[#This Row],[billed_amt]]/Table_Query_from_etpl[[#This Row],[billed_consum]]</f>
        <v>2.7943165432208719E-2</v>
      </c>
    </row>
    <row r="1886" spans="1:9" x14ac:dyDescent="0.2">
      <c r="A1886" s="98" t="s">
        <v>71</v>
      </c>
      <c r="B1886" s="98" t="s">
        <v>54</v>
      </c>
      <c r="C1886" s="98" t="s">
        <v>76</v>
      </c>
      <c r="D1886" s="106">
        <v>43466</v>
      </c>
      <c r="E1886" s="98" t="s">
        <v>66</v>
      </c>
      <c r="F1886" s="100">
        <v>43405</v>
      </c>
      <c r="G1886" s="98">
        <v>37658.89</v>
      </c>
      <c r="H1886" s="98">
        <v>1057.1600000000001</v>
      </c>
      <c r="I1886" s="105">
        <f>Table_Query_from_etpl[[#This Row],[billed_amt]]/Table_Query_from_etpl[[#This Row],[billed_consum]]</f>
        <v>2.8071990438379889E-2</v>
      </c>
    </row>
    <row r="1887" spans="1:9" x14ac:dyDescent="0.2">
      <c r="A1887" s="98" t="s">
        <v>71</v>
      </c>
      <c r="B1887" s="98" t="s">
        <v>54</v>
      </c>
      <c r="C1887" s="98" t="s">
        <v>76</v>
      </c>
      <c r="D1887" s="106">
        <v>43466</v>
      </c>
      <c r="E1887" s="98" t="s">
        <v>78</v>
      </c>
      <c r="F1887" s="100">
        <v>43405</v>
      </c>
      <c r="G1887" s="98">
        <v>1698.43</v>
      </c>
      <c r="H1887" s="98">
        <v>47.7</v>
      </c>
      <c r="I1887" s="105">
        <f>Table_Query_from_etpl[[#This Row],[billed_amt]]/Table_Query_from_etpl[[#This Row],[billed_consum]]</f>
        <v>2.8084760631877675E-2</v>
      </c>
    </row>
    <row r="1888" spans="1:9" x14ac:dyDescent="0.2">
      <c r="A1888" s="98" t="s">
        <v>71</v>
      </c>
      <c r="B1888" s="98" t="s">
        <v>55</v>
      </c>
      <c r="C1888" s="98" t="s">
        <v>73</v>
      </c>
      <c r="D1888" s="106">
        <v>43466</v>
      </c>
      <c r="E1888" s="98" t="s">
        <v>78</v>
      </c>
      <c r="F1888" s="100">
        <v>43405</v>
      </c>
      <c r="G1888" s="98">
        <v>55.07</v>
      </c>
      <c r="H1888" s="98">
        <v>1.54</v>
      </c>
      <c r="I1888" s="105">
        <f>Table_Query_from_etpl[[#This Row],[billed_amt]]/Table_Query_from_etpl[[#This Row],[billed_consum]]</f>
        <v>2.7964408934083893E-2</v>
      </c>
    </row>
    <row r="1889" spans="1:9" x14ac:dyDescent="0.2">
      <c r="A1889" s="98" t="s">
        <v>71</v>
      </c>
      <c r="B1889" s="98" t="s">
        <v>55</v>
      </c>
      <c r="C1889" s="98" t="s">
        <v>73</v>
      </c>
      <c r="D1889" s="106">
        <v>43466</v>
      </c>
      <c r="E1889" s="98" t="s">
        <v>66</v>
      </c>
      <c r="F1889" s="100">
        <v>43405</v>
      </c>
      <c r="G1889" s="98">
        <v>1221</v>
      </c>
      <c r="H1889" s="98">
        <v>34.119999999999997</v>
      </c>
      <c r="I1889" s="105">
        <f>Table_Query_from_etpl[[#This Row],[billed_amt]]/Table_Query_from_etpl[[#This Row],[billed_consum]]</f>
        <v>2.7944307944307942E-2</v>
      </c>
    </row>
    <row r="1890" spans="1:9" x14ac:dyDescent="0.2">
      <c r="A1890" s="98" t="s">
        <v>71</v>
      </c>
      <c r="B1890" s="98" t="s">
        <v>55</v>
      </c>
      <c r="C1890" s="98" t="s">
        <v>77</v>
      </c>
      <c r="D1890" s="106">
        <v>43466</v>
      </c>
      <c r="E1890" s="98" t="s">
        <v>66</v>
      </c>
      <c r="F1890" s="100">
        <v>43405</v>
      </c>
      <c r="G1890" s="98">
        <v>37815.760000000002</v>
      </c>
      <c r="H1890" s="98">
        <v>1056.83</v>
      </c>
      <c r="I1890" s="105">
        <f>Table_Query_from_etpl[[#This Row],[billed_amt]]/Table_Query_from_etpl[[#This Row],[billed_consum]]</f>
        <v>2.7946813709416388E-2</v>
      </c>
    </row>
    <row r="1891" spans="1:9" x14ac:dyDescent="0.2">
      <c r="A1891" s="98" t="s">
        <v>71</v>
      </c>
      <c r="B1891" s="98" t="s">
        <v>55</v>
      </c>
      <c r="C1891" s="98" t="s">
        <v>77</v>
      </c>
      <c r="D1891" s="106">
        <v>43466</v>
      </c>
      <c r="E1891" s="98" t="s">
        <v>78</v>
      </c>
      <c r="F1891" s="100">
        <v>43405</v>
      </c>
      <c r="G1891" s="98">
        <v>1705.5</v>
      </c>
      <c r="H1891" s="98">
        <v>47.67</v>
      </c>
      <c r="I1891" s="105">
        <f>Table_Query_from_etpl[[#This Row],[billed_amt]]/Table_Query_from_etpl[[#This Row],[billed_consum]]</f>
        <v>2.7950747581354442E-2</v>
      </c>
    </row>
    <row r="1892" spans="1:9" x14ac:dyDescent="0.2">
      <c r="A1892" s="98" t="s">
        <v>71</v>
      </c>
      <c r="B1892" s="98" t="s">
        <v>54</v>
      </c>
      <c r="C1892" s="98" t="s">
        <v>76</v>
      </c>
      <c r="D1892" s="106">
        <v>43466</v>
      </c>
      <c r="E1892" s="98" t="s">
        <v>78</v>
      </c>
      <c r="F1892" s="100">
        <v>43405</v>
      </c>
      <c r="G1892" s="98">
        <v>287.60000000000002</v>
      </c>
      <c r="H1892" s="98">
        <v>8.0500000000000007</v>
      </c>
      <c r="I1892" s="105">
        <f>Table_Query_from_etpl[[#This Row],[billed_amt]]/Table_Query_from_etpl[[#This Row],[billed_consum]]</f>
        <v>2.7990264255910988E-2</v>
      </c>
    </row>
    <row r="1893" spans="1:9" x14ac:dyDescent="0.2">
      <c r="A1893" s="98" t="s">
        <v>71</v>
      </c>
      <c r="B1893" s="98" t="s">
        <v>54</v>
      </c>
      <c r="C1893" s="98" t="s">
        <v>76</v>
      </c>
      <c r="D1893" s="106">
        <v>43466</v>
      </c>
      <c r="E1893" s="98" t="s">
        <v>66</v>
      </c>
      <c r="F1893" s="100">
        <v>43405</v>
      </c>
      <c r="G1893" s="98">
        <v>6376.97</v>
      </c>
      <c r="H1893" s="98">
        <v>178.2</v>
      </c>
      <c r="I1893" s="105">
        <f>Table_Query_from_etpl[[#This Row],[billed_amt]]/Table_Query_from_etpl[[#This Row],[billed_consum]]</f>
        <v>2.7944305838039064E-2</v>
      </c>
    </row>
    <row r="1894" spans="1:9" x14ac:dyDescent="0.2">
      <c r="A1894" s="98" t="s">
        <v>71</v>
      </c>
      <c r="B1894" s="98" t="s">
        <v>54</v>
      </c>
      <c r="C1894" s="98" t="s">
        <v>72</v>
      </c>
      <c r="D1894" s="106">
        <v>43466</v>
      </c>
      <c r="E1894" s="98" t="s">
        <v>78</v>
      </c>
      <c r="F1894" s="100">
        <v>43405</v>
      </c>
      <c r="G1894" s="98">
        <v>57.55</v>
      </c>
      <c r="H1894" s="98">
        <v>1.61</v>
      </c>
      <c r="I1894" s="105">
        <f>Table_Query_from_etpl[[#This Row],[billed_amt]]/Table_Query_from_etpl[[#This Row],[billed_consum]]</f>
        <v>2.7975673327541271E-2</v>
      </c>
    </row>
    <row r="1895" spans="1:9" x14ac:dyDescent="0.2">
      <c r="A1895" s="98" t="s">
        <v>71</v>
      </c>
      <c r="B1895" s="98" t="s">
        <v>54</v>
      </c>
      <c r="C1895" s="98" t="s">
        <v>72</v>
      </c>
      <c r="D1895" s="106">
        <v>43466</v>
      </c>
      <c r="E1895" s="98" t="s">
        <v>66</v>
      </c>
      <c r="F1895" s="100">
        <v>43405</v>
      </c>
      <c r="G1895" s="98">
        <v>1276</v>
      </c>
      <c r="H1895" s="98">
        <v>35.659999999999997</v>
      </c>
      <c r="I1895" s="105">
        <f>Table_Query_from_etpl[[#This Row],[billed_amt]]/Table_Query_from_etpl[[#This Row],[billed_consum]]</f>
        <v>2.7946708463949841E-2</v>
      </c>
    </row>
    <row r="1896" spans="1:9" x14ac:dyDescent="0.2">
      <c r="A1896" s="98" t="s">
        <v>71</v>
      </c>
      <c r="B1896" s="98" t="s">
        <v>55</v>
      </c>
      <c r="C1896" s="98" t="s">
        <v>74</v>
      </c>
      <c r="D1896" s="106">
        <v>43466</v>
      </c>
      <c r="E1896" s="98" t="s">
        <v>66</v>
      </c>
      <c r="F1896" s="100">
        <v>43405</v>
      </c>
      <c r="G1896" s="98">
        <v>618</v>
      </c>
      <c r="H1896" s="98">
        <v>17.27</v>
      </c>
      <c r="I1896" s="105">
        <f>Table_Query_from_etpl[[#This Row],[billed_amt]]/Table_Query_from_etpl[[#This Row],[billed_consum]]</f>
        <v>2.7944983818770225E-2</v>
      </c>
    </row>
    <row r="1897" spans="1:9" x14ac:dyDescent="0.2">
      <c r="A1897" s="98" t="s">
        <v>71</v>
      </c>
      <c r="B1897" s="98" t="s">
        <v>55</v>
      </c>
      <c r="C1897" s="98" t="s">
        <v>74</v>
      </c>
      <c r="D1897" s="106">
        <v>43466</v>
      </c>
      <c r="E1897" s="98" t="s">
        <v>78</v>
      </c>
      <c r="F1897" s="100">
        <v>43405</v>
      </c>
      <c r="G1897" s="98">
        <v>27.87</v>
      </c>
      <c r="H1897" s="98">
        <v>0.78</v>
      </c>
      <c r="I1897" s="105">
        <f>Table_Query_from_etpl[[#This Row],[billed_amt]]/Table_Query_from_etpl[[#This Row],[billed_consum]]</f>
        <v>2.7987082884822389E-2</v>
      </c>
    </row>
  </sheetData>
  <pageMargins left="0.7" right="0.7" top="0.75" bottom="0.75" header="0.3" footer="0.3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353"/>
  <sheetViews>
    <sheetView topLeftCell="B1" workbookViewId="0">
      <selection activeCell="P16" sqref="P16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8" width="11.85546875" bestFit="1" customWidth="1"/>
    <col min="11" max="11" width="13" customWidth="1"/>
    <col min="12" max="12" width="20" customWidth="1"/>
    <col min="13" max="13" width="16.28515625" customWidth="1"/>
    <col min="15" max="15" width="13" customWidth="1"/>
    <col min="16" max="16" width="20" customWidth="1"/>
    <col min="17" max="17" width="16.28515625" customWidth="1"/>
    <col min="19" max="19" width="13" customWidth="1"/>
    <col min="20" max="20" width="20" customWidth="1"/>
    <col min="21" max="21" width="17.7109375" customWidth="1"/>
  </cols>
  <sheetData>
    <row r="1" spans="1:21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108" t="s">
        <v>79</v>
      </c>
      <c r="L1" s="98" t="s">
        <v>21</v>
      </c>
      <c r="M1" s="98" t="s">
        <v>20</v>
      </c>
      <c r="O1" s="108" t="s">
        <v>79</v>
      </c>
      <c r="P1" s="98" t="s">
        <v>21</v>
      </c>
      <c r="Q1" s="98" t="s">
        <v>20</v>
      </c>
      <c r="S1" s="108" t="s">
        <v>79</v>
      </c>
      <c r="T1" s="98" t="s">
        <v>21</v>
      </c>
      <c r="U1" s="98" t="s">
        <v>20</v>
      </c>
    </row>
    <row r="2" spans="1:21" x14ac:dyDescent="0.2">
      <c r="A2" t="s">
        <v>71</v>
      </c>
      <c r="B2" t="s">
        <v>54</v>
      </c>
      <c r="C2" t="s">
        <v>80</v>
      </c>
      <c r="D2" s="4">
        <v>43405</v>
      </c>
      <c r="E2" t="s">
        <v>199</v>
      </c>
      <c r="F2" s="5">
        <v>43405</v>
      </c>
      <c r="G2">
        <v>40514.370000000003</v>
      </c>
      <c r="H2">
        <v>2876.53</v>
      </c>
      <c r="K2" s="109" t="s">
        <v>192</v>
      </c>
      <c r="L2" s="105">
        <v>733318.16000000015</v>
      </c>
      <c r="M2" s="91">
        <v>96796.400000000052</v>
      </c>
      <c r="O2" s="109" t="s">
        <v>196</v>
      </c>
      <c r="P2" s="105">
        <v>694610.48000000045</v>
      </c>
      <c r="Q2" s="105">
        <v>65755.070000000036</v>
      </c>
      <c r="S2" s="109" t="s">
        <v>194</v>
      </c>
      <c r="T2" s="105">
        <v>2544321.6700000004</v>
      </c>
      <c r="U2" s="105">
        <v>165380.99999999983</v>
      </c>
    </row>
    <row r="3" spans="1:21" x14ac:dyDescent="0.2">
      <c r="A3" t="s">
        <v>71</v>
      </c>
      <c r="B3" t="s">
        <v>54</v>
      </c>
      <c r="C3" t="s">
        <v>80</v>
      </c>
      <c r="D3" s="4">
        <v>43405</v>
      </c>
      <c r="E3" t="s">
        <v>198</v>
      </c>
      <c r="F3" s="5">
        <v>43405</v>
      </c>
      <c r="G3">
        <v>40514.370000000003</v>
      </c>
      <c r="H3">
        <v>-2876.53</v>
      </c>
      <c r="K3" s="109" t="s">
        <v>193</v>
      </c>
      <c r="L3" s="105">
        <v>16382678.230000017</v>
      </c>
      <c r="M3" s="91">
        <v>2162515.6799999974</v>
      </c>
      <c r="O3" s="109" t="s">
        <v>197</v>
      </c>
      <c r="P3" s="105">
        <v>15520078.210000003</v>
      </c>
      <c r="Q3" s="105">
        <v>1469137.1499999983</v>
      </c>
      <c r="S3" s="109" t="s">
        <v>195</v>
      </c>
      <c r="T3" s="105">
        <v>56908281.470000014</v>
      </c>
      <c r="U3" s="105">
        <v>3699086.7200000016</v>
      </c>
    </row>
    <row r="4" spans="1:21" x14ac:dyDescent="0.2">
      <c r="A4" t="s">
        <v>71</v>
      </c>
      <c r="B4" t="s">
        <v>54</v>
      </c>
      <c r="C4" t="s">
        <v>80</v>
      </c>
      <c r="D4" s="4">
        <v>43405</v>
      </c>
      <c r="E4" t="s">
        <v>193</v>
      </c>
      <c r="F4" s="5">
        <v>43405</v>
      </c>
      <c r="G4">
        <v>38766.06</v>
      </c>
      <c r="H4">
        <v>5117.03</v>
      </c>
      <c r="K4" s="109" t="s">
        <v>202</v>
      </c>
      <c r="L4" s="105">
        <v>17158404.850000005</v>
      </c>
      <c r="M4" s="91">
        <v>2264911.560000001</v>
      </c>
      <c r="O4" s="109" t="s">
        <v>206</v>
      </c>
      <c r="P4" s="105">
        <v>16074091.459999993</v>
      </c>
      <c r="Q4" s="105">
        <v>1510965.3499999992</v>
      </c>
      <c r="S4" s="109" t="s">
        <v>204</v>
      </c>
      <c r="T4" s="105">
        <v>55071260.339999989</v>
      </c>
      <c r="U4" s="105">
        <v>3579675.0600000005</v>
      </c>
    </row>
    <row r="5" spans="1:21" x14ac:dyDescent="0.2">
      <c r="A5" t="s">
        <v>71</v>
      </c>
      <c r="B5" t="s">
        <v>54</v>
      </c>
      <c r="C5" t="s">
        <v>80</v>
      </c>
      <c r="D5" s="4">
        <v>43405</v>
      </c>
      <c r="E5" t="s">
        <v>192</v>
      </c>
      <c r="F5" s="5">
        <v>43405</v>
      </c>
      <c r="G5">
        <v>1748.31</v>
      </c>
      <c r="H5">
        <v>230.74</v>
      </c>
      <c r="K5" s="109" t="s">
        <v>203</v>
      </c>
      <c r="L5" s="105">
        <v>773844.44000000029</v>
      </c>
      <c r="M5" s="91">
        <v>102148.94</v>
      </c>
      <c r="O5" s="109" t="s">
        <v>207</v>
      </c>
      <c r="P5" s="105">
        <v>724942.15000000095</v>
      </c>
      <c r="Q5" s="105">
        <v>68142.629999999976</v>
      </c>
      <c r="S5" s="109" t="s">
        <v>205</v>
      </c>
      <c r="T5" s="105">
        <v>2483711.649999999</v>
      </c>
      <c r="U5" s="105">
        <v>161444.26</v>
      </c>
    </row>
    <row r="6" spans="1:21" x14ac:dyDescent="0.2">
      <c r="A6" t="s">
        <v>71</v>
      </c>
      <c r="B6" t="s">
        <v>54</v>
      </c>
      <c r="C6" t="s">
        <v>82</v>
      </c>
      <c r="D6" s="4">
        <v>43405</v>
      </c>
      <c r="E6" t="s">
        <v>199</v>
      </c>
      <c r="F6" s="5">
        <v>43405</v>
      </c>
      <c r="G6">
        <v>42271.38</v>
      </c>
      <c r="H6">
        <v>2198.17</v>
      </c>
      <c r="K6" s="109" t="s">
        <v>22</v>
      </c>
      <c r="L6" s="105">
        <v>35048245.680000022</v>
      </c>
      <c r="M6" s="91">
        <v>4626372.5799999991</v>
      </c>
      <c r="O6" s="109" t="s">
        <v>22</v>
      </c>
      <c r="P6" s="105">
        <v>33013722.300000001</v>
      </c>
      <c r="Q6" s="105">
        <v>3114000.1999999974</v>
      </c>
      <c r="S6" s="109" t="s">
        <v>22</v>
      </c>
      <c r="T6" s="105">
        <v>117007575.13000001</v>
      </c>
      <c r="U6" s="105">
        <v>7605587.0400000019</v>
      </c>
    </row>
    <row r="7" spans="1:21" x14ac:dyDescent="0.2">
      <c r="A7" t="s">
        <v>71</v>
      </c>
      <c r="B7" t="s">
        <v>54</v>
      </c>
      <c r="C7" t="s">
        <v>82</v>
      </c>
      <c r="D7" s="4">
        <v>43405</v>
      </c>
      <c r="E7" t="s">
        <v>198</v>
      </c>
      <c r="F7" s="5">
        <v>43405</v>
      </c>
      <c r="G7">
        <v>42271.38</v>
      </c>
      <c r="H7">
        <v>-2198.17</v>
      </c>
    </row>
    <row r="8" spans="1:21" x14ac:dyDescent="0.2">
      <c r="A8" t="s">
        <v>71</v>
      </c>
      <c r="B8" t="s">
        <v>54</v>
      </c>
      <c r="C8" t="s">
        <v>82</v>
      </c>
      <c r="D8" s="4">
        <v>43405</v>
      </c>
      <c r="E8" t="s">
        <v>197</v>
      </c>
      <c r="F8" s="5">
        <v>43405</v>
      </c>
      <c r="G8">
        <v>40447.339999999997</v>
      </c>
      <c r="H8">
        <v>3802.11</v>
      </c>
    </row>
    <row r="9" spans="1:21" x14ac:dyDescent="0.2">
      <c r="A9" t="s">
        <v>71</v>
      </c>
      <c r="B9" t="s">
        <v>54</v>
      </c>
      <c r="C9" t="s">
        <v>82</v>
      </c>
      <c r="D9" s="4">
        <v>43405</v>
      </c>
      <c r="E9" t="s">
        <v>196</v>
      </c>
      <c r="F9" s="5">
        <v>43405</v>
      </c>
      <c r="G9">
        <v>1824.04</v>
      </c>
      <c r="H9">
        <v>171.51</v>
      </c>
      <c r="M9" s="99"/>
    </row>
    <row r="10" spans="1:21" x14ac:dyDescent="0.2">
      <c r="A10" t="s">
        <v>71</v>
      </c>
      <c r="B10" t="s">
        <v>54</v>
      </c>
      <c r="C10" t="s">
        <v>81</v>
      </c>
      <c r="D10" s="4">
        <v>43405</v>
      </c>
      <c r="E10" t="s">
        <v>198</v>
      </c>
      <c r="F10" s="5">
        <v>43405</v>
      </c>
      <c r="G10">
        <v>163776.29999999999</v>
      </c>
      <c r="H10">
        <v>-5732.27</v>
      </c>
      <c r="P10" s="99"/>
    </row>
    <row r="11" spans="1:21" x14ac:dyDescent="0.2">
      <c r="A11" t="s">
        <v>71</v>
      </c>
      <c r="B11" t="s">
        <v>54</v>
      </c>
      <c r="C11" t="s">
        <v>81</v>
      </c>
      <c r="D11" s="4">
        <v>43405</v>
      </c>
      <c r="E11" t="s">
        <v>195</v>
      </c>
      <c r="F11" s="5">
        <v>43405</v>
      </c>
      <c r="G11">
        <v>156708.89000000001</v>
      </c>
      <c r="H11">
        <v>10186.040000000001</v>
      </c>
      <c r="M11" s="91"/>
    </row>
    <row r="12" spans="1:21" x14ac:dyDescent="0.2">
      <c r="A12" t="s">
        <v>71</v>
      </c>
      <c r="B12" t="s">
        <v>54</v>
      </c>
      <c r="C12" t="s">
        <v>81</v>
      </c>
      <c r="D12" s="4">
        <v>43405</v>
      </c>
      <c r="E12" t="s">
        <v>194</v>
      </c>
      <c r="F12" s="5">
        <v>43405</v>
      </c>
      <c r="G12">
        <v>7067.41</v>
      </c>
      <c r="H12">
        <v>459.32</v>
      </c>
      <c r="P12" s="91"/>
    </row>
    <row r="13" spans="1:21" x14ac:dyDescent="0.2">
      <c r="A13" t="s">
        <v>71</v>
      </c>
      <c r="B13" t="s">
        <v>54</v>
      </c>
      <c r="C13" t="s">
        <v>81</v>
      </c>
      <c r="D13" s="4">
        <v>43405</v>
      </c>
      <c r="E13" t="s">
        <v>199</v>
      </c>
      <c r="F13" s="5">
        <v>43405</v>
      </c>
      <c r="G13">
        <v>163776.29999999999</v>
      </c>
      <c r="H13">
        <v>5732.27</v>
      </c>
    </row>
    <row r="14" spans="1:21" x14ac:dyDescent="0.2">
      <c r="A14" t="s">
        <v>71</v>
      </c>
      <c r="B14" t="s">
        <v>54</v>
      </c>
      <c r="C14" t="s">
        <v>80</v>
      </c>
      <c r="D14" s="4">
        <v>43405</v>
      </c>
      <c r="E14" t="s">
        <v>199</v>
      </c>
      <c r="F14" s="5">
        <v>43405</v>
      </c>
      <c r="G14">
        <v>41488.54</v>
      </c>
      <c r="H14">
        <v>2945.91</v>
      </c>
    </row>
    <row r="15" spans="1:21" x14ac:dyDescent="0.2">
      <c r="A15" t="s">
        <v>71</v>
      </c>
      <c r="B15" t="s">
        <v>54</v>
      </c>
      <c r="C15" t="s">
        <v>80</v>
      </c>
      <c r="D15" s="4">
        <v>43405</v>
      </c>
      <c r="E15" t="s">
        <v>198</v>
      </c>
      <c r="F15" s="5">
        <v>43405</v>
      </c>
      <c r="G15">
        <v>41488.54</v>
      </c>
      <c r="H15">
        <v>-2945.91</v>
      </c>
    </row>
    <row r="16" spans="1:21" x14ac:dyDescent="0.2">
      <c r="A16" t="s">
        <v>71</v>
      </c>
      <c r="B16" t="s">
        <v>54</v>
      </c>
      <c r="C16" t="s">
        <v>80</v>
      </c>
      <c r="D16" s="4">
        <v>43405</v>
      </c>
      <c r="E16" t="s">
        <v>193</v>
      </c>
      <c r="F16" s="5">
        <v>43405</v>
      </c>
      <c r="G16">
        <v>39698</v>
      </c>
      <c r="H16">
        <v>5240.05</v>
      </c>
    </row>
    <row r="17" spans="1:8" x14ac:dyDescent="0.2">
      <c r="A17" t="s">
        <v>71</v>
      </c>
      <c r="B17" t="s">
        <v>54</v>
      </c>
      <c r="C17" t="s">
        <v>80</v>
      </c>
      <c r="D17" s="4">
        <v>43405</v>
      </c>
      <c r="E17" t="s">
        <v>192</v>
      </c>
      <c r="F17" s="5">
        <v>43405</v>
      </c>
      <c r="G17">
        <v>1790.54</v>
      </c>
      <c r="H17">
        <v>236.4</v>
      </c>
    </row>
    <row r="18" spans="1:8" x14ac:dyDescent="0.2">
      <c r="A18" t="s">
        <v>71</v>
      </c>
      <c r="B18" t="s">
        <v>54</v>
      </c>
      <c r="C18" t="s">
        <v>81</v>
      </c>
      <c r="D18" s="4">
        <v>43405</v>
      </c>
      <c r="E18" t="s">
        <v>195</v>
      </c>
      <c r="F18" s="5">
        <v>43405</v>
      </c>
      <c r="G18">
        <v>161090.89000000001</v>
      </c>
      <c r="H18">
        <v>10471.07</v>
      </c>
    </row>
    <row r="19" spans="1:8" x14ac:dyDescent="0.2">
      <c r="A19" t="s">
        <v>71</v>
      </c>
      <c r="B19" t="s">
        <v>54</v>
      </c>
      <c r="C19" t="s">
        <v>81</v>
      </c>
      <c r="D19" s="4">
        <v>43405</v>
      </c>
      <c r="E19" t="s">
        <v>194</v>
      </c>
      <c r="F19" s="5">
        <v>43405</v>
      </c>
      <c r="G19">
        <v>7265.13</v>
      </c>
      <c r="H19">
        <v>472.21</v>
      </c>
    </row>
    <row r="20" spans="1:8" x14ac:dyDescent="0.2">
      <c r="A20" t="s">
        <v>71</v>
      </c>
      <c r="B20" t="s">
        <v>54</v>
      </c>
      <c r="C20" t="s">
        <v>81</v>
      </c>
      <c r="D20" s="4">
        <v>43405</v>
      </c>
      <c r="E20" t="s">
        <v>199</v>
      </c>
      <c r="F20" s="5">
        <v>43405</v>
      </c>
      <c r="G20">
        <v>168356.02</v>
      </c>
      <c r="H20">
        <v>5892.45</v>
      </c>
    </row>
    <row r="21" spans="1:8" x14ac:dyDescent="0.2">
      <c r="A21" t="s">
        <v>71</v>
      </c>
      <c r="B21" t="s">
        <v>54</v>
      </c>
      <c r="C21" t="s">
        <v>81</v>
      </c>
      <c r="D21" s="4">
        <v>43405</v>
      </c>
      <c r="E21" t="s">
        <v>198</v>
      </c>
      <c r="F21" s="5">
        <v>43405</v>
      </c>
      <c r="G21">
        <v>168356.02</v>
      </c>
      <c r="H21">
        <v>-5892.45</v>
      </c>
    </row>
    <row r="22" spans="1:8" x14ac:dyDescent="0.2">
      <c r="A22" t="s">
        <v>71</v>
      </c>
      <c r="B22" t="s">
        <v>54</v>
      </c>
      <c r="C22" t="s">
        <v>82</v>
      </c>
      <c r="D22" s="4">
        <v>43405</v>
      </c>
      <c r="E22" t="s">
        <v>199</v>
      </c>
      <c r="F22" s="5">
        <v>43405</v>
      </c>
      <c r="G22">
        <v>42599.98</v>
      </c>
      <c r="H22">
        <v>2215.38</v>
      </c>
    </row>
    <row r="23" spans="1:8" x14ac:dyDescent="0.2">
      <c r="A23" t="s">
        <v>71</v>
      </c>
      <c r="B23" t="s">
        <v>54</v>
      </c>
      <c r="C23" t="s">
        <v>82</v>
      </c>
      <c r="D23" s="4">
        <v>43405</v>
      </c>
      <c r="E23" t="s">
        <v>198</v>
      </c>
      <c r="F23" s="5">
        <v>43405</v>
      </c>
      <c r="G23">
        <v>42599.98</v>
      </c>
      <c r="H23">
        <v>-2215.38</v>
      </c>
    </row>
    <row r="24" spans="1:8" x14ac:dyDescent="0.2">
      <c r="A24" t="s">
        <v>71</v>
      </c>
      <c r="B24" t="s">
        <v>54</v>
      </c>
      <c r="C24" t="s">
        <v>82</v>
      </c>
      <c r="D24" s="4">
        <v>43405</v>
      </c>
      <c r="E24" t="s">
        <v>197</v>
      </c>
      <c r="F24" s="5">
        <v>43405</v>
      </c>
      <c r="G24">
        <v>40761.730000000003</v>
      </c>
      <c r="H24">
        <v>3831.63</v>
      </c>
    </row>
    <row r="25" spans="1:8" x14ac:dyDescent="0.2">
      <c r="A25" t="s">
        <v>71</v>
      </c>
      <c r="B25" t="s">
        <v>54</v>
      </c>
      <c r="C25" t="s">
        <v>82</v>
      </c>
      <c r="D25" s="4">
        <v>43405</v>
      </c>
      <c r="E25" t="s">
        <v>196</v>
      </c>
      <c r="F25" s="5">
        <v>43405</v>
      </c>
      <c r="G25">
        <v>1838.25</v>
      </c>
      <c r="H25">
        <v>172.76</v>
      </c>
    </row>
    <row r="26" spans="1:8" x14ac:dyDescent="0.2">
      <c r="A26" t="s">
        <v>71</v>
      </c>
      <c r="B26" t="s">
        <v>54</v>
      </c>
      <c r="C26" t="s">
        <v>81</v>
      </c>
      <c r="D26" s="4">
        <v>43405</v>
      </c>
      <c r="E26" t="s">
        <v>198</v>
      </c>
      <c r="F26" s="5">
        <v>43405</v>
      </c>
      <c r="G26">
        <v>112951.44</v>
      </c>
      <c r="H26">
        <v>-3953.34</v>
      </c>
    </row>
    <row r="27" spans="1:8" x14ac:dyDescent="0.2">
      <c r="A27" t="s">
        <v>71</v>
      </c>
      <c r="B27" t="s">
        <v>54</v>
      </c>
      <c r="C27" t="s">
        <v>81</v>
      </c>
      <c r="D27" s="4">
        <v>43405</v>
      </c>
      <c r="E27" t="s">
        <v>195</v>
      </c>
      <c r="F27" s="5">
        <v>43405</v>
      </c>
      <c r="G27">
        <v>108077.14</v>
      </c>
      <c r="H27">
        <v>7025.15</v>
      </c>
    </row>
    <row r="28" spans="1:8" x14ac:dyDescent="0.2">
      <c r="A28" t="s">
        <v>71</v>
      </c>
      <c r="B28" t="s">
        <v>54</v>
      </c>
      <c r="C28" t="s">
        <v>81</v>
      </c>
      <c r="D28" s="4">
        <v>43405</v>
      </c>
      <c r="E28" t="s">
        <v>194</v>
      </c>
      <c r="F28" s="5">
        <v>43405</v>
      </c>
      <c r="G28">
        <v>4874.3</v>
      </c>
      <c r="H28">
        <v>316.95999999999998</v>
      </c>
    </row>
    <row r="29" spans="1:8" x14ac:dyDescent="0.2">
      <c r="A29" t="s">
        <v>71</v>
      </c>
      <c r="B29" t="s">
        <v>54</v>
      </c>
      <c r="C29" t="s">
        <v>81</v>
      </c>
      <c r="D29" s="4">
        <v>43405</v>
      </c>
      <c r="E29" t="s">
        <v>199</v>
      </c>
      <c r="F29" s="5">
        <v>43405</v>
      </c>
      <c r="G29">
        <v>112951.44</v>
      </c>
      <c r="H29">
        <v>3953.34</v>
      </c>
    </row>
    <row r="30" spans="1:8" x14ac:dyDescent="0.2">
      <c r="A30" t="s">
        <v>71</v>
      </c>
      <c r="B30" t="s">
        <v>55</v>
      </c>
      <c r="C30" t="s">
        <v>80</v>
      </c>
      <c r="D30" s="4">
        <v>43405</v>
      </c>
      <c r="E30" t="s">
        <v>198</v>
      </c>
      <c r="F30" s="5">
        <v>43221</v>
      </c>
      <c r="G30">
        <v>68246.92</v>
      </c>
      <c r="H30">
        <v>-4845.62</v>
      </c>
    </row>
    <row r="31" spans="1:8" x14ac:dyDescent="0.2">
      <c r="A31" t="s">
        <v>71</v>
      </c>
      <c r="B31" t="s">
        <v>55</v>
      </c>
      <c r="C31" t="s">
        <v>80</v>
      </c>
      <c r="D31" s="4">
        <v>43405</v>
      </c>
      <c r="E31" t="s">
        <v>202</v>
      </c>
      <c r="F31" s="5">
        <v>43221</v>
      </c>
      <c r="G31">
        <v>65301.82</v>
      </c>
      <c r="H31">
        <v>8619.8799999999992</v>
      </c>
    </row>
    <row r="32" spans="1:8" x14ac:dyDescent="0.2">
      <c r="A32" t="s">
        <v>71</v>
      </c>
      <c r="B32" t="s">
        <v>55</v>
      </c>
      <c r="C32" t="s">
        <v>80</v>
      </c>
      <c r="D32" s="4">
        <v>43405</v>
      </c>
      <c r="E32" t="s">
        <v>203</v>
      </c>
      <c r="F32" s="5">
        <v>43221</v>
      </c>
      <c r="G32">
        <v>2945.1</v>
      </c>
      <c r="H32">
        <v>388.75</v>
      </c>
    </row>
    <row r="33" spans="1:8" x14ac:dyDescent="0.2">
      <c r="A33" t="s">
        <v>71</v>
      </c>
      <c r="B33" t="s">
        <v>55</v>
      </c>
      <c r="C33" t="s">
        <v>80</v>
      </c>
      <c r="D33" s="4">
        <v>43405</v>
      </c>
      <c r="E33" t="s">
        <v>199</v>
      </c>
      <c r="F33" s="5">
        <v>43221</v>
      </c>
      <c r="G33">
        <v>68246.92</v>
      </c>
      <c r="H33">
        <v>4845.62</v>
      </c>
    </row>
    <row r="34" spans="1:8" x14ac:dyDescent="0.2">
      <c r="A34" t="s">
        <v>71</v>
      </c>
      <c r="B34" t="s">
        <v>55</v>
      </c>
      <c r="C34" t="s">
        <v>81</v>
      </c>
      <c r="D34" s="4">
        <v>43405</v>
      </c>
      <c r="E34" t="s">
        <v>199</v>
      </c>
      <c r="F34" s="5">
        <v>43221</v>
      </c>
      <c r="G34">
        <v>207668.68</v>
      </c>
      <c r="H34">
        <v>7268.69</v>
      </c>
    </row>
    <row r="35" spans="1:8" x14ac:dyDescent="0.2">
      <c r="A35" t="s">
        <v>71</v>
      </c>
      <c r="B35" t="s">
        <v>55</v>
      </c>
      <c r="C35" t="s">
        <v>81</v>
      </c>
      <c r="D35" s="4">
        <v>43405</v>
      </c>
      <c r="E35" t="s">
        <v>198</v>
      </c>
      <c r="F35" s="5">
        <v>43221</v>
      </c>
      <c r="G35">
        <v>207668.68</v>
      </c>
      <c r="H35">
        <v>-7268.69</v>
      </c>
    </row>
    <row r="36" spans="1:8" x14ac:dyDescent="0.2">
      <c r="A36" t="s">
        <v>71</v>
      </c>
      <c r="B36" t="s">
        <v>55</v>
      </c>
      <c r="C36" t="s">
        <v>81</v>
      </c>
      <c r="D36" s="4">
        <v>43405</v>
      </c>
      <c r="E36" t="s">
        <v>204</v>
      </c>
      <c r="F36" s="5">
        <v>43221</v>
      </c>
      <c r="G36">
        <v>198706.98</v>
      </c>
      <c r="H36">
        <v>12916.25</v>
      </c>
    </row>
    <row r="37" spans="1:8" x14ac:dyDescent="0.2">
      <c r="A37" t="s">
        <v>71</v>
      </c>
      <c r="B37" t="s">
        <v>55</v>
      </c>
      <c r="C37" t="s">
        <v>81</v>
      </c>
      <c r="D37" s="4">
        <v>43405</v>
      </c>
      <c r="E37" t="s">
        <v>205</v>
      </c>
      <c r="F37" s="5">
        <v>43221</v>
      </c>
      <c r="G37">
        <v>8961.7000000000007</v>
      </c>
      <c r="H37">
        <v>582.51</v>
      </c>
    </row>
    <row r="38" spans="1:8" x14ac:dyDescent="0.2">
      <c r="A38" t="s">
        <v>71</v>
      </c>
      <c r="B38" t="s">
        <v>55</v>
      </c>
      <c r="C38" t="s">
        <v>82</v>
      </c>
      <c r="D38" s="4">
        <v>43405</v>
      </c>
      <c r="E38" t="s">
        <v>198</v>
      </c>
      <c r="F38" s="5">
        <v>43405</v>
      </c>
      <c r="G38">
        <v>42103.78</v>
      </c>
      <c r="H38">
        <v>-2189.5100000000002</v>
      </c>
    </row>
    <row r="39" spans="1:8" x14ac:dyDescent="0.2">
      <c r="A39" t="s">
        <v>71</v>
      </c>
      <c r="B39" t="s">
        <v>54</v>
      </c>
      <c r="C39" t="s">
        <v>80</v>
      </c>
      <c r="D39" s="4">
        <v>43374</v>
      </c>
      <c r="E39" t="s">
        <v>198</v>
      </c>
      <c r="F39" s="5">
        <v>43221</v>
      </c>
      <c r="G39">
        <v>115624.01</v>
      </c>
      <c r="H39">
        <v>-8209.31</v>
      </c>
    </row>
    <row r="40" spans="1:8" x14ac:dyDescent="0.2">
      <c r="A40" t="s">
        <v>71</v>
      </c>
      <c r="B40" t="s">
        <v>54</v>
      </c>
      <c r="C40" t="s">
        <v>80</v>
      </c>
      <c r="D40" s="4">
        <v>43374</v>
      </c>
      <c r="E40" t="s">
        <v>202</v>
      </c>
      <c r="F40" s="5">
        <v>43221</v>
      </c>
      <c r="G40">
        <v>110634.34</v>
      </c>
      <c r="H40">
        <v>14603.7</v>
      </c>
    </row>
    <row r="41" spans="1:8" x14ac:dyDescent="0.2">
      <c r="A41" t="s">
        <v>71</v>
      </c>
      <c r="B41" t="s">
        <v>54</v>
      </c>
      <c r="C41" t="s">
        <v>80</v>
      </c>
      <c r="D41" s="4">
        <v>43374</v>
      </c>
      <c r="E41" t="s">
        <v>203</v>
      </c>
      <c r="F41" s="5">
        <v>43221</v>
      </c>
      <c r="G41">
        <v>4989.67</v>
      </c>
      <c r="H41">
        <v>658.63</v>
      </c>
    </row>
    <row r="42" spans="1:8" x14ac:dyDescent="0.2">
      <c r="A42" t="s">
        <v>71</v>
      </c>
      <c r="B42" t="s">
        <v>54</v>
      </c>
      <c r="C42" t="s">
        <v>80</v>
      </c>
      <c r="D42" s="4">
        <v>43374</v>
      </c>
      <c r="E42" t="s">
        <v>199</v>
      </c>
      <c r="F42" s="5">
        <v>43221</v>
      </c>
      <c r="G42">
        <v>115624.01</v>
      </c>
      <c r="H42">
        <v>8209.31</v>
      </c>
    </row>
    <row r="43" spans="1:8" x14ac:dyDescent="0.2">
      <c r="A43" t="s">
        <v>71</v>
      </c>
      <c r="B43" t="s">
        <v>54</v>
      </c>
      <c r="C43" t="s">
        <v>81</v>
      </c>
      <c r="D43" s="4">
        <v>43374</v>
      </c>
      <c r="E43" t="s">
        <v>198</v>
      </c>
      <c r="F43" s="5">
        <v>43221</v>
      </c>
      <c r="G43">
        <v>372961.46</v>
      </c>
      <c r="H43">
        <v>-13053.62</v>
      </c>
    </row>
    <row r="44" spans="1:8" x14ac:dyDescent="0.2">
      <c r="A44" t="s">
        <v>71</v>
      </c>
      <c r="B44" t="s">
        <v>54</v>
      </c>
      <c r="C44" t="s">
        <v>81</v>
      </c>
      <c r="D44" s="4">
        <v>43374</v>
      </c>
      <c r="E44" t="s">
        <v>204</v>
      </c>
      <c r="F44" s="5">
        <v>43221</v>
      </c>
      <c r="G44">
        <v>356866.81</v>
      </c>
      <c r="H44">
        <v>23196.32</v>
      </c>
    </row>
    <row r="45" spans="1:8" x14ac:dyDescent="0.2">
      <c r="A45" t="s">
        <v>71</v>
      </c>
      <c r="B45" t="s">
        <v>54</v>
      </c>
      <c r="C45" t="s">
        <v>81</v>
      </c>
      <c r="D45" s="4">
        <v>43374</v>
      </c>
      <c r="E45" t="s">
        <v>205</v>
      </c>
      <c r="F45" s="5">
        <v>43221</v>
      </c>
      <c r="G45">
        <v>16094.65</v>
      </c>
      <c r="H45">
        <v>1046.05</v>
      </c>
    </row>
    <row r="46" spans="1:8" x14ac:dyDescent="0.2">
      <c r="A46" t="s">
        <v>71</v>
      </c>
      <c r="B46" t="s">
        <v>54</v>
      </c>
      <c r="C46" t="s">
        <v>81</v>
      </c>
      <c r="D46" s="4">
        <v>43374</v>
      </c>
      <c r="E46" t="s">
        <v>199</v>
      </c>
      <c r="F46" s="5">
        <v>43221</v>
      </c>
      <c r="G46">
        <v>372961.46</v>
      </c>
      <c r="H46">
        <v>13053.62</v>
      </c>
    </row>
    <row r="47" spans="1:8" x14ac:dyDescent="0.2">
      <c r="A47" t="s">
        <v>71</v>
      </c>
      <c r="B47" t="s">
        <v>54</v>
      </c>
      <c r="C47" t="s">
        <v>82</v>
      </c>
      <c r="D47" s="4">
        <v>43374</v>
      </c>
      <c r="E47" t="s">
        <v>198</v>
      </c>
      <c r="F47" s="5">
        <v>43221</v>
      </c>
      <c r="G47">
        <v>110277.93</v>
      </c>
      <c r="H47">
        <v>-5734.42</v>
      </c>
    </row>
    <row r="48" spans="1:8" x14ac:dyDescent="0.2">
      <c r="A48" t="s">
        <v>71</v>
      </c>
      <c r="B48" t="s">
        <v>54</v>
      </c>
      <c r="C48" t="s">
        <v>82</v>
      </c>
      <c r="D48" s="4">
        <v>43374</v>
      </c>
      <c r="E48" t="s">
        <v>206</v>
      </c>
      <c r="F48" s="5">
        <v>43221</v>
      </c>
      <c r="G48">
        <v>105518.87</v>
      </c>
      <c r="H48">
        <v>9918.76</v>
      </c>
    </row>
    <row r="49" spans="1:8" x14ac:dyDescent="0.2">
      <c r="A49" t="s">
        <v>71</v>
      </c>
      <c r="B49" t="s">
        <v>54</v>
      </c>
      <c r="C49" t="s">
        <v>82</v>
      </c>
      <c r="D49" s="4">
        <v>43374</v>
      </c>
      <c r="E49" t="s">
        <v>207</v>
      </c>
      <c r="F49" s="5">
        <v>43221</v>
      </c>
      <c r="G49">
        <v>4759.0600000000004</v>
      </c>
      <c r="H49">
        <v>447.23</v>
      </c>
    </row>
    <row r="50" spans="1:8" x14ac:dyDescent="0.2">
      <c r="A50" t="s">
        <v>71</v>
      </c>
      <c r="B50" t="s">
        <v>54</v>
      </c>
      <c r="C50" t="s">
        <v>82</v>
      </c>
      <c r="D50" s="4">
        <v>43374</v>
      </c>
      <c r="E50" t="s">
        <v>199</v>
      </c>
      <c r="F50" s="5">
        <v>43221</v>
      </c>
      <c r="G50">
        <v>110277.93</v>
      </c>
      <c r="H50">
        <v>5734.42</v>
      </c>
    </row>
    <row r="51" spans="1:8" x14ac:dyDescent="0.2">
      <c r="A51" t="s">
        <v>71</v>
      </c>
      <c r="B51" t="s">
        <v>55</v>
      </c>
      <c r="C51" t="s">
        <v>80</v>
      </c>
      <c r="D51" s="4">
        <v>43374</v>
      </c>
      <c r="E51" t="s">
        <v>198</v>
      </c>
      <c r="F51" s="5">
        <v>43221</v>
      </c>
      <c r="G51">
        <v>59152.01</v>
      </c>
      <c r="H51">
        <v>-4199.76</v>
      </c>
    </row>
    <row r="52" spans="1:8" x14ac:dyDescent="0.2">
      <c r="A52" t="s">
        <v>71</v>
      </c>
      <c r="B52" t="s">
        <v>55</v>
      </c>
      <c r="C52" t="s">
        <v>80</v>
      </c>
      <c r="D52" s="4">
        <v>43374</v>
      </c>
      <c r="E52" t="s">
        <v>202</v>
      </c>
      <c r="F52" s="5">
        <v>43221</v>
      </c>
      <c r="G52">
        <v>56599.43</v>
      </c>
      <c r="H52">
        <v>7471.11</v>
      </c>
    </row>
    <row r="53" spans="1:8" x14ac:dyDescent="0.2">
      <c r="A53" t="s">
        <v>71</v>
      </c>
      <c r="B53" t="s">
        <v>55</v>
      </c>
      <c r="C53" t="s">
        <v>80</v>
      </c>
      <c r="D53" s="4">
        <v>43374</v>
      </c>
      <c r="E53" t="s">
        <v>203</v>
      </c>
      <c r="F53" s="5">
        <v>43221</v>
      </c>
      <c r="G53">
        <v>2552.58</v>
      </c>
      <c r="H53">
        <v>336.96</v>
      </c>
    </row>
    <row r="54" spans="1:8" x14ac:dyDescent="0.2">
      <c r="A54" t="s">
        <v>71</v>
      </c>
      <c r="B54" t="s">
        <v>55</v>
      </c>
      <c r="C54" t="s">
        <v>80</v>
      </c>
      <c r="D54" s="4">
        <v>43374</v>
      </c>
      <c r="E54" t="s">
        <v>199</v>
      </c>
      <c r="F54" s="5">
        <v>43221</v>
      </c>
      <c r="G54">
        <v>59152.01</v>
      </c>
      <c r="H54">
        <v>4199.76</v>
      </c>
    </row>
    <row r="55" spans="1:8" x14ac:dyDescent="0.2">
      <c r="A55" t="s">
        <v>71</v>
      </c>
      <c r="B55" t="s">
        <v>55</v>
      </c>
      <c r="C55" t="s">
        <v>81</v>
      </c>
      <c r="D55" s="4">
        <v>43374</v>
      </c>
      <c r="E55" t="s">
        <v>198</v>
      </c>
      <c r="F55" s="5">
        <v>43221</v>
      </c>
      <c r="G55">
        <v>184424.26</v>
      </c>
      <c r="H55">
        <v>-6454.85</v>
      </c>
    </row>
    <row r="56" spans="1:8" x14ac:dyDescent="0.2">
      <c r="A56" t="s">
        <v>71</v>
      </c>
      <c r="B56" t="s">
        <v>54</v>
      </c>
      <c r="C56" t="s">
        <v>80</v>
      </c>
      <c r="D56" s="4">
        <v>43374</v>
      </c>
      <c r="E56" t="s">
        <v>198</v>
      </c>
      <c r="F56" s="5">
        <v>43221</v>
      </c>
      <c r="G56">
        <v>109122.44</v>
      </c>
      <c r="H56">
        <v>-7747.83</v>
      </c>
    </row>
    <row r="57" spans="1:8" x14ac:dyDescent="0.2">
      <c r="A57" t="s">
        <v>71</v>
      </c>
      <c r="B57" t="s">
        <v>54</v>
      </c>
      <c r="C57" t="s">
        <v>80</v>
      </c>
      <c r="D57" s="4">
        <v>43374</v>
      </c>
      <c r="E57" t="s">
        <v>202</v>
      </c>
      <c r="F57" s="5">
        <v>43221</v>
      </c>
      <c r="G57">
        <v>104413.47</v>
      </c>
      <c r="H57">
        <v>13782.71</v>
      </c>
    </row>
    <row r="58" spans="1:8" x14ac:dyDescent="0.2">
      <c r="A58" t="s">
        <v>71</v>
      </c>
      <c r="B58" t="s">
        <v>54</v>
      </c>
      <c r="C58" t="s">
        <v>80</v>
      </c>
      <c r="D58" s="4">
        <v>43374</v>
      </c>
      <c r="E58" t="s">
        <v>203</v>
      </c>
      <c r="F58" s="5">
        <v>43221</v>
      </c>
      <c r="G58">
        <v>4708.97</v>
      </c>
      <c r="H58">
        <v>621.58000000000004</v>
      </c>
    </row>
    <row r="59" spans="1:8" x14ac:dyDescent="0.2">
      <c r="A59" t="s">
        <v>71</v>
      </c>
      <c r="B59" t="s">
        <v>54</v>
      </c>
      <c r="C59" t="s">
        <v>80</v>
      </c>
      <c r="D59" s="4">
        <v>43374</v>
      </c>
      <c r="E59" t="s">
        <v>199</v>
      </c>
      <c r="F59" s="5">
        <v>43221</v>
      </c>
      <c r="G59">
        <v>109122.44</v>
      </c>
      <c r="H59">
        <v>7747.83</v>
      </c>
    </row>
    <row r="60" spans="1:8" x14ac:dyDescent="0.2">
      <c r="A60" t="s">
        <v>71</v>
      </c>
      <c r="B60" t="s">
        <v>54</v>
      </c>
      <c r="C60" t="s">
        <v>81</v>
      </c>
      <c r="D60" s="4">
        <v>43374</v>
      </c>
      <c r="E60" t="s">
        <v>198</v>
      </c>
      <c r="F60" s="5">
        <v>43221</v>
      </c>
      <c r="G60">
        <v>415838.71</v>
      </c>
      <c r="H60">
        <v>-14554.42</v>
      </c>
    </row>
    <row r="61" spans="1:8" x14ac:dyDescent="0.2">
      <c r="A61" t="s">
        <v>71</v>
      </c>
      <c r="B61" t="s">
        <v>54</v>
      </c>
      <c r="C61" t="s">
        <v>81</v>
      </c>
      <c r="D61" s="4">
        <v>43374</v>
      </c>
      <c r="E61" t="s">
        <v>204</v>
      </c>
      <c r="F61" s="5">
        <v>43221</v>
      </c>
      <c r="G61">
        <v>397893.7</v>
      </c>
      <c r="H61">
        <v>25863.01</v>
      </c>
    </row>
    <row r="62" spans="1:8" x14ac:dyDescent="0.2">
      <c r="A62" t="s">
        <v>71</v>
      </c>
      <c r="B62" t="s">
        <v>54</v>
      </c>
      <c r="C62" t="s">
        <v>81</v>
      </c>
      <c r="D62" s="4">
        <v>43374</v>
      </c>
      <c r="E62" t="s">
        <v>205</v>
      </c>
      <c r="F62" s="5">
        <v>43221</v>
      </c>
      <c r="G62">
        <v>17945.009999999998</v>
      </c>
      <c r="H62">
        <v>1166.47</v>
      </c>
    </row>
    <row r="63" spans="1:8" x14ac:dyDescent="0.2">
      <c r="A63" t="s">
        <v>71</v>
      </c>
      <c r="B63" t="s">
        <v>54</v>
      </c>
      <c r="C63" t="s">
        <v>81</v>
      </c>
      <c r="D63" s="4">
        <v>43374</v>
      </c>
      <c r="E63" t="s">
        <v>199</v>
      </c>
      <c r="F63" s="5">
        <v>43221</v>
      </c>
      <c r="G63">
        <v>415838.71</v>
      </c>
      <c r="H63">
        <v>14554.42</v>
      </c>
    </row>
    <row r="64" spans="1:8" x14ac:dyDescent="0.2">
      <c r="A64" t="s">
        <v>71</v>
      </c>
      <c r="B64" t="s">
        <v>54</v>
      </c>
      <c r="C64" t="s">
        <v>82</v>
      </c>
      <c r="D64" s="4">
        <v>43374</v>
      </c>
      <c r="E64" t="s">
        <v>198</v>
      </c>
      <c r="F64" s="5">
        <v>43221</v>
      </c>
      <c r="G64">
        <v>100629.58</v>
      </c>
      <c r="H64">
        <v>-5232.71</v>
      </c>
    </row>
    <row r="65" spans="1:8" x14ac:dyDescent="0.2">
      <c r="A65" t="s">
        <v>71</v>
      </c>
      <c r="B65" t="s">
        <v>54</v>
      </c>
      <c r="C65" t="s">
        <v>82</v>
      </c>
      <c r="D65" s="4">
        <v>43374</v>
      </c>
      <c r="E65" t="s">
        <v>206</v>
      </c>
      <c r="F65" s="5">
        <v>43221</v>
      </c>
      <c r="G65">
        <v>96287.17</v>
      </c>
      <c r="H65">
        <v>9050.98</v>
      </c>
    </row>
    <row r="66" spans="1:8" x14ac:dyDescent="0.2">
      <c r="A66" t="s">
        <v>71</v>
      </c>
      <c r="B66" t="s">
        <v>54</v>
      </c>
      <c r="C66" t="s">
        <v>82</v>
      </c>
      <c r="D66" s="4">
        <v>43374</v>
      </c>
      <c r="E66" t="s">
        <v>207</v>
      </c>
      <c r="F66" s="5">
        <v>43221</v>
      </c>
      <c r="G66">
        <v>4342.41</v>
      </c>
      <c r="H66">
        <v>408.3</v>
      </c>
    </row>
    <row r="67" spans="1:8" x14ac:dyDescent="0.2">
      <c r="A67" t="s">
        <v>71</v>
      </c>
      <c r="B67" t="s">
        <v>54</v>
      </c>
      <c r="C67" t="s">
        <v>82</v>
      </c>
      <c r="D67" s="4">
        <v>43374</v>
      </c>
      <c r="E67" t="s">
        <v>199</v>
      </c>
      <c r="F67" s="5">
        <v>43221</v>
      </c>
      <c r="G67">
        <v>100629.58</v>
      </c>
      <c r="H67">
        <v>5232.71</v>
      </c>
    </row>
    <row r="68" spans="1:8" x14ac:dyDescent="0.2">
      <c r="A68" t="s">
        <v>71</v>
      </c>
      <c r="B68" t="s">
        <v>54</v>
      </c>
      <c r="C68" t="s">
        <v>80</v>
      </c>
      <c r="D68" s="4">
        <v>43374</v>
      </c>
      <c r="E68" t="s">
        <v>198</v>
      </c>
      <c r="F68" s="5">
        <v>43221</v>
      </c>
      <c r="G68">
        <v>196988.94</v>
      </c>
      <c r="H68">
        <v>-13986.35</v>
      </c>
    </row>
    <row r="69" spans="1:8" x14ac:dyDescent="0.2">
      <c r="A69" t="s">
        <v>71</v>
      </c>
      <c r="B69" t="s">
        <v>54</v>
      </c>
      <c r="C69" t="s">
        <v>80</v>
      </c>
      <c r="D69" s="4">
        <v>43374</v>
      </c>
      <c r="E69" t="s">
        <v>202</v>
      </c>
      <c r="F69" s="5">
        <v>43221</v>
      </c>
      <c r="G69">
        <v>188488.2</v>
      </c>
      <c r="H69">
        <v>24880.17</v>
      </c>
    </row>
    <row r="70" spans="1:8" x14ac:dyDescent="0.2">
      <c r="A70" t="s">
        <v>71</v>
      </c>
      <c r="B70" t="s">
        <v>54</v>
      </c>
      <c r="C70" t="s">
        <v>80</v>
      </c>
      <c r="D70" s="4">
        <v>43374</v>
      </c>
      <c r="E70" t="s">
        <v>203</v>
      </c>
      <c r="F70" s="5">
        <v>43221</v>
      </c>
      <c r="G70">
        <v>8500.74</v>
      </c>
      <c r="H70">
        <v>1122.2</v>
      </c>
    </row>
    <row r="71" spans="1:8" x14ac:dyDescent="0.2">
      <c r="A71" t="s">
        <v>71</v>
      </c>
      <c r="B71" t="s">
        <v>54</v>
      </c>
      <c r="C71" t="s">
        <v>80</v>
      </c>
      <c r="D71" s="4">
        <v>43374</v>
      </c>
      <c r="E71" t="s">
        <v>199</v>
      </c>
      <c r="F71" s="5">
        <v>43221</v>
      </c>
      <c r="G71">
        <v>196988.94</v>
      </c>
      <c r="H71">
        <v>13986.35</v>
      </c>
    </row>
    <row r="72" spans="1:8" x14ac:dyDescent="0.2">
      <c r="A72" t="s">
        <v>71</v>
      </c>
      <c r="B72" t="s">
        <v>54</v>
      </c>
      <c r="C72" t="s">
        <v>81</v>
      </c>
      <c r="D72" s="4">
        <v>43374</v>
      </c>
      <c r="E72" t="s">
        <v>198</v>
      </c>
      <c r="F72" s="5">
        <v>43221</v>
      </c>
      <c r="G72">
        <v>623474.14</v>
      </c>
      <c r="H72">
        <v>-21821.79</v>
      </c>
    </row>
    <row r="73" spans="1:8" x14ac:dyDescent="0.2">
      <c r="A73" t="s">
        <v>71</v>
      </c>
      <c r="B73" t="s">
        <v>54</v>
      </c>
      <c r="C73" t="s">
        <v>81</v>
      </c>
      <c r="D73" s="4">
        <v>43374</v>
      </c>
      <c r="E73" t="s">
        <v>204</v>
      </c>
      <c r="F73" s="5">
        <v>43221</v>
      </c>
      <c r="G73">
        <v>596568.81000000006</v>
      </c>
      <c r="H73">
        <v>38776.86</v>
      </c>
    </row>
    <row r="74" spans="1:8" x14ac:dyDescent="0.2">
      <c r="A74" t="s">
        <v>71</v>
      </c>
      <c r="B74" t="s">
        <v>54</v>
      </c>
      <c r="C74" t="s">
        <v>81</v>
      </c>
      <c r="D74" s="4">
        <v>43374</v>
      </c>
      <c r="E74" t="s">
        <v>205</v>
      </c>
      <c r="F74" s="5">
        <v>43221</v>
      </c>
      <c r="G74">
        <v>26905.33</v>
      </c>
      <c r="H74">
        <v>1748.95</v>
      </c>
    </row>
    <row r="75" spans="1:8" x14ac:dyDescent="0.2">
      <c r="A75" t="s">
        <v>71</v>
      </c>
      <c r="B75" t="s">
        <v>54</v>
      </c>
      <c r="C75" t="s">
        <v>81</v>
      </c>
      <c r="D75" s="4">
        <v>43374</v>
      </c>
      <c r="E75" t="s">
        <v>199</v>
      </c>
      <c r="F75" s="5">
        <v>43221</v>
      </c>
      <c r="G75">
        <v>623474.14</v>
      </c>
      <c r="H75">
        <v>21821.79</v>
      </c>
    </row>
    <row r="76" spans="1:8" x14ac:dyDescent="0.2">
      <c r="A76" t="s">
        <v>71</v>
      </c>
      <c r="B76" t="s">
        <v>54</v>
      </c>
      <c r="C76" t="s">
        <v>82</v>
      </c>
      <c r="D76" s="4">
        <v>43374</v>
      </c>
      <c r="E76" t="s">
        <v>198</v>
      </c>
      <c r="F76" s="5">
        <v>43221</v>
      </c>
      <c r="G76">
        <v>185457.67</v>
      </c>
      <c r="H76">
        <v>-9643.84</v>
      </c>
    </row>
    <row r="77" spans="1:8" x14ac:dyDescent="0.2">
      <c r="A77" t="s">
        <v>71</v>
      </c>
      <c r="B77" t="s">
        <v>54</v>
      </c>
      <c r="C77" t="s">
        <v>82</v>
      </c>
      <c r="D77" s="4">
        <v>43374</v>
      </c>
      <c r="E77" t="s">
        <v>206</v>
      </c>
      <c r="F77" s="5">
        <v>43221</v>
      </c>
      <c r="G77">
        <v>177454.42</v>
      </c>
      <c r="H77">
        <v>16680.96</v>
      </c>
    </row>
    <row r="78" spans="1:8" x14ac:dyDescent="0.2">
      <c r="A78" t="s">
        <v>71</v>
      </c>
      <c r="B78" t="s">
        <v>54</v>
      </c>
      <c r="C78" t="s">
        <v>82</v>
      </c>
      <c r="D78" s="4">
        <v>43374</v>
      </c>
      <c r="E78" t="s">
        <v>207</v>
      </c>
      <c r="F78" s="5">
        <v>43221</v>
      </c>
      <c r="G78">
        <v>8003.25</v>
      </c>
      <c r="H78">
        <v>752.4</v>
      </c>
    </row>
    <row r="79" spans="1:8" x14ac:dyDescent="0.2">
      <c r="A79" t="s">
        <v>71</v>
      </c>
      <c r="B79" t="s">
        <v>54</v>
      </c>
      <c r="C79" t="s">
        <v>82</v>
      </c>
      <c r="D79" s="4">
        <v>43374</v>
      </c>
      <c r="E79" t="s">
        <v>199</v>
      </c>
      <c r="F79" s="5">
        <v>43221</v>
      </c>
      <c r="G79">
        <v>185457.67</v>
      </c>
      <c r="H79">
        <v>9643.84</v>
      </c>
    </row>
    <row r="80" spans="1:8" x14ac:dyDescent="0.2">
      <c r="A80" t="s">
        <v>71</v>
      </c>
      <c r="B80" t="s">
        <v>55</v>
      </c>
      <c r="C80" t="s">
        <v>80</v>
      </c>
      <c r="D80" s="4">
        <v>43344</v>
      </c>
      <c r="E80" t="s">
        <v>202</v>
      </c>
      <c r="F80" s="5">
        <v>43221</v>
      </c>
      <c r="G80">
        <v>132688.62</v>
      </c>
      <c r="H80">
        <v>17514.900000000001</v>
      </c>
    </row>
    <row r="81" spans="1:8" x14ac:dyDescent="0.2">
      <c r="A81" t="s">
        <v>71</v>
      </c>
      <c r="B81" t="s">
        <v>55</v>
      </c>
      <c r="C81" t="s">
        <v>80</v>
      </c>
      <c r="D81" s="4">
        <v>43344</v>
      </c>
      <c r="E81" t="s">
        <v>203</v>
      </c>
      <c r="F81" s="5">
        <v>43221</v>
      </c>
      <c r="G81">
        <v>5984.29</v>
      </c>
      <c r="H81">
        <v>789.94</v>
      </c>
    </row>
    <row r="82" spans="1:8" x14ac:dyDescent="0.2">
      <c r="A82" t="s">
        <v>71</v>
      </c>
      <c r="B82" t="s">
        <v>55</v>
      </c>
      <c r="C82" t="s">
        <v>80</v>
      </c>
      <c r="D82" s="4">
        <v>43344</v>
      </c>
      <c r="E82" t="s">
        <v>199</v>
      </c>
      <c r="F82" s="5">
        <v>43221</v>
      </c>
      <c r="G82">
        <v>138672.91</v>
      </c>
      <c r="H82">
        <v>9845.7999999999993</v>
      </c>
    </row>
    <row r="83" spans="1:8" x14ac:dyDescent="0.2">
      <c r="A83" t="s">
        <v>71</v>
      </c>
      <c r="B83" t="s">
        <v>55</v>
      </c>
      <c r="C83" t="s">
        <v>81</v>
      </c>
      <c r="D83" s="4">
        <v>43344</v>
      </c>
      <c r="E83" t="s">
        <v>198</v>
      </c>
      <c r="F83" s="5">
        <v>43221</v>
      </c>
      <c r="G83">
        <v>304787.75</v>
      </c>
      <c r="H83">
        <v>-10667.64</v>
      </c>
    </row>
    <row r="84" spans="1:8" x14ac:dyDescent="0.2">
      <c r="A84" t="s">
        <v>71</v>
      </c>
      <c r="B84" t="s">
        <v>55</v>
      </c>
      <c r="C84" t="s">
        <v>81</v>
      </c>
      <c r="D84" s="4">
        <v>43344</v>
      </c>
      <c r="E84" t="s">
        <v>204</v>
      </c>
      <c r="F84" s="5">
        <v>43221</v>
      </c>
      <c r="G84">
        <v>291635.02</v>
      </c>
      <c r="H84">
        <v>18956.29</v>
      </c>
    </row>
    <row r="85" spans="1:8" x14ac:dyDescent="0.2">
      <c r="A85" t="s">
        <v>71</v>
      </c>
      <c r="B85" t="s">
        <v>55</v>
      </c>
      <c r="C85" t="s">
        <v>81</v>
      </c>
      <c r="D85" s="4">
        <v>43344</v>
      </c>
      <c r="E85" t="s">
        <v>205</v>
      </c>
      <c r="F85" s="5">
        <v>43221</v>
      </c>
      <c r="G85">
        <v>13152.73</v>
      </c>
      <c r="H85">
        <v>854.96</v>
      </c>
    </row>
    <row r="86" spans="1:8" x14ac:dyDescent="0.2">
      <c r="A86" t="s">
        <v>71</v>
      </c>
      <c r="B86" t="s">
        <v>55</v>
      </c>
      <c r="C86" t="s">
        <v>81</v>
      </c>
      <c r="D86" s="4">
        <v>43344</v>
      </c>
      <c r="E86" t="s">
        <v>199</v>
      </c>
      <c r="F86" s="5">
        <v>43221</v>
      </c>
      <c r="G86">
        <v>304787.75</v>
      </c>
      <c r="H86">
        <v>10667.64</v>
      </c>
    </row>
    <row r="87" spans="1:8" x14ac:dyDescent="0.2">
      <c r="A87" t="s">
        <v>71</v>
      </c>
      <c r="B87" t="s">
        <v>55</v>
      </c>
      <c r="C87" t="s">
        <v>82</v>
      </c>
      <c r="D87" s="4">
        <v>43344</v>
      </c>
      <c r="E87" t="s">
        <v>198</v>
      </c>
      <c r="F87" s="5">
        <v>43221</v>
      </c>
      <c r="G87">
        <v>116714.7</v>
      </c>
      <c r="H87">
        <v>-6069.14</v>
      </c>
    </row>
    <row r="88" spans="1:8" x14ac:dyDescent="0.2">
      <c r="A88" t="s">
        <v>71</v>
      </c>
      <c r="B88" t="s">
        <v>55</v>
      </c>
      <c r="C88" t="s">
        <v>82</v>
      </c>
      <c r="D88" s="4">
        <v>43344</v>
      </c>
      <c r="E88" t="s">
        <v>206</v>
      </c>
      <c r="F88" s="5">
        <v>43221</v>
      </c>
      <c r="G88">
        <v>111678.09</v>
      </c>
      <c r="H88">
        <v>10497.65</v>
      </c>
    </row>
    <row r="89" spans="1:8" x14ac:dyDescent="0.2">
      <c r="A89" t="s">
        <v>71</v>
      </c>
      <c r="B89" t="s">
        <v>55</v>
      </c>
      <c r="C89" t="s">
        <v>82</v>
      </c>
      <c r="D89" s="4">
        <v>43344</v>
      </c>
      <c r="E89" t="s">
        <v>207</v>
      </c>
      <c r="F89" s="5">
        <v>43221</v>
      </c>
      <c r="G89">
        <v>5036.6099999999997</v>
      </c>
      <c r="H89">
        <v>473.51</v>
      </c>
    </row>
    <row r="90" spans="1:8" x14ac:dyDescent="0.2">
      <c r="A90" t="s">
        <v>71</v>
      </c>
      <c r="B90" t="s">
        <v>55</v>
      </c>
      <c r="C90" t="s">
        <v>80</v>
      </c>
      <c r="D90" s="4">
        <v>43466</v>
      </c>
      <c r="E90" t="s">
        <v>198</v>
      </c>
      <c r="F90" s="5">
        <v>43405</v>
      </c>
      <c r="G90">
        <v>9364.36</v>
      </c>
      <c r="H90">
        <v>-664.92</v>
      </c>
    </row>
    <row r="91" spans="1:8" x14ac:dyDescent="0.2">
      <c r="A91" t="s">
        <v>71</v>
      </c>
      <c r="B91" t="s">
        <v>55</v>
      </c>
      <c r="C91" t="s">
        <v>80</v>
      </c>
      <c r="D91" s="4">
        <v>43466</v>
      </c>
      <c r="E91" t="s">
        <v>193</v>
      </c>
      <c r="F91" s="5">
        <v>43405</v>
      </c>
      <c r="G91">
        <v>8996.91</v>
      </c>
      <c r="H91">
        <v>1187.57</v>
      </c>
    </row>
    <row r="92" spans="1:8" x14ac:dyDescent="0.2">
      <c r="A92" t="s">
        <v>71</v>
      </c>
      <c r="B92" t="s">
        <v>55</v>
      </c>
      <c r="C92" t="s">
        <v>80</v>
      </c>
      <c r="D92" s="4">
        <v>43466</v>
      </c>
      <c r="E92" t="s">
        <v>192</v>
      </c>
      <c r="F92" s="5">
        <v>43405</v>
      </c>
      <c r="G92">
        <v>367.45</v>
      </c>
      <c r="H92">
        <v>48.49</v>
      </c>
    </row>
    <row r="93" spans="1:8" x14ac:dyDescent="0.2">
      <c r="A93" t="s">
        <v>71</v>
      </c>
      <c r="B93" t="s">
        <v>55</v>
      </c>
      <c r="C93" t="s">
        <v>80</v>
      </c>
      <c r="D93" s="4">
        <v>43466</v>
      </c>
      <c r="E93" t="s">
        <v>199</v>
      </c>
      <c r="F93" s="5">
        <v>43405</v>
      </c>
      <c r="G93">
        <v>9364.36</v>
      </c>
      <c r="H93">
        <v>664.92</v>
      </c>
    </row>
    <row r="94" spans="1:8" x14ac:dyDescent="0.2">
      <c r="A94" t="s">
        <v>71</v>
      </c>
      <c r="B94" t="s">
        <v>55</v>
      </c>
      <c r="C94" t="s">
        <v>81</v>
      </c>
      <c r="D94" s="4">
        <v>43466</v>
      </c>
      <c r="E94" t="s">
        <v>198</v>
      </c>
      <c r="F94" s="5">
        <v>43405</v>
      </c>
      <c r="G94">
        <v>28193.5</v>
      </c>
      <c r="H94">
        <v>-986.91</v>
      </c>
    </row>
    <row r="95" spans="1:8" x14ac:dyDescent="0.2">
      <c r="A95" t="s">
        <v>71</v>
      </c>
      <c r="B95" t="s">
        <v>55</v>
      </c>
      <c r="C95" t="s">
        <v>81</v>
      </c>
      <c r="D95" s="4">
        <v>43466</v>
      </c>
      <c r="E95" t="s">
        <v>195</v>
      </c>
      <c r="F95" s="5">
        <v>43405</v>
      </c>
      <c r="G95">
        <v>27090.560000000001</v>
      </c>
      <c r="H95">
        <v>1761.03</v>
      </c>
    </row>
    <row r="96" spans="1:8" x14ac:dyDescent="0.2">
      <c r="A96" t="s">
        <v>71</v>
      </c>
      <c r="B96" t="s">
        <v>55</v>
      </c>
      <c r="C96" t="s">
        <v>81</v>
      </c>
      <c r="D96" s="4">
        <v>43466</v>
      </c>
      <c r="E96" t="s">
        <v>194</v>
      </c>
      <c r="F96" s="5">
        <v>43405</v>
      </c>
      <c r="G96">
        <v>1102.94</v>
      </c>
      <c r="H96">
        <v>71.67</v>
      </c>
    </row>
    <row r="97" spans="1:8" x14ac:dyDescent="0.2">
      <c r="A97" t="s">
        <v>71</v>
      </c>
      <c r="B97" t="s">
        <v>55</v>
      </c>
      <c r="C97" t="s">
        <v>81</v>
      </c>
      <c r="D97" s="4">
        <v>43466</v>
      </c>
      <c r="E97" t="s">
        <v>199</v>
      </c>
      <c r="F97" s="5">
        <v>43405</v>
      </c>
      <c r="G97">
        <v>28193.5</v>
      </c>
      <c r="H97">
        <v>986.91</v>
      </c>
    </row>
    <row r="98" spans="1:8" x14ac:dyDescent="0.2">
      <c r="A98" t="s">
        <v>71</v>
      </c>
      <c r="B98" t="s">
        <v>55</v>
      </c>
      <c r="C98" t="s">
        <v>82</v>
      </c>
      <c r="D98" s="4">
        <v>43466</v>
      </c>
      <c r="E98" t="s">
        <v>198</v>
      </c>
      <c r="F98" s="5">
        <v>43405</v>
      </c>
      <c r="G98">
        <v>11020.76</v>
      </c>
      <c r="H98">
        <v>-573.12</v>
      </c>
    </row>
    <row r="99" spans="1:8" x14ac:dyDescent="0.2">
      <c r="A99" t="s">
        <v>71</v>
      </c>
      <c r="B99" t="s">
        <v>55</v>
      </c>
      <c r="C99" t="s">
        <v>82</v>
      </c>
      <c r="D99" s="4">
        <v>43466</v>
      </c>
      <c r="E99" t="s">
        <v>197</v>
      </c>
      <c r="F99" s="5">
        <v>43405</v>
      </c>
      <c r="G99">
        <v>10588.53</v>
      </c>
      <c r="H99">
        <v>995.35</v>
      </c>
    </row>
    <row r="100" spans="1:8" x14ac:dyDescent="0.2">
      <c r="A100" t="s">
        <v>71</v>
      </c>
      <c r="B100" t="s">
        <v>55</v>
      </c>
      <c r="C100" t="s">
        <v>82</v>
      </c>
      <c r="D100" s="4">
        <v>43466</v>
      </c>
      <c r="E100" t="s">
        <v>196</v>
      </c>
      <c r="F100" s="5">
        <v>43405</v>
      </c>
      <c r="G100">
        <v>432.23</v>
      </c>
      <c r="H100">
        <v>40.64</v>
      </c>
    </row>
    <row r="101" spans="1:8" x14ac:dyDescent="0.2">
      <c r="A101" t="s">
        <v>71</v>
      </c>
      <c r="B101" t="s">
        <v>55</v>
      </c>
      <c r="C101" t="s">
        <v>82</v>
      </c>
      <c r="D101" s="4">
        <v>43466</v>
      </c>
      <c r="E101" t="s">
        <v>199</v>
      </c>
      <c r="F101" s="5">
        <v>43405</v>
      </c>
      <c r="G101">
        <v>11020.76</v>
      </c>
      <c r="H101">
        <v>573.12</v>
      </c>
    </row>
    <row r="102" spans="1:8" x14ac:dyDescent="0.2">
      <c r="A102" t="s">
        <v>71</v>
      </c>
      <c r="B102" t="s">
        <v>54</v>
      </c>
      <c r="C102" t="s">
        <v>80</v>
      </c>
      <c r="D102" s="4">
        <v>43466</v>
      </c>
      <c r="E102" t="s">
        <v>198</v>
      </c>
      <c r="F102" s="5">
        <v>43405</v>
      </c>
      <c r="G102">
        <v>19917.77</v>
      </c>
      <c r="H102">
        <v>-1414.17</v>
      </c>
    </row>
    <row r="103" spans="1:8" x14ac:dyDescent="0.2">
      <c r="A103" t="s">
        <v>71</v>
      </c>
      <c r="B103" t="s">
        <v>54</v>
      </c>
      <c r="C103" t="s">
        <v>80</v>
      </c>
      <c r="D103" s="4">
        <v>43466</v>
      </c>
      <c r="E103" t="s">
        <v>193</v>
      </c>
      <c r="F103" s="5">
        <v>43405</v>
      </c>
      <c r="G103">
        <v>19112.5</v>
      </c>
      <c r="H103">
        <v>2522.84</v>
      </c>
    </row>
    <row r="104" spans="1:8" x14ac:dyDescent="0.2">
      <c r="A104" t="s">
        <v>71</v>
      </c>
      <c r="B104" t="s">
        <v>54</v>
      </c>
      <c r="C104" t="s">
        <v>80</v>
      </c>
      <c r="D104" s="4">
        <v>43466</v>
      </c>
      <c r="E104" t="s">
        <v>192</v>
      </c>
      <c r="F104" s="5">
        <v>43405</v>
      </c>
      <c r="G104">
        <v>805.27</v>
      </c>
      <c r="H104">
        <v>106.29</v>
      </c>
    </row>
    <row r="105" spans="1:8" x14ac:dyDescent="0.2">
      <c r="A105" t="s">
        <v>71</v>
      </c>
      <c r="B105" t="s">
        <v>54</v>
      </c>
      <c r="C105" t="s">
        <v>80</v>
      </c>
      <c r="D105" s="4">
        <v>43466</v>
      </c>
      <c r="E105" t="s">
        <v>199</v>
      </c>
      <c r="F105" s="5">
        <v>43405</v>
      </c>
      <c r="G105">
        <v>19917.77</v>
      </c>
      <c r="H105">
        <v>1414.17</v>
      </c>
    </row>
    <row r="106" spans="1:8" x14ac:dyDescent="0.2">
      <c r="A106" t="s">
        <v>71</v>
      </c>
      <c r="B106" t="s">
        <v>54</v>
      </c>
      <c r="C106" t="s">
        <v>81</v>
      </c>
      <c r="D106" s="4">
        <v>43466</v>
      </c>
      <c r="E106" t="s">
        <v>198</v>
      </c>
      <c r="F106" s="5">
        <v>43405</v>
      </c>
      <c r="G106">
        <v>80544.45</v>
      </c>
      <c r="H106">
        <v>-2819.37</v>
      </c>
    </row>
    <row r="107" spans="1:8" x14ac:dyDescent="0.2">
      <c r="A107" t="s">
        <v>71</v>
      </c>
      <c r="B107" t="s">
        <v>54</v>
      </c>
      <c r="C107" t="s">
        <v>81</v>
      </c>
      <c r="D107" s="4">
        <v>43466</v>
      </c>
      <c r="E107" t="s">
        <v>195</v>
      </c>
      <c r="F107" s="5">
        <v>43405</v>
      </c>
      <c r="G107">
        <v>77288.53</v>
      </c>
      <c r="H107">
        <v>5024.1099999999997</v>
      </c>
    </row>
    <row r="108" spans="1:8" x14ac:dyDescent="0.2">
      <c r="A108" t="s">
        <v>71</v>
      </c>
      <c r="B108" t="s">
        <v>54</v>
      </c>
      <c r="C108" t="s">
        <v>81</v>
      </c>
      <c r="D108" s="4">
        <v>43466</v>
      </c>
      <c r="E108" t="s">
        <v>194</v>
      </c>
      <c r="F108" s="5">
        <v>43405</v>
      </c>
      <c r="G108">
        <v>3255.92</v>
      </c>
      <c r="H108">
        <v>211.64</v>
      </c>
    </row>
    <row r="109" spans="1:8" x14ac:dyDescent="0.2">
      <c r="A109" t="s">
        <v>71</v>
      </c>
      <c r="B109" t="s">
        <v>54</v>
      </c>
      <c r="C109" t="s">
        <v>81</v>
      </c>
      <c r="D109" s="4">
        <v>43466</v>
      </c>
      <c r="E109" t="s">
        <v>199</v>
      </c>
      <c r="F109" s="5">
        <v>43405</v>
      </c>
      <c r="G109">
        <v>80544.45</v>
      </c>
      <c r="H109">
        <v>2819.37</v>
      </c>
    </row>
    <row r="110" spans="1:8" x14ac:dyDescent="0.2">
      <c r="A110" t="s">
        <v>71</v>
      </c>
      <c r="B110" t="s">
        <v>54</v>
      </c>
      <c r="C110" t="s">
        <v>82</v>
      </c>
      <c r="D110" s="4">
        <v>43466</v>
      </c>
      <c r="E110" t="s">
        <v>198</v>
      </c>
      <c r="F110" s="5">
        <v>43405</v>
      </c>
      <c r="G110">
        <v>18040.16</v>
      </c>
      <c r="H110">
        <v>-938.12</v>
      </c>
    </row>
    <row r="111" spans="1:8" x14ac:dyDescent="0.2">
      <c r="A111" t="s">
        <v>71</v>
      </c>
      <c r="B111" t="s">
        <v>54</v>
      </c>
      <c r="C111" t="s">
        <v>82</v>
      </c>
      <c r="D111" s="4">
        <v>43466</v>
      </c>
      <c r="E111" t="s">
        <v>197</v>
      </c>
      <c r="F111" s="5">
        <v>43405</v>
      </c>
      <c r="G111">
        <v>17310.97</v>
      </c>
      <c r="H111">
        <v>1627.22</v>
      </c>
    </row>
    <row r="112" spans="1:8" x14ac:dyDescent="0.2">
      <c r="A112" t="s">
        <v>71</v>
      </c>
      <c r="B112" t="s">
        <v>54</v>
      </c>
      <c r="C112" t="s">
        <v>82</v>
      </c>
      <c r="D112" s="4">
        <v>43466</v>
      </c>
      <c r="E112" t="s">
        <v>196</v>
      </c>
      <c r="F112" s="5">
        <v>43405</v>
      </c>
      <c r="G112">
        <v>729.19</v>
      </c>
      <c r="H112">
        <v>68.540000000000006</v>
      </c>
    </row>
    <row r="113" spans="1:8" x14ac:dyDescent="0.2">
      <c r="A113" t="s">
        <v>71</v>
      </c>
      <c r="B113" t="s">
        <v>54</v>
      </c>
      <c r="C113" t="s">
        <v>82</v>
      </c>
      <c r="D113" s="4">
        <v>43466</v>
      </c>
      <c r="E113" t="s">
        <v>199</v>
      </c>
      <c r="F113" s="5">
        <v>43405</v>
      </c>
      <c r="G113">
        <v>18040.16</v>
      </c>
      <c r="H113">
        <v>938.12</v>
      </c>
    </row>
    <row r="114" spans="1:8" x14ac:dyDescent="0.2">
      <c r="A114" t="s">
        <v>71</v>
      </c>
      <c r="B114" t="s">
        <v>55</v>
      </c>
      <c r="C114" t="s">
        <v>80</v>
      </c>
      <c r="D114" s="4">
        <v>43466</v>
      </c>
      <c r="E114" t="s">
        <v>198</v>
      </c>
      <c r="F114" s="5">
        <v>43405</v>
      </c>
      <c r="G114">
        <v>20141.919999999998</v>
      </c>
      <c r="H114">
        <v>-1430.03</v>
      </c>
    </row>
    <row r="115" spans="1:8" x14ac:dyDescent="0.2">
      <c r="A115" t="s">
        <v>71</v>
      </c>
      <c r="B115" t="s">
        <v>55</v>
      </c>
      <c r="C115" t="s">
        <v>80</v>
      </c>
      <c r="D115" s="4">
        <v>43466</v>
      </c>
      <c r="E115" t="s">
        <v>193</v>
      </c>
      <c r="F115" s="5">
        <v>43405</v>
      </c>
      <c r="G115">
        <v>19272.71</v>
      </c>
      <c r="H115">
        <v>2544</v>
      </c>
    </row>
    <row r="116" spans="1:8" x14ac:dyDescent="0.2">
      <c r="A116" t="s">
        <v>71</v>
      </c>
      <c r="B116" t="s">
        <v>55</v>
      </c>
      <c r="C116" t="s">
        <v>80</v>
      </c>
      <c r="D116" s="4">
        <v>43466</v>
      </c>
      <c r="E116" t="s">
        <v>192</v>
      </c>
      <c r="F116" s="5">
        <v>43405</v>
      </c>
      <c r="G116">
        <v>869.21</v>
      </c>
      <c r="H116">
        <v>114.74</v>
      </c>
    </row>
    <row r="117" spans="1:8" x14ac:dyDescent="0.2">
      <c r="A117" t="s">
        <v>71</v>
      </c>
      <c r="B117" t="s">
        <v>55</v>
      </c>
      <c r="C117" t="s">
        <v>80</v>
      </c>
      <c r="D117" s="4">
        <v>43466</v>
      </c>
      <c r="E117" t="s">
        <v>199</v>
      </c>
      <c r="F117" s="5">
        <v>43405</v>
      </c>
      <c r="G117">
        <v>20141.919999999998</v>
      </c>
      <c r="H117">
        <v>1430.03</v>
      </c>
    </row>
    <row r="118" spans="1:8" x14ac:dyDescent="0.2">
      <c r="A118" t="s">
        <v>71</v>
      </c>
      <c r="B118" t="s">
        <v>55</v>
      </c>
      <c r="C118" t="s">
        <v>81</v>
      </c>
      <c r="D118" s="4">
        <v>43466</v>
      </c>
      <c r="E118" t="s">
        <v>198</v>
      </c>
      <c r="F118" s="5">
        <v>43405</v>
      </c>
      <c r="G118">
        <v>57725.49</v>
      </c>
      <c r="H118">
        <v>-2020.4</v>
      </c>
    </row>
    <row r="119" spans="1:8" x14ac:dyDescent="0.2">
      <c r="A119" t="s">
        <v>71</v>
      </c>
      <c r="B119" t="s">
        <v>55</v>
      </c>
      <c r="C119" t="s">
        <v>81</v>
      </c>
      <c r="D119" s="4">
        <v>43466</v>
      </c>
      <c r="E119" t="s">
        <v>195</v>
      </c>
      <c r="F119" s="5">
        <v>43405</v>
      </c>
      <c r="G119">
        <v>55234.39</v>
      </c>
      <c r="H119">
        <v>3590.22</v>
      </c>
    </row>
    <row r="120" spans="1:8" x14ac:dyDescent="0.2">
      <c r="A120" t="s">
        <v>71</v>
      </c>
      <c r="B120" t="s">
        <v>55</v>
      </c>
      <c r="C120" t="s">
        <v>81</v>
      </c>
      <c r="D120" s="4">
        <v>43466</v>
      </c>
      <c r="E120" t="s">
        <v>194</v>
      </c>
      <c r="F120" s="5">
        <v>43405</v>
      </c>
      <c r="G120">
        <v>2491.1</v>
      </c>
      <c r="H120">
        <v>161.91999999999999</v>
      </c>
    </row>
    <row r="121" spans="1:8" x14ac:dyDescent="0.2">
      <c r="A121" t="s">
        <v>71</v>
      </c>
      <c r="B121" t="s">
        <v>55</v>
      </c>
      <c r="C121" t="s">
        <v>81</v>
      </c>
      <c r="D121" s="4">
        <v>43466</v>
      </c>
      <c r="E121" t="s">
        <v>199</v>
      </c>
      <c r="F121" s="5">
        <v>43405</v>
      </c>
      <c r="G121">
        <v>57725.49</v>
      </c>
      <c r="H121">
        <v>2020.4</v>
      </c>
    </row>
    <row r="122" spans="1:8" x14ac:dyDescent="0.2">
      <c r="A122" t="s">
        <v>71</v>
      </c>
      <c r="B122" t="s">
        <v>55</v>
      </c>
      <c r="C122" t="s">
        <v>82</v>
      </c>
      <c r="D122" s="4">
        <v>43466</v>
      </c>
      <c r="E122" t="s">
        <v>198</v>
      </c>
      <c r="F122" s="5">
        <v>43405</v>
      </c>
      <c r="G122">
        <v>22185.58</v>
      </c>
      <c r="H122">
        <v>-1153.6400000000001</v>
      </c>
    </row>
    <row r="123" spans="1:8" x14ac:dyDescent="0.2">
      <c r="A123" t="s">
        <v>71</v>
      </c>
      <c r="B123" t="s">
        <v>55</v>
      </c>
      <c r="C123" t="s">
        <v>82</v>
      </c>
      <c r="D123" s="4">
        <v>43466</v>
      </c>
      <c r="E123" t="s">
        <v>197</v>
      </c>
      <c r="F123" s="5">
        <v>43405</v>
      </c>
      <c r="G123">
        <v>21228.19</v>
      </c>
      <c r="H123">
        <v>1995.44</v>
      </c>
    </row>
    <row r="124" spans="1:8" x14ac:dyDescent="0.2">
      <c r="A124" t="s">
        <v>71</v>
      </c>
      <c r="B124" t="s">
        <v>55</v>
      </c>
      <c r="C124" t="s">
        <v>82</v>
      </c>
      <c r="D124" s="4">
        <v>43466</v>
      </c>
      <c r="E124" t="s">
        <v>196</v>
      </c>
      <c r="F124" s="5">
        <v>43405</v>
      </c>
      <c r="G124">
        <v>957.39</v>
      </c>
      <c r="H124">
        <v>89.99</v>
      </c>
    </row>
    <row r="125" spans="1:8" x14ac:dyDescent="0.2">
      <c r="A125" t="s">
        <v>71</v>
      </c>
      <c r="B125" t="s">
        <v>55</v>
      </c>
      <c r="C125" t="s">
        <v>82</v>
      </c>
      <c r="D125" s="4">
        <v>43466</v>
      </c>
      <c r="E125" t="s">
        <v>199</v>
      </c>
      <c r="F125" s="5">
        <v>43405</v>
      </c>
      <c r="G125">
        <v>22185.58</v>
      </c>
      <c r="H125">
        <v>1153.6400000000001</v>
      </c>
    </row>
    <row r="126" spans="1:8" x14ac:dyDescent="0.2">
      <c r="A126" t="s">
        <v>71</v>
      </c>
      <c r="B126" t="s">
        <v>54</v>
      </c>
      <c r="C126" t="s">
        <v>80</v>
      </c>
      <c r="D126" s="4">
        <v>43466</v>
      </c>
      <c r="E126" t="s">
        <v>198</v>
      </c>
      <c r="F126" s="5">
        <v>43405</v>
      </c>
      <c r="G126">
        <v>67420.100000000006</v>
      </c>
      <c r="H126">
        <v>-4786.91</v>
      </c>
    </row>
    <row r="127" spans="1:8" x14ac:dyDescent="0.2">
      <c r="A127" t="s">
        <v>71</v>
      </c>
      <c r="B127" t="s">
        <v>54</v>
      </c>
      <c r="C127" t="s">
        <v>80</v>
      </c>
      <c r="D127" s="4">
        <v>43466</v>
      </c>
      <c r="E127" t="s">
        <v>193</v>
      </c>
      <c r="F127" s="5">
        <v>43405</v>
      </c>
      <c r="G127">
        <v>64510.57</v>
      </c>
      <c r="H127">
        <v>8515.4</v>
      </c>
    </row>
    <row r="128" spans="1:8" x14ac:dyDescent="0.2">
      <c r="A128" t="s">
        <v>71</v>
      </c>
      <c r="B128" t="s">
        <v>54</v>
      </c>
      <c r="C128" t="s">
        <v>80</v>
      </c>
      <c r="D128" s="4">
        <v>43466</v>
      </c>
      <c r="E128" t="s">
        <v>192</v>
      </c>
      <c r="F128" s="5">
        <v>43405</v>
      </c>
      <c r="G128">
        <v>2909.53</v>
      </c>
      <c r="H128">
        <v>384.15</v>
      </c>
    </row>
    <row r="129" spans="1:8" x14ac:dyDescent="0.2">
      <c r="A129" t="s">
        <v>71</v>
      </c>
      <c r="B129" t="s">
        <v>54</v>
      </c>
      <c r="C129" t="s">
        <v>80</v>
      </c>
      <c r="D129" s="4">
        <v>43466</v>
      </c>
      <c r="E129" t="s">
        <v>199</v>
      </c>
      <c r="F129" s="5">
        <v>43405</v>
      </c>
      <c r="G129">
        <v>67420.100000000006</v>
      </c>
      <c r="H129">
        <v>4786.91</v>
      </c>
    </row>
    <row r="130" spans="1:8" x14ac:dyDescent="0.2">
      <c r="A130" t="s">
        <v>71</v>
      </c>
      <c r="B130" t="s">
        <v>54</v>
      </c>
      <c r="C130" t="s">
        <v>81</v>
      </c>
      <c r="D130" s="4">
        <v>43466</v>
      </c>
      <c r="E130" t="s">
        <v>198</v>
      </c>
      <c r="F130" s="5">
        <v>43405</v>
      </c>
      <c r="G130">
        <v>253069.6</v>
      </c>
      <c r="H130">
        <v>-8857.6299999999992</v>
      </c>
    </row>
    <row r="131" spans="1:8" x14ac:dyDescent="0.2">
      <c r="A131" t="s">
        <v>71</v>
      </c>
      <c r="B131" t="s">
        <v>54</v>
      </c>
      <c r="C131" t="s">
        <v>81</v>
      </c>
      <c r="D131" s="4">
        <v>43466</v>
      </c>
      <c r="E131" t="s">
        <v>195</v>
      </c>
      <c r="F131" s="5">
        <v>43405</v>
      </c>
      <c r="G131">
        <v>242148.8</v>
      </c>
      <c r="H131">
        <v>15739.78</v>
      </c>
    </row>
    <row r="132" spans="1:8" x14ac:dyDescent="0.2">
      <c r="A132" t="s">
        <v>71</v>
      </c>
      <c r="B132" t="s">
        <v>54</v>
      </c>
      <c r="C132" t="s">
        <v>81</v>
      </c>
      <c r="D132" s="4">
        <v>43466</v>
      </c>
      <c r="E132" t="s">
        <v>194</v>
      </c>
      <c r="F132" s="5">
        <v>43405</v>
      </c>
      <c r="G132">
        <v>10920.8</v>
      </c>
      <c r="H132">
        <v>709.8</v>
      </c>
    </row>
    <row r="133" spans="1:8" x14ac:dyDescent="0.2">
      <c r="A133" t="s">
        <v>71</v>
      </c>
      <c r="B133" t="s">
        <v>54</v>
      </c>
      <c r="C133" t="s">
        <v>81</v>
      </c>
      <c r="D133" s="4">
        <v>43466</v>
      </c>
      <c r="E133" t="s">
        <v>199</v>
      </c>
      <c r="F133" s="5">
        <v>43405</v>
      </c>
      <c r="G133">
        <v>253069.6</v>
      </c>
      <c r="H133">
        <v>8857.6299999999992</v>
      </c>
    </row>
    <row r="134" spans="1:8" x14ac:dyDescent="0.2">
      <c r="A134" t="s">
        <v>71</v>
      </c>
      <c r="B134" t="s">
        <v>54</v>
      </c>
      <c r="C134" t="s">
        <v>82</v>
      </c>
      <c r="D134" s="4">
        <v>43466</v>
      </c>
      <c r="E134" t="s">
        <v>198</v>
      </c>
      <c r="F134" s="5">
        <v>43405</v>
      </c>
      <c r="G134">
        <v>61348.87</v>
      </c>
      <c r="H134">
        <v>-3190.28</v>
      </c>
    </row>
    <row r="135" spans="1:8" x14ac:dyDescent="0.2">
      <c r="A135" t="s">
        <v>71</v>
      </c>
      <c r="B135" t="s">
        <v>54</v>
      </c>
      <c r="C135" t="s">
        <v>82</v>
      </c>
      <c r="D135" s="4">
        <v>43466</v>
      </c>
      <c r="E135" t="s">
        <v>197</v>
      </c>
      <c r="F135" s="5">
        <v>43405</v>
      </c>
      <c r="G135">
        <v>58701.46</v>
      </c>
      <c r="H135">
        <v>5517.93</v>
      </c>
    </row>
    <row r="136" spans="1:8" x14ac:dyDescent="0.2">
      <c r="A136" t="s">
        <v>71</v>
      </c>
      <c r="B136" t="s">
        <v>54</v>
      </c>
      <c r="C136" t="s">
        <v>82</v>
      </c>
      <c r="D136" s="4">
        <v>43466</v>
      </c>
      <c r="E136" t="s">
        <v>196</v>
      </c>
      <c r="F136" s="5">
        <v>43405</v>
      </c>
      <c r="G136">
        <v>2647.41</v>
      </c>
      <c r="H136">
        <v>248.92</v>
      </c>
    </row>
    <row r="137" spans="1:8" x14ac:dyDescent="0.2">
      <c r="A137" t="s">
        <v>71</v>
      </c>
      <c r="B137" t="s">
        <v>54</v>
      </c>
      <c r="C137" t="s">
        <v>82</v>
      </c>
      <c r="D137" s="4">
        <v>43466</v>
      </c>
      <c r="E137" t="s">
        <v>199</v>
      </c>
      <c r="F137" s="5">
        <v>43405</v>
      </c>
      <c r="G137">
        <v>61348.87</v>
      </c>
      <c r="H137">
        <v>3190.28</v>
      </c>
    </row>
    <row r="138" spans="1:8" x14ac:dyDescent="0.2">
      <c r="A138" t="s">
        <v>71</v>
      </c>
      <c r="B138" t="s">
        <v>55</v>
      </c>
      <c r="C138" t="s">
        <v>80</v>
      </c>
      <c r="D138" s="4">
        <v>43466</v>
      </c>
      <c r="E138" t="s">
        <v>199</v>
      </c>
      <c r="F138" s="5">
        <v>43405</v>
      </c>
      <c r="G138">
        <v>5671.2</v>
      </c>
      <c r="H138">
        <v>402.66</v>
      </c>
    </row>
    <row r="139" spans="1:8" x14ac:dyDescent="0.2">
      <c r="A139" t="s">
        <v>71</v>
      </c>
      <c r="B139" t="s">
        <v>55</v>
      </c>
      <c r="C139" t="s">
        <v>80</v>
      </c>
      <c r="D139" s="4">
        <v>43466</v>
      </c>
      <c r="E139" t="s">
        <v>193</v>
      </c>
      <c r="F139" s="5">
        <v>43405</v>
      </c>
      <c r="G139">
        <v>5440</v>
      </c>
      <c r="H139">
        <v>718.1</v>
      </c>
    </row>
    <row r="140" spans="1:8" x14ac:dyDescent="0.2">
      <c r="A140" t="s">
        <v>71</v>
      </c>
      <c r="B140" t="s">
        <v>55</v>
      </c>
      <c r="C140" t="s">
        <v>80</v>
      </c>
      <c r="D140" s="4">
        <v>43466</v>
      </c>
      <c r="E140" t="s">
        <v>192</v>
      </c>
      <c r="F140" s="5">
        <v>43405</v>
      </c>
      <c r="G140">
        <v>231.2</v>
      </c>
      <c r="H140">
        <v>30.52</v>
      </c>
    </row>
    <row r="141" spans="1:8" x14ac:dyDescent="0.2">
      <c r="A141" t="s">
        <v>71</v>
      </c>
      <c r="B141" t="s">
        <v>55</v>
      </c>
      <c r="C141" t="s">
        <v>80</v>
      </c>
      <c r="D141" s="4">
        <v>43466</v>
      </c>
      <c r="E141" t="s">
        <v>198</v>
      </c>
      <c r="F141" s="5">
        <v>43405</v>
      </c>
      <c r="G141">
        <v>5671.2</v>
      </c>
      <c r="H141">
        <v>-402.66</v>
      </c>
    </row>
    <row r="142" spans="1:8" x14ac:dyDescent="0.2">
      <c r="A142" t="s">
        <v>71</v>
      </c>
      <c r="B142" t="s">
        <v>55</v>
      </c>
      <c r="C142" t="s">
        <v>81</v>
      </c>
      <c r="D142" s="4">
        <v>43466</v>
      </c>
      <c r="E142" t="s">
        <v>199</v>
      </c>
      <c r="F142" s="5">
        <v>43405</v>
      </c>
      <c r="G142">
        <v>24410.11</v>
      </c>
      <c r="H142">
        <v>854.41</v>
      </c>
    </row>
    <row r="143" spans="1:8" x14ac:dyDescent="0.2">
      <c r="A143" t="s">
        <v>71</v>
      </c>
      <c r="B143" t="s">
        <v>55</v>
      </c>
      <c r="C143" t="s">
        <v>81</v>
      </c>
      <c r="D143" s="4">
        <v>43466</v>
      </c>
      <c r="E143" t="s">
        <v>195</v>
      </c>
      <c r="F143" s="5">
        <v>43405</v>
      </c>
      <c r="G143">
        <v>23415</v>
      </c>
      <c r="H143">
        <v>1522.05</v>
      </c>
    </row>
    <row r="144" spans="1:8" x14ac:dyDescent="0.2">
      <c r="A144" t="s">
        <v>71</v>
      </c>
      <c r="B144" t="s">
        <v>55</v>
      </c>
      <c r="C144" t="s">
        <v>81</v>
      </c>
      <c r="D144" s="4">
        <v>43466</v>
      </c>
      <c r="E144" t="s">
        <v>194</v>
      </c>
      <c r="F144" s="5">
        <v>43405</v>
      </c>
      <c r="G144">
        <v>995.11</v>
      </c>
      <c r="H144">
        <v>64.69</v>
      </c>
    </row>
    <row r="145" spans="1:8" x14ac:dyDescent="0.2">
      <c r="A145" t="s">
        <v>71</v>
      </c>
      <c r="B145" t="s">
        <v>55</v>
      </c>
      <c r="C145" t="s">
        <v>81</v>
      </c>
      <c r="D145" s="4">
        <v>43466</v>
      </c>
      <c r="E145" t="s">
        <v>198</v>
      </c>
      <c r="F145" s="5">
        <v>43405</v>
      </c>
      <c r="G145">
        <v>24410.11</v>
      </c>
      <c r="H145">
        <v>-854.41</v>
      </c>
    </row>
    <row r="146" spans="1:8" x14ac:dyDescent="0.2">
      <c r="A146" t="s">
        <v>71</v>
      </c>
      <c r="B146" t="s">
        <v>55</v>
      </c>
      <c r="C146" t="s">
        <v>82</v>
      </c>
      <c r="D146" s="4">
        <v>43466</v>
      </c>
      <c r="E146" t="s">
        <v>198</v>
      </c>
      <c r="F146" s="5">
        <v>43405</v>
      </c>
      <c r="G146">
        <v>5649.33</v>
      </c>
      <c r="H146">
        <v>-293.77</v>
      </c>
    </row>
    <row r="147" spans="1:8" x14ac:dyDescent="0.2">
      <c r="A147" t="s">
        <v>71</v>
      </c>
      <c r="B147" t="s">
        <v>55</v>
      </c>
      <c r="C147" t="s">
        <v>82</v>
      </c>
      <c r="D147" s="4">
        <v>43466</v>
      </c>
      <c r="E147" t="s">
        <v>197</v>
      </c>
      <c r="F147" s="5">
        <v>43405</v>
      </c>
      <c r="G147">
        <v>5419</v>
      </c>
      <c r="H147">
        <v>509.4</v>
      </c>
    </row>
    <row r="148" spans="1:8" x14ac:dyDescent="0.2">
      <c r="A148" t="s">
        <v>71</v>
      </c>
      <c r="B148" t="s">
        <v>55</v>
      </c>
      <c r="C148" t="s">
        <v>82</v>
      </c>
      <c r="D148" s="4">
        <v>43466</v>
      </c>
      <c r="E148" t="s">
        <v>196</v>
      </c>
      <c r="F148" s="5">
        <v>43405</v>
      </c>
      <c r="G148">
        <v>230.33</v>
      </c>
      <c r="H148">
        <v>21.62</v>
      </c>
    </row>
    <row r="149" spans="1:8" x14ac:dyDescent="0.2">
      <c r="A149" t="s">
        <v>71</v>
      </c>
      <c r="B149" t="s">
        <v>55</v>
      </c>
      <c r="C149" t="s">
        <v>82</v>
      </c>
      <c r="D149" s="4">
        <v>43466</v>
      </c>
      <c r="E149" t="s">
        <v>199</v>
      </c>
      <c r="F149" s="5">
        <v>43405</v>
      </c>
      <c r="G149">
        <v>5649.33</v>
      </c>
      <c r="H149">
        <v>293.77</v>
      </c>
    </row>
    <row r="150" spans="1:8" x14ac:dyDescent="0.2">
      <c r="A150" t="s">
        <v>71</v>
      </c>
      <c r="B150" t="s">
        <v>54</v>
      </c>
      <c r="C150" t="s">
        <v>80</v>
      </c>
      <c r="D150" s="4">
        <v>43374</v>
      </c>
      <c r="E150" t="s">
        <v>198</v>
      </c>
      <c r="F150" s="5">
        <v>43221</v>
      </c>
      <c r="G150">
        <v>368.16</v>
      </c>
      <c r="H150">
        <v>-26.14</v>
      </c>
    </row>
    <row r="151" spans="1:8" x14ac:dyDescent="0.2">
      <c r="A151" t="s">
        <v>71</v>
      </c>
      <c r="B151" t="s">
        <v>54</v>
      </c>
      <c r="C151" t="s">
        <v>80</v>
      </c>
      <c r="D151" s="4">
        <v>43374</v>
      </c>
      <c r="E151" t="s">
        <v>202</v>
      </c>
      <c r="F151" s="5">
        <v>43221</v>
      </c>
      <c r="G151">
        <v>352.27</v>
      </c>
      <c r="H151">
        <v>46.5</v>
      </c>
    </row>
    <row r="152" spans="1:8" x14ac:dyDescent="0.2">
      <c r="A152" t="s">
        <v>71</v>
      </c>
      <c r="B152" t="s">
        <v>54</v>
      </c>
      <c r="C152" t="s">
        <v>80</v>
      </c>
      <c r="D152" s="4">
        <v>43374</v>
      </c>
      <c r="E152" t="s">
        <v>203</v>
      </c>
      <c r="F152" s="5">
        <v>43221</v>
      </c>
      <c r="G152">
        <v>15.89</v>
      </c>
      <c r="H152">
        <v>2.1</v>
      </c>
    </row>
    <row r="153" spans="1:8" x14ac:dyDescent="0.2">
      <c r="A153" t="s">
        <v>71</v>
      </c>
      <c r="B153" t="s">
        <v>54</v>
      </c>
      <c r="C153" t="s">
        <v>80</v>
      </c>
      <c r="D153" s="4">
        <v>43374</v>
      </c>
      <c r="E153" t="s">
        <v>199</v>
      </c>
      <c r="F153" s="5">
        <v>43221</v>
      </c>
      <c r="G153">
        <v>368.16</v>
      </c>
      <c r="H153">
        <v>26.14</v>
      </c>
    </row>
    <row r="154" spans="1:8" x14ac:dyDescent="0.2">
      <c r="A154" t="s">
        <v>71</v>
      </c>
      <c r="B154" t="s">
        <v>54</v>
      </c>
      <c r="C154" t="s">
        <v>81</v>
      </c>
      <c r="D154" s="4">
        <v>43374</v>
      </c>
      <c r="E154" t="s">
        <v>198</v>
      </c>
      <c r="F154" s="5">
        <v>43221</v>
      </c>
      <c r="G154">
        <v>630.39</v>
      </c>
      <c r="H154">
        <v>-22.06</v>
      </c>
    </row>
    <row r="155" spans="1:8" x14ac:dyDescent="0.2">
      <c r="A155" t="s">
        <v>71</v>
      </c>
      <c r="B155" t="s">
        <v>54</v>
      </c>
      <c r="C155" t="s">
        <v>81</v>
      </c>
      <c r="D155" s="4">
        <v>43374</v>
      </c>
      <c r="E155" t="s">
        <v>204</v>
      </c>
      <c r="F155" s="5">
        <v>43221</v>
      </c>
      <c r="G155">
        <v>603.19000000000005</v>
      </c>
      <c r="H155">
        <v>39.21</v>
      </c>
    </row>
    <row r="156" spans="1:8" x14ac:dyDescent="0.2">
      <c r="A156" t="s">
        <v>71</v>
      </c>
      <c r="B156" t="s">
        <v>54</v>
      </c>
      <c r="C156" t="s">
        <v>81</v>
      </c>
      <c r="D156" s="4">
        <v>43374</v>
      </c>
      <c r="E156" t="s">
        <v>205</v>
      </c>
      <c r="F156" s="5">
        <v>43221</v>
      </c>
      <c r="G156">
        <v>27.2</v>
      </c>
      <c r="H156">
        <v>1.77</v>
      </c>
    </row>
    <row r="157" spans="1:8" x14ac:dyDescent="0.2">
      <c r="A157" t="s">
        <v>71</v>
      </c>
      <c r="B157" t="s">
        <v>54</v>
      </c>
      <c r="C157" t="s">
        <v>81</v>
      </c>
      <c r="D157" s="4">
        <v>43374</v>
      </c>
      <c r="E157" t="s">
        <v>199</v>
      </c>
      <c r="F157" s="5">
        <v>43221</v>
      </c>
      <c r="G157">
        <v>630.39</v>
      </c>
      <c r="H157">
        <v>22.06</v>
      </c>
    </row>
    <row r="158" spans="1:8" x14ac:dyDescent="0.2">
      <c r="A158" t="s">
        <v>71</v>
      </c>
      <c r="B158" t="s">
        <v>54</v>
      </c>
      <c r="C158" t="s">
        <v>82</v>
      </c>
      <c r="D158" s="4">
        <v>43374</v>
      </c>
      <c r="E158" t="s">
        <v>198</v>
      </c>
      <c r="F158" s="5">
        <v>43221</v>
      </c>
      <c r="G158">
        <v>269.17</v>
      </c>
      <c r="H158">
        <v>-13.99</v>
      </c>
    </row>
    <row r="159" spans="1:8" x14ac:dyDescent="0.2">
      <c r="A159" t="s">
        <v>71</v>
      </c>
      <c r="B159" t="s">
        <v>54</v>
      </c>
      <c r="C159" t="s">
        <v>81</v>
      </c>
      <c r="D159" s="4">
        <v>43405</v>
      </c>
      <c r="E159" t="s">
        <v>204</v>
      </c>
      <c r="F159" s="5">
        <v>43221</v>
      </c>
      <c r="G159">
        <v>286404.40999999997</v>
      </c>
      <c r="H159">
        <v>18616.3</v>
      </c>
    </row>
    <row r="160" spans="1:8" x14ac:dyDescent="0.2">
      <c r="A160" t="s">
        <v>71</v>
      </c>
      <c r="B160" t="s">
        <v>54</v>
      </c>
      <c r="C160" t="s">
        <v>81</v>
      </c>
      <c r="D160" s="4">
        <v>43405</v>
      </c>
      <c r="E160" t="s">
        <v>205</v>
      </c>
      <c r="F160" s="5">
        <v>43221</v>
      </c>
      <c r="G160">
        <v>12916.88</v>
      </c>
      <c r="H160">
        <v>839.67</v>
      </c>
    </row>
    <row r="161" spans="1:8" x14ac:dyDescent="0.2">
      <c r="A161" t="s">
        <v>71</v>
      </c>
      <c r="B161" t="s">
        <v>54</v>
      </c>
      <c r="C161" t="s">
        <v>81</v>
      </c>
      <c r="D161" s="4">
        <v>43405</v>
      </c>
      <c r="E161" t="s">
        <v>199</v>
      </c>
      <c r="F161" s="5">
        <v>43221</v>
      </c>
      <c r="G161">
        <v>299321.28999999998</v>
      </c>
      <c r="H161">
        <v>10476.35</v>
      </c>
    </row>
    <row r="162" spans="1:8" x14ac:dyDescent="0.2">
      <c r="A162" t="s">
        <v>71</v>
      </c>
      <c r="B162" t="s">
        <v>54</v>
      </c>
      <c r="C162" t="s">
        <v>82</v>
      </c>
      <c r="D162" s="4">
        <v>43405</v>
      </c>
      <c r="E162" t="s">
        <v>198</v>
      </c>
      <c r="F162" s="5">
        <v>43221</v>
      </c>
      <c r="G162">
        <v>82338.240000000005</v>
      </c>
      <c r="H162">
        <v>-4281.53</v>
      </c>
    </row>
    <row r="163" spans="1:8" x14ac:dyDescent="0.2">
      <c r="A163" t="s">
        <v>71</v>
      </c>
      <c r="B163" t="s">
        <v>54</v>
      </c>
      <c r="C163" t="s">
        <v>82</v>
      </c>
      <c r="D163" s="4">
        <v>43405</v>
      </c>
      <c r="E163" t="s">
        <v>206</v>
      </c>
      <c r="F163" s="5">
        <v>43221</v>
      </c>
      <c r="G163">
        <v>78785.06</v>
      </c>
      <c r="H163">
        <v>7405.72</v>
      </c>
    </row>
    <row r="164" spans="1:8" x14ac:dyDescent="0.2">
      <c r="A164" t="s">
        <v>71</v>
      </c>
      <c r="B164" t="s">
        <v>54</v>
      </c>
      <c r="C164" t="s">
        <v>82</v>
      </c>
      <c r="D164" s="4">
        <v>43405</v>
      </c>
      <c r="E164" t="s">
        <v>207</v>
      </c>
      <c r="F164" s="5">
        <v>43221</v>
      </c>
      <c r="G164">
        <v>3553.18</v>
      </c>
      <c r="H164">
        <v>334.03</v>
      </c>
    </row>
    <row r="165" spans="1:8" x14ac:dyDescent="0.2">
      <c r="A165" t="s">
        <v>71</v>
      </c>
      <c r="B165" t="s">
        <v>55</v>
      </c>
      <c r="C165" t="s">
        <v>80</v>
      </c>
      <c r="D165" s="4">
        <v>43374</v>
      </c>
      <c r="E165" t="s">
        <v>198</v>
      </c>
      <c r="F165" s="5">
        <v>43221</v>
      </c>
      <c r="G165">
        <v>256.89</v>
      </c>
      <c r="H165">
        <v>-18.260000000000002</v>
      </c>
    </row>
    <row r="166" spans="1:8" x14ac:dyDescent="0.2">
      <c r="A166" t="s">
        <v>71</v>
      </c>
      <c r="B166" t="s">
        <v>55</v>
      </c>
      <c r="C166" t="s">
        <v>80</v>
      </c>
      <c r="D166" s="4">
        <v>43374</v>
      </c>
      <c r="E166" t="s">
        <v>202</v>
      </c>
      <c r="F166" s="5">
        <v>43221</v>
      </c>
      <c r="G166">
        <v>245.8</v>
      </c>
      <c r="H166">
        <v>32.44</v>
      </c>
    </row>
    <row r="167" spans="1:8" x14ac:dyDescent="0.2">
      <c r="A167" t="s">
        <v>71</v>
      </c>
      <c r="B167" t="s">
        <v>55</v>
      </c>
      <c r="C167" t="s">
        <v>80</v>
      </c>
      <c r="D167" s="4">
        <v>43374</v>
      </c>
      <c r="E167" t="s">
        <v>203</v>
      </c>
      <c r="F167" s="5">
        <v>43221</v>
      </c>
      <c r="G167">
        <v>11.09</v>
      </c>
      <c r="H167">
        <v>1.47</v>
      </c>
    </row>
    <row r="168" spans="1:8" x14ac:dyDescent="0.2">
      <c r="A168" t="s">
        <v>71</v>
      </c>
      <c r="B168" t="s">
        <v>55</v>
      </c>
      <c r="C168" t="s">
        <v>80</v>
      </c>
      <c r="D168" s="4">
        <v>43374</v>
      </c>
      <c r="E168" t="s">
        <v>199</v>
      </c>
      <c r="F168" s="5">
        <v>43221</v>
      </c>
      <c r="G168">
        <v>256.89</v>
      </c>
      <c r="H168">
        <v>18.260000000000002</v>
      </c>
    </row>
    <row r="169" spans="1:8" x14ac:dyDescent="0.2">
      <c r="A169" t="s">
        <v>71</v>
      </c>
      <c r="B169" t="s">
        <v>55</v>
      </c>
      <c r="C169" t="s">
        <v>81</v>
      </c>
      <c r="D169" s="4">
        <v>43374</v>
      </c>
      <c r="E169" t="s">
        <v>198</v>
      </c>
      <c r="F169" s="5">
        <v>43221</v>
      </c>
      <c r="G169">
        <v>3226.57</v>
      </c>
      <c r="H169">
        <v>-112.93</v>
      </c>
    </row>
    <row r="170" spans="1:8" x14ac:dyDescent="0.2">
      <c r="A170" t="s">
        <v>71</v>
      </c>
      <c r="B170" t="s">
        <v>55</v>
      </c>
      <c r="C170" t="s">
        <v>81</v>
      </c>
      <c r="D170" s="4">
        <v>43374</v>
      </c>
      <c r="E170" t="s">
        <v>204</v>
      </c>
      <c r="F170" s="5">
        <v>43221</v>
      </c>
      <c r="G170">
        <v>3087.33</v>
      </c>
      <c r="H170">
        <v>200.67</v>
      </c>
    </row>
    <row r="171" spans="1:8" x14ac:dyDescent="0.2">
      <c r="A171" t="s">
        <v>71</v>
      </c>
      <c r="B171" t="s">
        <v>55</v>
      </c>
      <c r="C171" t="s">
        <v>81</v>
      </c>
      <c r="D171" s="4">
        <v>43374</v>
      </c>
      <c r="E171" t="s">
        <v>205</v>
      </c>
      <c r="F171" s="5">
        <v>43221</v>
      </c>
      <c r="G171">
        <v>139.24</v>
      </c>
      <c r="H171">
        <v>9.0500000000000007</v>
      </c>
    </row>
    <row r="172" spans="1:8" x14ac:dyDescent="0.2">
      <c r="A172" t="s">
        <v>71</v>
      </c>
      <c r="B172" t="s">
        <v>55</v>
      </c>
      <c r="C172" t="s">
        <v>81</v>
      </c>
      <c r="D172" s="4">
        <v>43374</v>
      </c>
      <c r="E172" t="s">
        <v>199</v>
      </c>
      <c r="F172" s="5">
        <v>43221</v>
      </c>
      <c r="G172">
        <v>3226.57</v>
      </c>
      <c r="H172">
        <v>112.93</v>
      </c>
    </row>
    <row r="173" spans="1:8" x14ac:dyDescent="0.2">
      <c r="A173" t="s">
        <v>71</v>
      </c>
      <c r="B173" t="s">
        <v>55</v>
      </c>
      <c r="C173" t="s">
        <v>82</v>
      </c>
      <c r="D173" s="4">
        <v>43374</v>
      </c>
      <c r="E173" t="s">
        <v>198</v>
      </c>
      <c r="F173" s="5">
        <v>43221</v>
      </c>
      <c r="G173">
        <v>237.12</v>
      </c>
      <c r="H173">
        <v>-12.32</v>
      </c>
    </row>
    <row r="174" spans="1:8" x14ac:dyDescent="0.2">
      <c r="A174" t="s">
        <v>71</v>
      </c>
      <c r="B174" t="s">
        <v>55</v>
      </c>
      <c r="C174" t="s">
        <v>82</v>
      </c>
      <c r="D174" s="4">
        <v>43374</v>
      </c>
      <c r="E174" t="s">
        <v>206</v>
      </c>
      <c r="F174" s="5">
        <v>43221</v>
      </c>
      <c r="G174">
        <v>226.88</v>
      </c>
      <c r="H174">
        <v>21.33</v>
      </c>
    </row>
    <row r="175" spans="1:8" x14ac:dyDescent="0.2">
      <c r="A175" t="s">
        <v>71</v>
      </c>
      <c r="B175" t="s">
        <v>55</v>
      </c>
      <c r="C175" t="s">
        <v>82</v>
      </c>
      <c r="D175" s="4">
        <v>43374</v>
      </c>
      <c r="E175" t="s">
        <v>207</v>
      </c>
      <c r="F175" s="5">
        <v>43221</v>
      </c>
      <c r="G175">
        <v>10.24</v>
      </c>
      <c r="H175">
        <v>0.96</v>
      </c>
    </row>
    <row r="176" spans="1:8" x14ac:dyDescent="0.2">
      <c r="A176" t="s">
        <v>71</v>
      </c>
      <c r="B176" t="s">
        <v>55</v>
      </c>
      <c r="C176" t="s">
        <v>82</v>
      </c>
      <c r="D176" s="4">
        <v>43374</v>
      </c>
      <c r="E176" t="s">
        <v>199</v>
      </c>
      <c r="F176" s="5">
        <v>43221</v>
      </c>
      <c r="G176">
        <v>237.12</v>
      </c>
      <c r="H176">
        <v>12.32</v>
      </c>
    </row>
    <row r="177" spans="1:8" x14ac:dyDescent="0.2">
      <c r="A177" t="s">
        <v>71</v>
      </c>
      <c r="B177" t="s">
        <v>55</v>
      </c>
      <c r="C177" t="s">
        <v>80</v>
      </c>
      <c r="D177" s="4">
        <v>43344</v>
      </c>
      <c r="E177" t="s">
        <v>198</v>
      </c>
      <c r="F177" s="5">
        <v>43221</v>
      </c>
      <c r="G177">
        <v>3176.91</v>
      </c>
      <c r="H177">
        <v>-225.55</v>
      </c>
    </row>
    <row r="178" spans="1:8" x14ac:dyDescent="0.2">
      <c r="A178" t="s">
        <v>71</v>
      </c>
      <c r="B178" t="s">
        <v>54</v>
      </c>
      <c r="C178" t="s">
        <v>80</v>
      </c>
      <c r="D178" s="4">
        <v>43344</v>
      </c>
      <c r="E178" t="s">
        <v>202</v>
      </c>
      <c r="F178" s="5">
        <v>43221</v>
      </c>
      <c r="G178">
        <v>165276.34</v>
      </c>
      <c r="H178">
        <v>21816.65</v>
      </c>
    </row>
    <row r="179" spans="1:8" x14ac:dyDescent="0.2">
      <c r="A179" t="s">
        <v>71</v>
      </c>
      <c r="B179" t="s">
        <v>54</v>
      </c>
      <c r="C179" t="s">
        <v>80</v>
      </c>
      <c r="D179" s="4">
        <v>43344</v>
      </c>
      <c r="E179" t="s">
        <v>203</v>
      </c>
      <c r="F179" s="5">
        <v>43221</v>
      </c>
      <c r="G179">
        <v>7453.98</v>
      </c>
      <c r="H179">
        <v>984.03</v>
      </c>
    </row>
    <row r="180" spans="1:8" x14ac:dyDescent="0.2">
      <c r="A180" t="s">
        <v>71</v>
      </c>
      <c r="B180" t="s">
        <v>54</v>
      </c>
      <c r="C180" t="s">
        <v>80</v>
      </c>
      <c r="D180" s="4">
        <v>43344</v>
      </c>
      <c r="E180" t="s">
        <v>199</v>
      </c>
      <c r="F180" s="5">
        <v>43221</v>
      </c>
      <c r="G180">
        <v>172730.32</v>
      </c>
      <c r="H180">
        <v>12264.01</v>
      </c>
    </row>
    <row r="181" spans="1:8" x14ac:dyDescent="0.2">
      <c r="A181" t="s">
        <v>71</v>
      </c>
      <c r="B181" t="s">
        <v>54</v>
      </c>
      <c r="C181" t="s">
        <v>81</v>
      </c>
      <c r="D181" s="4">
        <v>43344</v>
      </c>
      <c r="E181" t="s">
        <v>198</v>
      </c>
      <c r="F181" s="5">
        <v>43221</v>
      </c>
      <c r="G181">
        <v>589151.96</v>
      </c>
      <c r="H181">
        <v>-20620.43</v>
      </c>
    </row>
    <row r="182" spans="1:8" x14ac:dyDescent="0.2">
      <c r="A182" t="s">
        <v>71</v>
      </c>
      <c r="B182" t="s">
        <v>54</v>
      </c>
      <c r="C182" t="s">
        <v>81</v>
      </c>
      <c r="D182" s="4">
        <v>43344</v>
      </c>
      <c r="E182" t="s">
        <v>204</v>
      </c>
      <c r="F182" s="5">
        <v>43221</v>
      </c>
      <c r="G182">
        <v>563727.82999999996</v>
      </c>
      <c r="H182">
        <v>36642.42</v>
      </c>
    </row>
    <row r="183" spans="1:8" x14ac:dyDescent="0.2">
      <c r="A183" t="s">
        <v>71</v>
      </c>
      <c r="B183" t="s">
        <v>54</v>
      </c>
      <c r="C183" t="s">
        <v>81</v>
      </c>
      <c r="D183" s="4">
        <v>43344</v>
      </c>
      <c r="E183" t="s">
        <v>205</v>
      </c>
      <c r="F183" s="5">
        <v>43221</v>
      </c>
      <c r="G183">
        <v>25424.13</v>
      </c>
      <c r="H183">
        <v>1652.55</v>
      </c>
    </row>
    <row r="184" spans="1:8" x14ac:dyDescent="0.2">
      <c r="A184" t="s">
        <v>71</v>
      </c>
      <c r="B184" t="s">
        <v>54</v>
      </c>
      <c r="C184" t="s">
        <v>81</v>
      </c>
      <c r="D184" s="4">
        <v>43344</v>
      </c>
      <c r="E184" t="s">
        <v>199</v>
      </c>
      <c r="F184" s="5">
        <v>43221</v>
      </c>
      <c r="G184">
        <v>589151.96</v>
      </c>
      <c r="H184">
        <v>20620.43</v>
      </c>
    </row>
    <row r="185" spans="1:8" x14ac:dyDescent="0.2">
      <c r="A185" t="s">
        <v>71</v>
      </c>
      <c r="B185" t="s">
        <v>54</v>
      </c>
      <c r="C185" t="s">
        <v>82</v>
      </c>
      <c r="D185" s="4">
        <v>43344</v>
      </c>
      <c r="E185" t="s">
        <v>198</v>
      </c>
      <c r="F185" s="5">
        <v>43221</v>
      </c>
      <c r="G185">
        <v>157854.91</v>
      </c>
      <c r="H185">
        <v>-8208.49</v>
      </c>
    </row>
    <row r="186" spans="1:8" x14ac:dyDescent="0.2">
      <c r="A186" t="s">
        <v>71</v>
      </c>
      <c r="B186" t="s">
        <v>54</v>
      </c>
      <c r="C186" t="s">
        <v>82</v>
      </c>
      <c r="D186" s="4">
        <v>43344</v>
      </c>
      <c r="E186" t="s">
        <v>206</v>
      </c>
      <c r="F186" s="5">
        <v>43221</v>
      </c>
      <c r="G186">
        <v>151042.64000000001</v>
      </c>
      <c r="H186">
        <v>14198.02</v>
      </c>
    </row>
    <row r="187" spans="1:8" x14ac:dyDescent="0.2">
      <c r="A187" t="s">
        <v>71</v>
      </c>
      <c r="B187" t="s">
        <v>54</v>
      </c>
      <c r="C187" t="s">
        <v>82</v>
      </c>
      <c r="D187" s="4">
        <v>43344</v>
      </c>
      <c r="E187" t="s">
        <v>207</v>
      </c>
      <c r="F187" s="5">
        <v>43221</v>
      </c>
      <c r="G187">
        <v>6812.27</v>
      </c>
      <c r="H187">
        <v>640.44000000000005</v>
      </c>
    </row>
    <row r="188" spans="1:8" x14ac:dyDescent="0.2">
      <c r="A188" t="s">
        <v>71</v>
      </c>
      <c r="B188" t="s">
        <v>54</v>
      </c>
      <c r="C188" t="s">
        <v>82</v>
      </c>
      <c r="D188" s="4">
        <v>43344</v>
      </c>
      <c r="E188" t="s">
        <v>199</v>
      </c>
      <c r="F188" s="5">
        <v>43221</v>
      </c>
      <c r="G188">
        <v>157854.91</v>
      </c>
      <c r="H188">
        <v>8208.49</v>
      </c>
    </row>
    <row r="189" spans="1:8" x14ac:dyDescent="0.2">
      <c r="A189" t="s">
        <v>71</v>
      </c>
      <c r="B189" t="s">
        <v>55</v>
      </c>
      <c r="C189" t="s">
        <v>80</v>
      </c>
      <c r="D189" s="4">
        <v>43344</v>
      </c>
      <c r="E189" t="s">
        <v>198</v>
      </c>
      <c r="F189" s="5">
        <v>43221</v>
      </c>
      <c r="G189">
        <v>23368.07</v>
      </c>
      <c r="H189">
        <v>-1659.14</v>
      </c>
    </row>
    <row r="190" spans="1:8" x14ac:dyDescent="0.2">
      <c r="A190" t="s">
        <v>71</v>
      </c>
      <c r="B190" t="s">
        <v>55</v>
      </c>
      <c r="C190" t="s">
        <v>80</v>
      </c>
      <c r="D190" s="4">
        <v>43344</v>
      </c>
      <c r="E190" t="s">
        <v>202</v>
      </c>
      <c r="F190" s="5">
        <v>43221</v>
      </c>
      <c r="G190">
        <v>22359.67</v>
      </c>
      <c r="H190">
        <v>2951.44</v>
      </c>
    </row>
    <row r="191" spans="1:8" x14ac:dyDescent="0.2">
      <c r="A191" t="s">
        <v>71</v>
      </c>
      <c r="B191" t="s">
        <v>55</v>
      </c>
      <c r="C191" t="s">
        <v>80</v>
      </c>
      <c r="D191" s="4">
        <v>43344</v>
      </c>
      <c r="E191" t="s">
        <v>203</v>
      </c>
      <c r="F191" s="5">
        <v>43221</v>
      </c>
      <c r="G191">
        <v>1008.4</v>
      </c>
      <c r="H191">
        <v>133.1</v>
      </c>
    </row>
    <row r="192" spans="1:8" x14ac:dyDescent="0.2">
      <c r="A192" t="s">
        <v>71</v>
      </c>
      <c r="B192" t="s">
        <v>55</v>
      </c>
      <c r="C192" t="s">
        <v>80</v>
      </c>
      <c r="D192" s="4">
        <v>43344</v>
      </c>
      <c r="E192" t="s">
        <v>199</v>
      </c>
      <c r="F192" s="5">
        <v>43221</v>
      </c>
      <c r="G192">
        <v>23368.07</v>
      </c>
      <c r="H192">
        <v>1659.14</v>
      </c>
    </row>
    <row r="193" spans="1:8" x14ac:dyDescent="0.2">
      <c r="A193" t="s">
        <v>71</v>
      </c>
      <c r="B193" t="s">
        <v>55</v>
      </c>
      <c r="C193" t="s">
        <v>81</v>
      </c>
      <c r="D193" s="4">
        <v>43344</v>
      </c>
      <c r="E193" t="s">
        <v>198</v>
      </c>
      <c r="F193" s="5">
        <v>43221</v>
      </c>
      <c r="G193">
        <v>39749.46</v>
      </c>
      <c r="H193">
        <v>-1391.32</v>
      </c>
    </row>
    <row r="194" spans="1:8" x14ac:dyDescent="0.2">
      <c r="A194" t="s">
        <v>71</v>
      </c>
      <c r="B194" t="s">
        <v>55</v>
      </c>
      <c r="C194" t="s">
        <v>81</v>
      </c>
      <c r="D194" s="4">
        <v>43344</v>
      </c>
      <c r="E194" t="s">
        <v>204</v>
      </c>
      <c r="F194" s="5">
        <v>43221</v>
      </c>
      <c r="G194">
        <v>38034.120000000003</v>
      </c>
      <c r="H194">
        <v>2472.2199999999998</v>
      </c>
    </row>
    <row r="195" spans="1:8" x14ac:dyDescent="0.2">
      <c r="A195" t="s">
        <v>71</v>
      </c>
      <c r="B195" t="s">
        <v>55</v>
      </c>
      <c r="C195" t="s">
        <v>81</v>
      </c>
      <c r="D195" s="4">
        <v>43344</v>
      </c>
      <c r="E195" t="s">
        <v>205</v>
      </c>
      <c r="F195" s="5">
        <v>43221</v>
      </c>
      <c r="G195">
        <v>1715.34</v>
      </c>
      <c r="H195">
        <v>111.48</v>
      </c>
    </row>
    <row r="196" spans="1:8" x14ac:dyDescent="0.2">
      <c r="A196" t="s">
        <v>71</v>
      </c>
      <c r="B196" t="s">
        <v>55</v>
      </c>
      <c r="C196" t="s">
        <v>81</v>
      </c>
      <c r="D196" s="4">
        <v>43344</v>
      </c>
      <c r="E196" t="s">
        <v>199</v>
      </c>
      <c r="F196" s="5">
        <v>43221</v>
      </c>
      <c r="G196">
        <v>39749.46</v>
      </c>
      <c r="H196">
        <v>1391.32</v>
      </c>
    </row>
    <row r="197" spans="1:8" x14ac:dyDescent="0.2">
      <c r="A197" t="s">
        <v>71</v>
      </c>
      <c r="B197" t="s">
        <v>55</v>
      </c>
      <c r="C197" t="s">
        <v>82</v>
      </c>
      <c r="D197" s="4">
        <v>43344</v>
      </c>
      <c r="E197" t="s">
        <v>198</v>
      </c>
      <c r="F197" s="5">
        <v>43221</v>
      </c>
      <c r="G197">
        <v>16495.03</v>
      </c>
      <c r="H197">
        <v>-857.74</v>
      </c>
    </row>
    <row r="198" spans="1:8" x14ac:dyDescent="0.2">
      <c r="A198" t="s">
        <v>71</v>
      </c>
      <c r="B198" t="s">
        <v>55</v>
      </c>
      <c r="C198" t="s">
        <v>82</v>
      </c>
      <c r="D198" s="4">
        <v>43344</v>
      </c>
      <c r="E198" t="s">
        <v>206</v>
      </c>
      <c r="F198" s="5">
        <v>43221</v>
      </c>
      <c r="G198">
        <v>15783.23</v>
      </c>
      <c r="H198">
        <v>1483.63</v>
      </c>
    </row>
    <row r="199" spans="1:8" x14ac:dyDescent="0.2">
      <c r="A199" t="s">
        <v>71</v>
      </c>
      <c r="B199" t="s">
        <v>55</v>
      </c>
      <c r="C199" t="s">
        <v>82</v>
      </c>
      <c r="D199" s="4">
        <v>43344</v>
      </c>
      <c r="E199" t="s">
        <v>207</v>
      </c>
      <c r="F199" s="5">
        <v>43221</v>
      </c>
      <c r="G199">
        <v>711.8</v>
      </c>
      <c r="H199">
        <v>66.89</v>
      </c>
    </row>
    <row r="200" spans="1:8" x14ac:dyDescent="0.2">
      <c r="A200" t="s">
        <v>71</v>
      </c>
      <c r="B200" t="s">
        <v>55</v>
      </c>
      <c r="C200" t="s">
        <v>82</v>
      </c>
      <c r="D200" s="4">
        <v>43344</v>
      </c>
      <c r="E200" t="s">
        <v>199</v>
      </c>
      <c r="F200" s="5">
        <v>43221</v>
      </c>
      <c r="G200">
        <v>16495.03</v>
      </c>
      <c r="H200">
        <v>857.74</v>
      </c>
    </row>
    <row r="201" spans="1:8" x14ac:dyDescent="0.2">
      <c r="A201" t="s">
        <v>71</v>
      </c>
      <c r="B201" t="s">
        <v>54</v>
      </c>
      <c r="C201" t="s">
        <v>80</v>
      </c>
      <c r="D201" s="4">
        <v>43374</v>
      </c>
      <c r="E201" t="s">
        <v>198</v>
      </c>
      <c r="F201" s="5">
        <v>43221</v>
      </c>
      <c r="G201">
        <v>103799.08</v>
      </c>
      <c r="H201">
        <v>-7369.69</v>
      </c>
    </row>
    <row r="202" spans="1:8" x14ac:dyDescent="0.2">
      <c r="A202" t="s">
        <v>71</v>
      </c>
      <c r="B202" t="s">
        <v>54</v>
      </c>
      <c r="C202" t="s">
        <v>80</v>
      </c>
      <c r="D202" s="4">
        <v>43374</v>
      </c>
      <c r="E202" t="s">
        <v>202</v>
      </c>
      <c r="F202" s="5">
        <v>43221</v>
      </c>
      <c r="G202">
        <v>99319.78</v>
      </c>
      <c r="H202">
        <v>13110.21</v>
      </c>
    </row>
    <row r="203" spans="1:8" x14ac:dyDescent="0.2">
      <c r="A203" t="s">
        <v>71</v>
      </c>
      <c r="B203" t="s">
        <v>54</v>
      </c>
      <c r="C203" t="s">
        <v>80</v>
      </c>
      <c r="D203" s="4">
        <v>43374</v>
      </c>
      <c r="E203" t="s">
        <v>203</v>
      </c>
      <c r="F203" s="5">
        <v>43221</v>
      </c>
      <c r="G203">
        <v>4479.3</v>
      </c>
      <c r="H203">
        <v>591.38</v>
      </c>
    </row>
    <row r="204" spans="1:8" x14ac:dyDescent="0.2">
      <c r="A204" t="s">
        <v>71</v>
      </c>
      <c r="B204" t="s">
        <v>54</v>
      </c>
      <c r="C204" t="s">
        <v>80</v>
      </c>
      <c r="D204" s="4">
        <v>43374</v>
      </c>
      <c r="E204" t="s">
        <v>199</v>
      </c>
      <c r="F204" s="5">
        <v>43221</v>
      </c>
      <c r="G204">
        <v>103799.08</v>
      </c>
      <c r="H204">
        <v>7369.69</v>
      </c>
    </row>
    <row r="205" spans="1:8" x14ac:dyDescent="0.2">
      <c r="A205" t="s">
        <v>71</v>
      </c>
      <c r="B205" t="s">
        <v>54</v>
      </c>
      <c r="C205" t="s">
        <v>81</v>
      </c>
      <c r="D205" s="4">
        <v>43374</v>
      </c>
      <c r="E205" t="s">
        <v>198</v>
      </c>
      <c r="F205" s="5">
        <v>43221</v>
      </c>
      <c r="G205">
        <v>375945.44</v>
      </c>
      <c r="H205">
        <v>-13158.39</v>
      </c>
    </row>
    <row r="206" spans="1:8" x14ac:dyDescent="0.2">
      <c r="A206" t="s">
        <v>71</v>
      </c>
      <c r="B206" t="s">
        <v>54</v>
      </c>
      <c r="C206" t="s">
        <v>81</v>
      </c>
      <c r="D206" s="4">
        <v>43374</v>
      </c>
      <c r="E206" t="s">
        <v>204</v>
      </c>
      <c r="F206" s="5">
        <v>43221</v>
      </c>
      <c r="G206">
        <v>359721.98</v>
      </c>
      <c r="H206">
        <v>23381.99</v>
      </c>
    </row>
    <row r="207" spans="1:8" x14ac:dyDescent="0.2">
      <c r="A207" t="s">
        <v>71</v>
      </c>
      <c r="B207" t="s">
        <v>54</v>
      </c>
      <c r="C207" t="s">
        <v>81</v>
      </c>
      <c r="D207" s="4">
        <v>43374</v>
      </c>
      <c r="E207" t="s">
        <v>205</v>
      </c>
      <c r="F207" s="5">
        <v>43221</v>
      </c>
      <c r="G207">
        <v>16223.46</v>
      </c>
      <c r="H207">
        <v>1054.26</v>
      </c>
    </row>
    <row r="208" spans="1:8" x14ac:dyDescent="0.2">
      <c r="A208" t="s">
        <v>71</v>
      </c>
      <c r="B208" t="s">
        <v>54</v>
      </c>
      <c r="C208" t="s">
        <v>81</v>
      </c>
      <c r="D208" s="4">
        <v>43374</v>
      </c>
      <c r="E208" t="s">
        <v>199</v>
      </c>
      <c r="F208" s="5">
        <v>43221</v>
      </c>
      <c r="G208">
        <v>375945.44</v>
      </c>
      <c r="H208">
        <v>13158.39</v>
      </c>
    </row>
    <row r="209" spans="1:8" x14ac:dyDescent="0.2">
      <c r="A209" t="s">
        <v>71</v>
      </c>
      <c r="B209" t="s">
        <v>54</v>
      </c>
      <c r="C209" t="s">
        <v>82</v>
      </c>
      <c r="D209" s="4">
        <v>43374</v>
      </c>
      <c r="E209" t="s">
        <v>198</v>
      </c>
      <c r="F209" s="5">
        <v>43221</v>
      </c>
      <c r="G209">
        <v>104357.74</v>
      </c>
      <c r="H209">
        <v>-5426.72</v>
      </c>
    </row>
    <row r="210" spans="1:8" x14ac:dyDescent="0.2">
      <c r="A210" t="s">
        <v>71</v>
      </c>
      <c r="B210" t="s">
        <v>54</v>
      </c>
      <c r="C210" t="s">
        <v>82</v>
      </c>
      <c r="D210" s="4">
        <v>43374</v>
      </c>
      <c r="E210" t="s">
        <v>206</v>
      </c>
      <c r="F210" s="5">
        <v>43221</v>
      </c>
      <c r="G210">
        <v>99854.27</v>
      </c>
      <c r="H210">
        <v>9386.2800000000007</v>
      </c>
    </row>
    <row r="211" spans="1:8" x14ac:dyDescent="0.2">
      <c r="A211" t="s">
        <v>71</v>
      </c>
      <c r="B211" t="s">
        <v>54</v>
      </c>
      <c r="C211" t="s">
        <v>82</v>
      </c>
      <c r="D211" s="4">
        <v>43374</v>
      </c>
      <c r="E211" t="s">
        <v>207</v>
      </c>
      <c r="F211" s="5">
        <v>43221</v>
      </c>
      <c r="G211">
        <v>4503.47</v>
      </c>
      <c r="H211">
        <v>423.44</v>
      </c>
    </row>
    <row r="212" spans="1:8" x14ac:dyDescent="0.2">
      <c r="A212" t="s">
        <v>71</v>
      </c>
      <c r="B212" t="s">
        <v>54</v>
      </c>
      <c r="C212" t="s">
        <v>82</v>
      </c>
      <c r="D212" s="4">
        <v>43374</v>
      </c>
      <c r="E212" t="s">
        <v>199</v>
      </c>
      <c r="F212" s="5">
        <v>43221</v>
      </c>
      <c r="G212">
        <v>104357.74</v>
      </c>
      <c r="H212">
        <v>5426.72</v>
      </c>
    </row>
    <row r="213" spans="1:8" x14ac:dyDescent="0.2">
      <c r="A213" t="s">
        <v>71</v>
      </c>
      <c r="B213" t="s">
        <v>54</v>
      </c>
      <c r="C213" t="s">
        <v>80</v>
      </c>
      <c r="D213" s="4">
        <v>43374</v>
      </c>
      <c r="E213" t="s">
        <v>198</v>
      </c>
      <c r="F213" s="5">
        <v>43221</v>
      </c>
      <c r="G213">
        <v>139414.85</v>
      </c>
      <c r="H213">
        <v>-9898.56</v>
      </c>
    </row>
    <row r="214" spans="1:8" x14ac:dyDescent="0.2">
      <c r="A214" t="s">
        <v>71</v>
      </c>
      <c r="B214" t="s">
        <v>54</v>
      </c>
      <c r="C214" t="s">
        <v>80</v>
      </c>
      <c r="D214" s="4">
        <v>43374</v>
      </c>
      <c r="E214" t="s">
        <v>202</v>
      </c>
      <c r="F214" s="5">
        <v>43221</v>
      </c>
      <c r="G214">
        <v>133398.54999999999</v>
      </c>
      <c r="H214">
        <v>17608.47</v>
      </c>
    </row>
    <row r="215" spans="1:8" x14ac:dyDescent="0.2">
      <c r="A215" t="s">
        <v>71</v>
      </c>
      <c r="B215" t="s">
        <v>54</v>
      </c>
      <c r="C215" t="s">
        <v>80</v>
      </c>
      <c r="D215" s="4">
        <v>43374</v>
      </c>
      <c r="E215" t="s">
        <v>203</v>
      </c>
      <c r="F215" s="5">
        <v>43221</v>
      </c>
      <c r="G215">
        <v>6016.3</v>
      </c>
      <c r="H215">
        <v>794.07</v>
      </c>
    </row>
    <row r="216" spans="1:8" x14ac:dyDescent="0.2">
      <c r="A216" t="s">
        <v>71</v>
      </c>
      <c r="B216" t="s">
        <v>54</v>
      </c>
      <c r="C216" t="s">
        <v>80</v>
      </c>
      <c r="D216" s="4">
        <v>43374</v>
      </c>
      <c r="E216" t="s">
        <v>199</v>
      </c>
      <c r="F216" s="5">
        <v>43221</v>
      </c>
      <c r="G216">
        <v>139414.85</v>
      </c>
      <c r="H216">
        <v>9898.56</v>
      </c>
    </row>
    <row r="217" spans="1:8" x14ac:dyDescent="0.2">
      <c r="A217" t="s">
        <v>71</v>
      </c>
      <c r="B217" t="s">
        <v>54</v>
      </c>
      <c r="C217" t="s">
        <v>81</v>
      </c>
      <c r="D217" s="4">
        <v>43374</v>
      </c>
      <c r="E217" t="s">
        <v>198</v>
      </c>
      <c r="F217" s="5">
        <v>43221</v>
      </c>
      <c r="G217">
        <v>601218.77</v>
      </c>
      <c r="H217">
        <v>-21042.720000000001</v>
      </c>
    </row>
    <row r="218" spans="1:8" x14ac:dyDescent="0.2">
      <c r="A218" t="s">
        <v>71</v>
      </c>
      <c r="B218" t="s">
        <v>54</v>
      </c>
      <c r="C218" t="s">
        <v>81</v>
      </c>
      <c r="D218" s="4">
        <v>43374</v>
      </c>
      <c r="E218" t="s">
        <v>204</v>
      </c>
      <c r="F218" s="5">
        <v>43221</v>
      </c>
      <c r="G218">
        <v>575273.87</v>
      </c>
      <c r="H218">
        <v>37392.870000000003</v>
      </c>
    </row>
    <row r="219" spans="1:8" x14ac:dyDescent="0.2">
      <c r="A219" t="s">
        <v>71</v>
      </c>
      <c r="B219" t="s">
        <v>54</v>
      </c>
      <c r="C219" t="s">
        <v>81</v>
      </c>
      <c r="D219" s="4">
        <v>43374</v>
      </c>
      <c r="E219" t="s">
        <v>205</v>
      </c>
      <c r="F219" s="5">
        <v>43221</v>
      </c>
      <c r="G219">
        <v>25944.9</v>
      </c>
      <c r="H219">
        <v>1686.58</v>
      </c>
    </row>
    <row r="220" spans="1:8" x14ac:dyDescent="0.2">
      <c r="A220" t="s">
        <v>71</v>
      </c>
      <c r="B220" t="s">
        <v>54</v>
      </c>
      <c r="C220" t="s">
        <v>81</v>
      </c>
      <c r="D220" s="4">
        <v>43374</v>
      </c>
      <c r="E220" t="s">
        <v>199</v>
      </c>
      <c r="F220" s="5">
        <v>43221</v>
      </c>
      <c r="G220">
        <v>601218.77</v>
      </c>
      <c r="H220">
        <v>21042.720000000001</v>
      </c>
    </row>
    <row r="221" spans="1:8" x14ac:dyDescent="0.2">
      <c r="A221" t="s">
        <v>71</v>
      </c>
      <c r="B221" t="s">
        <v>54</v>
      </c>
      <c r="C221" t="s">
        <v>82</v>
      </c>
      <c r="D221" s="4">
        <v>43374</v>
      </c>
      <c r="E221" t="s">
        <v>198</v>
      </c>
      <c r="F221" s="5">
        <v>43221</v>
      </c>
      <c r="G221">
        <v>144460.66</v>
      </c>
      <c r="H221">
        <v>-7511.96</v>
      </c>
    </row>
    <row r="222" spans="1:8" x14ac:dyDescent="0.2">
      <c r="A222" t="s">
        <v>71</v>
      </c>
      <c r="B222" t="s">
        <v>54</v>
      </c>
      <c r="C222" t="s">
        <v>82</v>
      </c>
      <c r="D222" s="4">
        <v>43374</v>
      </c>
      <c r="E222" t="s">
        <v>206</v>
      </c>
      <c r="F222" s="5">
        <v>43221</v>
      </c>
      <c r="G222">
        <v>138226.45000000001</v>
      </c>
      <c r="H222">
        <v>12993.19</v>
      </c>
    </row>
    <row r="223" spans="1:8" x14ac:dyDescent="0.2">
      <c r="A223" t="s">
        <v>71</v>
      </c>
      <c r="B223" t="s">
        <v>54</v>
      </c>
      <c r="C223" t="s">
        <v>82</v>
      </c>
      <c r="D223" s="4">
        <v>43374</v>
      </c>
      <c r="E223" t="s">
        <v>207</v>
      </c>
      <c r="F223" s="5">
        <v>43221</v>
      </c>
      <c r="G223">
        <v>6234.21</v>
      </c>
      <c r="H223">
        <v>586.05999999999995</v>
      </c>
    </row>
    <row r="224" spans="1:8" x14ac:dyDescent="0.2">
      <c r="A224" t="s">
        <v>71</v>
      </c>
      <c r="B224" t="s">
        <v>54</v>
      </c>
      <c r="C224" t="s">
        <v>82</v>
      </c>
      <c r="D224" s="4">
        <v>43374</v>
      </c>
      <c r="E224" t="s">
        <v>199</v>
      </c>
      <c r="F224" s="5">
        <v>43221</v>
      </c>
      <c r="G224">
        <v>144460.66</v>
      </c>
      <c r="H224">
        <v>7511.96</v>
      </c>
    </row>
    <row r="225" spans="1:8" x14ac:dyDescent="0.2">
      <c r="A225" t="s">
        <v>71</v>
      </c>
      <c r="B225" t="s">
        <v>54</v>
      </c>
      <c r="C225" t="s">
        <v>80</v>
      </c>
      <c r="D225" s="4">
        <v>43374</v>
      </c>
      <c r="E225" t="s">
        <v>198</v>
      </c>
      <c r="F225" s="5">
        <v>43221</v>
      </c>
      <c r="G225">
        <v>45335.8</v>
      </c>
      <c r="H225">
        <v>-3218.88</v>
      </c>
    </row>
    <row r="226" spans="1:8" x14ac:dyDescent="0.2">
      <c r="A226" t="s">
        <v>71</v>
      </c>
      <c r="B226" t="s">
        <v>54</v>
      </c>
      <c r="C226" t="s">
        <v>80</v>
      </c>
      <c r="D226" s="4">
        <v>43374</v>
      </c>
      <c r="E226" t="s">
        <v>202</v>
      </c>
      <c r="F226" s="5">
        <v>43221</v>
      </c>
      <c r="G226">
        <v>43379.39</v>
      </c>
      <c r="H226">
        <v>5726.04</v>
      </c>
    </row>
    <row r="227" spans="1:8" x14ac:dyDescent="0.2">
      <c r="A227" t="s">
        <v>71</v>
      </c>
      <c r="B227" t="s">
        <v>54</v>
      </c>
      <c r="C227" t="s">
        <v>80</v>
      </c>
      <c r="D227" s="4">
        <v>43374</v>
      </c>
      <c r="E227" t="s">
        <v>203</v>
      </c>
      <c r="F227" s="5">
        <v>43221</v>
      </c>
      <c r="G227">
        <v>1956.41</v>
      </c>
      <c r="H227">
        <v>258.26</v>
      </c>
    </row>
    <row r="228" spans="1:8" x14ac:dyDescent="0.2">
      <c r="A228" t="s">
        <v>71</v>
      </c>
      <c r="B228" t="s">
        <v>54</v>
      </c>
      <c r="C228" t="s">
        <v>80</v>
      </c>
      <c r="D228" s="4">
        <v>43374</v>
      </c>
      <c r="E228" t="s">
        <v>199</v>
      </c>
      <c r="F228" s="5">
        <v>43221</v>
      </c>
      <c r="G228">
        <v>45335.8</v>
      </c>
      <c r="H228">
        <v>3218.88</v>
      </c>
    </row>
    <row r="229" spans="1:8" x14ac:dyDescent="0.2">
      <c r="A229" t="s">
        <v>71</v>
      </c>
      <c r="B229" t="s">
        <v>54</v>
      </c>
      <c r="C229" t="s">
        <v>81</v>
      </c>
      <c r="D229" s="4">
        <v>43374</v>
      </c>
      <c r="E229" t="s">
        <v>198</v>
      </c>
      <c r="F229" s="5">
        <v>43221</v>
      </c>
      <c r="G229">
        <v>175696.55</v>
      </c>
      <c r="H229">
        <v>-6149.31</v>
      </c>
    </row>
    <row r="230" spans="1:8" x14ac:dyDescent="0.2">
      <c r="A230" t="s">
        <v>71</v>
      </c>
      <c r="B230" t="s">
        <v>54</v>
      </c>
      <c r="C230" t="s">
        <v>81</v>
      </c>
      <c r="D230" s="4">
        <v>43374</v>
      </c>
      <c r="E230" t="s">
        <v>204</v>
      </c>
      <c r="F230" s="5">
        <v>43221</v>
      </c>
      <c r="G230">
        <v>168114.6</v>
      </c>
      <c r="H230">
        <v>10927.51</v>
      </c>
    </row>
    <row r="231" spans="1:8" x14ac:dyDescent="0.2">
      <c r="A231" t="s">
        <v>71</v>
      </c>
      <c r="B231" t="s">
        <v>54</v>
      </c>
      <c r="C231" t="s">
        <v>81</v>
      </c>
      <c r="D231" s="4">
        <v>43374</v>
      </c>
      <c r="E231" t="s">
        <v>205</v>
      </c>
      <c r="F231" s="5">
        <v>43221</v>
      </c>
      <c r="G231">
        <v>7581.95</v>
      </c>
      <c r="H231">
        <v>492.88</v>
      </c>
    </row>
    <row r="232" spans="1:8" x14ac:dyDescent="0.2">
      <c r="A232" t="s">
        <v>71</v>
      </c>
      <c r="B232" t="s">
        <v>54</v>
      </c>
      <c r="C232" t="s">
        <v>81</v>
      </c>
      <c r="D232" s="4">
        <v>43374</v>
      </c>
      <c r="E232" t="s">
        <v>199</v>
      </c>
      <c r="F232" s="5">
        <v>43221</v>
      </c>
      <c r="G232">
        <v>175696.55</v>
      </c>
      <c r="H232">
        <v>6149.31</v>
      </c>
    </row>
    <row r="233" spans="1:8" x14ac:dyDescent="0.2">
      <c r="A233" t="s">
        <v>71</v>
      </c>
      <c r="B233" t="s">
        <v>54</v>
      </c>
      <c r="C233" t="s">
        <v>82</v>
      </c>
      <c r="D233" s="4">
        <v>43374</v>
      </c>
      <c r="E233" t="s">
        <v>198</v>
      </c>
      <c r="F233" s="5">
        <v>43221</v>
      </c>
      <c r="G233">
        <v>46822.14</v>
      </c>
      <c r="H233">
        <v>-2434.89</v>
      </c>
    </row>
    <row r="234" spans="1:8" x14ac:dyDescent="0.2">
      <c r="A234" t="s">
        <v>71</v>
      </c>
      <c r="B234" t="s">
        <v>54</v>
      </c>
      <c r="C234" t="s">
        <v>82</v>
      </c>
      <c r="D234" s="4">
        <v>43374</v>
      </c>
      <c r="E234" t="s">
        <v>206</v>
      </c>
      <c r="F234" s="5">
        <v>43221</v>
      </c>
      <c r="G234">
        <v>44801.55</v>
      </c>
      <c r="H234">
        <v>4211.5200000000004</v>
      </c>
    </row>
    <row r="235" spans="1:8" x14ac:dyDescent="0.2">
      <c r="A235" t="s">
        <v>71</v>
      </c>
      <c r="B235" t="s">
        <v>54</v>
      </c>
      <c r="C235" t="s">
        <v>82</v>
      </c>
      <c r="D235" s="4">
        <v>43374</v>
      </c>
      <c r="E235" t="s">
        <v>207</v>
      </c>
      <c r="F235" s="5">
        <v>43221</v>
      </c>
      <c r="G235">
        <v>2020.59</v>
      </c>
      <c r="H235">
        <v>189.99</v>
      </c>
    </row>
    <row r="236" spans="1:8" x14ac:dyDescent="0.2">
      <c r="A236" t="s">
        <v>71</v>
      </c>
      <c r="B236" t="s">
        <v>54</v>
      </c>
      <c r="C236" t="s">
        <v>82</v>
      </c>
      <c r="D236" s="4">
        <v>43374</v>
      </c>
      <c r="E236" t="s">
        <v>199</v>
      </c>
      <c r="F236" s="5">
        <v>43221</v>
      </c>
      <c r="G236">
        <v>46822.14</v>
      </c>
      <c r="H236">
        <v>2434.89</v>
      </c>
    </row>
    <row r="237" spans="1:8" x14ac:dyDescent="0.2">
      <c r="A237" t="s">
        <v>71</v>
      </c>
      <c r="B237" t="s">
        <v>54</v>
      </c>
      <c r="C237" t="s">
        <v>80</v>
      </c>
      <c r="D237" s="4">
        <v>43374</v>
      </c>
      <c r="E237" t="s">
        <v>198</v>
      </c>
      <c r="F237" s="5">
        <v>43221</v>
      </c>
      <c r="G237">
        <v>150176.9</v>
      </c>
      <c r="H237">
        <v>-10662.7</v>
      </c>
    </row>
    <row r="238" spans="1:8" x14ac:dyDescent="0.2">
      <c r="A238" t="s">
        <v>71</v>
      </c>
      <c r="B238" t="s">
        <v>54</v>
      </c>
      <c r="C238" t="s">
        <v>80</v>
      </c>
      <c r="D238" s="4">
        <v>43374</v>
      </c>
      <c r="E238" t="s">
        <v>202</v>
      </c>
      <c r="F238" s="5">
        <v>43221</v>
      </c>
      <c r="G238">
        <v>143696.10999999999</v>
      </c>
      <c r="H238">
        <v>18967.79</v>
      </c>
    </row>
    <row r="239" spans="1:8" x14ac:dyDescent="0.2">
      <c r="A239" t="s">
        <v>71</v>
      </c>
      <c r="B239" t="s">
        <v>54</v>
      </c>
      <c r="C239" t="s">
        <v>80</v>
      </c>
      <c r="D239" s="4">
        <v>43374</v>
      </c>
      <c r="E239" t="s">
        <v>203</v>
      </c>
      <c r="F239" s="5">
        <v>43221</v>
      </c>
      <c r="G239">
        <v>6480.79</v>
      </c>
      <c r="H239">
        <v>855.52</v>
      </c>
    </row>
    <row r="240" spans="1:8" x14ac:dyDescent="0.2">
      <c r="A240" t="s">
        <v>71</v>
      </c>
      <c r="B240" t="s">
        <v>54</v>
      </c>
      <c r="C240" t="s">
        <v>80</v>
      </c>
      <c r="D240" s="4">
        <v>43374</v>
      </c>
      <c r="E240" t="s">
        <v>199</v>
      </c>
      <c r="F240" s="5">
        <v>43221</v>
      </c>
      <c r="G240">
        <v>150176.9</v>
      </c>
      <c r="H240">
        <v>10662.7</v>
      </c>
    </row>
    <row r="241" spans="1:8" x14ac:dyDescent="0.2">
      <c r="A241" t="s">
        <v>71</v>
      </c>
      <c r="B241" t="s">
        <v>54</v>
      </c>
      <c r="C241" t="s">
        <v>81</v>
      </c>
      <c r="D241" s="4">
        <v>43374</v>
      </c>
      <c r="E241" t="s">
        <v>198</v>
      </c>
      <c r="F241" s="5">
        <v>43221</v>
      </c>
      <c r="G241">
        <v>530781.14</v>
      </c>
      <c r="H241">
        <v>-18577.34</v>
      </c>
    </row>
    <row r="242" spans="1:8" x14ac:dyDescent="0.2">
      <c r="A242" t="s">
        <v>71</v>
      </c>
      <c r="B242" t="s">
        <v>54</v>
      </c>
      <c r="C242" t="s">
        <v>81</v>
      </c>
      <c r="D242" s="4">
        <v>43374</v>
      </c>
      <c r="E242" t="s">
        <v>204</v>
      </c>
      <c r="F242" s="5">
        <v>43221</v>
      </c>
      <c r="G242">
        <v>507876</v>
      </c>
      <c r="H242">
        <v>33011.94</v>
      </c>
    </row>
    <row r="243" spans="1:8" x14ac:dyDescent="0.2">
      <c r="A243" t="s">
        <v>71</v>
      </c>
      <c r="B243" t="s">
        <v>54</v>
      </c>
      <c r="C243" t="s">
        <v>81</v>
      </c>
      <c r="D243" s="4">
        <v>43374</v>
      </c>
      <c r="E243" t="s">
        <v>205</v>
      </c>
      <c r="F243" s="5">
        <v>43221</v>
      </c>
      <c r="G243">
        <v>22905.14</v>
      </c>
      <c r="H243">
        <v>1488.9</v>
      </c>
    </row>
    <row r="244" spans="1:8" x14ac:dyDescent="0.2">
      <c r="A244" t="s">
        <v>71</v>
      </c>
      <c r="B244" t="s">
        <v>54</v>
      </c>
      <c r="C244" t="s">
        <v>81</v>
      </c>
      <c r="D244" s="4">
        <v>43374</v>
      </c>
      <c r="E244" t="s">
        <v>199</v>
      </c>
      <c r="F244" s="5">
        <v>43221</v>
      </c>
      <c r="G244">
        <v>530781.14</v>
      </c>
      <c r="H244">
        <v>18577.34</v>
      </c>
    </row>
    <row r="245" spans="1:8" x14ac:dyDescent="0.2">
      <c r="A245" t="s">
        <v>71</v>
      </c>
      <c r="B245" t="s">
        <v>54</v>
      </c>
      <c r="C245" t="s">
        <v>82</v>
      </c>
      <c r="D245" s="4">
        <v>43374</v>
      </c>
      <c r="E245" t="s">
        <v>207</v>
      </c>
      <c r="F245" s="5">
        <v>43221</v>
      </c>
      <c r="G245">
        <v>6589.74</v>
      </c>
      <c r="H245">
        <v>619.47</v>
      </c>
    </row>
    <row r="246" spans="1:8" x14ac:dyDescent="0.2">
      <c r="A246" t="s">
        <v>71</v>
      </c>
      <c r="B246" t="s">
        <v>54</v>
      </c>
      <c r="C246" t="s">
        <v>82</v>
      </c>
      <c r="D246" s="4">
        <v>43374</v>
      </c>
      <c r="E246" t="s">
        <v>199</v>
      </c>
      <c r="F246" s="5">
        <v>43221</v>
      </c>
      <c r="G246">
        <v>152703.66</v>
      </c>
      <c r="H246">
        <v>7940.6</v>
      </c>
    </row>
    <row r="247" spans="1:8" x14ac:dyDescent="0.2">
      <c r="A247" t="s">
        <v>71</v>
      </c>
      <c r="B247" t="s">
        <v>54</v>
      </c>
      <c r="C247" t="s">
        <v>82</v>
      </c>
      <c r="D247" s="4">
        <v>43374</v>
      </c>
      <c r="E247" t="s">
        <v>198</v>
      </c>
      <c r="F247" s="5">
        <v>43221</v>
      </c>
      <c r="G247">
        <v>152703.66</v>
      </c>
      <c r="H247">
        <v>-7940.6</v>
      </c>
    </row>
    <row r="248" spans="1:8" x14ac:dyDescent="0.2">
      <c r="A248" t="s">
        <v>71</v>
      </c>
      <c r="B248" t="s">
        <v>54</v>
      </c>
      <c r="C248" t="s">
        <v>82</v>
      </c>
      <c r="D248" s="4">
        <v>43374</v>
      </c>
      <c r="E248" t="s">
        <v>206</v>
      </c>
      <c r="F248" s="5">
        <v>43221</v>
      </c>
      <c r="G248">
        <v>146113.92000000001</v>
      </c>
      <c r="H248">
        <v>13734.66</v>
      </c>
    </row>
    <row r="249" spans="1:8" x14ac:dyDescent="0.2">
      <c r="A249" t="s">
        <v>71</v>
      </c>
      <c r="B249" t="s">
        <v>54</v>
      </c>
      <c r="C249" t="s">
        <v>80</v>
      </c>
      <c r="D249" s="4">
        <v>43374</v>
      </c>
      <c r="E249" t="s">
        <v>198</v>
      </c>
      <c r="F249" s="5">
        <v>43221</v>
      </c>
      <c r="G249">
        <v>89033.12</v>
      </c>
      <c r="H249">
        <v>-6321.64</v>
      </c>
    </row>
    <row r="250" spans="1:8" x14ac:dyDescent="0.2">
      <c r="A250" t="s">
        <v>71</v>
      </c>
      <c r="B250" t="s">
        <v>54</v>
      </c>
      <c r="C250" t="s">
        <v>80</v>
      </c>
      <c r="D250" s="4">
        <v>43374</v>
      </c>
      <c r="E250" t="s">
        <v>202</v>
      </c>
      <c r="F250" s="5">
        <v>43221</v>
      </c>
      <c r="G250">
        <v>85190.88</v>
      </c>
      <c r="H250">
        <v>11245.17</v>
      </c>
    </row>
    <row r="251" spans="1:8" x14ac:dyDescent="0.2">
      <c r="A251" t="s">
        <v>71</v>
      </c>
      <c r="B251" t="s">
        <v>54</v>
      </c>
      <c r="C251" t="s">
        <v>80</v>
      </c>
      <c r="D251" s="4">
        <v>43374</v>
      </c>
      <c r="E251" t="s">
        <v>203</v>
      </c>
      <c r="F251" s="5">
        <v>43221</v>
      </c>
      <c r="G251">
        <v>3842.24</v>
      </c>
      <c r="H251">
        <v>507.29</v>
      </c>
    </row>
    <row r="252" spans="1:8" x14ac:dyDescent="0.2">
      <c r="A252" t="s">
        <v>71</v>
      </c>
      <c r="B252" t="s">
        <v>54</v>
      </c>
      <c r="C252" t="s">
        <v>80</v>
      </c>
      <c r="D252" s="4">
        <v>43374</v>
      </c>
      <c r="E252" t="s">
        <v>199</v>
      </c>
      <c r="F252" s="5">
        <v>43221</v>
      </c>
      <c r="G252">
        <v>89033.12</v>
      </c>
      <c r="H252">
        <v>6321.64</v>
      </c>
    </row>
    <row r="253" spans="1:8" x14ac:dyDescent="0.2">
      <c r="A253" t="s">
        <v>71</v>
      </c>
      <c r="B253" t="s">
        <v>54</v>
      </c>
      <c r="C253" t="s">
        <v>81</v>
      </c>
      <c r="D253" s="4">
        <v>43374</v>
      </c>
      <c r="E253" t="s">
        <v>198</v>
      </c>
      <c r="F253" s="5">
        <v>43221</v>
      </c>
      <c r="G253">
        <v>307928.62</v>
      </c>
      <c r="H253">
        <v>-10777.44</v>
      </c>
    </row>
    <row r="254" spans="1:8" x14ac:dyDescent="0.2">
      <c r="A254" t="s">
        <v>71</v>
      </c>
      <c r="B254" t="s">
        <v>54</v>
      </c>
      <c r="C254" t="s">
        <v>81</v>
      </c>
      <c r="D254" s="4">
        <v>43374</v>
      </c>
      <c r="E254" t="s">
        <v>204</v>
      </c>
      <c r="F254" s="5">
        <v>43221</v>
      </c>
      <c r="G254">
        <v>294640.37</v>
      </c>
      <c r="H254">
        <v>19151.560000000001</v>
      </c>
    </row>
    <row r="255" spans="1:8" x14ac:dyDescent="0.2">
      <c r="A255" t="s">
        <v>71</v>
      </c>
      <c r="B255" t="s">
        <v>54</v>
      </c>
      <c r="C255" t="s">
        <v>81</v>
      </c>
      <c r="D255" s="4">
        <v>43374</v>
      </c>
      <c r="E255" t="s">
        <v>205</v>
      </c>
      <c r="F255" s="5">
        <v>43221</v>
      </c>
      <c r="G255">
        <v>13288.25</v>
      </c>
      <c r="H255">
        <v>863.93</v>
      </c>
    </row>
    <row r="256" spans="1:8" x14ac:dyDescent="0.2">
      <c r="A256" t="s">
        <v>71</v>
      </c>
      <c r="B256" t="s">
        <v>54</v>
      </c>
      <c r="C256" t="s">
        <v>81</v>
      </c>
      <c r="D256" s="4">
        <v>43374</v>
      </c>
      <c r="E256" t="s">
        <v>199</v>
      </c>
      <c r="F256" s="5">
        <v>43221</v>
      </c>
      <c r="G256">
        <v>307928.62</v>
      </c>
      <c r="H256">
        <v>10777.44</v>
      </c>
    </row>
    <row r="257" spans="1:8" x14ac:dyDescent="0.2">
      <c r="A257" t="s">
        <v>71</v>
      </c>
      <c r="B257" t="s">
        <v>54</v>
      </c>
      <c r="C257" t="s">
        <v>82</v>
      </c>
      <c r="D257" s="4">
        <v>43374</v>
      </c>
      <c r="E257" t="s">
        <v>198</v>
      </c>
      <c r="F257" s="5">
        <v>43221</v>
      </c>
      <c r="G257">
        <v>91495.6</v>
      </c>
      <c r="H257">
        <v>-4757.87</v>
      </c>
    </row>
    <row r="258" spans="1:8" x14ac:dyDescent="0.2">
      <c r="A258" t="s">
        <v>71</v>
      </c>
      <c r="B258" t="s">
        <v>54</v>
      </c>
      <c r="C258" t="s">
        <v>82</v>
      </c>
      <c r="D258" s="4">
        <v>43374</v>
      </c>
      <c r="E258" t="s">
        <v>206</v>
      </c>
      <c r="F258" s="5">
        <v>43221</v>
      </c>
      <c r="G258">
        <v>87547.199999999997</v>
      </c>
      <c r="H258">
        <v>8229.3700000000008</v>
      </c>
    </row>
    <row r="259" spans="1:8" x14ac:dyDescent="0.2">
      <c r="A259" t="s">
        <v>71</v>
      </c>
      <c r="B259" t="s">
        <v>54</v>
      </c>
      <c r="C259" t="s">
        <v>82</v>
      </c>
      <c r="D259" s="4">
        <v>43374</v>
      </c>
      <c r="E259" t="s">
        <v>207</v>
      </c>
      <c r="F259" s="5">
        <v>43221</v>
      </c>
      <c r="G259">
        <v>3948.4</v>
      </c>
      <c r="H259">
        <v>371.21</v>
      </c>
    </row>
    <row r="260" spans="1:8" x14ac:dyDescent="0.2">
      <c r="A260" t="s">
        <v>71</v>
      </c>
      <c r="B260" t="s">
        <v>54</v>
      </c>
      <c r="C260" t="s">
        <v>82</v>
      </c>
      <c r="D260" s="4">
        <v>43374</v>
      </c>
      <c r="E260" t="s">
        <v>199</v>
      </c>
      <c r="F260" s="5">
        <v>43221</v>
      </c>
      <c r="G260">
        <v>91495.6</v>
      </c>
      <c r="H260">
        <v>4757.87</v>
      </c>
    </row>
    <row r="261" spans="1:8" x14ac:dyDescent="0.2">
      <c r="A261" t="s">
        <v>71</v>
      </c>
      <c r="B261" t="s">
        <v>54</v>
      </c>
      <c r="C261" t="s">
        <v>82</v>
      </c>
      <c r="D261" s="4">
        <v>43405</v>
      </c>
      <c r="E261" t="s">
        <v>198</v>
      </c>
      <c r="F261" s="5">
        <v>43221</v>
      </c>
      <c r="G261">
        <v>122624.92</v>
      </c>
      <c r="H261">
        <v>-6376.44</v>
      </c>
    </row>
    <row r="262" spans="1:8" x14ac:dyDescent="0.2">
      <c r="A262" t="s">
        <v>71</v>
      </c>
      <c r="B262" t="s">
        <v>54</v>
      </c>
      <c r="C262" t="s">
        <v>82</v>
      </c>
      <c r="D262" s="4">
        <v>43405</v>
      </c>
      <c r="E262" t="s">
        <v>206</v>
      </c>
      <c r="F262" s="5">
        <v>43221</v>
      </c>
      <c r="G262">
        <v>117333.19</v>
      </c>
      <c r="H262">
        <v>11029.42</v>
      </c>
    </row>
    <row r="263" spans="1:8" x14ac:dyDescent="0.2">
      <c r="A263" t="s">
        <v>71</v>
      </c>
      <c r="B263" t="s">
        <v>54</v>
      </c>
      <c r="C263" t="s">
        <v>82</v>
      </c>
      <c r="D263" s="4">
        <v>43405</v>
      </c>
      <c r="E263" t="s">
        <v>207</v>
      </c>
      <c r="F263" s="5">
        <v>43221</v>
      </c>
      <c r="G263">
        <v>5291.73</v>
      </c>
      <c r="H263">
        <v>497.38</v>
      </c>
    </row>
    <row r="264" spans="1:8" x14ac:dyDescent="0.2">
      <c r="A264" t="s">
        <v>71</v>
      </c>
      <c r="B264" t="s">
        <v>54</v>
      </c>
      <c r="C264" t="s">
        <v>82</v>
      </c>
      <c r="D264" s="4">
        <v>43405</v>
      </c>
      <c r="E264" t="s">
        <v>199</v>
      </c>
      <c r="F264" s="5">
        <v>43221</v>
      </c>
      <c r="G264">
        <v>122624.92</v>
      </c>
      <c r="H264">
        <v>6376.44</v>
      </c>
    </row>
    <row r="265" spans="1:8" x14ac:dyDescent="0.2">
      <c r="A265" t="s">
        <v>71</v>
      </c>
      <c r="B265" t="s">
        <v>54</v>
      </c>
      <c r="C265" t="s">
        <v>80</v>
      </c>
      <c r="D265" s="4">
        <v>43405</v>
      </c>
      <c r="E265" t="s">
        <v>198</v>
      </c>
      <c r="F265" s="5">
        <v>43221</v>
      </c>
      <c r="G265">
        <v>66177.3</v>
      </c>
      <c r="H265">
        <v>-4699.24</v>
      </c>
    </row>
    <row r="266" spans="1:8" x14ac:dyDescent="0.2">
      <c r="A266" t="s">
        <v>71</v>
      </c>
      <c r="B266" t="s">
        <v>55</v>
      </c>
      <c r="C266" t="s">
        <v>82</v>
      </c>
      <c r="D266" s="4">
        <v>43344</v>
      </c>
      <c r="E266" t="s">
        <v>199</v>
      </c>
      <c r="F266" s="5">
        <v>43221</v>
      </c>
      <c r="G266">
        <v>116714.7</v>
      </c>
      <c r="H266">
        <v>6069.14</v>
      </c>
    </row>
    <row r="267" spans="1:8" x14ac:dyDescent="0.2">
      <c r="A267" t="s">
        <v>71</v>
      </c>
      <c r="B267" t="s">
        <v>54</v>
      </c>
      <c r="C267" t="s">
        <v>80</v>
      </c>
      <c r="D267" s="4">
        <v>43405</v>
      </c>
      <c r="E267" t="s">
        <v>198</v>
      </c>
      <c r="F267" s="5">
        <v>43221</v>
      </c>
      <c r="G267">
        <v>108075.77</v>
      </c>
      <c r="H267">
        <v>-7673.18</v>
      </c>
    </row>
    <row r="268" spans="1:8" x14ac:dyDescent="0.2">
      <c r="A268" t="s">
        <v>71</v>
      </c>
      <c r="B268" t="s">
        <v>54</v>
      </c>
      <c r="C268" t="s">
        <v>80</v>
      </c>
      <c r="D268" s="4">
        <v>43405</v>
      </c>
      <c r="E268" t="s">
        <v>202</v>
      </c>
      <c r="F268" s="5">
        <v>43221</v>
      </c>
      <c r="G268">
        <v>103411.98</v>
      </c>
      <c r="H268">
        <v>13650.45</v>
      </c>
    </row>
    <row r="269" spans="1:8" x14ac:dyDescent="0.2">
      <c r="A269" t="s">
        <v>71</v>
      </c>
      <c r="B269" t="s">
        <v>54</v>
      </c>
      <c r="C269" t="s">
        <v>80</v>
      </c>
      <c r="D269" s="4">
        <v>43405</v>
      </c>
      <c r="E269" t="s">
        <v>203</v>
      </c>
      <c r="F269" s="5">
        <v>43221</v>
      </c>
      <c r="G269">
        <v>4663.79</v>
      </c>
      <c r="H269">
        <v>615.53</v>
      </c>
    </row>
    <row r="270" spans="1:8" x14ac:dyDescent="0.2">
      <c r="A270" t="s">
        <v>71</v>
      </c>
      <c r="B270" t="s">
        <v>54</v>
      </c>
      <c r="C270" t="s">
        <v>80</v>
      </c>
      <c r="D270" s="4">
        <v>43405</v>
      </c>
      <c r="E270" t="s">
        <v>199</v>
      </c>
      <c r="F270" s="5">
        <v>43221</v>
      </c>
      <c r="G270">
        <v>108075.77</v>
      </c>
      <c r="H270">
        <v>7673.18</v>
      </c>
    </row>
    <row r="271" spans="1:8" x14ac:dyDescent="0.2">
      <c r="A271" t="s">
        <v>71</v>
      </c>
      <c r="B271" t="s">
        <v>54</v>
      </c>
      <c r="C271" t="s">
        <v>81</v>
      </c>
      <c r="D271" s="4">
        <v>43405</v>
      </c>
      <c r="E271" t="s">
        <v>198</v>
      </c>
      <c r="F271" s="5">
        <v>43221</v>
      </c>
      <c r="G271">
        <v>457718.88</v>
      </c>
      <c r="H271">
        <v>-16020.19</v>
      </c>
    </row>
    <row r="272" spans="1:8" x14ac:dyDescent="0.2">
      <c r="A272" t="s">
        <v>71</v>
      </c>
      <c r="B272" t="s">
        <v>54</v>
      </c>
      <c r="C272" t="s">
        <v>81</v>
      </c>
      <c r="D272" s="4">
        <v>43405</v>
      </c>
      <c r="E272" t="s">
        <v>204</v>
      </c>
      <c r="F272" s="5">
        <v>43221</v>
      </c>
      <c r="G272">
        <v>437966.49</v>
      </c>
      <c r="H272">
        <v>28467.64</v>
      </c>
    </row>
    <row r="273" spans="1:8" x14ac:dyDescent="0.2">
      <c r="A273" t="s">
        <v>71</v>
      </c>
      <c r="B273" t="s">
        <v>54</v>
      </c>
      <c r="C273" t="s">
        <v>81</v>
      </c>
      <c r="D273" s="4">
        <v>43405</v>
      </c>
      <c r="E273" t="s">
        <v>205</v>
      </c>
      <c r="F273" s="5">
        <v>43221</v>
      </c>
      <c r="G273">
        <v>19752.39</v>
      </c>
      <c r="H273">
        <v>1284.02</v>
      </c>
    </row>
    <row r="274" spans="1:8" x14ac:dyDescent="0.2">
      <c r="A274" t="s">
        <v>71</v>
      </c>
      <c r="B274" t="s">
        <v>54</v>
      </c>
      <c r="C274" t="s">
        <v>81</v>
      </c>
      <c r="D274" s="4">
        <v>43405</v>
      </c>
      <c r="E274" t="s">
        <v>199</v>
      </c>
      <c r="F274" s="5">
        <v>43221</v>
      </c>
      <c r="G274">
        <v>457718.88</v>
      </c>
      <c r="H274">
        <v>16020.19</v>
      </c>
    </row>
    <row r="275" spans="1:8" x14ac:dyDescent="0.2">
      <c r="A275" t="s">
        <v>71</v>
      </c>
      <c r="B275" t="s">
        <v>54</v>
      </c>
      <c r="C275" t="s">
        <v>80</v>
      </c>
      <c r="D275" s="4">
        <v>43405</v>
      </c>
      <c r="E275" t="s">
        <v>198</v>
      </c>
      <c r="F275" s="5">
        <v>43221</v>
      </c>
      <c r="G275">
        <v>51251.21</v>
      </c>
      <c r="H275">
        <v>-3639.43</v>
      </c>
    </row>
    <row r="276" spans="1:8" x14ac:dyDescent="0.2">
      <c r="A276" t="s">
        <v>71</v>
      </c>
      <c r="B276" t="s">
        <v>54</v>
      </c>
      <c r="C276" t="s">
        <v>80</v>
      </c>
      <c r="D276" s="4">
        <v>43405</v>
      </c>
      <c r="E276" t="s">
        <v>202</v>
      </c>
      <c r="F276" s="5">
        <v>43221</v>
      </c>
      <c r="G276">
        <v>49039.51</v>
      </c>
      <c r="H276">
        <v>6473.25</v>
      </c>
    </row>
    <row r="277" spans="1:8" x14ac:dyDescent="0.2">
      <c r="A277" t="s">
        <v>71</v>
      </c>
      <c r="B277" t="s">
        <v>54</v>
      </c>
      <c r="C277" t="s">
        <v>80</v>
      </c>
      <c r="D277" s="4">
        <v>43405</v>
      </c>
      <c r="E277" t="s">
        <v>203</v>
      </c>
      <c r="F277" s="5">
        <v>43221</v>
      </c>
      <c r="G277">
        <v>2211.6999999999998</v>
      </c>
      <c r="H277">
        <v>292</v>
      </c>
    </row>
    <row r="278" spans="1:8" x14ac:dyDescent="0.2">
      <c r="A278" t="s">
        <v>71</v>
      </c>
      <c r="B278" t="s">
        <v>54</v>
      </c>
      <c r="C278" t="s">
        <v>80</v>
      </c>
      <c r="D278" s="4">
        <v>43405</v>
      </c>
      <c r="E278" t="s">
        <v>199</v>
      </c>
      <c r="F278" s="5">
        <v>43221</v>
      </c>
      <c r="G278">
        <v>51251.21</v>
      </c>
      <c r="H278">
        <v>3639.43</v>
      </c>
    </row>
    <row r="279" spans="1:8" x14ac:dyDescent="0.2">
      <c r="A279" t="s">
        <v>71</v>
      </c>
      <c r="B279" t="s">
        <v>54</v>
      </c>
      <c r="C279" t="s">
        <v>81</v>
      </c>
      <c r="D279" s="4">
        <v>43405</v>
      </c>
      <c r="E279" t="s">
        <v>199</v>
      </c>
      <c r="F279" s="5">
        <v>43221</v>
      </c>
      <c r="G279">
        <v>209648.22</v>
      </c>
      <c r="H279">
        <v>7339.77</v>
      </c>
    </row>
    <row r="280" spans="1:8" x14ac:dyDescent="0.2">
      <c r="A280" t="s">
        <v>71</v>
      </c>
      <c r="B280" t="s">
        <v>54</v>
      </c>
      <c r="C280" t="s">
        <v>80</v>
      </c>
      <c r="D280" s="4">
        <v>43405</v>
      </c>
      <c r="E280" t="s">
        <v>198</v>
      </c>
      <c r="F280" s="5">
        <v>43221</v>
      </c>
      <c r="G280">
        <v>50761.05</v>
      </c>
      <c r="H280">
        <v>-3603.97</v>
      </c>
    </row>
    <row r="281" spans="1:8" x14ac:dyDescent="0.2">
      <c r="A281" t="s">
        <v>71</v>
      </c>
      <c r="B281" t="s">
        <v>54</v>
      </c>
      <c r="C281" t="s">
        <v>80</v>
      </c>
      <c r="D281" s="4">
        <v>43405</v>
      </c>
      <c r="E281" t="s">
        <v>202</v>
      </c>
      <c r="F281" s="5">
        <v>43221</v>
      </c>
      <c r="G281">
        <v>48570.5</v>
      </c>
      <c r="H281">
        <v>6411.23</v>
      </c>
    </row>
    <row r="282" spans="1:8" x14ac:dyDescent="0.2">
      <c r="A282" t="s">
        <v>71</v>
      </c>
      <c r="B282" t="s">
        <v>54</v>
      </c>
      <c r="C282" t="s">
        <v>80</v>
      </c>
      <c r="D282" s="4">
        <v>43405</v>
      </c>
      <c r="E282" t="s">
        <v>203</v>
      </c>
      <c r="F282" s="5">
        <v>43221</v>
      </c>
      <c r="G282">
        <v>2190.5500000000002</v>
      </c>
      <c r="H282">
        <v>289.29000000000002</v>
      </c>
    </row>
    <row r="283" spans="1:8" x14ac:dyDescent="0.2">
      <c r="A283" t="s">
        <v>71</v>
      </c>
      <c r="B283" t="s">
        <v>54</v>
      </c>
      <c r="C283" t="s">
        <v>80</v>
      </c>
      <c r="D283" s="4">
        <v>43405</v>
      </c>
      <c r="E283" t="s">
        <v>199</v>
      </c>
      <c r="F283" s="5">
        <v>43221</v>
      </c>
      <c r="G283">
        <v>50761.05</v>
      </c>
      <c r="H283">
        <v>3603.97</v>
      </c>
    </row>
    <row r="284" spans="1:8" x14ac:dyDescent="0.2">
      <c r="A284" t="s">
        <v>71</v>
      </c>
      <c r="B284" t="s">
        <v>54</v>
      </c>
      <c r="C284" t="s">
        <v>81</v>
      </c>
      <c r="D284" s="4">
        <v>43405</v>
      </c>
      <c r="E284" t="s">
        <v>198</v>
      </c>
      <c r="F284" s="5">
        <v>43221</v>
      </c>
      <c r="G284">
        <v>171315.89</v>
      </c>
      <c r="H284">
        <v>-5996</v>
      </c>
    </row>
    <row r="285" spans="1:8" x14ac:dyDescent="0.2">
      <c r="A285" t="s">
        <v>71</v>
      </c>
      <c r="B285" t="s">
        <v>54</v>
      </c>
      <c r="C285" t="s">
        <v>81</v>
      </c>
      <c r="D285" s="4">
        <v>43405</v>
      </c>
      <c r="E285" t="s">
        <v>204</v>
      </c>
      <c r="F285" s="5">
        <v>43221</v>
      </c>
      <c r="G285">
        <v>163922.99</v>
      </c>
      <c r="H285">
        <v>10655.05</v>
      </c>
    </row>
    <row r="286" spans="1:8" x14ac:dyDescent="0.2">
      <c r="A286" t="s">
        <v>71</v>
      </c>
      <c r="B286" t="s">
        <v>54</v>
      </c>
      <c r="C286" t="s">
        <v>81</v>
      </c>
      <c r="D286" s="4">
        <v>43405</v>
      </c>
      <c r="E286" t="s">
        <v>205</v>
      </c>
      <c r="F286" s="5">
        <v>43221</v>
      </c>
      <c r="G286">
        <v>7392.9</v>
      </c>
      <c r="H286">
        <v>480.54</v>
      </c>
    </row>
    <row r="287" spans="1:8" x14ac:dyDescent="0.2">
      <c r="A287" t="s">
        <v>71</v>
      </c>
      <c r="B287" t="s">
        <v>54</v>
      </c>
      <c r="C287" t="s">
        <v>81</v>
      </c>
      <c r="D287" s="4">
        <v>43405</v>
      </c>
      <c r="E287" t="s">
        <v>199</v>
      </c>
      <c r="F287" s="5">
        <v>43221</v>
      </c>
      <c r="G287">
        <v>171315.89</v>
      </c>
      <c r="H287">
        <v>5996</v>
      </c>
    </row>
    <row r="288" spans="1:8" x14ac:dyDescent="0.2">
      <c r="A288" t="s">
        <v>71</v>
      </c>
      <c r="B288" t="s">
        <v>54</v>
      </c>
      <c r="C288" t="s">
        <v>82</v>
      </c>
      <c r="D288" s="4">
        <v>43405</v>
      </c>
      <c r="E288" t="s">
        <v>198</v>
      </c>
      <c r="F288" s="5">
        <v>43221</v>
      </c>
      <c r="G288">
        <v>51645.33</v>
      </c>
      <c r="H288">
        <v>-2685.58</v>
      </c>
    </row>
    <row r="289" spans="1:8" x14ac:dyDescent="0.2">
      <c r="A289" t="s">
        <v>71</v>
      </c>
      <c r="B289" t="s">
        <v>54</v>
      </c>
      <c r="C289" t="s">
        <v>82</v>
      </c>
      <c r="D289" s="4">
        <v>43405</v>
      </c>
      <c r="E289" t="s">
        <v>206</v>
      </c>
      <c r="F289" s="5">
        <v>43221</v>
      </c>
      <c r="G289">
        <v>49416.61</v>
      </c>
      <c r="H289">
        <v>4645.2700000000004</v>
      </c>
    </row>
    <row r="290" spans="1:8" x14ac:dyDescent="0.2">
      <c r="A290" t="s">
        <v>71</v>
      </c>
      <c r="B290" t="s">
        <v>54</v>
      </c>
      <c r="C290" t="s">
        <v>82</v>
      </c>
      <c r="D290" s="4">
        <v>43405</v>
      </c>
      <c r="E290" t="s">
        <v>207</v>
      </c>
      <c r="F290" s="5">
        <v>43221</v>
      </c>
      <c r="G290">
        <v>2228.7199999999998</v>
      </c>
      <c r="H290">
        <v>209.5</v>
      </c>
    </row>
    <row r="291" spans="1:8" x14ac:dyDescent="0.2">
      <c r="A291" t="s">
        <v>71</v>
      </c>
      <c r="B291" t="s">
        <v>54</v>
      </c>
      <c r="C291" t="s">
        <v>82</v>
      </c>
      <c r="D291" s="4">
        <v>43405</v>
      </c>
      <c r="E291" t="s">
        <v>199</v>
      </c>
      <c r="F291" s="5">
        <v>43221</v>
      </c>
      <c r="G291">
        <v>51645.33</v>
      </c>
      <c r="H291">
        <v>2685.58</v>
      </c>
    </row>
    <row r="292" spans="1:8" x14ac:dyDescent="0.2">
      <c r="A292" t="s">
        <v>71</v>
      </c>
      <c r="B292" t="s">
        <v>55</v>
      </c>
      <c r="C292" t="s">
        <v>80</v>
      </c>
      <c r="D292" s="4">
        <v>43405</v>
      </c>
      <c r="E292" t="s">
        <v>198</v>
      </c>
      <c r="F292" s="5">
        <v>43221</v>
      </c>
      <c r="G292">
        <v>2652.48</v>
      </c>
      <c r="H292">
        <v>-188.33</v>
      </c>
    </row>
    <row r="293" spans="1:8" x14ac:dyDescent="0.2">
      <c r="A293" t="s">
        <v>71</v>
      </c>
      <c r="B293" t="s">
        <v>55</v>
      </c>
      <c r="C293" t="s">
        <v>80</v>
      </c>
      <c r="D293" s="4">
        <v>43405</v>
      </c>
      <c r="E293" t="s">
        <v>202</v>
      </c>
      <c r="F293" s="5">
        <v>43221</v>
      </c>
      <c r="G293">
        <v>2538.02</v>
      </c>
      <c r="H293">
        <v>335.01</v>
      </c>
    </row>
    <row r="294" spans="1:8" x14ac:dyDescent="0.2">
      <c r="A294" t="s">
        <v>71</v>
      </c>
      <c r="B294" t="s">
        <v>55</v>
      </c>
      <c r="C294" t="s">
        <v>80</v>
      </c>
      <c r="D294" s="4">
        <v>43405</v>
      </c>
      <c r="E294" t="s">
        <v>203</v>
      </c>
      <c r="F294" s="5">
        <v>43221</v>
      </c>
      <c r="G294">
        <v>114.46</v>
      </c>
      <c r="H294">
        <v>15.11</v>
      </c>
    </row>
    <row r="295" spans="1:8" x14ac:dyDescent="0.2">
      <c r="A295" t="s">
        <v>71</v>
      </c>
      <c r="B295" t="s">
        <v>55</v>
      </c>
      <c r="C295" t="s">
        <v>80</v>
      </c>
      <c r="D295" s="4">
        <v>43405</v>
      </c>
      <c r="E295" t="s">
        <v>199</v>
      </c>
      <c r="F295" s="5">
        <v>43221</v>
      </c>
      <c r="G295">
        <v>2652.48</v>
      </c>
      <c r="H295">
        <v>188.33</v>
      </c>
    </row>
    <row r="296" spans="1:8" x14ac:dyDescent="0.2">
      <c r="A296" t="s">
        <v>71</v>
      </c>
      <c r="B296" t="s">
        <v>55</v>
      </c>
      <c r="C296" t="s">
        <v>81</v>
      </c>
      <c r="D296" s="4">
        <v>43405</v>
      </c>
      <c r="E296" t="s">
        <v>198</v>
      </c>
      <c r="F296" s="5">
        <v>43221</v>
      </c>
      <c r="G296">
        <v>10100.91</v>
      </c>
      <c r="H296">
        <v>-353.53</v>
      </c>
    </row>
    <row r="297" spans="1:8" x14ac:dyDescent="0.2">
      <c r="A297" t="s">
        <v>71</v>
      </c>
      <c r="B297" t="s">
        <v>55</v>
      </c>
      <c r="C297" t="s">
        <v>81</v>
      </c>
      <c r="D297" s="4">
        <v>43405</v>
      </c>
      <c r="E297" t="s">
        <v>204</v>
      </c>
      <c r="F297" s="5">
        <v>43221</v>
      </c>
      <c r="G297">
        <v>9665</v>
      </c>
      <c r="H297">
        <v>628.22</v>
      </c>
    </row>
    <row r="298" spans="1:8" x14ac:dyDescent="0.2">
      <c r="A298" t="s">
        <v>71</v>
      </c>
      <c r="B298" t="s">
        <v>55</v>
      </c>
      <c r="C298" t="s">
        <v>81</v>
      </c>
      <c r="D298" s="4">
        <v>43405</v>
      </c>
      <c r="E298" t="s">
        <v>205</v>
      </c>
      <c r="F298" s="5">
        <v>43221</v>
      </c>
      <c r="G298">
        <v>435.91</v>
      </c>
      <c r="H298">
        <v>28.34</v>
      </c>
    </row>
    <row r="299" spans="1:8" x14ac:dyDescent="0.2">
      <c r="A299" t="s">
        <v>71</v>
      </c>
      <c r="B299" t="s">
        <v>55</v>
      </c>
      <c r="C299" t="s">
        <v>81</v>
      </c>
      <c r="D299" s="4">
        <v>43405</v>
      </c>
      <c r="E299" t="s">
        <v>199</v>
      </c>
      <c r="F299" s="5">
        <v>43221</v>
      </c>
      <c r="G299">
        <v>10100.91</v>
      </c>
      <c r="H299">
        <v>353.53</v>
      </c>
    </row>
    <row r="300" spans="1:8" x14ac:dyDescent="0.2">
      <c r="A300" t="s">
        <v>71</v>
      </c>
      <c r="B300" t="s">
        <v>55</v>
      </c>
      <c r="C300" t="s">
        <v>82</v>
      </c>
      <c r="D300" s="4">
        <v>43405</v>
      </c>
      <c r="E300" t="s">
        <v>198</v>
      </c>
      <c r="F300" s="5">
        <v>43221</v>
      </c>
      <c r="G300">
        <v>2352.04</v>
      </c>
      <c r="H300">
        <v>-122.28</v>
      </c>
    </row>
    <row r="301" spans="1:8" x14ac:dyDescent="0.2">
      <c r="A301" t="s">
        <v>71</v>
      </c>
      <c r="B301" t="s">
        <v>55</v>
      </c>
      <c r="C301" t="s">
        <v>82</v>
      </c>
      <c r="D301" s="4">
        <v>43405</v>
      </c>
      <c r="E301" t="s">
        <v>206</v>
      </c>
      <c r="F301" s="5">
        <v>43221</v>
      </c>
      <c r="G301">
        <v>2250.5300000000002</v>
      </c>
      <c r="H301">
        <v>211.54</v>
      </c>
    </row>
    <row r="302" spans="1:8" x14ac:dyDescent="0.2">
      <c r="A302" t="s">
        <v>71</v>
      </c>
      <c r="B302" t="s">
        <v>55</v>
      </c>
      <c r="C302" t="s">
        <v>82</v>
      </c>
      <c r="D302" s="4">
        <v>43405</v>
      </c>
      <c r="E302" t="s">
        <v>207</v>
      </c>
      <c r="F302" s="5">
        <v>43221</v>
      </c>
      <c r="G302">
        <v>101.51</v>
      </c>
      <c r="H302">
        <v>9.5299999999999994</v>
      </c>
    </row>
    <row r="303" spans="1:8" x14ac:dyDescent="0.2">
      <c r="A303" t="s">
        <v>71</v>
      </c>
      <c r="B303" t="s">
        <v>55</v>
      </c>
      <c r="C303" t="s">
        <v>82</v>
      </c>
      <c r="D303" s="4">
        <v>43405</v>
      </c>
      <c r="E303" t="s">
        <v>199</v>
      </c>
      <c r="F303" s="5">
        <v>43221</v>
      </c>
      <c r="G303">
        <v>2352.04</v>
      </c>
      <c r="H303">
        <v>122.28</v>
      </c>
    </row>
    <row r="304" spans="1:8" x14ac:dyDescent="0.2">
      <c r="A304" t="s">
        <v>71</v>
      </c>
      <c r="B304" t="s">
        <v>55</v>
      </c>
      <c r="C304" t="s">
        <v>80</v>
      </c>
      <c r="D304" s="4">
        <v>43678</v>
      </c>
      <c r="E304" t="s">
        <v>198</v>
      </c>
      <c r="F304" s="5">
        <v>43405</v>
      </c>
      <c r="G304">
        <v>-231.83</v>
      </c>
      <c r="H304">
        <v>16.46</v>
      </c>
    </row>
    <row r="305" spans="1:8" x14ac:dyDescent="0.2">
      <c r="A305" t="s">
        <v>71</v>
      </c>
      <c r="B305" t="s">
        <v>55</v>
      </c>
      <c r="C305" t="s">
        <v>80</v>
      </c>
      <c r="D305" s="4">
        <v>43678</v>
      </c>
      <c r="E305" t="s">
        <v>193</v>
      </c>
      <c r="F305" s="5">
        <v>43405</v>
      </c>
      <c r="G305">
        <v>-221.83</v>
      </c>
      <c r="H305">
        <v>-29.28</v>
      </c>
    </row>
    <row r="306" spans="1:8" x14ac:dyDescent="0.2">
      <c r="A306" t="s">
        <v>71</v>
      </c>
      <c r="B306" t="s">
        <v>55</v>
      </c>
      <c r="C306" t="s">
        <v>80</v>
      </c>
      <c r="D306" s="4">
        <v>43678</v>
      </c>
      <c r="E306" t="s">
        <v>192</v>
      </c>
      <c r="F306" s="5">
        <v>43405</v>
      </c>
      <c r="G306">
        <v>-10</v>
      </c>
      <c r="H306">
        <v>-1.32</v>
      </c>
    </row>
    <row r="307" spans="1:8" x14ac:dyDescent="0.2">
      <c r="A307" t="s">
        <v>71</v>
      </c>
      <c r="B307" t="s">
        <v>55</v>
      </c>
      <c r="C307" t="s">
        <v>80</v>
      </c>
      <c r="D307" s="4">
        <v>43678</v>
      </c>
      <c r="E307" t="s">
        <v>199</v>
      </c>
      <c r="F307" s="5">
        <v>43405</v>
      </c>
      <c r="G307">
        <v>-231.83</v>
      </c>
      <c r="H307">
        <v>-16.46</v>
      </c>
    </row>
    <row r="308" spans="1:8" x14ac:dyDescent="0.2">
      <c r="A308" t="s">
        <v>71</v>
      </c>
      <c r="B308" t="s">
        <v>55</v>
      </c>
      <c r="C308" t="s">
        <v>81</v>
      </c>
      <c r="D308" s="4">
        <v>43678</v>
      </c>
      <c r="E308" t="s">
        <v>198</v>
      </c>
      <c r="F308" s="5">
        <v>43405</v>
      </c>
      <c r="G308">
        <v>-1165.82</v>
      </c>
      <c r="H308">
        <v>40.799999999999997</v>
      </c>
    </row>
    <row r="309" spans="1:8" x14ac:dyDescent="0.2">
      <c r="A309" t="s">
        <v>71</v>
      </c>
      <c r="B309" t="s">
        <v>55</v>
      </c>
      <c r="C309" t="s">
        <v>81</v>
      </c>
      <c r="D309" s="4">
        <v>43678</v>
      </c>
      <c r="E309" t="s">
        <v>195</v>
      </c>
      <c r="F309" s="5">
        <v>43405</v>
      </c>
      <c r="G309">
        <v>-1115.51</v>
      </c>
      <c r="H309">
        <v>-72.510000000000005</v>
      </c>
    </row>
    <row r="310" spans="1:8" x14ac:dyDescent="0.2">
      <c r="A310" t="s">
        <v>71</v>
      </c>
      <c r="B310" t="s">
        <v>55</v>
      </c>
      <c r="C310" t="s">
        <v>81</v>
      </c>
      <c r="D310" s="4">
        <v>43678</v>
      </c>
      <c r="E310" t="s">
        <v>194</v>
      </c>
      <c r="F310" s="5">
        <v>43405</v>
      </c>
      <c r="G310">
        <v>-50.31</v>
      </c>
      <c r="H310">
        <v>-3.27</v>
      </c>
    </row>
    <row r="311" spans="1:8" x14ac:dyDescent="0.2">
      <c r="A311" t="s">
        <v>71</v>
      </c>
      <c r="B311" t="s">
        <v>55</v>
      </c>
      <c r="C311" t="s">
        <v>81</v>
      </c>
      <c r="D311" s="4">
        <v>43678</v>
      </c>
      <c r="E311" t="s">
        <v>199</v>
      </c>
      <c r="F311" s="5">
        <v>43405</v>
      </c>
      <c r="G311">
        <v>-1165.82</v>
      </c>
      <c r="H311">
        <v>-40.799999999999997</v>
      </c>
    </row>
    <row r="312" spans="1:8" x14ac:dyDescent="0.2">
      <c r="A312" t="s">
        <v>71</v>
      </c>
      <c r="B312" t="s">
        <v>55</v>
      </c>
      <c r="C312" t="s">
        <v>82</v>
      </c>
      <c r="D312" s="4">
        <v>43678</v>
      </c>
      <c r="E312" t="s">
        <v>198</v>
      </c>
      <c r="F312" s="5">
        <v>43405</v>
      </c>
      <c r="G312">
        <v>-232.7</v>
      </c>
      <c r="H312">
        <v>12.1</v>
      </c>
    </row>
    <row r="313" spans="1:8" x14ac:dyDescent="0.2">
      <c r="A313" t="s">
        <v>71</v>
      </c>
      <c r="B313" t="s">
        <v>55</v>
      </c>
      <c r="C313" t="s">
        <v>82</v>
      </c>
      <c r="D313" s="4">
        <v>43678</v>
      </c>
      <c r="E313" t="s">
        <v>197</v>
      </c>
      <c r="F313" s="5">
        <v>43405</v>
      </c>
      <c r="G313">
        <v>-222.66</v>
      </c>
      <c r="H313">
        <v>-20.93</v>
      </c>
    </row>
    <row r="314" spans="1:8" x14ac:dyDescent="0.2">
      <c r="A314" t="s">
        <v>71</v>
      </c>
      <c r="B314" t="s">
        <v>55</v>
      </c>
      <c r="C314" t="s">
        <v>82</v>
      </c>
      <c r="D314" s="4">
        <v>43678</v>
      </c>
      <c r="E314" t="s">
        <v>196</v>
      </c>
      <c r="F314" s="5">
        <v>43405</v>
      </c>
      <c r="G314">
        <v>-10.039999999999999</v>
      </c>
      <c r="H314">
        <v>-0.94</v>
      </c>
    </row>
    <row r="315" spans="1:8" x14ac:dyDescent="0.2">
      <c r="A315" t="s">
        <v>71</v>
      </c>
      <c r="B315" t="s">
        <v>55</v>
      </c>
      <c r="C315" t="s">
        <v>82</v>
      </c>
      <c r="D315" s="4">
        <v>43678</v>
      </c>
      <c r="E315" t="s">
        <v>199</v>
      </c>
      <c r="F315" s="5">
        <v>43405</v>
      </c>
      <c r="G315">
        <v>-232.7</v>
      </c>
      <c r="H315">
        <v>-12.1</v>
      </c>
    </row>
    <row r="316" spans="1:8" x14ac:dyDescent="0.2">
      <c r="A316" t="s">
        <v>71</v>
      </c>
      <c r="B316" t="s">
        <v>54</v>
      </c>
      <c r="C316" t="s">
        <v>82</v>
      </c>
      <c r="D316" s="4">
        <v>43405</v>
      </c>
      <c r="E316" t="s">
        <v>199</v>
      </c>
      <c r="F316" s="5">
        <v>43221</v>
      </c>
      <c r="G316">
        <v>77258.289999999994</v>
      </c>
      <c r="H316">
        <v>4017.56</v>
      </c>
    </row>
    <row r="317" spans="1:8" x14ac:dyDescent="0.2">
      <c r="A317" t="s">
        <v>71</v>
      </c>
      <c r="B317" t="s">
        <v>55</v>
      </c>
      <c r="C317" t="s">
        <v>80</v>
      </c>
      <c r="D317" s="4">
        <v>43405</v>
      </c>
      <c r="E317" t="s">
        <v>198</v>
      </c>
      <c r="F317" s="5">
        <v>43405</v>
      </c>
      <c r="G317">
        <v>21.52</v>
      </c>
      <c r="H317">
        <v>-1.41</v>
      </c>
    </row>
    <row r="318" spans="1:8" x14ac:dyDescent="0.2">
      <c r="A318" t="s">
        <v>71</v>
      </c>
      <c r="B318" t="s">
        <v>55</v>
      </c>
      <c r="C318" t="s">
        <v>80</v>
      </c>
      <c r="D318" s="4">
        <v>43405</v>
      </c>
      <c r="E318" t="s">
        <v>193</v>
      </c>
      <c r="F318" s="5">
        <v>43405</v>
      </c>
      <c r="G318">
        <v>20.61</v>
      </c>
      <c r="H318">
        <v>2.73</v>
      </c>
    </row>
    <row r="319" spans="1:8" x14ac:dyDescent="0.2">
      <c r="A319" t="s">
        <v>71</v>
      </c>
      <c r="B319" t="s">
        <v>54</v>
      </c>
      <c r="C319" t="s">
        <v>82</v>
      </c>
      <c r="D319" s="4">
        <v>43374</v>
      </c>
      <c r="E319" t="s">
        <v>199</v>
      </c>
      <c r="F319" s="5">
        <v>43221</v>
      </c>
      <c r="G319">
        <v>124628.75</v>
      </c>
      <c r="H319">
        <v>6480.74</v>
      </c>
    </row>
    <row r="320" spans="1:8" x14ac:dyDescent="0.2">
      <c r="A320" t="s">
        <v>71</v>
      </c>
      <c r="B320" t="s">
        <v>54</v>
      </c>
      <c r="C320" t="s">
        <v>82</v>
      </c>
      <c r="D320" s="4">
        <v>43374</v>
      </c>
      <c r="E320" t="s">
        <v>198</v>
      </c>
      <c r="F320" s="5">
        <v>43221</v>
      </c>
      <c r="G320">
        <v>124628.75</v>
      </c>
      <c r="H320">
        <v>-6480.74</v>
      </c>
    </row>
    <row r="321" spans="1:8" x14ac:dyDescent="0.2">
      <c r="A321" t="s">
        <v>71</v>
      </c>
      <c r="B321" t="s">
        <v>54</v>
      </c>
      <c r="C321" t="s">
        <v>82</v>
      </c>
      <c r="D321" s="4">
        <v>43374</v>
      </c>
      <c r="E321" t="s">
        <v>206</v>
      </c>
      <c r="F321" s="5">
        <v>43221</v>
      </c>
      <c r="G321">
        <v>119250.43</v>
      </c>
      <c r="H321">
        <v>11209.56</v>
      </c>
    </row>
    <row r="322" spans="1:8" x14ac:dyDescent="0.2">
      <c r="A322" t="s">
        <v>71</v>
      </c>
      <c r="B322" t="s">
        <v>54</v>
      </c>
      <c r="C322" t="s">
        <v>82</v>
      </c>
      <c r="D322" s="4">
        <v>43374</v>
      </c>
      <c r="E322" t="s">
        <v>207</v>
      </c>
      <c r="F322" s="5">
        <v>43221</v>
      </c>
      <c r="G322">
        <v>5378.32</v>
      </c>
      <c r="H322">
        <v>505.46</v>
      </c>
    </row>
    <row r="323" spans="1:8" x14ac:dyDescent="0.2">
      <c r="A323" t="s">
        <v>71</v>
      </c>
      <c r="B323" t="s">
        <v>54</v>
      </c>
      <c r="C323" t="s">
        <v>80</v>
      </c>
      <c r="D323" s="4">
        <v>43405</v>
      </c>
      <c r="E323" t="s">
        <v>198</v>
      </c>
      <c r="F323" s="5">
        <v>43405</v>
      </c>
      <c r="G323">
        <v>27627.1</v>
      </c>
      <c r="H323">
        <v>-1961.51</v>
      </c>
    </row>
    <row r="324" spans="1:8" x14ac:dyDescent="0.2">
      <c r="A324" t="s">
        <v>71</v>
      </c>
      <c r="B324" t="s">
        <v>54</v>
      </c>
      <c r="C324" t="s">
        <v>80</v>
      </c>
      <c r="D324" s="4">
        <v>43405</v>
      </c>
      <c r="E324" t="s">
        <v>199</v>
      </c>
      <c r="F324" s="5">
        <v>43405</v>
      </c>
      <c r="G324">
        <v>27627.1</v>
      </c>
      <c r="H324">
        <v>1961.51</v>
      </c>
    </row>
    <row r="325" spans="1:8" x14ac:dyDescent="0.2">
      <c r="A325" t="s">
        <v>71</v>
      </c>
      <c r="B325" t="s">
        <v>54</v>
      </c>
      <c r="C325" t="s">
        <v>80</v>
      </c>
      <c r="D325" s="4">
        <v>43405</v>
      </c>
      <c r="E325" t="s">
        <v>193</v>
      </c>
      <c r="F325" s="5">
        <v>43405</v>
      </c>
      <c r="G325">
        <v>26434.98</v>
      </c>
      <c r="H325">
        <v>3489.58</v>
      </c>
    </row>
    <row r="326" spans="1:8" x14ac:dyDescent="0.2">
      <c r="A326" t="s">
        <v>71</v>
      </c>
      <c r="B326" t="s">
        <v>54</v>
      </c>
      <c r="C326" t="s">
        <v>80</v>
      </c>
      <c r="D326" s="4">
        <v>43405</v>
      </c>
      <c r="E326" t="s">
        <v>192</v>
      </c>
      <c r="F326" s="5">
        <v>43405</v>
      </c>
      <c r="G326">
        <v>1192.1199999999999</v>
      </c>
      <c r="H326">
        <v>157.47</v>
      </c>
    </row>
    <row r="327" spans="1:8" x14ac:dyDescent="0.2">
      <c r="A327" t="s">
        <v>71</v>
      </c>
      <c r="B327" t="s">
        <v>54</v>
      </c>
      <c r="C327" t="s">
        <v>82</v>
      </c>
      <c r="D327" s="4">
        <v>43405</v>
      </c>
      <c r="E327" t="s">
        <v>199</v>
      </c>
      <c r="F327" s="5">
        <v>43405</v>
      </c>
      <c r="G327">
        <v>29273.72</v>
      </c>
      <c r="H327">
        <v>1522.43</v>
      </c>
    </row>
    <row r="328" spans="1:8" x14ac:dyDescent="0.2">
      <c r="A328" t="s">
        <v>71</v>
      </c>
      <c r="B328" t="s">
        <v>54</v>
      </c>
      <c r="C328" t="s">
        <v>82</v>
      </c>
      <c r="D328" s="4">
        <v>43405</v>
      </c>
      <c r="E328" t="s">
        <v>197</v>
      </c>
      <c r="F328" s="5">
        <v>43405</v>
      </c>
      <c r="G328">
        <v>28010.47</v>
      </c>
      <c r="H328">
        <v>2633.11</v>
      </c>
    </row>
    <row r="329" spans="1:8" x14ac:dyDescent="0.2">
      <c r="A329" t="s">
        <v>71</v>
      </c>
      <c r="B329" t="s">
        <v>54</v>
      </c>
      <c r="C329" t="s">
        <v>82</v>
      </c>
      <c r="D329" s="4">
        <v>43405</v>
      </c>
      <c r="E329" t="s">
        <v>196</v>
      </c>
      <c r="F329" s="5">
        <v>43405</v>
      </c>
      <c r="G329">
        <v>1263.25</v>
      </c>
      <c r="H329">
        <v>118.71</v>
      </c>
    </row>
    <row r="330" spans="1:8" x14ac:dyDescent="0.2">
      <c r="A330" t="s">
        <v>71</v>
      </c>
      <c r="B330" t="s">
        <v>54</v>
      </c>
      <c r="C330" t="s">
        <v>82</v>
      </c>
      <c r="D330" s="4">
        <v>43405</v>
      </c>
      <c r="E330" t="s">
        <v>198</v>
      </c>
      <c r="F330" s="5">
        <v>43405</v>
      </c>
      <c r="G330">
        <v>29273.72</v>
      </c>
      <c r="H330">
        <v>-1522.43</v>
      </c>
    </row>
    <row r="331" spans="1:8" x14ac:dyDescent="0.2">
      <c r="A331" t="s">
        <v>71</v>
      </c>
      <c r="B331" t="s">
        <v>54</v>
      </c>
      <c r="C331" t="s">
        <v>80</v>
      </c>
      <c r="D331" s="4">
        <v>43374</v>
      </c>
      <c r="E331" t="s">
        <v>198</v>
      </c>
      <c r="F331" s="5">
        <v>43221</v>
      </c>
      <c r="G331">
        <v>43593.53</v>
      </c>
      <c r="H331">
        <v>-3095.2</v>
      </c>
    </row>
    <row r="332" spans="1:8" x14ac:dyDescent="0.2">
      <c r="A332" t="s">
        <v>71</v>
      </c>
      <c r="B332" t="s">
        <v>54</v>
      </c>
      <c r="C332" t="s">
        <v>80</v>
      </c>
      <c r="D332" s="4">
        <v>43374</v>
      </c>
      <c r="E332" t="s">
        <v>202</v>
      </c>
      <c r="F332" s="5">
        <v>43221</v>
      </c>
      <c r="G332">
        <v>41712.28</v>
      </c>
      <c r="H332">
        <v>5505.94</v>
      </c>
    </row>
    <row r="333" spans="1:8" x14ac:dyDescent="0.2">
      <c r="A333" t="s">
        <v>71</v>
      </c>
      <c r="B333" t="s">
        <v>54</v>
      </c>
      <c r="C333" t="s">
        <v>80</v>
      </c>
      <c r="D333" s="4">
        <v>43374</v>
      </c>
      <c r="E333" t="s">
        <v>203</v>
      </c>
      <c r="F333" s="5">
        <v>43221</v>
      </c>
      <c r="G333">
        <v>1881.25</v>
      </c>
      <c r="H333">
        <v>248.35</v>
      </c>
    </row>
    <row r="334" spans="1:8" x14ac:dyDescent="0.2">
      <c r="A334" t="s">
        <v>71</v>
      </c>
      <c r="B334" t="s">
        <v>54</v>
      </c>
      <c r="C334" t="s">
        <v>80</v>
      </c>
      <c r="D334" s="4">
        <v>43374</v>
      </c>
      <c r="E334" t="s">
        <v>199</v>
      </c>
      <c r="F334" s="5">
        <v>43221</v>
      </c>
      <c r="G334">
        <v>43593.53</v>
      </c>
      <c r="H334">
        <v>3095.2</v>
      </c>
    </row>
    <row r="335" spans="1:8" x14ac:dyDescent="0.2">
      <c r="A335" t="s">
        <v>71</v>
      </c>
      <c r="B335" t="s">
        <v>54</v>
      </c>
      <c r="C335" t="s">
        <v>81</v>
      </c>
      <c r="D335" s="4">
        <v>43374</v>
      </c>
      <c r="E335" t="s">
        <v>198</v>
      </c>
      <c r="F335" s="5">
        <v>43221</v>
      </c>
      <c r="G335">
        <v>157073.93</v>
      </c>
      <c r="H335">
        <v>-5497.61</v>
      </c>
    </row>
    <row r="336" spans="1:8" x14ac:dyDescent="0.2">
      <c r="A336" t="s">
        <v>71</v>
      </c>
      <c r="B336" t="s">
        <v>54</v>
      </c>
      <c r="C336" t="s">
        <v>81</v>
      </c>
      <c r="D336" s="4">
        <v>43374</v>
      </c>
      <c r="E336" t="s">
        <v>204</v>
      </c>
      <c r="F336" s="5">
        <v>43221</v>
      </c>
      <c r="G336">
        <v>150295.59</v>
      </c>
      <c r="H336">
        <v>9769.2099999999991</v>
      </c>
    </row>
    <row r="337" spans="1:8" x14ac:dyDescent="0.2">
      <c r="A337" t="s">
        <v>71</v>
      </c>
      <c r="B337" t="s">
        <v>54</v>
      </c>
      <c r="C337" t="s">
        <v>81</v>
      </c>
      <c r="D337" s="4">
        <v>43374</v>
      </c>
      <c r="E337" t="s">
        <v>205</v>
      </c>
      <c r="F337" s="5">
        <v>43221</v>
      </c>
      <c r="G337">
        <v>6778.34</v>
      </c>
      <c r="H337">
        <v>440.55</v>
      </c>
    </row>
    <row r="338" spans="1:8" x14ac:dyDescent="0.2">
      <c r="A338" t="s">
        <v>71</v>
      </c>
      <c r="B338" t="s">
        <v>54</v>
      </c>
      <c r="C338" t="s">
        <v>81</v>
      </c>
      <c r="D338" s="4">
        <v>43374</v>
      </c>
      <c r="E338" t="s">
        <v>199</v>
      </c>
      <c r="F338" s="5">
        <v>43221</v>
      </c>
      <c r="G338">
        <v>157073.93</v>
      </c>
      <c r="H338">
        <v>5497.61</v>
      </c>
    </row>
    <row r="339" spans="1:8" x14ac:dyDescent="0.2">
      <c r="A339" t="s">
        <v>71</v>
      </c>
      <c r="B339" t="s">
        <v>54</v>
      </c>
      <c r="C339" t="s">
        <v>82</v>
      </c>
      <c r="D339" s="4">
        <v>43374</v>
      </c>
      <c r="E339" t="s">
        <v>198</v>
      </c>
      <c r="F339" s="5">
        <v>43221</v>
      </c>
      <c r="G339">
        <v>44249.65</v>
      </c>
      <c r="H339">
        <v>-2301.04</v>
      </c>
    </row>
    <row r="340" spans="1:8" x14ac:dyDescent="0.2">
      <c r="A340" t="s">
        <v>71</v>
      </c>
      <c r="B340" t="s">
        <v>54</v>
      </c>
      <c r="C340" t="s">
        <v>82</v>
      </c>
      <c r="D340" s="4">
        <v>43374</v>
      </c>
      <c r="E340" t="s">
        <v>206</v>
      </c>
      <c r="F340" s="5">
        <v>43221</v>
      </c>
      <c r="G340">
        <v>42340.13</v>
      </c>
      <c r="H340">
        <v>3979.96</v>
      </c>
    </row>
    <row r="341" spans="1:8" x14ac:dyDescent="0.2">
      <c r="A341" t="s">
        <v>71</v>
      </c>
      <c r="B341" t="s">
        <v>54</v>
      </c>
      <c r="C341" t="s">
        <v>82</v>
      </c>
      <c r="D341" s="4">
        <v>43374</v>
      </c>
      <c r="E341" t="s">
        <v>207</v>
      </c>
      <c r="F341" s="5">
        <v>43221</v>
      </c>
      <c r="G341">
        <v>1909.52</v>
      </c>
      <c r="H341">
        <v>179.49</v>
      </c>
    </row>
    <row r="342" spans="1:8" x14ac:dyDescent="0.2">
      <c r="A342" t="s">
        <v>71</v>
      </c>
      <c r="B342" t="s">
        <v>54</v>
      </c>
      <c r="C342" t="s">
        <v>82</v>
      </c>
      <c r="D342" s="4">
        <v>43374</v>
      </c>
      <c r="E342" t="s">
        <v>199</v>
      </c>
      <c r="F342" s="5">
        <v>43221</v>
      </c>
      <c r="G342">
        <v>44249.65</v>
      </c>
      <c r="H342">
        <v>2301.04</v>
      </c>
    </row>
    <row r="343" spans="1:8" x14ac:dyDescent="0.2">
      <c r="A343" t="s">
        <v>71</v>
      </c>
      <c r="B343" t="s">
        <v>54</v>
      </c>
      <c r="C343" t="s">
        <v>80</v>
      </c>
      <c r="D343" s="4">
        <v>43374</v>
      </c>
      <c r="E343" t="s">
        <v>198</v>
      </c>
      <c r="F343" s="5">
        <v>43221</v>
      </c>
      <c r="G343">
        <v>123059.31</v>
      </c>
      <c r="H343">
        <v>-8737.31</v>
      </c>
    </row>
    <row r="344" spans="1:8" x14ac:dyDescent="0.2">
      <c r="A344" t="s">
        <v>71</v>
      </c>
      <c r="B344" t="s">
        <v>54</v>
      </c>
      <c r="C344" t="s">
        <v>80</v>
      </c>
      <c r="D344" s="4">
        <v>43374</v>
      </c>
      <c r="E344" t="s">
        <v>202</v>
      </c>
      <c r="F344" s="5">
        <v>43221</v>
      </c>
      <c r="G344">
        <v>117748.57</v>
      </c>
      <c r="H344">
        <v>15542.82</v>
      </c>
    </row>
    <row r="345" spans="1:8" x14ac:dyDescent="0.2">
      <c r="A345" t="s">
        <v>71</v>
      </c>
      <c r="B345" t="s">
        <v>54</v>
      </c>
      <c r="C345" t="s">
        <v>80</v>
      </c>
      <c r="D345" s="4">
        <v>43374</v>
      </c>
      <c r="E345" t="s">
        <v>203</v>
      </c>
      <c r="F345" s="5">
        <v>43221</v>
      </c>
      <c r="G345">
        <v>5310.74</v>
      </c>
      <c r="H345">
        <v>701.16</v>
      </c>
    </row>
    <row r="346" spans="1:8" x14ac:dyDescent="0.2">
      <c r="A346" t="s">
        <v>71</v>
      </c>
      <c r="B346" t="s">
        <v>54</v>
      </c>
      <c r="C346" t="s">
        <v>80</v>
      </c>
      <c r="D346" s="4">
        <v>43374</v>
      </c>
      <c r="E346" t="s">
        <v>199</v>
      </c>
      <c r="F346" s="5">
        <v>43221</v>
      </c>
      <c r="G346">
        <v>123059.31</v>
      </c>
      <c r="H346">
        <v>8737.31</v>
      </c>
    </row>
    <row r="347" spans="1:8" x14ac:dyDescent="0.2">
      <c r="A347" t="s">
        <v>71</v>
      </c>
      <c r="B347" t="s">
        <v>54</v>
      </c>
      <c r="C347" t="s">
        <v>81</v>
      </c>
      <c r="D347" s="4">
        <v>43374</v>
      </c>
      <c r="E347" t="s">
        <v>198</v>
      </c>
      <c r="F347" s="5">
        <v>43221</v>
      </c>
      <c r="G347">
        <v>448136.76</v>
      </c>
      <c r="H347">
        <v>-15684.96</v>
      </c>
    </row>
    <row r="348" spans="1:8" x14ac:dyDescent="0.2">
      <c r="A348" t="s">
        <v>71</v>
      </c>
      <c r="B348" t="s">
        <v>54</v>
      </c>
      <c r="C348" t="s">
        <v>81</v>
      </c>
      <c r="D348" s="4">
        <v>43374</v>
      </c>
      <c r="E348" t="s">
        <v>204</v>
      </c>
      <c r="F348" s="5">
        <v>43221</v>
      </c>
      <c r="G348">
        <v>428797.99</v>
      </c>
      <c r="H348">
        <v>27871.98</v>
      </c>
    </row>
    <row r="349" spans="1:8" x14ac:dyDescent="0.2">
      <c r="A349" t="s">
        <v>71</v>
      </c>
      <c r="B349" t="s">
        <v>54</v>
      </c>
      <c r="C349" t="s">
        <v>81</v>
      </c>
      <c r="D349" s="4">
        <v>43374</v>
      </c>
      <c r="E349" t="s">
        <v>205</v>
      </c>
      <c r="F349" s="5">
        <v>43221</v>
      </c>
      <c r="G349">
        <v>19338.77</v>
      </c>
      <c r="H349">
        <v>1256.94</v>
      </c>
    </row>
    <row r="350" spans="1:8" x14ac:dyDescent="0.2">
      <c r="A350" t="s">
        <v>71</v>
      </c>
      <c r="B350" t="s">
        <v>54</v>
      </c>
      <c r="C350" t="s">
        <v>81</v>
      </c>
      <c r="D350" s="4">
        <v>43374</v>
      </c>
      <c r="E350" t="s">
        <v>199</v>
      </c>
      <c r="F350" s="5">
        <v>43221</v>
      </c>
      <c r="G350">
        <v>448136.76</v>
      </c>
      <c r="H350">
        <v>15684.96</v>
      </c>
    </row>
    <row r="351" spans="1:8" x14ac:dyDescent="0.2">
      <c r="A351" t="s">
        <v>71</v>
      </c>
      <c r="B351" t="s">
        <v>55</v>
      </c>
      <c r="C351" t="s">
        <v>80</v>
      </c>
      <c r="D351" s="4">
        <v>43374</v>
      </c>
      <c r="E351" t="s">
        <v>198</v>
      </c>
      <c r="F351" s="5">
        <v>43221</v>
      </c>
      <c r="G351">
        <v>2434.6799999999998</v>
      </c>
      <c r="H351">
        <v>-172.82</v>
      </c>
    </row>
    <row r="352" spans="1:8" x14ac:dyDescent="0.2">
      <c r="A352" t="s">
        <v>71</v>
      </c>
      <c r="B352" t="s">
        <v>55</v>
      </c>
      <c r="C352" t="s">
        <v>80</v>
      </c>
      <c r="D352" s="4">
        <v>43374</v>
      </c>
      <c r="E352" t="s">
        <v>202</v>
      </c>
      <c r="F352" s="5">
        <v>43221</v>
      </c>
      <c r="G352">
        <v>2329.63</v>
      </c>
      <c r="H352">
        <v>307.5</v>
      </c>
    </row>
    <row r="353" spans="1:8" x14ac:dyDescent="0.2">
      <c r="A353" t="s">
        <v>71</v>
      </c>
      <c r="B353" t="s">
        <v>55</v>
      </c>
      <c r="C353" t="s">
        <v>80</v>
      </c>
      <c r="D353" s="4">
        <v>43374</v>
      </c>
      <c r="E353" t="s">
        <v>203</v>
      </c>
      <c r="F353" s="5">
        <v>43221</v>
      </c>
      <c r="G353">
        <v>105.05</v>
      </c>
      <c r="H353">
        <v>13.86</v>
      </c>
    </row>
    <row r="354" spans="1:8" x14ac:dyDescent="0.2">
      <c r="A354" t="s">
        <v>71</v>
      </c>
      <c r="B354" t="s">
        <v>55</v>
      </c>
      <c r="C354" t="s">
        <v>80</v>
      </c>
      <c r="D354" s="4">
        <v>43344</v>
      </c>
      <c r="E354" t="s">
        <v>202</v>
      </c>
      <c r="F354" s="5">
        <v>43221</v>
      </c>
      <c r="G354">
        <v>3039.82</v>
      </c>
      <c r="H354">
        <v>401.24</v>
      </c>
    </row>
    <row r="355" spans="1:8" x14ac:dyDescent="0.2">
      <c r="A355" t="s">
        <v>71</v>
      </c>
      <c r="B355" t="s">
        <v>55</v>
      </c>
      <c r="C355" t="s">
        <v>80</v>
      </c>
      <c r="D355" s="4">
        <v>43344</v>
      </c>
      <c r="E355" t="s">
        <v>203</v>
      </c>
      <c r="F355" s="5">
        <v>43221</v>
      </c>
      <c r="G355">
        <v>137.09</v>
      </c>
      <c r="H355">
        <v>18.079999999999998</v>
      </c>
    </row>
    <row r="356" spans="1:8" x14ac:dyDescent="0.2">
      <c r="A356" t="s">
        <v>71</v>
      </c>
      <c r="B356" t="s">
        <v>55</v>
      </c>
      <c r="C356" t="s">
        <v>80</v>
      </c>
      <c r="D356" s="4">
        <v>43344</v>
      </c>
      <c r="E356" t="s">
        <v>199</v>
      </c>
      <c r="F356" s="5">
        <v>43221</v>
      </c>
      <c r="G356">
        <v>3176.91</v>
      </c>
      <c r="H356">
        <v>225.55</v>
      </c>
    </row>
    <row r="357" spans="1:8" x14ac:dyDescent="0.2">
      <c r="A357" t="s">
        <v>71</v>
      </c>
      <c r="B357" t="s">
        <v>55</v>
      </c>
      <c r="C357" t="s">
        <v>81</v>
      </c>
      <c r="D357" s="4">
        <v>43344</v>
      </c>
      <c r="E357" t="s">
        <v>198</v>
      </c>
      <c r="F357" s="5">
        <v>43221</v>
      </c>
      <c r="G357">
        <v>7266.19</v>
      </c>
      <c r="H357">
        <v>-254.33</v>
      </c>
    </row>
    <row r="358" spans="1:8" x14ac:dyDescent="0.2">
      <c r="A358" t="s">
        <v>71</v>
      </c>
      <c r="B358" t="s">
        <v>55</v>
      </c>
      <c r="C358" t="s">
        <v>81</v>
      </c>
      <c r="D358" s="4">
        <v>43344</v>
      </c>
      <c r="E358" t="s">
        <v>204</v>
      </c>
      <c r="F358" s="5">
        <v>43221</v>
      </c>
      <c r="G358">
        <v>6952.64</v>
      </c>
      <c r="H358">
        <v>451.91</v>
      </c>
    </row>
    <row r="359" spans="1:8" x14ac:dyDescent="0.2">
      <c r="A359" t="s">
        <v>71</v>
      </c>
      <c r="B359" t="s">
        <v>55</v>
      </c>
      <c r="C359" t="s">
        <v>81</v>
      </c>
      <c r="D359" s="4">
        <v>43344</v>
      </c>
      <c r="E359" t="s">
        <v>205</v>
      </c>
      <c r="F359" s="5">
        <v>43221</v>
      </c>
      <c r="G359">
        <v>313.55</v>
      </c>
      <c r="H359">
        <v>20.38</v>
      </c>
    </row>
    <row r="360" spans="1:8" x14ac:dyDescent="0.2">
      <c r="A360" t="s">
        <v>71</v>
      </c>
      <c r="B360" t="s">
        <v>55</v>
      </c>
      <c r="C360" t="s">
        <v>81</v>
      </c>
      <c r="D360" s="4">
        <v>43344</v>
      </c>
      <c r="E360" t="s">
        <v>199</v>
      </c>
      <c r="F360" s="5">
        <v>43221</v>
      </c>
      <c r="G360">
        <v>7266.19</v>
      </c>
      <c r="H360">
        <v>254.33</v>
      </c>
    </row>
    <row r="361" spans="1:8" x14ac:dyDescent="0.2">
      <c r="A361" t="s">
        <v>71</v>
      </c>
      <c r="B361" t="s">
        <v>55</v>
      </c>
      <c r="C361" t="s">
        <v>82</v>
      </c>
      <c r="D361" s="4">
        <v>43344</v>
      </c>
      <c r="E361" t="s">
        <v>198</v>
      </c>
      <c r="F361" s="5">
        <v>43221</v>
      </c>
      <c r="G361">
        <v>2409.96</v>
      </c>
      <c r="H361">
        <v>-125.3</v>
      </c>
    </row>
    <row r="362" spans="1:8" x14ac:dyDescent="0.2">
      <c r="A362" t="s">
        <v>71</v>
      </c>
      <c r="B362" t="s">
        <v>55</v>
      </c>
      <c r="C362" t="s">
        <v>82</v>
      </c>
      <c r="D362" s="4">
        <v>43344</v>
      </c>
      <c r="E362" t="s">
        <v>206</v>
      </c>
      <c r="F362" s="5">
        <v>43221</v>
      </c>
      <c r="G362">
        <v>2305.98</v>
      </c>
      <c r="H362">
        <v>216.77</v>
      </c>
    </row>
    <row r="363" spans="1:8" x14ac:dyDescent="0.2">
      <c r="A363" t="s">
        <v>71</v>
      </c>
      <c r="B363" t="s">
        <v>55</v>
      </c>
      <c r="C363" t="s">
        <v>82</v>
      </c>
      <c r="D363" s="4">
        <v>43344</v>
      </c>
      <c r="E363" t="s">
        <v>207</v>
      </c>
      <c r="F363" s="5">
        <v>43221</v>
      </c>
      <c r="G363">
        <v>103.98</v>
      </c>
      <c r="H363">
        <v>9.7799999999999994</v>
      </c>
    </row>
    <row r="364" spans="1:8" x14ac:dyDescent="0.2">
      <c r="A364" t="s">
        <v>71</v>
      </c>
      <c r="B364" t="s">
        <v>55</v>
      </c>
      <c r="C364" t="s">
        <v>82</v>
      </c>
      <c r="D364" s="4">
        <v>43344</v>
      </c>
      <c r="E364" t="s">
        <v>199</v>
      </c>
      <c r="F364" s="5">
        <v>43221</v>
      </c>
      <c r="G364">
        <v>2409.96</v>
      </c>
      <c r="H364">
        <v>125.3</v>
      </c>
    </row>
    <row r="365" spans="1:8" x14ac:dyDescent="0.2">
      <c r="A365" t="s">
        <v>71</v>
      </c>
      <c r="B365" t="s">
        <v>54</v>
      </c>
      <c r="C365" t="s">
        <v>80</v>
      </c>
      <c r="D365" s="4">
        <v>43344</v>
      </c>
      <c r="E365" t="s">
        <v>198</v>
      </c>
      <c r="F365" s="5">
        <v>43221</v>
      </c>
      <c r="G365">
        <v>30672.84</v>
      </c>
      <c r="H365">
        <v>-2177.81</v>
      </c>
    </row>
    <row r="366" spans="1:8" x14ac:dyDescent="0.2">
      <c r="A366" t="s">
        <v>71</v>
      </c>
      <c r="B366" t="s">
        <v>54</v>
      </c>
      <c r="C366" t="s">
        <v>80</v>
      </c>
      <c r="D366" s="4">
        <v>43344</v>
      </c>
      <c r="E366" t="s">
        <v>202</v>
      </c>
      <c r="F366" s="5">
        <v>43221</v>
      </c>
      <c r="G366">
        <v>29349.24</v>
      </c>
      <c r="H366">
        <v>3874.09</v>
      </c>
    </row>
    <row r="367" spans="1:8" x14ac:dyDescent="0.2">
      <c r="A367" t="s">
        <v>71</v>
      </c>
      <c r="B367" t="s">
        <v>54</v>
      </c>
      <c r="C367" t="s">
        <v>80</v>
      </c>
      <c r="D367" s="4">
        <v>43344</v>
      </c>
      <c r="E367" t="s">
        <v>203</v>
      </c>
      <c r="F367" s="5">
        <v>43221</v>
      </c>
      <c r="G367">
        <v>1323.6</v>
      </c>
      <c r="H367">
        <v>174.71</v>
      </c>
    </row>
    <row r="368" spans="1:8" x14ac:dyDescent="0.2">
      <c r="A368" t="s">
        <v>71</v>
      </c>
      <c r="B368" t="s">
        <v>54</v>
      </c>
      <c r="C368" t="s">
        <v>80</v>
      </c>
      <c r="D368" s="4">
        <v>43344</v>
      </c>
      <c r="E368" t="s">
        <v>199</v>
      </c>
      <c r="F368" s="5">
        <v>43221</v>
      </c>
      <c r="G368">
        <v>30672.84</v>
      </c>
      <c r="H368">
        <v>2177.81</v>
      </c>
    </row>
    <row r="369" spans="1:8" x14ac:dyDescent="0.2">
      <c r="A369" t="s">
        <v>71</v>
      </c>
      <c r="B369" t="s">
        <v>54</v>
      </c>
      <c r="C369" t="s">
        <v>81</v>
      </c>
      <c r="D369" s="4">
        <v>43344</v>
      </c>
      <c r="E369" t="s">
        <v>198</v>
      </c>
      <c r="F369" s="5">
        <v>43221</v>
      </c>
      <c r="G369">
        <v>99167.64</v>
      </c>
      <c r="H369">
        <v>-3470.81</v>
      </c>
    </row>
    <row r="370" spans="1:8" x14ac:dyDescent="0.2">
      <c r="A370" t="s">
        <v>71</v>
      </c>
      <c r="B370" t="s">
        <v>54</v>
      </c>
      <c r="C370" t="s">
        <v>81</v>
      </c>
      <c r="D370" s="4">
        <v>43344</v>
      </c>
      <c r="E370" t="s">
        <v>204</v>
      </c>
      <c r="F370" s="5">
        <v>43221</v>
      </c>
      <c r="G370">
        <v>94888.21</v>
      </c>
      <c r="H370">
        <v>6167.72</v>
      </c>
    </row>
    <row r="371" spans="1:8" x14ac:dyDescent="0.2">
      <c r="A371" t="s">
        <v>71</v>
      </c>
      <c r="B371" t="s">
        <v>54</v>
      </c>
      <c r="C371" t="s">
        <v>81</v>
      </c>
      <c r="D371" s="4">
        <v>43344</v>
      </c>
      <c r="E371" t="s">
        <v>205</v>
      </c>
      <c r="F371" s="5">
        <v>43221</v>
      </c>
      <c r="G371">
        <v>4279.43</v>
      </c>
      <c r="H371">
        <v>278.18</v>
      </c>
    </row>
    <row r="372" spans="1:8" x14ac:dyDescent="0.2">
      <c r="A372" t="s">
        <v>71</v>
      </c>
      <c r="B372" t="s">
        <v>54</v>
      </c>
      <c r="C372" t="s">
        <v>81</v>
      </c>
      <c r="D372" s="4">
        <v>43344</v>
      </c>
      <c r="E372" t="s">
        <v>199</v>
      </c>
      <c r="F372" s="5">
        <v>43221</v>
      </c>
      <c r="G372">
        <v>99167.64</v>
      </c>
      <c r="H372">
        <v>3470.81</v>
      </c>
    </row>
    <row r="373" spans="1:8" x14ac:dyDescent="0.2">
      <c r="A373" t="s">
        <v>71</v>
      </c>
      <c r="B373" t="s">
        <v>54</v>
      </c>
      <c r="C373" t="s">
        <v>82</v>
      </c>
      <c r="D373" s="4">
        <v>43344</v>
      </c>
      <c r="E373" t="s">
        <v>198</v>
      </c>
      <c r="F373" s="5">
        <v>43221</v>
      </c>
      <c r="G373">
        <v>28085.26</v>
      </c>
      <c r="H373">
        <v>-1460.42</v>
      </c>
    </row>
    <row r="374" spans="1:8" x14ac:dyDescent="0.2">
      <c r="A374" t="s">
        <v>71</v>
      </c>
      <c r="B374" t="s">
        <v>54</v>
      </c>
      <c r="C374" t="s">
        <v>82</v>
      </c>
      <c r="D374" s="4">
        <v>43344</v>
      </c>
      <c r="E374" t="s">
        <v>206</v>
      </c>
      <c r="F374" s="5">
        <v>43221</v>
      </c>
      <c r="G374">
        <v>26873.279999999999</v>
      </c>
      <c r="H374">
        <v>2526.12</v>
      </c>
    </row>
    <row r="375" spans="1:8" x14ac:dyDescent="0.2">
      <c r="A375" t="s">
        <v>71</v>
      </c>
      <c r="B375" t="s">
        <v>54</v>
      </c>
      <c r="C375" t="s">
        <v>82</v>
      </c>
      <c r="D375" s="4">
        <v>43344</v>
      </c>
      <c r="E375" t="s">
        <v>207</v>
      </c>
      <c r="F375" s="5">
        <v>43221</v>
      </c>
      <c r="G375">
        <v>1211.98</v>
      </c>
      <c r="H375">
        <v>113.91</v>
      </c>
    </row>
    <row r="376" spans="1:8" x14ac:dyDescent="0.2">
      <c r="A376" t="s">
        <v>71</v>
      </c>
      <c r="B376" t="s">
        <v>54</v>
      </c>
      <c r="C376" t="s">
        <v>82</v>
      </c>
      <c r="D376" s="4">
        <v>43344</v>
      </c>
      <c r="E376" t="s">
        <v>199</v>
      </c>
      <c r="F376" s="5">
        <v>43221</v>
      </c>
      <c r="G376">
        <v>28085.26</v>
      </c>
      <c r="H376">
        <v>1460.42</v>
      </c>
    </row>
    <row r="377" spans="1:8" x14ac:dyDescent="0.2">
      <c r="A377" t="s">
        <v>71</v>
      </c>
      <c r="B377" t="s">
        <v>55</v>
      </c>
      <c r="C377" t="s">
        <v>80</v>
      </c>
      <c r="D377" s="4">
        <v>43344</v>
      </c>
      <c r="E377" t="s">
        <v>198</v>
      </c>
      <c r="F377" s="5">
        <v>43221</v>
      </c>
      <c r="G377">
        <v>8730.52</v>
      </c>
      <c r="H377">
        <v>-619.87</v>
      </c>
    </row>
    <row r="378" spans="1:8" x14ac:dyDescent="0.2">
      <c r="A378" t="s">
        <v>71</v>
      </c>
      <c r="B378" t="s">
        <v>55</v>
      </c>
      <c r="C378" t="s">
        <v>80</v>
      </c>
      <c r="D378" s="4">
        <v>43344</v>
      </c>
      <c r="E378" t="s">
        <v>202</v>
      </c>
      <c r="F378" s="5">
        <v>43221</v>
      </c>
      <c r="G378">
        <v>8353.74</v>
      </c>
      <c r="H378">
        <v>1102.7</v>
      </c>
    </row>
    <row r="379" spans="1:8" x14ac:dyDescent="0.2">
      <c r="A379" t="s">
        <v>71</v>
      </c>
      <c r="B379" t="s">
        <v>55</v>
      </c>
      <c r="C379" t="s">
        <v>80</v>
      </c>
      <c r="D379" s="4">
        <v>43344</v>
      </c>
      <c r="E379" t="s">
        <v>203</v>
      </c>
      <c r="F379" s="5">
        <v>43221</v>
      </c>
      <c r="G379">
        <v>376.78</v>
      </c>
      <c r="H379">
        <v>49.72</v>
      </c>
    </row>
    <row r="380" spans="1:8" x14ac:dyDescent="0.2">
      <c r="A380" t="s">
        <v>71</v>
      </c>
      <c r="B380" t="s">
        <v>55</v>
      </c>
      <c r="C380" t="s">
        <v>80</v>
      </c>
      <c r="D380" s="4">
        <v>43344</v>
      </c>
      <c r="E380" t="s">
        <v>199</v>
      </c>
      <c r="F380" s="5">
        <v>43221</v>
      </c>
      <c r="G380">
        <v>8730.52</v>
      </c>
      <c r="H380">
        <v>619.87</v>
      </c>
    </row>
    <row r="381" spans="1:8" x14ac:dyDescent="0.2">
      <c r="A381" t="s">
        <v>71</v>
      </c>
      <c r="B381" t="s">
        <v>55</v>
      </c>
      <c r="C381" t="s">
        <v>81</v>
      </c>
      <c r="D381" s="4">
        <v>43344</v>
      </c>
      <c r="E381" t="s">
        <v>198</v>
      </c>
      <c r="F381" s="5">
        <v>43221</v>
      </c>
      <c r="G381">
        <v>26437.47</v>
      </c>
      <c r="H381">
        <v>-925.35</v>
      </c>
    </row>
    <row r="382" spans="1:8" x14ac:dyDescent="0.2">
      <c r="A382" t="s">
        <v>71</v>
      </c>
      <c r="B382" t="s">
        <v>55</v>
      </c>
      <c r="C382" t="s">
        <v>81</v>
      </c>
      <c r="D382" s="4">
        <v>43344</v>
      </c>
      <c r="E382" t="s">
        <v>204</v>
      </c>
      <c r="F382" s="5">
        <v>43221</v>
      </c>
      <c r="G382">
        <v>25296.59</v>
      </c>
      <c r="H382">
        <v>1644.28</v>
      </c>
    </row>
    <row r="383" spans="1:8" x14ac:dyDescent="0.2">
      <c r="A383" t="s">
        <v>71</v>
      </c>
      <c r="B383" t="s">
        <v>55</v>
      </c>
      <c r="C383" t="s">
        <v>81</v>
      </c>
      <c r="D383" s="4">
        <v>43344</v>
      </c>
      <c r="E383" t="s">
        <v>205</v>
      </c>
      <c r="F383" s="5">
        <v>43221</v>
      </c>
      <c r="G383">
        <v>1140.8800000000001</v>
      </c>
      <c r="H383">
        <v>74.16</v>
      </c>
    </row>
    <row r="384" spans="1:8" x14ac:dyDescent="0.2">
      <c r="A384" t="s">
        <v>71</v>
      </c>
      <c r="B384" t="s">
        <v>55</v>
      </c>
      <c r="C384" t="s">
        <v>81</v>
      </c>
      <c r="D384" s="4">
        <v>43344</v>
      </c>
      <c r="E384" t="s">
        <v>199</v>
      </c>
      <c r="F384" s="5">
        <v>43221</v>
      </c>
      <c r="G384">
        <v>26437.47</v>
      </c>
      <c r="H384">
        <v>925.35</v>
      </c>
    </row>
    <row r="385" spans="1:8" x14ac:dyDescent="0.2">
      <c r="A385" t="s">
        <v>71</v>
      </c>
      <c r="B385" t="s">
        <v>55</v>
      </c>
      <c r="C385" t="s">
        <v>82</v>
      </c>
      <c r="D385" s="4">
        <v>43344</v>
      </c>
      <c r="E385" t="s">
        <v>198</v>
      </c>
      <c r="F385" s="5">
        <v>43221</v>
      </c>
      <c r="G385">
        <v>7621.85</v>
      </c>
      <c r="H385">
        <v>-396.33</v>
      </c>
    </row>
    <row r="386" spans="1:8" x14ac:dyDescent="0.2">
      <c r="A386" t="s">
        <v>71</v>
      </c>
      <c r="B386" t="s">
        <v>55</v>
      </c>
      <c r="C386" t="s">
        <v>82</v>
      </c>
      <c r="D386" s="4">
        <v>43344</v>
      </c>
      <c r="E386" t="s">
        <v>206</v>
      </c>
      <c r="F386" s="5">
        <v>43221</v>
      </c>
      <c r="G386">
        <v>7292.94</v>
      </c>
      <c r="H386">
        <v>685.54</v>
      </c>
    </row>
    <row r="387" spans="1:8" x14ac:dyDescent="0.2">
      <c r="A387" t="s">
        <v>71</v>
      </c>
      <c r="B387" t="s">
        <v>55</v>
      </c>
      <c r="C387" t="s">
        <v>82</v>
      </c>
      <c r="D387" s="4">
        <v>43344</v>
      </c>
      <c r="E387" t="s">
        <v>207</v>
      </c>
      <c r="F387" s="5">
        <v>43221</v>
      </c>
      <c r="G387">
        <v>328.91</v>
      </c>
      <c r="H387">
        <v>30.91</v>
      </c>
    </row>
    <row r="388" spans="1:8" x14ac:dyDescent="0.2">
      <c r="A388" t="s">
        <v>71</v>
      </c>
      <c r="B388" t="s">
        <v>55</v>
      </c>
      <c r="C388" t="s">
        <v>82</v>
      </c>
      <c r="D388" s="4">
        <v>43344</v>
      </c>
      <c r="E388" t="s">
        <v>199</v>
      </c>
      <c r="F388" s="5">
        <v>43221</v>
      </c>
      <c r="G388">
        <v>7621.85</v>
      </c>
      <c r="H388">
        <v>396.33</v>
      </c>
    </row>
    <row r="389" spans="1:8" x14ac:dyDescent="0.2">
      <c r="A389" t="s">
        <v>71</v>
      </c>
      <c r="B389" t="s">
        <v>55</v>
      </c>
      <c r="C389" t="s">
        <v>80</v>
      </c>
      <c r="D389" s="4">
        <v>43344</v>
      </c>
      <c r="E389" t="s">
        <v>198</v>
      </c>
      <c r="F389" s="5">
        <v>43221</v>
      </c>
      <c r="G389">
        <v>37992.43</v>
      </c>
      <c r="H389">
        <v>-2697.46</v>
      </c>
    </row>
    <row r="390" spans="1:8" x14ac:dyDescent="0.2">
      <c r="A390" t="s">
        <v>71</v>
      </c>
      <c r="B390" t="s">
        <v>55</v>
      </c>
      <c r="C390" t="s">
        <v>80</v>
      </c>
      <c r="D390" s="4">
        <v>43344</v>
      </c>
      <c r="E390" t="s">
        <v>202</v>
      </c>
      <c r="F390" s="5">
        <v>43221</v>
      </c>
      <c r="G390">
        <v>36352.9</v>
      </c>
      <c r="H390">
        <v>4798.58</v>
      </c>
    </row>
    <row r="391" spans="1:8" x14ac:dyDescent="0.2">
      <c r="A391" t="s">
        <v>71</v>
      </c>
      <c r="B391" t="s">
        <v>55</v>
      </c>
      <c r="C391" t="s">
        <v>80</v>
      </c>
      <c r="D391" s="4">
        <v>43344</v>
      </c>
      <c r="E391" t="s">
        <v>203</v>
      </c>
      <c r="F391" s="5">
        <v>43221</v>
      </c>
      <c r="G391">
        <v>1639.53</v>
      </c>
      <c r="H391">
        <v>216.42</v>
      </c>
    </row>
    <row r="392" spans="1:8" x14ac:dyDescent="0.2">
      <c r="A392" t="s">
        <v>71</v>
      </c>
      <c r="B392" t="s">
        <v>55</v>
      </c>
      <c r="C392" t="s">
        <v>80</v>
      </c>
      <c r="D392" s="4">
        <v>43344</v>
      </c>
      <c r="E392" t="s">
        <v>199</v>
      </c>
      <c r="F392" s="5">
        <v>43221</v>
      </c>
      <c r="G392">
        <v>37992.43</v>
      </c>
      <c r="H392">
        <v>2697.46</v>
      </c>
    </row>
    <row r="393" spans="1:8" x14ac:dyDescent="0.2">
      <c r="A393" t="s">
        <v>71</v>
      </c>
      <c r="B393" t="s">
        <v>55</v>
      </c>
      <c r="C393" t="s">
        <v>81</v>
      </c>
      <c r="D393" s="4">
        <v>43344</v>
      </c>
      <c r="E393" t="s">
        <v>198</v>
      </c>
      <c r="F393" s="5">
        <v>43221</v>
      </c>
      <c r="G393">
        <v>78845.279999999999</v>
      </c>
      <c r="H393">
        <v>-2759.59</v>
      </c>
    </row>
    <row r="394" spans="1:8" x14ac:dyDescent="0.2">
      <c r="A394" t="s">
        <v>71</v>
      </c>
      <c r="B394" t="s">
        <v>55</v>
      </c>
      <c r="C394" t="s">
        <v>81</v>
      </c>
      <c r="D394" s="4">
        <v>43344</v>
      </c>
      <c r="E394" t="s">
        <v>204</v>
      </c>
      <c r="F394" s="5">
        <v>43221</v>
      </c>
      <c r="G394">
        <v>75442.81</v>
      </c>
      <c r="H394">
        <v>4903.78</v>
      </c>
    </row>
    <row r="395" spans="1:8" x14ac:dyDescent="0.2">
      <c r="A395" t="s">
        <v>71</v>
      </c>
      <c r="B395" t="s">
        <v>55</v>
      </c>
      <c r="C395" t="s">
        <v>81</v>
      </c>
      <c r="D395" s="4">
        <v>43344</v>
      </c>
      <c r="E395" t="s">
        <v>205</v>
      </c>
      <c r="F395" s="5">
        <v>43221</v>
      </c>
      <c r="G395">
        <v>3402.47</v>
      </c>
      <c r="H395">
        <v>221.2</v>
      </c>
    </row>
    <row r="396" spans="1:8" x14ac:dyDescent="0.2">
      <c r="A396" t="s">
        <v>71</v>
      </c>
      <c r="B396" t="s">
        <v>54</v>
      </c>
      <c r="C396" t="s">
        <v>80</v>
      </c>
      <c r="D396" s="4">
        <v>43405</v>
      </c>
      <c r="E396" t="s">
        <v>199</v>
      </c>
      <c r="F396" s="5">
        <v>43405</v>
      </c>
      <c r="G396">
        <v>35637.96</v>
      </c>
      <c r="H396">
        <v>2530.5</v>
      </c>
    </row>
    <row r="397" spans="1:8" x14ac:dyDescent="0.2">
      <c r="A397" t="s">
        <v>71</v>
      </c>
      <c r="B397" t="s">
        <v>54</v>
      </c>
      <c r="C397" t="s">
        <v>80</v>
      </c>
      <c r="D397" s="4">
        <v>43405</v>
      </c>
      <c r="E397" t="s">
        <v>198</v>
      </c>
      <c r="F397" s="5">
        <v>43405</v>
      </c>
      <c r="G397">
        <v>35637.96</v>
      </c>
      <c r="H397">
        <v>-2530.5</v>
      </c>
    </row>
    <row r="398" spans="1:8" x14ac:dyDescent="0.2">
      <c r="A398" t="s">
        <v>71</v>
      </c>
      <c r="B398" t="s">
        <v>54</v>
      </c>
      <c r="C398" t="s">
        <v>80</v>
      </c>
      <c r="D398" s="4">
        <v>43405</v>
      </c>
      <c r="E398" t="s">
        <v>193</v>
      </c>
      <c r="F398" s="5">
        <v>43405</v>
      </c>
      <c r="G398">
        <v>34100.120000000003</v>
      </c>
      <c r="H398">
        <v>4501.12</v>
      </c>
    </row>
    <row r="399" spans="1:8" x14ac:dyDescent="0.2">
      <c r="A399" t="s">
        <v>71</v>
      </c>
      <c r="B399" t="s">
        <v>54</v>
      </c>
      <c r="C399" t="s">
        <v>80</v>
      </c>
      <c r="D399" s="4">
        <v>43405</v>
      </c>
      <c r="E399" t="s">
        <v>192</v>
      </c>
      <c r="F399" s="5">
        <v>43405</v>
      </c>
      <c r="G399">
        <v>1537.84</v>
      </c>
      <c r="H399">
        <v>203.02</v>
      </c>
    </row>
    <row r="400" spans="1:8" x14ac:dyDescent="0.2">
      <c r="A400" t="s">
        <v>71</v>
      </c>
      <c r="B400" t="s">
        <v>54</v>
      </c>
      <c r="C400" t="s">
        <v>81</v>
      </c>
      <c r="D400" s="4">
        <v>43405</v>
      </c>
      <c r="E400" t="s">
        <v>195</v>
      </c>
      <c r="F400" s="5">
        <v>43405</v>
      </c>
      <c r="G400">
        <v>139193.57999999999</v>
      </c>
      <c r="H400">
        <v>9047.49</v>
      </c>
    </row>
    <row r="401" spans="1:8" x14ac:dyDescent="0.2">
      <c r="A401" t="s">
        <v>71</v>
      </c>
      <c r="B401" t="s">
        <v>54</v>
      </c>
      <c r="C401" t="s">
        <v>82</v>
      </c>
      <c r="D401" s="4">
        <v>43405</v>
      </c>
      <c r="E401" t="s">
        <v>199</v>
      </c>
      <c r="F401" s="5">
        <v>43221</v>
      </c>
      <c r="G401">
        <v>82338.240000000005</v>
      </c>
      <c r="H401">
        <v>4281.53</v>
      </c>
    </row>
    <row r="402" spans="1:8" x14ac:dyDescent="0.2">
      <c r="A402" t="s">
        <v>71</v>
      </c>
      <c r="B402" t="s">
        <v>55</v>
      </c>
      <c r="C402" t="s">
        <v>80</v>
      </c>
      <c r="D402" s="4">
        <v>43405</v>
      </c>
      <c r="E402" t="s">
        <v>198</v>
      </c>
      <c r="F402" s="5">
        <v>43221</v>
      </c>
      <c r="G402">
        <v>210.55</v>
      </c>
      <c r="H402">
        <v>-14.94</v>
      </c>
    </row>
    <row r="403" spans="1:8" x14ac:dyDescent="0.2">
      <c r="A403" t="s">
        <v>71</v>
      </c>
      <c r="B403" t="s">
        <v>55</v>
      </c>
      <c r="C403" t="s">
        <v>80</v>
      </c>
      <c r="D403" s="4">
        <v>43405</v>
      </c>
      <c r="E403" t="s">
        <v>202</v>
      </c>
      <c r="F403" s="5">
        <v>43221</v>
      </c>
      <c r="G403">
        <v>201.46</v>
      </c>
      <c r="H403">
        <v>26.6</v>
      </c>
    </row>
    <row r="404" spans="1:8" x14ac:dyDescent="0.2">
      <c r="A404" t="s">
        <v>71</v>
      </c>
      <c r="B404" t="s">
        <v>55</v>
      </c>
      <c r="C404" t="s">
        <v>80</v>
      </c>
      <c r="D404" s="4">
        <v>43405</v>
      </c>
      <c r="E404" t="s">
        <v>203</v>
      </c>
      <c r="F404" s="5">
        <v>43221</v>
      </c>
      <c r="G404">
        <v>9.09</v>
      </c>
      <c r="H404">
        <v>1.2</v>
      </c>
    </row>
    <row r="405" spans="1:8" x14ac:dyDescent="0.2">
      <c r="A405" t="s">
        <v>71</v>
      </c>
      <c r="B405" t="s">
        <v>55</v>
      </c>
      <c r="C405" t="s">
        <v>80</v>
      </c>
      <c r="D405" s="4">
        <v>43405</v>
      </c>
      <c r="E405" t="s">
        <v>199</v>
      </c>
      <c r="F405" s="5">
        <v>43221</v>
      </c>
      <c r="G405">
        <v>210.55</v>
      </c>
      <c r="H405">
        <v>14.94</v>
      </c>
    </row>
    <row r="406" spans="1:8" x14ac:dyDescent="0.2">
      <c r="A406" t="s">
        <v>71</v>
      </c>
      <c r="B406" t="s">
        <v>55</v>
      </c>
      <c r="C406" t="s">
        <v>81</v>
      </c>
      <c r="D406" s="4">
        <v>43405</v>
      </c>
      <c r="E406" t="s">
        <v>198</v>
      </c>
      <c r="F406" s="5">
        <v>43221</v>
      </c>
      <c r="G406">
        <v>1253.8499999999999</v>
      </c>
      <c r="H406">
        <v>-43.88</v>
      </c>
    </row>
    <row r="407" spans="1:8" x14ac:dyDescent="0.2">
      <c r="A407" t="s">
        <v>71</v>
      </c>
      <c r="B407" t="s">
        <v>55</v>
      </c>
      <c r="C407" t="s">
        <v>81</v>
      </c>
      <c r="D407" s="4">
        <v>43405</v>
      </c>
      <c r="E407" t="s">
        <v>204</v>
      </c>
      <c r="F407" s="5">
        <v>43221</v>
      </c>
      <c r="G407">
        <v>1199.74</v>
      </c>
      <c r="H407">
        <v>77.98</v>
      </c>
    </row>
    <row r="408" spans="1:8" x14ac:dyDescent="0.2">
      <c r="A408" t="s">
        <v>71</v>
      </c>
      <c r="B408" t="s">
        <v>55</v>
      </c>
      <c r="C408" t="s">
        <v>81</v>
      </c>
      <c r="D408" s="4">
        <v>43405</v>
      </c>
      <c r="E408" t="s">
        <v>205</v>
      </c>
      <c r="F408" s="5">
        <v>43221</v>
      </c>
      <c r="G408">
        <v>54.11</v>
      </c>
      <c r="H408">
        <v>3.52</v>
      </c>
    </row>
    <row r="409" spans="1:8" x14ac:dyDescent="0.2">
      <c r="A409" t="s">
        <v>71</v>
      </c>
      <c r="B409" t="s">
        <v>55</v>
      </c>
      <c r="C409" t="s">
        <v>81</v>
      </c>
      <c r="D409" s="4">
        <v>43405</v>
      </c>
      <c r="E409" t="s">
        <v>199</v>
      </c>
      <c r="F409" s="5">
        <v>43221</v>
      </c>
      <c r="G409">
        <v>1253.8499999999999</v>
      </c>
      <c r="H409">
        <v>43.88</v>
      </c>
    </row>
    <row r="410" spans="1:8" x14ac:dyDescent="0.2">
      <c r="A410" t="s">
        <v>71</v>
      </c>
      <c r="B410" t="s">
        <v>55</v>
      </c>
      <c r="C410" t="s">
        <v>82</v>
      </c>
      <c r="D410" s="4">
        <v>43405</v>
      </c>
      <c r="E410" t="s">
        <v>198</v>
      </c>
      <c r="F410" s="5">
        <v>43221</v>
      </c>
      <c r="G410">
        <v>217.18</v>
      </c>
      <c r="H410">
        <v>-11.3</v>
      </c>
    </row>
    <row r="411" spans="1:8" x14ac:dyDescent="0.2">
      <c r="A411" t="s">
        <v>71</v>
      </c>
      <c r="B411" t="s">
        <v>55</v>
      </c>
      <c r="C411" t="s">
        <v>82</v>
      </c>
      <c r="D411" s="4">
        <v>43405</v>
      </c>
      <c r="E411" t="s">
        <v>206</v>
      </c>
      <c r="F411" s="5">
        <v>43221</v>
      </c>
      <c r="G411">
        <v>207.81</v>
      </c>
      <c r="H411">
        <v>19.54</v>
      </c>
    </row>
    <row r="412" spans="1:8" x14ac:dyDescent="0.2">
      <c r="A412" t="s">
        <v>71</v>
      </c>
      <c r="B412" t="s">
        <v>55</v>
      </c>
      <c r="C412" t="s">
        <v>82</v>
      </c>
      <c r="D412" s="4">
        <v>43405</v>
      </c>
      <c r="E412" t="s">
        <v>207</v>
      </c>
      <c r="F412" s="5">
        <v>43221</v>
      </c>
      <c r="G412">
        <v>9.3699999999999992</v>
      </c>
      <c r="H412">
        <v>0.88</v>
      </c>
    </row>
    <row r="413" spans="1:8" x14ac:dyDescent="0.2">
      <c r="A413" t="s">
        <v>71</v>
      </c>
      <c r="B413" t="s">
        <v>55</v>
      </c>
      <c r="C413" t="s">
        <v>82</v>
      </c>
      <c r="D413" s="4">
        <v>43405</v>
      </c>
      <c r="E413" t="s">
        <v>199</v>
      </c>
      <c r="F413" s="5">
        <v>43221</v>
      </c>
      <c r="G413">
        <v>217.18</v>
      </c>
      <c r="H413">
        <v>11.3</v>
      </c>
    </row>
    <row r="414" spans="1:8" x14ac:dyDescent="0.2">
      <c r="A414" t="s">
        <v>71</v>
      </c>
      <c r="B414" t="s">
        <v>54</v>
      </c>
      <c r="C414" t="s">
        <v>80</v>
      </c>
      <c r="D414" s="4">
        <v>43525</v>
      </c>
      <c r="E414" t="s">
        <v>199</v>
      </c>
      <c r="F414" s="5">
        <v>43405</v>
      </c>
      <c r="G414">
        <v>2.0699999999999998</v>
      </c>
      <c r="H414">
        <v>0.14000000000000001</v>
      </c>
    </row>
    <row r="415" spans="1:8" x14ac:dyDescent="0.2">
      <c r="A415" t="s">
        <v>71</v>
      </c>
      <c r="B415" t="s">
        <v>54</v>
      </c>
      <c r="C415" t="s">
        <v>80</v>
      </c>
      <c r="D415" s="4">
        <v>43525</v>
      </c>
      <c r="E415" t="s">
        <v>193</v>
      </c>
      <c r="F415" s="5">
        <v>43405</v>
      </c>
      <c r="G415">
        <v>2</v>
      </c>
      <c r="H415">
        <v>0.26</v>
      </c>
    </row>
    <row r="416" spans="1:8" x14ac:dyDescent="0.2">
      <c r="A416" t="s">
        <v>71</v>
      </c>
      <c r="B416" t="s">
        <v>54</v>
      </c>
      <c r="C416" t="s">
        <v>80</v>
      </c>
      <c r="D416" s="4">
        <v>43525</v>
      </c>
      <c r="E416" t="s">
        <v>192</v>
      </c>
      <c r="F416" s="5">
        <v>43405</v>
      </c>
      <c r="G416">
        <v>7.0000000000000007E-2</v>
      </c>
      <c r="H416">
        <v>0.01</v>
      </c>
    </row>
    <row r="417" spans="1:8" x14ac:dyDescent="0.2">
      <c r="A417" t="s">
        <v>71</v>
      </c>
      <c r="B417" t="s">
        <v>54</v>
      </c>
      <c r="C417" t="s">
        <v>80</v>
      </c>
      <c r="D417" s="4">
        <v>43525</v>
      </c>
      <c r="E417" t="s">
        <v>198</v>
      </c>
      <c r="F417" s="5">
        <v>43405</v>
      </c>
      <c r="G417">
        <v>2.0699999999999998</v>
      </c>
      <c r="H417">
        <v>-0.14000000000000001</v>
      </c>
    </row>
    <row r="418" spans="1:8" x14ac:dyDescent="0.2">
      <c r="A418" t="s">
        <v>71</v>
      </c>
      <c r="B418" t="s">
        <v>54</v>
      </c>
      <c r="C418" t="s">
        <v>81</v>
      </c>
      <c r="D418" s="4">
        <v>43525</v>
      </c>
      <c r="E418" t="s">
        <v>195</v>
      </c>
      <c r="F418" s="5">
        <v>43405</v>
      </c>
      <c r="G418">
        <v>5</v>
      </c>
      <c r="H418">
        <v>0.33</v>
      </c>
    </row>
    <row r="419" spans="1:8" x14ac:dyDescent="0.2">
      <c r="A419" t="s">
        <v>71</v>
      </c>
      <c r="B419" t="s">
        <v>54</v>
      </c>
      <c r="C419" t="s">
        <v>81</v>
      </c>
      <c r="D419" s="4">
        <v>43525</v>
      </c>
      <c r="E419" t="s">
        <v>194</v>
      </c>
      <c r="F419" s="5">
        <v>43405</v>
      </c>
      <c r="G419">
        <v>0.17</v>
      </c>
      <c r="H419">
        <v>0.01</v>
      </c>
    </row>
    <row r="420" spans="1:8" x14ac:dyDescent="0.2">
      <c r="A420" t="s">
        <v>71</v>
      </c>
      <c r="B420" t="s">
        <v>54</v>
      </c>
      <c r="C420" t="s">
        <v>81</v>
      </c>
      <c r="D420" s="4">
        <v>43525</v>
      </c>
      <c r="E420" t="s">
        <v>198</v>
      </c>
      <c r="F420" s="5">
        <v>43405</v>
      </c>
      <c r="G420">
        <v>5.17</v>
      </c>
      <c r="H420">
        <v>-0.19</v>
      </c>
    </row>
    <row r="421" spans="1:8" x14ac:dyDescent="0.2">
      <c r="A421" t="s">
        <v>71</v>
      </c>
      <c r="B421" t="s">
        <v>54</v>
      </c>
      <c r="C421" t="s">
        <v>81</v>
      </c>
      <c r="D421" s="4">
        <v>43525</v>
      </c>
      <c r="E421" t="s">
        <v>199</v>
      </c>
      <c r="F421" s="5">
        <v>43405</v>
      </c>
      <c r="G421">
        <v>5.17</v>
      </c>
      <c r="H421">
        <v>0.19</v>
      </c>
    </row>
    <row r="422" spans="1:8" x14ac:dyDescent="0.2">
      <c r="A422" t="s">
        <v>71</v>
      </c>
      <c r="B422" t="s">
        <v>54</v>
      </c>
      <c r="C422" t="s">
        <v>82</v>
      </c>
      <c r="D422" s="4">
        <v>43525</v>
      </c>
      <c r="E422" t="s">
        <v>199</v>
      </c>
      <c r="F422" s="5">
        <v>43405</v>
      </c>
      <c r="G422">
        <v>3.1</v>
      </c>
      <c r="H422">
        <v>0.17</v>
      </c>
    </row>
    <row r="423" spans="1:8" x14ac:dyDescent="0.2">
      <c r="A423" t="s">
        <v>71</v>
      </c>
      <c r="B423" t="s">
        <v>54</v>
      </c>
      <c r="C423" t="s">
        <v>82</v>
      </c>
      <c r="D423" s="4">
        <v>43525</v>
      </c>
      <c r="E423" t="s">
        <v>197</v>
      </c>
      <c r="F423" s="5">
        <v>43405</v>
      </c>
      <c r="G423">
        <v>3</v>
      </c>
      <c r="H423">
        <v>0.28000000000000003</v>
      </c>
    </row>
    <row r="424" spans="1:8" x14ac:dyDescent="0.2">
      <c r="A424" t="s">
        <v>71</v>
      </c>
      <c r="B424" t="s">
        <v>54</v>
      </c>
      <c r="C424" t="s">
        <v>82</v>
      </c>
      <c r="D424" s="4">
        <v>43525</v>
      </c>
      <c r="E424" t="s">
        <v>196</v>
      </c>
      <c r="F424" s="5">
        <v>43405</v>
      </c>
      <c r="G424">
        <v>0.1</v>
      </c>
      <c r="H424">
        <v>0.01</v>
      </c>
    </row>
    <row r="425" spans="1:8" x14ac:dyDescent="0.2">
      <c r="A425" t="s">
        <v>71</v>
      </c>
      <c r="B425" t="s">
        <v>54</v>
      </c>
      <c r="C425" t="s">
        <v>82</v>
      </c>
      <c r="D425" s="4">
        <v>43525</v>
      </c>
      <c r="E425" t="s">
        <v>198</v>
      </c>
      <c r="F425" s="5">
        <v>43405</v>
      </c>
      <c r="G425">
        <v>3.1</v>
      </c>
      <c r="H425">
        <v>-0.17</v>
      </c>
    </row>
    <row r="426" spans="1:8" x14ac:dyDescent="0.2">
      <c r="A426" t="s">
        <v>71</v>
      </c>
      <c r="B426" t="s">
        <v>55</v>
      </c>
      <c r="C426" t="s">
        <v>80</v>
      </c>
      <c r="D426" s="4">
        <v>43374</v>
      </c>
      <c r="E426" t="s">
        <v>198</v>
      </c>
      <c r="F426" s="5">
        <v>43101</v>
      </c>
      <c r="G426">
        <v>-1.79</v>
      </c>
      <c r="H426">
        <v>0.09</v>
      </c>
    </row>
    <row r="427" spans="1:8" x14ac:dyDescent="0.2">
      <c r="A427" t="s">
        <v>71</v>
      </c>
      <c r="B427" t="s">
        <v>55</v>
      </c>
      <c r="C427" t="s">
        <v>80</v>
      </c>
      <c r="D427" s="4">
        <v>43374</v>
      </c>
      <c r="E427" t="s">
        <v>199</v>
      </c>
      <c r="F427" s="5">
        <v>43101</v>
      </c>
      <c r="G427">
        <v>-1.79</v>
      </c>
      <c r="H427">
        <v>-0.09</v>
      </c>
    </row>
    <row r="428" spans="1:8" x14ac:dyDescent="0.2">
      <c r="A428" t="s">
        <v>71</v>
      </c>
      <c r="B428" t="s">
        <v>55</v>
      </c>
      <c r="C428" t="s">
        <v>80</v>
      </c>
      <c r="D428" s="4">
        <v>43374</v>
      </c>
      <c r="E428" t="s">
        <v>193</v>
      </c>
      <c r="F428" s="5">
        <v>43101</v>
      </c>
      <c r="G428">
        <v>-1.71</v>
      </c>
      <c r="H428">
        <v>-0.23</v>
      </c>
    </row>
    <row r="429" spans="1:8" x14ac:dyDescent="0.2">
      <c r="A429" t="s">
        <v>71</v>
      </c>
      <c r="B429" t="s">
        <v>55</v>
      </c>
      <c r="C429" t="s">
        <v>80</v>
      </c>
      <c r="D429" s="4">
        <v>43374</v>
      </c>
      <c r="E429" t="s">
        <v>192</v>
      </c>
      <c r="F429" s="5">
        <v>43101</v>
      </c>
      <c r="G429">
        <v>-0.08</v>
      </c>
      <c r="H429">
        <v>-0.01</v>
      </c>
    </row>
    <row r="430" spans="1:8" x14ac:dyDescent="0.2">
      <c r="A430" t="s">
        <v>71</v>
      </c>
      <c r="B430" t="s">
        <v>55</v>
      </c>
      <c r="C430" t="s">
        <v>81</v>
      </c>
      <c r="D430" s="4">
        <v>43374</v>
      </c>
      <c r="E430" t="s">
        <v>199</v>
      </c>
      <c r="F430" s="5">
        <v>43101</v>
      </c>
      <c r="G430">
        <v>-6.48</v>
      </c>
      <c r="H430">
        <v>-0.17</v>
      </c>
    </row>
    <row r="431" spans="1:8" x14ac:dyDescent="0.2">
      <c r="A431" t="s">
        <v>71</v>
      </c>
      <c r="B431" t="s">
        <v>55</v>
      </c>
      <c r="C431" t="s">
        <v>81</v>
      </c>
      <c r="D431" s="4">
        <v>43374</v>
      </c>
      <c r="E431" t="s">
        <v>195</v>
      </c>
      <c r="F431" s="5">
        <v>43101</v>
      </c>
      <c r="G431">
        <v>-6.2</v>
      </c>
      <c r="H431">
        <v>-0.4</v>
      </c>
    </row>
    <row r="432" spans="1:8" x14ac:dyDescent="0.2">
      <c r="A432" t="s">
        <v>71</v>
      </c>
      <c r="B432" t="s">
        <v>55</v>
      </c>
      <c r="C432" t="s">
        <v>81</v>
      </c>
      <c r="D432" s="4">
        <v>43374</v>
      </c>
      <c r="E432" t="s">
        <v>194</v>
      </c>
      <c r="F432" s="5">
        <v>43101</v>
      </c>
      <c r="G432">
        <v>-0.28000000000000003</v>
      </c>
      <c r="H432">
        <v>-0.02</v>
      </c>
    </row>
    <row r="433" spans="1:8" x14ac:dyDescent="0.2">
      <c r="A433" t="s">
        <v>71</v>
      </c>
      <c r="B433" t="s">
        <v>55</v>
      </c>
      <c r="C433" t="s">
        <v>81</v>
      </c>
      <c r="D433" s="4">
        <v>43374</v>
      </c>
      <c r="E433" t="s">
        <v>198</v>
      </c>
      <c r="F433" s="5">
        <v>43101</v>
      </c>
      <c r="G433">
        <v>-6.48</v>
      </c>
      <c r="H433">
        <v>0.17</v>
      </c>
    </row>
    <row r="434" spans="1:8" x14ac:dyDescent="0.2">
      <c r="A434" t="s">
        <v>71</v>
      </c>
      <c r="B434" t="s">
        <v>55</v>
      </c>
      <c r="C434" t="s">
        <v>82</v>
      </c>
      <c r="D434" s="4">
        <v>43374</v>
      </c>
      <c r="E434" t="s">
        <v>198</v>
      </c>
      <c r="F434" s="5">
        <v>43101</v>
      </c>
      <c r="G434">
        <v>-2.2599999999999998</v>
      </c>
      <c r="H434">
        <v>0.08</v>
      </c>
    </row>
    <row r="435" spans="1:8" x14ac:dyDescent="0.2">
      <c r="A435" t="s">
        <v>71</v>
      </c>
      <c r="B435" t="s">
        <v>55</v>
      </c>
      <c r="C435" t="s">
        <v>82</v>
      </c>
      <c r="D435" s="4">
        <v>43374</v>
      </c>
      <c r="E435" t="s">
        <v>199</v>
      </c>
      <c r="F435" s="5">
        <v>43101</v>
      </c>
      <c r="G435">
        <v>-2.2599999999999998</v>
      </c>
      <c r="H435">
        <v>-0.08</v>
      </c>
    </row>
    <row r="436" spans="1:8" x14ac:dyDescent="0.2">
      <c r="A436" t="s">
        <v>71</v>
      </c>
      <c r="B436" t="s">
        <v>55</v>
      </c>
      <c r="C436" t="s">
        <v>82</v>
      </c>
      <c r="D436" s="4">
        <v>43374</v>
      </c>
      <c r="E436" t="s">
        <v>197</v>
      </c>
      <c r="F436" s="5">
        <v>43101</v>
      </c>
      <c r="G436">
        <v>-2.16</v>
      </c>
      <c r="H436">
        <v>-0.21</v>
      </c>
    </row>
    <row r="437" spans="1:8" x14ac:dyDescent="0.2">
      <c r="A437" t="s">
        <v>71</v>
      </c>
      <c r="B437" t="s">
        <v>55</v>
      </c>
      <c r="C437" t="s">
        <v>82</v>
      </c>
      <c r="D437" s="4">
        <v>43374</v>
      </c>
      <c r="E437" t="s">
        <v>196</v>
      </c>
      <c r="F437" s="5">
        <v>43101</v>
      </c>
      <c r="G437">
        <v>-0.1</v>
      </c>
      <c r="H437">
        <v>-0.01</v>
      </c>
    </row>
    <row r="438" spans="1:8" x14ac:dyDescent="0.2">
      <c r="A438" t="s">
        <v>71</v>
      </c>
      <c r="B438" t="s">
        <v>55</v>
      </c>
      <c r="C438" t="s">
        <v>80</v>
      </c>
      <c r="D438" s="4">
        <v>43344</v>
      </c>
      <c r="E438" t="s">
        <v>198</v>
      </c>
      <c r="F438" s="5">
        <v>43221</v>
      </c>
      <c r="G438">
        <v>2.0099999999999998</v>
      </c>
      <c r="H438">
        <v>-0.15</v>
      </c>
    </row>
    <row r="439" spans="1:8" x14ac:dyDescent="0.2">
      <c r="A439" t="s">
        <v>71</v>
      </c>
      <c r="B439" t="s">
        <v>55</v>
      </c>
      <c r="C439" t="s">
        <v>80</v>
      </c>
      <c r="D439" s="4">
        <v>43344</v>
      </c>
      <c r="E439" t="s">
        <v>202</v>
      </c>
      <c r="F439" s="5">
        <v>43221</v>
      </c>
      <c r="G439">
        <v>1.92</v>
      </c>
      <c r="H439">
        <v>0.25</v>
      </c>
    </row>
    <row r="440" spans="1:8" x14ac:dyDescent="0.2">
      <c r="A440" t="s">
        <v>71</v>
      </c>
      <c r="B440" t="s">
        <v>55</v>
      </c>
      <c r="C440" t="s">
        <v>80</v>
      </c>
      <c r="D440" s="4">
        <v>43344</v>
      </c>
      <c r="E440" t="s">
        <v>203</v>
      </c>
      <c r="F440" s="5">
        <v>43221</v>
      </c>
      <c r="G440">
        <v>0.09</v>
      </c>
      <c r="H440">
        <v>0.01</v>
      </c>
    </row>
    <row r="441" spans="1:8" x14ac:dyDescent="0.2">
      <c r="A441" t="s">
        <v>71</v>
      </c>
      <c r="B441" t="s">
        <v>55</v>
      </c>
      <c r="C441" t="s">
        <v>80</v>
      </c>
      <c r="D441" s="4">
        <v>43344</v>
      </c>
      <c r="E441" t="s">
        <v>199</v>
      </c>
      <c r="F441" s="5">
        <v>43221</v>
      </c>
      <c r="G441">
        <v>2.0099999999999998</v>
      </c>
      <c r="H441">
        <v>0.15</v>
      </c>
    </row>
    <row r="442" spans="1:8" x14ac:dyDescent="0.2">
      <c r="A442" t="s">
        <v>71</v>
      </c>
      <c r="B442" t="s">
        <v>55</v>
      </c>
      <c r="C442" t="s">
        <v>80</v>
      </c>
      <c r="D442" s="4">
        <v>43374</v>
      </c>
      <c r="E442" t="s">
        <v>198</v>
      </c>
      <c r="F442" s="5">
        <v>43221</v>
      </c>
      <c r="G442">
        <v>28833.9</v>
      </c>
      <c r="H442">
        <v>-2047.21</v>
      </c>
    </row>
    <row r="443" spans="1:8" x14ac:dyDescent="0.2">
      <c r="A443" t="s">
        <v>71</v>
      </c>
      <c r="B443" t="s">
        <v>55</v>
      </c>
      <c r="C443" t="s">
        <v>80</v>
      </c>
      <c r="D443" s="4">
        <v>43374</v>
      </c>
      <c r="E443" t="s">
        <v>202</v>
      </c>
      <c r="F443" s="5">
        <v>43221</v>
      </c>
      <c r="G443">
        <v>27589.64</v>
      </c>
      <c r="H443">
        <v>3641.83</v>
      </c>
    </row>
    <row r="444" spans="1:8" x14ac:dyDescent="0.2">
      <c r="A444" t="s">
        <v>71</v>
      </c>
      <c r="B444" t="s">
        <v>55</v>
      </c>
      <c r="C444" t="s">
        <v>80</v>
      </c>
      <c r="D444" s="4">
        <v>43374</v>
      </c>
      <c r="E444" t="s">
        <v>203</v>
      </c>
      <c r="F444" s="5">
        <v>43221</v>
      </c>
      <c r="G444">
        <v>1244.26</v>
      </c>
      <c r="H444">
        <v>164.26</v>
      </c>
    </row>
    <row r="445" spans="1:8" x14ac:dyDescent="0.2">
      <c r="A445" t="s">
        <v>71</v>
      </c>
      <c r="B445" t="s">
        <v>55</v>
      </c>
      <c r="C445" t="s">
        <v>80</v>
      </c>
      <c r="D445" s="4">
        <v>43374</v>
      </c>
      <c r="E445" t="s">
        <v>199</v>
      </c>
      <c r="F445" s="5">
        <v>43221</v>
      </c>
      <c r="G445">
        <v>28833.9</v>
      </c>
      <c r="H445">
        <v>2047.21</v>
      </c>
    </row>
    <row r="446" spans="1:8" x14ac:dyDescent="0.2">
      <c r="A446" t="s">
        <v>71</v>
      </c>
      <c r="B446" t="s">
        <v>55</v>
      </c>
      <c r="C446" t="s">
        <v>81</v>
      </c>
      <c r="D446" s="4">
        <v>43374</v>
      </c>
      <c r="E446" t="s">
        <v>198</v>
      </c>
      <c r="F446" s="5">
        <v>43221</v>
      </c>
      <c r="G446">
        <v>67483.47</v>
      </c>
      <c r="H446">
        <v>-2361.9899999999998</v>
      </c>
    </row>
    <row r="447" spans="1:8" x14ac:dyDescent="0.2">
      <c r="A447" t="s">
        <v>71</v>
      </c>
      <c r="B447" t="s">
        <v>55</v>
      </c>
      <c r="C447" t="s">
        <v>81</v>
      </c>
      <c r="D447" s="4">
        <v>43374</v>
      </c>
      <c r="E447" t="s">
        <v>204</v>
      </c>
      <c r="F447" s="5">
        <v>43221</v>
      </c>
      <c r="G447">
        <v>64571.3</v>
      </c>
      <c r="H447">
        <v>4197.1099999999997</v>
      </c>
    </row>
    <row r="448" spans="1:8" x14ac:dyDescent="0.2">
      <c r="A448" t="s">
        <v>71</v>
      </c>
      <c r="B448" t="s">
        <v>55</v>
      </c>
      <c r="C448" t="s">
        <v>81</v>
      </c>
      <c r="D448" s="4">
        <v>43374</v>
      </c>
      <c r="E448" t="s">
        <v>205</v>
      </c>
      <c r="F448" s="5">
        <v>43221</v>
      </c>
      <c r="G448">
        <v>2912.17</v>
      </c>
      <c r="H448">
        <v>189.31</v>
      </c>
    </row>
    <row r="449" spans="1:8" x14ac:dyDescent="0.2">
      <c r="A449" t="s">
        <v>71</v>
      </c>
      <c r="B449" t="s">
        <v>55</v>
      </c>
      <c r="C449" t="s">
        <v>81</v>
      </c>
      <c r="D449" s="4">
        <v>43374</v>
      </c>
      <c r="E449" t="s">
        <v>199</v>
      </c>
      <c r="F449" s="5">
        <v>43221</v>
      </c>
      <c r="G449">
        <v>67483.47</v>
      </c>
      <c r="H449">
        <v>2361.9899999999998</v>
      </c>
    </row>
    <row r="450" spans="1:8" x14ac:dyDescent="0.2">
      <c r="A450" t="s">
        <v>71</v>
      </c>
      <c r="B450" t="s">
        <v>55</v>
      </c>
      <c r="C450" t="s">
        <v>82</v>
      </c>
      <c r="D450" s="4">
        <v>43374</v>
      </c>
      <c r="E450" t="s">
        <v>198</v>
      </c>
      <c r="F450" s="5">
        <v>43221</v>
      </c>
      <c r="G450">
        <v>23235.19</v>
      </c>
      <c r="H450">
        <v>-1208.24</v>
      </c>
    </row>
    <row r="451" spans="1:8" x14ac:dyDescent="0.2">
      <c r="A451" t="s">
        <v>71</v>
      </c>
      <c r="B451" t="s">
        <v>55</v>
      </c>
      <c r="C451" t="s">
        <v>82</v>
      </c>
      <c r="D451" s="4">
        <v>43374</v>
      </c>
      <c r="E451" t="s">
        <v>206</v>
      </c>
      <c r="F451" s="5">
        <v>43221</v>
      </c>
      <c r="G451">
        <v>22232.49</v>
      </c>
      <c r="H451">
        <v>2089.7800000000002</v>
      </c>
    </row>
    <row r="452" spans="1:8" x14ac:dyDescent="0.2">
      <c r="A452" t="s">
        <v>71</v>
      </c>
      <c r="B452" t="s">
        <v>55</v>
      </c>
      <c r="C452" t="s">
        <v>82</v>
      </c>
      <c r="D452" s="4">
        <v>43374</v>
      </c>
      <c r="E452" t="s">
        <v>207</v>
      </c>
      <c r="F452" s="5">
        <v>43221</v>
      </c>
      <c r="G452">
        <v>1002.7</v>
      </c>
      <c r="H452">
        <v>94.25</v>
      </c>
    </row>
    <row r="453" spans="1:8" x14ac:dyDescent="0.2">
      <c r="A453" t="s">
        <v>71</v>
      </c>
      <c r="B453" t="s">
        <v>55</v>
      </c>
      <c r="C453" t="s">
        <v>80</v>
      </c>
      <c r="D453" s="4">
        <v>43344</v>
      </c>
      <c r="E453" t="s">
        <v>198</v>
      </c>
      <c r="F453" s="5">
        <v>43221</v>
      </c>
      <c r="G453">
        <v>136442</v>
      </c>
      <c r="H453">
        <v>-9687.42</v>
      </c>
    </row>
    <row r="454" spans="1:8" x14ac:dyDescent="0.2">
      <c r="A454" t="s">
        <v>71</v>
      </c>
      <c r="B454" t="s">
        <v>55</v>
      </c>
      <c r="C454" t="s">
        <v>80</v>
      </c>
      <c r="D454" s="4">
        <v>43344</v>
      </c>
      <c r="E454" t="s">
        <v>202</v>
      </c>
      <c r="F454" s="5">
        <v>43221</v>
      </c>
      <c r="G454">
        <v>130554.01</v>
      </c>
      <c r="H454">
        <v>17233.150000000001</v>
      </c>
    </row>
    <row r="455" spans="1:8" x14ac:dyDescent="0.2">
      <c r="A455" t="s">
        <v>71</v>
      </c>
      <c r="B455" t="s">
        <v>55</v>
      </c>
      <c r="C455" t="s">
        <v>80</v>
      </c>
      <c r="D455" s="4">
        <v>43344</v>
      </c>
      <c r="E455" t="s">
        <v>203</v>
      </c>
      <c r="F455" s="5">
        <v>43221</v>
      </c>
      <c r="G455">
        <v>5887.99</v>
      </c>
      <c r="H455">
        <v>777.21</v>
      </c>
    </row>
    <row r="456" spans="1:8" x14ac:dyDescent="0.2">
      <c r="A456" t="s">
        <v>71</v>
      </c>
      <c r="B456" t="s">
        <v>55</v>
      </c>
      <c r="C456" t="s">
        <v>80</v>
      </c>
      <c r="D456" s="4">
        <v>43344</v>
      </c>
      <c r="E456" t="s">
        <v>199</v>
      </c>
      <c r="F456" s="5">
        <v>43221</v>
      </c>
      <c r="G456">
        <v>136442</v>
      </c>
      <c r="H456">
        <v>9687.42</v>
      </c>
    </row>
    <row r="457" spans="1:8" x14ac:dyDescent="0.2">
      <c r="A457" t="s">
        <v>71</v>
      </c>
      <c r="B457" t="s">
        <v>55</v>
      </c>
      <c r="C457" t="s">
        <v>81</v>
      </c>
      <c r="D457" s="4">
        <v>43344</v>
      </c>
      <c r="E457" t="s">
        <v>198</v>
      </c>
      <c r="F457" s="5">
        <v>43221</v>
      </c>
      <c r="G457">
        <v>328672.17</v>
      </c>
      <c r="H457">
        <v>-11503.53</v>
      </c>
    </row>
    <row r="458" spans="1:8" x14ac:dyDescent="0.2">
      <c r="A458" t="s">
        <v>71</v>
      </c>
      <c r="B458" t="s">
        <v>55</v>
      </c>
      <c r="C458" t="s">
        <v>81</v>
      </c>
      <c r="D458" s="4">
        <v>43344</v>
      </c>
      <c r="E458" t="s">
        <v>204</v>
      </c>
      <c r="F458" s="5">
        <v>43221</v>
      </c>
      <c r="G458">
        <v>314488.7</v>
      </c>
      <c r="H458">
        <v>20441.75</v>
      </c>
    </row>
    <row r="459" spans="1:8" x14ac:dyDescent="0.2">
      <c r="A459" t="s">
        <v>71</v>
      </c>
      <c r="B459" t="s">
        <v>55</v>
      </c>
      <c r="C459" t="s">
        <v>81</v>
      </c>
      <c r="D459" s="4">
        <v>43344</v>
      </c>
      <c r="E459" t="s">
        <v>205</v>
      </c>
      <c r="F459" s="5">
        <v>43221</v>
      </c>
      <c r="G459">
        <v>14183.47</v>
      </c>
      <c r="H459">
        <v>921.98</v>
      </c>
    </row>
    <row r="460" spans="1:8" x14ac:dyDescent="0.2">
      <c r="A460" t="s">
        <v>71</v>
      </c>
      <c r="B460" t="s">
        <v>54</v>
      </c>
      <c r="C460" t="s">
        <v>81</v>
      </c>
      <c r="D460" s="4">
        <v>43405</v>
      </c>
      <c r="E460" t="s">
        <v>198</v>
      </c>
      <c r="F460" s="5">
        <v>43221</v>
      </c>
      <c r="G460">
        <v>209648.22</v>
      </c>
      <c r="H460">
        <v>-7339.77</v>
      </c>
    </row>
    <row r="461" spans="1:8" x14ac:dyDescent="0.2">
      <c r="A461" t="s">
        <v>71</v>
      </c>
      <c r="B461" t="s">
        <v>54</v>
      </c>
      <c r="C461" t="s">
        <v>81</v>
      </c>
      <c r="D461" s="4">
        <v>43405</v>
      </c>
      <c r="E461" t="s">
        <v>204</v>
      </c>
      <c r="F461" s="5">
        <v>43221</v>
      </c>
      <c r="G461">
        <v>200601.18</v>
      </c>
      <c r="H461">
        <v>13041.11</v>
      </c>
    </row>
    <row r="462" spans="1:8" x14ac:dyDescent="0.2">
      <c r="A462" t="s">
        <v>71</v>
      </c>
      <c r="B462" t="s">
        <v>54</v>
      </c>
      <c r="C462" t="s">
        <v>81</v>
      </c>
      <c r="D462" s="4">
        <v>43405</v>
      </c>
      <c r="E462" t="s">
        <v>205</v>
      </c>
      <c r="F462" s="5">
        <v>43221</v>
      </c>
      <c r="G462">
        <v>9047.0400000000009</v>
      </c>
      <c r="H462">
        <v>588.09</v>
      </c>
    </row>
    <row r="463" spans="1:8" x14ac:dyDescent="0.2">
      <c r="A463" t="s">
        <v>71</v>
      </c>
      <c r="B463" t="s">
        <v>54</v>
      </c>
      <c r="C463" t="s">
        <v>82</v>
      </c>
      <c r="D463" s="4">
        <v>43405</v>
      </c>
      <c r="E463" t="s">
        <v>198</v>
      </c>
      <c r="F463" s="5">
        <v>43221</v>
      </c>
      <c r="G463">
        <v>53291.93</v>
      </c>
      <c r="H463">
        <v>-2771.29</v>
      </c>
    </row>
    <row r="464" spans="1:8" x14ac:dyDescent="0.2">
      <c r="A464" t="s">
        <v>71</v>
      </c>
      <c r="B464" t="s">
        <v>54</v>
      </c>
      <c r="C464" t="s">
        <v>82</v>
      </c>
      <c r="D464" s="4">
        <v>43405</v>
      </c>
      <c r="E464" t="s">
        <v>206</v>
      </c>
      <c r="F464" s="5">
        <v>43221</v>
      </c>
      <c r="G464">
        <v>50992.1</v>
      </c>
      <c r="H464">
        <v>4793.28</v>
      </c>
    </row>
    <row r="465" spans="1:8" x14ac:dyDescent="0.2">
      <c r="A465" t="s">
        <v>71</v>
      </c>
      <c r="B465" t="s">
        <v>54</v>
      </c>
      <c r="C465" t="s">
        <v>82</v>
      </c>
      <c r="D465" s="4">
        <v>43405</v>
      </c>
      <c r="E465" t="s">
        <v>207</v>
      </c>
      <c r="F465" s="5">
        <v>43221</v>
      </c>
      <c r="G465">
        <v>2299.83</v>
      </c>
      <c r="H465">
        <v>216.24</v>
      </c>
    </row>
    <row r="466" spans="1:8" x14ac:dyDescent="0.2">
      <c r="A466" t="s">
        <v>71</v>
      </c>
      <c r="B466" t="s">
        <v>54</v>
      </c>
      <c r="C466" t="s">
        <v>82</v>
      </c>
      <c r="D466" s="4">
        <v>43405</v>
      </c>
      <c r="E466" t="s">
        <v>199</v>
      </c>
      <c r="F466" s="5">
        <v>43221</v>
      </c>
      <c r="G466">
        <v>53291.93</v>
      </c>
      <c r="H466">
        <v>2771.29</v>
      </c>
    </row>
    <row r="467" spans="1:8" x14ac:dyDescent="0.2">
      <c r="A467" t="s">
        <v>71</v>
      </c>
      <c r="B467" t="s">
        <v>55</v>
      </c>
      <c r="C467" t="s">
        <v>80</v>
      </c>
      <c r="D467" s="4">
        <v>43344</v>
      </c>
      <c r="E467" t="s">
        <v>198</v>
      </c>
      <c r="F467" s="5">
        <v>43221</v>
      </c>
      <c r="G467">
        <v>10825.26</v>
      </c>
      <c r="H467">
        <v>-768.62</v>
      </c>
    </row>
    <row r="468" spans="1:8" x14ac:dyDescent="0.2">
      <c r="A468" t="s">
        <v>71</v>
      </c>
      <c r="B468" t="s">
        <v>55</v>
      </c>
      <c r="C468" t="s">
        <v>80</v>
      </c>
      <c r="D468" s="4">
        <v>43344</v>
      </c>
      <c r="E468" t="s">
        <v>202</v>
      </c>
      <c r="F468" s="5">
        <v>43221</v>
      </c>
      <c r="G468">
        <v>10358.1</v>
      </c>
      <c r="H468">
        <v>1367.26</v>
      </c>
    </row>
    <row r="469" spans="1:8" x14ac:dyDescent="0.2">
      <c r="A469" t="s">
        <v>71</v>
      </c>
      <c r="B469" t="s">
        <v>55</v>
      </c>
      <c r="C469" t="s">
        <v>80</v>
      </c>
      <c r="D469" s="4">
        <v>43344</v>
      </c>
      <c r="E469" t="s">
        <v>203</v>
      </c>
      <c r="F469" s="5">
        <v>43221</v>
      </c>
      <c r="G469">
        <v>467.16</v>
      </c>
      <c r="H469">
        <v>61.66</v>
      </c>
    </row>
    <row r="470" spans="1:8" x14ac:dyDescent="0.2">
      <c r="A470" t="s">
        <v>71</v>
      </c>
      <c r="B470" t="s">
        <v>55</v>
      </c>
      <c r="C470" t="s">
        <v>80</v>
      </c>
      <c r="D470" s="4">
        <v>43344</v>
      </c>
      <c r="E470" t="s">
        <v>199</v>
      </c>
      <c r="F470" s="5">
        <v>43221</v>
      </c>
      <c r="G470">
        <v>10825.26</v>
      </c>
      <c r="H470">
        <v>768.62</v>
      </c>
    </row>
    <row r="471" spans="1:8" x14ac:dyDescent="0.2">
      <c r="A471" t="s">
        <v>71</v>
      </c>
      <c r="B471" t="s">
        <v>55</v>
      </c>
      <c r="C471" t="s">
        <v>81</v>
      </c>
      <c r="D471" s="4">
        <v>43344</v>
      </c>
      <c r="E471" t="s">
        <v>198</v>
      </c>
      <c r="F471" s="5">
        <v>43221</v>
      </c>
      <c r="G471">
        <v>27778.12</v>
      </c>
      <c r="H471">
        <v>-972.25</v>
      </c>
    </row>
    <row r="472" spans="1:8" x14ac:dyDescent="0.2">
      <c r="A472" t="s">
        <v>71</v>
      </c>
      <c r="B472" t="s">
        <v>55</v>
      </c>
      <c r="C472" t="s">
        <v>81</v>
      </c>
      <c r="D472" s="4">
        <v>43344</v>
      </c>
      <c r="E472" t="s">
        <v>204</v>
      </c>
      <c r="F472" s="5">
        <v>43221</v>
      </c>
      <c r="G472">
        <v>26579.38</v>
      </c>
      <c r="H472">
        <v>1727.64</v>
      </c>
    </row>
    <row r="473" spans="1:8" x14ac:dyDescent="0.2">
      <c r="A473" t="s">
        <v>71</v>
      </c>
      <c r="B473" t="s">
        <v>55</v>
      </c>
      <c r="C473" t="s">
        <v>81</v>
      </c>
      <c r="D473" s="4">
        <v>43344</v>
      </c>
      <c r="E473" t="s">
        <v>205</v>
      </c>
      <c r="F473" s="5">
        <v>43221</v>
      </c>
      <c r="G473">
        <v>1198.74</v>
      </c>
      <c r="H473">
        <v>77.94</v>
      </c>
    </row>
    <row r="474" spans="1:8" x14ac:dyDescent="0.2">
      <c r="A474" t="s">
        <v>71</v>
      </c>
      <c r="B474" t="s">
        <v>55</v>
      </c>
      <c r="C474" t="s">
        <v>81</v>
      </c>
      <c r="D474" s="4">
        <v>43344</v>
      </c>
      <c r="E474" t="s">
        <v>199</v>
      </c>
      <c r="F474" s="5">
        <v>43221</v>
      </c>
      <c r="G474">
        <v>27778.12</v>
      </c>
      <c r="H474">
        <v>972.25</v>
      </c>
    </row>
    <row r="475" spans="1:8" x14ac:dyDescent="0.2">
      <c r="A475" t="s">
        <v>71</v>
      </c>
      <c r="B475" t="s">
        <v>55</v>
      </c>
      <c r="C475" t="s">
        <v>82</v>
      </c>
      <c r="D475" s="4">
        <v>43344</v>
      </c>
      <c r="E475" t="s">
        <v>198</v>
      </c>
      <c r="F475" s="5">
        <v>43221</v>
      </c>
      <c r="G475">
        <v>9088.93</v>
      </c>
      <c r="H475">
        <v>-472.64</v>
      </c>
    </row>
    <row r="476" spans="1:8" x14ac:dyDescent="0.2">
      <c r="A476" t="s">
        <v>71</v>
      </c>
      <c r="B476" t="s">
        <v>55</v>
      </c>
      <c r="C476" t="s">
        <v>82</v>
      </c>
      <c r="D476" s="4">
        <v>43344</v>
      </c>
      <c r="E476" t="s">
        <v>206</v>
      </c>
      <c r="F476" s="5">
        <v>43221</v>
      </c>
      <c r="G476">
        <v>8696.74</v>
      </c>
      <c r="H476">
        <v>817.49</v>
      </c>
    </row>
    <row r="477" spans="1:8" x14ac:dyDescent="0.2">
      <c r="A477" t="s">
        <v>71</v>
      </c>
      <c r="B477" t="s">
        <v>55</v>
      </c>
      <c r="C477" t="s">
        <v>82</v>
      </c>
      <c r="D477" s="4">
        <v>43344</v>
      </c>
      <c r="E477" t="s">
        <v>207</v>
      </c>
      <c r="F477" s="5">
        <v>43221</v>
      </c>
      <c r="G477">
        <v>392.19</v>
      </c>
      <c r="H477">
        <v>36.840000000000003</v>
      </c>
    </row>
    <row r="478" spans="1:8" x14ac:dyDescent="0.2">
      <c r="A478" t="s">
        <v>71</v>
      </c>
      <c r="B478" t="s">
        <v>55</v>
      </c>
      <c r="C478" t="s">
        <v>82</v>
      </c>
      <c r="D478" s="4">
        <v>43344</v>
      </c>
      <c r="E478" t="s">
        <v>199</v>
      </c>
      <c r="F478" s="5">
        <v>43221</v>
      </c>
      <c r="G478">
        <v>9088.93</v>
      </c>
      <c r="H478">
        <v>472.64</v>
      </c>
    </row>
    <row r="479" spans="1:8" x14ac:dyDescent="0.2">
      <c r="A479" t="s">
        <v>71</v>
      </c>
      <c r="B479" t="s">
        <v>55</v>
      </c>
      <c r="C479" t="s">
        <v>81</v>
      </c>
      <c r="D479" s="4">
        <v>43374</v>
      </c>
      <c r="E479" t="s">
        <v>198</v>
      </c>
      <c r="F479" s="5">
        <v>43221</v>
      </c>
      <c r="G479">
        <v>277534.19</v>
      </c>
      <c r="H479">
        <v>-9713.69</v>
      </c>
    </row>
    <row r="480" spans="1:8" x14ac:dyDescent="0.2">
      <c r="A480" t="s">
        <v>71</v>
      </c>
      <c r="B480" t="s">
        <v>55</v>
      </c>
      <c r="C480" t="s">
        <v>81</v>
      </c>
      <c r="D480" s="4">
        <v>43374</v>
      </c>
      <c r="E480" t="s">
        <v>204</v>
      </c>
      <c r="F480" s="5">
        <v>43221</v>
      </c>
      <c r="G480">
        <v>265557.53999999998</v>
      </c>
      <c r="H480">
        <v>17261.28</v>
      </c>
    </row>
    <row r="481" spans="1:8" x14ac:dyDescent="0.2">
      <c r="A481" t="s">
        <v>71</v>
      </c>
      <c r="B481" t="s">
        <v>55</v>
      </c>
      <c r="C481" t="s">
        <v>81</v>
      </c>
      <c r="D481" s="4">
        <v>43374</v>
      </c>
      <c r="E481" t="s">
        <v>205</v>
      </c>
      <c r="F481" s="5">
        <v>43221</v>
      </c>
      <c r="G481">
        <v>11976.65</v>
      </c>
      <c r="H481">
        <v>778.5</v>
      </c>
    </row>
    <row r="482" spans="1:8" x14ac:dyDescent="0.2">
      <c r="A482" t="s">
        <v>71</v>
      </c>
      <c r="B482" t="s">
        <v>55</v>
      </c>
      <c r="C482" t="s">
        <v>81</v>
      </c>
      <c r="D482" s="4">
        <v>43374</v>
      </c>
      <c r="E482" t="s">
        <v>199</v>
      </c>
      <c r="F482" s="5">
        <v>43221</v>
      </c>
      <c r="G482">
        <v>277534.19</v>
      </c>
      <c r="H482">
        <v>9713.69</v>
      </c>
    </row>
    <row r="483" spans="1:8" x14ac:dyDescent="0.2">
      <c r="A483" t="s">
        <v>71</v>
      </c>
      <c r="B483" t="s">
        <v>55</v>
      </c>
      <c r="C483" t="s">
        <v>82</v>
      </c>
      <c r="D483" s="4">
        <v>43374</v>
      </c>
      <c r="E483" t="s">
        <v>198</v>
      </c>
      <c r="F483" s="5">
        <v>43221</v>
      </c>
      <c r="G483">
        <v>92344.18</v>
      </c>
      <c r="H483">
        <v>-4801.88</v>
      </c>
    </row>
    <row r="484" spans="1:8" x14ac:dyDescent="0.2">
      <c r="A484" t="s">
        <v>71</v>
      </c>
      <c r="B484" t="s">
        <v>55</v>
      </c>
      <c r="C484" t="s">
        <v>82</v>
      </c>
      <c r="D484" s="4">
        <v>43374</v>
      </c>
      <c r="E484" t="s">
        <v>206</v>
      </c>
      <c r="F484" s="5">
        <v>43221</v>
      </c>
      <c r="G484">
        <v>88359.17</v>
      </c>
      <c r="H484">
        <v>8305.7900000000009</v>
      </c>
    </row>
    <row r="485" spans="1:8" x14ac:dyDescent="0.2">
      <c r="A485" t="s">
        <v>71</v>
      </c>
      <c r="B485" t="s">
        <v>55</v>
      </c>
      <c r="C485" t="s">
        <v>82</v>
      </c>
      <c r="D485" s="4">
        <v>43374</v>
      </c>
      <c r="E485" t="s">
        <v>207</v>
      </c>
      <c r="F485" s="5">
        <v>43221</v>
      </c>
      <c r="G485">
        <v>3985.01</v>
      </c>
      <c r="H485">
        <v>374.59</v>
      </c>
    </row>
    <row r="486" spans="1:8" x14ac:dyDescent="0.2">
      <c r="A486" t="s">
        <v>71</v>
      </c>
      <c r="B486" t="s">
        <v>55</v>
      </c>
      <c r="C486" t="s">
        <v>82</v>
      </c>
      <c r="D486" s="4">
        <v>43374</v>
      </c>
      <c r="E486" t="s">
        <v>199</v>
      </c>
      <c r="F486" s="5">
        <v>43221</v>
      </c>
      <c r="G486">
        <v>92344.18</v>
      </c>
      <c r="H486">
        <v>4801.88</v>
      </c>
    </row>
    <row r="487" spans="1:8" x14ac:dyDescent="0.2">
      <c r="A487" t="s">
        <v>71</v>
      </c>
      <c r="B487" t="s">
        <v>54</v>
      </c>
      <c r="C487" t="s">
        <v>80</v>
      </c>
      <c r="D487" s="4">
        <v>43344</v>
      </c>
      <c r="E487" t="s">
        <v>198</v>
      </c>
      <c r="F487" s="5">
        <v>43221</v>
      </c>
      <c r="G487">
        <v>172730.32</v>
      </c>
      <c r="H487">
        <v>-12264.01</v>
      </c>
    </row>
    <row r="488" spans="1:8" x14ac:dyDescent="0.2">
      <c r="A488" t="s">
        <v>71</v>
      </c>
      <c r="B488" t="s">
        <v>55</v>
      </c>
      <c r="C488" t="s">
        <v>80</v>
      </c>
      <c r="D488" s="4">
        <v>43344</v>
      </c>
      <c r="E488" t="s">
        <v>198</v>
      </c>
      <c r="F488" s="5">
        <v>43221</v>
      </c>
      <c r="G488">
        <v>3367.62</v>
      </c>
      <c r="H488">
        <v>-239.08</v>
      </c>
    </row>
    <row r="489" spans="1:8" x14ac:dyDescent="0.2">
      <c r="A489" t="s">
        <v>71</v>
      </c>
      <c r="B489" t="s">
        <v>55</v>
      </c>
      <c r="C489" t="s">
        <v>80</v>
      </c>
      <c r="D489" s="4">
        <v>43344</v>
      </c>
      <c r="E489" t="s">
        <v>202</v>
      </c>
      <c r="F489" s="5">
        <v>43221</v>
      </c>
      <c r="G489">
        <v>3222.29</v>
      </c>
      <c r="H489">
        <v>425.35</v>
      </c>
    </row>
    <row r="490" spans="1:8" x14ac:dyDescent="0.2">
      <c r="A490" t="s">
        <v>71</v>
      </c>
      <c r="B490" t="s">
        <v>55</v>
      </c>
      <c r="C490" t="s">
        <v>80</v>
      </c>
      <c r="D490" s="4">
        <v>43344</v>
      </c>
      <c r="E490" t="s">
        <v>203</v>
      </c>
      <c r="F490" s="5">
        <v>43221</v>
      </c>
      <c r="G490">
        <v>145.33000000000001</v>
      </c>
      <c r="H490">
        <v>19.18</v>
      </c>
    </row>
    <row r="491" spans="1:8" x14ac:dyDescent="0.2">
      <c r="A491" t="s">
        <v>71</v>
      </c>
      <c r="B491" t="s">
        <v>55</v>
      </c>
      <c r="C491" t="s">
        <v>80</v>
      </c>
      <c r="D491" s="4">
        <v>43344</v>
      </c>
      <c r="E491" t="s">
        <v>199</v>
      </c>
      <c r="F491" s="5">
        <v>43221</v>
      </c>
      <c r="G491">
        <v>3367.62</v>
      </c>
      <c r="H491">
        <v>239.08</v>
      </c>
    </row>
    <row r="492" spans="1:8" x14ac:dyDescent="0.2">
      <c r="A492" t="s">
        <v>71</v>
      </c>
      <c r="B492" t="s">
        <v>55</v>
      </c>
      <c r="C492" t="s">
        <v>81</v>
      </c>
      <c r="D492" s="4">
        <v>43344</v>
      </c>
      <c r="E492" t="s">
        <v>198</v>
      </c>
      <c r="F492" s="5">
        <v>43221</v>
      </c>
      <c r="G492">
        <v>4301.25</v>
      </c>
      <c r="H492">
        <v>-150.53</v>
      </c>
    </row>
    <row r="493" spans="1:8" x14ac:dyDescent="0.2">
      <c r="A493" t="s">
        <v>71</v>
      </c>
      <c r="B493" t="s">
        <v>55</v>
      </c>
      <c r="C493" t="s">
        <v>81</v>
      </c>
      <c r="D493" s="4">
        <v>43344</v>
      </c>
      <c r="E493" t="s">
        <v>204</v>
      </c>
      <c r="F493" s="5">
        <v>43221</v>
      </c>
      <c r="G493">
        <v>4115.63</v>
      </c>
      <c r="H493">
        <v>267.52</v>
      </c>
    </row>
    <row r="494" spans="1:8" x14ac:dyDescent="0.2">
      <c r="A494" t="s">
        <v>71</v>
      </c>
      <c r="B494" t="s">
        <v>55</v>
      </c>
      <c r="C494" t="s">
        <v>81</v>
      </c>
      <c r="D494" s="4">
        <v>43344</v>
      </c>
      <c r="E494" t="s">
        <v>205</v>
      </c>
      <c r="F494" s="5">
        <v>43221</v>
      </c>
      <c r="G494">
        <v>185.62</v>
      </c>
      <c r="H494">
        <v>12.06</v>
      </c>
    </row>
    <row r="495" spans="1:8" x14ac:dyDescent="0.2">
      <c r="A495" t="s">
        <v>71</v>
      </c>
      <c r="B495" t="s">
        <v>55</v>
      </c>
      <c r="C495" t="s">
        <v>81</v>
      </c>
      <c r="D495" s="4">
        <v>43344</v>
      </c>
      <c r="E495" t="s">
        <v>199</v>
      </c>
      <c r="F495" s="5">
        <v>43221</v>
      </c>
      <c r="G495">
        <v>4301.25</v>
      </c>
      <c r="H495">
        <v>150.53</v>
      </c>
    </row>
    <row r="496" spans="1:8" x14ac:dyDescent="0.2">
      <c r="A496" t="s">
        <v>71</v>
      </c>
      <c r="B496" t="s">
        <v>55</v>
      </c>
      <c r="C496" t="s">
        <v>82</v>
      </c>
      <c r="D496" s="4">
        <v>43344</v>
      </c>
      <c r="E496" t="s">
        <v>198</v>
      </c>
      <c r="F496" s="5">
        <v>43221</v>
      </c>
      <c r="G496">
        <v>2444.59</v>
      </c>
      <c r="H496">
        <v>-127.12</v>
      </c>
    </row>
    <row r="497" spans="1:8" x14ac:dyDescent="0.2">
      <c r="A497" t="s">
        <v>71</v>
      </c>
      <c r="B497" t="s">
        <v>55</v>
      </c>
      <c r="C497" t="s">
        <v>82</v>
      </c>
      <c r="D497" s="4">
        <v>43344</v>
      </c>
      <c r="E497" t="s">
        <v>206</v>
      </c>
      <c r="F497" s="5">
        <v>43221</v>
      </c>
      <c r="G497">
        <v>2339.09</v>
      </c>
      <c r="H497">
        <v>219.87</v>
      </c>
    </row>
    <row r="498" spans="1:8" x14ac:dyDescent="0.2">
      <c r="A498" t="s">
        <v>71</v>
      </c>
      <c r="B498" t="s">
        <v>55</v>
      </c>
      <c r="C498" t="s">
        <v>82</v>
      </c>
      <c r="D498" s="4">
        <v>43344</v>
      </c>
      <c r="E498" t="s">
        <v>207</v>
      </c>
      <c r="F498" s="5">
        <v>43221</v>
      </c>
      <c r="G498">
        <v>105.5</v>
      </c>
      <c r="H498">
        <v>9.92</v>
      </c>
    </row>
    <row r="499" spans="1:8" x14ac:dyDescent="0.2">
      <c r="A499" t="s">
        <v>71</v>
      </c>
      <c r="B499" t="s">
        <v>55</v>
      </c>
      <c r="C499" t="s">
        <v>82</v>
      </c>
      <c r="D499" s="4">
        <v>43344</v>
      </c>
      <c r="E499" t="s">
        <v>199</v>
      </c>
      <c r="F499" s="5">
        <v>43221</v>
      </c>
      <c r="G499">
        <v>2444.59</v>
      </c>
      <c r="H499">
        <v>127.12</v>
      </c>
    </row>
    <row r="500" spans="1:8" x14ac:dyDescent="0.2">
      <c r="A500" t="s">
        <v>71</v>
      </c>
      <c r="B500" t="s">
        <v>55</v>
      </c>
      <c r="C500" t="s">
        <v>81</v>
      </c>
      <c r="D500" s="4">
        <v>43344</v>
      </c>
      <c r="E500" t="s">
        <v>199</v>
      </c>
      <c r="F500" s="5">
        <v>43221</v>
      </c>
      <c r="G500">
        <v>78845.279999999999</v>
      </c>
      <c r="H500">
        <v>2759.59</v>
      </c>
    </row>
    <row r="501" spans="1:8" x14ac:dyDescent="0.2">
      <c r="A501" t="s">
        <v>71</v>
      </c>
      <c r="B501" t="s">
        <v>55</v>
      </c>
      <c r="C501" t="s">
        <v>82</v>
      </c>
      <c r="D501" s="4">
        <v>43344</v>
      </c>
      <c r="E501" t="s">
        <v>198</v>
      </c>
      <c r="F501" s="5">
        <v>43221</v>
      </c>
      <c r="G501">
        <v>29187.95</v>
      </c>
      <c r="H501">
        <v>-1517.74</v>
      </c>
    </row>
    <row r="502" spans="1:8" x14ac:dyDescent="0.2">
      <c r="A502" t="s">
        <v>71</v>
      </c>
      <c r="B502" t="s">
        <v>55</v>
      </c>
      <c r="C502" t="s">
        <v>82</v>
      </c>
      <c r="D502" s="4">
        <v>43344</v>
      </c>
      <c r="E502" t="s">
        <v>206</v>
      </c>
      <c r="F502" s="5">
        <v>43221</v>
      </c>
      <c r="G502">
        <v>27928.36</v>
      </c>
      <c r="H502">
        <v>2625.3</v>
      </c>
    </row>
    <row r="503" spans="1:8" x14ac:dyDescent="0.2">
      <c r="A503" t="s">
        <v>71</v>
      </c>
      <c r="B503" t="s">
        <v>55</v>
      </c>
      <c r="C503" t="s">
        <v>82</v>
      </c>
      <c r="D503" s="4">
        <v>43344</v>
      </c>
      <c r="E503" t="s">
        <v>207</v>
      </c>
      <c r="F503" s="5">
        <v>43221</v>
      </c>
      <c r="G503">
        <v>1259.5899999999999</v>
      </c>
      <c r="H503">
        <v>118.42</v>
      </c>
    </row>
    <row r="504" spans="1:8" x14ac:dyDescent="0.2">
      <c r="A504" t="s">
        <v>71</v>
      </c>
      <c r="B504" t="s">
        <v>55</v>
      </c>
      <c r="C504" t="s">
        <v>82</v>
      </c>
      <c r="D504" s="4">
        <v>43344</v>
      </c>
      <c r="E504" t="s">
        <v>199</v>
      </c>
      <c r="F504" s="5">
        <v>43221</v>
      </c>
      <c r="G504">
        <v>29187.95</v>
      </c>
      <c r="H504">
        <v>1517.74</v>
      </c>
    </row>
    <row r="505" spans="1:8" x14ac:dyDescent="0.2">
      <c r="A505" t="s">
        <v>71</v>
      </c>
      <c r="B505" t="s">
        <v>55</v>
      </c>
      <c r="C505" t="s">
        <v>80</v>
      </c>
      <c r="D505" s="4">
        <v>43344</v>
      </c>
      <c r="E505" t="s">
        <v>198</v>
      </c>
      <c r="F505" s="5">
        <v>43221</v>
      </c>
      <c r="G505">
        <v>34267.29</v>
      </c>
      <c r="H505">
        <v>-2432.9699999999998</v>
      </c>
    </row>
    <row r="506" spans="1:8" x14ac:dyDescent="0.2">
      <c r="A506" t="s">
        <v>71</v>
      </c>
      <c r="B506" t="s">
        <v>55</v>
      </c>
      <c r="C506" t="s">
        <v>80</v>
      </c>
      <c r="D506" s="4">
        <v>43344</v>
      </c>
      <c r="E506" t="s">
        <v>202</v>
      </c>
      <c r="F506" s="5">
        <v>43221</v>
      </c>
      <c r="G506">
        <v>32788.5</v>
      </c>
      <c r="H506">
        <v>4328.09</v>
      </c>
    </row>
    <row r="507" spans="1:8" x14ac:dyDescent="0.2">
      <c r="A507" t="s">
        <v>71</v>
      </c>
      <c r="B507" t="s">
        <v>55</v>
      </c>
      <c r="C507" t="s">
        <v>80</v>
      </c>
      <c r="D507" s="4">
        <v>43344</v>
      </c>
      <c r="E507" t="s">
        <v>203</v>
      </c>
      <c r="F507" s="5">
        <v>43221</v>
      </c>
      <c r="G507">
        <v>1478.79</v>
      </c>
      <c r="H507">
        <v>195.2</v>
      </c>
    </row>
    <row r="508" spans="1:8" x14ac:dyDescent="0.2">
      <c r="A508" t="s">
        <v>71</v>
      </c>
      <c r="B508" t="s">
        <v>55</v>
      </c>
      <c r="C508" t="s">
        <v>80</v>
      </c>
      <c r="D508" s="4">
        <v>43344</v>
      </c>
      <c r="E508" t="s">
        <v>199</v>
      </c>
      <c r="F508" s="5">
        <v>43221</v>
      </c>
      <c r="G508">
        <v>34267.29</v>
      </c>
      <c r="H508">
        <v>2432.9699999999998</v>
      </c>
    </row>
    <row r="509" spans="1:8" x14ac:dyDescent="0.2">
      <c r="A509" t="s">
        <v>71</v>
      </c>
      <c r="B509" t="s">
        <v>55</v>
      </c>
      <c r="C509" t="s">
        <v>81</v>
      </c>
      <c r="D509" s="4">
        <v>43344</v>
      </c>
      <c r="E509" t="s">
        <v>198</v>
      </c>
      <c r="F509" s="5">
        <v>43221</v>
      </c>
      <c r="G509">
        <v>74703.95</v>
      </c>
      <c r="H509">
        <v>-2614.65</v>
      </c>
    </row>
    <row r="510" spans="1:8" x14ac:dyDescent="0.2">
      <c r="A510" t="s">
        <v>71</v>
      </c>
      <c r="B510" t="s">
        <v>55</v>
      </c>
      <c r="C510" t="s">
        <v>81</v>
      </c>
      <c r="D510" s="4">
        <v>43344</v>
      </c>
      <c r="E510" t="s">
        <v>204</v>
      </c>
      <c r="F510" s="5">
        <v>43221</v>
      </c>
      <c r="G510">
        <v>71480.149999999994</v>
      </c>
      <c r="H510">
        <v>4646.24</v>
      </c>
    </row>
    <row r="511" spans="1:8" x14ac:dyDescent="0.2">
      <c r="A511" t="s">
        <v>71</v>
      </c>
      <c r="B511" t="s">
        <v>55</v>
      </c>
      <c r="C511" t="s">
        <v>81</v>
      </c>
      <c r="D511" s="4">
        <v>43344</v>
      </c>
      <c r="E511" t="s">
        <v>205</v>
      </c>
      <c r="F511" s="5">
        <v>43221</v>
      </c>
      <c r="G511">
        <v>3223.8</v>
      </c>
      <c r="H511">
        <v>209.55</v>
      </c>
    </row>
    <row r="512" spans="1:8" x14ac:dyDescent="0.2">
      <c r="A512" t="s">
        <v>71</v>
      </c>
      <c r="B512" t="s">
        <v>55</v>
      </c>
      <c r="C512" t="s">
        <v>81</v>
      </c>
      <c r="D512" s="4">
        <v>43344</v>
      </c>
      <c r="E512" t="s">
        <v>199</v>
      </c>
      <c r="F512" s="5">
        <v>43221</v>
      </c>
      <c r="G512">
        <v>74703.95</v>
      </c>
      <c r="H512">
        <v>2614.65</v>
      </c>
    </row>
    <row r="513" spans="1:8" x14ac:dyDescent="0.2">
      <c r="A513" t="s">
        <v>71</v>
      </c>
      <c r="B513" t="s">
        <v>55</v>
      </c>
      <c r="C513" t="s">
        <v>82</v>
      </c>
      <c r="D513" s="4">
        <v>43344</v>
      </c>
      <c r="E513" t="s">
        <v>198</v>
      </c>
      <c r="F513" s="5">
        <v>43221</v>
      </c>
      <c r="G513">
        <v>25598.75</v>
      </c>
      <c r="H513">
        <v>-1331.11</v>
      </c>
    </row>
    <row r="514" spans="1:8" x14ac:dyDescent="0.2">
      <c r="A514" t="s">
        <v>71</v>
      </c>
      <c r="B514" t="s">
        <v>55</v>
      </c>
      <c r="C514" t="s">
        <v>82</v>
      </c>
      <c r="D514" s="4">
        <v>43344</v>
      </c>
      <c r="E514" t="s">
        <v>206</v>
      </c>
      <c r="F514" s="5">
        <v>43221</v>
      </c>
      <c r="G514">
        <v>24494.09</v>
      </c>
      <c r="H514">
        <v>2302.46</v>
      </c>
    </row>
    <row r="515" spans="1:8" x14ac:dyDescent="0.2">
      <c r="A515" t="s">
        <v>71</v>
      </c>
      <c r="B515" t="s">
        <v>55</v>
      </c>
      <c r="C515" t="s">
        <v>82</v>
      </c>
      <c r="D515" s="4">
        <v>43344</v>
      </c>
      <c r="E515" t="s">
        <v>207</v>
      </c>
      <c r="F515" s="5">
        <v>43221</v>
      </c>
      <c r="G515">
        <v>1104.6600000000001</v>
      </c>
      <c r="H515">
        <v>103.86</v>
      </c>
    </row>
    <row r="516" spans="1:8" x14ac:dyDescent="0.2">
      <c r="A516" t="s">
        <v>71</v>
      </c>
      <c r="B516" t="s">
        <v>55</v>
      </c>
      <c r="C516" t="s">
        <v>82</v>
      </c>
      <c r="D516" s="4">
        <v>43344</v>
      </c>
      <c r="E516" t="s">
        <v>199</v>
      </c>
      <c r="F516" s="5">
        <v>43221</v>
      </c>
      <c r="G516">
        <v>25598.75</v>
      </c>
      <c r="H516">
        <v>1331.11</v>
      </c>
    </row>
    <row r="517" spans="1:8" x14ac:dyDescent="0.2">
      <c r="A517" t="s">
        <v>71</v>
      </c>
      <c r="B517" t="s">
        <v>54</v>
      </c>
      <c r="C517" t="s">
        <v>80</v>
      </c>
      <c r="D517" s="4">
        <v>43374</v>
      </c>
      <c r="E517" t="s">
        <v>198</v>
      </c>
      <c r="F517" s="5">
        <v>43221</v>
      </c>
      <c r="G517">
        <v>35300.449999999997</v>
      </c>
      <c r="H517">
        <v>-2506.2600000000002</v>
      </c>
    </row>
    <row r="518" spans="1:8" x14ac:dyDescent="0.2">
      <c r="A518" t="s">
        <v>71</v>
      </c>
      <c r="B518" t="s">
        <v>54</v>
      </c>
      <c r="C518" t="s">
        <v>80</v>
      </c>
      <c r="D518" s="4">
        <v>43374</v>
      </c>
      <c r="E518" t="s">
        <v>202</v>
      </c>
      <c r="F518" s="5">
        <v>43221</v>
      </c>
      <c r="G518">
        <v>33777.11</v>
      </c>
      <c r="H518">
        <v>4458.68</v>
      </c>
    </row>
    <row r="519" spans="1:8" x14ac:dyDescent="0.2">
      <c r="A519" t="s">
        <v>71</v>
      </c>
      <c r="B519" t="s">
        <v>54</v>
      </c>
      <c r="C519" t="s">
        <v>80</v>
      </c>
      <c r="D519" s="4">
        <v>43374</v>
      </c>
      <c r="E519" t="s">
        <v>203</v>
      </c>
      <c r="F519" s="5">
        <v>43221</v>
      </c>
      <c r="G519">
        <v>1523.34</v>
      </c>
      <c r="H519">
        <v>201.06</v>
      </c>
    </row>
    <row r="520" spans="1:8" x14ac:dyDescent="0.2">
      <c r="A520" t="s">
        <v>71</v>
      </c>
      <c r="B520" t="s">
        <v>54</v>
      </c>
      <c r="C520" t="s">
        <v>80</v>
      </c>
      <c r="D520" s="4">
        <v>43374</v>
      </c>
      <c r="E520" t="s">
        <v>199</v>
      </c>
      <c r="F520" s="5">
        <v>43221</v>
      </c>
      <c r="G520">
        <v>35300.449999999997</v>
      </c>
      <c r="H520">
        <v>2506.2600000000002</v>
      </c>
    </row>
    <row r="521" spans="1:8" x14ac:dyDescent="0.2">
      <c r="A521" t="s">
        <v>71</v>
      </c>
      <c r="B521" t="s">
        <v>54</v>
      </c>
      <c r="C521" t="s">
        <v>81</v>
      </c>
      <c r="D521" s="4">
        <v>43374</v>
      </c>
      <c r="E521" t="s">
        <v>198</v>
      </c>
      <c r="F521" s="5">
        <v>43221</v>
      </c>
      <c r="G521">
        <v>135374.65</v>
      </c>
      <c r="H521">
        <v>-4738.16</v>
      </c>
    </row>
    <row r="522" spans="1:8" x14ac:dyDescent="0.2">
      <c r="A522" t="s">
        <v>71</v>
      </c>
      <c r="B522" t="s">
        <v>54</v>
      </c>
      <c r="C522" t="s">
        <v>81</v>
      </c>
      <c r="D522" s="4">
        <v>43374</v>
      </c>
      <c r="E522" t="s">
        <v>204</v>
      </c>
      <c r="F522" s="5">
        <v>43221</v>
      </c>
      <c r="G522">
        <v>129532.65</v>
      </c>
      <c r="H522">
        <v>8419.57</v>
      </c>
    </row>
    <row r="523" spans="1:8" x14ac:dyDescent="0.2">
      <c r="A523" t="s">
        <v>71</v>
      </c>
      <c r="B523" t="s">
        <v>54</v>
      </c>
      <c r="C523" t="s">
        <v>81</v>
      </c>
      <c r="D523" s="4">
        <v>43374</v>
      </c>
      <c r="E523" t="s">
        <v>205</v>
      </c>
      <c r="F523" s="5">
        <v>43221</v>
      </c>
      <c r="G523">
        <v>5842</v>
      </c>
      <c r="H523">
        <v>379.77</v>
      </c>
    </row>
    <row r="524" spans="1:8" x14ac:dyDescent="0.2">
      <c r="A524" t="s">
        <v>71</v>
      </c>
      <c r="B524" t="s">
        <v>54</v>
      </c>
      <c r="C524" t="s">
        <v>81</v>
      </c>
      <c r="D524" s="4">
        <v>43374</v>
      </c>
      <c r="E524" t="s">
        <v>199</v>
      </c>
      <c r="F524" s="5">
        <v>43221</v>
      </c>
      <c r="G524">
        <v>135374.65</v>
      </c>
      <c r="H524">
        <v>4738.16</v>
      </c>
    </row>
    <row r="525" spans="1:8" x14ac:dyDescent="0.2">
      <c r="A525" t="s">
        <v>71</v>
      </c>
      <c r="B525" t="s">
        <v>54</v>
      </c>
      <c r="C525" t="s">
        <v>82</v>
      </c>
      <c r="D525" s="4">
        <v>43374</v>
      </c>
      <c r="E525" t="s">
        <v>199</v>
      </c>
      <c r="F525" s="5">
        <v>43221</v>
      </c>
      <c r="G525">
        <v>35435.69</v>
      </c>
      <c r="H525">
        <v>1842.69</v>
      </c>
    </row>
    <row r="526" spans="1:8" x14ac:dyDescent="0.2">
      <c r="A526" t="s">
        <v>71</v>
      </c>
      <c r="B526" t="s">
        <v>54</v>
      </c>
      <c r="C526" t="s">
        <v>80</v>
      </c>
      <c r="D526" s="4">
        <v>43374</v>
      </c>
      <c r="E526" t="s">
        <v>198</v>
      </c>
      <c r="F526" s="5">
        <v>43221</v>
      </c>
      <c r="G526">
        <v>40340.42</v>
      </c>
      <c r="H526">
        <v>-2864.09</v>
      </c>
    </row>
    <row r="527" spans="1:8" x14ac:dyDescent="0.2">
      <c r="A527" t="s">
        <v>71</v>
      </c>
      <c r="B527" t="s">
        <v>54</v>
      </c>
      <c r="C527" t="s">
        <v>80</v>
      </c>
      <c r="D527" s="4">
        <v>43374</v>
      </c>
      <c r="E527" t="s">
        <v>202</v>
      </c>
      <c r="F527" s="5">
        <v>43221</v>
      </c>
      <c r="G527">
        <v>38599.53</v>
      </c>
      <c r="H527">
        <v>5095.2299999999996</v>
      </c>
    </row>
    <row r="528" spans="1:8" x14ac:dyDescent="0.2">
      <c r="A528" t="s">
        <v>71</v>
      </c>
      <c r="B528" t="s">
        <v>54</v>
      </c>
      <c r="C528" t="s">
        <v>80</v>
      </c>
      <c r="D528" s="4">
        <v>43374</v>
      </c>
      <c r="E528" t="s">
        <v>203</v>
      </c>
      <c r="F528" s="5">
        <v>43221</v>
      </c>
      <c r="G528">
        <v>1740.89</v>
      </c>
      <c r="H528">
        <v>229.81</v>
      </c>
    </row>
    <row r="529" spans="1:8" x14ac:dyDescent="0.2">
      <c r="A529" t="s">
        <v>71</v>
      </c>
      <c r="B529" t="s">
        <v>54</v>
      </c>
      <c r="C529" t="s">
        <v>80</v>
      </c>
      <c r="D529" s="4">
        <v>43374</v>
      </c>
      <c r="E529" t="s">
        <v>199</v>
      </c>
      <c r="F529" s="5">
        <v>43221</v>
      </c>
      <c r="G529">
        <v>40340.42</v>
      </c>
      <c r="H529">
        <v>2864.09</v>
      </c>
    </row>
    <row r="530" spans="1:8" x14ac:dyDescent="0.2">
      <c r="A530" t="s">
        <v>71</v>
      </c>
      <c r="B530" t="s">
        <v>55</v>
      </c>
      <c r="C530" t="s">
        <v>80</v>
      </c>
      <c r="D530" s="4">
        <v>43374</v>
      </c>
      <c r="E530" t="s">
        <v>199</v>
      </c>
      <c r="F530" s="5">
        <v>43221</v>
      </c>
      <c r="G530">
        <v>2434.6799999999998</v>
      </c>
      <c r="H530">
        <v>172.82</v>
      </c>
    </row>
    <row r="531" spans="1:8" x14ac:dyDescent="0.2">
      <c r="A531" t="s">
        <v>71</v>
      </c>
      <c r="B531" t="s">
        <v>55</v>
      </c>
      <c r="C531" t="s">
        <v>81</v>
      </c>
      <c r="D531" s="4">
        <v>43374</v>
      </c>
      <c r="E531" t="s">
        <v>198</v>
      </c>
      <c r="F531" s="5">
        <v>43221</v>
      </c>
      <c r="G531">
        <v>6699.46</v>
      </c>
      <c r="H531">
        <v>-234.47</v>
      </c>
    </row>
    <row r="532" spans="1:8" x14ac:dyDescent="0.2">
      <c r="A532" t="s">
        <v>71</v>
      </c>
      <c r="B532" t="s">
        <v>55</v>
      </c>
      <c r="C532" t="s">
        <v>81</v>
      </c>
      <c r="D532" s="4">
        <v>43374</v>
      </c>
      <c r="E532" t="s">
        <v>204</v>
      </c>
      <c r="F532" s="5">
        <v>43221</v>
      </c>
      <c r="G532">
        <v>6410.35</v>
      </c>
      <c r="H532">
        <v>416.68</v>
      </c>
    </row>
    <row r="533" spans="1:8" x14ac:dyDescent="0.2">
      <c r="A533" t="s">
        <v>71</v>
      </c>
      <c r="B533" t="s">
        <v>55</v>
      </c>
      <c r="C533" t="s">
        <v>81</v>
      </c>
      <c r="D533" s="4">
        <v>43374</v>
      </c>
      <c r="E533" t="s">
        <v>205</v>
      </c>
      <c r="F533" s="5">
        <v>43221</v>
      </c>
      <c r="G533">
        <v>289.11</v>
      </c>
      <c r="H533">
        <v>18.78</v>
      </c>
    </row>
    <row r="534" spans="1:8" x14ac:dyDescent="0.2">
      <c r="A534" t="s">
        <v>71</v>
      </c>
      <c r="B534" t="s">
        <v>55</v>
      </c>
      <c r="C534" t="s">
        <v>81</v>
      </c>
      <c r="D534" s="4">
        <v>43374</v>
      </c>
      <c r="E534" t="s">
        <v>199</v>
      </c>
      <c r="F534" s="5">
        <v>43221</v>
      </c>
      <c r="G534">
        <v>6699.46</v>
      </c>
      <c r="H534">
        <v>234.47</v>
      </c>
    </row>
    <row r="535" spans="1:8" x14ac:dyDescent="0.2">
      <c r="A535" t="s">
        <v>71</v>
      </c>
      <c r="B535" t="s">
        <v>55</v>
      </c>
      <c r="C535" t="s">
        <v>82</v>
      </c>
      <c r="D535" s="4">
        <v>43374</v>
      </c>
      <c r="E535" t="s">
        <v>198</v>
      </c>
      <c r="F535" s="5">
        <v>43221</v>
      </c>
      <c r="G535">
        <v>2015.65</v>
      </c>
      <c r="H535">
        <v>-104.8</v>
      </c>
    </row>
    <row r="536" spans="1:8" x14ac:dyDescent="0.2">
      <c r="A536" t="s">
        <v>71</v>
      </c>
      <c r="B536" t="s">
        <v>55</v>
      </c>
      <c r="C536" t="s">
        <v>82</v>
      </c>
      <c r="D536" s="4">
        <v>43374</v>
      </c>
      <c r="E536" t="s">
        <v>206</v>
      </c>
      <c r="F536" s="5">
        <v>43221</v>
      </c>
      <c r="G536">
        <v>1928.68</v>
      </c>
      <c r="H536">
        <v>181.28</v>
      </c>
    </row>
    <row r="537" spans="1:8" x14ac:dyDescent="0.2">
      <c r="A537" t="s">
        <v>71</v>
      </c>
      <c r="B537" t="s">
        <v>55</v>
      </c>
      <c r="C537" t="s">
        <v>82</v>
      </c>
      <c r="D537" s="4">
        <v>43374</v>
      </c>
      <c r="E537" t="s">
        <v>207</v>
      </c>
      <c r="F537" s="5">
        <v>43221</v>
      </c>
      <c r="G537">
        <v>86.97</v>
      </c>
      <c r="H537">
        <v>8.17</v>
      </c>
    </row>
    <row r="538" spans="1:8" x14ac:dyDescent="0.2">
      <c r="A538" t="s">
        <v>71</v>
      </c>
      <c r="B538" t="s">
        <v>55</v>
      </c>
      <c r="C538" t="s">
        <v>82</v>
      </c>
      <c r="D538" s="4">
        <v>43374</v>
      </c>
      <c r="E538" t="s">
        <v>199</v>
      </c>
      <c r="F538" s="5">
        <v>43221</v>
      </c>
      <c r="G538">
        <v>2015.65</v>
      </c>
      <c r="H538">
        <v>104.8</v>
      </c>
    </row>
    <row r="539" spans="1:8" x14ac:dyDescent="0.2">
      <c r="A539" t="s">
        <v>71</v>
      </c>
      <c r="B539" t="s">
        <v>55</v>
      </c>
      <c r="C539" t="s">
        <v>80</v>
      </c>
      <c r="D539" s="4">
        <v>43374</v>
      </c>
      <c r="E539" t="s">
        <v>198</v>
      </c>
      <c r="F539" s="5">
        <v>43221</v>
      </c>
      <c r="G539">
        <v>1117.26</v>
      </c>
      <c r="H539">
        <v>-79.31</v>
      </c>
    </row>
    <row r="540" spans="1:8" x14ac:dyDescent="0.2">
      <c r="A540" t="s">
        <v>71</v>
      </c>
      <c r="B540" t="s">
        <v>55</v>
      </c>
      <c r="C540" t="s">
        <v>80</v>
      </c>
      <c r="D540" s="4">
        <v>43374</v>
      </c>
      <c r="E540" t="s">
        <v>202</v>
      </c>
      <c r="F540" s="5">
        <v>43221</v>
      </c>
      <c r="G540">
        <v>1069.04</v>
      </c>
      <c r="H540">
        <v>141.11000000000001</v>
      </c>
    </row>
    <row r="541" spans="1:8" x14ac:dyDescent="0.2">
      <c r="A541" t="s">
        <v>71</v>
      </c>
      <c r="B541" t="s">
        <v>55</v>
      </c>
      <c r="C541" t="s">
        <v>80</v>
      </c>
      <c r="D541" s="4">
        <v>43374</v>
      </c>
      <c r="E541" t="s">
        <v>203</v>
      </c>
      <c r="F541" s="5">
        <v>43221</v>
      </c>
      <c r="G541">
        <v>48.22</v>
      </c>
      <c r="H541">
        <v>6.36</v>
      </c>
    </row>
    <row r="542" spans="1:8" x14ac:dyDescent="0.2">
      <c r="A542" t="s">
        <v>71</v>
      </c>
      <c r="B542" t="s">
        <v>55</v>
      </c>
      <c r="C542" t="s">
        <v>80</v>
      </c>
      <c r="D542" s="4">
        <v>43374</v>
      </c>
      <c r="E542" t="s">
        <v>199</v>
      </c>
      <c r="F542" s="5">
        <v>43221</v>
      </c>
      <c r="G542">
        <v>1117.26</v>
      </c>
      <c r="H542">
        <v>79.31</v>
      </c>
    </row>
    <row r="543" spans="1:8" x14ac:dyDescent="0.2">
      <c r="A543" t="s">
        <v>71</v>
      </c>
      <c r="B543" t="s">
        <v>55</v>
      </c>
      <c r="C543" t="s">
        <v>81</v>
      </c>
      <c r="D543" s="4">
        <v>43374</v>
      </c>
      <c r="E543" t="s">
        <v>198</v>
      </c>
      <c r="F543" s="5">
        <v>43221</v>
      </c>
      <c r="G543">
        <v>4182.75</v>
      </c>
      <c r="H543">
        <v>-146.38999999999999</v>
      </c>
    </row>
    <row r="544" spans="1:8" x14ac:dyDescent="0.2">
      <c r="A544" t="s">
        <v>71</v>
      </c>
      <c r="B544" t="s">
        <v>55</v>
      </c>
      <c r="C544" t="s">
        <v>81</v>
      </c>
      <c r="D544" s="4">
        <v>43374</v>
      </c>
      <c r="E544" t="s">
        <v>204</v>
      </c>
      <c r="F544" s="5">
        <v>43221</v>
      </c>
      <c r="G544">
        <v>4002.26</v>
      </c>
      <c r="H544">
        <v>260.14999999999998</v>
      </c>
    </row>
    <row r="545" spans="1:8" x14ac:dyDescent="0.2">
      <c r="A545" t="s">
        <v>71</v>
      </c>
      <c r="B545" t="s">
        <v>55</v>
      </c>
      <c r="C545" t="s">
        <v>81</v>
      </c>
      <c r="D545" s="4">
        <v>43374</v>
      </c>
      <c r="E545" t="s">
        <v>205</v>
      </c>
      <c r="F545" s="5">
        <v>43221</v>
      </c>
      <c r="G545">
        <v>180.49</v>
      </c>
      <c r="H545">
        <v>11.74</v>
      </c>
    </row>
    <row r="546" spans="1:8" x14ac:dyDescent="0.2">
      <c r="A546" t="s">
        <v>71</v>
      </c>
      <c r="B546" t="s">
        <v>55</v>
      </c>
      <c r="C546" t="s">
        <v>81</v>
      </c>
      <c r="D546" s="4">
        <v>43374</v>
      </c>
      <c r="E546" t="s">
        <v>199</v>
      </c>
      <c r="F546" s="5">
        <v>43221</v>
      </c>
      <c r="G546">
        <v>4182.75</v>
      </c>
      <c r="H546">
        <v>146.38999999999999</v>
      </c>
    </row>
    <row r="547" spans="1:8" x14ac:dyDescent="0.2">
      <c r="A547" t="s">
        <v>71</v>
      </c>
      <c r="B547" t="s">
        <v>55</v>
      </c>
      <c r="C547" t="s">
        <v>82</v>
      </c>
      <c r="D547" s="4">
        <v>43374</v>
      </c>
      <c r="E547" t="s">
        <v>198</v>
      </c>
      <c r="F547" s="5">
        <v>43221</v>
      </c>
      <c r="G547">
        <v>1239.96</v>
      </c>
      <c r="H547">
        <v>-64.489999999999995</v>
      </c>
    </row>
    <row r="548" spans="1:8" x14ac:dyDescent="0.2">
      <c r="A548" t="s">
        <v>71</v>
      </c>
      <c r="B548" t="s">
        <v>55</v>
      </c>
      <c r="C548" t="s">
        <v>82</v>
      </c>
      <c r="D548" s="4">
        <v>43374</v>
      </c>
      <c r="E548" t="s">
        <v>206</v>
      </c>
      <c r="F548" s="5">
        <v>43221</v>
      </c>
      <c r="G548">
        <v>1186.46</v>
      </c>
      <c r="H548">
        <v>111.52</v>
      </c>
    </row>
    <row r="549" spans="1:8" x14ac:dyDescent="0.2">
      <c r="A549" t="s">
        <v>71</v>
      </c>
      <c r="B549" t="s">
        <v>55</v>
      </c>
      <c r="C549" t="s">
        <v>82</v>
      </c>
      <c r="D549" s="4">
        <v>43374</v>
      </c>
      <c r="E549" t="s">
        <v>207</v>
      </c>
      <c r="F549" s="5">
        <v>43221</v>
      </c>
      <c r="G549">
        <v>53.5</v>
      </c>
      <c r="H549">
        <v>5.03</v>
      </c>
    </row>
    <row r="550" spans="1:8" x14ac:dyDescent="0.2">
      <c r="A550" t="s">
        <v>71</v>
      </c>
      <c r="B550" t="s">
        <v>55</v>
      </c>
      <c r="C550" t="s">
        <v>82</v>
      </c>
      <c r="D550" s="4">
        <v>43374</v>
      </c>
      <c r="E550" t="s">
        <v>199</v>
      </c>
      <c r="F550" s="5">
        <v>43221</v>
      </c>
      <c r="G550">
        <v>1239.96</v>
      </c>
      <c r="H550">
        <v>64.489999999999995</v>
      </c>
    </row>
    <row r="551" spans="1:8" x14ac:dyDescent="0.2">
      <c r="A551" t="s">
        <v>71</v>
      </c>
      <c r="B551" t="s">
        <v>54</v>
      </c>
      <c r="C551" t="s">
        <v>80</v>
      </c>
      <c r="D551" s="4">
        <v>43374</v>
      </c>
      <c r="E551" t="s">
        <v>198</v>
      </c>
      <c r="F551" s="5">
        <v>43221</v>
      </c>
      <c r="G551">
        <v>86419.85</v>
      </c>
      <c r="H551">
        <v>-6135.91</v>
      </c>
    </row>
    <row r="552" spans="1:8" x14ac:dyDescent="0.2">
      <c r="A552" t="s">
        <v>71</v>
      </c>
      <c r="B552" t="s">
        <v>54</v>
      </c>
      <c r="C552" t="s">
        <v>80</v>
      </c>
      <c r="D552" s="4">
        <v>43374</v>
      </c>
      <c r="E552" t="s">
        <v>202</v>
      </c>
      <c r="F552" s="5">
        <v>43221</v>
      </c>
      <c r="G552">
        <v>82690.52</v>
      </c>
      <c r="H552">
        <v>10915.06</v>
      </c>
    </row>
    <row r="553" spans="1:8" x14ac:dyDescent="0.2">
      <c r="A553" t="s">
        <v>71</v>
      </c>
      <c r="B553" t="s">
        <v>54</v>
      </c>
      <c r="C553" t="s">
        <v>80</v>
      </c>
      <c r="D553" s="4">
        <v>43374</v>
      </c>
      <c r="E553" t="s">
        <v>203</v>
      </c>
      <c r="F553" s="5">
        <v>43221</v>
      </c>
      <c r="G553">
        <v>3729.33</v>
      </c>
      <c r="H553">
        <v>492.32</v>
      </c>
    </row>
    <row r="554" spans="1:8" x14ac:dyDescent="0.2">
      <c r="A554" t="s">
        <v>71</v>
      </c>
      <c r="B554" t="s">
        <v>54</v>
      </c>
      <c r="C554" t="s">
        <v>80</v>
      </c>
      <c r="D554" s="4">
        <v>43374</v>
      </c>
      <c r="E554" t="s">
        <v>199</v>
      </c>
      <c r="F554" s="5">
        <v>43221</v>
      </c>
      <c r="G554">
        <v>86419.85</v>
      </c>
      <c r="H554">
        <v>6135.91</v>
      </c>
    </row>
    <row r="555" spans="1:8" x14ac:dyDescent="0.2">
      <c r="A555" t="s">
        <v>71</v>
      </c>
      <c r="B555" t="s">
        <v>54</v>
      </c>
      <c r="C555" t="s">
        <v>81</v>
      </c>
      <c r="D555" s="4">
        <v>43374</v>
      </c>
      <c r="E555" t="s">
        <v>198</v>
      </c>
      <c r="F555" s="5">
        <v>43221</v>
      </c>
      <c r="G555">
        <v>316874.25</v>
      </c>
      <c r="H555">
        <v>-11090.8</v>
      </c>
    </row>
    <row r="556" spans="1:8" x14ac:dyDescent="0.2">
      <c r="A556" t="s">
        <v>71</v>
      </c>
      <c r="B556" t="s">
        <v>54</v>
      </c>
      <c r="C556" t="s">
        <v>81</v>
      </c>
      <c r="D556" s="4">
        <v>43374</v>
      </c>
      <c r="E556" t="s">
        <v>204</v>
      </c>
      <c r="F556" s="5">
        <v>43221</v>
      </c>
      <c r="G556">
        <v>303199.95</v>
      </c>
      <c r="H556">
        <v>19708.07</v>
      </c>
    </row>
    <row r="557" spans="1:8" x14ac:dyDescent="0.2">
      <c r="A557" t="s">
        <v>71</v>
      </c>
      <c r="B557" t="s">
        <v>54</v>
      </c>
      <c r="C557" t="s">
        <v>81</v>
      </c>
      <c r="D557" s="4">
        <v>43374</v>
      </c>
      <c r="E557" t="s">
        <v>205</v>
      </c>
      <c r="F557" s="5">
        <v>43221</v>
      </c>
      <c r="G557">
        <v>13674.3</v>
      </c>
      <c r="H557">
        <v>888.9</v>
      </c>
    </row>
    <row r="558" spans="1:8" x14ac:dyDescent="0.2">
      <c r="A558" t="s">
        <v>71</v>
      </c>
      <c r="B558" t="s">
        <v>54</v>
      </c>
      <c r="C558" t="s">
        <v>81</v>
      </c>
      <c r="D558" s="4">
        <v>43374</v>
      </c>
      <c r="E558" t="s">
        <v>199</v>
      </c>
      <c r="F558" s="5">
        <v>43221</v>
      </c>
      <c r="G558">
        <v>316874.25</v>
      </c>
      <c r="H558">
        <v>11090.8</v>
      </c>
    </row>
    <row r="559" spans="1:8" x14ac:dyDescent="0.2">
      <c r="A559" t="s">
        <v>71</v>
      </c>
      <c r="B559" t="s">
        <v>54</v>
      </c>
      <c r="C559" t="s">
        <v>82</v>
      </c>
      <c r="D559" s="4">
        <v>43374</v>
      </c>
      <c r="E559" t="s">
        <v>199</v>
      </c>
      <c r="F559" s="5">
        <v>43221</v>
      </c>
      <c r="G559">
        <v>86235.11</v>
      </c>
      <c r="H559">
        <v>4484.2299999999996</v>
      </c>
    </row>
    <row r="560" spans="1:8" x14ac:dyDescent="0.2">
      <c r="A560" t="s">
        <v>71</v>
      </c>
      <c r="B560" t="s">
        <v>54</v>
      </c>
      <c r="C560" t="s">
        <v>82</v>
      </c>
      <c r="D560" s="4">
        <v>43374</v>
      </c>
      <c r="E560" t="s">
        <v>198</v>
      </c>
      <c r="F560" s="5">
        <v>43221</v>
      </c>
      <c r="G560">
        <v>86235.11</v>
      </c>
      <c r="H560">
        <v>-4484.2299999999996</v>
      </c>
    </row>
    <row r="561" spans="1:8" x14ac:dyDescent="0.2">
      <c r="A561" t="s">
        <v>71</v>
      </c>
      <c r="B561" t="s">
        <v>54</v>
      </c>
      <c r="C561" t="s">
        <v>82</v>
      </c>
      <c r="D561" s="4">
        <v>43374</v>
      </c>
      <c r="E561" t="s">
        <v>206</v>
      </c>
      <c r="F561" s="5">
        <v>43221</v>
      </c>
      <c r="G561">
        <v>82513.59</v>
      </c>
      <c r="H561">
        <v>7756.22</v>
      </c>
    </row>
    <row r="562" spans="1:8" x14ac:dyDescent="0.2">
      <c r="A562" t="s">
        <v>71</v>
      </c>
      <c r="B562" t="s">
        <v>54</v>
      </c>
      <c r="C562" t="s">
        <v>82</v>
      </c>
      <c r="D562" s="4">
        <v>43374</v>
      </c>
      <c r="E562" t="s">
        <v>207</v>
      </c>
      <c r="F562" s="5">
        <v>43221</v>
      </c>
      <c r="G562">
        <v>3721.52</v>
      </c>
      <c r="H562">
        <v>349.83</v>
      </c>
    </row>
    <row r="563" spans="1:8" x14ac:dyDescent="0.2">
      <c r="A563" t="s">
        <v>71</v>
      </c>
      <c r="B563" t="s">
        <v>54</v>
      </c>
      <c r="C563" t="s">
        <v>80</v>
      </c>
      <c r="D563" s="4">
        <v>43374</v>
      </c>
      <c r="E563" t="s">
        <v>198</v>
      </c>
      <c r="F563" s="5">
        <v>43221</v>
      </c>
      <c r="G563">
        <v>68506.080000000002</v>
      </c>
      <c r="H563">
        <v>-4864.1400000000003</v>
      </c>
    </row>
    <row r="564" spans="1:8" x14ac:dyDescent="0.2">
      <c r="A564" t="s">
        <v>71</v>
      </c>
      <c r="B564" t="s">
        <v>54</v>
      </c>
      <c r="C564" t="s">
        <v>80</v>
      </c>
      <c r="D564" s="4">
        <v>43374</v>
      </c>
      <c r="E564" t="s">
        <v>202</v>
      </c>
      <c r="F564" s="5">
        <v>43221</v>
      </c>
      <c r="G564">
        <v>65549.77</v>
      </c>
      <c r="H564">
        <v>8652.7099999999991</v>
      </c>
    </row>
    <row r="565" spans="1:8" x14ac:dyDescent="0.2">
      <c r="A565" t="s">
        <v>71</v>
      </c>
      <c r="B565" t="s">
        <v>54</v>
      </c>
      <c r="C565" t="s">
        <v>80</v>
      </c>
      <c r="D565" s="4">
        <v>43374</v>
      </c>
      <c r="E565" t="s">
        <v>203</v>
      </c>
      <c r="F565" s="5">
        <v>43221</v>
      </c>
      <c r="G565">
        <v>2956.31</v>
      </c>
      <c r="H565">
        <v>390.36</v>
      </c>
    </row>
    <row r="566" spans="1:8" x14ac:dyDescent="0.2">
      <c r="A566" t="s">
        <v>71</v>
      </c>
      <c r="B566" t="s">
        <v>54</v>
      </c>
      <c r="C566" t="s">
        <v>80</v>
      </c>
      <c r="D566" s="4">
        <v>43374</v>
      </c>
      <c r="E566" t="s">
        <v>199</v>
      </c>
      <c r="F566" s="5">
        <v>43221</v>
      </c>
      <c r="G566">
        <v>68506.080000000002</v>
      </c>
      <c r="H566">
        <v>4864.1400000000003</v>
      </c>
    </row>
    <row r="567" spans="1:8" x14ac:dyDescent="0.2">
      <c r="A567" t="s">
        <v>71</v>
      </c>
      <c r="B567" t="s">
        <v>54</v>
      </c>
      <c r="C567" t="s">
        <v>81</v>
      </c>
      <c r="D567" s="4">
        <v>43374</v>
      </c>
      <c r="E567" t="s">
        <v>199</v>
      </c>
      <c r="F567" s="5">
        <v>43221</v>
      </c>
      <c r="G567">
        <v>246059.37</v>
      </c>
      <c r="H567">
        <v>8611.92</v>
      </c>
    </row>
    <row r="568" spans="1:8" x14ac:dyDescent="0.2">
      <c r="A568" t="s">
        <v>71</v>
      </c>
      <c r="B568" t="s">
        <v>54</v>
      </c>
      <c r="C568" t="s">
        <v>81</v>
      </c>
      <c r="D568" s="4">
        <v>43374</v>
      </c>
      <c r="E568" t="s">
        <v>198</v>
      </c>
      <c r="F568" s="5">
        <v>43221</v>
      </c>
      <c r="G568">
        <v>246059.37</v>
      </c>
      <c r="H568">
        <v>-8611.92</v>
      </c>
    </row>
    <row r="569" spans="1:8" x14ac:dyDescent="0.2">
      <c r="A569" t="s">
        <v>71</v>
      </c>
      <c r="B569" t="s">
        <v>54</v>
      </c>
      <c r="C569" t="s">
        <v>81</v>
      </c>
      <c r="D569" s="4">
        <v>43374</v>
      </c>
      <c r="E569" t="s">
        <v>204</v>
      </c>
      <c r="F569" s="5">
        <v>43221</v>
      </c>
      <c r="G569">
        <v>235441.05</v>
      </c>
      <c r="H569">
        <v>15303.71</v>
      </c>
    </row>
    <row r="570" spans="1:8" x14ac:dyDescent="0.2">
      <c r="A570" t="s">
        <v>71</v>
      </c>
      <c r="B570" t="s">
        <v>54</v>
      </c>
      <c r="C570" t="s">
        <v>81</v>
      </c>
      <c r="D570" s="4">
        <v>43374</v>
      </c>
      <c r="E570" t="s">
        <v>205</v>
      </c>
      <c r="F570" s="5">
        <v>43221</v>
      </c>
      <c r="G570">
        <v>10618.32</v>
      </c>
      <c r="H570">
        <v>690.1</v>
      </c>
    </row>
    <row r="571" spans="1:8" x14ac:dyDescent="0.2">
      <c r="A571" t="s">
        <v>71</v>
      </c>
      <c r="B571" t="s">
        <v>54</v>
      </c>
      <c r="C571" t="s">
        <v>82</v>
      </c>
      <c r="D571" s="4">
        <v>43374</v>
      </c>
      <c r="E571" t="s">
        <v>198</v>
      </c>
      <c r="F571" s="5">
        <v>43221</v>
      </c>
      <c r="G571">
        <v>67842.399999999994</v>
      </c>
      <c r="H571">
        <v>-3527.68</v>
      </c>
    </row>
    <row r="572" spans="1:8" x14ac:dyDescent="0.2">
      <c r="A572" t="s">
        <v>71</v>
      </c>
      <c r="B572" t="s">
        <v>54</v>
      </c>
      <c r="C572" t="s">
        <v>82</v>
      </c>
      <c r="D572" s="4">
        <v>43374</v>
      </c>
      <c r="E572" t="s">
        <v>206</v>
      </c>
      <c r="F572" s="5">
        <v>43221</v>
      </c>
      <c r="G572">
        <v>64914.68</v>
      </c>
      <c r="H572">
        <v>6102.11</v>
      </c>
    </row>
    <row r="573" spans="1:8" x14ac:dyDescent="0.2">
      <c r="A573" t="s">
        <v>71</v>
      </c>
      <c r="B573" t="s">
        <v>54</v>
      </c>
      <c r="C573" t="s">
        <v>82</v>
      </c>
      <c r="D573" s="4">
        <v>43374</v>
      </c>
      <c r="E573" t="s">
        <v>207</v>
      </c>
      <c r="F573" s="5">
        <v>43221</v>
      </c>
      <c r="G573">
        <v>2927.72</v>
      </c>
      <c r="H573">
        <v>275.14999999999998</v>
      </c>
    </row>
    <row r="574" spans="1:8" x14ac:dyDescent="0.2">
      <c r="A574" t="s">
        <v>71</v>
      </c>
      <c r="B574" t="s">
        <v>54</v>
      </c>
      <c r="C574" t="s">
        <v>82</v>
      </c>
      <c r="D574" s="4">
        <v>43374</v>
      </c>
      <c r="E574" t="s">
        <v>199</v>
      </c>
      <c r="F574" s="5">
        <v>43221</v>
      </c>
      <c r="G574">
        <v>67842.399999999994</v>
      </c>
      <c r="H574">
        <v>3527.68</v>
      </c>
    </row>
    <row r="575" spans="1:8" x14ac:dyDescent="0.2">
      <c r="A575" t="s">
        <v>71</v>
      </c>
      <c r="B575" t="s">
        <v>201</v>
      </c>
      <c r="C575" t="s">
        <v>80</v>
      </c>
      <c r="D575" s="4">
        <v>43374</v>
      </c>
      <c r="E575" t="s">
        <v>198</v>
      </c>
      <c r="F575" s="5">
        <v>43221</v>
      </c>
      <c r="G575">
        <v>111.05</v>
      </c>
      <c r="H575">
        <v>-7.88</v>
      </c>
    </row>
    <row r="576" spans="1:8" x14ac:dyDescent="0.2">
      <c r="A576" t="s">
        <v>71</v>
      </c>
      <c r="B576" t="s">
        <v>201</v>
      </c>
      <c r="C576" t="s">
        <v>80</v>
      </c>
      <c r="D576" s="4">
        <v>43374</v>
      </c>
      <c r="E576" t="s">
        <v>202</v>
      </c>
      <c r="F576" s="5">
        <v>43221</v>
      </c>
      <c r="G576">
        <v>106.26</v>
      </c>
      <c r="H576">
        <v>14.03</v>
      </c>
    </row>
    <row r="577" spans="1:8" x14ac:dyDescent="0.2">
      <c r="A577" t="s">
        <v>71</v>
      </c>
      <c r="B577" t="s">
        <v>201</v>
      </c>
      <c r="C577" t="s">
        <v>80</v>
      </c>
      <c r="D577" s="4">
        <v>43374</v>
      </c>
      <c r="E577" t="s">
        <v>203</v>
      </c>
      <c r="F577" s="5">
        <v>43221</v>
      </c>
      <c r="G577">
        <v>4.79</v>
      </c>
      <c r="H577">
        <v>0.63</v>
      </c>
    </row>
    <row r="578" spans="1:8" x14ac:dyDescent="0.2">
      <c r="A578" t="s">
        <v>71</v>
      </c>
      <c r="B578" t="s">
        <v>201</v>
      </c>
      <c r="C578" t="s">
        <v>80</v>
      </c>
      <c r="D578" s="4">
        <v>43374</v>
      </c>
      <c r="E578" t="s">
        <v>199</v>
      </c>
      <c r="F578" s="5">
        <v>43221</v>
      </c>
      <c r="G578">
        <v>111.05</v>
      </c>
      <c r="H578">
        <v>7.88</v>
      </c>
    </row>
    <row r="579" spans="1:8" x14ac:dyDescent="0.2">
      <c r="A579" t="s">
        <v>71</v>
      </c>
      <c r="B579" t="s">
        <v>201</v>
      </c>
      <c r="C579" t="s">
        <v>81</v>
      </c>
      <c r="D579" s="4">
        <v>43374</v>
      </c>
      <c r="E579" t="s">
        <v>198</v>
      </c>
      <c r="F579" s="5">
        <v>43221</v>
      </c>
      <c r="G579">
        <v>669.62</v>
      </c>
      <c r="H579">
        <v>-23.44</v>
      </c>
    </row>
    <row r="580" spans="1:8" x14ac:dyDescent="0.2">
      <c r="A580" t="s">
        <v>71</v>
      </c>
      <c r="B580" t="s">
        <v>201</v>
      </c>
      <c r="C580" t="s">
        <v>81</v>
      </c>
      <c r="D580" s="4">
        <v>43374</v>
      </c>
      <c r="E580" t="s">
        <v>204</v>
      </c>
      <c r="F580" s="5">
        <v>43221</v>
      </c>
      <c r="G580">
        <v>640.72</v>
      </c>
      <c r="H580">
        <v>41.65</v>
      </c>
    </row>
    <row r="581" spans="1:8" x14ac:dyDescent="0.2">
      <c r="A581" t="s">
        <v>71</v>
      </c>
      <c r="B581" t="s">
        <v>201</v>
      </c>
      <c r="C581" t="s">
        <v>81</v>
      </c>
      <c r="D581" s="4">
        <v>43374</v>
      </c>
      <c r="E581" t="s">
        <v>205</v>
      </c>
      <c r="F581" s="5">
        <v>43221</v>
      </c>
      <c r="G581">
        <v>28.9</v>
      </c>
      <c r="H581">
        <v>1.88</v>
      </c>
    </row>
    <row r="582" spans="1:8" x14ac:dyDescent="0.2">
      <c r="A582" t="s">
        <v>71</v>
      </c>
      <c r="B582" t="s">
        <v>201</v>
      </c>
      <c r="C582" t="s">
        <v>81</v>
      </c>
      <c r="D582" s="4">
        <v>43374</v>
      </c>
      <c r="E582" t="s">
        <v>199</v>
      </c>
      <c r="F582" s="5">
        <v>43221</v>
      </c>
      <c r="G582">
        <v>669.62</v>
      </c>
      <c r="H582">
        <v>23.44</v>
      </c>
    </row>
    <row r="583" spans="1:8" x14ac:dyDescent="0.2">
      <c r="A583" t="s">
        <v>71</v>
      </c>
      <c r="B583" t="s">
        <v>201</v>
      </c>
      <c r="C583" t="s">
        <v>82</v>
      </c>
      <c r="D583" s="4">
        <v>43374</v>
      </c>
      <c r="E583" t="s">
        <v>198</v>
      </c>
      <c r="F583" s="5">
        <v>43221</v>
      </c>
      <c r="G583">
        <v>139.02000000000001</v>
      </c>
      <c r="H583">
        <v>-7.23</v>
      </c>
    </row>
    <row r="584" spans="1:8" x14ac:dyDescent="0.2">
      <c r="A584" t="s">
        <v>71</v>
      </c>
      <c r="B584" t="s">
        <v>201</v>
      </c>
      <c r="C584" t="s">
        <v>82</v>
      </c>
      <c r="D584" s="4">
        <v>43374</v>
      </c>
      <c r="E584" t="s">
        <v>206</v>
      </c>
      <c r="F584" s="5">
        <v>43221</v>
      </c>
      <c r="G584">
        <v>133.02000000000001</v>
      </c>
      <c r="H584">
        <v>12.5</v>
      </c>
    </row>
    <row r="585" spans="1:8" x14ac:dyDescent="0.2">
      <c r="A585" t="s">
        <v>71</v>
      </c>
      <c r="B585" t="s">
        <v>201</v>
      </c>
      <c r="C585" t="s">
        <v>82</v>
      </c>
      <c r="D585" s="4">
        <v>43374</v>
      </c>
      <c r="E585" t="s">
        <v>207</v>
      </c>
      <c r="F585" s="5">
        <v>43221</v>
      </c>
      <c r="G585">
        <v>6</v>
      </c>
      <c r="H585">
        <v>0.56000000000000005</v>
      </c>
    </row>
    <row r="586" spans="1:8" x14ac:dyDescent="0.2">
      <c r="A586" t="s">
        <v>71</v>
      </c>
      <c r="B586" t="s">
        <v>201</v>
      </c>
      <c r="C586" t="s">
        <v>82</v>
      </c>
      <c r="D586" s="4">
        <v>43374</v>
      </c>
      <c r="E586" t="s">
        <v>199</v>
      </c>
      <c r="F586" s="5">
        <v>43221</v>
      </c>
      <c r="G586">
        <v>139.02000000000001</v>
      </c>
      <c r="H586">
        <v>7.23</v>
      </c>
    </row>
    <row r="587" spans="1:8" x14ac:dyDescent="0.2">
      <c r="A587" t="s">
        <v>71</v>
      </c>
      <c r="B587" t="s">
        <v>54</v>
      </c>
      <c r="C587" t="s">
        <v>80</v>
      </c>
      <c r="D587" s="4">
        <v>43344</v>
      </c>
      <c r="E587" t="s">
        <v>198</v>
      </c>
      <c r="F587" s="5">
        <v>43221</v>
      </c>
      <c r="G587">
        <v>120371.72</v>
      </c>
      <c r="H587">
        <v>-8546.32</v>
      </c>
    </row>
    <row r="588" spans="1:8" x14ac:dyDescent="0.2">
      <c r="A588" t="s">
        <v>71</v>
      </c>
      <c r="B588" t="s">
        <v>54</v>
      </c>
      <c r="C588" t="s">
        <v>80</v>
      </c>
      <c r="D588" s="4">
        <v>43344</v>
      </c>
      <c r="E588" t="s">
        <v>202</v>
      </c>
      <c r="F588" s="5">
        <v>43221</v>
      </c>
      <c r="G588">
        <v>115177.14</v>
      </c>
      <c r="H588">
        <v>15203.39</v>
      </c>
    </row>
    <row r="589" spans="1:8" x14ac:dyDescent="0.2">
      <c r="A589" t="s">
        <v>71</v>
      </c>
      <c r="B589" t="s">
        <v>54</v>
      </c>
      <c r="C589" t="s">
        <v>80</v>
      </c>
      <c r="D589" s="4">
        <v>43344</v>
      </c>
      <c r="E589" t="s">
        <v>203</v>
      </c>
      <c r="F589" s="5">
        <v>43221</v>
      </c>
      <c r="G589">
        <v>5194.58</v>
      </c>
      <c r="H589">
        <v>685.57</v>
      </c>
    </row>
    <row r="590" spans="1:8" x14ac:dyDescent="0.2">
      <c r="A590" t="s">
        <v>71</v>
      </c>
      <c r="B590" t="s">
        <v>54</v>
      </c>
      <c r="C590" t="s">
        <v>80</v>
      </c>
      <c r="D590" s="4">
        <v>43344</v>
      </c>
      <c r="E590" t="s">
        <v>199</v>
      </c>
      <c r="F590" s="5">
        <v>43221</v>
      </c>
      <c r="G590">
        <v>120371.72</v>
      </c>
      <c r="H590">
        <v>8546.32</v>
      </c>
    </row>
    <row r="591" spans="1:8" x14ac:dyDescent="0.2">
      <c r="A591" t="s">
        <v>71</v>
      </c>
      <c r="B591" t="s">
        <v>54</v>
      </c>
      <c r="C591" t="s">
        <v>81</v>
      </c>
      <c r="D591" s="4">
        <v>43344</v>
      </c>
      <c r="E591" t="s">
        <v>198</v>
      </c>
      <c r="F591" s="5">
        <v>43221</v>
      </c>
      <c r="G591">
        <v>420314.63</v>
      </c>
      <c r="H591">
        <v>-14711.09</v>
      </c>
    </row>
    <row r="592" spans="1:8" x14ac:dyDescent="0.2">
      <c r="A592" t="s">
        <v>71</v>
      </c>
      <c r="B592" t="s">
        <v>54</v>
      </c>
      <c r="C592" t="s">
        <v>81</v>
      </c>
      <c r="D592" s="4">
        <v>43344</v>
      </c>
      <c r="E592" t="s">
        <v>204</v>
      </c>
      <c r="F592" s="5">
        <v>43221</v>
      </c>
      <c r="G592">
        <v>402176.33</v>
      </c>
      <c r="H592">
        <v>26141.48</v>
      </c>
    </row>
    <row r="593" spans="1:8" x14ac:dyDescent="0.2">
      <c r="A593" t="s">
        <v>71</v>
      </c>
      <c r="B593" t="s">
        <v>54</v>
      </c>
      <c r="C593" t="s">
        <v>81</v>
      </c>
      <c r="D593" s="4">
        <v>43344</v>
      </c>
      <c r="E593" t="s">
        <v>205</v>
      </c>
      <c r="F593" s="5">
        <v>43221</v>
      </c>
      <c r="G593">
        <v>18138.3</v>
      </c>
      <c r="H593">
        <v>1179.18</v>
      </c>
    </row>
    <row r="594" spans="1:8" x14ac:dyDescent="0.2">
      <c r="A594" t="s">
        <v>71</v>
      </c>
      <c r="B594" t="s">
        <v>54</v>
      </c>
      <c r="C594" t="s">
        <v>81</v>
      </c>
      <c r="D594" s="4">
        <v>43344</v>
      </c>
      <c r="E594" t="s">
        <v>199</v>
      </c>
      <c r="F594" s="5">
        <v>43221</v>
      </c>
      <c r="G594">
        <v>420314.63</v>
      </c>
      <c r="H594">
        <v>14711.09</v>
      </c>
    </row>
    <row r="595" spans="1:8" x14ac:dyDescent="0.2">
      <c r="A595" t="s">
        <v>71</v>
      </c>
      <c r="B595" t="s">
        <v>54</v>
      </c>
      <c r="C595" t="s">
        <v>82</v>
      </c>
      <c r="D595" s="4">
        <v>43344</v>
      </c>
      <c r="E595" t="s">
        <v>198</v>
      </c>
      <c r="F595" s="5">
        <v>43221</v>
      </c>
      <c r="G595">
        <v>109351.93</v>
      </c>
      <c r="H595">
        <v>-5686.31</v>
      </c>
    </row>
    <row r="596" spans="1:8" x14ac:dyDescent="0.2">
      <c r="A596" t="s">
        <v>71</v>
      </c>
      <c r="B596" t="s">
        <v>54</v>
      </c>
      <c r="C596" t="s">
        <v>82</v>
      </c>
      <c r="D596" s="4">
        <v>43344</v>
      </c>
      <c r="E596" t="s">
        <v>206</v>
      </c>
      <c r="F596" s="5">
        <v>43221</v>
      </c>
      <c r="G596">
        <v>104632.99</v>
      </c>
      <c r="H596">
        <v>9835.5</v>
      </c>
    </row>
    <row r="597" spans="1:8" x14ac:dyDescent="0.2">
      <c r="A597" t="s">
        <v>71</v>
      </c>
      <c r="B597" t="s">
        <v>54</v>
      </c>
      <c r="C597" t="s">
        <v>82</v>
      </c>
      <c r="D597" s="4">
        <v>43344</v>
      </c>
      <c r="E597" t="s">
        <v>207</v>
      </c>
      <c r="F597" s="5">
        <v>43221</v>
      </c>
      <c r="G597">
        <v>4718.9399999999996</v>
      </c>
      <c r="H597">
        <v>443.63</v>
      </c>
    </row>
    <row r="598" spans="1:8" x14ac:dyDescent="0.2">
      <c r="A598" t="s">
        <v>71</v>
      </c>
      <c r="B598" t="s">
        <v>54</v>
      </c>
      <c r="C598" t="s">
        <v>82</v>
      </c>
      <c r="D598" s="4">
        <v>43344</v>
      </c>
      <c r="E598" t="s">
        <v>199</v>
      </c>
      <c r="F598" s="5">
        <v>43221</v>
      </c>
      <c r="G598">
        <v>109351.93</v>
      </c>
      <c r="H598">
        <v>5686.31</v>
      </c>
    </row>
    <row r="599" spans="1:8" x14ac:dyDescent="0.2">
      <c r="A599" t="s">
        <v>71</v>
      </c>
      <c r="B599" t="s">
        <v>55</v>
      </c>
      <c r="C599" t="s">
        <v>80</v>
      </c>
      <c r="D599" s="4">
        <v>43374</v>
      </c>
      <c r="E599" t="s">
        <v>198</v>
      </c>
      <c r="F599" s="5">
        <v>43221</v>
      </c>
      <c r="G599">
        <v>18495.47</v>
      </c>
      <c r="H599">
        <v>-1313.19</v>
      </c>
    </row>
    <row r="600" spans="1:8" x14ac:dyDescent="0.2">
      <c r="A600" t="s">
        <v>71</v>
      </c>
      <c r="B600" t="s">
        <v>55</v>
      </c>
      <c r="C600" t="s">
        <v>80</v>
      </c>
      <c r="D600" s="4">
        <v>43374</v>
      </c>
      <c r="E600" t="s">
        <v>202</v>
      </c>
      <c r="F600" s="5">
        <v>43221</v>
      </c>
      <c r="G600">
        <v>17697.29</v>
      </c>
      <c r="H600">
        <v>2336.0500000000002</v>
      </c>
    </row>
    <row r="601" spans="1:8" x14ac:dyDescent="0.2">
      <c r="A601" t="s">
        <v>71</v>
      </c>
      <c r="B601" t="s">
        <v>55</v>
      </c>
      <c r="C601" t="s">
        <v>80</v>
      </c>
      <c r="D601" s="4">
        <v>43374</v>
      </c>
      <c r="E601" t="s">
        <v>203</v>
      </c>
      <c r="F601" s="5">
        <v>43221</v>
      </c>
      <c r="G601">
        <v>798.18</v>
      </c>
      <c r="H601">
        <v>105.38</v>
      </c>
    </row>
    <row r="602" spans="1:8" x14ac:dyDescent="0.2">
      <c r="A602" t="s">
        <v>71</v>
      </c>
      <c r="B602" t="s">
        <v>55</v>
      </c>
      <c r="C602" t="s">
        <v>80</v>
      </c>
      <c r="D602" s="4">
        <v>43374</v>
      </c>
      <c r="E602" t="s">
        <v>199</v>
      </c>
      <c r="F602" s="5">
        <v>43221</v>
      </c>
      <c r="G602">
        <v>18495.47</v>
      </c>
      <c r="H602">
        <v>1313.19</v>
      </c>
    </row>
    <row r="603" spans="1:8" x14ac:dyDescent="0.2">
      <c r="A603" t="s">
        <v>71</v>
      </c>
      <c r="B603" t="s">
        <v>55</v>
      </c>
      <c r="C603" t="s">
        <v>81</v>
      </c>
      <c r="D603" s="4">
        <v>43374</v>
      </c>
      <c r="E603" t="s">
        <v>198</v>
      </c>
      <c r="F603" s="5">
        <v>43221</v>
      </c>
      <c r="G603">
        <v>29939.78</v>
      </c>
      <c r="H603">
        <v>-1047.94</v>
      </c>
    </row>
    <row r="604" spans="1:8" x14ac:dyDescent="0.2">
      <c r="A604" t="s">
        <v>71</v>
      </c>
      <c r="B604" t="s">
        <v>55</v>
      </c>
      <c r="C604" t="s">
        <v>81</v>
      </c>
      <c r="D604" s="4">
        <v>43374</v>
      </c>
      <c r="E604" t="s">
        <v>204</v>
      </c>
      <c r="F604" s="5">
        <v>43221</v>
      </c>
      <c r="G604">
        <v>28647.79</v>
      </c>
      <c r="H604">
        <v>1862.15</v>
      </c>
    </row>
    <row r="605" spans="1:8" x14ac:dyDescent="0.2">
      <c r="A605" t="s">
        <v>71</v>
      </c>
      <c r="B605" t="s">
        <v>55</v>
      </c>
      <c r="C605" t="s">
        <v>81</v>
      </c>
      <c r="D605" s="4">
        <v>43374</v>
      </c>
      <c r="E605" t="s">
        <v>205</v>
      </c>
      <c r="F605" s="5">
        <v>43221</v>
      </c>
      <c r="G605">
        <v>1291.99</v>
      </c>
      <c r="H605">
        <v>83.95</v>
      </c>
    </row>
    <row r="606" spans="1:8" x14ac:dyDescent="0.2">
      <c r="A606" t="s">
        <v>71</v>
      </c>
      <c r="B606" t="s">
        <v>55</v>
      </c>
      <c r="C606" t="s">
        <v>81</v>
      </c>
      <c r="D606" s="4">
        <v>43374</v>
      </c>
      <c r="E606" t="s">
        <v>199</v>
      </c>
      <c r="F606" s="5">
        <v>43221</v>
      </c>
      <c r="G606">
        <v>29939.78</v>
      </c>
      <c r="H606">
        <v>1047.94</v>
      </c>
    </row>
    <row r="607" spans="1:8" x14ac:dyDescent="0.2">
      <c r="A607" t="s">
        <v>71</v>
      </c>
      <c r="B607" t="s">
        <v>55</v>
      </c>
      <c r="C607" t="s">
        <v>82</v>
      </c>
      <c r="D607" s="4">
        <v>43374</v>
      </c>
      <c r="E607" t="s">
        <v>198</v>
      </c>
      <c r="F607" s="5">
        <v>43221</v>
      </c>
      <c r="G607">
        <v>13003.36</v>
      </c>
      <c r="H607">
        <v>-676.13</v>
      </c>
    </row>
    <row r="608" spans="1:8" x14ac:dyDescent="0.2">
      <c r="A608" t="s">
        <v>71</v>
      </c>
      <c r="B608" t="s">
        <v>55</v>
      </c>
      <c r="C608" t="s">
        <v>82</v>
      </c>
      <c r="D608" s="4">
        <v>43374</v>
      </c>
      <c r="E608" t="s">
        <v>206</v>
      </c>
      <c r="F608" s="5">
        <v>43221</v>
      </c>
      <c r="G608">
        <v>12442.22</v>
      </c>
      <c r="H608">
        <v>1169.56</v>
      </c>
    </row>
    <row r="609" spans="1:8" x14ac:dyDescent="0.2">
      <c r="A609" t="s">
        <v>71</v>
      </c>
      <c r="B609" t="s">
        <v>55</v>
      </c>
      <c r="C609" t="s">
        <v>82</v>
      </c>
      <c r="D609" s="4">
        <v>43374</v>
      </c>
      <c r="E609" t="s">
        <v>207</v>
      </c>
      <c r="F609" s="5">
        <v>43221</v>
      </c>
      <c r="G609">
        <v>561.14</v>
      </c>
      <c r="H609">
        <v>52.74</v>
      </c>
    </row>
    <row r="610" spans="1:8" x14ac:dyDescent="0.2">
      <c r="A610" t="s">
        <v>71</v>
      </c>
      <c r="B610" t="s">
        <v>55</v>
      </c>
      <c r="C610" t="s">
        <v>82</v>
      </c>
      <c r="D610" s="4">
        <v>43374</v>
      </c>
      <c r="E610" t="s">
        <v>199</v>
      </c>
      <c r="F610" s="5">
        <v>43221</v>
      </c>
      <c r="G610">
        <v>13003.36</v>
      </c>
      <c r="H610">
        <v>676.13</v>
      </c>
    </row>
    <row r="611" spans="1:8" x14ac:dyDescent="0.2">
      <c r="A611" t="s">
        <v>71</v>
      </c>
      <c r="B611" t="s">
        <v>55</v>
      </c>
      <c r="C611" t="s">
        <v>82</v>
      </c>
      <c r="D611" s="4">
        <v>43617</v>
      </c>
      <c r="E611" t="s">
        <v>198</v>
      </c>
      <c r="F611" s="5">
        <v>43405</v>
      </c>
      <c r="G611">
        <v>-214.4</v>
      </c>
      <c r="H611">
        <v>11.15</v>
      </c>
    </row>
    <row r="612" spans="1:8" x14ac:dyDescent="0.2">
      <c r="A612" t="s">
        <v>71</v>
      </c>
      <c r="B612" t="s">
        <v>55</v>
      </c>
      <c r="C612" t="s">
        <v>82</v>
      </c>
      <c r="D612" s="4">
        <v>43617</v>
      </c>
      <c r="E612" t="s">
        <v>199</v>
      </c>
      <c r="F612" s="5">
        <v>43405</v>
      </c>
      <c r="G612">
        <v>-214.4</v>
      </c>
      <c r="H612">
        <v>-11.15</v>
      </c>
    </row>
    <row r="613" spans="1:8" x14ac:dyDescent="0.2">
      <c r="A613" t="s">
        <v>71</v>
      </c>
      <c r="B613" t="s">
        <v>55</v>
      </c>
      <c r="C613" t="s">
        <v>82</v>
      </c>
      <c r="D613" s="4">
        <v>43617</v>
      </c>
      <c r="E613" t="s">
        <v>197</v>
      </c>
      <c r="F613" s="5">
        <v>43405</v>
      </c>
      <c r="G613">
        <v>-205.15</v>
      </c>
      <c r="H613">
        <v>-19.28</v>
      </c>
    </row>
    <row r="614" spans="1:8" x14ac:dyDescent="0.2">
      <c r="A614" t="s">
        <v>71</v>
      </c>
      <c r="B614" t="s">
        <v>55</v>
      </c>
      <c r="C614" t="s">
        <v>82</v>
      </c>
      <c r="D614" s="4">
        <v>43617</v>
      </c>
      <c r="E614" t="s">
        <v>196</v>
      </c>
      <c r="F614" s="5">
        <v>43405</v>
      </c>
      <c r="G614">
        <v>-9.25</v>
      </c>
      <c r="H614">
        <v>-0.87</v>
      </c>
    </row>
    <row r="615" spans="1:8" x14ac:dyDescent="0.2">
      <c r="A615" t="s">
        <v>71</v>
      </c>
      <c r="B615" t="s">
        <v>54</v>
      </c>
      <c r="C615" t="s">
        <v>80</v>
      </c>
      <c r="D615" s="4">
        <v>43344</v>
      </c>
      <c r="E615" t="s">
        <v>198</v>
      </c>
      <c r="F615" s="5">
        <v>43221</v>
      </c>
      <c r="G615">
        <v>469.93</v>
      </c>
      <c r="H615">
        <v>-33.369999999999997</v>
      </c>
    </row>
    <row r="616" spans="1:8" x14ac:dyDescent="0.2">
      <c r="A616" t="s">
        <v>71</v>
      </c>
      <c r="B616" t="s">
        <v>54</v>
      </c>
      <c r="C616" t="s">
        <v>80</v>
      </c>
      <c r="D616" s="4">
        <v>43344</v>
      </c>
      <c r="E616" t="s">
        <v>202</v>
      </c>
      <c r="F616" s="5">
        <v>43221</v>
      </c>
      <c r="G616">
        <v>449.65</v>
      </c>
      <c r="H616">
        <v>59.35</v>
      </c>
    </row>
    <row r="617" spans="1:8" x14ac:dyDescent="0.2">
      <c r="A617" t="s">
        <v>71</v>
      </c>
      <c r="B617" t="s">
        <v>54</v>
      </c>
      <c r="C617" t="s">
        <v>80</v>
      </c>
      <c r="D617" s="4">
        <v>43344</v>
      </c>
      <c r="E617" t="s">
        <v>203</v>
      </c>
      <c r="F617" s="5">
        <v>43221</v>
      </c>
      <c r="G617">
        <v>20.28</v>
      </c>
      <c r="H617">
        <v>2.68</v>
      </c>
    </row>
    <row r="618" spans="1:8" x14ac:dyDescent="0.2">
      <c r="A618" t="s">
        <v>71</v>
      </c>
      <c r="B618" t="s">
        <v>55</v>
      </c>
      <c r="C618" t="s">
        <v>81</v>
      </c>
      <c r="D618" s="4">
        <v>43344</v>
      </c>
      <c r="E618" t="s">
        <v>199</v>
      </c>
      <c r="F618" s="5">
        <v>43221</v>
      </c>
      <c r="G618">
        <v>848.81</v>
      </c>
      <c r="H618">
        <v>29.71</v>
      </c>
    </row>
    <row r="619" spans="1:8" x14ac:dyDescent="0.2">
      <c r="A619" t="s">
        <v>71</v>
      </c>
      <c r="B619" t="s">
        <v>55</v>
      </c>
      <c r="C619" t="s">
        <v>81</v>
      </c>
      <c r="D619" s="4">
        <v>43344</v>
      </c>
      <c r="E619" t="s">
        <v>198</v>
      </c>
      <c r="F619" s="5">
        <v>43221</v>
      </c>
      <c r="G619">
        <v>848.81</v>
      </c>
      <c r="H619">
        <v>-29.71</v>
      </c>
    </row>
    <row r="620" spans="1:8" x14ac:dyDescent="0.2">
      <c r="A620" t="s">
        <v>71</v>
      </c>
      <c r="B620" t="s">
        <v>55</v>
      </c>
      <c r="C620" t="s">
        <v>81</v>
      </c>
      <c r="D620" s="4">
        <v>43344</v>
      </c>
      <c r="E620" t="s">
        <v>204</v>
      </c>
      <c r="F620" s="5">
        <v>43221</v>
      </c>
      <c r="G620">
        <v>812.18</v>
      </c>
      <c r="H620">
        <v>52.79</v>
      </c>
    </row>
    <row r="621" spans="1:8" x14ac:dyDescent="0.2">
      <c r="A621" t="s">
        <v>71</v>
      </c>
      <c r="B621" t="s">
        <v>55</v>
      </c>
      <c r="C621" t="s">
        <v>81</v>
      </c>
      <c r="D621" s="4">
        <v>43344</v>
      </c>
      <c r="E621" t="s">
        <v>205</v>
      </c>
      <c r="F621" s="5">
        <v>43221</v>
      </c>
      <c r="G621">
        <v>36.630000000000003</v>
      </c>
      <c r="H621">
        <v>2.38</v>
      </c>
    </row>
    <row r="622" spans="1:8" x14ac:dyDescent="0.2">
      <c r="A622" t="s">
        <v>71</v>
      </c>
      <c r="B622" t="s">
        <v>55</v>
      </c>
      <c r="C622" t="s">
        <v>82</v>
      </c>
      <c r="D622" s="4">
        <v>43344</v>
      </c>
      <c r="E622" t="s">
        <v>198</v>
      </c>
      <c r="F622" s="5">
        <v>43221</v>
      </c>
      <c r="G622">
        <v>3.03</v>
      </c>
      <c r="H622">
        <v>-0.16</v>
      </c>
    </row>
    <row r="623" spans="1:8" x14ac:dyDescent="0.2">
      <c r="A623" t="s">
        <v>71</v>
      </c>
      <c r="B623" t="s">
        <v>55</v>
      </c>
      <c r="C623" t="s">
        <v>82</v>
      </c>
      <c r="D623" s="4">
        <v>43344</v>
      </c>
      <c r="E623" t="s">
        <v>206</v>
      </c>
      <c r="F623" s="5">
        <v>43221</v>
      </c>
      <c r="G623">
        <v>2.9</v>
      </c>
      <c r="H623">
        <v>0.27</v>
      </c>
    </row>
    <row r="624" spans="1:8" x14ac:dyDescent="0.2">
      <c r="A624" t="s">
        <v>71</v>
      </c>
      <c r="B624" t="s">
        <v>55</v>
      </c>
      <c r="C624" t="s">
        <v>82</v>
      </c>
      <c r="D624" s="4">
        <v>43344</v>
      </c>
      <c r="E624" t="s">
        <v>207</v>
      </c>
      <c r="F624" s="5">
        <v>43221</v>
      </c>
      <c r="G624">
        <v>0.13</v>
      </c>
      <c r="H624">
        <v>0.01</v>
      </c>
    </row>
    <row r="625" spans="1:8" x14ac:dyDescent="0.2">
      <c r="A625" t="s">
        <v>71</v>
      </c>
      <c r="B625" t="s">
        <v>55</v>
      </c>
      <c r="C625" t="s">
        <v>82</v>
      </c>
      <c r="D625" s="4">
        <v>43344</v>
      </c>
      <c r="E625" t="s">
        <v>199</v>
      </c>
      <c r="F625" s="5">
        <v>43221</v>
      </c>
      <c r="G625">
        <v>3.03</v>
      </c>
      <c r="H625">
        <v>0.16</v>
      </c>
    </row>
    <row r="626" spans="1:8" x14ac:dyDescent="0.2">
      <c r="A626" t="s">
        <v>71</v>
      </c>
      <c r="B626" t="s">
        <v>54</v>
      </c>
      <c r="C626" t="s">
        <v>80</v>
      </c>
      <c r="D626" s="4">
        <v>43374</v>
      </c>
      <c r="E626" t="s">
        <v>198</v>
      </c>
      <c r="F626" s="5">
        <v>43221</v>
      </c>
      <c r="G626">
        <v>66929.7</v>
      </c>
      <c r="H626">
        <v>-4751.93</v>
      </c>
    </row>
    <row r="627" spans="1:8" x14ac:dyDescent="0.2">
      <c r="A627" t="s">
        <v>71</v>
      </c>
      <c r="B627" t="s">
        <v>54</v>
      </c>
      <c r="C627" t="s">
        <v>80</v>
      </c>
      <c r="D627" s="4">
        <v>43374</v>
      </c>
      <c r="E627" t="s">
        <v>202</v>
      </c>
      <c r="F627" s="5">
        <v>43221</v>
      </c>
      <c r="G627">
        <v>64041.46</v>
      </c>
      <c r="H627">
        <v>8453.51</v>
      </c>
    </row>
    <row r="628" spans="1:8" x14ac:dyDescent="0.2">
      <c r="A628" t="s">
        <v>71</v>
      </c>
      <c r="B628" t="s">
        <v>54</v>
      </c>
      <c r="C628" t="s">
        <v>80</v>
      </c>
      <c r="D628" s="4">
        <v>43374</v>
      </c>
      <c r="E628" t="s">
        <v>203</v>
      </c>
      <c r="F628" s="5">
        <v>43221</v>
      </c>
      <c r="G628">
        <v>2888.24</v>
      </c>
      <c r="H628">
        <v>381.24</v>
      </c>
    </row>
    <row r="629" spans="1:8" x14ac:dyDescent="0.2">
      <c r="A629" t="s">
        <v>71</v>
      </c>
      <c r="B629" t="s">
        <v>54</v>
      </c>
      <c r="C629" t="s">
        <v>80</v>
      </c>
      <c r="D629" s="4">
        <v>43374</v>
      </c>
      <c r="E629" t="s">
        <v>199</v>
      </c>
      <c r="F629" s="5">
        <v>43221</v>
      </c>
      <c r="G629">
        <v>66929.7</v>
      </c>
      <c r="H629">
        <v>4751.93</v>
      </c>
    </row>
    <row r="630" spans="1:8" x14ac:dyDescent="0.2">
      <c r="A630" t="s">
        <v>71</v>
      </c>
      <c r="B630" t="s">
        <v>54</v>
      </c>
      <c r="C630" t="s">
        <v>81</v>
      </c>
      <c r="D630" s="4">
        <v>43374</v>
      </c>
      <c r="E630" t="s">
        <v>198</v>
      </c>
      <c r="F630" s="5">
        <v>43221</v>
      </c>
      <c r="G630">
        <v>254875.13</v>
      </c>
      <c r="H630">
        <v>-8920.64</v>
      </c>
    </row>
    <row r="631" spans="1:8" x14ac:dyDescent="0.2">
      <c r="A631" t="s">
        <v>71</v>
      </c>
      <c r="B631" t="s">
        <v>54</v>
      </c>
      <c r="C631" t="s">
        <v>81</v>
      </c>
      <c r="D631" s="4">
        <v>43374</v>
      </c>
      <c r="E631" t="s">
        <v>204</v>
      </c>
      <c r="F631" s="5">
        <v>43221</v>
      </c>
      <c r="G631">
        <v>243876.28</v>
      </c>
      <c r="H631">
        <v>15851.99</v>
      </c>
    </row>
    <row r="632" spans="1:8" x14ac:dyDescent="0.2">
      <c r="A632" t="s">
        <v>71</v>
      </c>
      <c r="B632" t="s">
        <v>54</v>
      </c>
      <c r="C632" t="s">
        <v>81</v>
      </c>
      <c r="D632" s="4">
        <v>43374</v>
      </c>
      <c r="E632" t="s">
        <v>205</v>
      </c>
      <c r="F632" s="5">
        <v>43221</v>
      </c>
      <c r="G632">
        <v>10998.85</v>
      </c>
      <c r="H632">
        <v>715.05</v>
      </c>
    </row>
    <row r="633" spans="1:8" x14ac:dyDescent="0.2">
      <c r="A633" t="s">
        <v>71</v>
      </c>
      <c r="B633" t="s">
        <v>54</v>
      </c>
      <c r="C633" t="s">
        <v>81</v>
      </c>
      <c r="D633" s="4">
        <v>43374</v>
      </c>
      <c r="E633" t="s">
        <v>199</v>
      </c>
      <c r="F633" s="5">
        <v>43221</v>
      </c>
      <c r="G633">
        <v>254875.13</v>
      </c>
      <c r="H633">
        <v>8920.64</v>
      </c>
    </row>
    <row r="634" spans="1:8" x14ac:dyDescent="0.2">
      <c r="A634" t="s">
        <v>71</v>
      </c>
      <c r="B634" t="s">
        <v>54</v>
      </c>
      <c r="C634" t="s">
        <v>82</v>
      </c>
      <c r="D634" s="4">
        <v>43374</v>
      </c>
      <c r="E634" t="s">
        <v>198</v>
      </c>
      <c r="F634" s="5">
        <v>43221</v>
      </c>
      <c r="G634">
        <v>61506.879999999997</v>
      </c>
      <c r="H634">
        <v>-3198.32</v>
      </c>
    </row>
    <row r="635" spans="1:8" x14ac:dyDescent="0.2">
      <c r="A635" t="s">
        <v>71</v>
      </c>
      <c r="B635" t="s">
        <v>54</v>
      </c>
      <c r="C635" t="s">
        <v>82</v>
      </c>
      <c r="D635" s="4">
        <v>43374</v>
      </c>
      <c r="E635" t="s">
        <v>206</v>
      </c>
      <c r="F635" s="5">
        <v>43221</v>
      </c>
      <c r="G635">
        <v>58852.61</v>
      </c>
      <c r="H635">
        <v>5532.25</v>
      </c>
    </row>
    <row r="636" spans="1:8" x14ac:dyDescent="0.2">
      <c r="A636" t="s">
        <v>71</v>
      </c>
      <c r="B636" t="s">
        <v>54</v>
      </c>
      <c r="C636" t="s">
        <v>82</v>
      </c>
      <c r="D636" s="4">
        <v>43374</v>
      </c>
      <c r="E636" t="s">
        <v>207</v>
      </c>
      <c r="F636" s="5">
        <v>43221</v>
      </c>
      <c r="G636">
        <v>2654.27</v>
      </c>
      <c r="H636">
        <v>249.48</v>
      </c>
    </row>
    <row r="637" spans="1:8" x14ac:dyDescent="0.2">
      <c r="A637" t="s">
        <v>71</v>
      </c>
      <c r="B637" t="s">
        <v>54</v>
      </c>
      <c r="C637" t="s">
        <v>82</v>
      </c>
      <c r="D637" s="4">
        <v>43374</v>
      </c>
      <c r="E637" t="s">
        <v>199</v>
      </c>
      <c r="F637" s="5">
        <v>43221</v>
      </c>
      <c r="G637">
        <v>61506.879999999997</v>
      </c>
      <c r="H637">
        <v>3198.32</v>
      </c>
    </row>
    <row r="638" spans="1:8" x14ac:dyDescent="0.2">
      <c r="A638" t="s">
        <v>71</v>
      </c>
      <c r="B638" t="s">
        <v>55</v>
      </c>
      <c r="C638" t="s">
        <v>80</v>
      </c>
      <c r="D638" s="4">
        <v>43374</v>
      </c>
      <c r="E638" t="s">
        <v>198</v>
      </c>
      <c r="F638" s="5">
        <v>43221</v>
      </c>
      <c r="G638">
        <v>6679.77</v>
      </c>
      <c r="H638">
        <v>-474.27</v>
      </c>
    </row>
    <row r="639" spans="1:8" x14ac:dyDescent="0.2">
      <c r="A639" t="s">
        <v>71</v>
      </c>
      <c r="B639" t="s">
        <v>55</v>
      </c>
      <c r="C639" t="s">
        <v>80</v>
      </c>
      <c r="D639" s="4">
        <v>43374</v>
      </c>
      <c r="E639" t="s">
        <v>202</v>
      </c>
      <c r="F639" s="5">
        <v>43221</v>
      </c>
      <c r="G639">
        <v>6391.51</v>
      </c>
      <c r="H639">
        <v>843.69</v>
      </c>
    </row>
    <row r="640" spans="1:8" x14ac:dyDescent="0.2">
      <c r="A640" t="s">
        <v>71</v>
      </c>
      <c r="B640" t="s">
        <v>55</v>
      </c>
      <c r="C640" t="s">
        <v>80</v>
      </c>
      <c r="D640" s="4">
        <v>43374</v>
      </c>
      <c r="E640" t="s">
        <v>203</v>
      </c>
      <c r="F640" s="5">
        <v>43221</v>
      </c>
      <c r="G640">
        <v>288.26</v>
      </c>
      <c r="H640">
        <v>38.06</v>
      </c>
    </row>
    <row r="641" spans="1:8" x14ac:dyDescent="0.2">
      <c r="A641" t="s">
        <v>71</v>
      </c>
      <c r="B641" t="s">
        <v>55</v>
      </c>
      <c r="C641" t="s">
        <v>80</v>
      </c>
      <c r="D641" s="4">
        <v>43374</v>
      </c>
      <c r="E641" t="s">
        <v>199</v>
      </c>
      <c r="F641" s="5">
        <v>43221</v>
      </c>
      <c r="G641">
        <v>6679.77</v>
      </c>
      <c r="H641">
        <v>474.27</v>
      </c>
    </row>
    <row r="642" spans="1:8" x14ac:dyDescent="0.2">
      <c r="A642" t="s">
        <v>71</v>
      </c>
      <c r="B642" t="s">
        <v>55</v>
      </c>
      <c r="C642" t="s">
        <v>81</v>
      </c>
      <c r="D642" s="4">
        <v>43374</v>
      </c>
      <c r="E642" t="s">
        <v>198</v>
      </c>
      <c r="F642" s="5">
        <v>43221</v>
      </c>
      <c r="G642">
        <v>23980.01</v>
      </c>
      <c r="H642">
        <v>-839.28</v>
      </c>
    </row>
    <row r="643" spans="1:8" x14ac:dyDescent="0.2">
      <c r="A643" t="s">
        <v>71</v>
      </c>
      <c r="B643" t="s">
        <v>55</v>
      </c>
      <c r="C643" t="s">
        <v>81</v>
      </c>
      <c r="D643" s="4">
        <v>43374</v>
      </c>
      <c r="E643" t="s">
        <v>204</v>
      </c>
      <c r="F643" s="5">
        <v>43221</v>
      </c>
      <c r="G643">
        <v>22945.18</v>
      </c>
      <c r="H643">
        <v>1491.44</v>
      </c>
    </row>
    <row r="644" spans="1:8" x14ac:dyDescent="0.2">
      <c r="A644" t="s">
        <v>71</v>
      </c>
      <c r="B644" t="s">
        <v>55</v>
      </c>
      <c r="C644" t="s">
        <v>81</v>
      </c>
      <c r="D644" s="4">
        <v>43374</v>
      </c>
      <c r="E644" t="s">
        <v>205</v>
      </c>
      <c r="F644" s="5">
        <v>43221</v>
      </c>
      <c r="G644">
        <v>1034.83</v>
      </c>
      <c r="H644">
        <v>67.28</v>
      </c>
    </row>
    <row r="645" spans="1:8" x14ac:dyDescent="0.2">
      <c r="A645" t="s">
        <v>71</v>
      </c>
      <c r="B645" t="s">
        <v>55</v>
      </c>
      <c r="C645" t="s">
        <v>81</v>
      </c>
      <c r="D645" s="4">
        <v>43374</v>
      </c>
      <c r="E645" t="s">
        <v>199</v>
      </c>
      <c r="F645" s="5">
        <v>43221</v>
      </c>
      <c r="G645">
        <v>23980.01</v>
      </c>
      <c r="H645">
        <v>839.28</v>
      </c>
    </row>
    <row r="646" spans="1:8" x14ac:dyDescent="0.2">
      <c r="A646" t="s">
        <v>71</v>
      </c>
      <c r="B646" t="s">
        <v>55</v>
      </c>
      <c r="C646" t="s">
        <v>82</v>
      </c>
      <c r="D646" s="4">
        <v>43374</v>
      </c>
      <c r="E646" t="s">
        <v>198</v>
      </c>
      <c r="F646" s="5">
        <v>43221</v>
      </c>
      <c r="G646">
        <v>5484.5</v>
      </c>
      <c r="H646">
        <v>-285.22000000000003</v>
      </c>
    </row>
    <row r="647" spans="1:8" x14ac:dyDescent="0.2">
      <c r="A647" t="s">
        <v>71</v>
      </c>
      <c r="B647" t="s">
        <v>55</v>
      </c>
      <c r="C647" t="s">
        <v>82</v>
      </c>
      <c r="D647" s="4">
        <v>43374</v>
      </c>
      <c r="E647" t="s">
        <v>206</v>
      </c>
      <c r="F647" s="5">
        <v>43221</v>
      </c>
      <c r="G647">
        <v>5247.81</v>
      </c>
      <c r="H647">
        <v>493.3</v>
      </c>
    </row>
    <row r="648" spans="1:8" x14ac:dyDescent="0.2">
      <c r="A648" t="s">
        <v>71</v>
      </c>
      <c r="B648" t="s">
        <v>55</v>
      </c>
      <c r="C648" t="s">
        <v>82</v>
      </c>
      <c r="D648" s="4">
        <v>43374</v>
      </c>
      <c r="E648" t="s">
        <v>207</v>
      </c>
      <c r="F648" s="5">
        <v>43221</v>
      </c>
      <c r="G648">
        <v>236.69</v>
      </c>
      <c r="H648">
        <v>22.24</v>
      </c>
    </row>
    <row r="649" spans="1:8" x14ac:dyDescent="0.2">
      <c r="A649" t="s">
        <v>71</v>
      </c>
      <c r="B649" t="s">
        <v>55</v>
      </c>
      <c r="C649" t="s">
        <v>82</v>
      </c>
      <c r="D649" s="4">
        <v>43374</v>
      </c>
      <c r="E649" t="s">
        <v>199</v>
      </c>
      <c r="F649" s="5">
        <v>43221</v>
      </c>
      <c r="G649">
        <v>5484.5</v>
      </c>
      <c r="H649">
        <v>285.22000000000003</v>
      </c>
    </row>
    <row r="650" spans="1:8" x14ac:dyDescent="0.2">
      <c r="A650" t="s">
        <v>71</v>
      </c>
      <c r="B650" t="s">
        <v>55</v>
      </c>
      <c r="C650" t="s">
        <v>81</v>
      </c>
      <c r="D650" s="4">
        <v>43374</v>
      </c>
      <c r="E650" t="s">
        <v>204</v>
      </c>
      <c r="F650" s="5">
        <v>43221</v>
      </c>
      <c r="G650">
        <v>176465.65</v>
      </c>
      <c r="H650">
        <v>11470.24</v>
      </c>
    </row>
    <row r="651" spans="1:8" x14ac:dyDescent="0.2">
      <c r="A651" t="s">
        <v>71</v>
      </c>
      <c r="B651" t="s">
        <v>55</v>
      </c>
      <c r="C651" t="s">
        <v>81</v>
      </c>
      <c r="D651" s="4">
        <v>43374</v>
      </c>
      <c r="E651" t="s">
        <v>205</v>
      </c>
      <c r="F651" s="5">
        <v>43221</v>
      </c>
      <c r="G651">
        <v>7958.61</v>
      </c>
      <c r="H651">
        <v>517.34</v>
      </c>
    </row>
    <row r="652" spans="1:8" x14ac:dyDescent="0.2">
      <c r="A652" t="s">
        <v>71</v>
      </c>
      <c r="B652" t="s">
        <v>55</v>
      </c>
      <c r="C652" t="s">
        <v>81</v>
      </c>
      <c r="D652" s="4">
        <v>43374</v>
      </c>
      <c r="E652" t="s">
        <v>199</v>
      </c>
      <c r="F652" s="5">
        <v>43221</v>
      </c>
      <c r="G652">
        <v>184424.26</v>
      </c>
      <c r="H652">
        <v>6454.85</v>
      </c>
    </row>
    <row r="653" spans="1:8" x14ac:dyDescent="0.2">
      <c r="A653" t="s">
        <v>71</v>
      </c>
      <c r="B653" t="s">
        <v>55</v>
      </c>
      <c r="C653" t="s">
        <v>82</v>
      </c>
      <c r="D653" s="4">
        <v>43374</v>
      </c>
      <c r="E653" t="s">
        <v>198</v>
      </c>
      <c r="F653" s="5">
        <v>43221</v>
      </c>
      <c r="G653">
        <v>46562.879999999997</v>
      </c>
      <c r="H653">
        <v>-2421.3000000000002</v>
      </c>
    </row>
    <row r="654" spans="1:8" x14ac:dyDescent="0.2">
      <c r="A654" t="s">
        <v>71</v>
      </c>
      <c r="B654" t="s">
        <v>55</v>
      </c>
      <c r="C654" t="s">
        <v>82</v>
      </c>
      <c r="D654" s="4">
        <v>43374</v>
      </c>
      <c r="E654" t="s">
        <v>206</v>
      </c>
      <c r="F654" s="5">
        <v>43221</v>
      </c>
      <c r="G654">
        <v>44553.53</v>
      </c>
      <c r="H654">
        <v>4188</v>
      </c>
    </row>
    <row r="655" spans="1:8" x14ac:dyDescent="0.2">
      <c r="A655" t="s">
        <v>71</v>
      </c>
      <c r="B655" t="s">
        <v>55</v>
      </c>
      <c r="C655" t="s">
        <v>82</v>
      </c>
      <c r="D655" s="4">
        <v>43374</v>
      </c>
      <c r="E655" t="s">
        <v>207</v>
      </c>
      <c r="F655" s="5">
        <v>43221</v>
      </c>
      <c r="G655">
        <v>2009.35</v>
      </c>
      <c r="H655">
        <v>188.9</v>
      </c>
    </row>
    <row r="656" spans="1:8" x14ac:dyDescent="0.2">
      <c r="A656" t="s">
        <v>71</v>
      </c>
      <c r="B656" t="s">
        <v>55</v>
      </c>
      <c r="C656" t="s">
        <v>82</v>
      </c>
      <c r="D656" s="4">
        <v>43374</v>
      </c>
      <c r="E656" t="s">
        <v>199</v>
      </c>
      <c r="F656" s="5">
        <v>43221</v>
      </c>
      <c r="G656">
        <v>46562.879999999997</v>
      </c>
      <c r="H656">
        <v>2421.3000000000002</v>
      </c>
    </row>
    <row r="657" spans="1:8" x14ac:dyDescent="0.2">
      <c r="A657" t="s">
        <v>71</v>
      </c>
      <c r="B657" t="s">
        <v>54</v>
      </c>
      <c r="C657" t="s">
        <v>80</v>
      </c>
      <c r="D657" s="4">
        <v>43405</v>
      </c>
      <c r="E657" t="s">
        <v>198</v>
      </c>
      <c r="F657" s="5">
        <v>43221</v>
      </c>
      <c r="G657">
        <v>132683.79999999999</v>
      </c>
      <c r="H657">
        <v>-9420.68</v>
      </c>
    </row>
    <row r="658" spans="1:8" x14ac:dyDescent="0.2">
      <c r="A658" t="s">
        <v>71</v>
      </c>
      <c r="B658" t="s">
        <v>54</v>
      </c>
      <c r="C658" t="s">
        <v>80</v>
      </c>
      <c r="D658" s="4">
        <v>43405</v>
      </c>
      <c r="E658" t="s">
        <v>202</v>
      </c>
      <c r="F658" s="5">
        <v>43221</v>
      </c>
      <c r="G658">
        <v>126958</v>
      </c>
      <c r="H658">
        <v>16758.34</v>
      </c>
    </row>
    <row r="659" spans="1:8" x14ac:dyDescent="0.2">
      <c r="A659" t="s">
        <v>71</v>
      </c>
      <c r="B659" t="s">
        <v>54</v>
      </c>
      <c r="C659" t="s">
        <v>80</v>
      </c>
      <c r="D659" s="4">
        <v>43405</v>
      </c>
      <c r="E659" t="s">
        <v>203</v>
      </c>
      <c r="F659" s="5">
        <v>43221</v>
      </c>
      <c r="G659">
        <v>5725.8</v>
      </c>
      <c r="H659">
        <v>755.83</v>
      </c>
    </row>
    <row r="660" spans="1:8" x14ac:dyDescent="0.2">
      <c r="A660" t="s">
        <v>71</v>
      </c>
      <c r="B660" t="s">
        <v>55</v>
      </c>
      <c r="C660" t="s">
        <v>80</v>
      </c>
      <c r="D660" s="4">
        <v>43405</v>
      </c>
      <c r="E660" t="s">
        <v>198</v>
      </c>
      <c r="F660" s="5">
        <v>43221</v>
      </c>
      <c r="G660">
        <v>18005.830000000002</v>
      </c>
      <c r="H660">
        <v>-1278.42</v>
      </c>
    </row>
    <row r="661" spans="1:8" x14ac:dyDescent="0.2">
      <c r="A661" t="s">
        <v>71</v>
      </c>
      <c r="B661" t="s">
        <v>55</v>
      </c>
      <c r="C661" t="s">
        <v>80</v>
      </c>
      <c r="D661" s="4">
        <v>43405</v>
      </c>
      <c r="E661" t="s">
        <v>202</v>
      </c>
      <c r="F661" s="5">
        <v>43221</v>
      </c>
      <c r="G661">
        <v>17228.8</v>
      </c>
      <c r="H661">
        <v>2274.2199999999998</v>
      </c>
    </row>
    <row r="662" spans="1:8" x14ac:dyDescent="0.2">
      <c r="A662" t="s">
        <v>71</v>
      </c>
      <c r="B662" t="s">
        <v>55</v>
      </c>
      <c r="C662" t="s">
        <v>80</v>
      </c>
      <c r="D662" s="4">
        <v>43405</v>
      </c>
      <c r="E662" t="s">
        <v>203</v>
      </c>
      <c r="F662" s="5">
        <v>43221</v>
      </c>
      <c r="G662">
        <v>777.03</v>
      </c>
      <c r="H662">
        <v>102.58</v>
      </c>
    </row>
    <row r="663" spans="1:8" x14ac:dyDescent="0.2">
      <c r="A663" t="s">
        <v>71</v>
      </c>
      <c r="B663" t="s">
        <v>55</v>
      </c>
      <c r="C663" t="s">
        <v>80</v>
      </c>
      <c r="D663" s="4">
        <v>43405</v>
      </c>
      <c r="E663" t="s">
        <v>199</v>
      </c>
      <c r="F663" s="5">
        <v>43221</v>
      </c>
      <c r="G663">
        <v>18005.830000000002</v>
      </c>
      <c r="H663">
        <v>1278.42</v>
      </c>
    </row>
    <row r="664" spans="1:8" x14ac:dyDescent="0.2">
      <c r="A664" t="s">
        <v>71</v>
      </c>
      <c r="B664" t="s">
        <v>55</v>
      </c>
      <c r="C664" t="s">
        <v>81</v>
      </c>
      <c r="D664" s="4">
        <v>43405</v>
      </c>
      <c r="E664" t="s">
        <v>198</v>
      </c>
      <c r="F664" s="5">
        <v>43221</v>
      </c>
      <c r="G664">
        <v>44288.480000000003</v>
      </c>
      <c r="H664">
        <v>-1550.11</v>
      </c>
    </row>
    <row r="665" spans="1:8" x14ac:dyDescent="0.2">
      <c r="A665" t="s">
        <v>71</v>
      </c>
      <c r="B665" t="s">
        <v>55</v>
      </c>
      <c r="C665" t="s">
        <v>81</v>
      </c>
      <c r="D665" s="4">
        <v>43405</v>
      </c>
      <c r="E665" t="s">
        <v>204</v>
      </c>
      <c r="F665" s="5">
        <v>43221</v>
      </c>
      <c r="G665">
        <v>42377.26</v>
      </c>
      <c r="H665">
        <v>2754.54</v>
      </c>
    </row>
    <row r="666" spans="1:8" x14ac:dyDescent="0.2">
      <c r="A666" t="s">
        <v>71</v>
      </c>
      <c r="B666" t="s">
        <v>55</v>
      </c>
      <c r="C666" t="s">
        <v>81</v>
      </c>
      <c r="D666" s="4">
        <v>43405</v>
      </c>
      <c r="E666" t="s">
        <v>205</v>
      </c>
      <c r="F666" s="5">
        <v>43221</v>
      </c>
      <c r="G666">
        <v>1911.22</v>
      </c>
      <c r="H666">
        <v>124.23</v>
      </c>
    </row>
    <row r="667" spans="1:8" x14ac:dyDescent="0.2">
      <c r="A667" t="s">
        <v>71</v>
      </c>
      <c r="B667" t="s">
        <v>55</v>
      </c>
      <c r="C667" t="s">
        <v>81</v>
      </c>
      <c r="D667" s="4">
        <v>43405</v>
      </c>
      <c r="E667" t="s">
        <v>199</v>
      </c>
      <c r="F667" s="5">
        <v>43221</v>
      </c>
      <c r="G667">
        <v>44288.480000000003</v>
      </c>
      <c r="H667">
        <v>1550.11</v>
      </c>
    </row>
    <row r="668" spans="1:8" x14ac:dyDescent="0.2">
      <c r="A668" t="s">
        <v>71</v>
      </c>
      <c r="B668" t="s">
        <v>55</v>
      </c>
      <c r="C668" t="s">
        <v>82</v>
      </c>
      <c r="D668" s="4">
        <v>43405</v>
      </c>
      <c r="E668" t="s">
        <v>198</v>
      </c>
      <c r="F668" s="5">
        <v>43221</v>
      </c>
      <c r="G668">
        <v>15464.88</v>
      </c>
      <c r="H668">
        <v>-804.2</v>
      </c>
    </row>
    <row r="669" spans="1:8" x14ac:dyDescent="0.2">
      <c r="A669" t="s">
        <v>71</v>
      </c>
      <c r="B669" t="s">
        <v>55</v>
      </c>
      <c r="C669" t="s">
        <v>82</v>
      </c>
      <c r="D669" s="4">
        <v>43405</v>
      </c>
      <c r="E669" t="s">
        <v>206</v>
      </c>
      <c r="F669" s="5">
        <v>43221</v>
      </c>
      <c r="G669">
        <v>14797.52</v>
      </c>
      <c r="H669">
        <v>1390.96</v>
      </c>
    </row>
    <row r="670" spans="1:8" x14ac:dyDescent="0.2">
      <c r="A670" t="s">
        <v>71</v>
      </c>
      <c r="B670" t="s">
        <v>55</v>
      </c>
      <c r="C670" t="s">
        <v>82</v>
      </c>
      <c r="D670" s="4">
        <v>43405</v>
      </c>
      <c r="E670" t="s">
        <v>207</v>
      </c>
      <c r="F670" s="5">
        <v>43221</v>
      </c>
      <c r="G670">
        <v>667.36</v>
      </c>
      <c r="H670">
        <v>62.75</v>
      </c>
    </row>
    <row r="671" spans="1:8" x14ac:dyDescent="0.2">
      <c r="A671" t="s">
        <v>71</v>
      </c>
      <c r="B671" t="s">
        <v>55</v>
      </c>
      <c r="C671" t="s">
        <v>82</v>
      </c>
      <c r="D671" s="4">
        <v>43405</v>
      </c>
      <c r="E671" t="s">
        <v>199</v>
      </c>
      <c r="F671" s="5">
        <v>43221</v>
      </c>
      <c r="G671">
        <v>15464.88</v>
      </c>
      <c r="H671">
        <v>804.2</v>
      </c>
    </row>
    <row r="672" spans="1:8" x14ac:dyDescent="0.2">
      <c r="A672" t="s">
        <v>71</v>
      </c>
      <c r="B672" t="s">
        <v>55</v>
      </c>
      <c r="C672" t="s">
        <v>80</v>
      </c>
      <c r="D672" s="4">
        <v>43374</v>
      </c>
      <c r="E672" t="s">
        <v>198</v>
      </c>
      <c r="F672" s="5">
        <v>43221</v>
      </c>
      <c r="G672">
        <v>12824.65</v>
      </c>
      <c r="H672">
        <v>-910.6</v>
      </c>
    </row>
    <row r="673" spans="1:8" x14ac:dyDescent="0.2">
      <c r="A673" t="s">
        <v>71</v>
      </c>
      <c r="B673" t="s">
        <v>55</v>
      </c>
      <c r="C673" t="s">
        <v>80</v>
      </c>
      <c r="D673" s="4">
        <v>43374</v>
      </c>
      <c r="E673" t="s">
        <v>202</v>
      </c>
      <c r="F673" s="5">
        <v>43221</v>
      </c>
      <c r="G673">
        <v>12271.22</v>
      </c>
      <c r="H673">
        <v>1619.82</v>
      </c>
    </row>
    <row r="674" spans="1:8" x14ac:dyDescent="0.2">
      <c r="A674" t="s">
        <v>71</v>
      </c>
      <c r="B674" t="s">
        <v>55</v>
      </c>
      <c r="C674" t="s">
        <v>80</v>
      </c>
      <c r="D674" s="4">
        <v>43374</v>
      </c>
      <c r="E674" t="s">
        <v>203</v>
      </c>
      <c r="F674" s="5">
        <v>43221</v>
      </c>
      <c r="G674">
        <v>553.42999999999995</v>
      </c>
      <c r="H674">
        <v>73.05</v>
      </c>
    </row>
    <row r="675" spans="1:8" x14ac:dyDescent="0.2">
      <c r="A675" t="s">
        <v>71</v>
      </c>
      <c r="B675" t="s">
        <v>55</v>
      </c>
      <c r="C675" t="s">
        <v>80</v>
      </c>
      <c r="D675" s="4">
        <v>43374</v>
      </c>
      <c r="E675" t="s">
        <v>199</v>
      </c>
      <c r="F675" s="5">
        <v>43221</v>
      </c>
      <c r="G675">
        <v>12824.65</v>
      </c>
      <c r="H675">
        <v>910.6</v>
      </c>
    </row>
    <row r="676" spans="1:8" x14ac:dyDescent="0.2">
      <c r="A676" t="s">
        <v>71</v>
      </c>
      <c r="B676" t="s">
        <v>55</v>
      </c>
      <c r="C676" t="s">
        <v>81</v>
      </c>
      <c r="D676" s="4">
        <v>43374</v>
      </c>
      <c r="E676" t="s">
        <v>198</v>
      </c>
      <c r="F676" s="5">
        <v>43221</v>
      </c>
      <c r="G676">
        <v>33236.35</v>
      </c>
      <c r="H676">
        <v>-1163.28</v>
      </c>
    </row>
    <row r="677" spans="1:8" x14ac:dyDescent="0.2">
      <c r="A677" t="s">
        <v>71</v>
      </c>
      <c r="B677" t="s">
        <v>55</v>
      </c>
      <c r="C677" t="s">
        <v>81</v>
      </c>
      <c r="D677" s="4">
        <v>43374</v>
      </c>
      <c r="E677" t="s">
        <v>204</v>
      </c>
      <c r="F677" s="5">
        <v>43221</v>
      </c>
      <c r="G677">
        <v>31802.06</v>
      </c>
      <c r="H677">
        <v>2067.14</v>
      </c>
    </row>
    <row r="678" spans="1:8" x14ac:dyDescent="0.2">
      <c r="A678" t="s">
        <v>71</v>
      </c>
      <c r="B678" t="s">
        <v>55</v>
      </c>
      <c r="C678" t="s">
        <v>81</v>
      </c>
      <c r="D678" s="4">
        <v>43374</v>
      </c>
      <c r="E678" t="s">
        <v>205</v>
      </c>
      <c r="F678" s="5">
        <v>43221</v>
      </c>
      <c r="G678">
        <v>1434.29</v>
      </c>
      <c r="H678">
        <v>93.25</v>
      </c>
    </row>
    <row r="679" spans="1:8" x14ac:dyDescent="0.2">
      <c r="A679" t="s">
        <v>71</v>
      </c>
      <c r="B679" t="s">
        <v>55</v>
      </c>
      <c r="C679" t="s">
        <v>81</v>
      </c>
      <c r="D679" s="4">
        <v>43374</v>
      </c>
      <c r="E679" t="s">
        <v>199</v>
      </c>
      <c r="F679" s="5">
        <v>43221</v>
      </c>
      <c r="G679">
        <v>33236.35</v>
      </c>
      <c r="H679">
        <v>1163.28</v>
      </c>
    </row>
    <row r="680" spans="1:8" x14ac:dyDescent="0.2">
      <c r="A680" t="s">
        <v>71</v>
      </c>
      <c r="B680" t="s">
        <v>55</v>
      </c>
      <c r="C680" t="s">
        <v>82</v>
      </c>
      <c r="D680" s="4">
        <v>43374</v>
      </c>
      <c r="E680" t="s">
        <v>198</v>
      </c>
      <c r="F680" s="5">
        <v>43221</v>
      </c>
      <c r="G680">
        <v>11848.46</v>
      </c>
      <c r="H680">
        <v>-616.12</v>
      </c>
    </row>
    <row r="681" spans="1:8" x14ac:dyDescent="0.2">
      <c r="A681" t="s">
        <v>71</v>
      </c>
      <c r="B681" t="s">
        <v>55</v>
      </c>
      <c r="C681" t="s">
        <v>82</v>
      </c>
      <c r="D681" s="4">
        <v>43374</v>
      </c>
      <c r="E681" t="s">
        <v>206</v>
      </c>
      <c r="F681" s="5">
        <v>43221</v>
      </c>
      <c r="G681">
        <v>11337.14</v>
      </c>
      <c r="H681">
        <v>1065.7</v>
      </c>
    </row>
    <row r="682" spans="1:8" x14ac:dyDescent="0.2">
      <c r="A682" t="s">
        <v>71</v>
      </c>
      <c r="B682" t="s">
        <v>55</v>
      </c>
      <c r="C682" t="s">
        <v>82</v>
      </c>
      <c r="D682" s="4">
        <v>43374</v>
      </c>
      <c r="E682" t="s">
        <v>207</v>
      </c>
      <c r="F682" s="5">
        <v>43221</v>
      </c>
      <c r="G682">
        <v>511.32</v>
      </c>
      <c r="H682">
        <v>48.05</v>
      </c>
    </row>
    <row r="683" spans="1:8" x14ac:dyDescent="0.2">
      <c r="A683" t="s">
        <v>71</v>
      </c>
      <c r="B683" t="s">
        <v>55</v>
      </c>
      <c r="C683" t="s">
        <v>82</v>
      </c>
      <c r="D683" s="4">
        <v>43374</v>
      </c>
      <c r="E683" t="s">
        <v>199</v>
      </c>
      <c r="F683" s="5">
        <v>43221</v>
      </c>
      <c r="G683">
        <v>11848.46</v>
      </c>
      <c r="H683">
        <v>616.12</v>
      </c>
    </row>
    <row r="684" spans="1:8" x14ac:dyDescent="0.2">
      <c r="A684" t="s">
        <v>71</v>
      </c>
      <c r="B684" t="s">
        <v>55</v>
      </c>
      <c r="C684" t="s">
        <v>80</v>
      </c>
      <c r="D684" s="4">
        <v>43374</v>
      </c>
      <c r="E684" t="s">
        <v>198</v>
      </c>
      <c r="F684" s="5">
        <v>43221</v>
      </c>
      <c r="G684">
        <v>43101.99</v>
      </c>
      <c r="H684">
        <v>-3060.18</v>
      </c>
    </row>
    <row r="685" spans="1:8" x14ac:dyDescent="0.2">
      <c r="A685" t="s">
        <v>71</v>
      </c>
      <c r="B685" t="s">
        <v>55</v>
      </c>
      <c r="C685" t="s">
        <v>80</v>
      </c>
      <c r="D685" s="4">
        <v>43374</v>
      </c>
      <c r="E685" t="s">
        <v>202</v>
      </c>
      <c r="F685" s="5">
        <v>43221</v>
      </c>
      <c r="G685">
        <v>41241.980000000003</v>
      </c>
      <c r="H685">
        <v>5443.99</v>
      </c>
    </row>
    <row r="686" spans="1:8" x14ac:dyDescent="0.2">
      <c r="A686" t="s">
        <v>71</v>
      </c>
      <c r="B686" t="s">
        <v>55</v>
      </c>
      <c r="C686" t="s">
        <v>80</v>
      </c>
      <c r="D686" s="4">
        <v>43374</v>
      </c>
      <c r="E686" t="s">
        <v>203</v>
      </c>
      <c r="F686" s="5">
        <v>43221</v>
      </c>
      <c r="G686">
        <v>1860.01</v>
      </c>
      <c r="H686">
        <v>245.53</v>
      </c>
    </row>
    <row r="687" spans="1:8" x14ac:dyDescent="0.2">
      <c r="A687" t="s">
        <v>71</v>
      </c>
      <c r="B687" t="s">
        <v>55</v>
      </c>
      <c r="C687" t="s">
        <v>80</v>
      </c>
      <c r="D687" s="4">
        <v>43374</v>
      </c>
      <c r="E687" t="s">
        <v>199</v>
      </c>
      <c r="F687" s="5">
        <v>43221</v>
      </c>
      <c r="G687">
        <v>43101.99</v>
      </c>
      <c r="H687">
        <v>3060.18</v>
      </c>
    </row>
    <row r="688" spans="1:8" x14ac:dyDescent="0.2">
      <c r="A688" t="s">
        <v>71</v>
      </c>
      <c r="B688" t="s">
        <v>55</v>
      </c>
      <c r="C688" t="s">
        <v>81</v>
      </c>
      <c r="D688" s="4">
        <v>43374</v>
      </c>
      <c r="E688" t="s">
        <v>198</v>
      </c>
      <c r="F688" s="5">
        <v>43221</v>
      </c>
      <c r="G688">
        <v>93212.58</v>
      </c>
      <c r="H688">
        <v>-3262.47</v>
      </c>
    </row>
    <row r="689" spans="1:8" x14ac:dyDescent="0.2">
      <c r="A689" t="s">
        <v>71</v>
      </c>
      <c r="B689" t="s">
        <v>55</v>
      </c>
      <c r="C689" t="s">
        <v>81</v>
      </c>
      <c r="D689" s="4">
        <v>43374</v>
      </c>
      <c r="E689" t="s">
        <v>204</v>
      </c>
      <c r="F689" s="5">
        <v>43221</v>
      </c>
      <c r="G689">
        <v>89190.09</v>
      </c>
      <c r="H689">
        <v>5797.33</v>
      </c>
    </row>
    <row r="690" spans="1:8" x14ac:dyDescent="0.2">
      <c r="A690" t="s">
        <v>71</v>
      </c>
      <c r="B690" t="s">
        <v>55</v>
      </c>
      <c r="C690" t="s">
        <v>81</v>
      </c>
      <c r="D690" s="4">
        <v>43374</v>
      </c>
      <c r="E690" t="s">
        <v>205</v>
      </c>
      <c r="F690" s="5">
        <v>43221</v>
      </c>
      <c r="G690">
        <v>4022.49</v>
      </c>
      <c r="H690">
        <v>261.44</v>
      </c>
    </row>
    <row r="691" spans="1:8" x14ac:dyDescent="0.2">
      <c r="A691" t="s">
        <v>71</v>
      </c>
      <c r="B691" t="s">
        <v>55</v>
      </c>
      <c r="C691" t="s">
        <v>81</v>
      </c>
      <c r="D691" s="4">
        <v>43374</v>
      </c>
      <c r="E691" t="s">
        <v>199</v>
      </c>
      <c r="F691" s="5">
        <v>43221</v>
      </c>
      <c r="G691">
        <v>93212.58</v>
      </c>
      <c r="H691">
        <v>3262.47</v>
      </c>
    </row>
    <row r="692" spans="1:8" x14ac:dyDescent="0.2">
      <c r="A692" t="s">
        <v>71</v>
      </c>
      <c r="B692" t="s">
        <v>55</v>
      </c>
      <c r="C692" t="s">
        <v>82</v>
      </c>
      <c r="D692" s="4">
        <v>43374</v>
      </c>
      <c r="E692" t="s">
        <v>198</v>
      </c>
      <c r="F692" s="5">
        <v>43221</v>
      </c>
      <c r="G692">
        <v>35334.730000000003</v>
      </c>
      <c r="H692">
        <v>-1837.38</v>
      </c>
    </row>
    <row r="693" spans="1:8" x14ac:dyDescent="0.2">
      <c r="A693" t="s">
        <v>71</v>
      </c>
      <c r="B693" t="s">
        <v>55</v>
      </c>
      <c r="C693" t="s">
        <v>82</v>
      </c>
      <c r="D693" s="4">
        <v>43374</v>
      </c>
      <c r="E693" t="s">
        <v>206</v>
      </c>
      <c r="F693" s="5">
        <v>43221</v>
      </c>
      <c r="G693">
        <v>33809.910000000003</v>
      </c>
      <c r="H693">
        <v>3178.12</v>
      </c>
    </row>
    <row r="694" spans="1:8" x14ac:dyDescent="0.2">
      <c r="A694" t="s">
        <v>71</v>
      </c>
      <c r="B694" t="s">
        <v>55</v>
      </c>
      <c r="C694" t="s">
        <v>82</v>
      </c>
      <c r="D694" s="4">
        <v>43374</v>
      </c>
      <c r="E694" t="s">
        <v>207</v>
      </c>
      <c r="F694" s="5">
        <v>43221</v>
      </c>
      <c r="G694">
        <v>1524.82</v>
      </c>
      <c r="H694">
        <v>143.31</v>
      </c>
    </row>
    <row r="695" spans="1:8" x14ac:dyDescent="0.2">
      <c r="A695" t="s">
        <v>71</v>
      </c>
      <c r="B695" t="s">
        <v>55</v>
      </c>
      <c r="C695" t="s">
        <v>82</v>
      </c>
      <c r="D695" s="4">
        <v>43374</v>
      </c>
      <c r="E695" t="s">
        <v>199</v>
      </c>
      <c r="F695" s="5">
        <v>43221</v>
      </c>
      <c r="G695">
        <v>35334.730000000003</v>
      </c>
      <c r="H695">
        <v>1837.38</v>
      </c>
    </row>
    <row r="696" spans="1:8" x14ac:dyDescent="0.2">
      <c r="A696" t="s">
        <v>71</v>
      </c>
      <c r="B696" t="s">
        <v>55</v>
      </c>
      <c r="C696" t="s">
        <v>80</v>
      </c>
      <c r="D696" s="4">
        <v>43405</v>
      </c>
      <c r="E696" t="s">
        <v>198</v>
      </c>
      <c r="F696" s="5">
        <v>43221</v>
      </c>
      <c r="G696">
        <v>21367.49</v>
      </c>
      <c r="H696">
        <v>-1517.07</v>
      </c>
    </row>
    <row r="697" spans="1:8" x14ac:dyDescent="0.2">
      <c r="A697" t="s">
        <v>71</v>
      </c>
      <c r="B697" t="s">
        <v>55</v>
      </c>
      <c r="C697" t="s">
        <v>80</v>
      </c>
      <c r="D697" s="4">
        <v>43405</v>
      </c>
      <c r="E697" t="s">
        <v>202</v>
      </c>
      <c r="F697" s="5">
        <v>43221</v>
      </c>
      <c r="G697">
        <v>20445.43</v>
      </c>
      <c r="H697">
        <v>2698.78</v>
      </c>
    </row>
    <row r="698" spans="1:8" x14ac:dyDescent="0.2">
      <c r="A698" t="s">
        <v>71</v>
      </c>
      <c r="B698" t="s">
        <v>55</v>
      </c>
      <c r="C698" t="s">
        <v>80</v>
      </c>
      <c r="D698" s="4">
        <v>43405</v>
      </c>
      <c r="E698" t="s">
        <v>203</v>
      </c>
      <c r="F698" s="5">
        <v>43221</v>
      </c>
      <c r="G698">
        <v>922.06</v>
      </c>
      <c r="H698">
        <v>121.66</v>
      </c>
    </row>
    <row r="699" spans="1:8" x14ac:dyDescent="0.2">
      <c r="A699" t="s">
        <v>71</v>
      </c>
      <c r="B699" t="s">
        <v>55</v>
      </c>
      <c r="C699" t="s">
        <v>80</v>
      </c>
      <c r="D699" s="4">
        <v>43405</v>
      </c>
      <c r="E699" t="s">
        <v>199</v>
      </c>
      <c r="F699" s="5">
        <v>43221</v>
      </c>
      <c r="G699">
        <v>21367.49</v>
      </c>
      <c r="H699">
        <v>1517.07</v>
      </c>
    </row>
    <row r="700" spans="1:8" x14ac:dyDescent="0.2">
      <c r="A700" t="s">
        <v>71</v>
      </c>
      <c r="B700" t="s">
        <v>55</v>
      </c>
      <c r="C700" t="s">
        <v>81</v>
      </c>
      <c r="D700" s="4">
        <v>43405</v>
      </c>
      <c r="E700" t="s">
        <v>198</v>
      </c>
      <c r="F700" s="5">
        <v>43221</v>
      </c>
      <c r="G700">
        <v>61575.64</v>
      </c>
      <c r="H700">
        <v>-2155.17</v>
      </c>
    </row>
    <row r="701" spans="1:8" x14ac:dyDescent="0.2">
      <c r="A701" t="s">
        <v>71</v>
      </c>
      <c r="B701" t="s">
        <v>55</v>
      </c>
      <c r="C701" t="s">
        <v>81</v>
      </c>
      <c r="D701" s="4">
        <v>43405</v>
      </c>
      <c r="E701" t="s">
        <v>204</v>
      </c>
      <c r="F701" s="5">
        <v>43221</v>
      </c>
      <c r="G701">
        <v>58918.42</v>
      </c>
      <c r="H701">
        <v>3829.7</v>
      </c>
    </row>
    <row r="702" spans="1:8" x14ac:dyDescent="0.2">
      <c r="A702" t="s">
        <v>71</v>
      </c>
      <c r="B702" t="s">
        <v>55</v>
      </c>
      <c r="C702" t="s">
        <v>81</v>
      </c>
      <c r="D702" s="4">
        <v>43405</v>
      </c>
      <c r="E702" t="s">
        <v>205</v>
      </c>
      <c r="F702" s="5">
        <v>43221</v>
      </c>
      <c r="G702">
        <v>2657.22</v>
      </c>
      <c r="H702">
        <v>172.74</v>
      </c>
    </row>
    <row r="703" spans="1:8" x14ac:dyDescent="0.2">
      <c r="A703" t="s">
        <v>71</v>
      </c>
      <c r="B703" t="s">
        <v>55</v>
      </c>
      <c r="C703" t="s">
        <v>81</v>
      </c>
      <c r="D703" s="4">
        <v>43405</v>
      </c>
      <c r="E703" t="s">
        <v>199</v>
      </c>
      <c r="F703" s="5">
        <v>43221</v>
      </c>
      <c r="G703">
        <v>61575.64</v>
      </c>
      <c r="H703">
        <v>2155.17</v>
      </c>
    </row>
    <row r="704" spans="1:8" x14ac:dyDescent="0.2">
      <c r="A704" t="s">
        <v>71</v>
      </c>
      <c r="B704" t="s">
        <v>55</v>
      </c>
      <c r="C704" t="s">
        <v>82</v>
      </c>
      <c r="D704" s="4">
        <v>43405</v>
      </c>
      <c r="E704" t="s">
        <v>198</v>
      </c>
      <c r="F704" s="5">
        <v>43221</v>
      </c>
      <c r="G704">
        <v>19481.900000000001</v>
      </c>
      <c r="H704">
        <v>-1013.04</v>
      </c>
    </row>
    <row r="705" spans="1:8" x14ac:dyDescent="0.2">
      <c r="A705" t="s">
        <v>71</v>
      </c>
      <c r="B705" t="s">
        <v>55</v>
      </c>
      <c r="C705" t="s">
        <v>82</v>
      </c>
      <c r="D705" s="4">
        <v>43405</v>
      </c>
      <c r="E705" t="s">
        <v>206</v>
      </c>
      <c r="F705" s="5">
        <v>43221</v>
      </c>
      <c r="G705">
        <v>18641.16</v>
      </c>
      <c r="H705">
        <v>1752.25</v>
      </c>
    </row>
    <row r="706" spans="1:8" x14ac:dyDescent="0.2">
      <c r="A706" t="s">
        <v>71</v>
      </c>
      <c r="B706" t="s">
        <v>54</v>
      </c>
      <c r="C706" t="s">
        <v>80</v>
      </c>
      <c r="D706" s="4">
        <v>43405</v>
      </c>
      <c r="E706" t="s">
        <v>202</v>
      </c>
      <c r="F706" s="5">
        <v>43221</v>
      </c>
      <c r="G706">
        <v>63321.66</v>
      </c>
      <c r="H706">
        <v>8358.43</v>
      </c>
    </row>
    <row r="707" spans="1:8" x14ac:dyDescent="0.2">
      <c r="A707" t="s">
        <v>71</v>
      </c>
      <c r="B707" t="s">
        <v>54</v>
      </c>
      <c r="C707" t="s">
        <v>80</v>
      </c>
      <c r="D707" s="4">
        <v>43405</v>
      </c>
      <c r="E707" t="s">
        <v>203</v>
      </c>
      <c r="F707" s="5">
        <v>43221</v>
      </c>
      <c r="G707">
        <v>2855.64</v>
      </c>
      <c r="H707">
        <v>376.97</v>
      </c>
    </row>
    <row r="708" spans="1:8" x14ac:dyDescent="0.2">
      <c r="A708" t="s">
        <v>71</v>
      </c>
      <c r="B708" t="s">
        <v>54</v>
      </c>
      <c r="C708" t="s">
        <v>80</v>
      </c>
      <c r="D708" s="4">
        <v>43405</v>
      </c>
      <c r="E708" t="s">
        <v>199</v>
      </c>
      <c r="F708" s="5">
        <v>43221</v>
      </c>
      <c r="G708">
        <v>66177.3</v>
      </c>
      <c r="H708">
        <v>4699.24</v>
      </c>
    </row>
    <row r="709" spans="1:8" x14ac:dyDescent="0.2">
      <c r="A709" t="s">
        <v>71</v>
      </c>
      <c r="B709" t="s">
        <v>54</v>
      </c>
      <c r="C709" t="s">
        <v>81</v>
      </c>
      <c r="D709" s="4">
        <v>43405</v>
      </c>
      <c r="E709" t="s">
        <v>198</v>
      </c>
      <c r="F709" s="5">
        <v>43221</v>
      </c>
      <c r="G709">
        <v>268307.90999999997</v>
      </c>
      <c r="H709">
        <v>-9393.4699999999993</v>
      </c>
    </row>
    <row r="710" spans="1:8" x14ac:dyDescent="0.2">
      <c r="A710" t="s">
        <v>71</v>
      </c>
      <c r="B710" t="s">
        <v>54</v>
      </c>
      <c r="C710" t="s">
        <v>81</v>
      </c>
      <c r="D710" s="4">
        <v>43405</v>
      </c>
      <c r="E710" t="s">
        <v>204</v>
      </c>
      <c r="F710" s="5">
        <v>43221</v>
      </c>
      <c r="G710">
        <v>256729.42</v>
      </c>
      <c r="H710">
        <v>16690.080000000002</v>
      </c>
    </row>
    <row r="711" spans="1:8" x14ac:dyDescent="0.2">
      <c r="A711" t="s">
        <v>71</v>
      </c>
      <c r="B711" t="s">
        <v>54</v>
      </c>
      <c r="C711" t="s">
        <v>81</v>
      </c>
      <c r="D711" s="4">
        <v>43405</v>
      </c>
      <c r="E711" t="s">
        <v>205</v>
      </c>
      <c r="F711" s="5">
        <v>43221</v>
      </c>
      <c r="G711">
        <v>11578.49</v>
      </c>
      <c r="H711">
        <v>752.72</v>
      </c>
    </row>
    <row r="712" spans="1:8" x14ac:dyDescent="0.2">
      <c r="A712" t="s">
        <v>71</v>
      </c>
      <c r="B712" t="s">
        <v>54</v>
      </c>
      <c r="C712" t="s">
        <v>81</v>
      </c>
      <c r="D712" s="4">
        <v>43405</v>
      </c>
      <c r="E712" t="s">
        <v>199</v>
      </c>
      <c r="F712" s="5">
        <v>43221</v>
      </c>
      <c r="G712">
        <v>268307.90999999997</v>
      </c>
      <c r="H712">
        <v>9393.4699999999993</v>
      </c>
    </row>
    <row r="713" spans="1:8" x14ac:dyDescent="0.2">
      <c r="A713" t="s">
        <v>71</v>
      </c>
      <c r="B713" t="s">
        <v>54</v>
      </c>
      <c r="C713" t="s">
        <v>82</v>
      </c>
      <c r="D713" s="4">
        <v>43405</v>
      </c>
      <c r="E713" t="s">
        <v>207</v>
      </c>
      <c r="F713" s="5">
        <v>43221</v>
      </c>
      <c r="G713">
        <v>2935.24</v>
      </c>
      <c r="H713">
        <v>275.73</v>
      </c>
    </row>
    <row r="714" spans="1:8" x14ac:dyDescent="0.2">
      <c r="A714" t="s">
        <v>71</v>
      </c>
      <c r="B714" t="s">
        <v>54</v>
      </c>
      <c r="C714" t="s">
        <v>82</v>
      </c>
      <c r="D714" s="4">
        <v>43405</v>
      </c>
      <c r="E714" t="s">
        <v>199</v>
      </c>
      <c r="F714" s="5">
        <v>43221</v>
      </c>
      <c r="G714">
        <v>68022.02</v>
      </c>
      <c r="H714">
        <v>3537.06</v>
      </c>
    </row>
    <row r="715" spans="1:8" x14ac:dyDescent="0.2">
      <c r="A715" t="s">
        <v>71</v>
      </c>
      <c r="B715" t="s">
        <v>54</v>
      </c>
      <c r="C715" t="s">
        <v>82</v>
      </c>
      <c r="D715" s="4">
        <v>43405</v>
      </c>
      <c r="E715" t="s">
        <v>198</v>
      </c>
      <c r="F715" s="5">
        <v>43221</v>
      </c>
      <c r="G715">
        <v>68022.02</v>
      </c>
      <c r="H715">
        <v>-3537.06</v>
      </c>
    </row>
    <row r="716" spans="1:8" x14ac:dyDescent="0.2">
      <c r="A716" t="s">
        <v>71</v>
      </c>
      <c r="B716" t="s">
        <v>54</v>
      </c>
      <c r="C716" t="s">
        <v>82</v>
      </c>
      <c r="D716" s="4">
        <v>43405</v>
      </c>
      <c r="E716" t="s">
        <v>206</v>
      </c>
      <c r="F716" s="5">
        <v>43221</v>
      </c>
      <c r="G716">
        <v>65086.78</v>
      </c>
      <c r="H716">
        <v>6117.98</v>
      </c>
    </row>
    <row r="717" spans="1:8" x14ac:dyDescent="0.2">
      <c r="A717" t="s">
        <v>71</v>
      </c>
      <c r="B717" t="s">
        <v>55</v>
      </c>
      <c r="C717" t="s">
        <v>81</v>
      </c>
      <c r="D717" s="4">
        <v>43344</v>
      </c>
      <c r="E717" t="s">
        <v>199</v>
      </c>
      <c r="F717" s="5">
        <v>43221</v>
      </c>
      <c r="G717">
        <v>328672.17</v>
      </c>
      <c r="H717">
        <v>11503.53</v>
      </c>
    </row>
    <row r="718" spans="1:8" x14ac:dyDescent="0.2">
      <c r="A718" t="s">
        <v>71</v>
      </c>
      <c r="B718" t="s">
        <v>55</v>
      </c>
      <c r="C718" t="s">
        <v>82</v>
      </c>
      <c r="D718" s="4">
        <v>43344</v>
      </c>
      <c r="E718" t="s">
        <v>198</v>
      </c>
      <c r="F718" s="5">
        <v>43221</v>
      </c>
      <c r="G718">
        <v>114681.26</v>
      </c>
      <c r="H718">
        <v>-5963.47</v>
      </c>
    </row>
    <row r="719" spans="1:8" x14ac:dyDescent="0.2">
      <c r="A719" t="s">
        <v>71</v>
      </c>
      <c r="B719" t="s">
        <v>55</v>
      </c>
      <c r="C719" t="s">
        <v>82</v>
      </c>
      <c r="D719" s="4">
        <v>43344</v>
      </c>
      <c r="E719" t="s">
        <v>206</v>
      </c>
      <c r="F719" s="5">
        <v>43221</v>
      </c>
      <c r="G719">
        <v>109732.37</v>
      </c>
      <c r="H719">
        <v>10314.81</v>
      </c>
    </row>
    <row r="720" spans="1:8" x14ac:dyDescent="0.2">
      <c r="A720" t="s">
        <v>71</v>
      </c>
      <c r="B720" t="s">
        <v>55</v>
      </c>
      <c r="C720" t="s">
        <v>82</v>
      </c>
      <c r="D720" s="4">
        <v>43344</v>
      </c>
      <c r="E720" t="s">
        <v>207</v>
      </c>
      <c r="F720" s="5">
        <v>43221</v>
      </c>
      <c r="G720">
        <v>4948.8900000000003</v>
      </c>
      <c r="H720">
        <v>465.18</v>
      </c>
    </row>
    <row r="721" spans="1:8" x14ac:dyDescent="0.2">
      <c r="A721" t="s">
        <v>71</v>
      </c>
      <c r="B721" t="s">
        <v>55</v>
      </c>
      <c r="C721" t="s">
        <v>82</v>
      </c>
      <c r="D721" s="4">
        <v>43344</v>
      </c>
      <c r="E721" t="s">
        <v>199</v>
      </c>
      <c r="F721" s="5">
        <v>43221</v>
      </c>
      <c r="G721">
        <v>114681.26</v>
      </c>
      <c r="H721">
        <v>5963.47</v>
      </c>
    </row>
    <row r="722" spans="1:8" x14ac:dyDescent="0.2">
      <c r="A722" t="s">
        <v>71</v>
      </c>
      <c r="B722" t="s">
        <v>55</v>
      </c>
      <c r="C722" t="s">
        <v>80</v>
      </c>
      <c r="D722" s="4">
        <v>43374</v>
      </c>
      <c r="E722" t="s">
        <v>198</v>
      </c>
      <c r="F722" s="5">
        <v>43101</v>
      </c>
      <c r="G722">
        <v>-13.49</v>
      </c>
      <c r="H722">
        <v>0.71</v>
      </c>
    </row>
    <row r="723" spans="1:8" x14ac:dyDescent="0.2">
      <c r="A723" t="s">
        <v>71</v>
      </c>
      <c r="B723" t="s">
        <v>55</v>
      </c>
      <c r="C723" t="s">
        <v>80</v>
      </c>
      <c r="D723" s="4">
        <v>43374</v>
      </c>
      <c r="E723" t="s">
        <v>193</v>
      </c>
      <c r="F723" s="5">
        <v>43101</v>
      </c>
      <c r="G723">
        <v>-12.91</v>
      </c>
      <c r="H723">
        <v>-1.7</v>
      </c>
    </row>
    <row r="724" spans="1:8" x14ac:dyDescent="0.2">
      <c r="A724" t="s">
        <v>71</v>
      </c>
      <c r="B724" t="s">
        <v>55</v>
      </c>
      <c r="C724" t="s">
        <v>80</v>
      </c>
      <c r="D724" s="4">
        <v>43374</v>
      </c>
      <c r="E724" t="s">
        <v>192</v>
      </c>
      <c r="F724" s="5">
        <v>43101</v>
      </c>
      <c r="G724">
        <v>-0.57999999999999996</v>
      </c>
      <c r="H724">
        <v>-0.08</v>
      </c>
    </row>
    <row r="725" spans="1:8" x14ac:dyDescent="0.2">
      <c r="A725" t="s">
        <v>71</v>
      </c>
      <c r="B725" t="s">
        <v>55</v>
      </c>
      <c r="C725" t="s">
        <v>80</v>
      </c>
      <c r="D725" s="4">
        <v>43374</v>
      </c>
      <c r="E725" t="s">
        <v>199</v>
      </c>
      <c r="F725" s="5">
        <v>43101</v>
      </c>
      <c r="G725">
        <v>-13.49</v>
      </c>
      <c r="H725">
        <v>-0.71</v>
      </c>
    </row>
    <row r="726" spans="1:8" x14ac:dyDescent="0.2">
      <c r="A726" t="s">
        <v>71</v>
      </c>
      <c r="B726" t="s">
        <v>55</v>
      </c>
      <c r="C726" t="s">
        <v>81</v>
      </c>
      <c r="D726" s="4">
        <v>43374</v>
      </c>
      <c r="E726" t="s">
        <v>198</v>
      </c>
      <c r="F726" s="5">
        <v>43101</v>
      </c>
      <c r="G726">
        <v>-30.31</v>
      </c>
      <c r="H726">
        <v>0.78</v>
      </c>
    </row>
    <row r="727" spans="1:8" x14ac:dyDescent="0.2">
      <c r="A727" t="s">
        <v>71</v>
      </c>
      <c r="B727" t="s">
        <v>55</v>
      </c>
      <c r="C727" t="s">
        <v>81</v>
      </c>
      <c r="D727" s="4">
        <v>43374</v>
      </c>
      <c r="E727" t="s">
        <v>199</v>
      </c>
      <c r="F727" s="5">
        <v>43101</v>
      </c>
      <c r="G727">
        <v>-30.31</v>
      </c>
      <c r="H727">
        <v>-0.78</v>
      </c>
    </row>
    <row r="728" spans="1:8" x14ac:dyDescent="0.2">
      <c r="A728" t="s">
        <v>71</v>
      </c>
      <c r="B728" t="s">
        <v>55</v>
      </c>
      <c r="C728" t="s">
        <v>81</v>
      </c>
      <c r="D728" s="4">
        <v>43374</v>
      </c>
      <c r="E728" t="s">
        <v>195</v>
      </c>
      <c r="F728" s="5">
        <v>43101</v>
      </c>
      <c r="G728">
        <v>-29</v>
      </c>
      <c r="H728">
        <v>-1.89</v>
      </c>
    </row>
    <row r="729" spans="1:8" x14ac:dyDescent="0.2">
      <c r="A729" t="s">
        <v>71</v>
      </c>
      <c r="B729" t="s">
        <v>55</v>
      </c>
      <c r="C729" t="s">
        <v>81</v>
      </c>
      <c r="D729" s="4">
        <v>43374</v>
      </c>
      <c r="E729" t="s">
        <v>194</v>
      </c>
      <c r="F729" s="5">
        <v>43101</v>
      </c>
      <c r="G729">
        <v>-1.31</v>
      </c>
      <c r="H729">
        <v>-0.09</v>
      </c>
    </row>
    <row r="730" spans="1:8" x14ac:dyDescent="0.2">
      <c r="A730" t="s">
        <v>71</v>
      </c>
      <c r="B730" t="s">
        <v>55</v>
      </c>
      <c r="C730" t="s">
        <v>82</v>
      </c>
      <c r="D730" s="4">
        <v>43374</v>
      </c>
      <c r="E730" t="s">
        <v>199</v>
      </c>
      <c r="F730" s="5">
        <v>43101</v>
      </c>
      <c r="G730">
        <v>-20.9</v>
      </c>
      <c r="H730">
        <v>-0.79</v>
      </c>
    </row>
    <row r="731" spans="1:8" x14ac:dyDescent="0.2">
      <c r="A731" t="s">
        <v>71</v>
      </c>
      <c r="B731" t="s">
        <v>55</v>
      </c>
      <c r="C731" t="s">
        <v>82</v>
      </c>
      <c r="D731" s="4">
        <v>43374</v>
      </c>
      <c r="E731" t="s">
        <v>197</v>
      </c>
      <c r="F731" s="5">
        <v>43101</v>
      </c>
      <c r="G731">
        <v>-20</v>
      </c>
      <c r="H731">
        <v>-1.9</v>
      </c>
    </row>
    <row r="732" spans="1:8" x14ac:dyDescent="0.2">
      <c r="A732" t="s">
        <v>71</v>
      </c>
      <c r="B732" t="s">
        <v>55</v>
      </c>
      <c r="C732" t="s">
        <v>82</v>
      </c>
      <c r="D732" s="4">
        <v>43374</v>
      </c>
      <c r="E732" t="s">
        <v>196</v>
      </c>
      <c r="F732" s="5">
        <v>43101</v>
      </c>
      <c r="G732">
        <v>-0.9</v>
      </c>
      <c r="H732">
        <v>-0.09</v>
      </c>
    </row>
    <row r="733" spans="1:8" x14ac:dyDescent="0.2">
      <c r="A733" t="s">
        <v>71</v>
      </c>
      <c r="B733" t="s">
        <v>55</v>
      </c>
      <c r="C733" t="s">
        <v>82</v>
      </c>
      <c r="D733" s="4">
        <v>43374</v>
      </c>
      <c r="E733" t="s">
        <v>198</v>
      </c>
      <c r="F733" s="5">
        <v>43101</v>
      </c>
      <c r="G733">
        <v>-20.9</v>
      </c>
      <c r="H733">
        <v>0.79</v>
      </c>
    </row>
    <row r="734" spans="1:8" x14ac:dyDescent="0.2">
      <c r="A734" t="s">
        <v>71</v>
      </c>
      <c r="B734" t="s">
        <v>54</v>
      </c>
      <c r="C734" t="s">
        <v>80</v>
      </c>
      <c r="D734" s="4">
        <v>43374</v>
      </c>
      <c r="E734" t="s">
        <v>199</v>
      </c>
      <c r="F734" s="5">
        <v>43101</v>
      </c>
      <c r="G734">
        <v>87.78</v>
      </c>
      <c r="H734">
        <v>4.6500000000000004</v>
      </c>
    </row>
    <row r="735" spans="1:8" x14ac:dyDescent="0.2">
      <c r="A735" t="s">
        <v>71</v>
      </c>
      <c r="B735" t="s">
        <v>54</v>
      </c>
      <c r="C735" t="s">
        <v>80</v>
      </c>
      <c r="D735" s="4">
        <v>43374</v>
      </c>
      <c r="E735" t="s">
        <v>193</v>
      </c>
      <c r="F735" s="5">
        <v>43101</v>
      </c>
      <c r="G735">
        <v>83.99</v>
      </c>
      <c r="H735">
        <v>11.09</v>
      </c>
    </row>
    <row r="736" spans="1:8" x14ac:dyDescent="0.2">
      <c r="A736" t="s">
        <v>71</v>
      </c>
      <c r="B736" t="s">
        <v>54</v>
      </c>
      <c r="C736" t="s">
        <v>80</v>
      </c>
      <c r="D736" s="4">
        <v>43374</v>
      </c>
      <c r="E736" t="s">
        <v>198</v>
      </c>
      <c r="F736" s="5">
        <v>43101</v>
      </c>
      <c r="G736">
        <v>87.78</v>
      </c>
      <c r="H736">
        <v>-4.6500000000000004</v>
      </c>
    </row>
    <row r="737" spans="1:8" x14ac:dyDescent="0.2">
      <c r="A737" t="s">
        <v>71</v>
      </c>
      <c r="B737" t="s">
        <v>54</v>
      </c>
      <c r="C737" t="s">
        <v>80</v>
      </c>
      <c r="D737" s="4">
        <v>43374</v>
      </c>
      <c r="E737" t="s">
        <v>192</v>
      </c>
      <c r="F737" s="5">
        <v>43101</v>
      </c>
      <c r="G737">
        <v>3.79</v>
      </c>
      <c r="H737">
        <v>0.5</v>
      </c>
    </row>
    <row r="738" spans="1:8" x14ac:dyDescent="0.2">
      <c r="A738" t="s">
        <v>71</v>
      </c>
      <c r="B738" t="s">
        <v>54</v>
      </c>
      <c r="C738" t="s">
        <v>81</v>
      </c>
      <c r="D738" s="4">
        <v>43374</v>
      </c>
      <c r="E738" t="s">
        <v>195</v>
      </c>
      <c r="F738" s="5">
        <v>43101</v>
      </c>
      <c r="G738">
        <v>306.31</v>
      </c>
      <c r="H738">
        <v>19.91</v>
      </c>
    </row>
    <row r="739" spans="1:8" x14ac:dyDescent="0.2">
      <c r="A739" t="s">
        <v>71</v>
      </c>
      <c r="B739" t="s">
        <v>54</v>
      </c>
      <c r="C739" t="s">
        <v>81</v>
      </c>
      <c r="D739" s="4">
        <v>43374</v>
      </c>
      <c r="E739" t="s">
        <v>194</v>
      </c>
      <c r="F739" s="5">
        <v>43101</v>
      </c>
      <c r="G739">
        <v>13.82</v>
      </c>
      <c r="H739">
        <v>0.9</v>
      </c>
    </row>
    <row r="740" spans="1:8" x14ac:dyDescent="0.2">
      <c r="A740" t="s">
        <v>71</v>
      </c>
      <c r="B740" t="s">
        <v>54</v>
      </c>
      <c r="C740" t="s">
        <v>81</v>
      </c>
      <c r="D740" s="4">
        <v>43374</v>
      </c>
      <c r="E740" t="s">
        <v>198</v>
      </c>
      <c r="F740" s="5">
        <v>43101</v>
      </c>
      <c r="G740">
        <v>320.13</v>
      </c>
      <c r="H740">
        <v>-8.33</v>
      </c>
    </row>
    <row r="741" spans="1:8" x14ac:dyDescent="0.2">
      <c r="A741" t="s">
        <v>71</v>
      </c>
      <c r="B741" t="s">
        <v>54</v>
      </c>
      <c r="C741" t="s">
        <v>81</v>
      </c>
      <c r="D741" s="4">
        <v>43374</v>
      </c>
      <c r="E741" t="s">
        <v>199</v>
      </c>
      <c r="F741" s="5">
        <v>43101</v>
      </c>
      <c r="G741">
        <v>320.13</v>
      </c>
      <c r="H741">
        <v>8.33</v>
      </c>
    </row>
    <row r="742" spans="1:8" x14ac:dyDescent="0.2">
      <c r="A742" t="s">
        <v>71</v>
      </c>
      <c r="B742" t="s">
        <v>54</v>
      </c>
      <c r="C742" t="s">
        <v>82</v>
      </c>
      <c r="D742" s="4">
        <v>43374</v>
      </c>
      <c r="E742" t="s">
        <v>199</v>
      </c>
      <c r="F742" s="5">
        <v>43101</v>
      </c>
      <c r="G742">
        <v>89.6</v>
      </c>
      <c r="H742">
        <v>3.41</v>
      </c>
    </row>
    <row r="743" spans="1:8" x14ac:dyDescent="0.2">
      <c r="A743" t="s">
        <v>71</v>
      </c>
      <c r="B743" t="s">
        <v>54</v>
      </c>
      <c r="C743" t="s">
        <v>82</v>
      </c>
      <c r="D743" s="4">
        <v>43374</v>
      </c>
      <c r="E743" t="s">
        <v>197</v>
      </c>
      <c r="F743" s="5">
        <v>43101</v>
      </c>
      <c r="G743">
        <v>85.73</v>
      </c>
      <c r="H743">
        <v>8.15</v>
      </c>
    </row>
    <row r="744" spans="1:8" x14ac:dyDescent="0.2">
      <c r="A744" t="s">
        <v>71</v>
      </c>
      <c r="B744" t="s">
        <v>54</v>
      </c>
      <c r="C744" t="s">
        <v>82</v>
      </c>
      <c r="D744" s="4">
        <v>43374</v>
      </c>
      <c r="E744" t="s">
        <v>196</v>
      </c>
      <c r="F744" s="5">
        <v>43101</v>
      </c>
      <c r="G744">
        <v>3.87</v>
      </c>
      <c r="H744">
        <v>0.37</v>
      </c>
    </row>
    <row r="745" spans="1:8" x14ac:dyDescent="0.2">
      <c r="A745" t="s">
        <v>71</v>
      </c>
      <c r="B745" t="s">
        <v>54</v>
      </c>
      <c r="C745" t="s">
        <v>82</v>
      </c>
      <c r="D745" s="4">
        <v>43374</v>
      </c>
      <c r="E745" t="s">
        <v>198</v>
      </c>
      <c r="F745" s="5">
        <v>43101</v>
      </c>
      <c r="G745">
        <v>89.6</v>
      </c>
      <c r="H745">
        <v>-3.41</v>
      </c>
    </row>
    <row r="746" spans="1:8" x14ac:dyDescent="0.2">
      <c r="A746" t="s">
        <v>71</v>
      </c>
      <c r="B746" t="s">
        <v>54</v>
      </c>
      <c r="C746" t="s">
        <v>80</v>
      </c>
      <c r="D746" s="4">
        <v>43374</v>
      </c>
      <c r="E746" t="s">
        <v>198</v>
      </c>
      <c r="F746" s="5">
        <v>43221</v>
      </c>
      <c r="G746">
        <v>83554.149999999994</v>
      </c>
      <c r="H746">
        <v>-5932.29</v>
      </c>
    </row>
    <row r="747" spans="1:8" x14ac:dyDescent="0.2">
      <c r="A747" t="s">
        <v>71</v>
      </c>
      <c r="B747" t="s">
        <v>54</v>
      </c>
      <c r="C747" t="s">
        <v>80</v>
      </c>
      <c r="D747" s="4">
        <v>43374</v>
      </c>
      <c r="E747" t="s">
        <v>202</v>
      </c>
      <c r="F747" s="5">
        <v>43221</v>
      </c>
      <c r="G747">
        <v>79948.539999999994</v>
      </c>
      <c r="H747">
        <v>10553.22</v>
      </c>
    </row>
    <row r="748" spans="1:8" x14ac:dyDescent="0.2">
      <c r="A748" t="s">
        <v>71</v>
      </c>
      <c r="B748" t="s">
        <v>54</v>
      </c>
      <c r="C748" t="s">
        <v>80</v>
      </c>
      <c r="D748" s="4">
        <v>43374</v>
      </c>
      <c r="E748" t="s">
        <v>203</v>
      </c>
      <c r="F748" s="5">
        <v>43221</v>
      </c>
      <c r="G748">
        <v>3605.61</v>
      </c>
      <c r="H748">
        <v>476</v>
      </c>
    </row>
    <row r="749" spans="1:8" x14ac:dyDescent="0.2">
      <c r="A749" t="s">
        <v>71</v>
      </c>
      <c r="B749" t="s">
        <v>54</v>
      </c>
      <c r="C749" t="s">
        <v>80</v>
      </c>
      <c r="D749" s="4">
        <v>43374</v>
      </c>
      <c r="E749" t="s">
        <v>199</v>
      </c>
      <c r="F749" s="5">
        <v>43221</v>
      </c>
      <c r="G749">
        <v>83554.149999999994</v>
      </c>
      <c r="H749">
        <v>5932.29</v>
      </c>
    </row>
    <row r="750" spans="1:8" x14ac:dyDescent="0.2">
      <c r="A750" t="s">
        <v>71</v>
      </c>
      <c r="B750" t="s">
        <v>54</v>
      </c>
      <c r="C750" t="s">
        <v>81</v>
      </c>
      <c r="D750" s="4">
        <v>43374</v>
      </c>
      <c r="E750" t="s">
        <v>198</v>
      </c>
      <c r="F750" s="5">
        <v>43221</v>
      </c>
      <c r="G750">
        <v>310621.28000000003</v>
      </c>
      <c r="H750">
        <v>-10871.64</v>
      </c>
    </row>
    <row r="751" spans="1:8" x14ac:dyDescent="0.2">
      <c r="A751" t="s">
        <v>71</v>
      </c>
      <c r="B751" t="s">
        <v>54</v>
      </c>
      <c r="C751" t="s">
        <v>81</v>
      </c>
      <c r="D751" s="4">
        <v>43374</v>
      </c>
      <c r="E751" t="s">
        <v>204</v>
      </c>
      <c r="F751" s="5">
        <v>43221</v>
      </c>
      <c r="G751">
        <v>297216.71999999997</v>
      </c>
      <c r="H751">
        <v>19319.169999999998</v>
      </c>
    </row>
    <row r="752" spans="1:8" x14ac:dyDescent="0.2">
      <c r="A752" t="s">
        <v>71</v>
      </c>
      <c r="B752" t="s">
        <v>54</v>
      </c>
      <c r="C752" t="s">
        <v>81</v>
      </c>
      <c r="D752" s="4">
        <v>43374</v>
      </c>
      <c r="E752" t="s">
        <v>205</v>
      </c>
      <c r="F752" s="5">
        <v>43221</v>
      </c>
      <c r="G752">
        <v>13404.56</v>
      </c>
      <c r="H752">
        <v>871.3</v>
      </c>
    </row>
    <row r="753" spans="1:8" x14ac:dyDescent="0.2">
      <c r="A753" t="s">
        <v>71</v>
      </c>
      <c r="B753" t="s">
        <v>54</v>
      </c>
      <c r="C753" t="s">
        <v>81</v>
      </c>
      <c r="D753" s="4">
        <v>43374</v>
      </c>
      <c r="E753" t="s">
        <v>199</v>
      </c>
      <c r="F753" s="5">
        <v>43221</v>
      </c>
      <c r="G753">
        <v>310621.28000000003</v>
      </c>
      <c r="H753">
        <v>10871.64</v>
      </c>
    </row>
    <row r="754" spans="1:8" x14ac:dyDescent="0.2">
      <c r="A754" t="s">
        <v>71</v>
      </c>
      <c r="B754" t="s">
        <v>54</v>
      </c>
      <c r="C754" t="s">
        <v>82</v>
      </c>
      <c r="D754" s="4">
        <v>43374</v>
      </c>
      <c r="E754" t="s">
        <v>198</v>
      </c>
      <c r="F754" s="5">
        <v>43221</v>
      </c>
      <c r="G754">
        <v>85644.2</v>
      </c>
      <c r="H754">
        <v>-4453.45</v>
      </c>
    </row>
    <row r="755" spans="1:8" x14ac:dyDescent="0.2">
      <c r="A755" t="s">
        <v>71</v>
      </c>
      <c r="B755" t="s">
        <v>54</v>
      </c>
      <c r="C755" t="s">
        <v>82</v>
      </c>
      <c r="D755" s="4">
        <v>43374</v>
      </c>
      <c r="E755" t="s">
        <v>206</v>
      </c>
      <c r="F755" s="5">
        <v>43221</v>
      </c>
      <c r="G755">
        <v>81948.38</v>
      </c>
      <c r="H755">
        <v>7703.12</v>
      </c>
    </row>
    <row r="756" spans="1:8" x14ac:dyDescent="0.2">
      <c r="A756" t="s">
        <v>71</v>
      </c>
      <c r="B756" t="s">
        <v>54</v>
      </c>
      <c r="C756" t="s">
        <v>82</v>
      </c>
      <c r="D756" s="4">
        <v>43374</v>
      </c>
      <c r="E756" t="s">
        <v>207</v>
      </c>
      <c r="F756" s="5">
        <v>43221</v>
      </c>
      <c r="G756">
        <v>3695.82</v>
      </c>
      <c r="H756">
        <v>347.26</v>
      </c>
    </row>
    <row r="757" spans="1:8" x14ac:dyDescent="0.2">
      <c r="A757" t="s">
        <v>71</v>
      </c>
      <c r="B757" t="s">
        <v>54</v>
      </c>
      <c r="C757" t="s">
        <v>82</v>
      </c>
      <c r="D757" s="4">
        <v>43374</v>
      </c>
      <c r="E757" t="s">
        <v>199</v>
      </c>
      <c r="F757" s="5">
        <v>43221</v>
      </c>
      <c r="G757">
        <v>85644.2</v>
      </c>
      <c r="H757">
        <v>4453.45</v>
      </c>
    </row>
    <row r="758" spans="1:8" x14ac:dyDescent="0.2">
      <c r="A758" t="s">
        <v>71</v>
      </c>
      <c r="B758" t="s">
        <v>54</v>
      </c>
      <c r="C758" t="s">
        <v>80</v>
      </c>
      <c r="D758" s="4">
        <v>43405</v>
      </c>
      <c r="E758" t="s">
        <v>199</v>
      </c>
      <c r="F758" s="5">
        <v>43221</v>
      </c>
      <c r="G758">
        <v>132683.79999999999</v>
      </c>
      <c r="H758">
        <v>9420.68</v>
      </c>
    </row>
    <row r="759" spans="1:8" x14ac:dyDescent="0.2">
      <c r="A759" t="s">
        <v>71</v>
      </c>
      <c r="B759" t="s">
        <v>54</v>
      </c>
      <c r="C759" t="s">
        <v>81</v>
      </c>
      <c r="D759" s="4">
        <v>43405</v>
      </c>
      <c r="E759" t="s">
        <v>198</v>
      </c>
      <c r="F759" s="5">
        <v>43221</v>
      </c>
      <c r="G759">
        <v>500399.38</v>
      </c>
      <c r="H759">
        <v>-17514.080000000002</v>
      </c>
    </row>
    <row r="760" spans="1:8" x14ac:dyDescent="0.2">
      <c r="A760" t="s">
        <v>71</v>
      </c>
      <c r="B760" t="s">
        <v>54</v>
      </c>
      <c r="C760" t="s">
        <v>81</v>
      </c>
      <c r="D760" s="4">
        <v>43405</v>
      </c>
      <c r="E760" t="s">
        <v>204</v>
      </c>
      <c r="F760" s="5">
        <v>43221</v>
      </c>
      <c r="G760">
        <v>478805.36</v>
      </c>
      <c r="H760">
        <v>31122.53</v>
      </c>
    </row>
    <row r="761" spans="1:8" x14ac:dyDescent="0.2">
      <c r="A761" t="s">
        <v>71</v>
      </c>
      <c r="B761" t="s">
        <v>54</v>
      </c>
      <c r="C761" t="s">
        <v>81</v>
      </c>
      <c r="D761" s="4">
        <v>43405</v>
      </c>
      <c r="E761" t="s">
        <v>205</v>
      </c>
      <c r="F761" s="5">
        <v>43221</v>
      </c>
      <c r="G761">
        <v>21594.02</v>
      </c>
      <c r="H761">
        <v>1403.61</v>
      </c>
    </row>
    <row r="762" spans="1:8" x14ac:dyDescent="0.2">
      <c r="A762" t="s">
        <v>71</v>
      </c>
      <c r="B762" t="s">
        <v>54</v>
      </c>
      <c r="C762" t="s">
        <v>81</v>
      </c>
      <c r="D762" s="4">
        <v>43405</v>
      </c>
      <c r="E762" t="s">
        <v>199</v>
      </c>
      <c r="F762" s="5">
        <v>43221</v>
      </c>
      <c r="G762">
        <v>500399.38</v>
      </c>
      <c r="H762">
        <v>17514.080000000002</v>
      </c>
    </row>
    <row r="763" spans="1:8" x14ac:dyDescent="0.2">
      <c r="A763" t="s">
        <v>71</v>
      </c>
      <c r="B763" t="s">
        <v>54</v>
      </c>
      <c r="C763" t="s">
        <v>82</v>
      </c>
      <c r="D763" s="4">
        <v>43405</v>
      </c>
      <c r="E763" t="s">
        <v>198</v>
      </c>
      <c r="F763" s="5">
        <v>43221</v>
      </c>
      <c r="G763">
        <v>136214.34</v>
      </c>
      <c r="H763">
        <v>-7083.17</v>
      </c>
    </row>
    <row r="764" spans="1:8" x14ac:dyDescent="0.2">
      <c r="A764" t="s">
        <v>71</v>
      </c>
      <c r="B764" t="s">
        <v>54</v>
      </c>
      <c r="C764" t="s">
        <v>82</v>
      </c>
      <c r="D764" s="4">
        <v>43405</v>
      </c>
      <c r="E764" t="s">
        <v>206</v>
      </c>
      <c r="F764" s="5">
        <v>43221</v>
      </c>
      <c r="G764">
        <v>130336.16</v>
      </c>
      <c r="H764">
        <v>12251.64</v>
      </c>
    </row>
    <row r="765" spans="1:8" x14ac:dyDescent="0.2">
      <c r="A765" t="s">
        <v>71</v>
      </c>
      <c r="B765" t="s">
        <v>54</v>
      </c>
      <c r="C765" t="s">
        <v>82</v>
      </c>
      <c r="D765" s="4">
        <v>43405</v>
      </c>
      <c r="E765" t="s">
        <v>207</v>
      </c>
      <c r="F765" s="5">
        <v>43221</v>
      </c>
      <c r="G765">
        <v>5878.18</v>
      </c>
      <c r="H765">
        <v>552.5</v>
      </c>
    </row>
    <row r="766" spans="1:8" x14ac:dyDescent="0.2">
      <c r="A766" t="s">
        <v>71</v>
      </c>
      <c r="B766" t="s">
        <v>54</v>
      </c>
      <c r="C766" t="s">
        <v>82</v>
      </c>
      <c r="D766" s="4">
        <v>43405</v>
      </c>
      <c r="E766" t="s">
        <v>199</v>
      </c>
      <c r="F766" s="5">
        <v>43221</v>
      </c>
      <c r="G766">
        <v>136214.34</v>
      </c>
      <c r="H766">
        <v>7083.17</v>
      </c>
    </row>
    <row r="767" spans="1:8" x14ac:dyDescent="0.2">
      <c r="A767" t="s">
        <v>71</v>
      </c>
      <c r="B767" t="s">
        <v>54</v>
      </c>
      <c r="C767" t="s">
        <v>80</v>
      </c>
      <c r="D767" s="4">
        <v>43405</v>
      </c>
      <c r="E767" t="s">
        <v>198</v>
      </c>
      <c r="F767" s="5">
        <v>43221</v>
      </c>
      <c r="G767">
        <v>80397.45</v>
      </c>
      <c r="H767">
        <v>-5708.14</v>
      </c>
    </row>
    <row r="768" spans="1:8" x14ac:dyDescent="0.2">
      <c r="A768" t="s">
        <v>71</v>
      </c>
      <c r="B768" t="s">
        <v>54</v>
      </c>
      <c r="C768" t="s">
        <v>80</v>
      </c>
      <c r="D768" s="4">
        <v>43405</v>
      </c>
      <c r="E768" t="s">
        <v>202</v>
      </c>
      <c r="F768" s="5">
        <v>43221</v>
      </c>
      <c r="G768">
        <v>76928.039999999994</v>
      </c>
      <c r="H768">
        <v>10154.48</v>
      </c>
    </row>
    <row r="769" spans="1:8" x14ac:dyDescent="0.2">
      <c r="A769" t="s">
        <v>71</v>
      </c>
      <c r="B769" t="s">
        <v>54</v>
      </c>
      <c r="C769" t="s">
        <v>80</v>
      </c>
      <c r="D769" s="4">
        <v>43405</v>
      </c>
      <c r="E769" t="s">
        <v>203</v>
      </c>
      <c r="F769" s="5">
        <v>43221</v>
      </c>
      <c r="G769">
        <v>3469.41</v>
      </c>
      <c r="H769">
        <v>457.94</v>
      </c>
    </row>
    <row r="770" spans="1:8" x14ac:dyDescent="0.2">
      <c r="A770" t="s">
        <v>71</v>
      </c>
      <c r="B770" t="s">
        <v>54</v>
      </c>
      <c r="C770" t="s">
        <v>80</v>
      </c>
      <c r="D770" s="4">
        <v>43405</v>
      </c>
      <c r="E770" t="s">
        <v>199</v>
      </c>
      <c r="F770" s="5">
        <v>43221</v>
      </c>
      <c r="G770">
        <v>80397.45</v>
      </c>
      <c r="H770">
        <v>5708.14</v>
      </c>
    </row>
    <row r="771" spans="1:8" x14ac:dyDescent="0.2">
      <c r="A771" t="s">
        <v>71</v>
      </c>
      <c r="B771" t="s">
        <v>54</v>
      </c>
      <c r="C771" t="s">
        <v>81</v>
      </c>
      <c r="D771" s="4">
        <v>43405</v>
      </c>
      <c r="E771" t="s">
        <v>198</v>
      </c>
      <c r="F771" s="5">
        <v>43221</v>
      </c>
      <c r="G771">
        <v>299321.28999999998</v>
      </c>
      <c r="H771">
        <v>-10476.35</v>
      </c>
    </row>
    <row r="772" spans="1:8" x14ac:dyDescent="0.2">
      <c r="A772" t="s">
        <v>71</v>
      </c>
      <c r="B772" t="s">
        <v>55</v>
      </c>
      <c r="C772" t="s">
        <v>82</v>
      </c>
      <c r="D772" s="4">
        <v>43374</v>
      </c>
      <c r="E772" t="s">
        <v>199</v>
      </c>
      <c r="F772" s="5">
        <v>43221</v>
      </c>
      <c r="G772">
        <v>23235.19</v>
      </c>
      <c r="H772">
        <v>1208.24</v>
      </c>
    </row>
    <row r="773" spans="1:8" x14ac:dyDescent="0.2">
      <c r="A773" t="s">
        <v>71</v>
      </c>
      <c r="B773" t="s">
        <v>55</v>
      </c>
      <c r="C773" t="s">
        <v>80</v>
      </c>
      <c r="D773" s="4">
        <v>43405</v>
      </c>
      <c r="E773" t="s">
        <v>192</v>
      </c>
      <c r="F773" s="5">
        <v>43405</v>
      </c>
      <c r="G773">
        <v>0.91</v>
      </c>
      <c r="H773">
        <v>0</v>
      </c>
    </row>
    <row r="774" spans="1:8" x14ac:dyDescent="0.2">
      <c r="A774" t="s">
        <v>71</v>
      </c>
      <c r="B774" t="s">
        <v>55</v>
      </c>
      <c r="C774" t="s">
        <v>80</v>
      </c>
      <c r="D774" s="4">
        <v>43405</v>
      </c>
      <c r="E774" t="s">
        <v>199</v>
      </c>
      <c r="F774" s="5">
        <v>43405</v>
      </c>
      <c r="G774">
        <v>21.52</v>
      </c>
      <c r="H774">
        <v>1.41</v>
      </c>
    </row>
    <row r="775" spans="1:8" x14ac:dyDescent="0.2">
      <c r="A775" t="s">
        <v>71</v>
      </c>
      <c r="B775" t="s">
        <v>55</v>
      </c>
      <c r="C775" t="s">
        <v>81</v>
      </c>
      <c r="D775" s="4">
        <v>43405</v>
      </c>
      <c r="E775" t="s">
        <v>195</v>
      </c>
      <c r="F775" s="5">
        <v>43405</v>
      </c>
      <c r="G775">
        <v>31.37</v>
      </c>
      <c r="H775">
        <v>2.0299999999999998</v>
      </c>
    </row>
    <row r="776" spans="1:8" x14ac:dyDescent="0.2">
      <c r="A776" t="s">
        <v>71</v>
      </c>
      <c r="B776" t="s">
        <v>55</v>
      </c>
      <c r="C776" t="s">
        <v>81</v>
      </c>
      <c r="D776" s="4">
        <v>43405</v>
      </c>
      <c r="E776" t="s">
        <v>194</v>
      </c>
      <c r="F776" s="5">
        <v>43405</v>
      </c>
      <c r="G776">
        <v>1.41</v>
      </c>
      <c r="H776">
        <v>0.02</v>
      </c>
    </row>
    <row r="777" spans="1:8" x14ac:dyDescent="0.2">
      <c r="A777" t="s">
        <v>71</v>
      </c>
      <c r="B777" t="s">
        <v>55</v>
      </c>
      <c r="C777" t="s">
        <v>81</v>
      </c>
      <c r="D777" s="4">
        <v>43405</v>
      </c>
      <c r="E777" t="s">
        <v>199</v>
      </c>
      <c r="F777" s="5">
        <v>43405</v>
      </c>
      <c r="G777">
        <v>32.78</v>
      </c>
      <c r="H777">
        <v>1.07</v>
      </c>
    </row>
    <row r="778" spans="1:8" x14ac:dyDescent="0.2">
      <c r="A778" t="s">
        <v>71</v>
      </c>
      <c r="B778" t="s">
        <v>55</v>
      </c>
      <c r="C778" t="s">
        <v>81</v>
      </c>
      <c r="D778" s="4">
        <v>43405</v>
      </c>
      <c r="E778" t="s">
        <v>198</v>
      </c>
      <c r="F778" s="5">
        <v>43405</v>
      </c>
      <c r="G778">
        <v>32.78</v>
      </c>
      <c r="H778">
        <v>-1.07</v>
      </c>
    </row>
    <row r="779" spans="1:8" x14ac:dyDescent="0.2">
      <c r="A779" t="s">
        <v>71</v>
      </c>
      <c r="B779" t="s">
        <v>55</v>
      </c>
      <c r="C779" t="s">
        <v>82</v>
      </c>
      <c r="D779" s="4">
        <v>43405</v>
      </c>
      <c r="E779" t="s">
        <v>199</v>
      </c>
      <c r="F779" s="5">
        <v>43405</v>
      </c>
      <c r="G779">
        <v>31.1</v>
      </c>
      <c r="H779">
        <v>1.5</v>
      </c>
    </row>
    <row r="780" spans="1:8" x14ac:dyDescent="0.2">
      <c r="A780" t="s">
        <v>71</v>
      </c>
      <c r="B780" t="s">
        <v>55</v>
      </c>
      <c r="C780" t="s">
        <v>82</v>
      </c>
      <c r="D780" s="4">
        <v>43405</v>
      </c>
      <c r="E780" t="s">
        <v>198</v>
      </c>
      <c r="F780" s="5">
        <v>43405</v>
      </c>
      <c r="G780">
        <v>31.1</v>
      </c>
      <c r="H780">
        <v>-1.5</v>
      </c>
    </row>
    <row r="781" spans="1:8" x14ac:dyDescent="0.2">
      <c r="A781" t="s">
        <v>71</v>
      </c>
      <c r="B781" t="s">
        <v>55</v>
      </c>
      <c r="C781" t="s">
        <v>82</v>
      </c>
      <c r="D781" s="4">
        <v>43405</v>
      </c>
      <c r="E781" t="s">
        <v>197</v>
      </c>
      <c r="F781" s="5">
        <v>43405</v>
      </c>
      <c r="G781">
        <v>29.75</v>
      </c>
      <c r="H781">
        <v>2.78</v>
      </c>
    </row>
    <row r="782" spans="1:8" x14ac:dyDescent="0.2">
      <c r="A782" t="s">
        <v>71</v>
      </c>
      <c r="B782" t="s">
        <v>55</v>
      </c>
      <c r="C782" t="s">
        <v>82</v>
      </c>
      <c r="D782" s="4">
        <v>43405</v>
      </c>
      <c r="E782" t="s">
        <v>196</v>
      </c>
      <c r="F782" s="5">
        <v>43405</v>
      </c>
      <c r="G782">
        <v>1.35</v>
      </c>
      <c r="H782">
        <v>0.01</v>
      </c>
    </row>
    <row r="783" spans="1:8" x14ac:dyDescent="0.2">
      <c r="A783" t="s">
        <v>71</v>
      </c>
      <c r="B783" t="s">
        <v>55</v>
      </c>
      <c r="C783" t="s">
        <v>81</v>
      </c>
      <c r="D783" s="4">
        <v>43405</v>
      </c>
      <c r="E783" t="s">
        <v>199</v>
      </c>
      <c r="F783" s="5">
        <v>43405</v>
      </c>
      <c r="G783">
        <v>21.81</v>
      </c>
      <c r="H783">
        <v>0.71</v>
      </c>
    </row>
    <row r="784" spans="1:8" x14ac:dyDescent="0.2">
      <c r="A784" t="s">
        <v>71</v>
      </c>
      <c r="B784" t="s">
        <v>55</v>
      </c>
      <c r="C784" t="s">
        <v>81</v>
      </c>
      <c r="D784" s="4">
        <v>43405</v>
      </c>
      <c r="E784" t="s">
        <v>198</v>
      </c>
      <c r="F784" s="5">
        <v>43405</v>
      </c>
      <c r="G784">
        <v>21.81</v>
      </c>
      <c r="H784">
        <v>-0.71</v>
      </c>
    </row>
    <row r="785" spans="1:8" x14ac:dyDescent="0.2">
      <c r="A785" t="s">
        <v>71</v>
      </c>
      <c r="B785" t="s">
        <v>55</v>
      </c>
      <c r="C785" t="s">
        <v>81</v>
      </c>
      <c r="D785" s="4">
        <v>43405</v>
      </c>
      <c r="E785" t="s">
        <v>195</v>
      </c>
      <c r="F785" s="5">
        <v>43405</v>
      </c>
      <c r="G785">
        <v>20.91</v>
      </c>
      <c r="H785">
        <v>1.37</v>
      </c>
    </row>
    <row r="786" spans="1:8" x14ac:dyDescent="0.2">
      <c r="A786" t="s">
        <v>71</v>
      </c>
      <c r="B786" t="s">
        <v>55</v>
      </c>
      <c r="C786" t="s">
        <v>81</v>
      </c>
      <c r="D786" s="4">
        <v>43405</v>
      </c>
      <c r="E786" t="s">
        <v>194</v>
      </c>
      <c r="F786" s="5">
        <v>43405</v>
      </c>
      <c r="G786">
        <v>0.9</v>
      </c>
      <c r="H786">
        <v>0</v>
      </c>
    </row>
    <row r="787" spans="1:8" x14ac:dyDescent="0.2">
      <c r="A787" t="s">
        <v>71</v>
      </c>
      <c r="B787" t="s">
        <v>54</v>
      </c>
      <c r="C787" t="s">
        <v>80</v>
      </c>
      <c r="D787" s="4">
        <v>43405</v>
      </c>
      <c r="E787" t="s">
        <v>198</v>
      </c>
      <c r="F787" s="5">
        <v>43221</v>
      </c>
      <c r="G787">
        <v>62465.72</v>
      </c>
      <c r="H787">
        <v>-4435.62</v>
      </c>
    </row>
    <row r="788" spans="1:8" x14ac:dyDescent="0.2">
      <c r="A788" t="s">
        <v>71</v>
      </c>
      <c r="B788" t="s">
        <v>54</v>
      </c>
      <c r="C788" t="s">
        <v>80</v>
      </c>
      <c r="D788" s="4">
        <v>43405</v>
      </c>
      <c r="E788" t="s">
        <v>202</v>
      </c>
      <c r="F788" s="5">
        <v>43221</v>
      </c>
      <c r="G788">
        <v>59770.12</v>
      </c>
      <c r="H788">
        <v>7889.65</v>
      </c>
    </row>
    <row r="789" spans="1:8" x14ac:dyDescent="0.2">
      <c r="A789" t="s">
        <v>71</v>
      </c>
      <c r="B789" t="s">
        <v>54</v>
      </c>
      <c r="C789" t="s">
        <v>80</v>
      </c>
      <c r="D789" s="4">
        <v>43405</v>
      </c>
      <c r="E789" t="s">
        <v>203</v>
      </c>
      <c r="F789" s="5">
        <v>43221</v>
      </c>
      <c r="G789">
        <v>2695.6</v>
      </c>
      <c r="H789">
        <v>355.87</v>
      </c>
    </row>
    <row r="790" spans="1:8" x14ac:dyDescent="0.2">
      <c r="A790" t="s">
        <v>71</v>
      </c>
      <c r="B790" t="s">
        <v>54</v>
      </c>
      <c r="C790" t="s">
        <v>80</v>
      </c>
      <c r="D790" s="4">
        <v>43405</v>
      </c>
      <c r="E790" t="s">
        <v>199</v>
      </c>
      <c r="F790" s="5">
        <v>43221</v>
      </c>
      <c r="G790">
        <v>62465.72</v>
      </c>
      <c r="H790">
        <v>4435.62</v>
      </c>
    </row>
    <row r="791" spans="1:8" x14ac:dyDescent="0.2">
      <c r="A791" t="s">
        <v>71</v>
      </c>
      <c r="B791" t="s">
        <v>54</v>
      </c>
      <c r="C791" t="s">
        <v>80</v>
      </c>
      <c r="D791" s="4">
        <v>43405</v>
      </c>
      <c r="E791" t="s">
        <v>198</v>
      </c>
      <c r="F791" s="5">
        <v>43221</v>
      </c>
      <c r="G791">
        <v>32831.22</v>
      </c>
      <c r="H791">
        <v>-2331.19</v>
      </c>
    </row>
    <row r="792" spans="1:8" x14ac:dyDescent="0.2">
      <c r="A792" t="s">
        <v>71</v>
      </c>
      <c r="B792" t="s">
        <v>54</v>
      </c>
      <c r="C792" t="s">
        <v>80</v>
      </c>
      <c r="D792" s="4">
        <v>43405</v>
      </c>
      <c r="E792" t="s">
        <v>202</v>
      </c>
      <c r="F792" s="5">
        <v>43221</v>
      </c>
      <c r="G792">
        <v>31414.45</v>
      </c>
      <c r="H792">
        <v>4146.79</v>
      </c>
    </row>
    <row r="793" spans="1:8" x14ac:dyDescent="0.2">
      <c r="A793" t="s">
        <v>71</v>
      </c>
      <c r="B793" t="s">
        <v>54</v>
      </c>
      <c r="C793" t="s">
        <v>80</v>
      </c>
      <c r="D793" s="4">
        <v>43405</v>
      </c>
      <c r="E793" t="s">
        <v>203</v>
      </c>
      <c r="F793" s="5">
        <v>43221</v>
      </c>
      <c r="G793">
        <v>1416.77</v>
      </c>
      <c r="H793">
        <v>187</v>
      </c>
    </row>
    <row r="794" spans="1:8" x14ac:dyDescent="0.2">
      <c r="A794" t="s">
        <v>71</v>
      </c>
      <c r="B794" t="s">
        <v>54</v>
      </c>
      <c r="C794" t="s">
        <v>81</v>
      </c>
      <c r="D794" s="4">
        <v>43374</v>
      </c>
      <c r="E794" t="s">
        <v>198</v>
      </c>
      <c r="F794" s="5">
        <v>43221</v>
      </c>
      <c r="G794">
        <v>159175.23000000001</v>
      </c>
      <c r="H794">
        <v>-5571.1</v>
      </c>
    </row>
    <row r="795" spans="1:8" x14ac:dyDescent="0.2">
      <c r="A795" t="s">
        <v>71</v>
      </c>
      <c r="B795" t="s">
        <v>54</v>
      </c>
      <c r="C795" t="s">
        <v>81</v>
      </c>
      <c r="D795" s="4">
        <v>43374</v>
      </c>
      <c r="E795" t="s">
        <v>204</v>
      </c>
      <c r="F795" s="5">
        <v>43221</v>
      </c>
      <c r="G795">
        <v>152306.10999999999</v>
      </c>
      <c r="H795">
        <v>9899.86</v>
      </c>
    </row>
    <row r="796" spans="1:8" x14ac:dyDescent="0.2">
      <c r="A796" t="s">
        <v>71</v>
      </c>
      <c r="B796" t="s">
        <v>54</v>
      </c>
      <c r="C796" t="s">
        <v>81</v>
      </c>
      <c r="D796" s="4">
        <v>43374</v>
      </c>
      <c r="E796" t="s">
        <v>205</v>
      </c>
      <c r="F796" s="5">
        <v>43221</v>
      </c>
      <c r="G796">
        <v>6869.12</v>
      </c>
      <c r="H796">
        <v>446.61</v>
      </c>
    </row>
    <row r="797" spans="1:8" x14ac:dyDescent="0.2">
      <c r="A797" t="s">
        <v>71</v>
      </c>
      <c r="B797" t="s">
        <v>54</v>
      </c>
      <c r="C797" t="s">
        <v>81</v>
      </c>
      <c r="D797" s="4">
        <v>43374</v>
      </c>
      <c r="E797" t="s">
        <v>199</v>
      </c>
      <c r="F797" s="5">
        <v>43221</v>
      </c>
      <c r="G797">
        <v>159175.23000000001</v>
      </c>
      <c r="H797">
        <v>5571.1</v>
      </c>
    </row>
    <row r="798" spans="1:8" x14ac:dyDescent="0.2">
      <c r="A798" t="s">
        <v>71</v>
      </c>
      <c r="B798" t="s">
        <v>54</v>
      </c>
      <c r="C798" t="s">
        <v>82</v>
      </c>
      <c r="D798" s="4">
        <v>43374</v>
      </c>
      <c r="E798" t="s">
        <v>199</v>
      </c>
      <c r="F798" s="5">
        <v>43221</v>
      </c>
      <c r="G798">
        <v>40971.1</v>
      </c>
      <c r="H798">
        <v>2130.58</v>
      </c>
    </row>
    <row r="799" spans="1:8" x14ac:dyDescent="0.2">
      <c r="A799" t="s">
        <v>71</v>
      </c>
      <c r="B799" t="s">
        <v>54</v>
      </c>
      <c r="C799" t="s">
        <v>82</v>
      </c>
      <c r="D799" s="4">
        <v>43374</v>
      </c>
      <c r="E799" t="s">
        <v>198</v>
      </c>
      <c r="F799" s="5">
        <v>43221</v>
      </c>
      <c r="G799">
        <v>40971.1</v>
      </c>
      <c r="H799">
        <v>-2130.58</v>
      </c>
    </row>
    <row r="800" spans="1:8" x14ac:dyDescent="0.2">
      <c r="A800" t="s">
        <v>71</v>
      </c>
      <c r="B800" t="s">
        <v>54</v>
      </c>
      <c r="C800" t="s">
        <v>82</v>
      </c>
      <c r="D800" s="4">
        <v>43374</v>
      </c>
      <c r="E800" t="s">
        <v>206</v>
      </c>
      <c r="F800" s="5">
        <v>43221</v>
      </c>
      <c r="G800">
        <v>39203.129999999997</v>
      </c>
      <c r="H800">
        <v>3685.09</v>
      </c>
    </row>
    <row r="801" spans="1:8" x14ac:dyDescent="0.2">
      <c r="A801" t="s">
        <v>71</v>
      </c>
      <c r="B801" t="s">
        <v>54</v>
      </c>
      <c r="C801" t="s">
        <v>82</v>
      </c>
      <c r="D801" s="4">
        <v>43374</v>
      </c>
      <c r="E801" t="s">
        <v>207</v>
      </c>
      <c r="F801" s="5">
        <v>43221</v>
      </c>
      <c r="G801">
        <v>1767.97</v>
      </c>
      <c r="H801">
        <v>166.26</v>
      </c>
    </row>
    <row r="802" spans="1:8" x14ac:dyDescent="0.2">
      <c r="A802" t="s">
        <v>71</v>
      </c>
      <c r="B802" t="s">
        <v>55</v>
      </c>
      <c r="C802" t="s">
        <v>80</v>
      </c>
      <c r="D802" s="4">
        <v>43374</v>
      </c>
      <c r="E802" t="s">
        <v>198</v>
      </c>
      <c r="F802" s="5">
        <v>43221</v>
      </c>
      <c r="G802">
        <v>160836.6</v>
      </c>
      <c r="H802">
        <v>-11419.36</v>
      </c>
    </row>
    <row r="803" spans="1:8" x14ac:dyDescent="0.2">
      <c r="A803" t="s">
        <v>71</v>
      </c>
      <c r="B803" t="s">
        <v>55</v>
      </c>
      <c r="C803" t="s">
        <v>80</v>
      </c>
      <c r="D803" s="4">
        <v>43374</v>
      </c>
      <c r="E803" t="s">
        <v>202</v>
      </c>
      <c r="F803" s="5">
        <v>43221</v>
      </c>
      <c r="G803">
        <v>153895.85999999999</v>
      </c>
      <c r="H803">
        <v>20314.29</v>
      </c>
    </row>
    <row r="804" spans="1:8" x14ac:dyDescent="0.2">
      <c r="A804" t="s">
        <v>71</v>
      </c>
      <c r="B804" t="s">
        <v>55</v>
      </c>
      <c r="C804" t="s">
        <v>80</v>
      </c>
      <c r="D804" s="4">
        <v>43374</v>
      </c>
      <c r="E804" t="s">
        <v>203</v>
      </c>
      <c r="F804" s="5">
        <v>43221</v>
      </c>
      <c r="G804">
        <v>6940.74</v>
      </c>
      <c r="H804">
        <v>916.17</v>
      </c>
    </row>
    <row r="805" spans="1:8" x14ac:dyDescent="0.2">
      <c r="A805" t="s">
        <v>71</v>
      </c>
      <c r="B805" t="s">
        <v>55</v>
      </c>
      <c r="C805" t="s">
        <v>80</v>
      </c>
      <c r="D805" s="4">
        <v>43374</v>
      </c>
      <c r="E805" t="s">
        <v>199</v>
      </c>
      <c r="F805" s="5">
        <v>43221</v>
      </c>
      <c r="G805">
        <v>160836.6</v>
      </c>
      <c r="H805">
        <v>11419.36</v>
      </c>
    </row>
    <row r="806" spans="1:8" x14ac:dyDescent="0.2">
      <c r="A806" t="s">
        <v>71</v>
      </c>
      <c r="B806" t="s">
        <v>55</v>
      </c>
      <c r="C806" t="s">
        <v>81</v>
      </c>
      <c r="D806" s="4">
        <v>43374</v>
      </c>
      <c r="E806" t="s">
        <v>198</v>
      </c>
      <c r="F806" s="5">
        <v>43221</v>
      </c>
      <c r="G806">
        <v>331988.36</v>
      </c>
      <c r="H806">
        <v>-11619.51</v>
      </c>
    </row>
    <row r="807" spans="1:8" x14ac:dyDescent="0.2">
      <c r="A807" t="s">
        <v>71</v>
      </c>
      <c r="B807" t="s">
        <v>55</v>
      </c>
      <c r="C807" t="s">
        <v>81</v>
      </c>
      <c r="D807" s="4">
        <v>43374</v>
      </c>
      <c r="E807" t="s">
        <v>204</v>
      </c>
      <c r="F807" s="5">
        <v>43221</v>
      </c>
      <c r="G807">
        <v>317661.86</v>
      </c>
      <c r="H807">
        <v>20647.990000000002</v>
      </c>
    </row>
    <row r="808" spans="1:8" x14ac:dyDescent="0.2">
      <c r="A808" t="s">
        <v>71</v>
      </c>
      <c r="B808" t="s">
        <v>55</v>
      </c>
      <c r="C808" t="s">
        <v>81</v>
      </c>
      <c r="D808" s="4">
        <v>43374</v>
      </c>
      <c r="E808" t="s">
        <v>205</v>
      </c>
      <c r="F808" s="5">
        <v>43221</v>
      </c>
      <c r="G808">
        <v>14326.5</v>
      </c>
      <c r="H808">
        <v>931.16</v>
      </c>
    </row>
    <row r="809" spans="1:8" x14ac:dyDescent="0.2">
      <c r="A809" t="s">
        <v>71</v>
      </c>
      <c r="B809" t="s">
        <v>55</v>
      </c>
      <c r="C809" t="s">
        <v>81</v>
      </c>
      <c r="D809" s="4">
        <v>43374</v>
      </c>
      <c r="E809" t="s">
        <v>199</v>
      </c>
      <c r="F809" s="5">
        <v>43221</v>
      </c>
      <c r="G809">
        <v>331988.36</v>
      </c>
      <c r="H809">
        <v>11619.51</v>
      </c>
    </row>
    <row r="810" spans="1:8" x14ac:dyDescent="0.2">
      <c r="A810" t="s">
        <v>71</v>
      </c>
      <c r="B810" t="s">
        <v>55</v>
      </c>
      <c r="C810" t="s">
        <v>82</v>
      </c>
      <c r="D810" s="4">
        <v>43374</v>
      </c>
      <c r="E810" t="s">
        <v>198</v>
      </c>
      <c r="F810" s="5">
        <v>43221</v>
      </c>
      <c r="G810">
        <v>131996.39000000001</v>
      </c>
      <c r="H810">
        <v>-6863.87</v>
      </c>
    </row>
    <row r="811" spans="1:8" x14ac:dyDescent="0.2">
      <c r="A811" t="s">
        <v>71</v>
      </c>
      <c r="B811" t="s">
        <v>55</v>
      </c>
      <c r="C811" t="s">
        <v>82</v>
      </c>
      <c r="D811" s="4">
        <v>43374</v>
      </c>
      <c r="E811" t="s">
        <v>206</v>
      </c>
      <c r="F811" s="5">
        <v>43221</v>
      </c>
      <c r="G811">
        <v>126300.19</v>
      </c>
      <c r="H811">
        <v>11872.22</v>
      </c>
    </row>
    <row r="812" spans="1:8" x14ac:dyDescent="0.2">
      <c r="A812" t="s">
        <v>71</v>
      </c>
      <c r="B812" t="s">
        <v>55</v>
      </c>
      <c r="C812" t="s">
        <v>82</v>
      </c>
      <c r="D812" s="4">
        <v>43374</v>
      </c>
      <c r="E812" t="s">
        <v>207</v>
      </c>
      <c r="F812" s="5">
        <v>43221</v>
      </c>
      <c r="G812">
        <v>5696.2</v>
      </c>
      <c r="H812">
        <v>535.44000000000005</v>
      </c>
    </row>
    <row r="813" spans="1:8" x14ac:dyDescent="0.2">
      <c r="A813" t="s">
        <v>71</v>
      </c>
      <c r="B813" t="s">
        <v>55</v>
      </c>
      <c r="C813" t="s">
        <v>82</v>
      </c>
      <c r="D813" s="4">
        <v>43374</v>
      </c>
      <c r="E813" t="s">
        <v>199</v>
      </c>
      <c r="F813" s="5">
        <v>43221</v>
      </c>
      <c r="G813">
        <v>131996.39000000001</v>
      </c>
      <c r="H813">
        <v>6863.87</v>
      </c>
    </row>
    <row r="814" spans="1:8" x14ac:dyDescent="0.2">
      <c r="A814" t="s">
        <v>71</v>
      </c>
      <c r="B814" t="s">
        <v>55</v>
      </c>
      <c r="C814" t="s">
        <v>80</v>
      </c>
      <c r="D814" s="4">
        <v>43374</v>
      </c>
      <c r="E814" t="s">
        <v>198</v>
      </c>
      <c r="F814" s="5">
        <v>43221</v>
      </c>
      <c r="G814">
        <v>121958</v>
      </c>
      <c r="H814">
        <v>-8659.0300000000007</v>
      </c>
    </row>
    <row r="815" spans="1:8" x14ac:dyDescent="0.2">
      <c r="A815" t="s">
        <v>71</v>
      </c>
      <c r="B815" t="s">
        <v>55</v>
      </c>
      <c r="C815" t="s">
        <v>80</v>
      </c>
      <c r="D815" s="4">
        <v>43374</v>
      </c>
      <c r="E815" t="s">
        <v>202</v>
      </c>
      <c r="F815" s="5">
        <v>43221</v>
      </c>
      <c r="G815">
        <v>116695.09</v>
      </c>
      <c r="H815">
        <v>15403.77</v>
      </c>
    </row>
    <row r="816" spans="1:8" x14ac:dyDescent="0.2">
      <c r="A816" t="s">
        <v>71</v>
      </c>
      <c r="B816" t="s">
        <v>55</v>
      </c>
      <c r="C816" t="s">
        <v>80</v>
      </c>
      <c r="D816" s="4">
        <v>43374</v>
      </c>
      <c r="E816" t="s">
        <v>203</v>
      </c>
      <c r="F816" s="5">
        <v>43221</v>
      </c>
      <c r="G816">
        <v>5262.91</v>
      </c>
      <c r="H816">
        <v>694.75</v>
      </c>
    </row>
    <row r="817" spans="1:8" x14ac:dyDescent="0.2">
      <c r="A817" t="s">
        <v>71</v>
      </c>
      <c r="B817" t="s">
        <v>55</v>
      </c>
      <c r="C817" t="s">
        <v>80</v>
      </c>
      <c r="D817" s="4">
        <v>43374</v>
      </c>
      <c r="E817" t="s">
        <v>199</v>
      </c>
      <c r="F817" s="5">
        <v>43221</v>
      </c>
      <c r="G817">
        <v>121958</v>
      </c>
      <c r="H817">
        <v>8659.0300000000007</v>
      </c>
    </row>
    <row r="818" spans="1:8" x14ac:dyDescent="0.2">
      <c r="A818" t="s">
        <v>71</v>
      </c>
      <c r="B818" t="s">
        <v>55</v>
      </c>
      <c r="C818" t="s">
        <v>81</v>
      </c>
      <c r="D818" s="4">
        <v>43374</v>
      </c>
      <c r="E818" t="s">
        <v>198</v>
      </c>
      <c r="F818" s="5">
        <v>43221</v>
      </c>
      <c r="G818">
        <v>310787.45</v>
      </c>
      <c r="H818">
        <v>-10877.55</v>
      </c>
    </row>
    <row r="819" spans="1:8" x14ac:dyDescent="0.2">
      <c r="A819" t="s">
        <v>71</v>
      </c>
      <c r="B819" t="s">
        <v>55</v>
      </c>
      <c r="C819" t="s">
        <v>81</v>
      </c>
      <c r="D819" s="4">
        <v>43374</v>
      </c>
      <c r="E819" t="s">
        <v>204</v>
      </c>
      <c r="F819" s="5">
        <v>43221</v>
      </c>
      <c r="G819">
        <v>297375.83</v>
      </c>
      <c r="H819">
        <v>19329.400000000001</v>
      </c>
    </row>
    <row r="820" spans="1:8" x14ac:dyDescent="0.2">
      <c r="A820" t="s">
        <v>71</v>
      </c>
      <c r="B820" t="s">
        <v>55</v>
      </c>
      <c r="C820" t="s">
        <v>81</v>
      </c>
      <c r="D820" s="4">
        <v>43374</v>
      </c>
      <c r="E820" t="s">
        <v>205</v>
      </c>
      <c r="F820" s="5">
        <v>43221</v>
      </c>
      <c r="G820">
        <v>13411.62</v>
      </c>
      <c r="H820">
        <v>871.72</v>
      </c>
    </row>
    <row r="821" spans="1:8" x14ac:dyDescent="0.2">
      <c r="A821" t="s">
        <v>71</v>
      </c>
      <c r="B821" t="s">
        <v>55</v>
      </c>
      <c r="C821" t="s">
        <v>81</v>
      </c>
      <c r="D821" s="4">
        <v>43374</v>
      </c>
      <c r="E821" t="s">
        <v>199</v>
      </c>
      <c r="F821" s="5">
        <v>43221</v>
      </c>
      <c r="G821">
        <v>310787.45</v>
      </c>
      <c r="H821">
        <v>10877.55</v>
      </c>
    </row>
    <row r="822" spans="1:8" x14ac:dyDescent="0.2">
      <c r="A822" t="s">
        <v>71</v>
      </c>
      <c r="B822" t="s">
        <v>55</v>
      </c>
      <c r="C822" t="s">
        <v>82</v>
      </c>
      <c r="D822" s="4">
        <v>43374</v>
      </c>
      <c r="E822" t="s">
        <v>198</v>
      </c>
      <c r="F822" s="5">
        <v>43221</v>
      </c>
      <c r="G822">
        <v>105053.84</v>
      </c>
      <c r="H822">
        <v>-5462.75</v>
      </c>
    </row>
    <row r="823" spans="1:8" x14ac:dyDescent="0.2">
      <c r="A823" t="s">
        <v>71</v>
      </c>
      <c r="B823" t="s">
        <v>55</v>
      </c>
      <c r="C823" t="s">
        <v>82</v>
      </c>
      <c r="D823" s="4">
        <v>43374</v>
      </c>
      <c r="E823" t="s">
        <v>206</v>
      </c>
      <c r="F823" s="5">
        <v>43221</v>
      </c>
      <c r="G823">
        <v>100520.38</v>
      </c>
      <c r="H823">
        <v>9448.9500000000007</v>
      </c>
    </row>
    <row r="824" spans="1:8" x14ac:dyDescent="0.2">
      <c r="A824" t="s">
        <v>71</v>
      </c>
      <c r="B824" t="s">
        <v>55</v>
      </c>
      <c r="C824" t="s">
        <v>82</v>
      </c>
      <c r="D824" s="4">
        <v>43374</v>
      </c>
      <c r="E824" t="s">
        <v>207</v>
      </c>
      <c r="F824" s="5">
        <v>43221</v>
      </c>
      <c r="G824">
        <v>4533.46</v>
      </c>
      <c r="H824">
        <v>426.16</v>
      </c>
    </row>
    <row r="825" spans="1:8" x14ac:dyDescent="0.2">
      <c r="A825" t="s">
        <v>71</v>
      </c>
      <c r="B825" t="s">
        <v>55</v>
      </c>
      <c r="C825" t="s">
        <v>82</v>
      </c>
      <c r="D825" s="4">
        <v>43374</v>
      </c>
      <c r="E825" t="s">
        <v>199</v>
      </c>
      <c r="F825" s="5">
        <v>43221</v>
      </c>
      <c r="G825">
        <v>105053.84</v>
      </c>
      <c r="H825">
        <v>5462.75</v>
      </c>
    </row>
    <row r="826" spans="1:8" x14ac:dyDescent="0.2">
      <c r="A826" t="s">
        <v>71</v>
      </c>
      <c r="B826" t="s">
        <v>54</v>
      </c>
      <c r="C826" t="s">
        <v>80</v>
      </c>
      <c r="D826" s="4">
        <v>43374</v>
      </c>
      <c r="E826" t="s">
        <v>198</v>
      </c>
      <c r="F826" s="5">
        <v>43221</v>
      </c>
      <c r="G826">
        <v>231.69</v>
      </c>
      <c r="H826">
        <v>-16.45</v>
      </c>
    </row>
    <row r="827" spans="1:8" x14ac:dyDescent="0.2">
      <c r="A827" t="s">
        <v>71</v>
      </c>
      <c r="B827" t="s">
        <v>54</v>
      </c>
      <c r="C827" t="s">
        <v>80</v>
      </c>
      <c r="D827" s="4">
        <v>43374</v>
      </c>
      <c r="E827" t="s">
        <v>202</v>
      </c>
      <c r="F827" s="5">
        <v>43221</v>
      </c>
      <c r="G827">
        <v>221.69</v>
      </c>
      <c r="H827">
        <v>29.27</v>
      </c>
    </row>
    <row r="828" spans="1:8" x14ac:dyDescent="0.2">
      <c r="A828" t="s">
        <v>71</v>
      </c>
      <c r="B828" t="s">
        <v>54</v>
      </c>
      <c r="C828" t="s">
        <v>80</v>
      </c>
      <c r="D828" s="4">
        <v>43374</v>
      </c>
      <c r="E828" t="s">
        <v>203</v>
      </c>
      <c r="F828" s="5">
        <v>43221</v>
      </c>
      <c r="G828">
        <v>10</v>
      </c>
      <c r="H828">
        <v>1.32</v>
      </c>
    </row>
    <row r="829" spans="1:8" x14ac:dyDescent="0.2">
      <c r="A829" t="s">
        <v>71</v>
      </c>
      <c r="B829" t="s">
        <v>54</v>
      </c>
      <c r="C829" t="s">
        <v>80</v>
      </c>
      <c r="D829" s="4">
        <v>43374</v>
      </c>
      <c r="E829" t="s">
        <v>199</v>
      </c>
      <c r="F829" s="5">
        <v>43221</v>
      </c>
      <c r="G829">
        <v>231.69</v>
      </c>
      <c r="H829">
        <v>16.45</v>
      </c>
    </row>
    <row r="830" spans="1:8" x14ac:dyDescent="0.2">
      <c r="A830" t="s">
        <v>71</v>
      </c>
      <c r="B830" t="s">
        <v>54</v>
      </c>
      <c r="C830" t="s">
        <v>81</v>
      </c>
      <c r="D830" s="4">
        <v>43374</v>
      </c>
      <c r="E830" t="s">
        <v>198</v>
      </c>
      <c r="F830" s="5">
        <v>43221</v>
      </c>
      <c r="G830">
        <v>735.73</v>
      </c>
      <c r="H830">
        <v>-25.75</v>
      </c>
    </row>
    <row r="831" spans="1:8" x14ac:dyDescent="0.2">
      <c r="A831" t="s">
        <v>71</v>
      </c>
      <c r="B831" t="s">
        <v>54</v>
      </c>
      <c r="C831" t="s">
        <v>81</v>
      </c>
      <c r="D831" s="4">
        <v>43374</v>
      </c>
      <c r="E831" t="s">
        <v>204</v>
      </c>
      <c r="F831" s="5">
        <v>43221</v>
      </c>
      <c r="G831">
        <v>703.98</v>
      </c>
      <c r="H831">
        <v>45.76</v>
      </c>
    </row>
    <row r="832" spans="1:8" x14ac:dyDescent="0.2">
      <c r="A832" t="s">
        <v>71</v>
      </c>
      <c r="B832" t="s">
        <v>54</v>
      </c>
      <c r="C832" t="s">
        <v>81</v>
      </c>
      <c r="D832" s="4">
        <v>43374</v>
      </c>
      <c r="E832" t="s">
        <v>205</v>
      </c>
      <c r="F832" s="5">
        <v>43221</v>
      </c>
      <c r="G832">
        <v>31.75</v>
      </c>
      <c r="H832">
        <v>2.06</v>
      </c>
    </row>
    <row r="833" spans="1:8" x14ac:dyDescent="0.2">
      <c r="A833" t="s">
        <v>71</v>
      </c>
      <c r="B833" t="s">
        <v>54</v>
      </c>
      <c r="C833" t="s">
        <v>81</v>
      </c>
      <c r="D833" s="4">
        <v>43374</v>
      </c>
      <c r="E833" t="s">
        <v>199</v>
      </c>
      <c r="F833" s="5">
        <v>43221</v>
      </c>
      <c r="G833">
        <v>735.73</v>
      </c>
      <c r="H833">
        <v>25.75</v>
      </c>
    </row>
    <row r="834" spans="1:8" x14ac:dyDescent="0.2">
      <c r="A834" t="s">
        <v>71</v>
      </c>
      <c r="B834" t="s">
        <v>54</v>
      </c>
      <c r="C834" t="s">
        <v>82</v>
      </c>
      <c r="D834" s="4">
        <v>43374</v>
      </c>
      <c r="E834" t="s">
        <v>198</v>
      </c>
      <c r="F834" s="5">
        <v>43221</v>
      </c>
      <c r="G834">
        <v>199.95</v>
      </c>
      <c r="H834">
        <v>-10.4</v>
      </c>
    </row>
    <row r="835" spans="1:8" x14ac:dyDescent="0.2">
      <c r="A835" t="s">
        <v>71</v>
      </c>
      <c r="B835" t="s">
        <v>54</v>
      </c>
      <c r="C835" t="s">
        <v>82</v>
      </c>
      <c r="D835" s="4">
        <v>43374</v>
      </c>
      <c r="E835" t="s">
        <v>206</v>
      </c>
      <c r="F835" s="5">
        <v>43221</v>
      </c>
      <c r="G835">
        <v>191.33</v>
      </c>
      <c r="H835">
        <v>17.989999999999998</v>
      </c>
    </row>
    <row r="836" spans="1:8" x14ac:dyDescent="0.2">
      <c r="A836" t="s">
        <v>71</v>
      </c>
      <c r="B836" t="s">
        <v>54</v>
      </c>
      <c r="C836" t="s">
        <v>82</v>
      </c>
      <c r="D836" s="4">
        <v>43374</v>
      </c>
      <c r="E836" t="s">
        <v>207</v>
      </c>
      <c r="F836" s="5">
        <v>43221</v>
      </c>
      <c r="G836">
        <v>8.6199999999999992</v>
      </c>
      <c r="H836">
        <v>0.81</v>
      </c>
    </row>
    <row r="837" spans="1:8" x14ac:dyDescent="0.2">
      <c r="A837" t="s">
        <v>71</v>
      </c>
      <c r="B837" t="s">
        <v>54</v>
      </c>
      <c r="C837" t="s">
        <v>82</v>
      </c>
      <c r="D837" s="4">
        <v>43374</v>
      </c>
      <c r="E837" t="s">
        <v>199</v>
      </c>
      <c r="F837" s="5">
        <v>43221</v>
      </c>
      <c r="G837">
        <v>199.95</v>
      </c>
      <c r="H837">
        <v>10.4</v>
      </c>
    </row>
    <row r="838" spans="1:8" x14ac:dyDescent="0.2">
      <c r="A838" t="s">
        <v>71</v>
      </c>
      <c r="B838" t="s">
        <v>55</v>
      </c>
      <c r="C838" t="s">
        <v>80</v>
      </c>
      <c r="D838" s="4">
        <v>43374</v>
      </c>
      <c r="E838" t="s">
        <v>198</v>
      </c>
      <c r="F838" s="5">
        <v>43221</v>
      </c>
      <c r="G838">
        <v>68952.06</v>
      </c>
      <c r="H838">
        <v>-4895.57</v>
      </c>
    </row>
    <row r="839" spans="1:8" x14ac:dyDescent="0.2">
      <c r="A839" t="s">
        <v>71</v>
      </c>
      <c r="B839" t="s">
        <v>55</v>
      </c>
      <c r="C839" t="s">
        <v>80</v>
      </c>
      <c r="D839" s="4">
        <v>43374</v>
      </c>
      <c r="E839" t="s">
        <v>202</v>
      </c>
      <c r="F839" s="5">
        <v>43221</v>
      </c>
      <c r="G839">
        <v>65976.479999999996</v>
      </c>
      <c r="H839">
        <v>8708.85</v>
      </c>
    </row>
    <row r="840" spans="1:8" x14ac:dyDescent="0.2">
      <c r="A840" t="s">
        <v>71</v>
      </c>
      <c r="B840" t="s">
        <v>55</v>
      </c>
      <c r="C840" t="s">
        <v>80</v>
      </c>
      <c r="D840" s="4">
        <v>43374</v>
      </c>
      <c r="E840" t="s">
        <v>203</v>
      </c>
      <c r="F840" s="5">
        <v>43221</v>
      </c>
      <c r="G840">
        <v>2975.58</v>
      </c>
      <c r="H840">
        <v>392.74</v>
      </c>
    </row>
    <row r="841" spans="1:8" x14ac:dyDescent="0.2">
      <c r="A841" t="s">
        <v>71</v>
      </c>
      <c r="B841" t="s">
        <v>55</v>
      </c>
      <c r="C841" t="s">
        <v>80</v>
      </c>
      <c r="D841" s="4">
        <v>43374</v>
      </c>
      <c r="E841" t="s">
        <v>199</v>
      </c>
      <c r="F841" s="5">
        <v>43221</v>
      </c>
      <c r="G841">
        <v>68952.06</v>
      </c>
      <c r="H841">
        <v>4895.57</v>
      </c>
    </row>
    <row r="842" spans="1:8" x14ac:dyDescent="0.2">
      <c r="A842" t="s">
        <v>71</v>
      </c>
      <c r="B842" t="s">
        <v>55</v>
      </c>
      <c r="C842" t="s">
        <v>81</v>
      </c>
      <c r="D842" s="4">
        <v>43374</v>
      </c>
      <c r="E842" t="s">
        <v>198</v>
      </c>
      <c r="F842" s="5">
        <v>43221</v>
      </c>
      <c r="G842">
        <v>163456.91</v>
      </c>
      <c r="H842">
        <v>-5721.03</v>
      </c>
    </row>
    <row r="843" spans="1:8" x14ac:dyDescent="0.2">
      <c r="A843" t="s">
        <v>71</v>
      </c>
      <c r="B843" t="s">
        <v>55</v>
      </c>
      <c r="C843" t="s">
        <v>81</v>
      </c>
      <c r="D843" s="4">
        <v>43374</v>
      </c>
      <c r="E843" t="s">
        <v>204</v>
      </c>
      <c r="F843" s="5">
        <v>43221</v>
      </c>
      <c r="G843">
        <v>156403.16</v>
      </c>
      <c r="H843">
        <v>10166.219999999999</v>
      </c>
    </row>
    <row r="844" spans="1:8" x14ac:dyDescent="0.2">
      <c r="A844" t="s">
        <v>71</v>
      </c>
      <c r="B844" t="s">
        <v>55</v>
      </c>
      <c r="C844" t="s">
        <v>81</v>
      </c>
      <c r="D844" s="4">
        <v>43374</v>
      </c>
      <c r="E844" t="s">
        <v>205</v>
      </c>
      <c r="F844" s="5">
        <v>43221</v>
      </c>
      <c r="G844">
        <v>7053.75</v>
      </c>
      <c r="H844">
        <v>458.48</v>
      </c>
    </row>
    <row r="845" spans="1:8" x14ac:dyDescent="0.2">
      <c r="A845" t="s">
        <v>71</v>
      </c>
      <c r="B845" t="s">
        <v>55</v>
      </c>
      <c r="C845" t="s">
        <v>81</v>
      </c>
      <c r="D845" s="4">
        <v>43374</v>
      </c>
      <c r="E845" t="s">
        <v>199</v>
      </c>
      <c r="F845" s="5">
        <v>43221</v>
      </c>
      <c r="G845">
        <v>163456.91</v>
      </c>
      <c r="H845">
        <v>5721.03</v>
      </c>
    </row>
    <row r="846" spans="1:8" x14ac:dyDescent="0.2">
      <c r="A846" t="s">
        <v>71</v>
      </c>
      <c r="B846" t="s">
        <v>55</v>
      </c>
      <c r="C846" t="s">
        <v>82</v>
      </c>
      <c r="D846" s="4">
        <v>43374</v>
      </c>
      <c r="E846" t="s">
        <v>199</v>
      </c>
      <c r="F846" s="5">
        <v>43221</v>
      </c>
      <c r="G846">
        <v>55657.120000000003</v>
      </c>
      <c r="H846">
        <v>2894.11</v>
      </c>
    </row>
    <row r="847" spans="1:8" x14ac:dyDescent="0.2">
      <c r="A847" t="s">
        <v>71</v>
      </c>
      <c r="B847" t="s">
        <v>55</v>
      </c>
      <c r="C847" t="s">
        <v>82</v>
      </c>
      <c r="D847" s="4">
        <v>43374</v>
      </c>
      <c r="E847" t="s">
        <v>198</v>
      </c>
      <c r="F847" s="5">
        <v>43221</v>
      </c>
      <c r="G847">
        <v>55657.120000000003</v>
      </c>
      <c r="H847">
        <v>-2894.11</v>
      </c>
    </row>
    <row r="848" spans="1:8" x14ac:dyDescent="0.2">
      <c r="A848" t="s">
        <v>71</v>
      </c>
      <c r="B848" t="s">
        <v>55</v>
      </c>
      <c r="C848" t="s">
        <v>82</v>
      </c>
      <c r="D848" s="4">
        <v>43374</v>
      </c>
      <c r="E848" t="s">
        <v>206</v>
      </c>
      <c r="F848" s="5">
        <v>43221</v>
      </c>
      <c r="G848">
        <v>53255.34</v>
      </c>
      <c r="H848">
        <v>5006.04</v>
      </c>
    </row>
    <row r="849" spans="1:8" x14ac:dyDescent="0.2">
      <c r="A849" t="s">
        <v>71</v>
      </c>
      <c r="B849" t="s">
        <v>55</v>
      </c>
      <c r="C849" t="s">
        <v>82</v>
      </c>
      <c r="D849" s="4">
        <v>43374</v>
      </c>
      <c r="E849" t="s">
        <v>207</v>
      </c>
      <c r="F849" s="5">
        <v>43221</v>
      </c>
      <c r="G849">
        <v>2401.7800000000002</v>
      </c>
      <c r="H849">
        <v>225.83</v>
      </c>
    </row>
    <row r="850" spans="1:8" x14ac:dyDescent="0.2">
      <c r="A850" t="s">
        <v>71</v>
      </c>
      <c r="B850" t="s">
        <v>55</v>
      </c>
      <c r="C850" t="s">
        <v>80</v>
      </c>
      <c r="D850" s="4">
        <v>43374</v>
      </c>
      <c r="E850" t="s">
        <v>198</v>
      </c>
      <c r="F850" s="5">
        <v>43221</v>
      </c>
      <c r="G850">
        <v>109987.65</v>
      </c>
      <c r="H850">
        <v>-7809.01</v>
      </c>
    </row>
    <row r="851" spans="1:8" x14ac:dyDescent="0.2">
      <c r="A851" t="s">
        <v>71</v>
      </c>
      <c r="B851" t="s">
        <v>55</v>
      </c>
      <c r="C851" t="s">
        <v>80</v>
      </c>
      <c r="D851" s="4">
        <v>43374</v>
      </c>
      <c r="E851" t="s">
        <v>202</v>
      </c>
      <c r="F851" s="5">
        <v>43221</v>
      </c>
      <c r="G851">
        <v>105241.26</v>
      </c>
      <c r="H851">
        <v>13891.82</v>
      </c>
    </row>
    <row r="852" spans="1:8" x14ac:dyDescent="0.2">
      <c r="A852" t="s">
        <v>71</v>
      </c>
      <c r="B852" t="s">
        <v>55</v>
      </c>
      <c r="C852" t="s">
        <v>80</v>
      </c>
      <c r="D852" s="4">
        <v>43374</v>
      </c>
      <c r="E852" t="s">
        <v>203</v>
      </c>
      <c r="F852" s="5">
        <v>43221</v>
      </c>
      <c r="G852">
        <v>4746.3900000000003</v>
      </c>
      <c r="H852">
        <v>626.45000000000005</v>
      </c>
    </row>
    <row r="853" spans="1:8" x14ac:dyDescent="0.2">
      <c r="A853" t="s">
        <v>71</v>
      </c>
      <c r="B853" t="s">
        <v>55</v>
      </c>
      <c r="C853" t="s">
        <v>80</v>
      </c>
      <c r="D853" s="4">
        <v>43374</v>
      </c>
      <c r="E853" t="s">
        <v>199</v>
      </c>
      <c r="F853" s="5">
        <v>43221</v>
      </c>
      <c r="G853">
        <v>109987.65</v>
      </c>
      <c r="H853">
        <v>7809.01</v>
      </c>
    </row>
    <row r="854" spans="1:8" x14ac:dyDescent="0.2">
      <c r="A854" t="s">
        <v>71</v>
      </c>
      <c r="B854" t="s">
        <v>54</v>
      </c>
      <c r="C854" t="s">
        <v>80</v>
      </c>
      <c r="D854" s="4">
        <v>43374</v>
      </c>
      <c r="E854" t="s">
        <v>198</v>
      </c>
      <c r="F854" s="5">
        <v>43221</v>
      </c>
      <c r="G854">
        <v>79335.19</v>
      </c>
      <c r="H854">
        <v>-5632.73</v>
      </c>
    </row>
    <row r="855" spans="1:8" x14ac:dyDescent="0.2">
      <c r="A855" t="s">
        <v>71</v>
      </c>
      <c r="B855" t="s">
        <v>54</v>
      </c>
      <c r="C855" t="s">
        <v>80</v>
      </c>
      <c r="D855" s="4">
        <v>43374</v>
      </c>
      <c r="E855" t="s">
        <v>202</v>
      </c>
      <c r="F855" s="5">
        <v>43221</v>
      </c>
      <c r="G855">
        <v>75911.570000000007</v>
      </c>
      <c r="H855">
        <v>10020.49</v>
      </c>
    </row>
    <row r="856" spans="1:8" x14ac:dyDescent="0.2">
      <c r="A856" t="s">
        <v>71</v>
      </c>
      <c r="B856" t="s">
        <v>54</v>
      </c>
      <c r="C856" t="s">
        <v>80</v>
      </c>
      <c r="D856" s="4">
        <v>43374</v>
      </c>
      <c r="E856" t="s">
        <v>203</v>
      </c>
      <c r="F856" s="5">
        <v>43221</v>
      </c>
      <c r="G856">
        <v>3423.62</v>
      </c>
      <c r="H856">
        <v>452.07</v>
      </c>
    </row>
    <row r="857" spans="1:8" x14ac:dyDescent="0.2">
      <c r="A857" t="s">
        <v>71</v>
      </c>
      <c r="B857" t="s">
        <v>54</v>
      </c>
      <c r="C857" t="s">
        <v>80</v>
      </c>
      <c r="D857" s="4">
        <v>43374</v>
      </c>
      <c r="E857" t="s">
        <v>199</v>
      </c>
      <c r="F857" s="5">
        <v>43221</v>
      </c>
      <c r="G857">
        <v>79335.19</v>
      </c>
      <c r="H857">
        <v>5632.73</v>
      </c>
    </row>
    <row r="858" spans="1:8" x14ac:dyDescent="0.2">
      <c r="A858" t="s">
        <v>71</v>
      </c>
      <c r="B858" t="s">
        <v>54</v>
      </c>
      <c r="C858" t="s">
        <v>81</v>
      </c>
      <c r="D858" s="4">
        <v>43374</v>
      </c>
      <c r="E858" t="s">
        <v>198</v>
      </c>
      <c r="F858" s="5">
        <v>43221</v>
      </c>
      <c r="G858">
        <v>302542.71999999997</v>
      </c>
      <c r="H858">
        <v>-10589.2</v>
      </c>
    </row>
    <row r="859" spans="1:8" x14ac:dyDescent="0.2">
      <c r="A859" t="s">
        <v>71</v>
      </c>
      <c r="B859" t="s">
        <v>54</v>
      </c>
      <c r="C859" t="s">
        <v>81</v>
      </c>
      <c r="D859" s="4">
        <v>43374</v>
      </c>
      <c r="E859" t="s">
        <v>204</v>
      </c>
      <c r="F859" s="5">
        <v>43221</v>
      </c>
      <c r="G859">
        <v>289486.78000000003</v>
      </c>
      <c r="H859">
        <v>18816.62</v>
      </c>
    </row>
    <row r="860" spans="1:8" x14ac:dyDescent="0.2">
      <c r="A860" t="s">
        <v>71</v>
      </c>
      <c r="B860" t="s">
        <v>54</v>
      </c>
      <c r="C860" t="s">
        <v>81</v>
      </c>
      <c r="D860" s="4">
        <v>43374</v>
      </c>
      <c r="E860" t="s">
        <v>205</v>
      </c>
      <c r="F860" s="5">
        <v>43221</v>
      </c>
      <c r="G860">
        <v>13055.94</v>
      </c>
      <c r="H860">
        <v>848.59</v>
      </c>
    </row>
    <row r="861" spans="1:8" x14ac:dyDescent="0.2">
      <c r="A861" t="s">
        <v>71</v>
      </c>
      <c r="B861" t="s">
        <v>54</v>
      </c>
      <c r="C861" t="s">
        <v>81</v>
      </c>
      <c r="D861" s="4">
        <v>43374</v>
      </c>
      <c r="E861" t="s">
        <v>199</v>
      </c>
      <c r="F861" s="5">
        <v>43221</v>
      </c>
      <c r="G861">
        <v>302542.71999999997</v>
      </c>
      <c r="H861">
        <v>10589.2</v>
      </c>
    </row>
    <row r="862" spans="1:8" x14ac:dyDescent="0.2">
      <c r="A862" t="s">
        <v>71</v>
      </c>
      <c r="B862" t="s">
        <v>54</v>
      </c>
      <c r="C862" t="s">
        <v>82</v>
      </c>
      <c r="D862" s="4">
        <v>43374</v>
      </c>
      <c r="E862" t="s">
        <v>207</v>
      </c>
      <c r="F862" s="5">
        <v>43221</v>
      </c>
      <c r="G862">
        <v>3419.38</v>
      </c>
      <c r="H862">
        <v>321.45</v>
      </c>
    </row>
    <row r="863" spans="1:8" x14ac:dyDescent="0.2">
      <c r="A863" t="s">
        <v>71</v>
      </c>
      <c r="B863" t="s">
        <v>54</v>
      </c>
      <c r="C863" t="s">
        <v>82</v>
      </c>
      <c r="D863" s="4">
        <v>43374</v>
      </c>
      <c r="E863" t="s">
        <v>199</v>
      </c>
      <c r="F863" s="5">
        <v>43221</v>
      </c>
      <c r="G863">
        <v>79233.03</v>
      </c>
      <c r="H863">
        <v>4120.2</v>
      </c>
    </row>
    <row r="864" spans="1:8" x14ac:dyDescent="0.2">
      <c r="A864" t="s">
        <v>71</v>
      </c>
      <c r="B864" t="s">
        <v>54</v>
      </c>
      <c r="C864" t="s">
        <v>82</v>
      </c>
      <c r="D864" s="4">
        <v>43374</v>
      </c>
      <c r="E864" t="s">
        <v>198</v>
      </c>
      <c r="F864" s="5">
        <v>43221</v>
      </c>
      <c r="G864">
        <v>79233.03</v>
      </c>
      <c r="H864">
        <v>-4120.2</v>
      </c>
    </row>
    <row r="865" spans="1:8" x14ac:dyDescent="0.2">
      <c r="A865" t="s">
        <v>71</v>
      </c>
      <c r="B865" t="s">
        <v>54</v>
      </c>
      <c r="C865" t="s">
        <v>82</v>
      </c>
      <c r="D865" s="4">
        <v>43374</v>
      </c>
      <c r="E865" t="s">
        <v>206</v>
      </c>
      <c r="F865" s="5">
        <v>43221</v>
      </c>
      <c r="G865">
        <v>75813.649999999994</v>
      </c>
      <c r="H865">
        <v>7126.52</v>
      </c>
    </row>
    <row r="866" spans="1:8" x14ac:dyDescent="0.2">
      <c r="A866" t="s">
        <v>71</v>
      </c>
      <c r="B866" t="s">
        <v>54</v>
      </c>
      <c r="C866" t="s">
        <v>82</v>
      </c>
      <c r="D866" s="4">
        <v>43374</v>
      </c>
      <c r="E866" t="s">
        <v>198</v>
      </c>
      <c r="F866" s="5">
        <v>43221</v>
      </c>
      <c r="G866">
        <v>35435.69</v>
      </c>
      <c r="H866">
        <v>-1842.69</v>
      </c>
    </row>
    <row r="867" spans="1:8" x14ac:dyDescent="0.2">
      <c r="A867" t="s">
        <v>71</v>
      </c>
      <c r="B867" t="s">
        <v>54</v>
      </c>
      <c r="C867" t="s">
        <v>82</v>
      </c>
      <c r="D867" s="4">
        <v>43374</v>
      </c>
      <c r="E867" t="s">
        <v>206</v>
      </c>
      <c r="F867" s="5">
        <v>43221</v>
      </c>
      <c r="G867">
        <v>33906.61</v>
      </c>
      <c r="H867">
        <v>3187.2</v>
      </c>
    </row>
    <row r="868" spans="1:8" x14ac:dyDescent="0.2">
      <c r="A868" t="s">
        <v>71</v>
      </c>
      <c r="B868" t="s">
        <v>54</v>
      </c>
      <c r="C868" t="s">
        <v>82</v>
      </c>
      <c r="D868" s="4">
        <v>43374</v>
      </c>
      <c r="E868" t="s">
        <v>207</v>
      </c>
      <c r="F868" s="5">
        <v>43221</v>
      </c>
      <c r="G868">
        <v>1529.08</v>
      </c>
      <c r="H868">
        <v>143.76</v>
      </c>
    </row>
    <row r="869" spans="1:8" x14ac:dyDescent="0.2">
      <c r="A869" t="s">
        <v>71</v>
      </c>
      <c r="B869" t="s">
        <v>54</v>
      </c>
      <c r="C869" t="s">
        <v>81</v>
      </c>
      <c r="D869" s="4">
        <v>43374</v>
      </c>
      <c r="E869" t="s">
        <v>204</v>
      </c>
      <c r="F869" s="5">
        <v>43221</v>
      </c>
      <c r="G869">
        <v>420625.11</v>
      </c>
      <c r="H869">
        <v>27340.73</v>
      </c>
    </row>
    <row r="870" spans="1:8" x14ac:dyDescent="0.2">
      <c r="A870" t="s">
        <v>71</v>
      </c>
      <c r="B870" t="s">
        <v>54</v>
      </c>
      <c r="C870" t="s">
        <v>81</v>
      </c>
      <c r="D870" s="4">
        <v>43374</v>
      </c>
      <c r="E870" t="s">
        <v>205</v>
      </c>
      <c r="F870" s="5">
        <v>43221</v>
      </c>
      <c r="G870">
        <v>18970.169999999998</v>
      </c>
      <c r="H870">
        <v>1233.08</v>
      </c>
    </row>
    <row r="871" spans="1:8" x14ac:dyDescent="0.2">
      <c r="A871" t="s">
        <v>71</v>
      </c>
      <c r="B871" t="s">
        <v>54</v>
      </c>
      <c r="C871" t="s">
        <v>81</v>
      </c>
      <c r="D871" s="4">
        <v>43374</v>
      </c>
      <c r="E871" t="s">
        <v>199</v>
      </c>
      <c r="F871" s="5">
        <v>43221</v>
      </c>
      <c r="G871">
        <v>439595.28</v>
      </c>
      <c r="H871">
        <v>15385.65</v>
      </c>
    </row>
    <row r="872" spans="1:8" x14ac:dyDescent="0.2">
      <c r="A872" t="s">
        <v>71</v>
      </c>
      <c r="B872" t="s">
        <v>54</v>
      </c>
      <c r="C872" t="s">
        <v>82</v>
      </c>
      <c r="D872" s="4">
        <v>43374</v>
      </c>
      <c r="E872" t="s">
        <v>198</v>
      </c>
      <c r="F872" s="5">
        <v>43221</v>
      </c>
      <c r="G872">
        <v>121496.92</v>
      </c>
      <c r="H872">
        <v>-6317.92</v>
      </c>
    </row>
    <row r="873" spans="1:8" x14ac:dyDescent="0.2">
      <c r="A873" t="s">
        <v>71</v>
      </c>
      <c r="B873" t="s">
        <v>54</v>
      </c>
      <c r="C873" t="s">
        <v>82</v>
      </c>
      <c r="D873" s="4">
        <v>43374</v>
      </c>
      <c r="E873" t="s">
        <v>206</v>
      </c>
      <c r="F873" s="5">
        <v>43221</v>
      </c>
      <c r="G873">
        <v>116253.81</v>
      </c>
      <c r="H873">
        <v>10927.84</v>
      </c>
    </row>
    <row r="874" spans="1:8" x14ac:dyDescent="0.2">
      <c r="A874" t="s">
        <v>71</v>
      </c>
      <c r="B874" t="s">
        <v>54</v>
      </c>
      <c r="C874" t="s">
        <v>82</v>
      </c>
      <c r="D874" s="4">
        <v>43374</v>
      </c>
      <c r="E874" t="s">
        <v>207</v>
      </c>
      <c r="F874" s="5">
        <v>43221</v>
      </c>
      <c r="G874">
        <v>5243.11</v>
      </c>
      <c r="H874">
        <v>492.8</v>
      </c>
    </row>
    <row r="875" spans="1:8" x14ac:dyDescent="0.2">
      <c r="A875" t="s">
        <v>71</v>
      </c>
      <c r="B875" t="s">
        <v>54</v>
      </c>
      <c r="C875" t="s">
        <v>82</v>
      </c>
      <c r="D875" s="4">
        <v>43374</v>
      </c>
      <c r="E875" t="s">
        <v>199</v>
      </c>
      <c r="F875" s="5">
        <v>43221</v>
      </c>
      <c r="G875">
        <v>121496.92</v>
      </c>
      <c r="H875">
        <v>6317.92</v>
      </c>
    </row>
    <row r="876" spans="1:8" x14ac:dyDescent="0.2">
      <c r="A876" t="s">
        <v>71</v>
      </c>
      <c r="B876" t="s">
        <v>54</v>
      </c>
      <c r="C876" t="s">
        <v>80</v>
      </c>
      <c r="D876" s="4">
        <v>43374</v>
      </c>
      <c r="E876" t="s">
        <v>198</v>
      </c>
      <c r="F876" s="5">
        <v>43221</v>
      </c>
      <c r="G876">
        <v>200640.9</v>
      </c>
      <c r="H876">
        <v>-14246.01</v>
      </c>
    </row>
    <row r="877" spans="1:8" x14ac:dyDescent="0.2">
      <c r="A877" t="s">
        <v>71</v>
      </c>
      <c r="B877" t="s">
        <v>54</v>
      </c>
      <c r="C877" t="s">
        <v>80</v>
      </c>
      <c r="D877" s="4">
        <v>43374</v>
      </c>
      <c r="E877" t="s">
        <v>202</v>
      </c>
      <c r="F877" s="5">
        <v>43221</v>
      </c>
      <c r="G877">
        <v>191982.24</v>
      </c>
      <c r="H877">
        <v>25341.58</v>
      </c>
    </row>
    <row r="878" spans="1:8" x14ac:dyDescent="0.2">
      <c r="A878" t="s">
        <v>71</v>
      </c>
      <c r="B878" t="s">
        <v>54</v>
      </c>
      <c r="C878" t="s">
        <v>80</v>
      </c>
      <c r="D878" s="4">
        <v>43374</v>
      </c>
      <c r="E878" t="s">
        <v>203</v>
      </c>
      <c r="F878" s="5">
        <v>43221</v>
      </c>
      <c r="G878">
        <v>8658.66</v>
      </c>
      <c r="H878">
        <v>1143.0999999999999</v>
      </c>
    </row>
    <row r="879" spans="1:8" x14ac:dyDescent="0.2">
      <c r="A879" t="s">
        <v>71</v>
      </c>
      <c r="B879" t="s">
        <v>54</v>
      </c>
      <c r="C879" t="s">
        <v>80</v>
      </c>
      <c r="D879" s="4">
        <v>43374</v>
      </c>
      <c r="E879" t="s">
        <v>199</v>
      </c>
      <c r="F879" s="5">
        <v>43221</v>
      </c>
      <c r="G879">
        <v>200640.9</v>
      </c>
      <c r="H879">
        <v>14246.01</v>
      </c>
    </row>
    <row r="880" spans="1:8" x14ac:dyDescent="0.2">
      <c r="A880" t="s">
        <v>71</v>
      </c>
      <c r="B880" t="s">
        <v>54</v>
      </c>
      <c r="C880" t="s">
        <v>81</v>
      </c>
      <c r="D880" s="4">
        <v>43374</v>
      </c>
      <c r="E880" t="s">
        <v>198</v>
      </c>
      <c r="F880" s="5">
        <v>43221</v>
      </c>
      <c r="G880">
        <v>865022</v>
      </c>
      <c r="H880">
        <v>-30276.19</v>
      </c>
    </row>
    <row r="881" spans="1:8" x14ac:dyDescent="0.2">
      <c r="A881" t="s">
        <v>71</v>
      </c>
      <c r="B881" t="s">
        <v>54</v>
      </c>
      <c r="C881" t="s">
        <v>81</v>
      </c>
      <c r="D881" s="4">
        <v>43374</v>
      </c>
      <c r="E881" t="s">
        <v>204</v>
      </c>
      <c r="F881" s="5">
        <v>43221</v>
      </c>
      <c r="G881">
        <v>827693.11</v>
      </c>
      <c r="H881">
        <v>53800.28</v>
      </c>
    </row>
    <row r="882" spans="1:8" x14ac:dyDescent="0.2">
      <c r="A882" t="s">
        <v>71</v>
      </c>
      <c r="B882" t="s">
        <v>54</v>
      </c>
      <c r="C882" t="s">
        <v>81</v>
      </c>
      <c r="D882" s="4">
        <v>43374</v>
      </c>
      <c r="E882" t="s">
        <v>205</v>
      </c>
      <c r="F882" s="5">
        <v>43221</v>
      </c>
      <c r="G882">
        <v>37328.89</v>
      </c>
      <c r="H882">
        <v>2426.44</v>
      </c>
    </row>
    <row r="883" spans="1:8" x14ac:dyDescent="0.2">
      <c r="A883" t="s">
        <v>71</v>
      </c>
      <c r="B883" t="s">
        <v>54</v>
      </c>
      <c r="C883" t="s">
        <v>81</v>
      </c>
      <c r="D883" s="4">
        <v>43374</v>
      </c>
      <c r="E883" t="s">
        <v>199</v>
      </c>
      <c r="F883" s="5">
        <v>43221</v>
      </c>
      <c r="G883">
        <v>865022</v>
      </c>
      <c r="H883">
        <v>30276.19</v>
      </c>
    </row>
    <row r="884" spans="1:8" x14ac:dyDescent="0.2">
      <c r="A884" t="s">
        <v>71</v>
      </c>
      <c r="B884" t="s">
        <v>54</v>
      </c>
      <c r="C884" t="s">
        <v>82</v>
      </c>
      <c r="D884" s="4">
        <v>43374</v>
      </c>
      <c r="E884" t="s">
        <v>198</v>
      </c>
      <c r="F884" s="5">
        <v>43221</v>
      </c>
      <c r="G884">
        <v>208276.02</v>
      </c>
      <c r="H884">
        <v>-10830.64</v>
      </c>
    </row>
    <row r="885" spans="1:8" x14ac:dyDescent="0.2">
      <c r="A885" t="s">
        <v>71</v>
      </c>
      <c r="B885" t="s">
        <v>54</v>
      </c>
      <c r="C885" t="s">
        <v>82</v>
      </c>
      <c r="D885" s="4">
        <v>43374</v>
      </c>
      <c r="E885" t="s">
        <v>206</v>
      </c>
      <c r="F885" s="5">
        <v>43221</v>
      </c>
      <c r="G885">
        <v>199288.02</v>
      </c>
      <c r="H885">
        <v>18733.080000000002</v>
      </c>
    </row>
    <row r="886" spans="1:8" x14ac:dyDescent="0.2">
      <c r="A886" t="s">
        <v>71</v>
      </c>
      <c r="B886" t="s">
        <v>54</v>
      </c>
      <c r="C886" t="s">
        <v>82</v>
      </c>
      <c r="D886" s="4">
        <v>43374</v>
      </c>
      <c r="E886" t="s">
        <v>207</v>
      </c>
      <c r="F886" s="5">
        <v>43221</v>
      </c>
      <c r="G886">
        <v>8988</v>
      </c>
      <c r="H886">
        <v>844.88</v>
      </c>
    </row>
    <row r="887" spans="1:8" x14ac:dyDescent="0.2">
      <c r="A887" t="s">
        <v>71</v>
      </c>
      <c r="B887" t="s">
        <v>54</v>
      </c>
      <c r="C887" t="s">
        <v>82</v>
      </c>
      <c r="D887" s="4">
        <v>43374</v>
      </c>
      <c r="E887" t="s">
        <v>199</v>
      </c>
      <c r="F887" s="5">
        <v>43221</v>
      </c>
      <c r="G887">
        <v>208276.02</v>
      </c>
      <c r="H887">
        <v>10830.64</v>
      </c>
    </row>
    <row r="888" spans="1:8" x14ac:dyDescent="0.2">
      <c r="A888" t="s">
        <v>71</v>
      </c>
      <c r="B888" t="s">
        <v>55</v>
      </c>
      <c r="C888" t="s">
        <v>80</v>
      </c>
      <c r="D888" s="4">
        <v>43374</v>
      </c>
      <c r="E888" t="s">
        <v>198</v>
      </c>
      <c r="F888" s="5">
        <v>43221</v>
      </c>
      <c r="G888">
        <v>19685.86</v>
      </c>
      <c r="H888">
        <v>-1397.74</v>
      </c>
    </row>
    <row r="889" spans="1:8" x14ac:dyDescent="0.2">
      <c r="A889" t="s">
        <v>71</v>
      </c>
      <c r="B889" t="s">
        <v>55</v>
      </c>
      <c r="C889" t="s">
        <v>80</v>
      </c>
      <c r="D889" s="4">
        <v>43374</v>
      </c>
      <c r="E889" t="s">
        <v>202</v>
      </c>
      <c r="F889" s="5">
        <v>43221</v>
      </c>
      <c r="G889">
        <v>18836.34</v>
      </c>
      <c r="H889">
        <v>2486.42</v>
      </c>
    </row>
    <row r="890" spans="1:8" x14ac:dyDescent="0.2">
      <c r="A890" t="s">
        <v>71</v>
      </c>
      <c r="B890" t="s">
        <v>55</v>
      </c>
      <c r="C890" t="s">
        <v>80</v>
      </c>
      <c r="D890" s="4">
        <v>43374</v>
      </c>
      <c r="E890" t="s">
        <v>203</v>
      </c>
      <c r="F890" s="5">
        <v>43221</v>
      </c>
      <c r="G890">
        <v>849.52</v>
      </c>
      <c r="H890">
        <v>112.15</v>
      </c>
    </row>
    <row r="891" spans="1:8" x14ac:dyDescent="0.2">
      <c r="A891" t="s">
        <v>71</v>
      </c>
      <c r="B891" t="s">
        <v>55</v>
      </c>
      <c r="C891" t="s">
        <v>80</v>
      </c>
      <c r="D891" s="4">
        <v>43374</v>
      </c>
      <c r="E891" t="s">
        <v>199</v>
      </c>
      <c r="F891" s="5">
        <v>43221</v>
      </c>
      <c r="G891">
        <v>19685.86</v>
      </c>
      <c r="H891">
        <v>1397.74</v>
      </c>
    </row>
    <row r="892" spans="1:8" x14ac:dyDescent="0.2">
      <c r="A892" t="s">
        <v>71</v>
      </c>
      <c r="B892" t="s">
        <v>55</v>
      </c>
      <c r="C892" t="s">
        <v>81</v>
      </c>
      <c r="D892" s="4">
        <v>43374</v>
      </c>
      <c r="E892" t="s">
        <v>198</v>
      </c>
      <c r="F892" s="5">
        <v>43221</v>
      </c>
      <c r="G892">
        <v>35827.53</v>
      </c>
      <c r="H892">
        <v>-1253.95</v>
      </c>
    </row>
    <row r="893" spans="1:8" x14ac:dyDescent="0.2">
      <c r="A893" t="s">
        <v>71</v>
      </c>
      <c r="B893" t="s">
        <v>55</v>
      </c>
      <c r="C893" t="s">
        <v>81</v>
      </c>
      <c r="D893" s="4">
        <v>43374</v>
      </c>
      <c r="E893" t="s">
        <v>204</v>
      </c>
      <c r="F893" s="5">
        <v>43221</v>
      </c>
      <c r="G893">
        <v>34281.449999999997</v>
      </c>
      <c r="H893">
        <v>2228.29</v>
      </c>
    </row>
    <row r="894" spans="1:8" x14ac:dyDescent="0.2">
      <c r="A894" t="s">
        <v>71</v>
      </c>
      <c r="B894" t="s">
        <v>55</v>
      </c>
      <c r="C894" t="s">
        <v>81</v>
      </c>
      <c r="D894" s="4">
        <v>43374</v>
      </c>
      <c r="E894" t="s">
        <v>205</v>
      </c>
      <c r="F894" s="5">
        <v>43221</v>
      </c>
      <c r="G894">
        <v>1546.08</v>
      </c>
      <c r="H894">
        <v>100.51</v>
      </c>
    </row>
    <row r="895" spans="1:8" x14ac:dyDescent="0.2">
      <c r="A895" t="s">
        <v>71</v>
      </c>
      <c r="B895" t="s">
        <v>55</v>
      </c>
      <c r="C895" t="s">
        <v>81</v>
      </c>
      <c r="D895" s="4">
        <v>43374</v>
      </c>
      <c r="E895" t="s">
        <v>199</v>
      </c>
      <c r="F895" s="5">
        <v>43221</v>
      </c>
      <c r="G895">
        <v>35827.53</v>
      </c>
      <c r="H895">
        <v>1253.95</v>
      </c>
    </row>
    <row r="896" spans="1:8" x14ac:dyDescent="0.2">
      <c r="A896" t="s">
        <v>71</v>
      </c>
      <c r="B896" t="s">
        <v>55</v>
      </c>
      <c r="C896" t="s">
        <v>82</v>
      </c>
      <c r="D896" s="4">
        <v>43374</v>
      </c>
      <c r="E896" t="s">
        <v>198</v>
      </c>
      <c r="F896" s="5">
        <v>43221</v>
      </c>
      <c r="G896">
        <v>15706.94</v>
      </c>
      <c r="H896">
        <v>-816.87</v>
      </c>
    </row>
    <row r="897" spans="1:8" x14ac:dyDescent="0.2">
      <c r="A897" t="s">
        <v>71</v>
      </c>
      <c r="B897" t="s">
        <v>55</v>
      </c>
      <c r="C897" t="s">
        <v>82</v>
      </c>
      <c r="D897" s="4">
        <v>43374</v>
      </c>
      <c r="E897" t="s">
        <v>206</v>
      </c>
      <c r="F897" s="5">
        <v>43221</v>
      </c>
      <c r="G897">
        <v>15029.17</v>
      </c>
      <c r="H897">
        <v>1412.75</v>
      </c>
    </row>
    <row r="898" spans="1:8" x14ac:dyDescent="0.2">
      <c r="A898" t="s">
        <v>71</v>
      </c>
      <c r="B898" t="s">
        <v>55</v>
      </c>
      <c r="C898" t="s">
        <v>82</v>
      </c>
      <c r="D898" s="4">
        <v>43374</v>
      </c>
      <c r="E898" t="s">
        <v>207</v>
      </c>
      <c r="F898" s="5">
        <v>43221</v>
      </c>
      <c r="G898">
        <v>677.77</v>
      </c>
      <c r="H898">
        <v>63.73</v>
      </c>
    </row>
    <row r="899" spans="1:8" x14ac:dyDescent="0.2">
      <c r="A899" t="s">
        <v>71</v>
      </c>
      <c r="B899" t="s">
        <v>55</v>
      </c>
      <c r="C899" t="s">
        <v>82</v>
      </c>
      <c r="D899" s="4">
        <v>43374</v>
      </c>
      <c r="E899" t="s">
        <v>199</v>
      </c>
      <c r="F899" s="5">
        <v>43221</v>
      </c>
      <c r="G899">
        <v>15706.94</v>
      </c>
      <c r="H899">
        <v>816.87</v>
      </c>
    </row>
    <row r="900" spans="1:8" x14ac:dyDescent="0.2">
      <c r="A900" t="s">
        <v>71</v>
      </c>
      <c r="B900" t="s">
        <v>54</v>
      </c>
      <c r="C900" t="s">
        <v>80</v>
      </c>
      <c r="D900" s="4">
        <v>43374</v>
      </c>
      <c r="E900" t="s">
        <v>198</v>
      </c>
      <c r="F900" s="5">
        <v>43221</v>
      </c>
      <c r="G900">
        <v>122129.5</v>
      </c>
      <c r="H900">
        <v>-8671.17</v>
      </c>
    </row>
    <row r="901" spans="1:8" x14ac:dyDescent="0.2">
      <c r="A901" t="s">
        <v>71</v>
      </c>
      <c r="B901" t="s">
        <v>54</v>
      </c>
      <c r="C901" t="s">
        <v>80</v>
      </c>
      <c r="D901" s="4">
        <v>43374</v>
      </c>
      <c r="E901" t="s">
        <v>202</v>
      </c>
      <c r="F901" s="5">
        <v>43221</v>
      </c>
      <c r="G901">
        <v>116859.27</v>
      </c>
      <c r="H901">
        <v>15425.54</v>
      </c>
    </row>
    <row r="902" spans="1:8" x14ac:dyDescent="0.2">
      <c r="A902" t="s">
        <v>71</v>
      </c>
      <c r="B902" t="s">
        <v>54</v>
      </c>
      <c r="C902" t="s">
        <v>80</v>
      </c>
      <c r="D902" s="4">
        <v>43374</v>
      </c>
      <c r="E902" t="s">
        <v>203</v>
      </c>
      <c r="F902" s="5">
        <v>43221</v>
      </c>
      <c r="G902">
        <v>5270.23</v>
      </c>
      <c r="H902">
        <v>695.6</v>
      </c>
    </row>
    <row r="903" spans="1:8" x14ac:dyDescent="0.2">
      <c r="A903" t="s">
        <v>71</v>
      </c>
      <c r="B903" t="s">
        <v>54</v>
      </c>
      <c r="C903" t="s">
        <v>80</v>
      </c>
      <c r="D903" s="4">
        <v>43374</v>
      </c>
      <c r="E903" t="s">
        <v>199</v>
      </c>
      <c r="F903" s="5">
        <v>43221</v>
      </c>
      <c r="G903">
        <v>122129.5</v>
      </c>
      <c r="H903">
        <v>8671.17</v>
      </c>
    </row>
    <row r="904" spans="1:8" x14ac:dyDescent="0.2">
      <c r="A904" t="s">
        <v>71</v>
      </c>
      <c r="B904" t="s">
        <v>54</v>
      </c>
      <c r="C904" t="s">
        <v>81</v>
      </c>
      <c r="D904" s="4">
        <v>43374</v>
      </c>
      <c r="E904" t="s">
        <v>198</v>
      </c>
      <c r="F904" s="5">
        <v>43221</v>
      </c>
      <c r="G904">
        <v>439595.28</v>
      </c>
      <c r="H904">
        <v>-15385.65</v>
      </c>
    </row>
    <row r="905" spans="1:8" x14ac:dyDescent="0.2">
      <c r="A905" t="s">
        <v>71</v>
      </c>
      <c r="B905" t="s">
        <v>54</v>
      </c>
      <c r="C905" t="s">
        <v>82</v>
      </c>
      <c r="D905" s="4">
        <v>43405</v>
      </c>
      <c r="E905" t="s">
        <v>197</v>
      </c>
      <c r="F905" s="5">
        <v>43101</v>
      </c>
      <c r="G905">
        <v>44.22</v>
      </c>
      <c r="H905">
        <v>4.2</v>
      </c>
    </row>
    <row r="906" spans="1:8" x14ac:dyDescent="0.2">
      <c r="A906" t="s">
        <v>71</v>
      </c>
      <c r="B906" t="s">
        <v>54</v>
      </c>
      <c r="C906" t="s">
        <v>82</v>
      </c>
      <c r="D906" s="4">
        <v>43405</v>
      </c>
      <c r="E906" t="s">
        <v>196</v>
      </c>
      <c r="F906" s="5">
        <v>43101</v>
      </c>
      <c r="G906">
        <v>1.99</v>
      </c>
      <c r="H906">
        <v>0.19</v>
      </c>
    </row>
    <row r="907" spans="1:8" x14ac:dyDescent="0.2">
      <c r="A907" t="s">
        <v>71</v>
      </c>
      <c r="B907" t="s">
        <v>54</v>
      </c>
      <c r="C907" t="s">
        <v>82</v>
      </c>
      <c r="D907" s="4">
        <v>43405</v>
      </c>
      <c r="E907" t="s">
        <v>198</v>
      </c>
      <c r="F907" s="5">
        <v>43101</v>
      </c>
      <c r="G907">
        <v>46.21</v>
      </c>
      <c r="H907">
        <v>-1.76</v>
      </c>
    </row>
    <row r="908" spans="1:8" x14ac:dyDescent="0.2">
      <c r="A908" t="s">
        <v>71</v>
      </c>
      <c r="B908" t="s">
        <v>55</v>
      </c>
      <c r="C908" t="s">
        <v>80</v>
      </c>
      <c r="D908" s="4">
        <v>43405</v>
      </c>
      <c r="E908" t="s">
        <v>198</v>
      </c>
      <c r="F908" s="5">
        <v>43221</v>
      </c>
      <c r="G908">
        <v>139550.5</v>
      </c>
      <c r="H908">
        <v>-9908.06</v>
      </c>
    </row>
    <row r="909" spans="1:8" x14ac:dyDescent="0.2">
      <c r="A909" t="s">
        <v>71</v>
      </c>
      <c r="B909" t="s">
        <v>55</v>
      </c>
      <c r="C909" t="s">
        <v>80</v>
      </c>
      <c r="D909" s="4">
        <v>43405</v>
      </c>
      <c r="E909" t="s">
        <v>202</v>
      </c>
      <c r="F909" s="5">
        <v>43221</v>
      </c>
      <c r="G909">
        <v>133528.31</v>
      </c>
      <c r="H909">
        <v>17625.82</v>
      </c>
    </row>
    <row r="910" spans="1:8" x14ac:dyDescent="0.2">
      <c r="A910" t="s">
        <v>71</v>
      </c>
      <c r="B910" t="s">
        <v>55</v>
      </c>
      <c r="C910" t="s">
        <v>80</v>
      </c>
      <c r="D910" s="4">
        <v>43405</v>
      </c>
      <c r="E910" t="s">
        <v>203</v>
      </c>
      <c r="F910" s="5">
        <v>43221</v>
      </c>
      <c r="G910">
        <v>6022.19</v>
      </c>
      <c r="H910">
        <v>794.89</v>
      </c>
    </row>
    <row r="911" spans="1:8" x14ac:dyDescent="0.2">
      <c r="A911" t="s">
        <v>71</v>
      </c>
      <c r="B911" t="s">
        <v>55</v>
      </c>
      <c r="C911" t="s">
        <v>80</v>
      </c>
      <c r="D911" s="4">
        <v>43405</v>
      </c>
      <c r="E911" t="s">
        <v>199</v>
      </c>
      <c r="F911" s="5">
        <v>43221</v>
      </c>
      <c r="G911">
        <v>139550.5</v>
      </c>
      <c r="H911">
        <v>9908.06</v>
      </c>
    </row>
    <row r="912" spans="1:8" x14ac:dyDescent="0.2">
      <c r="A912" t="s">
        <v>71</v>
      </c>
      <c r="B912" t="s">
        <v>55</v>
      </c>
      <c r="C912" t="s">
        <v>80</v>
      </c>
      <c r="D912" s="4">
        <v>43405</v>
      </c>
      <c r="E912" t="s">
        <v>198</v>
      </c>
      <c r="F912" s="5">
        <v>43101</v>
      </c>
      <c r="G912">
        <v>539.27</v>
      </c>
      <c r="H912">
        <v>-28.58</v>
      </c>
    </row>
    <row r="913" spans="1:8" x14ac:dyDescent="0.2">
      <c r="A913" t="s">
        <v>71</v>
      </c>
      <c r="B913" t="s">
        <v>55</v>
      </c>
      <c r="C913" t="s">
        <v>80</v>
      </c>
      <c r="D913" s="4">
        <v>43405</v>
      </c>
      <c r="E913" t="s">
        <v>199</v>
      </c>
      <c r="F913" s="5">
        <v>43101</v>
      </c>
      <c r="G913">
        <v>539.27</v>
      </c>
      <c r="H913">
        <v>28.58</v>
      </c>
    </row>
    <row r="914" spans="1:8" x14ac:dyDescent="0.2">
      <c r="A914" t="s">
        <v>71</v>
      </c>
      <c r="B914" t="s">
        <v>55</v>
      </c>
      <c r="C914" t="s">
        <v>80</v>
      </c>
      <c r="D914" s="4">
        <v>43405</v>
      </c>
      <c r="E914" t="s">
        <v>193</v>
      </c>
      <c r="F914" s="5">
        <v>43101</v>
      </c>
      <c r="G914">
        <v>516</v>
      </c>
      <c r="H914">
        <v>68.11</v>
      </c>
    </row>
    <row r="915" spans="1:8" x14ac:dyDescent="0.2">
      <c r="A915" t="s">
        <v>71</v>
      </c>
      <c r="B915" t="s">
        <v>55</v>
      </c>
      <c r="C915" t="s">
        <v>80</v>
      </c>
      <c r="D915" s="4">
        <v>43405</v>
      </c>
      <c r="E915" t="s">
        <v>192</v>
      </c>
      <c r="F915" s="5">
        <v>43101</v>
      </c>
      <c r="G915">
        <v>23.27</v>
      </c>
      <c r="H915">
        <v>3.07</v>
      </c>
    </row>
    <row r="916" spans="1:8" x14ac:dyDescent="0.2">
      <c r="A916" t="s">
        <v>71</v>
      </c>
      <c r="B916" t="s">
        <v>55</v>
      </c>
      <c r="C916" t="s">
        <v>81</v>
      </c>
      <c r="D916" s="4">
        <v>43405</v>
      </c>
      <c r="E916" t="s">
        <v>204</v>
      </c>
      <c r="F916" s="5">
        <v>43221</v>
      </c>
      <c r="G916">
        <v>299908.78000000003</v>
      </c>
      <c r="H916">
        <v>19494.3</v>
      </c>
    </row>
    <row r="917" spans="1:8" x14ac:dyDescent="0.2">
      <c r="A917" t="s">
        <v>71</v>
      </c>
      <c r="B917" t="s">
        <v>55</v>
      </c>
      <c r="C917" t="s">
        <v>81</v>
      </c>
      <c r="D917" s="4">
        <v>43405</v>
      </c>
      <c r="E917" t="s">
        <v>205</v>
      </c>
      <c r="F917" s="5">
        <v>43221</v>
      </c>
      <c r="G917">
        <v>13525.88</v>
      </c>
      <c r="H917">
        <v>879.18</v>
      </c>
    </row>
    <row r="918" spans="1:8" x14ac:dyDescent="0.2">
      <c r="A918" t="s">
        <v>71</v>
      </c>
      <c r="B918" t="s">
        <v>55</v>
      </c>
      <c r="C918" t="s">
        <v>81</v>
      </c>
      <c r="D918" s="4">
        <v>43405</v>
      </c>
      <c r="E918" t="s">
        <v>199</v>
      </c>
      <c r="F918" s="5">
        <v>43221</v>
      </c>
      <c r="G918">
        <v>313434.65999999997</v>
      </c>
      <c r="H918">
        <v>10970.4</v>
      </c>
    </row>
    <row r="919" spans="1:8" x14ac:dyDescent="0.2">
      <c r="A919" t="s">
        <v>71</v>
      </c>
      <c r="B919" t="s">
        <v>55</v>
      </c>
      <c r="C919" t="s">
        <v>81</v>
      </c>
      <c r="D919" s="4">
        <v>43405</v>
      </c>
      <c r="E919" t="s">
        <v>198</v>
      </c>
      <c r="F919" s="5">
        <v>43221</v>
      </c>
      <c r="G919">
        <v>313434.65999999997</v>
      </c>
      <c r="H919">
        <v>-10970.4</v>
      </c>
    </row>
    <row r="920" spans="1:8" x14ac:dyDescent="0.2">
      <c r="A920" t="s">
        <v>71</v>
      </c>
      <c r="B920" t="s">
        <v>55</v>
      </c>
      <c r="C920" t="s">
        <v>81</v>
      </c>
      <c r="D920" s="4">
        <v>43405</v>
      </c>
      <c r="E920" t="s">
        <v>195</v>
      </c>
      <c r="F920" s="5">
        <v>43101</v>
      </c>
      <c r="G920">
        <v>1161</v>
      </c>
      <c r="H920">
        <v>75.47</v>
      </c>
    </row>
    <row r="921" spans="1:8" x14ac:dyDescent="0.2">
      <c r="A921" t="s">
        <v>71</v>
      </c>
      <c r="B921" t="s">
        <v>55</v>
      </c>
      <c r="C921" t="s">
        <v>81</v>
      </c>
      <c r="D921" s="4">
        <v>43405</v>
      </c>
      <c r="E921" t="s">
        <v>194</v>
      </c>
      <c r="F921" s="5">
        <v>43101</v>
      </c>
      <c r="G921">
        <v>52.36</v>
      </c>
      <c r="H921">
        <v>3.4</v>
      </c>
    </row>
    <row r="922" spans="1:8" x14ac:dyDescent="0.2">
      <c r="A922" t="s">
        <v>71</v>
      </c>
      <c r="B922" t="s">
        <v>55</v>
      </c>
      <c r="C922" t="s">
        <v>81</v>
      </c>
      <c r="D922" s="4">
        <v>43405</v>
      </c>
      <c r="E922" t="s">
        <v>198</v>
      </c>
      <c r="F922" s="5">
        <v>43101</v>
      </c>
      <c r="G922">
        <v>1213.3599999999999</v>
      </c>
      <c r="H922">
        <v>-31.55</v>
      </c>
    </row>
    <row r="923" spans="1:8" x14ac:dyDescent="0.2">
      <c r="A923" t="s">
        <v>71</v>
      </c>
      <c r="B923" t="s">
        <v>55</v>
      </c>
      <c r="C923" t="s">
        <v>81</v>
      </c>
      <c r="D923" s="4">
        <v>43405</v>
      </c>
      <c r="E923" t="s">
        <v>199</v>
      </c>
      <c r="F923" s="5">
        <v>43101</v>
      </c>
      <c r="G923">
        <v>1213.3599999999999</v>
      </c>
      <c r="H923">
        <v>31.55</v>
      </c>
    </row>
    <row r="924" spans="1:8" x14ac:dyDescent="0.2">
      <c r="A924" t="s">
        <v>71</v>
      </c>
      <c r="B924" t="s">
        <v>55</v>
      </c>
      <c r="C924" t="s">
        <v>82</v>
      </c>
      <c r="D924" s="4">
        <v>43405</v>
      </c>
      <c r="E924" t="s">
        <v>199</v>
      </c>
      <c r="F924" s="5">
        <v>43221</v>
      </c>
      <c r="G924">
        <v>120251.14</v>
      </c>
      <c r="H924">
        <v>6253.07</v>
      </c>
    </row>
    <row r="925" spans="1:8" x14ac:dyDescent="0.2">
      <c r="A925" t="s">
        <v>71</v>
      </c>
      <c r="B925" t="s">
        <v>55</v>
      </c>
      <c r="C925" t="s">
        <v>82</v>
      </c>
      <c r="D925" s="4">
        <v>43405</v>
      </c>
      <c r="E925" t="s">
        <v>198</v>
      </c>
      <c r="F925" s="5">
        <v>43221</v>
      </c>
      <c r="G925">
        <v>120251.14</v>
      </c>
      <c r="H925">
        <v>-6253.07</v>
      </c>
    </row>
    <row r="926" spans="1:8" x14ac:dyDescent="0.2">
      <c r="A926" t="s">
        <v>71</v>
      </c>
      <c r="B926" t="s">
        <v>55</v>
      </c>
      <c r="C926" t="s">
        <v>82</v>
      </c>
      <c r="D926" s="4">
        <v>43405</v>
      </c>
      <c r="E926" t="s">
        <v>206</v>
      </c>
      <c r="F926" s="5">
        <v>43221</v>
      </c>
      <c r="G926">
        <v>115061.78</v>
      </c>
      <c r="H926">
        <v>10815.81</v>
      </c>
    </row>
    <row r="927" spans="1:8" x14ac:dyDescent="0.2">
      <c r="A927" t="s">
        <v>71</v>
      </c>
      <c r="B927" t="s">
        <v>55</v>
      </c>
      <c r="C927" t="s">
        <v>82</v>
      </c>
      <c r="D927" s="4">
        <v>43405</v>
      </c>
      <c r="E927" t="s">
        <v>207</v>
      </c>
      <c r="F927" s="5">
        <v>43221</v>
      </c>
      <c r="G927">
        <v>5189.3599999999997</v>
      </c>
      <c r="H927">
        <v>487.84</v>
      </c>
    </row>
    <row r="928" spans="1:8" x14ac:dyDescent="0.2">
      <c r="A928" t="s">
        <v>71</v>
      </c>
      <c r="B928" t="s">
        <v>55</v>
      </c>
      <c r="C928" t="s">
        <v>82</v>
      </c>
      <c r="D928" s="4">
        <v>43405</v>
      </c>
      <c r="E928" t="s">
        <v>199</v>
      </c>
      <c r="F928" s="5">
        <v>43101</v>
      </c>
      <c r="G928">
        <v>838.17</v>
      </c>
      <c r="H928">
        <v>31.85</v>
      </c>
    </row>
    <row r="929" spans="1:8" x14ac:dyDescent="0.2">
      <c r="A929" t="s">
        <v>71</v>
      </c>
      <c r="B929" t="s">
        <v>55</v>
      </c>
      <c r="C929" t="s">
        <v>82</v>
      </c>
      <c r="D929" s="4">
        <v>43405</v>
      </c>
      <c r="E929" t="s">
        <v>197</v>
      </c>
      <c r="F929" s="5">
        <v>43101</v>
      </c>
      <c r="G929">
        <v>802</v>
      </c>
      <c r="H929">
        <v>76.19</v>
      </c>
    </row>
    <row r="930" spans="1:8" x14ac:dyDescent="0.2">
      <c r="A930" t="s">
        <v>71</v>
      </c>
      <c r="B930" t="s">
        <v>55</v>
      </c>
      <c r="C930" t="s">
        <v>82</v>
      </c>
      <c r="D930" s="4">
        <v>43405</v>
      </c>
      <c r="E930" t="s">
        <v>196</v>
      </c>
      <c r="F930" s="5">
        <v>43101</v>
      </c>
      <c r="G930">
        <v>36.17</v>
      </c>
      <c r="H930">
        <v>3.44</v>
      </c>
    </row>
    <row r="931" spans="1:8" x14ac:dyDescent="0.2">
      <c r="A931" t="s">
        <v>71</v>
      </c>
      <c r="B931" t="s">
        <v>55</v>
      </c>
      <c r="C931" t="s">
        <v>82</v>
      </c>
      <c r="D931" s="4">
        <v>43405</v>
      </c>
      <c r="E931" t="s">
        <v>198</v>
      </c>
      <c r="F931" s="5">
        <v>43101</v>
      </c>
      <c r="G931">
        <v>838.17</v>
      </c>
      <c r="H931">
        <v>-31.85</v>
      </c>
    </row>
    <row r="932" spans="1:8" x14ac:dyDescent="0.2">
      <c r="A932" t="s">
        <v>71</v>
      </c>
      <c r="B932" t="s">
        <v>55</v>
      </c>
      <c r="C932" t="s">
        <v>80</v>
      </c>
      <c r="D932" s="4">
        <v>43405</v>
      </c>
      <c r="E932" t="s">
        <v>198</v>
      </c>
      <c r="F932" s="5">
        <v>43221</v>
      </c>
      <c r="G932">
        <v>41586.18</v>
      </c>
      <c r="H932">
        <v>-2952.66</v>
      </c>
    </row>
    <row r="933" spans="1:8" x14ac:dyDescent="0.2">
      <c r="A933" t="s">
        <v>71</v>
      </c>
      <c r="B933" t="s">
        <v>55</v>
      </c>
      <c r="C933" t="s">
        <v>80</v>
      </c>
      <c r="D933" s="4">
        <v>43405</v>
      </c>
      <c r="E933" t="s">
        <v>202</v>
      </c>
      <c r="F933" s="5">
        <v>43221</v>
      </c>
      <c r="G933">
        <v>39791.57</v>
      </c>
      <c r="H933">
        <v>5252.49</v>
      </c>
    </row>
    <row r="934" spans="1:8" x14ac:dyDescent="0.2">
      <c r="A934" t="s">
        <v>71</v>
      </c>
      <c r="B934" t="s">
        <v>55</v>
      </c>
      <c r="C934" t="s">
        <v>80</v>
      </c>
      <c r="D934" s="4">
        <v>43405</v>
      </c>
      <c r="E934" t="s">
        <v>203</v>
      </c>
      <c r="F934" s="5">
        <v>43221</v>
      </c>
      <c r="G934">
        <v>1794.61</v>
      </c>
      <c r="H934">
        <v>236.84</v>
      </c>
    </row>
    <row r="935" spans="1:8" x14ac:dyDescent="0.2">
      <c r="A935" t="s">
        <v>71</v>
      </c>
      <c r="B935" t="s">
        <v>54</v>
      </c>
      <c r="C935" t="s">
        <v>80</v>
      </c>
      <c r="D935" s="4">
        <v>43405</v>
      </c>
      <c r="E935" t="s">
        <v>199</v>
      </c>
      <c r="F935" s="5">
        <v>43221</v>
      </c>
      <c r="G935">
        <v>56919.33</v>
      </c>
      <c r="H935">
        <v>4041.88</v>
      </c>
    </row>
    <row r="936" spans="1:8" x14ac:dyDescent="0.2">
      <c r="A936" t="s">
        <v>71</v>
      </c>
      <c r="B936" t="s">
        <v>54</v>
      </c>
      <c r="C936" t="s">
        <v>80</v>
      </c>
      <c r="D936" s="4">
        <v>43405</v>
      </c>
      <c r="E936" t="s">
        <v>198</v>
      </c>
      <c r="F936" s="5">
        <v>43221</v>
      </c>
      <c r="G936">
        <v>56919.33</v>
      </c>
      <c r="H936">
        <v>-4041.88</v>
      </c>
    </row>
    <row r="937" spans="1:8" x14ac:dyDescent="0.2">
      <c r="A937" t="s">
        <v>71</v>
      </c>
      <c r="B937" t="s">
        <v>54</v>
      </c>
      <c r="C937" t="s">
        <v>80</v>
      </c>
      <c r="D937" s="4">
        <v>43405</v>
      </c>
      <c r="E937" t="s">
        <v>202</v>
      </c>
      <c r="F937" s="5">
        <v>43221</v>
      </c>
      <c r="G937">
        <v>54463.08</v>
      </c>
      <c r="H937">
        <v>7189.07</v>
      </c>
    </row>
    <row r="938" spans="1:8" x14ac:dyDescent="0.2">
      <c r="A938" t="s">
        <v>71</v>
      </c>
      <c r="B938" t="s">
        <v>54</v>
      </c>
      <c r="C938" t="s">
        <v>80</v>
      </c>
      <c r="D938" s="4">
        <v>43405</v>
      </c>
      <c r="E938" t="s">
        <v>203</v>
      </c>
      <c r="F938" s="5">
        <v>43221</v>
      </c>
      <c r="G938">
        <v>2456.25</v>
      </c>
      <c r="H938">
        <v>324.10000000000002</v>
      </c>
    </row>
    <row r="939" spans="1:8" x14ac:dyDescent="0.2">
      <c r="A939" t="s">
        <v>71</v>
      </c>
      <c r="B939" t="s">
        <v>54</v>
      </c>
      <c r="C939" t="s">
        <v>80</v>
      </c>
      <c r="D939" s="4">
        <v>43405</v>
      </c>
      <c r="E939" t="s">
        <v>199</v>
      </c>
      <c r="F939" s="5">
        <v>43101</v>
      </c>
      <c r="G939">
        <v>54.82</v>
      </c>
      <c r="H939">
        <v>2.91</v>
      </c>
    </row>
    <row r="940" spans="1:8" x14ac:dyDescent="0.2">
      <c r="A940" t="s">
        <v>71</v>
      </c>
      <c r="B940" t="s">
        <v>54</v>
      </c>
      <c r="C940" t="s">
        <v>80</v>
      </c>
      <c r="D940" s="4">
        <v>43405</v>
      </c>
      <c r="E940" t="s">
        <v>193</v>
      </c>
      <c r="F940" s="5">
        <v>43101</v>
      </c>
      <c r="G940">
        <v>52.45</v>
      </c>
      <c r="H940">
        <v>6.92</v>
      </c>
    </row>
    <row r="941" spans="1:8" x14ac:dyDescent="0.2">
      <c r="A941" t="s">
        <v>71</v>
      </c>
      <c r="B941" t="s">
        <v>54</v>
      </c>
      <c r="C941" t="s">
        <v>80</v>
      </c>
      <c r="D941" s="4">
        <v>43405</v>
      </c>
      <c r="E941" t="s">
        <v>192</v>
      </c>
      <c r="F941" s="5">
        <v>43101</v>
      </c>
      <c r="G941">
        <v>2.37</v>
      </c>
      <c r="H941">
        <v>0.31</v>
      </c>
    </row>
    <row r="942" spans="1:8" x14ac:dyDescent="0.2">
      <c r="A942" t="s">
        <v>71</v>
      </c>
      <c r="B942" t="s">
        <v>54</v>
      </c>
      <c r="C942" t="s">
        <v>80</v>
      </c>
      <c r="D942" s="4">
        <v>43405</v>
      </c>
      <c r="E942" t="s">
        <v>198</v>
      </c>
      <c r="F942" s="5">
        <v>43101</v>
      </c>
      <c r="G942">
        <v>54.82</v>
      </c>
      <c r="H942">
        <v>-2.91</v>
      </c>
    </row>
    <row r="943" spans="1:8" x14ac:dyDescent="0.2">
      <c r="A943" t="s">
        <v>71</v>
      </c>
      <c r="B943" t="s">
        <v>54</v>
      </c>
      <c r="C943" t="s">
        <v>81</v>
      </c>
      <c r="D943" s="4">
        <v>43405</v>
      </c>
      <c r="E943" t="s">
        <v>204</v>
      </c>
      <c r="F943" s="5">
        <v>43221</v>
      </c>
      <c r="G943">
        <v>223500.95</v>
      </c>
      <c r="H943">
        <v>14529.85</v>
      </c>
    </row>
    <row r="944" spans="1:8" x14ac:dyDescent="0.2">
      <c r="A944" t="s">
        <v>71</v>
      </c>
      <c r="B944" t="s">
        <v>54</v>
      </c>
      <c r="C944" t="s">
        <v>81</v>
      </c>
      <c r="D944" s="4">
        <v>43405</v>
      </c>
      <c r="E944" t="s">
        <v>205</v>
      </c>
      <c r="F944" s="5">
        <v>43221</v>
      </c>
      <c r="G944">
        <v>10079.870000000001</v>
      </c>
      <c r="H944">
        <v>655.16</v>
      </c>
    </row>
    <row r="945" spans="1:8" x14ac:dyDescent="0.2">
      <c r="A945" t="s">
        <v>71</v>
      </c>
      <c r="B945" t="s">
        <v>54</v>
      </c>
      <c r="C945" t="s">
        <v>81</v>
      </c>
      <c r="D945" s="4">
        <v>43405</v>
      </c>
      <c r="E945" t="s">
        <v>199</v>
      </c>
      <c r="F945" s="5">
        <v>43221</v>
      </c>
      <c r="G945">
        <v>233580.82</v>
      </c>
      <c r="H945">
        <v>8177.68</v>
      </c>
    </row>
    <row r="946" spans="1:8" x14ac:dyDescent="0.2">
      <c r="A946" t="s">
        <v>71</v>
      </c>
      <c r="B946" t="s">
        <v>54</v>
      </c>
      <c r="C946" t="s">
        <v>81</v>
      </c>
      <c r="D946" s="4">
        <v>43405</v>
      </c>
      <c r="E946" t="s">
        <v>198</v>
      </c>
      <c r="F946" s="5">
        <v>43221</v>
      </c>
      <c r="G946">
        <v>233580.82</v>
      </c>
      <c r="H946">
        <v>-8177.68</v>
      </c>
    </row>
    <row r="947" spans="1:8" x14ac:dyDescent="0.2">
      <c r="A947" t="s">
        <v>71</v>
      </c>
      <c r="B947" t="s">
        <v>54</v>
      </c>
      <c r="C947" t="s">
        <v>81</v>
      </c>
      <c r="D947" s="4">
        <v>43405</v>
      </c>
      <c r="E947" t="s">
        <v>195</v>
      </c>
      <c r="F947" s="5">
        <v>43101</v>
      </c>
      <c r="G947">
        <v>262.37</v>
      </c>
      <c r="H947">
        <v>17.05</v>
      </c>
    </row>
    <row r="948" spans="1:8" x14ac:dyDescent="0.2">
      <c r="A948" t="s">
        <v>71</v>
      </c>
      <c r="B948" t="s">
        <v>54</v>
      </c>
      <c r="C948" t="s">
        <v>81</v>
      </c>
      <c r="D948" s="4">
        <v>43405</v>
      </c>
      <c r="E948" t="s">
        <v>194</v>
      </c>
      <c r="F948" s="5">
        <v>43101</v>
      </c>
      <c r="G948">
        <v>11.83</v>
      </c>
      <c r="H948">
        <v>0.77</v>
      </c>
    </row>
    <row r="949" spans="1:8" x14ac:dyDescent="0.2">
      <c r="A949" t="s">
        <v>71</v>
      </c>
      <c r="B949" t="s">
        <v>54</v>
      </c>
      <c r="C949" t="s">
        <v>81</v>
      </c>
      <c r="D949" s="4">
        <v>43405</v>
      </c>
      <c r="E949" t="s">
        <v>198</v>
      </c>
      <c r="F949" s="5">
        <v>43101</v>
      </c>
      <c r="G949">
        <v>274.2</v>
      </c>
      <c r="H949">
        <v>-7.13</v>
      </c>
    </row>
    <row r="950" spans="1:8" x14ac:dyDescent="0.2">
      <c r="A950" t="s">
        <v>71</v>
      </c>
      <c r="B950" t="s">
        <v>54</v>
      </c>
      <c r="C950" t="s">
        <v>81</v>
      </c>
      <c r="D950" s="4">
        <v>43405</v>
      </c>
      <c r="E950" t="s">
        <v>199</v>
      </c>
      <c r="F950" s="5">
        <v>43101</v>
      </c>
      <c r="G950">
        <v>274.2</v>
      </c>
      <c r="H950">
        <v>7.13</v>
      </c>
    </row>
    <row r="951" spans="1:8" x14ac:dyDescent="0.2">
      <c r="A951" t="s">
        <v>71</v>
      </c>
      <c r="B951" t="s">
        <v>54</v>
      </c>
      <c r="C951" t="s">
        <v>82</v>
      </c>
      <c r="D951" s="4">
        <v>43405</v>
      </c>
      <c r="E951" t="s">
        <v>199</v>
      </c>
      <c r="F951" s="5">
        <v>43221</v>
      </c>
      <c r="G951">
        <v>58946</v>
      </c>
      <c r="H951">
        <v>3065.1</v>
      </c>
    </row>
    <row r="952" spans="1:8" x14ac:dyDescent="0.2">
      <c r="A952" t="s">
        <v>71</v>
      </c>
      <c r="B952" t="s">
        <v>54</v>
      </c>
      <c r="C952" t="s">
        <v>82</v>
      </c>
      <c r="D952" s="4">
        <v>43405</v>
      </c>
      <c r="E952" t="s">
        <v>198</v>
      </c>
      <c r="F952" s="5">
        <v>43221</v>
      </c>
      <c r="G952">
        <v>58946</v>
      </c>
      <c r="H952">
        <v>-3065.1</v>
      </c>
    </row>
    <row r="953" spans="1:8" x14ac:dyDescent="0.2">
      <c r="A953" t="s">
        <v>71</v>
      </c>
      <c r="B953" t="s">
        <v>54</v>
      </c>
      <c r="C953" t="s">
        <v>82</v>
      </c>
      <c r="D953" s="4">
        <v>43405</v>
      </c>
      <c r="E953" t="s">
        <v>206</v>
      </c>
      <c r="F953" s="5">
        <v>43221</v>
      </c>
      <c r="G953">
        <v>56402.31</v>
      </c>
      <c r="H953">
        <v>5301.7</v>
      </c>
    </row>
    <row r="954" spans="1:8" x14ac:dyDescent="0.2">
      <c r="A954" t="s">
        <v>71</v>
      </c>
      <c r="B954" t="s">
        <v>54</v>
      </c>
      <c r="C954" t="s">
        <v>82</v>
      </c>
      <c r="D954" s="4">
        <v>43405</v>
      </c>
      <c r="E954" t="s">
        <v>207</v>
      </c>
      <c r="F954" s="5">
        <v>43221</v>
      </c>
      <c r="G954">
        <v>2543.69</v>
      </c>
      <c r="H954">
        <v>238.94</v>
      </c>
    </row>
    <row r="955" spans="1:8" x14ac:dyDescent="0.2">
      <c r="A955" t="s">
        <v>71</v>
      </c>
      <c r="B955" t="s">
        <v>54</v>
      </c>
      <c r="C955" t="s">
        <v>82</v>
      </c>
      <c r="D955" s="4">
        <v>43405</v>
      </c>
      <c r="E955" t="s">
        <v>199</v>
      </c>
      <c r="F955" s="5">
        <v>43101</v>
      </c>
      <c r="G955">
        <v>46.21</v>
      </c>
      <c r="H955">
        <v>1.76</v>
      </c>
    </row>
    <row r="956" spans="1:8" x14ac:dyDescent="0.2">
      <c r="A956" t="s">
        <v>71</v>
      </c>
      <c r="B956" t="s">
        <v>54</v>
      </c>
      <c r="C956" t="s">
        <v>81</v>
      </c>
      <c r="D956" s="4">
        <v>43405</v>
      </c>
      <c r="E956" t="s">
        <v>198</v>
      </c>
      <c r="F956" s="5">
        <v>43221</v>
      </c>
      <c r="G956">
        <v>208635.1</v>
      </c>
      <c r="H956">
        <v>-7304.32</v>
      </c>
    </row>
    <row r="957" spans="1:8" x14ac:dyDescent="0.2">
      <c r="A957" t="s">
        <v>71</v>
      </c>
      <c r="B957" t="s">
        <v>54</v>
      </c>
      <c r="C957" t="s">
        <v>81</v>
      </c>
      <c r="D957" s="4">
        <v>43405</v>
      </c>
      <c r="E957" t="s">
        <v>204</v>
      </c>
      <c r="F957" s="5">
        <v>43221</v>
      </c>
      <c r="G957">
        <v>199631.65</v>
      </c>
      <c r="H957">
        <v>12977.97</v>
      </c>
    </row>
    <row r="958" spans="1:8" x14ac:dyDescent="0.2">
      <c r="A958" t="s">
        <v>71</v>
      </c>
      <c r="B958" t="s">
        <v>54</v>
      </c>
      <c r="C958" t="s">
        <v>81</v>
      </c>
      <c r="D958" s="4">
        <v>43405</v>
      </c>
      <c r="E958" t="s">
        <v>205</v>
      </c>
      <c r="F958" s="5">
        <v>43221</v>
      </c>
      <c r="G958">
        <v>9003.4500000000007</v>
      </c>
      <c r="H958">
        <v>585.22</v>
      </c>
    </row>
    <row r="959" spans="1:8" x14ac:dyDescent="0.2">
      <c r="A959" t="s">
        <v>71</v>
      </c>
      <c r="B959" t="s">
        <v>54</v>
      </c>
      <c r="C959" t="s">
        <v>81</v>
      </c>
      <c r="D959" s="4">
        <v>43405</v>
      </c>
      <c r="E959" t="s">
        <v>199</v>
      </c>
      <c r="F959" s="5">
        <v>43221</v>
      </c>
      <c r="G959">
        <v>208635.1</v>
      </c>
      <c r="H959">
        <v>7304.32</v>
      </c>
    </row>
    <row r="960" spans="1:8" x14ac:dyDescent="0.2">
      <c r="A960" t="s">
        <v>71</v>
      </c>
      <c r="B960" t="s">
        <v>54</v>
      </c>
      <c r="C960" t="s">
        <v>82</v>
      </c>
      <c r="D960" s="4">
        <v>43405</v>
      </c>
      <c r="E960" t="s">
        <v>198</v>
      </c>
      <c r="F960" s="5">
        <v>43221</v>
      </c>
      <c r="G960">
        <v>64493.93</v>
      </c>
      <c r="H960">
        <v>-3353.58</v>
      </c>
    </row>
    <row r="961" spans="1:8" x14ac:dyDescent="0.2">
      <c r="A961" t="s">
        <v>71</v>
      </c>
      <c r="B961" t="s">
        <v>54</v>
      </c>
      <c r="C961" t="s">
        <v>82</v>
      </c>
      <c r="D961" s="4">
        <v>43405</v>
      </c>
      <c r="E961" t="s">
        <v>206</v>
      </c>
      <c r="F961" s="5">
        <v>43221</v>
      </c>
      <c r="G961">
        <v>61710.720000000001</v>
      </c>
      <c r="H961">
        <v>5800.74</v>
      </c>
    </row>
    <row r="962" spans="1:8" x14ac:dyDescent="0.2">
      <c r="A962" t="s">
        <v>71</v>
      </c>
      <c r="B962" t="s">
        <v>54</v>
      </c>
      <c r="C962" t="s">
        <v>82</v>
      </c>
      <c r="D962" s="4">
        <v>43405</v>
      </c>
      <c r="E962" t="s">
        <v>207</v>
      </c>
      <c r="F962" s="5">
        <v>43221</v>
      </c>
      <c r="G962">
        <v>2783.21</v>
      </c>
      <c r="H962">
        <v>261.52</v>
      </c>
    </row>
    <row r="963" spans="1:8" x14ac:dyDescent="0.2">
      <c r="A963" t="s">
        <v>71</v>
      </c>
      <c r="B963" t="s">
        <v>54</v>
      </c>
      <c r="C963" t="s">
        <v>82</v>
      </c>
      <c r="D963" s="4">
        <v>43405</v>
      </c>
      <c r="E963" t="s">
        <v>199</v>
      </c>
      <c r="F963" s="5">
        <v>43221</v>
      </c>
      <c r="G963">
        <v>64493.93</v>
      </c>
      <c r="H963">
        <v>3353.58</v>
      </c>
    </row>
    <row r="964" spans="1:8" x14ac:dyDescent="0.2">
      <c r="A964" t="s">
        <v>71</v>
      </c>
      <c r="B964" t="s">
        <v>54</v>
      </c>
      <c r="C964" t="s">
        <v>80</v>
      </c>
      <c r="D964" s="4">
        <v>43374</v>
      </c>
      <c r="E964" t="s">
        <v>198</v>
      </c>
      <c r="F964" s="5">
        <v>43221</v>
      </c>
      <c r="G964">
        <v>105.35</v>
      </c>
      <c r="H964">
        <v>-7.48</v>
      </c>
    </row>
    <row r="965" spans="1:8" x14ac:dyDescent="0.2">
      <c r="A965" t="s">
        <v>71</v>
      </c>
      <c r="B965" t="s">
        <v>54</v>
      </c>
      <c r="C965" t="s">
        <v>80</v>
      </c>
      <c r="D965" s="4">
        <v>43374</v>
      </c>
      <c r="E965" t="s">
        <v>202</v>
      </c>
      <c r="F965" s="5">
        <v>43221</v>
      </c>
      <c r="G965">
        <v>100.8</v>
      </c>
      <c r="H965">
        <v>13.31</v>
      </c>
    </row>
    <row r="966" spans="1:8" x14ac:dyDescent="0.2">
      <c r="A966" t="s">
        <v>71</v>
      </c>
      <c r="B966" t="s">
        <v>54</v>
      </c>
      <c r="C966" t="s">
        <v>80</v>
      </c>
      <c r="D966" s="4">
        <v>43374</v>
      </c>
      <c r="E966" t="s">
        <v>203</v>
      </c>
      <c r="F966" s="5">
        <v>43221</v>
      </c>
      <c r="G966">
        <v>4.55</v>
      </c>
      <c r="H966">
        <v>0.6</v>
      </c>
    </row>
    <row r="967" spans="1:8" x14ac:dyDescent="0.2">
      <c r="A967" t="s">
        <v>71</v>
      </c>
      <c r="B967" t="s">
        <v>54</v>
      </c>
      <c r="C967" t="s">
        <v>80</v>
      </c>
      <c r="D967" s="4">
        <v>43374</v>
      </c>
      <c r="E967" t="s">
        <v>199</v>
      </c>
      <c r="F967" s="5">
        <v>43221</v>
      </c>
      <c r="G967">
        <v>105.35</v>
      </c>
      <c r="H967">
        <v>7.48</v>
      </c>
    </row>
    <row r="968" spans="1:8" x14ac:dyDescent="0.2">
      <c r="A968" t="s">
        <v>71</v>
      </c>
      <c r="B968" t="s">
        <v>54</v>
      </c>
      <c r="C968" t="s">
        <v>81</v>
      </c>
      <c r="D968" s="4">
        <v>43374</v>
      </c>
      <c r="E968" t="s">
        <v>198</v>
      </c>
      <c r="F968" s="5">
        <v>43221</v>
      </c>
      <c r="G968">
        <v>217.69</v>
      </c>
      <c r="H968">
        <v>-7.62</v>
      </c>
    </row>
    <row r="969" spans="1:8" x14ac:dyDescent="0.2">
      <c r="A969" t="s">
        <v>71</v>
      </c>
      <c r="B969" t="s">
        <v>54</v>
      </c>
      <c r="C969" t="s">
        <v>81</v>
      </c>
      <c r="D969" s="4">
        <v>43374</v>
      </c>
      <c r="E969" t="s">
        <v>204</v>
      </c>
      <c r="F969" s="5">
        <v>43221</v>
      </c>
      <c r="G969">
        <v>208.3</v>
      </c>
      <c r="H969">
        <v>13.54</v>
      </c>
    </row>
    <row r="970" spans="1:8" x14ac:dyDescent="0.2">
      <c r="A970" t="s">
        <v>71</v>
      </c>
      <c r="B970" t="s">
        <v>54</v>
      </c>
      <c r="C970" t="s">
        <v>80</v>
      </c>
      <c r="D970" s="4">
        <v>43344</v>
      </c>
      <c r="E970" t="s">
        <v>199</v>
      </c>
      <c r="F970" s="5">
        <v>43221</v>
      </c>
      <c r="G970">
        <v>469.93</v>
      </c>
      <c r="H970">
        <v>33.369999999999997</v>
      </c>
    </row>
    <row r="971" spans="1:8" x14ac:dyDescent="0.2">
      <c r="A971" t="s">
        <v>71</v>
      </c>
      <c r="B971" t="s">
        <v>54</v>
      </c>
      <c r="C971" t="s">
        <v>81</v>
      </c>
      <c r="D971" s="4">
        <v>43344</v>
      </c>
      <c r="E971" t="s">
        <v>198</v>
      </c>
      <c r="F971" s="5">
        <v>43221</v>
      </c>
      <c r="G971">
        <v>876.14</v>
      </c>
      <c r="H971">
        <v>-30.66</v>
      </c>
    </row>
    <row r="972" spans="1:8" x14ac:dyDescent="0.2">
      <c r="A972" t="s">
        <v>71</v>
      </c>
      <c r="B972" t="s">
        <v>54</v>
      </c>
      <c r="C972" t="s">
        <v>81</v>
      </c>
      <c r="D972" s="4">
        <v>43344</v>
      </c>
      <c r="E972" t="s">
        <v>204</v>
      </c>
      <c r="F972" s="5">
        <v>43221</v>
      </c>
      <c r="G972">
        <v>838.33</v>
      </c>
      <c r="H972">
        <v>54.49</v>
      </c>
    </row>
    <row r="973" spans="1:8" x14ac:dyDescent="0.2">
      <c r="A973" t="s">
        <v>71</v>
      </c>
      <c r="B973" t="s">
        <v>54</v>
      </c>
      <c r="C973" t="s">
        <v>81</v>
      </c>
      <c r="D973" s="4">
        <v>43344</v>
      </c>
      <c r="E973" t="s">
        <v>205</v>
      </c>
      <c r="F973" s="5">
        <v>43221</v>
      </c>
      <c r="G973">
        <v>37.81</v>
      </c>
      <c r="H973">
        <v>2.46</v>
      </c>
    </row>
    <row r="974" spans="1:8" x14ac:dyDescent="0.2">
      <c r="A974" t="s">
        <v>71</v>
      </c>
      <c r="B974" t="s">
        <v>54</v>
      </c>
      <c r="C974" t="s">
        <v>80</v>
      </c>
      <c r="D974" s="4">
        <v>43344</v>
      </c>
      <c r="E974" t="s">
        <v>199</v>
      </c>
      <c r="F974" s="5">
        <v>43101</v>
      </c>
      <c r="G974">
        <v>0</v>
      </c>
      <c r="H974">
        <v>0</v>
      </c>
    </row>
    <row r="975" spans="1:8" x14ac:dyDescent="0.2">
      <c r="A975" t="s">
        <v>71</v>
      </c>
      <c r="B975" t="s">
        <v>54</v>
      </c>
      <c r="C975" t="s">
        <v>80</v>
      </c>
      <c r="D975" s="4">
        <v>43344</v>
      </c>
      <c r="E975" t="s">
        <v>193</v>
      </c>
      <c r="F975" s="5">
        <v>43101</v>
      </c>
      <c r="G975">
        <v>0</v>
      </c>
      <c r="H975">
        <v>0</v>
      </c>
    </row>
    <row r="976" spans="1:8" x14ac:dyDescent="0.2">
      <c r="A976" t="s">
        <v>71</v>
      </c>
      <c r="B976" t="s">
        <v>54</v>
      </c>
      <c r="C976" t="s">
        <v>80</v>
      </c>
      <c r="D976" s="4">
        <v>43344</v>
      </c>
      <c r="E976" t="s">
        <v>192</v>
      </c>
      <c r="F976" s="5">
        <v>43101</v>
      </c>
      <c r="G976">
        <v>0</v>
      </c>
      <c r="H976">
        <v>0</v>
      </c>
    </row>
    <row r="977" spans="1:8" x14ac:dyDescent="0.2">
      <c r="A977" t="s">
        <v>71</v>
      </c>
      <c r="B977" t="s">
        <v>54</v>
      </c>
      <c r="C977" t="s">
        <v>80</v>
      </c>
      <c r="D977" s="4">
        <v>43344</v>
      </c>
      <c r="E977" t="s">
        <v>198</v>
      </c>
      <c r="F977" s="5">
        <v>43101</v>
      </c>
      <c r="G977">
        <v>0</v>
      </c>
      <c r="H977">
        <v>0</v>
      </c>
    </row>
    <row r="978" spans="1:8" x14ac:dyDescent="0.2">
      <c r="A978" t="s">
        <v>71</v>
      </c>
      <c r="B978" t="s">
        <v>54</v>
      </c>
      <c r="C978" t="s">
        <v>81</v>
      </c>
      <c r="D978" s="4">
        <v>43344</v>
      </c>
      <c r="E978" t="s">
        <v>195</v>
      </c>
      <c r="F978" s="5">
        <v>43101</v>
      </c>
      <c r="G978">
        <v>0</v>
      </c>
      <c r="H978">
        <v>0</v>
      </c>
    </row>
    <row r="979" spans="1:8" x14ac:dyDescent="0.2">
      <c r="A979" t="s">
        <v>71</v>
      </c>
      <c r="B979" t="s">
        <v>54</v>
      </c>
      <c r="C979" t="s">
        <v>81</v>
      </c>
      <c r="D979" s="4">
        <v>43344</v>
      </c>
      <c r="E979" t="s">
        <v>194</v>
      </c>
      <c r="F979" s="5">
        <v>43101</v>
      </c>
      <c r="G979">
        <v>0</v>
      </c>
      <c r="H979">
        <v>0</v>
      </c>
    </row>
    <row r="980" spans="1:8" x14ac:dyDescent="0.2">
      <c r="A980" t="s">
        <v>71</v>
      </c>
      <c r="B980" t="s">
        <v>54</v>
      </c>
      <c r="C980" t="s">
        <v>81</v>
      </c>
      <c r="D980" s="4">
        <v>43344</v>
      </c>
      <c r="E980" t="s">
        <v>198</v>
      </c>
      <c r="F980" s="5">
        <v>43101</v>
      </c>
      <c r="G980">
        <v>0</v>
      </c>
      <c r="H980">
        <v>0</v>
      </c>
    </row>
    <row r="981" spans="1:8" x14ac:dyDescent="0.2">
      <c r="A981" t="s">
        <v>71</v>
      </c>
      <c r="B981" t="s">
        <v>54</v>
      </c>
      <c r="C981" t="s">
        <v>81</v>
      </c>
      <c r="D981" s="4">
        <v>43344</v>
      </c>
      <c r="E981" t="s">
        <v>199</v>
      </c>
      <c r="F981" s="5">
        <v>43101</v>
      </c>
      <c r="G981">
        <v>0</v>
      </c>
      <c r="H981">
        <v>0</v>
      </c>
    </row>
    <row r="982" spans="1:8" x14ac:dyDescent="0.2">
      <c r="A982" t="s">
        <v>71</v>
      </c>
      <c r="B982" t="s">
        <v>54</v>
      </c>
      <c r="C982" t="s">
        <v>82</v>
      </c>
      <c r="D982" s="4">
        <v>43344</v>
      </c>
      <c r="E982" t="s">
        <v>199</v>
      </c>
      <c r="F982" s="5">
        <v>43101</v>
      </c>
      <c r="G982">
        <v>0</v>
      </c>
      <c r="H982">
        <v>0</v>
      </c>
    </row>
    <row r="983" spans="1:8" x14ac:dyDescent="0.2">
      <c r="A983" t="s">
        <v>71</v>
      </c>
      <c r="B983" t="s">
        <v>54</v>
      </c>
      <c r="C983" t="s">
        <v>82</v>
      </c>
      <c r="D983" s="4">
        <v>43344</v>
      </c>
      <c r="E983" t="s">
        <v>197</v>
      </c>
      <c r="F983" s="5">
        <v>43101</v>
      </c>
      <c r="G983">
        <v>0</v>
      </c>
      <c r="H983">
        <v>0</v>
      </c>
    </row>
    <row r="984" spans="1:8" x14ac:dyDescent="0.2">
      <c r="A984" t="s">
        <v>71</v>
      </c>
      <c r="B984" t="s">
        <v>54</v>
      </c>
      <c r="C984" t="s">
        <v>82</v>
      </c>
      <c r="D984" s="4">
        <v>43344</v>
      </c>
      <c r="E984" t="s">
        <v>196</v>
      </c>
      <c r="F984" s="5">
        <v>43101</v>
      </c>
      <c r="G984">
        <v>0</v>
      </c>
      <c r="H984">
        <v>0</v>
      </c>
    </row>
    <row r="985" spans="1:8" x14ac:dyDescent="0.2">
      <c r="A985" t="s">
        <v>71</v>
      </c>
      <c r="B985" t="s">
        <v>54</v>
      </c>
      <c r="C985" t="s">
        <v>82</v>
      </c>
      <c r="D985" s="4">
        <v>43344</v>
      </c>
      <c r="E985" t="s">
        <v>198</v>
      </c>
      <c r="F985" s="5">
        <v>43101</v>
      </c>
      <c r="G985">
        <v>0</v>
      </c>
      <c r="H985">
        <v>0</v>
      </c>
    </row>
    <row r="986" spans="1:8" x14ac:dyDescent="0.2">
      <c r="A986" t="s">
        <v>71</v>
      </c>
      <c r="B986" t="s">
        <v>54</v>
      </c>
      <c r="C986" t="s">
        <v>80</v>
      </c>
      <c r="D986" s="4">
        <v>43344</v>
      </c>
      <c r="E986" t="s">
        <v>198</v>
      </c>
      <c r="F986" s="5">
        <v>43221</v>
      </c>
      <c r="G986">
        <v>130197.03</v>
      </c>
      <c r="H986">
        <v>-9244.2000000000007</v>
      </c>
    </row>
    <row r="987" spans="1:8" x14ac:dyDescent="0.2">
      <c r="A987" t="s">
        <v>71</v>
      </c>
      <c r="B987" t="s">
        <v>54</v>
      </c>
      <c r="C987" t="s">
        <v>80</v>
      </c>
      <c r="D987" s="4">
        <v>43344</v>
      </c>
      <c r="E987" t="s">
        <v>202</v>
      </c>
      <c r="F987" s="5">
        <v>43221</v>
      </c>
      <c r="G987">
        <v>124578.61</v>
      </c>
      <c r="H987">
        <v>16444.439999999999</v>
      </c>
    </row>
    <row r="988" spans="1:8" x14ac:dyDescent="0.2">
      <c r="A988" t="s">
        <v>71</v>
      </c>
      <c r="B988" t="s">
        <v>54</v>
      </c>
      <c r="C988" t="s">
        <v>80</v>
      </c>
      <c r="D988" s="4">
        <v>43344</v>
      </c>
      <c r="E988" t="s">
        <v>203</v>
      </c>
      <c r="F988" s="5">
        <v>43221</v>
      </c>
      <c r="G988">
        <v>5618.42</v>
      </c>
      <c r="H988">
        <v>741.62</v>
      </c>
    </row>
    <row r="989" spans="1:8" x14ac:dyDescent="0.2">
      <c r="A989" t="s">
        <v>71</v>
      </c>
      <c r="B989" t="s">
        <v>54</v>
      </c>
      <c r="C989" t="s">
        <v>80</v>
      </c>
      <c r="D989" s="4">
        <v>43344</v>
      </c>
      <c r="E989" t="s">
        <v>199</v>
      </c>
      <c r="F989" s="5">
        <v>43221</v>
      </c>
      <c r="G989">
        <v>130197.03</v>
      </c>
      <c r="H989">
        <v>9244.2000000000007</v>
      </c>
    </row>
    <row r="990" spans="1:8" x14ac:dyDescent="0.2">
      <c r="A990" t="s">
        <v>71</v>
      </c>
      <c r="B990" t="s">
        <v>54</v>
      </c>
      <c r="C990" t="s">
        <v>81</v>
      </c>
      <c r="D990" s="4">
        <v>43344</v>
      </c>
      <c r="E990" t="s">
        <v>198</v>
      </c>
      <c r="F990" s="5">
        <v>43221</v>
      </c>
      <c r="G990">
        <v>422258.1</v>
      </c>
      <c r="H990">
        <v>-14778.84</v>
      </c>
    </row>
    <row r="991" spans="1:8" x14ac:dyDescent="0.2">
      <c r="A991" t="s">
        <v>71</v>
      </c>
      <c r="B991" t="s">
        <v>54</v>
      </c>
      <c r="C991" t="s">
        <v>81</v>
      </c>
      <c r="D991" s="4">
        <v>43344</v>
      </c>
      <c r="E991" t="s">
        <v>204</v>
      </c>
      <c r="F991" s="5">
        <v>43221</v>
      </c>
      <c r="G991">
        <v>404036.02</v>
      </c>
      <c r="H991">
        <v>26262.240000000002</v>
      </c>
    </row>
    <row r="992" spans="1:8" x14ac:dyDescent="0.2">
      <c r="A992" t="s">
        <v>71</v>
      </c>
      <c r="B992" t="s">
        <v>54</v>
      </c>
      <c r="C992" t="s">
        <v>81</v>
      </c>
      <c r="D992" s="4">
        <v>43344</v>
      </c>
      <c r="E992" t="s">
        <v>205</v>
      </c>
      <c r="F992" s="5">
        <v>43221</v>
      </c>
      <c r="G992">
        <v>18222.080000000002</v>
      </c>
      <c r="H992">
        <v>1184.44</v>
      </c>
    </row>
    <row r="993" spans="1:8" x14ac:dyDescent="0.2">
      <c r="A993" t="s">
        <v>71</v>
      </c>
      <c r="B993" t="s">
        <v>54</v>
      </c>
      <c r="C993" t="s">
        <v>81</v>
      </c>
      <c r="D993" s="4">
        <v>43344</v>
      </c>
      <c r="E993" t="s">
        <v>199</v>
      </c>
      <c r="F993" s="5">
        <v>43221</v>
      </c>
      <c r="G993">
        <v>422258.1</v>
      </c>
      <c r="H993">
        <v>14778.84</v>
      </c>
    </row>
    <row r="994" spans="1:8" x14ac:dyDescent="0.2">
      <c r="A994" t="s">
        <v>71</v>
      </c>
      <c r="B994" t="s">
        <v>54</v>
      </c>
      <c r="C994" t="s">
        <v>82</v>
      </c>
      <c r="D994" s="4">
        <v>43344</v>
      </c>
      <c r="E994" t="s">
        <v>199</v>
      </c>
      <c r="F994" s="5">
        <v>43221</v>
      </c>
      <c r="G994">
        <v>115805.58</v>
      </c>
      <c r="H994">
        <v>6021.96</v>
      </c>
    </row>
    <row r="995" spans="1:8" x14ac:dyDescent="0.2">
      <c r="A995" t="s">
        <v>71</v>
      </c>
      <c r="B995" t="s">
        <v>54</v>
      </c>
      <c r="C995" t="s">
        <v>82</v>
      </c>
      <c r="D995" s="4">
        <v>43344</v>
      </c>
      <c r="E995" t="s">
        <v>198</v>
      </c>
      <c r="F995" s="5">
        <v>43221</v>
      </c>
      <c r="G995">
        <v>115805.58</v>
      </c>
      <c r="H995">
        <v>-6021.96</v>
      </c>
    </row>
    <row r="996" spans="1:8" x14ac:dyDescent="0.2">
      <c r="A996" t="s">
        <v>71</v>
      </c>
      <c r="B996" t="s">
        <v>54</v>
      </c>
      <c r="C996" t="s">
        <v>82</v>
      </c>
      <c r="D996" s="4">
        <v>43344</v>
      </c>
      <c r="E996" t="s">
        <v>206</v>
      </c>
      <c r="F996" s="5">
        <v>43221</v>
      </c>
      <c r="G996">
        <v>110808.08</v>
      </c>
      <c r="H996">
        <v>10416.01</v>
      </c>
    </row>
    <row r="997" spans="1:8" x14ac:dyDescent="0.2">
      <c r="A997" t="s">
        <v>71</v>
      </c>
      <c r="B997" t="s">
        <v>54</v>
      </c>
      <c r="C997" t="s">
        <v>82</v>
      </c>
      <c r="D997" s="4">
        <v>43344</v>
      </c>
      <c r="E997" t="s">
        <v>207</v>
      </c>
      <c r="F997" s="5">
        <v>43221</v>
      </c>
      <c r="G997">
        <v>4997.5</v>
      </c>
      <c r="H997">
        <v>469.77</v>
      </c>
    </row>
    <row r="998" spans="1:8" x14ac:dyDescent="0.2">
      <c r="A998" t="s">
        <v>71</v>
      </c>
      <c r="B998" t="s">
        <v>55</v>
      </c>
      <c r="C998" t="s">
        <v>80</v>
      </c>
      <c r="D998" s="4">
        <v>43374</v>
      </c>
      <c r="E998" t="s">
        <v>198</v>
      </c>
      <c r="F998" s="5">
        <v>43221</v>
      </c>
      <c r="G998">
        <v>1.73</v>
      </c>
      <c r="H998">
        <v>-0.12</v>
      </c>
    </row>
    <row r="999" spans="1:8" x14ac:dyDescent="0.2">
      <c r="A999" t="s">
        <v>71</v>
      </c>
      <c r="B999" t="s">
        <v>55</v>
      </c>
      <c r="C999" t="s">
        <v>80</v>
      </c>
      <c r="D999" s="4">
        <v>43374</v>
      </c>
      <c r="E999" t="s">
        <v>202</v>
      </c>
      <c r="F999" s="5">
        <v>43221</v>
      </c>
      <c r="G999">
        <v>1.66</v>
      </c>
      <c r="H999">
        <v>0.22</v>
      </c>
    </row>
    <row r="1000" spans="1:8" x14ac:dyDescent="0.2">
      <c r="A1000" t="s">
        <v>71</v>
      </c>
      <c r="B1000" t="s">
        <v>55</v>
      </c>
      <c r="C1000" t="s">
        <v>80</v>
      </c>
      <c r="D1000" s="4">
        <v>43374</v>
      </c>
      <c r="E1000" t="s">
        <v>203</v>
      </c>
      <c r="F1000" s="5">
        <v>43221</v>
      </c>
      <c r="G1000">
        <v>7.0000000000000007E-2</v>
      </c>
      <c r="H1000">
        <v>0.01</v>
      </c>
    </row>
    <row r="1001" spans="1:8" x14ac:dyDescent="0.2">
      <c r="A1001" t="s">
        <v>71</v>
      </c>
      <c r="B1001" t="s">
        <v>55</v>
      </c>
      <c r="C1001" t="s">
        <v>80</v>
      </c>
      <c r="D1001" s="4">
        <v>43374</v>
      </c>
      <c r="E1001" t="s">
        <v>199</v>
      </c>
      <c r="F1001" s="5">
        <v>43221</v>
      </c>
      <c r="G1001">
        <v>1.73</v>
      </c>
      <c r="H1001">
        <v>0.12</v>
      </c>
    </row>
    <row r="1002" spans="1:8" x14ac:dyDescent="0.2">
      <c r="A1002" t="s">
        <v>71</v>
      </c>
      <c r="B1002" t="s">
        <v>55</v>
      </c>
      <c r="C1002" t="s">
        <v>81</v>
      </c>
      <c r="D1002" s="4">
        <v>43374</v>
      </c>
      <c r="E1002" t="s">
        <v>198</v>
      </c>
      <c r="F1002" s="5">
        <v>43221</v>
      </c>
      <c r="G1002">
        <v>931.46</v>
      </c>
      <c r="H1002">
        <v>-32.6</v>
      </c>
    </row>
    <row r="1003" spans="1:8" x14ac:dyDescent="0.2">
      <c r="A1003" t="s">
        <v>71</v>
      </c>
      <c r="B1003" t="s">
        <v>55</v>
      </c>
      <c r="C1003" t="s">
        <v>81</v>
      </c>
      <c r="D1003" s="4">
        <v>43374</v>
      </c>
      <c r="E1003" t="s">
        <v>204</v>
      </c>
      <c r="F1003" s="5">
        <v>43221</v>
      </c>
      <c r="G1003">
        <v>891.26</v>
      </c>
      <c r="H1003">
        <v>57.93</v>
      </c>
    </row>
    <row r="1004" spans="1:8" x14ac:dyDescent="0.2">
      <c r="A1004" t="s">
        <v>71</v>
      </c>
      <c r="B1004" t="s">
        <v>55</v>
      </c>
      <c r="C1004" t="s">
        <v>81</v>
      </c>
      <c r="D1004" s="4">
        <v>43374</v>
      </c>
      <c r="E1004" t="s">
        <v>205</v>
      </c>
      <c r="F1004" s="5">
        <v>43221</v>
      </c>
      <c r="G1004">
        <v>40.200000000000003</v>
      </c>
      <c r="H1004">
        <v>2.61</v>
      </c>
    </row>
    <row r="1005" spans="1:8" x14ac:dyDescent="0.2">
      <c r="A1005" t="s">
        <v>71</v>
      </c>
      <c r="B1005" t="s">
        <v>55</v>
      </c>
      <c r="C1005" t="s">
        <v>81</v>
      </c>
      <c r="D1005" s="4">
        <v>43374</v>
      </c>
      <c r="E1005" t="s">
        <v>199</v>
      </c>
      <c r="F1005" s="5">
        <v>43221</v>
      </c>
      <c r="G1005">
        <v>931.46</v>
      </c>
      <c r="H1005">
        <v>32.6</v>
      </c>
    </row>
    <row r="1006" spans="1:8" x14ac:dyDescent="0.2">
      <c r="A1006" t="s">
        <v>71</v>
      </c>
      <c r="B1006" t="s">
        <v>55</v>
      </c>
      <c r="C1006" t="s">
        <v>82</v>
      </c>
      <c r="D1006" s="4">
        <v>43374</v>
      </c>
      <c r="E1006" t="s">
        <v>198</v>
      </c>
      <c r="F1006" s="5">
        <v>43221</v>
      </c>
      <c r="G1006">
        <v>3.22</v>
      </c>
      <c r="H1006">
        <v>-0.17</v>
      </c>
    </row>
    <row r="1007" spans="1:8" x14ac:dyDescent="0.2">
      <c r="A1007" t="s">
        <v>71</v>
      </c>
      <c r="B1007" t="s">
        <v>55</v>
      </c>
      <c r="C1007" t="s">
        <v>82</v>
      </c>
      <c r="D1007" s="4">
        <v>43374</v>
      </c>
      <c r="E1007" t="s">
        <v>206</v>
      </c>
      <c r="F1007" s="5">
        <v>43221</v>
      </c>
      <c r="G1007">
        <v>3.08</v>
      </c>
      <c r="H1007">
        <v>0.28999999999999998</v>
      </c>
    </row>
    <row r="1008" spans="1:8" x14ac:dyDescent="0.2">
      <c r="A1008" t="s">
        <v>71</v>
      </c>
      <c r="B1008" t="s">
        <v>55</v>
      </c>
      <c r="C1008" t="s">
        <v>82</v>
      </c>
      <c r="D1008" s="4">
        <v>43374</v>
      </c>
      <c r="E1008" t="s">
        <v>207</v>
      </c>
      <c r="F1008" s="5">
        <v>43221</v>
      </c>
      <c r="G1008">
        <v>0.14000000000000001</v>
      </c>
      <c r="H1008">
        <v>0.01</v>
      </c>
    </row>
    <row r="1009" spans="1:8" x14ac:dyDescent="0.2">
      <c r="A1009" t="s">
        <v>71</v>
      </c>
      <c r="B1009" t="s">
        <v>55</v>
      </c>
      <c r="C1009" t="s">
        <v>82</v>
      </c>
      <c r="D1009" s="4">
        <v>43374</v>
      </c>
      <c r="E1009" t="s">
        <v>199</v>
      </c>
      <c r="F1009" s="5">
        <v>43221</v>
      </c>
      <c r="G1009">
        <v>3.22</v>
      </c>
      <c r="H1009">
        <v>0.17</v>
      </c>
    </row>
    <row r="1010" spans="1:8" x14ac:dyDescent="0.2">
      <c r="A1010" t="s">
        <v>71</v>
      </c>
      <c r="B1010" t="s">
        <v>54</v>
      </c>
      <c r="C1010" t="s">
        <v>80</v>
      </c>
      <c r="D1010" s="4">
        <v>43405</v>
      </c>
      <c r="E1010" t="s">
        <v>198</v>
      </c>
      <c r="F1010" s="5">
        <v>43221</v>
      </c>
      <c r="G1010">
        <v>99.8</v>
      </c>
      <c r="H1010">
        <v>-7.09</v>
      </c>
    </row>
    <row r="1011" spans="1:8" x14ac:dyDescent="0.2">
      <c r="A1011" t="s">
        <v>71</v>
      </c>
      <c r="B1011" t="s">
        <v>54</v>
      </c>
      <c r="C1011" t="s">
        <v>80</v>
      </c>
      <c r="D1011" s="4">
        <v>43405</v>
      </c>
      <c r="E1011" t="s">
        <v>202</v>
      </c>
      <c r="F1011" s="5">
        <v>43221</v>
      </c>
      <c r="G1011">
        <v>95.49</v>
      </c>
      <c r="H1011">
        <v>12.6</v>
      </c>
    </row>
    <row r="1012" spans="1:8" x14ac:dyDescent="0.2">
      <c r="A1012" t="s">
        <v>71</v>
      </c>
      <c r="B1012" t="s">
        <v>54</v>
      </c>
      <c r="C1012" t="s">
        <v>80</v>
      </c>
      <c r="D1012" s="4">
        <v>43405</v>
      </c>
      <c r="E1012" t="s">
        <v>203</v>
      </c>
      <c r="F1012" s="5">
        <v>43221</v>
      </c>
      <c r="G1012">
        <v>4.3099999999999996</v>
      </c>
      <c r="H1012">
        <v>0.56999999999999995</v>
      </c>
    </row>
    <row r="1013" spans="1:8" x14ac:dyDescent="0.2">
      <c r="A1013" t="s">
        <v>71</v>
      </c>
      <c r="B1013" t="s">
        <v>54</v>
      </c>
      <c r="C1013" t="s">
        <v>80</v>
      </c>
      <c r="D1013" s="4">
        <v>43405</v>
      </c>
      <c r="E1013" t="s">
        <v>199</v>
      </c>
      <c r="F1013" s="5">
        <v>43221</v>
      </c>
      <c r="G1013">
        <v>99.8</v>
      </c>
      <c r="H1013">
        <v>7.09</v>
      </c>
    </row>
    <row r="1014" spans="1:8" x14ac:dyDescent="0.2">
      <c r="A1014" t="s">
        <v>71</v>
      </c>
      <c r="B1014" t="s">
        <v>54</v>
      </c>
      <c r="C1014" t="s">
        <v>81</v>
      </c>
      <c r="D1014" s="4">
        <v>43405</v>
      </c>
      <c r="E1014" t="s">
        <v>198</v>
      </c>
      <c r="F1014" s="5">
        <v>43221</v>
      </c>
      <c r="G1014">
        <v>402.51</v>
      </c>
      <c r="H1014">
        <v>-14.09</v>
      </c>
    </row>
    <row r="1015" spans="1:8" x14ac:dyDescent="0.2">
      <c r="A1015" t="s">
        <v>71</v>
      </c>
      <c r="B1015" t="s">
        <v>54</v>
      </c>
      <c r="C1015" t="s">
        <v>81</v>
      </c>
      <c r="D1015" s="4">
        <v>43405</v>
      </c>
      <c r="E1015" t="s">
        <v>204</v>
      </c>
      <c r="F1015" s="5">
        <v>43221</v>
      </c>
      <c r="G1015">
        <v>385.14</v>
      </c>
      <c r="H1015">
        <v>25.03</v>
      </c>
    </row>
    <row r="1016" spans="1:8" x14ac:dyDescent="0.2">
      <c r="A1016" t="s">
        <v>71</v>
      </c>
      <c r="B1016" t="s">
        <v>54</v>
      </c>
      <c r="C1016" t="s">
        <v>81</v>
      </c>
      <c r="D1016" s="4">
        <v>43405</v>
      </c>
      <c r="E1016" t="s">
        <v>205</v>
      </c>
      <c r="F1016" s="5">
        <v>43221</v>
      </c>
      <c r="G1016">
        <v>17.37</v>
      </c>
      <c r="H1016">
        <v>1.1299999999999999</v>
      </c>
    </row>
    <row r="1017" spans="1:8" x14ac:dyDescent="0.2">
      <c r="A1017" t="s">
        <v>71</v>
      </c>
      <c r="B1017" t="s">
        <v>54</v>
      </c>
      <c r="C1017" t="s">
        <v>81</v>
      </c>
      <c r="D1017" s="4">
        <v>43405</v>
      </c>
      <c r="E1017" t="s">
        <v>199</v>
      </c>
      <c r="F1017" s="5">
        <v>43221</v>
      </c>
      <c r="G1017">
        <v>402.51</v>
      </c>
      <c r="H1017">
        <v>14.09</v>
      </c>
    </row>
    <row r="1018" spans="1:8" x14ac:dyDescent="0.2">
      <c r="A1018" t="s">
        <v>71</v>
      </c>
      <c r="B1018" t="s">
        <v>54</v>
      </c>
      <c r="C1018" t="s">
        <v>82</v>
      </c>
      <c r="D1018" s="4">
        <v>43405</v>
      </c>
      <c r="E1018" t="s">
        <v>198</v>
      </c>
      <c r="F1018" s="5">
        <v>43221</v>
      </c>
      <c r="G1018">
        <v>101.76</v>
      </c>
      <c r="H1018">
        <v>-5.29</v>
      </c>
    </row>
    <row r="1019" spans="1:8" x14ac:dyDescent="0.2">
      <c r="A1019" t="s">
        <v>71</v>
      </c>
      <c r="B1019" t="s">
        <v>55</v>
      </c>
      <c r="C1019" t="s">
        <v>80</v>
      </c>
      <c r="D1019" s="4">
        <v>43374</v>
      </c>
      <c r="E1019" t="s">
        <v>198</v>
      </c>
      <c r="F1019" s="5">
        <v>43221</v>
      </c>
      <c r="G1019">
        <v>29404.66</v>
      </c>
      <c r="H1019">
        <v>-2087.81</v>
      </c>
    </row>
    <row r="1020" spans="1:8" x14ac:dyDescent="0.2">
      <c r="A1020" t="s">
        <v>71</v>
      </c>
      <c r="B1020" t="s">
        <v>55</v>
      </c>
      <c r="C1020" t="s">
        <v>80</v>
      </c>
      <c r="D1020" s="4">
        <v>43374</v>
      </c>
      <c r="E1020" t="s">
        <v>202</v>
      </c>
      <c r="F1020" s="5">
        <v>43221</v>
      </c>
      <c r="G1020">
        <v>28135.759999999998</v>
      </c>
      <c r="H1020">
        <v>3713.92</v>
      </c>
    </row>
    <row r="1021" spans="1:8" x14ac:dyDescent="0.2">
      <c r="A1021" t="s">
        <v>71</v>
      </c>
      <c r="B1021" t="s">
        <v>55</v>
      </c>
      <c r="C1021" t="s">
        <v>80</v>
      </c>
      <c r="D1021" s="4">
        <v>43374</v>
      </c>
      <c r="E1021" t="s">
        <v>203</v>
      </c>
      <c r="F1021" s="5">
        <v>43221</v>
      </c>
      <c r="G1021">
        <v>1268.9000000000001</v>
      </c>
      <c r="H1021">
        <v>167.48</v>
      </c>
    </row>
    <row r="1022" spans="1:8" x14ac:dyDescent="0.2">
      <c r="A1022" t="s">
        <v>71</v>
      </c>
      <c r="B1022" t="s">
        <v>55</v>
      </c>
      <c r="C1022" t="s">
        <v>80</v>
      </c>
      <c r="D1022" s="4">
        <v>43374</v>
      </c>
      <c r="E1022" t="s">
        <v>199</v>
      </c>
      <c r="F1022" s="5">
        <v>43221</v>
      </c>
      <c r="G1022">
        <v>29404.66</v>
      </c>
      <c r="H1022">
        <v>2087.81</v>
      </c>
    </row>
    <row r="1023" spans="1:8" x14ac:dyDescent="0.2">
      <c r="A1023" t="s">
        <v>71</v>
      </c>
      <c r="B1023" t="s">
        <v>55</v>
      </c>
      <c r="C1023" t="s">
        <v>81</v>
      </c>
      <c r="D1023" s="4">
        <v>43374</v>
      </c>
      <c r="E1023" t="s">
        <v>198</v>
      </c>
      <c r="F1023" s="5">
        <v>43221</v>
      </c>
      <c r="G1023">
        <v>62876.73</v>
      </c>
      <c r="H1023">
        <v>-2200.69</v>
      </c>
    </row>
    <row r="1024" spans="1:8" x14ac:dyDescent="0.2">
      <c r="A1024" t="s">
        <v>71</v>
      </c>
      <c r="B1024" t="s">
        <v>55</v>
      </c>
      <c r="C1024" t="s">
        <v>81</v>
      </c>
      <c r="D1024" s="4">
        <v>43374</v>
      </c>
      <c r="E1024" t="s">
        <v>204</v>
      </c>
      <c r="F1024" s="5">
        <v>43221</v>
      </c>
      <c r="G1024">
        <v>60163.4</v>
      </c>
      <c r="H1024">
        <v>3910.65</v>
      </c>
    </row>
    <row r="1025" spans="1:8" x14ac:dyDescent="0.2">
      <c r="A1025" t="s">
        <v>71</v>
      </c>
      <c r="B1025" t="s">
        <v>55</v>
      </c>
      <c r="C1025" t="s">
        <v>81</v>
      </c>
      <c r="D1025" s="4">
        <v>43374</v>
      </c>
      <c r="E1025" t="s">
        <v>205</v>
      </c>
      <c r="F1025" s="5">
        <v>43221</v>
      </c>
      <c r="G1025">
        <v>2713.33</v>
      </c>
      <c r="H1025">
        <v>176.37</v>
      </c>
    </row>
    <row r="1026" spans="1:8" x14ac:dyDescent="0.2">
      <c r="A1026" t="s">
        <v>71</v>
      </c>
      <c r="B1026" t="s">
        <v>55</v>
      </c>
      <c r="C1026" t="s">
        <v>81</v>
      </c>
      <c r="D1026" s="4">
        <v>43374</v>
      </c>
      <c r="E1026" t="s">
        <v>199</v>
      </c>
      <c r="F1026" s="5">
        <v>43221</v>
      </c>
      <c r="G1026">
        <v>62876.73</v>
      </c>
      <c r="H1026">
        <v>2200.69</v>
      </c>
    </row>
    <row r="1027" spans="1:8" x14ac:dyDescent="0.2">
      <c r="A1027" t="s">
        <v>71</v>
      </c>
      <c r="B1027" t="s">
        <v>55</v>
      </c>
      <c r="C1027" t="s">
        <v>82</v>
      </c>
      <c r="D1027" s="4">
        <v>43374</v>
      </c>
      <c r="E1027" t="s">
        <v>198</v>
      </c>
      <c r="F1027" s="5">
        <v>43221</v>
      </c>
      <c r="G1027">
        <v>22072.71</v>
      </c>
      <c r="H1027">
        <v>-1147.79</v>
      </c>
    </row>
    <row r="1028" spans="1:8" x14ac:dyDescent="0.2">
      <c r="A1028" t="s">
        <v>71</v>
      </c>
      <c r="B1028" t="s">
        <v>55</v>
      </c>
      <c r="C1028" t="s">
        <v>82</v>
      </c>
      <c r="D1028" s="4">
        <v>43374</v>
      </c>
      <c r="E1028" t="s">
        <v>206</v>
      </c>
      <c r="F1028" s="5">
        <v>43221</v>
      </c>
      <c r="G1028">
        <v>21120.22</v>
      </c>
      <c r="H1028">
        <v>1985.3</v>
      </c>
    </row>
    <row r="1029" spans="1:8" x14ac:dyDescent="0.2">
      <c r="A1029" t="s">
        <v>71</v>
      </c>
      <c r="B1029" t="s">
        <v>55</v>
      </c>
      <c r="C1029" t="s">
        <v>82</v>
      </c>
      <c r="D1029" s="4">
        <v>43374</v>
      </c>
      <c r="E1029" t="s">
        <v>207</v>
      </c>
      <c r="F1029" s="5">
        <v>43221</v>
      </c>
      <c r="G1029">
        <v>952.49</v>
      </c>
      <c r="H1029">
        <v>89.53</v>
      </c>
    </row>
    <row r="1030" spans="1:8" x14ac:dyDescent="0.2">
      <c r="A1030" t="s">
        <v>71</v>
      </c>
      <c r="B1030" t="s">
        <v>55</v>
      </c>
      <c r="C1030" t="s">
        <v>82</v>
      </c>
      <c r="D1030" s="4">
        <v>43374</v>
      </c>
      <c r="E1030" t="s">
        <v>199</v>
      </c>
      <c r="F1030" s="5">
        <v>43221</v>
      </c>
      <c r="G1030">
        <v>22072.71</v>
      </c>
      <c r="H1030">
        <v>1147.79</v>
      </c>
    </row>
    <row r="1031" spans="1:8" x14ac:dyDescent="0.2">
      <c r="A1031" t="s">
        <v>71</v>
      </c>
      <c r="B1031" t="s">
        <v>54</v>
      </c>
      <c r="C1031" t="s">
        <v>80</v>
      </c>
      <c r="D1031" s="4">
        <v>43344</v>
      </c>
      <c r="E1031" t="s">
        <v>198</v>
      </c>
      <c r="F1031" s="5">
        <v>43221</v>
      </c>
      <c r="G1031">
        <v>158.03</v>
      </c>
      <c r="H1031">
        <v>-11.22</v>
      </c>
    </row>
    <row r="1032" spans="1:8" x14ac:dyDescent="0.2">
      <c r="A1032" t="s">
        <v>71</v>
      </c>
      <c r="B1032" t="s">
        <v>54</v>
      </c>
      <c r="C1032" t="s">
        <v>80</v>
      </c>
      <c r="D1032" s="4">
        <v>43344</v>
      </c>
      <c r="E1032" t="s">
        <v>202</v>
      </c>
      <c r="F1032" s="5">
        <v>43221</v>
      </c>
      <c r="G1032">
        <v>151.21</v>
      </c>
      <c r="H1032">
        <v>19.96</v>
      </c>
    </row>
    <row r="1033" spans="1:8" x14ac:dyDescent="0.2">
      <c r="A1033" t="s">
        <v>71</v>
      </c>
      <c r="B1033" t="s">
        <v>54</v>
      </c>
      <c r="C1033" t="s">
        <v>80</v>
      </c>
      <c r="D1033" s="4">
        <v>43344</v>
      </c>
      <c r="E1033" t="s">
        <v>203</v>
      </c>
      <c r="F1033" s="5">
        <v>43221</v>
      </c>
      <c r="G1033">
        <v>6.82</v>
      </c>
      <c r="H1033">
        <v>0.9</v>
      </c>
    </row>
    <row r="1034" spans="1:8" x14ac:dyDescent="0.2">
      <c r="A1034" t="s">
        <v>71</v>
      </c>
      <c r="B1034" t="s">
        <v>54</v>
      </c>
      <c r="C1034" t="s">
        <v>80</v>
      </c>
      <c r="D1034" s="4">
        <v>43344</v>
      </c>
      <c r="E1034" t="s">
        <v>199</v>
      </c>
      <c r="F1034" s="5">
        <v>43221</v>
      </c>
      <c r="G1034">
        <v>158.03</v>
      </c>
      <c r="H1034">
        <v>11.22</v>
      </c>
    </row>
    <row r="1035" spans="1:8" x14ac:dyDescent="0.2">
      <c r="A1035" t="s">
        <v>71</v>
      </c>
      <c r="B1035" t="s">
        <v>54</v>
      </c>
      <c r="C1035" t="s">
        <v>81</v>
      </c>
      <c r="D1035" s="4">
        <v>43344</v>
      </c>
      <c r="E1035" t="s">
        <v>198</v>
      </c>
      <c r="F1035" s="5">
        <v>43221</v>
      </c>
      <c r="G1035">
        <v>649.15</v>
      </c>
      <c r="H1035">
        <v>-22.72</v>
      </c>
    </row>
    <row r="1036" spans="1:8" x14ac:dyDescent="0.2">
      <c r="A1036" t="s">
        <v>71</v>
      </c>
      <c r="B1036" t="s">
        <v>54</v>
      </c>
      <c r="C1036" t="s">
        <v>81</v>
      </c>
      <c r="D1036" s="4">
        <v>43344</v>
      </c>
      <c r="E1036" t="s">
        <v>204</v>
      </c>
      <c r="F1036" s="5">
        <v>43221</v>
      </c>
      <c r="G1036">
        <v>621.14</v>
      </c>
      <c r="H1036">
        <v>40.369999999999997</v>
      </c>
    </row>
    <row r="1037" spans="1:8" x14ac:dyDescent="0.2">
      <c r="A1037" t="s">
        <v>71</v>
      </c>
      <c r="B1037" t="s">
        <v>54</v>
      </c>
      <c r="C1037" t="s">
        <v>81</v>
      </c>
      <c r="D1037" s="4">
        <v>43344</v>
      </c>
      <c r="E1037" t="s">
        <v>205</v>
      </c>
      <c r="F1037" s="5">
        <v>43221</v>
      </c>
      <c r="G1037">
        <v>28.01</v>
      </c>
      <c r="H1037">
        <v>1.82</v>
      </c>
    </row>
    <row r="1038" spans="1:8" x14ac:dyDescent="0.2">
      <c r="A1038" t="s">
        <v>71</v>
      </c>
      <c r="B1038" t="s">
        <v>54</v>
      </c>
      <c r="C1038" t="s">
        <v>81</v>
      </c>
      <c r="D1038" s="4">
        <v>43344</v>
      </c>
      <c r="E1038" t="s">
        <v>199</v>
      </c>
      <c r="F1038" s="5">
        <v>43221</v>
      </c>
      <c r="G1038">
        <v>649.15</v>
      </c>
      <c r="H1038">
        <v>22.72</v>
      </c>
    </row>
    <row r="1039" spans="1:8" x14ac:dyDescent="0.2">
      <c r="A1039" t="s">
        <v>71</v>
      </c>
      <c r="B1039" t="s">
        <v>54</v>
      </c>
      <c r="C1039" t="s">
        <v>82</v>
      </c>
      <c r="D1039" s="4">
        <v>43344</v>
      </c>
      <c r="E1039" t="s">
        <v>198</v>
      </c>
      <c r="F1039" s="5">
        <v>43221</v>
      </c>
      <c r="G1039">
        <v>162.66999999999999</v>
      </c>
      <c r="H1039">
        <v>-8.4600000000000009</v>
      </c>
    </row>
    <row r="1040" spans="1:8" x14ac:dyDescent="0.2">
      <c r="A1040" t="s">
        <v>71</v>
      </c>
      <c r="B1040" t="s">
        <v>54</v>
      </c>
      <c r="C1040" t="s">
        <v>82</v>
      </c>
      <c r="D1040" s="4">
        <v>43344</v>
      </c>
      <c r="E1040" t="s">
        <v>206</v>
      </c>
      <c r="F1040" s="5">
        <v>43221</v>
      </c>
      <c r="G1040">
        <v>155.65</v>
      </c>
      <c r="H1040">
        <v>14.63</v>
      </c>
    </row>
    <row r="1041" spans="1:8" x14ac:dyDescent="0.2">
      <c r="A1041" t="s">
        <v>71</v>
      </c>
      <c r="B1041" t="s">
        <v>54</v>
      </c>
      <c r="C1041" t="s">
        <v>82</v>
      </c>
      <c r="D1041" s="4">
        <v>43344</v>
      </c>
      <c r="E1041" t="s">
        <v>207</v>
      </c>
      <c r="F1041" s="5">
        <v>43221</v>
      </c>
      <c r="G1041">
        <v>7.02</v>
      </c>
      <c r="H1041">
        <v>0.66</v>
      </c>
    </row>
    <row r="1042" spans="1:8" x14ac:dyDescent="0.2">
      <c r="A1042" t="s">
        <v>71</v>
      </c>
      <c r="B1042" t="s">
        <v>54</v>
      </c>
      <c r="C1042" t="s">
        <v>82</v>
      </c>
      <c r="D1042" s="4">
        <v>43344</v>
      </c>
      <c r="E1042" t="s">
        <v>199</v>
      </c>
      <c r="F1042" s="5">
        <v>43221</v>
      </c>
      <c r="G1042">
        <v>162.66999999999999</v>
      </c>
      <c r="H1042">
        <v>8.4600000000000009</v>
      </c>
    </row>
    <row r="1043" spans="1:8" x14ac:dyDescent="0.2">
      <c r="A1043" t="s">
        <v>71</v>
      </c>
      <c r="B1043" t="s">
        <v>54</v>
      </c>
      <c r="C1043" t="s">
        <v>80</v>
      </c>
      <c r="D1043" s="4">
        <v>43344</v>
      </c>
      <c r="E1043" t="s">
        <v>198</v>
      </c>
      <c r="F1043" s="5">
        <v>43221</v>
      </c>
      <c r="G1043">
        <v>171424.99</v>
      </c>
      <c r="H1043">
        <v>-12171.13</v>
      </c>
    </row>
    <row r="1044" spans="1:8" x14ac:dyDescent="0.2">
      <c r="A1044" t="s">
        <v>71</v>
      </c>
      <c r="B1044" t="s">
        <v>54</v>
      </c>
      <c r="C1044" t="s">
        <v>80</v>
      </c>
      <c r="D1044" s="4">
        <v>43344</v>
      </c>
      <c r="E1044" t="s">
        <v>202</v>
      </c>
      <c r="F1044" s="5">
        <v>43221</v>
      </c>
      <c r="G1044">
        <v>164027.49</v>
      </c>
      <c r="H1044">
        <v>21651.73</v>
      </c>
    </row>
    <row r="1045" spans="1:8" x14ac:dyDescent="0.2">
      <c r="A1045" t="s">
        <v>71</v>
      </c>
      <c r="B1045" t="s">
        <v>54</v>
      </c>
      <c r="C1045" t="s">
        <v>80</v>
      </c>
      <c r="D1045" s="4">
        <v>43344</v>
      </c>
      <c r="E1045" t="s">
        <v>203</v>
      </c>
      <c r="F1045" s="5">
        <v>43221</v>
      </c>
      <c r="G1045">
        <v>7397.5</v>
      </c>
      <c r="H1045">
        <v>976.51</v>
      </c>
    </row>
    <row r="1046" spans="1:8" x14ac:dyDescent="0.2">
      <c r="A1046" t="s">
        <v>71</v>
      </c>
      <c r="B1046" t="s">
        <v>54</v>
      </c>
      <c r="C1046" t="s">
        <v>80</v>
      </c>
      <c r="D1046" s="4">
        <v>43344</v>
      </c>
      <c r="E1046" t="s">
        <v>199</v>
      </c>
      <c r="F1046" s="5">
        <v>43221</v>
      </c>
      <c r="G1046">
        <v>171424.99</v>
      </c>
      <c r="H1046">
        <v>12171.13</v>
      </c>
    </row>
    <row r="1047" spans="1:8" x14ac:dyDescent="0.2">
      <c r="A1047" t="s">
        <v>71</v>
      </c>
      <c r="B1047" t="s">
        <v>54</v>
      </c>
      <c r="C1047" t="s">
        <v>81</v>
      </c>
      <c r="D1047" s="4">
        <v>43344</v>
      </c>
      <c r="E1047" t="s">
        <v>198</v>
      </c>
      <c r="F1047" s="5">
        <v>43221</v>
      </c>
      <c r="G1047">
        <v>546273.28000000003</v>
      </c>
      <c r="H1047">
        <v>-19119.77</v>
      </c>
    </row>
    <row r="1048" spans="1:8" x14ac:dyDescent="0.2">
      <c r="A1048" t="s">
        <v>71</v>
      </c>
      <c r="B1048" t="s">
        <v>54</v>
      </c>
      <c r="C1048" t="s">
        <v>81</v>
      </c>
      <c r="D1048" s="4">
        <v>43344</v>
      </c>
      <c r="E1048" t="s">
        <v>204</v>
      </c>
      <c r="F1048" s="5">
        <v>43221</v>
      </c>
      <c r="G1048">
        <v>522699.41</v>
      </c>
      <c r="H1048">
        <v>33975.39</v>
      </c>
    </row>
    <row r="1049" spans="1:8" x14ac:dyDescent="0.2">
      <c r="A1049" t="s">
        <v>71</v>
      </c>
      <c r="B1049" t="s">
        <v>54</v>
      </c>
      <c r="C1049" t="s">
        <v>81</v>
      </c>
      <c r="D1049" s="4">
        <v>43344</v>
      </c>
      <c r="E1049" t="s">
        <v>205</v>
      </c>
      <c r="F1049" s="5">
        <v>43221</v>
      </c>
      <c r="G1049">
        <v>23573.87</v>
      </c>
      <c r="H1049">
        <v>1532.19</v>
      </c>
    </row>
    <row r="1050" spans="1:8" x14ac:dyDescent="0.2">
      <c r="A1050" t="s">
        <v>71</v>
      </c>
      <c r="B1050" t="s">
        <v>54</v>
      </c>
      <c r="C1050" t="s">
        <v>81</v>
      </c>
      <c r="D1050" s="4">
        <v>43344</v>
      </c>
      <c r="E1050" t="s">
        <v>199</v>
      </c>
      <c r="F1050" s="5">
        <v>43221</v>
      </c>
      <c r="G1050">
        <v>546273.28000000003</v>
      </c>
      <c r="H1050">
        <v>19119.77</v>
      </c>
    </row>
    <row r="1051" spans="1:8" x14ac:dyDescent="0.2">
      <c r="A1051" t="s">
        <v>71</v>
      </c>
      <c r="B1051" t="s">
        <v>54</v>
      </c>
      <c r="C1051" t="s">
        <v>82</v>
      </c>
      <c r="D1051" s="4">
        <v>43344</v>
      </c>
      <c r="E1051" t="s">
        <v>198</v>
      </c>
      <c r="F1051" s="5">
        <v>43221</v>
      </c>
      <c r="G1051">
        <v>155611.18</v>
      </c>
      <c r="H1051">
        <v>-8091.98</v>
      </c>
    </row>
    <row r="1052" spans="1:8" x14ac:dyDescent="0.2">
      <c r="A1052" t="s">
        <v>71</v>
      </c>
      <c r="B1052" t="s">
        <v>54</v>
      </c>
      <c r="C1052" t="s">
        <v>82</v>
      </c>
      <c r="D1052" s="4">
        <v>43344</v>
      </c>
      <c r="E1052" t="s">
        <v>206</v>
      </c>
      <c r="F1052" s="5">
        <v>43221</v>
      </c>
      <c r="G1052">
        <v>148895.91</v>
      </c>
      <c r="H1052">
        <v>13996.21</v>
      </c>
    </row>
    <row r="1053" spans="1:8" x14ac:dyDescent="0.2">
      <c r="A1053" t="s">
        <v>71</v>
      </c>
      <c r="B1053" t="s">
        <v>54</v>
      </c>
      <c r="C1053" t="s">
        <v>82</v>
      </c>
      <c r="D1053" s="4">
        <v>43344</v>
      </c>
      <c r="E1053" t="s">
        <v>207</v>
      </c>
      <c r="F1053" s="5">
        <v>43221</v>
      </c>
      <c r="G1053">
        <v>6715.27</v>
      </c>
      <c r="H1053">
        <v>631.21</v>
      </c>
    </row>
    <row r="1054" spans="1:8" x14ac:dyDescent="0.2">
      <c r="A1054" t="s">
        <v>71</v>
      </c>
      <c r="B1054" t="s">
        <v>54</v>
      </c>
      <c r="C1054" t="s">
        <v>82</v>
      </c>
      <c r="D1054" s="4">
        <v>43344</v>
      </c>
      <c r="E1054" t="s">
        <v>199</v>
      </c>
      <c r="F1054" s="5">
        <v>43221</v>
      </c>
      <c r="G1054">
        <v>155611.18</v>
      </c>
      <c r="H1054">
        <v>8091.98</v>
      </c>
    </row>
    <row r="1055" spans="1:8" x14ac:dyDescent="0.2">
      <c r="A1055" t="s">
        <v>71</v>
      </c>
      <c r="B1055" t="s">
        <v>55</v>
      </c>
      <c r="C1055" t="s">
        <v>80</v>
      </c>
      <c r="D1055" s="4">
        <v>43313</v>
      </c>
      <c r="E1055" t="s">
        <v>203</v>
      </c>
      <c r="F1055" s="5">
        <v>43221</v>
      </c>
      <c r="G1055">
        <v>285.13</v>
      </c>
      <c r="H1055">
        <v>37.659999999999997</v>
      </c>
    </row>
    <row r="1056" spans="1:8" x14ac:dyDescent="0.2">
      <c r="A1056" t="s">
        <v>71</v>
      </c>
      <c r="B1056" t="s">
        <v>55</v>
      </c>
      <c r="C1056" t="s">
        <v>80</v>
      </c>
      <c r="D1056" s="4">
        <v>43313</v>
      </c>
      <c r="E1056" t="s">
        <v>199</v>
      </c>
      <c r="F1056" s="5">
        <v>43221</v>
      </c>
      <c r="G1056">
        <v>6607.4</v>
      </c>
      <c r="H1056">
        <v>469.13</v>
      </c>
    </row>
    <row r="1057" spans="1:8" x14ac:dyDescent="0.2">
      <c r="A1057" t="s">
        <v>71</v>
      </c>
      <c r="B1057" t="s">
        <v>55</v>
      </c>
      <c r="C1057" t="s">
        <v>81</v>
      </c>
      <c r="D1057" s="4">
        <v>43313</v>
      </c>
      <c r="E1057" t="s">
        <v>198</v>
      </c>
      <c r="F1057" s="5">
        <v>43221</v>
      </c>
      <c r="G1057">
        <v>21594.97</v>
      </c>
      <c r="H1057">
        <v>-755.81</v>
      </c>
    </row>
    <row r="1058" spans="1:8" x14ac:dyDescent="0.2">
      <c r="A1058" t="s">
        <v>71</v>
      </c>
      <c r="B1058" t="s">
        <v>54</v>
      </c>
      <c r="C1058" t="s">
        <v>80</v>
      </c>
      <c r="D1058" s="4">
        <v>43405</v>
      </c>
      <c r="E1058" t="s">
        <v>199</v>
      </c>
      <c r="F1058" s="5">
        <v>43221</v>
      </c>
      <c r="G1058">
        <v>32831.22</v>
      </c>
      <c r="H1058">
        <v>2331.19</v>
      </c>
    </row>
    <row r="1059" spans="1:8" x14ac:dyDescent="0.2">
      <c r="A1059" t="s">
        <v>71</v>
      </c>
      <c r="B1059" t="s">
        <v>54</v>
      </c>
      <c r="C1059" t="s">
        <v>81</v>
      </c>
      <c r="D1059" s="4">
        <v>43405</v>
      </c>
      <c r="E1059" t="s">
        <v>198</v>
      </c>
      <c r="F1059" s="5">
        <v>43221</v>
      </c>
      <c r="G1059">
        <v>119815.09</v>
      </c>
      <c r="H1059">
        <v>-4194.3900000000003</v>
      </c>
    </row>
    <row r="1060" spans="1:8" x14ac:dyDescent="0.2">
      <c r="A1060" t="s">
        <v>71</v>
      </c>
      <c r="B1060" t="s">
        <v>54</v>
      </c>
      <c r="C1060" t="s">
        <v>81</v>
      </c>
      <c r="D1060" s="4">
        <v>43405</v>
      </c>
      <c r="E1060" t="s">
        <v>204</v>
      </c>
      <c r="F1060" s="5">
        <v>43221</v>
      </c>
      <c r="G1060">
        <v>114644.53</v>
      </c>
      <c r="H1060">
        <v>7452.79</v>
      </c>
    </row>
    <row r="1061" spans="1:8" x14ac:dyDescent="0.2">
      <c r="A1061" t="s">
        <v>71</v>
      </c>
      <c r="B1061" t="s">
        <v>54</v>
      </c>
      <c r="C1061" t="s">
        <v>81</v>
      </c>
      <c r="D1061" s="4">
        <v>43405</v>
      </c>
      <c r="E1061" t="s">
        <v>205</v>
      </c>
      <c r="F1061" s="5">
        <v>43221</v>
      </c>
      <c r="G1061">
        <v>5170.5600000000004</v>
      </c>
      <c r="H1061">
        <v>336.11</v>
      </c>
    </row>
    <row r="1062" spans="1:8" x14ac:dyDescent="0.2">
      <c r="A1062" t="s">
        <v>71</v>
      </c>
      <c r="B1062" t="s">
        <v>54</v>
      </c>
      <c r="C1062" t="s">
        <v>81</v>
      </c>
      <c r="D1062" s="4">
        <v>43405</v>
      </c>
      <c r="E1062" t="s">
        <v>199</v>
      </c>
      <c r="F1062" s="5">
        <v>43221</v>
      </c>
      <c r="G1062">
        <v>119815.09</v>
      </c>
      <c r="H1062">
        <v>4194.3900000000003</v>
      </c>
    </row>
    <row r="1063" spans="1:8" x14ac:dyDescent="0.2">
      <c r="A1063" t="s">
        <v>71</v>
      </c>
      <c r="B1063" t="s">
        <v>54</v>
      </c>
      <c r="C1063" t="s">
        <v>82</v>
      </c>
      <c r="D1063" s="4">
        <v>43405</v>
      </c>
      <c r="E1063" t="s">
        <v>198</v>
      </c>
      <c r="F1063" s="5">
        <v>43221</v>
      </c>
      <c r="G1063">
        <v>34109.019999999997</v>
      </c>
      <c r="H1063">
        <v>-1773.74</v>
      </c>
    </row>
    <row r="1064" spans="1:8" x14ac:dyDescent="0.2">
      <c r="A1064" t="s">
        <v>71</v>
      </c>
      <c r="B1064" t="s">
        <v>54</v>
      </c>
      <c r="C1064" t="s">
        <v>82</v>
      </c>
      <c r="D1064" s="4">
        <v>43405</v>
      </c>
      <c r="E1064" t="s">
        <v>206</v>
      </c>
      <c r="F1064" s="5">
        <v>43221</v>
      </c>
      <c r="G1064">
        <v>32637.03</v>
      </c>
      <c r="H1064">
        <v>3067.85</v>
      </c>
    </row>
    <row r="1065" spans="1:8" x14ac:dyDescent="0.2">
      <c r="A1065" t="s">
        <v>71</v>
      </c>
      <c r="B1065" t="s">
        <v>54</v>
      </c>
      <c r="C1065" t="s">
        <v>82</v>
      </c>
      <c r="D1065" s="4">
        <v>43405</v>
      </c>
      <c r="E1065" t="s">
        <v>207</v>
      </c>
      <c r="F1065" s="5">
        <v>43221</v>
      </c>
      <c r="G1065">
        <v>1471.99</v>
      </c>
      <c r="H1065">
        <v>138.33000000000001</v>
      </c>
    </row>
    <row r="1066" spans="1:8" x14ac:dyDescent="0.2">
      <c r="A1066" t="s">
        <v>71</v>
      </c>
      <c r="B1066" t="s">
        <v>54</v>
      </c>
      <c r="C1066" t="s">
        <v>82</v>
      </c>
      <c r="D1066" s="4">
        <v>43405</v>
      </c>
      <c r="E1066" t="s">
        <v>199</v>
      </c>
      <c r="F1066" s="5">
        <v>43221</v>
      </c>
      <c r="G1066">
        <v>34109.019999999997</v>
      </c>
      <c r="H1066">
        <v>1773.74</v>
      </c>
    </row>
    <row r="1067" spans="1:8" x14ac:dyDescent="0.2">
      <c r="A1067" t="s">
        <v>71</v>
      </c>
      <c r="B1067" t="s">
        <v>55</v>
      </c>
      <c r="C1067" t="s">
        <v>80</v>
      </c>
      <c r="D1067" s="4">
        <v>43344</v>
      </c>
      <c r="E1067" t="s">
        <v>198</v>
      </c>
      <c r="F1067" s="5">
        <v>43221</v>
      </c>
      <c r="G1067">
        <v>138672.91</v>
      </c>
      <c r="H1067">
        <v>-9845.7999999999993</v>
      </c>
    </row>
    <row r="1068" spans="1:8" x14ac:dyDescent="0.2">
      <c r="A1068" t="s">
        <v>71</v>
      </c>
      <c r="B1068" t="s">
        <v>54</v>
      </c>
      <c r="C1068" t="s">
        <v>80</v>
      </c>
      <c r="D1068" s="4">
        <v>43405</v>
      </c>
      <c r="E1068" t="s">
        <v>198</v>
      </c>
      <c r="F1068" s="5">
        <v>43221</v>
      </c>
      <c r="G1068">
        <v>198906.32</v>
      </c>
      <c r="H1068">
        <v>-14123.2</v>
      </c>
    </row>
    <row r="1069" spans="1:8" x14ac:dyDescent="0.2">
      <c r="A1069" t="s">
        <v>71</v>
      </c>
      <c r="B1069" t="s">
        <v>54</v>
      </c>
      <c r="C1069" t="s">
        <v>80</v>
      </c>
      <c r="D1069" s="4">
        <v>43405</v>
      </c>
      <c r="E1069" t="s">
        <v>202</v>
      </c>
      <c r="F1069" s="5">
        <v>43221</v>
      </c>
      <c r="G1069">
        <v>190322.88</v>
      </c>
      <c r="H1069">
        <v>25122.53</v>
      </c>
    </row>
    <row r="1070" spans="1:8" x14ac:dyDescent="0.2">
      <c r="A1070" t="s">
        <v>71</v>
      </c>
      <c r="B1070" t="s">
        <v>54</v>
      </c>
      <c r="C1070" t="s">
        <v>80</v>
      </c>
      <c r="D1070" s="4">
        <v>43405</v>
      </c>
      <c r="E1070" t="s">
        <v>198</v>
      </c>
      <c r="F1070" s="5">
        <v>43221</v>
      </c>
      <c r="G1070">
        <v>35882.26</v>
      </c>
      <c r="H1070">
        <v>-2547.8200000000002</v>
      </c>
    </row>
    <row r="1071" spans="1:8" x14ac:dyDescent="0.2">
      <c r="A1071" t="s">
        <v>71</v>
      </c>
      <c r="B1071" t="s">
        <v>54</v>
      </c>
      <c r="C1071" t="s">
        <v>80</v>
      </c>
      <c r="D1071" s="4">
        <v>43405</v>
      </c>
      <c r="E1071" t="s">
        <v>202</v>
      </c>
      <c r="F1071" s="5">
        <v>43221</v>
      </c>
      <c r="G1071">
        <v>34333.839999999997</v>
      </c>
      <c r="H1071">
        <v>4532.0200000000004</v>
      </c>
    </row>
    <row r="1072" spans="1:8" x14ac:dyDescent="0.2">
      <c r="A1072" t="s">
        <v>71</v>
      </c>
      <c r="B1072" t="s">
        <v>54</v>
      </c>
      <c r="C1072" t="s">
        <v>80</v>
      </c>
      <c r="D1072" s="4">
        <v>43405</v>
      </c>
      <c r="E1072" t="s">
        <v>203</v>
      </c>
      <c r="F1072" s="5">
        <v>43221</v>
      </c>
      <c r="G1072">
        <v>1548.42</v>
      </c>
      <c r="H1072">
        <v>204.38</v>
      </c>
    </row>
    <row r="1073" spans="1:8" x14ac:dyDescent="0.2">
      <c r="A1073" t="s">
        <v>71</v>
      </c>
      <c r="B1073" t="s">
        <v>54</v>
      </c>
      <c r="C1073" t="s">
        <v>80</v>
      </c>
      <c r="D1073" s="4">
        <v>43405</v>
      </c>
      <c r="E1073" t="s">
        <v>199</v>
      </c>
      <c r="F1073" s="5">
        <v>43221</v>
      </c>
      <c r="G1073">
        <v>35882.26</v>
      </c>
      <c r="H1073">
        <v>2547.8200000000002</v>
      </c>
    </row>
    <row r="1074" spans="1:8" x14ac:dyDescent="0.2">
      <c r="A1074" t="s">
        <v>71</v>
      </c>
      <c r="B1074" t="s">
        <v>54</v>
      </c>
      <c r="C1074" t="s">
        <v>81</v>
      </c>
      <c r="D1074" s="4">
        <v>43405</v>
      </c>
      <c r="E1074" t="s">
        <v>198</v>
      </c>
      <c r="F1074" s="5">
        <v>43221</v>
      </c>
      <c r="G1074">
        <v>120218.83</v>
      </c>
      <c r="H1074">
        <v>-4208.6099999999997</v>
      </c>
    </row>
    <row r="1075" spans="1:8" x14ac:dyDescent="0.2">
      <c r="A1075" t="s">
        <v>71</v>
      </c>
      <c r="B1075" t="s">
        <v>54</v>
      </c>
      <c r="C1075" t="s">
        <v>81</v>
      </c>
      <c r="D1075" s="4">
        <v>43405</v>
      </c>
      <c r="E1075" t="s">
        <v>204</v>
      </c>
      <c r="F1075" s="5">
        <v>43221</v>
      </c>
      <c r="G1075">
        <v>115030.85</v>
      </c>
      <c r="H1075">
        <v>7477.96</v>
      </c>
    </row>
    <row r="1076" spans="1:8" x14ac:dyDescent="0.2">
      <c r="A1076" t="s">
        <v>71</v>
      </c>
      <c r="B1076" t="s">
        <v>54</v>
      </c>
      <c r="C1076" t="s">
        <v>81</v>
      </c>
      <c r="D1076" s="4">
        <v>43405</v>
      </c>
      <c r="E1076" t="s">
        <v>205</v>
      </c>
      <c r="F1076" s="5">
        <v>43221</v>
      </c>
      <c r="G1076">
        <v>5187.9799999999996</v>
      </c>
      <c r="H1076">
        <v>337.21</v>
      </c>
    </row>
    <row r="1077" spans="1:8" x14ac:dyDescent="0.2">
      <c r="A1077" t="s">
        <v>71</v>
      </c>
      <c r="B1077" t="s">
        <v>54</v>
      </c>
      <c r="C1077" t="s">
        <v>81</v>
      </c>
      <c r="D1077" s="4">
        <v>43405</v>
      </c>
      <c r="E1077" t="s">
        <v>199</v>
      </c>
      <c r="F1077" s="5">
        <v>43221</v>
      </c>
      <c r="G1077">
        <v>120218.83</v>
      </c>
      <c r="H1077">
        <v>4208.6099999999997</v>
      </c>
    </row>
    <row r="1078" spans="1:8" x14ac:dyDescent="0.2">
      <c r="A1078" t="s">
        <v>71</v>
      </c>
      <c r="B1078" t="s">
        <v>54</v>
      </c>
      <c r="C1078" t="s">
        <v>82</v>
      </c>
      <c r="D1078" s="4">
        <v>43405</v>
      </c>
      <c r="E1078" t="s">
        <v>198</v>
      </c>
      <c r="F1078" s="5">
        <v>43221</v>
      </c>
      <c r="G1078">
        <v>37788.93</v>
      </c>
      <c r="H1078">
        <v>-1965.02</v>
      </c>
    </row>
    <row r="1079" spans="1:8" x14ac:dyDescent="0.2">
      <c r="A1079" t="s">
        <v>71</v>
      </c>
      <c r="B1079" t="s">
        <v>54</v>
      </c>
      <c r="C1079" t="s">
        <v>82</v>
      </c>
      <c r="D1079" s="4">
        <v>43405</v>
      </c>
      <c r="E1079" t="s">
        <v>206</v>
      </c>
      <c r="F1079" s="5">
        <v>43221</v>
      </c>
      <c r="G1079">
        <v>36158.19</v>
      </c>
      <c r="H1079">
        <v>3398.88</v>
      </c>
    </row>
    <row r="1080" spans="1:8" x14ac:dyDescent="0.2">
      <c r="A1080" t="s">
        <v>71</v>
      </c>
      <c r="B1080" t="s">
        <v>54</v>
      </c>
      <c r="C1080" t="s">
        <v>82</v>
      </c>
      <c r="D1080" s="4">
        <v>43405</v>
      </c>
      <c r="E1080" t="s">
        <v>207</v>
      </c>
      <c r="F1080" s="5">
        <v>43221</v>
      </c>
      <c r="G1080">
        <v>1630.74</v>
      </c>
      <c r="H1080">
        <v>153.21</v>
      </c>
    </row>
    <row r="1081" spans="1:8" x14ac:dyDescent="0.2">
      <c r="A1081" t="s">
        <v>71</v>
      </c>
      <c r="B1081" t="s">
        <v>54</v>
      </c>
      <c r="C1081" t="s">
        <v>82</v>
      </c>
      <c r="D1081" s="4">
        <v>43405</v>
      </c>
      <c r="E1081" t="s">
        <v>199</v>
      </c>
      <c r="F1081" s="5">
        <v>43221</v>
      </c>
      <c r="G1081">
        <v>37788.93</v>
      </c>
      <c r="H1081">
        <v>1965.02</v>
      </c>
    </row>
    <row r="1082" spans="1:8" x14ac:dyDescent="0.2">
      <c r="A1082" t="s">
        <v>71</v>
      </c>
      <c r="B1082" t="s">
        <v>54</v>
      </c>
      <c r="C1082" t="s">
        <v>80</v>
      </c>
      <c r="D1082" s="4">
        <v>43344</v>
      </c>
      <c r="E1082" t="s">
        <v>198</v>
      </c>
      <c r="F1082" s="5">
        <v>43221</v>
      </c>
      <c r="G1082">
        <v>375.74</v>
      </c>
      <c r="H1082">
        <v>-26.68</v>
      </c>
    </row>
    <row r="1083" spans="1:8" x14ac:dyDescent="0.2">
      <c r="A1083" t="s">
        <v>71</v>
      </c>
      <c r="B1083" t="s">
        <v>54</v>
      </c>
      <c r="C1083" t="s">
        <v>80</v>
      </c>
      <c r="D1083" s="4">
        <v>43344</v>
      </c>
      <c r="E1083" t="s">
        <v>202</v>
      </c>
      <c r="F1083" s="5">
        <v>43221</v>
      </c>
      <c r="G1083">
        <v>359.53</v>
      </c>
      <c r="H1083">
        <v>47.46</v>
      </c>
    </row>
    <row r="1084" spans="1:8" x14ac:dyDescent="0.2">
      <c r="A1084" t="s">
        <v>71</v>
      </c>
      <c r="B1084" t="s">
        <v>54</v>
      </c>
      <c r="C1084" t="s">
        <v>80</v>
      </c>
      <c r="D1084" s="4">
        <v>43344</v>
      </c>
      <c r="E1084" t="s">
        <v>203</v>
      </c>
      <c r="F1084" s="5">
        <v>43221</v>
      </c>
      <c r="G1084">
        <v>16.21</v>
      </c>
      <c r="H1084">
        <v>2.14</v>
      </c>
    </row>
    <row r="1085" spans="1:8" x14ac:dyDescent="0.2">
      <c r="A1085" t="s">
        <v>71</v>
      </c>
      <c r="B1085" t="s">
        <v>54</v>
      </c>
      <c r="C1085" t="s">
        <v>80</v>
      </c>
      <c r="D1085" s="4">
        <v>43344</v>
      </c>
      <c r="E1085" t="s">
        <v>199</v>
      </c>
      <c r="F1085" s="5">
        <v>43221</v>
      </c>
      <c r="G1085">
        <v>375.74</v>
      </c>
      <c r="H1085">
        <v>26.68</v>
      </c>
    </row>
    <row r="1086" spans="1:8" x14ac:dyDescent="0.2">
      <c r="A1086" t="s">
        <v>71</v>
      </c>
      <c r="B1086" t="s">
        <v>54</v>
      </c>
      <c r="C1086" t="s">
        <v>81</v>
      </c>
      <c r="D1086" s="4">
        <v>43344</v>
      </c>
      <c r="E1086" t="s">
        <v>198</v>
      </c>
      <c r="F1086" s="5">
        <v>43221</v>
      </c>
      <c r="G1086">
        <v>878.56</v>
      </c>
      <c r="H1086">
        <v>-30.75</v>
      </c>
    </row>
    <row r="1087" spans="1:8" x14ac:dyDescent="0.2">
      <c r="A1087" t="s">
        <v>71</v>
      </c>
      <c r="B1087" t="s">
        <v>54</v>
      </c>
      <c r="C1087" t="s">
        <v>81</v>
      </c>
      <c r="D1087" s="4">
        <v>43344</v>
      </c>
      <c r="E1087" t="s">
        <v>204</v>
      </c>
      <c r="F1087" s="5">
        <v>43221</v>
      </c>
      <c r="G1087">
        <v>840.65</v>
      </c>
      <c r="H1087">
        <v>54.64</v>
      </c>
    </row>
    <row r="1088" spans="1:8" x14ac:dyDescent="0.2">
      <c r="A1088" t="s">
        <v>71</v>
      </c>
      <c r="B1088" t="s">
        <v>54</v>
      </c>
      <c r="C1088" t="s">
        <v>81</v>
      </c>
      <c r="D1088" s="4">
        <v>43344</v>
      </c>
      <c r="E1088" t="s">
        <v>205</v>
      </c>
      <c r="F1088" s="5">
        <v>43221</v>
      </c>
      <c r="G1088">
        <v>37.909999999999997</v>
      </c>
      <c r="H1088">
        <v>2.46</v>
      </c>
    </row>
    <row r="1089" spans="1:8" x14ac:dyDescent="0.2">
      <c r="A1089" t="s">
        <v>71</v>
      </c>
      <c r="B1089" t="s">
        <v>54</v>
      </c>
      <c r="C1089" t="s">
        <v>81</v>
      </c>
      <c r="D1089" s="4">
        <v>43344</v>
      </c>
      <c r="E1089" t="s">
        <v>199</v>
      </c>
      <c r="F1089" s="5">
        <v>43221</v>
      </c>
      <c r="G1089">
        <v>878.56</v>
      </c>
      <c r="H1089">
        <v>30.75</v>
      </c>
    </row>
    <row r="1090" spans="1:8" x14ac:dyDescent="0.2">
      <c r="A1090" t="s">
        <v>71</v>
      </c>
      <c r="B1090" t="s">
        <v>54</v>
      </c>
      <c r="C1090" t="s">
        <v>82</v>
      </c>
      <c r="D1090" s="4">
        <v>43344</v>
      </c>
      <c r="E1090" t="s">
        <v>198</v>
      </c>
      <c r="F1090" s="5">
        <v>43221</v>
      </c>
      <c r="G1090">
        <v>259</v>
      </c>
      <c r="H1090">
        <v>-13.47</v>
      </c>
    </row>
    <row r="1091" spans="1:8" x14ac:dyDescent="0.2">
      <c r="A1091" t="s">
        <v>71</v>
      </c>
      <c r="B1091" t="s">
        <v>54</v>
      </c>
      <c r="C1091" t="s">
        <v>82</v>
      </c>
      <c r="D1091" s="4">
        <v>43344</v>
      </c>
      <c r="E1091" t="s">
        <v>206</v>
      </c>
      <c r="F1091" s="5">
        <v>43221</v>
      </c>
      <c r="G1091">
        <v>247.82</v>
      </c>
      <c r="H1091">
        <v>23.3</v>
      </c>
    </row>
    <row r="1092" spans="1:8" x14ac:dyDescent="0.2">
      <c r="A1092" t="s">
        <v>71</v>
      </c>
      <c r="B1092" t="s">
        <v>54</v>
      </c>
      <c r="C1092" t="s">
        <v>82</v>
      </c>
      <c r="D1092" s="4">
        <v>43344</v>
      </c>
      <c r="E1092" t="s">
        <v>207</v>
      </c>
      <c r="F1092" s="5">
        <v>43221</v>
      </c>
      <c r="G1092">
        <v>11.18</v>
      </c>
      <c r="H1092">
        <v>1.05</v>
      </c>
    </row>
    <row r="1093" spans="1:8" x14ac:dyDescent="0.2">
      <c r="A1093" t="s">
        <v>71</v>
      </c>
      <c r="B1093" t="s">
        <v>54</v>
      </c>
      <c r="C1093" t="s">
        <v>82</v>
      </c>
      <c r="D1093" s="4">
        <v>43344</v>
      </c>
      <c r="E1093" t="s">
        <v>199</v>
      </c>
      <c r="F1093" s="5">
        <v>43221</v>
      </c>
      <c r="G1093">
        <v>259</v>
      </c>
      <c r="H1093">
        <v>13.47</v>
      </c>
    </row>
    <row r="1094" spans="1:8" x14ac:dyDescent="0.2">
      <c r="A1094" t="s">
        <v>71</v>
      </c>
      <c r="B1094" t="s">
        <v>55</v>
      </c>
      <c r="C1094" t="s">
        <v>80</v>
      </c>
      <c r="D1094" s="4">
        <v>43344</v>
      </c>
      <c r="E1094" t="s">
        <v>198</v>
      </c>
      <c r="F1094" s="5">
        <v>43221</v>
      </c>
      <c r="G1094">
        <v>6639.17</v>
      </c>
      <c r="H1094">
        <v>-471.37</v>
      </c>
    </row>
    <row r="1095" spans="1:8" x14ac:dyDescent="0.2">
      <c r="A1095" t="s">
        <v>71</v>
      </c>
      <c r="B1095" t="s">
        <v>54</v>
      </c>
      <c r="C1095" t="s">
        <v>80</v>
      </c>
      <c r="D1095" s="4">
        <v>43405</v>
      </c>
      <c r="E1095" t="s">
        <v>198</v>
      </c>
      <c r="F1095" s="5">
        <v>43221</v>
      </c>
      <c r="G1095">
        <v>59569.34</v>
      </c>
      <c r="H1095">
        <v>-4230.0600000000004</v>
      </c>
    </row>
    <row r="1096" spans="1:8" x14ac:dyDescent="0.2">
      <c r="A1096" t="s">
        <v>71</v>
      </c>
      <c r="B1096" t="s">
        <v>54</v>
      </c>
      <c r="C1096" t="s">
        <v>80</v>
      </c>
      <c r="D1096" s="4">
        <v>43405</v>
      </c>
      <c r="E1096" t="s">
        <v>202</v>
      </c>
      <c r="F1096" s="5">
        <v>43221</v>
      </c>
      <c r="G1096">
        <v>56998.7</v>
      </c>
      <c r="H1096">
        <v>7523.79</v>
      </c>
    </row>
    <row r="1097" spans="1:8" x14ac:dyDescent="0.2">
      <c r="A1097" t="s">
        <v>71</v>
      </c>
      <c r="B1097" t="s">
        <v>54</v>
      </c>
      <c r="C1097" t="s">
        <v>80</v>
      </c>
      <c r="D1097" s="4">
        <v>43405</v>
      </c>
      <c r="E1097" t="s">
        <v>203</v>
      </c>
      <c r="F1097" s="5">
        <v>43221</v>
      </c>
      <c r="G1097">
        <v>2570.64</v>
      </c>
      <c r="H1097">
        <v>339.37</v>
      </c>
    </row>
    <row r="1098" spans="1:8" x14ac:dyDescent="0.2">
      <c r="A1098" t="s">
        <v>71</v>
      </c>
      <c r="B1098" t="s">
        <v>54</v>
      </c>
      <c r="C1098" t="s">
        <v>80</v>
      </c>
      <c r="D1098" s="4">
        <v>43405</v>
      </c>
      <c r="E1098" t="s">
        <v>199</v>
      </c>
      <c r="F1098" s="5">
        <v>43221</v>
      </c>
      <c r="G1098">
        <v>59569.34</v>
      </c>
      <c r="H1098">
        <v>4230.0600000000004</v>
      </c>
    </row>
    <row r="1099" spans="1:8" x14ac:dyDescent="0.2">
      <c r="A1099" t="s">
        <v>71</v>
      </c>
      <c r="B1099" t="s">
        <v>54</v>
      </c>
      <c r="C1099" t="s">
        <v>81</v>
      </c>
      <c r="D1099" s="4">
        <v>43405</v>
      </c>
      <c r="E1099" t="s">
        <v>198</v>
      </c>
      <c r="F1099" s="5">
        <v>43221</v>
      </c>
      <c r="G1099">
        <v>228883.32</v>
      </c>
      <c r="H1099">
        <v>-8013.11</v>
      </c>
    </row>
    <row r="1100" spans="1:8" x14ac:dyDescent="0.2">
      <c r="A1100" t="s">
        <v>71</v>
      </c>
      <c r="B1100" t="s">
        <v>54</v>
      </c>
      <c r="C1100" t="s">
        <v>81</v>
      </c>
      <c r="D1100" s="4">
        <v>43405</v>
      </c>
      <c r="E1100" t="s">
        <v>204</v>
      </c>
      <c r="F1100" s="5">
        <v>43221</v>
      </c>
      <c r="G1100">
        <v>219006.02</v>
      </c>
      <c r="H1100">
        <v>14237.32</v>
      </c>
    </row>
    <row r="1101" spans="1:8" x14ac:dyDescent="0.2">
      <c r="A1101" t="s">
        <v>71</v>
      </c>
      <c r="B1101" t="s">
        <v>54</v>
      </c>
      <c r="C1101" t="s">
        <v>81</v>
      </c>
      <c r="D1101" s="4">
        <v>43405</v>
      </c>
      <c r="E1101" t="s">
        <v>205</v>
      </c>
      <c r="F1101" s="5">
        <v>43221</v>
      </c>
      <c r="G1101">
        <v>9877.2999999999993</v>
      </c>
      <c r="H1101">
        <v>642</v>
      </c>
    </row>
    <row r="1102" spans="1:8" x14ac:dyDescent="0.2">
      <c r="A1102" t="s">
        <v>71</v>
      </c>
      <c r="B1102" t="s">
        <v>54</v>
      </c>
      <c r="C1102" t="s">
        <v>81</v>
      </c>
      <c r="D1102" s="4">
        <v>43405</v>
      </c>
      <c r="E1102" t="s">
        <v>199</v>
      </c>
      <c r="F1102" s="5">
        <v>43221</v>
      </c>
      <c r="G1102">
        <v>228883.32</v>
      </c>
      <c r="H1102">
        <v>8013.11</v>
      </c>
    </row>
    <row r="1103" spans="1:8" x14ac:dyDescent="0.2">
      <c r="A1103" t="s">
        <v>71</v>
      </c>
      <c r="B1103" t="s">
        <v>54</v>
      </c>
      <c r="C1103" t="s">
        <v>82</v>
      </c>
      <c r="D1103" s="4">
        <v>43405</v>
      </c>
      <c r="E1103" t="s">
        <v>198</v>
      </c>
      <c r="F1103" s="5">
        <v>43221</v>
      </c>
      <c r="G1103">
        <v>62692.62</v>
      </c>
      <c r="H1103">
        <v>-3259.93</v>
      </c>
    </row>
    <row r="1104" spans="1:8" x14ac:dyDescent="0.2">
      <c r="A1104" t="s">
        <v>71</v>
      </c>
      <c r="B1104" t="s">
        <v>54</v>
      </c>
      <c r="C1104" t="s">
        <v>82</v>
      </c>
      <c r="D1104" s="4">
        <v>43405</v>
      </c>
      <c r="E1104" t="s">
        <v>206</v>
      </c>
      <c r="F1104" s="5">
        <v>43221</v>
      </c>
      <c r="G1104">
        <v>59987.28</v>
      </c>
      <c r="H1104">
        <v>5638.84</v>
      </c>
    </row>
    <row r="1105" spans="1:8" x14ac:dyDescent="0.2">
      <c r="A1105" t="s">
        <v>71</v>
      </c>
      <c r="B1105" t="s">
        <v>54</v>
      </c>
      <c r="C1105" t="s">
        <v>82</v>
      </c>
      <c r="D1105" s="4">
        <v>43405</v>
      </c>
      <c r="E1105" t="s">
        <v>207</v>
      </c>
      <c r="F1105" s="5">
        <v>43221</v>
      </c>
      <c r="G1105">
        <v>2705.34</v>
      </c>
      <c r="H1105">
        <v>254.25</v>
      </c>
    </row>
    <row r="1106" spans="1:8" x14ac:dyDescent="0.2">
      <c r="A1106" t="s">
        <v>71</v>
      </c>
      <c r="B1106" t="s">
        <v>54</v>
      </c>
      <c r="C1106" t="s">
        <v>82</v>
      </c>
      <c r="D1106" s="4">
        <v>43405</v>
      </c>
      <c r="E1106" t="s">
        <v>199</v>
      </c>
      <c r="F1106" s="5">
        <v>43221</v>
      </c>
      <c r="G1106">
        <v>62692.62</v>
      </c>
      <c r="H1106">
        <v>3259.93</v>
      </c>
    </row>
    <row r="1107" spans="1:8" x14ac:dyDescent="0.2">
      <c r="A1107" t="s">
        <v>71</v>
      </c>
      <c r="B1107" t="s">
        <v>55</v>
      </c>
      <c r="C1107" t="s">
        <v>80</v>
      </c>
      <c r="D1107" s="4">
        <v>43405</v>
      </c>
      <c r="E1107" t="s">
        <v>198</v>
      </c>
      <c r="F1107" s="5">
        <v>43221</v>
      </c>
      <c r="G1107">
        <v>10012.81</v>
      </c>
      <c r="H1107">
        <v>-710.91</v>
      </c>
    </row>
    <row r="1108" spans="1:8" x14ac:dyDescent="0.2">
      <c r="A1108" t="s">
        <v>71</v>
      </c>
      <c r="B1108" t="s">
        <v>55</v>
      </c>
      <c r="C1108" t="s">
        <v>80</v>
      </c>
      <c r="D1108" s="4">
        <v>43405</v>
      </c>
      <c r="E1108" t="s">
        <v>202</v>
      </c>
      <c r="F1108" s="5">
        <v>43221</v>
      </c>
      <c r="G1108">
        <v>9580.7199999999993</v>
      </c>
      <c r="H1108">
        <v>1264.68</v>
      </c>
    </row>
    <row r="1109" spans="1:8" x14ac:dyDescent="0.2">
      <c r="A1109" t="s">
        <v>71</v>
      </c>
      <c r="B1109" t="s">
        <v>55</v>
      </c>
      <c r="C1109" t="s">
        <v>80</v>
      </c>
      <c r="D1109" s="4">
        <v>43405</v>
      </c>
      <c r="E1109" t="s">
        <v>203</v>
      </c>
      <c r="F1109" s="5">
        <v>43221</v>
      </c>
      <c r="G1109">
        <v>432.09</v>
      </c>
      <c r="H1109">
        <v>57.02</v>
      </c>
    </row>
    <row r="1110" spans="1:8" x14ac:dyDescent="0.2">
      <c r="A1110" t="s">
        <v>71</v>
      </c>
      <c r="B1110" t="s">
        <v>55</v>
      </c>
      <c r="C1110" t="s">
        <v>80</v>
      </c>
      <c r="D1110" s="4">
        <v>43405</v>
      </c>
      <c r="E1110" t="s">
        <v>199</v>
      </c>
      <c r="F1110" s="5">
        <v>43221</v>
      </c>
      <c r="G1110">
        <v>10012.81</v>
      </c>
      <c r="H1110">
        <v>710.91</v>
      </c>
    </row>
    <row r="1111" spans="1:8" x14ac:dyDescent="0.2">
      <c r="A1111" t="s">
        <v>71</v>
      </c>
      <c r="B1111" t="s">
        <v>55</v>
      </c>
      <c r="C1111" t="s">
        <v>81</v>
      </c>
      <c r="D1111" s="4">
        <v>43405</v>
      </c>
      <c r="E1111" t="s">
        <v>198</v>
      </c>
      <c r="F1111" s="5">
        <v>43221</v>
      </c>
      <c r="G1111">
        <v>30841.91</v>
      </c>
      <c r="H1111">
        <v>-1079.46</v>
      </c>
    </row>
    <row r="1112" spans="1:8" x14ac:dyDescent="0.2">
      <c r="A1112" t="s">
        <v>71</v>
      </c>
      <c r="B1112" t="s">
        <v>55</v>
      </c>
      <c r="C1112" t="s">
        <v>81</v>
      </c>
      <c r="D1112" s="4">
        <v>43405</v>
      </c>
      <c r="E1112" t="s">
        <v>204</v>
      </c>
      <c r="F1112" s="5">
        <v>43221</v>
      </c>
      <c r="G1112">
        <v>29510.95</v>
      </c>
      <c r="H1112">
        <v>1918.21</v>
      </c>
    </row>
    <row r="1113" spans="1:8" x14ac:dyDescent="0.2">
      <c r="A1113" t="s">
        <v>71</v>
      </c>
      <c r="B1113" t="s">
        <v>54</v>
      </c>
      <c r="C1113" t="s">
        <v>80</v>
      </c>
      <c r="D1113" s="4">
        <v>43405</v>
      </c>
      <c r="E1113" t="s">
        <v>199</v>
      </c>
      <c r="F1113" s="5">
        <v>43221</v>
      </c>
      <c r="G1113">
        <v>48002.26</v>
      </c>
      <c r="H1113">
        <v>3408.17</v>
      </c>
    </row>
    <row r="1114" spans="1:8" x14ac:dyDescent="0.2">
      <c r="A1114" t="s">
        <v>71</v>
      </c>
      <c r="B1114" t="s">
        <v>54</v>
      </c>
      <c r="C1114" t="s">
        <v>81</v>
      </c>
      <c r="D1114" s="4">
        <v>43405</v>
      </c>
      <c r="E1114" t="s">
        <v>198</v>
      </c>
      <c r="F1114" s="5">
        <v>43221</v>
      </c>
      <c r="G1114">
        <v>216931.66</v>
      </c>
      <c r="H1114">
        <v>-7592.52</v>
      </c>
    </row>
    <row r="1115" spans="1:8" x14ac:dyDescent="0.2">
      <c r="A1115" t="s">
        <v>71</v>
      </c>
      <c r="B1115" t="s">
        <v>54</v>
      </c>
      <c r="C1115" t="s">
        <v>81</v>
      </c>
      <c r="D1115" s="4">
        <v>43405</v>
      </c>
      <c r="E1115" t="s">
        <v>204</v>
      </c>
      <c r="F1115" s="5">
        <v>43221</v>
      </c>
      <c r="G1115">
        <v>207570.2</v>
      </c>
      <c r="H1115">
        <v>13492.11</v>
      </c>
    </row>
    <row r="1116" spans="1:8" x14ac:dyDescent="0.2">
      <c r="A1116" t="s">
        <v>71</v>
      </c>
      <c r="B1116" t="s">
        <v>54</v>
      </c>
      <c r="C1116" t="s">
        <v>81</v>
      </c>
      <c r="D1116" s="4">
        <v>43405</v>
      </c>
      <c r="E1116" t="s">
        <v>205</v>
      </c>
      <c r="F1116" s="5">
        <v>43221</v>
      </c>
      <c r="G1116">
        <v>9361.4599999999991</v>
      </c>
      <c r="H1116">
        <v>608.5</v>
      </c>
    </row>
    <row r="1117" spans="1:8" x14ac:dyDescent="0.2">
      <c r="A1117" t="s">
        <v>71</v>
      </c>
      <c r="B1117" t="s">
        <v>54</v>
      </c>
      <c r="C1117" t="s">
        <v>81</v>
      </c>
      <c r="D1117" s="4">
        <v>43405</v>
      </c>
      <c r="E1117" t="s">
        <v>199</v>
      </c>
      <c r="F1117" s="5">
        <v>43221</v>
      </c>
      <c r="G1117">
        <v>216931.66</v>
      </c>
      <c r="H1117">
        <v>7592.52</v>
      </c>
    </row>
    <row r="1118" spans="1:8" x14ac:dyDescent="0.2">
      <c r="A1118" t="s">
        <v>71</v>
      </c>
      <c r="B1118" t="s">
        <v>54</v>
      </c>
      <c r="C1118" t="s">
        <v>82</v>
      </c>
      <c r="D1118" s="4">
        <v>43405</v>
      </c>
      <c r="E1118" t="s">
        <v>198</v>
      </c>
      <c r="F1118" s="5">
        <v>43221</v>
      </c>
      <c r="G1118">
        <v>53150.15</v>
      </c>
      <c r="H1118">
        <v>-2763.89</v>
      </c>
    </row>
    <row r="1119" spans="1:8" x14ac:dyDescent="0.2">
      <c r="A1119" t="s">
        <v>71</v>
      </c>
      <c r="B1119" t="s">
        <v>54</v>
      </c>
      <c r="C1119" t="s">
        <v>82</v>
      </c>
      <c r="D1119" s="4">
        <v>43405</v>
      </c>
      <c r="E1119" t="s">
        <v>206</v>
      </c>
      <c r="F1119" s="5">
        <v>43221</v>
      </c>
      <c r="G1119">
        <v>50856.52</v>
      </c>
      <c r="H1119">
        <v>4780.46</v>
      </c>
    </row>
    <row r="1120" spans="1:8" x14ac:dyDescent="0.2">
      <c r="A1120" t="s">
        <v>71</v>
      </c>
      <c r="B1120" t="s">
        <v>54</v>
      </c>
      <c r="C1120" t="s">
        <v>82</v>
      </c>
      <c r="D1120" s="4">
        <v>43405</v>
      </c>
      <c r="E1120" t="s">
        <v>207</v>
      </c>
      <c r="F1120" s="5">
        <v>43221</v>
      </c>
      <c r="G1120">
        <v>2293.63</v>
      </c>
      <c r="H1120">
        <v>215.55</v>
      </c>
    </row>
    <row r="1121" spans="1:8" x14ac:dyDescent="0.2">
      <c r="A1121" t="s">
        <v>71</v>
      </c>
      <c r="B1121" t="s">
        <v>54</v>
      </c>
      <c r="C1121" t="s">
        <v>82</v>
      </c>
      <c r="D1121" s="4">
        <v>43405</v>
      </c>
      <c r="E1121" t="s">
        <v>199</v>
      </c>
      <c r="F1121" s="5">
        <v>43221</v>
      </c>
      <c r="G1121">
        <v>53150.15</v>
      </c>
      <c r="H1121">
        <v>2763.89</v>
      </c>
    </row>
    <row r="1122" spans="1:8" x14ac:dyDescent="0.2">
      <c r="A1122" t="s">
        <v>71</v>
      </c>
      <c r="B1122" t="s">
        <v>55</v>
      </c>
      <c r="C1122" t="s">
        <v>81</v>
      </c>
      <c r="D1122" s="4">
        <v>43405</v>
      </c>
      <c r="E1122" t="s">
        <v>205</v>
      </c>
      <c r="F1122" s="5">
        <v>43221</v>
      </c>
      <c r="G1122">
        <v>1330.96</v>
      </c>
      <c r="H1122">
        <v>86.48</v>
      </c>
    </row>
    <row r="1123" spans="1:8" x14ac:dyDescent="0.2">
      <c r="A1123" t="s">
        <v>71</v>
      </c>
      <c r="B1123" t="s">
        <v>55</v>
      </c>
      <c r="C1123" t="s">
        <v>81</v>
      </c>
      <c r="D1123" s="4">
        <v>43405</v>
      </c>
      <c r="E1123" t="s">
        <v>199</v>
      </c>
      <c r="F1123" s="5">
        <v>43221</v>
      </c>
      <c r="G1123">
        <v>30841.91</v>
      </c>
      <c r="H1123">
        <v>1079.46</v>
      </c>
    </row>
    <row r="1124" spans="1:8" x14ac:dyDescent="0.2">
      <c r="A1124" t="s">
        <v>71</v>
      </c>
      <c r="B1124" t="s">
        <v>55</v>
      </c>
      <c r="C1124" t="s">
        <v>80</v>
      </c>
      <c r="D1124" s="4">
        <v>43344</v>
      </c>
      <c r="E1124" t="s">
        <v>198</v>
      </c>
      <c r="F1124" s="5">
        <v>43221</v>
      </c>
      <c r="G1124">
        <v>41079.620000000003</v>
      </c>
      <c r="H1124">
        <v>-2916.64</v>
      </c>
    </row>
    <row r="1125" spans="1:8" x14ac:dyDescent="0.2">
      <c r="A1125" t="s">
        <v>71</v>
      </c>
      <c r="B1125" t="s">
        <v>55</v>
      </c>
      <c r="C1125" t="s">
        <v>80</v>
      </c>
      <c r="D1125" s="4">
        <v>43344</v>
      </c>
      <c r="E1125" t="s">
        <v>202</v>
      </c>
      <c r="F1125" s="5">
        <v>43221</v>
      </c>
      <c r="G1125">
        <v>39306.89</v>
      </c>
      <c r="H1125">
        <v>5188.54</v>
      </c>
    </row>
    <row r="1126" spans="1:8" x14ac:dyDescent="0.2">
      <c r="A1126" t="s">
        <v>71</v>
      </c>
      <c r="B1126" t="s">
        <v>55</v>
      </c>
      <c r="C1126" t="s">
        <v>80</v>
      </c>
      <c r="D1126" s="4">
        <v>43344</v>
      </c>
      <c r="E1126" t="s">
        <v>203</v>
      </c>
      <c r="F1126" s="5">
        <v>43221</v>
      </c>
      <c r="G1126">
        <v>1772.73</v>
      </c>
      <c r="H1126">
        <v>234.02</v>
      </c>
    </row>
    <row r="1127" spans="1:8" x14ac:dyDescent="0.2">
      <c r="A1127" t="s">
        <v>71</v>
      </c>
      <c r="B1127" t="s">
        <v>55</v>
      </c>
      <c r="C1127" t="s">
        <v>80</v>
      </c>
      <c r="D1127" s="4">
        <v>43344</v>
      </c>
      <c r="E1127" t="s">
        <v>199</v>
      </c>
      <c r="F1127" s="5">
        <v>43221</v>
      </c>
      <c r="G1127">
        <v>41079.620000000003</v>
      </c>
      <c r="H1127">
        <v>2916.64</v>
      </c>
    </row>
    <row r="1128" spans="1:8" x14ac:dyDescent="0.2">
      <c r="A1128" t="s">
        <v>71</v>
      </c>
      <c r="B1128" t="s">
        <v>55</v>
      </c>
      <c r="C1128" t="s">
        <v>81</v>
      </c>
      <c r="D1128" s="4">
        <v>43344</v>
      </c>
      <c r="E1128" t="s">
        <v>198</v>
      </c>
      <c r="F1128" s="5">
        <v>43221</v>
      </c>
      <c r="G1128">
        <v>100269.84</v>
      </c>
      <c r="H1128">
        <v>-3509.43</v>
      </c>
    </row>
    <row r="1129" spans="1:8" x14ac:dyDescent="0.2">
      <c r="A1129" t="s">
        <v>71</v>
      </c>
      <c r="B1129" t="s">
        <v>55</v>
      </c>
      <c r="C1129" t="s">
        <v>81</v>
      </c>
      <c r="D1129" s="4">
        <v>43344</v>
      </c>
      <c r="E1129" t="s">
        <v>204</v>
      </c>
      <c r="F1129" s="5">
        <v>43221</v>
      </c>
      <c r="G1129">
        <v>95942.83</v>
      </c>
      <c r="H1129">
        <v>6236.33</v>
      </c>
    </row>
    <row r="1130" spans="1:8" x14ac:dyDescent="0.2">
      <c r="A1130" t="s">
        <v>71</v>
      </c>
      <c r="B1130" t="s">
        <v>55</v>
      </c>
      <c r="C1130" t="s">
        <v>81</v>
      </c>
      <c r="D1130" s="4">
        <v>43344</v>
      </c>
      <c r="E1130" t="s">
        <v>205</v>
      </c>
      <c r="F1130" s="5">
        <v>43221</v>
      </c>
      <c r="G1130">
        <v>4327.01</v>
      </c>
      <c r="H1130">
        <v>281.26</v>
      </c>
    </row>
    <row r="1131" spans="1:8" x14ac:dyDescent="0.2">
      <c r="A1131" t="s">
        <v>71</v>
      </c>
      <c r="B1131" t="s">
        <v>55</v>
      </c>
      <c r="C1131" t="s">
        <v>81</v>
      </c>
      <c r="D1131" s="4">
        <v>43344</v>
      </c>
      <c r="E1131" t="s">
        <v>199</v>
      </c>
      <c r="F1131" s="5">
        <v>43221</v>
      </c>
      <c r="G1131">
        <v>100269.84</v>
      </c>
      <c r="H1131">
        <v>3509.43</v>
      </c>
    </row>
    <row r="1132" spans="1:8" x14ac:dyDescent="0.2">
      <c r="A1132" t="s">
        <v>71</v>
      </c>
      <c r="B1132" t="s">
        <v>55</v>
      </c>
      <c r="C1132" t="s">
        <v>82</v>
      </c>
      <c r="D1132" s="4">
        <v>43344</v>
      </c>
      <c r="E1132" t="s">
        <v>207</v>
      </c>
      <c r="F1132" s="5">
        <v>43221</v>
      </c>
      <c r="G1132">
        <v>1424.95</v>
      </c>
      <c r="H1132">
        <v>133.96</v>
      </c>
    </row>
    <row r="1133" spans="1:8" x14ac:dyDescent="0.2">
      <c r="A1133" t="s">
        <v>71</v>
      </c>
      <c r="B1133" t="s">
        <v>55</v>
      </c>
      <c r="C1133" t="s">
        <v>82</v>
      </c>
      <c r="D1133" s="4">
        <v>43344</v>
      </c>
      <c r="E1133" t="s">
        <v>199</v>
      </c>
      <c r="F1133" s="5">
        <v>43221</v>
      </c>
      <c r="G1133">
        <v>33020.129999999997</v>
      </c>
      <c r="H1133">
        <v>1717.09</v>
      </c>
    </row>
    <row r="1134" spans="1:8" x14ac:dyDescent="0.2">
      <c r="A1134" t="s">
        <v>71</v>
      </c>
      <c r="B1134" t="s">
        <v>55</v>
      </c>
      <c r="C1134" t="s">
        <v>82</v>
      </c>
      <c r="D1134" s="4">
        <v>43344</v>
      </c>
      <c r="E1134" t="s">
        <v>198</v>
      </c>
      <c r="F1134" s="5">
        <v>43221</v>
      </c>
      <c r="G1134">
        <v>33020.129999999997</v>
      </c>
      <c r="H1134">
        <v>-1717.09</v>
      </c>
    </row>
    <row r="1135" spans="1:8" x14ac:dyDescent="0.2">
      <c r="A1135" t="s">
        <v>71</v>
      </c>
      <c r="B1135" t="s">
        <v>55</v>
      </c>
      <c r="C1135" t="s">
        <v>82</v>
      </c>
      <c r="D1135" s="4">
        <v>43344</v>
      </c>
      <c r="E1135" t="s">
        <v>206</v>
      </c>
      <c r="F1135" s="5">
        <v>43221</v>
      </c>
      <c r="G1135">
        <v>31595.18</v>
      </c>
      <c r="H1135">
        <v>2969.92</v>
      </c>
    </row>
    <row r="1136" spans="1:8" x14ac:dyDescent="0.2">
      <c r="A1136" t="s">
        <v>71</v>
      </c>
      <c r="B1136" t="s">
        <v>55</v>
      </c>
      <c r="C1136" t="s">
        <v>80</v>
      </c>
      <c r="D1136" s="4">
        <v>43405</v>
      </c>
      <c r="E1136" t="s">
        <v>193</v>
      </c>
      <c r="F1136" s="5">
        <v>43405</v>
      </c>
      <c r="G1136">
        <v>41169.17</v>
      </c>
      <c r="H1136">
        <v>5434.39</v>
      </c>
    </row>
    <row r="1137" spans="1:8" x14ac:dyDescent="0.2">
      <c r="A1137" t="s">
        <v>71</v>
      </c>
      <c r="B1137" t="s">
        <v>55</v>
      </c>
      <c r="C1137" t="s">
        <v>80</v>
      </c>
      <c r="D1137" s="4">
        <v>43405</v>
      </c>
      <c r="E1137" t="s">
        <v>192</v>
      </c>
      <c r="F1137" s="5">
        <v>43405</v>
      </c>
      <c r="G1137">
        <v>1856.8</v>
      </c>
      <c r="H1137">
        <v>245.1</v>
      </c>
    </row>
    <row r="1138" spans="1:8" x14ac:dyDescent="0.2">
      <c r="A1138" t="s">
        <v>71</v>
      </c>
      <c r="B1138" t="s">
        <v>55</v>
      </c>
      <c r="C1138" t="s">
        <v>80</v>
      </c>
      <c r="D1138" s="4">
        <v>43405</v>
      </c>
      <c r="E1138" t="s">
        <v>199</v>
      </c>
      <c r="F1138" s="5">
        <v>43405</v>
      </c>
      <c r="G1138">
        <v>43025.97</v>
      </c>
      <c r="H1138">
        <v>3054.73</v>
      </c>
    </row>
    <row r="1139" spans="1:8" x14ac:dyDescent="0.2">
      <c r="A1139" t="s">
        <v>71</v>
      </c>
      <c r="B1139" t="s">
        <v>55</v>
      </c>
      <c r="C1139" t="s">
        <v>81</v>
      </c>
      <c r="D1139" s="4">
        <v>43405</v>
      </c>
      <c r="E1139" t="s">
        <v>199</v>
      </c>
      <c r="F1139" s="5">
        <v>43405</v>
      </c>
      <c r="G1139">
        <v>131095.97</v>
      </c>
      <c r="H1139">
        <v>4588.25</v>
      </c>
    </row>
    <row r="1140" spans="1:8" x14ac:dyDescent="0.2">
      <c r="A1140" t="s">
        <v>71</v>
      </c>
      <c r="B1140" t="s">
        <v>55</v>
      </c>
      <c r="C1140" t="s">
        <v>81</v>
      </c>
      <c r="D1140" s="4">
        <v>43405</v>
      </c>
      <c r="E1140" t="s">
        <v>195</v>
      </c>
      <c r="F1140" s="5">
        <v>43405</v>
      </c>
      <c r="G1140">
        <v>125438.75</v>
      </c>
      <c r="H1140">
        <v>8153.56</v>
      </c>
    </row>
    <row r="1141" spans="1:8" x14ac:dyDescent="0.2">
      <c r="A1141" t="s">
        <v>71</v>
      </c>
      <c r="B1141" t="s">
        <v>55</v>
      </c>
      <c r="C1141" t="s">
        <v>81</v>
      </c>
      <c r="D1141" s="4">
        <v>43405</v>
      </c>
      <c r="E1141" t="s">
        <v>194</v>
      </c>
      <c r="F1141" s="5">
        <v>43405</v>
      </c>
      <c r="G1141">
        <v>5657.22</v>
      </c>
      <c r="H1141">
        <v>367.74</v>
      </c>
    </row>
    <row r="1142" spans="1:8" x14ac:dyDescent="0.2">
      <c r="A1142" t="s">
        <v>71</v>
      </c>
      <c r="B1142" t="s">
        <v>55</v>
      </c>
      <c r="C1142" t="s">
        <v>81</v>
      </c>
      <c r="D1142" s="4">
        <v>43405</v>
      </c>
      <c r="E1142" t="s">
        <v>198</v>
      </c>
      <c r="F1142" s="5">
        <v>43405</v>
      </c>
      <c r="G1142">
        <v>131095.97</v>
      </c>
      <c r="H1142">
        <v>-4588.25</v>
      </c>
    </row>
    <row r="1143" spans="1:8" x14ac:dyDescent="0.2">
      <c r="A1143" t="s">
        <v>71</v>
      </c>
      <c r="B1143" t="s">
        <v>54</v>
      </c>
      <c r="C1143" t="s">
        <v>81</v>
      </c>
      <c r="D1143" s="4">
        <v>43405</v>
      </c>
      <c r="E1143" t="s">
        <v>198</v>
      </c>
      <c r="F1143" s="5">
        <v>43405</v>
      </c>
      <c r="G1143">
        <v>34952.449999999997</v>
      </c>
      <c r="H1143">
        <v>-1223.28</v>
      </c>
    </row>
    <row r="1144" spans="1:8" x14ac:dyDescent="0.2">
      <c r="A1144" t="s">
        <v>71</v>
      </c>
      <c r="B1144" t="s">
        <v>54</v>
      </c>
      <c r="C1144" t="s">
        <v>81</v>
      </c>
      <c r="D1144" s="4">
        <v>43405</v>
      </c>
      <c r="E1144" t="s">
        <v>195</v>
      </c>
      <c r="F1144" s="5">
        <v>43405</v>
      </c>
      <c r="G1144">
        <v>33444.120000000003</v>
      </c>
      <c r="H1144">
        <v>2173.87</v>
      </c>
    </row>
    <row r="1145" spans="1:8" x14ac:dyDescent="0.2">
      <c r="A1145" t="s">
        <v>71</v>
      </c>
      <c r="B1145" t="s">
        <v>54</v>
      </c>
      <c r="C1145" t="s">
        <v>81</v>
      </c>
      <c r="D1145" s="4">
        <v>43405</v>
      </c>
      <c r="E1145" t="s">
        <v>194</v>
      </c>
      <c r="F1145" s="5">
        <v>43405</v>
      </c>
      <c r="G1145">
        <v>1508.33</v>
      </c>
      <c r="H1145">
        <v>98.08</v>
      </c>
    </row>
    <row r="1146" spans="1:8" x14ac:dyDescent="0.2">
      <c r="A1146" t="s">
        <v>71</v>
      </c>
      <c r="B1146" t="s">
        <v>55</v>
      </c>
      <c r="C1146" t="s">
        <v>81</v>
      </c>
      <c r="D1146" s="4">
        <v>43313</v>
      </c>
      <c r="E1146" t="s">
        <v>204</v>
      </c>
      <c r="F1146" s="5">
        <v>43221</v>
      </c>
      <c r="G1146">
        <v>20663.05</v>
      </c>
      <c r="H1146">
        <v>1343.12</v>
      </c>
    </row>
    <row r="1147" spans="1:8" x14ac:dyDescent="0.2">
      <c r="A1147" t="s">
        <v>71</v>
      </c>
      <c r="B1147" t="s">
        <v>55</v>
      </c>
      <c r="C1147" t="s">
        <v>81</v>
      </c>
      <c r="D1147" s="4">
        <v>43313</v>
      </c>
      <c r="E1147" t="s">
        <v>205</v>
      </c>
      <c r="F1147" s="5">
        <v>43221</v>
      </c>
      <c r="G1147">
        <v>931.92</v>
      </c>
      <c r="H1147">
        <v>60.58</v>
      </c>
    </row>
    <row r="1148" spans="1:8" x14ac:dyDescent="0.2">
      <c r="A1148" t="s">
        <v>71</v>
      </c>
      <c r="B1148" t="s">
        <v>55</v>
      </c>
      <c r="C1148" t="s">
        <v>81</v>
      </c>
      <c r="D1148" s="4">
        <v>43313</v>
      </c>
      <c r="E1148" t="s">
        <v>199</v>
      </c>
      <c r="F1148" s="5">
        <v>43221</v>
      </c>
      <c r="G1148">
        <v>21594.97</v>
      </c>
      <c r="H1148">
        <v>755.81</v>
      </c>
    </row>
    <row r="1149" spans="1:8" x14ac:dyDescent="0.2">
      <c r="A1149" t="s">
        <v>71</v>
      </c>
      <c r="B1149" t="s">
        <v>55</v>
      </c>
      <c r="C1149" t="s">
        <v>82</v>
      </c>
      <c r="D1149" s="4">
        <v>43313</v>
      </c>
      <c r="E1149" t="s">
        <v>198</v>
      </c>
      <c r="F1149" s="5">
        <v>43221</v>
      </c>
      <c r="G1149">
        <v>5811.34</v>
      </c>
      <c r="H1149">
        <v>-302.14</v>
      </c>
    </row>
    <row r="1150" spans="1:8" x14ac:dyDescent="0.2">
      <c r="A1150" t="s">
        <v>71</v>
      </c>
      <c r="B1150" t="s">
        <v>55</v>
      </c>
      <c r="C1150" t="s">
        <v>82</v>
      </c>
      <c r="D1150" s="4">
        <v>43313</v>
      </c>
      <c r="E1150" t="s">
        <v>206</v>
      </c>
      <c r="F1150" s="5">
        <v>43221</v>
      </c>
      <c r="G1150">
        <v>5560.58</v>
      </c>
      <c r="H1150">
        <v>522.70000000000005</v>
      </c>
    </row>
    <row r="1151" spans="1:8" x14ac:dyDescent="0.2">
      <c r="A1151" t="s">
        <v>71</v>
      </c>
      <c r="B1151" t="s">
        <v>55</v>
      </c>
      <c r="C1151" t="s">
        <v>82</v>
      </c>
      <c r="D1151" s="4">
        <v>43313</v>
      </c>
      <c r="E1151" t="s">
        <v>207</v>
      </c>
      <c r="F1151" s="5">
        <v>43221</v>
      </c>
      <c r="G1151">
        <v>250.76</v>
      </c>
      <c r="H1151">
        <v>23.61</v>
      </c>
    </row>
    <row r="1152" spans="1:8" x14ac:dyDescent="0.2">
      <c r="A1152" t="s">
        <v>71</v>
      </c>
      <c r="B1152" t="s">
        <v>55</v>
      </c>
      <c r="C1152" t="s">
        <v>82</v>
      </c>
      <c r="D1152" s="4">
        <v>43313</v>
      </c>
      <c r="E1152" t="s">
        <v>199</v>
      </c>
      <c r="F1152" s="5">
        <v>43221</v>
      </c>
      <c r="G1152">
        <v>5811.34</v>
      </c>
      <c r="H1152">
        <v>302.14</v>
      </c>
    </row>
    <row r="1153" spans="1:8" x14ac:dyDescent="0.2">
      <c r="A1153" t="s">
        <v>71</v>
      </c>
      <c r="B1153" t="s">
        <v>55</v>
      </c>
      <c r="C1153" t="s">
        <v>80</v>
      </c>
      <c r="D1153" s="4">
        <v>43282</v>
      </c>
      <c r="E1153" t="s">
        <v>198</v>
      </c>
      <c r="F1153" s="5">
        <v>43221</v>
      </c>
      <c r="G1153">
        <v>21789.95</v>
      </c>
      <c r="H1153">
        <v>-1547.1</v>
      </c>
    </row>
    <row r="1154" spans="1:8" x14ac:dyDescent="0.2">
      <c r="A1154" t="s">
        <v>71</v>
      </c>
      <c r="B1154" t="s">
        <v>55</v>
      </c>
      <c r="C1154" t="s">
        <v>80</v>
      </c>
      <c r="D1154" s="4">
        <v>43282</v>
      </c>
      <c r="E1154" t="s">
        <v>202</v>
      </c>
      <c r="F1154" s="5">
        <v>43221</v>
      </c>
      <c r="G1154">
        <v>20849.650000000001</v>
      </c>
      <c r="H1154">
        <v>2752.15</v>
      </c>
    </row>
    <row r="1155" spans="1:8" x14ac:dyDescent="0.2">
      <c r="A1155" t="s">
        <v>71</v>
      </c>
      <c r="B1155" t="s">
        <v>55</v>
      </c>
      <c r="C1155" t="s">
        <v>80</v>
      </c>
      <c r="D1155" s="4">
        <v>43282</v>
      </c>
      <c r="E1155" t="s">
        <v>203</v>
      </c>
      <c r="F1155" s="5">
        <v>43221</v>
      </c>
      <c r="G1155">
        <v>940.3</v>
      </c>
      <c r="H1155">
        <v>124.13</v>
      </c>
    </row>
    <row r="1156" spans="1:8" x14ac:dyDescent="0.2">
      <c r="A1156" t="s">
        <v>71</v>
      </c>
      <c r="B1156" t="s">
        <v>55</v>
      </c>
      <c r="C1156" t="s">
        <v>80</v>
      </c>
      <c r="D1156" s="4">
        <v>43282</v>
      </c>
      <c r="E1156" t="s">
        <v>199</v>
      </c>
      <c r="F1156" s="5">
        <v>43221</v>
      </c>
      <c r="G1156">
        <v>21789.95</v>
      </c>
      <c r="H1156">
        <v>1547.1</v>
      </c>
    </row>
    <row r="1157" spans="1:8" x14ac:dyDescent="0.2">
      <c r="A1157" t="s">
        <v>71</v>
      </c>
      <c r="B1157" t="s">
        <v>55</v>
      </c>
      <c r="C1157" t="s">
        <v>81</v>
      </c>
      <c r="D1157" s="4">
        <v>43282</v>
      </c>
      <c r="E1157" t="s">
        <v>198</v>
      </c>
      <c r="F1157" s="5">
        <v>43221</v>
      </c>
      <c r="G1157">
        <v>36311.589999999997</v>
      </c>
      <c r="H1157">
        <v>-1270.92</v>
      </c>
    </row>
    <row r="1158" spans="1:8" x14ac:dyDescent="0.2">
      <c r="A1158" t="s">
        <v>71</v>
      </c>
      <c r="B1158" t="s">
        <v>55</v>
      </c>
      <c r="C1158" t="s">
        <v>81</v>
      </c>
      <c r="D1158" s="4">
        <v>43282</v>
      </c>
      <c r="E1158" t="s">
        <v>204</v>
      </c>
      <c r="F1158" s="5">
        <v>43221</v>
      </c>
      <c r="G1158">
        <v>34744.58</v>
      </c>
      <c r="H1158">
        <v>2258.37</v>
      </c>
    </row>
    <row r="1159" spans="1:8" x14ac:dyDescent="0.2">
      <c r="A1159" t="s">
        <v>71</v>
      </c>
      <c r="B1159" t="s">
        <v>55</v>
      </c>
      <c r="C1159" t="s">
        <v>81</v>
      </c>
      <c r="D1159" s="4">
        <v>43282</v>
      </c>
      <c r="E1159" t="s">
        <v>205</v>
      </c>
      <c r="F1159" s="5">
        <v>43221</v>
      </c>
      <c r="G1159">
        <v>1567.01</v>
      </c>
      <c r="H1159">
        <v>101.83</v>
      </c>
    </row>
    <row r="1160" spans="1:8" x14ac:dyDescent="0.2">
      <c r="A1160" t="s">
        <v>71</v>
      </c>
      <c r="B1160" t="s">
        <v>55</v>
      </c>
      <c r="C1160" t="s">
        <v>81</v>
      </c>
      <c r="D1160" s="4">
        <v>43282</v>
      </c>
      <c r="E1160" t="s">
        <v>199</v>
      </c>
      <c r="F1160" s="5">
        <v>43221</v>
      </c>
      <c r="G1160">
        <v>36311.589999999997</v>
      </c>
      <c r="H1160">
        <v>1270.92</v>
      </c>
    </row>
    <row r="1161" spans="1:8" x14ac:dyDescent="0.2">
      <c r="A1161" t="s">
        <v>71</v>
      </c>
      <c r="B1161" t="s">
        <v>55</v>
      </c>
      <c r="C1161" t="s">
        <v>82</v>
      </c>
      <c r="D1161" s="4">
        <v>43282</v>
      </c>
      <c r="E1161" t="s">
        <v>198</v>
      </c>
      <c r="F1161" s="5">
        <v>43221</v>
      </c>
      <c r="G1161">
        <v>15434.99</v>
      </c>
      <c r="H1161">
        <v>-802.57</v>
      </c>
    </row>
    <row r="1162" spans="1:8" x14ac:dyDescent="0.2">
      <c r="A1162" t="s">
        <v>71</v>
      </c>
      <c r="B1162" t="s">
        <v>55</v>
      </c>
      <c r="C1162" t="s">
        <v>82</v>
      </c>
      <c r="D1162" s="4">
        <v>43282</v>
      </c>
      <c r="E1162" t="s">
        <v>206</v>
      </c>
      <c r="F1162" s="5">
        <v>43221</v>
      </c>
      <c r="G1162">
        <v>14768.93</v>
      </c>
      <c r="H1162">
        <v>1388.27</v>
      </c>
    </row>
    <row r="1163" spans="1:8" x14ac:dyDescent="0.2">
      <c r="A1163" t="s">
        <v>71</v>
      </c>
      <c r="B1163" t="s">
        <v>55</v>
      </c>
      <c r="C1163" t="s">
        <v>82</v>
      </c>
      <c r="D1163" s="4">
        <v>43282</v>
      </c>
      <c r="E1163" t="s">
        <v>207</v>
      </c>
      <c r="F1163" s="5">
        <v>43221</v>
      </c>
      <c r="G1163">
        <v>666.06</v>
      </c>
      <c r="H1163">
        <v>62.6</v>
      </c>
    </row>
    <row r="1164" spans="1:8" x14ac:dyDescent="0.2">
      <c r="A1164" t="s">
        <v>71</v>
      </c>
      <c r="B1164" t="s">
        <v>55</v>
      </c>
      <c r="C1164" t="s">
        <v>82</v>
      </c>
      <c r="D1164" s="4">
        <v>43282</v>
      </c>
      <c r="E1164" t="s">
        <v>199</v>
      </c>
      <c r="F1164" s="5">
        <v>43221</v>
      </c>
      <c r="G1164">
        <v>15434.99</v>
      </c>
      <c r="H1164">
        <v>802.57</v>
      </c>
    </row>
    <row r="1165" spans="1:8" x14ac:dyDescent="0.2">
      <c r="A1165" t="s">
        <v>71</v>
      </c>
      <c r="B1165" t="s">
        <v>55</v>
      </c>
      <c r="C1165" t="s">
        <v>80</v>
      </c>
      <c r="D1165" s="4">
        <v>43282</v>
      </c>
      <c r="E1165" t="s">
        <v>198</v>
      </c>
      <c r="F1165" s="5">
        <v>43221</v>
      </c>
      <c r="G1165">
        <v>32633.919999999998</v>
      </c>
      <c r="H1165">
        <v>-2316.96</v>
      </c>
    </row>
    <row r="1166" spans="1:8" x14ac:dyDescent="0.2">
      <c r="A1166" t="s">
        <v>71</v>
      </c>
      <c r="B1166" t="s">
        <v>55</v>
      </c>
      <c r="C1166" t="s">
        <v>80</v>
      </c>
      <c r="D1166" s="4">
        <v>43282</v>
      </c>
      <c r="E1166" t="s">
        <v>202</v>
      </c>
      <c r="F1166" s="5">
        <v>43221</v>
      </c>
      <c r="G1166">
        <v>31225.66</v>
      </c>
      <c r="H1166">
        <v>4121.78</v>
      </c>
    </row>
    <row r="1167" spans="1:8" x14ac:dyDescent="0.2">
      <c r="A1167" t="s">
        <v>71</v>
      </c>
      <c r="B1167" t="s">
        <v>55</v>
      </c>
      <c r="C1167" t="s">
        <v>80</v>
      </c>
      <c r="D1167" s="4">
        <v>43282</v>
      </c>
      <c r="E1167" t="s">
        <v>203</v>
      </c>
      <c r="F1167" s="5">
        <v>43221</v>
      </c>
      <c r="G1167">
        <v>1408.26</v>
      </c>
      <c r="H1167">
        <v>185.92</v>
      </c>
    </row>
    <row r="1168" spans="1:8" x14ac:dyDescent="0.2">
      <c r="A1168" t="s">
        <v>71</v>
      </c>
      <c r="B1168" t="s">
        <v>55</v>
      </c>
      <c r="C1168" t="s">
        <v>80</v>
      </c>
      <c r="D1168" s="4">
        <v>43282</v>
      </c>
      <c r="E1168" t="s">
        <v>199</v>
      </c>
      <c r="F1168" s="5">
        <v>43221</v>
      </c>
      <c r="G1168">
        <v>32633.919999999998</v>
      </c>
      <c r="H1168">
        <v>2316.96</v>
      </c>
    </row>
    <row r="1169" spans="1:8" x14ac:dyDescent="0.2">
      <c r="A1169" t="s">
        <v>71</v>
      </c>
      <c r="B1169" t="s">
        <v>55</v>
      </c>
      <c r="C1169" t="s">
        <v>81</v>
      </c>
      <c r="D1169" s="4">
        <v>43282</v>
      </c>
      <c r="E1169" t="s">
        <v>198</v>
      </c>
      <c r="F1169" s="5">
        <v>43221</v>
      </c>
      <c r="G1169">
        <v>63318.99</v>
      </c>
      <c r="H1169">
        <v>-2216.1</v>
      </c>
    </row>
    <row r="1170" spans="1:8" x14ac:dyDescent="0.2">
      <c r="A1170" t="s">
        <v>71</v>
      </c>
      <c r="B1170" t="s">
        <v>55</v>
      </c>
      <c r="C1170" t="s">
        <v>81</v>
      </c>
      <c r="D1170" s="4">
        <v>43282</v>
      </c>
      <c r="E1170" t="s">
        <v>204</v>
      </c>
      <c r="F1170" s="5">
        <v>43221</v>
      </c>
      <c r="G1170">
        <v>60586.54</v>
      </c>
      <c r="H1170">
        <v>3938.11</v>
      </c>
    </row>
    <row r="1171" spans="1:8" x14ac:dyDescent="0.2">
      <c r="A1171" t="s">
        <v>71</v>
      </c>
      <c r="B1171" t="s">
        <v>55</v>
      </c>
      <c r="C1171" t="s">
        <v>81</v>
      </c>
      <c r="D1171" s="4">
        <v>43282</v>
      </c>
      <c r="E1171" t="s">
        <v>205</v>
      </c>
      <c r="F1171" s="5">
        <v>43221</v>
      </c>
      <c r="G1171">
        <v>2732.45</v>
      </c>
      <c r="H1171">
        <v>177.57</v>
      </c>
    </row>
    <row r="1172" spans="1:8" x14ac:dyDescent="0.2">
      <c r="A1172" t="s">
        <v>71</v>
      </c>
      <c r="B1172" t="s">
        <v>55</v>
      </c>
      <c r="C1172" t="s">
        <v>81</v>
      </c>
      <c r="D1172" s="4">
        <v>43282</v>
      </c>
      <c r="E1172" t="s">
        <v>199</v>
      </c>
      <c r="F1172" s="5">
        <v>43221</v>
      </c>
      <c r="G1172">
        <v>63318.99</v>
      </c>
      <c r="H1172">
        <v>2216.1</v>
      </c>
    </row>
    <row r="1173" spans="1:8" x14ac:dyDescent="0.2">
      <c r="A1173" t="s">
        <v>71</v>
      </c>
      <c r="B1173" t="s">
        <v>55</v>
      </c>
      <c r="C1173" t="s">
        <v>82</v>
      </c>
      <c r="D1173" s="4">
        <v>43282</v>
      </c>
      <c r="E1173" t="s">
        <v>206</v>
      </c>
      <c r="F1173" s="5">
        <v>43221</v>
      </c>
      <c r="G1173">
        <v>22562.25</v>
      </c>
      <c r="H1173">
        <v>2120.83</v>
      </c>
    </row>
    <row r="1174" spans="1:8" x14ac:dyDescent="0.2">
      <c r="A1174" t="s">
        <v>71</v>
      </c>
      <c r="B1174" t="s">
        <v>55</v>
      </c>
      <c r="C1174" t="s">
        <v>82</v>
      </c>
      <c r="D1174" s="4">
        <v>43282</v>
      </c>
      <c r="E1174" t="s">
        <v>207</v>
      </c>
      <c r="F1174" s="5">
        <v>43221</v>
      </c>
      <c r="G1174">
        <v>1017.54</v>
      </c>
      <c r="H1174">
        <v>95.63</v>
      </c>
    </row>
    <row r="1175" spans="1:8" x14ac:dyDescent="0.2">
      <c r="A1175" t="s">
        <v>71</v>
      </c>
      <c r="B1175" t="s">
        <v>55</v>
      </c>
      <c r="C1175" t="s">
        <v>82</v>
      </c>
      <c r="D1175" s="4">
        <v>43282</v>
      </c>
      <c r="E1175" t="s">
        <v>199</v>
      </c>
      <c r="F1175" s="5">
        <v>43221</v>
      </c>
      <c r="G1175">
        <v>23579.79</v>
      </c>
      <c r="H1175">
        <v>1226.1300000000001</v>
      </c>
    </row>
    <row r="1176" spans="1:8" x14ac:dyDescent="0.2">
      <c r="A1176" t="s">
        <v>71</v>
      </c>
      <c r="B1176" t="s">
        <v>55</v>
      </c>
      <c r="C1176" t="s">
        <v>82</v>
      </c>
      <c r="D1176" s="4">
        <v>43282</v>
      </c>
      <c r="E1176" t="s">
        <v>198</v>
      </c>
      <c r="F1176" s="5">
        <v>43221</v>
      </c>
      <c r="G1176">
        <v>23579.79</v>
      </c>
      <c r="H1176">
        <v>-1226.1300000000001</v>
      </c>
    </row>
    <row r="1177" spans="1:8" x14ac:dyDescent="0.2">
      <c r="A1177" t="s">
        <v>71</v>
      </c>
      <c r="B1177" t="s">
        <v>55</v>
      </c>
      <c r="C1177" t="s">
        <v>80</v>
      </c>
      <c r="D1177" s="4">
        <v>43525</v>
      </c>
      <c r="E1177" t="s">
        <v>198</v>
      </c>
      <c r="F1177" s="5">
        <v>43405</v>
      </c>
      <c r="G1177">
        <v>29.97</v>
      </c>
      <c r="H1177">
        <v>-2.13</v>
      </c>
    </row>
    <row r="1178" spans="1:8" x14ac:dyDescent="0.2">
      <c r="A1178" t="s">
        <v>71</v>
      </c>
      <c r="B1178" t="s">
        <v>55</v>
      </c>
      <c r="C1178" t="s">
        <v>80</v>
      </c>
      <c r="D1178" s="4">
        <v>43525</v>
      </c>
      <c r="E1178" t="s">
        <v>199</v>
      </c>
      <c r="F1178" s="5">
        <v>43405</v>
      </c>
      <c r="G1178">
        <v>29.97</v>
      </c>
      <c r="H1178">
        <v>2.13</v>
      </c>
    </row>
    <row r="1179" spans="1:8" x14ac:dyDescent="0.2">
      <c r="A1179" t="s">
        <v>71</v>
      </c>
      <c r="B1179" t="s">
        <v>55</v>
      </c>
      <c r="C1179" t="s">
        <v>80</v>
      </c>
      <c r="D1179" s="4">
        <v>43525</v>
      </c>
      <c r="E1179" t="s">
        <v>193</v>
      </c>
      <c r="F1179" s="5">
        <v>43405</v>
      </c>
      <c r="G1179">
        <v>29</v>
      </c>
      <c r="H1179">
        <v>3.83</v>
      </c>
    </row>
    <row r="1180" spans="1:8" x14ac:dyDescent="0.2">
      <c r="A1180" t="s">
        <v>71</v>
      </c>
      <c r="B1180" t="s">
        <v>55</v>
      </c>
      <c r="C1180" t="s">
        <v>80</v>
      </c>
      <c r="D1180" s="4">
        <v>43525</v>
      </c>
      <c r="E1180" t="s">
        <v>192</v>
      </c>
      <c r="F1180" s="5">
        <v>43405</v>
      </c>
      <c r="G1180">
        <v>0.97</v>
      </c>
      <c r="H1180">
        <v>0.13</v>
      </c>
    </row>
    <row r="1181" spans="1:8" x14ac:dyDescent="0.2">
      <c r="A1181" t="s">
        <v>71</v>
      </c>
      <c r="B1181" t="s">
        <v>55</v>
      </c>
      <c r="C1181" t="s">
        <v>81</v>
      </c>
      <c r="D1181" s="4">
        <v>43525</v>
      </c>
      <c r="E1181" t="s">
        <v>199</v>
      </c>
      <c r="F1181" s="5">
        <v>43405</v>
      </c>
      <c r="G1181">
        <v>99.2</v>
      </c>
      <c r="H1181">
        <v>3.47</v>
      </c>
    </row>
    <row r="1182" spans="1:8" x14ac:dyDescent="0.2">
      <c r="A1182" t="s">
        <v>71</v>
      </c>
      <c r="B1182" t="s">
        <v>55</v>
      </c>
      <c r="C1182" t="s">
        <v>81</v>
      </c>
      <c r="D1182" s="4">
        <v>43525</v>
      </c>
      <c r="E1182" t="s">
        <v>195</v>
      </c>
      <c r="F1182" s="5">
        <v>43405</v>
      </c>
      <c r="G1182">
        <v>96</v>
      </c>
      <c r="H1182">
        <v>6.24</v>
      </c>
    </row>
    <row r="1183" spans="1:8" x14ac:dyDescent="0.2">
      <c r="A1183" t="s">
        <v>71</v>
      </c>
      <c r="B1183" t="s">
        <v>54</v>
      </c>
      <c r="C1183" t="s">
        <v>80</v>
      </c>
      <c r="D1183" s="4">
        <v>43678</v>
      </c>
      <c r="E1183" t="s">
        <v>193</v>
      </c>
      <c r="F1183" s="5">
        <v>43101</v>
      </c>
      <c r="G1183">
        <v>-18.600000000000001</v>
      </c>
      <c r="H1183">
        <v>-2.4500000000000002</v>
      </c>
    </row>
    <row r="1184" spans="1:8" x14ac:dyDescent="0.2">
      <c r="A1184" t="s">
        <v>71</v>
      </c>
      <c r="B1184" t="s">
        <v>54</v>
      </c>
      <c r="C1184" t="s">
        <v>80</v>
      </c>
      <c r="D1184" s="4">
        <v>43678</v>
      </c>
      <c r="E1184" t="s">
        <v>192</v>
      </c>
      <c r="F1184" s="5">
        <v>43101</v>
      </c>
      <c r="G1184">
        <v>-0.84</v>
      </c>
      <c r="H1184">
        <v>-0.12</v>
      </c>
    </row>
    <row r="1185" spans="1:8" x14ac:dyDescent="0.2">
      <c r="A1185" t="s">
        <v>71</v>
      </c>
      <c r="B1185" t="s">
        <v>54</v>
      </c>
      <c r="C1185" t="s">
        <v>80</v>
      </c>
      <c r="D1185" s="4">
        <v>43678</v>
      </c>
      <c r="E1185" t="s">
        <v>198</v>
      </c>
      <c r="F1185" s="5">
        <v>43101</v>
      </c>
      <c r="G1185">
        <v>-19.440000000000001</v>
      </c>
      <c r="H1185">
        <v>1.04</v>
      </c>
    </row>
    <row r="1186" spans="1:8" x14ac:dyDescent="0.2">
      <c r="A1186" t="s">
        <v>71</v>
      </c>
      <c r="B1186" t="s">
        <v>54</v>
      </c>
      <c r="C1186" t="s">
        <v>80</v>
      </c>
      <c r="D1186" s="4">
        <v>43678</v>
      </c>
      <c r="E1186" t="s">
        <v>199</v>
      </c>
      <c r="F1186" s="5">
        <v>43101</v>
      </c>
      <c r="G1186">
        <v>-19.440000000000001</v>
      </c>
      <c r="H1186">
        <v>-1.04</v>
      </c>
    </row>
    <row r="1187" spans="1:8" x14ac:dyDescent="0.2">
      <c r="A1187" t="s">
        <v>71</v>
      </c>
      <c r="B1187" t="s">
        <v>54</v>
      </c>
      <c r="C1187" t="s">
        <v>81</v>
      </c>
      <c r="D1187" s="4">
        <v>43678</v>
      </c>
      <c r="E1187" t="s">
        <v>199</v>
      </c>
      <c r="F1187" s="5">
        <v>43101</v>
      </c>
      <c r="G1187">
        <v>-61.22</v>
      </c>
      <c r="H1187">
        <v>-1.6</v>
      </c>
    </row>
    <row r="1188" spans="1:8" x14ac:dyDescent="0.2">
      <c r="A1188" t="s">
        <v>71</v>
      </c>
      <c r="B1188" t="s">
        <v>54</v>
      </c>
      <c r="C1188" t="s">
        <v>81</v>
      </c>
      <c r="D1188" s="4">
        <v>43678</v>
      </c>
      <c r="E1188" t="s">
        <v>195</v>
      </c>
      <c r="F1188" s="5">
        <v>43101</v>
      </c>
      <c r="G1188">
        <v>-58.58</v>
      </c>
      <c r="H1188">
        <v>-3.81</v>
      </c>
    </row>
    <row r="1189" spans="1:8" x14ac:dyDescent="0.2">
      <c r="A1189" t="s">
        <v>71</v>
      </c>
      <c r="B1189" t="s">
        <v>54</v>
      </c>
      <c r="C1189" t="s">
        <v>81</v>
      </c>
      <c r="D1189" s="4">
        <v>43678</v>
      </c>
      <c r="E1189" t="s">
        <v>194</v>
      </c>
      <c r="F1189" s="5">
        <v>43101</v>
      </c>
      <c r="G1189">
        <v>-2.64</v>
      </c>
      <c r="H1189">
        <v>-0.18</v>
      </c>
    </row>
    <row r="1190" spans="1:8" x14ac:dyDescent="0.2">
      <c r="A1190" t="s">
        <v>71</v>
      </c>
      <c r="B1190" t="s">
        <v>54</v>
      </c>
      <c r="C1190" t="s">
        <v>81</v>
      </c>
      <c r="D1190" s="4">
        <v>43678</v>
      </c>
      <c r="E1190" t="s">
        <v>198</v>
      </c>
      <c r="F1190" s="5">
        <v>43101</v>
      </c>
      <c r="G1190">
        <v>-61.22</v>
      </c>
      <c r="H1190">
        <v>1.6</v>
      </c>
    </row>
    <row r="1191" spans="1:8" x14ac:dyDescent="0.2">
      <c r="A1191" t="s">
        <v>71</v>
      </c>
      <c r="B1191" t="s">
        <v>54</v>
      </c>
      <c r="C1191" t="s">
        <v>82</v>
      </c>
      <c r="D1191" s="4">
        <v>43678</v>
      </c>
      <c r="E1191" t="s">
        <v>199</v>
      </c>
      <c r="F1191" s="5">
        <v>43101</v>
      </c>
      <c r="G1191">
        <v>-22.78</v>
      </c>
      <c r="H1191">
        <v>-0.88</v>
      </c>
    </row>
    <row r="1192" spans="1:8" x14ac:dyDescent="0.2">
      <c r="A1192" t="s">
        <v>71</v>
      </c>
      <c r="B1192" t="s">
        <v>54</v>
      </c>
      <c r="C1192" t="s">
        <v>82</v>
      </c>
      <c r="D1192" s="4">
        <v>43678</v>
      </c>
      <c r="E1192" t="s">
        <v>197</v>
      </c>
      <c r="F1192" s="5">
        <v>43101</v>
      </c>
      <c r="G1192">
        <v>-21.79</v>
      </c>
      <c r="H1192">
        <v>-2.0699999999999998</v>
      </c>
    </row>
    <row r="1193" spans="1:8" x14ac:dyDescent="0.2">
      <c r="A1193" t="s">
        <v>71</v>
      </c>
      <c r="B1193" t="s">
        <v>54</v>
      </c>
      <c r="C1193" t="s">
        <v>82</v>
      </c>
      <c r="D1193" s="4">
        <v>43678</v>
      </c>
      <c r="E1193" t="s">
        <v>196</v>
      </c>
      <c r="F1193" s="5">
        <v>43101</v>
      </c>
      <c r="G1193">
        <v>-0.99</v>
      </c>
      <c r="H1193">
        <v>-0.09</v>
      </c>
    </row>
    <row r="1194" spans="1:8" x14ac:dyDescent="0.2">
      <c r="A1194" t="s">
        <v>71</v>
      </c>
      <c r="B1194" t="s">
        <v>54</v>
      </c>
      <c r="C1194" t="s">
        <v>82</v>
      </c>
      <c r="D1194" s="4">
        <v>43678</v>
      </c>
      <c r="E1194" t="s">
        <v>198</v>
      </c>
      <c r="F1194" s="5">
        <v>43101</v>
      </c>
      <c r="G1194">
        <v>-22.78</v>
      </c>
      <c r="H1194">
        <v>0.88</v>
      </c>
    </row>
    <row r="1195" spans="1:8" x14ac:dyDescent="0.2">
      <c r="A1195" t="s">
        <v>71</v>
      </c>
      <c r="B1195" t="s">
        <v>54</v>
      </c>
      <c r="C1195" t="s">
        <v>80</v>
      </c>
      <c r="D1195" s="4">
        <v>43405</v>
      </c>
      <c r="E1195" t="s">
        <v>199</v>
      </c>
      <c r="F1195" s="5">
        <v>43405</v>
      </c>
      <c r="G1195">
        <v>10410.219999999999</v>
      </c>
      <c r="H1195">
        <v>739.09</v>
      </c>
    </row>
    <row r="1196" spans="1:8" x14ac:dyDescent="0.2">
      <c r="A1196" t="s">
        <v>71</v>
      </c>
      <c r="B1196" t="s">
        <v>54</v>
      </c>
      <c r="C1196" t="s">
        <v>80</v>
      </c>
      <c r="D1196" s="4">
        <v>43405</v>
      </c>
      <c r="E1196" t="s">
        <v>198</v>
      </c>
      <c r="F1196" s="5">
        <v>43405</v>
      </c>
      <c r="G1196">
        <v>10410.219999999999</v>
      </c>
      <c r="H1196">
        <v>-739.09</v>
      </c>
    </row>
    <row r="1197" spans="1:8" x14ac:dyDescent="0.2">
      <c r="A1197" t="s">
        <v>71</v>
      </c>
      <c r="B1197" t="s">
        <v>54</v>
      </c>
      <c r="C1197" t="s">
        <v>80</v>
      </c>
      <c r="D1197" s="4">
        <v>43405</v>
      </c>
      <c r="E1197" t="s">
        <v>193</v>
      </c>
      <c r="F1197" s="5">
        <v>43405</v>
      </c>
      <c r="G1197">
        <v>9960.99</v>
      </c>
      <c r="H1197">
        <v>1314.8</v>
      </c>
    </row>
    <row r="1198" spans="1:8" x14ac:dyDescent="0.2">
      <c r="A1198" t="s">
        <v>71</v>
      </c>
      <c r="B1198" t="s">
        <v>54</v>
      </c>
      <c r="C1198" t="s">
        <v>80</v>
      </c>
      <c r="D1198" s="4">
        <v>43405</v>
      </c>
      <c r="E1198" t="s">
        <v>192</v>
      </c>
      <c r="F1198" s="5">
        <v>43405</v>
      </c>
      <c r="G1198">
        <v>449.23</v>
      </c>
      <c r="H1198">
        <v>59.35</v>
      </c>
    </row>
    <row r="1199" spans="1:8" x14ac:dyDescent="0.2">
      <c r="A1199" t="s">
        <v>71</v>
      </c>
      <c r="B1199" t="s">
        <v>54</v>
      </c>
      <c r="C1199" t="s">
        <v>81</v>
      </c>
      <c r="D1199" s="4">
        <v>43405</v>
      </c>
      <c r="E1199" t="s">
        <v>195</v>
      </c>
      <c r="F1199" s="5">
        <v>43405</v>
      </c>
      <c r="G1199">
        <v>32829.18</v>
      </c>
      <c r="H1199">
        <v>2133.9499999999998</v>
      </c>
    </row>
    <row r="1200" spans="1:8" x14ac:dyDescent="0.2">
      <c r="A1200" t="s">
        <v>71</v>
      </c>
      <c r="B1200" t="s">
        <v>54</v>
      </c>
      <c r="C1200" t="s">
        <v>81</v>
      </c>
      <c r="D1200" s="4">
        <v>43405</v>
      </c>
      <c r="E1200" t="s">
        <v>194</v>
      </c>
      <c r="F1200" s="5">
        <v>43405</v>
      </c>
      <c r="G1200">
        <v>1480.55</v>
      </c>
      <c r="H1200">
        <v>96.23</v>
      </c>
    </row>
    <row r="1201" spans="1:8" x14ac:dyDescent="0.2">
      <c r="A1201" t="s">
        <v>71</v>
      </c>
      <c r="B1201" t="s">
        <v>54</v>
      </c>
      <c r="C1201" t="s">
        <v>81</v>
      </c>
      <c r="D1201" s="4">
        <v>43405</v>
      </c>
      <c r="E1201" t="s">
        <v>199</v>
      </c>
      <c r="F1201" s="5">
        <v>43405</v>
      </c>
      <c r="G1201">
        <v>34309.730000000003</v>
      </c>
      <c r="H1201">
        <v>1200.73</v>
      </c>
    </row>
    <row r="1202" spans="1:8" x14ac:dyDescent="0.2">
      <c r="A1202" t="s">
        <v>71</v>
      </c>
      <c r="B1202" t="s">
        <v>54</v>
      </c>
      <c r="C1202" t="s">
        <v>81</v>
      </c>
      <c r="D1202" s="4">
        <v>43405</v>
      </c>
      <c r="E1202" t="s">
        <v>198</v>
      </c>
      <c r="F1202" s="5">
        <v>43405</v>
      </c>
      <c r="G1202">
        <v>34309.730000000003</v>
      </c>
      <c r="H1202">
        <v>-1200.73</v>
      </c>
    </row>
    <row r="1203" spans="1:8" x14ac:dyDescent="0.2">
      <c r="A1203" t="s">
        <v>71</v>
      </c>
      <c r="B1203" t="s">
        <v>54</v>
      </c>
      <c r="C1203" t="s">
        <v>82</v>
      </c>
      <c r="D1203" s="4">
        <v>43405</v>
      </c>
      <c r="E1203" t="s">
        <v>199</v>
      </c>
      <c r="F1203" s="5">
        <v>43405</v>
      </c>
      <c r="G1203">
        <v>10848.4</v>
      </c>
      <c r="H1203">
        <v>564.1</v>
      </c>
    </row>
    <row r="1204" spans="1:8" x14ac:dyDescent="0.2">
      <c r="A1204" t="s">
        <v>71</v>
      </c>
      <c r="B1204" t="s">
        <v>54</v>
      </c>
      <c r="C1204" t="s">
        <v>82</v>
      </c>
      <c r="D1204" s="4">
        <v>43405</v>
      </c>
      <c r="E1204" t="s">
        <v>198</v>
      </c>
      <c r="F1204" s="5">
        <v>43405</v>
      </c>
      <c r="G1204">
        <v>10848.4</v>
      </c>
      <c r="H1204">
        <v>-564.1</v>
      </c>
    </row>
    <row r="1205" spans="1:8" x14ac:dyDescent="0.2">
      <c r="A1205" t="s">
        <v>71</v>
      </c>
      <c r="B1205" t="s">
        <v>54</v>
      </c>
      <c r="C1205" t="s">
        <v>82</v>
      </c>
      <c r="D1205" s="4">
        <v>43405</v>
      </c>
      <c r="E1205" t="s">
        <v>197</v>
      </c>
      <c r="F1205" s="5">
        <v>43405</v>
      </c>
      <c r="G1205">
        <v>10380.32</v>
      </c>
      <c r="H1205">
        <v>975.82</v>
      </c>
    </row>
    <row r="1206" spans="1:8" x14ac:dyDescent="0.2">
      <c r="A1206" t="s">
        <v>71</v>
      </c>
      <c r="B1206" t="s">
        <v>54</v>
      </c>
      <c r="C1206" t="s">
        <v>82</v>
      </c>
      <c r="D1206" s="4">
        <v>43405</v>
      </c>
      <c r="E1206" t="s">
        <v>196</v>
      </c>
      <c r="F1206" s="5">
        <v>43405</v>
      </c>
      <c r="G1206">
        <v>468.08</v>
      </c>
      <c r="H1206">
        <v>44.09</v>
      </c>
    </row>
    <row r="1207" spans="1:8" x14ac:dyDescent="0.2">
      <c r="A1207" t="s">
        <v>71</v>
      </c>
      <c r="B1207" t="s">
        <v>54</v>
      </c>
      <c r="C1207" t="s">
        <v>80</v>
      </c>
      <c r="D1207" s="4">
        <v>43405</v>
      </c>
      <c r="E1207" t="s">
        <v>199</v>
      </c>
      <c r="F1207" s="5">
        <v>43405</v>
      </c>
      <c r="G1207">
        <v>13.55</v>
      </c>
      <c r="H1207">
        <v>0.96</v>
      </c>
    </row>
    <row r="1208" spans="1:8" x14ac:dyDescent="0.2">
      <c r="A1208" t="s">
        <v>71</v>
      </c>
      <c r="B1208" t="s">
        <v>54</v>
      </c>
      <c r="C1208" t="s">
        <v>80</v>
      </c>
      <c r="D1208" s="4">
        <v>43405</v>
      </c>
      <c r="E1208" t="s">
        <v>198</v>
      </c>
      <c r="F1208" s="5">
        <v>43405</v>
      </c>
      <c r="G1208">
        <v>13.55</v>
      </c>
      <c r="H1208">
        <v>-0.96</v>
      </c>
    </row>
    <row r="1209" spans="1:8" x14ac:dyDescent="0.2">
      <c r="A1209" t="s">
        <v>71</v>
      </c>
      <c r="B1209" t="s">
        <v>54</v>
      </c>
      <c r="C1209" t="s">
        <v>80</v>
      </c>
      <c r="D1209" s="4">
        <v>43405</v>
      </c>
      <c r="E1209" t="s">
        <v>193</v>
      </c>
      <c r="F1209" s="5">
        <v>43405</v>
      </c>
      <c r="G1209">
        <v>12.97</v>
      </c>
      <c r="H1209">
        <v>1.71</v>
      </c>
    </row>
    <row r="1210" spans="1:8" x14ac:dyDescent="0.2">
      <c r="A1210" t="s">
        <v>71</v>
      </c>
      <c r="B1210" t="s">
        <v>54</v>
      </c>
      <c r="C1210" t="s">
        <v>80</v>
      </c>
      <c r="D1210" s="4">
        <v>43405</v>
      </c>
      <c r="E1210" t="s">
        <v>192</v>
      </c>
      <c r="F1210" s="5">
        <v>43405</v>
      </c>
      <c r="G1210">
        <v>0.57999999999999996</v>
      </c>
      <c r="H1210">
        <v>0.08</v>
      </c>
    </row>
    <row r="1211" spans="1:8" x14ac:dyDescent="0.2">
      <c r="A1211" t="s">
        <v>71</v>
      </c>
      <c r="B1211" t="s">
        <v>54</v>
      </c>
      <c r="C1211" t="s">
        <v>81</v>
      </c>
      <c r="D1211" s="4">
        <v>43405</v>
      </c>
      <c r="E1211" t="s">
        <v>195</v>
      </c>
      <c r="F1211" s="5">
        <v>43405</v>
      </c>
      <c r="G1211">
        <v>37.200000000000003</v>
      </c>
      <c r="H1211">
        <v>2.42</v>
      </c>
    </row>
    <row r="1212" spans="1:8" x14ac:dyDescent="0.2">
      <c r="A1212" t="s">
        <v>71</v>
      </c>
      <c r="B1212" t="s">
        <v>54</v>
      </c>
      <c r="C1212" t="s">
        <v>81</v>
      </c>
      <c r="D1212" s="4">
        <v>43405</v>
      </c>
      <c r="E1212" t="s">
        <v>194</v>
      </c>
      <c r="F1212" s="5">
        <v>43405</v>
      </c>
      <c r="G1212">
        <v>1.68</v>
      </c>
      <c r="H1212">
        <v>0.11</v>
      </c>
    </row>
    <row r="1213" spans="1:8" x14ac:dyDescent="0.2">
      <c r="A1213" t="s">
        <v>71</v>
      </c>
      <c r="B1213" t="s">
        <v>54</v>
      </c>
      <c r="C1213" t="s">
        <v>81</v>
      </c>
      <c r="D1213" s="4">
        <v>43405</v>
      </c>
      <c r="E1213" t="s">
        <v>199</v>
      </c>
      <c r="F1213" s="5">
        <v>43405</v>
      </c>
      <c r="G1213">
        <v>38.880000000000003</v>
      </c>
      <c r="H1213">
        <v>1.36</v>
      </c>
    </row>
    <row r="1214" spans="1:8" x14ac:dyDescent="0.2">
      <c r="A1214" t="s">
        <v>71</v>
      </c>
      <c r="B1214" t="s">
        <v>54</v>
      </c>
      <c r="C1214" t="s">
        <v>81</v>
      </c>
      <c r="D1214" s="4">
        <v>43405</v>
      </c>
      <c r="E1214" t="s">
        <v>198</v>
      </c>
      <c r="F1214" s="5">
        <v>43405</v>
      </c>
      <c r="G1214">
        <v>38.880000000000003</v>
      </c>
      <c r="H1214">
        <v>-1.36</v>
      </c>
    </row>
    <row r="1215" spans="1:8" x14ac:dyDescent="0.2">
      <c r="A1215" t="s">
        <v>71</v>
      </c>
      <c r="B1215" t="s">
        <v>54</v>
      </c>
      <c r="C1215" t="s">
        <v>82</v>
      </c>
      <c r="D1215" s="4">
        <v>43405</v>
      </c>
      <c r="E1215" t="s">
        <v>199</v>
      </c>
      <c r="F1215" s="5">
        <v>43405</v>
      </c>
      <c r="G1215">
        <v>14.46</v>
      </c>
      <c r="H1215">
        <v>0.75</v>
      </c>
    </row>
    <row r="1216" spans="1:8" x14ac:dyDescent="0.2">
      <c r="A1216" t="s">
        <v>71</v>
      </c>
      <c r="B1216" t="s">
        <v>54</v>
      </c>
      <c r="C1216" t="s">
        <v>82</v>
      </c>
      <c r="D1216" s="4">
        <v>43405</v>
      </c>
      <c r="E1216" t="s">
        <v>198</v>
      </c>
      <c r="F1216" s="5">
        <v>43405</v>
      </c>
      <c r="G1216">
        <v>14.46</v>
      </c>
      <c r="H1216">
        <v>-0.75</v>
      </c>
    </row>
    <row r="1217" spans="1:8" x14ac:dyDescent="0.2">
      <c r="A1217" t="s">
        <v>71</v>
      </c>
      <c r="B1217" t="s">
        <v>54</v>
      </c>
      <c r="C1217" t="s">
        <v>80</v>
      </c>
      <c r="D1217" s="4">
        <v>43405</v>
      </c>
      <c r="E1217" t="s">
        <v>199</v>
      </c>
      <c r="F1217" s="5">
        <v>43405</v>
      </c>
      <c r="G1217">
        <v>42.44</v>
      </c>
      <c r="H1217">
        <v>3</v>
      </c>
    </row>
    <row r="1218" spans="1:8" x14ac:dyDescent="0.2">
      <c r="A1218" t="s">
        <v>71</v>
      </c>
      <c r="B1218" t="s">
        <v>54</v>
      </c>
      <c r="C1218" t="s">
        <v>80</v>
      </c>
      <c r="D1218" s="4">
        <v>43405</v>
      </c>
      <c r="E1218" t="s">
        <v>198</v>
      </c>
      <c r="F1218" s="5">
        <v>43405</v>
      </c>
      <c r="G1218">
        <v>42.44</v>
      </c>
      <c r="H1218">
        <v>-3</v>
      </c>
    </row>
    <row r="1219" spans="1:8" x14ac:dyDescent="0.2">
      <c r="A1219" t="s">
        <v>71</v>
      </c>
      <c r="B1219" t="s">
        <v>54</v>
      </c>
      <c r="C1219" t="s">
        <v>80</v>
      </c>
      <c r="D1219" s="4">
        <v>43405</v>
      </c>
      <c r="E1219" t="s">
        <v>193</v>
      </c>
      <c r="F1219" s="5">
        <v>43405</v>
      </c>
      <c r="G1219">
        <v>40.6</v>
      </c>
      <c r="H1219">
        <v>5.36</v>
      </c>
    </row>
    <row r="1220" spans="1:8" x14ac:dyDescent="0.2">
      <c r="A1220" t="s">
        <v>71</v>
      </c>
      <c r="B1220" t="s">
        <v>54</v>
      </c>
      <c r="C1220" t="s">
        <v>80</v>
      </c>
      <c r="D1220" s="4">
        <v>43405</v>
      </c>
      <c r="E1220" t="s">
        <v>192</v>
      </c>
      <c r="F1220" s="5">
        <v>43405</v>
      </c>
      <c r="G1220">
        <v>1.84</v>
      </c>
      <c r="H1220">
        <v>0.24</v>
      </c>
    </row>
    <row r="1221" spans="1:8" x14ac:dyDescent="0.2">
      <c r="A1221" t="s">
        <v>71</v>
      </c>
      <c r="B1221" t="s">
        <v>54</v>
      </c>
      <c r="C1221" t="s">
        <v>81</v>
      </c>
      <c r="D1221" s="4">
        <v>43405</v>
      </c>
      <c r="E1221" t="s">
        <v>195</v>
      </c>
      <c r="F1221" s="5">
        <v>43405</v>
      </c>
      <c r="G1221">
        <v>133.24</v>
      </c>
      <c r="H1221">
        <v>8.66</v>
      </c>
    </row>
    <row r="1222" spans="1:8" x14ac:dyDescent="0.2">
      <c r="A1222" t="s">
        <v>71</v>
      </c>
      <c r="B1222" t="s">
        <v>54</v>
      </c>
      <c r="C1222" t="s">
        <v>81</v>
      </c>
      <c r="D1222" s="4">
        <v>43405</v>
      </c>
      <c r="E1222" t="s">
        <v>194</v>
      </c>
      <c r="F1222" s="5">
        <v>43405</v>
      </c>
      <c r="G1222">
        <v>6</v>
      </c>
      <c r="H1222">
        <v>0.39</v>
      </c>
    </row>
    <row r="1223" spans="1:8" x14ac:dyDescent="0.2">
      <c r="A1223" t="s">
        <v>71</v>
      </c>
      <c r="B1223" t="s">
        <v>54</v>
      </c>
      <c r="C1223" t="s">
        <v>81</v>
      </c>
      <c r="D1223" s="4">
        <v>43405</v>
      </c>
      <c r="E1223" t="s">
        <v>199</v>
      </c>
      <c r="F1223" s="5">
        <v>43405</v>
      </c>
      <c r="G1223">
        <v>139.24</v>
      </c>
      <c r="H1223">
        <v>4.87</v>
      </c>
    </row>
    <row r="1224" spans="1:8" x14ac:dyDescent="0.2">
      <c r="A1224" t="s">
        <v>71</v>
      </c>
      <c r="B1224" t="s">
        <v>54</v>
      </c>
      <c r="C1224" t="s">
        <v>81</v>
      </c>
      <c r="D1224" s="4">
        <v>43405</v>
      </c>
      <c r="E1224" t="s">
        <v>198</v>
      </c>
      <c r="F1224" s="5">
        <v>43405</v>
      </c>
      <c r="G1224">
        <v>139.24</v>
      </c>
      <c r="H1224">
        <v>-4.87</v>
      </c>
    </row>
    <row r="1225" spans="1:8" x14ac:dyDescent="0.2">
      <c r="A1225" t="s">
        <v>71</v>
      </c>
      <c r="B1225" t="s">
        <v>54</v>
      </c>
      <c r="C1225" t="s">
        <v>82</v>
      </c>
      <c r="D1225" s="4">
        <v>43405</v>
      </c>
      <c r="E1225" t="s">
        <v>196</v>
      </c>
      <c r="F1225" s="5">
        <v>43405</v>
      </c>
      <c r="G1225">
        <v>1.86</v>
      </c>
      <c r="H1225">
        <v>0.17</v>
      </c>
    </row>
    <row r="1226" spans="1:8" x14ac:dyDescent="0.2">
      <c r="A1226" t="s">
        <v>71</v>
      </c>
      <c r="B1226" t="s">
        <v>54</v>
      </c>
      <c r="C1226" t="s">
        <v>81</v>
      </c>
      <c r="D1226" s="4">
        <v>43405</v>
      </c>
      <c r="E1226" t="s">
        <v>199</v>
      </c>
      <c r="F1226" s="5">
        <v>43405</v>
      </c>
      <c r="G1226">
        <v>67.53</v>
      </c>
      <c r="H1226">
        <v>2.36</v>
      </c>
    </row>
    <row r="1227" spans="1:8" x14ac:dyDescent="0.2">
      <c r="A1227" t="s">
        <v>71</v>
      </c>
      <c r="B1227" t="s">
        <v>54</v>
      </c>
      <c r="C1227" t="s">
        <v>81</v>
      </c>
      <c r="D1227" s="4">
        <v>43405</v>
      </c>
      <c r="E1227" t="s">
        <v>198</v>
      </c>
      <c r="F1227" s="5">
        <v>43405</v>
      </c>
      <c r="G1227">
        <v>67.53</v>
      </c>
      <c r="H1227">
        <v>-2.36</v>
      </c>
    </row>
    <row r="1228" spans="1:8" x14ac:dyDescent="0.2">
      <c r="A1228" t="s">
        <v>71</v>
      </c>
      <c r="B1228" t="s">
        <v>54</v>
      </c>
      <c r="C1228" t="s">
        <v>81</v>
      </c>
      <c r="D1228" s="4">
        <v>43405</v>
      </c>
      <c r="E1228" t="s">
        <v>195</v>
      </c>
      <c r="F1228" s="5">
        <v>43405</v>
      </c>
      <c r="G1228">
        <v>64.62</v>
      </c>
      <c r="H1228">
        <v>4.2</v>
      </c>
    </row>
    <row r="1229" spans="1:8" x14ac:dyDescent="0.2">
      <c r="A1229" t="s">
        <v>71</v>
      </c>
      <c r="B1229" t="s">
        <v>54</v>
      </c>
      <c r="C1229" t="s">
        <v>81</v>
      </c>
      <c r="D1229" s="4">
        <v>43405</v>
      </c>
      <c r="E1229" t="s">
        <v>194</v>
      </c>
      <c r="F1229" s="5">
        <v>43405</v>
      </c>
      <c r="G1229">
        <v>2.91</v>
      </c>
      <c r="H1229">
        <v>0.19</v>
      </c>
    </row>
    <row r="1230" spans="1:8" x14ac:dyDescent="0.2">
      <c r="A1230" t="s">
        <v>71</v>
      </c>
      <c r="B1230" t="s">
        <v>54</v>
      </c>
      <c r="C1230" t="s">
        <v>80</v>
      </c>
      <c r="D1230" s="4">
        <v>43405</v>
      </c>
      <c r="E1230" t="s">
        <v>199</v>
      </c>
      <c r="F1230" s="5">
        <v>43405</v>
      </c>
      <c r="G1230">
        <v>21571.39</v>
      </c>
      <c r="H1230">
        <v>1531.49</v>
      </c>
    </row>
    <row r="1231" spans="1:8" x14ac:dyDescent="0.2">
      <c r="A1231" t="s">
        <v>71</v>
      </c>
      <c r="B1231" t="s">
        <v>54</v>
      </c>
      <c r="C1231" t="s">
        <v>80</v>
      </c>
      <c r="D1231" s="4">
        <v>43405</v>
      </c>
      <c r="E1231" t="s">
        <v>198</v>
      </c>
      <c r="F1231" s="5">
        <v>43405</v>
      </c>
      <c r="G1231">
        <v>21571.39</v>
      </c>
      <c r="H1231">
        <v>-1531.49</v>
      </c>
    </row>
    <row r="1232" spans="1:8" x14ac:dyDescent="0.2">
      <c r="A1232" t="s">
        <v>71</v>
      </c>
      <c r="B1232" t="s">
        <v>54</v>
      </c>
      <c r="C1232" t="s">
        <v>80</v>
      </c>
      <c r="D1232" s="4">
        <v>43405</v>
      </c>
      <c r="E1232" t="s">
        <v>193</v>
      </c>
      <c r="F1232" s="5">
        <v>43405</v>
      </c>
      <c r="G1232">
        <v>20640.63</v>
      </c>
      <c r="H1232">
        <v>2724.61</v>
      </c>
    </row>
    <row r="1233" spans="1:8" x14ac:dyDescent="0.2">
      <c r="A1233" t="s">
        <v>71</v>
      </c>
      <c r="B1233" t="s">
        <v>54</v>
      </c>
      <c r="C1233" t="s">
        <v>80</v>
      </c>
      <c r="D1233" s="4">
        <v>43405</v>
      </c>
      <c r="E1233" t="s">
        <v>192</v>
      </c>
      <c r="F1233" s="5">
        <v>43405</v>
      </c>
      <c r="G1233">
        <v>930.76</v>
      </c>
      <c r="H1233">
        <v>122.94</v>
      </c>
    </row>
    <row r="1234" spans="1:8" x14ac:dyDescent="0.2">
      <c r="A1234" t="s">
        <v>71</v>
      </c>
      <c r="B1234" t="s">
        <v>55</v>
      </c>
      <c r="C1234" t="s">
        <v>82</v>
      </c>
      <c r="D1234" s="4">
        <v>43405</v>
      </c>
      <c r="E1234" t="s">
        <v>207</v>
      </c>
      <c r="F1234" s="5">
        <v>43221</v>
      </c>
      <c r="G1234">
        <v>840.74</v>
      </c>
      <c r="H1234">
        <v>79.040000000000006</v>
      </c>
    </row>
    <row r="1235" spans="1:8" x14ac:dyDescent="0.2">
      <c r="A1235" t="s">
        <v>71</v>
      </c>
      <c r="B1235" t="s">
        <v>55</v>
      </c>
      <c r="C1235" t="s">
        <v>82</v>
      </c>
      <c r="D1235" s="4">
        <v>43405</v>
      </c>
      <c r="E1235" t="s">
        <v>199</v>
      </c>
      <c r="F1235" s="5">
        <v>43221</v>
      </c>
      <c r="G1235">
        <v>19481.900000000001</v>
      </c>
      <c r="H1235">
        <v>1013.04</v>
      </c>
    </row>
    <row r="1236" spans="1:8" x14ac:dyDescent="0.2">
      <c r="A1236" t="s">
        <v>71</v>
      </c>
      <c r="B1236" t="s">
        <v>54</v>
      </c>
      <c r="C1236" t="s">
        <v>80</v>
      </c>
      <c r="D1236" s="4">
        <v>43405</v>
      </c>
      <c r="E1236" t="s">
        <v>203</v>
      </c>
      <c r="F1236" s="5">
        <v>43221</v>
      </c>
      <c r="G1236">
        <v>8583.44</v>
      </c>
      <c r="H1236">
        <v>1133.06</v>
      </c>
    </row>
    <row r="1237" spans="1:8" x14ac:dyDescent="0.2">
      <c r="A1237" t="s">
        <v>71</v>
      </c>
      <c r="B1237" t="s">
        <v>54</v>
      </c>
      <c r="C1237" t="s">
        <v>80</v>
      </c>
      <c r="D1237" s="4">
        <v>43405</v>
      </c>
      <c r="E1237" t="s">
        <v>199</v>
      </c>
      <c r="F1237" s="5">
        <v>43221</v>
      </c>
      <c r="G1237">
        <v>198906.32</v>
      </c>
      <c r="H1237">
        <v>14123.2</v>
      </c>
    </row>
    <row r="1238" spans="1:8" x14ac:dyDescent="0.2">
      <c r="A1238" t="s">
        <v>71</v>
      </c>
      <c r="B1238" t="s">
        <v>54</v>
      </c>
      <c r="C1238" t="s">
        <v>81</v>
      </c>
      <c r="D1238" s="4">
        <v>43405</v>
      </c>
      <c r="E1238" t="s">
        <v>198</v>
      </c>
      <c r="F1238" s="5">
        <v>43221</v>
      </c>
      <c r="G1238">
        <v>768148.88</v>
      </c>
      <c r="H1238">
        <v>-26887.54</v>
      </c>
    </row>
    <row r="1239" spans="1:8" x14ac:dyDescent="0.2">
      <c r="A1239" t="s">
        <v>71</v>
      </c>
      <c r="B1239" t="s">
        <v>54</v>
      </c>
      <c r="C1239" t="s">
        <v>81</v>
      </c>
      <c r="D1239" s="4">
        <v>43405</v>
      </c>
      <c r="E1239" t="s">
        <v>204</v>
      </c>
      <c r="F1239" s="5">
        <v>43221</v>
      </c>
      <c r="G1239">
        <v>735000.23</v>
      </c>
      <c r="H1239">
        <v>47777.33</v>
      </c>
    </row>
    <row r="1240" spans="1:8" x14ac:dyDescent="0.2">
      <c r="A1240" t="s">
        <v>71</v>
      </c>
      <c r="B1240" t="s">
        <v>54</v>
      </c>
      <c r="C1240" t="s">
        <v>81</v>
      </c>
      <c r="D1240" s="4">
        <v>43405</v>
      </c>
      <c r="E1240" t="s">
        <v>205</v>
      </c>
      <c r="F1240" s="5">
        <v>43221</v>
      </c>
      <c r="G1240">
        <v>33148.65</v>
      </c>
      <c r="H1240">
        <v>2154.91</v>
      </c>
    </row>
    <row r="1241" spans="1:8" x14ac:dyDescent="0.2">
      <c r="A1241" t="s">
        <v>71</v>
      </c>
      <c r="B1241" t="s">
        <v>54</v>
      </c>
      <c r="C1241" t="s">
        <v>81</v>
      </c>
      <c r="D1241" s="4">
        <v>43405</v>
      </c>
      <c r="E1241" t="s">
        <v>199</v>
      </c>
      <c r="F1241" s="5">
        <v>43221</v>
      </c>
      <c r="G1241">
        <v>768148.88</v>
      </c>
      <c r="H1241">
        <v>26887.54</v>
      </c>
    </row>
    <row r="1242" spans="1:8" x14ac:dyDescent="0.2">
      <c r="A1242" t="s">
        <v>71</v>
      </c>
      <c r="B1242" t="s">
        <v>54</v>
      </c>
      <c r="C1242" t="s">
        <v>82</v>
      </c>
      <c r="D1242" s="4">
        <v>43405</v>
      </c>
      <c r="E1242" t="s">
        <v>198</v>
      </c>
      <c r="F1242" s="5">
        <v>43221</v>
      </c>
      <c r="G1242">
        <v>228308.77</v>
      </c>
      <c r="H1242">
        <v>-11872.04</v>
      </c>
    </row>
    <row r="1243" spans="1:8" x14ac:dyDescent="0.2">
      <c r="A1243" t="s">
        <v>71</v>
      </c>
      <c r="B1243" t="s">
        <v>54</v>
      </c>
      <c r="C1243" t="s">
        <v>82</v>
      </c>
      <c r="D1243" s="4">
        <v>43405</v>
      </c>
      <c r="E1243" t="s">
        <v>206</v>
      </c>
      <c r="F1243" s="5">
        <v>43221</v>
      </c>
      <c r="G1243">
        <v>218456.55</v>
      </c>
      <c r="H1243">
        <v>20535.11</v>
      </c>
    </row>
    <row r="1244" spans="1:8" x14ac:dyDescent="0.2">
      <c r="A1244" t="s">
        <v>71</v>
      </c>
      <c r="B1244" t="s">
        <v>54</v>
      </c>
      <c r="C1244" t="s">
        <v>82</v>
      </c>
      <c r="D1244" s="4">
        <v>43405</v>
      </c>
      <c r="E1244" t="s">
        <v>207</v>
      </c>
      <c r="F1244" s="5">
        <v>43221</v>
      </c>
      <c r="G1244">
        <v>9852.2199999999993</v>
      </c>
      <c r="H1244">
        <v>926.09</v>
      </c>
    </row>
    <row r="1245" spans="1:8" x14ac:dyDescent="0.2">
      <c r="A1245" t="s">
        <v>71</v>
      </c>
      <c r="B1245" t="s">
        <v>54</v>
      </c>
      <c r="C1245" t="s">
        <v>82</v>
      </c>
      <c r="D1245" s="4">
        <v>43405</v>
      </c>
      <c r="E1245" t="s">
        <v>199</v>
      </c>
      <c r="F1245" s="5">
        <v>43221</v>
      </c>
      <c r="G1245">
        <v>228308.77</v>
      </c>
      <c r="H1245">
        <v>11872.04</v>
      </c>
    </row>
    <row r="1246" spans="1:8" x14ac:dyDescent="0.2">
      <c r="A1246" t="s">
        <v>71</v>
      </c>
      <c r="B1246" t="s">
        <v>54</v>
      </c>
      <c r="C1246" t="s">
        <v>80</v>
      </c>
      <c r="D1246" s="4">
        <v>43405</v>
      </c>
      <c r="E1246" t="s">
        <v>198</v>
      </c>
      <c r="F1246" s="5">
        <v>43221</v>
      </c>
      <c r="G1246">
        <v>50560.14</v>
      </c>
      <c r="H1246">
        <v>-3590.29</v>
      </c>
    </row>
    <row r="1247" spans="1:8" x14ac:dyDescent="0.2">
      <c r="A1247" t="s">
        <v>71</v>
      </c>
      <c r="B1247" t="s">
        <v>54</v>
      </c>
      <c r="C1247" t="s">
        <v>80</v>
      </c>
      <c r="D1247" s="4">
        <v>43405</v>
      </c>
      <c r="E1247" t="s">
        <v>202</v>
      </c>
      <c r="F1247" s="5">
        <v>43221</v>
      </c>
      <c r="G1247">
        <v>48378.31</v>
      </c>
      <c r="H1247">
        <v>6385.85</v>
      </c>
    </row>
    <row r="1248" spans="1:8" x14ac:dyDescent="0.2">
      <c r="A1248" t="s">
        <v>71</v>
      </c>
      <c r="B1248" t="s">
        <v>54</v>
      </c>
      <c r="C1248" t="s">
        <v>80</v>
      </c>
      <c r="D1248" s="4">
        <v>43405</v>
      </c>
      <c r="E1248" t="s">
        <v>203</v>
      </c>
      <c r="F1248" s="5">
        <v>43221</v>
      </c>
      <c r="G1248">
        <v>2181.83</v>
      </c>
      <c r="H1248">
        <v>288.14</v>
      </c>
    </row>
    <row r="1249" spans="1:8" x14ac:dyDescent="0.2">
      <c r="A1249" t="s">
        <v>71</v>
      </c>
      <c r="B1249" t="s">
        <v>54</v>
      </c>
      <c r="C1249" t="s">
        <v>80</v>
      </c>
      <c r="D1249" s="4">
        <v>43405</v>
      </c>
      <c r="E1249" t="s">
        <v>199</v>
      </c>
      <c r="F1249" s="5">
        <v>43221</v>
      </c>
      <c r="G1249">
        <v>50560.14</v>
      </c>
      <c r="H1249">
        <v>3590.29</v>
      </c>
    </row>
    <row r="1250" spans="1:8" x14ac:dyDescent="0.2">
      <c r="A1250" t="s">
        <v>71</v>
      </c>
      <c r="B1250" t="s">
        <v>54</v>
      </c>
      <c r="C1250" t="s">
        <v>81</v>
      </c>
      <c r="D1250" s="4">
        <v>43405</v>
      </c>
      <c r="E1250" t="s">
        <v>198</v>
      </c>
      <c r="F1250" s="5">
        <v>43221</v>
      </c>
      <c r="G1250">
        <v>206265.89</v>
      </c>
      <c r="H1250">
        <v>-7221.17</v>
      </c>
    </row>
    <row r="1251" spans="1:8" x14ac:dyDescent="0.2">
      <c r="A1251" t="s">
        <v>71</v>
      </c>
      <c r="B1251" t="s">
        <v>54</v>
      </c>
      <c r="C1251" t="s">
        <v>81</v>
      </c>
      <c r="D1251" s="4">
        <v>43405</v>
      </c>
      <c r="E1251" t="s">
        <v>204</v>
      </c>
      <c r="F1251" s="5">
        <v>43221</v>
      </c>
      <c r="G1251">
        <v>197364.75</v>
      </c>
      <c r="H1251">
        <v>12830.55</v>
      </c>
    </row>
    <row r="1252" spans="1:8" x14ac:dyDescent="0.2">
      <c r="A1252" t="s">
        <v>71</v>
      </c>
      <c r="B1252" t="s">
        <v>54</v>
      </c>
      <c r="C1252" t="s">
        <v>81</v>
      </c>
      <c r="D1252" s="4">
        <v>43405</v>
      </c>
      <c r="E1252" t="s">
        <v>205</v>
      </c>
      <c r="F1252" s="5">
        <v>43221</v>
      </c>
      <c r="G1252">
        <v>8901.14</v>
      </c>
      <c r="H1252">
        <v>578.64</v>
      </c>
    </row>
    <row r="1253" spans="1:8" x14ac:dyDescent="0.2">
      <c r="A1253" t="s">
        <v>71</v>
      </c>
      <c r="B1253" t="s">
        <v>54</v>
      </c>
      <c r="C1253" t="s">
        <v>81</v>
      </c>
      <c r="D1253" s="4">
        <v>43405</v>
      </c>
      <c r="E1253" t="s">
        <v>199</v>
      </c>
      <c r="F1253" s="5">
        <v>43221</v>
      </c>
      <c r="G1253">
        <v>206265.89</v>
      </c>
      <c r="H1253">
        <v>7221.17</v>
      </c>
    </row>
    <row r="1254" spans="1:8" x14ac:dyDescent="0.2">
      <c r="A1254" t="s">
        <v>71</v>
      </c>
      <c r="B1254" t="s">
        <v>54</v>
      </c>
      <c r="C1254" t="s">
        <v>82</v>
      </c>
      <c r="D1254" s="4">
        <v>43405</v>
      </c>
      <c r="E1254" t="s">
        <v>199</v>
      </c>
      <c r="F1254" s="5">
        <v>43221</v>
      </c>
      <c r="G1254">
        <v>52606.37</v>
      </c>
      <c r="H1254">
        <v>2735.41</v>
      </c>
    </row>
    <row r="1255" spans="1:8" x14ac:dyDescent="0.2">
      <c r="A1255" t="s">
        <v>71</v>
      </c>
      <c r="B1255" t="s">
        <v>54</v>
      </c>
      <c r="C1255" t="s">
        <v>82</v>
      </c>
      <c r="D1255" s="4">
        <v>43405</v>
      </c>
      <c r="E1255" t="s">
        <v>198</v>
      </c>
      <c r="F1255" s="5">
        <v>43221</v>
      </c>
      <c r="G1255">
        <v>52606.37</v>
      </c>
      <c r="H1255">
        <v>-2735.41</v>
      </c>
    </row>
    <row r="1256" spans="1:8" x14ac:dyDescent="0.2">
      <c r="A1256" t="s">
        <v>71</v>
      </c>
      <c r="B1256" t="s">
        <v>54</v>
      </c>
      <c r="C1256" t="s">
        <v>82</v>
      </c>
      <c r="D1256" s="4">
        <v>43405</v>
      </c>
      <c r="E1256" t="s">
        <v>206</v>
      </c>
      <c r="F1256" s="5">
        <v>43221</v>
      </c>
      <c r="G1256">
        <v>50336.19</v>
      </c>
      <c r="H1256">
        <v>4731.5200000000004</v>
      </c>
    </row>
    <row r="1257" spans="1:8" x14ac:dyDescent="0.2">
      <c r="A1257" t="s">
        <v>71</v>
      </c>
      <c r="B1257" t="s">
        <v>54</v>
      </c>
      <c r="C1257" t="s">
        <v>82</v>
      </c>
      <c r="D1257" s="4">
        <v>43405</v>
      </c>
      <c r="E1257" t="s">
        <v>207</v>
      </c>
      <c r="F1257" s="5">
        <v>43221</v>
      </c>
      <c r="G1257">
        <v>2270.1799999999998</v>
      </c>
      <c r="H1257">
        <v>213.29</v>
      </c>
    </row>
    <row r="1258" spans="1:8" x14ac:dyDescent="0.2">
      <c r="A1258" t="s">
        <v>71</v>
      </c>
      <c r="B1258" t="s">
        <v>55</v>
      </c>
      <c r="C1258" t="s">
        <v>81</v>
      </c>
      <c r="D1258" s="4">
        <v>43525</v>
      </c>
      <c r="E1258" t="s">
        <v>194</v>
      </c>
      <c r="F1258" s="5">
        <v>43405</v>
      </c>
      <c r="G1258">
        <v>3.2</v>
      </c>
      <c r="H1258">
        <v>0.21</v>
      </c>
    </row>
    <row r="1259" spans="1:8" x14ac:dyDescent="0.2">
      <c r="A1259" t="s">
        <v>71</v>
      </c>
      <c r="B1259" t="s">
        <v>55</v>
      </c>
      <c r="C1259" t="s">
        <v>81</v>
      </c>
      <c r="D1259" s="4">
        <v>43525</v>
      </c>
      <c r="E1259" t="s">
        <v>198</v>
      </c>
      <c r="F1259" s="5">
        <v>43405</v>
      </c>
      <c r="G1259">
        <v>99.2</v>
      </c>
      <c r="H1259">
        <v>-3.47</v>
      </c>
    </row>
    <row r="1260" spans="1:8" x14ac:dyDescent="0.2">
      <c r="A1260" t="s">
        <v>71</v>
      </c>
      <c r="B1260" t="s">
        <v>55</v>
      </c>
      <c r="C1260" t="s">
        <v>82</v>
      </c>
      <c r="D1260" s="4">
        <v>43525</v>
      </c>
      <c r="E1260" t="s">
        <v>198</v>
      </c>
      <c r="F1260" s="5">
        <v>43405</v>
      </c>
      <c r="G1260">
        <v>36.17</v>
      </c>
      <c r="H1260">
        <v>-1.88</v>
      </c>
    </row>
    <row r="1261" spans="1:8" x14ac:dyDescent="0.2">
      <c r="A1261" t="s">
        <v>71</v>
      </c>
      <c r="B1261" t="s">
        <v>55</v>
      </c>
      <c r="C1261" t="s">
        <v>82</v>
      </c>
      <c r="D1261" s="4">
        <v>43525</v>
      </c>
      <c r="E1261" t="s">
        <v>199</v>
      </c>
      <c r="F1261" s="5">
        <v>43405</v>
      </c>
      <c r="G1261">
        <v>36.17</v>
      </c>
      <c r="H1261">
        <v>1.88</v>
      </c>
    </row>
    <row r="1262" spans="1:8" x14ac:dyDescent="0.2">
      <c r="A1262" t="s">
        <v>71</v>
      </c>
      <c r="B1262" t="s">
        <v>55</v>
      </c>
      <c r="C1262" t="s">
        <v>82</v>
      </c>
      <c r="D1262" s="4">
        <v>43525</v>
      </c>
      <c r="E1262" t="s">
        <v>197</v>
      </c>
      <c r="F1262" s="5">
        <v>43405</v>
      </c>
      <c r="G1262">
        <v>35</v>
      </c>
      <c r="H1262">
        <v>3.29</v>
      </c>
    </row>
    <row r="1263" spans="1:8" x14ac:dyDescent="0.2">
      <c r="A1263" t="s">
        <v>71</v>
      </c>
      <c r="B1263" t="s">
        <v>55</v>
      </c>
      <c r="C1263" t="s">
        <v>82</v>
      </c>
      <c r="D1263" s="4">
        <v>43525</v>
      </c>
      <c r="E1263" t="s">
        <v>196</v>
      </c>
      <c r="F1263" s="5">
        <v>43405</v>
      </c>
      <c r="G1263">
        <v>1.17</v>
      </c>
      <c r="H1263">
        <v>0.11</v>
      </c>
    </row>
    <row r="1264" spans="1:8" x14ac:dyDescent="0.2">
      <c r="A1264" t="s">
        <v>71</v>
      </c>
      <c r="B1264" t="s">
        <v>54</v>
      </c>
      <c r="C1264" t="s">
        <v>80</v>
      </c>
      <c r="D1264" s="4">
        <v>43405</v>
      </c>
      <c r="E1264" t="s">
        <v>198</v>
      </c>
      <c r="F1264" s="5">
        <v>43221</v>
      </c>
      <c r="G1264">
        <v>221.34</v>
      </c>
      <c r="H1264">
        <v>-15.72</v>
      </c>
    </row>
    <row r="1265" spans="1:8" x14ac:dyDescent="0.2">
      <c r="A1265" t="s">
        <v>71</v>
      </c>
      <c r="B1265" t="s">
        <v>54</v>
      </c>
      <c r="C1265" t="s">
        <v>80</v>
      </c>
      <c r="D1265" s="4">
        <v>43405</v>
      </c>
      <c r="E1265" t="s">
        <v>202</v>
      </c>
      <c r="F1265" s="5">
        <v>43221</v>
      </c>
      <c r="G1265">
        <v>211.79</v>
      </c>
      <c r="H1265">
        <v>27.96</v>
      </c>
    </row>
    <row r="1266" spans="1:8" x14ac:dyDescent="0.2">
      <c r="A1266" t="s">
        <v>71</v>
      </c>
      <c r="B1266" t="s">
        <v>54</v>
      </c>
      <c r="C1266" t="s">
        <v>80</v>
      </c>
      <c r="D1266" s="4">
        <v>43405</v>
      </c>
      <c r="E1266" t="s">
        <v>203</v>
      </c>
      <c r="F1266" s="5">
        <v>43221</v>
      </c>
      <c r="G1266">
        <v>9.5500000000000007</v>
      </c>
      <c r="H1266">
        <v>1.26</v>
      </c>
    </row>
    <row r="1267" spans="1:8" x14ac:dyDescent="0.2">
      <c r="A1267" t="s">
        <v>71</v>
      </c>
      <c r="B1267" t="s">
        <v>54</v>
      </c>
      <c r="C1267" t="s">
        <v>80</v>
      </c>
      <c r="D1267" s="4">
        <v>43405</v>
      </c>
      <c r="E1267" t="s">
        <v>199</v>
      </c>
      <c r="F1267" s="5">
        <v>43221</v>
      </c>
      <c r="G1267">
        <v>221.34</v>
      </c>
      <c r="H1267">
        <v>15.72</v>
      </c>
    </row>
    <row r="1268" spans="1:8" x14ac:dyDescent="0.2">
      <c r="A1268" t="s">
        <v>71</v>
      </c>
      <c r="B1268" t="s">
        <v>54</v>
      </c>
      <c r="C1268" t="s">
        <v>81</v>
      </c>
      <c r="D1268" s="4">
        <v>43405</v>
      </c>
      <c r="E1268" t="s">
        <v>198</v>
      </c>
      <c r="F1268" s="5">
        <v>43221</v>
      </c>
      <c r="G1268">
        <v>885.18</v>
      </c>
      <c r="H1268">
        <v>-30.98</v>
      </c>
    </row>
    <row r="1269" spans="1:8" x14ac:dyDescent="0.2">
      <c r="A1269" t="s">
        <v>71</v>
      </c>
      <c r="B1269" t="s">
        <v>54</v>
      </c>
      <c r="C1269" t="s">
        <v>81</v>
      </c>
      <c r="D1269" s="4">
        <v>43405</v>
      </c>
      <c r="E1269" t="s">
        <v>204</v>
      </c>
      <c r="F1269" s="5">
        <v>43221</v>
      </c>
      <c r="G1269">
        <v>846.98</v>
      </c>
      <c r="H1269">
        <v>55.05</v>
      </c>
    </row>
    <row r="1270" spans="1:8" x14ac:dyDescent="0.2">
      <c r="A1270" t="s">
        <v>71</v>
      </c>
      <c r="B1270" t="s">
        <v>54</v>
      </c>
      <c r="C1270" t="s">
        <v>81</v>
      </c>
      <c r="D1270" s="4">
        <v>43405</v>
      </c>
      <c r="E1270" t="s">
        <v>205</v>
      </c>
      <c r="F1270" s="5">
        <v>43221</v>
      </c>
      <c r="G1270">
        <v>38.200000000000003</v>
      </c>
      <c r="H1270">
        <v>2.48</v>
      </c>
    </row>
    <row r="1271" spans="1:8" x14ac:dyDescent="0.2">
      <c r="A1271" t="s">
        <v>71</v>
      </c>
      <c r="B1271" t="s">
        <v>54</v>
      </c>
      <c r="C1271" t="s">
        <v>81</v>
      </c>
      <c r="D1271" s="4">
        <v>43405</v>
      </c>
      <c r="E1271" t="s">
        <v>199</v>
      </c>
      <c r="F1271" s="5">
        <v>43221</v>
      </c>
      <c r="G1271">
        <v>885.18</v>
      </c>
      <c r="H1271">
        <v>30.98</v>
      </c>
    </row>
    <row r="1272" spans="1:8" x14ac:dyDescent="0.2">
      <c r="A1272" t="s">
        <v>71</v>
      </c>
      <c r="B1272" t="s">
        <v>54</v>
      </c>
      <c r="C1272" t="s">
        <v>82</v>
      </c>
      <c r="D1272" s="4">
        <v>43405</v>
      </c>
      <c r="E1272" t="s">
        <v>198</v>
      </c>
      <c r="F1272" s="5">
        <v>43221</v>
      </c>
      <c r="G1272">
        <v>214.49</v>
      </c>
      <c r="H1272">
        <v>-11.15</v>
      </c>
    </row>
    <row r="1273" spans="1:8" x14ac:dyDescent="0.2">
      <c r="A1273" t="s">
        <v>71</v>
      </c>
      <c r="B1273" t="s">
        <v>54</v>
      </c>
      <c r="C1273" t="s">
        <v>82</v>
      </c>
      <c r="D1273" s="4">
        <v>43405</v>
      </c>
      <c r="E1273" t="s">
        <v>206</v>
      </c>
      <c r="F1273" s="5">
        <v>43221</v>
      </c>
      <c r="G1273">
        <v>205.23</v>
      </c>
      <c r="H1273">
        <v>19.29</v>
      </c>
    </row>
    <row r="1274" spans="1:8" x14ac:dyDescent="0.2">
      <c r="A1274" t="s">
        <v>71</v>
      </c>
      <c r="B1274" t="s">
        <v>54</v>
      </c>
      <c r="C1274" t="s">
        <v>82</v>
      </c>
      <c r="D1274" s="4">
        <v>43405</v>
      </c>
      <c r="E1274" t="s">
        <v>207</v>
      </c>
      <c r="F1274" s="5">
        <v>43221</v>
      </c>
      <c r="G1274">
        <v>9.26</v>
      </c>
      <c r="H1274">
        <v>0.87</v>
      </c>
    </row>
    <row r="1275" spans="1:8" x14ac:dyDescent="0.2">
      <c r="A1275" t="s">
        <v>71</v>
      </c>
      <c r="B1275" t="s">
        <v>54</v>
      </c>
      <c r="C1275" t="s">
        <v>82</v>
      </c>
      <c r="D1275" s="4">
        <v>43405</v>
      </c>
      <c r="E1275" t="s">
        <v>199</v>
      </c>
      <c r="F1275" s="5">
        <v>43221</v>
      </c>
      <c r="G1275">
        <v>214.49</v>
      </c>
      <c r="H1275">
        <v>11.15</v>
      </c>
    </row>
    <row r="1276" spans="1:8" x14ac:dyDescent="0.2">
      <c r="A1276" t="s">
        <v>71</v>
      </c>
      <c r="B1276" t="s">
        <v>55</v>
      </c>
      <c r="C1276" t="s">
        <v>80</v>
      </c>
      <c r="D1276" s="4">
        <v>43405</v>
      </c>
      <c r="E1276" t="s">
        <v>198</v>
      </c>
      <c r="F1276" s="5">
        <v>43221</v>
      </c>
      <c r="G1276">
        <v>67546.37</v>
      </c>
      <c r="H1276">
        <v>-4795.79</v>
      </c>
    </row>
    <row r="1277" spans="1:8" x14ac:dyDescent="0.2">
      <c r="A1277" t="s">
        <v>71</v>
      </c>
      <c r="B1277" t="s">
        <v>55</v>
      </c>
      <c r="C1277" t="s">
        <v>80</v>
      </c>
      <c r="D1277" s="4">
        <v>43405</v>
      </c>
      <c r="E1277" t="s">
        <v>202</v>
      </c>
      <c r="F1277" s="5">
        <v>43221</v>
      </c>
      <c r="G1277">
        <v>64631.43</v>
      </c>
      <c r="H1277">
        <v>8531.2999999999993</v>
      </c>
    </row>
    <row r="1278" spans="1:8" x14ac:dyDescent="0.2">
      <c r="A1278" t="s">
        <v>71</v>
      </c>
      <c r="B1278" t="s">
        <v>55</v>
      </c>
      <c r="C1278" t="s">
        <v>80</v>
      </c>
      <c r="D1278" s="4">
        <v>43405</v>
      </c>
      <c r="E1278" t="s">
        <v>203</v>
      </c>
      <c r="F1278" s="5">
        <v>43221</v>
      </c>
      <c r="G1278">
        <v>2914.94</v>
      </c>
      <c r="H1278">
        <v>384.74</v>
      </c>
    </row>
    <row r="1279" spans="1:8" x14ac:dyDescent="0.2">
      <c r="A1279" t="s">
        <v>71</v>
      </c>
      <c r="B1279" t="s">
        <v>55</v>
      </c>
      <c r="C1279" t="s">
        <v>80</v>
      </c>
      <c r="D1279" s="4">
        <v>43405</v>
      </c>
      <c r="E1279" t="s">
        <v>199</v>
      </c>
      <c r="F1279" s="5">
        <v>43221</v>
      </c>
      <c r="G1279">
        <v>67546.37</v>
      </c>
      <c r="H1279">
        <v>4795.79</v>
      </c>
    </row>
    <row r="1280" spans="1:8" x14ac:dyDescent="0.2">
      <c r="A1280" t="s">
        <v>71</v>
      </c>
      <c r="B1280" t="s">
        <v>55</v>
      </c>
      <c r="C1280" t="s">
        <v>81</v>
      </c>
      <c r="D1280" s="4">
        <v>43405</v>
      </c>
      <c r="E1280" t="s">
        <v>198</v>
      </c>
      <c r="F1280" s="5">
        <v>43221</v>
      </c>
      <c r="G1280">
        <v>147507.26</v>
      </c>
      <c r="H1280">
        <v>-5162.95</v>
      </c>
    </row>
    <row r="1281" spans="1:8" x14ac:dyDescent="0.2">
      <c r="A1281" t="s">
        <v>71</v>
      </c>
      <c r="B1281" t="s">
        <v>55</v>
      </c>
      <c r="C1281" t="s">
        <v>81</v>
      </c>
      <c r="D1281" s="4">
        <v>43405</v>
      </c>
      <c r="E1281" t="s">
        <v>204</v>
      </c>
      <c r="F1281" s="5">
        <v>43221</v>
      </c>
      <c r="G1281">
        <v>141141.76999999999</v>
      </c>
      <c r="H1281">
        <v>9174.42</v>
      </c>
    </row>
    <row r="1282" spans="1:8" x14ac:dyDescent="0.2">
      <c r="A1282" t="s">
        <v>71</v>
      </c>
      <c r="B1282" t="s">
        <v>55</v>
      </c>
      <c r="C1282" t="s">
        <v>81</v>
      </c>
      <c r="D1282" s="4">
        <v>43405</v>
      </c>
      <c r="E1282" t="s">
        <v>205</v>
      </c>
      <c r="F1282" s="5">
        <v>43221</v>
      </c>
      <c r="G1282">
        <v>6365.49</v>
      </c>
      <c r="H1282">
        <v>413.79</v>
      </c>
    </row>
    <row r="1283" spans="1:8" x14ac:dyDescent="0.2">
      <c r="A1283" t="s">
        <v>71</v>
      </c>
      <c r="B1283" t="s">
        <v>55</v>
      </c>
      <c r="C1283" t="s">
        <v>81</v>
      </c>
      <c r="D1283" s="4">
        <v>43405</v>
      </c>
      <c r="E1283" t="s">
        <v>199</v>
      </c>
      <c r="F1283" s="5">
        <v>43221</v>
      </c>
      <c r="G1283">
        <v>147507.26</v>
      </c>
      <c r="H1283">
        <v>5162.95</v>
      </c>
    </row>
    <row r="1284" spans="1:8" x14ac:dyDescent="0.2">
      <c r="A1284" t="s">
        <v>71</v>
      </c>
      <c r="B1284" t="s">
        <v>55</v>
      </c>
      <c r="C1284" t="s">
        <v>82</v>
      </c>
      <c r="D1284" s="4">
        <v>43405</v>
      </c>
      <c r="E1284" t="s">
        <v>198</v>
      </c>
      <c r="F1284" s="5">
        <v>43221</v>
      </c>
      <c r="G1284">
        <v>58673.43</v>
      </c>
      <c r="H1284">
        <v>-3051.09</v>
      </c>
    </row>
    <row r="1285" spans="1:8" x14ac:dyDescent="0.2">
      <c r="A1285" t="s">
        <v>71</v>
      </c>
      <c r="B1285" t="s">
        <v>55</v>
      </c>
      <c r="C1285" t="s">
        <v>82</v>
      </c>
      <c r="D1285" s="4">
        <v>43405</v>
      </c>
      <c r="E1285" t="s">
        <v>206</v>
      </c>
      <c r="F1285" s="5">
        <v>43221</v>
      </c>
      <c r="G1285">
        <v>56141.42</v>
      </c>
      <c r="H1285">
        <v>5277.34</v>
      </c>
    </row>
    <row r="1286" spans="1:8" x14ac:dyDescent="0.2">
      <c r="A1286" t="s">
        <v>71</v>
      </c>
      <c r="B1286" t="s">
        <v>55</v>
      </c>
      <c r="C1286" t="s">
        <v>82</v>
      </c>
      <c r="D1286" s="4">
        <v>43405</v>
      </c>
      <c r="E1286" t="s">
        <v>207</v>
      </c>
      <c r="F1286" s="5">
        <v>43221</v>
      </c>
      <c r="G1286">
        <v>2532.0100000000002</v>
      </c>
      <c r="H1286">
        <v>237.96</v>
      </c>
    </row>
    <row r="1287" spans="1:8" x14ac:dyDescent="0.2">
      <c r="A1287" t="s">
        <v>71</v>
      </c>
      <c r="B1287" t="s">
        <v>55</v>
      </c>
      <c r="C1287" t="s">
        <v>82</v>
      </c>
      <c r="D1287" s="4">
        <v>43405</v>
      </c>
      <c r="E1287" t="s">
        <v>199</v>
      </c>
      <c r="F1287" s="5">
        <v>43221</v>
      </c>
      <c r="G1287">
        <v>58673.43</v>
      </c>
      <c r="H1287">
        <v>3051.09</v>
      </c>
    </row>
    <row r="1288" spans="1:8" x14ac:dyDescent="0.2">
      <c r="A1288" t="s">
        <v>71</v>
      </c>
      <c r="B1288" t="s">
        <v>54</v>
      </c>
      <c r="C1288" t="s">
        <v>80</v>
      </c>
      <c r="D1288" s="4">
        <v>43405</v>
      </c>
      <c r="E1288" t="s">
        <v>198</v>
      </c>
      <c r="F1288" s="5">
        <v>43221</v>
      </c>
      <c r="G1288">
        <v>48002.26</v>
      </c>
      <c r="H1288">
        <v>-3408.17</v>
      </c>
    </row>
    <row r="1289" spans="1:8" x14ac:dyDescent="0.2">
      <c r="A1289" t="s">
        <v>71</v>
      </c>
      <c r="B1289" t="s">
        <v>54</v>
      </c>
      <c r="C1289" t="s">
        <v>80</v>
      </c>
      <c r="D1289" s="4">
        <v>43405</v>
      </c>
      <c r="E1289" t="s">
        <v>202</v>
      </c>
      <c r="F1289" s="5">
        <v>43221</v>
      </c>
      <c r="G1289">
        <v>45930.7</v>
      </c>
      <c r="H1289">
        <v>6062.95</v>
      </c>
    </row>
    <row r="1290" spans="1:8" x14ac:dyDescent="0.2">
      <c r="A1290" t="s">
        <v>71</v>
      </c>
      <c r="B1290" t="s">
        <v>54</v>
      </c>
      <c r="C1290" t="s">
        <v>80</v>
      </c>
      <c r="D1290" s="4">
        <v>43405</v>
      </c>
      <c r="E1290" t="s">
        <v>203</v>
      </c>
      <c r="F1290" s="5">
        <v>43221</v>
      </c>
      <c r="G1290">
        <v>2071.56</v>
      </c>
      <c r="H1290">
        <v>273.49</v>
      </c>
    </row>
    <row r="1291" spans="1:8" x14ac:dyDescent="0.2">
      <c r="A1291" t="s">
        <v>71</v>
      </c>
      <c r="B1291" t="s">
        <v>55</v>
      </c>
      <c r="C1291" t="s">
        <v>80</v>
      </c>
      <c r="D1291" s="4">
        <v>43405</v>
      </c>
      <c r="E1291" t="s">
        <v>198</v>
      </c>
      <c r="F1291" s="5">
        <v>43221</v>
      </c>
      <c r="G1291">
        <v>25300.35</v>
      </c>
      <c r="H1291">
        <v>-1796.38</v>
      </c>
    </row>
    <row r="1292" spans="1:8" x14ac:dyDescent="0.2">
      <c r="A1292" t="s">
        <v>71</v>
      </c>
      <c r="B1292" t="s">
        <v>55</v>
      </c>
      <c r="C1292" t="s">
        <v>80</v>
      </c>
      <c r="D1292" s="4">
        <v>43405</v>
      </c>
      <c r="E1292" t="s">
        <v>202</v>
      </c>
      <c r="F1292" s="5">
        <v>43221</v>
      </c>
      <c r="G1292">
        <v>24208.5</v>
      </c>
      <c r="H1292">
        <v>3195.54</v>
      </c>
    </row>
    <row r="1293" spans="1:8" x14ac:dyDescent="0.2">
      <c r="A1293" t="s">
        <v>71</v>
      </c>
      <c r="B1293" t="s">
        <v>55</v>
      </c>
      <c r="C1293" t="s">
        <v>80</v>
      </c>
      <c r="D1293" s="4">
        <v>43405</v>
      </c>
      <c r="E1293" t="s">
        <v>203</v>
      </c>
      <c r="F1293" s="5">
        <v>43221</v>
      </c>
      <c r="G1293">
        <v>1091.8499999999999</v>
      </c>
      <c r="H1293">
        <v>144.13999999999999</v>
      </c>
    </row>
    <row r="1294" spans="1:8" x14ac:dyDescent="0.2">
      <c r="A1294" t="s">
        <v>71</v>
      </c>
      <c r="B1294" t="s">
        <v>55</v>
      </c>
      <c r="C1294" t="s">
        <v>80</v>
      </c>
      <c r="D1294" s="4">
        <v>43405</v>
      </c>
      <c r="E1294" t="s">
        <v>199</v>
      </c>
      <c r="F1294" s="5">
        <v>43221</v>
      </c>
      <c r="G1294">
        <v>25300.35</v>
      </c>
      <c r="H1294">
        <v>1796.38</v>
      </c>
    </row>
    <row r="1295" spans="1:8" x14ac:dyDescent="0.2">
      <c r="A1295" t="s">
        <v>71</v>
      </c>
      <c r="B1295" t="s">
        <v>55</v>
      </c>
      <c r="C1295" t="s">
        <v>81</v>
      </c>
      <c r="D1295" s="4">
        <v>43405</v>
      </c>
      <c r="E1295" t="s">
        <v>198</v>
      </c>
      <c r="F1295" s="5">
        <v>43221</v>
      </c>
      <c r="G1295">
        <v>57835.81</v>
      </c>
      <c r="H1295">
        <v>-2024.43</v>
      </c>
    </row>
    <row r="1296" spans="1:8" x14ac:dyDescent="0.2">
      <c r="A1296" t="s">
        <v>71</v>
      </c>
      <c r="B1296" t="s">
        <v>55</v>
      </c>
      <c r="C1296" t="s">
        <v>81</v>
      </c>
      <c r="D1296" s="4">
        <v>43405</v>
      </c>
      <c r="E1296" t="s">
        <v>204</v>
      </c>
      <c r="F1296" s="5">
        <v>43221</v>
      </c>
      <c r="G1296">
        <v>55339.95</v>
      </c>
      <c r="H1296">
        <v>3597.32</v>
      </c>
    </row>
    <row r="1297" spans="1:8" x14ac:dyDescent="0.2">
      <c r="A1297" t="s">
        <v>71</v>
      </c>
      <c r="B1297" t="s">
        <v>55</v>
      </c>
      <c r="C1297" t="s">
        <v>81</v>
      </c>
      <c r="D1297" s="4">
        <v>43405</v>
      </c>
      <c r="E1297" t="s">
        <v>205</v>
      </c>
      <c r="F1297" s="5">
        <v>43221</v>
      </c>
      <c r="G1297">
        <v>2495.86</v>
      </c>
      <c r="H1297">
        <v>162.19999999999999</v>
      </c>
    </row>
    <row r="1298" spans="1:8" x14ac:dyDescent="0.2">
      <c r="A1298" t="s">
        <v>71</v>
      </c>
      <c r="B1298" t="s">
        <v>55</v>
      </c>
      <c r="C1298" t="s">
        <v>81</v>
      </c>
      <c r="D1298" s="4">
        <v>43405</v>
      </c>
      <c r="E1298" t="s">
        <v>199</v>
      </c>
      <c r="F1298" s="5">
        <v>43221</v>
      </c>
      <c r="G1298">
        <v>57835.81</v>
      </c>
      <c r="H1298">
        <v>2024.43</v>
      </c>
    </row>
    <row r="1299" spans="1:8" x14ac:dyDescent="0.2">
      <c r="A1299" t="s">
        <v>71</v>
      </c>
      <c r="B1299" t="s">
        <v>55</v>
      </c>
      <c r="C1299" t="s">
        <v>82</v>
      </c>
      <c r="D1299" s="4">
        <v>43405</v>
      </c>
      <c r="E1299" t="s">
        <v>198</v>
      </c>
      <c r="F1299" s="5">
        <v>43221</v>
      </c>
      <c r="G1299">
        <v>23536.13</v>
      </c>
      <c r="H1299">
        <v>-1223.8800000000001</v>
      </c>
    </row>
    <row r="1300" spans="1:8" x14ac:dyDescent="0.2">
      <c r="A1300" t="s">
        <v>71</v>
      </c>
      <c r="B1300" t="s">
        <v>55</v>
      </c>
      <c r="C1300" t="s">
        <v>82</v>
      </c>
      <c r="D1300" s="4">
        <v>43405</v>
      </c>
      <c r="E1300" t="s">
        <v>206</v>
      </c>
      <c r="F1300" s="5">
        <v>43221</v>
      </c>
      <c r="G1300">
        <v>22520.48</v>
      </c>
      <c r="H1300">
        <v>2116.92</v>
      </c>
    </row>
    <row r="1301" spans="1:8" x14ac:dyDescent="0.2">
      <c r="A1301" t="s">
        <v>71</v>
      </c>
      <c r="B1301" t="s">
        <v>55</v>
      </c>
      <c r="C1301" t="s">
        <v>82</v>
      </c>
      <c r="D1301" s="4">
        <v>43405</v>
      </c>
      <c r="E1301" t="s">
        <v>207</v>
      </c>
      <c r="F1301" s="5">
        <v>43221</v>
      </c>
      <c r="G1301">
        <v>1015.65</v>
      </c>
      <c r="H1301">
        <v>95.46</v>
      </c>
    </row>
    <row r="1302" spans="1:8" x14ac:dyDescent="0.2">
      <c r="A1302" t="s">
        <v>71</v>
      </c>
      <c r="B1302" t="s">
        <v>55</v>
      </c>
      <c r="C1302" t="s">
        <v>82</v>
      </c>
      <c r="D1302" s="4">
        <v>43405</v>
      </c>
      <c r="E1302" t="s">
        <v>199</v>
      </c>
      <c r="F1302" s="5">
        <v>43221</v>
      </c>
      <c r="G1302">
        <v>23536.13</v>
      </c>
      <c r="H1302">
        <v>1223.8800000000001</v>
      </c>
    </row>
    <row r="1303" spans="1:8" x14ac:dyDescent="0.2">
      <c r="A1303" t="s">
        <v>71</v>
      </c>
      <c r="B1303" t="s">
        <v>54</v>
      </c>
      <c r="C1303" t="s">
        <v>80</v>
      </c>
      <c r="D1303" s="4">
        <v>43405</v>
      </c>
      <c r="E1303" t="s">
        <v>198</v>
      </c>
      <c r="F1303" s="5">
        <v>43221</v>
      </c>
      <c r="G1303">
        <v>30408.22</v>
      </c>
      <c r="H1303">
        <v>-2158.91</v>
      </c>
    </row>
    <row r="1304" spans="1:8" x14ac:dyDescent="0.2">
      <c r="A1304" t="s">
        <v>71</v>
      </c>
      <c r="B1304" t="s">
        <v>54</v>
      </c>
      <c r="C1304" t="s">
        <v>80</v>
      </c>
      <c r="D1304" s="4">
        <v>43405</v>
      </c>
      <c r="E1304" t="s">
        <v>202</v>
      </c>
      <c r="F1304" s="5">
        <v>43221</v>
      </c>
      <c r="G1304">
        <v>29095.94</v>
      </c>
      <c r="H1304">
        <v>3840.64</v>
      </c>
    </row>
    <row r="1305" spans="1:8" x14ac:dyDescent="0.2">
      <c r="A1305" t="s">
        <v>71</v>
      </c>
      <c r="B1305" t="s">
        <v>54</v>
      </c>
      <c r="C1305" t="s">
        <v>80</v>
      </c>
      <c r="D1305" s="4">
        <v>43405</v>
      </c>
      <c r="E1305" t="s">
        <v>203</v>
      </c>
      <c r="F1305" s="5">
        <v>43221</v>
      </c>
      <c r="G1305">
        <v>1312.28</v>
      </c>
      <c r="H1305">
        <v>173.22</v>
      </c>
    </row>
    <row r="1306" spans="1:8" x14ac:dyDescent="0.2">
      <c r="A1306" t="s">
        <v>71</v>
      </c>
      <c r="B1306" t="s">
        <v>54</v>
      </c>
      <c r="C1306" t="s">
        <v>80</v>
      </c>
      <c r="D1306" s="4">
        <v>43405</v>
      </c>
      <c r="E1306" t="s">
        <v>199</v>
      </c>
      <c r="F1306" s="5">
        <v>43221</v>
      </c>
      <c r="G1306">
        <v>30408.22</v>
      </c>
      <c r="H1306">
        <v>2158.91</v>
      </c>
    </row>
    <row r="1307" spans="1:8" x14ac:dyDescent="0.2">
      <c r="A1307" t="s">
        <v>71</v>
      </c>
      <c r="B1307" t="s">
        <v>54</v>
      </c>
      <c r="C1307" t="s">
        <v>81</v>
      </c>
      <c r="D1307" s="4">
        <v>43405</v>
      </c>
      <c r="E1307" t="s">
        <v>198</v>
      </c>
      <c r="F1307" s="5">
        <v>43221</v>
      </c>
      <c r="G1307">
        <v>135918.21</v>
      </c>
      <c r="H1307">
        <v>-4757.12</v>
      </c>
    </row>
    <row r="1308" spans="1:8" x14ac:dyDescent="0.2">
      <c r="A1308" t="s">
        <v>71</v>
      </c>
      <c r="B1308" t="s">
        <v>54</v>
      </c>
      <c r="C1308" t="s">
        <v>81</v>
      </c>
      <c r="D1308" s="4">
        <v>43405</v>
      </c>
      <c r="E1308" t="s">
        <v>204</v>
      </c>
      <c r="F1308" s="5">
        <v>43221</v>
      </c>
      <c r="G1308">
        <v>130052.84</v>
      </c>
      <c r="H1308">
        <v>8453.43</v>
      </c>
    </row>
    <row r="1309" spans="1:8" x14ac:dyDescent="0.2">
      <c r="A1309" t="s">
        <v>71</v>
      </c>
      <c r="B1309" t="s">
        <v>54</v>
      </c>
      <c r="C1309" t="s">
        <v>81</v>
      </c>
      <c r="D1309" s="4">
        <v>43405</v>
      </c>
      <c r="E1309" t="s">
        <v>205</v>
      </c>
      <c r="F1309" s="5">
        <v>43221</v>
      </c>
      <c r="G1309">
        <v>5865.37</v>
      </c>
      <c r="H1309">
        <v>381.33</v>
      </c>
    </row>
    <row r="1310" spans="1:8" x14ac:dyDescent="0.2">
      <c r="A1310" t="s">
        <v>71</v>
      </c>
      <c r="B1310" t="s">
        <v>54</v>
      </c>
      <c r="C1310" t="s">
        <v>81</v>
      </c>
      <c r="D1310" s="4">
        <v>43405</v>
      </c>
      <c r="E1310" t="s">
        <v>199</v>
      </c>
      <c r="F1310" s="5">
        <v>43221</v>
      </c>
      <c r="G1310">
        <v>135918.21</v>
      </c>
      <c r="H1310">
        <v>4757.12</v>
      </c>
    </row>
    <row r="1311" spans="1:8" x14ac:dyDescent="0.2">
      <c r="A1311" t="s">
        <v>71</v>
      </c>
      <c r="B1311" t="s">
        <v>54</v>
      </c>
      <c r="C1311" t="s">
        <v>82</v>
      </c>
      <c r="D1311" s="4">
        <v>43405</v>
      </c>
      <c r="E1311" t="s">
        <v>198</v>
      </c>
      <c r="F1311" s="5">
        <v>43221</v>
      </c>
      <c r="G1311">
        <v>35307.760000000002</v>
      </c>
      <c r="H1311">
        <v>-1836.12</v>
      </c>
    </row>
    <row r="1312" spans="1:8" x14ac:dyDescent="0.2">
      <c r="A1312" t="s">
        <v>71</v>
      </c>
      <c r="B1312" t="s">
        <v>54</v>
      </c>
      <c r="C1312" t="s">
        <v>82</v>
      </c>
      <c r="D1312" s="4">
        <v>43405</v>
      </c>
      <c r="E1312" t="s">
        <v>206</v>
      </c>
      <c r="F1312" s="5">
        <v>43221</v>
      </c>
      <c r="G1312">
        <v>33784.120000000003</v>
      </c>
      <c r="H1312">
        <v>3175.7</v>
      </c>
    </row>
    <row r="1313" spans="1:8" x14ac:dyDescent="0.2">
      <c r="A1313" t="s">
        <v>71</v>
      </c>
      <c r="B1313" t="s">
        <v>54</v>
      </c>
      <c r="C1313" t="s">
        <v>82</v>
      </c>
      <c r="D1313" s="4">
        <v>43405</v>
      </c>
      <c r="E1313" t="s">
        <v>207</v>
      </c>
      <c r="F1313" s="5">
        <v>43221</v>
      </c>
      <c r="G1313">
        <v>1523.64</v>
      </c>
      <c r="H1313">
        <v>143.22</v>
      </c>
    </row>
    <row r="1314" spans="1:8" x14ac:dyDescent="0.2">
      <c r="A1314" t="s">
        <v>71</v>
      </c>
      <c r="B1314" t="s">
        <v>54</v>
      </c>
      <c r="C1314" t="s">
        <v>82</v>
      </c>
      <c r="D1314" s="4">
        <v>43405</v>
      </c>
      <c r="E1314" t="s">
        <v>199</v>
      </c>
      <c r="F1314" s="5">
        <v>43221</v>
      </c>
      <c r="G1314">
        <v>35307.760000000002</v>
      </c>
      <c r="H1314">
        <v>1836.12</v>
      </c>
    </row>
    <row r="1315" spans="1:8" x14ac:dyDescent="0.2">
      <c r="A1315" t="s">
        <v>71</v>
      </c>
      <c r="B1315" t="s">
        <v>55</v>
      </c>
      <c r="C1315" t="s">
        <v>80</v>
      </c>
      <c r="D1315" s="4">
        <v>43374</v>
      </c>
      <c r="E1315" t="s">
        <v>198</v>
      </c>
      <c r="F1315" s="5">
        <v>43221</v>
      </c>
      <c r="G1315">
        <v>8360.17</v>
      </c>
      <c r="H1315">
        <v>-593.58000000000004</v>
      </c>
    </row>
    <row r="1316" spans="1:8" x14ac:dyDescent="0.2">
      <c r="A1316" t="s">
        <v>71</v>
      </c>
      <c r="B1316" t="s">
        <v>55</v>
      </c>
      <c r="C1316" t="s">
        <v>80</v>
      </c>
      <c r="D1316" s="4">
        <v>43374</v>
      </c>
      <c r="E1316" t="s">
        <v>202</v>
      </c>
      <c r="F1316" s="5">
        <v>43221</v>
      </c>
      <c r="G1316">
        <v>7999.37</v>
      </c>
      <c r="H1316">
        <v>1055.9100000000001</v>
      </c>
    </row>
    <row r="1317" spans="1:8" x14ac:dyDescent="0.2">
      <c r="A1317" t="s">
        <v>71</v>
      </c>
      <c r="B1317" t="s">
        <v>55</v>
      </c>
      <c r="C1317" t="s">
        <v>80</v>
      </c>
      <c r="D1317" s="4">
        <v>43374</v>
      </c>
      <c r="E1317" t="s">
        <v>203</v>
      </c>
      <c r="F1317" s="5">
        <v>43221</v>
      </c>
      <c r="G1317">
        <v>360.8</v>
      </c>
      <c r="H1317">
        <v>47.65</v>
      </c>
    </row>
    <row r="1318" spans="1:8" x14ac:dyDescent="0.2">
      <c r="A1318" t="s">
        <v>71</v>
      </c>
      <c r="B1318" t="s">
        <v>55</v>
      </c>
      <c r="C1318" t="s">
        <v>80</v>
      </c>
      <c r="D1318" s="4">
        <v>43374</v>
      </c>
      <c r="E1318" t="s">
        <v>199</v>
      </c>
      <c r="F1318" s="5">
        <v>43221</v>
      </c>
      <c r="G1318">
        <v>8360.17</v>
      </c>
      <c r="H1318">
        <v>593.58000000000004</v>
      </c>
    </row>
    <row r="1319" spans="1:8" x14ac:dyDescent="0.2">
      <c r="A1319" t="s">
        <v>71</v>
      </c>
      <c r="B1319" t="s">
        <v>55</v>
      </c>
      <c r="C1319" t="s">
        <v>81</v>
      </c>
      <c r="D1319" s="4">
        <v>43374</v>
      </c>
      <c r="E1319" t="s">
        <v>198</v>
      </c>
      <c r="F1319" s="5">
        <v>43221</v>
      </c>
      <c r="G1319">
        <v>23208.61</v>
      </c>
      <c r="H1319">
        <v>-812.32</v>
      </c>
    </row>
    <row r="1320" spans="1:8" x14ac:dyDescent="0.2">
      <c r="A1320" t="s">
        <v>71</v>
      </c>
      <c r="B1320" t="s">
        <v>55</v>
      </c>
      <c r="C1320" t="s">
        <v>81</v>
      </c>
      <c r="D1320" s="4">
        <v>43374</v>
      </c>
      <c r="E1320" t="s">
        <v>204</v>
      </c>
      <c r="F1320" s="5">
        <v>43221</v>
      </c>
      <c r="G1320">
        <v>22207.07</v>
      </c>
      <c r="H1320">
        <v>1443.45</v>
      </c>
    </row>
    <row r="1321" spans="1:8" x14ac:dyDescent="0.2">
      <c r="A1321" t="s">
        <v>71</v>
      </c>
      <c r="B1321" t="s">
        <v>55</v>
      </c>
      <c r="C1321" t="s">
        <v>81</v>
      </c>
      <c r="D1321" s="4">
        <v>43374</v>
      </c>
      <c r="E1321" t="s">
        <v>205</v>
      </c>
      <c r="F1321" s="5">
        <v>43221</v>
      </c>
      <c r="G1321">
        <v>1001.54</v>
      </c>
      <c r="H1321">
        <v>65.11</v>
      </c>
    </row>
    <row r="1322" spans="1:8" x14ac:dyDescent="0.2">
      <c r="A1322" t="s">
        <v>71</v>
      </c>
      <c r="B1322" t="s">
        <v>54</v>
      </c>
      <c r="C1322" t="s">
        <v>81</v>
      </c>
      <c r="D1322" s="4">
        <v>43374</v>
      </c>
      <c r="E1322" t="s">
        <v>205</v>
      </c>
      <c r="F1322" s="5">
        <v>43221</v>
      </c>
      <c r="G1322">
        <v>9.39</v>
      </c>
      <c r="H1322">
        <v>0.61</v>
      </c>
    </row>
    <row r="1323" spans="1:8" x14ac:dyDescent="0.2">
      <c r="A1323" t="s">
        <v>71</v>
      </c>
      <c r="B1323" t="s">
        <v>54</v>
      </c>
      <c r="C1323" t="s">
        <v>81</v>
      </c>
      <c r="D1323" s="4">
        <v>43374</v>
      </c>
      <c r="E1323" t="s">
        <v>199</v>
      </c>
      <c r="F1323" s="5">
        <v>43221</v>
      </c>
      <c r="G1323">
        <v>217.69</v>
      </c>
      <c r="H1323">
        <v>7.62</v>
      </c>
    </row>
    <row r="1324" spans="1:8" x14ac:dyDescent="0.2">
      <c r="A1324" t="s">
        <v>71</v>
      </c>
      <c r="B1324" t="s">
        <v>54</v>
      </c>
      <c r="C1324" t="s">
        <v>82</v>
      </c>
      <c r="D1324" s="4">
        <v>43374</v>
      </c>
      <c r="E1324" t="s">
        <v>198</v>
      </c>
      <c r="F1324" s="5">
        <v>43221</v>
      </c>
      <c r="G1324">
        <v>78.28</v>
      </c>
      <c r="H1324">
        <v>-4.07</v>
      </c>
    </row>
    <row r="1325" spans="1:8" x14ac:dyDescent="0.2">
      <c r="A1325" t="s">
        <v>71</v>
      </c>
      <c r="B1325" t="s">
        <v>54</v>
      </c>
      <c r="C1325" t="s">
        <v>82</v>
      </c>
      <c r="D1325" s="4">
        <v>43374</v>
      </c>
      <c r="E1325" t="s">
        <v>206</v>
      </c>
      <c r="F1325" s="5">
        <v>43221</v>
      </c>
      <c r="G1325">
        <v>74.900000000000006</v>
      </c>
      <c r="H1325">
        <v>7.04</v>
      </c>
    </row>
    <row r="1326" spans="1:8" x14ac:dyDescent="0.2">
      <c r="A1326" t="s">
        <v>71</v>
      </c>
      <c r="B1326" t="s">
        <v>54</v>
      </c>
      <c r="C1326" t="s">
        <v>82</v>
      </c>
      <c r="D1326" s="4">
        <v>43374</v>
      </c>
      <c r="E1326" t="s">
        <v>207</v>
      </c>
      <c r="F1326" s="5">
        <v>43221</v>
      </c>
      <c r="G1326">
        <v>3.38</v>
      </c>
      <c r="H1326">
        <v>0.32</v>
      </c>
    </row>
    <row r="1327" spans="1:8" x14ac:dyDescent="0.2">
      <c r="A1327" t="s">
        <v>71</v>
      </c>
      <c r="B1327" t="s">
        <v>54</v>
      </c>
      <c r="C1327" t="s">
        <v>82</v>
      </c>
      <c r="D1327" s="4">
        <v>43374</v>
      </c>
      <c r="E1327" t="s">
        <v>199</v>
      </c>
      <c r="F1327" s="5">
        <v>43221</v>
      </c>
      <c r="G1327">
        <v>78.28</v>
      </c>
      <c r="H1327">
        <v>4.07</v>
      </c>
    </row>
    <row r="1328" spans="1:8" x14ac:dyDescent="0.2">
      <c r="A1328" t="s">
        <v>71</v>
      </c>
      <c r="B1328" t="s">
        <v>55</v>
      </c>
      <c r="C1328" t="s">
        <v>80</v>
      </c>
      <c r="D1328" s="4">
        <v>43344</v>
      </c>
      <c r="E1328" t="s">
        <v>198</v>
      </c>
      <c r="F1328" s="5">
        <v>43221</v>
      </c>
      <c r="G1328">
        <v>23149.08</v>
      </c>
      <c r="H1328">
        <v>-1643.57</v>
      </c>
    </row>
    <row r="1329" spans="1:8" x14ac:dyDescent="0.2">
      <c r="A1329" t="s">
        <v>71</v>
      </c>
      <c r="B1329" t="s">
        <v>55</v>
      </c>
      <c r="C1329" t="s">
        <v>80</v>
      </c>
      <c r="D1329" s="4">
        <v>43344</v>
      </c>
      <c r="E1329" t="s">
        <v>202</v>
      </c>
      <c r="F1329" s="5">
        <v>43221</v>
      </c>
      <c r="G1329">
        <v>22150.14</v>
      </c>
      <c r="H1329">
        <v>2923.81</v>
      </c>
    </row>
    <row r="1330" spans="1:8" x14ac:dyDescent="0.2">
      <c r="A1330" t="s">
        <v>71</v>
      </c>
      <c r="B1330" t="s">
        <v>55</v>
      </c>
      <c r="C1330" t="s">
        <v>80</v>
      </c>
      <c r="D1330" s="4">
        <v>43344</v>
      </c>
      <c r="E1330" t="s">
        <v>203</v>
      </c>
      <c r="F1330" s="5">
        <v>43221</v>
      </c>
      <c r="G1330">
        <v>998.94</v>
      </c>
      <c r="H1330">
        <v>131.87</v>
      </c>
    </row>
    <row r="1331" spans="1:8" x14ac:dyDescent="0.2">
      <c r="A1331" t="s">
        <v>71</v>
      </c>
      <c r="B1331" t="s">
        <v>55</v>
      </c>
      <c r="C1331" t="s">
        <v>80</v>
      </c>
      <c r="D1331" s="4">
        <v>43344</v>
      </c>
      <c r="E1331" t="s">
        <v>199</v>
      </c>
      <c r="F1331" s="5">
        <v>43221</v>
      </c>
      <c r="G1331">
        <v>23149.08</v>
      </c>
      <c r="H1331">
        <v>1643.57</v>
      </c>
    </row>
    <row r="1332" spans="1:8" x14ac:dyDescent="0.2">
      <c r="A1332" t="s">
        <v>71</v>
      </c>
      <c r="B1332" t="s">
        <v>55</v>
      </c>
      <c r="C1332" t="s">
        <v>81</v>
      </c>
      <c r="D1332" s="4">
        <v>43344</v>
      </c>
      <c r="E1332" t="s">
        <v>198</v>
      </c>
      <c r="F1332" s="5">
        <v>43221</v>
      </c>
      <c r="G1332">
        <v>53684.03</v>
      </c>
      <c r="H1332">
        <v>-1878.99</v>
      </c>
    </row>
    <row r="1333" spans="1:8" x14ac:dyDescent="0.2">
      <c r="A1333" t="s">
        <v>71</v>
      </c>
      <c r="B1333" t="s">
        <v>55</v>
      </c>
      <c r="C1333" t="s">
        <v>81</v>
      </c>
      <c r="D1333" s="4">
        <v>43344</v>
      </c>
      <c r="E1333" t="s">
        <v>204</v>
      </c>
      <c r="F1333" s="5">
        <v>43221</v>
      </c>
      <c r="G1333">
        <v>51367.4</v>
      </c>
      <c r="H1333">
        <v>3338.84</v>
      </c>
    </row>
    <row r="1334" spans="1:8" x14ac:dyDescent="0.2">
      <c r="A1334" t="s">
        <v>71</v>
      </c>
      <c r="B1334" t="s">
        <v>55</v>
      </c>
      <c r="C1334" t="s">
        <v>81</v>
      </c>
      <c r="D1334" s="4">
        <v>43344</v>
      </c>
      <c r="E1334" t="s">
        <v>205</v>
      </c>
      <c r="F1334" s="5">
        <v>43221</v>
      </c>
      <c r="G1334">
        <v>2316.63</v>
      </c>
      <c r="H1334">
        <v>150.59</v>
      </c>
    </row>
    <row r="1335" spans="1:8" x14ac:dyDescent="0.2">
      <c r="A1335" t="s">
        <v>71</v>
      </c>
      <c r="B1335" t="s">
        <v>55</v>
      </c>
      <c r="C1335" t="s">
        <v>81</v>
      </c>
      <c r="D1335" s="4">
        <v>43344</v>
      </c>
      <c r="E1335" t="s">
        <v>199</v>
      </c>
      <c r="F1335" s="5">
        <v>43221</v>
      </c>
      <c r="G1335">
        <v>53684.03</v>
      </c>
      <c r="H1335">
        <v>1878.99</v>
      </c>
    </row>
    <row r="1336" spans="1:8" x14ac:dyDescent="0.2">
      <c r="A1336" t="s">
        <v>71</v>
      </c>
      <c r="B1336" t="s">
        <v>55</v>
      </c>
      <c r="C1336" t="s">
        <v>82</v>
      </c>
      <c r="D1336" s="4">
        <v>43344</v>
      </c>
      <c r="E1336" t="s">
        <v>198</v>
      </c>
      <c r="F1336" s="5">
        <v>43221</v>
      </c>
      <c r="G1336">
        <v>18387.03</v>
      </c>
      <c r="H1336">
        <v>-956.07</v>
      </c>
    </row>
    <row r="1337" spans="1:8" x14ac:dyDescent="0.2">
      <c r="A1337" t="s">
        <v>71</v>
      </c>
      <c r="B1337" t="s">
        <v>55</v>
      </c>
      <c r="C1337" t="s">
        <v>82</v>
      </c>
      <c r="D1337" s="4">
        <v>43344</v>
      </c>
      <c r="E1337" t="s">
        <v>206</v>
      </c>
      <c r="F1337" s="5">
        <v>43221</v>
      </c>
      <c r="G1337">
        <v>17593.560000000001</v>
      </c>
      <c r="H1337">
        <v>1653.78</v>
      </c>
    </row>
    <row r="1338" spans="1:8" x14ac:dyDescent="0.2">
      <c r="A1338" t="s">
        <v>71</v>
      </c>
      <c r="B1338" t="s">
        <v>55</v>
      </c>
      <c r="C1338" t="s">
        <v>82</v>
      </c>
      <c r="D1338" s="4">
        <v>43344</v>
      </c>
      <c r="E1338" t="s">
        <v>207</v>
      </c>
      <c r="F1338" s="5">
        <v>43221</v>
      </c>
      <c r="G1338">
        <v>793.47</v>
      </c>
      <c r="H1338">
        <v>74.59</v>
      </c>
    </row>
    <row r="1339" spans="1:8" x14ac:dyDescent="0.2">
      <c r="A1339" t="s">
        <v>71</v>
      </c>
      <c r="B1339" t="s">
        <v>55</v>
      </c>
      <c r="C1339" t="s">
        <v>82</v>
      </c>
      <c r="D1339" s="4">
        <v>43344</v>
      </c>
      <c r="E1339" t="s">
        <v>199</v>
      </c>
      <c r="F1339" s="5">
        <v>43221</v>
      </c>
      <c r="G1339">
        <v>18387.03</v>
      </c>
      <c r="H1339">
        <v>956.07</v>
      </c>
    </row>
    <row r="1340" spans="1:8" x14ac:dyDescent="0.2">
      <c r="A1340" t="s">
        <v>71</v>
      </c>
      <c r="B1340" t="s">
        <v>54</v>
      </c>
      <c r="C1340" t="s">
        <v>80</v>
      </c>
      <c r="D1340" s="4">
        <v>43344</v>
      </c>
      <c r="E1340" t="s">
        <v>198</v>
      </c>
      <c r="F1340" s="5">
        <v>43221</v>
      </c>
      <c r="G1340">
        <v>62447.58</v>
      </c>
      <c r="H1340">
        <v>-4433.74</v>
      </c>
    </row>
    <row r="1341" spans="1:8" x14ac:dyDescent="0.2">
      <c r="A1341" t="s">
        <v>71</v>
      </c>
      <c r="B1341" t="s">
        <v>54</v>
      </c>
      <c r="C1341" t="s">
        <v>80</v>
      </c>
      <c r="D1341" s="4">
        <v>43344</v>
      </c>
      <c r="E1341" t="s">
        <v>202</v>
      </c>
      <c r="F1341" s="5">
        <v>43221</v>
      </c>
      <c r="G1341">
        <v>59752.74</v>
      </c>
      <c r="H1341">
        <v>7887.39</v>
      </c>
    </row>
    <row r="1342" spans="1:8" x14ac:dyDescent="0.2">
      <c r="A1342" t="s">
        <v>71</v>
      </c>
      <c r="B1342" t="s">
        <v>54</v>
      </c>
      <c r="C1342" t="s">
        <v>80</v>
      </c>
      <c r="D1342" s="4">
        <v>43344</v>
      </c>
      <c r="E1342" t="s">
        <v>203</v>
      </c>
      <c r="F1342" s="5">
        <v>43221</v>
      </c>
      <c r="G1342">
        <v>2694.84</v>
      </c>
      <c r="H1342">
        <v>355.73</v>
      </c>
    </row>
    <row r="1343" spans="1:8" x14ac:dyDescent="0.2">
      <c r="A1343" t="s">
        <v>71</v>
      </c>
      <c r="B1343" t="s">
        <v>54</v>
      </c>
      <c r="C1343" t="s">
        <v>80</v>
      </c>
      <c r="D1343" s="4">
        <v>43344</v>
      </c>
      <c r="E1343" t="s">
        <v>199</v>
      </c>
      <c r="F1343" s="5">
        <v>43221</v>
      </c>
      <c r="G1343">
        <v>62447.58</v>
      </c>
      <c r="H1343">
        <v>4433.74</v>
      </c>
    </row>
    <row r="1344" spans="1:8" x14ac:dyDescent="0.2">
      <c r="A1344" t="s">
        <v>71</v>
      </c>
      <c r="B1344" t="s">
        <v>54</v>
      </c>
      <c r="C1344" t="s">
        <v>81</v>
      </c>
      <c r="D1344" s="4">
        <v>43344</v>
      </c>
      <c r="E1344" t="s">
        <v>198</v>
      </c>
      <c r="F1344" s="5">
        <v>43221</v>
      </c>
      <c r="G1344">
        <v>200906.67</v>
      </c>
      <c r="H1344">
        <v>-7031.77</v>
      </c>
    </row>
    <row r="1345" spans="1:8" x14ac:dyDescent="0.2">
      <c r="A1345" t="s">
        <v>71</v>
      </c>
      <c r="B1345" t="s">
        <v>54</v>
      </c>
      <c r="C1345" t="s">
        <v>81</v>
      </c>
      <c r="D1345" s="4">
        <v>43344</v>
      </c>
      <c r="E1345" t="s">
        <v>204</v>
      </c>
      <c r="F1345" s="5">
        <v>43221</v>
      </c>
      <c r="G1345">
        <v>192236.78</v>
      </c>
      <c r="H1345">
        <v>12495.42</v>
      </c>
    </row>
    <row r="1346" spans="1:8" x14ac:dyDescent="0.2">
      <c r="A1346" t="s">
        <v>71</v>
      </c>
      <c r="B1346" t="s">
        <v>54</v>
      </c>
      <c r="C1346" t="s">
        <v>81</v>
      </c>
      <c r="D1346" s="4">
        <v>43344</v>
      </c>
      <c r="E1346" t="s">
        <v>205</v>
      </c>
      <c r="F1346" s="5">
        <v>43221</v>
      </c>
      <c r="G1346">
        <v>8669.89</v>
      </c>
      <c r="H1346">
        <v>563.52</v>
      </c>
    </row>
    <row r="1347" spans="1:8" x14ac:dyDescent="0.2">
      <c r="A1347" t="s">
        <v>71</v>
      </c>
      <c r="B1347" t="s">
        <v>54</v>
      </c>
      <c r="C1347" t="s">
        <v>81</v>
      </c>
      <c r="D1347" s="4">
        <v>43344</v>
      </c>
      <c r="E1347" t="s">
        <v>199</v>
      </c>
      <c r="F1347" s="5">
        <v>43221</v>
      </c>
      <c r="G1347">
        <v>200906.67</v>
      </c>
      <c r="H1347">
        <v>7031.77</v>
      </c>
    </row>
    <row r="1348" spans="1:8" x14ac:dyDescent="0.2">
      <c r="A1348" t="s">
        <v>71</v>
      </c>
      <c r="B1348" t="s">
        <v>54</v>
      </c>
      <c r="C1348" t="s">
        <v>82</v>
      </c>
      <c r="D1348" s="4">
        <v>43344</v>
      </c>
      <c r="E1348" t="s">
        <v>198</v>
      </c>
      <c r="F1348" s="5">
        <v>43221</v>
      </c>
      <c r="G1348">
        <v>56221.64</v>
      </c>
      <c r="H1348">
        <v>-2923.57</v>
      </c>
    </row>
    <row r="1349" spans="1:8" x14ac:dyDescent="0.2">
      <c r="A1349" t="s">
        <v>71</v>
      </c>
      <c r="B1349" t="s">
        <v>54</v>
      </c>
      <c r="C1349" t="s">
        <v>82</v>
      </c>
      <c r="D1349" s="4">
        <v>43344</v>
      </c>
      <c r="E1349" t="s">
        <v>206</v>
      </c>
      <c r="F1349" s="5">
        <v>43221</v>
      </c>
      <c r="G1349">
        <v>53795.47</v>
      </c>
      <c r="H1349">
        <v>5056.72</v>
      </c>
    </row>
    <row r="1350" spans="1:8" x14ac:dyDescent="0.2">
      <c r="A1350" t="s">
        <v>71</v>
      </c>
      <c r="B1350" t="s">
        <v>54</v>
      </c>
      <c r="C1350" t="s">
        <v>82</v>
      </c>
      <c r="D1350" s="4">
        <v>43344</v>
      </c>
      <c r="E1350" t="s">
        <v>207</v>
      </c>
      <c r="F1350" s="5">
        <v>43221</v>
      </c>
      <c r="G1350">
        <v>2426.17</v>
      </c>
      <c r="H1350">
        <v>228.12</v>
      </c>
    </row>
    <row r="1351" spans="1:8" x14ac:dyDescent="0.2">
      <c r="A1351" t="s">
        <v>71</v>
      </c>
      <c r="B1351" t="s">
        <v>54</v>
      </c>
      <c r="C1351" t="s">
        <v>82</v>
      </c>
      <c r="D1351" s="4">
        <v>43344</v>
      </c>
      <c r="E1351" t="s">
        <v>199</v>
      </c>
      <c r="F1351" s="5">
        <v>43221</v>
      </c>
      <c r="G1351">
        <v>56221.64</v>
      </c>
      <c r="H1351">
        <v>2923.57</v>
      </c>
    </row>
    <row r="1352" spans="1:8" x14ac:dyDescent="0.2">
      <c r="A1352" t="s">
        <v>71</v>
      </c>
      <c r="B1352" t="s">
        <v>54</v>
      </c>
      <c r="C1352" t="s">
        <v>80</v>
      </c>
      <c r="D1352" s="4">
        <v>43374</v>
      </c>
      <c r="E1352" t="s">
        <v>198</v>
      </c>
      <c r="F1352" s="5">
        <v>43221</v>
      </c>
      <c r="G1352">
        <v>163.55000000000001</v>
      </c>
      <c r="H1352">
        <v>-11.61</v>
      </c>
    </row>
    <row r="1353" spans="1:8" x14ac:dyDescent="0.2">
      <c r="A1353" t="s">
        <v>71</v>
      </c>
      <c r="B1353" t="s">
        <v>54</v>
      </c>
      <c r="C1353" t="s">
        <v>80</v>
      </c>
      <c r="D1353" s="4">
        <v>43374</v>
      </c>
      <c r="E1353" t="s">
        <v>202</v>
      </c>
      <c r="F1353" s="5">
        <v>43221</v>
      </c>
      <c r="G1353">
        <v>156.49</v>
      </c>
      <c r="H1353">
        <v>20.66</v>
      </c>
    </row>
    <row r="1354" spans="1:8" x14ac:dyDescent="0.2">
      <c r="A1354" t="s">
        <v>71</v>
      </c>
      <c r="B1354" t="s">
        <v>54</v>
      </c>
      <c r="C1354" t="s">
        <v>80</v>
      </c>
      <c r="D1354" s="4">
        <v>43374</v>
      </c>
      <c r="E1354" t="s">
        <v>203</v>
      </c>
      <c r="F1354" s="5">
        <v>43221</v>
      </c>
      <c r="G1354">
        <v>7.06</v>
      </c>
      <c r="H1354">
        <v>0.93</v>
      </c>
    </row>
    <row r="1355" spans="1:8" x14ac:dyDescent="0.2">
      <c r="A1355" t="s">
        <v>71</v>
      </c>
      <c r="B1355" t="s">
        <v>54</v>
      </c>
      <c r="C1355" t="s">
        <v>80</v>
      </c>
      <c r="D1355" s="4">
        <v>43374</v>
      </c>
      <c r="E1355" t="s">
        <v>199</v>
      </c>
      <c r="F1355" s="5">
        <v>43221</v>
      </c>
      <c r="G1355">
        <v>163.55000000000001</v>
      </c>
      <c r="H1355">
        <v>11.61</v>
      </c>
    </row>
    <row r="1356" spans="1:8" x14ac:dyDescent="0.2">
      <c r="A1356" t="s">
        <v>71</v>
      </c>
      <c r="B1356" t="s">
        <v>54</v>
      </c>
      <c r="C1356" t="s">
        <v>81</v>
      </c>
      <c r="D1356" s="4">
        <v>43374</v>
      </c>
      <c r="E1356" t="s">
        <v>198</v>
      </c>
      <c r="F1356" s="5">
        <v>43221</v>
      </c>
      <c r="G1356">
        <v>603.28</v>
      </c>
      <c r="H1356">
        <v>-21.11</v>
      </c>
    </row>
    <row r="1357" spans="1:8" x14ac:dyDescent="0.2">
      <c r="A1357" t="s">
        <v>71</v>
      </c>
      <c r="B1357" t="s">
        <v>54</v>
      </c>
      <c r="C1357" t="s">
        <v>81</v>
      </c>
      <c r="D1357" s="4">
        <v>43374</v>
      </c>
      <c r="E1357" t="s">
        <v>204</v>
      </c>
      <c r="F1357" s="5">
        <v>43221</v>
      </c>
      <c r="G1357">
        <v>577.25</v>
      </c>
      <c r="H1357">
        <v>37.520000000000003</v>
      </c>
    </row>
    <row r="1358" spans="1:8" x14ac:dyDescent="0.2">
      <c r="A1358" t="s">
        <v>71</v>
      </c>
      <c r="B1358" t="s">
        <v>54</v>
      </c>
      <c r="C1358" t="s">
        <v>81</v>
      </c>
      <c r="D1358" s="4">
        <v>43374</v>
      </c>
      <c r="E1358" t="s">
        <v>205</v>
      </c>
      <c r="F1358" s="5">
        <v>43221</v>
      </c>
      <c r="G1358">
        <v>26.03</v>
      </c>
      <c r="H1358">
        <v>1.69</v>
      </c>
    </row>
    <row r="1359" spans="1:8" x14ac:dyDescent="0.2">
      <c r="A1359" t="s">
        <v>71</v>
      </c>
      <c r="B1359" t="s">
        <v>54</v>
      </c>
      <c r="C1359" t="s">
        <v>81</v>
      </c>
      <c r="D1359" s="4">
        <v>43374</v>
      </c>
      <c r="E1359" t="s">
        <v>199</v>
      </c>
      <c r="F1359" s="5">
        <v>43221</v>
      </c>
      <c r="G1359">
        <v>603.28</v>
      </c>
      <c r="H1359">
        <v>21.11</v>
      </c>
    </row>
    <row r="1360" spans="1:8" x14ac:dyDescent="0.2">
      <c r="A1360" t="s">
        <v>71</v>
      </c>
      <c r="B1360" t="s">
        <v>54</v>
      </c>
      <c r="C1360" t="s">
        <v>82</v>
      </c>
      <c r="D1360" s="4">
        <v>43374</v>
      </c>
      <c r="E1360" t="s">
        <v>198</v>
      </c>
      <c r="F1360" s="5">
        <v>43221</v>
      </c>
      <c r="G1360">
        <v>160.18</v>
      </c>
      <c r="H1360">
        <v>-8.33</v>
      </c>
    </row>
    <row r="1361" spans="1:8" x14ac:dyDescent="0.2">
      <c r="A1361" t="s">
        <v>71</v>
      </c>
      <c r="B1361" t="s">
        <v>54</v>
      </c>
      <c r="C1361" t="s">
        <v>82</v>
      </c>
      <c r="D1361" s="4">
        <v>43374</v>
      </c>
      <c r="E1361" t="s">
        <v>206</v>
      </c>
      <c r="F1361" s="5">
        <v>43221</v>
      </c>
      <c r="G1361">
        <v>153.27000000000001</v>
      </c>
      <c r="H1361">
        <v>14.41</v>
      </c>
    </row>
    <row r="1362" spans="1:8" x14ac:dyDescent="0.2">
      <c r="A1362" t="s">
        <v>71</v>
      </c>
      <c r="B1362" t="s">
        <v>54</v>
      </c>
      <c r="C1362" t="s">
        <v>82</v>
      </c>
      <c r="D1362" s="4">
        <v>43374</v>
      </c>
      <c r="E1362" t="s">
        <v>207</v>
      </c>
      <c r="F1362" s="5">
        <v>43221</v>
      </c>
      <c r="G1362">
        <v>6.91</v>
      </c>
      <c r="H1362">
        <v>0.65</v>
      </c>
    </row>
    <row r="1363" spans="1:8" x14ac:dyDescent="0.2">
      <c r="A1363" t="s">
        <v>71</v>
      </c>
      <c r="B1363" t="s">
        <v>54</v>
      </c>
      <c r="C1363" t="s">
        <v>82</v>
      </c>
      <c r="D1363" s="4">
        <v>43374</v>
      </c>
      <c r="E1363" t="s">
        <v>199</v>
      </c>
      <c r="F1363" s="5">
        <v>43221</v>
      </c>
      <c r="G1363">
        <v>160.18</v>
      </c>
      <c r="H1363">
        <v>8.33</v>
      </c>
    </row>
    <row r="1364" spans="1:8" x14ac:dyDescent="0.2">
      <c r="A1364" t="s">
        <v>71</v>
      </c>
      <c r="B1364" t="s">
        <v>54</v>
      </c>
      <c r="C1364" t="s">
        <v>80</v>
      </c>
      <c r="D1364" s="4">
        <v>43374</v>
      </c>
      <c r="E1364" t="s">
        <v>198</v>
      </c>
      <c r="F1364" s="5">
        <v>43221</v>
      </c>
      <c r="G1364">
        <v>137542.69</v>
      </c>
      <c r="H1364">
        <v>-9765.5300000000007</v>
      </c>
    </row>
    <row r="1365" spans="1:8" x14ac:dyDescent="0.2">
      <c r="A1365" t="s">
        <v>71</v>
      </c>
      <c r="B1365" t="s">
        <v>54</v>
      </c>
      <c r="C1365" t="s">
        <v>80</v>
      </c>
      <c r="D1365" s="4">
        <v>43374</v>
      </c>
      <c r="E1365" t="s">
        <v>202</v>
      </c>
      <c r="F1365" s="5">
        <v>43221</v>
      </c>
      <c r="G1365">
        <v>131607.14000000001</v>
      </c>
      <c r="H1365">
        <v>17372.14</v>
      </c>
    </row>
    <row r="1366" spans="1:8" x14ac:dyDescent="0.2">
      <c r="A1366" t="s">
        <v>71</v>
      </c>
      <c r="B1366" t="s">
        <v>54</v>
      </c>
      <c r="C1366" t="s">
        <v>80</v>
      </c>
      <c r="D1366" s="4">
        <v>43374</v>
      </c>
      <c r="E1366" t="s">
        <v>203</v>
      </c>
      <c r="F1366" s="5">
        <v>43221</v>
      </c>
      <c r="G1366">
        <v>5935.55</v>
      </c>
      <c r="H1366">
        <v>783.44</v>
      </c>
    </row>
    <row r="1367" spans="1:8" x14ac:dyDescent="0.2">
      <c r="A1367" t="s">
        <v>71</v>
      </c>
      <c r="B1367" t="s">
        <v>54</v>
      </c>
      <c r="C1367" t="s">
        <v>80</v>
      </c>
      <c r="D1367" s="4">
        <v>43374</v>
      </c>
      <c r="E1367" t="s">
        <v>199</v>
      </c>
      <c r="F1367" s="5">
        <v>43221</v>
      </c>
      <c r="G1367">
        <v>137542.69</v>
      </c>
      <c r="H1367">
        <v>9765.5300000000007</v>
      </c>
    </row>
    <row r="1368" spans="1:8" x14ac:dyDescent="0.2">
      <c r="A1368" t="s">
        <v>71</v>
      </c>
      <c r="B1368" t="s">
        <v>54</v>
      </c>
      <c r="C1368" t="s">
        <v>81</v>
      </c>
      <c r="D1368" s="4">
        <v>43374</v>
      </c>
      <c r="E1368" t="s">
        <v>198</v>
      </c>
      <c r="F1368" s="5">
        <v>43221</v>
      </c>
      <c r="G1368">
        <v>479426</v>
      </c>
      <c r="H1368">
        <v>-16779.78</v>
      </c>
    </row>
    <row r="1369" spans="1:8" x14ac:dyDescent="0.2">
      <c r="A1369" t="s">
        <v>71</v>
      </c>
      <c r="B1369" t="s">
        <v>54</v>
      </c>
      <c r="C1369" t="s">
        <v>81</v>
      </c>
      <c r="D1369" s="4">
        <v>43374</v>
      </c>
      <c r="E1369" t="s">
        <v>204</v>
      </c>
      <c r="F1369" s="5">
        <v>43221</v>
      </c>
      <c r="G1369">
        <v>458736.93</v>
      </c>
      <c r="H1369">
        <v>29817.919999999998</v>
      </c>
    </row>
    <row r="1370" spans="1:8" x14ac:dyDescent="0.2">
      <c r="A1370" t="s">
        <v>71</v>
      </c>
      <c r="B1370" t="s">
        <v>54</v>
      </c>
      <c r="C1370" t="s">
        <v>81</v>
      </c>
      <c r="D1370" s="4">
        <v>43374</v>
      </c>
      <c r="E1370" t="s">
        <v>205</v>
      </c>
      <c r="F1370" s="5">
        <v>43221</v>
      </c>
      <c r="G1370">
        <v>20689.07</v>
      </c>
      <c r="H1370">
        <v>1344.67</v>
      </c>
    </row>
    <row r="1371" spans="1:8" x14ac:dyDescent="0.2">
      <c r="A1371" t="s">
        <v>71</v>
      </c>
      <c r="B1371" t="s">
        <v>54</v>
      </c>
      <c r="C1371" t="s">
        <v>81</v>
      </c>
      <c r="D1371" s="4">
        <v>43374</v>
      </c>
      <c r="E1371" t="s">
        <v>199</v>
      </c>
      <c r="F1371" s="5">
        <v>43221</v>
      </c>
      <c r="G1371">
        <v>479426</v>
      </c>
      <c r="H1371">
        <v>16779.78</v>
      </c>
    </row>
    <row r="1372" spans="1:8" x14ac:dyDescent="0.2">
      <c r="A1372" t="s">
        <v>71</v>
      </c>
      <c r="B1372" t="s">
        <v>54</v>
      </c>
      <c r="C1372" t="s">
        <v>82</v>
      </c>
      <c r="D1372" s="4">
        <v>43374</v>
      </c>
      <c r="E1372" t="s">
        <v>198</v>
      </c>
      <c r="F1372" s="5">
        <v>43221</v>
      </c>
      <c r="G1372">
        <v>132672.01</v>
      </c>
      <c r="H1372">
        <v>-6899.08</v>
      </c>
    </row>
    <row r="1373" spans="1:8" x14ac:dyDescent="0.2">
      <c r="A1373" t="s">
        <v>71</v>
      </c>
      <c r="B1373" t="s">
        <v>54</v>
      </c>
      <c r="C1373" t="s">
        <v>82</v>
      </c>
      <c r="D1373" s="4">
        <v>43374</v>
      </c>
      <c r="E1373" t="s">
        <v>206</v>
      </c>
      <c r="F1373" s="5">
        <v>43221</v>
      </c>
      <c r="G1373">
        <v>126946.74</v>
      </c>
      <c r="H1373">
        <v>11933.12</v>
      </c>
    </row>
    <row r="1374" spans="1:8" x14ac:dyDescent="0.2">
      <c r="A1374" t="s">
        <v>71</v>
      </c>
      <c r="B1374" t="s">
        <v>54</v>
      </c>
      <c r="C1374" t="s">
        <v>82</v>
      </c>
      <c r="D1374" s="4">
        <v>43374</v>
      </c>
      <c r="E1374" t="s">
        <v>207</v>
      </c>
      <c r="F1374" s="5">
        <v>43221</v>
      </c>
      <c r="G1374">
        <v>5725.27</v>
      </c>
      <c r="H1374">
        <v>538.16999999999996</v>
      </c>
    </row>
    <row r="1375" spans="1:8" x14ac:dyDescent="0.2">
      <c r="A1375" t="s">
        <v>71</v>
      </c>
      <c r="B1375" t="s">
        <v>54</v>
      </c>
      <c r="C1375" t="s">
        <v>82</v>
      </c>
      <c r="D1375" s="4">
        <v>43374</v>
      </c>
      <c r="E1375" t="s">
        <v>199</v>
      </c>
      <c r="F1375" s="5">
        <v>43221</v>
      </c>
      <c r="G1375">
        <v>132672.01</v>
      </c>
      <c r="H1375">
        <v>6899.08</v>
      </c>
    </row>
    <row r="1376" spans="1:8" x14ac:dyDescent="0.2">
      <c r="A1376" t="s">
        <v>71</v>
      </c>
      <c r="B1376" t="s">
        <v>55</v>
      </c>
      <c r="C1376" t="s">
        <v>82</v>
      </c>
      <c r="D1376" s="4">
        <v>43405</v>
      </c>
      <c r="E1376" t="s">
        <v>198</v>
      </c>
      <c r="F1376" s="5">
        <v>43221</v>
      </c>
      <c r="G1376">
        <v>9978.2800000000007</v>
      </c>
      <c r="H1376">
        <v>-518.86</v>
      </c>
    </row>
    <row r="1377" spans="1:8" x14ac:dyDescent="0.2">
      <c r="A1377" t="s">
        <v>71</v>
      </c>
      <c r="B1377" t="s">
        <v>55</v>
      </c>
      <c r="C1377" t="s">
        <v>82</v>
      </c>
      <c r="D1377" s="4">
        <v>43405</v>
      </c>
      <c r="E1377" t="s">
        <v>206</v>
      </c>
      <c r="F1377" s="5">
        <v>43221</v>
      </c>
      <c r="G1377">
        <v>9547.7199999999993</v>
      </c>
      <c r="H1377">
        <v>897.5</v>
      </c>
    </row>
    <row r="1378" spans="1:8" x14ac:dyDescent="0.2">
      <c r="A1378" t="s">
        <v>71</v>
      </c>
      <c r="B1378" t="s">
        <v>55</v>
      </c>
      <c r="C1378" t="s">
        <v>82</v>
      </c>
      <c r="D1378" s="4">
        <v>43405</v>
      </c>
      <c r="E1378" t="s">
        <v>207</v>
      </c>
      <c r="F1378" s="5">
        <v>43221</v>
      </c>
      <c r="G1378">
        <v>430.56</v>
      </c>
      <c r="H1378">
        <v>40.479999999999997</v>
      </c>
    </row>
    <row r="1379" spans="1:8" x14ac:dyDescent="0.2">
      <c r="A1379" t="s">
        <v>71</v>
      </c>
      <c r="B1379" t="s">
        <v>55</v>
      </c>
      <c r="C1379" t="s">
        <v>82</v>
      </c>
      <c r="D1379" s="4">
        <v>43405</v>
      </c>
      <c r="E1379" t="s">
        <v>199</v>
      </c>
      <c r="F1379" s="5">
        <v>43221</v>
      </c>
      <c r="G1379">
        <v>9978.2800000000007</v>
      </c>
      <c r="H1379">
        <v>518.86</v>
      </c>
    </row>
    <row r="1380" spans="1:8" x14ac:dyDescent="0.2">
      <c r="A1380" t="s">
        <v>71</v>
      </c>
      <c r="B1380" t="s">
        <v>55</v>
      </c>
      <c r="C1380" t="s">
        <v>80</v>
      </c>
      <c r="D1380" s="4">
        <v>43374</v>
      </c>
      <c r="E1380" t="s">
        <v>198</v>
      </c>
      <c r="F1380" s="5">
        <v>43221</v>
      </c>
      <c r="G1380">
        <v>26145.42</v>
      </c>
      <c r="H1380">
        <v>-1856.33</v>
      </c>
    </row>
    <row r="1381" spans="1:8" x14ac:dyDescent="0.2">
      <c r="A1381" t="s">
        <v>71</v>
      </c>
      <c r="B1381" t="s">
        <v>55</v>
      </c>
      <c r="C1381" t="s">
        <v>80</v>
      </c>
      <c r="D1381" s="4">
        <v>43374</v>
      </c>
      <c r="E1381" t="s">
        <v>202</v>
      </c>
      <c r="F1381" s="5">
        <v>43221</v>
      </c>
      <c r="G1381">
        <v>25017.14</v>
      </c>
      <c r="H1381">
        <v>3302.23</v>
      </c>
    </row>
    <row r="1382" spans="1:8" x14ac:dyDescent="0.2">
      <c r="A1382" t="s">
        <v>71</v>
      </c>
      <c r="B1382" t="s">
        <v>55</v>
      </c>
      <c r="C1382" t="s">
        <v>80</v>
      </c>
      <c r="D1382" s="4">
        <v>43374</v>
      </c>
      <c r="E1382" t="s">
        <v>203</v>
      </c>
      <c r="F1382" s="5">
        <v>43221</v>
      </c>
      <c r="G1382">
        <v>1128.28</v>
      </c>
      <c r="H1382">
        <v>148.91</v>
      </c>
    </row>
    <row r="1383" spans="1:8" x14ac:dyDescent="0.2">
      <c r="A1383" t="s">
        <v>71</v>
      </c>
      <c r="B1383" t="s">
        <v>55</v>
      </c>
      <c r="C1383" t="s">
        <v>80</v>
      </c>
      <c r="D1383" s="4">
        <v>43374</v>
      </c>
      <c r="E1383" t="s">
        <v>199</v>
      </c>
      <c r="F1383" s="5">
        <v>43221</v>
      </c>
      <c r="G1383">
        <v>26145.42</v>
      </c>
      <c r="H1383">
        <v>1856.33</v>
      </c>
    </row>
    <row r="1384" spans="1:8" x14ac:dyDescent="0.2">
      <c r="A1384" t="s">
        <v>71</v>
      </c>
      <c r="B1384" t="s">
        <v>55</v>
      </c>
      <c r="C1384" t="s">
        <v>81</v>
      </c>
      <c r="D1384" s="4">
        <v>43374</v>
      </c>
      <c r="E1384" t="s">
        <v>198</v>
      </c>
      <c r="F1384" s="5">
        <v>43221</v>
      </c>
      <c r="G1384">
        <v>66324.44</v>
      </c>
      <c r="H1384">
        <v>-2321.34</v>
      </c>
    </row>
    <row r="1385" spans="1:8" x14ac:dyDescent="0.2">
      <c r="A1385" t="s">
        <v>71</v>
      </c>
      <c r="B1385" t="s">
        <v>55</v>
      </c>
      <c r="C1385" t="s">
        <v>81</v>
      </c>
      <c r="D1385" s="4">
        <v>43374</v>
      </c>
      <c r="E1385" t="s">
        <v>204</v>
      </c>
      <c r="F1385" s="5">
        <v>43221</v>
      </c>
      <c r="G1385">
        <v>63462.28</v>
      </c>
      <c r="H1385">
        <v>4125.04</v>
      </c>
    </row>
    <row r="1386" spans="1:8" x14ac:dyDescent="0.2">
      <c r="A1386" t="s">
        <v>71</v>
      </c>
      <c r="B1386" t="s">
        <v>55</v>
      </c>
      <c r="C1386" t="s">
        <v>81</v>
      </c>
      <c r="D1386" s="4">
        <v>43374</v>
      </c>
      <c r="E1386" t="s">
        <v>205</v>
      </c>
      <c r="F1386" s="5">
        <v>43221</v>
      </c>
      <c r="G1386">
        <v>2862.16</v>
      </c>
      <c r="H1386">
        <v>186.03</v>
      </c>
    </row>
    <row r="1387" spans="1:8" x14ac:dyDescent="0.2">
      <c r="A1387" t="s">
        <v>71</v>
      </c>
      <c r="B1387" t="s">
        <v>55</v>
      </c>
      <c r="C1387" t="s">
        <v>81</v>
      </c>
      <c r="D1387" s="4">
        <v>43374</v>
      </c>
      <c r="E1387" t="s">
        <v>199</v>
      </c>
      <c r="F1387" s="5">
        <v>43221</v>
      </c>
      <c r="G1387">
        <v>66324.44</v>
      </c>
      <c r="H1387">
        <v>2321.34</v>
      </c>
    </row>
    <row r="1388" spans="1:8" x14ac:dyDescent="0.2">
      <c r="A1388" t="s">
        <v>71</v>
      </c>
      <c r="B1388" t="s">
        <v>55</v>
      </c>
      <c r="C1388" t="s">
        <v>82</v>
      </c>
      <c r="D1388" s="4">
        <v>43374</v>
      </c>
      <c r="E1388" t="s">
        <v>198</v>
      </c>
      <c r="F1388" s="5">
        <v>43221</v>
      </c>
      <c r="G1388">
        <v>23013.74</v>
      </c>
      <c r="H1388">
        <v>-1196.7</v>
      </c>
    </row>
    <row r="1389" spans="1:8" x14ac:dyDescent="0.2">
      <c r="A1389" t="s">
        <v>71</v>
      </c>
      <c r="B1389" t="s">
        <v>55</v>
      </c>
      <c r="C1389" t="s">
        <v>82</v>
      </c>
      <c r="D1389" s="4">
        <v>43374</v>
      </c>
      <c r="E1389" t="s">
        <v>206</v>
      </c>
      <c r="F1389" s="5">
        <v>43221</v>
      </c>
      <c r="G1389">
        <v>22020.63</v>
      </c>
      <c r="H1389">
        <v>2069.96</v>
      </c>
    </row>
    <row r="1390" spans="1:8" x14ac:dyDescent="0.2">
      <c r="A1390" t="s">
        <v>71</v>
      </c>
      <c r="B1390" t="s">
        <v>55</v>
      </c>
      <c r="C1390" t="s">
        <v>82</v>
      </c>
      <c r="D1390" s="4">
        <v>43374</v>
      </c>
      <c r="E1390" t="s">
        <v>207</v>
      </c>
      <c r="F1390" s="5">
        <v>43221</v>
      </c>
      <c r="G1390">
        <v>993.11</v>
      </c>
      <c r="H1390">
        <v>93.36</v>
      </c>
    </row>
    <row r="1391" spans="1:8" x14ac:dyDescent="0.2">
      <c r="A1391" t="s">
        <v>71</v>
      </c>
      <c r="B1391" t="s">
        <v>55</v>
      </c>
      <c r="C1391" t="s">
        <v>82</v>
      </c>
      <c r="D1391" s="4">
        <v>43374</v>
      </c>
      <c r="E1391" t="s">
        <v>199</v>
      </c>
      <c r="F1391" s="5">
        <v>43221</v>
      </c>
      <c r="G1391">
        <v>23013.74</v>
      </c>
      <c r="H1391">
        <v>1196.7</v>
      </c>
    </row>
    <row r="1392" spans="1:8" x14ac:dyDescent="0.2">
      <c r="A1392" t="s">
        <v>71</v>
      </c>
      <c r="B1392" t="s">
        <v>54</v>
      </c>
      <c r="C1392" t="s">
        <v>80</v>
      </c>
      <c r="D1392" s="4">
        <v>43344</v>
      </c>
      <c r="E1392" t="s">
        <v>198</v>
      </c>
      <c r="F1392" s="5">
        <v>43221</v>
      </c>
      <c r="G1392">
        <v>72081.22</v>
      </c>
      <c r="H1392">
        <v>-5117.87</v>
      </c>
    </row>
    <row r="1393" spans="1:8" x14ac:dyDescent="0.2">
      <c r="A1393" t="s">
        <v>71</v>
      </c>
      <c r="B1393" t="s">
        <v>54</v>
      </c>
      <c r="C1393" t="s">
        <v>80</v>
      </c>
      <c r="D1393" s="4">
        <v>43344</v>
      </c>
      <c r="E1393" t="s">
        <v>202</v>
      </c>
      <c r="F1393" s="5">
        <v>43221</v>
      </c>
      <c r="G1393">
        <v>68970.720000000001</v>
      </c>
      <c r="H1393">
        <v>9104.1200000000008</v>
      </c>
    </row>
    <row r="1394" spans="1:8" x14ac:dyDescent="0.2">
      <c r="A1394" t="s">
        <v>71</v>
      </c>
      <c r="B1394" t="s">
        <v>54</v>
      </c>
      <c r="C1394" t="s">
        <v>80</v>
      </c>
      <c r="D1394" s="4">
        <v>43344</v>
      </c>
      <c r="E1394" t="s">
        <v>203</v>
      </c>
      <c r="F1394" s="5">
        <v>43221</v>
      </c>
      <c r="G1394">
        <v>3110.5</v>
      </c>
      <c r="H1394">
        <v>410.64</v>
      </c>
    </row>
    <row r="1395" spans="1:8" x14ac:dyDescent="0.2">
      <c r="A1395" t="s">
        <v>71</v>
      </c>
      <c r="B1395" t="s">
        <v>54</v>
      </c>
      <c r="C1395" t="s">
        <v>80</v>
      </c>
      <c r="D1395" s="4">
        <v>43344</v>
      </c>
      <c r="E1395" t="s">
        <v>199</v>
      </c>
      <c r="F1395" s="5">
        <v>43221</v>
      </c>
      <c r="G1395">
        <v>72081.22</v>
      </c>
      <c r="H1395">
        <v>5117.87</v>
      </c>
    </row>
    <row r="1396" spans="1:8" x14ac:dyDescent="0.2">
      <c r="A1396" t="s">
        <v>71</v>
      </c>
      <c r="B1396" t="s">
        <v>54</v>
      </c>
      <c r="C1396" t="s">
        <v>81</v>
      </c>
      <c r="D1396" s="4">
        <v>43344</v>
      </c>
      <c r="E1396" t="s">
        <v>198</v>
      </c>
      <c r="F1396" s="5">
        <v>43221</v>
      </c>
      <c r="G1396">
        <v>237073.19</v>
      </c>
      <c r="H1396">
        <v>-8297.61</v>
      </c>
    </row>
    <row r="1397" spans="1:8" x14ac:dyDescent="0.2">
      <c r="A1397" t="s">
        <v>71</v>
      </c>
      <c r="B1397" t="s">
        <v>54</v>
      </c>
      <c r="C1397" t="s">
        <v>81</v>
      </c>
      <c r="D1397" s="4">
        <v>43344</v>
      </c>
      <c r="E1397" t="s">
        <v>204</v>
      </c>
      <c r="F1397" s="5">
        <v>43221</v>
      </c>
      <c r="G1397">
        <v>226842.52</v>
      </c>
      <c r="H1397">
        <v>14744.76</v>
      </c>
    </row>
    <row r="1398" spans="1:8" x14ac:dyDescent="0.2">
      <c r="A1398" t="s">
        <v>71</v>
      </c>
      <c r="B1398" t="s">
        <v>54</v>
      </c>
      <c r="C1398" t="s">
        <v>81</v>
      </c>
      <c r="D1398" s="4">
        <v>43344</v>
      </c>
      <c r="E1398" t="s">
        <v>205</v>
      </c>
      <c r="F1398" s="5">
        <v>43221</v>
      </c>
      <c r="G1398">
        <v>10230.67</v>
      </c>
      <c r="H1398">
        <v>664.97</v>
      </c>
    </row>
    <row r="1399" spans="1:8" x14ac:dyDescent="0.2">
      <c r="A1399" t="s">
        <v>71</v>
      </c>
      <c r="B1399" t="s">
        <v>54</v>
      </c>
      <c r="C1399" t="s">
        <v>81</v>
      </c>
      <c r="D1399" s="4">
        <v>43344</v>
      </c>
      <c r="E1399" t="s">
        <v>199</v>
      </c>
      <c r="F1399" s="5">
        <v>43221</v>
      </c>
      <c r="G1399">
        <v>237073.19</v>
      </c>
      <c r="H1399">
        <v>8297.61</v>
      </c>
    </row>
    <row r="1400" spans="1:8" x14ac:dyDescent="0.2">
      <c r="A1400" t="s">
        <v>71</v>
      </c>
      <c r="B1400" t="s">
        <v>54</v>
      </c>
      <c r="C1400" t="s">
        <v>82</v>
      </c>
      <c r="D1400" s="4">
        <v>43344</v>
      </c>
      <c r="E1400" t="s">
        <v>198</v>
      </c>
      <c r="F1400" s="5">
        <v>43221</v>
      </c>
      <c r="G1400">
        <v>64481.919999999998</v>
      </c>
      <c r="H1400">
        <v>-3353.04</v>
      </c>
    </row>
    <row r="1401" spans="1:8" x14ac:dyDescent="0.2">
      <c r="A1401" t="s">
        <v>71</v>
      </c>
      <c r="B1401" t="s">
        <v>54</v>
      </c>
      <c r="C1401" t="s">
        <v>82</v>
      </c>
      <c r="D1401" s="4">
        <v>43344</v>
      </c>
      <c r="E1401" t="s">
        <v>206</v>
      </c>
      <c r="F1401" s="5">
        <v>43221</v>
      </c>
      <c r="G1401">
        <v>61699.23</v>
      </c>
      <c r="H1401">
        <v>5799.84</v>
      </c>
    </row>
    <row r="1402" spans="1:8" x14ac:dyDescent="0.2">
      <c r="A1402" t="s">
        <v>71</v>
      </c>
      <c r="B1402" t="s">
        <v>54</v>
      </c>
      <c r="C1402" t="s">
        <v>82</v>
      </c>
      <c r="D1402" s="4">
        <v>43344</v>
      </c>
      <c r="E1402" t="s">
        <v>207</v>
      </c>
      <c r="F1402" s="5">
        <v>43221</v>
      </c>
      <c r="G1402">
        <v>2782.69</v>
      </c>
      <c r="H1402">
        <v>261.61</v>
      </c>
    </row>
    <row r="1403" spans="1:8" x14ac:dyDescent="0.2">
      <c r="A1403" t="s">
        <v>71</v>
      </c>
      <c r="B1403" t="s">
        <v>54</v>
      </c>
      <c r="C1403" t="s">
        <v>82</v>
      </c>
      <c r="D1403" s="4">
        <v>43344</v>
      </c>
      <c r="E1403" t="s">
        <v>199</v>
      </c>
      <c r="F1403" s="5">
        <v>43221</v>
      </c>
      <c r="G1403">
        <v>64481.919999999998</v>
      </c>
      <c r="H1403">
        <v>3353.04</v>
      </c>
    </row>
    <row r="1404" spans="1:8" x14ac:dyDescent="0.2">
      <c r="A1404" t="s">
        <v>71</v>
      </c>
      <c r="B1404" t="s">
        <v>55</v>
      </c>
      <c r="C1404" t="s">
        <v>80</v>
      </c>
      <c r="D1404" s="4">
        <v>43344</v>
      </c>
      <c r="E1404" t="s">
        <v>198</v>
      </c>
      <c r="F1404" s="5">
        <v>43221</v>
      </c>
      <c r="G1404">
        <v>179243.55</v>
      </c>
      <c r="H1404">
        <v>-12726.19</v>
      </c>
    </row>
    <row r="1405" spans="1:8" x14ac:dyDescent="0.2">
      <c r="A1405" t="s">
        <v>71</v>
      </c>
      <c r="B1405" t="s">
        <v>55</v>
      </c>
      <c r="C1405" t="s">
        <v>80</v>
      </c>
      <c r="D1405" s="4">
        <v>43344</v>
      </c>
      <c r="E1405" t="s">
        <v>202</v>
      </c>
      <c r="F1405" s="5">
        <v>43221</v>
      </c>
      <c r="G1405">
        <v>171508.56</v>
      </c>
      <c r="H1405">
        <v>22639.119999999999</v>
      </c>
    </row>
    <row r="1406" spans="1:8" x14ac:dyDescent="0.2">
      <c r="A1406" t="s">
        <v>71</v>
      </c>
      <c r="B1406" t="s">
        <v>55</v>
      </c>
      <c r="C1406" t="s">
        <v>80</v>
      </c>
      <c r="D1406" s="4">
        <v>43344</v>
      </c>
      <c r="E1406" t="s">
        <v>203</v>
      </c>
      <c r="F1406" s="5">
        <v>43221</v>
      </c>
      <c r="G1406">
        <v>7734.99</v>
      </c>
      <c r="H1406">
        <v>1021.11</v>
      </c>
    </row>
    <row r="1407" spans="1:8" x14ac:dyDescent="0.2">
      <c r="A1407" t="s">
        <v>71</v>
      </c>
      <c r="B1407" t="s">
        <v>55</v>
      </c>
      <c r="C1407" t="s">
        <v>80</v>
      </c>
      <c r="D1407" s="4">
        <v>43344</v>
      </c>
      <c r="E1407" t="s">
        <v>199</v>
      </c>
      <c r="F1407" s="5">
        <v>43221</v>
      </c>
      <c r="G1407">
        <v>179243.55</v>
      </c>
      <c r="H1407">
        <v>12726.19</v>
      </c>
    </row>
    <row r="1408" spans="1:8" x14ac:dyDescent="0.2">
      <c r="A1408" t="s">
        <v>71</v>
      </c>
      <c r="B1408" t="s">
        <v>55</v>
      </c>
      <c r="C1408" t="s">
        <v>81</v>
      </c>
      <c r="D1408" s="4">
        <v>43344</v>
      </c>
      <c r="E1408" t="s">
        <v>198</v>
      </c>
      <c r="F1408" s="5">
        <v>43221</v>
      </c>
      <c r="G1408">
        <v>422788.95</v>
      </c>
      <c r="H1408">
        <v>-14797.61</v>
      </c>
    </row>
    <row r="1409" spans="1:8" x14ac:dyDescent="0.2">
      <c r="A1409" t="s">
        <v>71</v>
      </c>
      <c r="B1409" t="s">
        <v>55</v>
      </c>
      <c r="C1409" t="s">
        <v>81</v>
      </c>
      <c r="D1409" s="4">
        <v>43344</v>
      </c>
      <c r="E1409" t="s">
        <v>204</v>
      </c>
      <c r="F1409" s="5">
        <v>43221</v>
      </c>
      <c r="G1409">
        <v>404544</v>
      </c>
      <c r="H1409">
        <v>26295.439999999999</v>
      </c>
    </row>
    <row r="1410" spans="1:8" x14ac:dyDescent="0.2">
      <c r="A1410" t="s">
        <v>71</v>
      </c>
      <c r="B1410" t="s">
        <v>54</v>
      </c>
      <c r="C1410" t="s">
        <v>81</v>
      </c>
      <c r="D1410" s="4">
        <v>43405</v>
      </c>
      <c r="E1410" t="s">
        <v>199</v>
      </c>
      <c r="F1410" s="5">
        <v>43405</v>
      </c>
      <c r="G1410">
        <v>34952.449999999997</v>
      </c>
      <c r="H1410">
        <v>1223.28</v>
      </c>
    </row>
    <row r="1411" spans="1:8" x14ac:dyDescent="0.2">
      <c r="A1411" t="s">
        <v>71</v>
      </c>
      <c r="B1411" t="s">
        <v>54</v>
      </c>
      <c r="C1411" t="s">
        <v>82</v>
      </c>
      <c r="D1411" s="4">
        <v>43405</v>
      </c>
      <c r="E1411" t="s">
        <v>199</v>
      </c>
      <c r="F1411" s="5">
        <v>43405</v>
      </c>
      <c r="G1411">
        <v>9937.39</v>
      </c>
      <c r="H1411">
        <v>516.77</v>
      </c>
    </row>
    <row r="1412" spans="1:8" x14ac:dyDescent="0.2">
      <c r="A1412" t="s">
        <v>71</v>
      </c>
      <c r="B1412" t="s">
        <v>54</v>
      </c>
      <c r="C1412" t="s">
        <v>82</v>
      </c>
      <c r="D1412" s="4">
        <v>43405</v>
      </c>
      <c r="E1412" t="s">
        <v>198</v>
      </c>
      <c r="F1412" s="5">
        <v>43405</v>
      </c>
      <c r="G1412">
        <v>9937.39</v>
      </c>
      <c r="H1412">
        <v>-516.77</v>
      </c>
    </row>
    <row r="1413" spans="1:8" x14ac:dyDescent="0.2">
      <c r="A1413" t="s">
        <v>71</v>
      </c>
      <c r="B1413" t="s">
        <v>54</v>
      </c>
      <c r="C1413" t="s">
        <v>82</v>
      </c>
      <c r="D1413" s="4">
        <v>43405</v>
      </c>
      <c r="E1413" t="s">
        <v>197</v>
      </c>
      <c r="F1413" s="5">
        <v>43405</v>
      </c>
      <c r="G1413">
        <v>9508.6</v>
      </c>
      <c r="H1413">
        <v>893.8</v>
      </c>
    </row>
    <row r="1414" spans="1:8" x14ac:dyDescent="0.2">
      <c r="A1414" t="s">
        <v>71</v>
      </c>
      <c r="B1414" t="s">
        <v>54</v>
      </c>
      <c r="C1414" t="s">
        <v>82</v>
      </c>
      <c r="D1414" s="4">
        <v>43405</v>
      </c>
      <c r="E1414" t="s">
        <v>196</v>
      </c>
      <c r="F1414" s="5">
        <v>43405</v>
      </c>
      <c r="G1414">
        <v>428.79</v>
      </c>
      <c r="H1414">
        <v>40.26</v>
      </c>
    </row>
    <row r="1415" spans="1:8" x14ac:dyDescent="0.2">
      <c r="A1415" t="s">
        <v>71</v>
      </c>
      <c r="B1415" t="s">
        <v>55</v>
      </c>
      <c r="C1415" t="s">
        <v>80</v>
      </c>
      <c r="D1415" s="4">
        <v>43405</v>
      </c>
      <c r="E1415" t="s">
        <v>198</v>
      </c>
      <c r="F1415" s="5">
        <v>43405</v>
      </c>
      <c r="G1415">
        <v>1319.22</v>
      </c>
      <c r="H1415">
        <v>-93.66</v>
      </c>
    </row>
    <row r="1416" spans="1:8" x14ac:dyDescent="0.2">
      <c r="A1416" t="s">
        <v>71</v>
      </c>
      <c r="B1416" t="s">
        <v>55</v>
      </c>
      <c r="C1416" t="s">
        <v>80</v>
      </c>
      <c r="D1416" s="4">
        <v>43405</v>
      </c>
      <c r="E1416" t="s">
        <v>193</v>
      </c>
      <c r="F1416" s="5">
        <v>43405</v>
      </c>
      <c r="G1416">
        <v>1262.3</v>
      </c>
      <c r="H1416">
        <v>166.63</v>
      </c>
    </row>
    <row r="1417" spans="1:8" x14ac:dyDescent="0.2">
      <c r="A1417" t="s">
        <v>71</v>
      </c>
      <c r="B1417" t="s">
        <v>55</v>
      </c>
      <c r="C1417" t="s">
        <v>80</v>
      </c>
      <c r="D1417" s="4">
        <v>43405</v>
      </c>
      <c r="E1417" t="s">
        <v>192</v>
      </c>
      <c r="F1417" s="5">
        <v>43405</v>
      </c>
      <c r="G1417">
        <v>56.92</v>
      </c>
      <c r="H1417">
        <v>7.53</v>
      </c>
    </row>
    <row r="1418" spans="1:8" x14ac:dyDescent="0.2">
      <c r="A1418" t="s">
        <v>71</v>
      </c>
      <c r="B1418" t="s">
        <v>55</v>
      </c>
      <c r="C1418" t="s">
        <v>80</v>
      </c>
      <c r="D1418" s="4">
        <v>43405</v>
      </c>
      <c r="E1418" t="s">
        <v>199</v>
      </c>
      <c r="F1418" s="5">
        <v>43405</v>
      </c>
      <c r="G1418">
        <v>1319.22</v>
      </c>
      <c r="H1418">
        <v>93.66</v>
      </c>
    </row>
    <row r="1419" spans="1:8" x14ac:dyDescent="0.2">
      <c r="A1419" t="s">
        <v>71</v>
      </c>
      <c r="B1419" t="s">
        <v>55</v>
      </c>
      <c r="C1419" t="s">
        <v>80</v>
      </c>
      <c r="D1419" s="4">
        <v>43405</v>
      </c>
      <c r="E1419" t="s">
        <v>199</v>
      </c>
      <c r="F1419" s="5">
        <v>43221</v>
      </c>
      <c r="G1419">
        <v>4527.3900000000003</v>
      </c>
      <c r="H1419">
        <v>321.43</v>
      </c>
    </row>
    <row r="1420" spans="1:8" x14ac:dyDescent="0.2">
      <c r="A1420" t="s">
        <v>71</v>
      </c>
      <c r="B1420" t="s">
        <v>55</v>
      </c>
      <c r="C1420" t="s">
        <v>80</v>
      </c>
      <c r="D1420" s="4">
        <v>43405</v>
      </c>
      <c r="E1420" t="s">
        <v>198</v>
      </c>
      <c r="F1420" s="5">
        <v>43221</v>
      </c>
      <c r="G1420">
        <v>4527.3900000000003</v>
      </c>
      <c r="H1420">
        <v>-321.43</v>
      </c>
    </row>
    <row r="1421" spans="1:8" x14ac:dyDescent="0.2">
      <c r="A1421" t="s">
        <v>71</v>
      </c>
      <c r="B1421" t="s">
        <v>55</v>
      </c>
      <c r="C1421" t="s">
        <v>80</v>
      </c>
      <c r="D1421" s="4">
        <v>43405</v>
      </c>
      <c r="E1421" t="s">
        <v>202</v>
      </c>
      <c r="F1421" s="5">
        <v>43221</v>
      </c>
      <c r="G1421">
        <v>4332</v>
      </c>
      <c r="H1421">
        <v>571.84</v>
      </c>
    </row>
    <row r="1422" spans="1:8" x14ac:dyDescent="0.2">
      <c r="A1422" t="s">
        <v>71</v>
      </c>
      <c r="B1422" t="s">
        <v>55</v>
      </c>
      <c r="C1422" t="s">
        <v>80</v>
      </c>
      <c r="D1422" s="4">
        <v>43405</v>
      </c>
      <c r="E1422" t="s">
        <v>203</v>
      </c>
      <c r="F1422" s="5">
        <v>43221</v>
      </c>
      <c r="G1422">
        <v>195.39</v>
      </c>
      <c r="H1422">
        <v>25.77</v>
      </c>
    </row>
    <row r="1423" spans="1:8" x14ac:dyDescent="0.2">
      <c r="A1423" t="s">
        <v>71</v>
      </c>
      <c r="B1423" t="s">
        <v>55</v>
      </c>
      <c r="C1423" t="s">
        <v>81</v>
      </c>
      <c r="D1423" s="4">
        <v>43405</v>
      </c>
      <c r="E1423" t="s">
        <v>199</v>
      </c>
      <c r="F1423" s="5">
        <v>43405</v>
      </c>
      <c r="G1423">
        <v>4480.1099999999997</v>
      </c>
      <c r="H1423">
        <v>156.83000000000001</v>
      </c>
    </row>
    <row r="1424" spans="1:8" x14ac:dyDescent="0.2">
      <c r="A1424" t="s">
        <v>71</v>
      </c>
      <c r="B1424" t="s">
        <v>55</v>
      </c>
      <c r="C1424" t="s">
        <v>81</v>
      </c>
      <c r="D1424" s="4">
        <v>43405</v>
      </c>
      <c r="E1424" t="s">
        <v>198</v>
      </c>
      <c r="F1424" s="5">
        <v>43405</v>
      </c>
      <c r="G1424">
        <v>4480.1099999999997</v>
      </c>
      <c r="H1424">
        <v>-156.83000000000001</v>
      </c>
    </row>
    <row r="1425" spans="1:8" x14ac:dyDescent="0.2">
      <c r="A1425" t="s">
        <v>71</v>
      </c>
      <c r="B1425" t="s">
        <v>55</v>
      </c>
      <c r="C1425" t="s">
        <v>81</v>
      </c>
      <c r="D1425" s="4">
        <v>43405</v>
      </c>
      <c r="E1425" t="s">
        <v>195</v>
      </c>
      <c r="F1425" s="5">
        <v>43405</v>
      </c>
      <c r="G1425">
        <v>4286.7700000000004</v>
      </c>
      <c r="H1425">
        <v>278.64999999999998</v>
      </c>
    </row>
    <row r="1426" spans="1:8" x14ac:dyDescent="0.2">
      <c r="A1426" t="s">
        <v>71</v>
      </c>
      <c r="B1426" t="s">
        <v>55</v>
      </c>
      <c r="C1426" t="s">
        <v>81</v>
      </c>
      <c r="D1426" s="4">
        <v>43405</v>
      </c>
      <c r="E1426" t="s">
        <v>194</v>
      </c>
      <c r="F1426" s="5">
        <v>43405</v>
      </c>
      <c r="G1426">
        <v>193.34</v>
      </c>
      <c r="H1426">
        <v>12.58</v>
      </c>
    </row>
    <row r="1427" spans="1:8" x14ac:dyDescent="0.2">
      <c r="A1427" t="s">
        <v>71</v>
      </c>
      <c r="B1427" t="s">
        <v>55</v>
      </c>
      <c r="C1427" t="s">
        <v>81</v>
      </c>
      <c r="D1427" s="4">
        <v>43405</v>
      </c>
      <c r="E1427" t="s">
        <v>199</v>
      </c>
      <c r="F1427" s="5">
        <v>43221</v>
      </c>
      <c r="G1427">
        <v>15391.2</v>
      </c>
      <c r="H1427">
        <v>538.75</v>
      </c>
    </row>
    <row r="1428" spans="1:8" x14ac:dyDescent="0.2">
      <c r="A1428" t="s">
        <v>71</v>
      </c>
      <c r="B1428" t="s">
        <v>55</v>
      </c>
      <c r="C1428" t="s">
        <v>81</v>
      </c>
      <c r="D1428" s="4">
        <v>43405</v>
      </c>
      <c r="E1428" t="s">
        <v>204</v>
      </c>
      <c r="F1428" s="5">
        <v>43221</v>
      </c>
      <c r="G1428">
        <v>14727</v>
      </c>
      <c r="H1428">
        <v>957.32</v>
      </c>
    </row>
    <row r="1429" spans="1:8" x14ac:dyDescent="0.2">
      <c r="A1429" t="s">
        <v>71</v>
      </c>
      <c r="B1429" t="s">
        <v>55</v>
      </c>
      <c r="C1429" t="s">
        <v>81</v>
      </c>
      <c r="D1429" s="4">
        <v>43405</v>
      </c>
      <c r="E1429" t="s">
        <v>205</v>
      </c>
      <c r="F1429" s="5">
        <v>43221</v>
      </c>
      <c r="G1429">
        <v>664.2</v>
      </c>
      <c r="H1429">
        <v>43.16</v>
      </c>
    </row>
    <row r="1430" spans="1:8" x14ac:dyDescent="0.2">
      <c r="A1430" t="s">
        <v>71</v>
      </c>
      <c r="B1430" t="s">
        <v>55</v>
      </c>
      <c r="C1430" t="s">
        <v>81</v>
      </c>
      <c r="D1430" s="4">
        <v>43405</v>
      </c>
      <c r="E1430" t="s">
        <v>198</v>
      </c>
      <c r="F1430" s="5">
        <v>43221</v>
      </c>
      <c r="G1430">
        <v>15391.2</v>
      </c>
      <c r="H1430">
        <v>-538.75</v>
      </c>
    </row>
    <row r="1431" spans="1:8" x14ac:dyDescent="0.2">
      <c r="A1431" t="s">
        <v>71</v>
      </c>
      <c r="B1431" t="s">
        <v>55</v>
      </c>
      <c r="C1431" t="s">
        <v>82</v>
      </c>
      <c r="D1431" s="4">
        <v>43405</v>
      </c>
      <c r="E1431" t="s">
        <v>198</v>
      </c>
      <c r="F1431" s="5">
        <v>43405</v>
      </c>
      <c r="G1431">
        <v>1306.01</v>
      </c>
      <c r="H1431">
        <v>-67.94</v>
      </c>
    </row>
    <row r="1432" spans="1:8" x14ac:dyDescent="0.2">
      <c r="A1432" t="s">
        <v>71</v>
      </c>
      <c r="B1432" t="s">
        <v>55</v>
      </c>
      <c r="C1432" t="s">
        <v>82</v>
      </c>
      <c r="D1432" s="4">
        <v>43405</v>
      </c>
      <c r="E1432" t="s">
        <v>197</v>
      </c>
      <c r="F1432" s="5">
        <v>43405</v>
      </c>
      <c r="G1432">
        <v>1249.6400000000001</v>
      </c>
      <c r="H1432">
        <v>117.49</v>
      </c>
    </row>
    <row r="1433" spans="1:8" x14ac:dyDescent="0.2">
      <c r="A1433" t="s">
        <v>71</v>
      </c>
      <c r="B1433" t="s">
        <v>55</v>
      </c>
      <c r="C1433" t="s">
        <v>82</v>
      </c>
      <c r="D1433" s="4">
        <v>43405</v>
      </c>
      <c r="E1433" t="s">
        <v>196</v>
      </c>
      <c r="F1433" s="5">
        <v>43405</v>
      </c>
      <c r="G1433">
        <v>56.37</v>
      </c>
      <c r="H1433">
        <v>5.28</v>
      </c>
    </row>
    <row r="1434" spans="1:8" x14ac:dyDescent="0.2">
      <c r="A1434" t="s">
        <v>71</v>
      </c>
      <c r="B1434" t="s">
        <v>55</v>
      </c>
      <c r="C1434" t="s">
        <v>82</v>
      </c>
      <c r="D1434" s="4">
        <v>43405</v>
      </c>
      <c r="E1434" t="s">
        <v>199</v>
      </c>
      <c r="F1434" s="5">
        <v>43405</v>
      </c>
      <c r="G1434">
        <v>1306.01</v>
      </c>
      <c r="H1434">
        <v>67.94</v>
      </c>
    </row>
    <row r="1435" spans="1:8" x14ac:dyDescent="0.2">
      <c r="A1435" t="s">
        <v>71</v>
      </c>
      <c r="B1435" t="s">
        <v>55</v>
      </c>
      <c r="C1435" t="s">
        <v>82</v>
      </c>
      <c r="D1435" s="4">
        <v>43405</v>
      </c>
      <c r="E1435" t="s">
        <v>198</v>
      </c>
      <c r="F1435" s="5">
        <v>43221</v>
      </c>
      <c r="G1435">
        <v>4476.17</v>
      </c>
      <c r="H1435">
        <v>-232.71</v>
      </c>
    </row>
    <row r="1436" spans="1:8" x14ac:dyDescent="0.2">
      <c r="A1436" t="s">
        <v>71</v>
      </c>
      <c r="B1436" t="s">
        <v>55</v>
      </c>
      <c r="C1436" t="s">
        <v>82</v>
      </c>
      <c r="D1436" s="4">
        <v>43405</v>
      </c>
      <c r="E1436" t="s">
        <v>199</v>
      </c>
      <c r="F1436" s="5">
        <v>43221</v>
      </c>
      <c r="G1436">
        <v>4476.17</v>
      </c>
      <c r="H1436">
        <v>232.71</v>
      </c>
    </row>
    <row r="1437" spans="1:8" x14ac:dyDescent="0.2">
      <c r="A1437" t="s">
        <v>71</v>
      </c>
      <c r="B1437" t="s">
        <v>55</v>
      </c>
      <c r="C1437" t="s">
        <v>82</v>
      </c>
      <c r="D1437" s="4">
        <v>43405</v>
      </c>
      <c r="E1437" t="s">
        <v>206</v>
      </c>
      <c r="F1437" s="5">
        <v>43221</v>
      </c>
      <c r="G1437">
        <v>4283</v>
      </c>
      <c r="H1437">
        <v>402.6</v>
      </c>
    </row>
    <row r="1438" spans="1:8" x14ac:dyDescent="0.2">
      <c r="A1438" t="s">
        <v>71</v>
      </c>
      <c r="B1438" t="s">
        <v>55</v>
      </c>
      <c r="C1438" t="s">
        <v>82</v>
      </c>
      <c r="D1438" s="4">
        <v>43405</v>
      </c>
      <c r="E1438" t="s">
        <v>207</v>
      </c>
      <c r="F1438" s="5">
        <v>43221</v>
      </c>
      <c r="G1438">
        <v>193.17</v>
      </c>
      <c r="H1438">
        <v>18.16</v>
      </c>
    </row>
    <row r="1439" spans="1:8" x14ac:dyDescent="0.2">
      <c r="A1439" t="s">
        <v>71</v>
      </c>
      <c r="B1439" t="s">
        <v>54</v>
      </c>
      <c r="C1439" t="s">
        <v>80</v>
      </c>
      <c r="D1439" s="4">
        <v>43344</v>
      </c>
      <c r="E1439" t="s">
        <v>198</v>
      </c>
      <c r="F1439" s="5">
        <v>43221</v>
      </c>
      <c r="G1439">
        <v>117108.43</v>
      </c>
      <c r="H1439">
        <v>-8314.9</v>
      </c>
    </row>
    <row r="1440" spans="1:8" x14ac:dyDescent="0.2">
      <c r="A1440" t="s">
        <v>71</v>
      </c>
      <c r="B1440" t="s">
        <v>54</v>
      </c>
      <c r="C1440" t="s">
        <v>80</v>
      </c>
      <c r="D1440" s="4">
        <v>43344</v>
      </c>
      <c r="E1440" t="s">
        <v>202</v>
      </c>
      <c r="F1440" s="5">
        <v>43221</v>
      </c>
      <c r="G1440">
        <v>112054.75</v>
      </c>
      <c r="H1440">
        <v>14791.27</v>
      </c>
    </row>
    <row r="1441" spans="1:8" x14ac:dyDescent="0.2">
      <c r="A1441" t="s">
        <v>71</v>
      </c>
      <c r="B1441" t="s">
        <v>54</v>
      </c>
      <c r="C1441" t="s">
        <v>80</v>
      </c>
      <c r="D1441" s="4">
        <v>43344</v>
      </c>
      <c r="E1441" t="s">
        <v>203</v>
      </c>
      <c r="F1441" s="5">
        <v>43221</v>
      </c>
      <c r="G1441">
        <v>5053.68</v>
      </c>
      <c r="H1441">
        <v>667.1</v>
      </c>
    </row>
    <row r="1442" spans="1:8" x14ac:dyDescent="0.2">
      <c r="A1442" t="s">
        <v>71</v>
      </c>
      <c r="B1442" t="s">
        <v>54</v>
      </c>
      <c r="C1442" t="s">
        <v>80</v>
      </c>
      <c r="D1442" s="4">
        <v>43344</v>
      </c>
      <c r="E1442" t="s">
        <v>199</v>
      </c>
      <c r="F1442" s="5">
        <v>43221</v>
      </c>
      <c r="G1442">
        <v>117108.43</v>
      </c>
      <c r="H1442">
        <v>8314.9</v>
      </c>
    </row>
    <row r="1443" spans="1:8" x14ac:dyDescent="0.2">
      <c r="A1443" t="s">
        <v>71</v>
      </c>
      <c r="B1443" t="s">
        <v>54</v>
      </c>
      <c r="C1443" t="s">
        <v>81</v>
      </c>
      <c r="D1443" s="4">
        <v>43344</v>
      </c>
      <c r="E1443" t="s">
        <v>198</v>
      </c>
      <c r="F1443" s="5">
        <v>43221</v>
      </c>
      <c r="G1443">
        <v>401009.66</v>
      </c>
      <c r="H1443">
        <v>-14035.43</v>
      </c>
    </row>
    <row r="1444" spans="1:8" x14ac:dyDescent="0.2">
      <c r="A1444" t="s">
        <v>71</v>
      </c>
      <c r="B1444" t="s">
        <v>54</v>
      </c>
      <c r="C1444" t="s">
        <v>81</v>
      </c>
      <c r="D1444" s="4">
        <v>43344</v>
      </c>
      <c r="E1444" t="s">
        <v>204</v>
      </c>
      <c r="F1444" s="5">
        <v>43221</v>
      </c>
      <c r="G1444">
        <v>383704.53</v>
      </c>
      <c r="H1444">
        <v>24940.89</v>
      </c>
    </row>
    <row r="1445" spans="1:8" x14ac:dyDescent="0.2">
      <c r="A1445" t="s">
        <v>71</v>
      </c>
      <c r="B1445" t="s">
        <v>54</v>
      </c>
      <c r="C1445" t="s">
        <v>81</v>
      </c>
      <c r="D1445" s="4">
        <v>43344</v>
      </c>
      <c r="E1445" t="s">
        <v>205</v>
      </c>
      <c r="F1445" s="5">
        <v>43221</v>
      </c>
      <c r="G1445">
        <v>17305.13</v>
      </c>
      <c r="H1445">
        <v>1124.99</v>
      </c>
    </row>
    <row r="1446" spans="1:8" x14ac:dyDescent="0.2">
      <c r="A1446" t="s">
        <v>71</v>
      </c>
      <c r="B1446" t="s">
        <v>54</v>
      </c>
      <c r="C1446" t="s">
        <v>81</v>
      </c>
      <c r="D1446" s="4">
        <v>43344</v>
      </c>
      <c r="E1446" t="s">
        <v>199</v>
      </c>
      <c r="F1446" s="5">
        <v>43221</v>
      </c>
      <c r="G1446">
        <v>401009.66</v>
      </c>
      <c r="H1446">
        <v>14035.43</v>
      </c>
    </row>
    <row r="1447" spans="1:8" x14ac:dyDescent="0.2">
      <c r="A1447" t="s">
        <v>71</v>
      </c>
      <c r="B1447" t="s">
        <v>54</v>
      </c>
      <c r="C1447" t="s">
        <v>82</v>
      </c>
      <c r="D1447" s="4">
        <v>43344</v>
      </c>
      <c r="E1447" t="s">
        <v>199</v>
      </c>
      <c r="F1447" s="5">
        <v>43221</v>
      </c>
      <c r="G1447">
        <v>110727.16</v>
      </c>
      <c r="H1447">
        <v>5757.87</v>
      </c>
    </row>
    <row r="1448" spans="1:8" x14ac:dyDescent="0.2">
      <c r="A1448" t="s">
        <v>71</v>
      </c>
      <c r="B1448" t="s">
        <v>54</v>
      </c>
      <c r="C1448" t="s">
        <v>82</v>
      </c>
      <c r="D1448" s="4">
        <v>43344</v>
      </c>
      <c r="E1448" t="s">
        <v>198</v>
      </c>
      <c r="F1448" s="5">
        <v>43221</v>
      </c>
      <c r="G1448">
        <v>110727.16</v>
      </c>
      <c r="H1448">
        <v>-5757.87</v>
      </c>
    </row>
    <row r="1449" spans="1:8" x14ac:dyDescent="0.2">
      <c r="A1449" t="s">
        <v>71</v>
      </c>
      <c r="B1449" t="s">
        <v>54</v>
      </c>
      <c r="C1449" t="s">
        <v>82</v>
      </c>
      <c r="D1449" s="4">
        <v>43344</v>
      </c>
      <c r="E1449" t="s">
        <v>206</v>
      </c>
      <c r="F1449" s="5">
        <v>43221</v>
      </c>
      <c r="G1449">
        <v>105948.83</v>
      </c>
      <c r="H1449">
        <v>9959.15</v>
      </c>
    </row>
    <row r="1450" spans="1:8" x14ac:dyDescent="0.2">
      <c r="A1450" t="s">
        <v>71</v>
      </c>
      <c r="B1450" t="s">
        <v>54</v>
      </c>
      <c r="C1450" t="s">
        <v>82</v>
      </c>
      <c r="D1450" s="4">
        <v>43344</v>
      </c>
      <c r="E1450" t="s">
        <v>207</v>
      </c>
      <c r="F1450" s="5">
        <v>43221</v>
      </c>
      <c r="G1450">
        <v>4778.33</v>
      </c>
      <c r="H1450">
        <v>449.24</v>
      </c>
    </row>
    <row r="1451" spans="1:8" x14ac:dyDescent="0.2">
      <c r="A1451" t="s">
        <v>71</v>
      </c>
      <c r="B1451" t="s">
        <v>54</v>
      </c>
      <c r="C1451" t="s">
        <v>80</v>
      </c>
      <c r="D1451" s="4">
        <v>43344</v>
      </c>
      <c r="E1451" t="s">
        <v>198</v>
      </c>
      <c r="F1451" s="5">
        <v>43221</v>
      </c>
      <c r="G1451">
        <v>281170.7</v>
      </c>
      <c r="H1451">
        <v>-19963.060000000001</v>
      </c>
    </row>
    <row r="1452" spans="1:8" x14ac:dyDescent="0.2">
      <c r="A1452" t="s">
        <v>71</v>
      </c>
      <c r="B1452" t="s">
        <v>54</v>
      </c>
      <c r="C1452" t="s">
        <v>80</v>
      </c>
      <c r="D1452" s="4">
        <v>43344</v>
      </c>
      <c r="E1452" t="s">
        <v>202</v>
      </c>
      <c r="F1452" s="5">
        <v>43221</v>
      </c>
      <c r="G1452">
        <v>269037.21999999997</v>
      </c>
      <c r="H1452">
        <v>35512.769999999997</v>
      </c>
    </row>
    <row r="1453" spans="1:8" x14ac:dyDescent="0.2">
      <c r="A1453" t="s">
        <v>71</v>
      </c>
      <c r="B1453" t="s">
        <v>54</v>
      </c>
      <c r="C1453" t="s">
        <v>80</v>
      </c>
      <c r="D1453" s="4">
        <v>43344</v>
      </c>
      <c r="E1453" t="s">
        <v>203</v>
      </c>
      <c r="F1453" s="5">
        <v>43221</v>
      </c>
      <c r="G1453">
        <v>12133.48</v>
      </c>
      <c r="H1453">
        <v>1601.7</v>
      </c>
    </row>
    <row r="1454" spans="1:8" x14ac:dyDescent="0.2">
      <c r="A1454" t="s">
        <v>71</v>
      </c>
      <c r="B1454" t="s">
        <v>54</v>
      </c>
      <c r="C1454" t="s">
        <v>80</v>
      </c>
      <c r="D1454" s="4">
        <v>43344</v>
      </c>
      <c r="E1454" t="s">
        <v>199</v>
      </c>
      <c r="F1454" s="5">
        <v>43221</v>
      </c>
      <c r="G1454">
        <v>281170.7</v>
      </c>
      <c r="H1454">
        <v>19963.060000000001</v>
      </c>
    </row>
    <row r="1455" spans="1:8" x14ac:dyDescent="0.2">
      <c r="A1455" t="s">
        <v>71</v>
      </c>
      <c r="B1455" t="s">
        <v>54</v>
      </c>
      <c r="C1455" t="s">
        <v>81</v>
      </c>
      <c r="D1455" s="4">
        <v>43344</v>
      </c>
      <c r="E1455" t="s">
        <v>198</v>
      </c>
      <c r="F1455" s="5">
        <v>43221</v>
      </c>
      <c r="G1455">
        <v>928986.56</v>
      </c>
      <c r="H1455">
        <v>-32514.52</v>
      </c>
    </row>
    <row r="1456" spans="1:8" x14ac:dyDescent="0.2">
      <c r="A1456" t="s">
        <v>71</v>
      </c>
      <c r="B1456" t="s">
        <v>54</v>
      </c>
      <c r="C1456" t="s">
        <v>81</v>
      </c>
      <c r="D1456" s="4">
        <v>43344</v>
      </c>
      <c r="E1456" t="s">
        <v>204</v>
      </c>
      <c r="F1456" s="5">
        <v>43221</v>
      </c>
      <c r="G1456">
        <v>888897.45</v>
      </c>
      <c r="H1456">
        <v>57778.34</v>
      </c>
    </row>
    <row r="1457" spans="1:8" x14ac:dyDescent="0.2">
      <c r="A1457" t="s">
        <v>71</v>
      </c>
      <c r="B1457" t="s">
        <v>54</v>
      </c>
      <c r="C1457" t="s">
        <v>81</v>
      </c>
      <c r="D1457" s="4">
        <v>43344</v>
      </c>
      <c r="E1457" t="s">
        <v>205</v>
      </c>
      <c r="F1457" s="5">
        <v>43221</v>
      </c>
      <c r="G1457">
        <v>40089.11</v>
      </c>
      <c r="H1457">
        <v>2605.88</v>
      </c>
    </row>
    <row r="1458" spans="1:8" x14ac:dyDescent="0.2">
      <c r="A1458" t="s">
        <v>71</v>
      </c>
      <c r="B1458" t="s">
        <v>54</v>
      </c>
      <c r="C1458" t="s">
        <v>81</v>
      </c>
      <c r="D1458" s="4">
        <v>43344</v>
      </c>
      <c r="E1458" t="s">
        <v>199</v>
      </c>
      <c r="F1458" s="5">
        <v>43221</v>
      </c>
      <c r="G1458">
        <v>928986.56</v>
      </c>
      <c r="H1458">
        <v>32514.52</v>
      </c>
    </row>
    <row r="1459" spans="1:8" x14ac:dyDescent="0.2">
      <c r="A1459" t="s">
        <v>71</v>
      </c>
      <c r="B1459" t="s">
        <v>54</v>
      </c>
      <c r="C1459" t="s">
        <v>82</v>
      </c>
      <c r="D1459" s="4">
        <v>43344</v>
      </c>
      <c r="E1459" t="s">
        <v>198</v>
      </c>
      <c r="F1459" s="5">
        <v>43221</v>
      </c>
      <c r="G1459">
        <v>270966.69</v>
      </c>
      <c r="H1459">
        <v>-14090.08</v>
      </c>
    </row>
    <row r="1460" spans="1:8" x14ac:dyDescent="0.2">
      <c r="A1460" t="s">
        <v>71</v>
      </c>
      <c r="B1460" t="s">
        <v>54</v>
      </c>
      <c r="C1460" t="s">
        <v>82</v>
      </c>
      <c r="D1460" s="4">
        <v>43344</v>
      </c>
      <c r="E1460" t="s">
        <v>206</v>
      </c>
      <c r="F1460" s="5">
        <v>43221</v>
      </c>
      <c r="G1460">
        <v>259273.42</v>
      </c>
      <c r="H1460">
        <v>24371.83</v>
      </c>
    </row>
    <row r="1461" spans="1:8" x14ac:dyDescent="0.2">
      <c r="A1461" t="s">
        <v>71</v>
      </c>
      <c r="B1461" t="s">
        <v>54</v>
      </c>
      <c r="C1461" t="s">
        <v>82</v>
      </c>
      <c r="D1461" s="4">
        <v>43344</v>
      </c>
      <c r="E1461" t="s">
        <v>207</v>
      </c>
      <c r="F1461" s="5">
        <v>43221</v>
      </c>
      <c r="G1461">
        <v>11693.27</v>
      </c>
      <c r="H1461">
        <v>1099.17</v>
      </c>
    </row>
    <row r="1462" spans="1:8" x14ac:dyDescent="0.2">
      <c r="A1462" t="s">
        <v>71</v>
      </c>
      <c r="B1462" t="s">
        <v>54</v>
      </c>
      <c r="C1462" t="s">
        <v>82</v>
      </c>
      <c r="D1462" s="4">
        <v>43344</v>
      </c>
      <c r="E1462" t="s">
        <v>199</v>
      </c>
      <c r="F1462" s="5">
        <v>43221</v>
      </c>
      <c r="G1462">
        <v>270966.69</v>
      </c>
      <c r="H1462">
        <v>14090.08</v>
      </c>
    </row>
    <row r="1463" spans="1:8" x14ac:dyDescent="0.2">
      <c r="A1463" t="s">
        <v>71</v>
      </c>
      <c r="B1463" t="s">
        <v>55</v>
      </c>
      <c r="C1463" t="s">
        <v>80</v>
      </c>
      <c r="D1463" s="4">
        <v>43344</v>
      </c>
      <c r="E1463" t="s">
        <v>198</v>
      </c>
      <c r="F1463" s="5">
        <v>43221</v>
      </c>
      <c r="G1463">
        <v>17587.490000000002</v>
      </c>
      <c r="H1463">
        <v>-1248.7</v>
      </c>
    </row>
    <row r="1464" spans="1:8" x14ac:dyDescent="0.2">
      <c r="A1464" t="s">
        <v>71</v>
      </c>
      <c r="B1464" t="s">
        <v>55</v>
      </c>
      <c r="C1464" t="s">
        <v>80</v>
      </c>
      <c r="D1464" s="4">
        <v>43344</v>
      </c>
      <c r="E1464" t="s">
        <v>202</v>
      </c>
      <c r="F1464" s="5">
        <v>43221</v>
      </c>
      <c r="G1464">
        <v>16828.52</v>
      </c>
      <c r="H1464">
        <v>2221.36</v>
      </c>
    </row>
    <row r="1465" spans="1:8" x14ac:dyDescent="0.2">
      <c r="A1465" t="s">
        <v>71</v>
      </c>
      <c r="B1465" t="s">
        <v>55</v>
      </c>
      <c r="C1465" t="s">
        <v>80</v>
      </c>
      <c r="D1465" s="4">
        <v>43344</v>
      </c>
      <c r="E1465" t="s">
        <v>203</v>
      </c>
      <c r="F1465" s="5">
        <v>43221</v>
      </c>
      <c r="G1465">
        <v>758.97</v>
      </c>
      <c r="H1465">
        <v>100.18</v>
      </c>
    </row>
    <row r="1466" spans="1:8" x14ac:dyDescent="0.2">
      <c r="A1466" t="s">
        <v>71</v>
      </c>
      <c r="B1466" t="s">
        <v>55</v>
      </c>
      <c r="C1466" t="s">
        <v>80</v>
      </c>
      <c r="D1466" s="4">
        <v>43344</v>
      </c>
      <c r="E1466" t="s">
        <v>199</v>
      </c>
      <c r="F1466" s="5">
        <v>43221</v>
      </c>
      <c r="G1466">
        <v>17587.490000000002</v>
      </c>
      <c r="H1466">
        <v>1248.7</v>
      </c>
    </row>
    <row r="1467" spans="1:8" x14ac:dyDescent="0.2">
      <c r="A1467" t="s">
        <v>71</v>
      </c>
      <c r="B1467" t="s">
        <v>55</v>
      </c>
      <c r="C1467" t="s">
        <v>81</v>
      </c>
      <c r="D1467" s="4">
        <v>43344</v>
      </c>
      <c r="E1467" t="s">
        <v>198</v>
      </c>
      <c r="F1467" s="5">
        <v>43221</v>
      </c>
      <c r="G1467">
        <v>51631.33</v>
      </c>
      <c r="H1467">
        <v>-1807.07</v>
      </c>
    </row>
    <row r="1468" spans="1:8" x14ac:dyDescent="0.2">
      <c r="A1468" t="s">
        <v>71</v>
      </c>
      <c r="B1468" t="s">
        <v>55</v>
      </c>
      <c r="C1468" t="s">
        <v>81</v>
      </c>
      <c r="D1468" s="4">
        <v>43344</v>
      </c>
      <c r="E1468" t="s">
        <v>204</v>
      </c>
      <c r="F1468" s="5">
        <v>43221</v>
      </c>
      <c r="G1468">
        <v>49403.24</v>
      </c>
      <c r="H1468">
        <v>3211.19</v>
      </c>
    </row>
    <row r="1469" spans="1:8" x14ac:dyDescent="0.2">
      <c r="A1469" t="s">
        <v>71</v>
      </c>
      <c r="B1469" t="s">
        <v>55</v>
      </c>
      <c r="C1469" t="s">
        <v>81</v>
      </c>
      <c r="D1469" s="4">
        <v>43344</v>
      </c>
      <c r="E1469" t="s">
        <v>205</v>
      </c>
      <c r="F1469" s="5">
        <v>43221</v>
      </c>
      <c r="G1469">
        <v>2228.09</v>
      </c>
      <c r="H1469">
        <v>144.81</v>
      </c>
    </row>
    <row r="1470" spans="1:8" x14ac:dyDescent="0.2">
      <c r="A1470" t="s">
        <v>71</v>
      </c>
      <c r="B1470" t="s">
        <v>55</v>
      </c>
      <c r="C1470" t="s">
        <v>81</v>
      </c>
      <c r="D1470" s="4">
        <v>43344</v>
      </c>
      <c r="E1470" t="s">
        <v>199</v>
      </c>
      <c r="F1470" s="5">
        <v>43221</v>
      </c>
      <c r="G1470">
        <v>51631.33</v>
      </c>
      <c r="H1470">
        <v>1807.07</v>
      </c>
    </row>
    <row r="1471" spans="1:8" x14ac:dyDescent="0.2">
      <c r="A1471" t="s">
        <v>71</v>
      </c>
      <c r="B1471" t="s">
        <v>55</v>
      </c>
      <c r="C1471" t="s">
        <v>82</v>
      </c>
      <c r="D1471" s="4">
        <v>43344</v>
      </c>
      <c r="E1471" t="s">
        <v>198</v>
      </c>
      <c r="F1471" s="5">
        <v>43221</v>
      </c>
      <c r="G1471">
        <v>15512.1</v>
      </c>
      <c r="H1471">
        <v>-806.65</v>
      </c>
    </row>
    <row r="1472" spans="1:8" x14ac:dyDescent="0.2">
      <c r="A1472" t="s">
        <v>71</v>
      </c>
      <c r="B1472" t="s">
        <v>55</v>
      </c>
      <c r="C1472" t="s">
        <v>82</v>
      </c>
      <c r="D1472" s="4">
        <v>43344</v>
      </c>
      <c r="E1472" t="s">
        <v>206</v>
      </c>
      <c r="F1472" s="5">
        <v>43221</v>
      </c>
      <c r="G1472">
        <v>14842.71</v>
      </c>
      <c r="H1472">
        <v>1395.2</v>
      </c>
    </row>
    <row r="1473" spans="1:8" x14ac:dyDescent="0.2">
      <c r="A1473" t="s">
        <v>71</v>
      </c>
      <c r="B1473" t="s">
        <v>55</v>
      </c>
      <c r="C1473" t="s">
        <v>80</v>
      </c>
      <c r="D1473" s="4">
        <v>43344</v>
      </c>
      <c r="E1473" t="s">
        <v>198</v>
      </c>
      <c r="F1473" s="5">
        <v>43221</v>
      </c>
      <c r="G1473">
        <v>82843.55</v>
      </c>
      <c r="H1473">
        <v>-5881.86</v>
      </c>
    </row>
    <row r="1474" spans="1:8" x14ac:dyDescent="0.2">
      <c r="A1474" t="s">
        <v>71</v>
      </c>
      <c r="B1474" t="s">
        <v>55</v>
      </c>
      <c r="C1474" t="s">
        <v>80</v>
      </c>
      <c r="D1474" s="4">
        <v>43344</v>
      </c>
      <c r="E1474" t="s">
        <v>202</v>
      </c>
      <c r="F1474" s="5">
        <v>43221</v>
      </c>
      <c r="G1474">
        <v>79268.47</v>
      </c>
      <c r="H1474">
        <v>10463.469999999999</v>
      </c>
    </row>
    <row r="1475" spans="1:8" x14ac:dyDescent="0.2">
      <c r="A1475" t="s">
        <v>71</v>
      </c>
      <c r="B1475" t="s">
        <v>55</v>
      </c>
      <c r="C1475" t="s">
        <v>80</v>
      </c>
      <c r="D1475" s="4">
        <v>43344</v>
      </c>
      <c r="E1475" t="s">
        <v>203</v>
      </c>
      <c r="F1475" s="5">
        <v>43221</v>
      </c>
      <c r="G1475">
        <v>3575.08</v>
      </c>
      <c r="H1475">
        <v>471.89</v>
      </c>
    </row>
    <row r="1476" spans="1:8" x14ac:dyDescent="0.2">
      <c r="A1476" t="s">
        <v>71</v>
      </c>
      <c r="B1476" t="s">
        <v>55</v>
      </c>
      <c r="C1476" t="s">
        <v>80</v>
      </c>
      <c r="D1476" s="4">
        <v>43344</v>
      </c>
      <c r="E1476" t="s">
        <v>199</v>
      </c>
      <c r="F1476" s="5">
        <v>43221</v>
      </c>
      <c r="G1476">
        <v>82843.55</v>
      </c>
      <c r="H1476">
        <v>5881.86</v>
      </c>
    </row>
    <row r="1477" spans="1:8" x14ac:dyDescent="0.2">
      <c r="A1477" t="s">
        <v>71</v>
      </c>
      <c r="B1477" t="s">
        <v>55</v>
      </c>
      <c r="C1477" t="s">
        <v>81</v>
      </c>
      <c r="D1477" s="4">
        <v>43344</v>
      </c>
      <c r="E1477" t="s">
        <v>198</v>
      </c>
      <c r="F1477" s="5">
        <v>43221</v>
      </c>
      <c r="G1477">
        <v>169344.85</v>
      </c>
      <c r="H1477">
        <v>-5927.18</v>
      </c>
    </row>
    <row r="1478" spans="1:8" x14ac:dyDescent="0.2">
      <c r="A1478" t="s">
        <v>71</v>
      </c>
      <c r="B1478" t="s">
        <v>55</v>
      </c>
      <c r="C1478" t="s">
        <v>81</v>
      </c>
      <c r="D1478" s="4">
        <v>43344</v>
      </c>
      <c r="E1478" t="s">
        <v>204</v>
      </c>
      <c r="F1478" s="5">
        <v>43221</v>
      </c>
      <c r="G1478">
        <v>162036.98000000001</v>
      </c>
      <c r="H1478">
        <v>10532.37</v>
      </c>
    </row>
    <row r="1479" spans="1:8" x14ac:dyDescent="0.2">
      <c r="A1479" t="s">
        <v>71</v>
      </c>
      <c r="B1479" t="s">
        <v>55</v>
      </c>
      <c r="C1479" t="s">
        <v>81</v>
      </c>
      <c r="D1479" s="4">
        <v>43344</v>
      </c>
      <c r="E1479" t="s">
        <v>205</v>
      </c>
      <c r="F1479" s="5">
        <v>43221</v>
      </c>
      <c r="G1479">
        <v>7307.87</v>
      </c>
      <c r="H1479">
        <v>475</v>
      </c>
    </row>
    <row r="1480" spans="1:8" x14ac:dyDescent="0.2">
      <c r="A1480" t="s">
        <v>71</v>
      </c>
      <c r="B1480" t="s">
        <v>55</v>
      </c>
      <c r="C1480" t="s">
        <v>81</v>
      </c>
      <c r="D1480" s="4">
        <v>43344</v>
      </c>
      <c r="E1480" t="s">
        <v>199</v>
      </c>
      <c r="F1480" s="5">
        <v>43221</v>
      </c>
      <c r="G1480">
        <v>169344.85</v>
      </c>
      <c r="H1480">
        <v>5927.18</v>
      </c>
    </row>
    <row r="1481" spans="1:8" x14ac:dyDescent="0.2">
      <c r="A1481" t="s">
        <v>71</v>
      </c>
      <c r="B1481" t="s">
        <v>55</v>
      </c>
      <c r="C1481" t="s">
        <v>82</v>
      </c>
      <c r="D1481" s="4">
        <v>43344</v>
      </c>
      <c r="E1481" t="s">
        <v>198</v>
      </c>
      <c r="F1481" s="5">
        <v>43221</v>
      </c>
      <c r="G1481">
        <v>67494.05</v>
      </c>
      <c r="H1481">
        <v>-3509.63</v>
      </c>
    </row>
    <row r="1482" spans="1:8" x14ac:dyDescent="0.2">
      <c r="A1482" t="s">
        <v>71</v>
      </c>
      <c r="B1482" t="s">
        <v>55</v>
      </c>
      <c r="C1482" t="s">
        <v>82</v>
      </c>
      <c r="D1482" s="4">
        <v>43344</v>
      </c>
      <c r="E1482" t="s">
        <v>206</v>
      </c>
      <c r="F1482" s="5">
        <v>43221</v>
      </c>
      <c r="G1482">
        <v>64581.41</v>
      </c>
      <c r="H1482">
        <v>6070.7</v>
      </c>
    </row>
    <row r="1483" spans="1:8" x14ac:dyDescent="0.2">
      <c r="A1483" t="s">
        <v>71</v>
      </c>
      <c r="B1483" t="s">
        <v>55</v>
      </c>
      <c r="C1483" t="s">
        <v>82</v>
      </c>
      <c r="D1483" s="4">
        <v>43344</v>
      </c>
      <c r="E1483" t="s">
        <v>207</v>
      </c>
      <c r="F1483" s="5">
        <v>43221</v>
      </c>
      <c r="G1483">
        <v>2912.64</v>
      </c>
      <c r="H1483">
        <v>273.8</v>
      </c>
    </row>
    <row r="1484" spans="1:8" x14ac:dyDescent="0.2">
      <c r="A1484" t="s">
        <v>71</v>
      </c>
      <c r="B1484" t="s">
        <v>55</v>
      </c>
      <c r="C1484" t="s">
        <v>82</v>
      </c>
      <c r="D1484" s="4">
        <v>43344</v>
      </c>
      <c r="E1484" t="s">
        <v>199</v>
      </c>
      <c r="F1484" s="5">
        <v>43221</v>
      </c>
      <c r="G1484">
        <v>67494.05</v>
      </c>
      <c r="H1484">
        <v>3509.63</v>
      </c>
    </row>
    <row r="1485" spans="1:8" x14ac:dyDescent="0.2">
      <c r="A1485" t="s">
        <v>71</v>
      </c>
      <c r="B1485" t="s">
        <v>54</v>
      </c>
      <c r="C1485" t="s">
        <v>80</v>
      </c>
      <c r="D1485" s="4">
        <v>43344</v>
      </c>
      <c r="E1485" t="s">
        <v>198</v>
      </c>
      <c r="F1485" s="5">
        <v>43221</v>
      </c>
      <c r="G1485">
        <v>196019.87</v>
      </c>
      <c r="H1485">
        <v>-13917.17</v>
      </c>
    </row>
    <row r="1486" spans="1:8" x14ac:dyDescent="0.2">
      <c r="A1486" t="s">
        <v>71</v>
      </c>
      <c r="B1486" t="s">
        <v>54</v>
      </c>
      <c r="C1486" t="s">
        <v>80</v>
      </c>
      <c r="D1486" s="4">
        <v>43344</v>
      </c>
      <c r="E1486" t="s">
        <v>202</v>
      </c>
      <c r="F1486" s="5">
        <v>43221</v>
      </c>
      <c r="G1486">
        <v>187560.71</v>
      </c>
      <c r="H1486">
        <v>24757.96</v>
      </c>
    </row>
    <row r="1487" spans="1:8" x14ac:dyDescent="0.2">
      <c r="A1487" t="s">
        <v>71</v>
      </c>
      <c r="B1487" t="s">
        <v>54</v>
      </c>
      <c r="C1487" t="s">
        <v>80</v>
      </c>
      <c r="D1487" s="4">
        <v>43344</v>
      </c>
      <c r="E1487" t="s">
        <v>203</v>
      </c>
      <c r="F1487" s="5">
        <v>43221</v>
      </c>
      <c r="G1487">
        <v>8459.16</v>
      </c>
      <c r="H1487">
        <v>1116.52</v>
      </c>
    </row>
    <row r="1488" spans="1:8" x14ac:dyDescent="0.2">
      <c r="A1488" t="s">
        <v>71</v>
      </c>
      <c r="B1488" t="s">
        <v>54</v>
      </c>
      <c r="C1488" t="s">
        <v>80</v>
      </c>
      <c r="D1488" s="4">
        <v>43344</v>
      </c>
      <c r="E1488" t="s">
        <v>199</v>
      </c>
      <c r="F1488" s="5">
        <v>43221</v>
      </c>
      <c r="G1488">
        <v>196019.87</v>
      </c>
      <c r="H1488">
        <v>13917.17</v>
      </c>
    </row>
    <row r="1489" spans="1:8" x14ac:dyDescent="0.2">
      <c r="A1489" t="s">
        <v>71</v>
      </c>
      <c r="B1489" t="s">
        <v>54</v>
      </c>
      <c r="C1489" t="s">
        <v>81</v>
      </c>
      <c r="D1489" s="4">
        <v>43344</v>
      </c>
      <c r="E1489" t="s">
        <v>198</v>
      </c>
      <c r="F1489" s="5">
        <v>43221</v>
      </c>
      <c r="G1489">
        <v>654420.93999999994</v>
      </c>
      <c r="H1489">
        <v>-22904.95</v>
      </c>
    </row>
    <row r="1490" spans="1:8" x14ac:dyDescent="0.2">
      <c r="A1490" t="s">
        <v>71</v>
      </c>
      <c r="B1490" t="s">
        <v>54</v>
      </c>
      <c r="C1490" t="s">
        <v>81</v>
      </c>
      <c r="D1490" s="4">
        <v>43344</v>
      </c>
      <c r="E1490" t="s">
        <v>204</v>
      </c>
      <c r="F1490" s="5">
        <v>43221</v>
      </c>
      <c r="G1490">
        <v>626180.18000000005</v>
      </c>
      <c r="H1490">
        <v>40701.75</v>
      </c>
    </row>
    <row r="1491" spans="1:8" x14ac:dyDescent="0.2">
      <c r="A1491" t="s">
        <v>71</v>
      </c>
      <c r="B1491" t="s">
        <v>54</v>
      </c>
      <c r="C1491" t="s">
        <v>81</v>
      </c>
      <c r="D1491" s="4">
        <v>43344</v>
      </c>
      <c r="E1491" t="s">
        <v>205</v>
      </c>
      <c r="F1491" s="5">
        <v>43221</v>
      </c>
      <c r="G1491">
        <v>28240.76</v>
      </c>
      <c r="H1491">
        <v>1835.71</v>
      </c>
    </row>
    <row r="1492" spans="1:8" x14ac:dyDescent="0.2">
      <c r="A1492" t="s">
        <v>71</v>
      </c>
      <c r="B1492" t="s">
        <v>54</v>
      </c>
      <c r="C1492" t="s">
        <v>81</v>
      </c>
      <c r="D1492" s="4">
        <v>43344</v>
      </c>
      <c r="E1492" t="s">
        <v>199</v>
      </c>
      <c r="F1492" s="5">
        <v>43221</v>
      </c>
      <c r="G1492">
        <v>654420.93999999994</v>
      </c>
      <c r="H1492">
        <v>22904.95</v>
      </c>
    </row>
    <row r="1493" spans="1:8" x14ac:dyDescent="0.2">
      <c r="A1493" t="s">
        <v>71</v>
      </c>
      <c r="B1493" t="s">
        <v>54</v>
      </c>
      <c r="C1493" t="s">
        <v>82</v>
      </c>
      <c r="D1493" s="4">
        <v>43344</v>
      </c>
      <c r="E1493" t="s">
        <v>198</v>
      </c>
      <c r="F1493" s="5">
        <v>43221</v>
      </c>
      <c r="G1493">
        <v>189964.6</v>
      </c>
      <c r="H1493">
        <v>-9878.17</v>
      </c>
    </row>
    <row r="1494" spans="1:8" x14ac:dyDescent="0.2">
      <c r="A1494" t="s">
        <v>71</v>
      </c>
      <c r="B1494" t="s">
        <v>54</v>
      </c>
      <c r="C1494" t="s">
        <v>82</v>
      </c>
      <c r="D1494" s="4">
        <v>43344</v>
      </c>
      <c r="E1494" t="s">
        <v>206</v>
      </c>
      <c r="F1494" s="5">
        <v>43221</v>
      </c>
      <c r="G1494">
        <v>181766.94</v>
      </c>
      <c r="H1494">
        <v>17086.150000000001</v>
      </c>
    </row>
    <row r="1495" spans="1:8" x14ac:dyDescent="0.2">
      <c r="A1495" t="s">
        <v>71</v>
      </c>
      <c r="B1495" t="s">
        <v>54</v>
      </c>
      <c r="C1495" t="s">
        <v>82</v>
      </c>
      <c r="D1495" s="4">
        <v>43344</v>
      </c>
      <c r="E1495" t="s">
        <v>207</v>
      </c>
      <c r="F1495" s="5">
        <v>43221</v>
      </c>
      <c r="G1495">
        <v>8197.66</v>
      </c>
      <c r="H1495">
        <v>770.62</v>
      </c>
    </row>
    <row r="1496" spans="1:8" x14ac:dyDescent="0.2">
      <c r="A1496" t="s">
        <v>71</v>
      </c>
      <c r="B1496" t="s">
        <v>54</v>
      </c>
      <c r="C1496" t="s">
        <v>82</v>
      </c>
      <c r="D1496" s="4">
        <v>43344</v>
      </c>
      <c r="E1496" t="s">
        <v>199</v>
      </c>
      <c r="F1496" s="5">
        <v>43221</v>
      </c>
      <c r="G1496">
        <v>189964.6</v>
      </c>
      <c r="H1496">
        <v>9878.17</v>
      </c>
    </row>
    <row r="1497" spans="1:8" x14ac:dyDescent="0.2">
      <c r="A1497" t="s">
        <v>71</v>
      </c>
      <c r="B1497" t="s">
        <v>55</v>
      </c>
      <c r="C1497" t="s">
        <v>80</v>
      </c>
      <c r="D1497" s="4">
        <v>43344</v>
      </c>
      <c r="E1497" t="s">
        <v>202</v>
      </c>
      <c r="F1497" s="5">
        <v>43221</v>
      </c>
      <c r="G1497">
        <v>16130.07</v>
      </c>
      <c r="H1497">
        <v>2129.16</v>
      </c>
    </row>
    <row r="1498" spans="1:8" x14ac:dyDescent="0.2">
      <c r="A1498" t="s">
        <v>71</v>
      </c>
      <c r="B1498" t="s">
        <v>54</v>
      </c>
      <c r="C1498" t="s">
        <v>81</v>
      </c>
      <c r="D1498" s="4">
        <v>43405</v>
      </c>
      <c r="E1498" t="s">
        <v>195</v>
      </c>
      <c r="F1498" s="5">
        <v>43405</v>
      </c>
      <c r="G1498">
        <v>68691.16</v>
      </c>
      <c r="H1498">
        <v>4464.97</v>
      </c>
    </row>
    <row r="1499" spans="1:8" x14ac:dyDescent="0.2">
      <c r="A1499" t="s">
        <v>71</v>
      </c>
      <c r="B1499" t="s">
        <v>54</v>
      </c>
      <c r="C1499" t="s">
        <v>81</v>
      </c>
      <c r="D1499" s="4">
        <v>43405</v>
      </c>
      <c r="E1499" t="s">
        <v>194</v>
      </c>
      <c r="F1499" s="5">
        <v>43405</v>
      </c>
      <c r="G1499">
        <v>3097.94</v>
      </c>
      <c r="H1499">
        <v>201.32</v>
      </c>
    </row>
    <row r="1500" spans="1:8" x14ac:dyDescent="0.2">
      <c r="A1500" t="s">
        <v>71</v>
      </c>
      <c r="B1500" t="s">
        <v>54</v>
      </c>
      <c r="C1500" t="s">
        <v>81</v>
      </c>
      <c r="D1500" s="4">
        <v>43405</v>
      </c>
      <c r="E1500" t="s">
        <v>199</v>
      </c>
      <c r="F1500" s="5">
        <v>43405</v>
      </c>
      <c r="G1500">
        <v>71789.100000000006</v>
      </c>
      <c r="H1500">
        <v>2512.73</v>
      </c>
    </row>
    <row r="1501" spans="1:8" x14ac:dyDescent="0.2">
      <c r="A1501" t="s">
        <v>71</v>
      </c>
      <c r="B1501" t="s">
        <v>54</v>
      </c>
      <c r="C1501" t="s">
        <v>81</v>
      </c>
      <c r="D1501" s="4">
        <v>43405</v>
      </c>
      <c r="E1501" t="s">
        <v>198</v>
      </c>
      <c r="F1501" s="5">
        <v>43405</v>
      </c>
      <c r="G1501">
        <v>71789.100000000006</v>
      </c>
      <c r="H1501">
        <v>-2512.73</v>
      </c>
    </row>
    <row r="1502" spans="1:8" x14ac:dyDescent="0.2">
      <c r="A1502" t="s">
        <v>71</v>
      </c>
      <c r="B1502" t="s">
        <v>54</v>
      </c>
      <c r="C1502" t="s">
        <v>82</v>
      </c>
      <c r="D1502" s="4">
        <v>43405</v>
      </c>
      <c r="E1502" t="s">
        <v>199</v>
      </c>
      <c r="F1502" s="5">
        <v>43405</v>
      </c>
      <c r="G1502">
        <v>22285.16</v>
      </c>
      <c r="H1502">
        <v>1158.8</v>
      </c>
    </row>
    <row r="1503" spans="1:8" x14ac:dyDescent="0.2">
      <c r="A1503" t="s">
        <v>71</v>
      </c>
      <c r="B1503" t="s">
        <v>54</v>
      </c>
      <c r="C1503" t="s">
        <v>82</v>
      </c>
      <c r="D1503" s="4">
        <v>43405</v>
      </c>
      <c r="E1503" t="s">
        <v>198</v>
      </c>
      <c r="F1503" s="5">
        <v>43405</v>
      </c>
      <c r="G1503">
        <v>22285.16</v>
      </c>
      <c r="H1503">
        <v>-1158.8</v>
      </c>
    </row>
    <row r="1504" spans="1:8" x14ac:dyDescent="0.2">
      <c r="A1504" t="s">
        <v>71</v>
      </c>
      <c r="B1504" t="s">
        <v>54</v>
      </c>
      <c r="C1504" t="s">
        <v>82</v>
      </c>
      <c r="D1504" s="4">
        <v>43405</v>
      </c>
      <c r="E1504" t="s">
        <v>197</v>
      </c>
      <c r="F1504" s="5">
        <v>43405</v>
      </c>
      <c r="G1504">
        <v>21323.47</v>
      </c>
      <c r="H1504">
        <v>2004.32</v>
      </c>
    </row>
    <row r="1505" spans="1:8" x14ac:dyDescent="0.2">
      <c r="A1505" t="s">
        <v>71</v>
      </c>
      <c r="B1505" t="s">
        <v>54</v>
      </c>
      <c r="C1505" t="s">
        <v>82</v>
      </c>
      <c r="D1505" s="4">
        <v>43405</v>
      </c>
      <c r="E1505" t="s">
        <v>196</v>
      </c>
      <c r="F1505" s="5">
        <v>43405</v>
      </c>
      <c r="G1505">
        <v>961.69</v>
      </c>
      <c r="H1505">
        <v>90.37</v>
      </c>
    </row>
    <row r="1506" spans="1:8" x14ac:dyDescent="0.2">
      <c r="A1506" t="s">
        <v>71</v>
      </c>
      <c r="B1506" t="s">
        <v>55</v>
      </c>
      <c r="C1506" t="s">
        <v>80</v>
      </c>
      <c r="D1506" s="4">
        <v>43405</v>
      </c>
      <c r="E1506" t="s">
        <v>198</v>
      </c>
      <c r="F1506" s="5">
        <v>43405</v>
      </c>
      <c r="G1506">
        <v>8601.32</v>
      </c>
      <c r="H1506">
        <v>-610.70000000000005</v>
      </c>
    </row>
    <row r="1507" spans="1:8" x14ac:dyDescent="0.2">
      <c r="A1507" t="s">
        <v>71</v>
      </c>
      <c r="B1507" t="s">
        <v>55</v>
      </c>
      <c r="C1507" t="s">
        <v>80</v>
      </c>
      <c r="D1507" s="4">
        <v>43405</v>
      </c>
      <c r="E1507" t="s">
        <v>193</v>
      </c>
      <c r="F1507" s="5">
        <v>43405</v>
      </c>
      <c r="G1507">
        <v>8230.1299999999992</v>
      </c>
      <c r="H1507">
        <v>1086.4100000000001</v>
      </c>
    </row>
    <row r="1508" spans="1:8" x14ac:dyDescent="0.2">
      <c r="A1508" t="s">
        <v>71</v>
      </c>
      <c r="B1508" t="s">
        <v>55</v>
      </c>
      <c r="C1508" t="s">
        <v>80</v>
      </c>
      <c r="D1508" s="4">
        <v>43405</v>
      </c>
      <c r="E1508" t="s">
        <v>192</v>
      </c>
      <c r="F1508" s="5">
        <v>43405</v>
      </c>
      <c r="G1508">
        <v>371.19</v>
      </c>
      <c r="H1508">
        <v>48.98</v>
      </c>
    </row>
    <row r="1509" spans="1:8" x14ac:dyDescent="0.2">
      <c r="A1509" t="s">
        <v>71</v>
      </c>
      <c r="B1509" t="s">
        <v>55</v>
      </c>
      <c r="C1509" t="s">
        <v>80</v>
      </c>
      <c r="D1509" s="4">
        <v>43405</v>
      </c>
      <c r="E1509" t="s">
        <v>199</v>
      </c>
      <c r="F1509" s="5">
        <v>43405</v>
      </c>
      <c r="G1509">
        <v>8601.32</v>
      </c>
      <c r="H1509">
        <v>610.70000000000005</v>
      </c>
    </row>
    <row r="1510" spans="1:8" x14ac:dyDescent="0.2">
      <c r="A1510" t="s">
        <v>71</v>
      </c>
      <c r="B1510" t="s">
        <v>55</v>
      </c>
      <c r="C1510" t="s">
        <v>81</v>
      </c>
      <c r="D1510" s="4">
        <v>43405</v>
      </c>
      <c r="E1510" t="s">
        <v>195</v>
      </c>
      <c r="F1510" s="5">
        <v>43405</v>
      </c>
      <c r="G1510">
        <v>18969.98</v>
      </c>
      <c r="H1510">
        <v>1233.01</v>
      </c>
    </row>
    <row r="1511" spans="1:8" x14ac:dyDescent="0.2">
      <c r="A1511" t="s">
        <v>71</v>
      </c>
      <c r="B1511" t="s">
        <v>55</v>
      </c>
      <c r="C1511" t="s">
        <v>81</v>
      </c>
      <c r="D1511" s="4">
        <v>43405</v>
      </c>
      <c r="E1511" t="s">
        <v>194</v>
      </c>
      <c r="F1511" s="5">
        <v>43405</v>
      </c>
      <c r="G1511">
        <v>855.54</v>
      </c>
      <c r="H1511">
        <v>55.65</v>
      </c>
    </row>
    <row r="1512" spans="1:8" x14ac:dyDescent="0.2">
      <c r="A1512" t="s">
        <v>71</v>
      </c>
      <c r="B1512" t="s">
        <v>55</v>
      </c>
      <c r="C1512" t="s">
        <v>81</v>
      </c>
      <c r="D1512" s="4">
        <v>43405</v>
      </c>
      <c r="E1512" t="s">
        <v>199</v>
      </c>
      <c r="F1512" s="5">
        <v>43405</v>
      </c>
      <c r="G1512">
        <v>19825.52</v>
      </c>
      <c r="H1512">
        <v>693.87</v>
      </c>
    </row>
    <row r="1513" spans="1:8" x14ac:dyDescent="0.2">
      <c r="A1513" t="s">
        <v>71</v>
      </c>
      <c r="B1513" t="s">
        <v>55</v>
      </c>
      <c r="C1513" t="s">
        <v>81</v>
      </c>
      <c r="D1513" s="4">
        <v>43405</v>
      </c>
      <c r="E1513" t="s">
        <v>198</v>
      </c>
      <c r="F1513" s="5">
        <v>43405</v>
      </c>
      <c r="G1513">
        <v>19825.52</v>
      </c>
      <c r="H1513">
        <v>-693.87</v>
      </c>
    </row>
    <row r="1514" spans="1:8" x14ac:dyDescent="0.2">
      <c r="A1514" t="s">
        <v>71</v>
      </c>
      <c r="B1514" t="s">
        <v>55</v>
      </c>
      <c r="C1514" t="s">
        <v>82</v>
      </c>
      <c r="D1514" s="4">
        <v>43405</v>
      </c>
      <c r="E1514" t="s">
        <v>197</v>
      </c>
      <c r="F1514" s="5">
        <v>43405</v>
      </c>
      <c r="G1514">
        <v>7687.33</v>
      </c>
      <c r="H1514">
        <v>722.58</v>
      </c>
    </row>
    <row r="1515" spans="1:8" x14ac:dyDescent="0.2">
      <c r="A1515" t="s">
        <v>71</v>
      </c>
      <c r="B1515" t="s">
        <v>55</v>
      </c>
      <c r="C1515" t="s">
        <v>82</v>
      </c>
      <c r="D1515" s="4">
        <v>43405</v>
      </c>
      <c r="E1515" t="s">
        <v>196</v>
      </c>
      <c r="F1515" s="5">
        <v>43405</v>
      </c>
      <c r="G1515">
        <v>346.75</v>
      </c>
      <c r="H1515">
        <v>32.61</v>
      </c>
    </row>
    <row r="1516" spans="1:8" x14ac:dyDescent="0.2">
      <c r="A1516" t="s">
        <v>71</v>
      </c>
      <c r="B1516" t="s">
        <v>55</v>
      </c>
      <c r="C1516" t="s">
        <v>82</v>
      </c>
      <c r="D1516" s="4">
        <v>43405</v>
      </c>
      <c r="E1516" t="s">
        <v>199</v>
      </c>
      <c r="F1516" s="5">
        <v>43405</v>
      </c>
      <c r="G1516">
        <v>8034.08</v>
      </c>
      <c r="H1516">
        <v>417.77</v>
      </c>
    </row>
    <row r="1517" spans="1:8" x14ac:dyDescent="0.2">
      <c r="A1517" t="s">
        <v>71</v>
      </c>
      <c r="B1517" t="s">
        <v>55</v>
      </c>
      <c r="C1517" t="s">
        <v>82</v>
      </c>
      <c r="D1517" s="4">
        <v>43405</v>
      </c>
      <c r="E1517" t="s">
        <v>198</v>
      </c>
      <c r="F1517" s="5">
        <v>43405</v>
      </c>
      <c r="G1517">
        <v>8034.08</v>
      </c>
      <c r="H1517">
        <v>-417.77</v>
      </c>
    </row>
    <row r="1518" spans="1:8" x14ac:dyDescent="0.2">
      <c r="A1518" t="s">
        <v>71</v>
      </c>
      <c r="B1518" t="s">
        <v>54</v>
      </c>
      <c r="C1518" t="s">
        <v>80</v>
      </c>
      <c r="D1518" s="4">
        <v>43405</v>
      </c>
      <c r="E1518" t="s">
        <v>199</v>
      </c>
      <c r="F1518" s="5">
        <v>43405</v>
      </c>
      <c r="G1518">
        <v>0.7</v>
      </c>
      <c r="H1518">
        <v>0.05</v>
      </c>
    </row>
    <row r="1519" spans="1:8" x14ac:dyDescent="0.2">
      <c r="A1519" t="s">
        <v>71</v>
      </c>
      <c r="B1519" t="s">
        <v>54</v>
      </c>
      <c r="C1519" t="s">
        <v>80</v>
      </c>
      <c r="D1519" s="4">
        <v>43405</v>
      </c>
      <c r="E1519" t="s">
        <v>198</v>
      </c>
      <c r="F1519" s="5">
        <v>43405</v>
      </c>
      <c r="G1519">
        <v>0.7</v>
      </c>
      <c r="H1519">
        <v>-0.05</v>
      </c>
    </row>
    <row r="1520" spans="1:8" x14ac:dyDescent="0.2">
      <c r="A1520" t="s">
        <v>71</v>
      </c>
      <c r="B1520" t="s">
        <v>54</v>
      </c>
      <c r="C1520" t="s">
        <v>80</v>
      </c>
      <c r="D1520" s="4">
        <v>43405</v>
      </c>
      <c r="E1520" t="s">
        <v>193</v>
      </c>
      <c r="F1520" s="5">
        <v>43405</v>
      </c>
      <c r="G1520">
        <v>0.67</v>
      </c>
      <c r="H1520">
        <v>0.09</v>
      </c>
    </row>
    <row r="1521" spans="1:8" x14ac:dyDescent="0.2">
      <c r="A1521" t="s">
        <v>71</v>
      </c>
      <c r="B1521" t="s">
        <v>54</v>
      </c>
      <c r="C1521" t="s">
        <v>80</v>
      </c>
      <c r="D1521" s="4">
        <v>43405</v>
      </c>
      <c r="E1521" t="s">
        <v>192</v>
      </c>
      <c r="F1521" s="5">
        <v>43405</v>
      </c>
      <c r="G1521">
        <v>0.03</v>
      </c>
      <c r="H1521">
        <v>0</v>
      </c>
    </row>
    <row r="1522" spans="1:8" x14ac:dyDescent="0.2">
      <c r="A1522" t="s">
        <v>71</v>
      </c>
      <c r="B1522" t="s">
        <v>54</v>
      </c>
      <c r="C1522" t="s">
        <v>81</v>
      </c>
      <c r="D1522" s="4">
        <v>43405</v>
      </c>
      <c r="E1522" t="s">
        <v>198</v>
      </c>
      <c r="F1522" s="5">
        <v>43405</v>
      </c>
      <c r="G1522">
        <v>0.5</v>
      </c>
      <c r="H1522">
        <v>-0.02</v>
      </c>
    </row>
    <row r="1523" spans="1:8" x14ac:dyDescent="0.2">
      <c r="A1523" t="s">
        <v>71</v>
      </c>
      <c r="B1523" t="s">
        <v>54</v>
      </c>
      <c r="C1523" t="s">
        <v>81</v>
      </c>
      <c r="D1523" s="4">
        <v>43405</v>
      </c>
      <c r="E1523" t="s">
        <v>195</v>
      </c>
      <c r="F1523" s="5">
        <v>43405</v>
      </c>
      <c r="G1523">
        <v>0.48</v>
      </c>
      <c r="H1523">
        <v>0.03</v>
      </c>
    </row>
    <row r="1524" spans="1:8" x14ac:dyDescent="0.2">
      <c r="A1524" t="s">
        <v>71</v>
      </c>
      <c r="B1524" t="s">
        <v>54</v>
      </c>
      <c r="C1524" t="s">
        <v>81</v>
      </c>
      <c r="D1524" s="4">
        <v>43405</v>
      </c>
      <c r="E1524" t="s">
        <v>194</v>
      </c>
      <c r="F1524" s="5">
        <v>43405</v>
      </c>
      <c r="G1524">
        <v>0.02</v>
      </c>
      <c r="H1524">
        <v>0</v>
      </c>
    </row>
    <row r="1525" spans="1:8" x14ac:dyDescent="0.2">
      <c r="A1525" t="s">
        <v>71</v>
      </c>
      <c r="B1525" t="s">
        <v>54</v>
      </c>
      <c r="C1525" t="s">
        <v>81</v>
      </c>
      <c r="D1525" s="4">
        <v>43405</v>
      </c>
      <c r="E1525" t="s">
        <v>199</v>
      </c>
      <c r="F1525" s="5">
        <v>43405</v>
      </c>
      <c r="G1525">
        <v>0.5</v>
      </c>
      <c r="H1525">
        <v>0.02</v>
      </c>
    </row>
    <row r="1526" spans="1:8" x14ac:dyDescent="0.2">
      <c r="A1526" t="s">
        <v>71</v>
      </c>
      <c r="B1526" t="s">
        <v>54</v>
      </c>
      <c r="C1526" t="s">
        <v>82</v>
      </c>
      <c r="D1526" s="4">
        <v>43405</v>
      </c>
      <c r="E1526" t="s">
        <v>199</v>
      </c>
      <c r="F1526" s="5">
        <v>43405</v>
      </c>
      <c r="G1526">
        <v>0.23</v>
      </c>
      <c r="H1526">
        <v>0.01</v>
      </c>
    </row>
    <row r="1527" spans="1:8" x14ac:dyDescent="0.2">
      <c r="A1527" t="s">
        <v>71</v>
      </c>
      <c r="B1527" t="s">
        <v>54</v>
      </c>
      <c r="C1527" t="s">
        <v>82</v>
      </c>
      <c r="D1527" s="4">
        <v>43405</v>
      </c>
      <c r="E1527" t="s">
        <v>198</v>
      </c>
      <c r="F1527" s="5">
        <v>43405</v>
      </c>
      <c r="G1527">
        <v>0.23</v>
      </c>
      <c r="H1527">
        <v>-0.01</v>
      </c>
    </row>
    <row r="1528" spans="1:8" x14ac:dyDescent="0.2">
      <c r="A1528" t="s">
        <v>71</v>
      </c>
      <c r="B1528" t="s">
        <v>54</v>
      </c>
      <c r="C1528" t="s">
        <v>82</v>
      </c>
      <c r="D1528" s="4">
        <v>43405</v>
      </c>
      <c r="E1528" t="s">
        <v>197</v>
      </c>
      <c r="F1528" s="5">
        <v>43405</v>
      </c>
      <c r="G1528">
        <v>0.22</v>
      </c>
      <c r="H1528">
        <v>0.02</v>
      </c>
    </row>
    <row r="1529" spans="1:8" x14ac:dyDescent="0.2">
      <c r="A1529" t="s">
        <v>71</v>
      </c>
      <c r="B1529" t="s">
        <v>54</v>
      </c>
      <c r="C1529" t="s">
        <v>82</v>
      </c>
      <c r="D1529" s="4">
        <v>43405</v>
      </c>
      <c r="E1529" t="s">
        <v>196</v>
      </c>
      <c r="F1529" s="5">
        <v>43405</v>
      </c>
      <c r="G1529">
        <v>0.01</v>
      </c>
      <c r="H1529">
        <v>0</v>
      </c>
    </row>
    <row r="1530" spans="1:8" x14ac:dyDescent="0.2">
      <c r="A1530" t="s">
        <v>71</v>
      </c>
      <c r="B1530" t="s">
        <v>54</v>
      </c>
      <c r="C1530" t="s">
        <v>82</v>
      </c>
      <c r="D1530" s="4">
        <v>43405</v>
      </c>
      <c r="E1530" t="s">
        <v>199</v>
      </c>
      <c r="F1530" s="5">
        <v>43405</v>
      </c>
      <c r="G1530">
        <v>0.08</v>
      </c>
      <c r="H1530">
        <v>0</v>
      </c>
    </row>
    <row r="1531" spans="1:8" x14ac:dyDescent="0.2">
      <c r="A1531" t="s">
        <v>71</v>
      </c>
      <c r="B1531" t="s">
        <v>54</v>
      </c>
      <c r="C1531" t="s">
        <v>82</v>
      </c>
      <c r="D1531" s="4">
        <v>43405</v>
      </c>
      <c r="E1531" t="s">
        <v>198</v>
      </c>
      <c r="F1531" s="5">
        <v>43405</v>
      </c>
      <c r="G1531">
        <v>0.08</v>
      </c>
      <c r="H1531">
        <v>0</v>
      </c>
    </row>
    <row r="1532" spans="1:8" x14ac:dyDescent="0.2">
      <c r="A1532" t="s">
        <v>71</v>
      </c>
      <c r="B1532" t="s">
        <v>54</v>
      </c>
      <c r="C1532" t="s">
        <v>82</v>
      </c>
      <c r="D1532" s="4">
        <v>43405</v>
      </c>
      <c r="E1532" t="s">
        <v>197</v>
      </c>
      <c r="F1532" s="5">
        <v>43405</v>
      </c>
      <c r="G1532">
        <v>0.08</v>
      </c>
      <c r="H1532">
        <v>0.01</v>
      </c>
    </row>
    <row r="1533" spans="1:8" x14ac:dyDescent="0.2">
      <c r="A1533" t="s">
        <v>71</v>
      </c>
      <c r="B1533" t="s">
        <v>54</v>
      </c>
      <c r="C1533" t="s">
        <v>82</v>
      </c>
      <c r="D1533" s="4">
        <v>43405</v>
      </c>
      <c r="E1533" t="s">
        <v>196</v>
      </c>
      <c r="F1533" s="5">
        <v>43405</v>
      </c>
      <c r="G1533">
        <v>0</v>
      </c>
      <c r="H1533">
        <v>0</v>
      </c>
    </row>
    <row r="1534" spans="1:8" x14ac:dyDescent="0.2">
      <c r="A1534" t="s">
        <v>71</v>
      </c>
      <c r="B1534" t="s">
        <v>55</v>
      </c>
      <c r="C1534" t="s">
        <v>80</v>
      </c>
      <c r="D1534" s="4">
        <v>43405</v>
      </c>
      <c r="E1534" t="s">
        <v>198</v>
      </c>
      <c r="F1534" s="5">
        <v>43405</v>
      </c>
      <c r="G1534">
        <v>43025.97</v>
      </c>
      <c r="H1534">
        <v>-3054.73</v>
      </c>
    </row>
    <row r="1535" spans="1:8" x14ac:dyDescent="0.2">
      <c r="A1535" t="s">
        <v>71</v>
      </c>
      <c r="B1535" t="s">
        <v>54</v>
      </c>
      <c r="C1535" t="s">
        <v>80</v>
      </c>
      <c r="D1535" s="4">
        <v>43405</v>
      </c>
      <c r="E1535" t="s">
        <v>199</v>
      </c>
      <c r="F1535" s="5">
        <v>43405</v>
      </c>
      <c r="G1535">
        <v>12486.81</v>
      </c>
      <c r="H1535">
        <v>886.49</v>
      </c>
    </row>
    <row r="1536" spans="1:8" x14ac:dyDescent="0.2">
      <c r="A1536" t="s">
        <v>71</v>
      </c>
      <c r="B1536" t="s">
        <v>54</v>
      </c>
      <c r="C1536" t="s">
        <v>80</v>
      </c>
      <c r="D1536" s="4">
        <v>43405</v>
      </c>
      <c r="E1536" t="s">
        <v>198</v>
      </c>
      <c r="F1536" s="5">
        <v>43405</v>
      </c>
      <c r="G1536">
        <v>12486.81</v>
      </c>
      <c r="H1536">
        <v>-886.49</v>
      </c>
    </row>
    <row r="1537" spans="1:8" x14ac:dyDescent="0.2">
      <c r="A1537" t="s">
        <v>71</v>
      </c>
      <c r="B1537" t="s">
        <v>54</v>
      </c>
      <c r="C1537" t="s">
        <v>80</v>
      </c>
      <c r="D1537" s="4">
        <v>43405</v>
      </c>
      <c r="E1537" t="s">
        <v>193</v>
      </c>
      <c r="F1537" s="5">
        <v>43405</v>
      </c>
      <c r="G1537">
        <v>11947.93</v>
      </c>
      <c r="H1537">
        <v>1577.09</v>
      </c>
    </row>
    <row r="1538" spans="1:8" x14ac:dyDescent="0.2">
      <c r="A1538" t="s">
        <v>71</v>
      </c>
      <c r="B1538" t="s">
        <v>54</v>
      </c>
      <c r="C1538" t="s">
        <v>80</v>
      </c>
      <c r="D1538" s="4">
        <v>43405</v>
      </c>
      <c r="E1538" t="s">
        <v>192</v>
      </c>
      <c r="F1538" s="5">
        <v>43405</v>
      </c>
      <c r="G1538">
        <v>538.88</v>
      </c>
      <c r="H1538">
        <v>71.180000000000007</v>
      </c>
    </row>
    <row r="1539" spans="1:8" x14ac:dyDescent="0.2">
      <c r="A1539" t="s">
        <v>71</v>
      </c>
      <c r="B1539" t="s">
        <v>54</v>
      </c>
      <c r="C1539" t="s">
        <v>81</v>
      </c>
      <c r="D1539" s="4">
        <v>43405</v>
      </c>
      <c r="E1539" t="s">
        <v>195</v>
      </c>
      <c r="F1539" s="5">
        <v>43405</v>
      </c>
      <c r="G1539">
        <v>40039.81</v>
      </c>
      <c r="H1539">
        <v>2602.58</v>
      </c>
    </row>
    <row r="1540" spans="1:8" x14ac:dyDescent="0.2">
      <c r="A1540" t="s">
        <v>71</v>
      </c>
      <c r="B1540" t="s">
        <v>54</v>
      </c>
      <c r="C1540" t="s">
        <v>81</v>
      </c>
      <c r="D1540" s="4">
        <v>43405</v>
      </c>
      <c r="E1540" t="s">
        <v>194</v>
      </c>
      <c r="F1540" s="5">
        <v>43405</v>
      </c>
      <c r="G1540">
        <v>1805.82</v>
      </c>
      <c r="H1540">
        <v>117.37</v>
      </c>
    </row>
    <row r="1541" spans="1:8" x14ac:dyDescent="0.2">
      <c r="A1541" t="s">
        <v>71</v>
      </c>
      <c r="B1541" t="s">
        <v>54</v>
      </c>
      <c r="C1541" t="s">
        <v>81</v>
      </c>
      <c r="D1541" s="4">
        <v>43405</v>
      </c>
      <c r="E1541" t="s">
        <v>199</v>
      </c>
      <c r="F1541" s="5">
        <v>43405</v>
      </c>
      <c r="G1541">
        <v>41845.629999999997</v>
      </c>
      <c r="H1541">
        <v>1464.71</v>
      </c>
    </row>
    <row r="1542" spans="1:8" x14ac:dyDescent="0.2">
      <c r="A1542" t="s">
        <v>71</v>
      </c>
      <c r="B1542" t="s">
        <v>54</v>
      </c>
      <c r="C1542" t="s">
        <v>81</v>
      </c>
      <c r="D1542" s="4">
        <v>43405</v>
      </c>
      <c r="E1542" t="s">
        <v>198</v>
      </c>
      <c r="F1542" s="5">
        <v>43405</v>
      </c>
      <c r="G1542">
        <v>41845.629999999997</v>
      </c>
      <c r="H1542">
        <v>-1464.71</v>
      </c>
    </row>
    <row r="1543" spans="1:8" x14ac:dyDescent="0.2">
      <c r="A1543" t="s">
        <v>71</v>
      </c>
      <c r="B1543" t="s">
        <v>54</v>
      </c>
      <c r="C1543" t="s">
        <v>82</v>
      </c>
      <c r="D1543" s="4">
        <v>43405</v>
      </c>
      <c r="E1543" t="s">
        <v>199</v>
      </c>
      <c r="F1543" s="5">
        <v>43405</v>
      </c>
      <c r="G1543">
        <v>13150.1</v>
      </c>
      <c r="H1543">
        <v>683.72</v>
      </c>
    </row>
    <row r="1544" spans="1:8" x14ac:dyDescent="0.2">
      <c r="A1544" t="s">
        <v>71</v>
      </c>
      <c r="B1544" t="s">
        <v>54</v>
      </c>
      <c r="C1544" t="s">
        <v>80</v>
      </c>
      <c r="D1544" s="4">
        <v>43678</v>
      </c>
      <c r="E1544" t="s">
        <v>199</v>
      </c>
      <c r="F1544" s="5">
        <v>43221</v>
      </c>
      <c r="G1544">
        <v>-533.33000000000004</v>
      </c>
      <c r="H1544">
        <v>-37.869999999999997</v>
      </c>
    </row>
    <row r="1545" spans="1:8" x14ac:dyDescent="0.2">
      <c r="A1545" t="s">
        <v>71</v>
      </c>
      <c r="B1545" t="s">
        <v>54</v>
      </c>
      <c r="C1545" t="s">
        <v>80</v>
      </c>
      <c r="D1545" s="4">
        <v>43678</v>
      </c>
      <c r="E1545" t="s">
        <v>202</v>
      </c>
      <c r="F1545" s="5">
        <v>43221</v>
      </c>
      <c r="G1545">
        <v>-510.32</v>
      </c>
      <c r="H1545">
        <v>-67.36</v>
      </c>
    </row>
    <row r="1546" spans="1:8" x14ac:dyDescent="0.2">
      <c r="A1546" t="s">
        <v>71</v>
      </c>
      <c r="B1546" t="s">
        <v>54</v>
      </c>
      <c r="C1546" t="s">
        <v>80</v>
      </c>
      <c r="D1546" s="4">
        <v>43678</v>
      </c>
      <c r="E1546" t="s">
        <v>203</v>
      </c>
      <c r="F1546" s="5">
        <v>43221</v>
      </c>
      <c r="G1546">
        <v>-23.01</v>
      </c>
      <c r="H1546">
        <v>-3.04</v>
      </c>
    </row>
    <row r="1547" spans="1:8" x14ac:dyDescent="0.2">
      <c r="A1547" t="s">
        <v>71</v>
      </c>
      <c r="B1547" t="s">
        <v>54</v>
      </c>
      <c r="C1547" t="s">
        <v>80</v>
      </c>
      <c r="D1547" s="4">
        <v>43678</v>
      </c>
      <c r="E1547" t="s">
        <v>198</v>
      </c>
      <c r="F1547" s="5">
        <v>43221</v>
      </c>
      <c r="G1547">
        <v>-533.33000000000004</v>
      </c>
      <c r="H1547">
        <v>37.869999999999997</v>
      </c>
    </row>
    <row r="1548" spans="1:8" x14ac:dyDescent="0.2">
      <c r="A1548" t="s">
        <v>71</v>
      </c>
      <c r="B1548" t="s">
        <v>54</v>
      </c>
      <c r="C1548" t="s">
        <v>81</v>
      </c>
      <c r="D1548" s="4">
        <v>43678</v>
      </c>
      <c r="E1548" t="s">
        <v>204</v>
      </c>
      <c r="F1548" s="5">
        <v>43221</v>
      </c>
      <c r="G1548">
        <v>-2519.29</v>
      </c>
      <c r="H1548">
        <v>-163.75</v>
      </c>
    </row>
    <row r="1549" spans="1:8" x14ac:dyDescent="0.2">
      <c r="A1549" t="s">
        <v>71</v>
      </c>
      <c r="B1549" t="s">
        <v>54</v>
      </c>
      <c r="C1549" t="s">
        <v>81</v>
      </c>
      <c r="D1549" s="4">
        <v>43678</v>
      </c>
      <c r="E1549" t="s">
        <v>205</v>
      </c>
      <c r="F1549" s="5">
        <v>43221</v>
      </c>
      <c r="G1549">
        <v>-113.62</v>
      </c>
      <c r="H1549">
        <v>-7.38</v>
      </c>
    </row>
    <row r="1550" spans="1:8" x14ac:dyDescent="0.2">
      <c r="A1550" t="s">
        <v>71</v>
      </c>
      <c r="B1550" t="s">
        <v>54</v>
      </c>
      <c r="C1550" t="s">
        <v>81</v>
      </c>
      <c r="D1550" s="4">
        <v>43678</v>
      </c>
      <c r="E1550" t="s">
        <v>198</v>
      </c>
      <c r="F1550" s="5">
        <v>43221</v>
      </c>
      <c r="G1550">
        <v>-2632.91</v>
      </c>
      <c r="H1550">
        <v>92.16</v>
      </c>
    </row>
    <row r="1551" spans="1:8" x14ac:dyDescent="0.2">
      <c r="A1551" t="s">
        <v>71</v>
      </c>
      <c r="B1551" t="s">
        <v>54</v>
      </c>
      <c r="C1551" t="s">
        <v>81</v>
      </c>
      <c r="D1551" s="4">
        <v>43678</v>
      </c>
      <c r="E1551" t="s">
        <v>199</v>
      </c>
      <c r="F1551" s="5">
        <v>43221</v>
      </c>
      <c r="G1551">
        <v>-2632.91</v>
      </c>
      <c r="H1551">
        <v>-92.16</v>
      </c>
    </row>
    <row r="1552" spans="1:8" x14ac:dyDescent="0.2">
      <c r="A1552" t="s">
        <v>71</v>
      </c>
      <c r="B1552" t="s">
        <v>54</v>
      </c>
      <c r="C1552" t="s">
        <v>82</v>
      </c>
      <c r="D1552" s="4">
        <v>43678</v>
      </c>
      <c r="E1552" t="s">
        <v>199</v>
      </c>
      <c r="F1552" s="5">
        <v>43221</v>
      </c>
      <c r="G1552">
        <v>-597.09</v>
      </c>
      <c r="H1552">
        <v>-31.04</v>
      </c>
    </row>
    <row r="1553" spans="1:8" x14ac:dyDescent="0.2">
      <c r="A1553" t="s">
        <v>71</v>
      </c>
      <c r="B1553" t="s">
        <v>54</v>
      </c>
      <c r="C1553" t="s">
        <v>82</v>
      </c>
      <c r="D1553" s="4">
        <v>43678</v>
      </c>
      <c r="E1553" t="s">
        <v>206</v>
      </c>
      <c r="F1553" s="5">
        <v>43221</v>
      </c>
      <c r="G1553">
        <v>-571.34</v>
      </c>
      <c r="H1553">
        <v>-53.7</v>
      </c>
    </row>
    <row r="1554" spans="1:8" x14ac:dyDescent="0.2">
      <c r="A1554" t="s">
        <v>71</v>
      </c>
      <c r="B1554" t="s">
        <v>54</v>
      </c>
      <c r="C1554" t="s">
        <v>82</v>
      </c>
      <c r="D1554" s="4">
        <v>43678</v>
      </c>
      <c r="E1554" t="s">
        <v>207</v>
      </c>
      <c r="F1554" s="5">
        <v>43221</v>
      </c>
      <c r="G1554">
        <v>-25.75</v>
      </c>
      <c r="H1554">
        <v>-2.42</v>
      </c>
    </row>
    <row r="1555" spans="1:8" x14ac:dyDescent="0.2">
      <c r="A1555" t="s">
        <v>71</v>
      </c>
      <c r="B1555" t="s">
        <v>54</v>
      </c>
      <c r="C1555" t="s">
        <v>82</v>
      </c>
      <c r="D1555" s="4">
        <v>43678</v>
      </c>
      <c r="E1555" t="s">
        <v>198</v>
      </c>
      <c r="F1555" s="5">
        <v>43221</v>
      </c>
      <c r="G1555">
        <v>-597.09</v>
      </c>
      <c r="H1555">
        <v>31.04</v>
      </c>
    </row>
    <row r="1556" spans="1:8" x14ac:dyDescent="0.2">
      <c r="A1556" t="s">
        <v>71</v>
      </c>
      <c r="B1556" t="s">
        <v>55</v>
      </c>
      <c r="C1556" t="s">
        <v>80</v>
      </c>
      <c r="D1556" s="4">
        <v>43678</v>
      </c>
      <c r="E1556" t="s">
        <v>199</v>
      </c>
      <c r="F1556" s="5">
        <v>43221</v>
      </c>
      <c r="G1556">
        <v>-692.09</v>
      </c>
      <c r="H1556">
        <v>-49.15</v>
      </c>
    </row>
    <row r="1557" spans="1:8" x14ac:dyDescent="0.2">
      <c r="A1557" t="s">
        <v>71</v>
      </c>
      <c r="B1557" t="s">
        <v>55</v>
      </c>
      <c r="C1557" t="s">
        <v>80</v>
      </c>
      <c r="D1557" s="4">
        <v>43678</v>
      </c>
      <c r="E1557" t="s">
        <v>202</v>
      </c>
      <c r="F1557" s="5">
        <v>43221</v>
      </c>
      <c r="G1557">
        <v>-662.23</v>
      </c>
      <c r="H1557">
        <v>-87.41</v>
      </c>
    </row>
    <row r="1558" spans="1:8" x14ac:dyDescent="0.2">
      <c r="A1558" t="s">
        <v>71</v>
      </c>
      <c r="B1558" t="s">
        <v>55</v>
      </c>
      <c r="C1558" t="s">
        <v>80</v>
      </c>
      <c r="D1558" s="4">
        <v>43678</v>
      </c>
      <c r="E1558" t="s">
        <v>203</v>
      </c>
      <c r="F1558" s="5">
        <v>43221</v>
      </c>
      <c r="G1558">
        <v>-29.86</v>
      </c>
      <c r="H1558">
        <v>-3.94</v>
      </c>
    </row>
    <row r="1559" spans="1:8" x14ac:dyDescent="0.2">
      <c r="A1559" t="s">
        <v>71</v>
      </c>
      <c r="B1559" t="s">
        <v>55</v>
      </c>
      <c r="C1559" t="s">
        <v>80</v>
      </c>
      <c r="D1559" s="4">
        <v>43678</v>
      </c>
      <c r="E1559" t="s">
        <v>198</v>
      </c>
      <c r="F1559" s="5">
        <v>43221</v>
      </c>
      <c r="G1559">
        <v>-692.09</v>
      </c>
      <c r="H1559">
        <v>49.15</v>
      </c>
    </row>
    <row r="1560" spans="1:8" x14ac:dyDescent="0.2">
      <c r="A1560" t="s">
        <v>71</v>
      </c>
      <c r="B1560" t="s">
        <v>55</v>
      </c>
      <c r="C1560" t="s">
        <v>81</v>
      </c>
      <c r="D1560" s="4">
        <v>43678</v>
      </c>
      <c r="E1560" t="s">
        <v>204</v>
      </c>
      <c r="F1560" s="5">
        <v>43221</v>
      </c>
      <c r="G1560">
        <v>-1962.27</v>
      </c>
      <c r="H1560">
        <v>-127.54</v>
      </c>
    </row>
    <row r="1561" spans="1:8" x14ac:dyDescent="0.2">
      <c r="A1561" t="s">
        <v>71</v>
      </c>
      <c r="B1561" t="s">
        <v>55</v>
      </c>
      <c r="C1561" t="s">
        <v>81</v>
      </c>
      <c r="D1561" s="4">
        <v>43678</v>
      </c>
      <c r="E1561" t="s">
        <v>205</v>
      </c>
      <c r="F1561" s="5">
        <v>43221</v>
      </c>
      <c r="G1561">
        <v>-88.49</v>
      </c>
      <c r="H1561">
        <v>-5.76</v>
      </c>
    </row>
    <row r="1562" spans="1:8" x14ac:dyDescent="0.2">
      <c r="A1562" t="s">
        <v>71</v>
      </c>
      <c r="B1562" t="s">
        <v>55</v>
      </c>
      <c r="C1562" t="s">
        <v>81</v>
      </c>
      <c r="D1562" s="4">
        <v>43678</v>
      </c>
      <c r="E1562" t="s">
        <v>198</v>
      </c>
      <c r="F1562" s="5">
        <v>43221</v>
      </c>
      <c r="G1562">
        <v>-2050.7600000000002</v>
      </c>
      <c r="H1562">
        <v>71.78</v>
      </c>
    </row>
    <row r="1563" spans="1:8" x14ac:dyDescent="0.2">
      <c r="A1563" t="s">
        <v>71</v>
      </c>
      <c r="B1563" t="s">
        <v>55</v>
      </c>
      <c r="C1563" t="s">
        <v>81</v>
      </c>
      <c r="D1563" s="4">
        <v>43678</v>
      </c>
      <c r="E1563" t="s">
        <v>199</v>
      </c>
      <c r="F1563" s="5">
        <v>43221</v>
      </c>
      <c r="G1563">
        <v>-2050.7600000000002</v>
      </c>
      <c r="H1563">
        <v>-71.78</v>
      </c>
    </row>
    <row r="1564" spans="1:8" x14ac:dyDescent="0.2">
      <c r="A1564" t="s">
        <v>71</v>
      </c>
      <c r="B1564" t="s">
        <v>55</v>
      </c>
      <c r="C1564" t="s">
        <v>82</v>
      </c>
      <c r="D1564" s="4">
        <v>43678</v>
      </c>
      <c r="E1564" t="s">
        <v>199</v>
      </c>
      <c r="F1564" s="5">
        <v>43221</v>
      </c>
      <c r="G1564">
        <v>-554.78</v>
      </c>
      <c r="H1564">
        <v>-28.85</v>
      </c>
    </row>
    <row r="1565" spans="1:8" x14ac:dyDescent="0.2">
      <c r="A1565" t="s">
        <v>71</v>
      </c>
      <c r="B1565" t="s">
        <v>55</v>
      </c>
      <c r="C1565" t="s">
        <v>82</v>
      </c>
      <c r="D1565" s="4">
        <v>43678</v>
      </c>
      <c r="E1565" t="s">
        <v>206</v>
      </c>
      <c r="F1565" s="5">
        <v>43221</v>
      </c>
      <c r="G1565">
        <v>-530.83000000000004</v>
      </c>
      <c r="H1565">
        <v>-49.9</v>
      </c>
    </row>
    <row r="1566" spans="1:8" x14ac:dyDescent="0.2">
      <c r="A1566" t="s">
        <v>71</v>
      </c>
      <c r="B1566" t="s">
        <v>55</v>
      </c>
      <c r="C1566" t="s">
        <v>82</v>
      </c>
      <c r="D1566" s="4">
        <v>43678</v>
      </c>
      <c r="E1566" t="s">
        <v>207</v>
      </c>
      <c r="F1566" s="5">
        <v>43221</v>
      </c>
      <c r="G1566">
        <v>-23.95</v>
      </c>
      <c r="H1566">
        <v>-2.2599999999999998</v>
      </c>
    </row>
    <row r="1567" spans="1:8" x14ac:dyDescent="0.2">
      <c r="A1567" t="s">
        <v>71</v>
      </c>
      <c r="B1567" t="s">
        <v>55</v>
      </c>
      <c r="C1567" t="s">
        <v>82</v>
      </c>
      <c r="D1567" s="4">
        <v>43678</v>
      </c>
      <c r="E1567" t="s">
        <v>198</v>
      </c>
      <c r="F1567" s="5">
        <v>43221</v>
      </c>
      <c r="G1567">
        <v>-554.78</v>
      </c>
      <c r="H1567">
        <v>28.85</v>
      </c>
    </row>
    <row r="1568" spans="1:8" x14ac:dyDescent="0.2">
      <c r="A1568" t="s">
        <v>71</v>
      </c>
      <c r="B1568" t="s">
        <v>54</v>
      </c>
      <c r="C1568" t="s">
        <v>80</v>
      </c>
      <c r="D1568" s="4">
        <v>43678</v>
      </c>
      <c r="E1568" t="s">
        <v>198</v>
      </c>
      <c r="F1568" s="5">
        <v>43221</v>
      </c>
      <c r="G1568">
        <v>-162.28</v>
      </c>
      <c r="H1568">
        <v>11.53</v>
      </c>
    </row>
    <row r="1569" spans="1:8" x14ac:dyDescent="0.2">
      <c r="A1569" t="s">
        <v>71</v>
      </c>
      <c r="B1569" t="s">
        <v>54</v>
      </c>
      <c r="C1569" t="s">
        <v>80</v>
      </c>
      <c r="D1569" s="4">
        <v>43678</v>
      </c>
      <c r="E1569" t="s">
        <v>199</v>
      </c>
      <c r="F1569" s="5">
        <v>43221</v>
      </c>
      <c r="G1569">
        <v>-162.28</v>
      </c>
      <c r="H1569">
        <v>-11.53</v>
      </c>
    </row>
    <row r="1570" spans="1:8" x14ac:dyDescent="0.2">
      <c r="A1570" t="s">
        <v>71</v>
      </c>
      <c r="B1570" t="s">
        <v>54</v>
      </c>
      <c r="C1570" t="s">
        <v>80</v>
      </c>
      <c r="D1570" s="4">
        <v>43678</v>
      </c>
      <c r="E1570" t="s">
        <v>202</v>
      </c>
      <c r="F1570" s="5">
        <v>43221</v>
      </c>
      <c r="G1570">
        <v>-155.28</v>
      </c>
      <c r="H1570">
        <v>-20.5</v>
      </c>
    </row>
    <row r="1571" spans="1:8" x14ac:dyDescent="0.2">
      <c r="A1571" t="s">
        <v>71</v>
      </c>
      <c r="B1571" t="s">
        <v>54</v>
      </c>
      <c r="C1571" t="s">
        <v>80</v>
      </c>
      <c r="D1571" s="4">
        <v>43678</v>
      </c>
      <c r="E1571" t="s">
        <v>203</v>
      </c>
      <c r="F1571" s="5">
        <v>43221</v>
      </c>
      <c r="G1571">
        <v>-7</v>
      </c>
      <c r="H1571">
        <v>-0.92</v>
      </c>
    </row>
    <row r="1572" spans="1:8" x14ac:dyDescent="0.2">
      <c r="A1572" t="s">
        <v>71</v>
      </c>
      <c r="B1572" t="s">
        <v>54</v>
      </c>
      <c r="C1572" t="s">
        <v>81</v>
      </c>
      <c r="D1572" s="4">
        <v>43678</v>
      </c>
      <c r="E1572" t="s">
        <v>204</v>
      </c>
      <c r="F1572" s="5">
        <v>43221</v>
      </c>
      <c r="G1572">
        <v>-571.22</v>
      </c>
      <c r="H1572">
        <v>-37.130000000000003</v>
      </c>
    </row>
    <row r="1573" spans="1:8" x14ac:dyDescent="0.2">
      <c r="A1573" t="s">
        <v>71</v>
      </c>
      <c r="B1573" t="s">
        <v>54</v>
      </c>
      <c r="C1573" t="s">
        <v>81</v>
      </c>
      <c r="D1573" s="4">
        <v>43678</v>
      </c>
      <c r="E1573" t="s">
        <v>205</v>
      </c>
      <c r="F1573" s="5">
        <v>43221</v>
      </c>
      <c r="G1573">
        <v>-25.77</v>
      </c>
      <c r="H1573">
        <v>-1.68</v>
      </c>
    </row>
    <row r="1574" spans="1:8" x14ac:dyDescent="0.2">
      <c r="A1574" t="s">
        <v>71</v>
      </c>
      <c r="B1574" t="s">
        <v>54</v>
      </c>
      <c r="C1574" t="s">
        <v>81</v>
      </c>
      <c r="D1574" s="4">
        <v>43678</v>
      </c>
      <c r="E1574" t="s">
        <v>198</v>
      </c>
      <c r="F1574" s="5">
        <v>43221</v>
      </c>
      <c r="G1574">
        <v>-596.99</v>
      </c>
      <c r="H1574">
        <v>20.89</v>
      </c>
    </row>
    <row r="1575" spans="1:8" x14ac:dyDescent="0.2">
      <c r="A1575" t="s">
        <v>71</v>
      </c>
      <c r="B1575" t="s">
        <v>54</v>
      </c>
      <c r="C1575" t="s">
        <v>81</v>
      </c>
      <c r="D1575" s="4">
        <v>43678</v>
      </c>
      <c r="E1575" t="s">
        <v>199</v>
      </c>
      <c r="F1575" s="5">
        <v>43221</v>
      </c>
      <c r="G1575">
        <v>-596.99</v>
      </c>
      <c r="H1575">
        <v>-20.89</v>
      </c>
    </row>
    <row r="1576" spans="1:8" x14ac:dyDescent="0.2">
      <c r="A1576" t="s">
        <v>71</v>
      </c>
      <c r="B1576" t="s">
        <v>54</v>
      </c>
      <c r="C1576" t="s">
        <v>82</v>
      </c>
      <c r="D1576" s="4">
        <v>43678</v>
      </c>
      <c r="E1576" t="s">
        <v>199</v>
      </c>
      <c r="F1576" s="5">
        <v>43221</v>
      </c>
      <c r="G1576">
        <v>-183.56</v>
      </c>
      <c r="H1576">
        <v>-9.57</v>
      </c>
    </row>
    <row r="1577" spans="1:8" x14ac:dyDescent="0.2">
      <c r="A1577" t="s">
        <v>71</v>
      </c>
      <c r="B1577" t="s">
        <v>54</v>
      </c>
      <c r="C1577" t="s">
        <v>82</v>
      </c>
      <c r="D1577" s="4">
        <v>43678</v>
      </c>
      <c r="E1577" t="s">
        <v>206</v>
      </c>
      <c r="F1577" s="5">
        <v>43221</v>
      </c>
      <c r="G1577">
        <v>-175.64</v>
      </c>
      <c r="H1577">
        <v>-16.510000000000002</v>
      </c>
    </row>
    <row r="1578" spans="1:8" x14ac:dyDescent="0.2">
      <c r="A1578" t="s">
        <v>71</v>
      </c>
      <c r="B1578" t="s">
        <v>54</v>
      </c>
      <c r="C1578" t="s">
        <v>82</v>
      </c>
      <c r="D1578" s="4">
        <v>43678</v>
      </c>
      <c r="E1578" t="s">
        <v>207</v>
      </c>
      <c r="F1578" s="5">
        <v>43221</v>
      </c>
      <c r="G1578">
        <v>-7.92</v>
      </c>
      <c r="H1578">
        <v>-0.75</v>
      </c>
    </row>
    <row r="1579" spans="1:8" x14ac:dyDescent="0.2">
      <c r="A1579" t="s">
        <v>71</v>
      </c>
      <c r="B1579" t="s">
        <v>54</v>
      </c>
      <c r="C1579" t="s">
        <v>82</v>
      </c>
      <c r="D1579" s="4">
        <v>43678</v>
      </c>
      <c r="E1579" t="s">
        <v>198</v>
      </c>
      <c r="F1579" s="5">
        <v>43221</v>
      </c>
      <c r="G1579">
        <v>-183.56</v>
      </c>
      <c r="H1579">
        <v>9.57</v>
      </c>
    </row>
    <row r="1580" spans="1:8" x14ac:dyDescent="0.2">
      <c r="A1580" t="s">
        <v>71</v>
      </c>
      <c r="B1580" t="s">
        <v>54</v>
      </c>
      <c r="C1580" t="s">
        <v>80</v>
      </c>
      <c r="D1580" s="4">
        <v>43678</v>
      </c>
      <c r="E1580" t="s">
        <v>199</v>
      </c>
      <c r="F1580" s="5">
        <v>43405</v>
      </c>
      <c r="G1580">
        <v>-263.14999999999998</v>
      </c>
      <c r="H1580">
        <v>-18.68</v>
      </c>
    </row>
    <row r="1581" spans="1:8" x14ac:dyDescent="0.2">
      <c r="A1581" t="s">
        <v>71</v>
      </c>
      <c r="B1581" t="s">
        <v>54</v>
      </c>
      <c r="C1581" t="s">
        <v>80</v>
      </c>
      <c r="D1581" s="4">
        <v>43678</v>
      </c>
      <c r="E1581" t="s">
        <v>193</v>
      </c>
      <c r="F1581" s="5">
        <v>43405</v>
      </c>
      <c r="G1581">
        <v>-251.79</v>
      </c>
      <c r="H1581">
        <v>-33.24</v>
      </c>
    </row>
    <row r="1582" spans="1:8" x14ac:dyDescent="0.2">
      <c r="A1582" t="s">
        <v>71</v>
      </c>
      <c r="B1582" t="s">
        <v>54</v>
      </c>
      <c r="C1582" t="s">
        <v>80</v>
      </c>
      <c r="D1582" s="4">
        <v>43678</v>
      </c>
      <c r="E1582" t="s">
        <v>192</v>
      </c>
      <c r="F1582" s="5">
        <v>43405</v>
      </c>
      <c r="G1582">
        <v>-11.36</v>
      </c>
      <c r="H1582">
        <v>-1.5</v>
      </c>
    </row>
    <row r="1583" spans="1:8" x14ac:dyDescent="0.2">
      <c r="A1583" t="s">
        <v>71</v>
      </c>
      <c r="B1583" t="s">
        <v>54</v>
      </c>
      <c r="C1583" t="s">
        <v>80</v>
      </c>
      <c r="D1583" s="4">
        <v>43678</v>
      </c>
      <c r="E1583" t="s">
        <v>198</v>
      </c>
      <c r="F1583" s="5">
        <v>43405</v>
      </c>
      <c r="G1583">
        <v>-263.14999999999998</v>
      </c>
      <c r="H1583">
        <v>18.68</v>
      </c>
    </row>
    <row r="1584" spans="1:8" x14ac:dyDescent="0.2">
      <c r="A1584" t="s">
        <v>71</v>
      </c>
      <c r="B1584" t="s">
        <v>54</v>
      </c>
      <c r="C1584" t="s">
        <v>81</v>
      </c>
      <c r="D1584" s="4">
        <v>43678</v>
      </c>
      <c r="E1584" t="s">
        <v>199</v>
      </c>
      <c r="F1584" s="5">
        <v>43405</v>
      </c>
      <c r="G1584">
        <v>-987.97</v>
      </c>
      <c r="H1584">
        <v>-34.58</v>
      </c>
    </row>
    <row r="1585" spans="1:8" x14ac:dyDescent="0.2">
      <c r="A1585" t="s">
        <v>71</v>
      </c>
      <c r="B1585" t="s">
        <v>54</v>
      </c>
      <c r="C1585" t="s">
        <v>81</v>
      </c>
      <c r="D1585" s="4">
        <v>43678</v>
      </c>
      <c r="E1585" t="s">
        <v>195</v>
      </c>
      <c r="F1585" s="5">
        <v>43405</v>
      </c>
      <c r="G1585">
        <v>-945.34</v>
      </c>
      <c r="H1585">
        <v>-61.45</v>
      </c>
    </row>
    <row r="1586" spans="1:8" x14ac:dyDescent="0.2">
      <c r="A1586" t="s">
        <v>71</v>
      </c>
      <c r="B1586" t="s">
        <v>55</v>
      </c>
      <c r="C1586" t="s">
        <v>80</v>
      </c>
      <c r="D1586" s="4">
        <v>43344</v>
      </c>
      <c r="E1586" t="s">
        <v>203</v>
      </c>
      <c r="F1586" s="5">
        <v>43221</v>
      </c>
      <c r="G1586">
        <v>727.47</v>
      </c>
      <c r="H1586">
        <v>96.04</v>
      </c>
    </row>
    <row r="1587" spans="1:8" x14ac:dyDescent="0.2">
      <c r="A1587" t="s">
        <v>71</v>
      </c>
      <c r="B1587" t="s">
        <v>55</v>
      </c>
      <c r="C1587" t="s">
        <v>80</v>
      </c>
      <c r="D1587" s="4">
        <v>43344</v>
      </c>
      <c r="E1587" t="s">
        <v>199</v>
      </c>
      <c r="F1587" s="5">
        <v>43221</v>
      </c>
      <c r="G1587">
        <v>16857.54</v>
      </c>
      <c r="H1587">
        <v>1196.9000000000001</v>
      </c>
    </row>
    <row r="1588" spans="1:8" x14ac:dyDescent="0.2">
      <c r="A1588" t="s">
        <v>71</v>
      </c>
      <c r="B1588" t="s">
        <v>55</v>
      </c>
      <c r="C1588" t="s">
        <v>80</v>
      </c>
      <c r="D1588" s="4">
        <v>43344</v>
      </c>
      <c r="E1588" t="s">
        <v>198</v>
      </c>
      <c r="F1588" s="5">
        <v>43221</v>
      </c>
      <c r="G1588">
        <v>16857.54</v>
      </c>
      <c r="H1588">
        <v>-1196.9000000000001</v>
      </c>
    </row>
    <row r="1589" spans="1:8" x14ac:dyDescent="0.2">
      <c r="A1589" t="s">
        <v>71</v>
      </c>
      <c r="B1589" t="s">
        <v>55</v>
      </c>
      <c r="C1589" t="s">
        <v>81</v>
      </c>
      <c r="D1589" s="4">
        <v>43344</v>
      </c>
      <c r="E1589" t="s">
        <v>198</v>
      </c>
      <c r="F1589" s="5">
        <v>43221</v>
      </c>
      <c r="G1589">
        <v>33505.480000000003</v>
      </c>
      <c r="H1589">
        <v>-1172.67</v>
      </c>
    </row>
    <row r="1590" spans="1:8" x14ac:dyDescent="0.2">
      <c r="A1590" t="s">
        <v>71</v>
      </c>
      <c r="B1590" t="s">
        <v>55</v>
      </c>
      <c r="C1590" t="s">
        <v>81</v>
      </c>
      <c r="D1590" s="4">
        <v>43344</v>
      </c>
      <c r="E1590" t="s">
        <v>204</v>
      </c>
      <c r="F1590" s="5">
        <v>43221</v>
      </c>
      <c r="G1590">
        <v>32059.54</v>
      </c>
      <c r="H1590">
        <v>2083.9</v>
      </c>
    </row>
    <row r="1591" spans="1:8" x14ac:dyDescent="0.2">
      <c r="A1591" t="s">
        <v>71</v>
      </c>
      <c r="B1591" t="s">
        <v>55</v>
      </c>
      <c r="C1591" t="s">
        <v>81</v>
      </c>
      <c r="D1591" s="4">
        <v>43344</v>
      </c>
      <c r="E1591" t="s">
        <v>205</v>
      </c>
      <c r="F1591" s="5">
        <v>43221</v>
      </c>
      <c r="G1591">
        <v>1445.94</v>
      </c>
      <c r="H1591">
        <v>94.01</v>
      </c>
    </row>
    <row r="1592" spans="1:8" x14ac:dyDescent="0.2">
      <c r="A1592" t="s">
        <v>71</v>
      </c>
      <c r="B1592" t="s">
        <v>55</v>
      </c>
      <c r="C1592" t="s">
        <v>81</v>
      </c>
      <c r="D1592" s="4">
        <v>43344</v>
      </c>
      <c r="E1592" t="s">
        <v>199</v>
      </c>
      <c r="F1592" s="5">
        <v>43221</v>
      </c>
      <c r="G1592">
        <v>33505.480000000003</v>
      </c>
      <c r="H1592">
        <v>1172.67</v>
      </c>
    </row>
    <row r="1593" spans="1:8" x14ac:dyDescent="0.2">
      <c r="A1593" t="s">
        <v>71</v>
      </c>
      <c r="B1593" t="s">
        <v>55</v>
      </c>
      <c r="C1593" t="s">
        <v>82</v>
      </c>
      <c r="D1593" s="4">
        <v>43344</v>
      </c>
      <c r="E1593" t="s">
        <v>198</v>
      </c>
      <c r="F1593" s="5">
        <v>43221</v>
      </c>
      <c r="G1593">
        <v>13891.93</v>
      </c>
      <c r="H1593">
        <v>-722.36</v>
      </c>
    </row>
    <row r="1594" spans="1:8" x14ac:dyDescent="0.2">
      <c r="A1594" t="s">
        <v>71</v>
      </c>
      <c r="B1594" t="s">
        <v>55</v>
      </c>
      <c r="C1594" t="s">
        <v>82</v>
      </c>
      <c r="D1594" s="4">
        <v>43344</v>
      </c>
      <c r="E1594" t="s">
        <v>206</v>
      </c>
      <c r="F1594" s="5">
        <v>43221</v>
      </c>
      <c r="G1594">
        <v>13292.45</v>
      </c>
      <c r="H1594">
        <v>1249.48</v>
      </c>
    </row>
    <row r="1595" spans="1:8" x14ac:dyDescent="0.2">
      <c r="A1595" t="s">
        <v>71</v>
      </c>
      <c r="B1595" t="s">
        <v>55</v>
      </c>
      <c r="C1595" t="s">
        <v>82</v>
      </c>
      <c r="D1595" s="4">
        <v>43344</v>
      </c>
      <c r="E1595" t="s">
        <v>207</v>
      </c>
      <c r="F1595" s="5">
        <v>43221</v>
      </c>
      <c r="G1595">
        <v>599.48</v>
      </c>
      <c r="H1595">
        <v>56.39</v>
      </c>
    </row>
    <row r="1596" spans="1:8" x14ac:dyDescent="0.2">
      <c r="A1596" t="s">
        <v>71</v>
      </c>
      <c r="B1596" t="s">
        <v>55</v>
      </c>
      <c r="C1596" t="s">
        <v>82</v>
      </c>
      <c r="D1596" s="4">
        <v>43344</v>
      </c>
      <c r="E1596" t="s">
        <v>199</v>
      </c>
      <c r="F1596" s="5">
        <v>43221</v>
      </c>
      <c r="G1596">
        <v>13891.93</v>
      </c>
      <c r="H1596">
        <v>722.36</v>
      </c>
    </row>
    <row r="1597" spans="1:8" x14ac:dyDescent="0.2">
      <c r="A1597" t="s">
        <v>71</v>
      </c>
      <c r="B1597" t="s">
        <v>55</v>
      </c>
      <c r="C1597" t="s">
        <v>80</v>
      </c>
      <c r="D1597" s="4">
        <v>43405</v>
      </c>
      <c r="E1597" t="s">
        <v>198</v>
      </c>
      <c r="F1597" s="5">
        <v>43221</v>
      </c>
      <c r="G1597">
        <v>42757.03</v>
      </c>
      <c r="H1597">
        <v>-3035.76</v>
      </c>
    </row>
    <row r="1598" spans="1:8" x14ac:dyDescent="0.2">
      <c r="A1598" t="s">
        <v>71</v>
      </c>
      <c r="B1598" t="s">
        <v>55</v>
      </c>
      <c r="C1598" t="s">
        <v>80</v>
      </c>
      <c r="D1598" s="4">
        <v>43405</v>
      </c>
      <c r="E1598" t="s">
        <v>202</v>
      </c>
      <c r="F1598" s="5">
        <v>43221</v>
      </c>
      <c r="G1598">
        <v>40911.919999999998</v>
      </c>
      <c r="H1598">
        <v>5400.37</v>
      </c>
    </row>
    <row r="1599" spans="1:8" x14ac:dyDescent="0.2">
      <c r="A1599" t="s">
        <v>71</v>
      </c>
      <c r="B1599" t="s">
        <v>55</v>
      </c>
      <c r="C1599" t="s">
        <v>80</v>
      </c>
      <c r="D1599" s="4">
        <v>43405</v>
      </c>
      <c r="E1599" t="s">
        <v>203</v>
      </c>
      <c r="F1599" s="5">
        <v>43221</v>
      </c>
      <c r="G1599">
        <v>1845.11</v>
      </c>
      <c r="H1599">
        <v>243.53</v>
      </c>
    </row>
    <row r="1600" spans="1:8" x14ac:dyDescent="0.2">
      <c r="A1600" t="s">
        <v>71</v>
      </c>
      <c r="B1600" t="s">
        <v>55</v>
      </c>
      <c r="C1600" t="s">
        <v>80</v>
      </c>
      <c r="D1600" s="4">
        <v>43405</v>
      </c>
      <c r="E1600" t="s">
        <v>199</v>
      </c>
      <c r="F1600" s="5">
        <v>43221</v>
      </c>
      <c r="G1600">
        <v>42757.03</v>
      </c>
      <c r="H1600">
        <v>3035.76</v>
      </c>
    </row>
    <row r="1601" spans="1:8" x14ac:dyDescent="0.2">
      <c r="A1601" t="s">
        <v>71</v>
      </c>
      <c r="B1601" t="s">
        <v>55</v>
      </c>
      <c r="C1601" t="s">
        <v>81</v>
      </c>
      <c r="D1601" s="4">
        <v>43405</v>
      </c>
      <c r="E1601" t="s">
        <v>198</v>
      </c>
      <c r="F1601" s="5">
        <v>43221</v>
      </c>
      <c r="G1601">
        <v>116691.89</v>
      </c>
      <c r="H1601">
        <v>-4084.23</v>
      </c>
    </row>
    <row r="1602" spans="1:8" x14ac:dyDescent="0.2">
      <c r="A1602" t="s">
        <v>71</v>
      </c>
      <c r="B1602" t="s">
        <v>55</v>
      </c>
      <c r="C1602" t="s">
        <v>81</v>
      </c>
      <c r="D1602" s="4">
        <v>43405</v>
      </c>
      <c r="E1602" t="s">
        <v>204</v>
      </c>
      <c r="F1602" s="5">
        <v>43221</v>
      </c>
      <c r="G1602">
        <v>111656.2</v>
      </c>
      <c r="H1602">
        <v>7257.67</v>
      </c>
    </row>
    <row r="1603" spans="1:8" x14ac:dyDescent="0.2">
      <c r="A1603" t="s">
        <v>71</v>
      </c>
      <c r="B1603" t="s">
        <v>55</v>
      </c>
      <c r="C1603" t="s">
        <v>81</v>
      </c>
      <c r="D1603" s="4">
        <v>43405</v>
      </c>
      <c r="E1603" t="s">
        <v>205</v>
      </c>
      <c r="F1603" s="5">
        <v>43221</v>
      </c>
      <c r="G1603">
        <v>5035.6899999999996</v>
      </c>
      <c r="H1603">
        <v>327.29000000000002</v>
      </c>
    </row>
    <row r="1604" spans="1:8" x14ac:dyDescent="0.2">
      <c r="A1604" t="s">
        <v>71</v>
      </c>
      <c r="B1604" t="s">
        <v>55</v>
      </c>
      <c r="C1604" t="s">
        <v>81</v>
      </c>
      <c r="D1604" s="4">
        <v>43405</v>
      </c>
      <c r="E1604" t="s">
        <v>199</v>
      </c>
      <c r="F1604" s="5">
        <v>43221</v>
      </c>
      <c r="G1604">
        <v>116691.89</v>
      </c>
      <c r="H1604">
        <v>4084.23</v>
      </c>
    </row>
    <row r="1605" spans="1:8" x14ac:dyDescent="0.2">
      <c r="A1605" t="s">
        <v>71</v>
      </c>
      <c r="B1605" t="s">
        <v>55</v>
      </c>
      <c r="C1605" t="s">
        <v>82</v>
      </c>
      <c r="D1605" s="4">
        <v>43405</v>
      </c>
      <c r="E1605" t="s">
        <v>198</v>
      </c>
      <c r="F1605" s="5">
        <v>43221</v>
      </c>
      <c r="G1605">
        <v>36018.480000000003</v>
      </c>
      <c r="H1605">
        <v>-1872.93</v>
      </c>
    </row>
    <row r="1606" spans="1:8" x14ac:dyDescent="0.2">
      <c r="A1606" t="s">
        <v>71</v>
      </c>
      <c r="B1606" t="s">
        <v>55</v>
      </c>
      <c r="C1606" t="s">
        <v>82</v>
      </c>
      <c r="D1606" s="4">
        <v>43405</v>
      </c>
      <c r="E1606" t="s">
        <v>206</v>
      </c>
      <c r="F1606" s="5">
        <v>43221</v>
      </c>
      <c r="G1606">
        <v>34464.129999999997</v>
      </c>
      <c r="H1606">
        <v>3239.58</v>
      </c>
    </row>
    <row r="1607" spans="1:8" x14ac:dyDescent="0.2">
      <c r="A1607" t="s">
        <v>71</v>
      </c>
      <c r="B1607" t="s">
        <v>55</v>
      </c>
      <c r="C1607" t="s">
        <v>82</v>
      </c>
      <c r="D1607" s="4">
        <v>43405</v>
      </c>
      <c r="E1607" t="s">
        <v>207</v>
      </c>
      <c r="F1607" s="5">
        <v>43221</v>
      </c>
      <c r="G1607">
        <v>1554.35</v>
      </c>
      <c r="H1607">
        <v>146.12</v>
      </c>
    </row>
    <row r="1608" spans="1:8" x14ac:dyDescent="0.2">
      <c r="A1608" t="s">
        <v>71</v>
      </c>
      <c r="B1608" t="s">
        <v>55</v>
      </c>
      <c r="C1608" t="s">
        <v>82</v>
      </c>
      <c r="D1608" s="4">
        <v>43405</v>
      </c>
      <c r="E1608" t="s">
        <v>199</v>
      </c>
      <c r="F1608" s="5">
        <v>43221</v>
      </c>
      <c r="G1608">
        <v>36018.480000000003</v>
      </c>
      <c r="H1608">
        <v>1872.93</v>
      </c>
    </row>
    <row r="1609" spans="1:8" x14ac:dyDescent="0.2">
      <c r="A1609" t="s">
        <v>71</v>
      </c>
      <c r="B1609" t="s">
        <v>54</v>
      </c>
      <c r="C1609" t="s">
        <v>80</v>
      </c>
      <c r="D1609" s="4">
        <v>43405</v>
      </c>
      <c r="E1609" t="s">
        <v>198</v>
      </c>
      <c r="F1609" s="5">
        <v>43221</v>
      </c>
      <c r="G1609">
        <v>79469.3</v>
      </c>
      <c r="H1609">
        <v>-5642.26</v>
      </c>
    </row>
    <row r="1610" spans="1:8" x14ac:dyDescent="0.2">
      <c r="A1610" t="s">
        <v>71</v>
      </c>
      <c r="B1610" t="s">
        <v>54</v>
      </c>
      <c r="C1610" t="s">
        <v>80</v>
      </c>
      <c r="D1610" s="4">
        <v>43405</v>
      </c>
      <c r="E1610" t="s">
        <v>202</v>
      </c>
      <c r="F1610" s="5">
        <v>43221</v>
      </c>
      <c r="G1610">
        <v>76039.789999999994</v>
      </c>
      <c r="H1610">
        <v>10037.290000000001</v>
      </c>
    </row>
    <row r="1611" spans="1:8" x14ac:dyDescent="0.2">
      <c r="A1611" t="s">
        <v>71</v>
      </c>
      <c r="B1611" t="s">
        <v>54</v>
      </c>
      <c r="C1611" t="s">
        <v>80</v>
      </c>
      <c r="D1611" s="4">
        <v>43405</v>
      </c>
      <c r="E1611" t="s">
        <v>203</v>
      </c>
      <c r="F1611" s="5">
        <v>43221</v>
      </c>
      <c r="G1611">
        <v>3429.51</v>
      </c>
      <c r="H1611">
        <v>452.73</v>
      </c>
    </row>
    <row r="1612" spans="1:8" x14ac:dyDescent="0.2">
      <c r="A1612" t="s">
        <v>71</v>
      </c>
      <c r="B1612" t="s">
        <v>54</v>
      </c>
      <c r="C1612" t="s">
        <v>80</v>
      </c>
      <c r="D1612" s="4">
        <v>43405</v>
      </c>
      <c r="E1612" t="s">
        <v>199</v>
      </c>
      <c r="F1612" s="5">
        <v>43221</v>
      </c>
      <c r="G1612">
        <v>79469.3</v>
      </c>
      <c r="H1612">
        <v>5642.26</v>
      </c>
    </row>
    <row r="1613" spans="1:8" x14ac:dyDescent="0.2">
      <c r="A1613" t="s">
        <v>71</v>
      </c>
      <c r="B1613" t="s">
        <v>54</v>
      </c>
      <c r="C1613" t="s">
        <v>81</v>
      </c>
      <c r="D1613" s="4">
        <v>43405</v>
      </c>
      <c r="E1613" t="s">
        <v>198</v>
      </c>
      <c r="F1613" s="5">
        <v>43221</v>
      </c>
      <c r="G1613">
        <v>270104.83</v>
      </c>
      <c r="H1613">
        <v>-9453.68</v>
      </c>
    </row>
    <row r="1614" spans="1:8" x14ac:dyDescent="0.2">
      <c r="A1614" t="s">
        <v>71</v>
      </c>
      <c r="B1614" t="s">
        <v>54</v>
      </c>
      <c r="C1614" t="s">
        <v>81</v>
      </c>
      <c r="D1614" s="4">
        <v>43405</v>
      </c>
      <c r="E1614" t="s">
        <v>204</v>
      </c>
      <c r="F1614" s="5">
        <v>43221</v>
      </c>
      <c r="G1614">
        <v>258448.77</v>
      </c>
      <c r="H1614">
        <v>16799.240000000002</v>
      </c>
    </row>
    <row r="1615" spans="1:8" x14ac:dyDescent="0.2">
      <c r="A1615" t="s">
        <v>71</v>
      </c>
      <c r="B1615" t="s">
        <v>54</v>
      </c>
      <c r="C1615" t="s">
        <v>81</v>
      </c>
      <c r="D1615" s="4">
        <v>43405</v>
      </c>
      <c r="E1615" t="s">
        <v>205</v>
      </c>
      <c r="F1615" s="5">
        <v>43221</v>
      </c>
      <c r="G1615">
        <v>11656.06</v>
      </c>
      <c r="H1615">
        <v>757.76</v>
      </c>
    </row>
    <row r="1616" spans="1:8" x14ac:dyDescent="0.2">
      <c r="A1616" t="s">
        <v>71</v>
      </c>
      <c r="B1616" t="s">
        <v>54</v>
      </c>
      <c r="C1616" t="s">
        <v>81</v>
      </c>
      <c r="D1616" s="4">
        <v>43405</v>
      </c>
      <c r="E1616" t="s">
        <v>199</v>
      </c>
      <c r="F1616" s="5">
        <v>43221</v>
      </c>
      <c r="G1616">
        <v>270104.83</v>
      </c>
      <c r="H1616">
        <v>9453.68</v>
      </c>
    </row>
    <row r="1617" spans="1:8" x14ac:dyDescent="0.2">
      <c r="A1617" t="s">
        <v>71</v>
      </c>
      <c r="B1617" t="s">
        <v>54</v>
      </c>
      <c r="C1617" t="s">
        <v>82</v>
      </c>
      <c r="D1617" s="4">
        <v>43405</v>
      </c>
      <c r="E1617" t="s">
        <v>198</v>
      </c>
      <c r="F1617" s="5">
        <v>43221</v>
      </c>
      <c r="G1617">
        <v>80396.289999999994</v>
      </c>
      <c r="H1617">
        <v>-4180.78</v>
      </c>
    </row>
    <row r="1618" spans="1:8" x14ac:dyDescent="0.2">
      <c r="A1618" t="s">
        <v>71</v>
      </c>
      <c r="B1618" t="s">
        <v>54</v>
      </c>
      <c r="C1618" t="s">
        <v>82</v>
      </c>
      <c r="D1618" s="4">
        <v>43405</v>
      </c>
      <c r="E1618" t="s">
        <v>206</v>
      </c>
      <c r="F1618" s="5">
        <v>43221</v>
      </c>
      <c r="G1618">
        <v>76926.94</v>
      </c>
      <c r="H1618">
        <v>7231.14</v>
      </c>
    </row>
    <row r="1619" spans="1:8" x14ac:dyDescent="0.2">
      <c r="A1619" t="s">
        <v>71</v>
      </c>
      <c r="B1619" t="s">
        <v>54</v>
      </c>
      <c r="C1619" t="s">
        <v>82</v>
      </c>
      <c r="D1619" s="4">
        <v>43405</v>
      </c>
      <c r="E1619" t="s">
        <v>207</v>
      </c>
      <c r="F1619" s="5">
        <v>43221</v>
      </c>
      <c r="G1619">
        <v>3469.35</v>
      </c>
      <c r="H1619">
        <v>326.14999999999998</v>
      </c>
    </row>
    <row r="1620" spans="1:8" x14ac:dyDescent="0.2">
      <c r="A1620" t="s">
        <v>71</v>
      </c>
      <c r="B1620" t="s">
        <v>54</v>
      </c>
      <c r="C1620" t="s">
        <v>82</v>
      </c>
      <c r="D1620" s="4">
        <v>43405</v>
      </c>
      <c r="E1620" t="s">
        <v>199</v>
      </c>
      <c r="F1620" s="5">
        <v>43221</v>
      </c>
      <c r="G1620">
        <v>80396.289999999994</v>
      </c>
      <c r="H1620">
        <v>4180.78</v>
      </c>
    </row>
    <row r="1621" spans="1:8" x14ac:dyDescent="0.2">
      <c r="A1621" t="s">
        <v>71</v>
      </c>
      <c r="B1621" t="s">
        <v>55</v>
      </c>
      <c r="C1621" t="s">
        <v>80</v>
      </c>
      <c r="D1621" s="4">
        <v>43405</v>
      </c>
      <c r="E1621" t="s">
        <v>199</v>
      </c>
      <c r="F1621" s="5">
        <v>43221</v>
      </c>
      <c r="G1621">
        <v>41586.18</v>
      </c>
      <c r="H1621">
        <v>2952.66</v>
      </c>
    </row>
    <row r="1622" spans="1:8" x14ac:dyDescent="0.2">
      <c r="A1622" t="s">
        <v>71</v>
      </c>
      <c r="B1622" t="s">
        <v>55</v>
      </c>
      <c r="C1622" t="s">
        <v>80</v>
      </c>
      <c r="D1622" s="4">
        <v>43405</v>
      </c>
      <c r="E1622" t="s">
        <v>198</v>
      </c>
      <c r="F1622" s="5">
        <v>43101</v>
      </c>
      <c r="G1622">
        <v>344.77</v>
      </c>
      <c r="H1622">
        <v>-18.27</v>
      </c>
    </row>
    <row r="1623" spans="1:8" x14ac:dyDescent="0.2">
      <c r="A1623" t="s">
        <v>71</v>
      </c>
      <c r="B1623" t="s">
        <v>55</v>
      </c>
      <c r="C1623" t="s">
        <v>80</v>
      </c>
      <c r="D1623" s="4">
        <v>43405</v>
      </c>
      <c r="E1623" t="s">
        <v>199</v>
      </c>
      <c r="F1623" s="5">
        <v>43101</v>
      </c>
      <c r="G1623">
        <v>344.77</v>
      </c>
      <c r="H1623">
        <v>18.27</v>
      </c>
    </row>
    <row r="1624" spans="1:8" x14ac:dyDescent="0.2">
      <c r="A1624" t="s">
        <v>71</v>
      </c>
      <c r="B1624" t="s">
        <v>55</v>
      </c>
      <c r="C1624" t="s">
        <v>80</v>
      </c>
      <c r="D1624" s="4">
        <v>43405</v>
      </c>
      <c r="E1624" t="s">
        <v>193</v>
      </c>
      <c r="F1624" s="5">
        <v>43101</v>
      </c>
      <c r="G1624">
        <v>329.89</v>
      </c>
      <c r="H1624">
        <v>43.55</v>
      </c>
    </row>
    <row r="1625" spans="1:8" x14ac:dyDescent="0.2">
      <c r="A1625" t="s">
        <v>71</v>
      </c>
      <c r="B1625" t="s">
        <v>55</v>
      </c>
      <c r="C1625" t="s">
        <v>80</v>
      </c>
      <c r="D1625" s="4">
        <v>43405</v>
      </c>
      <c r="E1625" t="s">
        <v>192</v>
      </c>
      <c r="F1625" s="5">
        <v>43101</v>
      </c>
      <c r="G1625">
        <v>14.88</v>
      </c>
      <c r="H1625">
        <v>1.96</v>
      </c>
    </row>
    <row r="1626" spans="1:8" x14ac:dyDescent="0.2">
      <c r="A1626" t="s">
        <v>71</v>
      </c>
      <c r="B1626" t="s">
        <v>55</v>
      </c>
      <c r="C1626" t="s">
        <v>81</v>
      </c>
      <c r="D1626" s="4">
        <v>43405</v>
      </c>
      <c r="E1626" t="s">
        <v>204</v>
      </c>
      <c r="F1626" s="5">
        <v>43221</v>
      </c>
      <c r="G1626">
        <v>106378.2</v>
      </c>
      <c r="H1626">
        <v>6914.55</v>
      </c>
    </row>
    <row r="1627" spans="1:8" x14ac:dyDescent="0.2">
      <c r="A1627" t="s">
        <v>71</v>
      </c>
      <c r="B1627" t="s">
        <v>55</v>
      </c>
      <c r="C1627" t="s">
        <v>81</v>
      </c>
      <c r="D1627" s="4">
        <v>43405</v>
      </c>
      <c r="E1627" t="s">
        <v>205</v>
      </c>
      <c r="F1627" s="5">
        <v>43221</v>
      </c>
      <c r="G1627">
        <v>4797.6899999999996</v>
      </c>
      <c r="H1627">
        <v>311.88</v>
      </c>
    </row>
    <row r="1628" spans="1:8" x14ac:dyDescent="0.2">
      <c r="A1628" t="s">
        <v>71</v>
      </c>
      <c r="B1628" t="s">
        <v>55</v>
      </c>
      <c r="C1628" t="s">
        <v>81</v>
      </c>
      <c r="D1628" s="4">
        <v>43405</v>
      </c>
      <c r="E1628" t="s">
        <v>199</v>
      </c>
      <c r="F1628" s="5">
        <v>43221</v>
      </c>
      <c r="G1628">
        <v>111175.89</v>
      </c>
      <c r="H1628">
        <v>3891.17</v>
      </c>
    </row>
    <row r="1629" spans="1:8" x14ac:dyDescent="0.2">
      <c r="A1629" t="s">
        <v>71</v>
      </c>
      <c r="B1629" t="s">
        <v>55</v>
      </c>
      <c r="C1629" t="s">
        <v>81</v>
      </c>
      <c r="D1629" s="4">
        <v>43405</v>
      </c>
      <c r="E1629" t="s">
        <v>198</v>
      </c>
      <c r="F1629" s="5">
        <v>43221</v>
      </c>
      <c r="G1629">
        <v>111175.89</v>
      </c>
      <c r="H1629">
        <v>-3891.17</v>
      </c>
    </row>
    <row r="1630" spans="1:8" x14ac:dyDescent="0.2">
      <c r="A1630" t="s">
        <v>71</v>
      </c>
      <c r="B1630" t="s">
        <v>55</v>
      </c>
      <c r="C1630" t="s">
        <v>81</v>
      </c>
      <c r="D1630" s="4">
        <v>43405</v>
      </c>
      <c r="E1630" t="s">
        <v>195</v>
      </c>
      <c r="F1630" s="5">
        <v>43101</v>
      </c>
      <c r="G1630">
        <v>1203.45</v>
      </c>
      <c r="H1630">
        <v>78.22</v>
      </c>
    </row>
    <row r="1631" spans="1:8" x14ac:dyDescent="0.2">
      <c r="A1631" t="s">
        <v>71</v>
      </c>
      <c r="B1631" t="s">
        <v>55</v>
      </c>
      <c r="C1631" t="s">
        <v>81</v>
      </c>
      <c r="D1631" s="4">
        <v>43405</v>
      </c>
      <c r="E1631" t="s">
        <v>194</v>
      </c>
      <c r="F1631" s="5">
        <v>43101</v>
      </c>
      <c r="G1631">
        <v>54.28</v>
      </c>
      <c r="H1631">
        <v>3.53</v>
      </c>
    </row>
    <row r="1632" spans="1:8" x14ac:dyDescent="0.2">
      <c r="A1632" t="s">
        <v>71</v>
      </c>
      <c r="B1632" t="s">
        <v>55</v>
      </c>
      <c r="C1632" t="s">
        <v>81</v>
      </c>
      <c r="D1632" s="4">
        <v>43405</v>
      </c>
      <c r="E1632" t="s">
        <v>198</v>
      </c>
      <c r="F1632" s="5">
        <v>43101</v>
      </c>
      <c r="G1632">
        <v>1257.73</v>
      </c>
      <c r="H1632">
        <v>-32.700000000000003</v>
      </c>
    </row>
    <row r="1633" spans="1:8" x14ac:dyDescent="0.2">
      <c r="A1633" t="s">
        <v>71</v>
      </c>
      <c r="B1633" t="s">
        <v>55</v>
      </c>
      <c r="C1633" t="s">
        <v>81</v>
      </c>
      <c r="D1633" s="4">
        <v>43405</v>
      </c>
      <c r="E1633" t="s">
        <v>199</v>
      </c>
      <c r="F1633" s="5">
        <v>43101</v>
      </c>
      <c r="G1633">
        <v>1257.73</v>
      </c>
      <c r="H1633">
        <v>32.700000000000003</v>
      </c>
    </row>
    <row r="1634" spans="1:8" x14ac:dyDescent="0.2">
      <c r="A1634" t="s">
        <v>71</v>
      </c>
      <c r="B1634" t="s">
        <v>55</v>
      </c>
      <c r="C1634" t="s">
        <v>82</v>
      </c>
      <c r="D1634" s="4">
        <v>43405</v>
      </c>
      <c r="E1634" t="s">
        <v>199</v>
      </c>
      <c r="F1634" s="5">
        <v>43221</v>
      </c>
      <c r="G1634">
        <v>37003.51</v>
      </c>
      <c r="H1634">
        <v>1924.27</v>
      </c>
    </row>
    <row r="1635" spans="1:8" x14ac:dyDescent="0.2">
      <c r="A1635" t="s">
        <v>71</v>
      </c>
      <c r="B1635" t="s">
        <v>55</v>
      </c>
      <c r="C1635" t="s">
        <v>82</v>
      </c>
      <c r="D1635" s="4">
        <v>43405</v>
      </c>
      <c r="E1635" t="s">
        <v>198</v>
      </c>
      <c r="F1635" s="5">
        <v>43221</v>
      </c>
      <c r="G1635">
        <v>37003.51</v>
      </c>
      <c r="H1635">
        <v>-1924.27</v>
      </c>
    </row>
    <row r="1636" spans="1:8" x14ac:dyDescent="0.2">
      <c r="A1636" t="s">
        <v>71</v>
      </c>
      <c r="B1636" t="s">
        <v>55</v>
      </c>
      <c r="C1636" t="s">
        <v>82</v>
      </c>
      <c r="D1636" s="4">
        <v>43405</v>
      </c>
      <c r="E1636" t="s">
        <v>206</v>
      </c>
      <c r="F1636" s="5">
        <v>43221</v>
      </c>
      <c r="G1636">
        <v>35406.68</v>
      </c>
      <c r="H1636">
        <v>3328.27</v>
      </c>
    </row>
    <row r="1637" spans="1:8" x14ac:dyDescent="0.2">
      <c r="A1637" t="s">
        <v>71</v>
      </c>
      <c r="B1637" t="s">
        <v>55</v>
      </c>
      <c r="C1637" t="s">
        <v>82</v>
      </c>
      <c r="D1637" s="4">
        <v>43405</v>
      </c>
      <c r="E1637" t="s">
        <v>207</v>
      </c>
      <c r="F1637" s="5">
        <v>43221</v>
      </c>
      <c r="G1637">
        <v>1596.83</v>
      </c>
      <c r="H1637">
        <v>150.13999999999999</v>
      </c>
    </row>
    <row r="1638" spans="1:8" x14ac:dyDescent="0.2">
      <c r="A1638" t="s">
        <v>71</v>
      </c>
      <c r="B1638" t="s">
        <v>55</v>
      </c>
      <c r="C1638" t="s">
        <v>82</v>
      </c>
      <c r="D1638" s="4">
        <v>43405</v>
      </c>
      <c r="E1638" t="s">
        <v>199</v>
      </c>
      <c r="F1638" s="5">
        <v>43101</v>
      </c>
      <c r="G1638">
        <v>414.35</v>
      </c>
      <c r="H1638">
        <v>15.75</v>
      </c>
    </row>
    <row r="1639" spans="1:8" x14ac:dyDescent="0.2">
      <c r="A1639" t="s">
        <v>71</v>
      </c>
      <c r="B1639" t="s">
        <v>55</v>
      </c>
      <c r="C1639" t="s">
        <v>82</v>
      </c>
      <c r="D1639" s="4">
        <v>43405</v>
      </c>
      <c r="E1639" t="s">
        <v>197</v>
      </c>
      <c r="F1639" s="5">
        <v>43101</v>
      </c>
      <c r="G1639">
        <v>396.47</v>
      </c>
      <c r="H1639">
        <v>37.659999999999997</v>
      </c>
    </row>
    <row r="1640" spans="1:8" x14ac:dyDescent="0.2">
      <c r="A1640" t="s">
        <v>71</v>
      </c>
      <c r="B1640" t="s">
        <v>55</v>
      </c>
      <c r="C1640" t="s">
        <v>82</v>
      </c>
      <c r="D1640" s="4">
        <v>43405</v>
      </c>
      <c r="E1640" t="s">
        <v>196</v>
      </c>
      <c r="F1640" s="5">
        <v>43101</v>
      </c>
      <c r="G1640">
        <v>17.88</v>
      </c>
      <c r="H1640">
        <v>1.7</v>
      </c>
    </row>
    <row r="1641" spans="1:8" x14ac:dyDescent="0.2">
      <c r="A1641" t="s">
        <v>71</v>
      </c>
      <c r="B1641" t="s">
        <v>55</v>
      </c>
      <c r="C1641" t="s">
        <v>82</v>
      </c>
      <c r="D1641" s="4">
        <v>43405</v>
      </c>
      <c r="E1641" t="s">
        <v>198</v>
      </c>
      <c r="F1641" s="5">
        <v>43101</v>
      </c>
      <c r="G1641">
        <v>414.35</v>
      </c>
      <c r="H1641">
        <v>-15.75</v>
      </c>
    </row>
    <row r="1642" spans="1:8" x14ac:dyDescent="0.2">
      <c r="A1642" t="s">
        <v>71</v>
      </c>
      <c r="B1642" t="s">
        <v>54</v>
      </c>
      <c r="C1642" t="s">
        <v>80</v>
      </c>
      <c r="D1642" s="4">
        <v>43678</v>
      </c>
      <c r="E1642" t="s">
        <v>199</v>
      </c>
      <c r="F1642" s="5">
        <v>43405</v>
      </c>
      <c r="G1642">
        <v>-133.41999999999999</v>
      </c>
      <c r="H1642">
        <v>-9.4700000000000006</v>
      </c>
    </row>
    <row r="1643" spans="1:8" x14ac:dyDescent="0.2">
      <c r="A1643" t="s">
        <v>71</v>
      </c>
      <c r="B1643" t="s">
        <v>54</v>
      </c>
      <c r="C1643" t="s">
        <v>80</v>
      </c>
      <c r="D1643" s="4">
        <v>43678</v>
      </c>
      <c r="E1643" t="s">
        <v>193</v>
      </c>
      <c r="F1643" s="5">
        <v>43405</v>
      </c>
      <c r="G1643">
        <v>-127.79</v>
      </c>
      <c r="H1643">
        <v>-16.850000000000001</v>
      </c>
    </row>
    <row r="1644" spans="1:8" x14ac:dyDescent="0.2">
      <c r="A1644" t="s">
        <v>71</v>
      </c>
      <c r="B1644" t="s">
        <v>54</v>
      </c>
      <c r="C1644" t="s">
        <v>80</v>
      </c>
      <c r="D1644" s="4">
        <v>43678</v>
      </c>
      <c r="E1644" t="s">
        <v>192</v>
      </c>
      <c r="F1644" s="5">
        <v>43405</v>
      </c>
      <c r="G1644">
        <v>-5.63</v>
      </c>
      <c r="H1644">
        <v>-0.75</v>
      </c>
    </row>
    <row r="1645" spans="1:8" x14ac:dyDescent="0.2">
      <c r="A1645" t="s">
        <v>71</v>
      </c>
      <c r="B1645" t="s">
        <v>54</v>
      </c>
      <c r="C1645" t="s">
        <v>80</v>
      </c>
      <c r="D1645" s="4">
        <v>43678</v>
      </c>
      <c r="E1645" t="s">
        <v>198</v>
      </c>
      <c r="F1645" s="5">
        <v>43405</v>
      </c>
      <c r="G1645">
        <v>-133.41999999999999</v>
      </c>
      <c r="H1645">
        <v>9.4700000000000006</v>
      </c>
    </row>
    <row r="1646" spans="1:8" x14ac:dyDescent="0.2">
      <c r="A1646" t="s">
        <v>71</v>
      </c>
      <c r="B1646" t="s">
        <v>54</v>
      </c>
      <c r="C1646" t="s">
        <v>81</v>
      </c>
      <c r="D1646" s="4">
        <v>43678</v>
      </c>
      <c r="E1646" t="s">
        <v>195</v>
      </c>
      <c r="F1646" s="5">
        <v>43405</v>
      </c>
      <c r="G1646">
        <v>-437.03</v>
      </c>
      <c r="H1646">
        <v>-28.41</v>
      </c>
    </row>
    <row r="1647" spans="1:8" x14ac:dyDescent="0.2">
      <c r="A1647" t="s">
        <v>71</v>
      </c>
      <c r="B1647" t="s">
        <v>54</v>
      </c>
      <c r="C1647" t="s">
        <v>81</v>
      </c>
      <c r="D1647" s="4">
        <v>43678</v>
      </c>
      <c r="E1647" t="s">
        <v>194</v>
      </c>
      <c r="F1647" s="5">
        <v>43405</v>
      </c>
      <c r="G1647">
        <v>-19.170000000000002</v>
      </c>
      <c r="H1647">
        <v>-1.25</v>
      </c>
    </row>
    <row r="1648" spans="1:8" x14ac:dyDescent="0.2">
      <c r="A1648" t="s">
        <v>71</v>
      </c>
      <c r="B1648" t="s">
        <v>54</v>
      </c>
      <c r="C1648" t="s">
        <v>81</v>
      </c>
      <c r="D1648" s="4">
        <v>43678</v>
      </c>
      <c r="E1648" t="s">
        <v>198</v>
      </c>
      <c r="F1648" s="5">
        <v>43405</v>
      </c>
      <c r="G1648">
        <v>-456.2</v>
      </c>
      <c r="H1648">
        <v>15.97</v>
      </c>
    </row>
    <row r="1649" spans="1:8" x14ac:dyDescent="0.2">
      <c r="A1649" t="s">
        <v>71</v>
      </c>
      <c r="B1649" t="s">
        <v>54</v>
      </c>
      <c r="C1649" t="s">
        <v>81</v>
      </c>
      <c r="D1649" s="4">
        <v>43678</v>
      </c>
      <c r="E1649" t="s">
        <v>199</v>
      </c>
      <c r="F1649" s="5">
        <v>43405</v>
      </c>
      <c r="G1649">
        <v>-456.2</v>
      </c>
      <c r="H1649">
        <v>-15.97</v>
      </c>
    </row>
    <row r="1650" spans="1:8" x14ac:dyDescent="0.2">
      <c r="A1650" t="s">
        <v>71</v>
      </c>
      <c r="B1650" t="s">
        <v>54</v>
      </c>
      <c r="C1650" t="s">
        <v>82</v>
      </c>
      <c r="D1650" s="4">
        <v>43678</v>
      </c>
      <c r="E1650" t="s">
        <v>199</v>
      </c>
      <c r="F1650" s="5">
        <v>43405</v>
      </c>
      <c r="G1650">
        <v>-130.68</v>
      </c>
      <c r="H1650">
        <v>-6.79</v>
      </c>
    </row>
    <row r="1651" spans="1:8" x14ac:dyDescent="0.2">
      <c r="A1651" t="s">
        <v>71</v>
      </c>
      <c r="B1651" t="s">
        <v>54</v>
      </c>
      <c r="C1651" t="s">
        <v>82</v>
      </c>
      <c r="D1651" s="4">
        <v>43678</v>
      </c>
      <c r="E1651" t="s">
        <v>197</v>
      </c>
      <c r="F1651" s="5">
        <v>43405</v>
      </c>
      <c r="G1651">
        <v>-125.19</v>
      </c>
      <c r="H1651">
        <v>-11.78</v>
      </c>
    </row>
    <row r="1652" spans="1:8" x14ac:dyDescent="0.2">
      <c r="A1652" t="s">
        <v>71</v>
      </c>
      <c r="B1652" t="s">
        <v>54</v>
      </c>
      <c r="C1652" t="s">
        <v>82</v>
      </c>
      <c r="D1652" s="4">
        <v>43678</v>
      </c>
      <c r="E1652" t="s">
        <v>196</v>
      </c>
      <c r="F1652" s="5">
        <v>43405</v>
      </c>
      <c r="G1652">
        <v>-5.49</v>
      </c>
      <c r="H1652">
        <v>-0.52</v>
      </c>
    </row>
    <row r="1653" spans="1:8" x14ac:dyDescent="0.2">
      <c r="A1653" t="s">
        <v>71</v>
      </c>
      <c r="B1653" t="s">
        <v>54</v>
      </c>
      <c r="C1653" t="s">
        <v>82</v>
      </c>
      <c r="D1653" s="4">
        <v>43678</v>
      </c>
      <c r="E1653" t="s">
        <v>198</v>
      </c>
      <c r="F1653" s="5">
        <v>43405</v>
      </c>
      <c r="G1653">
        <v>-130.68</v>
      </c>
      <c r="H1653">
        <v>6.79</v>
      </c>
    </row>
    <row r="1654" spans="1:8" x14ac:dyDescent="0.2">
      <c r="A1654" t="s">
        <v>71</v>
      </c>
      <c r="B1654" t="s">
        <v>55</v>
      </c>
      <c r="C1654" t="s">
        <v>80</v>
      </c>
      <c r="D1654" s="4">
        <v>43678</v>
      </c>
      <c r="E1654" t="s">
        <v>198</v>
      </c>
      <c r="F1654" s="5">
        <v>43405</v>
      </c>
      <c r="G1654">
        <v>-385.68</v>
      </c>
      <c r="H1654">
        <v>27.39</v>
      </c>
    </row>
    <row r="1655" spans="1:8" x14ac:dyDescent="0.2">
      <c r="A1655" t="s">
        <v>71</v>
      </c>
      <c r="B1655" t="s">
        <v>55</v>
      </c>
      <c r="C1655" t="s">
        <v>80</v>
      </c>
      <c r="D1655" s="4">
        <v>43678</v>
      </c>
      <c r="E1655" t="s">
        <v>199</v>
      </c>
      <c r="F1655" s="5">
        <v>43405</v>
      </c>
      <c r="G1655">
        <v>-385.68</v>
      </c>
      <c r="H1655">
        <v>-27.39</v>
      </c>
    </row>
    <row r="1656" spans="1:8" x14ac:dyDescent="0.2">
      <c r="A1656" t="s">
        <v>71</v>
      </c>
      <c r="B1656" t="s">
        <v>55</v>
      </c>
      <c r="C1656" t="s">
        <v>80</v>
      </c>
      <c r="D1656" s="4">
        <v>43678</v>
      </c>
      <c r="E1656" t="s">
        <v>193</v>
      </c>
      <c r="F1656" s="5">
        <v>43405</v>
      </c>
      <c r="G1656">
        <v>-369.03</v>
      </c>
      <c r="H1656">
        <v>-48.72</v>
      </c>
    </row>
    <row r="1657" spans="1:8" x14ac:dyDescent="0.2">
      <c r="A1657" t="s">
        <v>71</v>
      </c>
      <c r="B1657" t="s">
        <v>55</v>
      </c>
      <c r="C1657" t="s">
        <v>80</v>
      </c>
      <c r="D1657" s="4">
        <v>43678</v>
      </c>
      <c r="E1657" t="s">
        <v>192</v>
      </c>
      <c r="F1657" s="5">
        <v>43405</v>
      </c>
      <c r="G1657">
        <v>-16.649999999999999</v>
      </c>
      <c r="H1657">
        <v>-2.2000000000000002</v>
      </c>
    </row>
    <row r="1658" spans="1:8" x14ac:dyDescent="0.2">
      <c r="A1658" t="s">
        <v>71</v>
      </c>
      <c r="B1658" t="s">
        <v>55</v>
      </c>
      <c r="C1658" t="s">
        <v>81</v>
      </c>
      <c r="D1658" s="4">
        <v>43678</v>
      </c>
      <c r="E1658" t="s">
        <v>198</v>
      </c>
      <c r="F1658" s="5">
        <v>43405</v>
      </c>
      <c r="G1658">
        <v>-1470.41</v>
      </c>
      <c r="H1658">
        <v>51.47</v>
      </c>
    </row>
    <row r="1659" spans="1:8" x14ac:dyDescent="0.2">
      <c r="A1659" t="s">
        <v>71</v>
      </c>
      <c r="B1659" t="s">
        <v>55</v>
      </c>
      <c r="C1659" t="s">
        <v>81</v>
      </c>
      <c r="D1659" s="4">
        <v>43678</v>
      </c>
      <c r="E1659" t="s">
        <v>199</v>
      </c>
      <c r="F1659" s="5">
        <v>43405</v>
      </c>
      <c r="G1659">
        <v>-1470.41</v>
      </c>
      <c r="H1659">
        <v>-51.47</v>
      </c>
    </row>
    <row r="1660" spans="1:8" x14ac:dyDescent="0.2">
      <c r="A1660" t="s">
        <v>71</v>
      </c>
      <c r="B1660" t="s">
        <v>55</v>
      </c>
      <c r="C1660" t="s">
        <v>81</v>
      </c>
      <c r="D1660" s="4">
        <v>43678</v>
      </c>
      <c r="E1660" t="s">
        <v>195</v>
      </c>
      <c r="F1660" s="5">
        <v>43405</v>
      </c>
      <c r="G1660">
        <v>-1406.96</v>
      </c>
      <c r="H1660">
        <v>-91.46</v>
      </c>
    </row>
    <row r="1661" spans="1:8" x14ac:dyDescent="0.2">
      <c r="A1661" t="s">
        <v>71</v>
      </c>
      <c r="B1661" t="s">
        <v>55</v>
      </c>
      <c r="C1661" t="s">
        <v>81</v>
      </c>
      <c r="D1661" s="4">
        <v>43678</v>
      </c>
      <c r="E1661" t="s">
        <v>194</v>
      </c>
      <c r="F1661" s="5">
        <v>43405</v>
      </c>
      <c r="G1661">
        <v>-63.45</v>
      </c>
      <c r="H1661">
        <v>-4.13</v>
      </c>
    </row>
    <row r="1662" spans="1:8" x14ac:dyDescent="0.2">
      <c r="A1662" t="s">
        <v>71</v>
      </c>
      <c r="B1662" t="s">
        <v>55</v>
      </c>
      <c r="C1662" t="s">
        <v>82</v>
      </c>
      <c r="D1662" s="4">
        <v>43678</v>
      </c>
      <c r="E1662" t="s">
        <v>198</v>
      </c>
      <c r="F1662" s="5">
        <v>43405</v>
      </c>
      <c r="G1662">
        <v>-387.22</v>
      </c>
      <c r="H1662">
        <v>20.14</v>
      </c>
    </row>
    <row r="1663" spans="1:8" x14ac:dyDescent="0.2">
      <c r="A1663" t="s">
        <v>71</v>
      </c>
      <c r="B1663" t="s">
        <v>55</v>
      </c>
      <c r="C1663" t="s">
        <v>82</v>
      </c>
      <c r="D1663" s="4">
        <v>43678</v>
      </c>
      <c r="E1663" t="s">
        <v>197</v>
      </c>
      <c r="F1663" s="5">
        <v>43405</v>
      </c>
      <c r="G1663">
        <v>-370.51</v>
      </c>
      <c r="H1663">
        <v>-34.83</v>
      </c>
    </row>
    <row r="1664" spans="1:8" x14ac:dyDescent="0.2">
      <c r="A1664" t="s">
        <v>71</v>
      </c>
      <c r="B1664" t="s">
        <v>55</v>
      </c>
      <c r="C1664" t="s">
        <v>82</v>
      </c>
      <c r="D1664" s="4">
        <v>43678</v>
      </c>
      <c r="E1664" t="s">
        <v>196</v>
      </c>
      <c r="F1664" s="5">
        <v>43405</v>
      </c>
      <c r="G1664">
        <v>-16.71</v>
      </c>
      <c r="H1664">
        <v>-1.57</v>
      </c>
    </row>
    <row r="1665" spans="1:8" x14ac:dyDescent="0.2">
      <c r="A1665" t="s">
        <v>71</v>
      </c>
      <c r="B1665" t="s">
        <v>55</v>
      </c>
      <c r="C1665" t="s">
        <v>82</v>
      </c>
      <c r="D1665" s="4">
        <v>43678</v>
      </c>
      <c r="E1665" t="s">
        <v>199</v>
      </c>
      <c r="F1665" s="5">
        <v>43405</v>
      </c>
      <c r="G1665">
        <v>-387.22</v>
      </c>
      <c r="H1665">
        <v>-20.14</v>
      </c>
    </row>
    <row r="1666" spans="1:8" x14ac:dyDescent="0.2">
      <c r="A1666" t="s">
        <v>71</v>
      </c>
      <c r="B1666" t="s">
        <v>54</v>
      </c>
      <c r="C1666" t="s">
        <v>80</v>
      </c>
      <c r="D1666" s="4">
        <v>43405</v>
      </c>
      <c r="E1666" t="s">
        <v>199</v>
      </c>
      <c r="F1666" s="5">
        <v>43405</v>
      </c>
      <c r="G1666">
        <v>140.44999999999999</v>
      </c>
      <c r="H1666">
        <v>9.9700000000000006</v>
      </c>
    </row>
    <row r="1667" spans="1:8" x14ac:dyDescent="0.2">
      <c r="A1667" t="s">
        <v>71</v>
      </c>
      <c r="B1667" t="s">
        <v>54</v>
      </c>
      <c r="C1667" t="s">
        <v>80</v>
      </c>
      <c r="D1667" s="4">
        <v>43405</v>
      </c>
      <c r="E1667" t="s">
        <v>198</v>
      </c>
      <c r="F1667" s="5">
        <v>43405</v>
      </c>
      <c r="G1667">
        <v>140.44999999999999</v>
      </c>
      <c r="H1667">
        <v>-9.9700000000000006</v>
      </c>
    </row>
    <row r="1668" spans="1:8" x14ac:dyDescent="0.2">
      <c r="A1668" t="s">
        <v>71</v>
      </c>
      <c r="B1668" t="s">
        <v>54</v>
      </c>
      <c r="C1668" t="s">
        <v>80</v>
      </c>
      <c r="D1668" s="4">
        <v>43405</v>
      </c>
      <c r="E1668" t="s">
        <v>193</v>
      </c>
      <c r="F1668" s="5">
        <v>43405</v>
      </c>
      <c r="G1668">
        <v>134.38999999999999</v>
      </c>
      <c r="H1668">
        <v>17.73</v>
      </c>
    </row>
    <row r="1669" spans="1:8" x14ac:dyDescent="0.2">
      <c r="A1669" t="s">
        <v>71</v>
      </c>
      <c r="B1669" t="s">
        <v>54</v>
      </c>
      <c r="C1669" t="s">
        <v>80</v>
      </c>
      <c r="D1669" s="4">
        <v>43405</v>
      </c>
      <c r="E1669" t="s">
        <v>192</v>
      </c>
      <c r="F1669" s="5">
        <v>43405</v>
      </c>
      <c r="G1669">
        <v>6.06</v>
      </c>
      <c r="H1669">
        <v>0.8</v>
      </c>
    </row>
    <row r="1670" spans="1:8" x14ac:dyDescent="0.2">
      <c r="A1670" t="s">
        <v>71</v>
      </c>
      <c r="B1670" t="s">
        <v>54</v>
      </c>
      <c r="C1670" t="s">
        <v>82</v>
      </c>
      <c r="D1670" s="4">
        <v>43405</v>
      </c>
      <c r="E1670" t="s">
        <v>199</v>
      </c>
      <c r="F1670" s="5">
        <v>43405</v>
      </c>
      <c r="G1670">
        <v>147.49</v>
      </c>
      <c r="H1670">
        <v>7.67</v>
      </c>
    </row>
    <row r="1671" spans="1:8" x14ac:dyDescent="0.2">
      <c r="A1671" t="s">
        <v>71</v>
      </c>
      <c r="B1671" t="s">
        <v>54</v>
      </c>
      <c r="C1671" t="s">
        <v>82</v>
      </c>
      <c r="D1671" s="4">
        <v>43405</v>
      </c>
      <c r="E1671" t="s">
        <v>198</v>
      </c>
      <c r="F1671" s="5">
        <v>43405</v>
      </c>
      <c r="G1671">
        <v>147.49</v>
      </c>
      <c r="H1671">
        <v>-7.67</v>
      </c>
    </row>
    <row r="1672" spans="1:8" x14ac:dyDescent="0.2">
      <c r="A1672" t="s">
        <v>71</v>
      </c>
      <c r="B1672" t="s">
        <v>54</v>
      </c>
      <c r="C1672" t="s">
        <v>82</v>
      </c>
      <c r="D1672" s="4">
        <v>43405</v>
      </c>
      <c r="E1672" t="s">
        <v>197</v>
      </c>
      <c r="F1672" s="5">
        <v>43405</v>
      </c>
      <c r="G1672">
        <v>141.12</v>
      </c>
      <c r="H1672">
        <v>13.26</v>
      </c>
    </row>
    <row r="1673" spans="1:8" x14ac:dyDescent="0.2">
      <c r="A1673" t="s">
        <v>71</v>
      </c>
      <c r="B1673" t="s">
        <v>54</v>
      </c>
      <c r="C1673" t="s">
        <v>82</v>
      </c>
      <c r="D1673" s="4">
        <v>43405</v>
      </c>
      <c r="E1673" t="s">
        <v>196</v>
      </c>
      <c r="F1673" s="5">
        <v>43405</v>
      </c>
      <c r="G1673">
        <v>6.37</v>
      </c>
      <c r="H1673">
        <v>0.6</v>
      </c>
    </row>
    <row r="1674" spans="1:8" x14ac:dyDescent="0.2">
      <c r="A1674" t="s">
        <v>71</v>
      </c>
      <c r="B1674" t="s">
        <v>54</v>
      </c>
      <c r="C1674" t="s">
        <v>81</v>
      </c>
      <c r="D1674" s="4">
        <v>43678</v>
      </c>
      <c r="E1674" t="s">
        <v>194</v>
      </c>
      <c r="F1674" s="5">
        <v>43405</v>
      </c>
      <c r="G1674">
        <v>-42.63</v>
      </c>
      <c r="H1674">
        <v>-2.77</v>
      </c>
    </row>
    <row r="1675" spans="1:8" x14ac:dyDescent="0.2">
      <c r="A1675" t="s">
        <v>71</v>
      </c>
      <c r="B1675" t="s">
        <v>54</v>
      </c>
      <c r="C1675" t="s">
        <v>81</v>
      </c>
      <c r="D1675" s="4">
        <v>43678</v>
      </c>
      <c r="E1675" t="s">
        <v>198</v>
      </c>
      <c r="F1675" s="5">
        <v>43405</v>
      </c>
      <c r="G1675">
        <v>-987.97</v>
      </c>
      <c r="H1675">
        <v>34.58</v>
      </c>
    </row>
    <row r="1676" spans="1:8" x14ac:dyDescent="0.2">
      <c r="A1676" t="s">
        <v>71</v>
      </c>
      <c r="B1676" t="s">
        <v>54</v>
      </c>
      <c r="C1676" t="s">
        <v>82</v>
      </c>
      <c r="D1676" s="4">
        <v>43678</v>
      </c>
      <c r="E1676" t="s">
        <v>198</v>
      </c>
      <c r="F1676" s="5">
        <v>43405</v>
      </c>
      <c r="G1676">
        <v>-248.36</v>
      </c>
      <c r="H1676">
        <v>12.92</v>
      </c>
    </row>
    <row r="1677" spans="1:8" x14ac:dyDescent="0.2">
      <c r="A1677" t="s">
        <v>71</v>
      </c>
      <c r="B1677" t="s">
        <v>54</v>
      </c>
      <c r="C1677" t="s">
        <v>82</v>
      </c>
      <c r="D1677" s="4">
        <v>43678</v>
      </c>
      <c r="E1677" t="s">
        <v>197</v>
      </c>
      <c r="F1677" s="5">
        <v>43405</v>
      </c>
      <c r="G1677">
        <v>-237.64</v>
      </c>
      <c r="H1677">
        <v>-22.34</v>
      </c>
    </row>
    <row r="1678" spans="1:8" x14ac:dyDescent="0.2">
      <c r="A1678" t="s">
        <v>71</v>
      </c>
      <c r="B1678" t="s">
        <v>54</v>
      </c>
      <c r="C1678" t="s">
        <v>82</v>
      </c>
      <c r="D1678" s="4">
        <v>43678</v>
      </c>
      <c r="E1678" t="s">
        <v>196</v>
      </c>
      <c r="F1678" s="5">
        <v>43405</v>
      </c>
      <c r="G1678">
        <v>-10.72</v>
      </c>
      <c r="H1678">
        <v>-1</v>
      </c>
    </row>
    <row r="1679" spans="1:8" x14ac:dyDescent="0.2">
      <c r="A1679" t="s">
        <v>71</v>
      </c>
      <c r="B1679" t="s">
        <v>54</v>
      </c>
      <c r="C1679" t="s">
        <v>82</v>
      </c>
      <c r="D1679" s="4">
        <v>43678</v>
      </c>
      <c r="E1679" t="s">
        <v>199</v>
      </c>
      <c r="F1679" s="5">
        <v>43405</v>
      </c>
      <c r="G1679">
        <v>-248.36</v>
      </c>
      <c r="H1679">
        <v>-12.92</v>
      </c>
    </row>
    <row r="1680" spans="1:8" x14ac:dyDescent="0.2">
      <c r="A1680" t="s">
        <v>71</v>
      </c>
      <c r="B1680" t="s">
        <v>55</v>
      </c>
      <c r="C1680" t="s">
        <v>80</v>
      </c>
      <c r="D1680" s="4">
        <v>43252</v>
      </c>
      <c r="E1680" t="s">
        <v>198</v>
      </c>
      <c r="F1680" s="5">
        <v>43221</v>
      </c>
      <c r="G1680">
        <v>13062.16</v>
      </c>
      <c r="H1680">
        <v>-927.44</v>
      </c>
    </row>
    <row r="1681" spans="1:8" x14ac:dyDescent="0.2">
      <c r="A1681" t="s">
        <v>71</v>
      </c>
      <c r="B1681" t="s">
        <v>55</v>
      </c>
      <c r="C1681" t="s">
        <v>80</v>
      </c>
      <c r="D1681" s="4">
        <v>43252</v>
      </c>
      <c r="E1681" t="s">
        <v>202</v>
      </c>
      <c r="F1681" s="5">
        <v>43221</v>
      </c>
      <c r="G1681">
        <v>12498.48</v>
      </c>
      <c r="H1681">
        <v>1649.83</v>
      </c>
    </row>
    <row r="1682" spans="1:8" x14ac:dyDescent="0.2">
      <c r="A1682" t="s">
        <v>71</v>
      </c>
      <c r="B1682" t="s">
        <v>55</v>
      </c>
      <c r="C1682" t="s">
        <v>80</v>
      </c>
      <c r="D1682" s="4">
        <v>43252</v>
      </c>
      <c r="E1682" t="s">
        <v>203</v>
      </c>
      <c r="F1682" s="5">
        <v>43221</v>
      </c>
      <c r="G1682">
        <v>563.67999999999995</v>
      </c>
      <c r="H1682">
        <v>74.44</v>
      </c>
    </row>
    <row r="1683" spans="1:8" x14ac:dyDescent="0.2">
      <c r="A1683" t="s">
        <v>71</v>
      </c>
      <c r="B1683" t="s">
        <v>55</v>
      </c>
      <c r="C1683" t="s">
        <v>80</v>
      </c>
      <c r="D1683" s="4">
        <v>43252</v>
      </c>
      <c r="E1683" t="s">
        <v>199</v>
      </c>
      <c r="F1683" s="5">
        <v>43221</v>
      </c>
      <c r="G1683">
        <v>13062.16</v>
      </c>
      <c r="H1683">
        <v>927.44</v>
      </c>
    </row>
    <row r="1684" spans="1:8" x14ac:dyDescent="0.2">
      <c r="A1684" t="s">
        <v>71</v>
      </c>
      <c r="B1684" t="s">
        <v>55</v>
      </c>
      <c r="C1684" t="s">
        <v>80</v>
      </c>
      <c r="D1684" s="4">
        <v>43252</v>
      </c>
      <c r="E1684" t="s">
        <v>199</v>
      </c>
      <c r="F1684" s="5">
        <v>43101</v>
      </c>
      <c r="G1684">
        <v>696.25</v>
      </c>
      <c r="H1684">
        <v>36.880000000000003</v>
      </c>
    </row>
    <row r="1685" spans="1:8" x14ac:dyDescent="0.2">
      <c r="A1685" t="s">
        <v>71</v>
      </c>
      <c r="B1685" t="s">
        <v>55</v>
      </c>
      <c r="C1685" t="s">
        <v>80</v>
      </c>
      <c r="D1685" s="4">
        <v>43252</v>
      </c>
      <c r="E1685" t="s">
        <v>193</v>
      </c>
      <c r="F1685" s="5">
        <v>43101</v>
      </c>
      <c r="G1685">
        <v>666.21</v>
      </c>
      <c r="H1685">
        <v>87.94</v>
      </c>
    </row>
    <row r="1686" spans="1:8" x14ac:dyDescent="0.2">
      <c r="A1686" t="s">
        <v>71</v>
      </c>
      <c r="B1686" t="s">
        <v>55</v>
      </c>
      <c r="C1686" t="s">
        <v>80</v>
      </c>
      <c r="D1686" s="4">
        <v>43252</v>
      </c>
      <c r="E1686" t="s">
        <v>192</v>
      </c>
      <c r="F1686" s="5">
        <v>43101</v>
      </c>
      <c r="G1686">
        <v>30.04</v>
      </c>
      <c r="H1686">
        <v>3.99</v>
      </c>
    </row>
    <row r="1687" spans="1:8" x14ac:dyDescent="0.2">
      <c r="A1687" t="s">
        <v>71</v>
      </c>
      <c r="B1687" t="s">
        <v>55</v>
      </c>
      <c r="C1687" t="s">
        <v>80</v>
      </c>
      <c r="D1687" s="4">
        <v>43252</v>
      </c>
      <c r="E1687" t="s">
        <v>198</v>
      </c>
      <c r="F1687" s="5">
        <v>43101</v>
      </c>
      <c r="G1687">
        <v>696.25</v>
      </c>
      <c r="H1687">
        <v>-36.880000000000003</v>
      </c>
    </row>
    <row r="1688" spans="1:8" x14ac:dyDescent="0.2">
      <c r="A1688" t="s">
        <v>71</v>
      </c>
      <c r="B1688" t="s">
        <v>55</v>
      </c>
      <c r="C1688" t="s">
        <v>81</v>
      </c>
      <c r="D1688" s="4">
        <v>43252</v>
      </c>
      <c r="E1688" t="s">
        <v>199</v>
      </c>
      <c r="F1688" s="5">
        <v>43221</v>
      </c>
      <c r="G1688">
        <v>38278.25</v>
      </c>
      <c r="H1688">
        <v>1339.72</v>
      </c>
    </row>
    <row r="1689" spans="1:8" x14ac:dyDescent="0.2">
      <c r="A1689" t="s">
        <v>71</v>
      </c>
      <c r="B1689" t="s">
        <v>55</v>
      </c>
      <c r="C1689" t="s">
        <v>81</v>
      </c>
      <c r="D1689" s="4">
        <v>43252</v>
      </c>
      <c r="E1689" t="s">
        <v>204</v>
      </c>
      <c r="F1689" s="5">
        <v>43221</v>
      </c>
      <c r="G1689">
        <v>36626.42</v>
      </c>
      <c r="H1689">
        <v>2380.7199999999998</v>
      </c>
    </row>
    <row r="1690" spans="1:8" x14ac:dyDescent="0.2">
      <c r="A1690" t="s">
        <v>71</v>
      </c>
      <c r="B1690" t="s">
        <v>55</v>
      </c>
      <c r="C1690" t="s">
        <v>81</v>
      </c>
      <c r="D1690" s="4">
        <v>43252</v>
      </c>
      <c r="E1690" t="s">
        <v>205</v>
      </c>
      <c r="F1690" s="5">
        <v>43221</v>
      </c>
      <c r="G1690">
        <v>1651.83</v>
      </c>
      <c r="H1690">
        <v>107.36</v>
      </c>
    </row>
    <row r="1691" spans="1:8" x14ac:dyDescent="0.2">
      <c r="A1691" t="s">
        <v>71</v>
      </c>
      <c r="B1691" t="s">
        <v>55</v>
      </c>
      <c r="C1691" t="s">
        <v>81</v>
      </c>
      <c r="D1691" s="4">
        <v>43252</v>
      </c>
      <c r="E1691" t="s">
        <v>198</v>
      </c>
      <c r="F1691" s="5">
        <v>43221</v>
      </c>
      <c r="G1691">
        <v>38278.25</v>
      </c>
      <c r="H1691">
        <v>-1339.72</v>
      </c>
    </row>
    <row r="1692" spans="1:8" x14ac:dyDescent="0.2">
      <c r="A1692" t="s">
        <v>71</v>
      </c>
      <c r="B1692" t="s">
        <v>55</v>
      </c>
      <c r="C1692" t="s">
        <v>81</v>
      </c>
      <c r="D1692" s="4">
        <v>43252</v>
      </c>
      <c r="E1692" t="s">
        <v>195</v>
      </c>
      <c r="F1692" s="5">
        <v>43101</v>
      </c>
      <c r="G1692">
        <v>5497.08</v>
      </c>
      <c r="H1692">
        <v>357.29</v>
      </c>
    </row>
    <row r="1693" spans="1:8" x14ac:dyDescent="0.2">
      <c r="A1693" t="s">
        <v>71</v>
      </c>
      <c r="B1693" t="s">
        <v>55</v>
      </c>
      <c r="C1693" t="s">
        <v>81</v>
      </c>
      <c r="D1693" s="4">
        <v>43252</v>
      </c>
      <c r="E1693" t="s">
        <v>194</v>
      </c>
      <c r="F1693" s="5">
        <v>43101</v>
      </c>
      <c r="G1693">
        <v>247.91</v>
      </c>
      <c r="H1693">
        <v>16.100000000000001</v>
      </c>
    </row>
    <row r="1694" spans="1:8" x14ac:dyDescent="0.2">
      <c r="A1694" t="s">
        <v>71</v>
      </c>
      <c r="B1694" t="s">
        <v>55</v>
      </c>
      <c r="C1694" t="s">
        <v>81</v>
      </c>
      <c r="D1694" s="4">
        <v>43252</v>
      </c>
      <c r="E1694" t="s">
        <v>198</v>
      </c>
      <c r="F1694" s="5">
        <v>43101</v>
      </c>
      <c r="G1694">
        <v>5744.99</v>
      </c>
      <c r="H1694">
        <v>-149.38999999999999</v>
      </c>
    </row>
    <row r="1695" spans="1:8" x14ac:dyDescent="0.2">
      <c r="A1695" t="s">
        <v>71</v>
      </c>
      <c r="B1695" t="s">
        <v>55</v>
      </c>
      <c r="C1695" t="s">
        <v>81</v>
      </c>
      <c r="D1695" s="4">
        <v>43252</v>
      </c>
      <c r="E1695" t="s">
        <v>199</v>
      </c>
      <c r="F1695" s="5">
        <v>43101</v>
      </c>
      <c r="G1695">
        <v>5744.99</v>
      </c>
      <c r="H1695">
        <v>149.38999999999999</v>
      </c>
    </row>
    <row r="1696" spans="1:8" x14ac:dyDescent="0.2">
      <c r="A1696" t="s">
        <v>71</v>
      </c>
      <c r="B1696" t="s">
        <v>55</v>
      </c>
      <c r="C1696" t="s">
        <v>82</v>
      </c>
      <c r="D1696" s="4">
        <v>43252</v>
      </c>
      <c r="E1696" t="s">
        <v>199</v>
      </c>
      <c r="F1696" s="5">
        <v>43221</v>
      </c>
      <c r="G1696">
        <v>12051.56</v>
      </c>
      <c r="H1696">
        <v>626.66</v>
      </c>
    </row>
    <row r="1697" spans="1:8" x14ac:dyDescent="0.2">
      <c r="A1697" t="s">
        <v>71</v>
      </c>
      <c r="B1697" t="s">
        <v>55</v>
      </c>
      <c r="C1697" t="s">
        <v>82</v>
      </c>
      <c r="D1697" s="4">
        <v>43252</v>
      </c>
      <c r="E1697" t="s">
        <v>198</v>
      </c>
      <c r="F1697" s="5">
        <v>43221</v>
      </c>
      <c r="G1697">
        <v>12051.56</v>
      </c>
      <c r="H1697">
        <v>-626.66</v>
      </c>
    </row>
    <row r="1698" spans="1:8" x14ac:dyDescent="0.2">
      <c r="A1698" t="s">
        <v>71</v>
      </c>
      <c r="B1698" t="s">
        <v>55</v>
      </c>
      <c r="C1698" t="s">
        <v>82</v>
      </c>
      <c r="D1698" s="4">
        <v>43252</v>
      </c>
      <c r="E1698" t="s">
        <v>206</v>
      </c>
      <c r="F1698" s="5">
        <v>43221</v>
      </c>
      <c r="G1698">
        <v>11531.52</v>
      </c>
      <c r="H1698">
        <v>1083.96</v>
      </c>
    </row>
    <row r="1699" spans="1:8" x14ac:dyDescent="0.2">
      <c r="A1699" t="s">
        <v>71</v>
      </c>
      <c r="B1699" t="s">
        <v>55</v>
      </c>
      <c r="C1699" t="s">
        <v>82</v>
      </c>
      <c r="D1699" s="4">
        <v>43252</v>
      </c>
      <c r="E1699" t="s">
        <v>207</v>
      </c>
      <c r="F1699" s="5">
        <v>43221</v>
      </c>
      <c r="G1699">
        <v>520.04</v>
      </c>
      <c r="H1699">
        <v>48.88</v>
      </c>
    </row>
    <row r="1700" spans="1:8" x14ac:dyDescent="0.2">
      <c r="A1700" t="s">
        <v>71</v>
      </c>
      <c r="B1700" t="s">
        <v>55</v>
      </c>
      <c r="C1700" t="s">
        <v>82</v>
      </c>
      <c r="D1700" s="4">
        <v>43252</v>
      </c>
      <c r="E1700" t="s">
        <v>199</v>
      </c>
      <c r="F1700" s="5">
        <v>43101</v>
      </c>
      <c r="G1700">
        <v>726.56</v>
      </c>
      <c r="H1700">
        <v>27.58</v>
      </c>
    </row>
    <row r="1701" spans="1:8" x14ac:dyDescent="0.2">
      <c r="A1701" t="s">
        <v>71</v>
      </c>
      <c r="B1701" t="s">
        <v>55</v>
      </c>
      <c r="C1701" t="s">
        <v>82</v>
      </c>
      <c r="D1701" s="4">
        <v>43252</v>
      </c>
      <c r="E1701" t="s">
        <v>197</v>
      </c>
      <c r="F1701" s="5">
        <v>43101</v>
      </c>
      <c r="G1701">
        <v>695.21</v>
      </c>
      <c r="H1701">
        <v>66.040000000000006</v>
      </c>
    </row>
    <row r="1702" spans="1:8" x14ac:dyDescent="0.2">
      <c r="A1702" t="s">
        <v>71</v>
      </c>
      <c r="B1702" t="s">
        <v>55</v>
      </c>
      <c r="C1702" t="s">
        <v>82</v>
      </c>
      <c r="D1702" s="4">
        <v>43252</v>
      </c>
      <c r="E1702" t="s">
        <v>196</v>
      </c>
      <c r="F1702" s="5">
        <v>43101</v>
      </c>
      <c r="G1702">
        <v>31.35</v>
      </c>
      <c r="H1702">
        <v>2.95</v>
      </c>
    </row>
    <row r="1703" spans="1:8" x14ac:dyDescent="0.2">
      <c r="A1703" t="s">
        <v>71</v>
      </c>
      <c r="B1703" t="s">
        <v>55</v>
      </c>
      <c r="C1703" t="s">
        <v>82</v>
      </c>
      <c r="D1703" s="4">
        <v>43252</v>
      </c>
      <c r="E1703" t="s">
        <v>198</v>
      </c>
      <c r="F1703" s="5">
        <v>43101</v>
      </c>
      <c r="G1703">
        <v>726.56</v>
      </c>
      <c r="H1703">
        <v>-27.58</v>
      </c>
    </row>
    <row r="1704" spans="1:8" x14ac:dyDescent="0.2">
      <c r="A1704" t="s">
        <v>71</v>
      </c>
      <c r="B1704" t="s">
        <v>54</v>
      </c>
      <c r="C1704" t="s">
        <v>80</v>
      </c>
      <c r="D1704" s="4">
        <v>43252</v>
      </c>
      <c r="E1704" t="s">
        <v>198</v>
      </c>
      <c r="F1704" s="5">
        <v>43101</v>
      </c>
      <c r="G1704">
        <v>24.82</v>
      </c>
      <c r="H1704">
        <v>-1.33</v>
      </c>
    </row>
    <row r="1705" spans="1:8" x14ac:dyDescent="0.2">
      <c r="A1705" t="s">
        <v>71</v>
      </c>
      <c r="B1705" t="s">
        <v>54</v>
      </c>
      <c r="C1705" t="s">
        <v>80</v>
      </c>
      <c r="D1705" s="4">
        <v>43252</v>
      </c>
      <c r="E1705" t="s">
        <v>193</v>
      </c>
      <c r="F1705" s="5">
        <v>43101</v>
      </c>
      <c r="G1705">
        <v>23.75</v>
      </c>
      <c r="H1705">
        <v>3.15</v>
      </c>
    </row>
    <row r="1706" spans="1:8" x14ac:dyDescent="0.2">
      <c r="A1706" t="s">
        <v>71</v>
      </c>
      <c r="B1706" t="s">
        <v>54</v>
      </c>
      <c r="C1706" t="s">
        <v>80</v>
      </c>
      <c r="D1706" s="4">
        <v>43252</v>
      </c>
      <c r="E1706" t="s">
        <v>192</v>
      </c>
      <c r="F1706" s="5">
        <v>43101</v>
      </c>
      <c r="G1706">
        <v>1.07</v>
      </c>
      <c r="H1706">
        <v>0.15</v>
      </c>
    </row>
    <row r="1707" spans="1:8" x14ac:dyDescent="0.2">
      <c r="A1707" t="s">
        <v>71</v>
      </c>
      <c r="B1707" t="s">
        <v>54</v>
      </c>
      <c r="C1707" t="s">
        <v>80</v>
      </c>
      <c r="D1707" s="4">
        <v>43252</v>
      </c>
      <c r="E1707" t="s">
        <v>199</v>
      </c>
      <c r="F1707" s="5">
        <v>43101</v>
      </c>
      <c r="G1707">
        <v>24.82</v>
      </c>
      <c r="H1707">
        <v>1.33</v>
      </c>
    </row>
    <row r="1708" spans="1:8" x14ac:dyDescent="0.2">
      <c r="A1708" t="s">
        <v>71</v>
      </c>
      <c r="B1708" t="s">
        <v>54</v>
      </c>
      <c r="C1708" t="s">
        <v>81</v>
      </c>
      <c r="D1708" s="4">
        <v>43252</v>
      </c>
      <c r="E1708" t="s">
        <v>198</v>
      </c>
      <c r="F1708" s="5">
        <v>43101</v>
      </c>
      <c r="G1708">
        <v>173.47</v>
      </c>
      <c r="H1708">
        <v>-4.5</v>
      </c>
    </row>
    <row r="1709" spans="1:8" x14ac:dyDescent="0.2">
      <c r="A1709" t="s">
        <v>71</v>
      </c>
      <c r="B1709" t="s">
        <v>54</v>
      </c>
      <c r="C1709" t="s">
        <v>81</v>
      </c>
      <c r="D1709" s="4">
        <v>43252</v>
      </c>
      <c r="E1709" t="s">
        <v>195</v>
      </c>
      <c r="F1709" s="5">
        <v>43101</v>
      </c>
      <c r="G1709">
        <v>165.99</v>
      </c>
      <c r="H1709">
        <v>10.78</v>
      </c>
    </row>
    <row r="1710" spans="1:8" x14ac:dyDescent="0.2">
      <c r="A1710" t="s">
        <v>71</v>
      </c>
      <c r="B1710" t="s">
        <v>54</v>
      </c>
      <c r="C1710" t="s">
        <v>81</v>
      </c>
      <c r="D1710" s="4">
        <v>43252</v>
      </c>
      <c r="E1710" t="s">
        <v>194</v>
      </c>
      <c r="F1710" s="5">
        <v>43101</v>
      </c>
      <c r="G1710">
        <v>7.48</v>
      </c>
      <c r="H1710">
        <v>0.49</v>
      </c>
    </row>
    <row r="1711" spans="1:8" x14ac:dyDescent="0.2">
      <c r="A1711" t="s">
        <v>71</v>
      </c>
      <c r="B1711" t="s">
        <v>54</v>
      </c>
      <c r="C1711" t="s">
        <v>81</v>
      </c>
      <c r="D1711" s="4">
        <v>43252</v>
      </c>
      <c r="E1711" t="s">
        <v>199</v>
      </c>
      <c r="F1711" s="5">
        <v>43101</v>
      </c>
      <c r="G1711">
        <v>173.47</v>
      </c>
      <c r="H1711">
        <v>4.5</v>
      </c>
    </row>
    <row r="1712" spans="1:8" x14ac:dyDescent="0.2">
      <c r="A1712" t="s">
        <v>71</v>
      </c>
      <c r="B1712" t="s">
        <v>54</v>
      </c>
      <c r="C1712" t="s">
        <v>82</v>
      </c>
      <c r="D1712" s="4">
        <v>43252</v>
      </c>
      <c r="E1712" t="s">
        <v>198</v>
      </c>
      <c r="F1712" s="5">
        <v>43101</v>
      </c>
      <c r="G1712">
        <v>35.869999999999997</v>
      </c>
      <c r="H1712">
        <v>-1.35</v>
      </c>
    </row>
    <row r="1713" spans="1:8" x14ac:dyDescent="0.2">
      <c r="A1713" t="s">
        <v>71</v>
      </c>
      <c r="B1713" t="s">
        <v>54</v>
      </c>
      <c r="C1713" t="s">
        <v>82</v>
      </c>
      <c r="D1713" s="4">
        <v>43252</v>
      </c>
      <c r="E1713" t="s">
        <v>197</v>
      </c>
      <c r="F1713" s="5">
        <v>43101</v>
      </c>
      <c r="G1713">
        <v>34.32</v>
      </c>
      <c r="H1713">
        <v>3.27</v>
      </c>
    </row>
    <row r="1714" spans="1:8" x14ac:dyDescent="0.2">
      <c r="A1714" t="s">
        <v>71</v>
      </c>
      <c r="B1714" t="s">
        <v>54</v>
      </c>
      <c r="C1714" t="s">
        <v>82</v>
      </c>
      <c r="D1714" s="4">
        <v>43252</v>
      </c>
      <c r="E1714" t="s">
        <v>196</v>
      </c>
      <c r="F1714" s="5">
        <v>43101</v>
      </c>
      <c r="G1714">
        <v>1.55</v>
      </c>
      <c r="H1714">
        <v>0.14000000000000001</v>
      </c>
    </row>
    <row r="1715" spans="1:8" x14ac:dyDescent="0.2">
      <c r="A1715" t="s">
        <v>71</v>
      </c>
      <c r="B1715" t="s">
        <v>54</v>
      </c>
      <c r="C1715" t="s">
        <v>82</v>
      </c>
      <c r="D1715" s="4">
        <v>43252</v>
      </c>
      <c r="E1715" t="s">
        <v>199</v>
      </c>
      <c r="F1715" s="5">
        <v>43101</v>
      </c>
      <c r="G1715">
        <v>35.869999999999997</v>
      </c>
      <c r="H1715">
        <v>1.35</v>
      </c>
    </row>
    <row r="1716" spans="1:8" x14ac:dyDescent="0.2">
      <c r="A1716" t="s">
        <v>71</v>
      </c>
      <c r="B1716" t="s">
        <v>54</v>
      </c>
      <c r="C1716" t="s">
        <v>80</v>
      </c>
      <c r="D1716" s="4">
        <v>43252</v>
      </c>
      <c r="E1716" t="s">
        <v>199</v>
      </c>
      <c r="F1716" s="5">
        <v>43221</v>
      </c>
      <c r="G1716">
        <v>20.43</v>
      </c>
      <c r="H1716">
        <v>1.45</v>
      </c>
    </row>
    <row r="1717" spans="1:8" x14ac:dyDescent="0.2">
      <c r="A1717" t="s">
        <v>71</v>
      </c>
      <c r="B1717" t="s">
        <v>54</v>
      </c>
      <c r="C1717" t="s">
        <v>80</v>
      </c>
      <c r="D1717" s="4">
        <v>43252</v>
      </c>
      <c r="E1717" t="s">
        <v>198</v>
      </c>
      <c r="F1717" s="5">
        <v>43221</v>
      </c>
      <c r="G1717">
        <v>20.43</v>
      </c>
      <c r="H1717">
        <v>-1.45</v>
      </c>
    </row>
    <row r="1718" spans="1:8" x14ac:dyDescent="0.2">
      <c r="A1718" t="s">
        <v>71</v>
      </c>
      <c r="B1718" t="s">
        <v>54</v>
      </c>
      <c r="C1718" t="s">
        <v>80</v>
      </c>
      <c r="D1718" s="4">
        <v>43252</v>
      </c>
      <c r="E1718" t="s">
        <v>202</v>
      </c>
      <c r="F1718" s="5">
        <v>43221</v>
      </c>
      <c r="G1718">
        <v>19.55</v>
      </c>
      <c r="H1718">
        <v>2.58</v>
      </c>
    </row>
    <row r="1719" spans="1:8" x14ac:dyDescent="0.2">
      <c r="A1719" t="s">
        <v>71</v>
      </c>
      <c r="B1719" t="s">
        <v>54</v>
      </c>
      <c r="C1719" t="s">
        <v>80</v>
      </c>
      <c r="D1719" s="4">
        <v>43252</v>
      </c>
      <c r="E1719" t="s">
        <v>203</v>
      </c>
      <c r="F1719" s="5">
        <v>43221</v>
      </c>
      <c r="G1719">
        <v>0.88</v>
      </c>
      <c r="H1719">
        <v>0.12</v>
      </c>
    </row>
    <row r="1720" spans="1:8" x14ac:dyDescent="0.2">
      <c r="A1720" t="s">
        <v>71</v>
      </c>
      <c r="B1720" t="s">
        <v>54</v>
      </c>
      <c r="C1720" t="s">
        <v>80</v>
      </c>
      <c r="D1720" s="4">
        <v>43252</v>
      </c>
      <c r="E1720" t="s">
        <v>199</v>
      </c>
      <c r="F1720" s="5">
        <v>43101</v>
      </c>
      <c r="G1720">
        <v>8.0299999999999994</v>
      </c>
      <c r="H1720">
        <v>0.43</v>
      </c>
    </row>
    <row r="1721" spans="1:8" x14ac:dyDescent="0.2">
      <c r="A1721" t="s">
        <v>71</v>
      </c>
      <c r="B1721" t="s">
        <v>54</v>
      </c>
      <c r="C1721" t="s">
        <v>80</v>
      </c>
      <c r="D1721" s="4">
        <v>43252</v>
      </c>
      <c r="E1721" t="s">
        <v>193</v>
      </c>
      <c r="F1721" s="5">
        <v>43101</v>
      </c>
      <c r="G1721">
        <v>7.68</v>
      </c>
      <c r="H1721">
        <v>1.01</v>
      </c>
    </row>
    <row r="1722" spans="1:8" x14ac:dyDescent="0.2">
      <c r="A1722" t="s">
        <v>71</v>
      </c>
      <c r="B1722" t="s">
        <v>54</v>
      </c>
      <c r="C1722" t="s">
        <v>80</v>
      </c>
      <c r="D1722" s="4">
        <v>43252</v>
      </c>
      <c r="E1722" t="s">
        <v>192</v>
      </c>
      <c r="F1722" s="5">
        <v>43101</v>
      </c>
      <c r="G1722">
        <v>0.35</v>
      </c>
      <c r="H1722">
        <v>0.05</v>
      </c>
    </row>
    <row r="1723" spans="1:8" x14ac:dyDescent="0.2">
      <c r="A1723" t="s">
        <v>71</v>
      </c>
      <c r="B1723" t="s">
        <v>54</v>
      </c>
      <c r="C1723" t="s">
        <v>80</v>
      </c>
      <c r="D1723" s="4">
        <v>43252</v>
      </c>
      <c r="E1723" t="s">
        <v>198</v>
      </c>
      <c r="F1723" s="5">
        <v>43101</v>
      </c>
      <c r="G1723">
        <v>8.0299999999999994</v>
      </c>
      <c r="H1723">
        <v>-0.43</v>
      </c>
    </row>
    <row r="1724" spans="1:8" x14ac:dyDescent="0.2">
      <c r="A1724" t="s">
        <v>71</v>
      </c>
      <c r="B1724" t="s">
        <v>54</v>
      </c>
      <c r="C1724" t="s">
        <v>81</v>
      </c>
      <c r="D1724" s="4">
        <v>43252</v>
      </c>
      <c r="E1724" t="s">
        <v>204</v>
      </c>
      <c r="F1724" s="5">
        <v>43221</v>
      </c>
      <c r="G1724">
        <v>74.13</v>
      </c>
      <c r="H1724">
        <v>4.82</v>
      </c>
    </row>
    <row r="1725" spans="1:8" x14ac:dyDescent="0.2">
      <c r="A1725" t="s">
        <v>71</v>
      </c>
      <c r="B1725" t="s">
        <v>54</v>
      </c>
      <c r="C1725" t="s">
        <v>81</v>
      </c>
      <c r="D1725" s="4">
        <v>43252</v>
      </c>
      <c r="E1725" t="s">
        <v>205</v>
      </c>
      <c r="F1725" s="5">
        <v>43221</v>
      </c>
      <c r="G1725">
        <v>3.34</v>
      </c>
      <c r="H1725">
        <v>0.22</v>
      </c>
    </row>
    <row r="1726" spans="1:8" x14ac:dyDescent="0.2">
      <c r="A1726" t="s">
        <v>71</v>
      </c>
      <c r="B1726" t="s">
        <v>54</v>
      </c>
      <c r="C1726" t="s">
        <v>81</v>
      </c>
      <c r="D1726" s="4">
        <v>43252</v>
      </c>
      <c r="E1726" t="s">
        <v>199</v>
      </c>
      <c r="F1726" s="5">
        <v>43221</v>
      </c>
      <c r="G1726">
        <v>77.47</v>
      </c>
      <c r="H1726">
        <v>2.71</v>
      </c>
    </row>
    <row r="1727" spans="1:8" x14ac:dyDescent="0.2">
      <c r="A1727" t="s">
        <v>71</v>
      </c>
      <c r="B1727" t="s">
        <v>54</v>
      </c>
      <c r="C1727" t="s">
        <v>81</v>
      </c>
      <c r="D1727" s="4">
        <v>43252</v>
      </c>
      <c r="E1727" t="s">
        <v>198</v>
      </c>
      <c r="F1727" s="5">
        <v>43221</v>
      </c>
      <c r="G1727">
        <v>77.47</v>
      </c>
      <c r="H1727">
        <v>-2.71</v>
      </c>
    </row>
    <row r="1728" spans="1:8" x14ac:dyDescent="0.2">
      <c r="A1728" t="s">
        <v>71</v>
      </c>
      <c r="B1728" t="s">
        <v>54</v>
      </c>
      <c r="C1728" t="s">
        <v>81</v>
      </c>
      <c r="D1728" s="4">
        <v>43252</v>
      </c>
      <c r="E1728" t="s">
        <v>195</v>
      </c>
      <c r="F1728" s="5">
        <v>43101</v>
      </c>
      <c r="G1728">
        <v>37.69</v>
      </c>
      <c r="H1728">
        <v>2.4500000000000002</v>
      </c>
    </row>
    <row r="1729" spans="1:8" x14ac:dyDescent="0.2">
      <c r="A1729" t="s">
        <v>71</v>
      </c>
      <c r="B1729" t="s">
        <v>54</v>
      </c>
      <c r="C1729" t="s">
        <v>81</v>
      </c>
      <c r="D1729" s="4">
        <v>43252</v>
      </c>
      <c r="E1729" t="s">
        <v>194</v>
      </c>
      <c r="F1729" s="5">
        <v>43101</v>
      </c>
      <c r="G1729">
        <v>1.7</v>
      </c>
      <c r="H1729">
        <v>0.11</v>
      </c>
    </row>
    <row r="1730" spans="1:8" x14ac:dyDescent="0.2">
      <c r="A1730" t="s">
        <v>71</v>
      </c>
      <c r="B1730" t="s">
        <v>54</v>
      </c>
      <c r="C1730" t="s">
        <v>81</v>
      </c>
      <c r="D1730" s="4">
        <v>43252</v>
      </c>
      <c r="E1730" t="s">
        <v>198</v>
      </c>
      <c r="F1730" s="5">
        <v>43101</v>
      </c>
      <c r="G1730">
        <v>39.39</v>
      </c>
      <c r="H1730">
        <v>-1.02</v>
      </c>
    </row>
    <row r="1731" spans="1:8" x14ac:dyDescent="0.2">
      <c r="A1731" t="s">
        <v>71</v>
      </c>
      <c r="B1731" t="s">
        <v>54</v>
      </c>
      <c r="C1731" t="s">
        <v>81</v>
      </c>
      <c r="D1731" s="4">
        <v>43252</v>
      </c>
      <c r="E1731" t="s">
        <v>199</v>
      </c>
      <c r="F1731" s="5">
        <v>43101</v>
      </c>
      <c r="G1731">
        <v>39.39</v>
      </c>
      <c r="H1731">
        <v>1.02</v>
      </c>
    </row>
    <row r="1732" spans="1:8" x14ac:dyDescent="0.2">
      <c r="A1732" t="s">
        <v>71</v>
      </c>
      <c r="B1732" t="s">
        <v>54</v>
      </c>
      <c r="C1732" t="s">
        <v>82</v>
      </c>
      <c r="D1732" s="4">
        <v>43252</v>
      </c>
      <c r="E1732" t="s">
        <v>199</v>
      </c>
      <c r="F1732" s="5">
        <v>43221</v>
      </c>
      <c r="G1732">
        <v>20.18</v>
      </c>
      <c r="H1732">
        <v>1.05</v>
      </c>
    </row>
    <row r="1733" spans="1:8" x14ac:dyDescent="0.2">
      <c r="A1733" t="s">
        <v>71</v>
      </c>
      <c r="B1733" t="s">
        <v>54</v>
      </c>
      <c r="C1733" t="s">
        <v>82</v>
      </c>
      <c r="D1733" s="4">
        <v>43252</v>
      </c>
      <c r="E1733" t="s">
        <v>198</v>
      </c>
      <c r="F1733" s="5">
        <v>43221</v>
      </c>
      <c r="G1733">
        <v>20.18</v>
      </c>
      <c r="H1733">
        <v>-1.05</v>
      </c>
    </row>
    <row r="1734" spans="1:8" x14ac:dyDescent="0.2">
      <c r="A1734" t="s">
        <v>71</v>
      </c>
      <c r="B1734" t="s">
        <v>54</v>
      </c>
      <c r="C1734" t="s">
        <v>82</v>
      </c>
      <c r="D1734" s="4">
        <v>43252</v>
      </c>
      <c r="E1734" t="s">
        <v>206</v>
      </c>
      <c r="F1734" s="5">
        <v>43221</v>
      </c>
      <c r="G1734">
        <v>19.309999999999999</v>
      </c>
      <c r="H1734">
        <v>1.82</v>
      </c>
    </row>
    <row r="1735" spans="1:8" x14ac:dyDescent="0.2">
      <c r="A1735" t="s">
        <v>71</v>
      </c>
      <c r="B1735" t="s">
        <v>54</v>
      </c>
      <c r="C1735" t="s">
        <v>82</v>
      </c>
      <c r="D1735" s="4">
        <v>43252</v>
      </c>
      <c r="E1735" t="s">
        <v>207</v>
      </c>
      <c r="F1735" s="5">
        <v>43221</v>
      </c>
      <c r="G1735">
        <v>0.87</v>
      </c>
      <c r="H1735">
        <v>0.08</v>
      </c>
    </row>
    <row r="1736" spans="1:8" x14ac:dyDescent="0.2">
      <c r="A1736" t="s">
        <v>71</v>
      </c>
      <c r="B1736" t="s">
        <v>54</v>
      </c>
      <c r="C1736" t="s">
        <v>82</v>
      </c>
      <c r="D1736" s="4">
        <v>43252</v>
      </c>
      <c r="E1736" t="s">
        <v>199</v>
      </c>
      <c r="F1736" s="5">
        <v>43101</v>
      </c>
      <c r="G1736">
        <v>7.97</v>
      </c>
      <c r="H1736">
        <v>0.3</v>
      </c>
    </row>
    <row r="1737" spans="1:8" x14ac:dyDescent="0.2">
      <c r="A1737" t="s">
        <v>71</v>
      </c>
      <c r="B1737" t="s">
        <v>54</v>
      </c>
      <c r="C1737" t="s">
        <v>82</v>
      </c>
      <c r="D1737" s="4">
        <v>43252</v>
      </c>
      <c r="E1737" t="s">
        <v>197</v>
      </c>
      <c r="F1737" s="5">
        <v>43101</v>
      </c>
      <c r="G1737">
        <v>7.63</v>
      </c>
      <c r="H1737">
        <v>0.72</v>
      </c>
    </row>
    <row r="1738" spans="1:8" x14ac:dyDescent="0.2">
      <c r="A1738" t="s">
        <v>71</v>
      </c>
      <c r="B1738" t="s">
        <v>54</v>
      </c>
      <c r="C1738" t="s">
        <v>82</v>
      </c>
      <c r="D1738" s="4">
        <v>43252</v>
      </c>
      <c r="E1738" t="s">
        <v>196</v>
      </c>
      <c r="F1738" s="5">
        <v>43101</v>
      </c>
      <c r="G1738">
        <v>0.34</v>
      </c>
      <c r="H1738">
        <v>0.03</v>
      </c>
    </row>
    <row r="1739" spans="1:8" x14ac:dyDescent="0.2">
      <c r="A1739" t="s">
        <v>71</v>
      </c>
      <c r="B1739" t="s">
        <v>54</v>
      </c>
      <c r="C1739" t="s">
        <v>82</v>
      </c>
      <c r="D1739" s="4">
        <v>43252</v>
      </c>
      <c r="E1739" t="s">
        <v>198</v>
      </c>
      <c r="F1739" s="5">
        <v>43101</v>
      </c>
      <c r="G1739">
        <v>7.97</v>
      </c>
      <c r="H1739">
        <v>-0.3</v>
      </c>
    </row>
    <row r="1740" spans="1:8" x14ac:dyDescent="0.2">
      <c r="A1740" t="s">
        <v>71</v>
      </c>
      <c r="B1740" t="s">
        <v>54</v>
      </c>
      <c r="C1740" t="s">
        <v>80</v>
      </c>
      <c r="D1740" s="4">
        <v>43252</v>
      </c>
      <c r="E1740" t="s">
        <v>192</v>
      </c>
      <c r="F1740" s="5">
        <v>43101</v>
      </c>
      <c r="G1740">
        <v>35.81</v>
      </c>
      <c r="H1740">
        <v>4.74</v>
      </c>
    </row>
    <row r="1741" spans="1:8" x14ac:dyDescent="0.2">
      <c r="A1741" t="s">
        <v>71</v>
      </c>
      <c r="B1741" t="s">
        <v>54</v>
      </c>
      <c r="C1741" t="s">
        <v>80</v>
      </c>
      <c r="D1741" s="4">
        <v>43252</v>
      </c>
      <c r="E1741" t="s">
        <v>199</v>
      </c>
      <c r="F1741" s="5">
        <v>43101</v>
      </c>
      <c r="G1741">
        <v>830.29</v>
      </c>
      <c r="H1741">
        <v>44.03</v>
      </c>
    </row>
    <row r="1742" spans="1:8" x14ac:dyDescent="0.2">
      <c r="A1742" t="s">
        <v>71</v>
      </c>
      <c r="B1742" t="s">
        <v>54</v>
      </c>
      <c r="C1742" t="s">
        <v>81</v>
      </c>
      <c r="D1742" s="4">
        <v>43252</v>
      </c>
      <c r="E1742" t="s">
        <v>198</v>
      </c>
      <c r="F1742" s="5">
        <v>43101</v>
      </c>
      <c r="G1742">
        <v>3615.56</v>
      </c>
      <c r="H1742">
        <v>-93.98</v>
      </c>
    </row>
    <row r="1743" spans="1:8" x14ac:dyDescent="0.2">
      <c r="A1743" t="s">
        <v>71</v>
      </c>
      <c r="B1743" t="s">
        <v>54</v>
      </c>
      <c r="C1743" t="s">
        <v>81</v>
      </c>
      <c r="D1743" s="4">
        <v>43252</v>
      </c>
      <c r="E1743" t="s">
        <v>195</v>
      </c>
      <c r="F1743" s="5">
        <v>43101</v>
      </c>
      <c r="G1743">
        <v>3459.52</v>
      </c>
      <c r="H1743">
        <v>224.87</v>
      </c>
    </row>
    <row r="1744" spans="1:8" x14ac:dyDescent="0.2">
      <c r="A1744" t="s">
        <v>71</v>
      </c>
      <c r="B1744" t="s">
        <v>54</v>
      </c>
      <c r="C1744" t="s">
        <v>81</v>
      </c>
      <c r="D1744" s="4">
        <v>43252</v>
      </c>
      <c r="E1744" t="s">
        <v>194</v>
      </c>
      <c r="F1744" s="5">
        <v>43101</v>
      </c>
      <c r="G1744">
        <v>156.04</v>
      </c>
      <c r="H1744">
        <v>10.119999999999999</v>
      </c>
    </row>
    <row r="1745" spans="1:8" x14ac:dyDescent="0.2">
      <c r="A1745" t="s">
        <v>71</v>
      </c>
      <c r="B1745" t="s">
        <v>54</v>
      </c>
      <c r="C1745" t="s">
        <v>81</v>
      </c>
      <c r="D1745" s="4">
        <v>43252</v>
      </c>
      <c r="E1745" t="s">
        <v>199</v>
      </c>
      <c r="F1745" s="5">
        <v>43101</v>
      </c>
      <c r="G1745">
        <v>3615.56</v>
      </c>
      <c r="H1745">
        <v>93.98</v>
      </c>
    </row>
    <row r="1746" spans="1:8" x14ac:dyDescent="0.2">
      <c r="A1746" t="s">
        <v>71</v>
      </c>
      <c r="B1746" t="s">
        <v>54</v>
      </c>
      <c r="C1746" t="s">
        <v>82</v>
      </c>
      <c r="D1746" s="4">
        <v>43252</v>
      </c>
      <c r="E1746" t="s">
        <v>198</v>
      </c>
      <c r="F1746" s="5">
        <v>43101</v>
      </c>
      <c r="G1746">
        <v>751.51</v>
      </c>
      <c r="H1746">
        <v>-28.58</v>
      </c>
    </row>
    <row r="1747" spans="1:8" x14ac:dyDescent="0.2">
      <c r="A1747" t="s">
        <v>71</v>
      </c>
      <c r="B1747" t="s">
        <v>54</v>
      </c>
      <c r="C1747" t="s">
        <v>82</v>
      </c>
      <c r="D1747" s="4">
        <v>43252</v>
      </c>
      <c r="E1747" t="s">
        <v>197</v>
      </c>
      <c r="F1747" s="5">
        <v>43101</v>
      </c>
      <c r="G1747">
        <v>719.05</v>
      </c>
      <c r="H1747">
        <v>68.319999999999993</v>
      </c>
    </row>
    <row r="1748" spans="1:8" x14ac:dyDescent="0.2">
      <c r="A1748" t="s">
        <v>71</v>
      </c>
      <c r="B1748" t="s">
        <v>54</v>
      </c>
      <c r="C1748" t="s">
        <v>82</v>
      </c>
      <c r="D1748" s="4">
        <v>43252</v>
      </c>
      <c r="E1748" t="s">
        <v>196</v>
      </c>
      <c r="F1748" s="5">
        <v>43101</v>
      </c>
      <c r="G1748">
        <v>32.46</v>
      </c>
      <c r="H1748">
        <v>3.05</v>
      </c>
    </row>
    <row r="1749" spans="1:8" x14ac:dyDescent="0.2">
      <c r="A1749" t="s">
        <v>71</v>
      </c>
      <c r="B1749" t="s">
        <v>54</v>
      </c>
      <c r="C1749" t="s">
        <v>82</v>
      </c>
      <c r="D1749" s="4">
        <v>43252</v>
      </c>
      <c r="E1749" t="s">
        <v>199</v>
      </c>
      <c r="F1749" s="5">
        <v>43101</v>
      </c>
      <c r="G1749">
        <v>751.51</v>
      </c>
      <c r="H1749">
        <v>28.58</v>
      </c>
    </row>
    <row r="1750" spans="1:8" x14ac:dyDescent="0.2">
      <c r="A1750" t="s">
        <v>71</v>
      </c>
      <c r="B1750" t="s">
        <v>55</v>
      </c>
      <c r="C1750" t="s">
        <v>80</v>
      </c>
      <c r="D1750" s="4">
        <v>43252</v>
      </c>
      <c r="E1750" t="s">
        <v>198</v>
      </c>
      <c r="F1750" s="5">
        <v>43101</v>
      </c>
      <c r="G1750">
        <v>17.329999999999998</v>
      </c>
      <c r="H1750">
        <v>-0.91</v>
      </c>
    </row>
    <row r="1751" spans="1:8" x14ac:dyDescent="0.2">
      <c r="A1751" t="s">
        <v>71</v>
      </c>
      <c r="B1751" t="s">
        <v>55</v>
      </c>
      <c r="C1751" t="s">
        <v>80</v>
      </c>
      <c r="D1751" s="4">
        <v>43252</v>
      </c>
      <c r="E1751" t="s">
        <v>193</v>
      </c>
      <c r="F1751" s="5">
        <v>43101</v>
      </c>
      <c r="G1751">
        <v>16.59</v>
      </c>
      <c r="H1751">
        <v>2.19</v>
      </c>
    </row>
    <row r="1752" spans="1:8" x14ac:dyDescent="0.2">
      <c r="A1752" t="s">
        <v>71</v>
      </c>
      <c r="B1752" t="s">
        <v>55</v>
      </c>
      <c r="C1752" t="s">
        <v>80</v>
      </c>
      <c r="D1752" s="4">
        <v>43252</v>
      </c>
      <c r="E1752" t="s">
        <v>192</v>
      </c>
      <c r="F1752" s="5">
        <v>43101</v>
      </c>
      <c r="G1752">
        <v>0.74</v>
      </c>
      <c r="H1752">
        <v>0.1</v>
      </c>
    </row>
    <row r="1753" spans="1:8" x14ac:dyDescent="0.2">
      <c r="A1753" t="s">
        <v>71</v>
      </c>
      <c r="B1753" t="s">
        <v>55</v>
      </c>
      <c r="C1753" t="s">
        <v>80</v>
      </c>
      <c r="D1753" s="4">
        <v>43252</v>
      </c>
      <c r="E1753" t="s">
        <v>199</v>
      </c>
      <c r="F1753" s="5">
        <v>43101</v>
      </c>
      <c r="G1753">
        <v>17.329999999999998</v>
      </c>
      <c r="H1753">
        <v>0.91</v>
      </c>
    </row>
    <row r="1754" spans="1:8" x14ac:dyDescent="0.2">
      <c r="A1754" t="s">
        <v>71</v>
      </c>
      <c r="B1754" t="s">
        <v>55</v>
      </c>
      <c r="C1754" t="s">
        <v>81</v>
      </c>
      <c r="D1754" s="4">
        <v>43252</v>
      </c>
      <c r="E1754" t="s">
        <v>198</v>
      </c>
      <c r="F1754" s="5">
        <v>43101</v>
      </c>
      <c r="G1754">
        <v>67.5</v>
      </c>
      <c r="H1754">
        <v>-1.77</v>
      </c>
    </row>
    <row r="1755" spans="1:8" x14ac:dyDescent="0.2">
      <c r="A1755" t="s">
        <v>71</v>
      </c>
      <c r="B1755" t="s">
        <v>55</v>
      </c>
      <c r="C1755" t="s">
        <v>81</v>
      </c>
      <c r="D1755" s="4">
        <v>43252</v>
      </c>
      <c r="E1755" t="s">
        <v>195</v>
      </c>
      <c r="F1755" s="5">
        <v>43101</v>
      </c>
      <c r="G1755">
        <v>64.59</v>
      </c>
      <c r="H1755">
        <v>4.2</v>
      </c>
    </row>
    <row r="1756" spans="1:8" x14ac:dyDescent="0.2">
      <c r="A1756" t="s">
        <v>71</v>
      </c>
      <c r="B1756" t="s">
        <v>55</v>
      </c>
      <c r="C1756" t="s">
        <v>81</v>
      </c>
      <c r="D1756" s="4">
        <v>43252</v>
      </c>
      <c r="E1756" t="s">
        <v>194</v>
      </c>
      <c r="F1756" s="5">
        <v>43101</v>
      </c>
      <c r="G1756">
        <v>2.91</v>
      </c>
      <c r="H1756">
        <v>0.18</v>
      </c>
    </row>
    <row r="1757" spans="1:8" x14ac:dyDescent="0.2">
      <c r="A1757" t="s">
        <v>71</v>
      </c>
      <c r="B1757" t="s">
        <v>55</v>
      </c>
      <c r="C1757" t="s">
        <v>81</v>
      </c>
      <c r="D1757" s="4">
        <v>43252</v>
      </c>
      <c r="E1757" t="s">
        <v>199</v>
      </c>
      <c r="F1757" s="5">
        <v>43101</v>
      </c>
      <c r="G1757">
        <v>67.5</v>
      </c>
      <c r="H1757">
        <v>1.77</v>
      </c>
    </row>
    <row r="1758" spans="1:8" x14ac:dyDescent="0.2">
      <c r="A1758" t="s">
        <v>71</v>
      </c>
      <c r="B1758" t="s">
        <v>55</v>
      </c>
      <c r="C1758" t="s">
        <v>82</v>
      </c>
      <c r="D1758" s="4">
        <v>43252</v>
      </c>
      <c r="E1758" t="s">
        <v>198</v>
      </c>
      <c r="F1758" s="5">
        <v>43101</v>
      </c>
      <c r="G1758">
        <v>25.91</v>
      </c>
      <c r="H1758">
        <v>-0.98</v>
      </c>
    </row>
    <row r="1759" spans="1:8" x14ac:dyDescent="0.2">
      <c r="A1759" t="s">
        <v>71</v>
      </c>
      <c r="B1759" t="s">
        <v>55</v>
      </c>
      <c r="C1759" t="s">
        <v>82</v>
      </c>
      <c r="D1759" s="4">
        <v>43252</v>
      </c>
      <c r="E1759" t="s">
        <v>197</v>
      </c>
      <c r="F1759" s="5">
        <v>43101</v>
      </c>
      <c r="G1759">
        <v>24.79</v>
      </c>
      <c r="H1759">
        <v>2.36</v>
      </c>
    </row>
    <row r="1760" spans="1:8" x14ac:dyDescent="0.2">
      <c r="A1760" t="s">
        <v>71</v>
      </c>
      <c r="B1760" t="s">
        <v>55</v>
      </c>
      <c r="C1760" t="s">
        <v>82</v>
      </c>
      <c r="D1760" s="4">
        <v>43252</v>
      </c>
      <c r="E1760" t="s">
        <v>196</v>
      </c>
      <c r="F1760" s="5">
        <v>43101</v>
      </c>
      <c r="G1760">
        <v>1.1200000000000001</v>
      </c>
      <c r="H1760">
        <v>0.11</v>
      </c>
    </row>
    <row r="1761" spans="1:8" x14ac:dyDescent="0.2">
      <c r="A1761" t="s">
        <v>71</v>
      </c>
      <c r="B1761" t="s">
        <v>55</v>
      </c>
      <c r="C1761" t="s">
        <v>82</v>
      </c>
      <c r="D1761" s="4">
        <v>43252</v>
      </c>
      <c r="E1761" t="s">
        <v>199</v>
      </c>
      <c r="F1761" s="5">
        <v>43101</v>
      </c>
      <c r="G1761">
        <v>25.91</v>
      </c>
      <c r="H1761">
        <v>0.98</v>
      </c>
    </row>
    <row r="1762" spans="1:8" x14ac:dyDescent="0.2">
      <c r="A1762" t="s">
        <v>71</v>
      </c>
      <c r="B1762" t="s">
        <v>55</v>
      </c>
      <c r="C1762" t="s">
        <v>81</v>
      </c>
      <c r="D1762" s="4">
        <v>43344</v>
      </c>
      <c r="E1762" t="s">
        <v>205</v>
      </c>
      <c r="F1762" s="5">
        <v>43221</v>
      </c>
      <c r="G1762">
        <v>18244.95</v>
      </c>
      <c r="H1762">
        <v>1185.99</v>
      </c>
    </row>
    <row r="1763" spans="1:8" x14ac:dyDescent="0.2">
      <c r="A1763" t="s">
        <v>71</v>
      </c>
      <c r="B1763" t="s">
        <v>55</v>
      </c>
      <c r="C1763" t="s">
        <v>81</v>
      </c>
      <c r="D1763" s="4">
        <v>43344</v>
      </c>
      <c r="E1763" t="s">
        <v>199</v>
      </c>
      <c r="F1763" s="5">
        <v>43221</v>
      </c>
      <c r="G1763">
        <v>422788.95</v>
      </c>
      <c r="H1763">
        <v>14797.61</v>
      </c>
    </row>
    <row r="1764" spans="1:8" x14ac:dyDescent="0.2">
      <c r="A1764" t="s">
        <v>71</v>
      </c>
      <c r="B1764" t="s">
        <v>55</v>
      </c>
      <c r="C1764" t="s">
        <v>82</v>
      </c>
      <c r="D1764" s="4">
        <v>43344</v>
      </c>
      <c r="E1764" t="s">
        <v>198</v>
      </c>
      <c r="F1764" s="5">
        <v>43221</v>
      </c>
      <c r="G1764">
        <v>144063.25</v>
      </c>
      <c r="H1764">
        <v>-7491.25</v>
      </c>
    </row>
    <row r="1765" spans="1:8" x14ac:dyDescent="0.2">
      <c r="A1765" t="s">
        <v>71</v>
      </c>
      <c r="B1765" t="s">
        <v>55</v>
      </c>
      <c r="C1765" t="s">
        <v>82</v>
      </c>
      <c r="D1765" s="4">
        <v>43344</v>
      </c>
      <c r="E1765" t="s">
        <v>206</v>
      </c>
      <c r="F1765" s="5">
        <v>43221</v>
      </c>
      <c r="G1765">
        <v>137846.35</v>
      </c>
      <c r="H1765">
        <v>12957.55</v>
      </c>
    </row>
    <row r="1766" spans="1:8" x14ac:dyDescent="0.2">
      <c r="A1766" t="s">
        <v>71</v>
      </c>
      <c r="B1766" t="s">
        <v>55</v>
      </c>
      <c r="C1766" t="s">
        <v>82</v>
      </c>
      <c r="D1766" s="4">
        <v>43344</v>
      </c>
      <c r="E1766" t="s">
        <v>207</v>
      </c>
      <c r="F1766" s="5">
        <v>43221</v>
      </c>
      <c r="G1766">
        <v>6216.9</v>
      </c>
      <c r="H1766">
        <v>584.30999999999995</v>
      </c>
    </row>
    <row r="1767" spans="1:8" x14ac:dyDescent="0.2">
      <c r="A1767" t="s">
        <v>71</v>
      </c>
      <c r="B1767" t="s">
        <v>55</v>
      </c>
      <c r="C1767" t="s">
        <v>82</v>
      </c>
      <c r="D1767" s="4">
        <v>43344</v>
      </c>
      <c r="E1767" t="s">
        <v>199</v>
      </c>
      <c r="F1767" s="5">
        <v>43221</v>
      </c>
      <c r="G1767">
        <v>144063.25</v>
      </c>
      <c r="H1767">
        <v>7491.25</v>
      </c>
    </row>
    <row r="1768" spans="1:8" x14ac:dyDescent="0.2">
      <c r="A1768" t="s">
        <v>71</v>
      </c>
      <c r="B1768" t="s">
        <v>54</v>
      </c>
      <c r="C1768" t="s">
        <v>80</v>
      </c>
      <c r="D1768" s="4">
        <v>43344</v>
      </c>
      <c r="E1768" t="s">
        <v>198</v>
      </c>
      <c r="F1768" s="5">
        <v>43221</v>
      </c>
      <c r="G1768">
        <v>85091.58</v>
      </c>
      <c r="H1768">
        <v>-6041.55</v>
      </c>
    </row>
    <row r="1769" spans="1:8" x14ac:dyDescent="0.2">
      <c r="A1769" t="s">
        <v>71</v>
      </c>
      <c r="B1769" t="s">
        <v>54</v>
      </c>
      <c r="C1769" t="s">
        <v>80</v>
      </c>
      <c r="D1769" s="4">
        <v>43344</v>
      </c>
      <c r="E1769" t="s">
        <v>202</v>
      </c>
      <c r="F1769" s="5">
        <v>43221</v>
      </c>
      <c r="G1769">
        <v>81419.570000000007</v>
      </c>
      <c r="H1769">
        <v>10747.39</v>
      </c>
    </row>
    <row r="1770" spans="1:8" x14ac:dyDescent="0.2">
      <c r="A1770" t="s">
        <v>71</v>
      </c>
      <c r="B1770" t="s">
        <v>54</v>
      </c>
      <c r="C1770" t="s">
        <v>80</v>
      </c>
      <c r="D1770" s="4">
        <v>43344</v>
      </c>
      <c r="E1770" t="s">
        <v>203</v>
      </c>
      <c r="F1770" s="5">
        <v>43221</v>
      </c>
      <c r="G1770">
        <v>3672.01</v>
      </c>
      <c r="H1770">
        <v>484.67</v>
      </c>
    </row>
    <row r="1771" spans="1:8" x14ac:dyDescent="0.2">
      <c r="A1771" t="s">
        <v>71</v>
      </c>
      <c r="B1771" t="s">
        <v>54</v>
      </c>
      <c r="C1771" t="s">
        <v>80</v>
      </c>
      <c r="D1771" s="4">
        <v>43344</v>
      </c>
      <c r="E1771" t="s">
        <v>199</v>
      </c>
      <c r="F1771" s="5">
        <v>43221</v>
      </c>
      <c r="G1771">
        <v>85091.58</v>
      </c>
      <c r="H1771">
        <v>6041.55</v>
      </c>
    </row>
    <row r="1772" spans="1:8" x14ac:dyDescent="0.2">
      <c r="A1772" t="s">
        <v>71</v>
      </c>
      <c r="B1772" t="s">
        <v>54</v>
      </c>
      <c r="C1772" t="s">
        <v>81</v>
      </c>
      <c r="D1772" s="4">
        <v>43344</v>
      </c>
      <c r="E1772" t="s">
        <v>198</v>
      </c>
      <c r="F1772" s="5">
        <v>43221</v>
      </c>
      <c r="G1772">
        <v>256589.66</v>
      </c>
      <c r="H1772">
        <v>-8980.85</v>
      </c>
    </row>
    <row r="1773" spans="1:8" x14ac:dyDescent="0.2">
      <c r="A1773" t="s">
        <v>71</v>
      </c>
      <c r="B1773" t="s">
        <v>54</v>
      </c>
      <c r="C1773" t="s">
        <v>81</v>
      </c>
      <c r="D1773" s="4">
        <v>43344</v>
      </c>
      <c r="E1773" t="s">
        <v>204</v>
      </c>
      <c r="F1773" s="5">
        <v>43221</v>
      </c>
      <c r="G1773">
        <v>245516.9</v>
      </c>
      <c r="H1773">
        <v>15958.79</v>
      </c>
    </row>
    <row r="1774" spans="1:8" x14ac:dyDescent="0.2">
      <c r="A1774" t="s">
        <v>71</v>
      </c>
      <c r="B1774" t="s">
        <v>54</v>
      </c>
      <c r="C1774" t="s">
        <v>81</v>
      </c>
      <c r="D1774" s="4">
        <v>43344</v>
      </c>
      <c r="E1774" t="s">
        <v>205</v>
      </c>
      <c r="F1774" s="5">
        <v>43221</v>
      </c>
      <c r="G1774">
        <v>11072.76</v>
      </c>
      <c r="H1774">
        <v>719.81</v>
      </c>
    </row>
    <row r="1775" spans="1:8" x14ac:dyDescent="0.2">
      <c r="A1775" t="s">
        <v>71</v>
      </c>
      <c r="B1775" t="s">
        <v>54</v>
      </c>
      <c r="C1775" t="s">
        <v>81</v>
      </c>
      <c r="D1775" s="4">
        <v>43344</v>
      </c>
      <c r="E1775" t="s">
        <v>199</v>
      </c>
      <c r="F1775" s="5">
        <v>43221</v>
      </c>
      <c r="G1775">
        <v>256589.66</v>
      </c>
      <c r="H1775">
        <v>8980.85</v>
      </c>
    </row>
    <row r="1776" spans="1:8" x14ac:dyDescent="0.2">
      <c r="A1776" t="s">
        <v>71</v>
      </c>
      <c r="B1776" t="s">
        <v>54</v>
      </c>
      <c r="C1776" t="s">
        <v>82</v>
      </c>
      <c r="D1776" s="4">
        <v>43344</v>
      </c>
      <c r="E1776" t="s">
        <v>198</v>
      </c>
      <c r="F1776" s="5">
        <v>43221</v>
      </c>
      <c r="G1776">
        <v>74585.37</v>
      </c>
      <c r="H1776">
        <v>-3878.42</v>
      </c>
    </row>
    <row r="1777" spans="1:8" x14ac:dyDescent="0.2">
      <c r="A1777" t="s">
        <v>71</v>
      </c>
      <c r="B1777" t="s">
        <v>54</v>
      </c>
      <c r="C1777" t="s">
        <v>82</v>
      </c>
      <c r="D1777" s="4">
        <v>43344</v>
      </c>
      <c r="E1777" t="s">
        <v>206</v>
      </c>
      <c r="F1777" s="5">
        <v>43221</v>
      </c>
      <c r="G1777">
        <v>71366.8</v>
      </c>
      <c r="H1777">
        <v>6708.47</v>
      </c>
    </row>
    <row r="1778" spans="1:8" x14ac:dyDescent="0.2">
      <c r="A1778" t="s">
        <v>71</v>
      </c>
      <c r="B1778" t="s">
        <v>54</v>
      </c>
      <c r="C1778" t="s">
        <v>82</v>
      </c>
      <c r="D1778" s="4">
        <v>43344</v>
      </c>
      <c r="E1778" t="s">
        <v>207</v>
      </c>
      <c r="F1778" s="5">
        <v>43221</v>
      </c>
      <c r="G1778">
        <v>3218.57</v>
      </c>
      <c r="H1778">
        <v>302.54000000000002</v>
      </c>
    </row>
    <row r="1779" spans="1:8" x14ac:dyDescent="0.2">
      <c r="A1779" t="s">
        <v>71</v>
      </c>
      <c r="B1779" t="s">
        <v>54</v>
      </c>
      <c r="C1779" t="s">
        <v>82</v>
      </c>
      <c r="D1779" s="4">
        <v>43344</v>
      </c>
      <c r="E1779" t="s">
        <v>199</v>
      </c>
      <c r="F1779" s="5">
        <v>43221</v>
      </c>
      <c r="G1779">
        <v>74585.37</v>
      </c>
      <c r="H1779">
        <v>3878.42</v>
      </c>
    </row>
    <row r="1780" spans="1:8" x14ac:dyDescent="0.2">
      <c r="A1780" t="s">
        <v>71</v>
      </c>
      <c r="B1780" t="s">
        <v>55</v>
      </c>
      <c r="C1780" t="s">
        <v>80</v>
      </c>
      <c r="D1780" s="4">
        <v>43344</v>
      </c>
      <c r="E1780" t="s">
        <v>198</v>
      </c>
      <c r="F1780" s="5">
        <v>43221</v>
      </c>
      <c r="G1780">
        <v>8216.44</v>
      </c>
      <c r="H1780">
        <v>-583.37</v>
      </c>
    </row>
    <row r="1781" spans="1:8" x14ac:dyDescent="0.2">
      <c r="A1781" t="s">
        <v>71</v>
      </c>
      <c r="B1781" t="s">
        <v>55</v>
      </c>
      <c r="C1781" t="s">
        <v>80</v>
      </c>
      <c r="D1781" s="4">
        <v>43344</v>
      </c>
      <c r="E1781" t="s">
        <v>202</v>
      </c>
      <c r="F1781" s="5">
        <v>43221</v>
      </c>
      <c r="G1781">
        <v>7861.86</v>
      </c>
      <c r="H1781">
        <v>1037.75</v>
      </c>
    </row>
    <row r="1782" spans="1:8" x14ac:dyDescent="0.2">
      <c r="A1782" t="s">
        <v>71</v>
      </c>
      <c r="B1782" t="s">
        <v>55</v>
      </c>
      <c r="C1782" t="s">
        <v>80</v>
      </c>
      <c r="D1782" s="4">
        <v>43344</v>
      </c>
      <c r="E1782" t="s">
        <v>203</v>
      </c>
      <c r="F1782" s="5">
        <v>43221</v>
      </c>
      <c r="G1782">
        <v>354.58</v>
      </c>
      <c r="H1782">
        <v>46.81</v>
      </c>
    </row>
    <row r="1783" spans="1:8" x14ac:dyDescent="0.2">
      <c r="A1783" t="s">
        <v>71</v>
      </c>
      <c r="B1783" t="s">
        <v>55</v>
      </c>
      <c r="C1783" t="s">
        <v>80</v>
      </c>
      <c r="D1783" s="4">
        <v>43344</v>
      </c>
      <c r="E1783" t="s">
        <v>199</v>
      </c>
      <c r="F1783" s="5">
        <v>43221</v>
      </c>
      <c r="G1783">
        <v>8216.44</v>
      </c>
      <c r="H1783">
        <v>583.37</v>
      </c>
    </row>
    <row r="1784" spans="1:8" x14ac:dyDescent="0.2">
      <c r="A1784" t="s">
        <v>71</v>
      </c>
      <c r="B1784" t="s">
        <v>55</v>
      </c>
      <c r="C1784" t="s">
        <v>81</v>
      </c>
      <c r="D1784" s="4">
        <v>43344</v>
      </c>
      <c r="E1784" t="s">
        <v>198</v>
      </c>
      <c r="F1784" s="5">
        <v>43221</v>
      </c>
      <c r="G1784">
        <v>24451.58</v>
      </c>
      <c r="H1784">
        <v>-855.8</v>
      </c>
    </row>
    <row r="1785" spans="1:8" x14ac:dyDescent="0.2">
      <c r="A1785" t="s">
        <v>71</v>
      </c>
      <c r="B1785" t="s">
        <v>55</v>
      </c>
      <c r="C1785" t="s">
        <v>81</v>
      </c>
      <c r="D1785" s="4">
        <v>43344</v>
      </c>
      <c r="E1785" t="s">
        <v>204</v>
      </c>
      <c r="F1785" s="5">
        <v>43221</v>
      </c>
      <c r="G1785">
        <v>23396.41</v>
      </c>
      <c r="H1785">
        <v>1520.75</v>
      </c>
    </row>
    <row r="1786" spans="1:8" x14ac:dyDescent="0.2">
      <c r="A1786" t="s">
        <v>71</v>
      </c>
      <c r="B1786" t="s">
        <v>55</v>
      </c>
      <c r="C1786" t="s">
        <v>81</v>
      </c>
      <c r="D1786" s="4">
        <v>43344</v>
      </c>
      <c r="E1786" t="s">
        <v>205</v>
      </c>
      <c r="F1786" s="5">
        <v>43221</v>
      </c>
      <c r="G1786">
        <v>1055.17</v>
      </c>
      <c r="H1786">
        <v>68.59</v>
      </c>
    </row>
    <row r="1787" spans="1:8" x14ac:dyDescent="0.2">
      <c r="A1787" t="s">
        <v>71</v>
      </c>
      <c r="B1787" t="s">
        <v>55</v>
      </c>
      <c r="C1787" t="s">
        <v>81</v>
      </c>
      <c r="D1787" s="4">
        <v>43344</v>
      </c>
      <c r="E1787" t="s">
        <v>199</v>
      </c>
      <c r="F1787" s="5">
        <v>43221</v>
      </c>
      <c r="G1787">
        <v>24451.58</v>
      </c>
      <c r="H1787">
        <v>855.8</v>
      </c>
    </row>
    <row r="1788" spans="1:8" x14ac:dyDescent="0.2">
      <c r="A1788" t="s">
        <v>71</v>
      </c>
      <c r="B1788" t="s">
        <v>55</v>
      </c>
      <c r="C1788" t="s">
        <v>82</v>
      </c>
      <c r="D1788" s="4">
        <v>43344</v>
      </c>
      <c r="E1788" t="s">
        <v>198</v>
      </c>
      <c r="F1788" s="5">
        <v>43221</v>
      </c>
      <c r="G1788">
        <v>6573.9</v>
      </c>
      <c r="H1788">
        <v>-341.83</v>
      </c>
    </row>
    <row r="1789" spans="1:8" x14ac:dyDescent="0.2">
      <c r="A1789" t="s">
        <v>71</v>
      </c>
      <c r="B1789" t="s">
        <v>55</v>
      </c>
      <c r="C1789" t="s">
        <v>82</v>
      </c>
      <c r="D1789" s="4">
        <v>43344</v>
      </c>
      <c r="E1789" t="s">
        <v>206</v>
      </c>
      <c r="F1789" s="5">
        <v>43221</v>
      </c>
      <c r="G1789">
        <v>6290.21</v>
      </c>
      <c r="H1789">
        <v>591.28</v>
      </c>
    </row>
    <row r="1790" spans="1:8" x14ac:dyDescent="0.2">
      <c r="A1790" t="s">
        <v>71</v>
      </c>
      <c r="B1790" t="s">
        <v>55</v>
      </c>
      <c r="C1790" t="s">
        <v>82</v>
      </c>
      <c r="D1790" s="4">
        <v>43344</v>
      </c>
      <c r="E1790" t="s">
        <v>207</v>
      </c>
      <c r="F1790" s="5">
        <v>43221</v>
      </c>
      <c r="G1790">
        <v>283.69</v>
      </c>
      <c r="H1790">
        <v>26.66</v>
      </c>
    </row>
    <row r="1791" spans="1:8" x14ac:dyDescent="0.2">
      <c r="A1791" t="s">
        <v>71</v>
      </c>
      <c r="B1791" t="s">
        <v>55</v>
      </c>
      <c r="C1791" t="s">
        <v>82</v>
      </c>
      <c r="D1791" s="4">
        <v>43344</v>
      </c>
      <c r="E1791" t="s">
        <v>199</v>
      </c>
      <c r="F1791" s="5">
        <v>43221</v>
      </c>
      <c r="G1791">
        <v>6573.9</v>
      </c>
      <c r="H1791">
        <v>341.83</v>
      </c>
    </row>
    <row r="1792" spans="1:8" x14ac:dyDescent="0.2">
      <c r="A1792" t="s">
        <v>71</v>
      </c>
      <c r="B1792" t="s">
        <v>55</v>
      </c>
      <c r="C1792" t="s">
        <v>80</v>
      </c>
      <c r="D1792" s="4">
        <v>43344</v>
      </c>
      <c r="E1792" t="s">
        <v>198</v>
      </c>
      <c r="F1792" s="5">
        <v>43221</v>
      </c>
      <c r="G1792">
        <v>73790.36</v>
      </c>
      <c r="H1792">
        <v>-5239.04</v>
      </c>
    </row>
    <row r="1793" spans="1:8" x14ac:dyDescent="0.2">
      <c r="A1793" t="s">
        <v>71</v>
      </c>
      <c r="B1793" t="s">
        <v>55</v>
      </c>
      <c r="C1793" t="s">
        <v>80</v>
      </c>
      <c r="D1793" s="4">
        <v>43344</v>
      </c>
      <c r="E1793" t="s">
        <v>202</v>
      </c>
      <c r="F1793" s="5">
        <v>43221</v>
      </c>
      <c r="G1793">
        <v>70606.039999999994</v>
      </c>
      <c r="H1793">
        <v>9319.98</v>
      </c>
    </row>
    <row r="1794" spans="1:8" x14ac:dyDescent="0.2">
      <c r="A1794" t="s">
        <v>71</v>
      </c>
      <c r="B1794" t="s">
        <v>55</v>
      </c>
      <c r="C1794" t="s">
        <v>80</v>
      </c>
      <c r="D1794" s="4">
        <v>43344</v>
      </c>
      <c r="E1794" t="s">
        <v>203</v>
      </c>
      <c r="F1794" s="5">
        <v>43221</v>
      </c>
      <c r="G1794">
        <v>3184.32</v>
      </c>
      <c r="H1794">
        <v>420.27</v>
      </c>
    </row>
    <row r="1795" spans="1:8" x14ac:dyDescent="0.2">
      <c r="A1795" t="s">
        <v>71</v>
      </c>
      <c r="B1795" t="s">
        <v>55</v>
      </c>
      <c r="C1795" t="s">
        <v>80</v>
      </c>
      <c r="D1795" s="4">
        <v>43344</v>
      </c>
      <c r="E1795" t="s">
        <v>199</v>
      </c>
      <c r="F1795" s="5">
        <v>43221</v>
      </c>
      <c r="G1795">
        <v>73790.36</v>
      </c>
      <c r="H1795">
        <v>5239.04</v>
      </c>
    </row>
    <row r="1796" spans="1:8" x14ac:dyDescent="0.2">
      <c r="A1796" t="s">
        <v>71</v>
      </c>
      <c r="B1796" t="s">
        <v>55</v>
      </c>
      <c r="C1796" t="s">
        <v>81</v>
      </c>
      <c r="D1796" s="4">
        <v>43344</v>
      </c>
      <c r="E1796" t="s">
        <v>198</v>
      </c>
      <c r="F1796" s="5">
        <v>43221</v>
      </c>
      <c r="G1796">
        <v>185173.88</v>
      </c>
      <c r="H1796">
        <v>-6481.03</v>
      </c>
    </row>
    <row r="1797" spans="1:8" x14ac:dyDescent="0.2">
      <c r="A1797" t="s">
        <v>71</v>
      </c>
      <c r="B1797" t="s">
        <v>55</v>
      </c>
      <c r="C1797" t="s">
        <v>81</v>
      </c>
      <c r="D1797" s="4">
        <v>43344</v>
      </c>
      <c r="E1797" t="s">
        <v>204</v>
      </c>
      <c r="F1797" s="5">
        <v>43221</v>
      </c>
      <c r="G1797">
        <v>177182.98</v>
      </c>
      <c r="H1797">
        <v>11516.92</v>
      </c>
    </row>
    <row r="1798" spans="1:8" x14ac:dyDescent="0.2">
      <c r="A1798" t="s">
        <v>71</v>
      </c>
      <c r="B1798" t="s">
        <v>55</v>
      </c>
      <c r="C1798" t="s">
        <v>81</v>
      </c>
      <c r="D1798" s="4">
        <v>43344</v>
      </c>
      <c r="E1798" t="s">
        <v>205</v>
      </c>
      <c r="F1798" s="5">
        <v>43221</v>
      </c>
      <c r="G1798">
        <v>7990.9</v>
      </c>
      <c r="H1798">
        <v>519.41999999999996</v>
      </c>
    </row>
    <row r="1799" spans="1:8" x14ac:dyDescent="0.2">
      <c r="A1799" t="s">
        <v>71</v>
      </c>
      <c r="B1799" t="s">
        <v>55</v>
      </c>
      <c r="C1799" t="s">
        <v>81</v>
      </c>
      <c r="D1799" s="4">
        <v>43344</v>
      </c>
      <c r="E1799" t="s">
        <v>199</v>
      </c>
      <c r="F1799" s="5">
        <v>43221</v>
      </c>
      <c r="G1799">
        <v>185173.88</v>
      </c>
      <c r="H1799">
        <v>6481.03</v>
      </c>
    </row>
    <row r="1800" spans="1:8" x14ac:dyDescent="0.2">
      <c r="A1800" t="s">
        <v>71</v>
      </c>
      <c r="B1800" t="s">
        <v>55</v>
      </c>
      <c r="C1800" t="s">
        <v>82</v>
      </c>
      <c r="D1800" s="4">
        <v>43344</v>
      </c>
      <c r="E1800" t="s">
        <v>198</v>
      </c>
      <c r="F1800" s="5">
        <v>43221</v>
      </c>
      <c r="G1800">
        <v>56868.32</v>
      </c>
      <c r="H1800">
        <v>-2957.09</v>
      </c>
    </row>
    <row r="1801" spans="1:8" x14ac:dyDescent="0.2">
      <c r="A1801" t="s">
        <v>71</v>
      </c>
      <c r="B1801" t="s">
        <v>55</v>
      </c>
      <c r="C1801" t="s">
        <v>82</v>
      </c>
      <c r="D1801" s="4">
        <v>43344</v>
      </c>
      <c r="E1801" t="s">
        <v>206</v>
      </c>
      <c r="F1801" s="5">
        <v>43221</v>
      </c>
      <c r="G1801">
        <v>54414.27</v>
      </c>
      <c r="H1801">
        <v>5114.93</v>
      </c>
    </row>
    <row r="1802" spans="1:8" x14ac:dyDescent="0.2">
      <c r="A1802" t="s">
        <v>71</v>
      </c>
      <c r="B1802" t="s">
        <v>55</v>
      </c>
      <c r="C1802" t="s">
        <v>82</v>
      </c>
      <c r="D1802" s="4">
        <v>43344</v>
      </c>
      <c r="E1802" t="s">
        <v>207</v>
      </c>
      <c r="F1802" s="5">
        <v>43221</v>
      </c>
      <c r="G1802">
        <v>2454.0500000000002</v>
      </c>
      <c r="H1802">
        <v>230.72</v>
      </c>
    </row>
    <row r="1803" spans="1:8" x14ac:dyDescent="0.2">
      <c r="A1803" t="s">
        <v>71</v>
      </c>
      <c r="B1803" t="s">
        <v>55</v>
      </c>
      <c r="C1803" t="s">
        <v>82</v>
      </c>
      <c r="D1803" s="4">
        <v>43344</v>
      </c>
      <c r="E1803" t="s">
        <v>199</v>
      </c>
      <c r="F1803" s="5">
        <v>43221</v>
      </c>
      <c r="G1803">
        <v>56868.32</v>
      </c>
      <c r="H1803">
        <v>2957.09</v>
      </c>
    </row>
    <row r="1804" spans="1:8" x14ac:dyDescent="0.2">
      <c r="A1804" t="s">
        <v>71</v>
      </c>
      <c r="B1804" t="s">
        <v>54</v>
      </c>
      <c r="C1804" t="s">
        <v>82</v>
      </c>
      <c r="D1804" s="4">
        <v>43344</v>
      </c>
      <c r="E1804" t="s">
        <v>199</v>
      </c>
      <c r="F1804" s="5">
        <v>43101</v>
      </c>
      <c r="G1804">
        <v>0</v>
      </c>
      <c r="H1804">
        <v>0</v>
      </c>
    </row>
    <row r="1805" spans="1:8" x14ac:dyDescent="0.2">
      <c r="A1805" t="s">
        <v>71</v>
      </c>
      <c r="B1805" t="s">
        <v>54</v>
      </c>
      <c r="C1805" t="s">
        <v>82</v>
      </c>
      <c r="D1805" s="4">
        <v>43344</v>
      </c>
      <c r="E1805" t="s">
        <v>197</v>
      </c>
      <c r="F1805" s="5">
        <v>43101</v>
      </c>
      <c r="G1805">
        <v>0</v>
      </c>
      <c r="H1805">
        <v>0</v>
      </c>
    </row>
    <row r="1806" spans="1:8" x14ac:dyDescent="0.2">
      <c r="A1806" t="s">
        <v>71</v>
      </c>
      <c r="B1806" t="s">
        <v>54</v>
      </c>
      <c r="C1806" t="s">
        <v>82</v>
      </c>
      <c r="D1806" s="4">
        <v>43344</v>
      </c>
      <c r="E1806" t="s">
        <v>196</v>
      </c>
      <c r="F1806" s="5">
        <v>43101</v>
      </c>
      <c r="G1806">
        <v>0</v>
      </c>
      <c r="H1806">
        <v>0</v>
      </c>
    </row>
    <row r="1807" spans="1:8" x14ac:dyDescent="0.2">
      <c r="A1807" t="s">
        <v>71</v>
      </c>
      <c r="B1807" t="s">
        <v>54</v>
      </c>
      <c r="C1807" t="s">
        <v>80</v>
      </c>
      <c r="D1807" s="4">
        <v>43344</v>
      </c>
      <c r="E1807" t="s">
        <v>198</v>
      </c>
      <c r="F1807" s="5">
        <v>43221</v>
      </c>
      <c r="G1807">
        <v>136724.67000000001</v>
      </c>
      <c r="H1807">
        <v>-9707.4500000000007</v>
      </c>
    </row>
    <row r="1808" spans="1:8" x14ac:dyDescent="0.2">
      <c r="A1808" t="s">
        <v>71</v>
      </c>
      <c r="B1808" t="s">
        <v>54</v>
      </c>
      <c r="C1808" t="s">
        <v>80</v>
      </c>
      <c r="D1808" s="4">
        <v>43344</v>
      </c>
      <c r="E1808" t="s">
        <v>202</v>
      </c>
      <c r="F1808" s="5">
        <v>43221</v>
      </c>
      <c r="G1808">
        <v>130824.42</v>
      </c>
      <c r="H1808">
        <v>17268.8</v>
      </c>
    </row>
    <row r="1809" spans="1:8" x14ac:dyDescent="0.2">
      <c r="A1809" t="s">
        <v>71</v>
      </c>
      <c r="B1809" t="s">
        <v>54</v>
      </c>
      <c r="C1809" t="s">
        <v>80</v>
      </c>
      <c r="D1809" s="4">
        <v>43344</v>
      </c>
      <c r="E1809" t="s">
        <v>203</v>
      </c>
      <c r="F1809" s="5">
        <v>43221</v>
      </c>
      <c r="G1809">
        <v>5900.25</v>
      </c>
      <c r="H1809">
        <v>778.87</v>
      </c>
    </row>
    <row r="1810" spans="1:8" x14ac:dyDescent="0.2">
      <c r="A1810" t="s">
        <v>71</v>
      </c>
      <c r="B1810" t="s">
        <v>54</v>
      </c>
      <c r="C1810" t="s">
        <v>80</v>
      </c>
      <c r="D1810" s="4">
        <v>43344</v>
      </c>
      <c r="E1810" t="s">
        <v>199</v>
      </c>
      <c r="F1810" s="5">
        <v>43221</v>
      </c>
      <c r="G1810">
        <v>136724.67000000001</v>
      </c>
      <c r="H1810">
        <v>9707.4500000000007</v>
      </c>
    </row>
    <row r="1811" spans="1:8" x14ac:dyDescent="0.2">
      <c r="A1811" t="s">
        <v>71</v>
      </c>
      <c r="B1811" t="s">
        <v>54</v>
      </c>
      <c r="C1811" t="s">
        <v>81</v>
      </c>
      <c r="D1811" s="4">
        <v>43344</v>
      </c>
      <c r="E1811" t="s">
        <v>198</v>
      </c>
      <c r="F1811" s="5">
        <v>43221</v>
      </c>
      <c r="G1811">
        <v>411488.26</v>
      </c>
      <c r="H1811">
        <v>-14402.25</v>
      </c>
    </row>
    <row r="1812" spans="1:8" x14ac:dyDescent="0.2">
      <c r="A1812" t="s">
        <v>71</v>
      </c>
      <c r="B1812" t="s">
        <v>54</v>
      </c>
      <c r="C1812" t="s">
        <v>81</v>
      </c>
      <c r="D1812" s="4">
        <v>43344</v>
      </c>
      <c r="E1812" t="s">
        <v>204</v>
      </c>
      <c r="F1812" s="5">
        <v>43221</v>
      </c>
      <c r="G1812">
        <v>393730.97</v>
      </c>
      <c r="H1812">
        <v>25592.54</v>
      </c>
    </row>
    <row r="1813" spans="1:8" x14ac:dyDescent="0.2">
      <c r="A1813" t="s">
        <v>71</v>
      </c>
      <c r="B1813" t="s">
        <v>54</v>
      </c>
      <c r="C1813" t="s">
        <v>81</v>
      </c>
      <c r="D1813" s="4">
        <v>43344</v>
      </c>
      <c r="E1813" t="s">
        <v>205</v>
      </c>
      <c r="F1813" s="5">
        <v>43221</v>
      </c>
      <c r="G1813">
        <v>17757.29</v>
      </c>
      <c r="H1813">
        <v>1154.24</v>
      </c>
    </row>
    <row r="1814" spans="1:8" x14ac:dyDescent="0.2">
      <c r="A1814" t="s">
        <v>71</v>
      </c>
      <c r="B1814" t="s">
        <v>54</v>
      </c>
      <c r="C1814" t="s">
        <v>81</v>
      </c>
      <c r="D1814" s="4">
        <v>43344</v>
      </c>
      <c r="E1814" t="s">
        <v>199</v>
      </c>
      <c r="F1814" s="5">
        <v>43221</v>
      </c>
      <c r="G1814">
        <v>411488.26</v>
      </c>
      <c r="H1814">
        <v>14402.25</v>
      </c>
    </row>
    <row r="1815" spans="1:8" x14ac:dyDescent="0.2">
      <c r="A1815" t="s">
        <v>71</v>
      </c>
      <c r="B1815" t="s">
        <v>54</v>
      </c>
      <c r="C1815" t="s">
        <v>82</v>
      </c>
      <c r="D1815" s="4">
        <v>43344</v>
      </c>
      <c r="E1815" t="s">
        <v>198</v>
      </c>
      <c r="F1815" s="5">
        <v>43221</v>
      </c>
      <c r="G1815">
        <v>120293.97</v>
      </c>
      <c r="H1815">
        <v>-6255.48</v>
      </c>
    </row>
    <row r="1816" spans="1:8" x14ac:dyDescent="0.2">
      <c r="A1816" t="s">
        <v>71</v>
      </c>
      <c r="B1816" t="s">
        <v>54</v>
      </c>
      <c r="C1816" t="s">
        <v>82</v>
      </c>
      <c r="D1816" s="4">
        <v>43344</v>
      </c>
      <c r="E1816" t="s">
        <v>206</v>
      </c>
      <c r="F1816" s="5">
        <v>43221</v>
      </c>
      <c r="G1816">
        <v>115102.88</v>
      </c>
      <c r="H1816">
        <v>10819.55</v>
      </c>
    </row>
    <row r="1817" spans="1:8" x14ac:dyDescent="0.2">
      <c r="A1817" t="s">
        <v>71</v>
      </c>
      <c r="B1817" t="s">
        <v>54</v>
      </c>
      <c r="C1817" t="s">
        <v>82</v>
      </c>
      <c r="D1817" s="4">
        <v>43344</v>
      </c>
      <c r="E1817" t="s">
        <v>207</v>
      </c>
      <c r="F1817" s="5">
        <v>43221</v>
      </c>
      <c r="G1817">
        <v>5191.09</v>
      </c>
      <c r="H1817">
        <v>488</v>
      </c>
    </row>
    <row r="1818" spans="1:8" x14ac:dyDescent="0.2">
      <c r="A1818" t="s">
        <v>71</v>
      </c>
      <c r="B1818" t="s">
        <v>54</v>
      </c>
      <c r="C1818" t="s">
        <v>82</v>
      </c>
      <c r="D1818" s="4">
        <v>43344</v>
      </c>
      <c r="E1818" t="s">
        <v>199</v>
      </c>
      <c r="F1818" s="5">
        <v>43221</v>
      </c>
      <c r="G1818">
        <v>120293.97</v>
      </c>
      <c r="H1818">
        <v>6255.48</v>
      </c>
    </row>
    <row r="1819" spans="1:8" x14ac:dyDescent="0.2">
      <c r="A1819" t="s">
        <v>71</v>
      </c>
      <c r="B1819" t="s">
        <v>54</v>
      </c>
      <c r="C1819" t="s">
        <v>80</v>
      </c>
      <c r="D1819" s="4">
        <v>43344</v>
      </c>
      <c r="E1819" t="s">
        <v>199</v>
      </c>
      <c r="F1819" s="5">
        <v>43221</v>
      </c>
      <c r="G1819">
        <v>159635.49</v>
      </c>
      <c r="H1819">
        <v>11333.88</v>
      </c>
    </row>
    <row r="1820" spans="1:8" x14ac:dyDescent="0.2">
      <c r="A1820" t="s">
        <v>71</v>
      </c>
      <c r="B1820" t="s">
        <v>54</v>
      </c>
      <c r="C1820" t="s">
        <v>80</v>
      </c>
      <c r="D1820" s="4">
        <v>43344</v>
      </c>
      <c r="E1820" t="s">
        <v>198</v>
      </c>
      <c r="F1820" s="5">
        <v>43221</v>
      </c>
      <c r="G1820">
        <v>159635.49</v>
      </c>
      <c r="H1820">
        <v>-11333.88</v>
      </c>
    </row>
    <row r="1821" spans="1:8" x14ac:dyDescent="0.2">
      <c r="A1821" t="s">
        <v>71</v>
      </c>
      <c r="B1821" t="s">
        <v>54</v>
      </c>
      <c r="C1821" t="s">
        <v>80</v>
      </c>
      <c r="D1821" s="4">
        <v>43344</v>
      </c>
      <c r="E1821" t="s">
        <v>202</v>
      </c>
      <c r="F1821" s="5">
        <v>43221</v>
      </c>
      <c r="G1821">
        <v>152746.51</v>
      </c>
      <c r="H1821">
        <v>20162.650000000001</v>
      </c>
    </row>
    <row r="1822" spans="1:8" x14ac:dyDescent="0.2">
      <c r="A1822" t="s">
        <v>71</v>
      </c>
      <c r="B1822" t="s">
        <v>54</v>
      </c>
      <c r="C1822" t="s">
        <v>80</v>
      </c>
      <c r="D1822" s="4">
        <v>43344</v>
      </c>
      <c r="E1822" t="s">
        <v>203</v>
      </c>
      <c r="F1822" s="5">
        <v>43221</v>
      </c>
      <c r="G1822">
        <v>6888.98</v>
      </c>
      <c r="H1822">
        <v>909.45</v>
      </c>
    </row>
    <row r="1823" spans="1:8" x14ac:dyDescent="0.2">
      <c r="A1823" t="s">
        <v>71</v>
      </c>
      <c r="B1823" t="s">
        <v>54</v>
      </c>
      <c r="C1823" t="s">
        <v>80</v>
      </c>
      <c r="D1823" s="4">
        <v>43344</v>
      </c>
      <c r="E1823" t="s">
        <v>199</v>
      </c>
      <c r="F1823" s="5">
        <v>43101</v>
      </c>
      <c r="G1823">
        <v>0</v>
      </c>
      <c r="H1823">
        <v>0</v>
      </c>
    </row>
    <row r="1824" spans="1:8" x14ac:dyDescent="0.2">
      <c r="A1824" t="s">
        <v>71</v>
      </c>
      <c r="B1824" t="s">
        <v>54</v>
      </c>
      <c r="C1824" t="s">
        <v>80</v>
      </c>
      <c r="D1824" s="4">
        <v>43344</v>
      </c>
      <c r="E1824" t="s">
        <v>193</v>
      </c>
      <c r="F1824" s="5">
        <v>43101</v>
      </c>
      <c r="G1824">
        <v>0</v>
      </c>
      <c r="H1824">
        <v>0</v>
      </c>
    </row>
    <row r="1825" spans="1:8" x14ac:dyDescent="0.2">
      <c r="A1825" t="s">
        <v>71</v>
      </c>
      <c r="B1825" t="s">
        <v>54</v>
      </c>
      <c r="C1825" t="s">
        <v>80</v>
      </c>
      <c r="D1825" s="4">
        <v>43344</v>
      </c>
      <c r="E1825" t="s">
        <v>192</v>
      </c>
      <c r="F1825" s="5">
        <v>43101</v>
      </c>
      <c r="G1825">
        <v>0</v>
      </c>
      <c r="H1825">
        <v>0</v>
      </c>
    </row>
    <row r="1826" spans="1:8" x14ac:dyDescent="0.2">
      <c r="A1826" t="s">
        <v>71</v>
      </c>
      <c r="B1826" t="s">
        <v>54</v>
      </c>
      <c r="C1826" t="s">
        <v>80</v>
      </c>
      <c r="D1826" s="4">
        <v>43344</v>
      </c>
      <c r="E1826" t="s">
        <v>198</v>
      </c>
      <c r="F1826" s="5">
        <v>43101</v>
      </c>
      <c r="G1826">
        <v>0</v>
      </c>
      <c r="H1826">
        <v>0</v>
      </c>
    </row>
    <row r="1827" spans="1:8" x14ac:dyDescent="0.2">
      <c r="A1827" t="s">
        <v>71</v>
      </c>
      <c r="B1827" t="s">
        <v>54</v>
      </c>
      <c r="C1827" t="s">
        <v>81</v>
      </c>
      <c r="D1827" s="4">
        <v>43344</v>
      </c>
      <c r="E1827" t="s">
        <v>204</v>
      </c>
      <c r="F1827" s="5">
        <v>43221</v>
      </c>
      <c r="G1827">
        <v>570791.78</v>
      </c>
      <c r="H1827">
        <v>37101.47</v>
      </c>
    </row>
    <row r="1828" spans="1:8" x14ac:dyDescent="0.2">
      <c r="A1828" t="s">
        <v>71</v>
      </c>
      <c r="B1828" t="s">
        <v>54</v>
      </c>
      <c r="C1828" t="s">
        <v>81</v>
      </c>
      <c r="D1828" s="4">
        <v>43344</v>
      </c>
      <c r="E1828" t="s">
        <v>205</v>
      </c>
      <c r="F1828" s="5">
        <v>43221</v>
      </c>
      <c r="G1828">
        <v>25742.6</v>
      </c>
      <c r="H1828">
        <v>1673.16</v>
      </c>
    </row>
    <row r="1829" spans="1:8" x14ac:dyDescent="0.2">
      <c r="A1829" t="s">
        <v>71</v>
      </c>
      <c r="B1829" t="s">
        <v>54</v>
      </c>
      <c r="C1829" t="s">
        <v>81</v>
      </c>
      <c r="D1829" s="4">
        <v>43344</v>
      </c>
      <c r="E1829" t="s">
        <v>199</v>
      </c>
      <c r="F1829" s="5">
        <v>43221</v>
      </c>
      <c r="G1829">
        <v>596534.38</v>
      </c>
      <c r="H1829">
        <v>20878.990000000002</v>
      </c>
    </row>
    <row r="1830" spans="1:8" x14ac:dyDescent="0.2">
      <c r="A1830" t="s">
        <v>71</v>
      </c>
      <c r="B1830" t="s">
        <v>54</v>
      </c>
      <c r="C1830" t="s">
        <v>81</v>
      </c>
      <c r="D1830" s="4">
        <v>43344</v>
      </c>
      <c r="E1830" t="s">
        <v>198</v>
      </c>
      <c r="F1830" s="5">
        <v>43221</v>
      </c>
      <c r="G1830">
        <v>596534.38</v>
      </c>
      <c r="H1830">
        <v>-20878.990000000002</v>
      </c>
    </row>
    <row r="1831" spans="1:8" x14ac:dyDescent="0.2">
      <c r="A1831" t="s">
        <v>71</v>
      </c>
      <c r="B1831" t="s">
        <v>54</v>
      </c>
      <c r="C1831" t="s">
        <v>81</v>
      </c>
      <c r="D1831" s="4">
        <v>43344</v>
      </c>
      <c r="E1831" t="s">
        <v>195</v>
      </c>
      <c r="F1831" s="5">
        <v>43101</v>
      </c>
      <c r="G1831">
        <v>0</v>
      </c>
      <c r="H1831">
        <v>0</v>
      </c>
    </row>
    <row r="1832" spans="1:8" x14ac:dyDescent="0.2">
      <c r="A1832" t="s">
        <v>71</v>
      </c>
      <c r="B1832" t="s">
        <v>54</v>
      </c>
      <c r="C1832" t="s">
        <v>81</v>
      </c>
      <c r="D1832" s="4">
        <v>43344</v>
      </c>
      <c r="E1832" t="s">
        <v>194</v>
      </c>
      <c r="F1832" s="5">
        <v>43101</v>
      </c>
      <c r="G1832">
        <v>0</v>
      </c>
      <c r="H1832">
        <v>0</v>
      </c>
    </row>
    <row r="1833" spans="1:8" x14ac:dyDescent="0.2">
      <c r="A1833" t="s">
        <v>71</v>
      </c>
      <c r="B1833" t="s">
        <v>54</v>
      </c>
      <c r="C1833" t="s">
        <v>81</v>
      </c>
      <c r="D1833" s="4">
        <v>43344</v>
      </c>
      <c r="E1833" t="s">
        <v>198</v>
      </c>
      <c r="F1833" s="5">
        <v>43101</v>
      </c>
      <c r="G1833">
        <v>0</v>
      </c>
      <c r="H1833">
        <v>0</v>
      </c>
    </row>
    <row r="1834" spans="1:8" x14ac:dyDescent="0.2">
      <c r="A1834" t="s">
        <v>71</v>
      </c>
      <c r="B1834" t="s">
        <v>54</v>
      </c>
      <c r="C1834" t="s">
        <v>81</v>
      </c>
      <c r="D1834" s="4">
        <v>43344</v>
      </c>
      <c r="E1834" t="s">
        <v>199</v>
      </c>
      <c r="F1834" s="5">
        <v>43101</v>
      </c>
      <c r="G1834">
        <v>0</v>
      </c>
      <c r="H1834">
        <v>0</v>
      </c>
    </row>
    <row r="1835" spans="1:8" x14ac:dyDescent="0.2">
      <c r="A1835" t="s">
        <v>71</v>
      </c>
      <c r="B1835" t="s">
        <v>54</v>
      </c>
      <c r="C1835" t="s">
        <v>82</v>
      </c>
      <c r="D1835" s="4">
        <v>43344</v>
      </c>
      <c r="E1835" t="s">
        <v>199</v>
      </c>
      <c r="F1835" s="5">
        <v>43221</v>
      </c>
      <c r="G1835">
        <v>150563.21</v>
      </c>
      <c r="H1835">
        <v>7829.36</v>
      </c>
    </row>
    <row r="1836" spans="1:8" x14ac:dyDescent="0.2">
      <c r="A1836" t="s">
        <v>71</v>
      </c>
      <c r="B1836" t="s">
        <v>54</v>
      </c>
      <c r="C1836" t="s">
        <v>82</v>
      </c>
      <c r="D1836" s="4">
        <v>43344</v>
      </c>
      <c r="E1836" t="s">
        <v>206</v>
      </c>
      <c r="F1836" s="5">
        <v>43221</v>
      </c>
      <c r="G1836">
        <v>144065.76999999999</v>
      </c>
      <c r="H1836">
        <v>13542.27</v>
      </c>
    </row>
    <row r="1837" spans="1:8" x14ac:dyDescent="0.2">
      <c r="A1837" t="s">
        <v>71</v>
      </c>
      <c r="B1837" t="s">
        <v>54</v>
      </c>
      <c r="C1837" t="s">
        <v>82</v>
      </c>
      <c r="D1837" s="4">
        <v>43344</v>
      </c>
      <c r="E1837" t="s">
        <v>207</v>
      </c>
      <c r="F1837" s="5">
        <v>43221</v>
      </c>
      <c r="G1837">
        <v>6497.44</v>
      </c>
      <c r="H1837">
        <v>610.70000000000005</v>
      </c>
    </row>
    <row r="1838" spans="1:8" x14ac:dyDescent="0.2">
      <c r="A1838" t="s">
        <v>71</v>
      </c>
      <c r="B1838" t="s">
        <v>54</v>
      </c>
      <c r="C1838" t="s">
        <v>82</v>
      </c>
      <c r="D1838" s="4">
        <v>43344</v>
      </c>
      <c r="E1838" t="s">
        <v>198</v>
      </c>
      <c r="F1838" s="5">
        <v>43221</v>
      </c>
      <c r="G1838">
        <v>150563.21</v>
      </c>
      <c r="H1838">
        <v>-7829.36</v>
      </c>
    </row>
    <row r="1839" spans="1:8" x14ac:dyDescent="0.2">
      <c r="A1839" t="s">
        <v>71</v>
      </c>
      <c r="B1839" t="s">
        <v>54</v>
      </c>
      <c r="C1839" t="s">
        <v>82</v>
      </c>
      <c r="D1839" s="4">
        <v>43344</v>
      </c>
      <c r="E1839" t="s">
        <v>198</v>
      </c>
      <c r="F1839" s="5">
        <v>43101</v>
      </c>
      <c r="G1839">
        <v>0</v>
      </c>
      <c r="H1839">
        <v>0</v>
      </c>
    </row>
    <row r="1840" spans="1:8" x14ac:dyDescent="0.2">
      <c r="A1840" t="s">
        <v>71</v>
      </c>
      <c r="B1840" t="s">
        <v>55</v>
      </c>
      <c r="C1840" t="s">
        <v>80</v>
      </c>
      <c r="D1840" s="4">
        <v>43313</v>
      </c>
      <c r="E1840" t="s">
        <v>198</v>
      </c>
      <c r="F1840" s="5">
        <v>43221</v>
      </c>
      <c r="G1840">
        <v>6.28</v>
      </c>
      <c r="H1840">
        <v>-0.45</v>
      </c>
    </row>
    <row r="1841" spans="1:8" x14ac:dyDescent="0.2">
      <c r="A1841" t="s">
        <v>71</v>
      </c>
      <c r="B1841" t="s">
        <v>55</v>
      </c>
      <c r="C1841" t="s">
        <v>80</v>
      </c>
      <c r="D1841" s="4">
        <v>43313</v>
      </c>
      <c r="E1841" t="s">
        <v>202</v>
      </c>
      <c r="F1841" s="5">
        <v>43221</v>
      </c>
      <c r="G1841">
        <v>6.01</v>
      </c>
      <c r="H1841">
        <v>0.79</v>
      </c>
    </row>
    <row r="1842" spans="1:8" x14ac:dyDescent="0.2">
      <c r="A1842" t="s">
        <v>71</v>
      </c>
      <c r="B1842" t="s">
        <v>55</v>
      </c>
      <c r="C1842" t="s">
        <v>80</v>
      </c>
      <c r="D1842" s="4">
        <v>43313</v>
      </c>
      <c r="E1842" t="s">
        <v>203</v>
      </c>
      <c r="F1842" s="5">
        <v>43221</v>
      </c>
      <c r="G1842">
        <v>0.27</v>
      </c>
      <c r="H1842">
        <v>0.04</v>
      </c>
    </row>
    <row r="1843" spans="1:8" x14ac:dyDescent="0.2">
      <c r="A1843" t="s">
        <v>71</v>
      </c>
      <c r="B1843" t="s">
        <v>55</v>
      </c>
      <c r="C1843" t="s">
        <v>80</v>
      </c>
      <c r="D1843" s="4">
        <v>43313</v>
      </c>
      <c r="E1843" t="s">
        <v>199</v>
      </c>
      <c r="F1843" s="5">
        <v>43221</v>
      </c>
      <c r="G1843">
        <v>6.28</v>
      </c>
      <c r="H1843">
        <v>0.45</v>
      </c>
    </row>
    <row r="1844" spans="1:8" x14ac:dyDescent="0.2">
      <c r="A1844" t="s">
        <v>71</v>
      </c>
      <c r="B1844" t="s">
        <v>55</v>
      </c>
      <c r="C1844" t="s">
        <v>81</v>
      </c>
      <c r="D1844" s="4">
        <v>43313</v>
      </c>
      <c r="E1844" t="s">
        <v>198</v>
      </c>
      <c r="F1844" s="5">
        <v>43221</v>
      </c>
      <c r="G1844">
        <v>703.67</v>
      </c>
      <c r="H1844">
        <v>-24.63</v>
      </c>
    </row>
    <row r="1845" spans="1:8" x14ac:dyDescent="0.2">
      <c r="A1845" t="s">
        <v>71</v>
      </c>
      <c r="B1845" t="s">
        <v>55</v>
      </c>
      <c r="C1845" t="s">
        <v>81</v>
      </c>
      <c r="D1845" s="4">
        <v>43313</v>
      </c>
      <c r="E1845" t="s">
        <v>204</v>
      </c>
      <c r="F1845" s="5">
        <v>43221</v>
      </c>
      <c r="G1845">
        <v>673.3</v>
      </c>
      <c r="H1845">
        <v>43.76</v>
      </c>
    </row>
    <row r="1846" spans="1:8" x14ac:dyDescent="0.2">
      <c r="A1846" t="s">
        <v>71</v>
      </c>
      <c r="B1846" t="s">
        <v>55</v>
      </c>
      <c r="C1846" t="s">
        <v>81</v>
      </c>
      <c r="D1846" s="4">
        <v>43313</v>
      </c>
      <c r="E1846" t="s">
        <v>205</v>
      </c>
      <c r="F1846" s="5">
        <v>43221</v>
      </c>
      <c r="G1846">
        <v>30.37</v>
      </c>
      <c r="H1846">
        <v>1.97</v>
      </c>
    </row>
    <row r="1847" spans="1:8" x14ac:dyDescent="0.2">
      <c r="A1847" t="s">
        <v>71</v>
      </c>
      <c r="B1847" t="s">
        <v>55</v>
      </c>
      <c r="C1847" t="s">
        <v>81</v>
      </c>
      <c r="D1847" s="4">
        <v>43313</v>
      </c>
      <c r="E1847" t="s">
        <v>199</v>
      </c>
      <c r="F1847" s="5">
        <v>43221</v>
      </c>
      <c r="G1847">
        <v>703.67</v>
      </c>
      <c r="H1847">
        <v>24.63</v>
      </c>
    </row>
    <row r="1848" spans="1:8" x14ac:dyDescent="0.2">
      <c r="A1848" t="s">
        <v>71</v>
      </c>
      <c r="B1848" t="s">
        <v>55</v>
      </c>
      <c r="C1848" t="s">
        <v>82</v>
      </c>
      <c r="D1848" s="4">
        <v>43313</v>
      </c>
      <c r="E1848" t="s">
        <v>198</v>
      </c>
      <c r="F1848" s="5">
        <v>43221</v>
      </c>
      <c r="G1848">
        <v>10.119999999999999</v>
      </c>
      <c r="H1848">
        <v>-0.52</v>
      </c>
    </row>
    <row r="1849" spans="1:8" x14ac:dyDescent="0.2">
      <c r="A1849" t="s">
        <v>71</v>
      </c>
      <c r="B1849" t="s">
        <v>55</v>
      </c>
      <c r="C1849" t="s">
        <v>82</v>
      </c>
      <c r="D1849" s="4">
        <v>43313</v>
      </c>
      <c r="E1849" t="s">
        <v>206</v>
      </c>
      <c r="F1849" s="5">
        <v>43221</v>
      </c>
      <c r="G1849">
        <v>9.68</v>
      </c>
      <c r="H1849">
        <v>0.91</v>
      </c>
    </row>
    <row r="1850" spans="1:8" x14ac:dyDescent="0.2">
      <c r="A1850" t="s">
        <v>71</v>
      </c>
      <c r="B1850" t="s">
        <v>54</v>
      </c>
      <c r="C1850" t="s">
        <v>80</v>
      </c>
      <c r="D1850" s="4">
        <v>43252</v>
      </c>
      <c r="E1850" t="s">
        <v>199</v>
      </c>
      <c r="F1850" s="5">
        <v>43221</v>
      </c>
      <c r="G1850">
        <v>88936.74</v>
      </c>
      <c r="H1850">
        <v>6314.4</v>
      </c>
    </row>
    <row r="1851" spans="1:8" x14ac:dyDescent="0.2">
      <c r="A1851" t="s">
        <v>71</v>
      </c>
      <c r="B1851" t="s">
        <v>54</v>
      </c>
      <c r="C1851" t="s">
        <v>80</v>
      </c>
      <c r="D1851" s="4">
        <v>43252</v>
      </c>
      <c r="E1851" t="s">
        <v>198</v>
      </c>
      <c r="F1851" s="5">
        <v>43221</v>
      </c>
      <c r="G1851">
        <v>88936.74</v>
      </c>
      <c r="H1851">
        <v>-6314.4</v>
      </c>
    </row>
    <row r="1852" spans="1:8" x14ac:dyDescent="0.2">
      <c r="A1852" t="s">
        <v>71</v>
      </c>
      <c r="B1852" t="s">
        <v>54</v>
      </c>
      <c r="C1852" t="s">
        <v>80</v>
      </c>
      <c r="D1852" s="4">
        <v>43252</v>
      </c>
      <c r="E1852" t="s">
        <v>202</v>
      </c>
      <c r="F1852" s="5">
        <v>43221</v>
      </c>
      <c r="G1852">
        <v>85098.82</v>
      </c>
      <c r="H1852">
        <v>11233.09</v>
      </c>
    </row>
    <row r="1853" spans="1:8" x14ac:dyDescent="0.2">
      <c r="A1853" t="s">
        <v>71</v>
      </c>
      <c r="B1853" t="s">
        <v>54</v>
      </c>
      <c r="C1853" t="s">
        <v>80</v>
      </c>
      <c r="D1853" s="4">
        <v>43252</v>
      </c>
      <c r="E1853" t="s">
        <v>203</v>
      </c>
      <c r="F1853" s="5">
        <v>43221</v>
      </c>
      <c r="G1853">
        <v>3837.92</v>
      </c>
      <c r="H1853">
        <v>506.66</v>
      </c>
    </row>
    <row r="1854" spans="1:8" x14ac:dyDescent="0.2">
      <c r="A1854" t="s">
        <v>71</v>
      </c>
      <c r="B1854" t="s">
        <v>54</v>
      </c>
      <c r="C1854" t="s">
        <v>80</v>
      </c>
      <c r="D1854" s="4">
        <v>43252</v>
      </c>
      <c r="E1854" t="s">
        <v>199</v>
      </c>
      <c r="F1854" s="5">
        <v>43101</v>
      </c>
      <c r="G1854">
        <v>881.32</v>
      </c>
      <c r="H1854">
        <v>46.7</v>
      </c>
    </row>
    <row r="1855" spans="1:8" x14ac:dyDescent="0.2">
      <c r="A1855" t="s">
        <v>71</v>
      </c>
      <c r="B1855" t="s">
        <v>54</v>
      </c>
      <c r="C1855" t="s">
        <v>80</v>
      </c>
      <c r="D1855" s="4">
        <v>43252</v>
      </c>
      <c r="E1855" t="s">
        <v>193</v>
      </c>
      <c r="F1855" s="5">
        <v>43101</v>
      </c>
      <c r="G1855">
        <v>843.29</v>
      </c>
      <c r="H1855">
        <v>111.31</v>
      </c>
    </row>
    <row r="1856" spans="1:8" x14ac:dyDescent="0.2">
      <c r="A1856" t="s">
        <v>71</v>
      </c>
      <c r="B1856" t="s">
        <v>54</v>
      </c>
      <c r="C1856" t="s">
        <v>80</v>
      </c>
      <c r="D1856" s="4">
        <v>43252</v>
      </c>
      <c r="E1856" t="s">
        <v>192</v>
      </c>
      <c r="F1856" s="5">
        <v>43101</v>
      </c>
      <c r="G1856">
        <v>38.03</v>
      </c>
      <c r="H1856">
        <v>5.01</v>
      </c>
    </row>
    <row r="1857" spans="1:8" x14ac:dyDescent="0.2">
      <c r="A1857" t="s">
        <v>71</v>
      </c>
      <c r="B1857" t="s">
        <v>54</v>
      </c>
      <c r="C1857" t="s">
        <v>80</v>
      </c>
      <c r="D1857" s="4">
        <v>43252</v>
      </c>
      <c r="E1857" t="s">
        <v>198</v>
      </c>
      <c r="F1857" s="5">
        <v>43101</v>
      </c>
      <c r="G1857">
        <v>881.32</v>
      </c>
      <c r="H1857">
        <v>-46.7</v>
      </c>
    </row>
    <row r="1858" spans="1:8" x14ac:dyDescent="0.2">
      <c r="A1858" t="s">
        <v>71</v>
      </c>
      <c r="B1858" t="s">
        <v>54</v>
      </c>
      <c r="C1858" t="s">
        <v>81</v>
      </c>
      <c r="D1858" s="4">
        <v>43252</v>
      </c>
      <c r="E1858" t="s">
        <v>204</v>
      </c>
      <c r="F1858" s="5">
        <v>43221</v>
      </c>
      <c r="G1858">
        <v>277614.02</v>
      </c>
      <c r="H1858">
        <v>18044.88</v>
      </c>
    </row>
    <row r="1859" spans="1:8" x14ac:dyDescent="0.2">
      <c r="A1859" t="s">
        <v>71</v>
      </c>
      <c r="B1859" t="s">
        <v>54</v>
      </c>
      <c r="C1859" t="s">
        <v>81</v>
      </c>
      <c r="D1859" s="4">
        <v>43252</v>
      </c>
      <c r="E1859" t="s">
        <v>205</v>
      </c>
      <c r="F1859" s="5">
        <v>43221</v>
      </c>
      <c r="G1859">
        <v>12520.39</v>
      </c>
      <c r="H1859">
        <v>813.77</v>
      </c>
    </row>
    <row r="1860" spans="1:8" x14ac:dyDescent="0.2">
      <c r="A1860" t="s">
        <v>71</v>
      </c>
      <c r="B1860" t="s">
        <v>54</v>
      </c>
      <c r="C1860" t="s">
        <v>81</v>
      </c>
      <c r="D1860" s="4">
        <v>43252</v>
      </c>
      <c r="E1860" t="s">
        <v>199</v>
      </c>
      <c r="F1860" s="5">
        <v>43221</v>
      </c>
      <c r="G1860">
        <v>290134.40999999997</v>
      </c>
      <c r="H1860">
        <v>10154.74</v>
      </c>
    </row>
    <row r="1861" spans="1:8" x14ac:dyDescent="0.2">
      <c r="A1861" t="s">
        <v>71</v>
      </c>
      <c r="B1861" t="s">
        <v>54</v>
      </c>
      <c r="C1861" t="s">
        <v>81</v>
      </c>
      <c r="D1861" s="4">
        <v>43252</v>
      </c>
      <c r="E1861" t="s">
        <v>198</v>
      </c>
      <c r="F1861" s="5">
        <v>43221</v>
      </c>
      <c r="G1861">
        <v>290134.40999999997</v>
      </c>
      <c r="H1861">
        <v>-10154.74</v>
      </c>
    </row>
    <row r="1862" spans="1:8" x14ac:dyDescent="0.2">
      <c r="A1862" t="s">
        <v>71</v>
      </c>
      <c r="B1862" t="s">
        <v>54</v>
      </c>
      <c r="C1862" t="s">
        <v>81</v>
      </c>
      <c r="D1862" s="4">
        <v>43252</v>
      </c>
      <c r="E1862" t="s">
        <v>195</v>
      </c>
      <c r="F1862" s="5">
        <v>43101</v>
      </c>
      <c r="G1862">
        <v>3429.64</v>
      </c>
      <c r="H1862">
        <v>222.94</v>
      </c>
    </row>
    <row r="1863" spans="1:8" x14ac:dyDescent="0.2">
      <c r="A1863" t="s">
        <v>71</v>
      </c>
      <c r="B1863" t="s">
        <v>54</v>
      </c>
      <c r="C1863" t="s">
        <v>81</v>
      </c>
      <c r="D1863" s="4">
        <v>43252</v>
      </c>
      <c r="E1863" t="s">
        <v>194</v>
      </c>
      <c r="F1863" s="5">
        <v>43101</v>
      </c>
      <c r="G1863">
        <v>154.66999999999999</v>
      </c>
      <c r="H1863">
        <v>10.039999999999999</v>
      </c>
    </row>
    <row r="1864" spans="1:8" x14ac:dyDescent="0.2">
      <c r="A1864" t="s">
        <v>71</v>
      </c>
      <c r="B1864" t="s">
        <v>54</v>
      </c>
      <c r="C1864" t="s">
        <v>81</v>
      </c>
      <c r="D1864" s="4">
        <v>43252</v>
      </c>
      <c r="E1864" t="s">
        <v>198</v>
      </c>
      <c r="F1864" s="5">
        <v>43101</v>
      </c>
      <c r="G1864">
        <v>3584.31</v>
      </c>
      <c r="H1864">
        <v>-93.19</v>
      </c>
    </row>
    <row r="1865" spans="1:8" x14ac:dyDescent="0.2">
      <c r="A1865" t="s">
        <v>71</v>
      </c>
      <c r="B1865" t="s">
        <v>54</v>
      </c>
      <c r="C1865" t="s">
        <v>81</v>
      </c>
      <c r="D1865" s="4">
        <v>43252</v>
      </c>
      <c r="E1865" t="s">
        <v>199</v>
      </c>
      <c r="F1865" s="5">
        <v>43101</v>
      </c>
      <c r="G1865">
        <v>3584.31</v>
      </c>
      <c r="H1865">
        <v>93.19</v>
      </c>
    </row>
    <row r="1866" spans="1:8" x14ac:dyDescent="0.2">
      <c r="A1866" t="s">
        <v>71</v>
      </c>
      <c r="B1866" t="s">
        <v>54</v>
      </c>
      <c r="C1866" t="s">
        <v>82</v>
      </c>
      <c r="D1866" s="4">
        <v>43252</v>
      </c>
      <c r="E1866" t="s">
        <v>199</v>
      </c>
      <c r="F1866" s="5">
        <v>43221</v>
      </c>
      <c r="G1866">
        <v>86918.47</v>
      </c>
      <c r="H1866">
        <v>4519.68</v>
      </c>
    </row>
    <row r="1867" spans="1:8" x14ac:dyDescent="0.2">
      <c r="A1867" t="s">
        <v>71</v>
      </c>
      <c r="B1867" t="s">
        <v>54</v>
      </c>
      <c r="C1867" t="s">
        <v>82</v>
      </c>
      <c r="D1867" s="4">
        <v>43252</v>
      </c>
      <c r="E1867" t="s">
        <v>198</v>
      </c>
      <c r="F1867" s="5">
        <v>43221</v>
      </c>
      <c r="G1867">
        <v>86918.47</v>
      </c>
      <c r="H1867">
        <v>-4519.68</v>
      </c>
    </row>
    <row r="1868" spans="1:8" x14ac:dyDescent="0.2">
      <c r="A1868" t="s">
        <v>71</v>
      </c>
      <c r="B1868" t="s">
        <v>54</v>
      </c>
      <c r="C1868" t="s">
        <v>82</v>
      </c>
      <c r="D1868" s="4">
        <v>43252</v>
      </c>
      <c r="E1868" t="s">
        <v>206</v>
      </c>
      <c r="F1868" s="5">
        <v>43221</v>
      </c>
      <c r="G1868">
        <v>83167.64</v>
      </c>
      <c r="H1868">
        <v>7817.83</v>
      </c>
    </row>
    <row r="1869" spans="1:8" x14ac:dyDescent="0.2">
      <c r="A1869" t="s">
        <v>71</v>
      </c>
      <c r="B1869" t="s">
        <v>54</v>
      </c>
      <c r="C1869" t="s">
        <v>82</v>
      </c>
      <c r="D1869" s="4">
        <v>43252</v>
      </c>
      <c r="E1869" t="s">
        <v>207</v>
      </c>
      <c r="F1869" s="5">
        <v>43221</v>
      </c>
      <c r="G1869">
        <v>3750.83</v>
      </c>
      <c r="H1869">
        <v>352.59</v>
      </c>
    </row>
    <row r="1870" spans="1:8" x14ac:dyDescent="0.2">
      <c r="A1870" t="s">
        <v>71</v>
      </c>
      <c r="B1870" t="s">
        <v>54</v>
      </c>
      <c r="C1870" t="s">
        <v>82</v>
      </c>
      <c r="D1870" s="4">
        <v>43252</v>
      </c>
      <c r="E1870" t="s">
        <v>199</v>
      </c>
      <c r="F1870" s="5">
        <v>43101</v>
      </c>
      <c r="G1870">
        <v>910.35</v>
      </c>
      <c r="H1870">
        <v>34.590000000000003</v>
      </c>
    </row>
    <row r="1871" spans="1:8" x14ac:dyDescent="0.2">
      <c r="A1871" t="s">
        <v>71</v>
      </c>
      <c r="B1871" t="s">
        <v>54</v>
      </c>
      <c r="C1871" t="s">
        <v>82</v>
      </c>
      <c r="D1871" s="4">
        <v>43252</v>
      </c>
      <c r="E1871" t="s">
        <v>197</v>
      </c>
      <c r="F1871" s="5">
        <v>43101</v>
      </c>
      <c r="G1871">
        <v>871.07</v>
      </c>
      <c r="H1871">
        <v>82.77</v>
      </c>
    </row>
    <row r="1872" spans="1:8" x14ac:dyDescent="0.2">
      <c r="A1872" t="s">
        <v>71</v>
      </c>
      <c r="B1872" t="s">
        <v>54</v>
      </c>
      <c r="C1872" t="s">
        <v>82</v>
      </c>
      <c r="D1872" s="4">
        <v>43252</v>
      </c>
      <c r="E1872" t="s">
        <v>196</v>
      </c>
      <c r="F1872" s="5">
        <v>43101</v>
      </c>
      <c r="G1872">
        <v>39.28</v>
      </c>
      <c r="H1872">
        <v>3.72</v>
      </c>
    </row>
    <row r="1873" spans="1:8" x14ac:dyDescent="0.2">
      <c r="A1873" t="s">
        <v>71</v>
      </c>
      <c r="B1873" t="s">
        <v>54</v>
      </c>
      <c r="C1873" t="s">
        <v>82</v>
      </c>
      <c r="D1873" s="4">
        <v>43252</v>
      </c>
      <c r="E1873" t="s">
        <v>198</v>
      </c>
      <c r="F1873" s="5">
        <v>43101</v>
      </c>
      <c r="G1873">
        <v>910.35</v>
      </c>
      <c r="H1873">
        <v>-34.590000000000003</v>
      </c>
    </row>
    <row r="1874" spans="1:8" x14ac:dyDescent="0.2">
      <c r="A1874" t="s">
        <v>71</v>
      </c>
      <c r="B1874" t="s">
        <v>54</v>
      </c>
      <c r="C1874" t="s">
        <v>80</v>
      </c>
      <c r="D1874" s="4">
        <v>43252</v>
      </c>
      <c r="E1874" t="s">
        <v>198</v>
      </c>
      <c r="F1874" s="5">
        <v>43221</v>
      </c>
      <c r="G1874">
        <v>196322.16</v>
      </c>
      <c r="H1874">
        <v>-13939</v>
      </c>
    </row>
    <row r="1875" spans="1:8" x14ac:dyDescent="0.2">
      <c r="A1875" t="s">
        <v>71</v>
      </c>
      <c r="B1875" t="s">
        <v>54</v>
      </c>
      <c r="C1875" t="s">
        <v>80</v>
      </c>
      <c r="D1875" s="4">
        <v>43252</v>
      </c>
      <c r="E1875" t="s">
        <v>202</v>
      </c>
      <c r="F1875" s="5">
        <v>43221</v>
      </c>
      <c r="G1875">
        <v>187849.96</v>
      </c>
      <c r="H1875">
        <v>24796.240000000002</v>
      </c>
    </row>
    <row r="1876" spans="1:8" x14ac:dyDescent="0.2">
      <c r="A1876" t="s">
        <v>71</v>
      </c>
      <c r="B1876" t="s">
        <v>54</v>
      </c>
      <c r="C1876" t="s">
        <v>80</v>
      </c>
      <c r="D1876" s="4">
        <v>43252</v>
      </c>
      <c r="E1876" t="s">
        <v>203</v>
      </c>
      <c r="F1876" s="5">
        <v>43221</v>
      </c>
      <c r="G1876">
        <v>8472.2000000000007</v>
      </c>
      <c r="H1876">
        <v>1118.51</v>
      </c>
    </row>
    <row r="1877" spans="1:8" x14ac:dyDescent="0.2">
      <c r="A1877" t="s">
        <v>71</v>
      </c>
      <c r="B1877" t="s">
        <v>54</v>
      </c>
      <c r="C1877" t="s">
        <v>80</v>
      </c>
      <c r="D1877" s="4">
        <v>43252</v>
      </c>
      <c r="E1877" t="s">
        <v>199</v>
      </c>
      <c r="F1877" s="5">
        <v>43221</v>
      </c>
      <c r="G1877">
        <v>196322.16</v>
      </c>
      <c r="H1877">
        <v>13939</v>
      </c>
    </row>
    <row r="1878" spans="1:8" x14ac:dyDescent="0.2">
      <c r="A1878" t="s">
        <v>71</v>
      </c>
      <c r="B1878" t="s">
        <v>54</v>
      </c>
      <c r="C1878" t="s">
        <v>81</v>
      </c>
      <c r="D1878" s="4">
        <v>43252</v>
      </c>
      <c r="E1878" t="s">
        <v>198</v>
      </c>
      <c r="F1878" s="5">
        <v>43221</v>
      </c>
      <c r="G1878">
        <v>719372.64</v>
      </c>
      <c r="H1878">
        <v>-25177.87</v>
      </c>
    </row>
    <row r="1879" spans="1:8" x14ac:dyDescent="0.2">
      <c r="A1879" t="s">
        <v>71</v>
      </c>
      <c r="B1879" t="s">
        <v>54</v>
      </c>
      <c r="C1879" t="s">
        <v>81</v>
      </c>
      <c r="D1879" s="4">
        <v>43252</v>
      </c>
      <c r="E1879" t="s">
        <v>204</v>
      </c>
      <c r="F1879" s="5">
        <v>43221</v>
      </c>
      <c r="G1879">
        <v>688329</v>
      </c>
      <c r="H1879">
        <v>44741.38</v>
      </c>
    </row>
    <row r="1880" spans="1:8" x14ac:dyDescent="0.2">
      <c r="A1880" t="s">
        <v>71</v>
      </c>
      <c r="B1880" t="s">
        <v>54</v>
      </c>
      <c r="C1880" t="s">
        <v>81</v>
      </c>
      <c r="D1880" s="4">
        <v>43252</v>
      </c>
      <c r="E1880" t="s">
        <v>205</v>
      </c>
      <c r="F1880" s="5">
        <v>43221</v>
      </c>
      <c r="G1880">
        <v>31043.64</v>
      </c>
      <c r="H1880">
        <v>2017.73</v>
      </c>
    </row>
    <row r="1881" spans="1:8" x14ac:dyDescent="0.2">
      <c r="A1881" t="s">
        <v>71</v>
      </c>
      <c r="B1881" t="s">
        <v>54</v>
      </c>
      <c r="C1881" t="s">
        <v>81</v>
      </c>
      <c r="D1881" s="4">
        <v>43252</v>
      </c>
      <c r="E1881" t="s">
        <v>199</v>
      </c>
      <c r="F1881" s="5">
        <v>43221</v>
      </c>
      <c r="G1881">
        <v>719372.64</v>
      </c>
      <c r="H1881">
        <v>25177.87</v>
      </c>
    </row>
    <row r="1882" spans="1:8" x14ac:dyDescent="0.2">
      <c r="A1882" t="s">
        <v>71</v>
      </c>
      <c r="B1882" t="s">
        <v>54</v>
      </c>
      <c r="C1882" t="s">
        <v>82</v>
      </c>
      <c r="D1882" s="4">
        <v>43252</v>
      </c>
      <c r="E1882" t="s">
        <v>198</v>
      </c>
      <c r="F1882" s="5">
        <v>43221</v>
      </c>
      <c r="G1882">
        <v>212995.37</v>
      </c>
      <c r="H1882">
        <v>-11075.7</v>
      </c>
    </row>
    <row r="1883" spans="1:8" x14ac:dyDescent="0.2">
      <c r="A1883" t="s">
        <v>71</v>
      </c>
      <c r="B1883" t="s">
        <v>54</v>
      </c>
      <c r="C1883" t="s">
        <v>82</v>
      </c>
      <c r="D1883" s="4">
        <v>43252</v>
      </c>
      <c r="E1883" t="s">
        <v>206</v>
      </c>
      <c r="F1883" s="5">
        <v>43221</v>
      </c>
      <c r="G1883">
        <v>203803.95</v>
      </c>
      <c r="H1883">
        <v>19157.73</v>
      </c>
    </row>
    <row r="1884" spans="1:8" x14ac:dyDescent="0.2">
      <c r="A1884" t="s">
        <v>71</v>
      </c>
      <c r="B1884" t="s">
        <v>54</v>
      </c>
      <c r="C1884" t="s">
        <v>82</v>
      </c>
      <c r="D1884" s="4">
        <v>43252</v>
      </c>
      <c r="E1884" t="s">
        <v>207</v>
      </c>
      <c r="F1884" s="5">
        <v>43221</v>
      </c>
      <c r="G1884">
        <v>9191.42</v>
      </c>
      <c r="H1884">
        <v>864.05</v>
      </c>
    </row>
    <row r="1885" spans="1:8" x14ac:dyDescent="0.2">
      <c r="A1885" t="s">
        <v>71</v>
      </c>
      <c r="B1885" t="s">
        <v>54</v>
      </c>
      <c r="C1885" t="s">
        <v>82</v>
      </c>
      <c r="D1885" s="4">
        <v>43252</v>
      </c>
      <c r="E1885" t="s">
        <v>199</v>
      </c>
      <c r="F1885" s="5">
        <v>43221</v>
      </c>
      <c r="G1885">
        <v>212995.37</v>
      </c>
      <c r="H1885">
        <v>11075.7</v>
      </c>
    </row>
    <row r="1886" spans="1:8" x14ac:dyDescent="0.2">
      <c r="A1886" t="s">
        <v>71</v>
      </c>
      <c r="B1886" t="s">
        <v>54</v>
      </c>
      <c r="C1886" t="s">
        <v>80</v>
      </c>
      <c r="D1886" s="4">
        <v>43252</v>
      </c>
      <c r="E1886" t="s">
        <v>198</v>
      </c>
      <c r="F1886" s="5">
        <v>43101</v>
      </c>
      <c r="G1886">
        <v>7036.56</v>
      </c>
      <c r="H1886">
        <v>-372.81</v>
      </c>
    </row>
    <row r="1887" spans="1:8" x14ac:dyDescent="0.2">
      <c r="A1887" t="s">
        <v>71</v>
      </c>
      <c r="B1887" t="s">
        <v>54</v>
      </c>
      <c r="C1887" t="s">
        <v>81</v>
      </c>
      <c r="D1887" s="4">
        <v>43252</v>
      </c>
      <c r="E1887" t="s">
        <v>204</v>
      </c>
      <c r="F1887" s="5">
        <v>43221</v>
      </c>
      <c r="G1887">
        <v>359515.89</v>
      </c>
      <c r="H1887">
        <v>23368.34</v>
      </c>
    </row>
    <row r="1888" spans="1:8" x14ac:dyDescent="0.2">
      <c r="A1888" t="s">
        <v>71</v>
      </c>
      <c r="B1888" t="s">
        <v>54</v>
      </c>
      <c r="C1888" t="s">
        <v>81</v>
      </c>
      <c r="D1888" s="4">
        <v>43252</v>
      </c>
      <c r="E1888" t="s">
        <v>205</v>
      </c>
      <c r="F1888" s="5">
        <v>43221</v>
      </c>
      <c r="G1888">
        <v>16214.11</v>
      </c>
      <c r="H1888">
        <v>1053.93</v>
      </c>
    </row>
    <row r="1889" spans="1:8" x14ac:dyDescent="0.2">
      <c r="A1889" t="s">
        <v>71</v>
      </c>
      <c r="B1889" t="s">
        <v>54</v>
      </c>
      <c r="C1889" t="s">
        <v>81</v>
      </c>
      <c r="D1889" s="4">
        <v>43252</v>
      </c>
      <c r="E1889" t="s">
        <v>199</v>
      </c>
      <c r="F1889" s="5">
        <v>43221</v>
      </c>
      <c r="G1889">
        <v>375730</v>
      </c>
      <c r="H1889">
        <v>13150.46</v>
      </c>
    </row>
    <row r="1890" spans="1:8" x14ac:dyDescent="0.2">
      <c r="A1890" t="s">
        <v>71</v>
      </c>
      <c r="B1890" t="s">
        <v>54</v>
      </c>
      <c r="C1890" t="s">
        <v>81</v>
      </c>
      <c r="D1890" s="4">
        <v>43252</v>
      </c>
      <c r="E1890" t="s">
        <v>198</v>
      </c>
      <c r="F1890" s="5">
        <v>43221</v>
      </c>
      <c r="G1890">
        <v>375730</v>
      </c>
      <c r="H1890">
        <v>-13150.46</v>
      </c>
    </row>
    <row r="1891" spans="1:8" x14ac:dyDescent="0.2">
      <c r="A1891" t="s">
        <v>71</v>
      </c>
      <c r="B1891" t="s">
        <v>54</v>
      </c>
      <c r="C1891" t="s">
        <v>81</v>
      </c>
      <c r="D1891" s="4">
        <v>43252</v>
      </c>
      <c r="E1891" t="s">
        <v>195</v>
      </c>
      <c r="F1891" s="5">
        <v>43101</v>
      </c>
      <c r="G1891">
        <v>62670.2</v>
      </c>
      <c r="H1891">
        <v>4073.54</v>
      </c>
    </row>
    <row r="1892" spans="1:8" x14ac:dyDescent="0.2">
      <c r="A1892" t="s">
        <v>71</v>
      </c>
      <c r="B1892" t="s">
        <v>54</v>
      </c>
      <c r="C1892" t="s">
        <v>81</v>
      </c>
      <c r="D1892" s="4">
        <v>43252</v>
      </c>
      <c r="E1892" t="s">
        <v>194</v>
      </c>
      <c r="F1892" s="5">
        <v>43101</v>
      </c>
      <c r="G1892">
        <v>2826.39</v>
      </c>
      <c r="H1892">
        <v>183.86</v>
      </c>
    </row>
    <row r="1893" spans="1:8" x14ac:dyDescent="0.2">
      <c r="A1893" t="s">
        <v>71</v>
      </c>
      <c r="B1893" t="s">
        <v>54</v>
      </c>
      <c r="C1893" t="s">
        <v>81</v>
      </c>
      <c r="D1893" s="4">
        <v>43252</v>
      </c>
      <c r="E1893" t="s">
        <v>198</v>
      </c>
      <c r="F1893" s="5">
        <v>43101</v>
      </c>
      <c r="G1893">
        <v>65496.59</v>
      </c>
      <c r="H1893">
        <v>-1702.85</v>
      </c>
    </row>
    <row r="1894" spans="1:8" x14ac:dyDescent="0.2">
      <c r="A1894" t="s">
        <v>71</v>
      </c>
      <c r="B1894" t="s">
        <v>54</v>
      </c>
      <c r="C1894" t="s">
        <v>81</v>
      </c>
      <c r="D1894" s="4">
        <v>43252</v>
      </c>
      <c r="E1894" t="s">
        <v>199</v>
      </c>
      <c r="F1894" s="5">
        <v>43101</v>
      </c>
      <c r="G1894">
        <v>65496.59</v>
      </c>
      <c r="H1894">
        <v>1702.85</v>
      </c>
    </row>
    <row r="1895" spans="1:8" x14ac:dyDescent="0.2">
      <c r="A1895" t="s">
        <v>71</v>
      </c>
      <c r="B1895" t="s">
        <v>54</v>
      </c>
      <c r="C1895" t="s">
        <v>82</v>
      </c>
      <c r="D1895" s="4">
        <v>43252</v>
      </c>
      <c r="E1895" t="s">
        <v>199</v>
      </c>
      <c r="F1895" s="5">
        <v>43221</v>
      </c>
      <c r="G1895">
        <v>94989.36</v>
      </c>
      <c r="H1895">
        <v>4939.68</v>
      </c>
    </row>
    <row r="1896" spans="1:8" x14ac:dyDescent="0.2">
      <c r="A1896" t="s">
        <v>71</v>
      </c>
      <c r="B1896" t="s">
        <v>54</v>
      </c>
      <c r="C1896" t="s">
        <v>82</v>
      </c>
      <c r="D1896" s="4">
        <v>43252</v>
      </c>
      <c r="E1896" t="s">
        <v>198</v>
      </c>
      <c r="F1896" s="5">
        <v>43221</v>
      </c>
      <c r="G1896">
        <v>94989.36</v>
      </c>
      <c r="H1896">
        <v>-4939.68</v>
      </c>
    </row>
    <row r="1897" spans="1:8" x14ac:dyDescent="0.2">
      <c r="A1897" t="s">
        <v>71</v>
      </c>
      <c r="B1897" t="s">
        <v>54</v>
      </c>
      <c r="C1897" t="s">
        <v>82</v>
      </c>
      <c r="D1897" s="4">
        <v>43252</v>
      </c>
      <c r="E1897" t="s">
        <v>206</v>
      </c>
      <c r="F1897" s="5">
        <v>43221</v>
      </c>
      <c r="G1897">
        <v>90890.19</v>
      </c>
      <c r="H1897">
        <v>8543.56</v>
      </c>
    </row>
    <row r="1898" spans="1:8" x14ac:dyDescent="0.2">
      <c r="A1898" t="s">
        <v>71</v>
      </c>
      <c r="B1898" t="s">
        <v>54</v>
      </c>
      <c r="C1898" t="s">
        <v>82</v>
      </c>
      <c r="D1898" s="4">
        <v>43252</v>
      </c>
      <c r="E1898" t="s">
        <v>207</v>
      </c>
      <c r="F1898" s="5">
        <v>43221</v>
      </c>
      <c r="G1898">
        <v>4099.17</v>
      </c>
      <c r="H1898">
        <v>385.52</v>
      </c>
    </row>
    <row r="1899" spans="1:8" x14ac:dyDescent="0.2">
      <c r="A1899" t="s">
        <v>71</v>
      </c>
      <c r="B1899" t="s">
        <v>54</v>
      </c>
      <c r="C1899" t="s">
        <v>82</v>
      </c>
      <c r="D1899" s="4">
        <v>43252</v>
      </c>
      <c r="E1899" t="s">
        <v>199</v>
      </c>
      <c r="F1899" s="5">
        <v>43101</v>
      </c>
      <c r="G1899">
        <v>6138.51</v>
      </c>
      <c r="H1899">
        <v>232.93</v>
      </c>
    </row>
    <row r="1900" spans="1:8" x14ac:dyDescent="0.2">
      <c r="A1900" t="s">
        <v>71</v>
      </c>
      <c r="B1900" t="s">
        <v>54</v>
      </c>
      <c r="C1900" t="s">
        <v>82</v>
      </c>
      <c r="D1900" s="4">
        <v>43252</v>
      </c>
      <c r="E1900" t="s">
        <v>197</v>
      </c>
      <c r="F1900" s="5">
        <v>43101</v>
      </c>
      <c r="G1900">
        <v>5873.61</v>
      </c>
      <c r="H1900">
        <v>557.92999999999995</v>
      </c>
    </row>
    <row r="1901" spans="1:8" x14ac:dyDescent="0.2">
      <c r="A1901" t="s">
        <v>71</v>
      </c>
      <c r="B1901" t="s">
        <v>54</v>
      </c>
      <c r="C1901" t="s">
        <v>82</v>
      </c>
      <c r="D1901" s="4">
        <v>43252</v>
      </c>
      <c r="E1901" t="s">
        <v>196</v>
      </c>
      <c r="F1901" s="5">
        <v>43101</v>
      </c>
      <c r="G1901">
        <v>264.89999999999998</v>
      </c>
      <c r="H1901">
        <v>25.32</v>
      </c>
    </row>
    <row r="1902" spans="1:8" x14ac:dyDescent="0.2">
      <c r="A1902" t="s">
        <v>71</v>
      </c>
      <c r="B1902" t="s">
        <v>54</v>
      </c>
      <c r="C1902" t="s">
        <v>82</v>
      </c>
      <c r="D1902" s="4">
        <v>43252</v>
      </c>
      <c r="E1902" t="s">
        <v>198</v>
      </c>
      <c r="F1902" s="5">
        <v>43101</v>
      </c>
      <c r="G1902">
        <v>6138.51</v>
      </c>
      <c r="H1902">
        <v>-232.93</v>
      </c>
    </row>
    <row r="1903" spans="1:8" x14ac:dyDescent="0.2">
      <c r="A1903" t="s">
        <v>71</v>
      </c>
      <c r="B1903" t="s">
        <v>54</v>
      </c>
      <c r="C1903" t="s">
        <v>80</v>
      </c>
      <c r="D1903" s="4">
        <v>43252</v>
      </c>
      <c r="E1903" t="s">
        <v>199</v>
      </c>
      <c r="F1903" s="5">
        <v>43221</v>
      </c>
      <c r="G1903">
        <v>83562.78</v>
      </c>
      <c r="H1903">
        <v>5932.87</v>
      </c>
    </row>
    <row r="1904" spans="1:8" x14ac:dyDescent="0.2">
      <c r="A1904" t="s">
        <v>71</v>
      </c>
      <c r="B1904" t="s">
        <v>54</v>
      </c>
      <c r="C1904" t="s">
        <v>80</v>
      </c>
      <c r="D1904" s="4">
        <v>43252</v>
      </c>
      <c r="E1904" t="s">
        <v>198</v>
      </c>
      <c r="F1904" s="5">
        <v>43221</v>
      </c>
      <c r="G1904">
        <v>83562.78</v>
      </c>
      <c r="H1904">
        <v>-5932.87</v>
      </c>
    </row>
    <row r="1905" spans="1:8" x14ac:dyDescent="0.2">
      <c r="A1905" t="s">
        <v>71</v>
      </c>
      <c r="B1905" t="s">
        <v>54</v>
      </c>
      <c r="C1905" t="s">
        <v>80</v>
      </c>
      <c r="D1905" s="4">
        <v>43252</v>
      </c>
      <c r="E1905" t="s">
        <v>202</v>
      </c>
      <c r="F1905" s="5">
        <v>43221</v>
      </c>
      <c r="G1905">
        <v>79956.72</v>
      </c>
      <c r="H1905">
        <v>10554.18</v>
      </c>
    </row>
    <row r="1906" spans="1:8" x14ac:dyDescent="0.2">
      <c r="A1906" t="s">
        <v>71</v>
      </c>
      <c r="B1906" t="s">
        <v>54</v>
      </c>
      <c r="C1906" t="s">
        <v>80</v>
      </c>
      <c r="D1906" s="4">
        <v>43252</v>
      </c>
      <c r="E1906" t="s">
        <v>203</v>
      </c>
      <c r="F1906" s="5">
        <v>43221</v>
      </c>
      <c r="G1906">
        <v>3606.06</v>
      </c>
      <c r="H1906">
        <v>476.13</v>
      </c>
    </row>
    <row r="1907" spans="1:8" x14ac:dyDescent="0.2">
      <c r="A1907" t="s">
        <v>71</v>
      </c>
      <c r="B1907" t="s">
        <v>54</v>
      </c>
      <c r="C1907" t="s">
        <v>80</v>
      </c>
      <c r="D1907" s="4">
        <v>43252</v>
      </c>
      <c r="E1907" t="s">
        <v>199</v>
      </c>
      <c r="F1907" s="5">
        <v>43101</v>
      </c>
      <c r="G1907">
        <v>310.99</v>
      </c>
      <c r="H1907">
        <v>16.489999999999998</v>
      </c>
    </row>
    <row r="1908" spans="1:8" x14ac:dyDescent="0.2">
      <c r="A1908" t="s">
        <v>71</v>
      </c>
      <c r="B1908" t="s">
        <v>54</v>
      </c>
      <c r="C1908" t="s">
        <v>80</v>
      </c>
      <c r="D1908" s="4">
        <v>43252</v>
      </c>
      <c r="E1908" t="s">
        <v>193</v>
      </c>
      <c r="F1908" s="5">
        <v>43101</v>
      </c>
      <c r="G1908">
        <v>297.58</v>
      </c>
      <c r="H1908">
        <v>39.270000000000003</v>
      </c>
    </row>
    <row r="1909" spans="1:8" x14ac:dyDescent="0.2">
      <c r="A1909" t="s">
        <v>71</v>
      </c>
      <c r="B1909" t="s">
        <v>54</v>
      </c>
      <c r="C1909" t="s">
        <v>80</v>
      </c>
      <c r="D1909" s="4">
        <v>43252</v>
      </c>
      <c r="E1909" t="s">
        <v>192</v>
      </c>
      <c r="F1909" s="5">
        <v>43101</v>
      </c>
      <c r="G1909">
        <v>13.41</v>
      </c>
      <c r="H1909">
        <v>1.78</v>
      </c>
    </row>
    <row r="1910" spans="1:8" x14ac:dyDescent="0.2">
      <c r="A1910" t="s">
        <v>71</v>
      </c>
      <c r="B1910" t="s">
        <v>54</v>
      </c>
      <c r="C1910" t="s">
        <v>80</v>
      </c>
      <c r="D1910" s="4">
        <v>43252</v>
      </c>
      <c r="E1910" t="s">
        <v>198</v>
      </c>
      <c r="F1910" s="5">
        <v>43101</v>
      </c>
      <c r="G1910">
        <v>310.99</v>
      </c>
      <c r="H1910">
        <v>-16.489999999999998</v>
      </c>
    </row>
    <row r="1911" spans="1:8" x14ac:dyDescent="0.2">
      <c r="A1911" t="s">
        <v>71</v>
      </c>
      <c r="B1911" t="s">
        <v>54</v>
      </c>
      <c r="C1911" t="s">
        <v>81</v>
      </c>
      <c r="D1911" s="4">
        <v>43252</v>
      </c>
      <c r="E1911" t="s">
        <v>199</v>
      </c>
      <c r="F1911" s="5">
        <v>43221</v>
      </c>
      <c r="G1911">
        <v>318437.86</v>
      </c>
      <c r="H1911">
        <v>11145.57</v>
      </c>
    </row>
    <row r="1912" spans="1:8" x14ac:dyDescent="0.2">
      <c r="A1912" t="s">
        <v>71</v>
      </c>
      <c r="B1912" t="s">
        <v>54</v>
      </c>
      <c r="C1912" t="s">
        <v>81</v>
      </c>
      <c r="D1912" s="4">
        <v>43252</v>
      </c>
      <c r="E1912" t="s">
        <v>204</v>
      </c>
      <c r="F1912" s="5">
        <v>43221</v>
      </c>
      <c r="G1912">
        <v>304696.09999999998</v>
      </c>
      <c r="H1912">
        <v>19805.18</v>
      </c>
    </row>
    <row r="1913" spans="1:8" x14ac:dyDescent="0.2">
      <c r="A1913" t="s">
        <v>71</v>
      </c>
      <c r="B1913" t="s">
        <v>54</v>
      </c>
      <c r="C1913" t="s">
        <v>81</v>
      </c>
      <c r="D1913" s="4">
        <v>43252</v>
      </c>
      <c r="E1913" t="s">
        <v>205</v>
      </c>
      <c r="F1913" s="5">
        <v>43221</v>
      </c>
      <c r="G1913">
        <v>13741.76</v>
      </c>
      <c r="H1913">
        <v>893.19</v>
      </c>
    </row>
    <row r="1914" spans="1:8" x14ac:dyDescent="0.2">
      <c r="A1914" t="s">
        <v>71</v>
      </c>
      <c r="B1914" t="s">
        <v>54</v>
      </c>
      <c r="C1914" t="s">
        <v>81</v>
      </c>
      <c r="D1914" s="4">
        <v>43252</v>
      </c>
      <c r="E1914" t="s">
        <v>198</v>
      </c>
      <c r="F1914" s="5">
        <v>43221</v>
      </c>
      <c r="G1914">
        <v>318437.86</v>
      </c>
      <c r="H1914">
        <v>-11145.57</v>
      </c>
    </row>
    <row r="1915" spans="1:8" x14ac:dyDescent="0.2">
      <c r="A1915" t="s">
        <v>71</v>
      </c>
      <c r="B1915" t="s">
        <v>54</v>
      </c>
      <c r="C1915" t="s">
        <v>81</v>
      </c>
      <c r="D1915" s="4">
        <v>43252</v>
      </c>
      <c r="E1915" t="s">
        <v>195</v>
      </c>
      <c r="F1915" s="5">
        <v>43101</v>
      </c>
      <c r="G1915">
        <v>959.43</v>
      </c>
      <c r="H1915">
        <v>62.38</v>
      </c>
    </row>
    <row r="1916" spans="1:8" x14ac:dyDescent="0.2">
      <c r="A1916" t="s">
        <v>71</v>
      </c>
      <c r="B1916" t="s">
        <v>54</v>
      </c>
      <c r="C1916" t="s">
        <v>81</v>
      </c>
      <c r="D1916" s="4">
        <v>43252</v>
      </c>
      <c r="E1916" t="s">
        <v>194</v>
      </c>
      <c r="F1916" s="5">
        <v>43101</v>
      </c>
      <c r="G1916">
        <v>43.27</v>
      </c>
      <c r="H1916">
        <v>2.81</v>
      </c>
    </row>
    <row r="1917" spans="1:8" x14ac:dyDescent="0.2">
      <c r="A1917" t="s">
        <v>71</v>
      </c>
      <c r="B1917" t="s">
        <v>54</v>
      </c>
      <c r="C1917" t="s">
        <v>81</v>
      </c>
      <c r="D1917" s="4">
        <v>43252</v>
      </c>
      <c r="E1917" t="s">
        <v>198</v>
      </c>
      <c r="F1917" s="5">
        <v>43101</v>
      </c>
      <c r="G1917">
        <v>1002.7</v>
      </c>
      <c r="H1917">
        <v>-26.04</v>
      </c>
    </row>
    <row r="1918" spans="1:8" x14ac:dyDescent="0.2">
      <c r="A1918" t="s">
        <v>71</v>
      </c>
      <c r="B1918" t="s">
        <v>54</v>
      </c>
      <c r="C1918" t="s">
        <v>81</v>
      </c>
      <c r="D1918" s="4">
        <v>43252</v>
      </c>
      <c r="E1918" t="s">
        <v>199</v>
      </c>
      <c r="F1918" s="5">
        <v>43101</v>
      </c>
      <c r="G1918">
        <v>1002.7</v>
      </c>
      <c r="H1918">
        <v>26.04</v>
      </c>
    </row>
    <row r="1919" spans="1:8" x14ac:dyDescent="0.2">
      <c r="A1919" t="s">
        <v>71</v>
      </c>
      <c r="B1919" t="s">
        <v>54</v>
      </c>
      <c r="C1919" t="s">
        <v>82</v>
      </c>
      <c r="D1919" s="4">
        <v>43252</v>
      </c>
      <c r="E1919" t="s">
        <v>199</v>
      </c>
      <c r="F1919" s="5">
        <v>43221</v>
      </c>
      <c r="G1919">
        <v>86404.800000000003</v>
      </c>
      <c r="H1919">
        <v>4493.1099999999997</v>
      </c>
    </row>
    <row r="1920" spans="1:8" x14ac:dyDescent="0.2">
      <c r="A1920" t="s">
        <v>71</v>
      </c>
      <c r="B1920" t="s">
        <v>54</v>
      </c>
      <c r="C1920" t="s">
        <v>82</v>
      </c>
      <c r="D1920" s="4">
        <v>43252</v>
      </c>
      <c r="E1920" t="s">
        <v>198</v>
      </c>
      <c r="F1920" s="5">
        <v>43221</v>
      </c>
      <c r="G1920">
        <v>86404.800000000003</v>
      </c>
      <c r="H1920">
        <v>-4493.1099999999997</v>
      </c>
    </row>
    <row r="1921" spans="1:8" x14ac:dyDescent="0.2">
      <c r="A1921" t="s">
        <v>71</v>
      </c>
      <c r="B1921" t="s">
        <v>54</v>
      </c>
      <c r="C1921" t="s">
        <v>82</v>
      </c>
      <c r="D1921" s="4">
        <v>43252</v>
      </c>
      <c r="E1921" t="s">
        <v>206</v>
      </c>
      <c r="F1921" s="5">
        <v>43221</v>
      </c>
      <c r="G1921">
        <v>82676.25</v>
      </c>
      <c r="H1921">
        <v>7771.54</v>
      </c>
    </row>
    <row r="1922" spans="1:8" x14ac:dyDescent="0.2">
      <c r="A1922" t="s">
        <v>71</v>
      </c>
      <c r="B1922" t="s">
        <v>54</v>
      </c>
      <c r="C1922" t="s">
        <v>82</v>
      </c>
      <c r="D1922" s="4">
        <v>43252</v>
      </c>
      <c r="E1922" t="s">
        <v>207</v>
      </c>
      <c r="F1922" s="5">
        <v>43221</v>
      </c>
      <c r="G1922">
        <v>3728.55</v>
      </c>
      <c r="H1922">
        <v>350.47</v>
      </c>
    </row>
    <row r="1923" spans="1:8" x14ac:dyDescent="0.2">
      <c r="A1923" t="s">
        <v>71</v>
      </c>
      <c r="B1923" t="s">
        <v>54</v>
      </c>
      <c r="C1923" t="s">
        <v>82</v>
      </c>
      <c r="D1923" s="4">
        <v>43252</v>
      </c>
      <c r="E1923" t="s">
        <v>199</v>
      </c>
      <c r="F1923" s="5">
        <v>43101</v>
      </c>
      <c r="G1923">
        <v>298.01</v>
      </c>
      <c r="H1923">
        <v>11.32</v>
      </c>
    </row>
    <row r="1924" spans="1:8" x14ac:dyDescent="0.2">
      <c r="A1924" t="s">
        <v>71</v>
      </c>
      <c r="B1924" t="s">
        <v>54</v>
      </c>
      <c r="C1924" t="s">
        <v>82</v>
      </c>
      <c r="D1924" s="4">
        <v>43252</v>
      </c>
      <c r="E1924" t="s">
        <v>197</v>
      </c>
      <c r="F1924" s="5">
        <v>43101</v>
      </c>
      <c r="G1924">
        <v>285.16000000000003</v>
      </c>
      <c r="H1924">
        <v>27.09</v>
      </c>
    </row>
    <row r="1925" spans="1:8" x14ac:dyDescent="0.2">
      <c r="A1925" t="s">
        <v>71</v>
      </c>
      <c r="B1925" t="s">
        <v>54</v>
      </c>
      <c r="C1925" t="s">
        <v>82</v>
      </c>
      <c r="D1925" s="4">
        <v>43252</v>
      </c>
      <c r="E1925" t="s">
        <v>196</v>
      </c>
      <c r="F1925" s="5">
        <v>43101</v>
      </c>
      <c r="G1925">
        <v>12.85</v>
      </c>
      <c r="H1925">
        <v>1.22</v>
      </c>
    </row>
    <row r="1926" spans="1:8" x14ac:dyDescent="0.2">
      <c r="A1926" t="s">
        <v>71</v>
      </c>
      <c r="B1926" t="s">
        <v>54</v>
      </c>
      <c r="C1926" t="s">
        <v>82</v>
      </c>
      <c r="D1926" s="4">
        <v>43252</v>
      </c>
      <c r="E1926" t="s">
        <v>198</v>
      </c>
      <c r="F1926" s="5">
        <v>43101</v>
      </c>
      <c r="G1926">
        <v>298.01</v>
      </c>
      <c r="H1926">
        <v>-11.32</v>
      </c>
    </row>
    <row r="1927" spans="1:8" x14ac:dyDescent="0.2">
      <c r="A1927" t="s">
        <v>71</v>
      </c>
      <c r="B1927" t="s">
        <v>55</v>
      </c>
      <c r="C1927" t="s">
        <v>80</v>
      </c>
      <c r="D1927" s="4">
        <v>43252</v>
      </c>
      <c r="E1927" t="s">
        <v>198</v>
      </c>
      <c r="F1927" s="5">
        <v>43221</v>
      </c>
      <c r="G1927">
        <v>123314.06</v>
      </c>
      <c r="H1927">
        <v>-8755.34</v>
      </c>
    </row>
    <row r="1928" spans="1:8" x14ac:dyDescent="0.2">
      <c r="A1928" t="s">
        <v>71</v>
      </c>
      <c r="B1928" t="s">
        <v>54</v>
      </c>
      <c r="C1928" t="s">
        <v>80</v>
      </c>
      <c r="D1928" s="4">
        <v>43313</v>
      </c>
      <c r="E1928" t="s">
        <v>198</v>
      </c>
      <c r="F1928" s="5">
        <v>43221</v>
      </c>
      <c r="G1928">
        <v>616.22</v>
      </c>
      <c r="H1928">
        <v>-43.75</v>
      </c>
    </row>
    <row r="1929" spans="1:8" x14ac:dyDescent="0.2">
      <c r="A1929" t="s">
        <v>71</v>
      </c>
      <c r="B1929" t="s">
        <v>54</v>
      </c>
      <c r="C1929" t="s">
        <v>80</v>
      </c>
      <c r="D1929" s="4">
        <v>43313</v>
      </c>
      <c r="E1929" t="s">
        <v>202</v>
      </c>
      <c r="F1929" s="5">
        <v>43221</v>
      </c>
      <c r="G1929">
        <v>589.63</v>
      </c>
      <c r="H1929">
        <v>77.83</v>
      </c>
    </row>
    <row r="1930" spans="1:8" x14ac:dyDescent="0.2">
      <c r="A1930" t="s">
        <v>71</v>
      </c>
      <c r="B1930" t="s">
        <v>54</v>
      </c>
      <c r="C1930" t="s">
        <v>80</v>
      </c>
      <c r="D1930" s="4">
        <v>43313</v>
      </c>
      <c r="E1930" t="s">
        <v>203</v>
      </c>
      <c r="F1930" s="5">
        <v>43221</v>
      </c>
      <c r="G1930">
        <v>26.59</v>
      </c>
      <c r="H1930">
        <v>3.51</v>
      </c>
    </row>
    <row r="1931" spans="1:8" x14ac:dyDescent="0.2">
      <c r="A1931" t="s">
        <v>71</v>
      </c>
      <c r="B1931" t="s">
        <v>54</v>
      </c>
      <c r="C1931" t="s">
        <v>80</v>
      </c>
      <c r="D1931" s="4">
        <v>43313</v>
      </c>
      <c r="E1931" t="s">
        <v>199</v>
      </c>
      <c r="F1931" s="5">
        <v>43221</v>
      </c>
      <c r="G1931">
        <v>616.22</v>
      </c>
      <c r="H1931">
        <v>43.75</v>
      </c>
    </row>
    <row r="1932" spans="1:8" x14ac:dyDescent="0.2">
      <c r="A1932" t="s">
        <v>71</v>
      </c>
      <c r="B1932" t="s">
        <v>54</v>
      </c>
      <c r="C1932" t="s">
        <v>81</v>
      </c>
      <c r="D1932" s="4">
        <v>43313</v>
      </c>
      <c r="E1932" t="s">
        <v>198</v>
      </c>
      <c r="F1932" s="5">
        <v>43221</v>
      </c>
      <c r="G1932">
        <v>1063.1400000000001</v>
      </c>
      <c r="H1932">
        <v>-37.21</v>
      </c>
    </row>
    <row r="1933" spans="1:8" x14ac:dyDescent="0.2">
      <c r="A1933" t="s">
        <v>71</v>
      </c>
      <c r="B1933" t="s">
        <v>54</v>
      </c>
      <c r="C1933" t="s">
        <v>81</v>
      </c>
      <c r="D1933" s="4">
        <v>43313</v>
      </c>
      <c r="E1933" t="s">
        <v>204</v>
      </c>
      <c r="F1933" s="5">
        <v>43221</v>
      </c>
      <c r="G1933">
        <v>1017.26</v>
      </c>
      <c r="H1933">
        <v>66.12</v>
      </c>
    </row>
    <row r="1934" spans="1:8" x14ac:dyDescent="0.2">
      <c r="A1934" t="s">
        <v>71</v>
      </c>
      <c r="B1934" t="s">
        <v>54</v>
      </c>
      <c r="C1934" t="s">
        <v>81</v>
      </c>
      <c r="D1934" s="4">
        <v>43313</v>
      </c>
      <c r="E1934" t="s">
        <v>205</v>
      </c>
      <c r="F1934" s="5">
        <v>43221</v>
      </c>
      <c r="G1934">
        <v>45.88</v>
      </c>
      <c r="H1934">
        <v>2.98</v>
      </c>
    </row>
    <row r="1935" spans="1:8" x14ac:dyDescent="0.2">
      <c r="A1935" t="s">
        <v>71</v>
      </c>
      <c r="B1935" t="s">
        <v>54</v>
      </c>
      <c r="C1935" t="s">
        <v>81</v>
      </c>
      <c r="D1935" s="4">
        <v>43313</v>
      </c>
      <c r="E1935" t="s">
        <v>199</v>
      </c>
      <c r="F1935" s="5">
        <v>43221</v>
      </c>
      <c r="G1935">
        <v>1063.1400000000001</v>
      </c>
      <c r="H1935">
        <v>37.21</v>
      </c>
    </row>
    <row r="1936" spans="1:8" x14ac:dyDescent="0.2">
      <c r="A1936" t="s">
        <v>71</v>
      </c>
      <c r="B1936" t="s">
        <v>54</v>
      </c>
      <c r="C1936" t="s">
        <v>82</v>
      </c>
      <c r="D1936" s="4">
        <v>43313</v>
      </c>
      <c r="E1936" t="s">
        <v>198</v>
      </c>
      <c r="F1936" s="5">
        <v>43221</v>
      </c>
      <c r="G1936">
        <v>496.54</v>
      </c>
      <c r="H1936">
        <v>-25.82</v>
      </c>
    </row>
    <row r="1937" spans="1:8" x14ac:dyDescent="0.2">
      <c r="A1937" t="s">
        <v>71</v>
      </c>
      <c r="B1937" t="s">
        <v>54</v>
      </c>
      <c r="C1937" t="s">
        <v>82</v>
      </c>
      <c r="D1937" s="4">
        <v>43313</v>
      </c>
      <c r="E1937" t="s">
        <v>206</v>
      </c>
      <c r="F1937" s="5">
        <v>43221</v>
      </c>
      <c r="G1937">
        <v>475.11</v>
      </c>
      <c r="H1937">
        <v>44.66</v>
      </c>
    </row>
    <row r="1938" spans="1:8" x14ac:dyDescent="0.2">
      <c r="A1938" t="s">
        <v>71</v>
      </c>
      <c r="B1938" t="s">
        <v>54</v>
      </c>
      <c r="C1938" t="s">
        <v>82</v>
      </c>
      <c r="D1938" s="4">
        <v>43313</v>
      </c>
      <c r="E1938" t="s">
        <v>207</v>
      </c>
      <c r="F1938" s="5">
        <v>43221</v>
      </c>
      <c r="G1938">
        <v>21.43</v>
      </c>
      <c r="H1938">
        <v>2.0099999999999998</v>
      </c>
    </row>
    <row r="1939" spans="1:8" x14ac:dyDescent="0.2">
      <c r="A1939" t="s">
        <v>71</v>
      </c>
      <c r="B1939" t="s">
        <v>54</v>
      </c>
      <c r="C1939" t="s">
        <v>82</v>
      </c>
      <c r="D1939" s="4">
        <v>43313</v>
      </c>
      <c r="E1939" t="s">
        <v>199</v>
      </c>
      <c r="F1939" s="5">
        <v>43221</v>
      </c>
      <c r="G1939">
        <v>496.54</v>
      </c>
      <c r="H1939">
        <v>25.82</v>
      </c>
    </row>
    <row r="1940" spans="1:8" x14ac:dyDescent="0.2">
      <c r="A1940" t="s">
        <v>71</v>
      </c>
      <c r="B1940" t="s">
        <v>55</v>
      </c>
      <c r="C1940" t="s">
        <v>82</v>
      </c>
      <c r="D1940" s="4">
        <v>43313</v>
      </c>
      <c r="E1940" t="s">
        <v>199</v>
      </c>
      <c r="F1940" s="5">
        <v>43221</v>
      </c>
      <c r="G1940">
        <v>7317.41</v>
      </c>
      <c r="H1940">
        <v>380.5</v>
      </c>
    </row>
    <row r="1941" spans="1:8" x14ac:dyDescent="0.2">
      <c r="A1941" t="s">
        <v>71</v>
      </c>
      <c r="B1941" t="s">
        <v>55</v>
      </c>
      <c r="C1941" t="s">
        <v>80</v>
      </c>
      <c r="D1941" s="4">
        <v>43313</v>
      </c>
      <c r="E1941" t="s">
        <v>198</v>
      </c>
      <c r="F1941" s="5">
        <v>43221</v>
      </c>
      <c r="G1941">
        <v>8084.15</v>
      </c>
      <c r="H1941">
        <v>-573.97</v>
      </c>
    </row>
    <row r="1942" spans="1:8" x14ac:dyDescent="0.2">
      <c r="A1942" t="s">
        <v>71</v>
      </c>
      <c r="B1942" t="s">
        <v>55</v>
      </c>
      <c r="C1942" t="s">
        <v>80</v>
      </c>
      <c r="D1942" s="4">
        <v>43313</v>
      </c>
      <c r="E1942" t="s">
        <v>202</v>
      </c>
      <c r="F1942" s="5">
        <v>43221</v>
      </c>
      <c r="G1942">
        <v>7735.28</v>
      </c>
      <c r="H1942">
        <v>1021.04</v>
      </c>
    </row>
    <row r="1943" spans="1:8" x14ac:dyDescent="0.2">
      <c r="A1943" t="s">
        <v>71</v>
      </c>
      <c r="B1943" t="s">
        <v>55</v>
      </c>
      <c r="C1943" t="s">
        <v>80</v>
      </c>
      <c r="D1943" s="4">
        <v>43313</v>
      </c>
      <c r="E1943" t="s">
        <v>203</v>
      </c>
      <c r="F1943" s="5">
        <v>43221</v>
      </c>
      <c r="G1943">
        <v>348.87</v>
      </c>
      <c r="H1943">
        <v>46.05</v>
      </c>
    </row>
    <row r="1944" spans="1:8" x14ac:dyDescent="0.2">
      <c r="A1944" t="s">
        <v>71</v>
      </c>
      <c r="B1944" t="s">
        <v>55</v>
      </c>
      <c r="C1944" t="s">
        <v>80</v>
      </c>
      <c r="D1944" s="4">
        <v>43313</v>
      </c>
      <c r="E1944" t="s">
        <v>199</v>
      </c>
      <c r="F1944" s="5">
        <v>43221</v>
      </c>
      <c r="G1944">
        <v>8084.15</v>
      </c>
      <c r="H1944">
        <v>573.97</v>
      </c>
    </row>
    <row r="1945" spans="1:8" x14ac:dyDescent="0.2">
      <c r="A1945" t="s">
        <v>71</v>
      </c>
      <c r="B1945" t="s">
        <v>55</v>
      </c>
      <c r="C1945" t="s">
        <v>81</v>
      </c>
      <c r="D1945" s="4">
        <v>43313</v>
      </c>
      <c r="E1945" t="s">
        <v>198</v>
      </c>
      <c r="F1945" s="5">
        <v>43221</v>
      </c>
      <c r="G1945">
        <v>24039.27</v>
      </c>
      <c r="H1945">
        <v>-841.37</v>
      </c>
    </row>
    <row r="1946" spans="1:8" x14ac:dyDescent="0.2">
      <c r="A1946" t="s">
        <v>71</v>
      </c>
      <c r="B1946" t="s">
        <v>55</v>
      </c>
      <c r="C1946" t="s">
        <v>81</v>
      </c>
      <c r="D1946" s="4">
        <v>43313</v>
      </c>
      <c r="E1946" t="s">
        <v>204</v>
      </c>
      <c r="F1946" s="5">
        <v>43221</v>
      </c>
      <c r="G1946">
        <v>23001.87</v>
      </c>
      <c r="H1946">
        <v>1495.12</v>
      </c>
    </row>
    <row r="1947" spans="1:8" x14ac:dyDescent="0.2">
      <c r="A1947" t="s">
        <v>71</v>
      </c>
      <c r="B1947" t="s">
        <v>55</v>
      </c>
      <c r="C1947" t="s">
        <v>81</v>
      </c>
      <c r="D1947" s="4">
        <v>43313</v>
      </c>
      <c r="E1947" t="s">
        <v>205</v>
      </c>
      <c r="F1947" s="5">
        <v>43221</v>
      </c>
      <c r="G1947">
        <v>1037.4000000000001</v>
      </c>
      <c r="H1947">
        <v>67.459999999999994</v>
      </c>
    </row>
    <row r="1948" spans="1:8" x14ac:dyDescent="0.2">
      <c r="A1948" t="s">
        <v>71</v>
      </c>
      <c r="B1948" t="s">
        <v>55</v>
      </c>
      <c r="C1948" t="s">
        <v>81</v>
      </c>
      <c r="D1948" s="4">
        <v>43313</v>
      </c>
      <c r="E1948" t="s">
        <v>199</v>
      </c>
      <c r="F1948" s="5">
        <v>43221</v>
      </c>
      <c r="G1948">
        <v>24039.27</v>
      </c>
      <c r="H1948">
        <v>841.37</v>
      </c>
    </row>
    <row r="1949" spans="1:8" x14ac:dyDescent="0.2">
      <c r="A1949" t="s">
        <v>71</v>
      </c>
      <c r="B1949" t="s">
        <v>55</v>
      </c>
      <c r="C1949" t="s">
        <v>82</v>
      </c>
      <c r="D1949" s="4">
        <v>43313</v>
      </c>
      <c r="E1949" t="s">
        <v>198</v>
      </c>
      <c r="F1949" s="5">
        <v>43221</v>
      </c>
      <c r="G1949">
        <v>7317.41</v>
      </c>
      <c r="H1949">
        <v>-380.5</v>
      </c>
    </row>
    <row r="1950" spans="1:8" x14ac:dyDescent="0.2">
      <c r="A1950" t="s">
        <v>71</v>
      </c>
      <c r="B1950" t="s">
        <v>55</v>
      </c>
      <c r="C1950" t="s">
        <v>82</v>
      </c>
      <c r="D1950" s="4">
        <v>43313</v>
      </c>
      <c r="E1950" t="s">
        <v>206</v>
      </c>
      <c r="F1950" s="5">
        <v>43221</v>
      </c>
      <c r="G1950">
        <v>7001.62</v>
      </c>
      <c r="H1950">
        <v>658.18</v>
      </c>
    </row>
    <row r="1951" spans="1:8" x14ac:dyDescent="0.2">
      <c r="A1951" t="s">
        <v>71</v>
      </c>
      <c r="B1951" t="s">
        <v>55</v>
      </c>
      <c r="C1951" t="s">
        <v>82</v>
      </c>
      <c r="D1951" s="4">
        <v>43313</v>
      </c>
      <c r="E1951" t="s">
        <v>207</v>
      </c>
      <c r="F1951" s="5">
        <v>43221</v>
      </c>
      <c r="G1951">
        <v>315.79000000000002</v>
      </c>
      <c r="H1951">
        <v>29.68</v>
      </c>
    </row>
    <row r="1952" spans="1:8" x14ac:dyDescent="0.2">
      <c r="A1952" t="s">
        <v>71</v>
      </c>
      <c r="B1952" t="s">
        <v>54</v>
      </c>
      <c r="C1952" t="s">
        <v>80</v>
      </c>
      <c r="D1952" s="4">
        <v>43344</v>
      </c>
      <c r="E1952" t="s">
        <v>198</v>
      </c>
      <c r="F1952" s="5">
        <v>43221</v>
      </c>
      <c r="G1952">
        <v>58931.95</v>
      </c>
      <c r="H1952">
        <v>-4184.13</v>
      </c>
    </row>
    <row r="1953" spans="1:8" x14ac:dyDescent="0.2">
      <c r="A1953" t="s">
        <v>71</v>
      </c>
      <c r="B1953" t="s">
        <v>54</v>
      </c>
      <c r="C1953" t="s">
        <v>80</v>
      </c>
      <c r="D1953" s="4">
        <v>43344</v>
      </c>
      <c r="E1953" t="s">
        <v>202</v>
      </c>
      <c r="F1953" s="5">
        <v>43221</v>
      </c>
      <c r="G1953">
        <v>56388.86</v>
      </c>
      <c r="H1953">
        <v>7443.27</v>
      </c>
    </row>
    <row r="1954" spans="1:8" x14ac:dyDescent="0.2">
      <c r="A1954" t="s">
        <v>71</v>
      </c>
      <c r="B1954" t="s">
        <v>54</v>
      </c>
      <c r="C1954" t="s">
        <v>80</v>
      </c>
      <c r="D1954" s="4">
        <v>43344</v>
      </c>
      <c r="E1954" t="s">
        <v>203</v>
      </c>
      <c r="F1954" s="5">
        <v>43221</v>
      </c>
      <c r="G1954">
        <v>2543.09</v>
      </c>
      <c r="H1954">
        <v>335.67</v>
      </c>
    </row>
    <row r="1955" spans="1:8" x14ac:dyDescent="0.2">
      <c r="A1955" t="s">
        <v>71</v>
      </c>
      <c r="B1955" t="s">
        <v>54</v>
      </c>
      <c r="C1955" t="s">
        <v>80</v>
      </c>
      <c r="D1955" s="4">
        <v>43344</v>
      </c>
      <c r="E1955" t="s">
        <v>199</v>
      </c>
      <c r="F1955" s="5">
        <v>43221</v>
      </c>
      <c r="G1955">
        <v>58931.95</v>
      </c>
      <c r="H1955">
        <v>4184.13</v>
      </c>
    </row>
    <row r="1956" spans="1:8" x14ac:dyDescent="0.2">
      <c r="A1956" t="s">
        <v>71</v>
      </c>
      <c r="B1956" t="s">
        <v>54</v>
      </c>
      <c r="C1956" t="s">
        <v>81</v>
      </c>
      <c r="D1956" s="4">
        <v>43344</v>
      </c>
      <c r="E1956" t="s">
        <v>198</v>
      </c>
      <c r="F1956" s="5">
        <v>43221</v>
      </c>
      <c r="G1956">
        <v>186575.02</v>
      </c>
      <c r="H1956">
        <v>-6530.07</v>
      </c>
    </row>
    <row r="1957" spans="1:8" x14ac:dyDescent="0.2">
      <c r="A1957" t="s">
        <v>71</v>
      </c>
      <c r="B1957" t="s">
        <v>54</v>
      </c>
      <c r="C1957" t="s">
        <v>81</v>
      </c>
      <c r="D1957" s="4">
        <v>43344</v>
      </c>
      <c r="E1957" t="s">
        <v>204</v>
      </c>
      <c r="F1957" s="5">
        <v>43221</v>
      </c>
      <c r="G1957">
        <v>178523.67</v>
      </c>
      <c r="H1957">
        <v>11604.07</v>
      </c>
    </row>
    <row r="1958" spans="1:8" x14ac:dyDescent="0.2">
      <c r="A1958" t="s">
        <v>71</v>
      </c>
      <c r="B1958" t="s">
        <v>54</v>
      </c>
      <c r="C1958" t="s">
        <v>81</v>
      </c>
      <c r="D1958" s="4">
        <v>43344</v>
      </c>
      <c r="E1958" t="s">
        <v>205</v>
      </c>
      <c r="F1958" s="5">
        <v>43221</v>
      </c>
      <c r="G1958">
        <v>8051.35</v>
      </c>
      <c r="H1958">
        <v>523.39</v>
      </c>
    </row>
    <row r="1959" spans="1:8" x14ac:dyDescent="0.2">
      <c r="A1959" t="s">
        <v>71</v>
      </c>
      <c r="B1959" t="s">
        <v>54</v>
      </c>
      <c r="C1959" t="s">
        <v>81</v>
      </c>
      <c r="D1959" s="4">
        <v>43344</v>
      </c>
      <c r="E1959" t="s">
        <v>199</v>
      </c>
      <c r="F1959" s="5">
        <v>43221</v>
      </c>
      <c r="G1959">
        <v>186575.02</v>
      </c>
      <c r="H1959">
        <v>6530.07</v>
      </c>
    </row>
    <row r="1960" spans="1:8" x14ac:dyDescent="0.2">
      <c r="A1960" t="s">
        <v>71</v>
      </c>
      <c r="B1960" t="s">
        <v>54</v>
      </c>
      <c r="C1960" t="s">
        <v>82</v>
      </c>
      <c r="D1960" s="4">
        <v>43344</v>
      </c>
      <c r="E1960" t="s">
        <v>198</v>
      </c>
      <c r="F1960" s="5">
        <v>43221</v>
      </c>
      <c r="G1960">
        <v>52015.26</v>
      </c>
      <c r="H1960">
        <v>-2704.68</v>
      </c>
    </row>
    <row r="1961" spans="1:8" x14ac:dyDescent="0.2">
      <c r="A1961" t="s">
        <v>71</v>
      </c>
      <c r="B1961" t="s">
        <v>54</v>
      </c>
      <c r="C1961" t="s">
        <v>82</v>
      </c>
      <c r="D1961" s="4">
        <v>43344</v>
      </c>
      <c r="E1961" t="s">
        <v>206</v>
      </c>
      <c r="F1961" s="5">
        <v>43221</v>
      </c>
      <c r="G1961">
        <v>49770.6</v>
      </c>
      <c r="H1961">
        <v>4678.5200000000004</v>
      </c>
    </row>
    <row r="1962" spans="1:8" x14ac:dyDescent="0.2">
      <c r="A1962" t="s">
        <v>71</v>
      </c>
      <c r="B1962" t="s">
        <v>54</v>
      </c>
      <c r="C1962" t="s">
        <v>82</v>
      </c>
      <c r="D1962" s="4">
        <v>43344</v>
      </c>
      <c r="E1962" t="s">
        <v>207</v>
      </c>
      <c r="F1962" s="5">
        <v>43221</v>
      </c>
      <c r="G1962">
        <v>2244.66</v>
      </c>
      <c r="H1962">
        <v>211.09</v>
      </c>
    </row>
    <row r="1963" spans="1:8" x14ac:dyDescent="0.2">
      <c r="A1963" t="s">
        <v>71</v>
      </c>
      <c r="B1963" t="s">
        <v>54</v>
      </c>
      <c r="C1963" t="s">
        <v>82</v>
      </c>
      <c r="D1963" s="4">
        <v>43344</v>
      </c>
      <c r="E1963" t="s">
        <v>199</v>
      </c>
      <c r="F1963" s="5">
        <v>43221</v>
      </c>
      <c r="G1963">
        <v>52015.26</v>
      </c>
      <c r="H1963">
        <v>2704.68</v>
      </c>
    </row>
    <row r="1964" spans="1:8" x14ac:dyDescent="0.2">
      <c r="A1964" t="s">
        <v>71</v>
      </c>
      <c r="B1964" t="s">
        <v>54</v>
      </c>
      <c r="C1964" t="s">
        <v>80</v>
      </c>
      <c r="D1964" s="4">
        <v>43344</v>
      </c>
      <c r="E1964" t="s">
        <v>198</v>
      </c>
      <c r="F1964" s="5">
        <v>43221</v>
      </c>
      <c r="G1964">
        <v>45865.21</v>
      </c>
      <c r="H1964">
        <v>-3256.35</v>
      </c>
    </row>
    <row r="1965" spans="1:8" x14ac:dyDescent="0.2">
      <c r="A1965" t="s">
        <v>71</v>
      </c>
      <c r="B1965" t="s">
        <v>54</v>
      </c>
      <c r="C1965" t="s">
        <v>80</v>
      </c>
      <c r="D1965" s="4">
        <v>43344</v>
      </c>
      <c r="E1965" t="s">
        <v>202</v>
      </c>
      <c r="F1965" s="5">
        <v>43221</v>
      </c>
      <c r="G1965">
        <v>43885.919999999998</v>
      </c>
      <c r="H1965">
        <v>5792.82</v>
      </c>
    </row>
    <row r="1966" spans="1:8" x14ac:dyDescent="0.2">
      <c r="A1966" t="s">
        <v>71</v>
      </c>
      <c r="B1966" t="s">
        <v>54</v>
      </c>
      <c r="C1966" t="s">
        <v>80</v>
      </c>
      <c r="D1966" s="4">
        <v>43344</v>
      </c>
      <c r="E1966" t="s">
        <v>203</v>
      </c>
      <c r="F1966" s="5">
        <v>43221</v>
      </c>
      <c r="G1966">
        <v>1979.29</v>
      </c>
      <c r="H1966">
        <v>261.17</v>
      </c>
    </row>
    <row r="1967" spans="1:8" x14ac:dyDescent="0.2">
      <c r="A1967" t="s">
        <v>71</v>
      </c>
      <c r="B1967" t="s">
        <v>54</v>
      </c>
      <c r="C1967" t="s">
        <v>80</v>
      </c>
      <c r="D1967" s="4">
        <v>43344</v>
      </c>
      <c r="E1967" t="s">
        <v>199</v>
      </c>
      <c r="F1967" s="5">
        <v>43221</v>
      </c>
      <c r="G1967">
        <v>45865.21</v>
      </c>
      <c r="H1967">
        <v>3256.35</v>
      </c>
    </row>
    <row r="1968" spans="1:8" x14ac:dyDescent="0.2">
      <c r="A1968" t="s">
        <v>71</v>
      </c>
      <c r="B1968" t="s">
        <v>54</v>
      </c>
      <c r="C1968" t="s">
        <v>81</v>
      </c>
      <c r="D1968" s="4">
        <v>43344</v>
      </c>
      <c r="E1968" t="s">
        <v>198</v>
      </c>
      <c r="F1968" s="5">
        <v>43221</v>
      </c>
      <c r="G1968">
        <v>177617.12</v>
      </c>
      <c r="H1968">
        <v>-6216.65</v>
      </c>
    </row>
    <row r="1969" spans="1:8" x14ac:dyDescent="0.2">
      <c r="A1969" t="s">
        <v>71</v>
      </c>
      <c r="B1969" t="s">
        <v>54</v>
      </c>
      <c r="C1969" t="s">
        <v>81</v>
      </c>
      <c r="D1969" s="4">
        <v>43344</v>
      </c>
      <c r="E1969" t="s">
        <v>204</v>
      </c>
      <c r="F1969" s="5">
        <v>43221</v>
      </c>
      <c r="G1969">
        <v>169952.28</v>
      </c>
      <c r="H1969">
        <v>11046.85</v>
      </c>
    </row>
    <row r="1970" spans="1:8" x14ac:dyDescent="0.2">
      <c r="A1970" t="s">
        <v>71</v>
      </c>
      <c r="B1970" t="s">
        <v>54</v>
      </c>
      <c r="C1970" t="s">
        <v>81</v>
      </c>
      <c r="D1970" s="4">
        <v>43344</v>
      </c>
      <c r="E1970" t="s">
        <v>205</v>
      </c>
      <c r="F1970" s="5">
        <v>43221</v>
      </c>
      <c r="G1970">
        <v>7664.84</v>
      </c>
      <c r="H1970">
        <v>498.26</v>
      </c>
    </row>
    <row r="1971" spans="1:8" x14ac:dyDescent="0.2">
      <c r="A1971" t="s">
        <v>71</v>
      </c>
      <c r="B1971" t="s">
        <v>54</v>
      </c>
      <c r="C1971" t="s">
        <v>81</v>
      </c>
      <c r="D1971" s="4">
        <v>43344</v>
      </c>
      <c r="E1971" t="s">
        <v>199</v>
      </c>
      <c r="F1971" s="5">
        <v>43221</v>
      </c>
      <c r="G1971">
        <v>177617.12</v>
      </c>
      <c r="H1971">
        <v>6216.65</v>
      </c>
    </row>
    <row r="1972" spans="1:8" x14ac:dyDescent="0.2">
      <c r="A1972" t="s">
        <v>71</v>
      </c>
      <c r="B1972" t="s">
        <v>54</v>
      </c>
      <c r="C1972" t="s">
        <v>82</v>
      </c>
      <c r="D1972" s="4">
        <v>43344</v>
      </c>
      <c r="E1972" t="s">
        <v>198</v>
      </c>
      <c r="F1972" s="5">
        <v>43221</v>
      </c>
      <c r="G1972">
        <v>43394.55</v>
      </c>
      <c r="H1972">
        <v>-2256.5500000000002</v>
      </c>
    </row>
    <row r="1973" spans="1:8" x14ac:dyDescent="0.2">
      <c r="A1973" t="s">
        <v>71</v>
      </c>
      <c r="B1973" t="s">
        <v>54</v>
      </c>
      <c r="C1973" t="s">
        <v>82</v>
      </c>
      <c r="D1973" s="4">
        <v>43344</v>
      </c>
      <c r="E1973" t="s">
        <v>206</v>
      </c>
      <c r="F1973" s="5">
        <v>43221</v>
      </c>
      <c r="G1973">
        <v>41521.94</v>
      </c>
      <c r="H1973">
        <v>3903.05</v>
      </c>
    </row>
    <row r="1974" spans="1:8" x14ac:dyDescent="0.2">
      <c r="A1974" t="s">
        <v>71</v>
      </c>
      <c r="B1974" t="s">
        <v>54</v>
      </c>
      <c r="C1974" t="s">
        <v>82</v>
      </c>
      <c r="D1974" s="4">
        <v>43344</v>
      </c>
      <c r="E1974" t="s">
        <v>207</v>
      </c>
      <c r="F1974" s="5">
        <v>43221</v>
      </c>
      <c r="G1974">
        <v>1872.61</v>
      </c>
      <c r="H1974">
        <v>176.05</v>
      </c>
    </row>
    <row r="1975" spans="1:8" x14ac:dyDescent="0.2">
      <c r="A1975" t="s">
        <v>71</v>
      </c>
      <c r="B1975" t="s">
        <v>54</v>
      </c>
      <c r="C1975" t="s">
        <v>82</v>
      </c>
      <c r="D1975" s="4">
        <v>43344</v>
      </c>
      <c r="E1975" t="s">
        <v>199</v>
      </c>
      <c r="F1975" s="5">
        <v>43221</v>
      </c>
      <c r="G1975">
        <v>43394.55</v>
      </c>
      <c r="H1975">
        <v>2256.5500000000002</v>
      </c>
    </row>
    <row r="1976" spans="1:8" x14ac:dyDescent="0.2">
      <c r="A1976" t="s">
        <v>71</v>
      </c>
      <c r="B1976" t="s">
        <v>54</v>
      </c>
      <c r="C1976" t="s">
        <v>80</v>
      </c>
      <c r="D1976" s="4">
        <v>43344</v>
      </c>
      <c r="E1976" t="s">
        <v>198</v>
      </c>
      <c r="F1976" s="5">
        <v>43221</v>
      </c>
      <c r="G1976">
        <v>148811.95000000001</v>
      </c>
      <c r="H1976">
        <v>-10565.72</v>
      </c>
    </row>
    <row r="1977" spans="1:8" x14ac:dyDescent="0.2">
      <c r="A1977" t="s">
        <v>71</v>
      </c>
      <c r="B1977" t="s">
        <v>54</v>
      </c>
      <c r="C1977" t="s">
        <v>80</v>
      </c>
      <c r="D1977" s="4">
        <v>43344</v>
      </c>
      <c r="E1977" t="s">
        <v>202</v>
      </c>
      <c r="F1977" s="5">
        <v>43221</v>
      </c>
      <c r="G1977">
        <v>142390.28</v>
      </c>
      <c r="H1977">
        <v>18795.61</v>
      </c>
    </row>
    <row r="1978" spans="1:8" x14ac:dyDescent="0.2">
      <c r="A1978" t="s">
        <v>71</v>
      </c>
      <c r="B1978" t="s">
        <v>54</v>
      </c>
      <c r="C1978" t="s">
        <v>80</v>
      </c>
      <c r="D1978" s="4">
        <v>43344</v>
      </c>
      <c r="E1978" t="s">
        <v>203</v>
      </c>
      <c r="F1978" s="5">
        <v>43221</v>
      </c>
      <c r="G1978">
        <v>6421.67</v>
      </c>
      <c r="H1978">
        <v>847.57</v>
      </c>
    </row>
    <row r="1979" spans="1:8" x14ac:dyDescent="0.2">
      <c r="A1979" t="s">
        <v>71</v>
      </c>
      <c r="B1979" t="s">
        <v>54</v>
      </c>
      <c r="C1979" t="s">
        <v>80</v>
      </c>
      <c r="D1979" s="4">
        <v>43344</v>
      </c>
      <c r="E1979" t="s">
        <v>199</v>
      </c>
      <c r="F1979" s="5">
        <v>43221</v>
      </c>
      <c r="G1979">
        <v>148811.95000000001</v>
      </c>
      <c r="H1979">
        <v>10565.72</v>
      </c>
    </row>
    <row r="1980" spans="1:8" x14ac:dyDescent="0.2">
      <c r="A1980" t="s">
        <v>71</v>
      </c>
      <c r="B1980" t="s">
        <v>54</v>
      </c>
      <c r="C1980" t="s">
        <v>81</v>
      </c>
      <c r="D1980" s="4">
        <v>43344</v>
      </c>
      <c r="E1980" t="s">
        <v>198</v>
      </c>
      <c r="F1980" s="5">
        <v>43221</v>
      </c>
      <c r="G1980">
        <v>475220</v>
      </c>
      <c r="H1980">
        <v>-16632.68</v>
      </c>
    </row>
    <row r="1981" spans="1:8" x14ac:dyDescent="0.2">
      <c r="A1981" t="s">
        <v>71</v>
      </c>
      <c r="B1981" t="s">
        <v>54</v>
      </c>
      <c r="C1981" t="s">
        <v>81</v>
      </c>
      <c r="D1981" s="4">
        <v>43344</v>
      </c>
      <c r="E1981" t="s">
        <v>204</v>
      </c>
      <c r="F1981" s="5">
        <v>43221</v>
      </c>
      <c r="G1981">
        <v>454712.47</v>
      </c>
      <c r="H1981">
        <v>29556.3</v>
      </c>
    </row>
    <row r="1982" spans="1:8" x14ac:dyDescent="0.2">
      <c r="A1982" t="s">
        <v>71</v>
      </c>
      <c r="B1982" t="s">
        <v>54</v>
      </c>
      <c r="C1982" t="s">
        <v>81</v>
      </c>
      <c r="D1982" s="4">
        <v>43344</v>
      </c>
      <c r="E1982" t="s">
        <v>205</v>
      </c>
      <c r="F1982" s="5">
        <v>43221</v>
      </c>
      <c r="G1982">
        <v>20507.53</v>
      </c>
      <c r="H1982">
        <v>1332.96</v>
      </c>
    </row>
    <row r="1983" spans="1:8" x14ac:dyDescent="0.2">
      <c r="A1983" t="s">
        <v>71</v>
      </c>
      <c r="B1983" t="s">
        <v>54</v>
      </c>
      <c r="C1983" t="s">
        <v>81</v>
      </c>
      <c r="D1983" s="4">
        <v>43344</v>
      </c>
      <c r="E1983" t="s">
        <v>199</v>
      </c>
      <c r="F1983" s="5">
        <v>43221</v>
      </c>
      <c r="G1983">
        <v>475220</v>
      </c>
      <c r="H1983">
        <v>16632.68</v>
      </c>
    </row>
    <row r="1984" spans="1:8" x14ac:dyDescent="0.2">
      <c r="A1984" t="s">
        <v>71</v>
      </c>
      <c r="B1984" t="s">
        <v>54</v>
      </c>
      <c r="C1984" t="s">
        <v>82</v>
      </c>
      <c r="D1984" s="4">
        <v>43344</v>
      </c>
      <c r="E1984" t="s">
        <v>198</v>
      </c>
      <c r="F1984" s="5">
        <v>43221</v>
      </c>
      <c r="G1984">
        <v>136254.35999999999</v>
      </c>
      <c r="H1984">
        <v>-7085.31</v>
      </c>
    </row>
    <row r="1985" spans="1:8" x14ac:dyDescent="0.2">
      <c r="A1985" t="s">
        <v>71</v>
      </c>
      <c r="B1985" t="s">
        <v>54</v>
      </c>
      <c r="C1985" t="s">
        <v>82</v>
      </c>
      <c r="D1985" s="4">
        <v>43344</v>
      </c>
      <c r="E1985" t="s">
        <v>206</v>
      </c>
      <c r="F1985" s="5">
        <v>43221</v>
      </c>
      <c r="G1985">
        <v>130374.51</v>
      </c>
      <c r="H1985">
        <v>12255.21</v>
      </c>
    </row>
    <row r="1986" spans="1:8" x14ac:dyDescent="0.2">
      <c r="A1986" t="s">
        <v>71</v>
      </c>
      <c r="B1986" t="s">
        <v>54</v>
      </c>
      <c r="C1986" t="s">
        <v>82</v>
      </c>
      <c r="D1986" s="4">
        <v>43344</v>
      </c>
      <c r="E1986" t="s">
        <v>207</v>
      </c>
      <c r="F1986" s="5">
        <v>43221</v>
      </c>
      <c r="G1986">
        <v>5879.85</v>
      </c>
      <c r="H1986">
        <v>552.84</v>
      </c>
    </row>
    <row r="1987" spans="1:8" x14ac:dyDescent="0.2">
      <c r="A1987" t="s">
        <v>71</v>
      </c>
      <c r="B1987" t="s">
        <v>54</v>
      </c>
      <c r="C1987" t="s">
        <v>82</v>
      </c>
      <c r="D1987" s="4">
        <v>43344</v>
      </c>
      <c r="E1987" t="s">
        <v>199</v>
      </c>
      <c r="F1987" s="5">
        <v>43221</v>
      </c>
      <c r="G1987">
        <v>136254.35999999999</v>
      </c>
      <c r="H1987">
        <v>7085.31</v>
      </c>
    </row>
    <row r="1988" spans="1:8" x14ac:dyDescent="0.2">
      <c r="A1988" t="s">
        <v>71</v>
      </c>
      <c r="B1988" t="s">
        <v>54</v>
      </c>
      <c r="C1988" t="s">
        <v>80</v>
      </c>
      <c r="D1988" s="4">
        <v>43344</v>
      </c>
      <c r="E1988" t="s">
        <v>198</v>
      </c>
      <c r="F1988" s="5">
        <v>43221</v>
      </c>
      <c r="G1988">
        <v>81280.55</v>
      </c>
      <c r="H1988">
        <v>-5770.8</v>
      </c>
    </row>
    <row r="1989" spans="1:8" x14ac:dyDescent="0.2">
      <c r="A1989" t="s">
        <v>71</v>
      </c>
      <c r="B1989" t="s">
        <v>54</v>
      </c>
      <c r="C1989" t="s">
        <v>80</v>
      </c>
      <c r="D1989" s="4">
        <v>43344</v>
      </c>
      <c r="E1989" t="s">
        <v>202</v>
      </c>
      <c r="F1989" s="5">
        <v>43221</v>
      </c>
      <c r="G1989">
        <v>77773.02</v>
      </c>
      <c r="H1989">
        <v>10266.1</v>
      </c>
    </row>
    <row r="1990" spans="1:8" x14ac:dyDescent="0.2">
      <c r="A1990" t="s">
        <v>71</v>
      </c>
      <c r="B1990" t="s">
        <v>54</v>
      </c>
      <c r="C1990" t="s">
        <v>80</v>
      </c>
      <c r="D1990" s="4">
        <v>43344</v>
      </c>
      <c r="E1990" t="s">
        <v>203</v>
      </c>
      <c r="F1990" s="5">
        <v>43221</v>
      </c>
      <c r="G1990">
        <v>3507.53</v>
      </c>
      <c r="H1990">
        <v>463.07</v>
      </c>
    </row>
    <row r="1991" spans="1:8" x14ac:dyDescent="0.2">
      <c r="A1991" t="s">
        <v>71</v>
      </c>
      <c r="B1991" t="s">
        <v>54</v>
      </c>
      <c r="C1991" t="s">
        <v>80</v>
      </c>
      <c r="D1991" s="4">
        <v>43344</v>
      </c>
      <c r="E1991" t="s">
        <v>199</v>
      </c>
      <c r="F1991" s="5">
        <v>43221</v>
      </c>
      <c r="G1991">
        <v>81280.55</v>
      </c>
      <c r="H1991">
        <v>5770.8</v>
      </c>
    </row>
    <row r="1992" spans="1:8" x14ac:dyDescent="0.2">
      <c r="A1992" t="s">
        <v>71</v>
      </c>
      <c r="B1992" t="s">
        <v>54</v>
      </c>
      <c r="C1992" t="s">
        <v>81</v>
      </c>
      <c r="D1992" s="4">
        <v>43344</v>
      </c>
      <c r="E1992" t="s">
        <v>198</v>
      </c>
      <c r="F1992" s="5">
        <v>43221</v>
      </c>
      <c r="G1992">
        <v>287923.48</v>
      </c>
      <c r="H1992">
        <v>-10077.31</v>
      </c>
    </row>
    <row r="1993" spans="1:8" x14ac:dyDescent="0.2">
      <c r="A1993" t="s">
        <v>71</v>
      </c>
      <c r="B1993" t="s">
        <v>54</v>
      </c>
      <c r="C1993" t="s">
        <v>81</v>
      </c>
      <c r="D1993" s="4">
        <v>43344</v>
      </c>
      <c r="E1993" t="s">
        <v>204</v>
      </c>
      <c r="F1993" s="5">
        <v>43221</v>
      </c>
      <c r="G1993">
        <v>275498.42</v>
      </c>
      <c r="H1993">
        <v>17907.37</v>
      </c>
    </row>
    <row r="1994" spans="1:8" x14ac:dyDescent="0.2">
      <c r="A1994" t="s">
        <v>71</v>
      </c>
      <c r="B1994" t="s">
        <v>54</v>
      </c>
      <c r="C1994" t="s">
        <v>81</v>
      </c>
      <c r="D1994" s="4">
        <v>43344</v>
      </c>
      <c r="E1994" t="s">
        <v>205</v>
      </c>
      <c r="F1994" s="5">
        <v>43221</v>
      </c>
      <c r="G1994">
        <v>12425.06</v>
      </c>
      <c r="H1994">
        <v>807.62</v>
      </c>
    </row>
    <row r="1995" spans="1:8" x14ac:dyDescent="0.2">
      <c r="A1995" t="s">
        <v>71</v>
      </c>
      <c r="B1995" t="s">
        <v>54</v>
      </c>
      <c r="C1995" t="s">
        <v>81</v>
      </c>
      <c r="D1995" s="4">
        <v>43344</v>
      </c>
      <c r="E1995" t="s">
        <v>199</v>
      </c>
      <c r="F1995" s="5">
        <v>43221</v>
      </c>
      <c r="G1995">
        <v>287923.48</v>
      </c>
      <c r="H1995">
        <v>10077.31</v>
      </c>
    </row>
    <row r="1996" spans="1:8" x14ac:dyDescent="0.2">
      <c r="A1996" t="s">
        <v>71</v>
      </c>
      <c r="B1996" t="s">
        <v>54</v>
      </c>
      <c r="C1996" t="s">
        <v>82</v>
      </c>
      <c r="D1996" s="4">
        <v>43344</v>
      </c>
      <c r="E1996" t="s">
        <v>198</v>
      </c>
      <c r="F1996" s="5">
        <v>43221</v>
      </c>
      <c r="G1996">
        <v>74288.02</v>
      </c>
      <c r="H1996">
        <v>-3863.01</v>
      </c>
    </row>
    <row r="1997" spans="1:8" x14ac:dyDescent="0.2">
      <c r="A1997" t="s">
        <v>71</v>
      </c>
      <c r="B1997" t="s">
        <v>54</v>
      </c>
      <c r="C1997" t="s">
        <v>82</v>
      </c>
      <c r="D1997" s="4">
        <v>43344</v>
      </c>
      <c r="E1997" t="s">
        <v>206</v>
      </c>
      <c r="F1997" s="5">
        <v>43221</v>
      </c>
      <c r="G1997">
        <v>71082.320000000007</v>
      </c>
      <c r="H1997">
        <v>6681.71</v>
      </c>
    </row>
    <row r="1998" spans="1:8" x14ac:dyDescent="0.2">
      <c r="A1998" t="s">
        <v>71</v>
      </c>
      <c r="B1998" t="s">
        <v>54</v>
      </c>
      <c r="C1998" t="s">
        <v>82</v>
      </c>
      <c r="D1998" s="4">
        <v>43344</v>
      </c>
      <c r="E1998" t="s">
        <v>207</v>
      </c>
      <c r="F1998" s="5">
        <v>43221</v>
      </c>
      <c r="G1998">
        <v>3205.7</v>
      </c>
      <c r="H1998">
        <v>301.33999999999997</v>
      </c>
    </row>
    <row r="1999" spans="1:8" x14ac:dyDescent="0.2">
      <c r="A1999" t="s">
        <v>71</v>
      </c>
      <c r="B1999" t="s">
        <v>54</v>
      </c>
      <c r="C1999" t="s">
        <v>82</v>
      </c>
      <c r="D1999" s="4">
        <v>43344</v>
      </c>
      <c r="E1999" t="s">
        <v>199</v>
      </c>
      <c r="F1999" s="5">
        <v>43221</v>
      </c>
      <c r="G1999">
        <v>74288.02</v>
      </c>
      <c r="H1999">
        <v>3863.01</v>
      </c>
    </row>
    <row r="2000" spans="1:8" x14ac:dyDescent="0.2">
      <c r="A2000" t="s">
        <v>71</v>
      </c>
      <c r="B2000" t="s">
        <v>54</v>
      </c>
      <c r="C2000" t="s">
        <v>80</v>
      </c>
      <c r="D2000" s="4">
        <v>43344</v>
      </c>
      <c r="E2000" t="s">
        <v>198</v>
      </c>
      <c r="F2000" s="5">
        <v>43221</v>
      </c>
      <c r="G2000">
        <v>114259.79</v>
      </c>
      <c r="H2000">
        <v>-8112.41</v>
      </c>
    </row>
    <row r="2001" spans="1:8" x14ac:dyDescent="0.2">
      <c r="A2001" t="s">
        <v>71</v>
      </c>
      <c r="B2001" t="s">
        <v>54</v>
      </c>
      <c r="C2001" t="s">
        <v>80</v>
      </c>
      <c r="D2001" s="4">
        <v>43344</v>
      </c>
      <c r="E2001" t="s">
        <v>202</v>
      </c>
      <c r="F2001" s="5">
        <v>43221</v>
      </c>
      <c r="G2001">
        <v>109329.02</v>
      </c>
      <c r="H2001">
        <v>14431.49</v>
      </c>
    </row>
    <row r="2002" spans="1:8" x14ac:dyDescent="0.2">
      <c r="A2002" t="s">
        <v>71</v>
      </c>
      <c r="B2002" t="s">
        <v>54</v>
      </c>
      <c r="C2002" t="s">
        <v>80</v>
      </c>
      <c r="D2002" s="4">
        <v>43344</v>
      </c>
      <c r="E2002" t="s">
        <v>203</v>
      </c>
      <c r="F2002" s="5">
        <v>43221</v>
      </c>
      <c r="G2002">
        <v>4930.7700000000004</v>
      </c>
      <c r="H2002">
        <v>650.95000000000005</v>
      </c>
    </row>
    <row r="2003" spans="1:8" x14ac:dyDescent="0.2">
      <c r="A2003" t="s">
        <v>71</v>
      </c>
      <c r="B2003" t="s">
        <v>54</v>
      </c>
      <c r="C2003" t="s">
        <v>80</v>
      </c>
      <c r="D2003" s="4">
        <v>43344</v>
      </c>
      <c r="E2003" t="s">
        <v>199</v>
      </c>
      <c r="F2003" s="5">
        <v>43221</v>
      </c>
      <c r="G2003">
        <v>114259.79</v>
      </c>
      <c r="H2003">
        <v>8112.41</v>
      </c>
    </row>
    <row r="2004" spans="1:8" x14ac:dyDescent="0.2">
      <c r="A2004" t="s">
        <v>71</v>
      </c>
      <c r="B2004" t="s">
        <v>54</v>
      </c>
      <c r="C2004" t="s">
        <v>81</v>
      </c>
      <c r="D2004" s="4">
        <v>43344</v>
      </c>
      <c r="E2004" t="s">
        <v>198</v>
      </c>
      <c r="F2004" s="5">
        <v>43221</v>
      </c>
      <c r="G2004">
        <v>409765</v>
      </c>
      <c r="H2004">
        <v>-14341.96</v>
      </c>
    </row>
    <row r="2005" spans="1:8" x14ac:dyDescent="0.2">
      <c r="A2005" t="s">
        <v>71</v>
      </c>
      <c r="B2005" t="s">
        <v>54</v>
      </c>
      <c r="C2005" t="s">
        <v>81</v>
      </c>
      <c r="D2005" s="4">
        <v>43344</v>
      </c>
      <c r="E2005" t="s">
        <v>204</v>
      </c>
      <c r="F2005" s="5">
        <v>43221</v>
      </c>
      <c r="G2005">
        <v>392082.12</v>
      </c>
      <c r="H2005">
        <v>25485.35</v>
      </c>
    </row>
    <row r="2006" spans="1:8" x14ac:dyDescent="0.2">
      <c r="A2006" t="s">
        <v>71</v>
      </c>
      <c r="B2006" t="s">
        <v>54</v>
      </c>
      <c r="C2006" t="s">
        <v>81</v>
      </c>
      <c r="D2006" s="4">
        <v>43344</v>
      </c>
      <c r="E2006" t="s">
        <v>205</v>
      </c>
      <c r="F2006" s="5">
        <v>43221</v>
      </c>
      <c r="G2006">
        <v>17682.88</v>
      </c>
      <c r="H2006">
        <v>1149.43</v>
      </c>
    </row>
    <row r="2007" spans="1:8" x14ac:dyDescent="0.2">
      <c r="A2007" t="s">
        <v>71</v>
      </c>
      <c r="B2007" t="s">
        <v>54</v>
      </c>
      <c r="C2007" t="s">
        <v>81</v>
      </c>
      <c r="D2007" s="4">
        <v>43344</v>
      </c>
      <c r="E2007" t="s">
        <v>199</v>
      </c>
      <c r="F2007" s="5">
        <v>43221</v>
      </c>
      <c r="G2007">
        <v>409765</v>
      </c>
      <c r="H2007">
        <v>14341.96</v>
      </c>
    </row>
    <row r="2008" spans="1:8" x14ac:dyDescent="0.2">
      <c r="A2008" t="s">
        <v>71</v>
      </c>
      <c r="B2008" t="s">
        <v>54</v>
      </c>
      <c r="C2008" t="s">
        <v>82</v>
      </c>
      <c r="D2008" s="4">
        <v>43344</v>
      </c>
      <c r="E2008" t="s">
        <v>198</v>
      </c>
      <c r="F2008" s="5">
        <v>43221</v>
      </c>
      <c r="G2008">
        <v>106878.57</v>
      </c>
      <c r="H2008">
        <v>-5557.52</v>
      </c>
    </row>
    <row r="2009" spans="1:8" x14ac:dyDescent="0.2">
      <c r="A2009" t="s">
        <v>71</v>
      </c>
      <c r="B2009" t="s">
        <v>54</v>
      </c>
      <c r="C2009" t="s">
        <v>82</v>
      </c>
      <c r="D2009" s="4">
        <v>43344</v>
      </c>
      <c r="E2009" t="s">
        <v>206</v>
      </c>
      <c r="F2009" s="5">
        <v>43221</v>
      </c>
      <c r="G2009">
        <v>102266.3</v>
      </c>
      <c r="H2009">
        <v>9613.0499999999993</v>
      </c>
    </row>
    <row r="2010" spans="1:8" x14ac:dyDescent="0.2">
      <c r="A2010" t="s">
        <v>71</v>
      </c>
      <c r="B2010" t="s">
        <v>54</v>
      </c>
      <c r="C2010" t="s">
        <v>82</v>
      </c>
      <c r="D2010" s="4">
        <v>43344</v>
      </c>
      <c r="E2010" t="s">
        <v>207</v>
      </c>
      <c r="F2010" s="5">
        <v>43221</v>
      </c>
      <c r="G2010">
        <v>4612.2700000000004</v>
      </c>
      <c r="H2010">
        <v>433.5</v>
      </c>
    </row>
    <row r="2011" spans="1:8" x14ac:dyDescent="0.2">
      <c r="A2011" t="s">
        <v>71</v>
      </c>
      <c r="B2011" t="s">
        <v>54</v>
      </c>
      <c r="C2011" t="s">
        <v>82</v>
      </c>
      <c r="D2011" s="4">
        <v>43344</v>
      </c>
      <c r="E2011" t="s">
        <v>199</v>
      </c>
      <c r="F2011" s="5">
        <v>43221</v>
      </c>
      <c r="G2011">
        <v>106878.57</v>
      </c>
      <c r="H2011">
        <v>5557.52</v>
      </c>
    </row>
    <row r="2012" spans="1:8" x14ac:dyDescent="0.2">
      <c r="A2012" t="s">
        <v>71</v>
      </c>
      <c r="B2012" t="s">
        <v>54</v>
      </c>
      <c r="C2012" t="s">
        <v>80</v>
      </c>
      <c r="D2012" s="4">
        <v>43344</v>
      </c>
      <c r="E2012" t="s">
        <v>198</v>
      </c>
      <c r="F2012" s="5">
        <v>43221</v>
      </c>
      <c r="G2012">
        <v>92.26</v>
      </c>
      <c r="H2012">
        <v>-6.55</v>
      </c>
    </row>
    <row r="2013" spans="1:8" x14ac:dyDescent="0.2">
      <c r="A2013" t="s">
        <v>71</v>
      </c>
      <c r="B2013" t="s">
        <v>54</v>
      </c>
      <c r="C2013" t="s">
        <v>80</v>
      </c>
      <c r="D2013" s="4">
        <v>43344</v>
      </c>
      <c r="E2013" t="s">
        <v>202</v>
      </c>
      <c r="F2013" s="5">
        <v>43221</v>
      </c>
      <c r="G2013">
        <v>88.28</v>
      </c>
      <c r="H2013">
        <v>11.65</v>
      </c>
    </row>
    <row r="2014" spans="1:8" x14ac:dyDescent="0.2">
      <c r="A2014" t="s">
        <v>71</v>
      </c>
      <c r="B2014" t="s">
        <v>54</v>
      </c>
      <c r="C2014" t="s">
        <v>80</v>
      </c>
      <c r="D2014" s="4">
        <v>43344</v>
      </c>
      <c r="E2014" t="s">
        <v>203</v>
      </c>
      <c r="F2014" s="5">
        <v>43221</v>
      </c>
      <c r="G2014">
        <v>3.98</v>
      </c>
      <c r="H2014">
        <v>0.53</v>
      </c>
    </row>
    <row r="2015" spans="1:8" x14ac:dyDescent="0.2">
      <c r="A2015" t="s">
        <v>71</v>
      </c>
      <c r="B2015" t="s">
        <v>54</v>
      </c>
      <c r="C2015" t="s">
        <v>80</v>
      </c>
      <c r="D2015" s="4">
        <v>43344</v>
      </c>
      <c r="E2015" t="s">
        <v>199</v>
      </c>
      <c r="F2015" s="5">
        <v>43221</v>
      </c>
      <c r="G2015">
        <v>92.26</v>
      </c>
      <c r="H2015">
        <v>6.55</v>
      </c>
    </row>
    <row r="2016" spans="1:8" x14ac:dyDescent="0.2">
      <c r="A2016" t="s">
        <v>71</v>
      </c>
      <c r="B2016" t="s">
        <v>54</v>
      </c>
      <c r="C2016" t="s">
        <v>81</v>
      </c>
      <c r="D2016" s="4">
        <v>43344</v>
      </c>
      <c r="E2016" t="s">
        <v>198</v>
      </c>
      <c r="F2016" s="5">
        <v>43221</v>
      </c>
      <c r="G2016">
        <v>234.36</v>
      </c>
      <c r="H2016">
        <v>-8.1999999999999993</v>
      </c>
    </row>
    <row r="2017" spans="1:8" x14ac:dyDescent="0.2">
      <c r="A2017" t="s">
        <v>71</v>
      </c>
      <c r="B2017" t="s">
        <v>54</v>
      </c>
      <c r="C2017" t="s">
        <v>81</v>
      </c>
      <c r="D2017" s="4">
        <v>43344</v>
      </c>
      <c r="E2017" t="s">
        <v>204</v>
      </c>
      <c r="F2017" s="5">
        <v>43221</v>
      </c>
      <c r="G2017">
        <v>224.25</v>
      </c>
      <c r="H2017">
        <v>14.58</v>
      </c>
    </row>
    <row r="2018" spans="1:8" x14ac:dyDescent="0.2">
      <c r="A2018" t="s">
        <v>71</v>
      </c>
      <c r="B2018" t="s">
        <v>54</v>
      </c>
      <c r="C2018" t="s">
        <v>81</v>
      </c>
      <c r="D2018" s="4">
        <v>43344</v>
      </c>
      <c r="E2018" t="s">
        <v>205</v>
      </c>
      <c r="F2018" s="5">
        <v>43221</v>
      </c>
      <c r="G2018">
        <v>10.11</v>
      </c>
      <c r="H2018">
        <v>0.66</v>
      </c>
    </row>
    <row r="2019" spans="1:8" x14ac:dyDescent="0.2">
      <c r="A2019" t="s">
        <v>71</v>
      </c>
      <c r="B2019" t="s">
        <v>54</v>
      </c>
      <c r="C2019" t="s">
        <v>81</v>
      </c>
      <c r="D2019" s="4">
        <v>43344</v>
      </c>
      <c r="E2019" t="s">
        <v>199</v>
      </c>
      <c r="F2019" s="5">
        <v>43221</v>
      </c>
      <c r="G2019">
        <v>234.36</v>
      </c>
      <c r="H2019">
        <v>8.1999999999999993</v>
      </c>
    </row>
    <row r="2020" spans="1:8" x14ac:dyDescent="0.2">
      <c r="A2020" t="s">
        <v>71</v>
      </c>
      <c r="B2020" t="s">
        <v>54</v>
      </c>
      <c r="C2020" t="s">
        <v>82</v>
      </c>
      <c r="D2020" s="4">
        <v>43344</v>
      </c>
      <c r="E2020" t="s">
        <v>198</v>
      </c>
      <c r="F2020" s="5">
        <v>43221</v>
      </c>
      <c r="G2020">
        <v>68.41</v>
      </c>
      <c r="H2020">
        <v>-3.55</v>
      </c>
    </row>
    <row r="2021" spans="1:8" x14ac:dyDescent="0.2">
      <c r="A2021" t="s">
        <v>71</v>
      </c>
      <c r="B2021" t="s">
        <v>54</v>
      </c>
      <c r="C2021" t="s">
        <v>82</v>
      </c>
      <c r="D2021" s="4">
        <v>43344</v>
      </c>
      <c r="E2021" t="s">
        <v>207</v>
      </c>
      <c r="F2021" s="5">
        <v>43221</v>
      </c>
      <c r="G2021">
        <v>2.95</v>
      </c>
      <c r="H2021">
        <v>0.28000000000000003</v>
      </c>
    </row>
    <row r="2022" spans="1:8" x14ac:dyDescent="0.2">
      <c r="A2022" t="s">
        <v>71</v>
      </c>
      <c r="B2022" t="s">
        <v>54</v>
      </c>
      <c r="C2022" t="s">
        <v>82</v>
      </c>
      <c r="D2022" s="4">
        <v>43344</v>
      </c>
      <c r="E2022" t="s">
        <v>199</v>
      </c>
      <c r="F2022" s="5">
        <v>43221</v>
      </c>
      <c r="G2022">
        <v>68.41</v>
      </c>
      <c r="H2022">
        <v>3.55</v>
      </c>
    </row>
    <row r="2023" spans="1:8" x14ac:dyDescent="0.2">
      <c r="A2023" t="s">
        <v>71</v>
      </c>
      <c r="B2023" t="s">
        <v>54</v>
      </c>
      <c r="C2023" t="s">
        <v>82</v>
      </c>
      <c r="D2023" s="4">
        <v>43344</v>
      </c>
      <c r="E2023" t="s">
        <v>206</v>
      </c>
      <c r="F2023" s="5">
        <v>43221</v>
      </c>
      <c r="G2023">
        <v>65.459999999999994</v>
      </c>
      <c r="H2023">
        <v>6.15</v>
      </c>
    </row>
    <row r="2024" spans="1:8" x14ac:dyDescent="0.2">
      <c r="A2024" t="s">
        <v>71</v>
      </c>
      <c r="B2024" t="s">
        <v>55</v>
      </c>
      <c r="C2024" t="s">
        <v>80</v>
      </c>
      <c r="D2024" s="4">
        <v>43344</v>
      </c>
      <c r="E2024" t="s">
        <v>198</v>
      </c>
      <c r="F2024" s="5">
        <v>43221</v>
      </c>
      <c r="G2024">
        <v>25964.94</v>
      </c>
      <c r="H2024">
        <v>-1843.59</v>
      </c>
    </row>
    <row r="2025" spans="1:8" x14ac:dyDescent="0.2">
      <c r="A2025" t="s">
        <v>71</v>
      </c>
      <c r="B2025" t="s">
        <v>55</v>
      </c>
      <c r="C2025" t="s">
        <v>80</v>
      </c>
      <c r="D2025" s="4">
        <v>43344</v>
      </c>
      <c r="E2025" t="s">
        <v>202</v>
      </c>
      <c r="F2025" s="5">
        <v>43221</v>
      </c>
      <c r="G2025">
        <v>24844.46</v>
      </c>
      <c r="H2025">
        <v>3279.48</v>
      </c>
    </row>
    <row r="2026" spans="1:8" x14ac:dyDescent="0.2">
      <c r="A2026" t="s">
        <v>71</v>
      </c>
      <c r="B2026" t="s">
        <v>55</v>
      </c>
      <c r="C2026" t="s">
        <v>81</v>
      </c>
      <c r="D2026" s="4">
        <v>43374</v>
      </c>
      <c r="E2026" t="s">
        <v>199</v>
      </c>
      <c r="F2026" s="5">
        <v>43221</v>
      </c>
      <c r="G2026">
        <v>23208.61</v>
      </c>
      <c r="H2026">
        <v>812.32</v>
      </c>
    </row>
    <row r="2027" spans="1:8" x14ac:dyDescent="0.2">
      <c r="A2027" t="s">
        <v>71</v>
      </c>
      <c r="B2027" t="s">
        <v>55</v>
      </c>
      <c r="C2027" t="s">
        <v>82</v>
      </c>
      <c r="D2027" s="4">
        <v>43374</v>
      </c>
      <c r="E2027" t="s">
        <v>198</v>
      </c>
      <c r="F2027" s="5">
        <v>43221</v>
      </c>
      <c r="G2027">
        <v>7827.6</v>
      </c>
      <c r="H2027">
        <v>-407.03</v>
      </c>
    </row>
    <row r="2028" spans="1:8" x14ac:dyDescent="0.2">
      <c r="A2028" t="s">
        <v>71</v>
      </c>
      <c r="B2028" t="s">
        <v>55</v>
      </c>
      <c r="C2028" t="s">
        <v>82</v>
      </c>
      <c r="D2028" s="4">
        <v>43374</v>
      </c>
      <c r="E2028" t="s">
        <v>206</v>
      </c>
      <c r="F2028" s="5">
        <v>43221</v>
      </c>
      <c r="G2028">
        <v>7489.81</v>
      </c>
      <c r="H2028">
        <v>704.04</v>
      </c>
    </row>
    <row r="2029" spans="1:8" x14ac:dyDescent="0.2">
      <c r="A2029" t="s">
        <v>71</v>
      </c>
      <c r="B2029" t="s">
        <v>55</v>
      </c>
      <c r="C2029" t="s">
        <v>82</v>
      </c>
      <c r="D2029" s="4">
        <v>43374</v>
      </c>
      <c r="E2029" t="s">
        <v>207</v>
      </c>
      <c r="F2029" s="5">
        <v>43221</v>
      </c>
      <c r="G2029">
        <v>337.79</v>
      </c>
      <c r="H2029">
        <v>31.75</v>
      </c>
    </row>
    <row r="2030" spans="1:8" x14ac:dyDescent="0.2">
      <c r="A2030" t="s">
        <v>71</v>
      </c>
      <c r="B2030" t="s">
        <v>55</v>
      </c>
      <c r="C2030" t="s">
        <v>82</v>
      </c>
      <c r="D2030" s="4">
        <v>43374</v>
      </c>
      <c r="E2030" t="s">
        <v>199</v>
      </c>
      <c r="F2030" s="5">
        <v>43221</v>
      </c>
      <c r="G2030">
        <v>7827.6</v>
      </c>
      <c r="H2030">
        <v>407.03</v>
      </c>
    </row>
    <row r="2031" spans="1:8" x14ac:dyDescent="0.2">
      <c r="A2031" t="s">
        <v>71</v>
      </c>
      <c r="B2031" t="s">
        <v>58</v>
      </c>
      <c r="C2031" t="s">
        <v>80</v>
      </c>
      <c r="D2031" s="4">
        <v>43313</v>
      </c>
      <c r="E2031" t="s">
        <v>198</v>
      </c>
      <c r="F2031" s="5">
        <v>43221</v>
      </c>
      <c r="G2031">
        <v>145.85</v>
      </c>
      <c r="H2031">
        <v>-10.36</v>
      </c>
    </row>
    <row r="2032" spans="1:8" x14ac:dyDescent="0.2">
      <c r="A2032" t="s">
        <v>71</v>
      </c>
      <c r="B2032" t="s">
        <v>58</v>
      </c>
      <c r="C2032" t="s">
        <v>80</v>
      </c>
      <c r="D2032" s="4">
        <v>43313</v>
      </c>
      <c r="E2032" t="s">
        <v>202</v>
      </c>
      <c r="F2032" s="5">
        <v>43221</v>
      </c>
      <c r="G2032">
        <v>139.56</v>
      </c>
      <c r="H2032">
        <v>18.420000000000002</v>
      </c>
    </row>
    <row r="2033" spans="1:8" x14ac:dyDescent="0.2">
      <c r="A2033" t="s">
        <v>71</v>
      </c>
      <c r="B2033" t="s">
        <v>58</v>
      </c>
      <c r="C2033" t="s">
        <v>80</v>
      </c>
      <c r="D2033" s="4">
        <v>43313</v>
      </c>
      <c r="E2033" t="s">
        <v>203</v>
      </c>
      <c r="F2033" s="5">
        <v>43221</v>
      </c>
      <c r="G2033">
        <v>6.29</v>
      </c>
      <c r="H2033">
        <v>0.83</v>
      </c>
    </row>
    <row r="2034" spans="1:8" x14ac:dyDescent="0.2">
      <c r="A2034" t="s">
        <v>71</v>
      </c>
      <c r="B2034" t="s">
        <v>58</v>
      </c>
      <c r="C2034" t="s">
        <v>80</v>
      </c>
      <c r="D2034" s="4">
        <v>43313</v>
      </c>
      <c r="E2034" t="s">
        <v>199</v>
      </c>
      <c r="F2034" s="5">
        <v>43221</v>
      </c>
      <c r="G2034">
        <v>145.85</v>
      </c>
      <c r="H2034">
        <v>10.36</v>
      </c>
    </row>
    <row r="2035" spans="1:8" x14ac:dyDescent="0.2">
      <c r="A2035" t="s">
        <v>71</v>
      </c>
      <c r="B2035" t="s">
        <v>58</v>
      </c>
      <c r="C2035" t="s">
        <v>81</v>
      </c>
      <c r="D2035" s="4">
        <v>43313</v>
      </c>
      <c r="E2035" t="s">
        <v>198</v>
      </c>
      <c r="F2035" s="5">
        <v>43221</v>
      </c>
      <c r="G2035">
        <v>356.88</v>
      </c>
      <c r="H2035">
        <v>-12.49</v>
      </c>
    </row>
    <row r="2036" spans="1:8" x14ac:dyDescent="0.2">
      <c r="A2036" t="s">
        <v>71</v>
      </c>
      <c r="B2036" t="s">
        <v>58</v>
      </c>
      <c r="C2036" t="s">
        <v>81</v>
      </c>
      <c r="D2036" s="4">
        <v>43313</v>
      </c>
      <c r="E2036" t="s">
        <v>204</v>
      </c>
      <c r="F2036" s="5">
        <v>43221</v>
      </c>
      <c r="G2036">
        <v>341.48</v>
      </c>
      <c r="H2036">
        <v>22.2</v>
      </c>
    </row>
    <row r="2037" spans="1:8" x14ac:dyDescent="0.2">
      <c r="A2037" t="s">
        <v>71</v>
      </c>
      <c r="B2037" t="s">
        <v>58</v>
      </c>
      <c r="C2037" t="s">
        <v>81</v>
      </c>
      <c r="D2037" s="4">
        <v>43313</v>
      </c>
      <c r="E2037" t="s">
        <v>205</v>
      </c>
      <c r="F2037" s="5">
        <v>43221</v>
      </c>
      <c r="G2037">
        <v>15.4</v>
      </c>
      <c r="H2037">
        <v>1</v>
      </c>
    </row>
    <row r="2038" spans="1:8" x14ac:dyDescent="0.2">
      <c r="A2038" t="s">
        <v>71</v>
      </c>
      <c r="B2038" t="s">
        <v>58</v>
      </c>
      <c r="C2038" t="s">
        <v>81</v>
      </c>
      <c r="D2038" s="4">
        <v>43313</v>
      </c>
      <c r="E2038" t="s">
        <v>199</v>
      </c>
      <c r="F2038" s="5">
        <v>43221</v>
      </c>
      <c r="G2038">
        <v>356.88</v>
      </c>
      <c r="H2038">
        <v>12.49</v>
      </c>
    </row>
    <row r="2039" spans="1:8" x14ac:dyDescent="0.2">
      <c r="A2039" t="s">
        <v>71</v>
      </c>
      <c r="B2039" t="s">
        <v>58</v>
      </c>
      <c r="C2039" t="s">
        <v>82</v>
      </c>
      <c r="D2039" s="4">
        <v>43313</v>
      </c>
      <c r="E2039" t="s">
        <v>198</v>
      </c>
      <c r="F2039" s="5">
        <v>43221</v>
      </c>
      <c r="G2039">
        <v>113.86</v>
      </c>
      <c r="H2039">
        <v>-5.93</v>
      </c>
    </row>
    <row r="2040" spans="1:8" x14ac:dyDescent="0.2">
      <c r="A2040" t="s">
        <v>71</v>
      </c>
      <c r="B2040" t="s">
        <v>58</v>
      </c>
      <c r="C2040" t="s">
        <v>82</v>
      </c>
      <c r="D2040" s="4">
        <v>43313</v>
      </c>
      <c r="E2040" t="s">
        <v>206</v>
      </c>
      <c r="F2040" s="5">
        <v>43221</v>
      </c>
      <c r="G2040">
        <v>108.95</v>
      </c>
      <c r="H2040">
        <v>10.24</v>
      </c>
    </row>
    <row r="2041" spans="1:8" x14ac:dyDescent="0.2">
      <c r="A2041" t="s">
        <v>71</v>
      </c>
      <c r="B2041" t="s">
        <v>58</v>
      </c>
      <c r="C2041" t="s">
        <v>82</v>
      </c>
      <c r="D2041" s="4">
        <v>43313</v>
      </c>
      <c r="E2041" t="s">
        <v>207</v>
      </c>
      <c r="F2041" s="5">
        <v>43221</v>
      </c>
      <c r="G2041">
        <v>4.91</v>
      </c>
      <c r="H2041">
        <v>0.46</v>
      </c>
    </row>
    <row r="2042" spans="1:8" x14ac:dyDescent="0.2">
      <c r="A2042" t="s">
        <v>71</v>
      </c>
      <c r="B2042" t="s">
        <v>58</v>
      </c>
      <c r="C2042" t="s">
        <v>82</v>
      </c>
      <c r="D2042" s="4">
        <v>43313</v>
      </c>
      <c r="E2042" t="s">
        <v>199</v>
      </c>
      <c r="F2042" s="5">
        <v>43221</v>
      </c>
      <c r="G2042">
        <v>113.86</v>
      </c>
      <c r="H2042">
        <v>5.93</v>
      </c>
    </row>
    <row r="2043" spans="1:8" x14ac:dyDescent="0.2">
      <c r="A2043" t="s">
        <v>71</v>
      </c>
      <c r="B2043" t="s">
        <v>55</v>
      </c>
      <c r="C2043" t="s">
        <v>80</v>
      </c>
      <c r="D2043" s="4">
        <v>43313</v>
      </c>
      <c r="E2043" t="s">
        <v>198</v>
      </c>
      <c r="F2043" s="5">
        <v>43221</v>
      </c>
      <c r="G2043">
        <v>10488.16</v>
      </c>
      <c r="H2043">
        <v>-744.66</v>
      </c>
    </row>
    <row r="2044" spans="1:8" x14ac:dyDescent="0.2">
      <c r="A2044" t="s">
        <v>71</v>
      </c>
      <c r="B2044" t="s">
        <v>55</v>
      </c>
      <c r="C2044" t="s">
        <v>80</v>
      </c>
      <c r="D2044" s="4">
        <v>43313</v>
      </c>
      <c r="E2044" t="s">
        <v>202</v>
      </c>
      <c r="F2044" s="5">
        <v>43221</v>
      </c>
      <c r="G2044">
        <v>10035.56</v>
      </c>
      <c r="H2044">
        <v>1324.69</v>
      </c>
    </row>
    <row r="2045" spans="1:8" x14ac:dyDescent="0.2">
      <c r="A2045" t="s">
        <v>71</v>
      </c>
      <c r="B2045" t="s">
        <v>55</v>
      </c>
      <c r="C2045" t="s">
        <v>80</v>
      </c>
      <c r="D2045" s="4">
        <v>43313</v>
      </c>
      <c r="E2045" t="s">
        <v>203</v>
      </c>
      <c r="F2045" s="5">
        <v>43221</v>
      </c>
      <c r="G2045">
        <v>452.6</v>
      </c>
      <c r="H2045">
        <v>59.74</v>
      </c>
    </row>
    <row r="2046" spans="1:8" x14ac:dyDescent="0.2">
      <c r="A2046" t="s">
        <v>71</v>
      </c>
      <c r="B2046" t="s">
        <v>55</v>
      </c>
      <c r="C2046" t="s">
        <v>80</v>
      </c>
      <c r="D2046" s="4">
        <v>43313</v>
      </c>
      <c r="E2046" t="s">
        <v>199</v>
      </c>
      <c r="F2046" s="5">
        <v>43221</v>
      </c>
      <c r="G2046">
        <v>10488.16</v>
      </c>
      <c r="H2046">
        <v>744.66</v>
      </c>
    </row>
    <row r="2047" spans="1:8" x14ac:dyDescent="0.2">
      <c r="A2047" t="s">
        <v>71</v>
      </c>
      <c r="B2047" t="s">
        <v>55</v>
      </c>
      <c r="C2047" t="s">
        <v>81</v>
      </c>
      <c r="D2047" s="4">
        <v>43313</v>
      </c>
      <c r="E2047" t="s">
        <v>198</v>
      </c>
      <c r="F2047" s="5">
        <v>43221</v>
      </c>
      <c r="G2047">
        <v>29874.77</v>
      </c>
      <c r="H2047">
        <v>-1045.6400000000001</v>
      </c>
    </row>
    <row r="2048" spans="1:8" x14ac:dyDescent="0.2">
      <c r="A2048" t="s">
        <v>71</v>
      </c>
      <c r="B2048" t="s">
        <v>55</v>
      </c>
      <c r="C2048" t="s">
        <v>81</v>
      </c>
      <c r="D2048" s="4">
        <v>43313</v>
      </c>
      <c r="E2048" t="s">
        <v>204</v>
      </c>
      <c r="F2048" s="5">
        <v>43221</v>
      </c>
      <c r="G2048">
        <v>28585.53</v>
      </c>
      <c r="H2048">
        <v>1858.05</v>
      </c>
    </row>
    <row r="2049" spans="1:8" x14ac:dyDescent="0.2">
      <c r="A2049" t="s">
        <v>71</v>
      </c>
      <c r="B2049" t="s">
        <v>55</v>
      </c>
      <c r="C2049" t="s">
        <v>81</v>
      </c>
      <c r="D2049" s="4">
        <v>43313</v>
      </c>
      <c r="E2049" t="s">
        <v>205</v>
      </c>
      <c r="F2049" s="5">
        <v>43221</v>
      </c>
      <c r="G2049">
        <v>1289.24</v>
      </c>
      <c r="H2049">
        <v>83.78</v>
      </c>
    </row>
    <row r="2050" spans="1:8" x14ac:dyDescent="0.2">
      <c r="A2050" t="s">
        <v>71</v>
      </c>
      <c r="B2050" t="s">
        <v>55</v>
      </c>
      <c r="C2050" t="s">
        <v>81</v>
      </c>
      <c r="D2050" s="4">
        <v>43313</v>
      </c>
      <c r="E2050" t="s">
        <v>199</v>
      </c>
      <c r="F2050" s="5">
        <v>43221</v>
      </c>
      <c r="G2050">
        <v>29874.77</v>
      </c>
      <c r="H2050">
        <v>1045.6400000000001</v>
      </c>
    </row>
    <row r="2051" spans="1:8" x14ac:dyDescent="0.2">
      <c r="A2051" t="s">
        <v>71</v>
      </c>
      <c r="B2051" t="s">
        <v>55</v>
      </c>
      <c r="C2051" t="s">
        <v>82</v>
      </c>
      <c r="D2051" s="4">
        <v>43313</v>
      </c>
      <c r="E2051" t="s">
        <v>198</v>
      </c>
      <c r="F2051" s="5">
        <v>43221</v>
      </c>
      <c r="G2051">
        <v>8876.81</v>
      </c>
      <c r="H2051">
        <v>-461.61</v>
      </c>
    </row>
    <row r="2052" spans="1:8" x14ac:dyDescent="0.2">
      <c r="A2052" t="s">
        <v>71</v>
      </c>
      <c r="B2052" t="s">
        <v>55</v>
      </c>
      <c r="C2052" t="s">
        <v>82</v>
      </c>
      <c r="D2052" s="4">
        <v>43313</v>
      </c>
      <c r="E2052" t="s">
        <v>206</v>
      </c>
      <c r="F2052" s="5">
        <v>43221</v>
      </c>
      <c r="G2052">
        <v>8493.73</v>
      </c>
      <c r="H2052">
        <v>798.4</v>
      </c>
    </row>
    <row r="2053" spans="1:8" x14ac:dyDescent="0.2">
      <c r="A2053" t="s">
        <v>71</v>
      </c>
      <c r="B2053" t="s">
        <v>55</v>
      </c>
      <c r="C2053" t="s">
        <v>82</v>
      </c>
      <c r="D2053" s="4">
        <v>43313</v>
      </c>
      <c r="E2053" t="s">
        <v>207</v>
      </c>
      <c r="F2053" s="5">
        <v>43221</v>
      </c>
      <c r="G2053">
        <v>383.08</v>
      </c>
      <c r="H2053">
        <v>36</v>
      </c>
    </row>
    <row r="2054" spans="1:8" x14ac:dyDescent="0.2">
      <c r="A2054" t="s">
        <v>71</v>
      </c>
      <c r="B2054" t="s">
        <v>55</v>
      </c>
      <c r="C2054" t="s">
        <v>82</v>
      </c>
      <c r="D2054" s="4">
        <v>43313</v>
      </c>
      <c r="E2054" t="s">
        <v>199</v>
      </c>
      <c r="F2054" s="5">
        <v>43221</v>
      </c>
      <c r="G2054">
        <v>8876.81</v>
      </c>
      <c r="H2054">
        <v>461.61</v>
      </c>
    </row>
    <row r="2055" spans="1:8" x14ac:dyDescent="0.2">
      <c r="A2055" t="s">
        <v>71</v>
      </c>
      <c r="B2055" t="s">
        <v>55</v>
      </c>
      <c r="C2055" t="s">
        <v>80</v>
      </c>
      <c r="D2055" s="4">
        <v>43313</v>
      </c>
      <c r="E2055" t="s">
        <v>198</v>
      </c>
      <c r="F2055" s="5">
        <v>43221</v>
      </c>
      <c r="G2055">
        <v>3016.13</v>
      </c>
      <c r="H2055">
        <v>-214.14</v>
      </c>
    </row>
    <row r="2056" spans="1:8" x14ac:dyDescent="0.2">
      <c r="A2056" t="s">
        <v>71</v>
      </c>
      <c r="B2056" t="s">
        <v>55</v>
      </c>
      <c r="C2056" t="s">
        <v>80</v>
      </c>
      <c r="D2056" s="4">
        <v>43313</v>
      </c>
      <c r="E2056" t="s">
        <v>202</v>
      </c>
      <c r="F2056" s="5">
        <v>43221</v>
      </c>
      <c r="G2056">
        <v>2885.98</v>
      </c>
      <c r="H2056">
        <v>380.95</v>
      </c>
    </row>
    <row r="2057" spans="1:8" x14ac:dyDescent="0.2">
      <c r="A2057" t="s">
        <v>71</v>
      </c>
      <c r="B2057" t="s">
        <v>55</v>
      </c>
      <c r="C2057" t="s">
        <v>80</v>
      </c>
      <c r="D2057" s="4">
        <v>43313</v>
      </c>
      <c r="E2057" t="s">
        <v>203</v>
      </c>
      <c r="F2057" s="5">
        <v>43221</v>
      </c>
      <c r="G2057">
        <v>130.15</v>
      </c>
      <c r="H2057">
        <v>17.2</v>
      </c>
    </row>
    <row r="2058" spans="1:8" x14ac:dyDescent="0.2">
      <c r="A2058" t="s">
        <v>71</v>
      </c>
      <c r="B2058" t="s">
        <v>55</v>
      </c>
      <c r="C2058" t="s">
        <v>80</v>
      </c>
      <c r="D2058" s="4">
        <v>43313</v>
      </c>
      <c r="E2058" t="s">
        <v>199</v>
      </c>
      <c r="F2058" s="5">
        <v>43221</v>
      </c>
      <c r="G2058">
        <v>3016.13</v>
      </c>
      <c r="H2058">
        <v>214.14</v>
      </c>
    </row>
    <row r="2059" spans="1:8" x14ac:dyDescent="0.2">
      <c r="A2059" t="s">
        <v>71</v>
      </c>
      <c r="B2059" t="s">
        <v>55</v>
      </c>
      <c r="C2059" t="s">
        <v>81</v>
      </c>
      <c r="D2059" s="4">
        <v>43313</v>
      </c>
      <c r="E2059" t="s">
        <v>198</v>
      </c>
      <c r="F2059" s="5">
        <v>43221</v>
      </c>
      <c r="G2059">
        <v>7761.93</v>
      </c>
      <c r="H2059">
        <v>-271.67</v>
      </c>
    </row>
    <row r="2060" spans="1:8" x14ac:dyDescent="0.2">
      <c r="A2060" t="s">
        <v>71</v>
      </c>
      <c r="B2060" t="s">
        <v>55</v>
      </c>
      <c r="C2060" t="s">
        <v>81</v>
      </c>
      <c r="D2060" s="4">
        <v>43313</v>
      </c>
      <c r="E2060" t="s">
        <v>204</v>
      </c>
      <c r="F2060" s="5">
        <v>43221</v>
      </c>
      <c r="G2060">
        <v>7426.97</v>
      </c>
      <c r="H2060">
        <v>482.74</v>
      </c>
    </row>
    <row r="2061" spans="1:8" x14ac:dyDescent="0.2">
      <c r="A2061" t="s">
        <v>71</v>
      </c>
      <c r="B2061" t="s">
        <v>55</v>
      </c>
      <c r="C2061" t="s">
        <v>81</v>
      </c>
      <c r="D2061" s="4">
        <v>43313</v>
      </c>
      <c r="E2061" t="s">
        <v>205</v>
      </c>
      <c r="F2061" s="5">
        <v>43221</v>
      </c>
      <c r="G2061">
        <v>334.96</v>
      </c>
      <c r="H2061">
        <v>21.77</v>
      </c>
    </row>
    <row r="2062" spans="1:8" x14ac:dyDescent="0.2">
      <c r="A2062" t="s">
        <v>71</v>
      </c>
      <c r="B2062" t="s">
        <v>55</v>
      </c>
      <c r="C2062" t="s">
        <v>81</v>
      </c>
      <c r="D2062" s="4">
        <v>43313</v>
      </c>
      <c r="E2062" t="s">
        <v>199</v>
      </c>
      <c r="F2062" s="5">
        <v>43221</v>
      </c>
      <c r="G2062">
        <v>7761.93</v>
      </c>
      <c r="H2062">
        <v>271.67</v>
      </c>
    </row>
    <row r="2063" spans="1:8" x14ac:dyDescent="0.2">
      <c r="A2063" t="s">
        <v>71</v>
      </c>
      <c r="B2063" t="s">
        <v>55</v>
      </c>
      <c r="C2063" t="s">
        <v>82</v>
      </c>
      <c r="D2063" s="4">
        <v>43313</v>
      </c>
      <c r="E2063" t="s">
        <v>198</v>
      </c>
      <c r="F2063" s="5">
        <v>43221</v>
      </c>
      <c r="G2063">
        <v>2300.29</v>
      </c>
      <c r="H2063">
        <v>-119.61</v>
      </c>
    </row>
    <row r="2064" spans="1:8" x14ac:dyDescent="0.2">
      <c r="A2064" t="s">
        <v>71</v>
      </c>
      <c r="B2064" t="s">
        <v>55</v>
      </c>
      <c r="C2064" t="s">
        <v>82</v>
      </c>
      <c r="D2064" s="4">
        <v>43313</v>
      </c>
      <c r="E2064" t="s">
        <v>206</v>
      </c>
      <c r="F2064" s="5">
        <v>43221</v>
      </c>
      <c r="G2064">
        <v>2201.0300000000002</v>
      </c>
      <c r="H2064">
        <v>206.89</v>
      </c>
    </row>
    <row r="2065" spans="1:8" x14ac:dyDescent="0.2">
      <c r="A2065" t="s">
        <v>71</v>
      </c>
      <c r="B2065" t="s">
        <v>55</v>
      </c>
      <c r="C2065" t="s">
        <v>82</v>
      </c>
      <c r="D2065" s="4">
        <v>43313</v>
      </c>
      <c r="E2065" t="s">
        <v>207</v>
      </c>
      <c r="F2065" s="5">
        <v>43221</v>
      </c>
      <c r="G2065">
        <v>99.26</v>
      </c>
      <c r="H2065">
        <v>9.34</v>
      </c>
    </row>
    <row r="2066" spans="1:8" x14ac:dyDescent="0.2">
      <c r="A2066" t="s">
        <v>71</v>
      </c>
      <c r="B2066" t="s">
        <v>55</v>
      </c>
      <c r="C2066" t="s">
        <v>82</v>
      </c>
      <c r="D2066" s="4">
        <v>43313</v>
      </c>
      <c r="E2066" t="s">
        <v>199</v>
      </c>
      <c r="F2066" s="5">
        <v>43221</v>
      </c>
      <c r="G2066">
        <v>2300.29</v>
      </c>
      <c r="H2066">
        <v>119.61</v>
      </c>
    </row>
    <row r="2067" spans="1:8" x14ac:dyDescent="0.2">
      <c r="A2067" t="s">
        <v>71</v>
      </c>
      <c r="B2067" t="s">
        <v>55</v>
      </c>
      <c r="C2067" t="s">
        <v>80</v>
      </c>
      <c r="D2067" s="4">
        <v>43313</v>
      </c>
      <c r="E2067" t="s">
        <v>198</v>
      </c>
      <c r="F2067" s="5">
        <v>43221</v>
      </c>
      <c r="G2067">
        <v>1001.55</v>
      </c>
      <c r="H2067">
        <v>-71.09</v>
      </c>
    </row>
    <row r="2068" spans="1:8" x14ac:dyDescent="0.2">
      <c r="A2068" t="s">
        <v>71</v>
      </c>
      <c r="B2068" t="s">
        <v>55</v>
      </c>
      <c r="C2068" t="s">
        <v>80</v>
      </c>
      <c r="D2068" s="4">
        <v>43313</v>
      </c>
      <c r="E2068" t="s">
        <v>202</v>
      </c>
      <c r="F2068" s="5">
        <v>43221</v>
      </c>
      <c r="G2068">
        <v>958.33</v>
      </c>
      <c r="H2068">
        <v>126.49</v>
      </c>
    </row>
    <row r="2069" spans="1:8" x14ac:dyDescent="0.2">
      <c r="A2069" t="s">
        <v>71</v>
      </c>
      <c r="B2069" t="s">
        <v>55</v>
      </c>
      <c r="C2069" t="s">
        <v>80</v>
      </c>
      <c r="D2069" s="4">
        <v>43313</v>
      </c>
      <c r="E2069" t="s">
        <v>203</v>
      </c>
      <c r="F2069" s="5">
        <v>43221</v>
      </c>
      <c r="G2069">
        <v>43.22</v>
      </c>
      <c r="H2069">
        <v>5.71</v>
      </c>
    </row>
    <row r="2070" spans="1:8" x14ac:dyDescent="0.2">
      <c r="A2070" t="s">
        <v>71</v>
      </c>
      <c r="B2070" t="s">
        <v>55</v>
      </c>
      <c r="C2070" t="s">
        <v>80</v>
      </c>
      <c r="D2070" s="4">
        <v>43313</v>
      </c>
      <c r="E2070" t="s">
        <v>199</v>
      </c>
      <c r="F2070" s="5">
        <v>43221</v>
      </c>
      <c r="G2070">
        <v>1001.55</v>
      </c>
      <c r="H2070">
        <v>71.09</v>
      </c>
    </row>
    <row r="2071" spans="1:8" x14ac:dyDescent="0.2">
      <c r="A2071" t="s">
        <v>71</v>
      </c>
      <c r="B2071" t="s">
        <v>55</v>
      </c>
      <c r="C2071" t="s">
        <v>81</v>
      </c>
      <c r="D2071" s="4">
        <v>43313</v>
      </c>
      <c r="E2071" t="s">
        <v>198</v>
      </c>
      <c r="F2071" s="5">
        <v>43221</v>
      </c>
      <c r="G2071">
        <v>3466.51</v>
      </c>
      <c r="H2071">
        <v>-121.33</v>
      </c>
    </row>
    <row r="2072" spans="1:8" x14ac:dyDescent="0.2">
      <c r="A2072" t="s">
        <v>71</v>
      </c>
      <c r="B2072" t="s">
        <v>55</v>
      </c>
      <c r="C2072" t="s">
        <v>81</v>
      </c>
      <c r="D2072" s="4">
        <v>43313</v>
      </c>
      <c r="E2072" t="s">
        <v>204</v>
      </c>
      <c r="F2072" s="5">
        <v>43221</v>
      </c>
      <c r="G2072">
        <v>3316.92</v>
      </c>
      <c r="H2072">
        <v>215.6</v>
      </c>
    </row>
    <row r="2073" spans="1:8" x14ac:dyDescent="0.2">
      <c r="A2073" t="s">
        <v>71</v>
      </c>
      <c r="B2073" t="s">
        <v>55</v>
      </c>
      <c r="C2073" t="s">
        <v>81</v>
      </c>
      <c r="D2073" s="4">
        <v>43313</v>
      </c>
      <c r="E2073" t="s">
        <v>205</v>
      </c>
      <c r="F2073" s="5">
        <v>43221</v>
      </c>
      <c r="G2073">
        <v>149.59</v>
      </c>
      <c r="H2073">
        <v>9.73</v>
      </c>
    </row>
    <row r="2074" spans="1:8" x14ac:dyDescent="0.2">
      <c r="A2074" t="s">
        <v>71</v>
      </c>
      <c r="B2074" t="s">
        <v>55</v>
      </c>
      <c r="C2074" t="s">
        <v>81</v>
      </c>
      <c r="D2074" s="4">
        <v>43313</v>
      </c>
      <c r="E2074" t="s">
        <v>199</v>
      </c>
      <c r="F2074" s="5">
        <v>43221</v>
      </c>
      <c r="G2074">
        <v>3466.51</v>
      </c>
      <c r="H2074">
        <v>121.33</v>
      </c>
    </row>
    <row r="2075" spans="1:8" x14ac:dyDescent="0.2">
      <c r="A2075" t="s">
        <v>71</v>
      </c>
      <c r="B2075" t="s">
        <v>55</v>
      </c>
      <c r="C2075" t="s">
        <v>82</v>
      </c>
      <c r="D2075" s="4">
        <v>43313</v>
      </c>
      <c r="E2075" t="s">
        <v>198</v>
      </c>
      <c r="F2075" s="5">
        <v>43221</v>
      </c>
      <c r="G2075">
        <v>1013.4</v>
      </c>
      <c r="H2075">
        <v>-52.72</v>
      </c>
    </row>
    <row r="2076" spans="1:8" x14ac:dyDescent="0.2">
      <c r="A2076" t="s">
        <v>71</v>
      </c>
      <c r="B2076" t="s">
        <v>55</v>
      </c>
      <c r="C2076" t="s">
        <v>82</v>
      </c>
      <c r="D2076" s="4">
        <v>43313</v>
      </c>
      <c r="E2076" t="s">
        <v>206</v>
      </c>
      <c r="F2076" s="5">
        <v>43221</v>
      </c>
      <c r="G2076">
        <v>969.66</v>
      </c>
      <c r="H2076">
        <v>91.15</v>
      </c>
    </row>
    <row r="2077" spans="1:8" x14ac:dyDescent="0.2">
      <c r="A2077" t="s">
        <v>71</v>
      </c>
      <c r="B2077" t="s">
        <v>55</v>
      </c>
      <c r="C2077" t="s">
        <v>82</v>
      </c>
      <c r="D2077" s="4">
        <v>43313</v>
      </c>
      <c r="E2077" t="s">
        <v>207</v>
      </c>
      <c r="F2077" s="5">
        <v>43221</v>
      </c>
      <c r="G2077">
        <v>43.74</v>
      </c>
      <c r="H2077">
        <v>4.0999999999999996</v>
      </c>
    </row>
    <row r="2078" spans="1:8" x14ac:dyDescent="0.2">
      <c r="A2078" t="s">
        <v>71</v>
      </c>
      <c r="B2078" t="s">
        <v>55</v>
      </c>
      <c r="C2078" t="s">
        <v>82</v>
      </c>
      <c r="D2078" s="4">
        <v>43313</v>
      </c>
      <c r="E2078" t="s">
        <v>199</v>
      </c>
      <c r="F2078" s="5">
        <v>43221</v>
      </c>
      <c r="G2078">
        <v>1013.4</v>
      </c>
      <c r="H2078">
        <v>52.72</v>
      </c>
    </row>
    <row r="2079" spans="1:8" x14ac:dyDescent="0.2">
      <c r="A2079" t="s">
        <v>71</v>
      </c>
      <c r="B2079" t="s">
        <v>55</v>
      </c>
      <c r="C2079" t="s">
        <v>80</v>
      </c>
      <c r="D2079" s="4">
        <v>43313</v>
      </c>
      <c r="E2079" t="s">
        <v>198</v>
      </c>
      <c r="F2079" s="5">
        <v>43221</v>
      </c>
      <c r="G2079">
        <v>44913.77</v>
      </c>
      <c r="H2079">
        <v>-3188.91</v>
      </c>
    </row>
    <row r="2080" spans="1:8" x14ac:dyDescent="0.2">
      <c r="A2080" t="s">
        <v>71</v>
      </c>
      <c r="B2080" t="s">
        <v>55</v>
      </c>
      <c r="C2080" t="s">
        <v>80</v>
      </c>
      <c r="D2080" s="4">
        <v>43313</v>
      </c>
      <c r="E2080" t="s">
        <v>202</v>
      </c>
      <c r="F2080" s="5">
        <v>43221</v>
      </c>
      <c r="G2080">
        <v>42975.56</v>
      </c>
      <c r="H2080">
        <v>5672.8</v>
      </c>
    </row>
    <row r="2081" spans="1:8" x14ac:dyDescent="0.2">
      <c r="A2081" t="s">
        <v>71</v>
      </c>
      <c r="B2081" t="s">
        <v>55</v>
      </c>
      <c r="C2081" t="s">
        <v>80</v>
      </c>
      <c r="D2081" s="4">
        <v>43313</v>
      </c>
      <c r="E2081" t="s">
        <v>203</v>
      </c>
      <c r="F2081" s="5">
        <v>43221</v>
      </c>
      <c r="G2081">
        <v>1938.21</v>
      </c>
      <c r="H2081">
        <v>255.87</v>
      </c>
    </row>
    <row r="2082" spans="1:8" x14ac:dyDescent="0.2">
      <c r="A2082" t="s">
        <v>71</v>
      </c>
      <c r="B2082" t="s">
        <v>55</v>
      </c>
      <c r="C2082" t="s">
        <v>80</v>
      </c>
      <c r="D2082" s="4">
        <v>43313</v>
      </c>
      <c r="E2082" t="s">
        <v>199</v>
      </c>
      <c r="F2082" s="5">
        <v>43221</v>
      </c>
      <c r="G2082">
        <v>44913.77</v>
      </c>
      <c r="H2082">
        <v>3188.91</v>
      </c>
    </row>
    <row r="2083" spans="1:8" x14ac:dyDescent="0.2">
      <c r="A2083" t="s">
        <v>71</v>
      </c>
      <c r="B2083" t="s">
        <v>55</v>
      </c>
      <c r="C2083" t="s">
        <v>81</v>
      </c>
      <c r="D2083" s="4">
        <v>43313</v>
      </c>
      <c r="E2083" t="s">
        <v>198</v>
      </c>
      <c r="F2083" s="5">
        <v>43221</v>
      </c>
      <c r="G2083">
        <v>97267.85</v>
      </c>
      <c r="H2083">
        <v>-3404.38</v>
      </c>
    </row>
    <row r="2084" spans="1:8" x14ac:dyDescent="0.2">
      <c r="A2084" t="s">
        <v>71</v>
      </c>
      <c r="B2084" t="s">
        <v>55</v>
      </c>
      <c r="C2084" t="s">
        <v>81</v>
      </c>
      <c r="D2084" s="4">
        <v>43313</v>
      </c>
      <c r="E2084" t="s">
        <v>204</v>
      </c>
      <c r="F2084" s="5">
        <v>43221</v>
      </c>
      <c r="G2084">
        <v>93070.38</v>
      </c>
      <c r="H2084">
        <v>6049.57</v>
      </c>
    </row>
    <row r="2085" spans="1:8" x14ac:dyDescent="0.2">
      <c r="A2085" t="s">
        <v>71</v>
      </c>
      <c r="B2085" t="s">
        <v>55</v>
      </c>
      <c r="C2085" t="s">
        <v>81</v>
      </c>
      <c r="D2085" s="4">
        <v>43313</v>
      </c>
      <c r="E2085" t="s">
        <v>205</v>
      </c>
      <c r="F2085" s="5">
        <v>43221</v>
      </c>
      <c r="G2085">
        <v>4197.47</v>
      </c>
      <c r="H2085">
        <v>272.81</v>
      </c>
    </row>
    <row r="2086" spans="1:8" x14ac:dyDescent="0.2">
      <c r="A2086" t="s">
        <v>71</v>
      </c>
      <c r="B2086" t="s">
        <v>55</v>
      </c>
      <c r="C2086" t="s">
        <v>81</v>
      </c>
      <c r="D2086" s="4">
        <v>43313</v>
      </c>
      <c r="E2086" t="s">
        <v>199</v>
      </c>
      <c r="F2086" s="5">
        <v>43221</v>
      </c>
      <c r="G2086">
        <v>97267.85</v>
      </c>
      <c r="H2086">
        <v>3404.38</v>
      </c>
    </row>
    <row r="2087" spans="1:8" x14ac:dyDescent="0.2">
      <c r="A2087" t="s">
        <v>71</v>
      </c>
      <c r="B2087" t="s">
        <v>55</v>
      </c>
      <c r="C2087" t="s">
        <v>82</v>
      </c>
      <c r="D2087" s="4">
        <v>43313</v>
      </c>
      <c r="E2087" t="s">
        <v>198</v>
      </c>
      <c r="F2087" s="5">
        <v>43221</v>
      </c>
      <c r="G2087">
        <v>36010.71</v>
      </c>
      <c r="H2087">
        <v>-1872.55</v>
      </c>
    </row>
    <row r="2088" spans="1:8" x14ac:dyDescent="0.2">
      <c r="A2088" t="s">
        <v>71</v>
      </c>
      <c r="B2088" t="s">
        <v>55</v>
      </c>
      <c r="C2088" t="s">
        <v>82</v>
      </c>
      <c r="D2088" s="4">
        <v>43313</v>
      </c>
      <c r="E2088" t="s">
        <v>206</v>
      </c>
      <c r="F2088" s="5">
        <v>43221</v>
      </c>
      <c r="G2088">
        <v>34456.720000000001</v>
      </c>
      <c r="H2088">
        <v>3238.93</v>
      </c>
    </row>
    <row r="2089" spans="1:8" x14ac:dyDescent="0.2">
      <c r="A2089" t="s">
        <v>71</v>
      </c>
      <c r="B2089" t="s">
        <v>55</v>
      </c>
      <c r="C2089" t="s">
        <v>82</v>
      </c>
      <c r="D2089" s="4">
        <v>43313</v>
      </c>
      <c r="E2089" t="s">
        <v>207</v>
      </c>
      <c r="F2089" s="5">
        <v>43221</v>
      </c>
      <c r="G2089">
        <v>1553.99</v>
      </c>
      <c r="H2089">
        <v>146.09</v>
      </c>
    </row>
    <row r="2090" spans="1:8" x14ac:dyDescent="0.2">
      <c r="A2090" t="s">
        <v>71</v>
      </c>
      <c r="B2090" t="s">
        <v>55</v>
      </c>
      <c r="C2090" t="s">
        <v>82</v>
      </c>
      <c r="D2090" s="4">
        <v>43313</v>
      </c>
      <c r="E2090" t="s">
        <v>199</v>
      </c>
      <c r="F2090" s="5">
        <v>43221</v>
      </c>
      <c r="G2090">
        <v>36010.71</v>
      </c>
      <c r="H2090">
        <v>1872.55</v>
      </c>
    </row>
    <row r="2091" spans="1:8" x14ac:dyDescent="0.2">
      <c r="A2091" t="s">
        <v>71</v>
      </c>
      <c r="B2091" t="s">
        <v>54</v>
      </c>
      <c r="C2091" t="s">
        <v>81</v>
      </c>
      <c r="D2091" s="4">
        <v>43313</v>
      </c>
      <c r="E2091" t="s">
        <v>198</v>
      </c>
      <c r="F2091" s="5">
        <v>43221</v>
      </c>
      <c r="G2091">
        <v>515955.09</v>
      </c>
      <c r="H2091">
        <v>-18058.27</v>
      </c>
    </row>
    <row r="2092" spans="1:8" x14ac:dyDescent="0.2">
      <c r="A2092" t="s">
        <v>71</v>
      </c>
      <c r="B2092" t="s">
        <v>54</v>
      </c>
      <c r="C2092" t="s">
        <v>81</v>
      </c>
      <c r="D2092" s="4">
        <v>43313</v>
      </c>
      <c r="E2092" t="s">
        <v>204</v>
      </c>
      <c r="F2092" s="5">
        <v>43221</v>
      </c>
      <c r="G2092">
        <v>493689.83</v>
      </c>
      <c r="H2092">
        <v>32089.69</v>
      </c>
    </row>
    <row r="2093" spans="1:8" x14ac:dyDescent="0.2">
      <c r="A2093" t="s">
        <v>71</v>
      </c>
      <c r="B2093" t="s">
        <v>54</v>
      </c>
      <c r="C2093" t="s">
        <v>81</v>
      </c>
      <c r="D2093" s="4">
        <v>43313</v>
      </c>
      <c r="E2093" t="s">
        <v>205</v>
      </c>
      <c r="F2093" s="5">
        <v>43221</v>
      </c>
      <c r="G2093">
        <v>22265.26</v>
      </c>
      <c r="H2093">
        <v>1447.36</v>
      </c>
    </row>
    <row r="2094" spans="1:8" x14ac:dyDescent="0.2">
      <c r="A2094" t="s">
        <v>71</v>
      </c>
      <c r="B2094" t="s">
        <v>54</v>
      </c>
      <c r="C2094" t="s">
        <v>81</v>
      </c>
      <c r="D2094" s="4">
        <v>43313</v>
      </c>
      <c r="E2094" t="s">
        <v>199</v>
      </c>
      <c r="F2094" s="5">
        <v>43221</v>
      </c>
      <c r="G2094">
        <v>515955.09</v>
      </c>
      <c r="H2094">
        <v>18058.27</v>
      </c>
    </row>
    <row r="2095" spans="1:8" x14ac:dyDescent="0.2">
      <c r="A2095" t="s">
        <v>71</v>
      </c>
      <c r="B2095" t="s">
        <v>54</v>
      </c>
      <c r="C2095" t="s">
        <v>82</v>
      </c>
      <c r="D2095" s="4">
        <v>43313</v>
      </c>
      <c r="E2095" t="s">
        <v>198</v>
      </c>
      <c r="F2095" s="5">
        <v>43221</v>
      </c>
      <c r="G2095">
        <v>128836.95</v>
      </c>
      <c r="H2095">
        <v>-6699.7</v>
      </c>
    </row>
    <row r="2096" spans="1:8" x14ac:dyDescent="0.2">
      <c r="A2096" t="s">
        <v>71</v>
      </c>
      <c r="B2096" t="s">
        <v>54</v>
      </c>
      <c r="C2096" t="s">
        <v>82</v>
      </c>
      <c r="D2096" s="4">
        <v>43313</v>
      </c>
      <c r="E2096" t="s">
        <v>206</v>
      </c>
      <c r="F2096" s="5">
        <v>43221</v>
      </c>
      <c r="G2096">
        <v>123277.02</v>
      </c>
      <c r="H2096">
        <v>11588.05</v>
      </c>
    </row>
    <row r="2097" spans="1:8" x14ac:dyDescent="0.2">
      <c r="A2097" t="s">
        <v>71</v>
      </c>
      <c r="B2097" t="s">
        <v>54</v>
      </c>
      <c r="C2097" t="s">
        <v>82</v>
      </c>
      <c r="D2097" s="4">
        <v>43313</v>
      </c>
      <c r="E2097" t="s">
        <v>207</v>
      </c>
      <c r="F2097" s="5">
        <v>43221</v>
      </c>
      <c r="G2097">
        <v>5559.93</v>
      </c>
      <c r="H2097">
        <v>522.6</v>
      </c>
    </row>
    <row r="2098" spans="1:8" x14ac:dyDescent="0.2">
      <c r="A2098" t="s">
        <v>71</v>
      </c>
      <c r="B2098" t="s">
        <v>54</v>
      </c>
      <c r="C2098" t="s">
        <v>82</v>
      </c>
      <c r="D2098" s="4">
        <v>43313</v>
      </c>
      <c r="E2098" t="s">
        <v>199</v>
      </c>
      <c r="F2098" s="5">
        <v>43221</v>
      </c>
      <c r="G2098">
        <v>128836.95</v>
      </c>
      <c r="H2098">
        <v>6699.7</v>
      </c>
    </row>
    <row r="2099" spans="1:8" x14ac:dyDescent="0.2">
      <c r="A2099" t="s">
        <v>71</v>
      </c>
      <c r="B2099" t="s">
        <v>54</v>
      </c>
      <c r="C2099" t="s">
        <v>80</v>
      </c>
      <c r="D2099" s="4">
        <v>43313</v>
      </c>
      <c r="E2099" t="s">
        <v>198</v>
      </c>
      <c r="F2099" s="5">
        <v>43221</v>
      </c>
      <c r="G2099">
        <v>145041.29</v>
      </c>
      <c r="H2099">
        <v>-10297.84</v>
      </c>
    </row>
    <row r="2100" spans="1:8" x14ac:dyDescent="0.2">
      <c r="A2100" t="s">
        <v>71</v>
      </c>
      <c r="B2100" t="s">
        <v>54</v>
      </c>
      <c r="C2100" t="s">
        <v>80</v>
      </c>
      <c r="D2100" s="4">
        <v>43313</v>
      </c>
      <c r="E2100" t="s">
        <v>202</v>
      </c>
      <c r="F2100" s="5">
        <v>43221</v>
      </c>
      <c r="G2100">
        <v>138782.24</v>
      </c>
      <c r="H2100">
        <v>18319.349999999999</v>
      </c>
    </row>
    <row r="2101" spans="1:8" x14ac:dyDescent="0.2">
      <c r="A2101" t="s">
        <v>71</v>
      </c>
      <c r="B2101" t="s">
        <v>54</v>
      </c>
      <c r="C2101" t="s">
        <v>80</v>
      </c>
      <c r="D2101" s="4">
        <v>43313</v>
      </c>
      <c r="E2101" t="s">
        <v>203</v>
      </c>
      <c r="F2101" s="5">
        <v>43221</v>
      </c>
      <c r="G2101">
        <v>6259.05</v>
      </c>
      <c r="H2101">
        <v>826.28</v>
      </c>
    </row>
    <row r="2102" spans="1:8" x14ac:dyDescent="0.2">
      <c r="A2102" t="s">
        <v>71</v>
      </c>
      <c r="B2102" t="s">
        <v>54</v>
      </c>
      <c r="C2102" t="s">
        <v>80</v>
      </c>
      <c r="D2102" s="4">
        <v>43313</v>
      </c>
      <c r="E2102" t="s">
        <v>199</v>
      </c>
      <c r="F2102" s="5">
        <v>43221</v>
      </c>
      <c r="G2102">
        <v>145041.29</v>
      </c>
      <c r="H2102">
        <v>10297.84</v>
      </c>
    </row>
    <row r="2103" spans="1:8" x14ac:dyDescent="0.2">
      <c r="A2103" t="s">
        <v>71</v>
      </c>
      <c r="B2103" t="s">
        <v>55</v>
      </c>
      <c r="C2103" t="s">
        <v>80</v>
      </c>
      <c r="D2103" s="4">
        <v>43313</v>
      </c>
      <c r="E2103" t="s">
        <v>198</v>
      </c>
      <c r="F2103" s="5">
        <v>43221</v>
      </c>
      <c r="G2103">
        <v>35655.71</v>
      </c>
      <c r="H2103">
        <v>-2531.5500000000002</v>
      </c>
    </row>
    <row r="2104" spans="1:8" x14ac:dyDescent="0.2">
      <c r="A2104" t="s">
        <v>71</v>
      </c>
      <c r="B2104" t="s">
        <v>55</v>
      </c>
      <c r="C2104" t="s">
        <v>80</v>
      </c>
      <c r="D2104" s="4">
        <v>43313</v>
      </c>
      <c r="E2104" t="s">
        <v>202</v>
      </c>
      <c r="F2104" s="5">
        <v>43221</v>
      </c>
      <c r="G2104">
        <v>34117.019999999997</v>
      </c>
      <c r="H2104">
        <v>4503.4399999999996</v>
      </c>
    </row>
    <row r="2105" spans="1:8" x14ac:dyDescent="0.2">
      <c r="A2105" t="s">
        <v>71</v>
      </c>
      <c r="B2105" t="s">
        <v>55</v>
      </c>
      <c r="C2105" t="s">
        <v>80</v>
      </c>
      <c r="D2105" s="4">
        <v>43313</v>
      </c>
      <c r="E2105" t="s">
        <v>203</v>
      </c>
      <c r="F2105" s="5">
        <v>43221</v>
      </c>
      <c r="G2105">
        <v>1538.69</v>
      </c>
      <c r="H2105">
        <v>203.13</v>
      </c>
    </row>
    <row r="2106" spans="1:8" x14ac:dyDescent="0.2">
      <c r="A2106" t="s">
        <v>71</v>
      </c>
      <c r="B2106" t="s">
        <v>55</v>
      </c>
      <c r="C2106" t="s">
        <v>80</v>
      </c>
      <c r="D2106" s="4">
        <v>43313</v>
      </c>
      <c r="E2106" t="s">
        <v>199</v>
      </c>
      <c r="F2106" s="5">
        <v>43221</v>
      </c>
      <c r="G2106">
        <v>35655.71</v>
      </c>
      <c r="H2106">
        <v>2531.5500000000002</v>
      </c>
    </row>
    <row r="2107" spans="1:8" x14ac:dyDescent="0.2">
      <c r="A2107" t="s">
        <v>71</v>
      </c>
      <c r="B2107" t="s">
        <v>55</v>
      </c>
      <c r="C2107" t="s">
        <v>81</v>
      </c>
      <c r="D2107" s="4">
        <v>43313</v>
      </c>
      <c r="E2107" t="s">
        <v>198</v>
      </c>
      <c r="F2107" s="5">
        <v>43221</v>
      </c>
      <c r="G2107">
        <v>75743.77</v>
      </c>
      <c r="H2107">
        <v>-2651.05</v>
      </c>
    </row>
    <row r="2108" spans="1:8" x14ac:dyDescent="0.2">
      <c r="A2108" t="s">
        <v>71</v>
      </c>
      <c r="B2108" t="s">
        <v>55</v>
      </c>
      <c r="C2108" t="s">
        <v>81</v>
      </c>
      <c r="D2108" s="4">
        <v>43313</v>
      </c>
      <c r="E2108" t="s">
        <v>204</v>
      </c>
      <c r="F2108" s="5">
        <v>43221</v>
      </c>
      <c r="G2108">
        <v>72475.13</v>
      </c>
      <c r="H2108">
        <v>4710.87</v>
      </c>
    </row>
    <row r="2109" spans="1:8" x14ac:dyDescent="0.2">
      <c r="A2109" t="s">
        <v>71</v>
      </c>
      <c r="B2109" t="s">
        <v>55</v>
      </c>
      <c r="C2109" t="s">
        <v>81</v>
      </c>
      <c r="D2109" s="4">
        <v>43313</v>
      </c>
      <c r="E2109" t="s">
        <v>205</v>
      </c>
      <c r="F2109" s="5">
        <v>43221</v>
      </c>
      <c r="G2109">
        <v>3268.64</v>
      </c>
      <c r="H2109">
        <v>212.5</v>
      </c>
    </row>
    <row r="2110" spans="1:8" x14ac:dyDescent="0.2">
      <c r="A2110" t="s">
        <v>71</v>
      </c>
      <c r="B2110" t="s">
        <v>55</v>
      </c>
      <c r="C2110" t="s">
        <v>81</v>
      </c>
      <c r="D2110" s="4">
        <v>43313</v>
      </c>
      <c r="E2110" t="s">
        <v>199</v>
      </c>
      <c r="F2110" s="5">
        <v>43221</v>
      </c>
      <c r="G2110">
        <v>75743.77</v>
      </c>
      <c r="H2110">
        <v>2651.05</v>
      </c>
    </row>
    <row r="2111" spans="1:8" x14ac:dyDescent="0.2">
      <c r="A2111" t="s">
        <v>71</v>
      </c>
      <c r="B2111" t="s">
        <v>55</v>
      </c>
      <c r="C2111" t="s">
        <v>82</v>
      </c>
      <c r="D2111" s="4">
        <v>43313</v>
      </c>
      <c r="E2111" t="s">
        <v>199</v>
      </c>
      <c r="F2111" s="5">
        <v>43221</v>
      </c>
      <c r="G2111">
        <v>25769.53</v>
      </c>
      <c r="H2111">
        <v>1339.99</v>
      </c>
    </row>
    <row r="2112" spans="1:8" x14ac:dyDescent="0.2">
      <c r="A2112" t="s">
        <v>71</v>
      </c>
      <c r="B2112" t="s">
        <v>55</v>
      </c>
      <c r="C2112" t="s">
        <v>82</v>
      </c>
      <c r="D2112" s="4">
        <v>43313</v>
      </c>
      <c r="E2112" t="s">
        <v>198</v>
      </c>
      <c r="F2112" s="5">
        <v>43221</v>
      </c>
      <c r="G2112">
        <v>25769.53</v>
      </c>
      <c r="H2112">
        <v>-1339.99</v>
      </c>
    </row>
    <row r="2113" spans="1:8" x14ac:dyDescent="0.2">
      <c r="A2113" t="s">
        <v>71</v>
      </c>
      <c r="B2113" t="s">
        <v>55</v>
      </c>
      <c r="C2113" t="s">
        <v>82</v>
      </c>
      <c r="D2113" s="4">
        <v>43313</v>
      </c>
      <c r="E2113" t="s">
        <v>206</v>
      </c>
      <c r="F2113" s="5">
        <v>43221</v>
      </c>
      <c r="G2113">
        <v>24657.5</v>
      </c>
      <c r="H2113">
        <v>2317.79</v>
      </c>
    </row>
    <row r="2114" spans="1:8" x14ac:dyDescent="0.2">
      <c r="A2114" t="s">
        <v>71</v>
      </c>
      <c r="B2114" t="s">
        <v>55</v>
      </c>
      <c r="C2114" t="s">
        <v>82</v>
      </c>
      <c r="D2114" s="4">
        <v>43313</v>
      </c>
      <c r="E2114" t="s">
        <v>207</v>
      </c>
      <c r="F2114" s="5">
        <v>43221</v>
      </c>
      <c r="G2114">
        <v>1112.03</v>
      </c>
      <c r="H2114">
        <v>104.48</v>
      </c>
    </row>
    <row r="2115" spans="1:8" x14ac:dyDescent="0.2">
      <c r="A2115" t="s">
        <v>71</v>
      </c>
      <c r="B2115" t="s">
        <v>55</v>
      </c>
      <c r="C2115" t="s">
        <v>80</v>
      </c>
      <c r="D2115" s="4">
        <v>43282</v>
      </c>
      <c r="E2115" t="s">
        <v>198</v>
      </c>
      <c r="F2115" s="5">
        <v>43221</v>
      </c>
      <c r="G2115">
        <v>178668.04</v>
      </c>
      <c r="H2115">
        <v>-12685.34</v>
      </c>
    </row>
    <row r="2116" spans="1:8" x14ac:dyDescent="0.2">
      <c r="A2116" t="s">
        <v>71</v>
      </c>
      <c r="B2116" t="s">
        <v>55</v>
      </c>
      <c r="C2116" t="s">
        <v>80</v>
      </c>
      <c r="D2116" s="4">
        <v>43282</v>
      </c>
      <c r="E2116" t="s">
        <v>202</v>
      </c>
      <c r="F2116" s="5">
        <v>43221</v>
      </c>
      <c r="G2116">
        <v>170957.86</v>
      </c>
      <c r="H2116">
        <v>22566.49</v>
      </c>
    </row>
    <row r="2117" spans="1:8" x14ac:dyDescent="0.2">
      <c r="A2117" t="s">
        <v>71</v>
      </c>
      <c r="B2117" t="s">
        <v>55</v>
      </c>
      <c r="C2117" t="s">
        <v>80</v>
      </c>
      <c r="D2117" s="4">
        <v>43282</v>
      </c>
      <c r="E2117" t="s">
        <v>203</v>
      </c>
      <c r="F2117" s="5">
        <v>43221</v>
      </c>
      <c r="G2117">
        <v>7710.18</v>
      </c>
      <c r="H2117">
        <v>1017.75</v>
      </c>
    </row>
    <row r="2118" spans="1:8" x14ac:dyDescent="0.2">
      <c r="A2118" t="s">
        <v>71</v>
      </c>
      <c r="B2118" t="s">
        <v>55</v>
      </c>
      <c r="C2118" t="s">
        <v>80</v>
      </c>
      <c r="D2118" s="4">
        <v>43282</v>
      </c>
      <c r="E2118" t="s">
        <v>199</v>
      </c>
      <c r="F2118" s="5">
        <v>43221</v>
      </c>
      <c r="G2118">
        <v>178668.04</v>
      </c>
      <c r="H2118">
        <v>12685.34</v>
      </c>
    </row>
    <row r="2119" spans="1:8" x14ac:dyDescent="0.2">
      <c r="A2119" t="s">
        <v>71</v>
      </c>
      <c r="B2119" t="s">
        <v>55</v>
      </c>
      <c r="C2119" t="s">
        <v>81</v>
      </c>
      <c r="D2119" s="4">
        <v>43282</v>
      </c>
      <c r="E2119" t="s">
        <v>198</v>
      </c>
      <c r="F2119" s="5">
        <v>43221</v>
      </c>
      <c r="G2119">
        <v>376056.17</v>
      </c>
      <c r="H2119">
        <v>-13161.93</v>
      </c>
    </row>
    <row r="2120" spans="1:8" x14ac:dyDescent="0.2">
      <c r="A2120" t="s">
        <v>71</v>
      </c>
      <c r="B2120" t="s">
        <v>55</v>
      </c>
      <c r="C2120" t="s">
        <v>81</v>
      </c>
      <c r="D2120" s="4">
        <v>43282</v>
      </c>
      <c r="E2120" t="s">
        <v>204</v>
      </c>
      <c r="F2120" s="5">
        <v>43221</v>
      </c>
      <c r="G2120">
        <v>359827.93</v>
      </c>
      <c r="H2120">
        <v>23388.85</v>
      </c>
    </row>
    <row r="2121" spans="1:8" x14ac:dyDescent="0.2">
      <c r="A2121" t="s">
        <v>71</v>
      </c>
      <c r="B2121" t="s">
        <v>55</v>
      </c>
      <c r="C2121" t="s">
        <v>81</v>
      </c>
      <c r="D2121" s="4">
        <v>43282</v>
      </c>
      <c r="E2121" t="s">
        <v>205</v>
      </c>
      <c r="F2121" s="5">
        <v>43221</v>
      </c>
      <c r="G2121">
        <v>16228.24</v>
      </c>
      <c r="H2121">
        <v>1054.8399999999999</v>
      </c>
    </row>
    <row r="2122" spans="1:8" x14ac:dyDescent="0.2">
      <c r="A2122" t="s">
        <v>71</v>
      </c>
      <c r="B2122" t="s">
        <v>55</v>
      </c>
      <c r="C2122" t="s">
        <v>81</v>
      </c>
      <c r="D2122" s="4">
        <v>43282</v>
      </c>
      <c r="E2122" t="s">
        <v>199</v>
      </c>
      <c r="F2122" s="5">
        <v>43221</v>
      </c>
      <c r="G2122">
        <v>376056.17</v>
      </c>
      <c r="H2122">
        <v>13161.93</v>
      </c>
    </row>
    <row r="2123" spans="1:8" x14ac:dyDescent="0.2">
      <c r="A2123" t="s">
        <v>71</v>
      </c>
      <c r="B2123" t="s">
        <v>55</v>
      </c>
      <c r="C2123" t="s">
        <v>82</v>
      </c>
      <c r="D2123" s="4">
        <v>43282</v>
      </c>
      <c r="E2123" t="s">
        <v>198</v>
      </c>
      <c r="F2123" s="5">
        <v>43221</v>
      </c>
      <c r="G2123">
        <v>143095.6</v>
      </c>
      <c r="H2123">
        <v>-7440.81</v>
      </c>
    </row>
    <row r="2124" spans="1:8" x14ac:dyDescent="0.2">
      <c r="A2124" t="s">
        <v>71</v>
      </c>
      <c r="B2124" t="s">
        <v>55</v>
      </c>
      <c r="C2124" t="s">
        <v>82</v>
      </c>
      <c r="D2124" s="4">
        <v>43282</v>
      </c>
      <c r="E2124" t="s">
        <v>206</v>
      </c>
      <c r="F2124" s="5">
        <v>43221</v>
      </c>
      <c r="G2124">
        <v>136920.4</v>
      </c>
      <c r="H2124">
        <v>12870.52</v>
      </c>
    </row>
    <row r="2125" spans="1:8" x14ac:dyDescent="0.2">
      <c r="A2125" t="s">
        <v>71</v>
      </c>
      <c r="B2125" t="s">
        <v>55</v>
      </c>
      <c r="C2125" t="s">
        <v>82</v>
      </c>
      <c r="D2125" s="4">
        <v>43282</v>
      </c>
      <c r="E2125" t="s">
        <v>207</v>
      </c>
      <c r="F2125" s="5">
        <v>43221</v>
      </c>
      <c r="G2125">
        <v>6175.2</v>
      </c>
      <c r="H2125">
        <v>580.41</v>
      </c>
    </row>
    <row r="2126" spans="1:8" x14ac:dyDescent="0.2">
      <c r="A2126" t="s">
        <v>71</v>
      </c>
      <c r="B2126" t="s">
        <v>55</v>
      </c>
      <c r="C2126" t="s">
        <v>82</v>
      </c>
      <c r="D2126" s="4">
        <v>43282</v>
      </c>
      <c r="E2126" t="s">
        <v>199</v>
      </c>
      <c r="F2126" s="5">
        <v>43221</v>
      </c>
      <c r="G2126">
        <v>143095.6</v>
      </c>
      <c r="H2126">
        <v>7440.81</v>
      </c>
    </row>
    <row r="2127" spans="1:8" x14ac:dyDescent="0.2">
      <c r="A2127" t="s">
        <v>71</v>
      </c>
      <c r="B2127" t="s">
        <v>55</v>
      </c>
      <c r="C2127" t="s">
        <v>80</v>
      </c>
      <c r="D2127" s="4">
        <v>43282</v>
      </c>
      <c r="E2127" t="s">
        <v>198</v>
      </c>
      <c r="F2127" s="5">
        <v>43221</v>
      </c>
      <c r="G2127">
        <v>31625.53</v>
      </c>
      <c r="H2127">
        <v>-2245.38</v>
      </c>
    </row>
    <row r="2128" spans="1:8" x14ac:dyDescent="0.2">
      <c r="A2128" t="s">
        <v>71</v>
      </c>
      <c r="B2128" t="s">
        <v>55</v>
      </c>
      <c r="C2128" t="s">
        <v>80</v>
      </c>
      <c r="D2128" s="4">
        <v>43282</v>
      </c>
      <c r="E2128" t="s">
        <v>202</v>
      </c>
      <c r="F2128" s="5">
        <v>43221</v>
      </c>
      <c r="G2128">
        <v>30260.76</v>
      </c>
      <c r="H2128">
        <v>3994.44</v>
      </c>
    </row>
    <row r="2129" spans="1:8" x14ac:dyDescent="0.2">
      <c r="A2129" t="s">
        <v>71</v>
      </c>
      <c r="B2129" t="s">
        <v>55</v>
      </c>
      <c r="C2129" t="s">
        <v>80</v>
      </c>
      <c r="D2129" s="4">
        <v>43282</v>
      </c>
      <c r="E2129" t="s">
        <v>203</v>
      </c>
      <c r="F2129" s="5">
        <v>43221</v>
      </c>
      <c r="G2129">
        <v>1364.77</v>
      </c>
      <c r="H2129">
        <v>180.13</v>
      </c>
    </row>
    <row r="2130" spans="1:8" x14ac:dyDescent="0.2">
      <c r="A2130" t="s">
        <v>71</v>
      </c>
      <c r="B2130" t="s">
        <v>55</v>
      </c>
      <c r="C2130" t="s">
        <v>80</v>
      </c>
      <c r="D2130" s="4">
        <v>43282</v>
      </c>
      <c r="E2130" t="s">
        <v>199</v>
      </c>
      <c r="F2130" s="5">
        <v>43221</v>
      </c>
      <c r="G2130">
        <v>31625.53</v>
      </c>
      <c r="H2130">
        <v>2245.38</v>
      </c>
    </row>
    <row r="2131" spans="1:8" x14ac:dyDescent="0.2">
      <c r="A2131" t="s">
        <v>71</v>
      </c>
      <c r="B2131" t="s">
        <v>55</v>
      </c>
      <c r="C2131" t="s">
        <v>81</v>
      </c>
      <c r="D2131" s="4">
        <v>43282</v>
      </c>
      <c r="E2131" t="s">
        <v>198</v>
      </c>
      <c r="F2131" s="5">
        <v>43221</v>
      </c>
      <c r="G2131">
        <v>78641.66</v>
      </c>
      <c r="H2131">
        <v>-2752.47</v>
      </c>
    </row>
    <row r="2132" spans="1:8" x14ac:dyDescent="0.2">
      <c r="A2132" t="s">
        <v>71</v>
      </c>
      <c r="B2132" t="s">
        <v>55</v>
      </c>
      <c r="C2132" t="s">
        <v>81</v>
      </c>
      <c r="D2132" s="4">
        <v>43282</v>
      </c>
      <c r="E2132" t="s">
        <v>204</v>
      </c>
      <c r="F2132" s="5">
        <v>43221</v>
      </c>
      <c r="G2132">
        <v>75248.009999999995</v>
      </c>
      <c r="H2132">
        <v>4891.1099999999997</v>
      </c>
    </row>
    <row r="2133" spans="1:8" x14ac:dyDescent="0.2">
      <c r="A2133" t="s">
        <v>71</v>
      </c>
      <c r="B2133" t="s">
        <v>55</v>
      </c>
      <c r="C2133" t="s">
        <v>81</v>
      </c>
      <c r="D2133" s="4">
        <v>43282</v>
      </c>
      <c r="E2133" t="s">
        <v>205</v>
      </c>
      <c r="F2133" s="5">
        <v>43221</v>
      </c>
      <c r="G2133">
        <v>3393.65</v>
      </c>
      <c r="H2133">
        <v>220.58</v>
      </c>
    </row>
    <row r="2134" spans="1:8" x14ac:dyDescent="0.2">
      <c r="A2134" t="s">
        <v>71</v>
      </c>
      <c r="B2134" t="s">
        <v>55</v>
      </c>
      <c r="C2134" t="s">
        <v>81</v>
      </c>
      <c r="D2134" s="4">
        <v>43282</v>
      </c>
      <c r="E2134" t="s">
        <v>199</v>
      </c>
      <c r="F2134" s="5">
        <v>43221</v>
      </c>
      <c r="G2134">
        <v>78641.66</v>
      </c>
      <c r="H2134">
        <v>2752.47</v>
      </c>
    </row>
    <row r="2135" spans="1:8" x14ac:dyDescent="0.2">
      <c r="A2135" t="s">
        <v>71</v>
      </c>
      <c r="B2135" t="s">
        <v>55</v>
      </c>
      <c r="C2135" t="s">
        <v>82</v>
      </c>
      <c r="D2135" s="4">
        <v>43282</v>
      </c>
      <c r="E2135" t="s">
        <v>198</v>
      </c>
      <c r="F2135" s="5">
        <v>43221</v>
      </c>
      <c r="G2135">
        <v>25198.83</v>
      </c>
      <c r="H2135">
        <v>-1310.3</v>
      </c>
    </row>
    <row r="2136" spans="1:8" x14ac:dyDescent="0.2">
      <c r="A2136" t="s">
        <v>71</v>
      </c>
      <c r="B2136" t="s">
        <v>55</v>
      </c>
      <c r="C2136" t="s">
        <v>82</v>
      </c>
      <c r="D2136" s="4">
        <v>43282</v>
      </c>
      <c r="E2136" t="s">
        <v>206</v>
      </c>
      <c r="F2136" s="5">
        <v>43221</v>
      </c>
      <c r="G2136">
        <v>24111.43</v>
      </c>
      <c r="H2136">
        <v>2266.4699999999998</v>
      </c>
    </row>
    <row r="2137" spans="1:8" x14ac:dyDescent="0.2">
      <c r="A2137" t="s">
        <v>71</v>
      </c>
      <c r="B2137" t="s">
        <v>55</v>
      </c>
      <c r="C2137" t="s">
        <v>82</v>
      </c>
      <c r="D2137" s="4">
        <v>43282</v>
      </c>
      <c r="E2137" t="s">
        <v>207</v>
      </c>
      <c r="F2137" s="5">
        <v>43221</v>
      </c>
      <c r="G2137">
        <v>1087.4000000000001</v>
      </c>
      <c r="H2137">
        <v>102.2</v>
      </c>
    </row>
    <row r="2138" spans="1:8" x14ac:dyDescent="0.2">
      <c r="A2138" t="s">
        <v>71</v>
      </c>
      <c r="B2138" t="s">
        <v>55</v>
      </c>
      <c r="C2138" t="s">
        <v>82</v>
      </c>
      <c r="D2138" s="4">
        <v>43282</v>
      </c>
      <c r="E2138" t="s">
        <v>199</v>
      </c>
      <c r="F2138" s="5">
        <v>43221</v>
      </c>
      <c r="G2138">
        <v>25198.83</v>
      </c>
      <c r="H2138">
        <v>1310.3</v>
      </c>
    </row>
    <row r="2139" spans="1:8" x14ac:dyDescent="0.2">
      <c r="A2139" t="s">
        <v>71</v>
      </c>
      <c r="B2139" t="s">
        <v>55</v>
      </c>
      <c r="C2139" t="s">
        <v>81</v>
      </c>
      <c r="D2139" s="4">
        <v>43282</v>
      </c>
      <c r="E2139" t="s">
        <v>204</v>
      </c>
      <c r="F2139" s="5">
        <v>43221</v>
      </c>
      <c r="G2139">
        <v>309042.75</v>
      </c>
      <c r="H2139">
        <v>20087.810000000001</v>
      </c>
    </row>
    <row r="2140" spans="1:8" x14ac:dyDescent="0.2">
      <c r="A2140" t="s">
        <v>71</v>
      </c>
      <c r="B2140" t="s">
        <v>55</v>
      </c>
      <c r="C2140" t="s">
        <v>81</v>
      </c>
      <c r="D2140" s="4">
        <v>43282</v>
      </c>
      <c r="E2140" t="s">
        <v>205</v>
      </c>
      <c r="F2140" s="5">
        <v>43221</v>
      </c>
      <c r="G2140">
        <v>13937.81</v>
      </c>
      <c r="H2140">
        <v>905.96</v>
      </c>
    </row>
    <row r="2141" spans="1:8" x14ac:dyDescent="0.2">
      <c r="A2141" t="s">
        <v>71</v>
      </c>
      <c r="B2141" t="s">
        <v>55</v>
      </c>
      <c r="C2141" t="s">
        <v>81</v>
      </c>
      <c r="D2141" s="4">
        <v>43282</v>
      </c>
      <c r="E2141" t="s">
        <v>199</v>
      </c>
      <c r="F2141" s="5">
        <v>43221</v>
      </c>
      <c r="G2141">
        <v>322980.56</v>
      </c>
      <c r="H2141">
        <v>11304.4</v>
      </c>
    </row>
    <row r="2142" spans="1:8" x14ac:dyDescent="0.2">
      <c r="A2142" t="s">
        <v>71</v>
      </c>
      <c r="B2142" t="s">
        <v>55</v>
      </c>
      <c r="C2142" t="s">
        <v>82</v>
      </c>
      <c r="D2142" s="4">
        <v>43282</v>
      </c>
      <c r="E2142" t="s">
        <v>198</v>
      </c>
      <c r="F2142" s="5">
        <v>43221</v>
      </c>
      <c r="G2142">
        <v>112103.29</v>
      </c>
      <c r="H2142">
        <v>-5829.35</v>
      </c>
    </row>
    <row r="2143" spans="1:8" x14ac:dyDescent="0.2">
      <c r="A2143" t="s">
        <v>71</v>
      </c>
      <c r="B2143" t="s">
        <v>55</v>
      </c>
      <c r="C2143" t="s">
        <v>82</v>
      </c>
      <c r="D2143" s="4">
        <v>43282</v>
      </c>
      <c r="E2143" t="s">
        <v>206</v>
      </c>
      <c r="F2143" s="5">
        <v>43221</v>
      </c>
      <c r="G2143">
        <v>107265.61</v>
      </c>
      <c r="H2143">
        <v>10082.94</v>
      </c>
    </row>
    <row r="2144" spans="1:8" x14ac:dyDescent="0.2">
      <c r="A2144" t="s">
        <v>71</v>
      </c>
      <c r="B2144" t="s">
        <v>55</v>
      </c>
      <c r="C2144" t="s">
        <v>82</v>
      </c>
      <c r="D2144" s="4">
        <v>43282</v>
      </c>
      <c r="E2144" t="s">
        <v>207</v>
      </c>
      <c r="F2144" s="5">
        <v>43221</v>
      </c>
      <c r="G2144">
        <v>4837.68</v>
      </c>
      <c r="H2144">
        <v>454.74</v>
      </c>
    </row>
    <row r="2145" spans="1:8" x14ac:dyDescent="0.2">
      <c r="A2145" t="s">
        <v>71</v>
      </c>
      <c r="B2145" t="s">
        <v>55</v>
      </c>
      <c r="C2145" t="s">
        <v>82</v>
      </c>
      <c r="D2145" s="4">
        <v>43282</v>
      </c>
      <c r="E2145" t="s">
        <v>199</v>
      </c>
      <c r="F2145" s="5">
        <v>43221</v>
      </c>
      <c r="G2145">
        <v>112103.29</v>
      </c>
      <c r="H2145">
        <v>5829.35</v>
      </c>
    </row>
    <row r="2146" spans="1:8" x14ac:dyDescent="0.2">
      <c r="A2146" t="s">
        <v>71</v>
      </c>
      <c r="B2146" t="s">
        <v>54</v>
      </c>
      <c r="C2146" t="s">
        <v>80</v>
      </c>
      <c r="D2146" s="4">
        <v>43282</v>
      </c>
      <c r="E2146" t="s">
        <v>199</v>
      </c>
      <c r="F2146" s="5">
        <v>43101</v>
      </c>
      <c r="G2146">
        <v>42.64</v>
      </c>
      <c r="H2146">
        <v>2.2599999999999998</v>
      </c>
    </row>
    <row r="2147" spans="1:8" x14ac:dyDescent="0.2">
      <c r="A2147" t="s">
        <v>71</v>
      </c>
      <c r="B2147" t="s">
        <v>54</v>
      </c>
      <c r="C2147" t="s">
        <v>80</v>
      </c>
      <c r="D2147" s="4">
        <v>43282</v>
      </c>
      <c r="E2147" t="s">
        <v>193</v>
      </c>
      <c r="F2147" s="5">
        <v>43101</v>
      </c>
      <c r="G2147">
        <v>40.799999999999997</v>
      </c>
      <c r="H2147">
        <v>5.39</v>
      </c>
    </row>
    <row r="2148" spans="1:8" x14ac:dyDescent="0.2">
      <c r="A2148" t="s">
        <v>71</v>
      </c>
      <c r="B2148" t="s">
        <v>54</v>
      </c>
      <c r="C2148" t="s">
        <v>80</v>
      </c>
      <c r="D2148" s="4">
        <v>43282</v>
      </c>
      <c r="E2148" t="s">
        <v>192</v>
      </c>
      <c r="F2148" s="5">
        <v>43101</v>
      </c>
      <c r="G2148">
        <v>1.84</v>
      </c>
      <c r="H2148">
        <v>0.24</v>
      </c>
    </row>
    <row r="2149" spans="1:8" x14ac:dyDescent="0.2">
      <c r="A2149" t="s">
        <v>71</v>
      </c>
      <c r="B2149" t="s">
        <v>54</v>
      </c>
      <c r="C2149" t="s">
        <v>80</v>
      </c>
      <c r="D2149" s="4">
        <v>43282</v>
      </c>
      <c r="E2149" t="s">
        <v>198</v>
      </c>
      <c r="F2149" s="5">
        <v>43101</v>
      </c>
      <c r="G2149">
        <v>42.64</v>
      </c>
      <c r="H2149">
        <v>-2.2599999999999998</v>
      </c>
    </row>
    <row r="2150" spans="1:8" x14ac:dyDescent="0.2">
      <c r="A2150" t="s">
        <v>71</v>
      </c>
      <c r="B2150" t="s">
        <v>54</v>
      </c>
      <c r="C2150" t="s">
        <v>81</v>
      </c>
      <c r="D2150" s="4">
        <v>43282</v>
      </c>
      <c r="E2150" t="s">
        <v>195</v>
      </c>
      <c r="F2150" s="5">
        <v>43101</v>
      </c>
      <c r="G2150">
        <v>166.65</v>
      </c>
      <c r="H2150">
        <v>10.83</v>
      </c>
    </row>
    <row r="2151" spans="1:8" x14ac:dyDescent="0.2">
      <c r="A2151" t="s">
        <v>71</v>
      </c>
      <c r="B2151" t="s">
        <v>54</v>
      </c>
      <c r="C2151" t="s">
        <v>81</v>
      </c>
      <c r="D2151" s="4">
        <v>43282</v>
      </c>
      <c r="E2151" t="s">
        <v>194</v>
      </c>
      <c r="F2151" s="5">
        <v>43101</v>
      </c>
      <c r="G2151">
        <v>7.52</v>
      </c>
      <c r="H2151">
        <v>0.49</v>
      </c>
    </row>
    <row r="2152" spans="1:8" x14ac:dyDescent="0.2">
      <c r="A2152" t="s">
        <v>71</v>
      </c>
      <c r="B2152" t="s">
        <v>54</v>
      </c>
      <c r="C2152" t="s">
        <v>81</v>
      </c>
      <c r="D2152" s="4">
        <v>43282</v>
      </c>
      <c r="E2152" t="s">
        <v>198</v>
      </c>
      <c r="F2152" s="5">
        <v>43101</v>
      </c>
      <c r="G2152">
        <v>174.17</v>
      </c>
      <c r="H2152">
        <v>-4.53</v>
      </c>
    </row>
    <row r="2153" spans="1:8" x14ac:dyDescent="0.2">
      <c r="A2153" t="s">
        <v>71</v>
      </c>
      <c r="B2153" t="s">
        <v>54</v>
      </c>
      <c r="C2153" t="s">
        <v>81</v>
      </c>
      <c r="D2153" s="4">
        <v>43282</v>
      </c>
      <c r="E2153" t="s">
        <v>199</v>
      </c>
      <c r="F2153" s="5">
        <v>43101</v>
      </c>
      <c r="G2153">
        <v>174.17</v>
      </c>
      <c r="H2153">
        <v>4.53</v>
      </c>
    </row>
    <row r="2154" spans="1:8" x14ac:dyDescent="0.2">
      <c r="A2154" t="s">
        <v>71</v>
      </c>
      <c r="B2154" t="s">
        <v>54</v>
      </c>
      <c r="C2154" t="s">
        <v>82</v>
      </c>
      <c r="D2154" s="4">
        <v>43282</v>
      </c>
      <c r="E2154" t="s">
        <v>199</v>
      </c>
      <c r="F2154" s="5">
        <v>43101</v>
      </c>
      <c r="G2154">
        <v>29.33</v>
      </c>
      <c r="H2154">
        <v>1.1200000000000001</v>
      </c>
    </row>
    <row r="2155" spans="1:8" x14ac:dyDescent="0.2">
      <c r="A2155" t="s">
        <v>71</v>
      </c>
      <c r="B2155" t="s">
        <v>54</v>
      </c>
      <c r="C2155" t="s">
        <v>82</v>
      </c>
      <c r="D2155" s="4">
        <v>43282</v>
      </c>
      <c r="E2155" t="s">
        <v>197</v>
      </c>
      <c r="F2155" s="5">
        <v>43101</v>
      </c>
      <c r="G2155">
        <v>28.06</v>
      </c>
      <c r="H2155">
        <v>2.67</v>
      </c>
    </row>
    <row r="2156" spans="1:8" x14ac:dyDescent="0.2">
      <c r="A2156" t="s">
        <v>71</v>
      </c>
      <c r="B2156" t="s">
        <v>54</v>
      </c>
      <c r="C2156" t="s">
        <v>82</v>
      </c>
      <c r="D2156" s="4">
        <v>43282</v>
      </c>
      <c r="E2156" t="s">
        <v>196</v>
      </c>
      <c r="F2156" s="5">
        <v>43101</v>
      </c>
      <c r="G2156">
        <v>1.27</v>
      </c>
      <c r="H2156">
        <v>0.12</v>
      </c>
    </row>
    <row r="2157" spans="1:8" x14ac:dyDescent="0.2">
      <c r="A2157" t="s">
        <v>71</v>
      </c>
      <c r="B2157" t="s">
        <v>54</v>
      </c>
      <c r="C2157" t="s">
        <v>82</v>
      </c>
      <c r="D2157" s="4">
        <v>43282</v>
      </c>
      <c r="E2157" t="s">
        <v>198</v>
      </c>
      <c r="F2157" s="5">
        <v>43101</v>
      </c>
      <c r="G2157">
        <v>29.33</v>
      </c>
      <c r="H2157">
        <v>-1.1200000000000001</v>
      </c>
    </row>
    <row r="2158" spans="1:8" x14ac:dyDescent="0.2">
      <c r="A2158" t="s">
        <v>71</v>
      </c>
      <c r="B2158" t="s">
        <v>54</v>
      </c>
      <c r="C2158" t="s">
        <v>80</v>
      </c>
      <c r="D2158" s="4">
        <v>43282</v>
      </c>
      <c r="E2158" t="s">
        <v>199</v>
      </c>
      <c r="F2158" s="5">
        <v>43101</v>
      </c>
      <c r="G2158">
        <v>13.82</v>
      </c>
      <c r="H2158">
        <v>0.73</v>
      </c>
    </row>
    <row r="2159" spans="1:8" x14ac:dyDescent="0.2">
      <c r="A2159" t="s">
        <v>71</v>
      </c>
      <c r="B2159" t="s">
        <v>54</v>
      </c>
      <c r="C2159" t="s">
        <v>80</v>
      </c>
      <c r="D2159" s="4">
        <v>43282</v>
      </c>
      <c r="E2159" t="s">
        <v>193</v>
      </c>
      <c r="F2159" s="5">
        <v>43101</v>
      </c>
      <c r="G2159">
        <v>13.22</v>
      </c>
      <c r="H2159">
        <v>1.75</v>
      </c>
    </row>
    <row r="2160" spans="1:8" x14ac:dyDescent="0.2">
      <c r="A2160" t="s">
        <v>71</v>
      </c>
      <c r="B2160" t="s">
        <v>54</v>
      </c>
      <c r="C2160" t="s">
        <v>80</v>
      </c>
      <c r="D2160" s="4">
        <v>43282</v>
      </c>
      <c r="E2160" t="s">
        <v>192</v>
      </c>
      <c r="F2160" s="5">
        <v>43101</v>
      </c>
      <c r="G2160">
        <v>0.6</v>
      </c>
      <c r="H2160">
        <v>0.08</v>
      </c>
    </row>
    <row r="2161" spans="1:8" x14ac:dyDescent="0.2">
      <c r="A2161" t="s">
        <v>71</v>
      </c>
      <c r="B2161" t="s">
        <v>54</v>
      </c>
      <c r="C2161" t="s">
        <v>80</v>
      </c>
      <c r="D2161" s="4">
        <v>43282</v>
      </c>
      <c r="E2161" t="s">
        <v>198</v>
      </c>
      <c r="F2161" s="5">
        <v>43101</v>
      </c>
      <c r="G2161">
        <v>13.82</v>
      </c>
      <c r="H2161">
        <v>-0.73</v>
      </c>
    </row>
    <row r="2162" spans="1:8" x14ac:dyDescent="0.2">
      <c r="A2162" t="s">
        <v>71</v>
      </c>
      <c r="B2162" t="s">
        <v>54</v>
      </c>
      <c r="C2162" t="s">
        <v>81</v>
      </c>
      <c r="D2162" s="4">
        <v>43282</v>
      </c>
      <c r="E2162" t="s">
        <v>195</v>
      </c>
      <c r="F2162" s="5">
        <v>43101</v>
      </c>
      <c r="G2162">
        <v>34.979999999999997</v>
      </c>
      <c r="H2162">
        <v>2.27</v>
      </c>
    </row>
    <row r="2163" spans="1:8" x14ac:dyDescent="0.2">
      <c r="A2163" t="s">
        <v>71</v>
      </c>
      <c r="B2163" t="s">
        <v>54</v>
      </c>
      <c r="C2163" t="s">
        <v>81</v>
      </c>
      <c r="D2163" s="4">
        <v>43282</v>
      </c>
      <c r="E2163" t="s">
        <v>194</v>
      </c>
      <c r="F2163" s="5">
        <v>43101</v>
      </c>
      <c r="G2163">
        <v>1.58</v>
      </c>
      <c r="H2163">
        <v>0.1</v>
      </c>
    </row>
    <row r="2164" spans="1:8" x14ac:dyDescent="0.2">
      <c r="A2164" t="s">
        <v>71</v>
      </c>
      <c r="B2164" t="s">
        <v>54</v>
      </c>
      <c r="C2164" t="s">
        <v>81</v>
      </c>
      <c r="D2164" s="4">
        <v>43282</v>
      </c>
      <c r="E2164" t="s">
        <v>198</v>
      </c>
      <c r="F2164" s="5">
        <v>43101</v>
      </c>
      <c r="G2164">
        <v>36.56</v>
      </c>
      <c r="H2164">
        <v>-0.95</v>
      </c>
    </row>
    <row r="2165" spans="1:8" x14ac:dyDescent="0.2">
      <c r="A2165" t="s">
        <v>71</v>
      </c>
      <c r="B2165" t="s">
        <v>54</v>
      </c>
      <c r="C2165" t="s">
        <v>81</v>
      </c>
      <c r="D2165" s="4">
        <v>43282</v>
      </c>
      <c r="E2165" t="s">
        <v>199</v>
      </c>
      <c r="F2165" s="5">
        <v>43101</v>
      </c>
      <c r="G2165">
        <v>36.56</v>
      </c>
      <c r="H2165">
        <v>0.95</v>
      </c>
    </row>
    <row r="2166" spans="1:8" x14ac:dyDescent="0.2">
      <c r="A2166" t="s">
        <v>71</v>
      </c>
      <c r="B2166" t="s">
        <v>54</v>
      </c>
      <c r="C2166" t="s">
        <v>82</v>
      </c>
      <c r="D2166" s="4">
        <v>43282</v>
      </c>
      <c r="E2166" t="s">
        <v>199</v>
      </c>
      <c r="F2166" s="5">
        <v>43101</v>
      </c>
      <c r="G2166">
        <v>10.68</v>
      </c>
      <c r="H2166">
        <v>0.41</v>
      </c>
    </row>
    <row r="2167" spans="1:8" x14ac:dyDescent="0.2">
      <c r="A2167" t="s">
        <v>71</v>
      </c>
      <c r="B2167" t="s">
        <v>54</v>
      </c>
      <c r="C2167" t="s">
        <v>82</v>
      </c>
      <c r="D2167" s="4">
        <v>43282</v>
      </c>
      <c r="E2167" t="s">
        <v>197</v>
      </c>
      <c r="F2167" s="5">
        <v>43101</v>
      </c>
      <c r="G2167">
        <v>10.220000000000001</v>
      </c>
      <c r="H2167">
        <v>0.97</v>
      </c>
    </row>
    <row r="2168" spans="1:8" x14ac:dyDescent="0.2">
      <c r="A2168" t="s">
        <v>71</v>
      </c>
      <c r="B2168" t="s">
        <v>54</v>
      </c>
      <c r="C2168" t="s">
        <v>82</v>
      </c>
      <c r="D2168" s="4">
        <v>43282</v>
      </c>
      <c r="E2168" t="s">
        <v>196</v>
      </c>
      <c r="F2168" s="5">
        <v>43101</v>
      </c>
      <c r="G2168">
        <v>0.46</v>
      </c>
      <c r="H2168">
        <v>0.04</v>
      </c>
    </row>
    <row r="2169" spans="1:8" x14ac:dyDescent="0.2">
      <c r="A2169" t="s">
        <v>71</v>
      </c>
      <c r="B2169" t="s">
        <v>54</v>
      </c>
      <c r="C2169" t="s">
        <v>82</v>
      </c>
      <c r="D2169" s="4">
        <v>43282</v>
      </c>
      <c r="E2169" t="s">
        <v>198</v>
      </c>
      <c r="F2169" s="5">
        <v>43101</v>
      </c>
      <c r="G2169">
        <v>10.68</v>
      </c>
      <c r="H2169">
        <v>-0.41</v>
      </c>
    </row>
    <row r="2170" spans="1:8" x14ac:dyDescent="0.2">
      <c r="A2170" t="s">
        <v>71</v>
      </c>
      <c r="B2170" t="s">
        <v>55</v>
      </c>
      <c r="C2170" t="s">
        <v>80</v>
      </c>
      <c r="D2170" s="4">
        <v>43282</v>
      </c>
      <c r="E2170" t="s">
        <v>198</v>
      </c>
      <c r="F2170" s="5">
        <v>43221</v>
      </c>
      <c r="G2170">
        <v>25366.51</v>
      </c>
      <c r="H2170">
        <v>-1801.02</v>
      </c>
    </row>
    <row r="2171" spans="1:8" x14ac:dyDescent="0.2">
      <c r="A2171" t="s">
        <v>71</v>
      </c>
      <c r="B2171" t="s">
        <v>55</v>
      </c>
      <c r="C2171" t="s">
        <v>80</v>
      </c>
      <c r="D2171" s="4">
        <v>43282</v>
      </c>
      <c r="E2171" t="s">
        <v>202</v>
      </c>
      <c r="F2171" s="5">
        <v>43221</v>
      </c>
      <c r="G2171">
        <v>24271.86</v>
      </c>
      <c r="H2171">
        <v>3203.87</v>
      </c>
    </row>
    <row r="2172" spans="1:8" x14ac:dyDescent="0.2">
      <c r="A2172" t="s">
        <v>71</v>
      </c>
      <c r="B2172" t="s">
        <v>55</v>
      </c>
      <c r="C2172" t="s">
        <v>80</v>
      </c>
      <c r="D2172" s="4">
        <v>43282</v>
      </c>
      <c r="E2172" t="s">
        <v>203</v>
      </c>
      <c r="F2172" s="5">
        <v>43221</v>
      </c>
      <c r="G2172">
        <v>1094.6500000000001</v>
      </c>
      <c r="H2172">
        <v>144.49</v>
      </c>
    </row>
    <row r="2173" spans="1:8" x14ac:dyDescent="0.2">
      <c r="A2173" t="s">
        <v>71</v>
      </c>
      <c r="B2173" t="s">
        <v>55</v>
      </c>
      <c r="C2173" t="s">
        <v>80</v>
      </c>
      <c r="D2173" s="4">
        <v>43282</v>
      </c>
      <c r="E2173" t="s">
        <v>199</v>
      </c>
      <c r="F2173" s="5">
        <v>43221</v>
      </c>
      <c r="G2173">
        <v>25366.51</v>
      </c>
      <c r="H2173">
        <v>1801.02</v>
      </c>
    </row>
    <row r="2174" spans="1:8" x14ac:dyDescent="0.2">
      <c r="A2174" t="s">
        <v>71</v>
      </c>
      <c r="B2174" t="s">
        <v>55</v>
      </c>
      <c r="C2174" t="s">
        <v>81</v>
      </c>
      <c r="D2174" s="4">
        <v>43282</v>
      </c>
      <c r="E2174" t="s">
        <v>198</v>
      </c>
      <c r="F2174" s="5">
        <v>43221</v>
      </c>
      <c r="G2174">
        <v>47489.93</v>
      </c>
      <c r="H2174">
        <v>-1662.11</v>
      </c>
    </row>
    <row r="2175" spans="1:8" x14ac:dyDescent="0.2">
      <c r="A2175" t="s">
        <v>71</v>
      </c>
      <c r="B2175" t="s">
        <v>55</v>
      </c>
      <c r="C2175" t="s">
        <v>81</v>
      </c>
      <c r="D2175" s="4">
        <v>43282</v>
      </c>
      <c r="E2175" t="s">
        <v>204</v>
      </c>
      <c r="F2175" s="5">
        <v>43221</v>
      </c>
      <c r="G2175">
        <v>45440.54</v>
      </c>
      <c r="H2175">
        <v>2953.64</v>
      </c>
    </row>
    <row r="2176" spans="1:8" x14ac:dyDescent="0.2">
      <c r="A2176" t="s">
        <v>71</v>
      </c>
      <c r="B2176" t="s">
        <v>55</v>
      </c>
      <c r="C2176" t="s">
        <v>81</v>
      </c>
      <c r="D2176" s="4">
        <v>43282</v>
      </c>
      <c r="E2176" t="s">
        <v>205</v>
      </c>
      <c r="F2176" s="5">
        <v>43221</v>
      </c>
      <c r="G2176">
        <v>2049.39</v>
      </c>
      <c r="H2176">
        <v>133.22</v>
      </c>
    </row>
    <row r="2177" spans="1:8" x14ac:dyDescent="0.2">
      <c r="A2177" t="s">
        <v>71</v>
      </c>
      <c r="B2177" t="s">
        <v>55</v>
      </c>
      <c r="C2177" t="s">
        <v>81</v>
      </c>
      <c r="D2177" s="4">
        <v>43282</v>
      </c>
      <c r="E2177" t="s">
        <v>199</v>
      </c>
      <c r="F2177" s="5">
        <v>43221</v>
      </c>
      <c r="G2177">
        <v>47489.93</v>
      </c>
      <c r="H2177">
        <v>1662.11</v>
      </c>
    </row>
    <row r="2178" spans="1:8" x14ac:dyDescent="0.2">
      <c r="A2178" t="s">
        <v>71</v>
      </c>
      <c r="B2178" t="s">
        <v>55</v>
      </c>
      <c r="C2178" t="s">
        <v>82</v>
      </c>
      <c r="D2178" s="4">
        <v>43282</v>
      </c>
      <c r="E2178" t="s">
        <v>198</v>
      </c>
      <c r="F2178" s="5">
        <v>43221</v>
      </c>
      <c r="G2178">
        <v>20442.740000000002</v>
      </c>
      <c r="H2178">
        <v>-1063.02</v>
      </c>
    </row>
    <row r="2179" spans="1:8" x14ac:dyDescent="0.2">
      <c r="A2179" t="s">
        <v>71</v>
      </c>
      <c r="B2179" t="s">
        <v>55</v>
      </c>
      <c r="C2179" t="s">
        <v>82</v>
      </c>
      <c r="D2179" s="4">
        <v>43282</v>
      </c>
      <c r="E2179" t="s">
        <v>206</v>
      </c>
      <c r="F2179" s="5">
        <v>43221</v>
      </c>
      <c r="G2179">
        <v>19560.59</v>
      </c>
      <c r="H2179">
        <v>1838.7</v>
      </c>
    </row>
    <row r="2180" spans="1:8" x14ac:dyDescent="0.2">
      <c r="A2180" t="s">
        <v>71</v>
      </c>
      <c r="B2180" t="s">
        <v>55</v>
      </c>
      <c r="C2180" t="s">
        <v>80</v>
      </c>
      <c r="D2180" s="4">
        <v>43405</v>
      </c>
      <c r="E2180" t="s">
        <v>198</v>
      </c>
      <c r="F2180" s="5">
        <v>43405</v>
      </c>
      <c r="G2180">
        <v>3241.31</v>
      </c>
      <c r="H2180">
        <v>-230.15</v>
      </c>
    </row>
    <row r="2181" spans="1:8" x14ac:dyDescent="0.2">
      <c r="A2181" t="s">
        <v>71</v>
      </c>
      <c r="B2181" t="s">
        <v>55</v>
      </c>
      <c r="C2181" t="s">
        <v>80</v>
      </c>
      <c r="D2181" s="4">
        <v>43405</v>
      </c>
      <c r="E2181" t="s">
        <v>193</v>
      </c>
      <c r="F2181" s="5">
        <v>43405</v>
      </c>
      <c r="G2181">
        <v>3101.44</v>
      </c>
      <c r="H2181">
        <v>409.39</v>
      </c>
    </row>
    <row r="2182" spans="1:8" x14ac:dyDescent="0.2">
      <c r="A2182" t="s">
        <v>71</v>
      </c>
      <c r="B2182" t="s">
        <v>55</v>
      </c>
      <c r="C2182" t="s">
        <v>80</v>
      </c>
      <c r="D2182" s="4">
        <v>43405</v>
      </c>
      <c r="E2182" t="s">
        <v>192</v>
      </c>
      <c r="F2182" s="5">
        <v>43405</v>
      </c>
      <c r="G2182">
        <v>139.87</v>
      </c>
      <c r="H2182">
        <v>18.45</v>
      </c>
    </row>
    <row r="2183" spans="1:8" x14ac:dyDescent="0.2">
      <c r="A2183" t="s">
        <v>71</v>
      </c>
      <c r="B2183" t="s">
        <v>55</v>
      </c>
      <c r="C2183" t="s">
        <v>80</v>
      </c>
      <c r="D2183" s="4">
        <v>43405</v>
      </c>
      <c r="E2183" t="s">
        <v>199</v>
      </c>
      <c r="F2183" s="5">
        <v>43405</v>
      </c>
      <c r="G2183">
        <v>3241.31</v>
      </c>
      <c r="H2183">
        <v>230.15</v>
      </c>
    </row>
    <row r="2184" spans="1:8" x14ac:dyDescent="0.2">
      <c r="A2184" t="s">
        <v>71</v>
      </c>
      <c r="B2184" t="s">
        <v>55</v>
      </c>
      <c r="C2184" t="s">
        <v>80</v>
      </c>
      <c r="D2184" s="4">
        <v>43405</v>
      </c>
      <c r="E2184" t="s">
        <v>199</v>
      </c>
      <c r="F2184" s="5">
        <v>43221</v>
      </c>
      <c r="G2184">
        <v>9328.31</v>
      </c>
      <c r="H2184">
        <v>662.29</v>
      </c>
    </row>
    <row r="2185" spans="1:8" x14ac:dyDescent="0.2">
      <c r="A2185" t="s">
        <v>71</v>
      </c>
      <c r="B2185" t="s">
        <v>55</v>
      </c>
      <c r="C2185" t="s">
        <v>80</v>
      </c>
      <c r="D2185" s="4">
        <v>43405</v>
      </c>
      <c r="E2185" t="s">
        <v>202</v>
      </c>
      <c r="F2185" s="5">
        <v>43221</v>
      </c>
      <c r="G2185">
        <v>8925.74</v>
      </c>
      <c r="H2185">
        <v>1178.19</v>
      </c>
    </row>
    <row r="2186" spans="1:8" x14ac:dyDescent="0.2">
      <c r="A2186" t="s">
        <v>71</v>
      </c>
      <c r="B2186" t="s">
        <v>55</v>
      </c>
      <c r="C2186" t="s">
        <v>80</v>
      </c>
      <c r="D2186" s="4">
        <v>43405</v>
      </c>
      <c r="E2186" t="s">
        <v>203</v>
      </c>
      <c r="F2186" s="5">
        <v>43221</v>
      </c>
      <c r="G2186">
        <v>402.57</v>
      </c>
      <c r="H2186">
        <v>53.12</v>
      </c>
    </row>
    <row r="2187" spans="1:8" x14ac:dyDescent="0.2">
      <c r="A2187" t="s">
        <v>71</v>
      </c>
      <c r="B2187" t="s">
        <v>55</v>
      </c>
      <c r="C2187" t="s">
        <v>80</v>
      </c>
      <c r="D2187" s="4">
        <v>43405</v>
      </c>
      <c r="E2187" t="s">
        <v>198</v>
      </c>
      <c r="F2187" s="5">
        <v>43221</v>
      </c>
      <c r="G2187">
        <v>9328.31</v>
      </c>
      <c r="H2187">
        <v>-662.29</v>
      </c>
    </row>
    <row r="2188" spans="1:8" x14ac:dyDescent="0.2">
      <c r="A2188" t="s">
        <v>71</v>
      </c>
      <c r="B2188" t="s">
        <v>55</v>
      </c>
      <c r="C2188" t="s">
        <v>81</v>
      </c>
      <c r="D2188" s="4">
        <v>43405</v>
      </c>
      <c r="E2188" t="s">
        <v>199</v>
      </c>
      <c r="F2188" s="5">
        <v>43405</v>
      </c>
      <c r="G2188">
        <v>5984.32</v>
      </c>
      <c r="H2188">
        <v>209.41</v>
      </c>
    </row>
    <row r="2189" spans="1:8" x14ac:dyDescent="0.2">
      <c r="A2189" t="s">
        <v>71</v>
      </c>
      <c r="B2189" t="s">
        <v>55</v>
      </c>
      <c r="C2189" t="s">
        <v>81</v>
      </c>
      <c r="D2189" s="4">
        <v>43405</v>
      </c>
      <c r="E2189" t="s">
        <v>195</v>
      </c>
      <c r="F2189" s="5">
        <v>43405</v>
      </c>
      <c r="G2189">
        <v>5726.07</v>
      </c>
      <c r="H2189">
        <v>372.17</v>
      </c>
    </row>
    <row r="2190" spans="1:8" x14ac:dyDescent="0.2">
      <c r="A2190" t="s">
        <v>71</v>
      </c>
      <c r="B2190" t="s">
        <v>55</v>
      </c>
      <c r="C2190" t="s">
        <v>81</v>
      </c>
      <c r="D2190" s="4">
        <v>43405</v>
      </c>
      <c r="E2190" t="s">
        <v>194</v>
      </c>
      <c r="F2190" s="5">
        <v>43405</v>
      </c>
      <c r="G2190">
        <v>258.25</v>
      </c>
      <c r="H2190">
        <v>16.809999999999999</v>
      </c>
    </row>
    <row r="2191" spans="1:8" x14ac:dyDescent="0.2">
      <c r="A2191" t="s">
        <v>71</v>
      </c>
      <c r="B2191" t="s">
        <v>55</v>
      </c>
      <c r="C2191" t="s">
        <v>81</v>
      </c>
      <c r="D2191" s="4">
        <v>43405</v>
      </c>
      <c r="E2191" t="s">
        <v>198</v>
      </c>
      <c r="F2191" s="5">
        <v>43405</v>
      </c>
      <c r="G2191">
        <v>5984.32</v>
      </c>
      <c r="H2191">
        <v>-209.41</v>
      </c>
    </row>
    <row r="2192" spans="1:8" x14ac:dyDescent="0.2">
      <c r="A2192" t="s">
        <v>71</v>
      </c>
      <c r="B2192" t="s">
        <v>55</v>
      </c>
      <c r="C2192" t="s">
        <v>81</v>
      </c>
      <c r="D2192" s="4">
        <v>43405</v>
      </c>
      <c r="E2192" t="s">
        <v>198</v>
      </c>
      <c r="F2192" s="5">
        <v>43221</v>
      </c>
      <c r="G2192">
        <v>17193.990000000002</v>
      </c>
      <c r="H2192">
        <v>-601.9</v>
      </c>
    </row>
    <row r="2193" spans="1:8" x14ac:dyDescent="0.2">
      <c r="A2193" t="s">
        <v>71</v>
      </c>
      <c r="B2193" t="s">
        <v>55</v>
      </c>
      <c r="C2193" t="s">
        <v>81</v>
      </c>
      <c r="D2193" s="4">
        <v>43405</v>
      </c>
      <c r="E2193" t="s">
        <v>199</v>
      </c>
      <c r="F2193" s="5">
        <v>43221</v>
      </c>
      <c r="G2193">
        <v>17193.990000000002</v>
      </c>
      <c r="H2193">
        <v>601.9</v>
      </c>
    </row>
    <row r="2194" spans="1:8" x14ac:dyDescent="0.2">
      <c r="A2194" t="s">
        <v>71</v>
      </c>
      <c r="B2194" t="s">
        <v>55</v>
      </c>
      <c r="C2194" t="s">
        <v>81</v>
      </c>
      <c r="D2194" s="4">
        <v>43405</v>
      </c>
      <c r="E2194" t="s">
        <v>204</v>
      </c>
      <c r="F2194" s="5">
        <v>43221</v>
      </c>
      <c r="G2194">
        <v>16452</v>
      </c>
      <c r="H2194">
        <v>1069.48</v>
      </c>
    </row>
    <row r="2195" spans="1:8" x14ac:dyDescent="0.2">
      <c r="A2195" t="s">
        <v>71</v>
      </c>
      <c r="B2195" t="s">
        <v>55</v>
      </c>
      <c r="C2195" t="s">
        <v>81</v>
      </c>
      <c r="D2195" s="4">
        <v>43405</v>
      </c>
      <c r="E2195" t="s">
        <v>205</v>
      </c>
      <c r="F2195" s="5">
        <v>43221</v>
      </c>
      <c r="G2195">
        <v>741.99</v>
      </c>
      <c r="H2195">
        <v>48.23</v>
      </c>
    </row>
    <row r="2196" spans="1:8" x14ac:dyDescent="0.2">
      <c r="A2196" t="s">
        <v>71</v>
      </c>
      <c r="B2196" t="s">
        <v>55</v>
      </c>
      <c r="C2196" t="s">
        <v>82</v>
      </c>
      <c r="D2196" s="4">
        <v>43405</v>
      </c>
      <c r="E2196" t="s">
        <v>197</v>
      </c>
      <c r="F2196" s="5">
        <v>43405</v>
      </c>
      <c r="G2196">
        <v>2838.38</v>
      </c>
      <c r="H2196">
        <v>266.79000000000002</v>
      </c>
    </row>
    <row r="2197" spans="1:8" x14ac:dyDescent="0.2">
      <c r="A2197" t="s">
        <v>71</v>
      </c>
      <c r="B2197" t="s">
        <v>55</v>
      </c>
      <c r="C2197" t="s">
        <v>82</v>
      </c>
      <c r="D2197" s="4">
        <v>43405</v>
      </c>
      <c r="E2197" t="s">
        <v>196</v>
      </c>
      <c r="F2197" s="5">
        <v>43405</v>
      </c>
      <c r="G2197">
        <v>128.02000000000001</v>
      </c>
      <c r="H2197">
        <v>12.03</v>
      </c>
    </row>
    <row r="2198" spans="1:8" x14ac:dyDescent="0.2">
      <c r="A2198" t="s">
        <v>71</v>
      </c>
      <c r="B2198" t="s">
        <v>55</v>
      </c>
      <c r="C2198" t="s">
        <v>82</v>
      </c>
      <c r="D2198" s="4">
        <v>43405</v>
      </c>
      <c r="E2198" t="s">
        <v>198</v>
      </c>
      <c r="F2198" s="5">
        <v>43405</v>
      </c>
      <c r="G2198">
        <v>2966.4</v>
      </c>
      <c r="H2198">
        <v>-154.22999999999999</v>
      </c>
    </row>
    <row r="2199" spans="1:8" x14ac:dyDescent="0.2">
      <c r="A2199" t="s">
        <v>71</v>
      </c>
      <c r="B2199" t="s">
        <v>55</v>
      </c>
      <c r="C2199" t="s">
        <v>82</v>
      </c>
      <c r="D2199" s="4">
        <v>43405</v>
      </c>
      <c r="E2199" t="s">
        <v>199</v>
      </c>
      <c r="F2199" s="5">
        <v>43405</v>
      </c>
      <c r="G2199">
        <v>2966.4</v>
      </c>
      <c r="H2199">
        <v>154.22999999999999</v>
      </c>
    </row>
    <row r="2200" spans="1:8" x14ac:dyDescent="0.2">
      <c r="A2200" t="s">
        <v>71</v>
      </c>
      <c r="B2200" t="s">
        <v>55</v>
      </c>
      <c r="C2200" t="s">
        <v>82</v>
      </c>
      <c r="D2200" s="4">
        <v>43405</v>
      </c>
      <c r="E2200" t="s">
        <v>206</v>
      </c>
      <c r="F2200" s="5">
        <v>43221</v>
      </c>
      <c r="G2200">
        <v>8154</v>
      </c>
      <c r="H2200">
        <v>766.47</v>
      </c>
    </row>
    <row r="2201" spans="1:8" x14ac:dyDescent="0.2">
      <c r="A2201" t="s">
        <v>71</v>
      </c>
      <c r="B2201" t="s">
        <v>55</v>
      </c>
      <c r="C2201" t="s">
        <v>82</v>
      </c>
      <c r="D2201" s="4">
        <v>43405</v>
      </c>
      <c r="E2201" t="s">
        <v>207</v>
      </c>
      <c r="F2201" s="5">
        <v>43221</v>
      </c>
      <c r="G2201">
        <v>367.76</v>
      </c>
      <c r="H2201">
        <v>34.58</v>
      </c>
    </row>
    <row r="2202" spans="1:8" x14ac:dyDescent="0.2">
      <c r="A2202" t="s">
        <v>71</v>
      </c>
      <c r="B2202" t="s">
        <v>55</v>
      </c>
      <c r="C2202" t="s">
        <v>82</v>
      </c>
      <c r="D2202" s="4">
        <v>43405</v>
      </c>
      <c r="E2202" t="s">
        <v>199</v>
      </c>
      <c r="F2202" s="5">
        <v>43221</v>
      </c>
      <c r="G2202">
        <v>8521.76</v>
      </c>
      <c r="H2202">
        <v>443.16</v>
      </c>
    </row>
    <row r="2203" spans="1:8" x14ac:dyDescent="0.2">
      <c r="A2203" t="s">
        <v>71</v>
      </c>
      <c r="B2203" t="s">
        <v>55</v>
      </c>
      <c r="C2203" t="s">
        <v>82</v>
      </c>
      <c r="D2203" s="4">
        <v>43405</v>
      </c>
      <c r="E2203" t="s">
        <v>198</v>
      </c>
      <c r="F2203" s="5">
        <v>43221</v>
      </c>
      <c r="G2203">
        <v>8521.76</v>
      </c>
      <c r="H2203">
        <v>-443.16</v>
      </c>
    </row>
    <row r="2204" spans="1:8" x14ac:dyDescent="0.2">
      <c r="A2204" t="s">
        <v>71</v>
      </c>
      <c r="B2204" t="s">
        <v>55</v>
      </c>
      <c r="C2204" t="s">
        <v>82</v>
      </c>
      <c r="D2204" s="4">
        <v>43282</v>
      </c>
      <c r="E2204" t="s">
        <v>207</v>
      </c>
      <c r="F2204" s="5">
        <v>43221</v>
      </c>
      <c r="G2204">
        <v>882.15</v>
      </c>
      <c r="H2204">
        <v>82.91</v>
      </c>
    </row>
    <row r="2205" spans="1:8" x14ac:dyDescent="0.2">
      <c r="A2205" t="s">
        <v>71</v>
      </c>
      <c r="B2205" t="s">
        <v>55</v>
      </c>
      <c r="C2205" t="s">
        <v>82</v>
      </c>
      <c r="D2205" s="4">
        <v>43282</v>
      </c>
      <c r="E2205" t="s">
        <v>199</v>
      </c>
      <c r="F2205" s="5">
        <v>43221</v>
      </c>
      <c r="G2205">
        <v>20442.740000000002</v>
      </c>
      <c r="H2205">
        <v>1063.02</v>
      </c>
    </row>
    <row r="2206" spans="1:8" x14ac:dyDescent="0.2">
      <c r="A2206" t="s">
        <v>71</v>
      </c>
      <c r="B2206" t="s">
        <v>55</v>
      </c>
      <c r="C2206" t="s">
        <v>80</v>
      </c>
      <c r="D2206" s="4">
        <v>43282</v>
      </c>
      <c r="E2206" t="s">
        <v>198</v>
      </c>
      <c r="F2206" s="5">
        <v>43221</v>
      </c>
      <c r="G2206">
        <v>18767.830000000002</v>
      </c>
      <c r="H2206">
        <v>-1332.51</v>
      </c>
    </row>
    <row r="2207" spans="1:8" x14ac:dyDescent="0.2">
      <c r="A2207" t="s">
        <v>71</v>
      </c>
      <c r="B2207" t="s">
        <v>55</v>
      </c>
      <c r="C2207" t="s">
        <v>80</v>
      </c>
      <c r="D2207" s="4">
        <v>43282</v>
      </c>
      <c r="E2207" t="s">
        <v>202</v>
      </c>
      <c r="F2207" s="5">
        <v>43221</v>
      </c>
      <c r="G2207">
        <v>17957.88</v>
      </c>
      <c r="H2207">
        <v>2370.4</v>
      </c>
    </row>
    <row r="2208" spans="1:8" x14ac:dyDescent="0.2">
      <c r="A2208" t="s">
        <v>71</v>
      </c>
      <c r="B2208" t="s">
        <v>55</v>
      </c>
      <c r="C2208" t="s">
        <v>80</v>
      </c>
      <c r="D2208" s="4">
        <v>43282</v>
      </c>
      <c r="E2208" t="s">
        <v>203</v>
      </c>
      <c r="F2208" s="5">
        <v>43221</v>
      </c>
      <c r="G2208">
        <v>809.95</v>
      </c>
      <c r="H2208">
        <v>106.93</v>
      </c>
    </row>
    <row r="2209" spans="1:8" x14ac:dyDescent="0.2">
      <c r="A2209" t="s">
        <v>71</v>
      </c>
      <c r="B2209" t="s">
        <v>55</v>
      </c>
      <c r="C2209" t="s">
        <v>80</v>
      </c>
      <c r="D2209" s="4">
        <v>43282</v>
      </c>
      <c r="E2209" t="s">
        <v>199</v>
      </c>
      <c r="F2209" s="5">
        <v>43221</v>
      </c>
      <c r="G2209">
        <v>18767.830000000002</v>
      </c>
      <c r="H2209">
        <v>1332.51</v>
      </c>
    </row>
    <row r="2210" spans="1:8" x14ac:dyDescent="0.2">
      <c r="A2210" t="s">
        <v>71</v>
      </c>
      <c r="B2210" t="s">
        <v>55</v>
      </c>
      <c r="C2210" t="s">
        <v>81</v>
      </c>
      <c r="D2210" s="4">
        <v>43282</v>
      </c>
      <c r="E2210" t="s">
        <v>198</v>
      </c>
      <c r="F2210" s="5">
        <v>43221</v>
      </c>
      <c r="G2210">
        <v>32935.53</v>
      </c>
      <c r="H2210">
        <v>-1152.77</v>
      </c>
    </row>
    <row r="2211" spans="1:8" x14ac:dyDescent="0.2">
      <c r="A2211" t="s">
        <v>71</v>
      </c>
      <c r="B2211" t="s">
        <v>55</v>
      </c>
      <c r="C2211" t="s">
        <v>81</v>
      </c>
      <c r="D2211" s="4">
        <v>43282</v>
      </c>
      <c r="E2211" t="s">
        <v>204</v>
      </c>
      <c r="F2211" s="5">
        <v>43221</v>
      </c>
      <c r="G2211">
        <v>31514.240000000002</v>
      </c>
      <c r="H2211">
        <v>2048.44</v>
      </c>
    </row>
    <row r="2212" spans="1:8" x14ac:dyDescent="0.2">
      <c r="A2212" t="s">
        <v>71</v>
      </c>
      <c r="B2212" t="s">
        <v>55</v>
      </c>
      <c r="C2212" t="s">
        <v>81</v>
      </c>
      <c r="D2212" s="4">
        <v>43282</v>
      </c>
      <c r="E2212" t="s">
        <v>205</v>
      </c>
      <c r="F2212" s="5">
        <v>43221</v>
      </c>
      <c r="G2212">
        <v>1421.29</v>
      </c>
      <c r="H2212">
        <v>92.4</v>
      </c>
    </row>
    <row r="2213" spans="1:8" x14ac:dyDescent="0.2">
      <c r="A2213" t="s">
        <v>71</v>
      </c>
      <c r="B2213" t="s">
        <v>55</v>
      </c>
      <c r="C2213" t="s">
        <v>81</v>
      </c>
      <c r="D2213" s="4">
        <v>43282</v>
      </c>
      <c r="E2213" t="s">
        <v>199</v>
      </c>
      <c r="F2213" s="5">
        <v>43221</v>
      </c>
      <c r="G2213">
        <v>32935.53</v>
      </c>
      <c r="H2213">
        <v>1152.77</v>
      </c>
    </row>
    <row r="2214" spans="1:8" x14ac:dyDescent="0.2">
      <c r="A2214" t="s">
        <v>71</v>
      </c>
      <c r="B2214" t="s">
        <v>55</v>
      </c>
      <c r="C2214" t="s">
        <v>82</v>
      </c>
      <c r="D2214" s="4">
        <v>43282</v>
      </c>
      <c r="E2214" t="s">
        <v>198</v>
      </c>
      <c r="F2214" s="5">
        <v>43221</v>
      </c>
      <c r="G2214">
        <v>14420.15</v>
      </c>
      <c r="H2214">
        <v>-749.83</v>
      </c>
    </row>
    <row r="2215" spans="1:8" x14ac:dyDescent="0.2">
      <c r="A2215" t="s">
        <v>71</v>
      </c>
      <c r="B2215" t="s">
        <v>55</v>
      </c>
      <c r="C2215" t="s">
        <v>82</v>
      </c>
      <c r="D2215" s="4">
        <v>43282</v>
      </c>
      <c r="E2215" t="s">
        <v>206</v>
      </c>
      <c r="F2215" s="5">
        <v>43221</v>
      </c>
      <c r="G2215">
        <v>13797.89</v>
      </c>
      <c r="H2215">
        <v>1297</v>
      </c>
    </row>
    <row r="2216" spans="1:8" x14ac:dyDescent="0.2">
      <c r="A2216" t="s">
        <v>71</v>
      </c>
      <c r="B2216" t="s">
        <v>55</v>
      </c>
      <c r="C2216" t="s">
        <v>82</v>
      </c>
      <c r="D2216" s="4">
        <v>43282</v>
      </c>
      <c r="E2216" t="s">
        <v>207</v>
      </c>
      <c r="F2216" s="5">
        <v>43221</v>
      </c>
      <c r="G2216">
        <v>622.26</v>
      </c>
      <c r="H2216">
        <v>58.49</v>
      </c>
    </row>
    <row r="2217" spans="1:8" x14ac:dyDescent="0.2">
      <c r="A2217" t="s">
        <v>71</v>
      </c>
      <c r="B2217" t="s">
        <v>55</v>
      </c>
      <c r="C2217" t="s">
        <v>82</v>
      </c>
      <c r="D2217" s="4">
        <v>43282</v>
      </c>
      <c r="E2217" t="s">
        <v>199</v>
      </c>
      <c r="F2217" s="5">
        <v>43221</v>
      </c>
      <c r="G2217">
        <v>14420.15</v>
      </c>
      <c r="H2217">
        <v>749.83</v>
      </c>
    </row>
    <row r="2218" spans="1:8" x14ac:dyDescent="0.2">
      <c r="A2218" t="s">
        <v>71</v>
      </c>
      <c r="B2218" t="s">
        <v>55</v>
      </c>
      <c r="C2218" t="s">
        <v>80</v>
      </c>
      <c r="D2218" s="4">
        <v>43282</v>
      </c>
      <c r="E2218" t="s">
        <v>198</v>
      </c>
      <c r="F2218" s="5">
        <v>43221</v>
      </c>
      <c r="G2218">
        <v>2845.07</v>
      </c>
      <c r="H2218">
        <v>-201.98</v>
      </c>
    </row>
    <row r="2219" spans="1:8" x14ac:dyDescent="0.2">
      <c r="A2219" t="s">
        <v>71</v>
      </c>
      <c r="B2219" t="s">
        <v>55</v>
      </c>
      <c r="C2219" t="s">
        <v>80</v>
      </c>
      <c r="D2219" s="4">
        <v>43282</v>
      </c>
      <c r="E2219" t="s">
        <v>202</v>
      </c>
      <c r="F2219" s="5">
        <v>43221</v>
      </c>
      <c r="G2219">
        <v>2722.3</v>
      </c>
      <c r="H2219">
        <v>359.35</v>
      </c>
    </row>
    <row r="2220" spans="1:8" x14ac:dyDescent="0.2">
      <c r="A2220" t="s">
        <v>71</v>
      </c>
      <c r="B2220" t="s">
        <v>55</v>
      </c>
      <c r="C2220" t="s">
        <v>80</v>
      </c>
      <c r="D2220" s="4">
        <v>43282</v>
      </c>
      <c r="E2220" t="s">
        <v>203</v>
      </c>
      <c r="F2220" s="5">
        <v>43221</v>
      </c>
      <c r="G2220">
        <v>122.77</v>
      </c>
      <c r="H2220">
        <v>16.21</v>
      </c>
    </row>
    <row r="2221" spans="1:8" x14ac:dyDescent="0.2">
      <c r="A2221" t="s">
        <v>71</v>
      </c>
      <c r="B2221" t="s">
        <v>55</v>
      </c>
      <c r="C2221" t="s">
        <v>80</v>
      </c>
      <c r="D2221" s="4">
        <v>43282</v>
      </c>
      <c r="E2221" t="s">
        <v>199</v>
      </c>
      <c r="F2221" s="5">
        <v>43221</v>
      </c>
      <c r="G2221">
        <v>2845.07</v>
      </c>
      <c r="H2221">
        <v>201.98</v>
      </c>
    </row>
    <row r="2222" spans="1:8" x14ac:dyDescent="0.2">
      <c r="A2222" t="s">
        <v>71</v>
      </c>
      <c r="B2222" t="s">
        <v>55</v>
      </c>
      <c r="C2222" t="s">
        <v>81</v>
      </c>
      <c r="D2222" s="4">
        <v>43282</v>
      </c>
      <c r="E2222" t="s">
        <v>198</v>
      </c>
      <c r="F2222" s="5">
        <v>43221</v>
      </c>
      <c r="G2222">
        <v>6829.79</v>
      </c>
      <c r="H2222">
        <v>-239.05</v>
      </c>
    </row>
    <row r="2223" spans="1:8" x14ac:dyDescent="0.2">
      <c r="A2223" t="s">
        <v>71</v>
      </c>
      <c r="B2223" t="s">
        <v>55</v>
      </c>
      <c r="C2223" t="s">
        <v>81</v>
      </c>
      <c r="D2223" s="4">
        <v>43282</v>
      </c>
      <c r="E2223" t="s">
        <v>204</v>
      </c>
      <c r="F2223" s="5">
        <v>43221</v>
      </c>
      <c r="G2223">
        <v>6535.05</v>
      </c>
      <c r="H2223">
        <v>424.77</v>
      </c>
    </row>
    <row r="2224" spans="1:8" x14ac:dyDescent="0.2">
      <c r="A2224" t="s">
        <v>71</v>
      </c>
      <c r="B2224" t="s">
        <v>55</v>
      </c>
      <c r="C2224" t="s">
        <v>81</v>
      </c>
      <c r="D2224" s="4">
        <v>43282</v>
      </c>
      <c r="E2224" t="s">
        <v>205</v>
      </c>
      <c r="F2224" s="5">
        <v>43221</v>
      </c>
      <c r="G2224">
        <v>294.74</v>
      </c>
      <c r="H2224">
        <v>19.149999999999999</v>
      </c>
    </row>
    <row r="2225" spans="1:8" x14ac:dyDescent="0.2">
      <c r="A2225" t="s">
        <v>71</v>
      </c>
      <c r="B2225" t="s">
        <v>55</v>
      </c>
      <c r="C2225" t="s">
        <v>81</v>
      </c>
      <c r="D2225" s="4">
        <v>43282</v>
      </c>
      <c r="E2225" t="s">
        <v>199</v>
      </c>
      <c r="F2225" s="5">
        <v>43221</v>
      </c>
      <c r="G2225">
        <v>6829.79</v>
      </c>
      <c r="H2225">
        <v>239.05</v>
      </c>
    </row>
    <row r="2226" spans="1:8" x14ac:dyDescent="0.2">
      <c r="A2226" t="s">
        <v>71</v>
      </c>
      <c r="B2226" t="s">
        <v>55</v>
      </c>
      <c r="C2226" t="s">
        <v>82</v>
      </c>
      <c r="D2226" s="4">
        <v>43282</v>
      </c>
      <c r="E2226" t="s">
        <v>198</v>
      </c>
      <c r="F2226" s="5">
        <v>43221</v>
      </c>
      <c r="G2226">
        <v>2288.41</v>
      </c>
      <c r="H2226">
        <v>-119</v>
      </c>
    </row>
    <row r="2227" spans="1:8" x14ac:dyDescent="0.2">
      <c r="A2227" t="s">
        <v>71</v>
      </c>
      <c r="B2227" t="s">
        <v>55</v>
      </c>
      <c r="C2227" t="s">
        <v>82</v>
      </c>
      <c r="D2227" s="4">
        <v>43282</v>
      </c>
      <c r="E2227" t="s">
        <v>206</v>
      </c>
      <c r="F2227" s="5">
        <v>43221</v>
      </c>
      <c r="G2227">
        <v>2189.65</v>
      </c>
      <c r="H2227">
        <v>205.83</v>
      </c>
    </row>
    <row r="2228" spans="1:8" x14ac:dyDescent="0.2">
      <c r="A2228" t="s">
        <v>71</v>
      </c>
      <c r="B2228" t="s">
        <v>55</v>
      </c>
      <c r="C2228" t="s">
        <v>82</v>
      </c>
      <c r="D2228" s="4">
        <v>43282</v>
      </c>
      <c r="E2228" t="s">
        <v>207</v>
      </c>
      <c r="F2228" s="5">
        <v>43221</v>
      </c>
      <c r="G2228">
        <v>98.76</v>
      </c>
      <c r="H2228">
        <v>9.31</v>
      </c>
    </row>
    <row r="2229" spans="1:8" x14ac:dyDescent="0.2">
      <c r="A2229" t="s">
        <v>71</v>
      </c>
      <c r="B2229" t="s">
        <v>55</v>
      </c>
      <c r="C2229" t="s">
        <v>82</v>
      </c>
      <c r="D2229" s="4">
        <v>43282</v>
      </c>
      <c r="E2229" t="s">
        <v>199</v>
      </c>
      <c r="F2229" s="5">
        <v>43221</v>
      </c>
      <c r="G2229">
        <v>2288.41</v>
      </c>
      <c r="H2229">
        <v>119</v>
      </c>
    </row>
    <row r="2230" spans="1:8" x14ac:dyDescent="0.2">
      <c r="A2230" t="s">
        <v>71</v>
      </c>
      <c r="B2230" t="s">
        <v>54</v>
      </c>
      <c r="C2230" t="s">
        <v>80</v>
      </c>
      <c r="D2230" s="4">
        <v>43282</v>
      </c>
      <c r="E2230" t="s">
        <v>199</v>
      </c>
      <c r="F2230" s="5">
        <v>43221</v>
      </c>
      <c r="G2230">
        <v>52719.75</v>
      </c>
      <c r="H2230">
        <v>3743.18</v>
      </c>
    </row>
    <row r="2231" spans="1:8" x14ac:dyDescent="0.2">
      <c r="A2231" t="s">
        <v>71</v>
      </c>
      <c r="B2231" t="s">
        <v>54</v>
      </c>
      <c r="C2231" t="s">
        <v>81</v>
      </c>
      <c r="D2231" s="4">
        <v>43282</v>
      </c>
      <c r="E2231" t="s">
        <v>198</v>
      </c>
      <c r="F2231" s="5">
        <v>43221</v>
      </c>
      <c r="G2231">
        <v>197398.37</v>
      </c>
      <c r="H2231">
        <v>-6908.8</v>
      </c>
    </row>
    <row r="2232" spans="1:8" x14ac:dyDescent="0.2">
      <c r="A2232" t="s">
        <v>71</v>
      </c>
      <c r="B2232" t="s">
        <v>54</v>
      </c>
      <c r="C2232" t="s">
        <v>81</v>
      </c>
      <c r="D2232" s="4">
        <v>43282</v>
      </c>
      <c r="E2232" t="s">
        <v>204</v>
      </c>
      <c r="F2232" s="5">
        <v>43221</v>
      </c>
      <c r="G2232">
        <v>188879.9</v>
      </c>
      <c r="H2232">
        <v>12277.21</v>
      </c>
    </row>
    <row r="2233" spans="1:8" x14ac:dyDescent="0.2">
      <c r="A2233" t="s">
        <v>71</v>
      </c>
      <c r="B2233" t="s">
        <v>54</v>
      </c>
      <c r="C2233" t="s">
        <v>81</v>
      </c>
      <c r="D2233" s="4">
        <v>43282</v>
      </c>
      <c r="E2233" t="s">
        <v>205</v>
      </c>
      <c r="F2233" s="5">
        <v>43221</v>
      </c>
      <c r="G2233">
        <v>8518.4699999999993</v>
      </c>
      <c r="H2233">
        <v>553.70000000000005</v>
      </c>
    </row>
    <row r="2234" spans="1:8" x14ac:dyDescent="0.2">
      <c r="A2234" t="s">
        <v>71</v>
      </c>
      <c r="B2234" t="s">
        <v>54</v>
      </c>
      <c r="C2234" t="s">
        <v>81</v>
      </c>
      <c r="D2234" s="4">
        <v>43282</v>
      </c>
      <c r="E2234" t="s">
        <v>199</v>
      </c>
      <c r="F2234" s="5">
        <v>43221</v>
      </c>
      <c r="G2234">
        <v>197398.37</v>
      </c>
      <c r="H2234">
        <v>6908.8</v>
      </c>
    </row>
    <row r="2235" spans="1:8" x14ac:dyDescent="0.2">
      <c r="A2235" t="s">
        <v>71</v>
      </c>
      <c r="B2235" t="s">
        <v>54</v>
      </c>
      <c r="C2235" t="s">
        <v>82</v>
      </c>
      <c r="D2235" s="4">
        <v>43282</v>
      </c>
      <c r="E2235" t="s">
        <v>198</v>
      </c>
      <c r="F2235" s="5">
        <v>43221</v>
      </c>
      <c r="G2235">
        <v>49601.73</v>
      </c>
      <c r="H2235">
        <v>-2579.2600000000002</v>
      </c>
    </row>
    <row r="2236" spans="1:8" x14ac:dyDescent="0.2">
      <c r="A2236" t="s">
        <v>71</v>
      </c>
      <c r="B2236" t="s">
        <v>54</v>
      </c>
      <c r="C2236" t="s">
        <v>82</v>
      </c>
      <c r="D2236" s="4">
        <v>43282</v>
      </c>
      <c r="E2236" t="s">
        <v>206</v>
      </c>
      <c r="F2236" s="5">
        <v>43221</v>
      </c>
      <c r="G2236">
        <v>47461.26</v>
      </c>
      <c r="H2236">
        <v>4461.37</v>
      </c>
    </row>
    <row r="2237" spans="1:8" x14ac:dyDescent="0.2">
      <c r="A2237" t="s">
        <v>71</v>
      </c>
      <c r="B2237" t="s">
        <v>54</v>
      </c>
      <c r="C2237" t="s">
        <v>82</v>
      </c>
      <c r="D2237" s="4">
        <v>43282</v>
      </c>
      <c r="E2237" t="s">
        <v>207</v>
      </c>
      <c r="F2237" s="5">
        <v>43221</v>
      </c>
      <c r="G2237">
        <v>2140.4699999999998</v>
      </c>
      <c r="H2237">
        <v>201.15</v>
      </c>
    </row>
    <row r="2238" spans="1:8" x14ac:dyDescent="0.2">
      <c r="A2238" t="s">
        <v>71</v>
      </c>
      <c r="B2238" t="s">
        <v>54</v>
      </c>
      <c r="C2238" t="s">
        <v>82</v>
      </c>
      <c r="D2238" s="4">
        <v>43282</v>
      </c>
      <c r="E2238" t="s">
        <v>199</v>
      </c>
      <c r="F2238" s="5">
        <v>43221</v>
      </c>
      <c r="G2238">
        <v>49601.73</v>
      </c>
      <c r="H2238">
        <v>2579.2600000000002</v>
      </c>
    </row>
    <row r="2239" spans="1:8" x14ac:dyDescent="0.2">
      <c r="A2239" t="s">
        <v>71</v>
      </c>
      <c r="B2239" t="s">
        <v>54</v>
      </c>
      <c r="C2239" t="s">
        <v>80</v>
      </c>
      <c r="D2239" s="4">
        <v>43282</v>
      </c>
      <c r="E2239" t="s">
        <v>199</v>
      </c>
      <c r="F2239" s="5">
        <v>43101</v>
      </c>
      <c r="G2239">
        <v>0</v>
      </c>
      <c r="H2239">
        <v>0</v>
      </c>
    </row>
    <row r="2240" spans="1:8" x14ac:dyDescent="0.2">
      <c r="A2240" t="s">
        <v>71</v>
      </c>
      <c r="B2240" t="s">
        <v>54</v>
      </c>
      <c r="C2240" t="s">
        <v>80</v>
      </c>
      <c r="D2240" s="4">
        <v>43282</v>
      </c>
      <c r="E2240" t="s">
        <v>193</v>
      </c>
      <c r="F2240" s="5">
        <v>43101</v>
      </c>
      <c r="G2240">
        <v>0</v>
      </c>
      <c r="H2240">
        <v>0</v>
      </c>
    </row>
    <row r="2241" spans="1:8" x14ac:dyDescent="0.2">
      <c r="A2241" t="s">
        <v>71</v>
      </c>
      <c r="B2241" t="s">
        <v>54</v>
      </c>
      <c r="C2241" t="s">
        <v>80</v>
      </c>
      <c r="D2241" s="4">
        <v>43282</v>
      </c>
      <c r="E2241" t="s">
        <v>192</v>
      </c>
      <c r="F2241" s="5">
        <v>43101</v>
      </c>
      <c r="G2241">
        <v>0</v>
      </c>
      <c r="H2241">
        <v>0</v>
      </c>
    </row>
    <row r="2242" spans="1:8" x14ac:dyDescent="0.2">
      <c r="A2242" t="s">
        <v>71</v>
      </c>
      <c r="B2242" t="s">
        <v>54</v>
      </c>
      <c r="C2242" t="s">
        <v>80</v>
      </c>
      <c r="D2242" s="4">
        <v>43282</v>
      </c>
      <c r="E2242" t="s">
        <v>198</v>
      </c>
      <c r="F2242" s="5">
        <v>43101</v>
      </c>
      <c r="G2242">
        <v>0</v>
      </c>
      <c r="H2242">
        <v>0</v>
      </c>
    </row>
    <row r="2243" spans="1:8" x14ac:dyDescent="0.2">
      <c r="A2243" t="s">
        <v>71</v>
      </c>
      <c r="B2243" t="s">
        <v>54</v>
      </c>
      <c r="C2243" t="s">
        <v>81</v>
      </c>
      <c r="D2243" s="4">
        <v>43282</v>
      </c>
      <c r="E2243" t="s">
        <v>195</v>
      </c>
      <c r="F2243" s="5">
        <v>43101</v>
      </c>
      <c r="G2243">
        <v>0</v>
      </c>
      <c r="H2243">
        <v>0</v>
      </c>
    </row>
    <row r="2244" spans="1:8" x14ac:dyDescent="0.2">
      <c r="A2244" t="s">
        <v>71</v>
      </c>
      <c r="B2244" t="s">
        <v>54</v>
      </c>
      <c r="C2244" t="s">
        <v>81</v>
      </c>
      <c r="D2244" s="4">
        <v>43282</v>
      </c>
      <c r="E2244" t="s">
        <v>194</v>
      </c>
      <c r="F2244" s="5">
        <v>43101</v>
      </c>
      <c r="G2244">
        <v>0</v>
      </c>
      <c r="H2244">
        <v>0</v>
      </c>
    </row>
    <row r="2245" spans="1:8" x14ac:dyDescent="0.2">
      <c r="A2245" t="s">
        <v>71</v>
      </c>
      <c r="B2245" t="s">
        <v>54</v>
      </c>
      <c r="C2245" t="s">
        <v>81</v>
      </c>
      <c r="D2245" s="4">
        <v>43282</v>
      </c>
      <c r="E2245" t="s">
        <v>198</v>
      </c>
      <c r="F2245" s="5">
        <v>43101</v>
      </c>
      <c r="G2245">
        <v>0</v>
      </c>
      <c r="H2245">
        <v>0</v>
      </c>
    </row>
    <row r="2246" spans="1:8" x14ac:dyDescent="0.2">
      <c r="A2246" t="s">
        <v>71</v>
      </c>
      <c r="B2246" t="s">
        <v>54</v>
      </c>
      <c r="C2246" t="s">
        <v>81</v>
      </c>
      <c r="D2246" s="4">
        <v>43282</v>
      </c>
      <c r="E2246" t="s">
        <v>199</v>
      </c>
      <c r="F2246" s="5">
        <v>43101</v>
      </c>
      <c r="G2246">
        <v>0</v>
      </c>
      <c r="H2246">
        <v>0</v>
      </c>
    </row>
    <row r="2247" spans="1:8" x14ac:dyDescent="0.2">
      <c r="A2247" t="s">
        <v>71</v>
      </c>
      <c r="B2247" t="s">
        <v>54</v>
      </c>
      <c r="C2247" t="s">
        <v>82</v>
      </c>
      <c r="D2247" s="4">
        <v>43282</v>
      </c>
      <c r="E2247" t="s">
        <v>199</v>
      </c>
      <c r="F2247" s="5">
        <v>43101</v>
      </c>
      <c r="G2247">
        <v>0</v>
      </c>
      <c r="H2247">
        <v>0</v>
      </c>
    </row>
    <row r="2248" spans="1:8" x14ac:dyDescent="0.2">
      <c r="A2248" t="s">
        <v>71</v>
      </c>
      <c r="B2248" t="s">
        <v>54</v>
      </c>
      <c r="C2248" t="s">
        <v>82</v>
      </c>
      <c r="D2248" s="4">
        <v>43282</v>
      </c>
      <c r="E2248" t="s">
        <v>197</v>
      </c>
      <c r="F2248" s="5">
        <v>43101</v>
      </c>
      <c r="G2248">
        <v>0</v>
      </c>
      <c r="H2248">
        <v>0</v>
      </c>
    </row>
    <row r="2249" spans="1:8" x14ac:dyDescent="0.2">
      <c r="A2249" t="s">
        <v>71</v>
      </c>
      <c r="B2249" t="s">
        <v>54</v>
      </c>
      <c r="C2249" t="s">
        <v>82</v>
      </c>
      <c r="D2249" s="4">
        <v>43282</v>
      </c>
      <c r="E2249" t="s">
        <v>196</v>
      </c>
      <c r="F2249" s="5">
        <v>43101</v>
      </c>
      <c r="G2249">
        <v>0</v>
      </c>
      <c r="H2249">
        <v>0</v>
      </c>
    </row>
    <row r="2250" spans="1:8" x14ac:dyDescent="0.2">
      <c r="A2250" t="s">
        <v>71</v>
      </c>
      <c r="B2250" t="s">
        <v>54</v>
      </c>
      <c r="C2250" t="s">
        <v>82</v>
      </c>
      <c r="D2250" s="4">
        <v>43282</v>
      </c>
      <c r="E2250" t="s">
        <v>198</v>
      </c>
      <c r="F2250" s="5">
        <v>43101</v>
      </c>
      <c r="G2250">
        <v>0</v>
      </c>
      <c r="H2250">
        <v>0</v>
      </c>
    </row>
    <row r="2251" spans="1:8" x14ac:dyDescent="0.2">
      <c r="A2251" t="s">
        <v>71</v>
      </c>
      <c r="B2251" t="s">
        <v>54</v>
      </c>
      <c r="C2251" t="s">
        <v>80</v>
      </c>
      <c r="D2251" s="4">
        <v>43344</v>
      </c>
      <c r="E2251" t="s">
        <v>198</v>
      </c>
      <c r="F2251" s="5">
        <v>43221</v>
      </c>
      <c r="G2251">
        <v>196059.88</v>
      </c>
      <c r="H2251">
        <v>-13920.46</v>
      </c>
    </row>
    <row r="2252" spans="1:8" x14ac:dyDescent="0.2">
      <c r="A2252" t="s">
        <v>71</v>
      </c>
      <c r="B2252" t="s">
        <v>54</v>
      </c>
      <c r="C2252" t="s">
        <v>80</v>
      </c>
      <c r="D2252" s="4">
        <v>43344</v>
      </c>
      <c r="E2252" t="s">
        <v>202</v>
      </c>
      <c r="F2252" s="5">
        <v>43221</v>
      </c>
      <c r="G2252">
        <v>187599.18</v>
      </c>
      <c r="H2252">
        <v>24763.23</v>
      </c>
    </row>
    <row r="2253" spans="1:8" x14ac:dyDescent="0.2">
      <c r="A2253" t="s">
        <v>71</v>
      </c>
      <c r="B2253" t="s">
        <v>54</v>
      </c>
      <c r="C2253" t="s">
        <v>80</v>
      </c>
      <c r="D2253" s="4">
        <v>43344</v>
      </c>
      <c r="E2253" t="s">
        <v>203</v>
      </c>
      <c r="F2253" s="5">
        <v>43221</v>
      </c>
      <c r="G2253">
        <v>8460.7000000000007</v>
      </c>
      <c r="H2253">
        <v>1116.8599999999999</v>
      </c>
    </row>
    <row r="2254" spans="1:8" x14ac:dyDescent="0.2">
      <c r="A2254" t="s">
        <v>71</v>
      </c>
      <c r="B2254" t="s">
        <v>54</v>
      </c>
      <c r="C2254" t="s">
        <v>80</v>
      </c>
      <c r="D2254" s="4">
        <v>43344</v>
      </c>
      <c r="E2254" t="s">
        <v>199</v>
      </c>
      <c r="F2254" s="5">
        <v>43221</v>
      </c>
      <c r="G2254">
        <v>196059.88</v>
      </c>
      <c r="H2254">
        <v>13920.46</v>
      </c>
    </row>
    <row r="2255" spans="1:8" x14ac:dyDescent="0.2">
      <c r="A2255" t="s">
        <v>71</v>
      </c>
      <c r="B2255" t="s">
        <v>54</v>
      </c>
      <c r="C2255" t="s">
        <v>81</v>
      </c>
      <c r="D2255" s="4">
        <v>43344</v>
      </c>
      <c r="E2255" t="s">
        <v>198</v>
      </c>
      <c r="F2255" s="5">
        <v>43221</v>
      </c>
      <c r="G2255">
        <v>684797.89</v>
      </c>
      <c r="H2255">
        <v>-23967.86</v>
      </c>
    </row>
    <row r="2256" spans="1:8" x14ac:dyDescent="0.2">
      <c r="A2256" t="s">
        <v>71</v>
      </c>
      <c r="B2256" t="s">
        <v>54</v>
      </c>
      <c r="C2256" t="s">
        <v>81</v>
      </c>
      <c r="D2256" s="4">
        <v>43344</v>
      </c>
      <c r="E2256" t="s">
        <v>204</v>
      </c>
      <c r="F2256" s="5">
        <v>43221</v>
      </c>
      <c r="G2256">
        <v>655246.26</v>
      </c>
      <c r="H2256">
        <v>42590.97</v>
      </c>
    </row>
    <row r="2257" spans="1:8" x14ac:dyDescent="0.2">
      <c r="A2257" t="s">
        <v>71</v>
      </c>
      <c r="B2257" t="s">
        <v>54</v>
      </c>
      <c r="C2257" t="s">
        <v>81</v>
      </c>
      <c r="D2257" s="4">
        <v>43344</v>
      </c>
      <c r="E2257" t="s">
        <v>205</v>
      </c>
      <c r="F2257" s="5">
        <v>43221</v>
      </c>
      <c r="G2257">
        <v>29551.63</v>
      </c>
      <c r="H2257">
        <v>1921.02</v>
      </c>
    </row>
    <row r="2258" spans="1:8" x14ac:dyDescent="0.2">
      <c r="A2258" t="s">
        <v>71</v>
      </c>
      <c r="B2258" t="s">
        <v>54</v>
      </c>
      <c r="C2258" t="s">
        <v>81</v>
      </c>
      <c r="D2258" s="4">
        <v>43344</v>
      </c>
      <c r="E2258" t="s">
        <v>199</v>
      </c>
      <c r="F2258" s="5">
        <v>43221</v>
      </c>
      <c r="G2258">
        <v>684797.89</v>
      </c>
      <c r="H2258">
        <v>23967.86</v>
      </c>
    </row>
    <row r="2259" spans="1:8" x14ac:dyDescent="0.2">
      <c r="A2259" t="s">
        <v>71</v>
      </c>
      <c r="B2259" t="s">
        <v>54</v>
      </c>
      <c r="C2259" t="s">
        <v>82</v>
      </c>
      <c r="D2259" s="4">
        <v>43344</v>
      </c>
      <c r="E2259" t="s">
        <v>198</v>
      </c>
      <c r="F2259" s="5">
        <v>43221</v>
      </c>
      <c r="G2259">
        <v>176366.91</v>
      </c>
      <c r="H2259">
        <v>-9171.18</v>
      </c>
    </row>
    <row r="2260" spans="1:8" x14ac:dyDescent="0.2">
      <c r="A2260" t="s">
        <v>71</v>
      </c>
      <c r="B2260" t="s">
        <v>54</v>
      </c>
      <c r="C2260" t="s">
        <v>82</v>
      </c>
      <c r="D2260" s="4">
        <v>43344</v>
      </c>
      <c r="E2260" t="s">
        <v>206</v>
      </c>
      <c r="F2260" s="5">
        <v>43221</v>
      </c>
      <c r="G2260">
        <v>168756.11</v>
      </c>
      <c r="H2260">
        <v>15863.12</v>
      </c>
    </row>
    <row r="2261" spans="1:8" x14ac:dyDescent="0.2">
      <c r="A2261" t="s">
        <v>71</v>
      </c>
      <c r="B2261" t="s">
        <v>54</v>
      </c>
      <c r="C2261" t="s">
        <v>82</v>
      </c>
      <c r="D2261" s="4">
        <v>43344</v>
      </c>
      <c r="E2261" t="s">
        <v>207</v>
      </c>
      <c r="F2261" s="5">
        <v>43221</v>
      </c>
      <c r="G2261">
        <v>7610.8</v>
      </c>
      <c r="H2261">
        <v>715.45</v>
      </c>
    </row>
    <row r="2262" spans="1:8" x14ac:dyDescent="0.2">
      <c r="A2262" t="s">
        <v>71</v>
      </c>
      <c r="B2262" t="s">
        <v>54</v>
      </c>
      <c r="C2262" t="s">
        <v>82</v>
      </c>
      <c r="D2262" s="4">
        <v>43344</v>
      </c>
      <c r="E2262" t="s">
        <v>199</v>
      </c>
      <c r="F2262" s="5">
        <v>43221</v>
      </c>
      <c r="G2262">
        <v>176366.91</v>
      </c>
      <c r="H2262">
        <v>9171.18</v>
      </c>
    </row>
    <row r="2263" spans="1:8" x14ac:dyDescent="0.2">
      <c r="A2263" t="s">
        <v>71</v>
      </c>
      <c r="B2263" t="s">
        <v>201</v>
      </c>
      <c r="C2263" t="s">
        <v>80</v>
      </c>
      <c r="D2263" s="4">
        <v>43313</v>
      </c>
      <c r="E2263" t="s">
        <v>198</v>
      </c>
      <c r="F2263" s="5">
        <v>43221</v>
      </c>
      <c r="G2263">
        <v>282.56</v>
      </c>
      <c r="H2263">
        <v>-20.07</v>
      </c>
    </row>
    <row r="2264" spans="1:8" x14ac:dyDescent="0.2">
      <c r="A2264" t="s">
        <v>71</v>
      </c>
      <c r="B2264" t="s">
        <v>201</v>
      </c>
      <c r="C2264" t="s">
        <v>80</v>
      </c>
      <c r="D2264" s="4">
        <v>43313</v>
      </c>
      <c r="E2264" t="s">
        <v>202</v>
      </c>
      <c r="F2264" s="5">
        <v>43221</v>
      </c>
      <c r="G2264">
        <v>270.37</v>
      </c>
      <c r="H2264">
        <v>35.69</v>
      </c>
    </row>
    <row r="2265" spans="1:8" x14ac:dyDescent="0.2">
      <c r="A2265" t="s">
        <v>71</v>
      </c>
      <c r="B2265" t="s">
        <v>201</v>
      </c>
      <c r="C2265" t="s">
        <v>80</v>
      </c>
      <c r="D2265" s="4">
        <v>43313</v>
      </c>
      <c r="E2265" t="s">
        <v>203</v>
      </c>
      <c r="F2265" s="5">
        <v>43221</v>
      </c>
      <c r="G2265">
        <v>12.19</v>
      </c>
      <c r="H2265">
        <v>1.61</v>
      </c>
    </row>
    <row r="2266" spans="1:8" x14ac:dyDescent="0.2">
      <c r="A2266" t="s">
        <v>71</v>
      </c>
      <c r="B2266" t="s">
        <v>201</v>
      </c>
      <c r="C2266" t="s">
        <v>80</v>
      </c>
      <c r="D2266" s="4">
        <v>43313</v>
      </c>
      <c r="E2266" t="s">
        <v>199</v>
      </c>
      <c r="F2266" s="5">
        <v>43221</v>
      </c>
      <c r="G2266">
        <v>282.56</v>
      </c>
      <c r="H2266">
        <v>20.07</v>
      </c>
    </row>
    <row r="2267" spans="1:8" x14ac:dyDescent="0.2">
      <c r="A2267" t="s">
        <v>71</v>
      </c>
      <c r="B2267" t="s">
        <v>201</v>
      </c>
      <c r="C2267" t="s">
        <v>81</v>
      </c>
      <c r="D2267" s="4">
        <v>43313</v>
      </c>
      <c r="E2267" t="s">
        <v>198</v>
      </c>
      <c r="F2267" s="5">
        <v>43221</v>
      </c>
      <c r="G2267">
        <v>1251.57</v>
      </c>
      <c r="H2267">
        <v>-43.8</v>
      </c>
    </row>
    <row r="2268" spans="1:8" x14ac:dyDescent="0.2">
      <c r="A2268" t="s">
        <v>71</v>
      </c>
      <c r="B2268" t="s">
        <v>201</v>
      </c>
      <c r="C2268" t="s">
        <v>81</v>
      </c>
      <c r="D2268" s="4">
        <v>43313</v>
      </c>
      <c r="E2268" t="s">
        <v>204</v>
      </c>
      <c r="F2268" s="5">
        <v>43221</v>
      </c>
      <c r="G2268">
        <v>1197.56</v>
      </c>
      <c r="H2268">
        <v>77.84</v>
      </c>
    </row>
    <row r="2269" spans="1:8" x14ac:dyDescent="0.2">
      <c r="A2269" t="s">
        <v>71</v>
      </c>
      <c r="B2269" t="s">
        <v>201</v>
      </c>
      <c r="C2269" t="s">
        <v>81</v>
      </c>
      <c r="D2269" s="4">
        <v>43313</v>
      </c>
      <c r="E2269" t="s">
        <v>205</v>
      </c>
      <c r="F2269" s="5">
        <v>43221</v>
      </c>
      <c r="G2269">
        <v>54.01</v>
      </c>
      <c r="H2269">
        <v>3.51</v>
      </c>
    </row>
    <row r="2270" spans="1:8" x14ac:dyDescent="0.2">
      <c r="A2270" t="s">
        <v>71</v>
      </c>
      <c r="B2270" t="s">
        <v>201</v>
      </c>
      <c r="C2270" t="s">
        <v>81</v>
      </c>
      <c r="D2270" s="4">
        <v>43313</v>
      </c>
      <c r="E2270" t="s">
        <v>199</v>
      </c>
      <c r="F2270" s="5">
        <v>43221</v>
      </c>
      <c r="G2270">
        <v>1251.57</v>
      </c>
      <c r="H2270">
        <v>43.8</v>
      </c>
    </row>
    <row r="2271" spans="1:8" x14ac:dyDescent="0.2">
      <c r="A2271" t="s">
        <v>71</v>
      </c>
      <c r="B2271" t="s">
        <v>201</v>
      </c>
      <c r="C2271" t="s">
        <v>82</v>
      </c>
      <c r="D2271" s="4">
        <v>43313</v>
      </c>
      <c r="E2271" t="s">
        <v>198</v>
      </c>
      <c r="F2271" s="5">
        <v>43221</v>
      </c>
      <c r="G2271">
        <v>305.74</v>
      </c>
      <c r="H2271">
        <v>-15.9</v>
      </c>
    </row>
    <row r="2272" spans="1:8" x14ac:dyDescent="0.2">
      <c r="A2272" t="s">
        <v>71</v>
      </c>
      <c r="B2272" t="s">
        <v>201</v>
      </c>
      <c r="C2272" t="s">
        <v>82</v>
      </c>
      <c r="D2272" s="4">
        <v>43313</v>
      </c>
      <c r="E2272" t="s">
        <v>206</v>
      </c>
      <c r="F2272" s="5">
        <v>43221</v>
      </c>
      <c r="G2272">
        <v>292.55</v>
      </c>
      <c r="H2272">
        <v>27.5</v>
      </c>
    </row>
    <row r="2273" spans="1:8" x14ac:dyDescent="0.2">
      <c r="A2273" t="s">
        <v>71</v>
      </c>
      <c r="B2273" t="s">
        <v>201</v>
      </c>
      <c r="C2273" t="s">
        <v>82</v>
      </c>
      <c r="D2273" s="4">
        <v>43313</v>
      </c>
      <c r="E2273" t="s">
        <v>207</v>
      </c>
      <c r="F2273" s="5">
        <v>43221</v>
      </c>
      <c r="G2273">
        <v>13.19</v>
      </c>
      <c r="H2273">
        <v>1.24</v>
      </c>
    </row>
    <row r="2274" spans="1:8" x14ac:dyDescent="0.2">
      <c r="A2274" t="s">
        <v>71</v>
      </c>
      <c r="B2274" t="s">
        <v>201</v>
      </c>
      <c r="C2274" t="s">
        <v>82</v>
      </c>
      <c r="D2274" s="4">
        <v>43313</v>
      </c>
      <c r="E2274" t="s">
        <v>199</v>
      </c>
      <c r="F2274" s="5">
        <v>43221</v>
      </c>
      <c r="G2274">
        <v>305.74</v>
      </c>
      <c r="H2274">
        <v>15.9</v>
      </c>
    </row>
    <row r="2275" spans="1:8" x14ac:dyDescent="0.2">
      <c r="A2275" t="s">
        <v>71</v>
      </c>
      <c r="B2275" t="s">
        <v>55</v>
      </c>
      <c r="C2275" t="s">
        <v>82</v>
      </c>
      <c r="D2275" s="4">
        <v>43282</v>
      </c>
      <c r="E2275" t="s">
        <v>199</v>
      </c>
      <c r="F2275" s="5">
        <v>43221</v>
      </c>
      <c r="G2275">
        <v>9194.0400000000009</v>
      </c>
      <c r="H2275">
        <v>478.08</v>
      </c>
    </row>
    <row r="2276" spans="1:8" x14ac:dyDescent="0.2">
      <c r="A2276" t="s">
        <v>71</v>
      </c>
      <c r="B2276" t="s">
        <v>54</v>
      </c>
      <c r="C2276" t="s">
        <v>80</v>
      </c>
      <c r="D2276" s="4">
        <v>43282</v>
      </c>
      <c r="E2276" t="s">
        <v>198</v>
      </c>
      <c r="F2276" s="5">
        <v>43221</v>
      </c>
      <c r="G2276">
        <v>0</v>
      </c>
      <c r="H2276">
        <v>0</v>
      </c>
    </row>
    <row r="2277" spans="1:8" x14ac:dyDescent="0.2">
      <c r="A2277" t="s">
        <v>71</v>
      </c>
      <c r="B2277" t="s">
        <v>54</v>
      </c>
      <c r="C2277" t="s">
        <v>80</v>
      </c>
      <c r="D2277" s="4">
        <v>43282</v>
      </c>
      <c r="E2277" t="s">
        <v>202</v>
      </c>
      <c r="F2277" s="5">
        <v>43221</v>
      </c>
      <c r="G2277">
        <v>0</v>
      </c>
      <c r="H2277">
        <v>0</v>
      </c>
    </row>
    <row r="2278" spans="1:8" x14ac:dyDescent="0.2">
      <c r="A2278" t="s">
        <v>71</v>
      </c>
      <c r="B2278" t="s">
        <v>54</v>
      </c>
      <c r="C2278" t="s">
        <v>80</v>
      </c>
      <c r="D2278" s="4">
        <v>43282</v>
      </c>
      <c r="E2278" t="s">
        <v>203</v>
      </c>
      <c r="F2278" s="5">
        <v>43221</v>
      </c>
      <c r="G2278">
        <v>0</v>
      </c>
      <c r="H2278">
        <v>0</v>
      </c>
    </row>
    <row r="2279" spans="1:8" x14ac:dyDescent="0.2">
      <c r="A2279" t="s">
        <v>71</v>
      </c>
      <c r="B2279" t="s">
        <v>54</v>
      </c>
      <c r="C2279" t="s">
        <v>80</v>
      </c>
      <c r="D2279" s="4">
        <v>43282</v>
      </c>
      <c r="E2279" t="s">
        <v>199</v>
      </c>
      <c r="F2279" s="5">
        <v>43221</v>
      </c>
      <c r="G2279">
        <v>0</v>
      </c>
      <c r="H2279">
        <v>0</v>
      </c>
    </row>
    <row r="2280" spans="1:8" x14ac:dyDescent="0.2">
      <c r="A2280" t="s">
        <v>71</v>
      </c>
      <c r="B2280" t="s">
        <v>54</v>
      </c>
      <c r="C2280" t="s">
        <v>81</v>
      </c>
      <c r="D2280" s="4">
        <v>43282</v>
      </c>
      <c r="E2280" t="s">
        <v>198</v>
      </c>
      <c r="F2280" s="5">
        <v>43221</v>
      </c>
      <c r="G2280">
        <v>0</v>
      </c>
      <c r="H2280">
        <v>0</v>
      </c>
    </row>
    <row r="2281" spans="1:8" x14ac:dyDescent="0.2">
      <c r="A2281" t="s">
        <v>71</v>
      </c>
      <c r="B2281" t="s">
        <v>54</v>
      </c>
      <c r="C2281" t="s">
        <v>81</v>
      </c>
      <c r="D2281" s="4">
        <v>43282</v>
      </c>
      <c r="E2281" t="s">
        <v>204</v>
      </c>
      <c r="F2281" s="5">
        <v>43221</v>
      </c>
      <c r="G2281">
        <v>0</v>
      </c>
      <c r="H2281">
        <v>0</v>
      </c>
    </row>
    <row r="2282" spans="1:8" x14ac:dyDescent="0.2">
      <c r="A2282" t="s">
        <v>71</v>
      </c>
      <c r="B2282" t="s">
        <v>54</v>
      </c>
      <c r="C2282" t="s">
        <v>81</v>
      </c>
      <c r="D2282" s="4">
        <v>43282</v>
      </c>
      <c r="E2282" t="s">
        <v>205</v>
      </c>
      <c r="F2282" s="5">
        <v>43221</v>
      </c>
      <c r="G2282">
        <v>0</v>
      </c>
      <c r="H2282">
        <v>0</v>
      </c>
    </row>
    <row r="2283" spans="1:8" x14ac:dyDescent="0.2">
      <c r="A2283" t="s">
        <v>71</v>
      </c>
      <c r="B2283" t="s">
        <v>54</v>
      </c>
      <c r="C2283" t="s">
        <v>81</v>
      </c>
      <c r="D2283" s="4">
        <v>43282</v>
      </c>
      <c r="E2283" t="s">
        <v>199</v>
      </c>
      <c r="F2283" s="5">
        <v>43221</v>
      </c>
      <c r="G2283">
        <v>0</v>
      </c>
      <c r="H2283">
        <v>0</v>
      </c>
    </row>
    <row r="2284" spans="1:8" x14ac:dyDescent="0.2">
      <c r="A2284" t="s">
        <v>71</v>
      </c>
      <c r="B2284" t="s">
        <v>54</v>
      </c>
      <c r="C2284" t="s">
        <v>82</v>
      </c>
      <c r="D2284" s="4">
        <v>43282</v>
      </c>
      <c r="E2284" t="s">
        <v>206</v>
      </c>
      <c r="F2284" s="5">
        <v>43221</v>
      </c>
      <c r="G2284">
        <v>0</v>
      </c>
      <c r="H2284">
        <v>0</v>
      </c>
    </row>
    <row r="2285" spans="1:8" x14ac:dyDescent="0.2">
      <c r="A2285" t="s">
        <v>71</v>
      </c>
      <c r="B2285" t="s">
        <v>54</v>
      </c>
      <c r="C2285" t="s">
        <v>82</v>
      </c>
      <c r="D2285" s="4">
        <v>43282</v>
      </c>
      <c r="E2285" t="s">
        <v>207</v>
      </c>
      <c r="F2285" s="5">
        <v>43221</v>
      </c>
      <c r="G2285">
        <v>0</v>
      </c>
      <c r="H2285">
        <v>0</v>
      </c>
    </row>
    <row r="2286" spans="1:8" x14ac:dyDescent="0.2">
      <c r="A2286" t="s">
        <v>71</v>
      </c>
      <c r="B2286" t="s">
        <v>54</v>
      </c>
      <c r="C2286" t="s">
        <v>82</v>
      </c>
      <c r="D2286" s="4">
        <v>43282</v>
      </c>
      <c r="E2286" t="s">
        <v>199</v>
      </c>
      <c r="F2286" s="5">
        <v>43221</v>
      </c>
      <c r="G2286">
        <v>0</v>
      </c>
      <c r="H2286">
        <v>0</v>
      </c>
    </row>
    <row r="2287" spans="1:8" x14ac:dyDescent="0.2">
      <c r="A2287" t="s">
        <v>71</v>
      </c>
      <c r="B2287" t="s">
        <v>54</v>
      </c>
      <c r="C2287" t="s">
        <v>82</v>
      </c>
      <c r="D2287" s="4">
        <v>43282</v>
      </c>
      <c r="E2287" t="s">
        <v>198</v>
      </c>
      <c r="F2287" s="5">
        <v>43221</v>
      </c>
      <c r="G2287">
        <v>0</v>
      </c>
      <c r="H2287">
        <v>0</v>
      </c>
    </row>
    <row r="2288" spans="1:8" x14ac:dyDescent="0.2">
      <c r="A2288" t="s">
        <v>71</v>
      </c>
      <c r="B2288" t="s">
        <v>55</v>
      </c>
      <c r="C2288" t="s">
        <v>80</v>
      </c>
      <c r="D2288" s="4">
        <v>43221</v>
      </c>
      <c r="E2288" t="s">
        <v>198</v>
      </c>
      <c r="F2288" s="5">
        <v>43221</v>
      </c>
      <c r="G2288">
        <v>3035.8</v>
      </c>
      <c r="H2288">
        <v>-215.54</v>
      </c>
    </row>
    <row r="2289" spans="1:8" x14ac:dyDescent="0.2">
      <c r="A2289" t="s">
        <v>71</v>
      </c>
      <c r="B2289" t="s">
        <v>55</v>
      </c>
      <c r="C2289" t="s">
        <v>80</v>
      </c>
      <c r="D2289" s="4">
        <v>43221</v>
      </c>
      <c r="E2289" t="s">
        <v>202</v>
      </c>
      <c r="F2289" s="5">
        <v>43221</v>
      </c>
      <c r="G2289">
        <v>2904.78</v>
      </c>
      <c r="H2289">
        <v>383.43</v>
      </c>
    </row>
    <row r="2290" spans="1:8" x14ac:dyDescent="0.2">
      <c r="A2290" t="s">
        <v>71</v>
      </c>
      <c r="B2290" t="s">
        <v>54</v>
      </c>
      <c r="C2290" t="s">
        <v>82</v>
      </c>
      <c r="D2290" s="4">
        <v>43405</v>
      </c>
      <c r="E2290" t="s">
        <v>199</v>
      </c>
      <c r="F2290" s="5">
        <v>43405</v>
      </c>
      <c r="G2290">
        <v>43.13</v>
      </c>
      <c r="H2290">
        <v>2.23</v>
      </c>
    </row>
    <row r="2291" spans="1:8" x14ac:dyDescent="0.2">
      <c r="A2291" t="s">
        <v>71</v>
      </c>
      <c r="B2291" t="s">
        <v>54</v>
      </c>
      <c r="C2291" t="s">
        <v>82</v>
      </c>
      <c r="D2291" s="4">
        <v>43405</v>
      </c>
      <c r="E2291" t="s">
        <v>198</v>
      </c>
      <c r="F2291" s="5">
        <v>43405</v>
      </c>
      <c r="G2291">
        <v>43.13</v>
      </c>
      <c r="H2291">
        <v>-2.23</v>
      </c>
    </row>
    <row r="2292" spans="1:8" x14ac:dyDescent="0.2">
      <c r="A2292" t="s">
        <v>71</v>
      </c>
      <c r="B2292" t="s">
        <v>54</v>
      </c>
      <c r="C2292" t="s">
        <v>82</v>
      </c>
      <c r="D2292" s="4">
        <v>43405</v>
      </c>
      <c r="E2292" t="s">
        <v>197</v>
      </c>
      <c r="F2292" s="5">
        <v>43405</v>
      </c>
      <c r="G2292">
        <v>41.27</v>
      </c>
      <c r="H2292">
        <v>3.88</v>
      </c>
    </row>
    <row r="2293" spans="1:8" x14ac:dyDescent="0.2">
      <c r="A2293" t="s">
        <v>71</v>
      </c>
      <c r="B2293" t="s">
        <v>55</v>
      </c>
      <c r="C2293" t="s">
        <v>80</v>
      </c>
      <c r="D2293" s="4">
        <v>43313</v>
      </c>
      <c r="E2293" t="s">
        <v>198</v>
      </c>
      <c r="F2293" s="5">
        <v>43221</v>
      </c>
      <c r="G2293">
        <v>212.21</v>
      </c>
      <c r="H2293">
        <v>-15.07</v>
      </c>
    </row>
    <row r="2294" spans="1:8" x14ac:dyDescent="0.2">
      <c r="A2294" t="s">
        <v>71</v>
      </c>
      <c r="B2294" t="s">
        <v>55</v>
      </c>
      <c r="C2294" t="s">
        <v>80</v>
      </c>
      <c r="D2294" s="4">
        <v>43313</v>
      </c>
      <c r="E2294" t="s">
        <v>202</v>
      </c>
      <c r="F2294" s="5">
        <v>43221</v>
      </c>
      <c r="G2294">
        <v>203.05</v>
      </c>
      <c r="H2294">
        <v>26.8</v>
      </c>
    </row>
    <row r="2295" spans="1:8" x14ac:dyDescent="0.2">
      <c r="A2295" t="s">
        <v>71</v>
      </c>
      <c r="B2295" t="s">
        <v>55</v>
      </c>
      <c r="C2295" t="s">
        <v>80</v>
      </c>
      <c r="D2295" s="4">
        <v>43313</v>
      </c>
      <c r="E2295" t="s">
        <v>203</v>
      </c>
      <c r="F2295" s="5">
        <v>43221</v>
      </c>
      <c r="G2295">
        <v>9.16</v>
      </c>
      <c r="H2295">
        <v>1.21</v>
      </c>
    </row>
    <row r="2296" spans="1:8" x14ac:dyDescent="0.2">
      <c r="A2296" t="s">
        <v>71</v>
      </c>
      <c r="B2296" t="s">
        <v>55</v>
      </c>
      <c r="C2296" t="s">
        <v>80</v>
      </c>
      <c r="D2296" s="4">
        <v>43313</v>
      </c>
      <c r="E2296" t="s">
        <v>199</v>
      </c>
      <c r="F2296" s="5">
        <v>43221</v>
      </c>
      <c r="G2296">
        <v>212.21</v>
      </c>
      <c r="H2296">
        <v>15.07</v>
      </c>
    </row>
    <row r="2297" spans="1:8" x14ac:dyDescent="0.2">
      <c r="A2297" t="s">
        <v>71</v>
      </c>
      <c r="B2297" t="s">
        <v>55</v>
      </c>
      <c r="C2297" t="s">
        <v>81</v>
      </c>
      <c r="D2297" s="4">
        <v>43313</v>
      </c>
      <c r="E2297" t="s">
        <v>198</v>
      </c>
      <c r="F2297" s="5">
        <v>43221</v>
      </c>
      <c r="G2297">
        <v>1906.92</v>
      </c>
      <c r="H2297">
        <v>-66.75</v>
      </c>
    </row>
    <row r="2298" spans="1:8" x14ac:dyDescent="0.2">
      <c r="A2298" t="s">
        <v>71</v>
      </c>
      <c r="B2298" t="s">
        <v>55</v>
      </c>
      <c r="C2298" t="s">
        <v>81</v>
      </c>
      <c r="D2298" s="4">
        <v>43313</v>
      </c>
      <c r="E2298" t="s">
        <v>204</v>
      </c>
      <c r="F2298" s="5">
        <v>43221</v>
      </c>
      <c r="G2298">
        <v>1824.63</v>
      </c>
      <c r="H2298">
        <v>118.6</v>
      </c>
    </row>
    <row r="2299" spans="1:8" x14ac:dyDescent="0.2">
      <c r="A2299" t="s">
        <v>71</v>
      </c>
      <c r="B2299" t="s">
        <v>55</v>
      </c>
      <c r="C2299" t="s">
        <v>81</v>
      </c>
      <c r="D2299" s="4">
        <v>43313</v>
      </c>
      <c r="E2299" t="s">
        <v>205</v>
      </c>
      <c r="F2299" s="5">
        <v>43221</v>
      </c>
      <c r="G2299">
        <v>82.29</v>
      </c>
      <c r="H2299">
        <v>5.35</v>
      </c>
    </row>
    <row r="2300" spans="1:8" x14ac:dyDescent="0.2">
      <c r="A2300" t="s">
        <v>71</v>
      </c>
      <c r="B2300" t="s">
        <v>55</v>
      </c>
      <c r="C2300" t="s">
        <v>81</v>
      </c>
      <c r="D2300" s="4">
        <v>43313</v>
      </c>
      <c r="E2300" t="s">
        <v>199</v>
      </c>
      <c r="F2300" s="5">
        <v>43221</v>
      </c>
      <c r="G2300">
        <v>1906.92</v>
      </c>
      <c r="H2300">
        <v>66.75</v>
      </c>
    </row>
    <row r="2301" spans="1:8" x14ac:dyDescent="0.2">
      <c r="A2301" t="s">
        <v>71</v>
      </c>
      <c r="B2301" t="s">
        <v>55</v>
      </c>
      <c r="C2301" t="s">
        <v>82</v>
      </c>
      <c r="D2301" s="4">
        <v>43313</v>
      </c>
      <c r="E2301" t="s">
        <v>198</v>
      </c>
      <c r="F2301" s="5">
        <v>43221</v>
      </c>
      <c r="G2301">
        <v>182.17</v>
      </c>
      <c r="H2301">
        <v>-9.48</v>
      </c>
    </row>
    <row r="2302" spans="1:8" x14ac:dyDescent="0.2">
      <c r="A2302" t="s">
        <v>71</v>
      </c>
      <c r="B2302" t="s">
        <v>55</v>
      </c>
      <c r="C2302" t="s">
        <v>82</v>
      </c>
      <c r="D2302" s="4">
        <v>43313</v>
      </c>
      <c r="E2302" t="s">
        <v>206</v>
      </c>
      <c r="F2302" s="5">
        <v>43221</v>
      </c>
      <c r="G2302">
        <v>174.31</v>
      </c>
      <c r="H2302">
        <v>16.38</v>
      </c>
    </row>
    <row r="2303" spans="1:8" x14ac:dyDescent="0.2">
      <c r="A2303" t="s">
        <v>71</v>
      </c>
      <c r="B2303" t="s">
        <v>55</v>
      </c>
      <c r="C2303" t="s">
        <v>82</v>
      </c>
      <c r="D2303" s="4">
        <v>43313</v>
      </c>
      <c r="E2303" t="s">
        <v>207</v>
      </c>
      <c r="F2303" s="5">
        <v>43221</v>
      </c>
      <c r="G2303">
        <v>7.86</v>
      </c>
      <c r="H2303">
        <v>0.74</v>
      </c>
    </row>
    <row r="2304" spans="1:8" x14ac:dyDescent="0.2">
      <c r="A2304" t="s">
        <v>71</v>
      </c>
      <c r="B2304" t="s">
        <v>55</v>
      </c>
      <c r="C2304" t="s">
        <v>82</v>
      </c>
      <c r="D2304" s="4">
        <v>43313</v>
      </c>
      <c r="E2304" t="s">
        <v>199</v>
      </c>
      <c r="F2304" s="5">
        <v>43221</v>
      </c>
      <c r="G2304">
        <v>182.17</v>
      </c>
      <c r="H2304">
        <v>9.48</v>
      </c>
    </row>
    <row r="2305" spans="1:8" x14ac:dyDescent="0.2">
      <c r="A2305" t="s">
        <v>71</v>
      </c>
      <c r="B2305" t="s">
        <v>55</v>
      </c>
      <c r="C2305" t="s">
        <v>80</v>
      </c>
      <c r="D2305" s="4">
        <v>43313</v>
      </c>
      <c r="E2305" t="s">
        <v>198</v>
      </c>
      <c r="F2305" s="5">
        <v>43221</v>
      </c>
      <c r="G2305">
        <v>40134.14</v>
      </c>
      <c r="H2305">
        <v>-2849.52</v>
      </c>
    </row>
    <row r="2306" spans="1:8" x14ac:dyDescent="0.2">
      <c r="A2306" t="s">
        <v>71</v>
      </c>
      <c r="B2306" t="s">
        <v>55</v>
      </c>
      <c r="C2306" t="s">
        <v>80</v>
      </c>
      <c r="D2306" s="4">
        <v>43313</v>
      </c>
      <c r="E2306" t="s">
        <v>202</v>
      </c>
      <c r="F2306" s="5">
        <v>43221</v>
      </c>
      <c r="G2306">
        <v>38402.18</v>
      </c>
      <c r="H2306">
        <v>5069.08</v>
      </c>
    </row>
    <row r="2307" spans="1:8" x14ac:dyDescent="0.2">
      <c r="A2307" t="s">
        <v>71</v>
      </c>
      <c r="B2307" t="s">
        <v>55</v>
      </c>
      <c r="C2307" t="s">
        <v>80</v>
      </c>
      <c r="D2307" s="4">
        <v>43313</v>
      </c>
      <c r="E2307" t="s">
        <v>203</v>
      </c>
      <c r="F2307" s="5">
        <v>43221</v>
      </c>
      <c r="G2307">
        <v>1731.96</v>
      </c>
      <c r="H2307">
        <v>228.62</v>
      </c>
    </row>
    <row r="2308" spans="1:8" x14ac:dyDescent="0.2">
      <c r="A2308" t="s">
        <v>71</v>
      </c>
      <c r="B2308" t="s">
        <v>55</v>
      </c>
      <c r="C2308" t="s">
        <v>80</v>
      </c>
      <c r="D2308" s="4">
        <v>43313</v>
      </c>
      <c r="E2308" t="s">
        <v>199</v>
      </c>
      <c r="F2308" s="5">
        <v>43221</v>
      </c>
      <c r="G2308">
        <v>40134.14</v>
      </c>
      <c r="H2308">
        <v>2849.52</v>
      </c>
    </row>
    <row r="2309" spans="1:8" x14ac:dyDescent="0.2">
      <c r="A2309" t="s">
        <v>71</v>
      </c>
      <c r="B2309" t="s">
        <v>55</v>
      </c>
      <c r="C2309" t="s">
        <v>81</v>
      </c>
      <c r="D2309" s="4">
        <v>43313</v>
      </c>
      <c r="E2309" t="s">
        <v>198</v>
      </c>
      <c r="F2309" s="5">
        <v>43221</v>
      </c>
      <c r="G2309">
        <v>79406.789999999994</v>
      </c>
      <c r="H2309">
        <v>-2779.24</v>
      </c>
    </row>
    <row r="2310" spans="1:8" x14ac:dyDescent="0.2">
      <c r="A2310" t="s">
        <v>71</v>
      </c>
      <c r="B2310" t="s">
        <v>55</v>
      </c>
      <c r="C2310" t="s">
        <v>81</v>
      </c>
      <c r="D2310" s="4">
        <v>43313</v>
      </c>
      <c r="E2310" t="s">
        <v>204</v>
      </c>
      <c r="F2310" s="5">
        <v>43221</v>
      </c>
      <c r="G2310">
        <v>75980.06</v>
      </c>
      <c r="H2310">
        <v>4938.68</v>
      </c>
    </row>
    <row r="2311" spans="1:8" x14ac:dyDescent="0.2">
      <c r="A2311" t="s">
        <v>71</v>
      </c>
      <c r="B2311" t="s">
        <v>55</v>
      </c>
      <c r="C2311" t="s">
        <v>81</v>
      </c>
      <c r="D2311" s="4">
        <v>43313</v>
      </c>
      <c r="E2311" t="s">
        <v>205</v>
      </c>
      <c r="F2311" s="5">
        <v>43221</v>
      </c>
      <c r="G2311">
        <v>3426.73</v>
      </c>
      <c r="H2311">
        <v>222.69</v>
      </c>
    </row>
    <row r="2312" spans="1:8" x14ac:dyDescent="0.2">
      <c r="A2312" t="s">
        <v>71</v>
      </c>
      <c r="B2312" t="s">
        <v>55</v>
      </c>
      <c r="C2312" t="s">
        <v>81</v>
      </c>
      <c r="D2312" s="4">
        <v>43313</v>
      </c>
      <c r="E2312" t="s">
        <v>199</v>
      </c>
      <c r="F2312" s="5">
        <v>43221</v>
      </c>
      <c r="G2312">
        <v>79406.789999999994</v>
      </c>
      <c r="H2312">
        <v>2779.24</v>
      </c>
    </row>
    <row r="2313" spans="1:8" x14ac:dyDescent="0.2">
      <c r="A2313" t="s">
        <v>71</v>
      </c>
      <c r="B2313" t="s">
        <v>55</v>
      </c>
      <c r="C2313" t="s">
        <v>82</v>
      </c>
      <c r="D2313" s="4">
        <v>43313</v>
      </c>
      <c r="E2313" t="s">
        <v>198</v>
      </c>
      <c r="F2313" s="5">
        <v>43221</v>
      </c>
      <c r="G2313">
        <v>30955.47</v>
      </c>
      <c r="H2313">
        <v>-1609.67</v>
      </c>
    </row>
    <row r="2314" spans="1:8" x14ac:dyDescent="0.2">
      <c r="A2314" t="s">
        <v>71</v>
      </c>
      <c r="B2314" t="s">
        <v>55</v>
      </c>
      <c r="C2314" t="s">
        <v>82</v>
      </c>
      <c r="D2314" s="4">
        <v>43313</v>
      </c>
      <c r="E2314" t="s">
        <v>206</v>
      </c>
      <c r="F2314" s="5">
        <v>43221</v>
      </c>
      <c r="G2314">
        <v>29619.63</v>
      </c>
      <c r="H2314">
        <v>2784.22</v>
      </c>
    </row>
    <row r="2315" spans="1:8" x14ac:dyDescent="0.2">
      <c r="A2315" t="s">
        <v>71</v>
      </c>
      <c r="B2315" t="s">
        <v>55</v>
      </c>
      <c r="C2315" t="s">
        <v>82</v>
      </c>
      <c r="D2315" s="4">
        <v>43313</v>
      </c>
      <c r="E2315" t="s">
        <v>207</v>
      </c>
      <c r="F2315" s="5">
        <v>43221</v>
      </c>
      <c r="G2315">
        <v>1335.84</v>
      </c>
      <c r="H2315">
        <v>125.54</v>
      </c>
    </row>
    <row r="2316" spans="1:8" x14ac:dyDescent="0.2">
      <c r="A2316" t="s">
        <v>71</v>
      </c>
      <c r="B2316" t="s">
        <v>55</v>
      </c>
      <c r="C2316" t="s">
        <v>82</v>
      </c>
      <c r="D2316" s="4">
        <v>43313</v>
      </c>
      <c r="E2316" t="s">
        <v>199</v>
      </c>
      <c r="F2316" s="5">
        <v>43221</v>
      </c>
      <c r="G2316">
        <v>30955.47</v>
      </c>
      <c r="H2316">
        <v>1609.67</v>
      </c>
    </row>
    <row r="2317" spans="1:8" x14ac:dyDescent="0.2">
      <c r="A2317" t="s">
        <v>71</v>
      </c>
      <c r="B2317" t="s">
        <v>55</v>
      </c>
      <c r="C2317" t="s">
        <v>80</v>
      </c>
      <c r="D2317" s="4">
        <v>43282</v>
      </c>
      <c r="E2317" t="s">
        <v>198</v>
      </c>
      <c r="F2317" s="5">
        <v>43221</v>
      </c>
      <c r="G2317">
        <v>6222.03</v>
      </c>
      <c r="H2317">
        <v>-441.75</v>
      </c>
    </row>
    <row r="2318" spans="1:8" x14ac:dyDescent="0.2">
      <c r="A2318" t="s">
        <v>71</v>
      </c>
      <c r="B2318" t="s">
        <v>55</v>
      </c>
      <c r="C2318" t="s">
        <v>80</v>
      </c>
      <c r="D2318" s="4">
        <v>43282</v>
      </c>
      <c r="E2318" t="s">
        <v>202</v>
      </c>
      <c r="F2318" s="5">
        <v>43221</v>
      </c>
      <c r="G2318">
        <v>5953.5</v>
      </c>
      <c r="H2318">
        <v>785.85</v>
      </c>
    </row>
    <row r="2319" spans="1:8" x14ac:dyDescent="0.2">
      <c r="A2319" t="s">
        <v>71</v>
      </c>
      <c r="B2319" t="s">
        <v>55</v>
      </c>
      <c r="C2319" t="s">
        <v>80</v>
      </c>
      <c r="D2319" s="4">
        <v>43282</v>
      </c>
      <c r="E2319" t="s">
        <v>203</v>
      </c>
      <c r="F2319" s="5">
        <v>43221</v>
      </c>
      <c r="G2319">
        <v>268.52999999999997</v>
      </c>
      <c r="H2319">
        <v>35.450000000000003</v>
      </c>
    </row>
    <row r="2320" spans="1:8" x14ac:dyDescent="0.2">
      <c r="A2320" t="s">
        <v>71</v>
      </c>
      <c r="B2320" t="s">
        <v>55</v>
      </c>
      <c r="C2320" t="s">
        <v>80</v>
      </c>
      <c r="D2320" s="4">
        <v>43282</v>
      </c>
      <c r="E2320" t="s">
        <v>199</v>
      </c>
      <c r="F2320" s="5">
        <v>43221</v>
      </c>
      <c r="G2320">
        <v>6222.03</v>
      </c>
      <c r="H2320">
        <v>441.75</v>
      </c>
    </row>
    <row r="2321" spans="1:8" x14ac:dyDescent="0.2">
      <c r="A2321" t="s">
        <v>71</v>
      </c>
      <c r="B2321" t="s">
        <v>55</v>
      </c>
      <c r="C2321" t="s">
        <v>81</v>
      </c>
      <c r="D2321" s="4">
        <v>43282</v>
      </c>
      <c r="E2321" t="s">
        <v>198</v>
      </c>
      <c r="F2321" s="5">
        <v>43221</v>
      </c>
      <c r="G2321">
        <v>22743.59</v>
      </c>
      <c r="H2321">
        <v>-796.02</v>
      </c>
    </row>
    <row r="2322" spans="1:8" x14ac:dyDescent="0.2">
      <c r="A2322" t="s">
        <v>71</v>
      </c>
      <c r="B2322" t="s">
        <v>55</v>
      </c>
      <c r="C2322" t="s">
        <v>81</v>
      </c>
      <c r="D2322" s="4">
        <v>43282</v>
      </c>
      <c r="E2322" t="s">
        <v>204</v>
      </c>
      <c r="F2322" s="5">
        <v>43221</v>
      </c>
      <c r="G2322">
        <v>21762.11</v>
      </c>
      <c r="H2322">
        <v>1414.56</v>
      </c>
    </row>
    <row r="2323" spans="1:8" x14ac:dyDescent="0.2">
      <c r="A2323" t="s">
        <v>71</v>
      </c>
      <c r="B2323" t="s">
        <v>55</v>
      </c>
      <c r="C2323" t="s">
        <v>81</v>
      </c>
      <c r="D2323" s="4">
        <v>43282</v>
      </c>
      <c r="E2323" t="s">
        <v>205</v>
      </c>
      <c r="F2323" s="5">
        <v>43221</v>
      </c>
      <c r="G2323">
        <v>981.48</v>
      </c>
      <c r="H2323">
        <v>63.8</v>
      </c>
    </row>
    <row r="2324" spans="1:8" x14ac:dyDescent="0.2">
      <c r="A2324" t="s">
        <v>71</v>
      </c>
      <c r="B2324" t="s">
        <v>55</v>
      </c>
      <c r="C2324" t="s">
        <v>81</v>
      </c>
      <c r="D2324" s="4">
        <v>43282</v>
      </c>
      <c r="E2324" t="s">
        <v>199</v>
      </c>
      <c r="F2324" s="5">
        <v>43221</v>
      </c>
      <c r="G2324">
        <v>22743.59</v>
      </c>
      <c r="H2324">
        <v>796.02</v>
      </c>
    </row>
    <row r="2325" spans="1:8" x14ac:dyDescent="0.2">
      <c r="A2325" t="s">
        <v>71</v>
      </c>
      <c r="B2325" t="s">
        <v>55</v>
      </c>
      <c r="C2325" t="s">
        <v>82</v>
      </c>
      <c r="D2325" s="4">
        <v>43282</v>
      </c>
      <c r="E2325" t="s">
        <v>207</v>
      </c>
      <c r="F2325" s="5">
        <v>43221</v>
      </c>
      <c r="G2325">
        <v>245.01</v>
      </c>
      <c r="H2325">
        <v>23.05</v>
      </c>
    </row>
    <row r="2326" spans="1:8" x14ac:dyDescent="0.2">
      <c r="A2326" t="s">
        <v>71</v>
      </c>
      <c r="B2326" t="s">
        <v>55</v>
      </c>
      <c r="C2326" t="s">
        <v>82</v>
      </c>
      <c r="D2326" s="4">
        <v>43282</v>
      </c>
      <c r="E2326" t="s">
        <v>199</v>
      </c>
      <c r="F2326" s="5">
        <v>43221</v>
      </c>
      <c r="G2326">
        <v>5677.34</v>
      </c>
      <c r="H2326">
        <v>295.20999999999998</v>
      </c>
    </row>
    <row r="2327" spans="1:8" x14ac:dyDescent="0.2">
      <c r="A2327" t="s">
        <v>71</v>
      </c>
      <c r="B2327" t="s">
        <v>55</v>
      </c>
      <c r="C2327" t="s">
        <v>82</v>
      </c>
      <c r="D2327" s="4">
        <v>43282</v>
      </c>
      <c r="E2327" t="s">
        <v>198</v>
      </c>
      <c r="F2327" s="5">
        <v>43221</v>
      </c>
      <c r="G2327">
        <v>5677.34</v>
      </c>
      <c r="H2327">
        <v>-295.20999999999998</v>
      </c>
    </row>
    <row r="2328" spans="1:8" x14ac:dyDescent="0.2">
      <c r="A2328" t="s">
        <v>71</v>
      </c>
      <c r="B2328" t="s">
        <v>55</v>
      </c>
      <c r="C2328" t="s">
        <v>82</v>
      </c>
      <c r="D2328" s="4">
        <v>43282</v>
      </c>
      <c r="E2328" t="s">
        <v>206</v>
      </c>
      <c r="F2328" s="5">
        <v>43221</v>
      </c>
      <c r="G2328">
        <v>5432.33</v>
      </c>
      <c r="H2328">
        <v>510.64</v>
      </c>
    </row>
    <row r="2329" spans="1:8" x14ac:dyDescent="0.2">
      <c r="A2329" t="s">
        <v>71</v>
      </c>
      <c r="B2329" t="s">
        <v>55</v>
      </c>
      <c r="C2329" t="s">
        <v>80</v>
      </c>
      <c r="D2329" s="4">
        <v>43313</v>
      </c>
      <c r="E2329" t="s">
        <v>198</v>
      </c>
      <c r="F2329" s="5">
        <v>43221</v>
      </c>
      <c r="G2329">
        <v>26945.15</v>
      </c>
      <c r="H2329">
        <v>-1913.07</v>
      </c>
    </row>
    <row r="2330" spans="1:8" x14ac:dyDescent="0.2">
      <c r="A2330" t="s">
        <v>71</v>
      </c>
      <c r="B2330" t="s">
        <v>55</v>
      </c>
      <c r="C2330" t="s">
        <v>80</v>
      </c>
      <c r="D2330" s="4">
        <v>43313</v>
      </c>
      <c r="E2330" t="s">
        <v>202</v>
      </c>
      <c r="F2330" s="5">
        <v>43221</v>
      </c>
      <c r="G2330">
        <v>25782.35</v>
      </c>
      <c r="H2330">
        <v>3403.25</v>
      </c>
    </row>
    <row r="2331" spans="1:8" x14ac:dyDescent="0.2">
      <c r="A2331" t="s">
        <v>71</v>
      </c>
      <c r="B2331" t="s">
        <v>55</v>
      </c>
      <c r="C2331" t="s">
        <v>80</v>
      </c>
      <c r="D2331" s="4">
        <v>43313</v>
      </c>
      <c r="E2331" t="s">
        <v>203</v>
      </c>
      <c r="F2331" s="5">
        <v>43221</v>
      </c>
      <c r="G2331">
        <v>1162.8</v>
      </c>
      <c r="H2331">
        <v>153.47999999999999</v>
      </c>
    </row>
    <row r="2332" spans="1:8" x14ac:dyDescent="0.2">
      <c r="A2332" t="s">
        <v>71</v>
      </c>
      <c r="B2332" t="s">
        <v>55</v>
      </c>
      <c r="C2332" t="s">
        <v>80</v>
      </c>
      <c r="D2332" s="4">
        <v>43313</v>
      </c>
      <c r="E2332" t="s">
        <v>199</v>
      </c>
      <c r="F2332" s="5">
        <v>43221</v>
      </c>
      <c r="G2332">
        <v>26945.15</v>
      </c>
      <c r="H2332">
        <v>1913.07</v>
      </c>
    </row>
    <row r="2333" spans="1:8" x14ac:dyDescent="0.2">
      <c r="A2333" t="s">
        <v>71</v>
      </c>
      <c r="B2333" t="s">
        <v>55</v>
      </c>
      <c r="C2333" t="s">
        <v>81</v>
      </c>
      <c r="D2333" s="4">
        <v>43313</v>
      </c>
      <c r="E2333" t="s">
        <v>198</v>
      </c>
      <c r="F2333" s="5">
        <v>43221</v>
      </c>
      <c r="G2333">
        <v>65935.94</v>
      </c>
      <c r="H2333">
        <v>-2307.71</v>
      </c>
    </row>
    <row r="2334" spans="1:8" x14ac:dyDescent="0.2">
      <c r="A2334" t="s">
        <v>71</v>
      </c>
      <c r="B2334" t="s">
        <v>55</v>
      </c>
      <c r="C2334" t="s">
        <v>81</v>
      </c>
      <c r="D2334" s="4">
        <v>43313</v>
      </c>
      <c r="E2334" t="s">
        <v>204</v>
      </c>
      <c r="F2334" s="5">
        <v>43221</v>
      </c>
      <c r="G2334">
        <v>63090.559999999998</v>
      </c>
      <c r="H2334">
        <v>4100.87</v>
      </c>
    </row>
    <row r="2335" spans="1:8" x14ac:dyDescent="0.2">
      <c r="A2335" t="s">
        <v>71</v>
      </c>
      <c r="B2335" t="s">
        <v>55</v>
      </c>
      <c r="C2335" t="s">
        <v>81</v>
      </c>
      <c r="D2335" s="4">
        <v>43313</v>
      </c>
      <c r="E2335" t="s">
        <v>205</v>
      </c>
      <c r="F2335" s="5">
        <v>43221</v>
      </c>
      <c r="G2335">
        <v>2845.38</v>
      </c>
      <c r="H2335">
        <v>184.96</v>
      </c>
    </row>
    <row r="2336" spans="1:8" x14ac:dyDescent="0.2">
      <c r="A2336" t="s">
        <v>71</v>
      </c>
      <c r="B2336" t="s">
        <v>55</v>
      </c>
      <c r="C2336" t="s">
        <v>81</v>
      </c>
      <c r="D2336" s="4">
        <v>43313</v>
      </c>
      <c r="E2336" t="s">
        <v>199</v>
      </c>
      <c r="F2336" s="5">
        <v>43221</v>
      </c>
      <c r="G2336">
        <v>65935.94</v>
      </c>
      <c r="H2336">
        <v>2307.71</v>
      </c>
    </row>
    <row r="2337" spans="1:8" x14ac:dyDescent="0.2">
      <c r="A2337" t="s">
        <v>71</v>
      </c>
      <c r="B2337" t="s">
        <v>55</v>
      </c>
      <c r="C2337" t="s">
        <v>82</v>
      </c>
      <c r="D2337" s="4">
        <v>43313</v>
      </c>
      <c r="E2337" t="s">
        <v>198</v>
      </c>
      <c r="F2337" s="5">
        <v>43221</v>
      </c>
      <c r="G2337">
        <v>23374.29</v>
      </c>
      <c r="H2337">
        <v>-1215.46</v>
      </c>
    </row>
    <row r="2338" spans="1:8" x14ac:dyDescent="0.2">
      <c r="A2338" t="s">
        <v>71</v>
      </c>
      <c r="B2338" t="s">
        <v>55</v>
      </c>
      <c r="C2338" t="s">
        <v>82</v>
      </c>
      <c r="D2338" s="4">
        <v>43313</v>
      </c>
      <c r="E2338" t="s">
        <v>206</v>
      </c>
      <c r="F2338" s="5">
        <v>43221</v>
      </c>
      <c r="G2338">
        <v>22365.58</v>
      </c>
      <c r="H2338">
        <v>2102.35</v>
      </c>
    </row>
    <row r="2339" spans="1:8" x14ac:dyDescent="0.2">
      <c r="A2339" t="s">
        <v>71</v>
      </c>
      <c r="B2339" t="s">
        <v>55</v>
      </c>
      <c r="C2339" t="s">
        <v>82</v>
      </c>
      <c r="D2339" s="4">
        <v>43313</v>
      </c>
      <c r="E2339" t="s">
        <v>207</v>
      </c>
      <c r="F2339" s="5">
        <v>43221</v>
      </c>
      <c r="G2339">
        <v>1008.71</v>
      </c>
      <c r="H2339">
        <v>94.81</v>
      </c>
    </row>
    <row r="2340" spans="1:8" x14ac:dyDescent="0.2">
      <c r="A2340" t="s">
        <v>71</v>
      </c>
      <c r="B2340" t="s">
        <v>55</v>
      </c>
      <c r="C2340" t="s">
        <v>82</v>
      </c>
      <c r="D2340" s="4">
        <v>43313</v>
      </c>
      <c r="E2340" t="s">
        <v>199</v>
      </c>
      <c r="F2340" s="5">
        <v>43221</v>
      </c>
      <c r="G2340">
        <v>23374.29</v>
      </c>
      <c r="H2340">
        <v>1215.46</v>
      </c>
    </row>
    <row r="2341" spans="1:8" x14ac:dyDescent="0.2">
      <c r="A2341" t="s">
        <v>71</v>
      </c>
      <c r="B2341" t="s">
        <v>55</v>
      </c>
      <c r="C2341" t="s">
        <v>80</v>
      </c>
      <c r="D2341" s="4">
        <v>43282</v>
      </c>
      <c r="E2341" t="s">
        <v>198</v>
      </c>
      <c r="F2341" s="5">
        <v>43221</v>
      </c>
      <c r="G2341">
        <v>134550.99</v>
      </c>
      <c r="H2341">
        <v>-9553.1299999999992</v>
      </c>
    </row>
    <row r="2342" spans="1:8" x14ac:dyDescent="0.2">
      <c r="A2342" t="s">
        <v>71</v>
      </c>
      <c r="B2342" t="s">
        <v>55</v>
      </c>
      <c r="C2342" t="s">
        <v>80</v>
      </c>
      <c r="D2342" s="4">
        <v>43282</v>
      </c>
      <c r="E2342" t="s">
        <v>202</v>
      </c>
      <c r="F2342" s="5">
        <v>43221</v>
      </c>
      <c r="G2342">
        <v>128744.66</v>
      </c>
      <c r="H2342">
        <v>16994.32</v>
      </c>
    </row>
    <row r="2343" spans="1:8" x14ac:dyDescent="0.2">
      <c r="A2343" t="s">
        <v>71</v>
      </c>
      <c r="B2343" t="s">
        <v>55</v>
      </c>
      <c r="C2343" t="s">
        <v>80</v>
      </c>
      <c r="D2343" s="4">
        <v>43282</v>
      </c>
      <c r="E2343" t="s">
        <v>203</v>
      </c>
      <c r="F2343" s="5">
        <v>43221</v>
      </c>
      <c r="G2343">
        <v>5806.33</v>
      </c>
      <c r="H2343">
        <v>766.46</v>
      </c>
    </row>
    <row r="2344" spans="1:8" x14ac:dyDescent="0.2">
      <c r="A2344" t="s">
        <v>71</v>
      </c>
      <c r="B2344" t="s">
        <v>55</v>
      </c>
      <c r="C2344" t="s">
        <v>80</v>
      </c>
      <c r="D2344" s="4">
        <v>43282</v>
      </c>
      <c r="E2344" t="s">
        <v>199</v>
      </c>
      <c r="F2344" s="5">
        <v>43221</v>
      </c>
      <c r="G2344">
        <v>134550.99</v>
      </c>
      <c r="H2344">
        <v>9553.1299999999992</v>
      </c>
    </row>
    <row r="2345" spans="1:8" x14ac:dyDescent="0.2">
      <c r="A2345" t="s">
        <v>71</v>
      </c>
      <c r="B2345" t="s">
        <v>55</v>
      </c>
      <c r="C2345" t="s">
        <v>81</v>
      </c>
      <c r="D2345" s="4">
        <v>43282</v>
      </c>
      <c r="E2345" t="s">
        <v>198</v>
      </c>
      <c r="F2345" s="5">
        <v>43221</v>
      </c>
      <c r="G2345">
        <v>322980.56</v>
      </c>
      <c r="H2345">
        <v>-11304.4</v>
      </c>
    </row>
    <row r="2346" spans="1:8" x14ac:dyDescent="0.2">
      <c r="A2346" t="s">
        <v>71</v>
      </c>
      <c r="B2346" t="s">
        <v>54</v>
      </c>
      <c r="C2346" t="s">
        <v>80</v>
      </c>
      <c r="D2346" s="4">
        <v>43252</v>
      </c>
      <c r="E2346" t="s">
        <v>198</v>
      </c>
      <c r="F2346" s="5">
        <v>43221</v>
      </c>
      <c r="G2346">
        <v>104640.06</v>
      </c>
      <c r="H2346">
        <v>-7429.37</v>
      </c>
    </row>
    <row r="2347" spans="1:8" x14ac:dyDescent="0.2">
      <c r="A2347" t="s">
        <v>71</v>
      </c>
      <c r="B2347" t="s">
        <v>54</v>
      </c>
      <c r="C2347" t="s">
        <v>80</v>
      </c>
      <c r="D2347" s="4">
        <v>43252</v>
      </c>
      <c r="E2347" t="s">
        <v>202</v>
      </c>
      <c r="F2347" s="5">
        <v>43221</v>
      </c>
      <c r="G2347">
        <v>100124.45</v>
      </c>
      <c r="H2347">
        <v>13216.66</v>
      </c>
    </row>
    <row r="2348" spans="1:8" x14ac:dyDescent="0.2">
      <c r="A2348" t="s">
        <v>71</v>
      </c>
      <c r="B2348" t="s">
        <v>54</v>
      </c>
      <c r="C2348" t="s">
        <v>80</v>
      </c>
      <c r="D2348" s="4">
        <v>43252</v>
      </c>
      <c r="E2348" t="s">
        <v>203</v>
      </c>
      <c r="F2348" s="5">
        <v>43221</v>
      </c>
      <c r="G2348">
        <v>4515.6099999999997</v>
      </c>
      <c r="H2348">
        <v>596.04999999999995</v>
      </c>
    </row>
    <row r="2349" spans="1:8" x14ac:dyDescent="0.2">
      <c r="A2349" t="s">
        <v>71</v>
      </c>
      <c r="B2349" t="s">
        <v>54</v>
      </c>
      <c r="C2349" t="s">
        <v>80</v>
      </c>
      <c r="D2349" s="4">
        <v>43252</v>
      </c>
      <c r="E2349" t="s">
        <v>199</v>
      </c>
      <c r="F2349" s="5">
        <v>43221</v>
      </c>
      <c r="G2349">
        <v>104640.06</v>
      </c>
      <c r="H2349">
        <v>7429.37</v>
      </c>
    </row>
    <row r="2350" spans="1:8" x14ac:dyDescent="0.2">
      <c r="A2350" t="s">
        <v>71</v>
      </c>
      <c r="B2350" t="s">
        <v>54</v>
      </c>
      <c r="C2350" t="s">
        <v>81</v>
      </c>
      <c r="D2350" s="4">
        <v>43252</v>
      </c>
      <c r="E2350" t="s">
        <v>204</v>
      </c>
      <c r="F2350" s="5">
        <v>43221</v>
      </c>
      <c r="G2350">
        <v>360064.36</v>
      </c>
      <c r="H2350">
        <v>23404.16</v>
      </c>
    </row>
    <row r="2351" spans="1:8" x14ac:dyDescent="0.2">
      <c r="A2351" t="s">
        <v>71</v>
      </c>
      <c r="B2351" t="s">
        <v>54</v>
      </c>
      <c r="C2351" t="s">
        <v>81</v>
      </c>
      <c r="D2351" s="4">
        <v>43252</v>
      </c>
      <c r="E2351" t="s">
        <v>205</v>
      </c>
      <c r="F2351" s="5">
        <v>43221</v>
      </c>
      <c r="G2351">
        <v>16238.74</v>
      </c>
      <c r="H2351">
        <v>1055.5899999999999</v>
      </c>
    </row>
    <row r="2352" spans="1:8" x14ac:dyDescent="0.2">
      <c r="A2352" t="s">
        <v>71</v>
      </c>
      <c r="B2352" t="s">
        <v>54</v>
      </c>
      <c r="C2352" t="s">
        <v>81</v>
      </c>
      <c r="D2352" s="4">
        <v>43252</v>
      </c>
      <c r="E2352" t="s">
        <v>199</v>
      </c>
      <c r="F2352" s="5">
        <v>43221</v>
      </c>
      <c r="G2352">
        <v>376303.1</v>
      </c>
      <c r="H2352">
        <v>13170.83</v>
      </c>
    </row>
    <row r="2353" spans="1:8" x14ac:dyDescent="0.2">
      <c r="A2353" t="s">
        <v>71</v>
      </c>
      <c r="B2353" t="s">
        <v>54</v>
      </c>
      <c r="C2353" t="s">
        <v>81</v>
      </c>
      <c r="D2353" s="4">
        <v>43252</v>
      </c>
      <c r="E2353" t="s">
        <v>198</v>
      </c>
      <c r="F2353" s="5">
        <v>43221</v>
      </c>
      <c r="G2353">
        <v>376303.1</v>
      </c>
      <c r="H2353">
        <v>-13170.83</v>
      </c>
    </row>
    <row r="2354" spans="1:8" x14ac:dyDescent="0.2">
      <c r="A2354" t="s">
        <v>71</v>
      </c>
      <c r="B2354" t="s">
        <v>54</v>
      </c>
      <c r="C2354" t="s">
        <v>82</v>
      </c>
      <c r="D2354" s="4">
        <v>43252</v>
      </c>
      <c r="E2354" t="s">
        <v>199</v>
      </c>
      <c r="F2354" s="5">
        <v>43221</v>
      </c>
      <c r="G2354">
        <v>104748.89</v>
      </c>
      <c r="H2354">
        <v>5446.99</v>
      </c>
    </row>
    <row r="2355" spans="1:8" x14ac:dyDescent="0.2">
      <c r="A2355" t="s">
        <v>71</v>
      </c>
      <c r="B2355" t="s">
        <v>54</v>
      </c>
      <c r="C2355" t="s">
        <v>82</v>
      </c>
      <c r="D2355" s="4">
        <v>43252</v>
      </c>
      <c r="E2355" t="s">
        <v>198</v>
      </c>
      <c r="F2355" s="5">
        <v>43221</v>
      </c>
      <c r="G2355">
        <v>104748.89</v>
      </c>
      <c r="H2355">
        <v>-5446.99</v>
      </c>
    </row>
    <row r="2356" spans="1:8" x14ac:dyDescent="0.2">
      <c r="A2356" t="s">
        <v>71</v>
      </c>
      <c r="B2356" t="s">
        <v>54</v>
      </c>
      <c r="C2356" t="s">
        <v>82</v>
      </c>
      <c r="D2356" s="4">
        <v>43252</v>
      </c>
      <c r="E2356" t="s">
        <v>206</v>
      </c>
      <c r="F2356" s="5">
        <v>43221</v>
      </c>
      <c r="G2356">
        <v>100228.59</v>
      </c>
      <c r="H2356">
        <v>9421.5499999999993</v>
      </c>
    </row>
    <row r="2357" spans="1:8" x14ac:dyDescent="0.2">
      <c r="A2357" t="s">
        <v>71</v>
      </c>
      <c r="B2357" t="s">
        <v>54</v>
      </c>
      <c r="C2357" t="s">
        <v>82</v>
      </c>
      <c r="D2357" s="4">
        <v>43252</v>
      </c>
      <c r="E2357" t="s">
        <v>207</v>
      </c>
      <c r="F2357" s="5">
        <v>43221</v>
      </c>
      <c r="G2357">
        <v>4520.3</v>
      </c>
      <c r="H2357">
        <v>424.94</v>
      </c>
    </row>
    <row r="2358" spans="1:8" x14ac:dyDescent="0.2">
      <c r="A2358" t="s">
        <v>71</v>
      </c>
      <c r="B2358" t="s">
        <v>54</v>
      </c>
      <c r="C2358" t="s">
        <v>80</v>
      </c>
      <c r="D2358" s="4">
        <v>43252</v>
      </c>
      <c r="E2358" t="s">
        <v>192</v>
      </c>
      <c r="F2358" s="5">
        <v>43101</v>
      </c>
      <c r="G2358">
        <v>4.18</v>
      </c>
      <c r="H2358">
        <v>0.54</v>
      </c>
    </row>
    <row r="2359" spans="1:8" x14ac:dyDescent="0.2">
      <c r="A2359" t="s">
        <v>71</v>
      </c>
      <c r="B2359" t="s">
        <v>54</v>
      </c>
      <c r="C2359" t="s">
        <v>80</v>
      </c>
      <c r="D2359" s="4">
        <v>43252</v>
      </c>
      <c r="E2359" t="s">
        <v>199</v>
      </c>
      <c r="F2359" s="5">
        <v>43101</v>
      </c>
      <c r="G2359">
        <v>97.05</v>
      </c>
      <c r="H2359">
        <v>5.13</v>
      </c>
    </row>
    <row r="2360" spans="1:8" x14ac:dyDescent="0.2">
      <c r="A2360" t="s">
        <v>71</v>
      </c>
      <c r="B2360" t="s">
        <v>54</v>
      </c>
      <c r="C2360" t="s">
        <v>80</v>
      </c>
      <c r="D2360" s="4">
        <v>43252</v>
      </c>
      <c r="E2360" t="s">
        <v>198</v>
      </c>
      <c r="F2360" s="5">
        <v>43101</v>
      </c>
      <c r="G2360">
        <v>97.05</v>
      </c>
      <c r="H2360">
        <v>-5.13</v>
      </c>
    </row>
    <row r="2361" spans="1:8" x14ac:dyDescent="0.2">
      <c r="A2361" t="s">
        <v>71</v>
      </c>
      <c r="B2361" t="s">
        <v>54</v>
      </c>
      <c r="C2361" t="s">
        <v>80</v>
      </c>
      <c r="D2361" s="4">
        <v>43252</v>
      </c>
      <c r="E2361" t="s">
        <v>193</v>
      </c>
      <c r="F2361" s="5">
        <v>43101</v>
      </c>
      <c r="G2361">
        <v>92.87</v>
      </c>
      <c r="H2361">
        <v>12.25</v>
      </c>
    </row>
    <row r="2362" spans="1:8" x14ac:dyDescent="0.2">
      <c r="A2362" t="s">
        <v>71</v>
      </c>
      <c r="B2362" t="s">
        <v>54</v>
      </c>
      <c r="C2362" t="s">
        <v>81</v>
      </c>
      <c r="D2362" s="4">
        <v>43252</v>
      </c>
      <c r="E2362" t="s">
        <v>198</v>
      </c>
      <c r="F2362" s="5">
        <v>43101</v>
      </c>
      <c r="G2362">
        <v>364.22</v>
      </c>
      <c r="H2362">
        <v>-9.4700000000000006</v>
      </c>
    </row>
    <row r="2363" spans="1:8" x14ac:dyDescent="0.2">
      <c r="A2363" t="s">
        <v>71</v>
      </c>
      <c r="B2363" t="s">
        <v>54</v>
      </c>
      <c r="C2363" t="s">
        <v>81</v>
      </c>
      <c r="D2363" s="4">
        <v>43252</v>
      </c>
      <c r="E2363" t="s">
        <v>195</v>
      </c>
      <c r="F2363" s="5">
        <v>43101</v>
      </c>
      <c r="G2363">
        <v>348.5</v>
      </c>
      <c r="H2363">
        <v>22.65</v>
      </c>
    </row>
    <row r="2364" spans="1:8" x14ac:dyDescent="0.2">
      <c r="A2364" t="s">
        <v>71</v>
      </c>
      <c r="B2364" t="s">
        <v>54</v>
      </c>
      <c r="C2364" t="s">
        <v>81</v>
      </c>
      <c r="D2364" s="4">
        <v>43252</v>
      </c>
      <c r="E2364" t="s">
        <v>194</v>
      </c>
      <c r="F2364" s="5">
        <v>43101</v>
      </c>
      <c r="G2364">
        <v>15.72</v>
      </c>
      <c r="H2364">
        <v>1.02</v>
      </c>
    </row>
    <row r="2365" spans="1:8" x14ac:dyDescent="0.2">
      <c r="A2365" t="s">
        <v>71</v>
      </c>
      <c r="B2365" t="s">
        <v>54</v>
      </c>
      <c r="C2365" t="s">
        <v>81</v>
      </c>
      <c r="D2365" s="4">
        <v>43252</v>
      </c>
      <c r="E2365" t="s">
        <v>199</v>
      </c>
      <c r="F2365" s="5">
        <v>43101</v>
      </c>
      <c r="G2365">
        <v>364.22</v>
      </c>
      <c r="H2365">
        <v>9.4700000000000006</v>
      </c>
    </row>
    <row r="2366" spans="1:8" x14ac:dyDescent="0.2">
      <c r="A2366" t="s">
        <v>71</v>
      </c>
      <c r="B2366" t="s">
        <v>54</v>
      </c>
      <c r="C2366" t="s">
        <v>82</v>
      </c>
      <c r="D2366" s="4">
        <v>43252</v>
      </c>
      <c r="E2366" t="s">
        <v>197</v>
      </c>
      <c r="F2366" s="5">
        <v>43101</v>
      </c>
      <c r="G2366">
        <v>75.92</v>
      </c>
      <c r="H2366">
        <v>7.21</v>
      </c>
    </row>
    <row r="2367" spans="1:8" x14ac:dyDescent="0.2">
      <c r="A2367" t="s">
        <v>71</v>
      </c>
      <c r="B2367" t="s">
        <v>54</v>
      </c>
      <c r="C2367" t="s">
        <v>82</v>
      </c>
      <c r="D2367" s="4">
        <v>43252</v>
      </c>
      <c r="E2367" t="s">
        <v>196</v>
      </c>
      <c r="F2367" s="5">
        <v>43101</v>
      </c>
      <c r="G2367">
        <v>3.42</v>
      </c>
      <c r="H2367">
        <v>0.32</v>
      </c>
    </row>
    <row r="2368" spans="1:8" x14ac:dyDescent="0.2">
      <c r="A2368" t="s">
        <v>71</v>
      </c>
      <c r="B2368" t="s">
        <v>54</v>
      </c>
      <c r="C2368" t="s">
        <v>82</v>
      </c>
      <c r="D2368" s="4">
        <v>43252</v>
      </c>
      <c r="E2368" t="s">
        <v>199</v>
      </c>
      <c r="F2368" s="5">
        <v>43101</v>
      </c>
      <c r="G2368">
        <v>79.34</v>
      </c>
      <c r="H2368">
        <v>3.01</v>
      </c>
    </row>
    <row r="2369" spans="1:8" x14ac:dyDescent="0.2">
      <c r="A2369" t="s">
        <v>71</v>
      </c>
      <c r="B2369" t="s">
        <v>54</v>
      </c>
      <c r="C2369" t="s">
        <v>82</v>
      </c>
      <c r="D2369" s="4">
        <v>43252</v>
      </c>
      <c r="E2369" t="s">
        <v>198</v>
      </c>
      <c r="F2369" s="5">
        <v>43101</v>
      </c>
      <c r="G2369">
        <v>79.34</v>
      </c>
      <c r="H2369">
        <v>-3.01</v>
      </c>
    </row>
    <row r="2370" spans="1:8" x14ac:dyDescent="0.2">
      <c r="A2370" t="s">
        <v>71</v>
      </c>
      <c r="B2370" t="s">
        <v>54</v>
      </c>
      <c r="C2370" t="s">
        <v>80</v>
      </c>
      <c r="D2370" s="4">
        <v>43252</v>
      </c>
      <c r="E2370" t="s">
        <v>199</v>
      </c>
      <c r="F2370" s="5">
        <v>43221</v>
      </c>
      <c r="G2370">
        <v>48031.55</v>
      </c>
      <c r="H2370">
        <v>3410.04</v>
      </c>
    </row>
    <row r="2371" spans="1:8" x14ac:dyDescent="0.2">
      <c r="A2371" t="s">
        <v>71</v>
      </c>
      <c r="B2371" t="s">
        <v>54</v>
      </c>
      <c r="C2371" t="s">
        <v>80</v>
      </c>
      <c r="D2371" s="4">
        <v>43252</v>
      </c>
      <c r="E2371" t="s">
        <v>198</v>
      </c>
      <c r="F2371" s="5">
        <v>43221</v>
      </c>
      <c r="G2371">
        <v>48031.55</v>
      </c>
      <c r="H2371">
        <v>-3410.04</v>
      </c>
    </row>
    <row r="2372" spans="1:8" x14ac:dyDescent="0.2">
      <c r="A2372" t="s">
        <v>71</v>
      </c>
      <c r="B2372" t="s">
        <v>54</v>
      </c>
      <c r="C2372" t="s">
        <v>80</v>
      </c>
      <c r="D2372" s="4">
        <v>43252</v>
      </c>
      <c r="E2372" t="s">
        <v>202</v>
      </c>
      <c r="F2372" s="5">
        <v>43221</v>
      </c>
      <c r="G2372">
        <v>45958.76</v>
      </c>
      <c r="H2372">
        <v>6066.54</v>
      </c>
    </row>
    <row r="2373" spans="1:8" x14ac:dyDescent="0.2">
      <c r="A2373" t="s">
        <v>71</v>
      </c>
      <c r="B2373" t="s">
        <v>54</v>
      </c>
      <c r="C2373" t="s">
        <v>80</v>
      </c>
      <c r="D2373" s="4">
        <v>43252</v>
      </c>
      <c r="E2373" t="s">
        <v>203</v>
      </c>
      <c r="F2373" s="5">
        <v>43221</v>
      </c>
      <c r="G2373">
        <v>2072.79</v>
      </c>
      <c r="H2373">
        <v>273.64</v>
      </c>
    </row>
    <row r="2374" spans="1:8" x14ac:dyDescent="0.2">
      <c r="A2374" t="s">
        <v>71</v>
      </c>
      <c r="B2374" t="s">
        <v>54</v>
      </c>
      <c r="C2374" t="s">
        <v>81</v>
      </c>
      <c r="D2374" s="4">
        <v>43252</v>
      </c>
      <c r="E2374" t="s">
        <v>204</v>
      </c>
      <c r="F2374" s="5">
        <v>43221</v>
      </c>
      <c r="G2374">
        <v>197125.9</v>
      </c>
      <c r="H2374">
        <v>12813.24</v>
      </c>
    </row>
    <row r="2375" spans="1:8" x14ac:dyDescent="0.2">
      <c r="A2375" t="s">
        <v>71</v>
      </c>
      <c r="B2375" t="s">
        <v>54</v>
      </c>
      <c r="C2375" t="s">
        <v>81</v>
      </c>
      <c r="D2375" s="4">
        <v>43252</v>
      </c>
      <c r="E2375" t="s">
        <v>205</v>
      </c>
      <c r="F2375" s="5">
        <v>43221</v>
      </c>
      <c r="G2375">
        <v>8890.3700000000008</v>
      </c>
      <c r="H2375">
        <v>577.83000000000004</v>
      </c>
    </row>
    <row r="2376" spans="1:8" x14ac:dyDescent="0.2">
      <c r="A2376" t="s">
        <v>71</v>
      </c>
      <c r="B2376" t="s">
        <v>54</v>
      </c>
      <c r="C2376" t="s">
        <v>81</v>
      </c>
      <c r="D2376" s="4">
        <v>43252</v>
      </c>
      <c r="E2376" t="s">
        <v>199</v>
      </c>
      <c r="F2376" s="5">
        <v>43221</v>
      </c>
      <c r="G2376">
        <v>206016.27</v>
      </c>
      <c r="H2376">
        <v>7210.6</v>
      </c>
    </row>
    <row r="2377" spans="1:8" x14ac:dyDescent="0.2">
      <c r="A2377" t="s">
        <v>71</v>
      </c>
      <c r="B2377" t="s">
        <v>54</v>
      </c>
      <c r="C2377" t="s">
        <v>81</v>
      </c>
      <c r="D2377" s="4">
        <v>43252</v>
      </c>
      <c r="E2377" t="s">
        <v>198</v>
      </c>
      <c r="F2377" s="5">
        <v>43221</v>
      </c>
      <c r="G2377">
        <v>206016.27</v>
      </c>
      <c r="H2377">
        <v>-7210.6</v>
      </c>
    </row>
    <row r="2378" spans="1:8" x14ac:dyDescent="0.2">
      <c r="A2378" t="s">
        <v>71</v>
      </c>
      <c r="B2378" t="s">
        <v>54</v>
      </c>
      <c r="C2378" t="s">
        <v>82</v>
      </c>
      <c r="D2378" s="4">
        <v>43252</v>
      </c>
      <c r="E2378" t="s">
        <v>199</v>
      </c>
      <c r="F2378" s="5">
        <v>43221</v>
      </c>
      <c r="G2378">
        <v>54362.76</v>
      </c>
      <c r="H2378">
        <v>2826.98</v>
      </c>
    </row>
    <row r="2379" spans="1:8" x14ac:dyDescent="0.2">
      <c r="A2379" t="s">
        <v>71</v>
      </c>
      <c r="B2379" t="s">
        <v>54</v>
      </c>
      <c r="C2379" t="s">
        <v>82</v>
      </c>
      <c r="D2379" s="4">
        <v>43252</v>
      </c>
      <c r="E2379" t="s">
        <v>198</v>
      </c>
      <c r="F2379" s="5">
        <v>43221</v>
      </c>
      <c r="G2379">
        <v>54362.76</v>
      </c>
      <c r="H2379">
        <v>-2826.98</v>
      </c>
    </row>
    <row r="2380" spans="1:8" x14ac:dyDescent="0.2">
      <c r="A2380" t="s">
        <v>71</v>
      </c>
      <c r="B2380" t="s">
        <v>54</v>
      </c>
      <c r="C2380" t="s">
        <v>82</v>
      </c>
      <c r="D2380" s="4">
        <v>43252</v>
      </c>
      <c r="E2380" t="s">
        <v>206</v>
      </c>
      <c r="F2380" s="5">
        <v>43221</v>
      </c>
      <c r="G2380">
        <v>52016.81</v>
      </c>
      <c r="H2380">
        <v>4889.63</v>
      </c>
    </row>
    <row r="2381" spans="1:8" x14ac:dyDescent="0.2">
      <c r="A2381" t="s">
        <v>71</v>
      </c>
      <c r="B2381" t="s">
        <v>54</v>
      </c>
      <c r="C2381" t="s">
        <v>82</v>
      </c>
      <c r="D2381" s="4">
        <v>43252</v>
      </c>
      <c r="E2381" t="s">
        <v>207</v>
      </c>
      <c r="F2381" s="5">
        <v>43221</v>
      </c>
      <c r="G2381">
        <v>2345.9499999999998</v>
      </c>
      <c r="H2381">
        <v>220.51</v>
      </c>
    </row>
    <row r="2382" spans="1:8" x14ac:dyDescent="0.2">
      <c r="A2382" t="s">
        <v>71</v>
      </c>
      <c r="B2382" t="s">
        <v>54</v>
      </c>
      <c r="C2382" t="s">
        <v>80</v>
      </c>
      <c r="D2382" s="4">
        <v>43252</v>
      </c>
      <c r="E2382" t="s">
        <v>198</v>
      </c>
      <c r="F2382" s="5">
        <v>43101</v>
      </c>
      <c r="G2382">
        <v>830.29</v>
      </c>
      <c r="H2382">
        <v>-44.03</v>
      </c>
    </row>
    <row r="2383" spans="1:8" x14ac:dyDescent="0.2">
      <c r="A2383" t="s">
        <v>71</v>
      </c>
      <c r="B2383" t="s">
        <v>54</v>
      </c>
      <c r="C2383" t="s">
        <v>80</v>
      </c>
      <c r="D2383" s="4">
        <v>43252</v>
      </c>
      <c r="E2383" t="s">
        <v>193</v>
      </c>
      <c r="F2383" s="5">
        <v>43101</v>
      </c>
      <c r="G2383">
        <v>794.48</v>
      </c>
      <c r="H2383">
        <v>104.85</v>
      </c>
    </row>
    <row r="2384" spans="1:8" x14ac:dyDescent="0.2">
      <c r="A2384" t="s">
        <v>71</v>
      </c>
      <c r="B2384" t="s">
        <v>54</v>
      </c>
      <c r="C2384" t="s">
        <v>82</v>
      </c>
      <c r="D2384" s="4">
        <v>43405</v>
      </c>
      <c r="E2384" t="s">
        <v>197</v>
      </c>
      <c r="F2384" s="5">
        <v>43405</v>
      </c>
      <c r="G2384">
        <v>13.84</v>
      </c>
      <c r="H2384">
        <v>1.3</v>
      </c>
    </row>
    <row r="2385" spans="1:8" x14ac:dyDescent="0.2">
      <c r="A2385" t="s">
        <v>71</v>
      </c>
      <c r="B2385" t="s">
        <v>54</v>
      </c>
      <c r="C2385" t="s">
        <v>82</v>
      </c>
      <c r="D2385" s="4">
        <v>43405</v>
      </c>
      <c r="E2385" t="s">
        <v>196</v>
      </c>
      <c r="F2385" s="5">
        <v>43405</v>
      </c>
      <c r="G2385">
        <v>0.62</v>
      </c>
      <c r="H2385">
        <v>0.06</v>
      </c>
    </row>
    <row r="2386" spans="1:8" x14ac:dyDescent="0.2">
      <c r="A2386" t="s">
        <v>71</v>
      </c>
      <c r="B2386" t="s">
        <v>54</v>
      </c>
      <c r="C2386" t="s">
        <v>80</v>
      </c>
      <c r="D2386" s="4">
        <v>43405</v>
      </c>
      <c r="E2386" t="s">
        <v>199</v>
      </c>
      <c r="F2386" s="5">
        <v>43405</v>
      </c>
      <c r="G2386">
        <v>36.65</v>
      </c>
      <c r="H2386">
        <v>2.61</v>
      </c>
    </row>
    <row r="2387" spans="1:8" x14ac:dyDescent="0.2">
      <c r="A2387" t="s">
        <v>71</v>
      </c>
      <c r="B2387" t="s">
        <v>54</v>
      </c>
      <c r="C2387" t="s">
        <v>80</v>
      </c>
      <c r="D2387" s="4">
        <v>43405</v>
      </c>
      <c r="E2387" t="s">
        <v>198</v>
      </c>
      <c r="F2387" s="5">
        <v>43405</v>
      </c>
      <c r="G2387">
        <v>36.65</v>
      </c>
      <c r="H2387">
        <v>-2.61</v>
      </c>
    </row>
    <row r="2388" spans="1:8" x14ac:dyDescent="0.2">
      <c r="A2388" t="s">
        <v>71</v>
      </c>
      <c r="B2388" t="s">
        <v>54</v>
      </c>
      <c r="C2388" t="s">
        <v>80</v>
      </c>
      <c r="D2388" s="4">
        <v>43405</v>
      </c>
      <c r="E2388" t="s">
        <v>193</v>
      </c>
      <c r="F2388" s="5">
        <v>43405</v>
      </c>
      <c r="G2388">
        <v>35.07</v>
      </c>
      <c r="H2388">
        <v>4.63</v>
      </c>
    </row>
    <row r="2389" spans="1:8" x14ac:dyDescent="0.2">
      <c r="A2389" t="s">
        <v>71</v>
      </c>
      <c r="B2389" t="s">
        <v>54</v>
      </c>
      <c r="C2389" t="s">
        <v>80</v>
      </c>
      <c r="D2389" s="4">
        <v>43405</v>
      </c>
      <c r="E2389" t="s">
        <v>192</v>
      </c>
      <c r="F2389" s="5">
        <v>43405</v>
      </c>
      <c r="G2389">
        <v>1.58</v>
      </c>
      <c r="H2389">
        <v>0.21</v>
      </c>
    </row>
    <row r="2390" spans="1:8" x14ac:dyDescent="0.2">
      <c r="A2390" t="s">
        <v>71</v>
      </c>
      <c r="B2390" t="s">
        <v>54</v>
      </c>
      <c r="C2390" t="s">
        <v>81</v>
      </c>
      <c r="D2390" s="4">
        <v>43405</v>
      </c>
      <c r="E2390" t="s">
        <v>198</v>
      </c>
      <c r="F2390" s="5">
        <v>43405</v>
      </c>
      <c r="G2390">
        <v>675.74</v>
      </c>
      <c r="H2390">
        <v>-23.67</v>
      </c>
    </row>
    <row r="2391" spans="1:8" x14ac:dyDescent="0.2">
      <c r="A2391" t="s">
        <v>71</v>
      </c>
      <c r="B2391" t="s">
        <v>54</v>
      </c>
      <c r="C2391" t="s">
        <v>81</v>
      </c>
      <c r="D2391" s="4">
        <v>43405</v>
      </c>
      <c r="E2391" t="s">
        <v>195</v>
      </c>
      <c r="F2391" s="5">
        <v>43405</v>
      </c>
      <c r="G2391">
        <v>646.58000000000004</v>
      </c>
      <c r="H2391">
        <v>42.02</v>
      </c>
    </row>
    <row r="2392" spans="1:8" x14ac:dyDescent="0.2">
      <c r="A2392" t="s">
        <v>71</v>
      </c>
      <c r="B2392" t="s">
        <v>54</v>
      </c>
      <c r="C2392" t="s">
        <v>81</v>
      </c>
      <c r="D2392" s="4">
        <v>43405</v>
      </c>
      <c r="E2392" t="s">
        <v>194</v>
      </c>
      <c r="F2392" s="5">
        <v>43405</v>
      </c>
      <c r="G2392">
        <v>29.16</v>
      </c>
      <c r="H2392">
        <v>1.9</v>
      </c>
    </row>
    <row r="2393" spans="1:8" x14ac:dyDescent="0.2">
      <c r="A2393" t="s">
        <v>71</v>
      </c>
      <c r="B2393" t="s">
        <v>54</v>
      </c>
      <c r="C2393" t="s">
        <v>81</v>
      </c>
      <c r="D2393" s="4">
        <v>43405</v>
      </c>
      <c r="E2393" t="s">
        <v>199</v>
      </c>
      <c r="F2393" s="5">
        <v>43405</v>
      </c>
      <c r="G2393">
        <v>675.74</v>
      </c>
      <c r="H2393">
        <v>23.67</v>
      </c>
    </row>
    <row r="2394" spans="1:8" x14ac:dyDescent="0.2">
      <c r="A2394" t="s">
        <v>71</v>
      </c>
      <c r="B2394" t="s">
        <v>54</v>
      </c>
      <c r="C2394" t="s">
        <v>80</v>
      </c>
      <c r="D2394" s="4">
        <v>43405</v>
      </c>
      <c r="E2394" t="s">
        <v>199</v>
      </c>
      <c r="F2394" s="5">
        <v>43405</v>
      </c>
      <c r="G2394">
        <v>9586.6299999999992</v>
      </c>
      <c r="H2394">
        <v>680.62</v>
      </c>
    </row>
    <row r="2395" spans="1:8" x14ac:dyDescent="0.2">
      <c r="A2395" t="s">
        <v>71</v>
      </c>
      <c r="B2395" t="s">
        <v>54</v>
      </c>
      <c r="C2395" t="s">
        <v>80</v>
      </c>
      <c r="D2395" s="4">
        <v>43405</v>
      </c>
      <c r="E2395" t="s">
        <v>198</v>
      </c>
      <c r="F2395" s="5">
        <v>43405</v>
      </c>
      <c r="G2395">
        <v>9586.6299999999992</v>
      </c>
      <c r="H2395">
        <v>-680.62</v>
      </c>
    </row>
    <row r="2396" spans="1:8" x14ac:dyDescent="0.2">
      <c r="A2396" t="s">
        <v>71</v>
      </c>
      <c r="B2396" t="s">
        <v>54</v>
      </c>
      <c r="C2396" t="s">
        <v>80</v>
      </c>
      <c r="D2396" s="4">
        <v>43405</v>
      </c>
      <c r="E2396" t="s">
        <v>193</v>
      </c>
      <c r="F2396" s="5">
        <v>43405</v>
      </c>
      <c r="G2396">
        <v>9172.9699999999993</v>
      </c>
      <c r="H2396">
        <v>1210.8</v>
      </c>
    </row>
    <row r="2397" spans="1:8" x14ac:dyDescent="0.2">
      <c r="A2397" t="s">
        <v>71</v>
      </c>
      <c r="B2397" t="s">
        <v>54</v>
      </c>
      <c r="C2397" t="s">
        <v>80</v>
      </c>
      <c r="D2397" s="4">
        <v>43405</v>
      </c>
      <c r="E2397" t="s">
        <v>192</v>
      </c>
      <c r="F2397" s="5">
        <v>43405</v>
      </c>
      <c r="G2397">
        <v>413.66</v>
      </c>
      <c r="H2397">
        <v>54.56</v>
      </c>
    </row>
    <row r="2398" spans="1:8" x14ac:dyDescent="0.2">
      <c r="A2398" t="s">
        <v>71</v>
      </c>
      <c r="B2398" t="s">
        <v>54</v>
      </c>
      <c r="C2398" t="s">
        <v>82</v>
      </c>
      <c r="D2398" s="4">
        <v>43405</v>
      </c>
      <c r="E2398" t="s">
        <v>198</v>
      </c>
      <c r="F2398" s="5">
        <v>43405</v>
      </c>
      <c r="G2398">
        <v>13150.1</v>
      </c>
      <c r="H2398">
        <v>-683.72</v>
      </c>
    </row>
    <row r="2399" spans="1:8" x14ac:dyDescent="0.2">
      <c r="A2399" t="s">
        <v>71</v>
      </c>
      <c r="B2399" t="s">
        <v>54</v>
      </c>
      <c r="C2399" t="s">
        <v>82</v>
      </c>
      <c r="D2399" s="4">
        <v>43405</v>
      </c>
      <c r="E2399" t="s">
        <v>197</v>
      </c>
      <c r="F2399" s="5">
        <v>43405</v>
      </c>
      <c r="G2399">
        <v>12582.59</v>
      </c>
      <c r="H2399">
        <v>1182.8</v>
      </c>
    </row>
    <row r="2400" spans="1:8" x14ac:dyDescent="0.2">
      <c r="A2400" t="s">
        <v>71</v>
      </c>
      <c r="B2400" t="s">
        <v>54</v>
      </c>
      <c r="C2400" t="s">
        <v>82</v>
      </c>
      <c r="D2400" s="4">
        <v>43405</v>
      </c>
      <c r="E2400" t="s">
        <v>196</v>
      </c>
      <c r="F2400" s="5">
        <v>43405</v>
      </c>
      <c r="G2400">
        <v>567.51</v>
      </c>
      <c r="H2400">
        <v>53.36</v>
      </c>
    </row>
    <row r="2401" spans="1:8" x14ac:dyDescent="0.2">
      <c r="A2401" t="s">
        <v>71</v>
      </c>
      <c r="B2401" t="s">
        <v>54</v>
      </c>
      <c r="C2401" t="s">
        <v>80</v>
      </c>
      <c r="D2401" s="4">
        <v>43405</v>
      </c>
      <c r="E2401" t="s">
        <v>199</v>
      </c>
      <c r="F2401" s="5">
        <v>43405</v>
      </c>
      <c r="G2401">
        <v>32586.81</v>
      </c>
      <c r="H2401">
        <v>2313.39</v>
      </c>
    </row>
    <row r="2402" spans="1:8" x14ac:dyDescent="0.2">
      <c r="A2402" t="s">
        <v>71</v>
      </c>
      <c r="B2402" t="s">
        <v>54</v>
      </c>
      <c r="C2402" t="s">
        <v>80</v>
      </c>
      <c r="D2402" s="4">
        <v>43405</v>
      </c>
      <c r="E2402" t="s">
        <v>198</v>
      </c>
      <c r="F2402" s="5">
        <v>43405</v>
      </c>
      <c r="G2402">
        <v>32586.81</v>
      </c>
      <c r="H2402">
        <v>-2313.39</v>
      </c>
    </row>
    <row r="2403" spans="1:8" x14ac:dyDescent="0.2">
      <c r="A2403" t="s">
        <v>71</v>
      </c>
      <c r="B2403" t="s">
        <v>54</v>
      </c>
      <c r="C2403" t="s">
        <v>80</v>
      </c>
      <c r="D2403" s="4">
        <v>43405</v>
      </c>
      <c r="E2403" t="s">
        <v>193</v>
      </c>
      <c r="F2403" s="5">
        <v>43405</v>
      </c>
      <c r="G2403">
        <v>31180.59</v>
      </c>
      <c r="H2403">
        <v>4115.88</v>
      </c>
    </row>
    <row r="2404" spans="1:8" x14ac:dyDescent="0.2">
      <c r="A2404" t="s">
        <v>71</v>
      </c>
      <c r="B2404" t="s">
        <v>54</v>
      </c>
      <c r="C2404" t="s">
        <v>80</v>
      </c>
      <c r="D2404" s="4">
        <v>43405</v>
      </c>
      <c r="E2404" t="s">
        <v>192</v>
      </c>
      <c r="F2404" s="5">
        <v>43405</v>
      </c>
      <c r="G2404">
        <v>1406.22</v>
      </c>
      <c r="H2404">
        <v>185.66</v>
      </c>
    </row>
    <row r="2405" spans="1:8" x14ac:dyDescent="0.2">
      <c r="A2405" t="s">
        <v>71</v>
      </c>
      <c r="B2405" t="s">
        <v>54</v>
      </c>
      <c r="C2405" t="s">
        <v>81</v>
      </c>
      <c r="D2405" s="4">
        <v>43405</v>
      </c>
      <c r="E2405" t="s">
        <v>195</v>
      </c>
      <c r="F2405" s="5">
        <v>43405</v>
      </c>
      <c r="G2405">
        <v>120204.45</v>
      </c>
      <c r="H2405">
        <v>7813.27</v>
      </c>
    </row>
    <row r="2406" spans="1:8" x14ac:dyDescent="0.2">
      <c r="A2406" t="s">
        <v>71</v>
      </c>
      <c r="B2406" t="s">
        <v>54</v>
      </c>
      <c r="C2406" t="s">
        <v>81</v>
      </c>
      <c r="D2406" s="4">
        <v>43405</v>
      </c>
      <c r="E2406" t="s">
        <v>194</v>
      </c>
      <c r="F2406" s="5">
        <v>43405</v>
      </c>
      <c r="G2406">
        <v>5421.31</v>
      </c>
      <c r="H2406">
        <v>352.25</v>
      </c>
    </row>
    <row r="2407" spans="1:8" x14ac:dyDescent="0.2">
      <c r="A2407" t="s">
        <v>71</v>
      </c>
      <c r="B2407" t="s">
        <v>54</v>
      </c>
      <c r="C2407" t="s">
        <v>81</v>
      </c>
      <c r="D2407" s="4">
        <v>43405</v>
      </c>
      <c r="E2407" t="s">
        <v>199</v>
      </c>
      <c r="F2407" s="5">
        <v>43405</v>
      </c>
      <c r="G2407">
        <v>125625.76</v>
      </c>
      <c r="H2407">
        <v>4396.8900000000003</v>
      </c>
    </row>
    <row r="2408" spans="1:8" x14ac:dyDescent="0.2">
      <c r="A2408" t="s">
        <v>71</v>
      </c>
      <c r="B2408" t="s">
        <v>54</v>
      </c>
      <c r="C2408" t="s">
        <v>81</v>
      </c>
      <c r="D2408" s="4">
        <v>43405</v>
      </c>
      <c r="E2408" t="s">
        <v>198</v>
      </c>
      <c r="F2408" s="5">
        <v>43405</v>
      </c>
      <c r="G2408">
        <v>125625.76</v>
      </c>
      <c r="H2408">
        <v>-4396.8900000000003</v>
      </c>
    </row>
    <row r="2409" spans="1:8" x14ac:dyDescent="0.2">
      <c r="A2409" t="s">
        <v>71</v>
      </c>
      <c r="B2409" t="s">
        <v>54</v>
      </c>
      <c r="C2409" t="s">
        <v>82</v>
      </c>
      <c r="D2409" s="4">
        <v>43405</v>
      </c>
      <c r="E2409" t="s">
        <v>199</v>
      </c>
      <c r="F2409" s="5">
        <v>43405</v>
      </c>
      <c r="G2409">
        <v>34333.870000000003</v>
      </c>
      <c r="H2409">
        <v>1785.35</v>
      </c>
    </row>
    <row r="2410" spans="1:8" x14ac:dyDescent="0.2">
      <c r="A2410" t="s">
        <v>71</v>
      </c>
      <c r="B2410" t="s">
        <v>54</v>
      </c>
      <c r="C2410" t="s">
        <v>82</v>
      </c>
      <c r="D2410" s="4">
        <v>43405</v>
      </c>
      <c r="E2410" t="s">
        <v>198</v>
      </c>
      <c r="F2410" s="5">
        <v>43405</v>
      </c>
      <c r="G2410">
        <v>34333.870000000003</v>
      </c>
      <c r="H2410">
        <v>-1785.35</v>
      </c>
    </row>
    <row r="2411" spans="1:8" x14ac:dyDescent="0.2">
      <c r="A2411" t="s">
        <v>71</v>
      </c>
      <c r="B2411" t="s">
        <v>54</v>
      </c>
      <c r="C2411" t="s">
        <v>82</v>
      </c>
      <c r="D2411" s="4">
        <v>43405</v>
      </c>
      <c r="E2411" t="s">
        <v>197</v>
      </c>
      <c r="F2411" s="5">
        <v>43405</v>
      </c>
      <c r="G2411">
        <v>32852.199999999997</v>
      </c>
      <c r="H2411">
        <v>3087.94</v>
      </c>
    </row>
    <row r="2412" spans="1:8" x14ac:dyDescent="0.2">
      <c r="A2412" t="s">
        <v>71</v>
      </c>
      <c r="B2412" t="s">
        <v>54</v>
      </c>
      <c r="C2412" t="s">
        <v>82</v>
      </c>
      <c r="D2412" s="4">
        <v>43405</v>
      </c>
      <c r="E2412" t="s">
        <v>196</v>
      </c>
      <c r="F2412" s="5">
        <v>43405</v>
      </c>
      <c r="G2412">
        <v>1481.67</v>
      </c>
      <c r="H2412">
        <v>139.32</v>
      </c>
    </row>
    <row r="2413" spans="1:8" x14ac:dyDescent="0.2">
      <c r="A2413" t="s">
        <v>71</v>
      </c>
      <c r="B2413" t="s">
        <v>55</v>
      </c>
      <c r="C2413" t="s">
        <v>80</v>
      </c>
      <c r="D2413" s="4">
        <v>43405</v>
      </c>
      <c r="E2413" t="s">
        <v>198</v>
      </c>
      <c r="F2413" s="5">
        <v>43405</v>
      </c>
      <c r="G2413">
        <v>45725.23</v>
      </c>
      <c r="H2413">
        <v>-3246.45</v>
      </c>
    </row>
    <row r="2414" spans="1:8" x14ac:dyDescent="0.2">
      <c r="A2414" t="s">
        <v>71</v>
      </c>
      <c r="B2414" t="s">
        <v>55</v>
      </c>
      <c r="C2414" t="s">
        <v>80</v>
      </c>
      <c r="D2414" s="4">
        <v>43405</v>
      </c>
      <c r="E2414" t="s">
        <v>193</v>
      </c>
      <c r="F2414" s="5">
        <v>43405</v>
      </c>
      <c r="G2414">
        <v>43752.1</v>
      </c>
      <c r="H2414">
        <v>5775.33</v>
      </c>
    </row>
    <row r="2415" spans="1:8" x14ac:dyDescent="0.2">
      <c r="A2415" t="s">
        <v>71</v>
      </c>
      <c r="B2415" t="s">
        <v>55</v>
      </c>
      <c r="C2415" t="s">
        <v>80</v>
      </c>
      <c r="D2415" s="4">
        <v>43405</v>
      </c>
      <c r="E2415" t="s">
        <v>192</v>
      </c>
      <c r="F2415" s="5">
        <v>43405</v>
      </c>
      <c r="G2415">
        <v>1973.13</v>
      </c>
      <c r="H2415">
        <v>260.48</v>
      </c>
    </row>
    <row r="2416" spans="1:8" x14ac:dyDescent="0.2">
      <c r="A2416" t="s">
        <v>71</v>
      </c>
      <c r="B2416" t="s">
        <v>55</v>
      </c>
      <c r="C2416" t="s">
        <v>80</v>
      </c>
      <c r="D2416" s="4">
        <v>43405</v>
      </c>
      <c r="E2416" t="s">
        <v>199</v>
      </c>
      <c r="F2416" s="5">
        <v>43405</v>
      </c>
      <c r="G2416">
        <v>45725.23</v>
      </c>
      <c r="H2416">
        <v>3246.45</v>
      </c>
    </row>
    <row r="2417" spans="1:8" x14ac:dyDescent="0.2">
      <c r="A2417" t="s">
        <v>71</v>
      </c>
      <c r="B2417" t="s">
        <v>55</v>
      </c>
      <c r="C2417" t="s">
        <v>80</v>
      </c>
      <c r="D2417" s="4">
        <v>43405</v>
      </c>
      <c r="E2417" t="s">
        <v>199</v>
      </c>
      <c r="F2417" s="5">
        <v>43221</v>
      </c>
      <c r="G2417">
        <v>96011.32</v>
      </c>
      <c r="H2417">
        <v>6817</v>
      </c>
    </row>
    <row r="2418" spans="1:8" x14ac:dyDescent="0.2">
      <c r="A2418" t="s">
        <v>71</v>
      </c>
      <c r="B2418" t="s">
        <v>55</v>
      </c>
      <c r="C2418" t="s">
        <v>80</v>
      </c>
      <c r="D2418" s="4">
        <v>43405</v>
      </c>
      <c r="E2418" t="s">
        <v>202</v>
      </c>
      <c r="F2418" s="5">
        <v>43221</v>
      </c>
      <c r="G2418">
        <v>91868</v>
      </c>
      <c r="H2418">
        <v>12126.59</v>
      </c>
    </row>
    <row r="2419" spans="1:8" x14ac:dyDescent="0.2">
      <c r="A2419" t="s">
        <v>71</v>
      </c>
      <c r="B2419" t="s">
        <v>55</v>
      </c>
      <c r="C2419" t="s">
        <v>80</v>
      </c>
      <c r="D2419" s="4">
        <v>43405</v>
      </c>
      <c r="E2419" t="s">
        <v>203</v>
      </c>
      <c r="F2419" s="5">
        <v>43221</v>
      </c>
      <c r="G2419">
        <v>4143.32</v>
      </c>
      <c r="H2419">
        <v>547.01</v>
      </c>
    </row>
    <row r="2420" spans="1:8" x14ac:dyDescent="0.2">
      <c r="A2420" t="s">
        <v>71</v>
      </c>
      <c r="B2420" t="s">
        <v>55</v>
      </c>
      <c r="C2420" t="s">
        <v>80</v>
      </c>
      <c r="D2420" s="4">
        <v>43405</v>
      </c>
      <c r="E2420" t="s">
        <v>198</v>
      </c>
      <c r="F2420" s="5">
        <v>43221</v>
      </c>
      <c r="G2420">
        <v>96011.32</v>
      </c>
      <c r="H2420">
        <v>-6817</v>
      </c>
    </row>
    <row r="2421" spans="1:8" x14ac:dyDescent="0.2">
      <c r="A2421" t="s">
        <v>71</v>
      </c>
      <c r="B2421" t="s">
        <v>55</v>
      </c>
      <c r="C2421" t="s">
        <v>81</v>
      </c>
      <c r="D2421" s="4">
        <v>43405</v>
      </c>
      <c r="E2421" t="s">
        <v>199</v>
      </c>
      <c r="F2421" s="5">
        <v>43405</v>
      </c>
      <c r="G2421">
        <v>111489.37</v>
      </c>
      <c r="H2421">
        <v>3902.2</v>
      </c>
    </row>
    <row r="2422" spans="1:8" x14ac:dyDescent="0.2">
      <c r="A2422" t="s">
        <v>71</v>
      </c>
      <c r="B2422" t="s">
        <v>55</v>
      </c>
      <c r="C2422" t="s">
        <v>81</v>
      </c>
      <c r="D2422" s="4">
        <v>43405</v>
      </c>
      <c r="E2422" t="s">
        <v>198</v>
      </c>
      <c r="F2422" s="5">
        <v>43405</v>
      </c>
      <c r="G2422">
        <v>111489.37</v>
      </c>
      <c r="H2422">
        <v>-3902.2</v>
      </c>
    </row>
    <row r="2423" spans="1:8" x14ac:dyDescent="0.2">
      <c r="A2423" t="s">
        <v>71</v>
      </c>
      <c r="B2423" t="s">
        <v>55</v>
      </c>
      <c r="C2423" t="s">
        <v>81</v>
      </c>
      <c r="D2423" s="4">
        <v>43405</v>
      </c>
      <c r="E2423" t="s">
        <v>195</v>
      </c>
      <c r="F2423" s="5">
        <v>43405</v>
      </c>
      <c r="G2423">
        <v>106678.11</v>
      </c>
      <c r="H2423">
        <v>6934.07</v>
      </c>
    </row>
    <row r="2424" spans="1:8" x14ac:dyDescent="0.2">
      <c r="A2424" t="s">
        <v>71</v>
      </c>
      <c r="B2424" t="s">
        <v>55</v>
      </c>
      <c r="C2424" t="s">
        <v>81</v>
      </c>
      <c r="D2424" s="4">
        <v>43405</v>
      </c>
      <c r="E2424" t="s">
        <v>194</v>
      </c>
      <c r="F2424" s="5">
        <v>43405</v>
      </c>
      <c r="G2424">
        <v>4811.26</v>
      </c>
      <c r="H2424">
        <v>312.68</v>
      </c>
    </row>
    <row r="2425" spans="1:8" x14ac:dyDescent="0.2">
      <c r="A2425" t="s">
        <v>71</v>
      </c>
      <c r="B2425" t="s">
        <v>55</v>
      </c>
      <c r="C2425" t="s">
        <v>81</v>
      </c>
      <c r="D2425" s="4">
        <v>43405</v>
      </c>
      <c r="E2425" t="s">
        <v>199</v>
      </c>
      <c r="F2425" s="5">
        <v>43221</v>
      </c>
      <c r="G2425">
        <v>234030.31</v>
      </c>
      <c r="H2425">
        <v>8191.76</v>
      </c>
    </row>
    <row r="2426" spans="1:8" x14ac:dyDescent="0.2">
      <c r="A2426" t="s">
        <v>71</v>
      </c>
      <c r="B2426" t="s">
        <v>55</v>
      </c>
      <c r="C2426" t="s">
        <v>81</v>
      </c>
      <c r="D2426" s="4">
        <v>43405</v>
      </c>
      <c r="E2426" t="s">
        <v>204</v>
      </c>
      <c r="F2426" s="5">
        <v>43221</v>
      </c>
      <c r="G2426">
        <v>223931</v>
      </c>
      <c r="H2426">
        <v>14556.18</v>
      </c>
    </row>
    <row r="2427" spans="1:8" x14ac:dyDescent="0.2">
      <c r="A2427" t="s">
        <v>71</v>
      </c>
      <c r="B2427" t="s">
        <v>55</v>
      </c>
      <c r="C2427" t="s">
        <v>81</v>
      </c>
      <c r="D2427" s="4">
        <v>43405</v>
      </c>
      <c r="E2427" t="s">
        <v>205</v>
      </c>
      <c r="F2427" s="5">
        <v>43221</v>
      </c>
      <c r="G2427">
        <v>10099.31</v>
      </c>
      <c r="H2427">
        <v>656.48</v>
      </c>
    </row>
    <row r="2428" spans="1:8" x14ac:dyDescent="0.2">
      <c r="A2428" t="s">
        <v>71</v>
      </c>
      <c r="B2428" t="s">
        <v>55</v>
      </c>
      <c r="C2428" t="s">
        <v>81</v>
      </c>
      <c r="D2428" s="4">
        <v>43405</v>
      </c>
      <c r="E2428" t="s">
        <v>198</v>
      </c>
      <c r="F2428" s="5">
        <v>43221</v>
      </c>
      <c r="G2428">
        <v>234030.31</v>
      </c>
      <c r="H2428">
        <v>-8191.76</v>
      </c>
    </row>
    <row r="2429" spans="1:8" x14ac:dyDescent="0.2">
      <c r="A2429" t="s">
        <v>71</v>
      </c>
      <c r="B2429" t="s">
        <v>55</v>
      </c>
      <c r="C2429" t="s">
        <v>82</v>
      </c>
      <c r="D2429" s="4">
        <v>43405</v>
      </c>
      <c r="E2429" t="s">
        <v>198</v>
      </c>
      <c r="F2429" s="5">
        <v>43221</v>
      </c>
      <c r="G2429">
        <v>92930.87</v>
      </c>
      <c r="H2429">
        <v>-4832.3</v>
      </c>
    </row>
    <row r="2430" spans="1:8" x14ac:dyDescent="0.2">
      <c r="A2430" t="s">
        <v>71</v>
      </c>
      <c r="B2430" t="s">
        <v>55</v>
      </c>
      <c r="C2430" t="s">
        <v>82</v>
      </c>
      <c r="D2430" s="4">
        <v>43405</v>
      </c>
      <c r="E2430" t="s">
        <v>206</v>
      </c>
      <c r="F2430" s="5">
        <v>43221</v>
      </c>
      <c r="G2430">
        <v>88920.51</v>
      </c>
      <c r="H2430">
        <v>8358.51</v>
      </c>
    </row>
    <row r="2431" spans="1:8" x14ac:dyDescent="0.2">
      <c r="A2431" t="s">
        <v>71</v>
      </c>
      <c r="B2431" t="s">
        <v>55</v>
      </c>
      <c r="C2431" t="s">
        <v>82</v>
      </c>
      <c r="D2431" s="4">
        <v>43405</v>
      </c>
      <c r="E2431" t="s">
        <v>207</v>
      </c>
      <c r="F2431" s="5">
        <v>43221</v>
      </c>
      <c r="G2431">
        <v>4010.36</v>
      </c>
      <c r="H2431">
        <v>376.93</v>
      </c>
    </row>
    <row r="2432" spans="1:8" x14ac:dyDescent="0.2">
      <c r="A2432" t="s">
        <v>71</v>
      </c>
      <c r="B2432" t="s">
        <v>55</v>
      </c>
      <c r="C2432" t="s">
        <v>82</v>
      </c>
      <c r="D2432" s="4">
        <v>43405</v>
      </c>
      <c r="E2432" t="s">
        <v>199</v>
      </c>
      <c r="F2432" s="5">
        <v>43221</v>
      </c>
      <c r="G2432">
        <v>92930.87</v>
      </c>
      <c r="H2432">
        <v>4832.3</v>
      </c>
    </row>
    <row r="2433" spans="1:8" x14ac:dyDescent="0.2">
      <c r="A2433" t="s">
        <v>71</v>
      </c>
      <c r="B2433" t="s">
        <v>55</v>
      </c>
      <c r="C2433" t="s">
        <v>80</v>
      </c>
      <c r="D2433" s="4">
        <v>43405</v>
      </c>
      <c r="E2433" t="s">
        <v>198</v>
      </c>
      <c r="F2433" s="5">
        <v>43405</v>
      </c>
      <c r="G2433">
        <v>0.05</v>
      </c>
      <c r="H2433">
        <v>0</v>
      </c>
    </row>
    <row r="2434" spans="1:8" x14ac:dyDescent="0.2">
      <c r="A2434" t="s">
        <v>71</v>
      </c>
      <c r="B2434" t="s">
        <v>55</v>
      </c>
      <c r="C2434" t="s">
        <v>80</v>
      </c>
      <c r="D2434" s="4">
        <v>43405</v>
      </c>
      <c r="E2434" t="s">
        <v>193</v>
      </c>
      <c r="F2434" s="5">
        <v>43405</v>
      </c>
      <c r="G2434">
        <v>0.05</v>
      </c>
      <c r="H2434">
        <v>0.01</v>
      </c>
    </row>
    <row r="2435" spans="1:8" x14ac:dyDescent="0.2">
      <c r="A2435" t="s">
        <v>71</v>
      </c>
      <c r="B2435" t="s">
        <v>55</v>
      </c>
      <c r="C2435" t="s">
        <v>80</v>
      </c>
      <c r="D2435" s="4">
        <v>43405</v>
      </c>
      <c r="E2435" t="s">
        <v>192</v>
      </c>
      <c r="F2435" s="5">
        <v>43405</v>
      </c>
      <c r="G2435">
        <v>0</v>
      </c>
      <c r="H2435">
        <v>0</v>
      </c>
    </row>
    <row r="2436" spans="1:8" x14ac:dyDescent="0.2">
      <c r="A2436" t="s">
        <v>71</v>
      </c>
      <c r="B2436" t="s">
        <v>55</v>
      </c>
      <c r="C2436" t="s">
        <v>80</v>
      </c>
      <c r="D2436" s="4">
        <v>43405</v>
      </c>
      <c r="E2436" t="s">
        <v>199</v>
      </c>
      <c r="F2436" s="5">
        <v>43405</v>
      </c>
      <c r="G2436">
        <v>0.05</v>
      </c>
      <c r="H2436">
        <v>0</v>
      </c>
    </row>
    <row r="2437" spans="1:8" x14ac:dyDescent="0.2">
      <c r="A2437" t="s">
        <v>71</v>
      </c>
      <c r="B2437" t="s">
        <v>55</v>
      </c>
      <c r="C2437" t="s">
        <v>81</v>
      </c>
      <c r="D2437" s="4">
        <v>43405</v>
      </c>
      <c r="E2437" t="s">
        <v>195</v>
      </c>
      <c r="F2437" s="5">
        <v>43405</v>
      </c>
      <c r="G2437">
        <v>0.33</v>
      </c>
      <c r="H2437">
        <v>0.02</v>
      </c>
    </row>
    <row r="2438" spans="1:8" x14ac:dyDescent="0.2">
      <c r="A2438" t="s">
        <v>71</v>
      </c>
      <c r="B2438" t="s">
        <v>55</v>
      </c>
      <c r="C2438" t="s">
        <v>81</v>
      </c>
      <c r="D2438" s="4">
        <v>43405</v>
      </c>
      <c r="E2438" t="s">
        <v>194</v>
      </c>
      <c r="F2438" s="5">
        <v>43405</v>
      </c>
      <c r="G2438">
        <v>0.01</v>
      </c>
      <c r="H2438">
        <v>0</v>
      </c>
    </row>
    <row r="2439" spans="1:8" x14ac:dyDescent="0.2">
      <c r="A2439" t="s">
        <v>71</v>
      </c>
      <c r="B2439" t="s">
        <v>55</v>
      </c>
      <c r="C2439" t="s">
        <v>81</v>
      </c>
      <c r="D2439" s="4">
        <v>43405</v>
      </c>
      <c r="E2439" t="s">
        <v>199</v>
      </c>
      <c r="F2439" s="5">
        <v>43405</v>
      </c>
      <c r="G2439">
        <v>0.34</v>
      </c>
      <c r="H2439">
        <v>0.01</v>
      </c>
    </row>
    <row r="2440" spans="1:8" x14ac:dyDescent="0.2">
      <c r="A2440" t="s">
        <v>71</v>
      </c>
      <c r="B2440" t="s">
        <v>55</v>
      </c>
      <c r="C2440" t="s">
        <v>81</v>
      </c>
      <c r="D2440" s="4">
        <v>43405</v>
      </c>
      <c r="E2440" t="s">
        <v>198</v>
      </c>
      <c r="F2440" s="5">
        <v>43405</v>
      </c>
      <c r="G2440">
        <v>0.34</v>
      </c>
      <c r="H2440">
        <v>-0.01</v>
      </c>
    </row>
    <row r="2441" spans="1:8" x14ac:dyDescent="0.2">
      <c r="A2441" t="s">
        <v>71</v>
      </c>
      <c r="B2441" t="s">
        <v>54</v>
      </c>
      <c r="C2441" t="s">
        <v>80</v>
      </c>
      <c r="D2441" s="4">
        <v>43313</v>
      </c>
      <c r="E2441" t="s">
        <v>198</v>
      </c>
      <c r="F2441" s="5">
        <v>43221</v>
      </c>
      <c r="G2441">
        <v>68465.64</v>
      </c>
      <c r="H2441">
        <v>-4861.05</v>
      </c>
    </row>
    <row r="2442" spans="1:8" x14ac:dyDescent="0.2">
      <c r="A2442" t="s">
        <v>71</v>
      </c>
      <c r="B2442" t="s">
        <v>54</v>
      </c>
      <c r="C2442" t="s">
        <v>80</v>
      </c>
      <c r="D2442" s="4">
        <v>43313</v>
      </c>
      <c r="E2442" t="s">
        <v>202</v>
      </c>
      <c r="F2442" s="5">
        <v>43221</v>
      </c>
      <c r="G2442">
        <v>65511.12</v>
      </c>
      <c r="H2442">
        <v>8647.5499999999993</v>
      </c>
    </row>
    <row r="2443" spans="1:8" x14ac:dyDescent="0.2">
      <c r="A2443" t="s">
        <v>71</v>
      </c>
      <c r="B2443" t="s">
        <v>54</v>
      </c>
      <c r="C2443" t="s">
        <v>80</v>
      </c>
      <c r="D2443" s="4">
        <v>43313</v>
      </c>
      <c r="E2443" t="s">
        <v>203</v>
      </c>
      <c r="F2443" s="5">
        <v>43221</v>
      </c>
      <c r="G2443">
        <v>2954.52</v>
      </c>
      <c r="H2443">
        <v>390.06</v>
      </c>
    </row>
    <row r="2444" spans="1:8" x14ac:dyDescent="0.2">
      <c r="A2444" t="s">
        <v>71</v>
      </c>
      <c r="B2444" t="s">
        <v>54</v>
      </c>
      <c r="C2444" t="s">
        <v>80</v>
      </c>
      <c r="D2444" s="4">
        <v>43313</v>
      </c>
      <c r="E2444" t="s">
        <v>199</v>
      </c>
      <c r="F2444" s="5">
        <v>43221</v>
      </c>
      <c r="G2444">
        <v>68465.64</v>
      </c>
      <c r="H2444">
        <v>4861.05</v>
      </c>
    </row>
    <row r="2445" spans="1:8" x14ac:dyDescent="0.2">
      <c r="A2445" t="s">
        <v>71</v>
      </c>
      <c r="B2445" t="s">
        <v>54</v>
      </c>
      <c r="C2445" t="s">
        <v>81</v>
      </c>
      <c r="D2445" s="4">
        <v>43313</v>
      </c>
      <c r="E2445" t="s">
        <v>205</v>
      </c>
      <c r="F2445" s="5">
        <v>43221</v>
      </c>
      <c r="G2445">
        <v>10577.94</v>
      </c>
      <c r="H2445">
        <v>687.61</v>
      </c>
    </row>
    <row r="2446" spans="1:8" x14ac:dyDescent="0.2">
      <c r="A2446" t="s">
        <v>71</v>
      </c>
      <c r="B2446" t="s">
        <v>54</v>
      </c>
      <c r="C2446" t="s">
        <v>81</v>
      </c>
      <c r="D2446" s="4">
        <v>43313</v>
      </c>
      <c r="E2446" t="s">
        <v>199</v>
      </c>
      <c r="F2446" s="5">
        <v>43221</v>
      </c>
      <c r="G2446">
        <v>245124.42</v>
      </c>
      <c r="H2446">
        <v>8579.3799999999992</v>
      </c>
    </row>
    <row r="2447" spans="1:8" x14ac:dyDescent="0.2">
      <c r="A2447" t="s">
        <v>71</v>
      </c>
      <c r="B2447" t="s">
        <v>54</v>
      </c>
      <c r="C2447" t="s">
        <v>81</v>
      </c>
      <c r="D2447" s="4">
        <v>43313</v>
      </c>
      <c r="E2447" t="s">
        <v>198</v>
      </c>
      <c r="F2447" s="5">
        <v>43221</v>
      </c>
      <c r="G2447">
        <v>245124.42</v>
      </c>
      <c r="H2447">
        <v>-8579.3799999999992</v>
      </c>
    </row>
    <row r="2448" spans="1:8" x14ac:dyDescent="0.2">
      <c r="A2448" t="s">
        <v>71</v>
      </c>
      <c r="B2448" t="s">
        <v>54</v>
      </c>
      <c r="C2448" t="s">
        <v>81</v>
      </c>
      <c r="D2448" s="4">
        <v>43313</v>
      </c>
      <c r="E2448" t="s">
        <v>204</v>
      </c>
      <c r="F2448" s="5">
        <v>43221</v>
      </c>
      <c r="G2448">
        <v>234546.48</v>
      </c>
      <c r="H2448">
        <v>15245.61</v>
      </c>
    </row>
    <row r="2449" spans="1:8" x14ac:dyDescent="0.2">
      <c r="A2449" t="s">
        <v>71</v>
      </c>
      <c r="B2449" t="s">
        <v>54</v>
      </c>
      <c r="C2449" t="s">
        <v>82</v>
      </c>
      <c r="D2449" s="4">
        <v>43313</v>
      </c>
      <c r="E2449" t="s">
        <v>198</v>
      </c>
      <c r="F2449" s="5">
        <v>43221</v>
      </c>
      <c r="G2449">
        <v>61997.78</v>
      </c>
      <c r="H2449">
        <v>-3224</v>
      </c>
    </row>
    <row r="2450" spans="1:8" x14ac:dyDescent="0.2">
      <c r="A2450" t="s">
        <v>71</v>
      </c>
      <c r="B2450" t="s">
        <v>54</v>
      </c>
      <c r="C2450" t="s">
        <v>82</v>
      </c>
      <c r="D2450" s="4">
        <v>43313</v>
      </c>
      <c r="E2450" t="s">
        <v>206</v>
      </c>
      <c r="F2450" s="5">
        <v>43221</v>
      </c>
      <c r="G2450">
        <v>59322.37</v>
      </c>
      <c r="H2450">
        <v>5576.33</v>
      </c>
    </row>
    <row r="2451" spans="1:8" x14ac:dyDescent="0.2">
      <c r="A2451" t="s">
        <v>71</v>
      </c>
      <c r="B2451" t="s">
        <v>54</v>
      </c>
      <c r="C2451" t="s">
        <v>82</v>
      </c>
      <c r="D2451" s="4">
        <v>43313</v>
      </c>
      <c r="E2451" t="s">
        <v>207</v>
      </c>
      <c r="F2451" s="5">
        <v>43221</v>
      </c>
      <c r="G2451">
        <v>2675.41</v>
      </c>
      <c r="H2451">
        <v>251.39</v>
      </c>
    </row>
    <row r="2452" spans="1:8" x14ac:dyDescent="0.2">
      <c r="A2452" t="s">
        <v>71</v>
      </c>
      <c r="B2452" t="s">
        <v>54</v>
      </c>
      <c r="C2452" t="s">
        <v>82</v>
      </c>
      <c r="D2452" s="4">
        <v>43313</v>
      </c>
      <c r="E2452" t="s">
        <v>199</v>
      </c>
      <c r="F2452" s="5">
        <v>43221</v>
      </c>
      <c r="G2452">
        <v>61997.78</v>
      </c>
      <c r="H2452">
        <v>3224</v>
      </c>
    </row>
    <row r="2453" spans="1:8" x14ac:dyDescent="0.2">
      <c r="A2453" t="s">
        <v>71</v>
      </c>
      <c r="B2453" t="s">
        <v>55</v>
      </c>
      <c r="C2453" t="s">
        <v>80</v>
      </c>
      <c r="D2453" s="4">
        <v>43313</v>
      </c>
      <c r="E2453" t="s">
        <v>198</v>
      </c>
      <c r="F2453" s="5">
        <v>43221</v>
      </c>
      <c r="G2453">
        <v>7241.51</v>
      </c>
      <c r="H2453">
        <v>-514.16999999999996</v>
      </c>
    </row>
    <row r="2454" spans="1:8" x14ac:dyDescent="0.2">
      <c r="A2454" t="s">
        <v>71</v>
      </c>
      <c r="B2454" t="s">
        <v>55</v>
      </c>
      <c r="C2454" t="s">
        <v>80</v>
      </c>
      <c r="D2454" s="4">
        <v>43313</v>
      </c>
      <c r="E2454" t="s">
        <v>202</v>
      </c>
      <c r="F2454" s="5">
        <v>43221</v>
      </c>
      <c r="G2454">
        <v>6929</v>
      </c>
      <c r="H2454">
        <v>914.62</v>
      </c>
    </row>
    <row r="2455" spans="1:8" x14ac:dyDescent="0.2">
      <c r="A2455" t="s">
        <v>71</v>
      </c>
      <c r="B2455" t="s">
        <v>55</v>
      </c>
      <c r="C2455" t="s">
        <v>80</v>
      </c>
      <c r="D2455" s="4">
        <v>43313</v>
      </c>
      <c r="E2455" t="s">
        <v>203</v>
      </c>
      <c r="F2455" s="5">
        <v>43221</v>
      </c>
      <c r="G2455">
        <v>312.51</v>
      </c>
      <c r="H2455">
        <v>41.24</v>
      </c>
    </row>
    <row r="2456" spans="1:8" x14ac:dyDescent="0.2">
      <c r="A2456" t="s">
        <v>71</v>
      </c>
      <c r="B2456" t="s">
        <v>55</v>
      </c>
      <c r="C2456" t="s">
        <v>80</v>
      </c>
      <c r="D2456" s="4">
        <v>43313</v>
      </c>
      <c r="E2456" t="s">
        <v>199</v>
      </c>
      <c r="F2456" s="5">
        <v>43221</v>
      </c>
      <c r="G2456">
        <v>7241.51</v>
      </c>
      <c r="H2456">
        <v>514.16999999999996</v>
      </c>
    </row>
    <row r="2457" spans="1:8" x14ac:dyDescent="0.2">
      <c r="A2457" t="s">
        <v>71</v>
      </c>
      <c r="B2457" t="s">
        <v>55</v>
      </c>
      <c r="C2457" t="s">
        <v>81</v>
      </c>
      <c r="D2457" s="4">
        <v>43313</v>
      </c>
      <c r="E2457" t="s">
        <v>198</v>
      </c>
      <c r="F2457" s="5">
        <v>43221</v>
      </c>
      <c r="G2457">
        <v>23561.41</v>
      </c>
      <c r="H2457">
        <v>-824.66</v>
      </c>
    </row>
    <row r="2458" spans="1:8" x14ac:dyDescent="0.2">
      <c r="A2458" t="s">
        <v>71</v>
      </c>
      <c r="B2458" t="s">
        <v>55</v>
      </c>
      <c r="C2458" t="s">
        <v>81</v>
      </c>
      <c r="D2458" s="4">
        <v>43313</v>
      </c>
      <c r="E2458" t="s">
        <v>204</v>
      </c>
      <c r="F2458" s="5">
        <v>43221</v>
      </c>
      <c r="G2458">
        <v>22544.639999999999</v>
      </c>
      <c r="H2458">
        <v>1465.39</v>
      </c>
    </row>
    <row r="2459" spans="1:8" x14ac:dyDescent="0.2">
      <c r="A2459" t="s">
        <v>71</v>
      </c>
      <c r="B2459" t="s">
        <v>55</v>
      </c>
      <c r="C2459" t="s">
        <v>81</v>
      </c>
      <c r="D2459" s="4">
        <v>43313</v>
      </c>
      <c r="E2459" t="s">
        <v>205</v>
      </c>
      <c r="F2459" s="5">
        <v>43221</v>
      </c>
      <c r="G2459">
        <v>1016.77</v>
      </c>
      <c r="H2459">
        <v>66.069999999999993</v>
      </c>
    </row>
    <row r="2460" spans="1:8" x14ac:dyDescent="0.2">
      <c r="A2460" t="s">
        <v>71</v>
      </c>
      <c r="B2460" t="s">
        <v>55</v>
      </c>
      <c r="C2460" t="s">
        <v>81</v>
      </c>
      <c r="D2460" s="4">
        <v>43313</v>
      </c>
      <c r="E2460" t="s">
        <v>199</v>
      </c>
      <c r="F2460" s="5">
        <v>43221</v>
      </c>
      <c r="G2460">
        <v>23561.41</v>
      </c>
      <c r="H2460">
        <v>824.66</v>
      </c>
    </row>
    <row r="2461" spans="1:8" x14ac:dyDescent="0.2">
      <c r="A2461" t="s">
        <v>71</v>
      </c>
      <c r="B2461" t="s">
        <v>55</v>
      </c>
      <c r="C2461" t="s">
        <v>82</v>
      </c>
      <c r="D2461" s="4">
        <v>43313</v>
      </c>
      <c r="E2461" t="s">
        <v>198</v>
      </c>
      <c r="F2461" s="5">
        <v>43221</v>
      </c>
      <c r="G2461">
        <v>5580.81</v>
      </c>
      <c r="H2461">
        <v>-290.19</v>
      </c>
    </row>
    <row r="2462" spans="1:8" x14ac:dyDescent="0.2">
      <c r="A2462" t="s">
        <v>71</v>
      </c>
      <c r="B2462" t="s">
        <v>55</v>
      </c>
      <c r="C2462" t="s">
        <v>82</v>
      </c>
      <c r="D2462" s="4">
        <v>43313</v>
      </c>
      <c r="E2462" t="s">
        <v>206</v>
      </c>
      <c r="F2462" s="5">
        <v>43221</v>
      </c>
      <c r="G2462">
        <v>5339.98</v>
      </c>
      <c r="H2462">
        <v>501.95</v>
      </c>
    </row>
    <row r="2463" spans="1:8" x14ac:dyDescent="0.2">
      <c r="A2463" t="s">
        <v>71</v>
      </c>
      <c r="B2463" t="s">
        <v>55</v>
      </c>
      <c r="C2463" t="s">
        <v>82</v>
      </c>
      <c r="D2463" s="4">
        <v>43313</v>
      </c>
      <c r="E2463" t="s">
        <v>207</v>
      </c>
      <c r="F2463" s="5">
        <v>43221</v>
      </c>
      <c r="G2463">
        <v>240.83</v>
      </c>
      <c r="H2463">
        <v>22.64</v>
      </c>
    </row>
    <row r="2464" spans="1:8" x14ac:dyDescent="0.2">
      <c r="A2464" t="s">
        <v>71</v>
      </c>
      <c r="B2464" t="s">
        <v>55</v>
      </c>
      <c r="C2464" t="s">
        <v>82</v>
      </c>
      <c r="D2464" s="4">
        <v>43313</v>
      </c>
      <c r="E2464" t="s">
        <v>199</v>
      </c>
      <c r="F2464" s="5">
        <v>43221</v>
      </c>
      <c r="G2464">
        <v>5580.81</v>
      </c>
      <c r="H2464">
        <v>290.19</v>
      </c>
    </row>
    <row r="2465" spans="1:8" x14ac:dyDescent="0.2">
      <c r="A2465" t="s">
        <v>71</v>
      </c>
      <c r="B2465" t="s">
        <v>55</v>
      </c>
      <c r="C2465" t="s">
        <v>80</v>
      </c>
      <c r="D2465" s="4">
        <v>43313</v>
      </c>
      <c r="E2465" t="s">
        <v>198</v>
      </c>
      <c r="F2465" s="5">
        <v>43221</v>
      </c>
      <c r="G2465">
        <v>3589.29</v>
      </c>
      <c r="H2465">
        <v>-254.85</v>
      </c>
    </row>
    <row r="2466" spans="1:8" x14ac:dyDescent="0.2">
      <c r="A2466" t="s">
        <v>71</v>
      </c>
      <c r="B2466" t="s">
        <v>55</v>
      </c>
      <c r="C2466" t="s">
        <v>80</v>
      </c>
      <c r="D2466" s="4">
        <v>43313</v>
      </c>
      <c r="E2466" t="s">
        <v>202</v>
      </c>
      <c r="F2466" s="5">
        <v>43221</v>
      </c>
      <c r="G2466">
        <v>3434.4</v>
      </c>
      <c r="H2466">
        <v>453.35</v>
      </c>
    </row>
    <row r="2467" spans="1:8" x14ac:dyDescent="0.2">
      <c r="A2467" t="s">
        <v>71</v>
      </c>
      <c r="B2467" t="s">
        <v>55</v>
      </c>
      <c r="C2467" t="s">
        <v>80</v>
      </c>
      <c r="D2467" s="4">
        <v>43313</v>
      </c>
      <c r="E2467" t="s">
        <v>203</v>
      </c>
      <c r="F2467" s="5">
        <v>43221</v>
      </c>
      <c r="G2467">
        <v>154.88999999999999</v>
      </c>
      <c r="H2467">
        <v>20.440000000000001</v>
      </c>
    </row>
    <row r="2468" spans="1:8" x14ac:dyDescent="0.2">
      <c r="A2468" t="s">
        <v>71</v>
      </c>
      <c r="B2468" t="s">
        <v>55</v>
      </c>
      <c r="C2468" t="s">
        <v>80</v>
      </c>
      <c r="D2468" s="4">
        <v>43313</v>
      </c>
      <c r="E2468" t="s">
        <v>199</v>
      </c>
      <c r="F2468" s="5">
        <v>43221</v>
      </c>
      <c r="G2468">
        <v>3589.29</v>
      </c>
      <c r="H2468">
        <v>254.85</v>
      </c>
    </row>
    <row r="2469" spans="1:8" x14ac:dyDescent="0.2">
      <c r="A2469" t="s">
        <v>71</v>
      </c>
      <c r="B2469" t="s">
        <v>55</v>
      </c>
      <c r="C2469" t="s">
        <v>81</v>
      </c>
      <c r="D2469" s="4">
        <v>43313</v>
      </c>
      <c r="E2469" t="s">
        <v>198</v>
      </c>
      <c r="F2469" s="5">
        <v>43221</v>
      </c>
      <c r="G2469">
        <v>3985.79</v>
      </c>
      <c r="H2469">
        <v>-139.5</v>
      </c>
    </row>
    <row r="2470" spans="1:8" x14ac:dyDescent="0.2">
      <c r="A2470" t="s">
        <v>71</v>
      </c>
      <c r="B2470" t="s">
        <v>55</v>
      </c>
      <c r="C2470" t="s">
        <v>81</v>
      </c>
      <c r="D2470" s="4">
        <v>43313</v>
      </c>
      <c r="E2470" t="s">
        <v>204</v>
      </c>
      <c r="F2470" s="5">
        <v>43221</v>
      </c>
      <c r="G2470">
        <v>3813.79</v>
      </c>
      <c r="H2470">
        <v>247.89</v>
      </c>
    </row>
    <row r="2471" spans="1:8" x14ac:dyDescent="0.2">
      <c r="A2471" t="s">
        <v>71</v>
      </c>
      <c r="B2471" t="s">
        <v>55</v>
      </c>
      <c r="C2471" t="s">
        <v>81</v>
      </c>
      <c r="D2471" s="4">
        <v>43313</v>
      </c>
      <c r="E2471" t="s">
        <v>205</v>
      </c>
      <c r="F2471" s="5">
        <v>43221</v>
      </c>
      <c r="G2471">
        <v>172</v>
      </c>
      <c r="H2471">
        <v>11.17</v>
      </c>
    </row>
    <row r="2472" spans="1:8" x14ac:dyDescent="0.2">
      <c r="A2472" t="s">
        <v>71</v>
      </c>
      <c r="B2472" t="s">
        <v>55</v>
      </c>
      <c r="C2472" t="s">
        <v>81</v>
      </c>
      <c r="D2472" s="4">
        <v>43313</v>
      </c>
      <c r="E2472" t="s">
        <v>199</v>
      </c>
      <c r="F2472" s="5">
        <v>43221</v>
      </c>
      <c r="G2472">
        <v>3985.79</v>
      </c>
      <c r="H2472">
        <v>139.5</v>
      </c>
    </row>
    <row r="2473" spans="1:8" x14ac:dyDescent="0.2">
      <c r="A2473" t="s">
        <v>71</v>
      </c>
      <c r="B2473" t="s">
        <v>55</v>
      </c>
      <c r="C2473" t="s">
        <v>82</v>
      </c>
      <c r="D2473" s="4">
        <v>43313</v>
      </c>
      <c r="E2473" t="s">
        <v>198</v>
      </c>
      <c r="F2473" s="5">
        <v>43221</v>
      </c>
      <c r="G2473">
        <v>2572.83</v>
      </c>
      <c r="H2473">
        <v>-133.79</v>
      </c>
    </row>
    <row r="2474" spans="1:8" x14ac:dyDescent="0.2">
      <c r="A2474" t="s">
        <v>71</v>
      </c>
      <c r="B2474" t="s">
        <v>55</v>
      </c>
      <c r="C2474" t="s">
        <v>82</v>
      </c>
      <c r="D2474" s="4">
        <v>43313</v>
      </c>
      <c r="E2474" t="s">
        <v>206</v>
      </c>
      <c r="F2474" s="5">
        <v>43221</v>
      </c>
      <c r="G2474">
        <v>2461.8000000000002</v>
      </c>
      <c r="H2474">
        <v>231.4</v>
      </c>
    </row>
    <row r="2475" spans="1:8" x14ac:dyDescent="0.2">
      <c r="A2475" t="s">
        <v>71</v>
      </c>
      <c r="B2475" t="s">
        <v>55</v>
      </c>
      <c r="C2475" t="s">
        <v>82</v>
      </c>
      <c r="D2475" s="4">
        <v>43313</v>
      </c>
      <c r="E2475" t="s">
        <v>207</v>
      </c>
      <c r="F2475" s="5">
        <v>43221</v>
      </c>
      <c r="G2475">
        <v>111.03</v>
      </c>
      <c r="H2475">
        <v>10.44</v>
      </c>
    </row>
    <row r="2476" spans="1:8" x14ac:dyDescent="0.2">
      <c r="A2476" t="s">
        <v>71</v>
      </c>
      <c r="B2476" t="s">
        <v>55</v>
      </c>
      <c r="C2476" t="s">
        <v>82</v>
      </c>
      <c r="D2476" s="4">
        <v>43313</v>
      </c>
      <c r="E2476" t="s">
        <v>199</v>
      </c>
      <c r="F2476" s="5">
        <v>43221</v>
      </c>
      <c r="G2476">
        <v>2572.83</v>
      </c>
      <c r="H2476">
        <v>133.79</v>
      </c>
    </row>
    <row r="2477" spans="1:8" x14ac:dyDescent="0.2">
      <c r="A2477" t="s">
        <v>71</v>
      </c>
      <c r="B2477" t="s">
        <v>54</v>
      </c>
      <c r="C2477" t="s">
        <v>81</v>
      </c>
      <c r="D2477" s="4">
        <v>43405</v>
      </c>
      <c r="E2477" t="s">
        <v>194</v>
      </c>
      <c r="F2477" s="5">
        <v>43405</v>
      </c>
      <c r="G2477">
        <v>6277.54</v>
      </c>
      <c r="H2477">
        <v>407.98</v>
      </c>
    </row>
    <row r="2478" spans="1:8" x14ac:dyDescent="0.2">
      <c r="A2478" t="s">
        <v>71</v>
      </c>
      <c r="B2478" t="s">
        <v>54</v>
      </c>
      <c r="C2478" t="s">
        <v>81</v>
      </c>
      <c r="D2478" s="4">
        <v>43405</v>
      </c>
      <c r="E2478" t="s">
        <v>199</v>
      </c>
      <c r="F2478" s="5">
        <v>43405</v>
      </c>
      <c r="G2478">
        <v>145471.12</v>
      </c>
      <c r="H2478">
        <v>5091.42</v>
      </c>
    </row>
    <row r="2479" spans="1:8" x14ac:dyDescent="0.2">
      <c r="A2479" t="s">
        <v>71</v>
      </c>
      <c r="B2479" t="s">
        <v>54</v>
      </c>
      <c r="C2479" t="s">
        <v>81</v>
      </c>
      <c r="D2479" s="4">
        <v>43405</v>
      </c>
      <c r="E2479" t="s">
        <v>198</v>
      </c>
      <c r="F2479" s="5">
        <v>43405</v>
      </c>
      <c r="G2479">
        <v>145471.12</v>
      </c>
      <c r="H2479">
        <v>-5091.42</v>
      </c>
    </row>
    <row r="2480" spans="1:8" x14ac:dyDescent="0.2">
      <c r="A2480" t="s">
        <v>71</v>
      </c>
      <c r="B2480" t="s">
        <v>54</v>
      </c>
      <c r="C2480" t="s">
        <v>82</v>
      </c>
      <c r="D2480" s="4">
        <v>43405</v>
      </c>
      <c r="E2480" t="s">
        <v>197</v>
      </c>
      <c r="F2480" s="5">
        <v>43405</v>
      </c>
      <c r="G2480">
        <v>35135.760000000002</v>
      </c>
      <c r="H2480">
        <v>3302.7</v>
      </c>
    </row>
    <row r="2481" spans="1:8" x14ac:dyDescent="0.2">
      <c r="A2481" t="s">
        <v>71</v>
      </c>
      <c r="B2481" t="s">
        <v>54</v>
      </c>
      <c r="C2481" t="s">
        <v>82</v>
      </c>
      <c r="D2481" s="4">
        <v>43405</v>
      </c>
      <c r="E2481" t="s">
        <v>196</v>
      </c>
      <c r="F2481" s="5">
        <v>43405</v>
      </c>
      <c r="G2481">
        <v>1584.72</v>
      </c>
      <c r="H2481">
        <v>148.94</v>
      </c>
    </row>
    <row r="2482" spans="1:8" x14ac:dyDescent="0.2">
      <c r="A2482" t="s">
        <v>71</v>
      </c>
      <c r="B2482" t="s">
        <v>54</v>
      </c>
      <c r="C2482" t="s">
        <v>82</v>
      </c>
      <c r="D2482" s="4">
        <v>43405</v>
      </c>
      <c r="E2482" t="s">
        <v>199</v>
      </c>
      <c r="F2482" s="5">
        <v>43405</v>
      </c>
      <c r="G2482">
        <v>36720.480000000003</v>
      </c>
      <c r="H2482">
        <v>1909.59</v>
      </c>
    </row>
    <row r="2483" spans="1:8" x14ac:dyDescent="0.2">
      <c r="A2483" t="s">
        <v>71</v>
      </c>
      <c r="B2483" t="s">
        <v>54</v>
      </c>
      <c r="C2483" t="s">
        <v>82</v>
      </c>
      <c r="D2483" s="4">
        <v>43405</v>
      </c>
      <c r="E2483" t="s">
        <v>198</v>
      </c>
      <c r="F2483" s="5">
        <v>43405</v>
      </c>
      <c r="G2483">
        <v>36720.480000000003</v>
      </c>
      <c r="H2483">
        <v>-1909.59</v>
      </c>
    </row>
    <row r="2484" spans="1:8" x14ac:dyDescent="0.2">
      <c r="A2484" t="s">
        <v>71</v>
      </c>
      <c r="B2484" t="s">
        <v>54</v>
      </c>
      <c r="C2484" t="s">
        <v>81</v>
      </c>
      <c r="D2484" s="4">
        <v>43405</v>
      </c>
      <c r="E2484" t="s">
        <v>195</v>
      </c>
      <c r="F2484" s="5">
        <v>43405</v>
      </c>
      <c r="G2484">
        <v>110427.46</v>
      </c>
      <c r="H2484">
        <v>7177.8</v>
      </c>
    </row>
    <row r="2485" spans="1:8" x14ac:dyDescent="0.2">
      <c r="A2485" t="s">
        <v>71</v>
      </c>
      <c r="B2485" t="s">
        <v>54</v>
      </c>
      <c r="C2485" t="s">
        <v>81</v>
      </c>
      <c r="D2485" s="4">
        <v>43405</v>
      </c>
      <c r="E2485" t="s">
        <v>194</v>
      </c>
      <c r="F2485" s="5">
        <v>43405</v>
      </c>
      <c r="G2485">
        <v>4980.45</v>
      </c>
      <c r="H2485">
        <v>323.75</v>
      </c>
    </row>
    <row r="2486" spans="1:8" x14ac:dyDescent="0.2">
      <c r="A2486" t="s">
        <v>71</v>
      </c>
      <c r="B2486" t="s">
        <v>54</v>
      </c>
      <c r="C2486" t="s">
        <v>81</v>
      </c>
      <c r="D2486" s="4">
        <v>43405</v>
      </c>
      <c r="E2486" t="s">
        <v>198</v>
      </c>
      <c r="F2486" s="5">
        <v>43405</v>
      </c>
      <c r="G2486">
        <v>115407.91</v>
      </c>
      <c r="H2486">
        <v>-4039.33</v>
      </c>
    </row>
    <row r="2487" spans="1:8" x14ac:dyDescent="0.2">
      <c r="A2487" t="s">
        <v>71</v>
      </c>
      <c r="B2487" t="s">
        <v>54</v>
      </c>
      <c r="C2487" t="s">
        <v>81</v>
      </c>
      <c r="D2487" s="4">
        <v>43405</v>
      </c>
      <c r="E2487" t="s">
        <v>199</v>
      </c>
      <c r="F2487" s="5">
        <v>43405</v>
      </c>
      <c r="G2487">
        <v>115407.91</v>
      </c>
      <c r="H2487">
        <v>4039.33</v>
      </c>
    </row>
    <row r="2488" spans="1:8" x14ac:dyDescent="0.2">
      <c r="A2488" t="s">
        <v>71</v>
      </c>
      <c r="B2488" t="s">
        <v>54</v>
      </c>
      <c r="C2488" t="s">
        <v>80</v>
      </c>
      <c r="D2488" s="4">
        <v>43405</v>
      </c>
      <c r="E2488" t="s">
        <v>199</v>
      </c>
      <c r="F2488" s="5">
        <v>43405</v>
      </c>
      <c r="G2488">
        <v>28202.76</v>
      </c>
      <c r="H2488">
        <v>2002.34</v>
      </c>
    </row>
    <row r="2489" spans="1:8" x14ac:dyDescent="0.2">
      <c r="A2489" t="s">
        <v>71</v>
      </c>
      <c r="B2489" t="s">
        <v>55</v>
      </c>
      <c r="C2489" t="s">
        <v>82</v>
      </c>
      <c r="D2489" s="4">
        <v>43405</v>
      </c>
      <c r="E2489" t="s">
        <v>199</v>
      </c>
      <c r="F2489" s="5">
        <v>43405</v>
      </c>
      <c r="G2489">
        <v>42103.78</v>
      </c>
      <c r="H2489">
        <v>2189.5100000000002</v>
      </c>
    </row>
    <row r="2490" spans="1:8" x14ac:dyDescent="0.2">
      <c r="A2490" t="s">
        <v>71</v>
      </c>
      <c r="B2490" t="s">
        <v>55</v>
      </c>
      <c r="C2490" t="s">
        <v>82</v>
      </c>
      <c r="D2490" s="4">
        <v>43405</v>
      </c>
      <c r="E2490" t="s">
        <v>197</v>
      </c>
      <c r="F2490" s="5">
        <v>43405</v>
      </c>
      <c r="G2490">
        <v>40286.839999999997</v>
      </c>
      <c r="H2490">
        <v>3787.01</v>
      </c>
    </row>
    <row r="2491" spans="1:8" x14ac:dyDescent="0.2">
      <c r="A2491" t="s">
        <v>71</v>
      </c>
      <c r="B2491" t="s">
        <v>55</v>
      </c>
      <c r="C2491" t="s">
        <v>82</v>
      </c>
      <c r="D2491" s="4">
        <v>43405</v>
      </c>
      <c r="E2491" t="s">
        <v>196</v>
      </c>
      <c r="F2491" s="5">
        <v>43405</v>
      </c>
      <c r="G2491">
        <v>1816.94</v>
      </c>
      <c r="H2491">
        <v>170.79</v>
      </c>
    </row>
    <row r="2492" spans="1:8" x14ac:dyDescent="0.2">
      <c r="A2492" t="s">
        <v>71</v>
      </c>
      <c r="B2492" t="s">
        <v>55</v>
      </c>
      <c r="C2492" t="s">
        <v>82</v>
      </c>
      <c r="D2492" s="4">
        <v>43405</v>
      </c>
      <c r="E2492" t="s">
        <v>199</v>
      </c>
      <c r="F2492" s="5">
        <v>43221</v>
      </c>
      <c r="G2492">
        <v>66693.100000000006</v>
      </c>
      <c r="H2492">
        <v>3468.05</v>
      </c>
    </row>
    <row r="2493" spans="1:8" x14ac:dyDescent="0.2">
      <c r="A2493" t="s">
        <v>71</v>
      </c>
      <c r="B2493" t="s">
        <v>55</v>
      </c>
      <c r="C2493" t="s">
        <v>82</v>
      </c>
      <c r="D2493" s="4">
        <v>43405</v>
      </c>
      <c r="E2493" t="s">
        <v>206</v>
      </c>
      <c r="F2493" s="5">
        <v>43221</v>
      </c>
      <c r="G2493">
        <v>63815</v>
      </c>
      <c r="H2493">
        <v>5998.62</v>
      </c>
    </row>
    <row r="2494" spans="1:8" x14ac:dyDescent="0.2">
      <c r="A2494" t="s">
        <v>71</v>
      </c>
      <c r="B2494" t="s">
        <v>55</v>
      </c>
      <c r="C2494" t="s">
        <v>82</v>
      </c>
      <c r="D2494" s="4">
        <v>43405</v>
      </c>
      <c r="E2494" t="s">
        <v>207</v>
      </c>
      <c r="F2494" s="5">
        <v>43221</v>
      </c>
      <c r="G2494">
        <v>2878.1</v>
      </c>
      <c r="H2494">
        <v>270.54000000000002</v>
      </c>
    </row>
    <row r="2495" spans="1:8" x14ac:dyDescent="0.2">
      <c r="A2495" t="s">
        <v>71</v>
      </c>
      <c r="B2495" t="s">
        <v>55</v>
      </c>
      <c r="C2495" t="s">
        <v>82</v>
      </c>
      <c r="D2495" s="4">
        <v>43405</v>
      </c>
      <c r="E2495" t="s">
        <v>198</v>
      </c>
      <c r="F2495" s="5">
        <v>43221</v>
      </c>
      <c r="G2495">
        <v>66693.100000000006</v>
      </c>
      <c r="H2495">
        <v>-3468.05</v>
      </c>
    </row>
    <row r="2496" spans="1:8" x14ac:dyDescent="0.2">
      <c r="A2496" t="s">
        <v>71</v>
      </c>
      <c r="B2496" t="s">
        <v>55</v>
      </c>
      <c r="C2496" t="s">
        <v>80</v>
      </c>
      <c r="D2496" s="4">
        <v>43313</v>
      </c>
      <c r="E2496" t="s">
        <v>198</v>
      </c>
      <c r="F2496" s="5">
        <v>43221</v>
      </c>
      <c r="G2496">
        <v>193774.2</v>
      </c>
      <c r="H2496">
        <v>-13757.95</v>
      </c>
    </row>
    <row r="2497" spans="1:8" x14ac:dyDescent="0.2">
      <c r="A2497" t="s">
        <v>71</v>
      </c>
      <c r="B2497" t="s">
        <v>55</v>
      </c>
      <c r="C2497" t="s">
        <v>80</v>
      </c>
      <c r="D2497" s="4">
        <v>43313</v>
      </c>
      <c r="E2497" t="s">
        <v>202</v>
      </c>
      <c r="F2497" s="5">
        <v>43221</v>
      </c>
      <c r="G2497">
        <v>185412.11</v>
      </c>
      <c r="H2497">
        <v>24474.47</v>
      </c>
    </row>
    <row r="2498" spans="1:8" x14ac:dyDescent="0.2">
      <c r="A2498" t="s">
        <v>71</v>
      </c>
      <c r="B2498" t="s">
        <v>55</v>
      </c>
      <c r="C2498" t="s">
        <v>80</v>
      </c>
      <c r="D2498" s="4">
        <v>43313</v>
      </c>
      <c r="E2498" t="s">
        <v>203</v>
      </c>
      <c r="F2498" s="5">
        <v>43221</v>
      </c>
      <c r="G2498">
        <v>8362.09</v>
      </c>
      <c r="H2498">
        <v>1103.71</v>
      </c>
    </row>
    <row r="2499" spans="1:8" x14ac:dyDescent="0.2">
      <c r="A2499" t="s">
        <v>71</v>
      </c>
      <c r="B2499" t="s">
        <v>55</v>
      </c>
      <c r="C2499" t="s">
        <v>80</v>
      </c>
      <c r="D2499" s="4">
        <v>43313</v>
      </c>
      <c r="E2499" t="s">
        <v>199</v>
      </c>
      <c r="F2499" s="5">
        <v>43221</v>
      </c>
      <c r="G2499">
        <v>193774.2</v>
      </c>
      <c r="H2499">
        <v>13757.95</v>
      </c>
    </row>
    <row r="2500" spans="1:8" x14ac:dyDescent="0.2">
      <c r="A2500" t="s">
        <v>71</v>
      </c>
      <c r="B2500" t="s">
        <v>55</v>
      </c>
      <c r="C2500" t="s">
        <v>81</v>
      </c>
      <c r="D2500" s="4">
        <v>43313</v>
      </c>
      <c r="E2500" t="s">
        <v>198</v>
      </c>
      <c r="F2500" s="5">
        <v>43221</v>
      </c>
      <c r="G2500">
        <v>398641.72</v>
      </c>
      <c r="H2500">
        <v>-13952.5</v>
      </c>
    </row>
    <row r="2501" spans="1:8" x14ac:dyDescent="0.2">
      <c r="A2501" t="s">
        <v>71</v>
      </c>
      <c r="B2501" t="s">
        <v>55</v>
      </c>
      <c r="C2501" t="s">
        <v>81</v>
      </c>
      <c r="D2501" s="4">
        <v>43313</v>
      </c>
      <c r="E2501" t="s">
        <v>204</v>
      </c>
      <c r="F2501" s="5">
        <v>43221</v>
      </c>
      <c r="G2501">
        <v>381438.83</v>
      </c>
      <c r="H2501">
        <v>24793.57</v>
      </c>
    </row>
    <row r="2502" spans="1:8" x14ac:dyDescent="0.2">
      <c r="A2502" t="s">
        <v>71</v>
      </c>
      <c r="B2502" t="s">
        <v>55</v>
      </c>
      <c r="C2502" t="s">
        <v>81</v>
      </c>
      <c r="D2502" s="4">
        <v>43313</v>
      </c>
      <c r="E2502" t="s">
        <v>205</v>
      </c>
      <c r="F2502" s="5">
        <v>43221</v>
      </c>
      <c r="G2502">
        <v>17202.89</v>
      </c>
      <c r="H2502">
        <v>1118.18</v>
      </c>
    </row>
    <row r="2503" spans="1:8" x14ac:dyDescent="0.2">
      <c r="A2503" t="s">
        <v>71</v>
      </c>
      <c r="B2503" t="s">
        <v>55</v>
      </c>
      <c r="C2503" t="s">
        <v>81</v>
      </c>
      <c r="D2503" s="4">
        <v>43313</v>
      </c>
      <c r="E2503" t="s">
        <v>199</v>
      </c>
      <c r="F2503" s="5">
        <v>43221</v>
      </c>
      <c r="G2503">
        <v>398641.72</v>
      </c>
      <c r="H2503">
        <v>13952.5</v>
      </c>
    </row>
    <row r="2504" spans="1:8" x14ac:dyDescent="0.2">
      <c r="A2504" t="s">
        <v>71</v>
      </c>
      <c r="B2504" t="s">
        <v>55</v>
      </c>
      <c r="C2504" t="s">
        <v>82</v>
      </c>
      <c r="D2504" s="4">
        <v>43313</v>
      </c>
      <c r="E2504" t="s">
        <v>198</v>
      </c>
      <c r="F2504" s="5">
        <v>43221</v>
      </c>
      <c r="G2504">
        <v>155220.54</v>
      </c>
      <c r="H2504">
        <v>-8071.52</v>
      </c>
    </row>
    <row r="2505" spans="1:8" x14ac:dyDescent="0.2">
      <c r="A2505" t="s">
        <v>71</v>
      </c>
      <c r="B2505" t="s">
        <v>55</v>
      </c>
      <c r="C2505" t="s">
        <v>82</v>
      </c>
      <c r="D2505" s="4">
        <v>43313</v>
      </c>
      <c r="E2505" t="s">
        <v>206</v>
      </c>
      <c r="F2505" s="5">
        <v>43221</v>
      </c>
      <c r="G2505">
        <v>148522.16</v>
      </c>
      <c r="H2505">
        <v>13961.13</v>
      </c>
    </row>
    <row r="2506" spans="1:8" x14ac:dyDescent="0.2">
      <c r="A2506" t="s">
        <v>71</v>
      </c>
      <c r="B2506" t="s">
        <v>55</v>
      </c>
      <c r="C2506" t="s">
        <v>82</v>
      </c>
      <c r="D2506" s="4">
        <v>43313</v>
      </c>
      <c r="E2506" t="s">
        <v>207</v>
      </c>
      <c r="F2506" s="5">
        <v>43221</v>
      </c>
      <c r="G2506">
        <v>6698.38</v>
      </c>
      <c r="H2506">
        <v>629.59</v>
      </c>
    </row>
    <row r="2507" spans="1:8" x14ac:dyDescent="0.2">
      <c r="A2507" t="s">
        <v>71</v>
      </c>
      <c r="B2507" t="s">
        <v>55</v>
      </c>
      <c r="C2507" t="s">
        <v>82</v>
      </c>
      <c r="D2507" s="4">
        <v>43313</v>
      </c>
      <c r="E2507" t="s">
        <v>199</v>
      </c>
      <c r="F2507" s="5">
        <v>43221</v>
      </c>
      <c r="G2507">
        <v>155220.54</v>
      </c>
      <c r="H2507">
        <v>8071.52</v>
      </c>
    </row>
    <row r="2508" spans="1:8" x14ac:dyDescent="0.2">
      <c r="A2508" t="s">
        <v>71</v>
      </c>
      <c r="B2508" t="s">
        <v>54</v>
      </c>
      <c r="C2508" t="s">
        <v>80</v>
      </c>
      <c r="D2508" s="4">
        <v>43313</v>
      </c>
      <c r="E2508" t="s">
        <v>198</v>
      </c>
      <c r="F2508" s="5">
        <v>43221</v>
      </c>
      <c r="G2508">
        <v>62881.22</v>
      </c>
      <c r="H2508">
        <v>-4464.55</v>
      </c>
    </row>
    <row r="2509" spans="1:8" x14ac:dyDescent="0.2">
      <c r="A2509" t="s">
        <v>71</v>
      </c>
      <c r="B2509" t="s">
        <v>54</v>
      </c>
      <c r="C2509" t="s">
        <v>80</v>
      </c>
      <c r="D2509" s="4">
        <v>43313</v>
      </c>
      <c r="E2509" t="s">
        <v>202</v>
      </c>
      <c r="F2509" s="5">
        <v>43221</v>
      </c>
      <c r="G2509">
        <v>60167.57</v>
      </c>
      <c r="H2509">
        <v>7942.11</v>
      </c>
    </row>
    <row r="2510" spans="1:8" x14ac:dyDescent="0.2">
      <c r="A2510" t="s">
        <v>71</v>
      </c>
      <c r="B2510" t="s">
        <v>54</v>
      </c>
      <c r="C2510" t="s">
        <v>80</v>
      </c>
      <c r="D2510" s="4">
        <v>43313</v>
      </c>
      <c r="E2510" t="s">
        <v>203</v>
      </c>
      <c r="F2510" s="5">
        <v>43221</v>
      </c>
      <c r="G2510">
        <v>2713.65</v>
      </c>
      <c r="H2510">
        <v>358.2</v>
      </c>
    </row>
    <row r="2511" spans="1:8" x14ac:dyDescent="0.2">
      <c r="A2511" t="s">
        <v>71</v>
      </c>
      <c r="B2511" t="s">
        <v>54</v>
      </c>
      <c r="C2511" t="s">
        <v>80</v>
      </c>
      <c r="D2511" s="4">
        <v>43313</v>
      </c>
      <c r="E2511" t="s">
        <v>199</v>
      </c>
      <c r="F2511" s="5">
        <v>43221</v>
      </c>
      <c r="G2511">
        <v>62881.22</v>
      </c>
      <c r="H2511">
        <v>4464.55</v>
      </c>
    </row>
    <row r="2512" spans="1:8" x14ac:dyDescent="0.2">
      <c r="A2512" t="s">
        <v>71</v>
      </c>
      <c r="B2512" t="s">
        <v>54</v>
      </c>
      <c r="C2512" t="s">
        <v>81</v>
      </c>
      <c r="D2512" s="4">
        <v>43313</v>
      </c>
      <c r="E2512" t="s">
        <v>198</v>
      </c>
      <c r="F2512" s="5">
        <v>43221</v>
      </c>
      <c r="G2512">
        <v>182742.5</v>
      </c>
      <c r="H2512">
        <v>-6395.92</v>
      </c>
    </row>
    <row r="2513" spans="1:8" x14ac:dyDescent="0.2">
      <c r="A2513" t="s">
        <v>71</v>
      </c>
      <c r="B2513" t="s">
        <v>54</v>
      </c>
      <c r="C2513" t="s">
        <v>81</v>
      </c>
      <c r="D2513" s="4">
        <v>43313</v>
      </c>
      <c r="E2513" t="s">
        <v>204</v>
      </c>
      <c r="F2513" s="5">
        <v>43221</v>
      </c>
      <c r="G2513">
        <v>174856.45</v>
      </c>
      <c r="H2513">
        <v>11365.77</v>
      </c>
    </row>
    <row r="2514" spans="1:8" x14ac:dyDescent="0.2">
      <c r="A2514" t="s">
        <v>71</v>
      </c>
      <c r="B2514" t="s">
        <v>54</v>
      </c>
      <c r="C2514" t="s">
        <v>81</v>
      </c>
      <c r="D2514" s="4">
        <v>43313</v>
      </c>
      <c r="E2514" t="s">
        <v>205</v>
      </c>
      <c r="F2514" s="5">
        <v>43221</v>
      </c>
      <c r="G2514">
        <v>7886.05</v>
      </c>
      <c r="H2514">
        <v>512.59</v>
      </c>
    </row>
    <row r="2515" spans="1:8" x14ac:dyDescent="0.2">
      <c r="A2515" t="s">
        <v>71</v>
      </c>
      <c r="B2515" t="s">
        <v>54</v>
      </c>
      <c r="C2515" t="s">
        <v>81</v>
      </c>
      <c r="D2515" s="4">
        <v>43313</v>
      </c>
      <c r="E2515" t="s">
        <v>199</v>
      </c>
      <c r="F2515" s="5">
        <v>43221</v>
      </c>
      <c r="G2515">
        <v>182742.5</v>
      </c>
      <c r="H2515">
        <v>6395.92</v>
      </c>
    </row>
    <row r="2516" spans="1:8" x14ac:dyDescent="0.2">
      <c r="A2516" t="s">
        <v>71</v>
      </c>
      <c r="B2516" t="s">
        <v>54</v>
      </c>
      <c r="C2516" t="s">
        <v>82</v>
      </c>
      <c r="D2516" s="4">
        <v>43313</v>
      </c>
      <c r="E2516" t="s">
        <v>198</v>
      </c>
      <c r="F2516" s="5">
        <v>43221</v>
      </c>
      <c r="G2516">
        <v>55062.46</v>
      </c>
      <c r="H2516">
        <v>-2863.3</v>
      </c>
    </row>
    <row r="2517" spans="1:8" x14ac:dyDescent="0.2">
      <c r="A2517" t="s">
        <v>71</v>
      </c>
      <c r="B2517" t="s">
        <v>54</v>
      </c>
      <c r="C2517" t="s">
        <v>82</v>
      </c>
      <c r="D2517" s="4">
        <v>43313</v>
      </c>
      <c r="E2517" t="s">
        <v>206</v>
      </c>
      <c r="F2517" s="5">
        <v>43221</v>
      </c>
      <c r="G2517">
        <v>52686.3</v>
      </c>
      <c r="H2517">
        <v>4952.4799999999996</v>
      </c>
    </row>
    <row r="2518" spans="1:8" x14ac:dyDescent="0.2">
      <c r="A2518" t="s">
        <v>71</v>
      </c>
      <c r="B2518" t="s">
        <v>54</v>
      </c>
      <c r="C2518" t="s">
        <v>82</v>
      </c>
      <c r="D2518" s="4">
        <v>43313</v>
      </c>
      <c r="E2518" t="s">
        <v>207</v>
      </c>
      <c r="F2518" s="5">
        <v>43221</v>
      </c>
      <c r="G2518">
        <v>2376.16</v>
      </c>
      <c r="H2518">
        <v>223.43</v>
      </c>
    </row>
    <row r="2519" spans="1:8" x14ac:dyDescent="0.2">
      <c r="A2519" t="s">
        <v>71</v>
      </c>
      <c r="B2519" t="s">
        <v>54</v>
      </c>
      <c r="C2519" t="s">
        <v>82</v>
      </c>
      <c r="D2519" s="4">
        <v>43313</v>
      </c>
      <c r="E2519" t="s">
        <v>199</v>
      </c>
      <c r="F2519" s="5">
        <v>43221</v>
      </c>
      <c r="G2519">
        <v>55062.46</v>
      </c>
      <c r="H2519">
        <v>2863.3</v>
      </c>
    </row>
    <row r="2520" spans="1:8" x14ac:dyDescent="0.2">
      <c r="A2520" t="s">
        <v>71</v>
      </c>
      <c r="B2520" t="s">
        <v>54</v>
      </c>
      <c r="C2520" t="s">
        <v>80</v>
      </c>
      <c r="D2520" s="4">
        <v>43282</v>
      </c>
      <c r="E2520" t="s">
        <v>198</v>
      </c>
      <c r="F2520" s="5">
        <v>43221</v>
      </c>
      <c r="G2520">
        <v>544.11</v>
      </c>
      <c r="H2520">
        <v>-38.630000000000003</v>
      </c>
    </row>
    <row r="2521" spans="1:8" x14ac:dyDescent="0.2">
      <c r="A2521" t="s">
        <v>71</v>
      </c>
      <c r="B2521" t="s">
        <v>54</v>
      </c>
      <c r="C2521" t="s">
        <v>80</v>
      </c>
      <c r="D2521" s="4">
        <v>43282</v>
      </c>
      <c r="E2521" t="s">
        <v>202</v>
      </c>
      <c r="F2521" s="5">
        <v>43221</v>
      </c>
      <c r="G2521">
        <v>520.63</v>
      </c>
      <c r="H2521">
        <v>68.72</v>
      </c>
    </row>
    <row r="2522" spans="1:8" x14ac:dyDescent="0.2">
      <c r="A2522" t="s">
        <v>71</v>
      </c>
      <c r="B2522" t="s">
        <v>54</v>
      </c>
      <c r="C2522" t="s">
        <v>80</v>
      </c>
      <c r="D2522" s="4">
        <v>43282</v>
      </c>
      <c r="E2522" t="s">
        <v>203</v>
      </c>
      <c r="F2522" s="5">
        <v>43221</v>
      </c>
      <c r="G2522">
        <v>23.48</v>
      </c>
      <c r="H2522">
        <v>3.1</v>
      </c>
    </row>
    <row r="2523" spans="1:8" x14ac:dyDescent="0.2">
      <c r="A2523" t="s">
        <v>71</v>
      </c>
      <c r="B2523" t="s">
        <v>54</v>
      </c>
      <c r="C2523" t="s">
        <v>80</v>
      </c>
      <c r="D2523" s="4">
        <v>43282</v>
      </c>
      <c r="E2523" t="s">
        <v>199</v>
      </c>
      <c r="F2523" s="5">
        <v>43221</v>
      </c>
      <c r="G2523">
        <v>544.11</v>
      </c>
      <c r="H2523">
        <v>38.630000000000003</v>
      </c>
    </row>
    <row r="2524" spans="1:8" x14ac:dyDescent="0.2">
      <c r="A2524" t="s">
        <v>71</v>
      </c>
      <c r="B2524" t="s">
        <v>54</v>
      </c>
      <c r="C2524" t="s">
        <v>81</v>
      </c>
      <c r="D2524" s="4">
        <v>43282</v>
      </c>
      <c r="E2524" t="s">
        <v>198</v>
      </c>
      <c r="F2524" s="5">
        <v>43221</v>
      </c>
      <c r="G2524">
        <v>911.78</v>
      </c>
      <c r="H2524">
        <v>-31.92</v>
      </c>
    </row>
    <row r="2525" spans="1:8" x14ac:dyDescent="0.2">
      <c r="A2525" t="s">
        <v>71</v>
      </c>
      <c r="B2525" t="s">
        <v>54</v>
      </c>
      <c r="C2525" t="s">
        <v>81</v>
      </c>
      <c r="D2525" s="4">
        <v>43282</v>
      </c>
      <c r="E2525" t="s">
        <v>204</v>
      </c>
      <c r="F2525" s="5">
        <v>43221</v>
      </c>
      <c r="G2525">
        <v>872.43</v>
      </c>
      <c r="H2525">
        <v>56.71</v>
      </c>
    </row>
    <row r="2526" spans="1:8" x14ac:dyDescent="0.2">
      <c r="A2526" t="s">
        <v>71</v>
      </c>
      <c r="B2526" t="s">
        <v>54</v>
      </c>
      <c r="C2526" t="s">
        <v>81</v>
      </c>
      <c r="D2526" s="4">
        <v>43282</v>
      </c>
      <c r="E2526" t="s">
        <v>205</v>
      </c>
      <c r="F2526" s="5">
        <v>43221</v>
      </c>
      <c r="G2526">
        <v>39.35</v>
      </c>
      <c r="H2526">
        <v>2.56</v>
      </c>
    </row>
    <row r="2527" spans="1:8" x14ac:dyDescent="0.2">
      <c r="A2527" t="s">
        <v>71</v>
      </c>
      <c r="B2527" t="s">
        <v>54</v>
      </c>
      <c r="C2527" t="s">
        <v>81</v>
      </c>
      <c r="D2527" s="4">
        <v>43282</v>
      </c>
      <c r="E2527" t="s">
        <v>199</v>
      </c>
      <c r="F2527" s="5">
        <v>43221</v>
      </c>
      <c r="G2527">
        <v>911.78</v>
      </c>
      <c r="H2527">
        <v>31.92</v>
      </c>
    </row>
    <row r="2528" spans="1:8" x14ac:dyDescent="0.2">
      <c r="A2528" t="s">
        <v>71</v>
      </c>
      <c r="B2528" t="s">
        <v>54</v>
      </c>
      <c r="C2528" t="s">
        <v>82</v>
      </c>
      <c r="D2528" s="4">
        <v>43282</v>
      </c>
      <c r="E2528" t="s">
        <v>198</v>
      </c>
      <c r="F2528" s="5">
        <v>43221</v>
      </c>
      <c r="G2528">
        <v>433.65</v>
      </c>
      <c r="H2528">
        <v>-22.55</v>
      </c>
    </row>
    <row r="2529" spans="1:8" x14ac:dyDescent="0.2">
      <c r="A2529" t="s">
        <v>71</v>
      </c>
      <c r="B2529" t="s">
        <v>54</v>
      </c>
      <c r="C2529" t="s">
        <v>82</v>
      </c>
      <c r="D2529" s="4">
        <v>43282</v>
      </c>
      <c r="E2529" t="s">
        <v>206</v>
      </c>
      <c r="F2529" s="5">
        <v>43221</v>
      </c>
      <c r="G2529">
        <v>414.94</v>
      </c>
      <c r="H2529">
        <v>39</v>
      </c>
    </row>
    <row r="2530" spans="1:8" x14ac:dyDescent="0.2">
      <c r="A2530" t="s">
        <v>71</v>
      </c>
      <c r="B2530" t="s">
        <v>54</v>
      </c>
      <c r="C2530" t="s">
        <v>82</v>
      </c>
      <c r="D2530" s="4">
        <v>43282</v>
      </c>
      <c r="E2530" t="s">
        <v>207</v>
      </c>
      <c r="F2530" s="5">
        <v>43221</v>
      </c>
      <c r="G2530">
        <v>18.71</v>
      </c>
      <c r="H2530">
        <v>1.76</v>
      </c>
    </row>
    <row r="2531" spans="1:8" x14ac:dyDescent="0.2">
      <c r="A2531" t="s">
        <v>71</v>
      </c>
      <c r="B2531" t="s">
        <v>54</v>
      </c>
      <c r="C2531" t="s">
        <v>82</v>
      </c>
      <c r="D2531" s="4">
        <v>43282</v>
      </c>
      <c r="E2531" t="s">
        <v>199</v>
      </c>
      <c r="F2531" s="5">
        <v>43221</v>
      </c>
      <c r="G2531">
        <v>433.65</v>
      </c>
      <c r="H2531">
        <v>22.55</v>
      </c>
    </row>
    <row r="2532" spans="1:8" x14ac:dyDescent="0.2">
      <c r="A2532" t="s">
        <v>71</v>
      </c>
      <c r="B2532" t="s">
        <v>55</v>
      </c>
      <c r="C2532" t="s">
        <v>80</v>
      </c>
      <c r="D2532" s="4">
        <v>43282</v>
      </c>
      <c r="E2532" t="s">
        <v>198</v>
      </c>
      <c r="F2532" s="5">
        <v>43221</v>
      </c>
      <c r="G2532">
        <v>2925.27</v>
      </c>
      <c r="H2532">
        <v>-207.7</v>
      </c>
    </row>
    <row r="2533" spans="1:8" x14ac:dyDescent="0.2">
      <c r="A2533" t="s">
        <v>71</v>
      </c>
      <c r="B2533" t="s">
        <v>55</v>
      </c>
      <c r="C2533" t="s">
        <v>80</v>
      </c>
      <c r="D2533" s="4">
        <v>43282</v>
      </c>
      <c r="E2533" t="s">
        <v>202</v>
      </c>
      <c r="F2533" s="5">
        <v>43221</v>
      </c>
      <c r="G2533">
        <v>2799.04</v>
      </c>
      <c r="H2533">
        <v>369.47</v>
      </c>
    </row>
    <row r="2534" spans="1:8" x14ac:dyDescent="0.2">
      <c r="A2534" t="s">
        <v>71</v>
      </c>
      <c r="B2534" t="s">
        <v>55</v>
      </c>
      <c r="C2534" t="s">
        <v>80</v>
      </c>
      <c r="D2534" s="4">
        <v>43282</v>
      </c>
      <c r="E2534" t="s">
        <v>203</v>
      </c>
      <c r="F2534" s="5">
        <v>43221</v>
      </c>
      <c r="G2534">
        <v>126.23</v>
      </c>
      <c r="H2534">
        <v>16.670000000000002</v>
      </c>
    </row>
    <row r="2535" spans="1:8" x14ac:dyDescent="0.2">
      <c r="A2535" t="s">
        <v>71</v>
      </c>
      <c r="B2535" t="s">
        <v>55</v>
      </c>
      <c r="C2535" t="s">
        <v>80</v>
      </c>
      <c r="D2535" s="4">
        <v>43282</v>
      </c>
      <c r="E2535" t="s">
        <v>199</v>
      </c>
      <c r="F2535" s="5">
        <v>43221</v>
      </c>
      <c r="G2535">
        <v>2925.27</v>
      </c>
      <c r="H2535">
        <v>207.7</v>
      </c>
    </row>
    <row r="2536" spans="1:8" x14ac:dyDescent="0.2">
      <c r="A2536" t="s">
        <v>71</v>
      </c>
      <c r="B2536" t="s">
        <v>55</v>
      </c>
      <c r="C2536" t="s">
        <v>81</v>
      </c>
      <c r="D2536" s="4">
        <v>43282</v>
      </c>
      <c r="E2536" t="s">
        <v>205</v>
      </c>
      <c r="F2536" s="5">
        <v>43221</v>
      </c>
      <c r="G2536">
        <v>172.94</v>
      </c>
      <c r="H2536">
        <v>11.24</v>
      </c>
    </row>
    <row r="2537" spans="1:8" x14ac:dyDescent="0.2">
      <c r="A2537" t="s">
        <v>71</v>
      </c>
      <c r="B2537" t="s">
        <v>55</v>
      </c>
      <c r="C2537" t="s">
        <v>81</v>
      </c>
      <c r="D2537" s="4">
        <v>43282</v>
      </c>
      <c r="E2537" t="s">
        <v>199</v>
      </c>
      <c r="F2537" s="5">
        <v>43221</v>
      </c>
      <c r="G2537">
        <v>4007.57</v>
      </c>
      <c r="H2537">
        <v>140.27000000000001</v>
      </c>
    </row>
    <row r="2538" spans="1:8" x14ac:dyDescent="0.2">
      <c r="A2538" t="s">
        <v>71</v>
      </c>
      <c r="B2538" t="s">
        <v>55</v>
      </c>
      <c r="C2538" t="s">
        <v>81</v>
      </c>
      <c r="D2538" s="4">
        <v>43282</v>
      </c>
      <c r="E2538" t="s">
        <v>198</v>
      </c>
      <c r="F2538" s="5">
        <v>43221</v>
      </c>
      <c r="G2538">
        <v>4007.57</v>
      </c>
      <c r="H2538">
        <v>-140.27000000000001</v>
      </c>
    </row>
    <row r="2539" spans="1:8" x14ac:dyDescent="0.2">
      <c r="A2539" t="s">
        <v>71</v>
      </c>
      <c r="B2539" t="s">
        <v>55</v>
      </c>
      <c r="C2539" t="s">
        <v>81</v>
      </c>
      <c r="D2539" s="4">
        <v>43282</v>
      </c>
      <c r="E2539" t="s">
        <v>204</v>
      </c>
      <c r="F2539" s="5">
        <v>43221</v>
      </c>
      <c r="G2539">
        <v>3834.63</v>
      </c>
      <c r="H2539">
        <v>249.25</v>
      </c>
    </row>
    <row r="2540" spans="1:8" x14ac:dyDescent="0.2">
      <c r="A2540" t="s">
        <v>71</v>
      </c>
      <c r="B2540" t="s">
        <v>55</v>
      </c>
      <c r="C2540" t="s">
        <v>82</v>
      </c>
      <c r="D2540" s="4">
        <v>43282</v>
      </c>
      <c r="E2540" t="s">
        <v>198</v>
      </c>
      <c r="F2540" s="5">
        <v>43221</v>
      </c>
      <c r="G2540">
        <v>2038.31</v>
      </c>
      <c r="H2540">
        <v>-105.98</v>
      </c>
    </row>
    <row r="2541" spans="1:8" x14ac:dyDescent="0.2">
      <c r="A2541" t="s">
        <v>71</v>
      </c>
      <c r="B2541" t="s">
        <v>55</v>
      </c>
      <c r="C2541" t="s">
        <v>82</v>
      </c>
      <c r="D2541" s="4">
        <v>43282</v>
      </c>
      <c r="E2541" t="s">
        <v>206</v>
      </c>
      <c r="F2541" s="5">
        <v>43221</v>
      </c>
      <c r="G2541">
        <v>1950.34</v>
      </c>
      <c r="H2541">
        <v>183.34</v>
      </c>
    </row>
    <row r="2542" spans="1:8" x14ac:dyDescent="0.2">
      <c r="A2542" t="s">
        <v>71</v>
      </c>
      <c r="B2542" t="s">
        <v>55</v>
      </c>
      <c r="C2542" t="s">
        <v>82</v>
      </c>
      <c r="D2542" s="4">
        <v>43282</v>
      </c>
      <c r="E2542" t="s">
        <v>207</v>
      </c>
      <c r="F2542" s="5">
        <v>43221</v>
      </c>
      <c r="G2542">
        <v>87.97</v>
      </c>
      <c r="H2542">
        <v>8.27</v>
      </c>
    </row>
    <row r="2543" spans="1:8" x14ac:dyDescent="0.2">
      <c r="A2543" t="s">
        <v>71</v>
      </c>
      <c r="B2543" t="s">
        <v>55</v>
      </c>
      <c r="C2543" t="s">
        <v>82</v>
      </c>
      <c r="D2543" s="4">
        <v>43282</v>
      </c>
      <c r="E2543" t="s">
        <v>199</v>
      </c>
      <c r="F2543" s="5">
        <v>43221</v>
      </c>
      <c r="G2543">
        <v>2038.31</v>
      </c>
      <c r="H2543">
        <v>105.98</v>
      </c>
    </row>
    <row r="2544" spans="1:8" x14ac:dyDescent="0.2">
      <c r="A2544" t="s">
        <v>71</v>
      </c>
      <c r="B2544" t="s">
        <v>54</v>
      </c>
      <c r="C2544" t="s">
        <v>80</v>
      </c>
      <c r="D2544" s="4">
        <v>43313</v>
      </c>
      <c r="E2544" t="s">
        <v>198</v>
      </c>
      <c r="F2544" s="5">
        <v>43221</v>
      </c>
      <c r="G2544">
        <v>148183.57</v>
      </c>
      <c r="H2544">
        <v>-10520.98</v>
      </c>
    </row>
    <row r="2545" spans="1:8" x14ac:dyDescent="0.2">
      <c r="A2545" t="s">
        <v>71</v>
      </c>
      <c r="B2545" t="s">
        <v>54</v>
      </c>
      <c r="C2545" t="s">
        <v>80</v>
      </c>
      <c r="D2545" s="4">
        <v>43313</v>
      </c>
      <c r="E2545" t="s">
        <v>202</v>
      </c>
      <c r="F2545" s="5">
        <v>43221</v>
      </c>
      <c r="G2545">
        <v>141788.82</v>
      </c>
      <c r="H2545">
        <v>18716.009999999998</v>
      </c>
    </row>
    <row r="2546" spans="1:8" x14ac:dyDescent="0.2">
      <c r="A2546" t="s">
        <v>71</v>
      </c>
      <c r="B2546" t="s">
        <v>54</v>
      </c>
      <c r="C2546" t="s">
        <v>80</v>
      </c>
      <c r="D2546" s="4">
        <v>43313</v>
      </c>
      <c r="E2546" t="s">
        <v>203</v>
      </c>
      <c r="F2546" s="5">
        <v>43221</v>
      </c>
      <c r="G2546">
        <v>6394.75</v>
      </c>
      <c r="H2546">
        <v>843.98</v>
      </c>
    </row>
    <row r="2547" spans="1:8" x14ac:dyDescent="0.2">
      <c r="A2547" t="s">
        <v>71</v>
      </c>
      <c r="B2547" t="s">
        <v>54</v>
      </c>
      <c r="C2547" t="s">
        <v>80</v>
      </c>
      <c r="D2547" s="4">
        <v>43313</v>
      </c>
      <c r="E2547" t="s">
        <v>199</v>
      </c>
      <c r="F2547" s="5">
        <v>43221</v>
      </c>
      <c r="G2547">
        <v>148183.57</v>
      </c>
      <c r="H2547">
        <v>10520.98</v>
      </c>
    </row>
    <row r="2548" spans="1:8" x14ac:dyDescent="0.2">
      <c r="A2548" t="s">
        <v>71</v>
      </c>
      <c r="B2548" t="s">
        <v>54</v>
      </c>
      <c r="C2548" t="s">
        <v>81</v>
      </c>
      <c r="D2548" s="4">
        <v>43313</v>
      </c>
      <c r="E2548" t="s">
        <v>198</v>
      </c>
      <c r="F2548" s="5">
        <v>43221</v>
      </c>
      <c r="G2548">
        <v>489652.08</v>
      </c>
      <c r="H2548">
        <v>-17137.91</v>
      </c>
    </row>
    <row r="2549" spans="1:8" x14ac:dyDescent="0.2">
      <c r="A2549" t="s">
        <v>71</v>
      </c>
      <c r="B2549" t="s">
        <v>54</v>
      </c>
      <c r="C2549" t="s">
        <v>81</v>
      </c>
      <c r="D2549" s="4">
        <v>43313</v>
      </c>
      <c r="E2549" t="s">
        <v>204</v>
      </c>
      <c r="F2549" s="5">
        <v>43221</v>
      </c>
      <c r="G2549">
        <v>468521.74</v>
      </c>
      <c r="H2549">
        <v>30454.01</v>
      </c>
    </row>
    <row r="2550" spans="1:8" x14ac:dyDescent="0.2">
      <c r="A2550" t="s">
        <v>71</v>
      </c>
      <c r="B2550" t="s">
        <v>54</v>
      </c>
      <c r="C2550" t="s">
        <v>81</v>
      </c>
      <c r="D2550" s="4">
        <v>43313</v>
      </c>
      <c r="E2550" t="s">
        <v>205</v>
      </c>
      <c r="F2550" s="5">
        <v>43221</v>
      </c>
      <c r="G2550">
        <v>21130.34</v>
      </c>
      <c r="H2550">
        <v>1373.5</v>
      </c>
    </row>
    <row r="2551" spans="1:8" x14ac:dyDescent="0.2">
      <c r="A2551" t="s">
        <v>71</v>
      </c>
      <c r="B2551" t="s">
        <v>54</v>
      </c>
      <c r="C2551" t="s">
        <v>81</v>
      </c>
      <c r="D2551" s="4">
        <v>43313</v>
      </c>
      <c r="E2551" t="s">
        <v>199</v>
      </c>
      <c r="F2551" s="5">
        <v>43221</v>
      </c>
      <c r="G2551">
        <v>489652.08</v>
      </c>
      <c r="H2551">
        <v>17137.91</v>
      </c>
    </row>
    <row r="2552" spans="1:8" x14ac:dyDescent="0.2">
      <c r="A2552" t="s">
        <v>71</v>
      </c>
      <c r="B2552" t="s">
        <v>54</v>
      </c>
      <c r="C2552" t="s">
        <v>82</v>
      </c>
      <c r="D2552" s="4">
        <v>43313</v>
      </c>
      <c r="E2552" t="s">
        <v>198</v>
      </c>
      <c r="F2552" s="5">
        <v>43221</v>
      </c>
      <c r="G2552">
        <v>135395.25</v>
      </c>
      <c r="H2552">
        <v>-7040.68</v>
      </c>
    </row>
    <row r="2553" spans="1:8" x14ac:dyDescent="0.2">
      <c r="A2553" t="s">
        <v>71</v>
      </c>
      <c r="B2553" t="s">
        <v>54</v>
      </c>
      <c r="C2553" t="s">
        <v>82</v>
      </c>
      <c r="D2553" s="4">
        <v>43313</v>
      </c>
      <c r="E2553" t="s">
        <v>206</v>
      </c>
      <c r="F2553" s="5">
        <v>43221</v>
      </c>
      <c r="G2553">
        <v>129552.45</v>
      </c>
      <c r="H2553">
        <v>12178.06</v>
      </c>
    </row>
    <row r="2554" spans="1:8" x14ac:dyDescent="0.2">
      <c r="A2554" t="s">
        <v>71</v>
      </c>
      <c r="B2554" t="s">
        <v>54</v>
      </c>
      <c r="C2554" t="s">
        <v>82</v>
      </c>
      <c r="D2554" s="4">
        <v>43313</v>
      </c>
      <c r="E2554" t="s">
        <v>207</v>
      </c>
      <c r="F2554" s="5">
        <v>43221</v>
      </c>
      <c r="G2554">
        <v>5842.8</v>
      </c>
      <c r="H2554">
        <v>549.26</v>
      </c>
    </row>
    <row r="2555" spans="1:8" x14ac:dyDescent="0.2">
      <c r="A2555" t="s">
        <v>71</v>
      </c>
      <c r="B2555" t="s">
        <v>54</v>
      </c>
      <c r="C2555" t="s">
        <v>82</v>
      </c>
      <c r="D2555" s="4">
        <v>43313</v>
      </c>
      <c r="E2555" t="s">
        <v>199</v>
      </c>
      <c r="F2555" s="5">
        <v>43221</v>
      </c>
      <c r="G2555">
        <v>135395.25</v>
      </c>
      <c r="H2555">
        <v>7040.68</v>
      </c>
    </row>
    <row r="2556" spans="1:8" x14ac:dyDescent="0.2">
      <c r="A2556" t="s">
        <v>71</v>
      </c>
      <c r="B2556" t="s">
        <v>54</v>
      </c>
      <c r="C2556" t="s">
        <v>80</v>
      </c>
      <c r="D2556" s="4">
        <v>43313</v>
      </c>
      <c r="E2556" t="s">
        <v>198</v>
      </c>
      <c r="F2556" s="5">
        <v>43221</v>
      </c>
      <c r="G2556">
        <v>176773.03</v>
      </c>
      <c r="H2556">
        <v>-12550.81</v>
      </c>
    </row>
    <row r="2557" spans="1:8" x14ac:dyDescent="0.2">
      <c r="A2557" t="s">
        <v>71</v>
      </c>
      <c r="B2557" t="s">
        <v>54</v>
      </c>
      <c r="C2557" t="s">
        <v>80</v>
      </c>
      <c r="D2557" s="4">
        <v>43313</v>
      </c>
      <c r="E2557" t="s">
        <v>202</v>
      </c>
      <c r="F2557" s="5">
        <v>43221</v>
      </c>
      <c r="G2557">
        <v>169144.67</v>
      </c>
      <c r="H2557">
        <v>22327.08</v>
      </c>
    </row>
    <row r="2558" spans="1:8" x14ac:dyDescent="0.2">
      <c r="A2558" t="s">
        <v>71</v>
      </c>
      <c r="B2558" t="s">
        <v>54</v>
      </c>
      <c r="C2558" t="s">
        <v>80</v>
      </c>
      <c r="D2558" s="4">
        <v>43313</v>
      </c>
      <c r="E2558" t="s">
        <v>203</v>
      </c>
      <c r="F2558" s="5">
        <v>43221</v>
      </c>
      <c r="G2558">
        <v>7628.36</v>
      </c>
      <c r="H2558">
        <v>1006.99</v>
      </c>
    </row>
    <row r="2559" spans="1:8" x14ac:dyDescent="0.2">
      <c r="A2559" t="s">
        <v>71</v>
      </c>
      <c r="B2559" t="s">
        <v>54</v>
      </c>
      <c r="C2559" t="s">
        <v>80</v>
      </c>
      <c r="D2559" s="4">
        <v>43313</v>
      </c>
      <c r="E2559" t="s">
        <v>199</v>
      </c>
      <c r="F2559" s="5">
        <v>43221</v>
      </c>
      <c r="G2559">
        <v>176773.03</v>
      </c>
      <c r="H2559">
        <v>12550.81</v>
      </c>
    </row>
    <row r="2560" spans="1:8" x14ac:dyDescent="0.2">
      <c r="A2560" t="s">
        <v>71</v>
      </c>
      <c r="B2560" t="s">
        <v>54</v>
      </c>
      <c r="C2560" t="s">
        <v>81</v>
      </c>
      <c r="D2560" s="4">
        <v>43313</v>
      </c>
      <c r="E2560" t="s">
        <v>198</v>
      </c>
      <c r="F2560" s="5">
        <v>43221</v>
      </c>
      <c r="G2560">
        <v>586605.98</v>
      </c>
      <c r="H2560">
        <v>-20531.32</v>
      </c>
    </row>
    <row r="2561" spans="1:8" x14ac:dyDescent="0.2">
      <c r="A2561" t="s">
        <v>71</v>
      </c>
      <c r="B2561" t="s">
        <v>54</v>
      </c>
      <c r="C2561" t="s">
        <v>81</v>
      </c>
      <c r="D2561" s="4">
        <v>43313</v>
      </c>
      <c r="E2561" t="s">
        <v>204</v>
      </c>
      <c r="F2561" s="5">
        <v>43221</v>
      </c>
      <c r="G2561">
        <v>561291.65</v>
      </c>
      <c r="H2561">
        <v>36484.06</v>
      </c>
    </row>
    <row r="2562" spans="1:8" x14ac:dyDescent="0.2">
      <c r="A2562" t="s">
        <v>71</v>
      </c>
      <c r="B2562" t="s">
        <v>54</v>
      </c>
      <c r="C2562" t="s">
        <v>81</v>
      </c>
      <c r="D2562" s="4">
        <v>43313</v>
      </c>
      <c r="E2562" t="s">
        <v>205</v>
      </c>
      <c r="F2562" s="5">
        <v>43221</v>
      </c>
      <c r="G2562">
        <v>25314.33</v>
      </c>
      <c r="H2562">
        <v>1645.47</v>
      </c>
    </row>
    <row r="2563" spans="1:8" x14ac:dyDescent="0.2">
      <c r="A2563" t="s">
        <v>71</v>
      </c>
      <c r="B2563" t="s">
        <v>54</v>
      </c>
      <c r="C2563" t="s">
        <v>81</v>
      </c>
      <c r="D2563" s="4">
        <v>43313</v>
      </c>
      <c r="E2563" t="s">
        <v>199</v>
      </c>
      <c r="F2563" s="5">
        <v>43221</v>
      </c>
      <c r="G2563">
        <v>586605.98</v>
      </c>
      <c r="H2563">
        <v>20531.32</v>
      </c>
    </row>
    <row r="2564" spans="1:8" x14ac:dyDescent="0.2">
      <c r="A2564" t="s">
        <v>71</v>
      </c>
      <c r="B2564" t="s">
        <v>54</v>
      </c>
      <c r="C2564" t="s">
        <v>82</v>
      </c>
      <c r="D2564" s="4">
        <v>43313</v>
      </c>
      <c r="E2564" t="s">
        <v>198</v>
      </c>
      <c r="F2564" s="5">
        <v>43221</v>
      </c>
      <c r="G2564">
        <v>166136.10999999999</v>
      </c>
      <c r="H2564">
        <v>-8639.0300000000007</v>
      </c>
    </row>
    <row r="2565" spans="1:8" x14ac:dyDescent="0.2">
      <c r="A2565" t="s">
        <v>71</v>
      </c>
      <c r="B2565" t="s">
        <v>54</v>
      </c>
      <c r="C2565" t="s">
        <v>82</v>
      </c>
      <c r="D2565" s="4">
        <v>43313</v>
      </c>
      <c r="E2565" t="s">
        <v>206</v>
      </c>
      <c r="F2565" s="5">
        <v>43221</v>
      </c>
      <c r="G2565">
        <v>158966.60999999999</v>
      </c>
      <c r="H2565">
        <v>14942.8</v>
      </c>
    </row>
    <row r="2566" spans="1:8" x14ac:dyDescent="0.2">
      <c r="A2566" t="s">
        <v>71</v>
      </c>
      <c r="B2566" t="s">
        <v>54</v>
      </c>
      <c r="C2566" t="s">
        <v>82</v>
      </c>
      <c r="D2566" s="4">
        <v>43313</v>
      </c>
      <c r="E2566" t="s">
        <v>207</v>
      </c>
      <c r="F2566" s="5">
        <v>43221</v>
      </c>
      <c r="G2566">
        <v>7169.5</v>
      </c>
      <c r="H2566">
        <v>673.88</v>
      </c>
    </row>
    <row r="2567" spans="1:8" x14ac:dyDescent="0.2">
      <c r="A2567" t="s">
        <v>71</v>
      </c>
      <c r="B2567" t="s">
        <v>54</v>
      </c>
      <c r="C2567" t="s">
        <v>82</v>
      </c>
      <c r="D2567" s="4">
        <v>43313</v>
      </c>
      <c r="E2567" t="s">
        <v>199</v>
      </c>
      <c r="F2567" s="5">
        <v>43221</v>
      </c>
      <c r="G2567">
        <v>166136.10999999999</v>
      </c>
      <c r="H2567">
        <v>8639.0300000000007</v>
      </c>
    </row>
    <row r="2568" spans="1:8" x14ac:dyDescent="0.2">
      <c r="A2568" t="s">
        <v>71</v>
      </c>
      <c r="B2568" t="s">
        <v>54</v>
      </c>
      <c r="C2568" t="s">
        <v>80</v>
      </c>
      <c r="D2568" s="4">
        <v>43282</v>
      </c>
      <c r="E2568" t="s">
        <v>198</v>
      </c>
      <c r="F2568" s="5">
        <v>43221</v>
      </c>
      <c r="G2568">
        <v>52719.75</v>
      </c>
      <c r="H2568">
        <v>-3743.18</v>
      </c>
    </row>
    <row r="2569" spans="1:8" x14ac:dyDescent="0.2">
      <c r="A2569" t="s">
        <v>71</v>
      </c>
      <c r="B2569" t="s">
        <v>54</v>
      </c>
      <c r="C2569" t="s">
        <v>80</v>
      </c>
      <c r="D2569" s="4">
        <v>43282</v>
      </c>
      <c r="E2569" t="s">
        <v>202</v>
      </c>
      <c r="F2569" s="5">
        <v>43221</v>
      </c>
      <c r="G2569">
        <v>50444.65</v>
      </c>
      <c r="H2569">
        <v>6658.68</v>
      </c>
    </row>
    <row r="2570" spans="1:8" x14ac:dyDescent="0.2">
      <c r="A2570" t="s">
        <v>71</v>
      </c>
      <c r="B2570" t="s">
        <v>54</v>
      </c>
      <c r="C2570" t="s">
        <v>80</v>
      </c>
      <c r="D2570" s="4">
        <v>43282</v>
      </c>
      <c r="E2570" t="s">
        <v>203</v>
      </c>
      <c r="F2570" s="5">
        <v>43221</v>
      </c>
      <c r="G2570">
        <v>2275.1</v>
      </c>
      <c r="H2570">
        <v>300.33</v>
      </c>
    </row>
    <row r="2571" spans="1:8" x14ac:dyDescent="0.2">
      <c r="A2571" t="s">
        <v>71</v>
      </c>
      <c r="B2571" t="s">
        <v>54</v>
      </c>
      <c r="C2571" t="s">
        <v>80</v>
      </c>
      <c r="D2571" s="4">
        <v>43282</v>
      </c>
      <c r="E2571" t="s">
        <v>198</v>
      </c>
      <c r="F2571" s="5">
        <v>43221</v>
      </c>
      <c r="G2571">
        <v>98713.21</v>
      </c>
      <c r="H2571">
        <v>-7008.64</v>
      </c>
    </row>
    <row r="2572" spans="1:8" x14ac:dyDescent="0.2">
      <c r="A2572" t="s">
        <v>71</v>
      </c>
      <c r="B2572" t="s">
        <v>54</v>
      </c>
      <c r="C2572" t="s">
        <v>80</v>
      </c>
      <c r="D2572" s="4">
        <v>43282</v>
      </c>
      <c r="E2572" t="s">
        <v>202</v>
      </c>
      <c r="F2572" s="5">
        <v>43221</v>
      </c>
      <c r="G2572">
        <v>94453.51</v>
      </c>
      <c r="H2572">
        <v>12467.82</v>
      </c>
    </row>
    <row r="2573" spans="1:8" x14ac:dyDescent="0.2">
      <c r="A2573" t="s">
        <v>71</v>
      </c>
      <c r="B2573" t="s">
        <v>54</v>
      </c>
      <c r="C2573" t="s">
        <v>80</v>
      </c>
      <c r="D2573" s="4">
        <v>43282</v>
      </c>
      <c r="E2573" t="s">
        <v>203</v>
      </c>
      <c r="F2573" s="5">
        <v>43221</v>
      </c>
      <c r="G2573">
        <v>4259.7</v>
      </c>
      <c r="H2573">
        <v>562.41999999999996</v>
      </c>
    </row>
    <row r="2574" spans="1:8" x14ac:dyDescent="0.2">
      <c r="A2574" t="s">
        <v>71</v>
      </c>
      <c r="B2574" t="s">
        <v>54</v>
      </c>
      <c r="C2574" t="s">
        <v>80</v>
      </c>
      <c r="D2574" s="4">
        <v>43282</v>
      </c>
      <c r="E2574" t="s">
        <v>199</v>
      </c>
      <c r="F2574" s="5">
        <v>43221</v>
      </c>
      <c r="G2574">
        <v>98713.21</v>
      </c>
      <c r="H2574">
        <v>7008.64</v>
      </c>
    </row>
    <row r="2575" spans="1:8" x14ac:dyDescent="0.2">
      <c r="A2575" t="s">
        <v>71</v>
      </c>
      <c r="B2575" t="s">
        <v>54</v>
      </c>
      <c r="C2575" t="s">
        <v>81</v>
      </c>
      <c r="D2575" s="4">
        <v>43282</v>
      </c>
      <c r="E2575" t="s">
        <v>198</v>
      </c>
      <c r="F2575" s="5">
        <v>43221</v>
      </c>
      <c r="G2575">
        <v>388221.07</v>
      </c>
      <c r="H2575">
        <v>-13587.74</v>
      </c>
    </row>
    <row r="2576" spans="1:8" x14ac:dyDescent="0.2">
      <c r="A2576" t="s">
        <v>71</v>
      </c>
      <c r="B2576" t="s">
        <v>54</v>
      </c>
      <c r="C2576" t="s">
        <v>81</v>
      </c>
      <c r="D2576" s="4">
        <v>43282</v>
      </c>
      <c r="E2576" t="s">
        <v>204</v>
      </c>
      <c r="F2576" s="5">
        <v>43221</v>
      </c>
      <c r="G2576">
        <v>371467.91</v>
      </c>
      <c r="H2576">
        <v>24145.34</v>
      </c>
    </row>
    <row r="2577" spans="1:8" x14ac:dyDescent="0.2">
      <c r="A2577" t="s">
        <v>71</v>
      </c>
      <c r="B2577" t="s">
        <v>54</v>
      </c>
      <c r="C2577" t="s">
        <v>81</v>
      </c>
      <c r="D2577" s="4">
        <v>43282</v>
      </c>
      <c r="E2577" t="s">
        <v>205</v>
      </c>
      <c r="F2577" s="5">
        <v>43221</v>
      </c>
      <c r="G2577">
        <v>16753.16</v>
      </c>
      <c r="H2577">
        <v>1088.98</v>
      </c>
    </row>
    <row r="2578" spans="1:8" x14ac:dyDescent="0.2">
      <c r="A2578" t="s">
        <v>71</v>
      </c>
      <c r="B2578" t="s">
        <v>54</v>
      </c>
      <c r="C2578" t="s">
        <v>81</v>
      </c>
      <c r="D2578" s="4">
        <v>43282</v>
      </c>
      <c r="E2578" t="s">
        <v>199</v>
      </c>
      <c r="F2578" s="5">
        <v>43221</v>
      </c>
      <c r="G2578">
        <v>388221.07</v>
      </c>
      <c r="H2578">
        <v>13587.74</v>
      </c>
    </row>
    <row r="2579" spans="1:8" x14ac:dyDescent="0.2">
      <c r="A2579" t="s">
        <v>71</v>
      </c>
      <c r="B2579" t="s">
        <v>54</v>
      </c>
      <c r="C2579" t="s">
        <v>82</v>
      </c>
      <c r="D2579" s="4">
        <v>43282</v>
      </c>
      <c r="E2579" t="s">
        <v>198</v>
      </c>
      <c r="F2579" s="5">
        <v>43221</v>
      </c>
      <c r="G2579">
        <v>92391.92</v>
      </c>
      <c r="H2579">
        <v>-4804.42</v>
      </c>
    </row>
    <row r="2580" spans="1:8" x14ac:dyDescent="0.2">
      <c r="A2580" t="s">
        <v>71</v>
      </c>
      <c r="B2580" t="s">
        <v>54</v>
      </c>
      <c r="C2580" t="s">
        <v>82</v>
      </c>
      <c r="D2580" s="4">
        <v>43282</v>
      </c>
      <c r="E2580" t="s">
        <v>206</v>
      </c>
      <c r="F2580" s="5">
        <v>43221</v>
      </c>
      <c r="G2580">
        <v>88404.93</v>
      </c>
      <c r="H2580">
        <v>8310.0499999999993</v>
      </c>
    </row>
    <row r="2581" spans="1:8" x14ac:dyDescent="0.2">
      <c r="A2581" t="s">
        <v>71</v>
      </c>
      <c r="B2581" t="s">
        <v>54</v>
      </c>
      <c r="C2581" t="s">
        <v>82</v>
      </c>
      <c r="D2581" s="4">
        <v>43282</v>
      </c>
      <c r="E2581" t="s">
        <v>207</v>
      </c>
      <c r="F2581" s="5">
        <v>43221</v>
      </c>
      <c r="G2581">
        <v>3986.99</v>
      </c>
      <c r="H2581">
        <v>374.77</v>
      </c>
    </row>
    <row r="2582" spans="1:8" x14ac:dyDescent="0.2">
      <c r="A2582" t="s">
        <v>71</v>
      </c>
      <c r="B2582" t="s">
        <v>54</v>
      </c>
      <c r="C2582" t="s">
        <v>82</v>
      </c>
      <c r="D2582" s="4">
        <v>43282</v>
      </c>
      <c r="E2582" t="s">
        <v>199</v>
      </c>
      <c r="F2582" s="5">
        <v>43221</v>
      </c>
      <c r="G2582">
        <v>92391.92</v>
      </c>
      <c r="H2582">
        <v>4804.42</v>
      </c>
    </row>
    <row r="2583" spans="1:8" x14ac:dyDescent="0.2">
      <c r="A2583" t="s">
        <v>71</v>
      </c>
      <c r="B2583" t="s">
        <v>54</v>
      </c>
      <c r="C2583" t="s">
        <v>80</v>
      </c>
      <c r="D2583" s="4">
        <v>43282</v>
      </c>
      <c r="E2583" t="s">
        <v>198</v>
      </c>
      <c r="F2583" s="5">
        <v>43221</v>
      </c>
      <c r="G2583">
        <v>29.48</v>
      </c>
      <c r="H2583">
        <v>-2.09</v>
      </c>
    </row>
    <row r="2584" spans="1:8" x14ac:dyDescent="0.2">
      <c r="A2584" t="s">
        <v>71</v>
      </c>
      <c r="B2584" t="s">
        <v>54</v>
      </c>
      <c r="C2584" t="s">
        <v>80</v>
      </c>
      <c r="D2584" s="4">
        <v>43282</v>
      </c>
      <c r="E2584" t="s">
        <v>202</v>
      </c>
      <c r="F2584" s="5">
        <v>43221</v>
      </c>
      <c r="G2584">
        <v>28.21</v>
      </c>
      <c r="H2584">
        <v>3.72</v>
      </c>
    </row>
    <row r="2585" spans="1:8" x14ac:dyDescent="0.2">
      <c r="A2585" t="s">
        <v>71</v>
      </c>
      <c r="B2585" t="s">
        <v>54</v>
      </c>
      <c r="C2585" t="s">
        <v>80</v>
      </c>
      <c r="D2585" s="4">
        <v>43282</v>
      </c>
      <c r="E2585" t="s">
        <v>203</v>
      </c>
      <c r="F2585" s="5">
        <v>43221</v>
      </c>
      <c r="G2585">
        <v>1.27</v>
      </c>
      <c r="H2585">
        <v>0.17</v>
      </c>
    </row>
    <row r="2586" spans="1:8" x14ac:dyDescent="0.2">
      <c r="A2586" t="s">
        <v>71</v>
      </c>
      <c r="B2586" t="s">
        <v>54</v>
      </c>
      <c r="C2586" t="s">
        <v>80</v>
      </c>
      <c r="D2586" s="4">
        <v>43282</v>
      </c>
      <c r="E2586" t="s">
        <v>199</v>
      </c>
      <c r="F2586" s="5">
        <v>43221</v>
      </c>
      <c r="G2586">
        <v>29.48</v>
      </c>
      <c r="H2586">
        <v>2.09</v>
      </c>
    </row>
    <row r="2587" spans="1:8" x14ac:dyDescent="0.2">
      <c r="A2587" t="s">
        <v>71</v>
      </c>
      <c r="B2587" t="s">
        <v>54</v>
      </c>
      <c r="C2587" t="s">
        <v>81</v>
      </c>
      <c r="D2587" s="4">
        <v>43282</v>
      </c>
      <c r="E2587" t="s">
        <v>198</v>
      </c>
      <c r="F2587" s="5">
        <v>43221</v>
      </c>
      <c r="G2587">
        <v>104.98</v>
      </c>
      <c r="H2587">
        <v>-3.68</v>
      </c>
    </row>
    <row r="2588" spans="1:8" x14ac:dyDescent="0.2">
      <c r="A2588" t="s">
        <v>71</v>
      </c>
      <c r="B2588" t="s">
        <v>54</v>
      </c>
      <c r="C2588" t="s">
        <v>81</v>
      </c>
      <c r="D2588" s="4">
        <v>43282</v>
      </c>
      <c r="E2588" t="s">
        <v>204</v>
      </c>
      <c r="F2588" s="5">
        <v>43221</v>
      </c>
      <c r="G2588">
        <v>100.45</v>
      </c>
      <c r="H2588">
        <v>6.53</v>
      </c>
    </row>
    <row r="2589" spans="1:8" x14ac:dyDescent="0.2">
      <c r="A2589" t="s">
        <v>71</v>
      </c>
      <c r="B2589" t="s">
        <v>54</v>
      </c>
      <c r="C2589" t="s">
        <v>81</v>
      </c>
      <c r="D2589" s="4">
        <v>43282</v>
      </c>
      <c r="E2589" t="s">
        <v>205</v>
      </c>
      <c r="F2589" s="5">
        <v>43221</v>
      </c>
      <c r="G2589">
        <v>4.53</v>
      </c>
      <c r="H2589">
        <v>0.28999999999999998</v>
      </c>
    </row>
    <row r="2590" spans="1:8" x14ac:dyDescent="0.2">
      <c r="A2590" t="s">
        <v>71</v>
      </c>
      <c r="B2590" t="s">
        <v>54</v>
      </c>
      <c r="C2590" t="s">
        <v>81</v>
      </c>
      <c r="D2590" s="4">
        <v>43282</v>
      </c>
      <c r="E2590" t="s">
        <v>199</v>
      </c>
      <c r="F2590" s="5">
        <v>43221</v>
      </c>
      <c r="G2590">
        <v>104.98</v>
      </c>
      <c r="H2590">
        <v>3.68</v>
      </c>
    </row>
    <row r="2591" spans="1:8" x14ac:dyDescent="0.2">
      <c r="A2591" t="s">
        <v>71</v>
      </c>
      <c r="B2591" t="s">
        <v>54</v>
      </c>
      <c r="C2591" t="s">
        <v>82</v>
      </c>
      <c r="D2591" s="4">
        <v>43282</v>
      </c>
      <c r="E2591" t="s">
        <v>198</v>
      </c>
      <c r="F2591" s="5">
        <v>43221</v>
      </c>
      <c r="G2591">
        <v>29.62</v>
      </c>
      <c r="H2591">
        <v>-1.54</v>
      </c>
    </row>
    <row r="2592" spans="1:8" x14ac:dyDescent="0.2">
      <c r="A2592" t="s">
        <v>71</v>
      </c>
      <c r="B2592" t="s">
        <v>54</v>
      </c>
      <c r="C2592" t="s">
        <v>82</v>
      </c>
      <c r="D2592" s="4">
        <v>43282</v>
      </c>
      <c r="E2592" t="s">
        <v>206</v>
      </c>
      <c r="F2592" s="5">
        <v>43221</v>
      </c>
      <c r="G2592">
        <v>28.34</v>
      </c>
      <c r="H2592">
        <v>2.66</v>
      </c>
    </row>
    <row r="2593" spans="1:8" x14ac:dyDescent="0.2">
      <c r="A2593" t="s">
        <v>71</v>
      </c>
      <c r="B2593" t="s">
        <v>54</v>
      </c>
      <c r="C2593" t="s">
        <v>82</v>
      </c>
      <c r="D2593" s="4">
        <v>43282</v>
      </c>
      <c r="E2593" t="s">
        <v>207</v>
      </c>
      <c r="F2593" s="5">
        <v>43221</v>
      </c>
      <c r="G2593">
        <v>1.28</v>
      </c>
      <c r="H2593">
        <v>0.12</v>
      </c>
    </row>
    <row r="2594" spans="1:8" x14ac:dyDescent="0.2">
      <c r="A2594" t="s">
        <v>71</v>
      </c>
      <c r="B2594" t="s">
        <v>54</v>
      </c>
      <c r="C2594" t="s">
        <v>82</v>
      </c>
      <c r="D2594" s="4">
        <v>43282</v>
      </c>
      <c r="E2594" t="s">
        <v>199</v>
      </c>
      <c r="F2594" s="5">
        <v>43221</v>
      </c>
      <c r="G2594">
        <v>29.62</v>
      </c>
      <c r="H2594">
        <v>1.54</v>
      </c>
    </row>
    <row r="2595" spans="1:8" x14ac:dyDescent="0.2">
      <c r="A2595" t="s">
        <v>71</v>
      </c>
      <c r="B2595" t="s">
        <v>54</v>
      </c>
      <c r="C2595" t="s">
        <v>80</v>
      </c>
      <c r="D2595" s="4">
        <v>43282</v>
      </c>
      <c r="E2595" t="s">
        <v>198</v>
      </c>
      <c r="F2595" s="5">
        <v>43221</v>
      </c>
      <c r="G2595">
        <v>133.66</v>
      </c>
      <c r="H2595">
        <v>-9.49</v>
      </c>
    </row>
    <row r="2596" spans="1:8" x14ac:dyDescent="0.2">
      <c r="A2596" t="s">
        <v>71</v>
      </c>
      <c r="B2596" t="s">
        <v>54</v>
      </c>
      <c r="C2596" t="s">
        <v>80</v>
      </c>
      <c r="D2596" s="4">
        <v>43282</v>
      </c>
      <c r="E2596" t="s">
        <v>202</v>
      </c>
      <c r="F2596" s="5">
        <v>43221</v>
      </c>
      <c r="G2596">
        <v>127.89</v>
      </c>
      <c r="H2596">
        <v>16.88</v>
      </c>
    </row>
    <row r="2597" spans="1:8" x14ac:dyDescent="0.2">
      <c r="A2597" t="s">
        <v>71</v>
      </c>
      <c r="B2597" t="s">
        <v>54</v>
      </c>
      <c r="C2597" t="s">
        <v>80</v>
      </c>
      <c r="D2597" s="4">
        <v>43282</v>
      </c>
      <c r="E2597" t="s">
        <v>203</v>
      </c>
      <c r="F2597" s="5">
        <v>43221</v>
      </c>
      <c r="G2597">
        <v>5.77</v>
      </c>
      <c r="H2597">
        <v>0.76</v>
      </c>
    </row>
    <row r="2598" spans="1:8" x14ac:dyDescent="0.2">
      <c r="A2598" t="s">
        <v>71</v>
      </c>
      <c r="B2598" t="s">
        <v>54</v>
      </c>
      <c r="C2598" t="s">
        <v>80</v>
      </c>
      <c r="D2598" s="4">
        <v>43282</v>
      </c>
      <c r="E2598" t="s">
        <v>199</v>
      </c>
      <c r="F2598" s="5">
        <v>43221</v>
      </c>
      <c r="G2598">
        <v>133.66</v>
      </c>
      <c r="H2598">
        <v>9.49</v>
      </c>
    </row>
    <row r="2599" spans="1:8" x14ac:dyDescent="0.2">
      <c r="A2599" t="s">
        <v>71</v>
      </c>
      <c r="B2599" t="s">
        <v>54</v>
      </c>
      <c r="C2599" t="s">
        <v>81</v>
      </c>
      <c r="D2599" s="4">
        <v>43282</v>
      </c>
      <c r="E2599" t="s">
        <v>198</v>
      </c>
      <c r="F2599" s="5">
        <v>43221</v>
      </c>
      <c r="G2599">
        <v>494.03</v>
      </c>
      <c r="H2599">
        <v>-17.29</v>
      </c>
    </row>
    <row r="2600" spans="1:8" x14ac:dyDescent="0.2">
      <c r="A2600" t="s">
        <v>71</v>
      </c>
      <c r="B2600" t="s">
        <v>54</v>
      </c>
      <c r="C2600" t="s">
        <v>81</v>
      </c>
      <c r="D2600" s="4">
        <v>43282</v>
      </c>
      <c r="E2600" t="s">
        <v>204</v>
      </c>
      <c r="F2600" s="5">
        <v>43221</v>
      </c>
      <c r="G2600">
        <v>472.71</v>
      </c>
      <c r="H2600">
        <v>30.73</v>
      </c>
    </row>
    <row r="2601" spans="1:8" x14ac:dyDescent="0.2">
      <c r="A2601" t="s">
        <v>71</v>
      </c>
      <c r="B2601" t="s">
        <v>54</v>
      </c>
      <c r="C2601" t="s">
        <v>81</v>
      </c>
      <c r="D2601" s="4">
        <v>43282</v>
      </c>
      <c r="E2601" t="s">
        <v>205</v>
      </c>
      <c r="F2601" s="5">
        <v>43221</v>
      </c>
      <c r="G2601">
        <v>21.32</v>
      </c>
      <c r="H2601">
        <v>1.39</v>
      </c>
    </row>
    <row r="2602" spans="1:8" x14ac:dyDescent="0.2">
      <c r="A2602" t="s">
        <v>71</v>
      </c>
      <c r="B2602" t="s">
        <v>54</v>
      </c>
      <c r="C2602" t="s">
        <v>81</v>
      </c>
      <c r="D2602" s="4">
        <v>43282</v>
      </c>
      <c r="E2602" t="s">
        <v>199</v>
      </c>
      <c r="F2602" s="5">
        <v>43221</v>
      </c>
      <c r="G2602">
        <v>494.03</v>
      </c>
      <c r="H2602">
        <v>17.29</v>
      </c>
    </row>
    <row r="2603" spans="1:8" x14ac:dyDescent="0.2">
      <c r="A2603" t="s">
        <v>71</v>
      </c>
      <c r="B2603" t="s">
        <v>54</v>
      </c>
      <c r="C2603" t="s">
        <v>82</v>
      </c>
      <c r="D2603" s="4">
        <v>43282</v>
      </c>
      <c r="E2603" t="s">
        <v>198</v>
      </c>
      <c r="F2603" s="5">
        <v>43221</v>
      </c>
      <c r="G2603">
        <v>130.01</v>
      </c>
      <c r="H2603">
        <v>-6.76</v>
      </c>
    </row>
    <row r="2604" spans="1:8" x14ac:dyDescent="0.2">
      <c r="A2604" t="s">
        <v>71</v>
      </c>
      <c r="B2604" t="s">
        <v>54</v>
      </c>
      <c r="C2604" t="s">
        <v>82</v>
      </c>
      <c r="D2604" s="4">
        <v>43282</v>
      </c>
      <c r="E2604" t="s">
        <v>206</v>
      </c>
      <c r="F2604" s="5">
        <v>43221</v>
      </c>
      <c r="G2604">
        <v>124.4</v>
      </c>
      <c r="H2604">
        <v>11.69</v>
      </c>
    </row>
    <row r="2605" spans="1:8" x14ac:dyDescent="0.2">
      <c r="A2605" t="s">
        <v>71</v>
      </c>
      <c r="B2605" t="s">
        <v>54</v>
      </c>
      <c r="C2605" t="s">
        <v>82</v>
      </c>
      <c r="D2605" s="4">
        <v>43282</v>
      </c>
      <c r="E2605" t="s">
        <v>207</v>
      </c>
      <c r="F2605" s="5">
        <v>43221</v>
      </c>
      <c r="G2605">
        <v>5.61</v>
      </c>
      <c r="H2605">
        <v>0.53</v>
      </c>
    </row>
    <row r="2606" spans="1:8" x14ac:dyDescent="0.2">
      <c r="A2606" t="s">
        <v>71</v>
      </c>
      <c r="B2606" t="s">
        <v>54</v>
      </c>
      <c r="C2606" t="s">
        <v>82</v>
      </c>
      <c r="D2606" s="4">
        <v>43282</v>
      </c>
      <c r="E2606" t="s">
        <v>199</v>
      </c>
      <c r="F2606" s="5">
        <v>43221</v>
      </c>
      <c r="G2606">
        <v>130.01</v>
      </c>
      <c r="H2606">
        <v>6.76</v>
      </c>
    </row>
    <row r="2607" spans="1:8" x14ac:dyDescent="0.2">
      <c r="A2607" t="s">
        <v>71</v>
      </c>
      <c r="B2607" t="s">
        <v>55</v>
      </c>
      <c r="C2607" t="s">
        <v>80</v>
      </c>
      <c r="D2607" s="4">
        <v>43466</v>
      </c>
      <c r="E2607" t="s">
        <v>198</v>
      </c>
      <c r="F2607" s="5">
        <v>43405</v>
      </c>
      <c r="G2607">
        <v>5946.22</v>
      </c>
      <c r="H2607">
        <v>-422.18</v>
      </c>
    </row>
    <row r="2608" spans="1:8" x14ac:dyDescent="0.2">
      <c r="A2608" t="s">
        <v>71</v>
      </c>
      <c r="B2608" t="s">
        <v>55</v>
      </c>
      <c r="C2608" t="s">
        <v>80</v>
      </c>
      <c r="D2608" s="4">
        <v>43466</v>
      </c>
      <c r="E2608" t="s">
        <v>199</v>
      </c>
      <c r="F2608" s="5">
        <v>43405</v>
      </c>
      <c r="G2608">
        <v>5946.22</v>
      </c>
      <c r="H2608">
        <v>422.18</v>
      </c>
    </row>
    <row r="2609" spans="1:8" x14ac:dyDescent="0.2">
      <c r="A2609" t="s">
        <v>71</v>
      </c>
      <c r="B2609" t="s">
        <v>55</v>
      </c>
      <c r="C2609" t="s">
        <v>80</v>
      </c>
      <c r="D2609" s="4">
        <v>43466</v>
      </c>
      <c r="E2609" t="s">
        <v>193</v>
      </c>
      <c r="F2609" s="5">
        <v>43405</v>
      </c>
      <c r="G2609">
        <v>5706</v>
      </c>
      <c r="H2609">
        <v>753.19</v>
      </c>
    </row>
    <row r="2610" spans="1:8" x14ac:dyDescent="0.2">
      <c r="A2610" t="s">
        <v>71</v>
      </c>
      <c r="B2610" t="s">
        <v>55</v>
      </c>
      <c r="C2610" t="s">
        <v>80</v>
      </c>
      <c r="D2610" s="4">
        <v>43466</v>
      </c>
      <c r="E2610" t="s">
        <v>192</v>
      </c>
      <c r="F2610" s="5">
        <v>43405</v>
      </c>
      <c r="G2610">
        <v>240.22</v>
      </c>
      <c r="H2610">
        <v>31.71</v>
      </c>
    </row>
    <row r="2611" spans="1:8" x14ac:dyDescent="0.2">
      <c r="A2611" t="s">
        <v>71</v>
      </c>
      <c r="B2611" t="s">
        <v>55</v>
      </c>
      <c r="C2611" t="s">
        <v>81</v>
      </c>
      <c r="D2611" s="4">
        <v>43466</v>
      </c>
      <c r="E2611" t="s">
        <v>199</v>
      </c>
      <c r="F2611" s="5">
        <v>43405</v>
      </c>
      <c r="G2611">
        <v>21801.78</v>
      </c>
      <c r="H2611">
        <v>763.14</v>
      </c>
    </row>
    <row r="2612" spans="1:8" x14ac:dyDescent="0.2">
      <c r="A2612" t="s">
        <v>71</v>
      </c>
      <c r="B2612" t="s">
        <v>55</v>
      </c>
      <c r="C2612" t="s">
        <v>81</v>
      </c>
      <c r="D2612" s="4">
        <v>43466</v>
      </c>
      <c r="E2612" t="s">
        <v>195</v>
      </c>
      <c r="F2612" s="5">
        <v>43405</v>
      </c>
      <c r="G2612">
        <v>20921</v>
      </c>
      <c r="H2612">
        <v>1359.95</v>
      </c>
    </row>
    <row r="2613" spans="1:8" x14ac:dyDescent="0.2">
      <c r="A2613" t="s">
        <v>71</v>
      </c>
      <c r="B2613" t="s">
        <v>55</v>
      </c>
      <c r="C2613" t="s">
        <v>81</v>
      </c>
      <c r="D2613" s="4">
        <v>43466</v>
      </c>
      <c r="E2613" t="s">
        <v>194</v>
      </c>
      <c r="F2613" s="5">
        <v>43405</v>
      </c>
      <c r="G2613">
        <v>880.78</v>
      </c>
      <c r="H2613">
        <v>57.26</v>
      </c>
    </row>
    <row r="2614" spans="1:8" x14ac:dyDescent="0.2">
      <c r="A2614" t="s">
        <v>71</v>
      </c>
      <c r="B2614" t="s">
        <v>55</v>
      </c>
      <c r="C2614" t="s">
        <v>81</v>
      </c>
      <c r="D2614" s="4">
        <v>43466</v>
      </c>
      <c r="E2614" t="s">
        <v>198</v>
      </c>
      <c r="F2614" s="5">
        <v>43405</v>
      </c>
      <c r="G2614">
        <v>21801.78</v>
      </c>
      <c r="H2614">
        <v>-763.14</v>
      </c>
    </row>
    <row r="2615" spans="1:8" x14ac:dyDescent="0.2">
      <c r="A2615" t="s">
        <v>71</v>
      </c>
      <c r="B2615" t="s">
        <v>55</v>
      </c>
      <c r="C2615" t="s">
        <v>82</v>
      </c>
      <c r="D2615" s="4">
        <v>43466</v>
      </c>
      <c r="E2615" t="s">
        <v>199</v>
      </c>
      <c r="F2615" s="5">
        <v>43405</v>
      </c>
      <c r="G2615">
        <v>5908.72</v>
      </c>
      <c r="H2615">
        <v>307.22000000000003</v>
      </c>
    </row>
    <row r="2616" spans="1:8" x14ac:dyDescent="0.2">
      <c r="A2616" t="s">
        <v>71</v>
      </c>
      <c r="B2616" t="s">
        <v>55</v>
      </c>
      <c r="C2616" t="s">
        <v>82</v>
      </c>
      <c r="D2616" s="4">
        <v>43466</v>
      </c>
      <c r="E2616" t="s">
        <v>197</v>
      </c>
      <c r="F2616" s="5">
        <v>43405</v>
      </c>
      <c r="G2616">
        <v>5670</v>
      </c>
      <c r="H2616">
        <v>532.95000000000005</v>
      </c>
    </row>
    <row r="2617" spans="1:8" x14ac:dyDescent="0.2">
      <c r="A2617" t="s">
        <v>71</v>
      </c>
      <c r="B2617" t="s">
        <v>55</v>
      </c>
      <c r="C2617" t="s">
        <v>82</v>
      </c>
      <c r="D2617" s="4">
        <v>43466</v>
      </c>
      <c r="E2617" t="s">
        <v>196</v>
      </c>
      <c r="F2617" s="5">
        <v>43405</v>
      </c>
      <c r="G2617">
        <v>238.72</v>
      </c>
      <c r="H2617">
        <v>22.44</v>
      </c>
    </row>
    <row r="2618" spans="1:8" x14ac:dyDescent="0.2">
      <c r="A2618" t="s">
        <v>71</v>
      </c>
      <c r="B2618" t="s">
        <v>55</v>
      </c>
      <c r="C2618" t="s">
        <v>82</v>
      </c>
      <c r="D2618" s="4">
        <v>43466</v>
      </c>
      <c r="E2618" t="s">
        <v>198</v>
      </c>
      <c r="F2618" s="5">
        <v>43405</v>
      </c>
      <c r="G2618">
        <v>5908.72</v>
      </c>
      <c r="H2618">
        <v>-307.22000000000003</v>
      </c>
    </row>
    <row r="2619" spans="1:8" x14ac:dyDescent="0.2">
      <c r="A2619" t="s">
        <v>71</v>
      </c>
      <c r="B2619" t="s">
        <v>55</v>
      </c>
      <c r="C2619" t="s">
        <v>80</v>
      </c>
      <c r="D2619" s="4">
        <v>43405</v>
      </c>
      <c r="E2619" t="s">
        <v>198</v>
      </c>
      <c r="F2619" s="5">
        <v>43405</v>
      </c>
      <c r="G2619">
        <v>721.78</v>
      </c>
      <c r="H2619">
        <v>-51.24</v>
      </c>
    </row>
    <row r="2620" spans="1:8" x14ac:dyDescent="0.2">
      <c r="A2620" t="s">
        <v>71</v>
      </c>
      <c r="B2620" t="s">
        <v>55</v>
      </c>
      <c r="C2620" t="s">
        <v>80</v>
      </c>
      <c r="D2620" s="4">
        <v>43405</v>
      </c>
      <c r="E2620" t="s">
        <v>193</v>
      </c>
      <c r="F2620" s="5">
        <v>43405</v>
      </c>
      <c r="G2620">
        <v>690.63</v>
      </c>
      <c r="H2620">
        <v>91.16</v>
      </c>
    </row>
    <row r="2621" spans="1:8" x14ac:dyDescent="0.2">
      <c r="A2621" t="s">
        <v>71</v>
      </c>
      <c r="B2621" t="s">
        <v>55</v>
      </c>
      <c r="C2621" t="s">
        <v>80</v>
      </c>
      <c r="D2621" s="4">
        <v>43405</v>
      </c>
      <c r="E2621" t="s">
        <v>192</v>
      </c>
      <c r="F2621" s="5">
        <v>43405</v>
      </c>
      <c r="G2621">
        <v>31.15</v>
      </c>
      <c r="H2621">
        <v>4.1100000000000003</v>
      </c>
    </row>
    <row r="2622" spans="1:8" x14ac:dyDescent="0.2">
      <c r="A2622" t="s">
        <v>71</v>
      </c>
      <c r="B2622" t="s">
        <v>55</v>
      </c>
      <c r="C2622" t="s">
        <v>80</v>
      </c>
      <c r="D2622" s="4">
        <v>43405</v>
      </c>
      <c r="E2622" t="s">
        <v>199</v>
      </c>
      <c r="F2622" s="5">
        <v>43405</v>
      </c>
      <c r="G2622">
        <v>721.78</v>
      </c>
      <c r="H2622">
        <v>51.24</v>
      </c>
    </row>
    <row r="2623" spans="1:8" x14ac:dyDescent="0.2">
      <c r="A2623" t="s">
        <v>71</v>
      </c>
      <c r="B2623" t="s">
        <v>55</v>
      </c>
      <c r="C2623" t="s">
        <v>80</v>
      </c>
      <c r="D2623" s="4">
        <v>43405</v>
      </c>
      <c r="E2623" t="s">
        <v>199</v>
      </c>
      <c r="F2623" s="5">
        <v>43221</v>
      </c>
      <c r="G2623">
        <v>2075.56</v>
      </c>
      <c r="H2623">
        <v>147.37</v>
      </c>
    </row>
    <row r="2624" spans="1:8" x14ac:dyDescent="0.2">
      <c r="A2624" t="s">
        <v>71</v>
      </c>
      <c r="B2624" t="s">
        <v>55</v>
      </c>
      <c r="C2624" t="s">
        <v>80</v>
      </c>
      <c r="D2624" s="4">
        <v>43405</v>
      </c>
      <c r="E2624" t="s">
        <v>202</v>
      </c>
      <c r="F2624" s="5">
        <v>43221</v>
      </c>
      <c r="G2624">
        <v>1986</v>
      </c>
      <c r="H2624">
        <v>262.14999999999998</v>
      </c>
    </row>
    <row r="2625" spans="1:8" x14ac:dyDescent="0.2">
      <c r="A2625" t="s">
        <v>71</v>
      </c>
      <c r="B2625" t="s">
        <v>55</v>
      </c>
      <c r="C2625" t="s">
        <v>80</v>
      </c>
      <c r="D2625" s="4">
        <v>43405</v>
      </c>
      <c r="E2625" t="s">
        <v>203</v>
      </c>
      <c r="F2625" s="5">
        <v>43221</v>
      </c>
      <c r="G2625">
        <v>89.56</v>
      </c>
      <c r="H2625">
        <v>11.81</v>
      </c>
    </row>
    <row r="2626" spans="1:8" x14ac:dyDescent="0.2">
      <c r="A2626" t="s">
        <v>71</v>
      </c>
      <c r="B2626" t="s">
        <v>55</v>
      </c>
      <c r="C2626" t="s">
        <v>80</v>
      </c>
      <c r="D2626" s="4">
        <v>43405</v>
      </c>
      <c r="E2626" t="s">
        <v>198</v>
      </c>
      <c r="F2626" s="5">
        <v>43221</v>
      </c>
      <c r="G2626">
        <v>2075.56</v>
      </c>
      <c r="H2626">
        <v>-147.37</v>
      </c>
    </row>
    <row r="2627" spans="1:8" x14ac:dyDescent="0.2">
      <c r="A2627" t="s">
        <v>71</v>
      </c>
      <c r="B2627" t="s">
        <v>55</v>
      </c>
      <c r="C2627" t="s">
        <v>81</v>
      </c>
      <c r="D2627" s="4">
        <v>43405</v>
      </c>
      <c r="E2627" t="s">
        <v>199</v>
      </c>
      <c r="F2627" s="5">
        <v>43405</v>
      </c>
      <c r="G2627">
        <v>965.64</v>
      </c>
      <c r="H2627">
        <v>33.799999999999997</v>
      </c>
    </row>
    <row r="2628" spans="1:8" x14ac:dyDescent="0.2">
      <c r="A2628" t="s">
        <v>71</v>
      </c>
      <c r="B2628" t="s">
        <v>55</v>
      </c>
      <c r="C2628" t="s">
        <v>81</v>
      </c>
      <c r="D2628" s="4">
        <v>43405</v>
      </c>
      <c r="E2628" t="s">
        <v>195</v>
      </c>
      <c r="F2628" s="5">
        <v>43405</v>
      </c>
      <c r="G2628">
        <v>923.97</v>
      </c>
      <c r="H2628">
        <v>60.06</v>
      </c>
    </row>
    <row r="2629" spans="1:8" x14ac:dyDescent="0.2">
      <c r="A2629" t="s">
        <v>71</v>
      </c>
      <c r="B2629" t="s">
        <v>55</v>
      </c>
      <c r="C2629" t="s">
        <v>81</v>
      </c>
      <c r="D2629" s="4">
        <v>43405</v>
      </c>
      <c r="E2629" t="s">
        <v>194</v>
      </c>
      <c r="F2629" s="5">
        <v>43405</v>
      </c>
      <c r="G2629">
        <v>41.67</v>
      </c>
      <c r="H2629">
        <v>2.71</v>
      </c>
    </row>
    <row r="2630" spans="1:8" x14ac:dyDescent="0.2">
      <c r="A2630" t="s">
        <v>71</v>
      </c>
      <c r="B2630" t="s">
        <v>55</v>
      </c>
      <c r="C2630" t="s">
        <v>81</v>
      </c>
      <c r="D2630" s="4">
        <v>43405</v>
      </c>
      <c r="E2630" t="s">
        <v>198</v>
      </c>
      <c r="F2630" s="5">
        <v>43405</v>
      </c>
      <c r="G2630">
        <v>965.64</v>
      </c>
      <c r="H2630">
        <v>-33.799999999999997</v>
      </c>
    </row>
    <row r="2631" spans="1:8" x14ac:dyDescent="0.2">
      <c r="A2631" t="s">
        <v>71</v>
      </c>
      <c r="B2631" t="s">
        <v>55</v>
      </c>
      <c r="C2631" t="s">
        <v>81</v>
      </c>
      <c r="D2631" s="4">
        <v>43405</v>
      </c>
      <c r="E2631" t="s">
        <v>198</v>
      </c>
      <c r="F2631" s="5">
        <v>43221</v>
      </c>
      <c r="G2631">
        <v>2775.79</v>
      </c>
      <c r="H2631">
        <v>-97.17</v>
      </c>
    </row>
    <row r="2632" spans="1:8" x14ac:dyDescent="0.2">
      <c r="A2632" t="s">
        <v>71</v>
      </c>
      <c r="B2632" t="s">
        <v>55</v>
      </c>
      <c r="C2632" t="s">
        <v>81</v>
      </c>
      <c r="D2632" s="4">
        <v>43405</v>
      </c>
      <c r="E2632" t="s">
        <v>199</v>
      </c>
      <c r="F2632" s="5">
        <v>43221</v>
      </c>
      <c r="G2632">
        <v>2775.79</v>
      </c>
      <c r="H2632">
        <v>97.17</v>
      </c>
    </row>
    <row r="2633" spans="1:8" x14ac:dyDescent="0.2">
      <c r="A2633" t="s">
        <v>71</v>
      </c>
      <c r="B2633" t="s">
        <v>55</v>
      </c>
      <c r="C2633" t="s">
        <v>81</v>
      </c>
      <c r="D2633" s="4">
        <v>43405</v>
      </c>
      <c r="E2633" t="s">
        <v>204</v>
      </c>
      <c r="F2633" s="5">
        <v>43221</v>
      </c>
      <c r="G2633">
        <v>2656</v>
      </c>
      <c r="H2633">
        <v>172.65</v>
      </c>
    </row>
    <row r="2634" spans="1:8" x14ac:dyDescent="0.2">
      <c r="A2634" t="s">
        <v>71</v>
      </c>
      <c r="B2634" t="s">
        <v>55</v>
      </c>
      <c r="C2634" t="s">
        <v>81</v>
      </c>
      <c r="D2634" s="4">
        <v>43405</v>
      </c>
      <c r="E2634" t="s">
        <v>205</v>
      </c>
      <c r="F2634" s="5">
        <v>43221</v>
      </c>
      <c r="G2634">
        <v>119.79</v>
      </c>
      <c r="H2634">
        <v>7.79</v>
      </c>
    </row>
    <row r="2635" spans="1:8" x14ac:dyDescent="0.2">
      <c r="A2635" t="s">
        <v>71</v>
      </c>
      <c r="B2635" t="s">
        <v>55</v>
      </c>
      <c r="C2635" t="s">
        <v>82</v>
      </c>
      <c r="D2635" s="4">
        <v>43405</v>
      </c>
      <c r="E2635" t="s">
        <v>199</v>
      </c>
      <c r="F2635" s="5">
        <v>43405</v>
      </c>
      <c r="G2635">
        <v>634.75</v>
      </c>
      <c r="H2635">
        <v>33</v>
      </c>
    </row>
    <row r="2636" spans="1:8" x14ac:dyDescent="0.2">
      <c r="A2636" t="s">
        <v>71</v>
      </c>
      <c r="B2636" t="s">
        <v>55</v>
      </c>
      <c r="C2636" t="s">
        <v>82</v>
      </c>
      <c r="D2636" s="4">
        <v>43405</v>
      </c>
      <c r="E2636" t="s">
        <v>197</v>
      </c>
      <c r="F2636" s="5">
        <v>43405</v>
      </c>
      <c r="G2636">
        <v>607.36</v>
      </c>
      <c r="H2636">
        <v>57.09</v>
      </c>
    </row>
    <row r="2637" spans="1:8" x14ac:dyDescent="0.2">
      <c r="A2637" t="s">
        <v>71</v>
      </c>
      <c r="B2637" t="s">
        <v>55</v>
      </c>
      <c r="C2637" t="s">
        <v>82</v>
      </c>
      <c r="D2637" s="4">
        <v>43405</v>
      </c>
      <c r="E2637" t="s">
        <v>196</v>
      </c>
      <c r="F2637" s="5">
        <v>43405</v>
      </c>
      <c r="G2637">
        <v>27.39</v>
      </c>
      <c r="H2637">
        <v>2.57</v>
      </c>
    </row>
    <row r="2638" spans="1:8" x14ac:dyDescent="0.2">
      <c r="A2638" t="s">
        <v>71</v>
      </c>
      <c r="B2638" t="s">
        <v>55</v>
      </c>
      <c r="C2638" t="s">
        <v>82</v>
      </c>
      <c r="D2638" s="4">
        <v>43405</v>
      </c>
      <c r="E2638" t="s">
        <v>198</v>
      </c>
      <c r="F2638" s="5">
        <v>43405</v>
      </c>
      <c r="G2638">
        <v>634.75</v>
      </c>
      <c r="H2638">
        <v>-33</v>
      </c>
    </row>
    <row r="2639" spans="1:8" x14ac:dyDescent="0.2">
      <c r="A2639" t="s">
        <v>71</v>
      </c>
      <c r="B2639" t="s">
        <v>55</v>
      </c>
      <c r="C2639" t="s">
        <v>82</v>
      </c>
      <c r="D2639" s="4">
        <v>43405</v>
      </c>
      <c r="E2639" t="s">
        <v>206</v>
      </c>
      <c r="F2639" s="5">
        <v>43221</v>
      </c>
      <c r="G2639">
        <v>1748</v>
      </c>
      <c r="H2639">
        <v>164.32</v>
      </c>
    </row>
    <row r="2640" spans="1:8" x14ac:dyDescent="0.2">
      <c r="A2640" t="s">
        <v>71</v>
      </c>
      <c r="B2640" t="s">
        <v>55</v>
      </c>
      <c r="C2640" t="s">
        <v>82</v>
      </c>
      <c r="D2640" s="4">
        <v>43405</v>
      </c>
      <c r="E2640" t="s">
        <v>207</v>
      </c>
      <c r="F2640" s="5">
        <v>43221</v>
      </c>
      <c r="G2640">
        <v>78.84</v>
      </c>
      <c r="H2640">
        <v>7.41</v>
      </c>
    </row>
    <row r="2641" spans="1:8" x14ac:dyDescent="0.2">
      <c r="A2641" t="s">
        <v>71</v>
      </c>
      <c r="B2641" t="s">
        <v>55</v>
      </c>
      <c r="C2641" t="s">
        <v>82</v>
      </c>
      <c r="D2641" s="4">
        <v>43405</v>
      </c>
      <c r="E2641" t="s">
        <v>199</v>
      </c>
      <c r="F2641" s="5">
        <v>43221</v>
      </c>
      <c r="G2641">
        <v>1826.84</v>
      </c>
      <c r="H2641">
        <v>95</v>
      </c>
    </row>
    <row r="2642" spans="1:8" x14ac:dyDescent="0.2">
      <c r="A2642" t="s">
        <v>71</v>
      </c>
      <c r="B2642" t="s">
        <v>55</v>
      </c>
      <c r="C2642" t="s">
        <v>82</v>
      </c>
      <c r="D2642" s="4">
        <v>43405</v>
      </c>
      <c r="E2642" t="s">
        <v>198</v>
      </c>
      <c r="F2642" s="5">
        <v>43221</v>
      </c>
      <c r="G2642">
        <v>1826.84</v>
      </c>
      <c r="H2642">
        <v>-95</v>
      </c>
    </row>
    <row r="2643" spans="1:8" x14ac:dyDescent="0.2">
      <c r="A2643" t="s">
        <v>71</v>
      </c>
      <c r="B2643" t="s">
        <v>55</v>
      </c>
      <c r="C2643" t="s">
        <v>80</v>
      </c>
      <c r="D2643" s="4">
        <v>43466</v>
      </c>
      <c r="E2643" t="s">
        <v>198</v>
      </c>
      <c r="F2643" s="5">
        <v>43405</v>
      </c>
      <c r="G2643">
        <v>34864.39</v>
      </c>
      <c r="H2643">
        <v>-2475.33</v>
      </c>
    </row>
    <row r="2644" spans="1:8" x14ac:dyDescent="0.2">
      <c r="A2644" t="s">
        <v>71</v>
      </c>
      <c r="B2644" t="s">
        <v>55</v>
      </c>
      <c r="C2644" t="s">
        <v>80</v>
      </c>
      <c r="D2644" s="4">
        <v>43466</v>
      </c>
      <c r="E2644" t="s">
        <v>193</v>
      </c>
      <c r="F2644" s="5">
        <v>43405</v>
      </c>
      <c r="G2644">
        <v>33359.85</v>
      </c>
      <c r="H2644">
        <v>4403.5200000000004</v>
      </c>
    </row>
    <row r="2645" spans="1:8" x14ac:dyDescent="0.2">
      <c r="A2645" t="s">
        <v>71</v>
      </c>
      <c r="B2645" t="s">
        <v>55</v>
      </c>
      <c r="C2645" t="s">
        <v>80</v>
      </c>
      <c r="D2645" s="4">
        <v>43466</v>
      </c>
      <c r="E2645" t="s">
        <v>192</v>
      </c>
      <c r="F2645" s="5">
        <v>43405</v>
      </c>
      <c r="G2645">
        <v>1504.54</v>
      </c>
      <c r="H2645">
        <v>198.55</v>
      </c>
    </row>
    <row r="2646" spans="1:8" x14ac:dyDescent="0.2">
      <c r="A2646" t="s">
        <v>71</v>
      </c>
      <c r="B2646" t="s">
        <v>55</v>
      </c>
      <c r="C2646" t="s">
        <v>80</v>
      </c>
      <c r="D2646" s="4">
        <v>43466</v>
      </c>
      <c r="E2646" t="s">
        <v>199</v>
      </c>
      <c r="F2646" s="5">
        <v>43405</v>
      </c>
      <c r="G2646">
        <v>34864.39</v>
      </c>
      <c r="H2646">
        <v>2475.33</v>
      </c>
    </row>
    <row r="2647" spans="1:8" x14ac:dyDescent="0.2">
      <c r="A2647" t="s">
        <v>71</v>
      </c>
      <c r="B2647" t="s">
        <v>55</v>
      </c>
      <c r="C2647" t="s">
        <v>81</v>
      </c>
      <c r="D2647" s="4">
        <v>43466</v>
      </c>
      <c r="E2647" t="s">
        <v>198</v>
      </c>
      <c r="F2647" s="5">
        <v>43405</v>
      </c>
      <c r="G2647">
        <v>130110.21</v>
      </c>
      <c r="H2647">
        <v>-4553.88</v>
      </c>
    </row>
    <row r="2648" spans="1:8" x14ac:dyDescent="0.2">
      <c r="A2648" t="s">
        <v>71</v>
      </c>
      <c r="B2648" t="s">
        <v>55</v>
      </c>
      <c r="C2648" t="s">
        <v>81</v>
      </c>
      <c r="D2648" s="4">
        <v>43466</v>
      </c>
      <c r="E2648" t="s">
        <v>195</v>
      </c>
      <c r="F2648" s="5">
        <v>43405</v>
      </c>
      <c r="G2648">
        <v>124495.52</v>
      </c>
      <c r="H2648">
        <v>8092.19</v>
      </c>
    </row>
    <row r="2649" spans="1:8" x14ac:dyDescent="0.2">
      <c r="A2649" t="s">
        <v>71</v>
      </c>
      <c r="B2649" t="s">
        <v>55</v>
      </c>
      <c r="C2649" t="s">
        <v>81</v>
      </c>
      <c r="D2649" s="4">
        <v>43466</v>
      </c>
      <c r="E2649" t="s">
        <v>194</v>
      </c>
      <c r="F2649" s="5">
        <v>43405</v>
      </c>
      <c r="G2649">
        <v>5614.69</v>
      </c>
      <c r="H2649">
        <v>364.92</v>
      </c>
    </row>
    <row r="2650" spans="1:8" x14ac:dyDescent="0.2">
      <c r="A2650" t="s">
        <v>71</v>
      </c>
      <c r="B2650" t="s">
        <v>55</v>
      </c>
      <c r="C2650" t="s">
        <v>81</v>
      </c>
      <c r="D2650" s="4">
        <v>43466</v>
      </c>
      <c r="E2650" t="s">
        <v>199</v>
      </c>
      <c r="F2650" s="5">
        <v>43405</v>
      </c>
      <c r="G2650">
        <v>130110.21</v>
      </c>
      <c r="H2650">
        <v>4553.88</v>
      </c>
    </row>
    <row r="2651" spans="1:8" x14ac:dyDescent="0.2">
      <c r="A2651" t="s">
        <v>71</v>
      </c>
      <c r="B2651" t="s">
        <v>55</v>
      </c>
      <c r="C2651" t="s">
        <v>82</v>
      </c>
      <c r="D2651" s="4">
        <v>43466</v>
      </c>
      <c r="E2651" t="s">
        <v>198</v>
      </c>
      <c r="F2651" s="5">
        <v>43405</v>
      </c>
      <c r="G2651">
        <v>39241.68</v>
      </c>
      <c r="H2651">
        <v>-2040.63</v>
      </c>
    </row>
    <row r="2652" spans="1:8" x14ac:dyDescent="0.2">
      <c r="A2652" t="s">
        <v>71</v>
      </c>
      <c r="B2652" t="s">
        <v>55</v>
      </c>
      <c r="C2652" t="s">
        <v>82</v>
      </c>
      <c r="D2652" s="4">
        <v>43466</v>
      </c>
      <c r="E2652" t="s">
        <v>197</v>
      </c>
      <c r="F2652" s="5">
        <v>43405</v>
      </c>
      <c r="G2652">
        <v>37548.269999999997</v>
      </c>
      <c r="H2652">
        <v>3529.5</v>
      </c>
    </row>
    <row r="2653" spans="1:8" x14ac:dyDescent="0.2">
      <c r="A2653" t="s">
        <v>71</v>
      </c>
      <c r="B2653" t="s">
        <v>55</v>
      </c>
      <c r="C2653" t="s">
        <v>82</v>
      </c>
      <c r="D2653" s="4">
        <v>43466</v>
      </c>
      <c r="E2653" t="s">
        <v>196</v>
      </c>
      <c r="F2653" s="5">
        <v>43405</v>
      </c>
      <c r="G2653">
        <v>1693.41</v>
      </c>
      <c r="H2653">
        <v>159.18</v>
      </c>
    </row>
    <row r="2654" spans="1:8" x14ac:dyDescent="0.2">
      <c r="A2654" t="s">
        <v>71</v>
      </c>
      <c r="B2654" t="s">
        <v>55</v>
      </c>
      <c r="C2654" t="s">
        <v>82</v>
      </c>
      <c r="D2654" s="4">
        <v>43466</v>
      </c>
      <c r="E2654" t="s">
        <v>199</v>
      </c>
      <c r="F2654" s="5">
        <v>43405</v>
      </c>
      <c r="G2654">
        <v>39241.68</v>
      </c>
      <c r="H2654">
        <v>2040.63</v>
      </c>
    </row>
    <row r="2655" spans="1:8" x14ac:dyDescent="0.2">
      <c r="A2655" t="s">
        <v>71</v>
      </c>
      <c r="B2655" t="s">
        <v>54</v>
      </c>
      <c r="C2655" t="s">
        <v>80</v>
      </c>
      <c r="D2655" s="4">
        <v>43466</v>
      </c>
      <c r="E2655" t="s">
        <v>198</v>
      </c>
      <c r="F2655" s="5">
        <v>43405</v>
      </c>
      <c r="G2655">
        <v>58827.25</v>
      </c>
      <c r="H2655">
        <v>-4176.88</v>
      </c>
    </row>
    <row r="2656" spans="1:8" x14ac:dyDescent="0.2">
      <c r="A2656" t="s">
        <v>71</v>
      </c>
      <c r="B2656" t="s">
        <v>54</v>
      </c>
      <c r="C2656" t="s">
        <v>80</v>
      </c>
      <c r="D2656" s="4">
        <v>43466</v>
      </c>
      <c r="E2656" t="s">
        <v>193</v>
      </c>
      <c r="F2656" s="5">
        <v>43405</v>
      </c>
      <c r="G2656">
        <v>56289.09</v>
      </c>
      <c r="H2656">
        <v>7430.17</v>
      </c>
    </row>
    <row r="2657" spans="1:8" x14ac:dyDescent="0.2">
      <c r="A2657" t="s">
        <v>71</v>
      </c>
      <c r="B2657" t="s">
        <v>54</v>
      </c>
      <c r="C2657" t="s">
        <v>80</v>
      </c>
      <c r="D2657" s="4">
        <v>43466</v>
      </c>
      <c r="E2657" t="s">
        <v>192</v>
      </c>
      <c r="F2657" s="5">
        <v>43405</v>
      </c>
      <c r="G2657">
        <v>2538.16</v>
      </c>
      <c r="H2657">
        <v>334.96</v>
      </c>
    </row>
    <row r="2658" spans="1:8" x14ac:dyDescent="0.2">
      <c r="A2658" t="s">
        <v>71</v>
      </c>
      <c r="B2658" t="s">
        <v>54</v>
      </c>
      <c r="C2658" t="s">
        <v>80</v>
      </c>
      <c r="D2658" s="4">
        <v>43466</v>
      </c>
      <c r="E2658" t="s">
        <v>199</v>
      </c>
      <c r="F2658" s="5">
        <v>43405</v>
      </c>
      <c r="G2658">
        <v>58827.25</v>
      </c>
      <c r="H2658">
        <v>4176.88</v>
      </c>
    </row>
    <row r="2659" spans="1:8" x14ac:dyDescent="0.2">
      <c r="A2659" t="s">
        <v>71</v>
      </c>
      <c r="B2659" t="s">
        <v>54</v>
      </c>
      <c r="C2659" t="s">
        <v>81</v>
      </c>
      <c r="D2659" s="4">
        <v>43466</v>
      </c>
      <c r="E2659" t="s">
        <v>198</v>
      </c>
      <c r="F2659" s="5">
        <v>43405</v>
      </c>
      <c r="G2659">
        <v>214337.6</v>
      </c>
      <c r="H2659">
        <v>-7501.84</v>
      </c>
    </row>
    <row r="2660" spans="1:8" x14ac:dyDescent="0.2">
      <c r="A2660" t="s">
        <v>71</v>
      </c>
      <c r="B2660" t="s">
        <v>54</v>
      </c>
      <c r="C2660" t="s">
        <v>81</v>
      </c>
      <c r="D2660" s="4">
        <v>43466</v>
      </c>
      <c r="E2660" t="s">
        <v>195</v>
      </c>
      <c r="F2660" s="5">
        <v>43405</v>
      </c>
      <c r="G2660">
        <v>205089.5</v>
      </c>
      <c r="H2660">
        <v>13330.85</v>
      </c>
    </row>
    <row r="2661" spans="1:8" x14ac:dyDescent="0.2">
      <c r="A2661" t="s">
        <v>71</v>
      </c>
      <c r="B2661" t="s">
        <v>54</v>
      </c>
      <c r="C2661" t="s">
        <v>81</v>
      </c>
      <c r="D2661" s="4">
        <v>43466</v>
      </c>
      <c r="E2661" t="s">
        <v>194</v>
      </c>
      <c r="F2661" s="5">
        <v>43405</v>
      </c>
      <c r="G2661">
        <v>9248.1</v>
      </c>
      <c r="H2661">
        <v>601.17999999999995</v>
      </c>
    </row>
    <row r="2662" spans="1:8" x14ac:dyDescent="0.2">
      <c r="A2662" t="s">
        <v>71</v>
      </c>
      <c r="B2662" t="s">
        <v>54</v>
      </c>
      <c r="C2662" t="s">
        <v>81</v>
      </c>
      <c r="D2662" s="4">
        <v>43466</v>
      </c>
      <c r="E2662" t="s">
        <v>199</v>
      </c>
      <c r="F2662" s="5">
        <v>43405</v>
      </c>
      <c r="G2662">
        <v>214337.6</v>
      </c>
      <c r="H2662">
        <v>7501.84</v>
      </c>
    </row>
    <row r="2663" spans="1:8" x14ac:dyDescent="0.2">
      <c r="A2663" t="s">
        <v>71</v>
      </c>
      <c r="B2663" t="s">
        <v>54</v>
      </c>
      <c r="C2663" t="s">
        <v>82</v>
      </c>
      <c r="D2663" s="4">
        <v>43466</v>
      </c>
      <c r="E2663" t="s">
        <v>198</v>
      </c>
      <c r="F2663" s="5">
        <v>43405</v>
      </c>
      <c r="G2663">
        <v>52580.11</v>
      </c>
      <c r="H2663">
        <v>-2734.06</v>
      </c>
    </row>
    <row r="2664" spans="1:8" x14ac:dyDescent="0.2">
      <c r="A2664" t="s">
        <v>71</v>
      </c>
      <c r="B2664" t="s">
        <v>54</v>
      </c>
      <c r="C2664" t="s">
        <v>82</v>
      </c>
      <c r="D2664" s="4">
        <v>43466</v>
      </c>
      <c r="E2664" t="s">
        <v>197</v>
      </c>
      <c r="F2664" s="5">
        <v>43405</v>
      </c>
      <c r="G2664">
        <v>50311.15</v>
      </c>
      <c r="H2664">
        <v>4729.22</v>
      </c>
    </row>
    <row r="2665" spans="1:8" x14ac:dyDescent="0.2">
      <c r="A2665" t="s">
        <v>71</v>
      </c>
      <c r="B2665" t="s">
        <v>54</v>
      </c>
      <c r="C2665" t="s">
        <v>82</v>
      </c>
      <c r="D2665" s="4">
        <v>43466</v>
      </c>
      <c r="E2665" t="s">
        <v>196</v>
      </c>
      <c r="F2665" s="5">
        <v>43405</v>
      </c>
      <c r="G2665">
        <v>2268.96</v>
      </c>
      <c r="H2665">
        <v>213.26</v>
      </c>
    </row>
    <row r="2666" spans="1:8" x14ac:dyDescent="0.2">
      <c r="A2666" t="s">
        <v>71</v>
      </c>
      <c r="B2666" t="s">
        <v>54</v>
      </c>
      <c r="C2666" t="s">
        <v>82</v>
      </c>
      <c r="D2666" s="4">
        <v>43466</v>
      </c>
      <c r="E2666" t="s">
        <v>199</v>
      </c>
      <c r="F2666" s="5">
        <v>43405</v>
      </c>
      <c r="G2666">
        <v>52580.11</v>
      </c>
      <c r="H2666">
        <v>2734.06</v>
      </c>
    </row>
    <row r="2667" spans="1:8" x14ac:dyDescent="0.2">
      <c r="A2667" t="s">
        <v>71</v>
      </c>
      <c r="B2667" t="s">
        <v>55</v>
      </c>
      <c r="C2667" t="s">
        <v>80</v>
      </c>
      <c r="D2667" s="4">
        <v>43466</v>
      </c>
      <c r="E2667" t="s">
        <v>198</v>
      </c>
      <c r="F2667" s="5">
        <v>43405</v>
      </c>
      <c r="G2667">
        <v>1009.18</v>
      </c>
      <c r="H2667">
        <v>-71.64</v>
      </c>
    </row>
    <row r="2668" spans="1:8" x14ac:dyDescent="0.2">
      <c r="A2668" t="s">
        <v>71</v>
      </c>
      <c r="B2668" t="s">
        <v>55</v>
      </c>
      <c r="C2668" t="s">
        <v>80</v>
      </c>
      <c r="D2668" s="4">
        <v>43466</v>
      </c>
      <c r="E2668" t="s">
        <v>193</v>
      </c>
      <c r="F2668" s="5">
        <v>43405</v>
      </c>
      <c r="G2668">
        <v>965.62</v>
      </c>
      <c r="H2668">
        <v>127.47</v>
      </c>
    </row>
    <row r="2669" spans="1:8" x14ac:dyDescent="0.2">
      <c r="A2669" t="s">
        <v>71</v>
      </c>
      <c r="B2669" t="s">
        <v>55</v>
      </c>
      <c r="C2669" t="s">
        <v>80</v>
      </c>
      <c r="D2669" s="4">
        <v>43466</v>
      </c>
      <c r="E2669" t="s">
        <v>192</v>
      </c>
      <c r="F2669" s="5">
        <v>43405</v>
      </c>
      <c r="G2669">
        <v>43.56</v>
      </c>
      <c r="H2669">
        <v>5.75</v>
      </c>
    </row>
    <row r="2670" spans="1:8" x14ac:dyDescent="0.2">
      <c r="A2670" t="s">
        <v>71</v>
      </c>
      <c r="B2670" t="s">
        <v>55</v>
      </c>
      <c r="C2670" t="s">
        <v>80</v>
      </c>
      <c r="D2670" s="4">
        <v>43466</v>
      </c>
      <c r="E2670" t="s">
        <v>199</v>
      </c>
      <c r="F2670" s="5">
        <v>43405</v>
      </c>
      <c r="G2670">
        <v>1009.18</v>
      </c>
      <c r="H2670">
        <v>71.64</v>
      </c>
    </row>
    <row r="2671" spans="1:8" x14ac:dyDescent="0.2">
      <c r="A2671" t="s">
        <v>71</v>
      </c>
      <c r="B2671" t="s">
        <v>55</v>
      </c>
      <c r="C2671" t="s">
        <v>81</v>
      </c>
      <c r="D2671" s="4">
        <v>43466</v>
      </c>
      <c r="E2671" t="s">
        <v>198</v>
      </c>
      <c r="F2671" s="5">
        <v>43405</v>
      </c>
      <c r="G2671">
        <v>5537.54</v>
      </c>
      <c r="H2671">
        <v>-193.78</v>
      </c>
    </row>
    <row r="2672" spans="1:8" x14ac:dyDescent="0.2">
      <c r="A2672" t="s">
        <v>71</v>
      </c>
      <c r="B2672" t="s">
        <v>55</v>
      </c>
      <c r="C2672" t="s">
        <v>81</v>
      </c>
      <c r="D2672" s="4">
        <v>43466</v>
      </c>
      <c r="E2672" t="s">
        <v>195</v>
      </c>
      <c r="F2672" s="5">
        <v>43405</v>
      </c>
      <c r="G2672">
        <v>5298.57</v>
      </c>
      <c r="H2672">
        <v>344.4</v>
      </c>
    </row>
    <row r="2673" spans="1:8" x14ac:dyDescent="0.2">
      <c r="A2673" t="s">
        <v>71</v>
      </c>
      <c r="B2673" t="s">
        <v>55</v>
      </c>
      <c r="C2673" t="s">
        <v>81</v>
      </c>
      <c r="D2673" s="4">
        <v>43466</v>
      </c>
      <c r="E2673" t="s">
        <v>194</v>
      </c>
      <c r="F2673" s="5">
        <v>43405</v>
      </c>
      <c r="G2673">
        <v>238.97</v>
      </c>
      <c r="H2673">
        <v>15.53</v>
      </c>
    </row>
    <row r="2674" spans="1:8" x14ac:dyDescent="0.2">
      <c r="A2674" t="s">
        <v>71</v>
      </c>
      <c r="B2674" t="s">
        <v>55</v>
      </c>
      <c r="C2674" t="s">
        <v>81</v>
      </c>
      <c r="D2674" s="4">
        <v>43466</v>
      </c>
      <c r="E2674" t="s">
        <v>199</v>
      </c>
      <c r="F2674" s="5">
        <v>43405</v>
      </c>
      <c r="G2674">
        <v>5537.54</v>
      </c>
      <c r="H2674">
        <v>193.78</v>
      </c>
    </row>
    <row r="2675" spans="1:8" x14ac:dyDescent="0.2">
      <c r="A2675" t="s">
        <v>71</v>
      </c>
      <c r="B2675" t="s">
        <v>55</v>
      </c>
      <c r="C2675" t="s">
        <v>82</v>
      </c>
      <c r="D2675" s="4">
        <v>43466</v>
      </c>
      <c r="E2675" t="s">
        <v>198</v>
      </c>
      <c r="F2675" s="5">
        <v>43405</v>
      </c>
      <c r="G2675">
        <v>612.45000000000005</v>
      </c>
      <c r="H2675">
        <v>-31.86</v>
      </c>
    </row>
    <row r="2676" spans="1:8" x14ac:dyDescent="0.2">
      <c r="A2676" t="s">
        <v>71</v>
      </c>
      <c r="B2676" t="s">
        <v>55</v>
      </c>
      <c r="C2676" t="s">
        <v>82</v>
      </c>
      <c r="D2676" s="4">
        <v>43466</v>
      </c>
      <c r="E2676" t="s">
        <v>197</v>
      </c>
      <c r="F2676" s="5">
        <v>43405</v>
      </c>
      <c r="G2676">
        <v>586.02</v>
      </c>
      <c r="H2676">
        <v>55.11</v>
      </c>
    </row>
    <row r="2677" spans="1:8" x14ac:dyDescent="0.2">
      <c r="A2677" t="s">
        <v>71</v>
      </c>
      <c r="B2677" t="s">
        <v>55</v>
      </c>
      <c r="C2677" t="s">
        <v>82</v>
      </c>
      <c r="D2677" s="4">
        <v>43466</v>
      </c>
      <c r="E2677" t="s">
        <v>196</v>
      </c>
      <c r="F2677" s="5">
        <v>43405</v>
      </c>
      <c r="G2677">
        <v>26.43</v>
      </c>
      <c r="H2677">
        <v>2.4900000000000002</v>
      </c>
    </row>
    <row r="2678" spans="1:8" x14ac:dyDescent="0.2">
      <c r="A2678" t="s">
        <v>71</v>
      </c>
      <c r="B2678" t="s">
        <v>55</v>
      </c>
      <c r="C2678" t="s">
        <v>82</v>
      </c>
      <c r="D2678" s="4">
        <v>43466</v>
      </c>
      <c r="E2678" t="s">
        <v>199</v>
      </c>
      <c r="F2678" s="5">
        <v>43405</v>
      </c>
      <c r="G2678">
        <v>612.45000000000005</v>
      </c>
      <c r="H2678">
        <v>31.86</v>
      </c>
    </row>
    <row r="2679" spans="1:8" x14ac:dyDescent="0.2">
      <c r="A2679" t="s">
        <v>71</v>
      </c>
      <c r="B2679" t="s">
        <v>54</v>
      </c>
      <c r="C2679" t="s">
        <v>80</v>
      </c>
      <c r="D2679" s="4">
        <v>43466</v>
      </c>
      <c r="E2679" t="s">
        <v>198</v>
      </c>
      <c r="F2679" s="5">
        <v>43405</v>
      </c>
      <c r="G2679">
        <v>75927.72</v>
      </c>
      <c r="H2679">
        <v>-5391.21</v>
      </c>
    </row>
    <row r="2680" spans="1:8" x14ac:dyDescent="0.2">
      <c r="A2680" t="s">
        <v>71</v>
      </c>
      <c r="B2680" t="s">
        <v>54</v>
      </c>
      <c r="C2680" t="s">
        <v>80</v>
      </c>
      <c r="D2680" s="4">
        <v>43466</v>
      </c>
      <c r="E2680" t="s">
        <v>193</v>
      </c>
      <c r="F2680" s="5">
        <v>43405</v>
      </c>
      <c r="G2680">
        <v>72962.59</v>
      </c>
      <c r="H2680">
        <v>9630.9599999999991</v>
      </c>
    </row>
    <row r="2681" spans="1:8" x14ac:dyDescent="0.2">
      <c r="A2681" t="s">
        <v>71</v>
      </c>
      <c r="B2681" t="s">
        <v>54</v>
      </c>
      <c r="C2681" t="s">
        <v>80</v>
      </c>
      <c r="D2681" s="4">
        <v>43466</v>
      </c>
      <c r="E2681" t="s">
        <v>192</v>
      </c>
      <c r="F2681" s="5">
        <v>43405</v>
      </c>
      <c r="G2681">
        <v>2965.13</v>
      </c>
      <c r="H2681">
        <v>391.42</v>
      </c>
    </row>
    <row r="2682" spans="1:8" x14ac:dyDescent="0.2">
      <c r="A2682" t="s">
        <v>71</v>
      </c>
      <c r="B2682" t="s">
        <v>54</v>
      </c>
      <c r="C2682" t="s">
        <v>80</v>
      </c>
      <c r="D2682" s="4">
        <v>43466</v>
      </c>
      <c r="E2682" t="s">
        <v>199</v>
      </c>
      <c r="F2682" s="5">
        <v>43405</v>
      </c>
      <c r="G2682">
        <v>75927.72</v>
      </c>
      <c r="H2682">
        <v>5391.21</v>
      </c>
    </row>
    <row r="2683" spans="1:8" x14ac:dyDescent="0.2">
      <c r="A2683" t="s">
        <v>71</v>
      </c>
      <c r="B2683" t="s">
        <v>54</v>
      </c>
      <c r="C2683" t="s">
        <v>81</v>
      </c>
      <c r="D2683" s="4">
        <v>43466</v>
      </c>
      <c r="E2683" t="s">
        <v>198</v>
      </c>
      <c r="F2683" s="5">
        <v>43405</v>
      </c>
      <c r="G2683">
        <v>286640.12</v>
      </c>
      <c r="H2683">
        <v>-10034.280000000001</v>
      </c>
    </row>
    <row r="2684" spans="1:8" x14ac:dyDescent="0.2">
      <c r="A2684" t="s">
        <v>71</v>
      </c>
      <c r="B2684" t="s">
        <v>54</v>
      </c>
      <c r="C2684" t="s">
        <v>81</v>
      </c>
      <c r="D2684" s="4">
        <v>43466</v>
      </c>
      <c r="E2684" t="s">
        <v>195</v>
      </c>
      <c r="F2684" s="5">
        <v>43405</v>
      </c>
      <c r="G2684">
        <v>275446.11</v>
      </c>
      <c r="H2684">
        <v>17905.91</v>
      </c>
    </row>
    <row r="2685" spans="1:8" x14ac:dyDescent="0.2">
      <c r="A2685" t="s">
        <v>71</v>
      </c>
      <c r="B2685" t="s">
        <v>54</v>
      </c>
      <c r="C2685" t="s">
        <v>81</v>
      </c>
      <c r="D2685" s="4">
        <v>43466</v>
      </c>
      <c r="E2685" t="s">
        <v>194</v>
      </c>
      <c r="F2685" s="5">
        <v>43405</v>
      </c>
      <c r="G2685">
        <v>11194.01</v>
      </c>
      <c r="H2685">
        <v>727.62</v>
      </c>
    </row>
    <row r="2686" spans="1:8" x14ac:dyDescent="0.2">
      <c r="A2686" t="s">
        <v>71</v>
      </c>
      <c r="B2686" t="s">
        <v>54</v>
      </c>
      <c r="C2686" t="s">
        <v>81</v>
      </c>
      <c r="D2686" s="4">
        <v>43466</v>
      </c>
      <c r="E2686" t="s">
        <v>199</v>
      </c>
      <c r="F2686" s="5">
        <v>43405</v>
      </c>
      <c r="G2686">
        <v>286640.12</v>
      </c>
      <c r="H2686">
        <v>10034.280000000001</v>
      </c>
    </row>
    <row r="2687" spans="1:8" x14ac:dyDescent="0.2">
      <c r="A2687" t="s">
        <v>71</v>
      </c>
      <c r="B2687" t="s">
        <v>54</v>
      </c>
      <c r="C2687" t="s">
        <v>82</v>
      </c>
      <c r="D2687" s="4">
        <v>43466</v>
      </c>
      <c r="E2687" t="s">
        <v>198</v>
      </c>
      <c r="F2687" s="5">
        <v>43405</v>
      </c>
      <c r="G2687">
        <v>71681.5</v>
      </c>
      <c r="H2687">
        <v>-3727.4</v>
      </c>
    </row>
    <row r="2688" spans="1:8" x14ac:dyDescent="0.2">
      <c r="A2688" t="s">
        <v>71</v>
      </c>
      <c r="B2688" t="s">
        <v>54</v>
      </c>
      <c r="C2688" t="s">
        <v>82</v>
      </c>
      <c r="D2688" s="4">
        <v>43466</v>
      </c>
      <c r="E2688" t="s">
        <v>197</v>
      </c>
      <c r="F2688" s="5">
        <v>43405</v>
      </c>
      <c r="G2688">
        <v>68882.070000000007</v>
      </c>
      <c r="H2688">
        <v>6474.96</v>
      </c>
    </row>
    <row r="2689" spans="1:8" x14ac:dyDescent="0.2">
      <c r="A2689" t="s">
        <v>71</v>
      </c>
      <c r="B2689" t="s">
        <v>54</v>
      </c>
      <c r="C2689" t="s">
        <v>82</v>
      </c>
      <c r="D2689" s="4">
        <v>43466</v>
      </c>
      <c r="E2689" t="s">
        <v>196</v>
      </c>
      <c r="F2689" s="5">
        <v>43405</v>
      </c>
      <c r="G2689">
        <v>2799.43</v>
      </c>
      <c r="H2689">
        <v>263.01</v>
      </c>
    </row>
    <row r="2690" spans="1:8" x14ac:dyDescent="0.2">
      <c r="A2690" t="s">
        <v>71</v>
      </c>
      <c r="B2690" t="s">
        <v>54</v>
      </c>
      <c r="C2690" t="s">
        <v>82</v>
      </c>
      <c r="D2690" s="4">
        <v>43466</v>
      </c>
      <c r="E2690" t="s">
        <v>199</v>
      </c>
      <c r="F2690" s="5">
        <v>43405</v>
      </c>
      <c r="G2690">
        <v>71681.5</v>
      </c>
      <c r="H2690">
        <v>3727.4</v>
      </c>
    </row>
    <row r="2691" spans="1:8" x14ac:dyDescent="0.2">
      <c r="A2691" t="s">
        <v>71</v>
      </c>
      <c r="B2691" t="s">
        <v>54</v>
      </c>
      <c r="C2691" t="s">
        <v>80</v>
      </c>
      <c r="D2691" s="4">
        <v>43466</v>
      </c>
      <c r="E2691" t="s">
        <v>198</v>
      </c>
      <c r="F2691" s="5">
        <v>43405</v>
      </c>
      <c r="G2691">
        <v>71744.850000000006</v>
      </c>
      <c r="H2691">
        <v>-5094.62</v>
      </c>
    </row>
    <row r="2692" spans="1:8" x14ac:dyDescent="0.2">
      <c r="A2692" t="s">
        <v>71</v>
      </c>
      <c r="B2692" t="s">
        <v>54</v>
      </c>
      <c r="C2692" t="s">
        <v>80</v>
      </c>
      <c r="D2692" s="4">
        <v>43466</v>
      </c>
      <c r="E2692" t="s">
        <v>193</v>
      </c>
      <c r="F2692" s="5">
        <v>43405</v>
      </c>
      <c r="G2692">
        <v>68967.740000000005</v>
      </c>
      <c r="H2692">
        <v>9103.67</v>
      </c>
    </row>
    <row r="2693" spans="1:8" x14ac:dyDescent="0.2">
      <c r="A2693" t="s">
        <v>71</v>
      </c>
      <c r="B2693" t="s">
        <v>54</v>
      </c>
      <c r="C2693" t="s">
        <v>80</v>
      </c>
      <c r="D2693" s="4">
        <v>43466</v>
      </c>
      <c r="E2693" t="s">
        <v>192</v>
      </c>
      <c r="F2693" s="5">
        <v>43405</v>
      </c>
      <c r="G2693">
        <v>2777.11</v>
      </c>
      <c r="H2693">
        <v>366.78</v>
      </c>
    </row>
    <row r="2694" spans="1:8" x14ac:dyDescent="0.2">
      <c r="A2694" t="s">
        <v>71</v>
      </c>
      <c r="B2694" t="s">
        <v>54</v>
      </c>
      <c r="C2694" t="s">
        <v>80</v>
      </c>
      <c r="D2694" s="4">
        <v>43466</v>
      </c>
      <c r="E2694" t="s">
        <v>199</v>
      </c>
      <c r="F2694" s="5">
        <v>43405</v>
      </c>
      <c r="G2694">
        <v>71744.850000000006</v>
      </c>
      <c r="H2694">
        <v>5094.62</v>
      </c>
    </row>
    <row r="2695" spans="1:8" x14ac:dyDescent="0.2">
      <c r="A2695" t="s">
        <v>71</v>
      </c>
      <c r="B2695" t="s">
        <v>54</v>
      </c>
      <c r="C2695" t="s">
        <v>81</v>
      </c>
      <c r="D2695" s="4">
        <v>43466</v>
      </c>
      <c r="E2695" t="s">
        <v>198</v>
      </c>
      <c r="F2695" s="5">
        <v>43405</v>
      </c>
      <c r="G2695">
        <v>315062.48</v>
      </c>
      <c r="H2695">
        <v>-11029.98</v>
      </c>
    </row>
    <row r="2696" spans="1:8" x14ac:dyDescent="0.2">
      <c r="A2696" t="s">
        <v>71</v>
      </c>
      <c r="B2696" t="s">
        <v>54</v>
      </c>
      <c r="C2696" t="s">
        <v>81</v>
      </c>
      <c r="D2696" s="4">
        <v>43466</v>
      </c>
      <c r="E2696" t="s">
        <v>195</v>
      </c>
      <c r="F2696" s="5">
        <v>43405</v>
      </c>
      <c r="G2696">
        <v>302871.59000000003</v>
      </c>
      <c r="H2696">
        <v>19689.39</v>
      </c>
    </row>
    <row r="2697" spans="1:8" x14ac:dyDescent="0.2">
      <c r="A2697" t="s">
        <v>71</v>
      </c>
      <c r="B2697" t="s">
        <v>54</v>
      </c>
      <c r="C2697" t="s">
        <v>81</v>
      </c>
      <c r="D2697" s="4">
        <v>43466</v>
      </c>
      <c r="E2697" t="s">
        <v>194</v>
      </c>
      <c r="F2697" s="5">
        <v>43405</v>
      </c>
      <c r="G2697">
        <v>12190.89</v>
      </c>
      <c r="H2697">
        <v>792.31</v>
      </c>
    </row>
    <row r="2698" spans="1:8" x14ac:dyDescent="0.2">
      <c r="A2698" t="s">
        <v>71</v>
      </c>
      <c r="B2698" t="s">
        <v>54</v>
      </c>
      <c r="C2698" t="s">
        <v>81</v>
      </c>
      <c r="D2698" s="4">
        <v>43466</v>
      </c>
      <c r="E2698" t="s">
        <v>199</v>
      </c>
      <c r="F2698" s="5">
        <v>43405</v>
      </c>
      <c r="G2698">
        <v>315062.48</v>
      </c>
      <c r="H2698">
        <v>11029.98</v>
      </c>
    </row>
    <row r="2699" spans="1:8" x14ac:dyDescent="0.2">
      <c r="A2699" t="s">
        <v>71</v>
      </c>
      <c r="B2699" t="s">
        <v>54</v>
      </c>
      <c r="C2699" t="s">
        <v>82</v>
      </c>
      <c r="D2699" s="4">
        <v>43466</v>
      </c>
      <c r="E2699" t="s">
        <v>197</v>
      </c>
      <c r="F2699" s="5">
        <v>43405</v>
      </c>
      <c r="G2699">
        <v>65105.66</v>
      </c>
      <c r="H2699">
        <v>6119.69</v>
      </c>
    </row>
    <row r="2700" spans="1:8" x14ac:dyDescent="0.2">
      <c r="A2700" t="s">
        <v>71</v>
      </c>
      <c r="B2700" t="s">
        <v>54</v>
      </c>
      <c r="C2700" t="s">
        <v>82</v>
      </c>
      <c r="D2700" s="4">
        <v>43466</v>
      </c>
      <c r="E2700" t="s">
        <v>196</v>
      </c>
      <c r="F2700" s="5">
        <v>43405</v>
      </c>
      <c r="G2700">
        <v>2621.78</v>
      </c>
      <c r="H2700">
        <v>246.93</v>
      </c>
    </row>
    <row r="2701" spans="1:8" x14ac:dyDescent="0.2">
      <c r="A2701" t="s">
        <v>71</v>
      </c>
      <c r="B2701" t="s">
        <v>54</v>
      </c>
      <c r="C2701" t="s">
        <v>82</v>
      </c>
      <c r="D2701" s="4">
        <v>43466</v>
      </c>
      <c r="E2701" t="s">
        <v>199</v>
      </c>
      <c r="F2701" s="5">
        <v>43405</v>
      </c>
      <c r="G2701">
        <v>67727.44</v>
      </c>
      <c r="H2701">
        <v>3521.71</v>
      </c>
    </row>
    <row r="2702" spans="1:8" x14ac:dyDescent="0.2">
      <c r="A2702" t="s">
        <v>71</v>
      </c>
      <c r="B2702" t="s">
        <v>54</v>
      </c>
      <c r="C2702" t="s">
        <v>82</v>
      </c>
      <c r="D2702" s="4">
        <v>43466</v>
      </c>
      <c r="E2702" t="s">
        <v>198</v>
      </c>
      <c r="F2702" s="5">
        <v>43405</v>
      </c>
      <c r="G2702">
        <v>67727.44</v>
      </c>
      <c r="H2702">
        <v>-3521.71</v>
      </c>
    </row>
    <row r="2703" spans="1:8" x14ac:dyDescent="0.2">
      <c r="A2703" t="s">
        <v>71</v>
      </c>
      <c r="B2703" t="s">
        <v>55</v>
      </c>
      <c r="C2703" t="s">
        <v>80</v>
      </c>
      <c r="D2703" s="4">
        <v>43466</v>
      </c>
      <c r="E2703" t="s">
        <v>198</v>
      </c>
      <c r="F2703" s="5">
        <v>43405</v>
      </c>
      <c r="G2703">
        <v>70529.86</v>
      </c>
      <c r="H2703">
        <v>-5007.68</v>
      </c>
    </row>
    <row r="2704" spans="1:8" x14ac:dyDescent="0.2">
      <c r="A2704" t="s">
        <v>71</v>
      </c>
      <c r="B2704" t="s">
        <v>55</v>
      </c>
      <c r="C2704" t="s">
        <v>80</v>
      </c>
      <c r="D2704" s="4">
        <v>43466</v>
      </c>
      <c r="E2704" t="s">
        <v>193</v>
      </c>
      <c r="F2704" s="5">
        <v>43405</v>
      </c>
      <c r="G2704">
        <v>67779.429999999993</v>
      </c>
      <c r="H2704">
        <v>8946.8799999999992</v>
      </c>
    </row>
    <row r="2705" spans="1:8" x14ac:dyDescent="0.2">
      <c r="A2705" t="s">
        <v>71</v>
      </c>
      <c r="B2705" t="s">
        <v>55</v>
      </c>
      <c r="C2705" t="s">
        <v>80</v>
      </c>
      <c r="D2705" s="4">
        <v>43466</v>
      </c>
      <c r="E2705" t="s">
        <v>192</v>
      </c>
      <c r="F2705" s="5">
        <v>43405</v>
      </c>
      <c r="G2705">
        <v>2750.43</v>
      </c>
      <c r="H2705">
        <v>363.06</v>
      </c>
    </row>
    <row r="2706" spans="1:8" x14ac:dyDescent="0.2">
      <c r="A2706" t="s">
        <v>71</v>
      </c>
      <c r="B2706" t="s">
        <v>55</v>
      </c>
      <c r="C2706" t="s">
        <v>80</v>
      </c>
      <c r="D2706" s="4">
        <v>43466</v>
      </c>
      <c r="E2706" t="s">
        <v>199</v>
      </c>
      <c r="F2706" s="5">
        <v>43405</v>
      </c>
      <c r="G2706">
        <v>70529.86</v>
      </c>
      <c r="H2706">
        <v>5007.68</v>
      </c>
    </row>
    <row r="2707" spans="1:8" x14ac:dyDescent="0.2">
      <c r="A2707" t="s">
        <v>71</v>
      </c>
      <c r="B2707" t="s">
        <v>55</v>
      </c>
      <c r="C2707" t="s">
        <v>81</v>
      </c>
      <c r="D2707" s="4">
        <v>43466</v>
      </c>
      <c r="E2707" t="s">
        <v>198</v>
      </c>
      <c r="F2707" s="5">
        <v>43405</v>
      </c>
      <c r="G2707">
        <v>257795.38</v>
      </c>
      <c r="H2707">
        <v>-9023.18</v>
      </c>
    </row>
    <row r="2708" spans="1:8" x14ac:dyDescent="0.2">
      <c r="A2708" t="s">
        <v>71</v>
      </c>
      <c r="B2708" t="s">
        <v>55</v>
      </c>
      <c r="C2708" t="s">
        <v>81</v>
      </c>
      <c r="D2708" s="4">
        <v>43466</v>
      </c>
      <c r="E2708" t="s">
        <v>195</v>
      </c>
      <c r="F2708" s="5">
        <v>43405</v>
      </c>
      <c r="G2708">
        <v>247759.5</v>
      </c>
      <c r="H2708">
        <v>16104.7</v>
      </c>
    </row>
    <row r="2709" spans="1:8" x14ac:dyDescent="0.2">
      <c r="A2709" t="s">
        <v>71</v>
      </c>
      <c r="B2709" t="s">
        <v>55</v>
      </c>
      <c r="C2709" t="s">
        <v>81</v>
      </c>
      <c r="D2709" s="4">
        <v>43466</v>
      </c>
      <c r="E2709" t="s">
        <v>194</v>
      </c>
      <c r="F2709" s="5">
        <v>43405</v>
      </c>
      <c r="G2709">
        <v>10035.879999999999</v>
      </c>
      <c r="H2709">
        <v>652.36</v>
      </c>
    </row>
    <row r="2710" spans="1:8" x14ac:dyDescent="0.2">
      <c r="A2710" t="s">
        <v>71</v>
      </c>
      <c r="B2710" t="s">
        <v>55</v>
      </c>
      <c r="C2710" t="s">
        <v>81</v>
      </c>
      <c r="D2710" s="4">
        <v>43466</v>
      </c>
      <c r="E2710" t="s">
        <v>199</v>
      </c>
      <c r="F2710" s="5">
        <v>43405</v>
      </c>
      <c r="G2710">
        <v>257795.38</v>
      </c>
      <c r="H2710">
        <v>9023.18</v>
      </c>
    </row>
    <row r="2711" spans="1:8" x14ac:dyDescent="0.2">
      <c r="A2711" t="s">
        <v>71</v>
      </c>
      <c r="B2711" t="s">
        <v>55</v>
      </c>
      <c r="C2711" t="s">
        <v>82</v>
      </c>
      <c r="D2711" s="4">
        <v>43466</v>
      </c>
      <c r="E2711" t="s">
        <v>198</v>
      </c>
      <c r="F2711" s="5">
        <v>43405</v>
      </c>
      <c r="G2711">
        <v>72515.94</v>
      </c>
      <c r="H2711">
        <v>-3770.8</v>
      </c>
    </row>
    <row r="2712" spans="1:8" x14ac:dyDescent="0.2">
      <c r="A2712" t="s">
        <v>71</v>
      </c>
      <c r="B2712" t="s">
        <v>55</v>
      </c>
      <c r="C2712" t="s">
        <v>82</v>
      </c>
      <c r="D2712" s="4">
        <v>43466</v>
      </c>
      <c r="E2712" t="s">
        <v>197</v>
      </c>
      <c r="F2712" s="5">
        <v>43405</v>
      </c>
      <c r="G2712">
        <v>69688.27</v>
      </c>
      <c r="H2712">
        <v>6550.7</v>
      </c>
    </row>
    <row r="2713" spans="1:8" x14ac:dyDescent="0.2">
      <c r="A2713" t="s">
        <v>71</v>
      </c>
      <c r="B2713" t="s">
        <v>55</v>
      </c>
      <c r="C2713" t="s">
        <v>82</v>
      </c>
      <c r="D2713" s="4">
        <v>43466</v>
      </c>
      <c r="E2713" t="s">
        <v>196</v>
      </c>
      <c r="F2713" s="5">
        <v>43405</v>
      </c>
      <c r="G2713">
        <v>2827.67</v>
      </c>
      <c r="H2713">
        <v>265.87</v>
      </c>
    </row>
    <row r="2714" spans="1:8" x14ac:dyDescent="0.2">
      <c r="A2714" t="s">
        <v>71</v>
      </c>
      <c r="B2714" t="s">
        <v>55</v>
      </c>
      <c r="C2714" t="s">
        <v>82</v>
      </c>
      <c r="D2714" s="4">
        <v>43466</v>
      </c>
      <c r="E2714" t="s">
        <v>199</v>
      </c>
      <c r="F2714" s="5">
        <v>43405</v>
      </c>
      <c r="G2714">
        <v>72515.94</v>
      </c>
      <c r="H2714">
        <v>3770.8</v>
      </c>
    </row>
    <row r="2715" spans="1:8" x14ac:dyDescent="0.2">
      <c r="A2715" t="s">
        <v>71</v>
      </c>
      <c r="B2715" t="s">
        <v>54</v>
      </c>
      <c r="C2715" t="s">
        <v>80</v>
      </c>
      <c r="D2715" s="4">
        <v>43466</v>
      </c>
      <c r="E2715" t="s">
        <v>198</v>
      </c>
      <c r="F2715" s="5">
        <v>43405</v>
      </c>
      <c r="G2715">
        <v>73243.240000000005</v>
      </c>
      <c r="H2715">
        <v>-5200.53</v>
      </c>
    </row>
    <row r="2716" spans="1:8" x14ac:dyDescent="0.2">
      <c r="A2716" t="s">
        <v>71</v>
      </c>
      <c r="B2716" t="s">
        <v>54</v>
      </c>
      <c r="C2716" t="s">
        <v>80</v>
      </c>
      <c r="D2716" s="4">
        <v>43466</v>
      </c>
      <c r="E2716" t="s">
        <v>193</v>
      </c>
      <c r="F2716" s="5">
        <v>43405</v>
      </c>
      <c r="G2716">
        <v>70282.33</v>
      </c>
      <c r="H2716">
        <v>9277.24</v>
      </c>
    </row>
    <row r="2717" spans="1:8" x14ac:dyDescent="0.2">
      <c r="A2717" t="s">
        <v>71</v>
      </c>
      <c r="B2717" t="s">
        <v>54</v>
      </c>
      <c r="C2717" t="s">
        <v>80</v>
      </c>
      <c r="D2717" s="4">
        <v>43466</v>
      </c>
      <c r="E2717" t="s">
        <v>192</v>
      </c>
      <c r="F2717" s="5">
        <v>43405</v>
      </c>
      <c r="G2717">
        <v>2960.91</v>
      </c>
      <c r="H2717">
        <v>390.95</v>
      </c>
    </row>
    <row r="2718" spans="1:8" x14ac:dyDescent="0.2">
      <c r="A2718" t="s">
        <v>71</v>
      </c>
      <c r="B2718" t="s">
        <v>54</v>
      </c>
      <c r="C2718" t="s">
        <v>80</v>
      </c>
      <c r="D2718" s="4">
        <v>43466</v>
      </c>
      <c r="E2718" t="s">
        <v>199</v>
      </c>
      <c r="F2718" s="5">
        <v>43405</v>
      </c>
      <c r="G2718">
        <v>73243.240000000005</v>
      </c>
      <c r="H2718">
        <v>5200.53</v>
      </c>
    </row>
    <row r="2719" spans="1:8" x14ac:dyDescent="0.2">
      <c r="A2719" t="s">
        <v>71</v>
      </c>
      <c r="B2719" t="s">
        <v>54</v>
      </c>
      <c r="C2719" t="s">
        <v>81</v>
      </c>
      <c r="D2719" s="4">
        <v>43466</v>
      </c>
      <c r="E2719" t="s">
        <v>198</v>
      </c>
      <c r="F2719" s="5">
        <v>43405</v>
      </c>
      <c r="G2719">
        <v>302985.51</v>
      </c>
      <c r="H2719">
        <v>-10606.27</v>
      </c>
    </row>
    <row r="2720" spans="1:8" x14ac:dyDescent="0.2">
      <c r="A2720" t="s">
        <v>71</v>
      </c>
      <c r="B2720" t="s">
        <v>54</v>
      </c>
      <c r="C2720" t="s">
        <v>81</v>
      </c>
      <c r="D2720" s="4">
        <v>43466</v>
      </c>
      <c r="E2720" t="s">
        <v>195</v>
      </c>
      <c r="F2720" s="5">
        <v>43405</v>
      </c>
      <c r="G2720">
        <v>290735.46000000002</v>
      </c>
      <c r="H2720">
        <v>18899.68</v>
      </c>
    </row>
    <row r="2721" spans="1:8" x14ac:dyDescent="0.2">
      <c r="A2721" t="s">
        <v>71</v>
      </c>
      <c r="B2721" t="s">
        <v>54</v>
      </c>
      <c r="C2721" t="s">
        <v>81</v>
      </c>
      <c r="D2721" s="4">
        <v>43466</v>
      </c>
      <c r="E2721" t="s">
        <v>194</v>
      </c>
      <c r="F2721" s="5">
        <v>43405</v>
      </c>
      <c r="G2721">
        <v>12250.05</v>
      </c>
      <c r="H2721">
        <v>796.3</v>
      </c>
    </row>
    <row r="2722" spans="1:8" x14ac:dyDescent="0.2">
      <c r="A2722" t="s">
        <v>71</v>
      </c>
      <c r="B2722" t="s">
        <v>54</v>
      </c>
      <c r="C2722" t="s">
        <v>81</v>
      </c>
      <c r="D2722" s="4">
        <v>43466</v>
      </c>
      <c r="E2722" t="s">
        <v>199</v>
      </c>
      <c r="F2722" s="5">
        <v>43405</v>
      </c>
      <c r="G2722">
        <v>302985.51</v>
      </c>
      <c r="H2722">
        <v>10606.27</v>
      </c>
    </row>
    <row r="2723" spans="1:8" x14ac:dyDescent="0.2">
      <c r="A2723" t="s">
        <v>71</v>
      </c>
      <c r="B2723" t="s">
        <v>54</v>
      </c>
      <c r="C2723" t="s">
        <v>82</v>
      </c>
      <c r="D2723" s="4">
        <v>43466</v>
      </c>
      <c r="E2723" t="s">
        <v>198</v>
      </c>
      <c r="F2723" s="5">
        <v>43405</v>
      </c>
      <c r="G2723">
        <v>68827.8</v>
      </c>
      <c r="H2723">
        <v>-3579.34</v>
      </c>
    </row>
    <row r="2724" spans="1:8" x14ac:dyDescent="0.2">
      <c r="A2724" t="s">
        <v>71</v>
      </c>
      <c r="B2724" t="s">
        <v>54</v>
      </c>
      <c r="C2724" t="s">
        <v>82</v>
      </c>
      <c r="D2724" s="4">
        <v>43466</v>
      </c>
      <c r="E2724" t="s">
        <v>197</v>
      </c>
      <c r="F2724" s="5">
        <v>43405</v>
      </c>
      <c r="G2724">
        <v>66044.990000000005</v>
      </c>
      <c r="H2724">
        <v>6208.27</v>
      </c>
    </row>
    <row r="2725" spans="1:8" x14ac:dyDescent="0.2">
      <c r="A2725" t="s">
        <v>71</v>
      </c>
      <c r="B2725" t="s">
        <v>54</v>
      </c>
      <c r="C2725" t="s">
        <v>82</v>
      </c>
      <c r="D2725" s="4">
        <v>43466</v>
      </c>
      <c r="E2725" t="s">
        <v>196</v>
      </c>
      <c r="F2725" s="5">
        <v>43405</v>
      </c>
      <c r="G2725">
        <v>2782.81</v>
      </c>
      <c r="H2725">
        <v>261.37</v>
      </c>
    </row>
    <row r="2726" spans="1:8" x14ac:dyDescent="0.2">
      <c r="A2726" t="s">
        <v>71</v>
      </c>
      <c r="B2726" t="s">
        <v>54</v>
      </c>
      <c r="C2726" t="s">
        <v>82</v>
      </c>
      <c r="D2726" s="4">
        <v>43466</v>
      </c>
      <c r="E2726" t="s">
        <v>199</v>
      </c>
      <c r="F2726" s="5">
        <v>43405</v>
      </c>
      <c r="G2726">
        <v>68827.8</v>
      </c>
      <c r="H2726">
        <v>3579.34</v>
      </c>
    </row>
    <row r="2727" spans="1:8" x14ac:dyDescent="0.2">
      <c r="A2727" t="s">
        <v>71</v>
      </c>
      <c r="B2727" t="s">
        <v>54</v>
      </c>
      <c r="C2727" t="s">
        <v>80</v>
      </c>
      <c r="D2727" s="4">
        <v>43466</v>
      </c>
      <c r="E2727" t="s">
        <v>198</v>
      </c>
      <c r="F2727" s="5">
        <v>43405</v>
      </c>
      <c r="G2727">
        <v>169131.19</v>
      </c>
      <c r="H2727">
        <v>-12008.51</v>
      </c>
    </row>
    <row r="2728" spans="1:8" x14ac:dyDescent="0.2">
      <c r="A2728" t="s">
        <v>71</v>
      </c>
      <c r="B2728" t="s">
        <v>54</v>
      </c>
      <c r="C2728" t="s">
        <v>80</v>
      </c>
      <c r="D2728" s="4">
        <v>43466</v>
      </c>
      <c r="E2728" t="s">
        <v>193</v>
      </c>
      <c r="F2728" s="5">
        <v>43405</v>
      </c>
      <c r="G2728">
        <v>161832.94</v>
      </c>
      <c r="H2728">
        <v>21362.23</v>
      </c>
    </row>
    <row r="2729" spans="1:8" x14ac:dyDescent="0.2">
      <c r="A2729" t="s">
        <v>71</v>
      </c>
      <c r="B2729" t="s">
        <v>54</v>
      </c>
      <c r="C2729" t="s">
        <v>80</v>
      </c>
      <c r="D2729" s="4">
        <v>43466</v>
      </c>
      <c r="E2729" t="s">
        <v>192</v>
      </c>
      <c r="F2729" s="5">
        <v>43405</v>
      </c>
      <c r="G2729">
        <v>7298.25</v>
      </c>
      <c r="H2729">
        <v>963.39</v>
      </c>
    </row>
    <row r="2730" spans="1:8" x14ac:dyDescent="0.2">
      <c r="A2730" t="s">
        <v>71</v>
      </c>
      <c r="B2730" t="s">
        <v>54</v>
      </c>
      <c r="C2730" t="s">
        <v>80</v>
      </c>
      <c r="D2730" s="4">
        <v>43466</v>
      </c>
      <c r="E2730" t="s">
        <v>199</v>
      </c>
      <c r="F2730" s="5">
        <v>43405</v>
      </c>
      <c r="G2730">
        <v>169131.19</v>
      </c>
      <c r="H2730">
        <v>12008.51</v>
      </c>
    </row>
    <row r="2731" spans="1:8" x14ac:dyDescent="0.2">
      <c r="A2731" t="s">
        <v>71</v>
      </c>
      <c r="B2731" t="s">
        <v>54</v>
      </c>
      <c r="C2731" t="s">
        <v>81</v>
      </c>
      <c r="D2731" s="4">
        <v>43466</v>
      </c>
      <c r="E2731" t="s">
        <v>198</v>
      </c>
      <c r="F2731" s="5">
        <v>43405</v>
      </c>
      <c r="G2731">
        <v>687951.05</v>
      </c>
      <c r="H2731">
        <v>-24080.080000000002</v>
      </c>
    </row>
    <row r="2732" spans="1:8" x14ac:dyDescent="0.2">
      <c r="A2732" t="s">
        <v>71</v>
      </c>
      <c r="B2732" t="s">
        <v>54</v>
      </c>
      <c r="C2732" t="s">
        <v>81</v>
      </c>
      <c r="D2732" s="4">
        <v>43466</v>
      </c>
      <c r="E2732" t="s">
        <v>195</v>
      </c>
      <c r="F2732" s="5">
        <v>43405</v>
      </c>
      <c r="G2732">
        <v>658264.9</v>
      </c>
      <c r="H2732">
        <v>42789.02</v>
      </c>
    </row>
    <row r="2733" spans="1:8" x14ac:dyDescent="0.2">
      <c r="A2733" t="s">
        <v>71</v>
      </c>
      <c r="B2733" t="s">
        <v>54</v>
      </c>
      <c r="C2733" t="s">
        <v>81</v>
      </c>
      <c r="D2733" s="4">
        <v>43466</v>
      </c>
      <c r="E2733" t="s">
        <v>194</v>
      </c>
      <c r="F2733" s="5">
        <v>43405</v>
      </c>
      <c r="G2733">
        <v>29686.15</v>
      </c>
      <c r="H2733">
        <v>1929.72</v>
      </c>
    </row>
    <row r="2734" spans="1:8" x14ac:dyDescent="0.2">
      <c r="A2734" t="s">
        <v>71</v>
      </c>
      <c r="B2734" t="s">
        <v>54</v>
      </c>
      <c r="C2734" t="s">
        <v>81</v>
      </c>
      <c r="D2734" s="4">
        <v>43466</v>
      </c>
      <c r="E2734" t="s">
        <v>199</v>
      </c>
      <c r="F2734" s="5">
        <v>43405</v>
      </c>
      <c r="G2734">
        <v>687951.05</v>
      </c>
      <c r="H2734">
        <v>24080.080000000002</v>
      </c>
    </row>
    <row r="2735" spans="1:8" x14ac:dyDescent="0.2">
      <c r="A2735" t="s">
        <v>71</v>
      </c>
      <c r="B2735" t="s">
        <v>54</v>
      </c>
      <c r="C2735" t="s">
        <v>82</v>
      </c>
      <c r="D2735" s="4">
        <v>43466</v>
      </c>
      <c r="E2735" t="s">
        <v>198</v>
      </c>
      <c r="F2735" s="5">
        <v>43405</v>
      </c>
      <c r="G2735">
        <v>152088.13</v>
      </c>
      <c r="H2735">
        <v>-7908.6</v>
      </c>
    </row>
    <row r="2736" spans="1:8" x14ac:dyDescent="0.2">
      <c r="A2736" t="s">
        <v>71</v>
      </c>
      <c r="B2736" t="s">
        <v>54</v>
      </c>
      <c r="C2736" t="s">
        <v>82</v>
      </c>
      <c r="D2736" s="4">
        <v>43466</v>
      </c>
      <c r="E2736" t="s">
        <v>197</v>
      </c>
      <c r="F2736" s="5">
        <v>43405</v>
      </c>
      <c r="G2736">
        <v>145525.5</v>
      </c>
      <c r="H2736">
        <v>13679.45</v>
      </c>
    </row>
    <row r="2737" spans="1:8" x14ac:dyDescent="0.2">
      <c r="A2737" t="s">
        <v>71</v>
      </c>
      <c r="B2737" t="s">
        <v>54</v>
      </c>
      <c r="C2737" t="s">
        <v>82</v>
      </c>
      <c r="D2737" s="4">
        <v>43466</v>
      </c>
      <c r="E2737" t="s">
        <v>196</v>
      </c>
      <c r="F2737" s="5">
        <v>43405</v>
      </c>
      <c r="G2737">
        <v>6562.63</v>
      </c>
      <c r="H2737">
        <v>616.92999999999995</v>
      </c>
    </row>
    <row r="2738" spans="1:8" x14ac:dyDescent="0.2">
      <c r="A2738" t="s">
        <v>71</v>
      </c>
      <c r="B2738" t="s">
        <v>54</v>
      </c>
      <c r="C2738" t="s">
        <v>82</v>
      </c>
      <c r="D2738" s="4">
        <v>43466</v>
      </c>
      <c r="E2738" t="s">
        <v>199</v>
      </c>
      <c r="F2738" s="5">
        <v>43405</v>
      </c>
      <c r="G2738">
        <v>152088.13</v>
      </c>
      <c r="H2738">
        <v>7908.6</v>
      </c>
    </row>
    <row r="2739" spans="1:8" x14ac:dyDescent="0.2">
      <c r="A2739" t="s">
        <v>71</v>
      </c>
      <c r="B2739" t="s">
        <v>54</v>
      </c>
      <c r="C2739" t="s">
        <v>80</v>
      </c>
      <c r="D2739" s="4">
        <v>43466</v>
      </c>
      <c r="E2739" t="s">
        <v>198</v>
      </c>
      <c r="F2739" s="5">
        <v>43405</v>
      </c>
      <c r="G2739">
        <v>63475.43</v>
      </c>
      <c r="H2739">
        <v>-4507.3999999999996</v>
      </c>
    </row>
    <row r="2740" spans="1:8" x14ac:dyDescent="0.2">
      <c r="A2740" t="s">
        <v>71</v>
      </c>
      <c r="B2740" t="s">
        <v>54</v>
      </c>
      <c r="C2740" t="s">
        <v>80</v>
      </c>
      <c r="D2740" s="4">
        <v>43466</v>
      </c>
      <c r="E2740" t="s">
        <v>193</v>
      </c>
      <c r="F2740" s="5">
        <v>43405</v>
      </c>
      <c r="G2740">
        <v>61018.65</v>
      </c>
      <c r="H2740">
        <v>8054.48</v>
      </c>
    </row>
    <row r="2741" spans="1:8" x14ac:dyDescent="0.2">
      <c r="A2741" t="s">
        <v>71</v>
      </c>
      <c r="B2741" t="s">
        <v>54</v>
      </c>
      <c r="C2741" t="s">
        <v>80</v>
      </c>
      <c r="D2741" s="4">
        <v>43466</v>
      </c>
      <c r="E2741" t="s">
        <v>192</v>
      </c>
      <c r="F2741" s="5">
        <v>43405</v>
      </c>
      <c r="G2741">
        <v>2456.7800000000002</v>
      </c>
      <c r="H2741">
        <v>324.24</v>
      </c>
    </row>
    <row r="2742" spans="1:8" x14ac:dyDescent="0.2">
      <c r="A2742" t="s">
        <v>71</v>
      </c>
      <c r="B2742" t="s">
        <v>54</v>
      </c>
      <c r="C2742" t="s">
        <v>80</v>
      </c>
      <c r="D2742" s="4">
        <v>43466</v>
      </c>
      <c r="E2742" t="s">
        <v>199</v>
      </c>
      <c r="F2742" s="5">
        <v>43405</v>
      </c>
      <c r="G2742">
        <v>63475.43</v>
      </c>
      <c r="H2742">
        <v>4507.3999999999996</v>
      </c>
    </row>
    <row r="2743" spans="1:8" x14ac:dyDescent="0.2">
      <c r="A2743" t="s">
        <v>71</v>
      </c>
      <c r="B2743" t="s">
        <v>54</v>
      </c>
      <c r="C2743" t="s">
        <v>81</v>
      </c>
      <c r="D2743" s="4">
        <v>43466</v>
      </c>
      <c r="E2743" t="s">
        <v>198</v>
      </c>
      <c r="F2743" s="5">
        <v>43405</v>
      </c>
      <c r="G2743">
        <v>278014.18</v>
      </c>
      <c r="H2743">
        <v>-9732.7000000000007</v>
      </c>
    </row>
    <row r="2744" spans="1:8" x14ac:dyDescent="0.2">
      <c r="A2744" t="s">
        <v>71</v>
      </c>
      <c r="B2744" t="s">
        <v>54</v>
      </c>
      <c r="C2744" t="s">
        <v>81</v>
      </c>
      <c r="D2744" s="4">
        <v>43466</v>
      </c>
      <c r="E2744" t="s">
        <v>195</v>
      </c>
      <c r="F2744" s="5">
        <v>43405</v>
      </c>
      <c r="G2744">
        <v>267257.36</v>
      </c>
      <c r="H2744">
        <v>17374.03</v>
      </c>
    </row>
    <row r="2745" spans="1:8" x14ac:dyDescent="0.2">
      <c r="A2745" t="s">
        <v>71</v>
      </c>
      <c r="B2745" t="s">
        <v>54</v>
      </c>
      <c r="C2745" t="s">
        <v>81</v>
      </c>
      <c r="D2745" s="4">
        <v>43466</v>
      </c>
      <c r="E2745" t="s">
        <v>194</v>
      </c>
      <c r="F2745" s="5">
        <v>43405</v>
      </c>
      <c r="G2745">
        <v>10756.82</v>
      </c>
      <c r="H2745">
        <v>699.27</v>
      </c>
    </row>
    <row r="2746" spans="1:8" x14ac:dyDescent="0.2">
      <c r="A2746" t="s">
        <v>71</v>
      </c>
      <c r="B2746" t="s">
        <v>54</v>
      </c>
      <c r="C2746" t="s">
        <v>81</v>
      </c>
      <c r="D2746" s="4">
        <v>43466</v>
      </c>
      <c r="E2746" t="s">
        <v>199</v>
      </c>
      <c r="F2746" s="5">
        <v>43405</v>
      </c>
      <c r="G2746">
        <v>278014.18</v>
      </c>
      <c r="H2746">
        <v>9732.7000000000007</v>
      </c>
    </row>
    <row r="2747" spans="1:8" x14ac:dyDescent="0.2">
      <c r="A2747" t="s">
        <v>71</v>
      </c>
      <c r="B2747" t="s">
        <v>54</v>
      </c>
      <c r="C2747" t="s">
        <v>82</v>
      </c>
      <c r="D2747" s="4">
        <v>43466</v>
      </c>
      <c r="E2747" t="s">
        <v>198</v>
      </c>
      <c r="F2747" s="5">
        <v>43405</v>
      </c>
      <c r="G2747">
        <v>59973.11</v>
      </c>
      <c r="H2747">
        <v>-3118.82</v>
      </c>
    </row>
    <row r="2748" spans="1:8" x14ac:dyDescent="0.2">
      <c r="A2748" t="s">
        <v>71</v>
      </c>
      <c r="B2748" t="s">
        <v>54</v>
      </c>
      <c r="C2748" t="s">
        <v>82</v>
      </c>
      <c r="D2748" s="4">
        <v>43466</v>
      </c>
      <c r="E2748" t="s">
        <v>197</v>
      </c>
      <c r="F2748" s="5">
        <v>43405</v>
      </c>
      <c r="G2748">
        <v>57651.79</v>
      </c>
      <c r="H2748">
        <v>5419.14</v>
      </c>
    </row>
    <row r="2749" spans="1:8" x14ac:dyDescent="0.2">
      <c r="A2749" t="s">
        <v>71</v>
      </c>
      <c r="B2749" t="s">
        <v>54</v>
      </c>
      <c r="C2749" t="s">
        <v>82</v>
      </c>
      <c r="D2749" s="4">
        <v>43466</v>
      </c>
      <c r="E2749" t="s">
        <v>196</v>
      </c>
      <c r="F2749" s="5">
        <v>43405</v>
      </c>
      <c r="G2749">
        <v>2321.3200000000002</v>
      </c>
      <c r="H2749">
        <v>218.64</v>
      </c>
    </row>
    <row r="2750" spans="1:8" x14ac:dyDescent="0.2">
      <c r="A2750" t="s">
        <v>71</v>
      </c>
      <c r="B2750" t="s">
        <v>54</v>
      </c>
      <c r="C2750" t="s">
        <v>82</v>
      </c>
      <c r="D2750" s="4">
        <v>43466</v>
      </c>
      <c r="E2750" t="s">
        <v>199</v>
      </c>
      <c r="F2750" s="5">
        <v>43405</v>
      </c>
      <c r="G2750">
        <v>59973.11</v>
      </c>
      <c r="H2750">
        <v>3118.82</v>
      </c>
    </row>
    <row r="2751" spans="1:8" x14ac:dyDescent="0.2">
      <c r="A2751" t="s">
        <v>71</v>
      </c>
      <c r="B2751" t="s">
        <v>54</v>
      </c>
      <c r="C2751" t="s">
        <v>80</v>
      </c>
      <c r="D2751" s="4">
        <v>43466</v>
      </c>
      <c r="E2751" t="s">
        <v>198</v>
      </c>
      <c r="F2751" s="5">
        <v>43405</v>
      </c>
      <c r="G2751">
        <v>59166.26</v>
      </c>
      <c r="H2751">
        <v>-4201.25</v>
      </c>
    </row>
    <row r="2752" spans="1:8" x14ac:dyDescent="0.2">
      <c r="A2752" t="s">
        <v>71</v>
      </c>
      <c r="B2752" t="s">
        <v>54</v>
      </c>
      <c r="C2752" t="s">
        <v>80</v>
      </c>
      <c r="D2752" s="4">
        <v>43466</v>
      </c>
      <c r="E2752" t="s">
        <v>193</v>
      </c>
      <c r="F2752" s="5">
        <v>43405</v>
      </c>
      <c r="G2752">
        <v>56857.34</v>
      </c>
      <c r="H2752">
        <v>7505.17</v>
      </c>
    </row>
    <row r="2753" spans="1:8" x14ac:dyDescent="0.2">
      <c r="A2753" t="s">
        <v>71</v>
      </c>
      <c r="B2753" t="s">
        <v>54</v>
      </c>
      <c r="C2753" t="s">
        <v>80</v>
      </c>
      <c r="D2753" s="4">
        <v>43466</v>
      </c>
      <c r="E2753" t="s">
        <v>192</v>
      </c>
      <c r="F2753" s="5">
        <v>43405</v>
      </c>
      <c r="G2753">
        <v>2308.92</v>
      </c>
      <c r="H2753">
        <v>304.79000000000002</v>
      </c>
    </row>
    <row r="2754" spans="1:8" x14ac:dyDescent="0.2">
      <c r="A2754" t="s">
        <v>71</v>
      </c>
      <c r="B2754" t="s">
        <v>54</v>
      </c>
      <c r="C2754" t="s">
        <v>80</v>
      </c>
      <c r="D2754" s="4">
        <v>43466</v>
      </c>
      <c r="E2754" t="s">
        <v>199</v>
      </c>
      <c r="F2754" s="5">
        <v>43405</v>
      </c>
      <c r="G2754">
        <v>59166.26</v>
      </c>
      <c r="H2754">
        <v>4201.25</v>
      </c>
    </row>
    <row r="2755" spans="1:8" x14ac:dyDescent="0.2">
      <c r="A2755" t="s">
        <v>71</v>
      </c>
      <c r="B2755" t="s">
        <v>54</v>
      </c>
      <c r="C2755" t="s">
        <v>81</v>
      </c>
      <c r="D2755" s="4">
        <v>43466</v>
      </c>
      <c r="E2755" t="s">
        <v>198</v>
      </c>
      <c r="F2755" s="5">
        <v>43405</v>
      </c>
      <c r="G2755">
        <v>237181.84</v>
      </c>
      <c r="H2755">
        <v>-8303.2800000000007</v>
      </c>
    </row>
    <row r="2756" spans="1:8" x14ac:dyDescent="0.2">
      <c r="A2756" t="s">
        <v>71</v>
      </c>
      <c r="B2756" t="s">
        <v>54</v>
      </c>
      <c r="C2756" t="s">
        <v>81</v>
      </c>
      <c r="D2756" s="4">
        <v>43466</v>
      </c>
      <c r="E2756" t="s">
        <v>195</v>
      </c>
      <c r="F2756" s="5">
        <v>43405</v>
      </c>
      <c r="G2756">
        <v>227925.11</v>
      </c>
      <c r="H2756">
        <v>14816.96</v>
      </c>
    </row>
    <row r="2757" spans="1:8" x14ac:dyDescent="0.2">
      <c r="A2757" t="s">
        <v>71</v>
      </c>
      <c r="B2757" t="s">
        <v>54</v>
      </c>
      <c r="C2757" t="s">
        <v>81</v>
      </c>
      <c r="D2757" s="4">
        <v>43466</v>
      </c>
      <c r="E2757" t="s">
        <v>194</v>
      </c>
      <c r="F2757" s="5">
        <v>43405</v>
      </c>
      <c r="G2757">
        <v>9256.73</v>
      </c>
      <c r="H2757">
        <v>601.66</v>
      </c>
    </row>
    <row r="2758" spans="1:8" x14ac:dyDescent="0.2">
      <c r="A2758" t="s">
        <v>71</v>
      </c>
      <c r="B2758" t="s">
        <v>54</v>
      </c>
      <c r="C2758" t="s">
        <v>81</v>
      </c>
      <c r="D2758" s="4">
        <v>43466</v>
      </c>
      <c r="E2758" t="s">
        <v>199</v>
      </c>
      <c r="F2758" s="5">
        <v>43405</v>
      </c>
      <c r="G2758">
        <v>237181.84</v>
      </c>
      <c r="H2758">
        <v>8303.2800000000007</v>
      </c>
    </row>
    <row r="2759" spans="1:8" x14ac:dyDescent="0.2">
      <c r="A2759" t="s">
        <v>71</v>
      </c>
      <c r="B2759" t="s">
        <v>54</v>
      </c>
      <c r="C2759" t="s">
        <v>82</v>
      </c>
      <c r="D2759" s="4">
        <v>43466</v>
      </c>
      <c r="E2759" t="s">
        <v>198</v>
      </c>
      <c r="F2759" s="5">
        <v>43405</v>
      </c>
      <c r="G2759">
        <v>55718.879999999997</v>
      </c>
      <c r="H2759">
        <v>-2897.62</v>
      </c>
    </row>
    <row r="2760" spans="1:8" x14ac:dyDescent="0.2">
      <c r="A2760" t="s">
        <v>71</v>
      </c>
      <c r="B2760" t="s">
        <v>54</v>
      </c>
      <c r="C2760" t="s">
        <v>82</v>
      </c>
      <c r="D2760" s="4">
        <v>43466</v>
      </c>
      <c r="E2760" t="s">
        <v>197</v>
      </c>
      <c r="F2760" s="5">
        <v>43405</v>
      </c>
      <c r="G2760">
        <v>53544.46</v>
      </c>
      <c r="H2760">
        <v>5033.13</v>
      </c>
    </row>
    <row r="2761" spans="1:8" x14ac:dyDescent="0.2">
      <c r="A2761" t="s">
        <v>71</v>
      </c>
      <c r="B2761" t="s">
        <v>54</v>
      </c>
      <c r="C2761" t="s">
        <v>82</v>
      </c>
      <c r="D2761" s="4">
        <v>43466</v>
      </c>
      <c r="E2761" t="s">
        <v>196</v>
      </c>
      <c r="F2761" s="5">
        <v>43405</v>
      </c>
      <c r="G2761">
        <v>2174.42</v>
      </c>
      <c r="H2761">
        <v>204.59</v>
      </c>
    </row>
    <row r="2762" spans="1:8" x14ac:dyDescent="0.2">
      <c r="A2762" t="s">
        <v>71</v>
      </c>
      <c r="B2762" t="s">
        <v>54</v>
      </c>
      <c r="C2762" t="s">
        <v>82</v>
      </c>
      <c r="D2762" s="4">
        <v>43466</v>
      </c>
      <c r="E2762" t="s">
        <v>199</v>
      </c>
      <c r="F2762" s="5">
        <v>43405</v>
      </c>
      <c r="G2762">
        <v>55718.879999999997</v>
      </c>
      <c r="H2762">
        <v>2897.62</v>
      </c>
    </row>
    <row r="2763" spans="1:8" x14ac:dyDescent="0.2">
      <c r="A2763" t="s">
        <v>71</v>
      </c>
      <c r="B2763" t="s">
        <v>55</v>
      </c>
      <c r="C2763" t="s">
        <v>80</v>
      </c>
      <c r="D2763" s="4">
        <v>43466</v>
      </c>
      <c r="E2763" t="s">
        <v>198</v>
      </c>
      <c r="F2763" s="5">
        <v>43405</v>
      </c>
      <c r="G2763">
        <v>91624.91</v>
      </c>
      <c r="H2763">
        <v>-6505.41</v>
      </c>
    </row>
    <row r="2764" spans="1:8" x14ac:dyDescent="0.2">
      <c r="A2764" t="s">
        <v>71</v>
      </c>
      <c r="B2764" t="s">
        <v>55</v>
      </c>
      <c r="C2764" t="s">
        <v>80</v>
      </c>
      <c r="D2764" s="4">
        <v>43466</v>
      </c>
      <c r="E2764" t="s">
        <v>193</v>
      </c>
      <c r="F2764" s="5">
        <v>43405</v>
      </c>
      <c r="G2764">
        <v>88013.66</v>
      </c>
      <c r="H2764">
        <v>11617.89</v>
      </c>
    </row>
    <row r="2765" spans="1:8" x14ac:dyDescent="0.2">
      <c r="A2765" t="s">
        <v>71</v>
      </c>
      <c r="B2765" t="s">
        <v>55</v>
      </c>
      <c r="C2765" t="s">
        <v>80</v>
      </c>
      <c r="D2765" s="4">
        <v>43466</v>
      </c>
      <c r="E2765" t="s">
        <v>192</v>
      </c>
      <c r="F2765" s="5">
        <v>43405</v>
      </c>
      <c r="G2765">
        <v>3611.25</v>
      </c>
      <c r="H2765">
        <v>476.71</v>
      </c>
    </row>
    <row r="2766" spans="1:8" x14ac:dyDescent="0.2">
      <c r="A2766" t="s">
        <v>71</v>
      </c>
      <c r="B2766" t="s">
        <v>55</v>
      </c>
      <c r="C2766" t="s">
        <v>80</v>
      </c>
      <c r="D2766" s="4">
        <v>43466</v>
      </c>
      <c r="E2766" t="s">
        <v>199</v>
      </c>
      <c r="F2766" s="5">
        <v>43405</v>
      </c>
      <c r="G2766">
        <v>91624.91</v>
      </c>
      <c r="H2766">
        <v>6505.41</v>
      </c>
    </row>
    <row r="2767" spans="1:8" x14ac:dyDescent="0.2">
      <c r="A2767" t="s">
        <v>71</v>
      </c>
      <c r="B2767" t="s">
        <v>55</v>
      </c>
      <c r="C2767" t="s">
        <v>81</v>
      </c>
      <c r="D2767" s="4">
        <v>43466</v>
      </c>
      <c r="E2767" t="s">
        <v>198</v>
      </c>
      <c r="F2767" s="5">
        <v>43405</v>
      </c>
      <c r="G2767">
        <v>290708.28000000003</v>
      </c>
      <c r="H2767">
        <v>-10175.36</v>
      </c>
    </row>
    <row r="2768" spans="1:8" x14ac:dyDescent="0.2">
      <c r="A2768" t="s">
        <v>71</v>
      </c>
      <c r="B2768" t="s">
        <v>55</v>
      </c>
      <c r="C2768" t="s">
        <v>81</v>
      </c>
      <c r="D2768" s="4">
        <v>43466</v>
      </c>
      <c r="E2768" t="s">
        <v>195</v>
      </c>
      <c r="F2768" s="5">
        <v>43405</v>
      </c>
      <c r="G2768">
        <v>279252.13</v>
      </c>
      <c r="H2768">
        <v>18152.07</v>
      </c>
    </row>
    <row r="2769" spans="1:8" x14ac:dyDescent="0.2">
      <c r="A2769" t="s">
        <v>71</v>
      </c>
      <c r="B2769" t="s">
        <v>55</v>
      </c>
      <c r="C2769" t="s">
        <v>81</v>
      </c>
      <c r="D2769" s="4">
        <v>43466</v>
      </c>
      <c r="E2769" t="s">
        <v>194</v>
      </c>
      <c r="F2769" s="5">
        <v>43405</v>
      </c>
      <c r="G2769">
        <v>11456.15</v>
      </c>
      <c r="H2769">
        <v>744.66</v>
      </c>
    </row>
    <row r="2770" spans="1:8" x14ac:dyDescent="0.2">
      <c r="A2770" t="s">
        <v>71</v>
      </c>
      <c r="B2770" t="s">
        <v>55</v>
      </c>
      <c r="C2770" t="s">
        <v>81</v>
      </c>
      <c r="D2770" s="4">
        <v>43466</v>
      </c>
      <c r="E2770" t="s">
        <v>199</v>
      </c>
      <c r="F2770" s="5">
        <v>43405</v>
      </c>
      <c r="G2770">
        <v>290708.28000000003</v>
      </c>
      <c r="H2770">
        <v>10175.36</v>
      </c>
    </row>
    <row r="2771" spans="1:8" x14ac:dyDescent="0.2">
      <c r="A2771" t="s">
        <v>71</v>
      </c>
      <c r="B2771" t="s">
        <v>55</v>
      </c>
      <c r="C2771" t="s">
        <v>82</v>
      </c>
      <c r="D2771" s="4">
        <v>43466</v>
      </c>
      <c r="E2771" t="s">
        <v>198</v>
      </c>
      <c r="F2771" s="5">
        <v>43405</v>
      </c>
      <c r="G2771">
        <v>98749.97</v>
      </c>
      <c r="H2771">
        <v>-5134.92</v>
      </c>
    </row>
    <row r="2772" spans="1:8" x14ac:dyDescent="0.2">
      <c r="A2772" t="s">
        <v>71</v>
      </c>
      <c r="B2772" t="s">
        <v>55</v>
      </c>
      <c r="C2772" t="s">
        <v>82</v>
      </c>
      <c r="D2772" s="4">
        <v>43466</v>
      </c>
      <c r="E2772" t="s">
        <v>197</v>
      </c>
      <c r="F2772" s="5">
        <v>43405</v>
      </c>
      <c r="G2772">
        <v>94857.55</v>
      </c>
      <c r="H2772">
        <v>8916.57</v>
      </c>
    </row>
    <row r="2773" spans="1:8" x14ac:dyDescent="0.2">
      <c r="A2773" t="s">
        <v>71</v>
      </c>
      <c r="B2773" t="s">
        <v>55</v>
      </c>
      <c r="C2773" t="s">
        <v>82</v>
      </c>
      <c r="D2773" s="4">
        <v>43466</v>
      </c>
      <c r="E2773" t="s">
        <v>196</v>
      </c>
      <c r="F2773" s="5">
        <v>43405</v>
      </c>
      <c r="G2773">
        <v>3892.42</v>
      </c>
      <c r="H2773">
        <v>365.9</v>
      </c>
    </row>
    <row r="2774" spans="1:8" x14ac:dyDescent="0.2">
      <c r="A2774" t="s">
        <v>71</v>
      </c>
      <c r="B2774" t="s">
        <v>55</v>
      </c>
      <c r="C2774" t="s">
        <v>82</v>
      </c>
      <c r="D2774" s="4">
        <v>43466</v>
      </c>
      <c r="E2774" t="s">
        <v>199</v>
      </c>
      <c r="F2774" s="5">
        <v>43405</v>
      </c>
      <c r="G2774">
        <v>98749.97</v>
      </c>
      <c r="H2774">
        <v>5134.92</v>
      </c>
    </row>
    <row r="2775" spans="1:8" x14ac:dyDescent="0.2">
      <c r="A2775" t="s">
        <v>71</v>
      </c>
      <c r="B2775" t="s">
        <v>54</v>
      </c>
      <c r="C2775" t="s">
        <v>80</v>
      </c>
      <c r="D2775" s="4">
        <v>43466</v>
      </c>
      <c r="E2775" t="s">
        <v>198</v>
      </c>
      <c r="F2775" s="5">
        <v>43221</v>
      </c>
      <c r="G2775">
        <v>4.18</v>
      </c>
      <c r="H2775">
        <v>-0.28999999999999998</v>
      </c>
    </row>
    <row r="2776" spans="1:8" x14ac:dyDescent="0.2">
      <c r="A2776" t="s">
        <v>71</v>
      </c>
      <c r="B2776" t="s">
        <v>54</v>
      </c>
      <c r="C2776" t="s">
        <v>80</v>
      </c>
      <c r="D2776" s="4">
        <v>43466</v>
      </c>
      <c r="E2776" t="s">
        <v>199</v>
      </c>
      <c r="F2776" s="5">
        <v>43221</v>
      </c>
      <c r="G2776">
        <v>4.18</v>
      </c>
      <c r="H2776">
        <v>0.28999999999999998</v>
      </c>
    </row>
    <row r="2777" spans="1:8" x14ac:dyDescent="0.2">
      <c r="A2777" t="s">
        <v>71</v>
      </c>
      <c r="B2777" t="s">
        <v>54</v>
      </c>
      <c r="C2777" t="s">
        <v>80</v>
      </c>
      <c r="D2777" s="4">
        <v>43466</v>
      </c>
      <c r="E2777" t="s">
        <v>202</v>
      </c>
      <c r="F2777" s="5">
        <v>43221</v>
      </c>
      <c r="G2777">
        <v>4</v>
      </c>
      <c r="H2777">
        <v>0.53</v>
      </c>
    </row>
    <row r="2778" spans="1:8" x14ac:dyDescent="0.2">
      <c r="A2778" t="s">
        <v>71</v>
      </c>
      <c r="B2778" t="s">
        <v>54</v>
      </c>
      <c r="C2778" t="s">
        <v>80</v>
      </c>
      <c r="D2778" s="4">
        <v>43466</v>
      </c>
      <c r="E2778" t="s">
        <v>203</v>
      </c>
      <c r="F2778" s="5">
        <v>43221</v>
      </c>
      <c r="G2778">
        <v>0.18</v>
      </c>
      <c r="H2778">
        <v>0.02</v>
      </c>
    </row>
    <row r="2779" spans="1:8" x14ac:dyDescent="0.2">
      <c r="A2779" t="s">
        <v>71</v>
      </c>
      <c r="B2779" t="s">
        <v>54</v>
      </c>
      <c r="C2779" t="s">
        <v>81</v>
      </c>
      <c r="D2779" s="4">
        <v>43466</v>
      </c>
      <c r="E2779" t="s">
        <v>199</v>
      </c>
      <c r="F2779" s="5">
        <v>43221</v>
      </c>
      <c r="G2779">
        <v>20.9</v>
      </c>
      <c r="H2779">
        <v>0.73</v>
      </c>
    </row>
    <row r="2780" spans="1:8" x14ac:dyDescent="0.2">
      <c r="A2780" t="s">
        <v>71</v>
      </c>
      <c r="B2780" t="s">
        <v>54</v>
      </c>
      <c r="C2780" t="s">
        <v>81</v>
      </c>
      <c r="D2780" s="4">
        <v>43466</v>
      </c>
      <c r="E2780" t="s">
        <v>204</v>
      </c>
      <c r="F2780" s="5">
        <v>43221</v>
      </c>
      <c r="G2780">
        <v>20</v>
      </c>
      <c r="H2780">
        <v>1.3</v>
      </c>
    </row>
    <row r="2781" spans="1:8" x14ac:dyDescent="0.2">
      <c r="A2781" t="s">
        <v>71</v>
      </c>
      <c r="B2781" t="s">
        <v>54</v>
      </c>
      <c r="C2781" t="s">
        <v>81</v>
      </c>
      <c r="D2781" s="4">
        <v>43466</v>
      </c>
      <c r="E2781" t="s">
        <v>205</v>
      </c>
      <c r="F2781" s="5">
        <v>43221</v>
      </c>
      <c r="G2781">
        <v>0.9</v>
      </c>
      <c r="H2781">
        <v>0.06</v>
      </c>
    </row>
    <row r="2782" spans="1:8" x14ac:dyDescent="0.2">
      <c r="A2782" t="s">
        <v>71</v>
      </c>
      <c r="B2782" t="s">
        <v>54</v>
      </c>
      <c r="C2782" t="s">
        <v>81</v>
      </c>
      <c r="D2782" s="4">
        <v>43466</v>
      </c>
      <c r="E2782" t="s">
        <v>198</v>
      </c>
      <c r="F2782" s="5">
        <v>43221</v>
      </c>
      <c r="G2782">
        <v>20.9</v>
      </c>
      <c r="H2782">
        <v>-0.73</v>
      </c>
    </row>
    <row r="2783" spans="1:8" x14ac:dyDescent="0.2">
      <c r="A2783" t="s">
        <v>71</v>
      </c>
      <c r="B2783" t="s">
        <v>54</v>
      </c>
      <c r="C2783" t="s">
        <v>82</v>
      </c>
      <c r="D2783" s="4">
        <v>43466</v>
      </c>
      <c r="E2783" t="s">
        <v>199</v>
      </c>
      <c r="F2783" s="5">
        <v>43221</v>
      </c>
      <c r="G2783">
        <v>3.14</v>
      </c>
      <c r="H2783">
        <v>0.17</v>
      </c>
    </row>
    <row r="2784" spans="1:8" x14ac:dyDescent="0.2">
      <c r="A2784" t="s">
        <v>71</v>
      </c>
      <c r="B2784" t="s">
        <v>54</v>
      </c>
      <c r="C2784" t="s">
        <v>82</v>
      </c>
      <c r="D2784" s="4">
        <v>43466</v>
      </c>
      <c r="E2784" t="s">
        <v>206</v>
      </c>
      <c r="F2784" s="5">
        <v>43221</v>
      </c>
      <c r="G2784">
        <v>3</v>
      </c>
      <c r="H2784">
        <v>0.28000000000000003</v>
      </c>
    </row>
    <row r="2785" spans="1:8" x14ac:dyDescent="0.2">
      <c r="A2785" t="s">
        <v>71</v>
      </c>
      <c r="B2785" t="s">
        <v>54</v>
      </c>
      <c r="C2785" t="s">
        <v>82</v>
      </c>
      <c r="D2785" s="4">
        <v>43466</v>
      </c>
      <c r="E2785" t="s">
        <v>207</v>
      </c>
      <c r="F2785" s="5">
        <v>43221</v>
      </c>
      <c r="G2785">
        <v>0.14000000000000001</v>
      </c>
      <c r="H2785">
        <v>0.01</v>
      </c>
    </row>
    <row r="2786" spans="1:8" x14ac:dyDescent="0.2">
      <c r="A2786" t="s">
        <v>71</v>
      </c>
      <c r="B2786" t="s">
        <v>54</v>
      </c>
      <c r="C2786" t="s">
        <v>82</v>
      </c>
      <c r="D2786" s="4">
        <v>43466</v>
      </c>
      <c r="E2786" t="s">
        <v>198</v>
      </c>
      <c r="F2786" s="5">
        <v>43221</v>
      </c>
      <c r="G2786">
        <v>3.14</v>
      </c>
      <c r="H2786">
        <v>-0.17</v>
      </c>
    </row>
    <row r="2787" spans="1:8" x14ac:dyDescent="0.2">
      <c r="A2787" t="s">
        <v>71</v>
      </c>
      <c r="B2787" t="s">
        <v>54</v>
      </c>
      <c r="C2787" t="s">
        <v>80</v>
      </c>
      <c r="D2787" s="4">
        <v>43466</v>
      </c>
      <c r="E2787" t="s">
        <v>198</v>
      </c>
      <c r="F2787" s="5">
        <v>43221</v>
      </c>
      <c r="G2787">
        <v>-631.34</v>
      </c>
      <c r="H2787">
        <v>44.83</v>
      </c>
    </row>
    <row r="2788" spans="1:8" x14ac:dyDescent="0.2">
      <c r="A2788" t="s">
        <v>71</v>
      </c>
      <c r="B2788" t="s">
        <v>54</v>
      </c>
      <c r="C2788" t="s">
        <v>80</v>
      </c>
      <c r="D2788" s="4">
        <v>43466</v>
      </c>
      <c r="E2788" t="s">
        <v>202</v>
      </c>
      <c r="F2788" s="5">
        <v>43221</v>
      </c>
      <c r="G2788">
        <v>-604.1</v>
      </c>
      <c r="H2788">
        <v>-79.739999999999995</v>
      </c>
    </row>
    <row r="2789" spans="1:8" x14ac:dyDescent="0.2">
      <c r="A2789" t="s">
        <v>71</v>
      </c>
      <c r="B2789" t="s">
        <v>54</v>
      </c>
      <c r="C2789" t="s">
        <v>80</v>
      </c>
      <c r="D2789" s="4">
        <v>43466</v>
      </c>
      <c r="E2789" t="s">
        <v>203</v>
      </c>
      <c r="F2789" s="5">
        <v>43221</v>
      </c>
      <c r="G2789">
        <v>-27.24</v>
      </c>
      <c r="H2789">
        <v>-3.6</v>
      </c>
    </row>
    <row r="2790" spans="1:8" x14ac:dyDescent="0.2">
      <c r="A2790" t="s">
        <v>71</v>
      </c>
      <c r="B2790" t="s">
        <v>54</v>
      </c>
      <c r="C2790" t="s">
        <v>80</v>
      </c>
      <c r="D2790" s="4">
        <v>43466</v>
      </c>
      <c r="E2790" t="s">
        <v>199</v>
      </c>
      <c r="F2790" s="5">
        <v>43221</v>
      </c>
      <c r="G2790">
        <v>-631.34</v>
      </c>
      <c r="H2790">
        <v>-44.83</v>
      </c>
    </row>
    <row r="2791" spans="1:8" x14ac:dyDescent="0.2">
      <c r="A2791" t="s">
        <v>71</v>
      </c>
      <c r="B2791" t="s">
        <v>54</v>
      </c>
      <c r="C2791" t="s">
        <v>81</v>
      </c>
      <c r="D2791" s="4">
        <v>43466</v>
      </c>
      <c r="E2791" t="s">
        <v>198</v>
      </c>
      <c r="F2791" s="5">
        <v>43221</v>
      </c>
      <c r="G2791">
        <v>-2049.2600000000002</v>
      </c>
      <c r="H2791">
        <v>71.73</v>
      </c>
    </row>
    <row r="2792" spans="1:8" x14ac:dyDescent="0.2">
      <c r="A2792" t="s">
        <v>71</v>
      </c>
      <c r="B2792" t="s">
        <v>54</v>
      </c>
      <c r="C2792" t="s">
        <v>81</v>
      </c>
      <c r="D2792" s="4">
        <v>43466</v>
      </c>
      <c r="E2792" t="s">
        <v>204</v>
      </c>
      <c r="F2792" s="5">
        <v>43221</v>
      </c>
      <c r="G2792">
        <v>-1960.83</v>
      </c>
      <c r="H2792">
        <v>-127.45</v>
      </c>
    </row>
    <row r="2793" spans="1:8" x14ac:dyDescent="0.2">
      <c r="A2793" t="s">
        <v>71</v>
      </c>
      <c r="B2793" t="s">
        <v>54</v>
      </c>
      <c r="C2793" t="s">
        <v>81</v>
      </c>
      <c r="D2793" s="4">
        <v>43466</v>
      </c>
      <c r="E2793" t="s">
        <v>205</v>
      </c>
      <c r="F2793" s="5">
        <v>43221</v>
      </c>
      <c r="G2793">
        <v>-88.43</v>
      </c>
      <c r="H2793">
        <v>-5.74</v>
      </c>
    </row>
    <row r="2794" spans="1:8" x14ac:dyDescent="0.2">
      <c r="A2794" t="s">
        <v>71</v>
      </c>
      <c r="B2794" t="s">
        <v>54</v>
      </c>
      <c r="C2794" t="s">
        <v>81</v>
      </c>
      <c r="D2794" s="4">
        <v>43466</v>
      </c>
      <c r="E2794" t="s">
        <v>199</v>
      </c>
      <c r="F2794" s="5">
        <v>43221</v>
      </c>
      <c r="G2794">
        <v>-2049.2600000000002</v>
      </c>
      <c r="H2794">
        <v>-71.73</v>
      </c>
    </row>
    <row r="2795" spans="1:8" x14ac:dyDescent="0.2">
      <c r="A2795" t="s">
        <v>71</v>
      </c>
      <c r="B2795" t="s">
        <v>54</v>
      </c>
      <c r="C2795" t="s">
        <v>82</v>
      </c>
      <c r="D2795" s="4">
        <v>43466</v>
      </c>
      <c r="E2795" t="s">
        <v>198</v>
      </c>
      <c r="F2795" s="5">
        <v>43221</v>
      </c>
      <c r="G2795">
        <v>-559.13</v>
      </c>
      <c r="H2795">
        <v>29.07</v>
      </c>
    </row>
    <row r="2796" spans="1:8" x14ac:dyDescent="0.2">
      <c r="A2796" t="s">
        <v>71</v>
      </c>
      <c r="B2796" t="s">
        <v>54</v>
      </c>
      <c r="C2796" t="s">
        <v>82</v>
      </c>
      <c r="D2796" s="4">
        <v>43466</v>
      </c>
      <c r="E2796" t="s">
        <v>206</v>
      </c>
      <c r="F2796" s="5">
        <v>43221</v>
      </c>
      <c r="G2796">
        <v>-535</v>
      </c>
      <c r="H2796">
        <v>-50.28</v>
      </c>
    </row>
    <row r="2797" spans="1:8" x14ac:dyDescent="0.2">
      <c r="A2797" t="s">
        <v>71</v>
      </c>
      <c r="B2797" t="s">
        <v>54</v>
      </c>
      <c r="C2797" t="s">
        <v>82</v>
      </c>
      <c r="D2797" s="4">
        <v>43466</v>
      </c>
      <c r="E2797" t="s">
        <v>207</v>
      </c>
      <c r="F2797" s="5">
        <v>43221</v>
      </c>
      <c r="G2797">
        <v>-24.13</v>
      </c>
      <c r="H2797">
        <v>-2.2599999999999998</v>
      </c>
    </row>
    <row r="2798" spans="1:8" x14ac:dyDescent="0.2">
      <c r="A2798" t="s">
        <v>71</v>
      </c>
      <c r="B2798" t="s">
        <v>54</v>
      </c>
      <c r="C2798" t="s">
        <v>82</v>
      </c>
      <c r="D2798" s="4">
        <v>43466</v>
      </c>
      <c r="E2798" t="s">
        <v>199</v>
      </c>
      <c r="F2798" s="5">
        <v>43221</v>
      </c>
      <c r="G2798">
        <v>-559.13</v>
      </c>
      <c r="H2798">
        <v>-29.07</v>
      </c>
    </row>
    <row r="2799" spans="1:8" x14ac:dyDescent="0.2">
      <c r="A2799" t="s">
        <v>71</v>
      </c>
      <c r="B2799" t="s">
        <v>54</v>
      </c>
      <c r="C2799" t="s">
        <v>80</v>
      </c>
      <c r="D2799" s="4">
        <v>43466</v>
      </c>
      <c r="E2799" t="s">
        <v>198</v>
      </c>
      <c r="F2799" s="5">
        <v>43405</v>
      </c>
      <c r="G2799">
        <v>44654.49</v>
      </c>
      <c r="H2799">
        <v>-3170.73</v>
      </c>
    </row>
    <row r="2800" spans="1:8" x14ac:dyDescent="0.2">
      <c r="A2800" t="s">
        <v>71</v>
      </c>
      <c r="B2800" t="s">
        <v>54</v>
      </c>
      <c r="C2800" t="s">
        <v>80</v>
      </c>
      <c r="D2800" s="4">
        <v>43466</v>
      </c>
      <c r="E2800" t="s">
        <v>193</v>
      </c>
      <c r="F2800" s="5">
        <v>43405</v>
      </c>
      <c r="G2800">
        <v>42850.75</v>
      </c>
      <c r="H2800">
        <v>5656.26</v>
      </c>
    </row>
    <row r="2801" spans="1:8" x14ac:dyDescent="0.2">
      <c r="A2801" t="s">
        <v>71</v>
      </c>
      <c r="B2801" t="s">
        <v>54</v>
      </c>
      <c r="C2801" t="s">
        <v>80</v>
      </c>
      <c r="D2801" s="4">
        <v>43466</v>
      </c>
      <c r="E2801" t="s">
        <v>192</v>
      </c>
      <c r="F2801" s="5">
        <v>43405</v>
      </c>
      <c r="G2801">
        <v>1803.74</v>
      </c>
      <c r="H2801">
        <v>238.12</v>
      </c>
    </row>
    <row r="2802" spans="1:8" x14ac:dyDescent="0.2">
      <c r="A2802" t="s">
        <v>71</v>
      </c>
      <c r="B2802" t="s">
        <v>54</v>
      </c>
      <c r="C2802" t="s">
        <v>80</v>
      </c>
      <c r="D2802" s="4">
        <v>43466</v>
      </c>
      <c r="E2802" t="s">
        <v>199</v>
      </c>
      <c r="F2802" s="5">
        <v>43405</v>
      </c>
      <c r="G2802">
        <v>44654.49</v>
      </c>
      <c r="H2802">
        <v>3170.73</v>
      </c>
    </row>
    <row r="2803" spans="1:8" x14ac:dyDescent="0.2">
      <c r="A2803" t="s">
        <v>71</v>
      </c>
      <c r="B2803" t="s">
        <v>54</v>
      </c>
      <c r="C2803" t="s">
        <v>81</v>
      </c>
      <c r="D2803" s="4">
        <v>43466</v>
      </c>
      <c r="E2803" t="s">
        <v>198</v>
      </c>
      <c r="F2803" s="5">
        <v>43405</v>
      </c>
      <c r="G2803">
        <v>180131.46</v>
      </c>
      <c r="H2803">
        <v>-6305.66</v>
      </c>
    </row>
    <row r="2804" spans="1:8" x14ac:dyDescent="0.2">
      <c r="A2804" t="s">
        <v>71</v>
      </c>
      <c r="B2804" t="s">
        <v>54</v>
      </c>
      <c r="C2804" t="s">
        <v>81</v>
      </c>
      <c r="D2804" s="4">
        <v>43466</v>
      </c>
      <c r="E2804" t="s">
        <v>195</v>
      </c>
      <c r="F2804" s="5">
        <v>43405</v>
      </c>
      <c r="G2804">
        <v>172855.81</v>
      </c>
      <c r="H2804">
        <v>11236.62</v>
      </c>
    </row>
    <row r="2805" spans="1:8" x14ac:dyDescent="0.2">
      <c r="A2805" t="s">
        <v>71</v>
      </c>
      <c r="B2805" t="s">
        <v>54</v>
      </c>
      <c r="C2805" t="s">
        <v>81</v>
      </c>
      <c r="D2805" s="4">
        <v>43466</v>
      </c>
      <c r="E2805" t="s">
        <v>194</v>
      </c>
      <c r="F2805" s="5">
        <v>43405</v>
      </c>
      <c r="G2805">
        <v>7275.65</v>
      </c>
      <c r="H2805">
        <v>472.91</v>
      </c>
    </row>
    <row r="2806" spans="1:8" x14ac:dyDescent="0.2">
      <c r="A2806" t="s">
        <v>71</v>
      </c>
      <c r="B2806" t="s">
        <v>54</v>
      </c>
      <c r="C2806" t="s">
        <v>81</v>
      </c>
      <c r="D2806" s="4">
        <v>43466</v>
      </c>
      <c r="E2806" t="s">
        <v>199</v>
      </c>
      <c r="F2806" s="5">
        <v>43405</v>
      </c>
      <c r="G2806">
        <v>180131.46</v>
      </c>
      <c r="H2806">
        <v>6305.66</v>
      </c>
    </row>
    <row r="2807" spans="1:8" x14ac:dyDescent="0.2">
      <c r="A2807" t="s">
        <v>71</v>
      </c>
      <c r="B2807" t="s">
        <v>54</v>
      </c>
      <c r="C2807" t="s">
        <v>82</v>
      </c>
      <c r="D2807" s="4">
        <v>43466</v>
      </c>
      <c r="E2807" t="s">
        <v>198</v>
      </c>
      <c r="F2807" s="5">
        <v>43405</v>
      </c>
      <c r="G2807">
        <v>41198.51</v>
      </c>
      <c r="H2807">
        <v>-2142.34</v>
      </c>
    </row>
    <row r="2808" spans="1:8" x14ac:dyDescent="0.2">
      <c r="A2808" t="s">
        <v>71</v>
      </c>
      <c r="B2808" t="s">
        <v>54</v>
      </c>
      <c r="C2808" t="s">
        <v>82</v>
      </c>
      <c r="D2808" s="4">
        <v>43466</v>
      </c>
      <c r="E2808" t="s">
        <v>197</v>
      </c>
      <c r="F2808" s="5">
        <v>43405</v>
      </c>
      <c r="G2808">
        <v>39534.43</v>
      </c>
      <c r="H2808">
        <v>3716.2</v>
      </c>
    </row>
    <row r="2809" spans="1:8" x14ac:dyDescent="0.2">
      <c r="A2809" t="s">
        <v>71</v>
      </c>
      <c r="B2809" t="s">
        <v>54</v>
      </c>
      <c r="C2809" t="s">
        <v>82</v>
      </c>
      <c r="D2809" s="4">
        <v>43466</v>
      </c>
      <c r="E2809" t="s">
        <v>196</v>
      </c>
      <c r="F2809" s="5">
        <v>43405</v>
      </c>
      <c r="G2809">
        <v>1664.08</v>
      </c>
      <c r="H2809">
        <v>156.43</v>
      </c>
    </row>
    <row r="2810" spans="1:8" x14ac:dyDescent="0.2">
      <c r="A2810" t="s">
        <v>71</v>
      </c>
      <c r="B2810" t="s">
        <v>54</v>
      </c>
      <c r="C2810" t="s">
        <v>82</v>
      </c>
      <c r="D2810" s="4">
        <v>43466</v>
      </c>
      <c r="E2810" t="s">
        <v>199</v>
      </c>
      <c r="F2810" s="5">
        <v>43405</v>
      </c>
      <c r="G2810">
        <v>41198.51</v>
      </c>
      <c r="H2810">
        <v>2142.34</v>
      </c>
    </row>
    <row r="2811" spans="1:8" x14ac:dyDescent="0.2">
      <c r="A2811" t="s">
        <v>71</v>
      </c>
      <c r="B2811" t="s">
        <v>55</v>
      </c>
      <c r="C2811" t="s">
        <v>80</v>
      </c>
      <c r="D2811" s="4">
        <v>43466</v>
      </c>
      <c r="E2811" t="s">
        <v>198</v>
      </c>
      <c r="F2811" s="5">
        <v>43405</v>
      </c>
      <c r="G2811">
        <v>881.83</v>
      </c>
      <c r="H2811">
        <v>-62.63</v>
      </c>
    </row>
    <row r="2812" spans="1:8" x14ac:dyDescent="0.2">
      <c r="A2812" t="s">
        <v>71</v>
      </c>
      <c r="B2812" t="s">
        <v>55</v>
      </c>
      <c r="C2812" t="s">
        <v>80</v>
      </c>
      <c r="D2812" s="4">
        <v>43466</v>
      </c>
      <c r="E2812" t="s">
        <v>193</v>
      </c>
      <c r="F2812" s="5">
        <v>43405</v>
      </c>
      <c r="G2812">
        <v>847.25</v>
      </c>
      <c r="H2812">
        <v>111.84</v>
      </c>
    </row>
    <row r="2813" spans="1:8" x14ac:dyDescent="0.2">
      <c r="A2813" t="s">
        <v>71</v>
      </c>
      <c r="B2813" t="s">
        <v>55</v>
      </c>
      <c r="C2813" t="s">
        <v>80</v>
      </c>
      <c r="D2813" s="4">
        <v>43466</v>
      </c>
      <c r="E2813" t="s">
        <v>192</v>
      </c>
      <c r="F2813" s="5">
        <v>43405</v>
      </c>
      <c r="G2813">
        <v>34.58</v>
      </c>
      <c r="H2813">
        <v>4.57</v>
      </c>
    </row>
    <row r="2814" spans="1:8" x14ac:dyDescent="0.2">
      <c r="A2814" t="s">
        <v>71</v>
      </c>
      <c r="B2814" t="s">
        <v>55</v>
      </c>
      <c r="C2814" t="s">
        <v>80</v>
      </c>
      <c r="D2814" s="4">
        <v>43466</v>
      </c>
      <c r="E2814" t="s">
        <v>199</v>
      </c>
      <c r="F2814" s="5">
        <v>43405</v>
      </c>
      <c r="G2814">
        <v>881.83</v>
      </c>
      <c r="H2814">
        <v>62.63</v>
      </c>
    </row>
    <row r="2815" spans="1:8" x14ac:dyDescent="0.2">
      <c r="A2815" t="s">
        <v>71</v>
      </c>
      <c r="B2815" t="s">
        <v>55</v>
      </c>
      <c r="C2815" t="s">
        <v>81</v>
      </c>
      <c r="D2815" s="4">
        <v>43466</v>
      </c>
      <c r="E2815" t="s">
        <v>198</v>
      </c>
      <c r="F2815" s="5">
        <v>43405</v>
      </c>
      <c r="G2815">
        <v>3419.26</v>
      </c>
      <c r="H2815">
        <v>-119.69</v>
      </c>
    </row>
    <row r="2816" spans="1:8" x14ac:dyDescent="0.2">
      <c r="A2816" t="s">
        <v>71</v>
      </c>
      <c r="B2816" t="s">
        <v>55</v>
      </c>
      <c r="C2816" t="s">
        <v>81</v>
      </c>
      <c r="D2816" s="4">
        <v>43466</v>
      </c>
      <c r="E2816" t="s">
        <v>195</v>
      </c>
      <c r="F2816" s="5">
        <v>43405</v>
      </c>
      <c r="G2816">
        <v>3285.07</v>
      </c>
      <c r="H2816">
        <v>213.54</v>
      </c>
    </row>
    <row r="2817" spans="1:8" x14ac:dyDescent="0.2">
      <c r="A2817" t="s">
        <v>71</v>
      </c>
      <c r="B2817" t="s">
        <v>55</v>
      </c>
      <c r="C2817" t="s">
        <v>81</v>
      </c>
      <c r="D2817" s="4">
        <v>43466</v>
      </c>
      <c r="E2817" t="s">
        <v>194</v>
      </c>
      <c r="F2817" s="5">
        <v>43405</v>
      </c>
      <c r="G2817">
        <v>134.19</v>
      </c>
      <c r="H2817">
        <v>8.73</v>
      </c>
    </row>
    <row r="2818" spans="1:8" x14ac:dyDescent="0.2">
      <c r="A2818" t="s">
        <v>71</v>
      </c>
      <c r="B2818" t="s">
        <v>55</v>
      </c>
      <c r="C2818" t="s">
        <v>81</v>
      </c>
      <c r="D2818" s="4">
        <v>43466</v>
      </c>
      <c r="E2818" t="s">
        <v>199</v>
      </c>
      <c r="F2818" s="5">
        <v>43405</v>
      </c>
      <c r="G2818">
        <v>3419.26</v>
      </c>
      <c r="H2818">
        <v>119.69</v>
      </c>
    </row>
    <row r="2819" spans="1:8" x14ac:dyDescent="0.2">
      <c r="A2819" t="s">
        <v>71</v>
      </c>
      <c r="B2819" t="s">
        <v>55</v>
      </c>
      <c r="C2819" t="s">
        <v>82</v>
      </c>
      <c r="D2819" s="4">
        <v>43466</v>
      </c>
      <c r="E2819" t="s">
        <v>198</v>
      </c>
      <c r="F2819" s="5">
        <v>43405</v>
      </c>
      <c r="G2819">
        <v>838.49</v>
      </c>
      <c r="H2819">
        <v>-43.61</v>
      </c>
    </row>
    <row r="2820" spans="1:8" x14ac:dyDescent="0.2">
      <c r="A2820" t="s">
        <v>71</v>
      </c>
      <c r="B2820" t="s">
        <v>55</v>
      </c>
      <c r="C2820" t="s">
        <v>82</v>
      </c>
      <c r="D2820" s="4">
        <v>43466</v>
      </c>
      <c r="E2820" t="s">
        <v>197</v>
      </c>
      <c r="F2820" s="5">
        <v>43405</v>
      </c>
      <c r="G2820">
        <v>805.67</v>
      </c>
      <c r="H2820">
        <v>75.73</v>
      </c>
    </row>
    <row r="2821" spans="1:8" x14ac:dyDescent="0.2">
      <c r="A2821" t="s">
        <v>71</v>
      </c>
      <c r="B2821" t="s">
        <v>55</v>
      </c>
      <c r="C2821" t="s">
        <v>82</v>
      </c>
      <c r="D2821" s="4">
        <v>43466</v>
      </c>
      <c r="E2821" t="s">
        <v>196</v>
      </c>
      <c r="F2821" s="5">
        <v>43405</v>
      </c>
      <c r="G2821">
        <v>32.82</v>
      </c>
      <c r="H2821">
        <v>3.09</v>
      </c>
    </row>
    <row r="2822" spans="1:8" x14ac:dyDescent="0.2">
      <c r="A2822" t="s">
        <v>71</v>
      </c>
      <c r="B2822" t="s">
        <v>55</v>
      </c>
      <c r="C2822" t="s">
        <v>82</v>
      </c>
      <c r="D2822" s="4">
        <v>43466</v>
      </c>
      <c r="E2822" t="s">
        <v>199</v>
      </c>
      <c r="F2822" s="5">
        <v>43405</v>
      </c>
      <c r="G2822">
        <v>838.49</v>
      </c>
      <c r="H2822">
        <v>43.61</v>
      </c>
    </row>
    <row r="2823" spans="1:8" x14ac:dyDescent="0.2">
      <c r="A2823" t="s">
        <v>71</v>
      </c>
      <c r="B2823" t="s">
        <v>54</v>
      </c>
      <c r="C2823" t="s">
        <v>80</v>
      </c>
      <c r="D2823" s="4">
        <v>43466</v>
      </c>
      <c r="E2823" t="s">
        <v>198</v>
      </c>
      <c r="F2823" s="5">
        <v>43405</v>
      </c>
      <c r="G2823">
        <v>62284.94</v>
      </c>
      <c r="H2823">
        <v>-4422.7700000000004</v>
      </c>
    </row>
    <row r="2824" spans="1:8" x14ac:dyDescent="0.2">
      <c r="A2824" t="s">
        <v>71</v>
      </c>
      <c r="B2824" t="s">
        <v>54</v>
      </c>
      <c r="C2824" t="s">
        <v>80</v>
      </c>
      <c r="D2824" s="4">
        <v>43466</v>
      </c>
      <c r="E2824" t="s">
        <v>193</v>
      </c>
      <c r="F2824" s="5">
        <v>43405</v>
      </c>
      <c r="G2824">
        <v>59853.98</v>
      </c>
      <c r="H2824">
        <v>7900.67</v>
      </c>
    </row>
    <row r="2825" spans="1:8" x14ac:dyDescent="0.2">
      <c r="A2825" t="s">
        <v>71</v>
      </c>
      <c r="B2825" t="s">
        <v>54</v>
      </c>
      <c r="C2825" t="s">
        <v>80</v>
      </c>
      <c r="D2825" s="4">
        <v>43466</v>
      </c>
      <c r="E2825" t="s">
        <v>192</v>
      </c>
      <c r="F2825" s="5">
        <v>43405</v>
      </c>
      <c r="G2825">
        <v>2430.96</v>
      </c>
      <c r="H2825">
        <v>320.7</v>
      </c>
    </row>
    <row r="2826" spans="1:8" x14ac:dyDescent="0.2">
      <c r="A2826" t="s">
        <v>71</v>
      </c>
      <c r="B2826" t="s">
        <v>54</v>
      </c>
      <c r="C2826" t="s">
        <v>80</v>
      </c>
      <c r="D2826" s="4">
        <v>43466</v>
      </c>
      <c r="E2826" t="s">
        <v>199</v>
      </c>
      <c r="F2826" s="5">
        <v>43405</v>
      </c>
      <c r="G2826">
        <v>62284.94</v>
      </c>
      <c r="H2826">
        <v>4422.7700000000004</v>
      </c>
    </row>
    <row r="2827" spans="1:8" x14ac:dyDescent="0.2">
      <c r="A2827" t="s">
        <v>71</v>
      </c>
      <c r="B2827" t="s">
        <v>54</v>
      </c>
      <c r="C2827" t="s">
        <v>81</v>
      </c>
      <c r="D2827" s="4">
        <v>43466</v>
      </c>
      <c r="E2827" t="s">
        <v>194</v>
      </c>
      <c r="F2827" s="5">
        <v>43405</v>
      </c>
      <c r="G2827">
        <v>9762.57</v>
      </c>
      <c r="H2827">
        <v>634.54999999999995</v>
      </c>
    </row>
    <row r="2828" spans="1:8" x14ac:dyDescent="0.2">
      <c r="A2828" t="s">
        <v>71</v>
      </c>
      <c r="B2828" t="s">
        <v>54</v>
      </c>
      <c r="C2828" t="s">
        <v>81</v>
      </c>
      <c r="D2828" s="4">
        <v>43466</v>
      </c>
      <c r="E2828" t="s">
        <v>199</v>
      </c>
      <c r="F2828" s="5">
        <v>43405</v>
      </c>
      <c r="G2828">
        <v>250104.68</v>
      </c>
      <c r="H2828">
        <v>8755.66</v>
      </c>
    </row>
    <row r="2829" spans="1:8" x14ac:dyDescent="0.2">
      <c r="A2829" t="s">
        <v>71</v>
      </c>
      <c r="B2829" t="s">
        <v>54</v>
      </c>
      <c r="C2829" t="s">
        <v>81</v>
      </c>
      <c r="D2829" s="4">
        <v>43466</v>
      </c>
      <c r="E2829" t="s">
        <v>198</v>
      </c>
      <c r="F2829" s="5">
        <v>43405</v>
      </c>
      <c r="G2829">
        <v>250104.68</v>
      </c>
      <c r="H2829">
        <v>-8755.66</v>
      </c>
    </row>
    <row r="2830" spans="1:8" x14ac:dyDescent="0.2">
      <c r="A2830" t="s">
        <v>71</v>
      </c>
      <c r="B2830" t="s">
        <v>54</v>
      </c>
      <c r="C2830" t="s">
        <v>81</v>
      </c>
      <c r="D2830" s="4">
        <v>43466</v>
      </c>
      <c r="E2830" t="s">
        <v>195</v>
      </c>
      <c r="F2830" s="5">
        <v>43405</v>
      </c>
      <c r="G2830">
        <v>240342.11</v>
      </c>
      <c r="H2830">
        <v>15624.19</v>
      </c>
    </row>
    <row r="2831" spans="1:8" x14ac:dyDescent="0.2">
      <c r="A2831" t="s">
        <v>71</v>
      </c>
      <c r="B2831" t="s">
        <v>54</v>
      </c>
      <c r="C2831" t="s">
        <v>82</v>
      </c>
      <c r="D2831" s="4">
        <v>43466</v>
      </c>
      <c r="E2831" t="s">
        <v>198</v>
      </c>
      <c r="F2831" s="5">
        <v>43405</v>
      </c>
      <c r="G2831">
        <v>58527.24</v>
      </c>
      <c r="H2831">
        <v>-3043.4</v>
      </c>
    </row>
    <row r="2832" spans="1:8" x14ac:dyDescent="0.2">
      <c r="A2832" t="s">
        <v>71</v>
      </c>
      <c r="B2832" t="s">
        <v>54</v>
      </c>
      <c r="C2832" t="s">
        <v>82</v>
      </c>
      <c r="D2832" s="4">
        <v>43466</v>
      </c>
      <c r="E2832" t="s">
        <v>197</v>
      </c>
      <c r="F2832" s="5">
        <v>43405</v>
      </c>
      <c r="G2832">
        <v>56242.89</v>
      </c>
      <c r="H2832">
        <v>5286.88</v>
      </c>
    </row>
    <row r="2833" spans="1:8" x14ac:dyDescent="0.2">
      <c r="A2833" t="s">
        <v>71</v>
      </c>
      <c r="B2833" t="s">
        <v>54</v>
      </c>
      <c r="C2833" t="s">
        <v>82</v>
      </c>
      <c r="D2833" s="4">
        <v>43466</v>
      </c>
      <c r="E2833" t="s">
        <v>196</v>
      </c>
      <c r="F2833" s="5">
        <v>43405</v>
      </c>
      <c r="G2833">
        <v>2284.35</v>
      </c>
      <c r="H2833">
        <v>214.69</v>
      </c>
    </row>
    <row r="2834" spans="1:8" x14ac:dyDescent="0.2">
      <c r="A2834" t="s">
        <v>71</v>
      </c>
      <c r="B2834" t="s">
        <v>54</v>
      </c>
      <c r="C2834" t="s">
        <v>82</v>
      </c>
      <c r="D2834" s="4">
        <v>43466</v>
      </c>
      <c r="E2834" t="s">
        <v>199</v>
      </c>
      <c r="F2834" s="5">
        <v>43405</v>
      </c>
      <c r="G2834">
        <v>58527.24</v>
      </c>
      <c r="H2834">
        <v>3043.4</v>
      </c>
    </row>
    <row r="2835" spans="1:8" x14ac:dyDescent="0.2">
      <c r="A2835" t="s">
        <v>71</v>
      </c>
      <c r="B2835" t="s">
        <v>54</v>
      </c>
      <c r="C2835" t="s">
        <v>80</v>
      </c>
      <c r="D2835" s="4">
        <v>43405</v>
      </c>
      <c r="E2835" t="s">
        <v>199</v>
      </c>
      <c r="F2835" s="5">
        <v>43405</v>
      </c>
      <c r="G2835">
        <v>5825.94</v>
      </c>
      <c r="H2835">
        <v>413.63</v>
      </c>
    </row>
    <row r="2836" spans="1:8" x14ac:dyDescent="0.2">
      <c r="A2836" t="s">
        <v>71</v>
      </c>
      <c r="B2836" t="s">
        <v>54</v>
      </c>
      <c r="C2836" t="s">
        <v>80</v>
      </c>
      <c r="D2836" s="4">
        <v>43405</v>
      </c>
      <c r="E2836" t="s">
        <v>193</v>
      </c>
      <c r="F2836" s="5">
        <v>43405</v>
      </c>
      <c r="G2836">
        <v>5574.57</v>
      </c>
      <c r="H2836">
        <v>735.84</v>
      </c>
    </row>
    <row r="2837" spans="1:8" x14ac:dyDescent="0.2">
      <c r="A2837" t="s">
        <v>71</v>
      </c>
      <c r="B2837" t="s">
        <v>54</v>
      </c>
      <c r="C2837" t="s">
        <v>80</v>
      </c>
      <c r="D2837" s="4">
        <v>43405</v>
      </c>
      <c r="E2837" t="s">
        <v>192</v>
      </c>
      <c r="F2837" s="5">
        <v>43405</v>
      </c>
      <c r="G2837">
        <v>251.37</v>
      </c>
      <c r="H2837">
        <v>33.200000000000003</v>
      </c>
    </row>
    <row r="2838" spans="1:8" x14ac:dyDescent="0.2">
      <c r="A2838" t="s">
        <v>71</v>
      </c>
      <c r="B2838" t="s">
        <v>54</v>
      </c>
      <c r="C2838" t="s">
        <v>80</v>
      </c>
      <c r="D2838" s="4">
        <v>43405</v>
      </c>
      <c r="E2838" t="s">
        <v>198</v>
      </c>
      <c r="F2838" s="5">
        <v>43405</v>
      </c>
      <c r="G2838">
        <v>5825.94</v>
      </c>
      <c r="H2838">
        <v>-413.63</v>
      </c>
    </row>
    <row r="2839" spans="1:8" x14ac:dyDescent="0.2">
      <c r="A2839" t="s">
        <v>71</v>
      </c>
      <c r="B2839" t="s">
        <v>54</v>
      </c>
      <c r="C2839" t="s">
        <v>80</v>
      </c>
      <c r="D2839" s="4">
        <v>43405</v>
      </c>
      <c r="E2839" t="s">
        <v>202</v>
      </c>
      <c r="F2839" s="5">
        <v>43221</v>
      </c>
      <c r="G2839">
        <v>16025</v>
      </c>
      <c r="H2839">
        <v>2115.34</v>
      </c>
    </row>
    <row r="2840" spans="1:8" x14ac:dyDescent="0.2">
      <c r="A2840" t="s">
        <v>71</v>
      </c>
      <c r="B2840" t="s">
        <v>54</v>
      </c>
      <c r="C2840" t="s">
        <v>80</v>
      </c>
      <c r="D2840" s="4">
        <v>43405</v>
      </c>
      <c r="E2840" t="s">
        <v>203</v>
      </c>
      <c r="F2840" s="5">
        <v>43221</v>
      </c>
      <c r="G2840">
        <v>722.7</v>
      </c>
      <c r="H2840">
        <v>95.39</v>
      </c>
    </row>
    <row r="2841" spans="1:8" x14ac:dyDescent="0.2">
      <c r="A2841" t="s">
        <v>71</v>
      </c>
      <c r="B2841" t="s">
        <v>54</v>
      </c>
      <c r="C2841" t="s">
        <v>80</v>
      </c>
      <c r="D2841" s="4">
        <v>43405</v>
      </c>
      <c r="E2841" t="s">
        <v>198</v>
      </c>
      <c r="F2841" s="5">
        <v>43221</v>
      </c>
      <c r="G2841">
        <v>16747.7</v>
      </c>
      <c r="H2841">
        <v>-1189.2</v>
      </c>
    </row>
    <row r="2842" spans="1:8" x14ac:dyDescent="0.2">
      <c r="A2842" t="s">
        <v>71</v>
      </c>
      <c r="B2842" t="s">
        <v>54</v>
      </c>
      <c r="C2842" t="s">
        <v>80</v>
      </c>
      <c r="D2842" s="4">
        <v>43405</v>
      </c>
      <c r="E2842" t="s">
        <v>199</v>
      </c>
      <c r="F2842" s="5">
        <v>43221</v>
      </c>
      <c r="G2842">
        <v>16747.7</v>
      </c>
      <c r="H2842">
        <v>1189.2</v>
      </c>
    </row>
    <row r="2843" spans="1:8" x14ac:dyDescent="0.2">
      <c r="A2843" t="s">
        <v>71</v>
      </c>
      <c r="B2843" t="s">
        <v>54</v>
      </c>
      <c r="C2843" t="s">
        <v>81</v>
      </c>
      <c r="D2843" s="4">
        <v>43405</v>
      </c>
      <c r="E2843" t="s">
        <v>199</v>
      </c>
      <c r="F2843" s="5">
        <v>43405</v>
      </c>
      <c r="G2843">
        <v>19146.509999999998</v>
      </c>
      <c r="H2843">
        <v>670.13</v>
      </c>
    </row>
    <row r="2844" spans="1:8" x14ac:dyDescent="0.2">
      <c r="A2844" t="s">
        <v>71</v>
      </c>
      <c r="B2844" t="s">
        <v>54</v>
      </c>
      <c r="C2844" t="s">
        <v>81</v>
      </c>
      <c r="D2844" s="4">
        <v>43405</v>
      </c>
      <c r="E2844" t="s">
        <v>198</v>
      </c>
      <c r="F2844" s="5">
        <v>43405</v>
      </c>
      <c r="G2844">
        <v>19146.509999999998</v>
      </c>
      <c r="H2844">
        <v>-670.13</v>
      </c>
    </row>
    <row r="2845" spans="1:8" x14ac:dyDescent="0.2">
      <c r="A2845" t="s">
        <v>71</v>
      </c>
      <c r="B2845" t="s">
        <v>54</v>
      </c>
      <c r="C2845" t="s">
        <v>81</v>
      </c>
      <c r="D2845" s="4">
        <v>43405</v>
      </c>
      <c r="E2845" t="s">
        <v>195</v>
      </c>
      <c r="F2845" s="5">
        <v>43405</v>
      </c>
      <c r="G2845">
        <v>18320.29</v>
      </c>
      <c r="H2845">
        <v>1190.8699999999999</v>
      </c>
    </row>
    <row r="2846" spans="1:8" x14ac:dyDescent="0.2">
      <c r="A2846" t="s">
        <v>71</v>
      </c>
      <c r="B2846" t="s">
        <v>54</v>
      </c>
      <c r="C2846" t="s">
        <v>81</v>
      </c>
      <c r="D2846" s="4">
        <v>43405</v>
      </c>
      <c r="E2846" t="s">
        <v>194</v>
      </c>
      <c r="F2846" s="5">
        <v>43405</v>
      </c>
      <c r="G2846">
        <v>826.22</v>
      </c>
      <c r="H2846">
        <v>53.69</v>
      </c>
    </row>
    <row r="2847" spans="1:8" x14ac:dyDescent="0.2">
      <c r="A2847" t="s">
        <v>71</v>
      </c>
      <c r="B2847" t="s">
        <v>54</v>
      </c>
      <c r="C2847" t="s">
        <v>81</v>
      </c>
      <c r="D2847" s="4">
        <v>43405</v>
      </c>
      <c r="E2847" t="s">
        <v>199</v>
      </c>
      <c r="F2847" s="5">
        <v>43221</v>
      </c>
      <c r="G2847">
        <v>55051.72</v>
      </c>
      <c r="H2847">
        <v>1927.26</v>
      </c>
    </row>
    <row r="2848" spans="1:8" x14ac:dyDescent="0.2">
      <c r="A2848" t="s">
        <v>71</v>
      </c>
      <c r="B2848" t="s">
        <v>54</v>
      </c>
      <c r="C2848" t="s">
        <v>81</v>
      </c>
      <c r="D2848" s="4">
        <v>43405</v>
      </c>
      <c r="E2848" t="s">
        <v>204</v>
      </c>
      <c r="F2848" s="5">
        <v>43221</v>
      </c>
      <c r="G2848">
        <v>52676</v>
      </c>
      <c r="H2848">
        <v>3424.38</v>
      </c>
    </row>
    <row r="2849" spans="1:8" x14ac:dyDescent="0.2">
      <c r="A2849" t="s">
        <v>71</v>
      </c>
      <c r="B2849" t="s">
        <v>54</v>
      </c>
      <c r="C2849" t="s">
        <v>81</v>
      </c>
      <c r="D2849" s="4">
        <v>43405</v>
      </c>
      <c r="E2849" t="s">
        <v>205</v>
      </c>
      <c r="F2849" s="5">
        <v>43221</v>
      </c>
      <c r="G2849">
        <v>2375.7199999999998</v>
      </c>
      <c r="H2849">
        <v>154.43</v>
      </c>
    </row>
    <row r="2850" spans="1:8" x14ac:dyDescent="0.2">
      <c r="A2850" t="s">
        <v>71</v>
      </c>
      <c r="B2850" t="s">
        <v>54</v>
      </c>
      <c r="C2850" t="s">
        <v>81</v>
      </c>
      <c r="D2850" s="4">
        <v>43405</v>
      </c>
      <c r="E2850" t="s">
        <v>198</v>
      </c>
      <c r="F2850" s="5">
        <v>43221</v>
      </c>
      <c r="G2850">
        <v>55051.72</v>
      </c>
      <c r="H2850">
        <v>-1927.26</v>
      </c>
    </row>
    <row r="2851" spans="1:8" x14ac:dyDescent="0.2">
      <c r="A2851" t="s">
        <v>71</v>
      </c>
      <c r="B2851" t="s">
        <v>54</v>
      </c>
      <c r="C2851" t="s">
        <v>82</v>
      </c>
      <c r="D2851" s="4">
        <v>43405</v>
      </c>
      <c r="E2851" t="s">
        <v>199</v>
      </c>
      <c r="F2851" s="5">
        <v>43405</v>
      </c>
      <c r="G2851">
        <v>6062.8</v>
      </c>
      <c r="H2851">
        <v>315.27999999999997</v>
      </c>
    </row>
    <row r="2852" spans="1:8" x14ac:dyDescent="0.2">
      <c r="A2852" t="s">
        <v>71</v>
      </c>
      <c r="B2852" t="s">
        <v>54</v>
      </c>
      <c r="C2852" t="s">
        <v>82</v>
      </c>
      <c r="D2852" s="4">
        <v>43405</v>
      </c>
      <c r="E2852" t="s">
        <v>197</v>
      </c>
      <c r="F2852" s="5">
        <v>43405</v>
      </c>
      <c r="G2852">
        <v>5801.21</v>
      </c>
      <c r="H2852">
        <v>545.28</v>
      </c>
    </row>
    <row r="2853" spans="1:8" x14ac:dyDescent="0.2">
      <c r="A2853" t="s">
        <v>71</v>
      </c>
      <c r="B2853" t="s">
        <v>54</v>
      </c>
      <c r="C2853" t="s">
        <v>82</v>
      </c>
      <c r="D2853" s="4">
        <v>43405</v>
      </c>
      <c r="E2853" t="s">
        <v>196</v>
      </c>
      <c r="F2853" s="5">
        <v>43405</v>
      </c>
      <c r="G2853">
        <v>261.58999999999997</v>
      </c>
      <c r="H2853">
        <v>24.64</v>
      </c>
    </row>
    <row r="2854" spans="1:8" x14ac:dyDescent="0.2">
      <c r="A2854" t="s">
        <v>71</v>
      </c>
      <c r="B2854" t="s">
        <v>54</v>
      </c>
      <c r="C2854" t="s">
        <v>82</v>
      </c>
      <c r="D2854" s="4">
        <v>43405</v>
      </c>
      <c r="E2854" t="s">
        <v>198</v>
      </c>
      <c r="F2854" s="5">
        <v>43405</v>
      </c>
      <c r="G2854">
        <v>6062.8</v>
      </c>
      <c r="H2854">
        <v>-315.27999999999997</v>
      </c>
    </row>
    <row r="2855" spans="1:8" x14ac:dyDescent="0.2">
      <c r="A2855" t="s">
        <v>71</v>
      </c>
      <c r="B2855" t="s">
        <v>54</v>
      </c>
      <c r="C2855" t="s">
        <v>82</v>
      </c>
      <c r="D2855" s="4">
        <v>43405</v>
      </c>
      <c r="E2855" t="s">
        <v>206</v>
      </c>
      <c r="F2855" s="5">
        <v>43221</v>
      </c>
      <c r="G2855">
        <v>16648</v>
      </c>
      <c r="H2855">
        <v>1564.89</v>
      </c>
    </row>
    <row r="2856" spans="1:8" x14ac:dyDescent="0.2">
      <c r="A2856" t="s">
        <v>71</v>
      </c>
      <c r="B2856" t="s">
        <v>54</v>
      </c>
      <c r="C2856" t="s">
        <v>82</v>
      </c>
      <c r="D2856" s="4">
        <v>43405</v>
      </c>
      <c r="E2856" t="s">
        <v>207</v>
      </c>
      <c r="F2856" s="5">
        <v>43221</v>
      </c>
      <c r="G2856">
        <v>750.82</v>
      </c>
      <c r="H2856">
        <v>70.5</v>
      </c>
    </row>
    <row r="2857" spans="1:8" x14ac:dyDescent="0.2">
      <c r="A2857" t="s">
        <v>71</v>
      </c>
      <c r="B2857" t="s">
        <v>54</v>
      </c>
      <c r="C2857" t="s">
        <v>82</v>
      </c>
      <c r="D2857" s="4">
        <v>43405</v>
      </c>
      <c r="E2857" t="s">
        <v>198</v>
      </c>
      <c r="F2857" s="5">
        <v>43221</v>
      </c>
      <c r="G2857">
        <v>17398.82</v>
      </c>
      <c r="H2857">
        <v>-904.78</v>
      </c>
    </row>
    <row r="2858" spans="1:8" x14ac:dyDescent="0.2">
      <c r="A2858" t="s">
        <v>71</v>
      </c>
      <c r="B2858" t="s">
        <v>54</v>
      </c>
      <c r="C2858" t="s">
        <v>82</v>
      </c>
      <c r="D2858" s="4">
        <v>43405</v>
      </c>
      <c r="E2858" t="s">
        <v>199</v>
      </c>
      <c r="F2858" s="5">
        <v>43221</v>
      </c>
      <c r="G2858">
        <v>17398.82</v>
      </c>
      <c r="H2858">
        <v>904.78</v>
      </c>
    </row>
    <row r="2859" spans="1:8" x14ac:dyDescent="0.2">
      <c r="A2859" t="s">
        <v>71</v>
      </c>
      <c r="B2859" t="s">
        <v>55</v>
      </c>
      <c r="C2859" t="s">
        <v>80</v>
      </c>
      <c r="D2859" s="4">
        <v>43405</v>
      </c>
      <c r="E2859" t="s">
        <v>198</v>
      </c>
      <c r="F2859" s="5">
        <v>43405</v>
      </c>
      <c r="G2859">
        <v>1730.96</v>
      </c>
      <c r="H2859">
        <v>-122.92</v>
      </c>
    </row>
    <row r="2860" spans="1:8" x14ac:dyDescent="0.2">
      <c r="A2860" t="s">
        <v>71</v>
      </c>
      <c r="B2860" t="s">
        <v>55</v>
      </c>
      <c r="C2860" t="s">
        <v>80</v>
      </c>
      <c r="D2860" s="4">
        <v>43405</v>
      </c>
      <c r="E2860" t="s">
        <v>193</v>
      </c>
      <c r="F2860" s="5">
        <v>43405</v>
      </c>
      <c r="G2860">
        <v>1656.26</v>
      </c>
      <c r="H2860">
        <v>218.64</v>
      </c>
    </row>
    <row r="2861" spans="1:8" x14ac:dyDescent="0.2">
      <c r="A2861" t="s">
        <v>71</v>
      </c>
      <c r="B2861" t="s">
        <v>55</v>
      </c>
      <c r="C2861" t="s">
        <v>80</v>
      </c>
      <c r="D2861" s="4">
        <v>43405</v>
      </c>
      <c r="E2861" t="s">
        <v>192</v>
      </c>
      <c r="F2861" s="5">
        <v>43405</v>
      </c>
      <c r="G2861">
        <v>74.7</v>
      </c>
      <c r="H2861">
        <v>9.85</v>
      </c>
    </row>
    <row r="2862" spans="1:8" x14ac:dyDescent="0.2">
      <c r="A2862" t="s">
        <v>71</v>
      </c>
      <c r="B2862" t="s">
        <v>55</v>
      </c>
      <c r="C2862" t="s">
        <v>80</v>
      </c>
      <c r="D2862" s="4">
        <v>43405</v>
      </c>
      <c r="E2862" t="s">
        <v>199</v>
      </c>
      <c r="F2862" s="5">
        <v>43405</v>
      </c>
      <c r="G2862">
        <v>1730.96</v>
      </c>
      <c r="H2862">
        <v>122.92</v>
      </c>
    </row>
    <row r="2863" spans="1:8" x14ac:dyDescent="0.2">
      <c r="A2863" t="s">
        <v>71</v>
      </c>
      <c r="B2863" t="s">
        <v>55</v>
      </c>
      <c r="C2863" t="s">
        <v>80</v>
      </c>
      <c r="D2863" s="4">
        <v>43405</v>
      </c>
      <c r="E2863" t="s">
        <v>199</v>
      </c>
      <c r="F2863" s="5">
        <v>43221</v>
      </c>
      <c r="G2863">
        <v>4975.71</v>
      </c>
      <c r="H2863">
        <v>353.28</v>
      </c>
    </row>
    <row r="2864" spans="1:8" x14ac:dyDescent="0.2">
      <c r="A2864" t="s">
        <v>71</v>
      </c>
      <c r="B2864" t="s">
        <v>55</v>
      </c>
      <c r="C2864" t="s">
        <v>80</v>
      </c>
      <c r="D2864" s="4">
        <v>43405</v>
      </c>
      <c r="E2864" t="s">
        <v>198</v>
      </c>
      <c r="F2864" s="5">
        <v>43221</v>
      </c>
      <c r="G2864">
        <v>4975.71</v>
      </c>
      <c r="H2864">
        <v>-353.28</v>
      </c>
    </row>
    <row r="2865" spans="1:8" x14ac:dyDescent="0.2">
      <c r="A2865" t="s">
        <v>71</v>
      </c>
      <c r="B2865" t="s">
        <v>55</v>
      </c>
      <c r="C2865" t="s">
        <v>80</v>
      </c>
      <c r="D2865" s="4">
        <v>43405</v>
      </c>
      <c r="E2865" t="s">
        <v>202</v>
      </c>
      <c r="F2865" s="5">
        <v>43221</v>
      </c>
      <c r="G2865">
        <v>4761</v>
      </c>
      <c r="H2865">
        <v>628.44000000000005</v>
      </c>
    </row>
    <row r="2866" spans="1:8" x14ac:dyDescent="0.2">
      <c r="A2866" t="s">
        <v>71</v>
      </c>
      <c r="B2866" t="s">
        <v>55</v>
      </c>
      <c r="C2866" t="s">
        <v>80</v>
      </c>
      <c r="D2866" s="4">
        <v>43405</v>
      </c>
      <c r="E2866" t="s">
        <v>203</v>
      </c>
      <c r="F2866" s="5">
        <v>43221</v>
      </c>
      <c r="G2866">
        <v>214.71</v>
      </c>
      <c r="H2866">
        <v>28.37</v>
      </c>
    </row>
    <row r="2867" spans="1:8" x14ac:dyDescent="0.2">
      <c r="A2867" t="s">
        <v>71</v>
      </c>
      <c r="B2867" t="s">
        <v>55</v>
      </c>
      <c r="C2867" t="s">
        <v>81</v>
      </c>
      <c r="D2867" s="4">
        <v>43405</v>
      </c>
      <c r="E2867" t="s">
        <v>199</v>
      </c>
      <c r="F2867" s="5">
        <v>43405</v>
      </c>
      <c r="G2867">
        <v>5096.74</v>
      </c>
      <c r="H2867">
        <v>178.41</v>
      </c>
    </row>
    <row r="2868" spans="1:8" x14ac:dyDescent="0.2">
      <c r="A2868" t="s">
        <v>71</v>
      </c>
      <c r="B2868" t="s">
        <v>55</v>
      </c>
      <c r="C2868" t="s">
        <v>81</v>
      </c>
      <c r="D2868" s="4">
        <v>43405</v>
      </c>
      <c r="E2868" t="s">
        <v>198</v>
      </c>
      <c r="F2868" s="5">
        <v>43405</v>
      </c>
      <c r="G2868">
        <v>5096.74</v>
      </c>
      <c r="H2868">
        <v>-178.41</v>
      </c>
    </row>
    <row r="2869" spans="1:8" x14ac:dyDescent="0.2">
      <c r="A2869" t="s">
        <v>71</v>
      </c>
      <c r="B2869" t="s">
        <v>55</v>
      </c>
      <c r="C2869" t="s">
        <v>81</v>
      </c>
      <c r="D2869" s="4">
        <v>43405</v>
      </c>
      <c r="E2869" t="s">
        <v>195</v>
      </c>
      <c r="F2869" s="5">
        <v>43405</v>
      </c>
      <c r="G2869">
        <v>4876.79</v>
      </c>
      <c r="H2869">
        <v>316.97000000000003</v>
      </c>
    </row>
    <row r="2870" spans="1:8" x14ac:dyDescent="0.2">
      <c r="A2870" t="s">
        <v>71</v>
      </c>
      <c r="B2870" t="s">
        <v>55</v>
      </c>
      <c r="C2870" t="s">
        <v>81</v>
      </c>
      <c r="D2870" s="4">
        <v>43405</v>
      </c>
      <c r="E2870" t="s">
        <v>194</v>
      </c>
      <c r="F2870" s="5">
        <v>43405</v>
      </c>
      <c r="G2870">
        <v>219.95</v>
      </c>
      <c r="H2870">
        <v>14.28</v>
      </c>
    </row>
    <row r="2871" spans="1:8" x14ac:dyDescent="0.2">
      <c r="A2871" t="s">
        <v>71</v>
      </c>
      <c r="B2871" t="s">
        <v>55</v>
      </c>
      <c r="C2871" t="s">
        <v>81</v>
      </c>
      <c r="D2871" s="4">
        <v>43405</v>
      </c>
      <c r="E2871" t="s">
        <v>199</v>
      </c>
      <c r="F2871" s="5">
        <v>43221</v>
      </c>
      <c r="G2871">
        <v>14659.65</v>
      </c>
      <c r="H2871">
        <v>513.16</v>
      </c>
    </row>
    <row r="2872" spans="1:8" x14ac:dyDescent="0.2">
      <c r="A2872" t="s">
        <v>71</v>
      </c>
      <c r="B2872" t="s">
        <v>55</v>
      </c>
      <c r="C2872" t="s">
        <v>81</v>
      </c>
      <c r="D2872" s="4">
        <v>43405</v>
      </c>
      <c r="E2872" t="s">
        <v>204</v>
      </c>
      <c r="F2872" s="5">
        <v>43221</v>
      </c>
      <c r="G2872">
        <v>14027</v>
      </c>
      <c r="H2872">
        <v>911.83</v>
      </c>
    </row>
    <row r="2873" spans="1:8" x14ac:dyDescent="0.2">
      <c r="A2873" t="s">
        <v>71</v>
      </c>
      <c r="B2873" t="s">
        <v>55</v>
      </c>
      <c r="C2873" t="s">
        <v>81</v>
      </c>
      <c r="D2873" s="4">
        <v>43405</v>
      </c>
      <c r="E2873" t="s">
        <v>205</v>
      </c>
      <c r="F2873" s="5">
        <v>43221</v>
      </c>
      <c r="G2873">
        <v>632.65</v>
      </c>
      <c r="H2873">
        <v>41.13</v>
      </c>
    </row>
    <row r="2874" spans="1:8" x14ac:dyDescent="0.2">
      <c r="A2874" t="s">
        <v>71</v>
      </c>
      <c r="B2874" t="s">
        <v>55</v>
      </c>
      <c r="C2874" t="s">
        <v>81</v>
      </c>
      <c r="D2874" s="4">
        <v>43405</v>
      </c>
      <c r="E2874" t="s">
        <v>198</v>
      </c>
      <c r="F2874" s="5">
        <v>43221</v>
      </c>
      <c r="G2874">
        <v>14659.65</v>
      </c>
      <c r="H2874">
        <v>-513.16</v>
      </c>
    </row>
    <row r="2875" spans="1:8" x14ac:dyDescent="0.2">
      <c r="A2875" t="s">
        <v>71</v>
      </c>
      <c r="B2875" t="s">
        <v>55</v>
      </c>
      <c r="C2875" t="s">
        <v>82</v>
      </c>
      <c r="D2875" s="4">
        <v>43405</v>
      </c>
      <c r="E2875" t="s">
        <v>198</v>
      </c>
      <c r="F2875" s="5">
        <v>43405</v>
      </c>
      <c r="G2875">
        <v>1741.66</v>
      </c>
      <c r="H2875">
        <v>-90.59</v>
      </c>
    </row>
    <row r="2876" spans="1:8" x14ac:dyDescent="0.2">
      <c r="A2876" t="s">
        <v>71</v>
      </c>
      <c r="B2876" t="s">
        <v>55</v>
      </c>
      <c r="C2876" t="s">
        <v>82</v>
      </c>
      <c r="D2876" s="4">
        <v>43405</v>
      </c>
      <c r="E2876" t="s">
        <v>197</v>
      </c>
      <c r="F2876" s="5">
        <v>43405</v>
      </c>
      <c r="G2876">
        <v>1666.52</v>
      </c>
      <c r="H2876">
        <v>156.65</v>
      </c>
    </row>
    <row r="2877" spans="1:8" x14ac:dyDescent="0.2">
      <c r="A2877" t="s">
        <v>71</v>
      </c>
      <c r="B2877" t="s">
        <v>55</v>
      </c>
      <c r="C2877" t="s">
        <v>82</v>
      </c>
      <c r="D2877" s="4">
        <v>43405</v>
      </c>
      <c r="E2877" t="s">
        <v>196</v>
      </c>
      <c r="F2877" s="5">
        <v>43405</v>
      </c>
      <c r="G2877">
        <v>75.14</v>
      </c>
      <c r="H2877">
        <v>7.07</v>
      </c>
    </row>
    <row r="2878" spans="1:8" x14ac:dyDescent="0.2">
      <c r="A2878" t="s">
        <v>71</v>
      </c>
      <c r="B2878" t="s">
        <v>55</v>
      </c>
      <c r="C2878" t="s">
        <v>82</v>
      </c>
      <c r="D2878" s="4">
        <v>43405</v>
      </c>
      <c r="E2878" t="s">
        <v>199</v>
      </c>
      <c r="F2878" s="5">
        <v>43405</v>
      </c>
      <c r="G2878">
        <v>1741.66</v>
      </c>
      <c r="H2878">
        <v>90.59</v>
      </c>
    </row>
    <row r="2879" spans="1:8" x14ac:dyDescent="0.2">
      <c r="A2879" t="s">
        <v>71</v>
      </c>
      <c r="B2879" t="s">
        <v>55</v>
      </c>
      <c r="C2879" t="s">
        <v>82</v>
      </c>
      <c r="D2879" s="4">
        <v>43405</v>
      </c>
      <c r="E2879" t="s">
        <v>198</v>
      </c>
      <c r="F2879" s="5">
        <v>43221</v>
      </c>
      <c r="G2879">
        <v>5007.1000000000004</v>
      </c>
      <c r="H2879">
        <v>-260.39999999999998</v>
      </c>
    </row>
    <row r="2880" spans="1:8" x14ac:dyDescent="0.2">
      <c r="A2880" t="s">
        <v>71</v>
      </c>
      <c r="B2880" t="s">
        <v>55</v>
      </c>
      <c r="C2880" t="s">
        <v>82</v>
      </c>
      <c r="D2880" s="4">
        <v>43405</v>
      </c>
      <c r="E2880" t="s">
        <v>199</v>
      </c>
      <c r="F2880" s="5">
        <v>43221</v>
      </c>
      <c r="G2880">
        <v>5007.1000000000004</v>
      </c>
      <c r="H2880">
        <v>260.39999999999998</v>
      </c>
    </row>
    <row r="2881" spans="1:8" x14ac:dyDescent="0.2">
      <c r="A2881" t="s">
        <v>71</v>
      </c>
      <c r="B2881" t="s">
        <v>55</v>
      </c>
      <c r="C2881" t="s">
        <v>82</v>
      </c>
      <c r="D2881" s="4">
        <v>43405</v>
      </c>
      <c r="E2881" t="s">
        <v>206</v>
      </c>
      <c r="F2881" s="5">
        <v>43221</v>
      </c>
      <c r="G2881">
        <v>4791</v>
      </c>
      <c r="H2881">
        <v>450.35</v>
      </c>
    </row>
    <row r="2882" spans="1:8" x14ac:dyDescent="0.2">
      <c r="A2882" t="s">
        <v>71</v>
      </c>
      <c r="B2882" t="s">
        <v>55</v>
      </c>
      <c r="C2882" t="s">
        <v>82</v>
      </c>
      <c r="D2882" s="4">
        <v>43405</v>
      </c>
      <c r="E2882" t="s">
        <v>207</v>
      </c>
      <c r="F2882" s="5">
        <v>43221</v>
      </c>
      <c r="G2882">
        <v>216.1</v>
      </c>
      <c r="H2882">
        <v>20.3</v>
      </c>
    </row>
    <row r="2883" spans="1:8" x14ac:dyDescent="0.2">
      <c r="A2883" t="s">
        <v>71</v>
      </c>
      <c r="B2883" t="s">
        <v>54</v>
      </c>
      <c r="C2883" t="s">
        <v>80</v>
      </c>
      <c r="D2883" s="4">
        <v>43405</v>
      </c>
      <c r="E2883" t="s">
        <v>192</v>
      </c>
      <c r="F2883" s="5">
        <v>43405</v>
      </c>
      <c r="G2883">
        <v>0.99</v>
      </c>
      <c r="H2883">
        <v>0.13</v>
      </c>
    </row>
    <row r="2884" spans="1:8" x14ac:dyDescent="0.2">
      <c r="A2884" t="s">
        <v>71</v>
      </c>
      <c r="B2884" t="s">
        <v>54</v>
      </c>
      <c r="C2884" t="s">
        <v>80</v>
      </c>
      <c r="D2884" s="4">
        <v>43405</v>
      </c>
      <c r="E2884" t="s">
        <v>193</v>
      </c>
      <c r="F2884" s="5">
        <v>43405</v>
      </c>
      <c r="G2884">
        <v>22.06</v>
      </c>
      <c r="H2884">
        <v>2.91</v>
      </c>
    </row>
    <row r="2885" spans="1:8" x14ac:dyDescent="0.2">
      <c r="A2885" t="s">
        <v>71</v>
      </c>
      <c r="B2885" t="s">
        <v>54</v>
      </c>
      <c r="C2885" t="s">
        <v>80</v>
      </c>
      <c r="D2885" s="4">
        <v>43405</v>
      </c>
      <c r="E2885" t="s">
        <v>198</v>
      </c>
      <c r="F2885" s="5">
        <v>43405</v>
      </c>
      <c r="G2885">
        <v>23.05</v>
      </c>
      <c r="H2885">
        <v>-1.64</v>
      </c>
    </row>
    <row r="2886" spans="1:8" x14ac:dyDescent="0.2">
      <c r="A2886" t="s">
        <v>71</v>
      </c>
      <c r="B2886" t="s">
        <v>54</v>
      </c>
      <c r="C2886" t="s">
        <v>80</v>
      </c>
      <c r="D2886" s="4">
        <v>43405</v>
      </c>
      <c r="E2886" t="s">
        <v>199</v>
      </c>
      <c r="F2886" s="5">
        <v>43405</v>
      </c>
      <c r="G2886">
        <v>23.05</v>
      </c>
      <c r="H2886">
        <v>1.64</v>
      </c>
    </row>
    <row r="2887" spans="1:8" x14ac:dyDescent="0.2">
      <c r="A2887" t="s">
        <v>71</v>
      </c>
      <c r="B2887" t="s">
        <v>54</v>
      </c>
      <c r="C2887" t="s">
        <v>80</v>
      </c>
      <c r="D2887" s="4">
        <v>43405</v>
      </c>
      <c r="E2887" t="s">
        <v>202</v>
      </c>
      <c r="F2887" s="5">
        <v>43221</v>
      </c>
      <c r="G2887">
        <v>57</v>
      </c>
      <c r="H2887">
        <v>7.52</v>
      </c>
    </row>
    <row r="2888" spans="1:8" x14ac:dyDescent="0.2">
      <c r="A2888" t="s">
        <v>71</v>
      </c>
      <c r="B2888" t="s">
        <v>54</v>
      </c>
      <c r="C2888" t="s">
        <v>80</v>
      </c>
      <c r="D2888" s="4">
        <v>43405</v>
      </c>
      <c r="E2888" t="s">
        <v>203</v>
      </c>
      <c r="F2888" s="5">
        <v>43221</v>
      </c>
      <c r="G2888">
        <v>2.57</v>
      </c>
      <c r="H2888">
        <v>0.34</v>
      </c>
    </row>
    <row r="2889" spans="1:8" x14ac:dyDescent="0.2">
      <c r="A2889" t="s">
        <v>71</v>
      </c>
      <c r="B2889" t="s">
        <v>54</v>
      </c>
      <c r="C2889" t="s">
        <v>80</v>
      </c>
      <c r="D2889" s="4">
        <v>43405</v>
      </c>
      <c r="E2889" t="s">
        <v>198</v>
      </c>
      <c r="F2889" s="5">
        <v>43221</v>
      </c>
      <c r="G2889">
        <v>59.57</v>
      </c>
      <c r="H2889">
        <v>-4.2300000000000004</v>
      </c>
    </row>
    <row r="2890" spans="1:8" x14ac:dyDescent="0.2">
      <c r="A2890" t="s">
        <v>71</v>
      </c>
      <c r="B2890" t="s">
        <v>54</v>
      </c>
      <c r="C2890" t="s">
        <v>80</v>
      </c>
      <c r="D2890" s="4">
        <v>43405</v>
      </c>
      <c r="E2890" t="s">
        <v>199</v>
      </c>
      <c r="F2890" s="5">
        <v>43221</v>
      </c>
      <c r="G2890">
        <v>59.57</v>
      </c>
      <c r="H2890">
        <v>4.2300000000000004</v>
      </c>
    </row>
    <row r="2891" spans="1:8" x14ac:dyDescent="0.2">
      <c r="A2891" t="s">
        <v>71</v>
      </c>
      <c r="B2891" t="s">
        <v>54</v>
      </c>
      <c r="C2891" t="s">
        <v>81</v>
      </c>
      <c r="D2891" s="4">
        <v>43405</v>
      </c>
      <c r="E2891" t="s">
        <v>198</v>
      </c>
      <c r="F2891" s="5">
        <v>43405</v>
      </c>
      <c r="G2891">
        <v>93.34</v>
      </c>
      <c r="H2891">
        <v>-3.27</v>
      </c>
    </row>
    <row r="2892" spans="1:8" x14ac:dyDescent="0.2">
      <c r="A2892" t="s">
        <v>71</v>
      </c>
      <c r="B2892" t="s">
        <v>54</v>
      </c>
      <c r="C2892" t="s">
        <v>81</v>
      </c>
      <c r="D2892" s="4">
        <v>43405</v>
      </c>
      <c r="E2892" t="s">
        <v>195</v>
      </c>
      <c r="F2892" s="5">
        <v>43405</v>
      </c>
      <c r="G2892">
        <v>89.31</v>
      </c>
      <c r="H2892">
        <v>5.81</v>
      </c>
    </row>
    <row r="2893" spans="1:8" x14ac:dyDescent="0.2">
      <c r="A2893" t="s">
        <v>71</v>
      </c>
      <c r="B2893" t="s">
        <v>54</v>
      </c>
      <c r="C2893" t="s">
        <v>81</v>
      </c>
      <c r="D2893" s="4">
        <v>43405</v>
      </c>
      <c r="E2893" t="s">
        <v>194</v>
      </c>
      <c r="F2893" s="5">
        <v>43405</v>
      </c>
      <c r="G2893">
        <v>4.03</v>
      </c>
      <c r="H2893">
        <v>0.26</v>
      </c>
    </row>
    <row r="2894" spans="1:8" x14ac:dyDescent="0.2">
      <c r="A2894" t="s">
        <v>71</v>
      </c>
      <c r="B2894" t="s">
        <v>54</v>
      </c>
      <c r="C2894" t="s">
        <v>81</v>
      </c>
      <c r="D2894" s="4">
        <v>43405</v>
      </c>
      <c r="E2894" t="s">
        <v>199</v>
      </c>
      <c r="F2894" s="5">
        <v>43405</v>
      </c>
      <c r="G2894">
        <v>93.34</v>
      </c>
      <c r="H2894">
        <v>3.27</v>
      </c>
    </row>
    <row r="2895" spans="1:8" x14ac:dyDescent="0.2">
      <c r="A2895" t="s">
        <v>71</v>
      </c>
      <c r="B2895" t="s">
        <v>54</v>
      </c>
      <c r="C2895" t="s">
        <v>81</v>
      </c>
      <c r="D2895" s="4">
        <v>43405</v>
      </c>
      <c r="E2895" t="s">
        <v>198</v>
      </c>
      <c r="F2895" s="5">
        <v>43221</v>
      </c>
      <c r="G2895">
        <v>246.64</v>
      </c>
      <c r="H2895">
        <v>-8.6300000000000008</v>
      </c>
    </row>
    <row r="2896" spans="1:8" x14ac:dyDescent="0.2">
      <c r="A2896" t="s">
        <v>71</v>
      </c>
      <c r="B2896" t="s">
        <v>54</v>
      </c>
      <c r="C2896" t="s">
        <v>81</v>
      </c>
      <c r="D2896" s="4">
        <v>43405</v>
      </c>
      <c r="E2896" t="s">
        <v>199</v>
      </c>
      <c r="F2896" s="5">
        <v>43221</v>
      </c>
      <c r="G2896">
        <v>246.64</v>
      </c>
      <c r="H2896">
        <v>8.6300000000000008</v>
      </c>
    </row>
    <row r="2897" spans="1:8" x14ac:dyDescent="0.2">
      <c r="A2897" t="s">
        <v>71</v>
      </c>
      <c r="B2897" t="s">
        <v>54</v>
      </c>
      <c r="C2897" t="s">
        <v>81</v>
      </c>
      <c r="D2897" s="4">
        <v>43405</v>
      </c>
      <c r="E2897" t="s">
        <v>204</v>
      </c>
      <c r="F2897" s="5">
        <v>43221</v>
      </c>
      <c r="G2897">
        <v>236</v>
      </c>
      <c r="H2897">
        <v>15.34</v>
      </c>
    </row>
    <row r="2898" spans="1:8" x14ac:dyDescent="0.2">
      <c r="A2898" t="s">
        <v>71</v>
      </c>
      <c r="B2898" t="s">
        <v>54</v>
      </c>
      <c r="C2898" t="s">
        <v>81</v>
      </c>
      <c r="D2898" s="4">
        <v>43405</v>
      </c>
      <c r="E2898" t="s">
        <v>205</v>
      </c>
      <c r="F2898" s="5">
        <v>43221</v>
      </c>
      <c r="G2898">
        <v>10.64</v>
      </c>
      <c r="H2898">
        <v>0.69</v>
      </c>
    </row>
    <row r="2899" spans="1:8" x14ac:dyDescent="0.2">
      <c r="A2899" t="s">
        <v>71</v>
      </c>
      <c r="B2899" t="s">
        <v>54</v>
      </c>
      <c r="C2899" t="s">
        <v>82</v>
      </c>
      <c r="D2899" s="4">
        <v>43405</v>
      </c>
      <c r="E2899" t="s">
        <v>199</v>
      </c>
      <c r="F2899" s="5">
        <v>43405</v>
      </c>
      <c r="G2899">
        <v>26.79</v>
      </c>
      <c r="H2899">
        <v>1.39</v>
      </c>
    </row>
    <row r="2900" spans="1:8" x14ac:dyDescent="0.2">
      <c r="A2900" t="s">
        <v>71</v>
      </c>
      <c r="B2900" t="s">
        <v>54</v>
      </c>
      <c r="C2900" t="s">
        <v>82</v>
      </c>
      <c r="D2900" s="4">
        <v>43405</v>
      </c>
      <c r="E2900" t="s">
        <v>198</v>
      </c>
      <c r="F2900" s="5">
        <v>43405</v>
      </c>
      <c r="G2900">
        <v>26.79</v>
      </c>
      <c r="H2900">
        <v>-1.39</v>
      </c>
    </row>
    <row r="2901" spans="1:8" x14ac:dyDescent="0.2">
      <c r="A2901" t="s">
        <v>71</v>
      </c>
      <c r="B2901" t="s">
        <v>54</v>
      </c>
      <c r="C2901" t="s">
        <v>82</v>
      </c>
      <c r="D2901" s="4">
        <v>43405</v>
      </c>
      <c r="E2901" t="s">
        <v>197</v>
      </c>
      <c r="F2901" s="5">
        <v>43405</v>
      </c>
      <c r="G2901">
        <v>25.63</v>
      </c>
      <c r="H2901">
        <v>2.41</v>
      </c>
    </row>
    <row r="2902" spans="1:8" x14ac:dyDescent="0.2">
      <c r="A2902" t="s">
        <v>71</v>
      </c>
      <c r="B2902" t="s">
        <v>54</v>
      </c>
      <c r="C2902" t="s">
        <v>82</v>
      </c>
      <c r="D2902" s="4">
        <v>43405</v>
      </c>
      <c r="E2902" t="s">
        <v>196</v>
      </c>
      <c r="F2902" s="5">
        <v>43405</v>
      </c>
      <c r="G2902">
        <v>1.1599999999999999</v>
      </c>
      <c r="H2902">
        <v>0.11</v>
      </c>
    </row>
    <row r="2903" spans="1:8" x14ac:dyDescent="0.2">
      <c r="A2903" t="s">
        <v>71</v>
      </c>
      <c r="B2903" t="s">
        <v>54</v>
      </c>
      <c r="C2903" t="s">
        <v>82</v>
      </c>
      <c r="D2903" s="4">
        <v>43405</v>
      </c>
      <c r="E2903" t="s">
        <v>199</v>
      </c>
      <c r="F2903" s="5">
        <v>43221</v>
      </c>
      <c r="G2903">
        <v>70.02</v>
      </c>
      <c r="H2903">
        <v>3.64</v>
      </c>
    </row>
    <row r="2904" spans="1:8" x14ac:dyDescent="0.2">
      <c r="A2904" t="s">
        <v>71</v>
      </c>
      <c r="B2904" t="s">
        <v>54</v>
      </c>
      <c r="C2904" t="s">
        <v>82</v>
      </c>
      <c r="D2904" s="4">
        <v>43405</v>
      </c>
      <c r="E2904" t="s">
        <v>206</v>
      </c>
      <c r="F2904" s="5">
        <v>43221</v>
      </c>
      <c r="G2904">
        <v>67</v>
      </c>
      <c r="H2904">
        <v>6.3</v>
      </c>
    </row>
    <row r="2905" spans="1:8" x14ac:dyDescent="0.2">
      <c r="A2905" t="s">
        <v>71</v>
      </c>
      <c r="B2905" t="s">
        <v>54</v>
      </c>
      <c r="C2905" t="s">
        <v>82</v>
      </c>
      <c r="D2905" s="4">
        <v>43405</v>
      </c>
      <c r="E2905" t="s">
        <v>207</v>
      </c>
      <c r="F2905" s="5">
        <v>43221</v>
      </c>
      <c r="G2905">
        <v>3.02</v>
      </c>
      <c r="H2905">
        <v>0.28000000000000003</v>
      </c>
    </row>
    <row r="2906" spans="1:8" x14ac:dyDescent="0.2">
      <c r="A2906" t="s">
        <v>71</v>
      </c>
      <c r="B2906" t="s">
        <v>55</v>
      </c>
      <c r="C2906" t="s">
        <v>80</v>
      </c>
      <c r="D2906" s="4">
        <v>43221</v>
      </c>
      <c r="E2906" t="s">
        <v>203</v>
      </c>
      <c r="F2906" s="5">
        <v>43221</v>
      </c>
      <c r="G2906">
        <v>131.02000000000001</v>
      </c>
      <c r="H2906">
        <v>17.32</v>
      </c>
    </row>
    <row r="2907" spans="1:8" x14ac:dyDescent="0.2">
      <c r="A2907" t="s">
        <v>71</v>
      </c>
      <c r="B2907" t="s">
        <v>55</v>
      </c>
      <c r="C2907" t="s">
        <v>80</v>
      </c>
      <c r="D2907" s="4">
        <v>43221</v>
      </c>
      <c r="E2907" t="s">
        <v>199</v>
      </c>
      <c r="F2907" s="5">
        <v>43221</v>
      </c>
      <c r="G2907">
        <v>3035.8</v>
      </c>
      <c r="H2907">
        <v>215.54</v>
      </c>
    </row>
    <row r="2908" spans="1:8" x14ac:dyDescent="0.2">
      <c r="A2908" t="s">
        <v>71</v>
      </c>
      <c r="B2908" t="s">
        <v>55</v>
      </c>
      <c r="C2908" t="s">
        <v>81</v>
      </c>
      <c r="D2908" s="4">
        <v>43221</v>
      </c>
      <c r="E2908" t="s">
        <v>199</v>
      </c>
      <c r="F2908" s="5">
        <v>43221</v>
      </c>
      <c r="G2908">
        <v>5074.99</v>
      </c>
      <c r="H2908">
        <v>177.64</v>
      </c>
    </row>
    <row r="2909" spans="1:8" x14ac:dyDescent="0.2">
      <c r="A2909" t="s">
        <v>71</v>
      </c>
      <c r="B2909" t="s">
        <v>54</v>
      </c>
      <c r="C2909" t="s">
        <v>81</v>
      </c>
      <c r="D2909" s="4">
        <v>43252</v>
      </c>
      <c r="E2909" t="s">
        <v>199</v>
      </c>
      <c r="F2909" s="5">
        <v>43221</v>
      </c>
      <c r="G2909">
        <v>332976.67</v>
      </c>
      <c r="H2909">
        <v>11654.46</v>
      </c>
    </row>
    <row r="2910" spans="1:8" x14ac:dyDescent="0.2">
      <c r="A2910" t="s">
        <v>71</v>
      </c>
      <c r="B2910" t="s">
        <v>54</v>
      </c>
      <c r="C2910" t="s">
        <v>81</v>
      </c>
      <c r="D2910" s="4">
        <v>43252</v>
      </c>
      <c r="E2910" t="s">
        <v>198</v>
      </c>
      <c r="F2910" s="5">
        <v>43221</v>
      </c>
      <c r="G2910">
        <v>332976.67</v>
      </c>
      <c r="H2910">
        <v>-11654.46</v>
      </c>
    </row>
    <row r="2911" spans="1:8" x14ac:dyDescent="0.2">
      <c r="A2911" t="s">
        <v>71</v>
      </c>
      <c r="B2911" t="s">
        <v>54</v>
      </c>
      <c r="C2911" t="s">
        <v>82</v>
      </c>
      <c r="D2911" s="4">
        <v>43252</v>
      </c>
      <c r="E2911" t="s">
        <v>199</v>
      </c>
      <c r="F2911" s="5">
        <v>43221</v>
      </c>
      <c r="G2911">
        <v>83141.56</v>
      </c>
      <c r="H2911">
        <v>4323.45</v>
      </c>
    </row>
    <row r="2912" spans="1:8" x14ac:dyDescent="0.2">
      <c r="A2912" t="s">
        <v>71</v>
      </c>
      <c r="B2912" t="s">
        <v>54</v>
      </c>
      <c r="C2912" t="s">
        <v>82</v>
      </c>
      <c r="D2912" s="4">
        <v>43252</v>
      </c>
      <c r="E2912" t="s">
        <v>198</v>
      </c>
      <c r="F2912" s="5">
        <v>43221</v>
      </c>
      <c r="G2912">
        <v>83141.56</v>
      </c>
      <c r="H2912">
        <v>-4323.45</v>
      </c>
    </row>
    <row r="2913" spans="1:8" x14ac:dyDescent="0.2">
      <c r="A2913" t="s">
        <v>71</v>
      </c>
      <c r="B2913" t="s">
        <v>54</v>
      </c>
      <c r="C2913" t="s">
        <v>82</v>
      </c>
      <c r="D2913" s="4">
        <v>43252</v>
      </c>
      <c r="E2913" t="s">
        <v>206</v>
      </c>
      <c r="F2913" s="5">
        <v>43221</v>
      </c>
      <c r="G2913">
        <v>79553.58</v>
      </c>
      <c r="H2913">
        <v>7477.95</v>
      </c>
    </row>
    <row r="2914" spans="1:8" x14ac:dyDescent="0.2">
      <c r="A2914" t="s">
        <v>71</v>
      </c>
      <c r="B2914" t="s">
        <v>54</v>
      </c>
      <c r="C2914" t="s">
        <v>82</v>
      </c>
      <c r="D2914" s="4">
        <v>43252</v>
      </c>
      <c r="E2914" t="s">
        <v>207</v>
      </c>
      <c r="F2914" s="5">
        <v>43221</v>
      </c>
      <c r="G2914">
        <v>3587.98</v>
      </c>
      <c r="H2914">
        <v>337.33</v>
      </c>
    </row>
    <row r="2915" spans="1:8" x14ac:dyDescent="0.2">
      <c r="A2915" t="s">
        <v>71</v>
      </c>
      <c r="B2915" t="s">
        <v>55</v>
      </c>
      <c r="C2915" t="s">
        <v>80</v>
      </c>
      <c r="D2915" s="4">
        <v>43191</v>
      </c>
      <c r="E2915" t="s">
        <v>198</v>
      </c>
      <c r="F2915" s="5">
        <v>43101</v>
      </c>
      <c r="G2915">
        <v>5930.13</v>
      </c>
      <c r="H2915">
        <v>-314.32</v>
      </c>
    </row>
    <row r="2916" spans="1:8" x14ac:dyDescent="0.2">
      <c r="A2916" t="s">
        <v>71</v>
      </c>
      <c r="B2916" t="s">
        <v>55</v>
      </c>
      <c r="C2916" t="s">
        <v>80</v>
      </c>
      <c r="D2916" s="4">
        <v>43191</v>
      </c>
      <c r="E2916" t="s">
        <v>193</v>
      </c>
      <c r="F2916" s="5">
        <v>43101</v>
      </c>
      <c r="G2916">
        <v>5674.23</v>
      </c>
      <c r="H2916">
        <v>749.02</v>
      </c>
    </row>
    <row r="2917" spans="1:8" x14ac:dyDescent="0.2">
      <c r="A2917" t="s">
        <v>71</v>
      </c>
      <c r="B2917" t="s">
        <v>55</v>
      </c>
      <c r="C2917" t="s">
        <v>80</v>
      </c>
      <c r="D2917" s="4">
        <v>43191</v>
      </c>
      <c r="E2917" t="s">
        <v>192</v>
      </c>
      <c r="F2917" s="5">
        <v>43101</v>
      </c>
      <c r="G2917">
        <v>255.9</v>
      </c>
      <c r="H2917">
        <v>33.78</v>
      </c>
    </row>
    <row r="2918" spans="1:8" x14ac:dyDescent="0.2">
      <c r="A2918" t="s">
        <v>71</v>
      </c>
      <c r="B2918" t="s">
        <v>55</v>
      </c>
      <c r="C2918" t="s">
        <v>80</v>
      </c>
      <c r="D2918" s="4">
        <v>43191</v>
      </c>
      <c r="E2918" t="s">
        <v>199</v>
      </c>
      <c r="F2918" s="5">
        <v>43101</v>
      </c>
      <c r="G2918">
        <v>5930.13</v>
      </c>
      <c r="H2918">
        <v>314.32</v>
      </c>
    </row>
    <row r="2919" spans="1:8" x14ac:dyDescent="0.2">
      <c r="A2919" t="s">
        <v>71</v>
      </c>
      <c r="B2919" t="s">
        <v>55</v>
      </c>
      <c r="C2919" t="s">
        <v>81</v>
      </c>
      <c r="D2919" s="4">
        <v>43191</v>
      </c>
      <c r="E2919" t="s">
        <v>198</v>
      </c>
      <c r="F2919" s="5">
        <v>43101</v>
      </c>
      <c r="G2919">
        <v>23292.18</v>
      </c>
      <c r="H2919">
        <v>-605.6</v>
      </c>
    </row>
    <row r="2920" spans="1:8" x14ac:dyDescent="0.2">
      <c r="A2920" t="s">
        <v>71</v>
      </c>
      <c r="B2920" t="s">
        <v>55</v>
      </c>
      <c r="C2920" t="s">
        <v>81</v>
      </c>
      <c r="D2920" s="4">
        <v>43191</v>
      </c>
      <c r="E2920" t="s">
        <v>195</v>
      </c>
      <c r="F2920" s="5">
        <v>43101</v>
      </c>
      <c r="G2920">
        <v>22287.01</v>
      </c>
      <c r="H2920">
        <v>1448.65</v>
      </c>
    </row>
    <row r="2921" spans="1:8" x14ac:dyDescent="0.2">
      <c r="A2921" t="s">
        <v>71</v>
      </c>
      <c r="B2921" t="s">
        <v>55</v>
      </c>
      <c r="C2921" t="s">
        <v>81</v>
      </c>
      <c r="D2921" s="4">
        <v>43191</v>
      </c>
      <c r="E2921" t="s">
        <v>194</v>
      </c>
      <c r="F2921" s="5">
        <v>43101</v>
      </c>
      <c r="G2921">
        <v>1005.17</v>
      </c>
      <c r="H2921">
        <v>65.33</v>
      </c>
    </row>
    <row r="2922" spans="1:8" x14ac:dyDescent="0.2">
      <c r="A2922" t="s">
        <v>71</v>
      </c>
      <c r="B2922" t="s">
        <v>55</v>
      </c>
      <c r="C2922" t="s">
        <v>81</v>
      </c>
      <c r="D2922" s="4">
        <v>43191</v>
      </c>
      <c r="E2922" t="s">
        <v>199</v>
      </c>
      <c r="F2922" s="5">
        <v>43101</v>
      </c>
      <c r="G2922">
        <v>23292.18</v>
      </c>
      <c r="H2922">
        <v>605.6</v>
      </c>
    </row>
    <row r="2923" spans="1:8" x14ac:dyDescent="0.2">
      <c r="A2923" t="s">
        <v>71</v>
      </c>
      <c r="B2923" t="s">
        <v>55</v>
      </c>
      <c r="C2923" t="s">
        <v>82</v>
      </c>
      <c r="D2923" s="4">
        <v>43191</v>
      </c>
      <c r="E2923" t="s">
        <v>198</v>
      </c>
      <c r="F2923" s="5">
        <v>43101</v>
      </c>
      <c r="G2923">
        <v>5880.14</v>
      </c>
      <c r="H2923">
        <v>-223.45</v>
      </c>
    </row>
    <row r="2924" spans="1:8" x14ac:dyDescent="0.2">
      <c r="A2924" t="s">
        <v>71</v>
      </c>
      <c r="B2924" t="s">
        <v>55</v>
      </c>
      <c r="C2924" t="s">
        <v>82</v>
      </c>
      <c r="D2924" s="4">
        <v>43191</v>
      </c>
      <c r="E2924" t="s">
        <v>197</v>
      </c>
      <c r="F2924" s="5">
        <v>43101</v>
      </c>
      <c r="G2924">
        <v>5626.37</v>
      </c>
      <c r="H2924">
        <v>534.51</v>
      </c>
    </row>
    <row r="2925" spans="1:8" x14ac:dyDescent="0.2">
      <c r="A2925" t="s">
        <v>71</v>
      </c>
      <c r="B2925" t="s">
        <v>55</v>
      </c>
      <c r="C2925" t="s">
        <v>82</v>
      </c>
      <c r="D2925" s="4">
        <v>43191</v>
      </c>
      <c r="E2925" t="s">
        <v>196</v>
      </c>
      <c r="F2925" s="5">
        <v>43101</v>
      </c>
      <c r="G2925">
        <v>253.77</v>
      </c>
      <c r="H2925">
        <v>24.12</v>
      </c>
    </row>
    <row r="2926" spans="1:8" x14ac:dyDescent="0.2">
      <c r="A2926" t="s">
        <v>71</v>
      </c>
      <c r="B2926" t="s">
        <v>55</v>
      </c>
      <c r="C2926" t="s">
        <v>82</v>
      </c>
      <c r="D2926" s="4">
        <v>43191</v>
      </c>
      <c r="E2926" t="s">
        <v>199</v>
      </c>
      <c r="F2926" s="5">
        <v>43101</v>
      </c>
      <c r="G2926">
        <v>5880.14</v>
      </c>
      <c r="H2926">
        <v>223.45</v>
      </c>
    </row>
    <row r="2927" spans="1:8" x14ac:dyDescent="0.2">
      <c r="A2927" t="s">
        <v>71</v>
      </c>
      <c r="B2927" t="s">
        <v>55</v>
      </c>
      <c r="C2927" t="s">
        <v>80</v>
      </c>
      <c r="D2927" s="4">
        <v>43313</v>
      </c>
      <c r="E2927" t="s">
        <v>198</v>
      </c>
      <c r="F2927" s="5">
        <v>43221</v>
      </c>
      <c r="G2927">
        <v>6607.4</v>
      </c>
      <c r="H2927">
        <v>-469.13</v>
      </c>
    </row>
    <row r="2928" spans="1:8" x14ac:dyDescent="0.2">
      <c r="A2928" t="s">
        <v>71</v>
      </c>
      <c r="B2928" t="s">
        <v>54</v>
      </c>
      <c r="C2928" t="s">
        <v>80</v>
      </c>
      <c r="D2928" s="4">
        <v>43435</v>
      </c>
      <c r="E2928" t="s">
        <v>193</v>
      </c>
      <c r="F2928" s="5">
        <v>43405</v>
      </c>
      <c r="G2928">
        <v>123297.58</v>
      </c>
      <c r="H2928">
        <v>16275.42</v>
      </c>
    </row>
    <row r="2929" spans="1:8" x14ac:dyDescent="0.2">
      <c r="A2929" t="s">
        <v>71</v>
      </c>
      <c r="B2929" t="s">
        <v>54</v>
      </c>
      <c r="C2929" t="s">
        <v>80</v>
      </c>
      <c r="D2929" s="4">
        <v>43435</v>
      </c>
      <c r="E2929" t="s">
        <v>192</v>
      </c>
      <c r="F2929" s="5">
        <v>43405</v>
      </c>
      <c r="G2929">
        <v>5560.69</v>
      </c>
      <c r="H2929">
        <v>733.96</v>
      </c>
    </row>
    <row r="2930" spans="1:8" x14ac:dyDescent="0.2">
      <c r="A2930" t="s">
        <v>71</v>
      </c>
      <c r="B2930" t="s">
        <v>54</v>
      </c>
      <c r="C2930" t="s">
        <v>80</v>
      </c>
      <c r="D2930" s="4">
        <v>43435</v>
      </c>
      <c r="E2930" t="s">
        <v>198</v>
      </c>
      <c r="F2930" s="5">
        <v>43405</v>
      </c>
      <c r="G2930">
        <v>128858.27</v>
      </c>
      <c r="H2930">
        <v>-9148.89</v>
      </c>
    </row>
    <row r="2931" spans="1:8" x14ac:dyDescent="0.2">
      <c r="A2931" t="s">
        <v>71</v>
      </c>
      <c r="B2931" t="s">
        <v>54</v>
      </c>
      <c r="C2931" t="s">
        <v>80</v>
      </c>
      <c r="D2931" s="4">
        <v>43435</v>
      </c>
      <c r="E2931" t="s">
        <v>199</v>
      </c>
      <c r="F2931" s="5">
        <v>43405</v>
      </c>
      <c r="G2931">
        <v>128858.27</v>
      </c>
      <c r="H2931">
        <v>9148.89</v>
      </c>
    </row>
    <row r="2932" spans="1:8" x14ac:dyDescent="0.2">
      <c r="A2932" t="s">
        <v>71</v>
      </c>
      <c r="B2932" t="s">
        <v>54</v>
      </c>
      <c r="C2932" t="s">
        <v>80</v>
      </c>
      <c r="D2932" s="4">
        <v>43435</v>
      </c>
      <c r="E2932" t="s">
        <v>202</v>
      </c>
      <c r="F2932" s="5">
        <v>43221</v>
      </c>
      <c r="G2932">
        <v>15</v>
      </c>
      <c r="H2932">
        <v>1.98</v>
      </c>
    </row>
    <row r="2933" spans="1:8" x14ac:dyDescent="0.2">
      <c r="A2933" t="s">
        <v>71</v>
      </c>
      <c r="B2933" t="s">
        <v>54</v>
      </c>
      <c r="C2933" t="s">
        <v>80</v>
      </c>
      <c r="D2933" s="4">
        <v>43435</v>
      </c>
      <c r="E2933" t="s">
        <v>203</v>
      </c>
      <c r="F2933" s="5">
        <v>43221</v>
      </c>
      <c r="G2933">
        <v>0.68</v>
      </c>
      <c r="H2933">
        <v>0.09</v>
      </c>
    </row>
    <row r="2934" spans="1:8" x14ac:dyDescent="0.2">
      <c r="A2934" t="s">
        <v>71</v>
      </c>
      <c r="B2934" t="s">
        <v>54</v>
      </c>
      <c r="C2934" t="s">
        <v>80</v>
      </c>
      <c r="D2934" s="4">
        <v>43435</v>
      </c>
      <c r="E2934" t="s">
        <v>198</v>
      </c>
      <c r="F2934" s="5">
        <v>43221</v>
      </c>
      <c r="G2934">
        <v>15.68</v>
      </c>
      <c r="H2934">
        <v>-1.1200000000000001</v>
      </c>
    </row>
    <row r="2935" spans="1:8" x14ac:dyDescent="0.2">
      <c r="A2935" t="s">
        <v>71</v>
      </c>
      <c r="B2935" t="s">
        <v>54</v>
      </c>
      <c r="C2935" t="s">
        <v>80</v>
      </c>
      <c r="D2935" s="4">
        <v>43435</v>
      </c>
      <c r="E2935" t="s">
        <v>199</v>
      </c>
      <c r="F2935" s="5">
        <v>43221</v>
      </c>
      <c r="G2935">
        <v>15.68</v>
      </c>
      <c r="H2935">
        <v>1.1200000000000001</v>
      </c>
    </row>
    <row r="2936" spans="1:8" x14ac:dyDescent="0.2">
      <c r="A2936" t="s">
        <v>71</v>
      </c>
      <c r="B2936" t="s">
        <v>54</v>
      </c>
      <c r="C2936" t="s">
        <v>81</v>
      </c>
      <c r="D2936" s="4">
        <v>43435</v>
      </c>
      <c r="E2936" t="s">
        <v>199</v>
      </c>
      <c r="F2936" s="5">
        <v>43405</v>
      </c>
      <c r="G2936">
        <v>391017.26</v>
      </c>
      <c r="H2936">
        <v>13685.56</v>
      </c>
    </row>
    <row r="2937" spans="1:8" x14ac:dyDescent="0.2">
      <c r="A2937" t="s">
        <v>71</v>
      </c>
      <c r="B2937" t="s">
        <v>54</v>
      </c>
      <c r="C2937" t="s">
        <v>81</v>
      </c>
      <c r="D2937" s="4">
        <v>43435</v>
      </c>
      <c r="E2937" t="s">
        <v>198</v>
      </c>
      <c r="F2937" s="5">
        <v>43405</v>
      </c>
      <c r="G2937">
        <v>391017.26</v>
      </c>
      <c r="H2937">
        <v>-13685.56</v>
      </c>
    </row>
    <row r="2938" spans="1:8" x14ac:dyDescent="0.2">
      <c r="A2938" t="s">
        <v>71</v>
      </c>
      <c r="B2938" t="s">
        <v>54</v>
      </c>
      <c r="C2938" t="s">
        <v>81</v>
      </c>
      <c r="D2938" s="4">
        <v>43435</v>
      </c>
      <c r="E2938" t="s">
        <v>195</v>
      </c>
      <c r="F2938" s="5">
        <v>43405</v>
      </c>
      <c r="G2938">
        <v>374143.56</v>
      </c>
      <c r="H2938">
        <v>24319.4</v>
      </c>
    </row>
    <row r="2939" spans="1:8" x14ac:dyDescent="0.2">
      <c r="A2939" t="s">
        <v>71</v>
      </c>
      <c r="B2939" t="s">
        <v>54</v>
      </c>
      <c r="C2939" t="s">
        <v>81</v>
      </c>
      <c r="D2939" s="4">
        <v>43435</v>
      </c>
      <c r="E2939" t="s">
        <v>194</v>
      </c>
      <c r="F2939" s="5">
        <v>43405</v>
      </c>
      <c r="G2939">
        <v>16873.7</v>
      </c>
      <c r="H2939">
        <v>1096.68</v>
      </c>
    </row>
    <row r="2940" spans="1:8" x14ac:dyDescent="0.2">
      <c r="A2940" t="s">
        <v>71</v>
      </c>
      <c r="B2940" t="s">
        <v>54</v>
      </c>
      <c r="C2940" t="s">
        <v>81</v>
      </c>
      <c r="D2940" s="4">
        <v>43435</v>
      </c>
      <c r="E2940" t="s">
        <v>199</v>
      </c>
      <c r="F2940" s="5">
        <v>43221</v>
      </c>
      <c r="G2940">
        <v>78.38</v>
      </c>
      <c r="H2940">
        <v>2.75</v>
      </c>
    </row>
    <row r="2941" spans="1:8" x14ac:dyDescent="0.2">
      <c r="A2941" t="s">
        <v>71</v>
      </c>
      <c r="B2941" t="s">
        <v>54</v>
      </c>
      <c r="C2941" t="s">
        <v>81</v>
      </c>
      <c r="D2941" s="4">
        <v>43435</v>
      </c>
      <c r="E2941" t="s">
        <v>204</v>
      </c>
      <c r="F2941" s="5">
        <v>43221</v>
      </c>
      <c r="G2941">
        <v>75</v>
      </c>
      <c r="H2941">
        <v>4.88</v>
      </c>
    </row>
    <row r="2942" spans="1:8" x14ac:dyDescent="0.2">
      <c r="A2942" t="s">
        <v>71</v>
      </c>
      <c r="B2942" t="s">
        <v>54</v>
      </c>
      <c r="C2942" t="s">
        <v>81</v>
      </c>
      <c r="D2942" s="4">
        <v>43435</v>
      </c>
      <c r="E2942" t="s">
        <v>205</v>
      </c>
      <c r="F2942" s="5">
        <v>43221</v>
      </c>
      <c r="G2942">
        <v>3.38</v>
      </c>
      <c r="H2942">
        <v>0.22</v>
      </c>
    </row>
    <row r="2943" spans="1:8" x14ac:dyDescent="0.2">
      <c r="A2943" t="s">
        <v>71</v>
      </c>
      <c r="B2943" t="s">
        <v>54</v>
      </c>
      <c r="C2943" t="s">
        <v>81</v>
      </c>
      <c r="D2943" s="4">
        <v>43435</v>
      </c>
      <c r="E2943" t="s">
        <v>198</v>
      </c>
      <c r="F2943" s="5">
        <v>43221</v>
      </c>
      <c r="G2943">
        <v>78.38</v>
      </c>
      <c r="H2943">
        <v>-2.75</v>
      </c>
    </row>
    <row r="2944" spans="1:8" x14ac:dyDescent="0.2">
      <c r="A2944" t="s">
        <v>71</v>
      </c>
      <c r="B2944" t="s">
        <v>54</v>
      </c>
      <c r="C2944" t="s">
        <v>82</v>
      </c>
      <c r="D2944" s="4">
        <v>43435</v>
      </c>
      <c r="E2944" t="s">
        <v>199</v>
      </c>
      <c r="F2944" s="5">
        <v>43405</v>
      </c>
      <c r="G2944">
        <v>117533.8</v>
      </c>
      <c r="H2944">
        <v>6111.86</v>
      </c>
    </row>
    <row r="2945" spans="1:8" x14ac:dyDescent="0.2">
      <c r="A2945" t="s">
        <v>71</v>
      </c>
      <c r="B2945" t="s">
        <v>54</v>
      </c>
      <c r="C2945" t="s">
        <v>82</v>
      </c>
      <c r="D2945" s="4">
        <v>43435</v>
      </c>
      <c r="E2945" t="s">
        <v>197</v>
      </c>
      <c r="F2945" s="5">
        <v>43405</v>
      </c>
      <c r="G2945">
        <v>112461.86</v>
      </c>
      <c r="H2945">
        <v>10571.41</v>
      </c>
    </row>
    <row r="2946" spans="1:8" x14ac:dyDescent="0.2">
      <c r="A2946" t="s">
        <v>71</v>
      </c>
      <c r="B2946" t="s">
        <v>54</v>
      </c>
      <c r="C2946" t="s">
        <v>82</v>
      </c>
      <c r="D2946" s="4">
        <v>43435</v>
      </c>
      <c r="E2946" t="s">
        <v>196</v>
      </c>
      <c r="F2946" s="5">
        <v>43405</v>
      </c>
      <c r="G2946">
        <v>5071.9399999999996</v>
      </c>
      <c r="H2946">
        <v>476.7</v>
      </c>
    </row>
    <row r="2947" spans="1:8" x14ac:dyDescent="0.2">
      <c r="A2947" t="s">
        <v>71</v>
      </c>
      <c r="B2947" t="s">
        <v>54</v>
      </c>
      <c r="C2947" t="s">
        <v>82</v>
      </c>
      <c r="D2947" s="4">
        <v>43435</v>
      </c>
      <c r="E2947" t="s">
        <v>198</v>
      </c>
      <c r="F2947" s="5">
        <v>43405</v>
      </c>
      <c r="G2947">
        <v>117533.8</v>
      </c>
      <c r="H2947">
        <v>-6111.86</v>
      </c>
    </row>
    <row r="2948" spans="1:8" x14ac:dyDescent="0.2">
      <c r="A2948" t="s">
        <v>71</v>
      </c>
      <c r="B2948" t="s">
        <v>54</v>
      </c>
      <c r="C2948" t="s">
        <v>82</v>
      </c>
      <c r="D2948" s="4">
        <v>43435</v>
      </c>
      <c r="E2948" t="s">
        <v>206</v>
      </c>
      <c r="F2948" s="5">
        <v>43221</v>
      </c>
      <c r="G2948">
        <v>22</v>
      </c>
      <c r="H2948">
        <v>2.0699999999999998</v>
      </c>
    </row>
    <row r="2949" spans="1:8" x14ac:dyDescent="0.2">
      <c r="A2949" t="s">
        <v>71</v>
      </c>
      <c r="B2949" t="s">
        <v>54</v>
      </c>
      <c r="C2949" t="s">
        <v>82</v>
      </c>
      <c r="D2949" s="4">
        <v>43435</v>
      </c>
      <c r="E2949" t="s">
        <v>207</v>
      </c>
      <c r="F2949" s="5">
        <v>43221</v>
      </c>
      <c r="G2949">
        <v>0.99</v>
      </c>
      <c r="H2949">
        <v>0.09</v>
      </c>
    </row>
    <row r="2950" spans="1:8" x14ac:dyDescent="0.2">
      <c r="A2950" t="s">
        <v>71</v>
      </c>
      <c r="B2950" t="s">
        <v>54</v>
      </c>
      <c r="C2950" t="s">
        <v>82</v>
      </c>
      <c r="D2950" s="4">
        <v>43435</v>
      </c>
      <c r="E2950" t="s">
        <v>199</v>
      </c>
      <c r="F2950" s="5">
        <v>43221</v>
      </c>
      <c r="G2950">
        <v>22.99</v>
      </c>
      <c r="H2950">
        <v>1.19</v>
      </c>
    </row>
    <row r="2951" spans="1:8" x14ac:dyDescent="0.2">
      <c r="A2951" t="s">
        <v>71</v>
      </c>
      <c r="B2951" t="s">
        <v>54</v>
      </c>
      <c r="C2951" t="s">
        <v>82</v>
      </c>
      <c r="D2951" s="4">
        <v>43435</v>
      </c>
      <c r="E2951" t="s">
        <v>198</v>
      </c>
      <c r="F2951" s="5">
        <v>43221</v>
      </c>
      <c r="G2951">
        <v>22.99</v>
      </c>
      <c r="H2951">
        <v>-1.19</v>
      </c>
    </row>
    <row r="2952" spans="1:8" x14ac:dyDescent="0.2">
      <c r="A2952" t="s">
        <v>71</v>
      </c>
      <c r="B2952" t="s">
        <v>54</v>
      </c>
      <c r="C2952" t="s">
        <v>80</v>
      </c>
      <c r="D2952" s="4">
        <v>43435</v>
      </c>
      <c r="E2952" t="s">
        <v>198</v>
      </c>
      <c r="F2952" s="5">
        <v>43405</v>
      </c>
      <c r="G2952">
        <v>184601.91</v>
      </c>
      <c r="H2952">
        <v>-13107.04</v>
      </c>
    </row>
    <row r="2953" spans="1:8" x14ac:dyDescent="0.2">
      <c r="A2953" t="s">
        <v>71</v>
      </c>
      <c r="B2953" t="s">
        <v>54</v>
      </c>
      <c r="C2953" t="s">
        <v>80</v>
      </c>
      <c r="D2953" s="4">
        <v>43435</v>
      </c>
      <c r="E2953" t="s">
        <v>193</v>
      </c>
      <c r="F2953" s="5">
        <v>43405</v>
      </c>
      <c r="G2953">
        <v>176635.63</v>
      </c>
      <c r="H2953">
        <v>23316.05</v>
      </c>
    </row>
    <row r="2954" spans="1:8" x14ac:dyDescent="0.2">
      <c r="A2954" t="s">
        <v>71</v>
      </c>
      <c r="B2954" t="s">
        <v>54</v>
      </c>
      <c r="C2954" t="s">
        <v>80</v>
      </c>
      <c r="D2954" s="4">
        <v>43435</v>
      </c>
      <c r="E2954" t="s">
        <v>192</v>
      </c>
      <c r="F2954" s="5">
        <v>43405</v>
      </c>
      <c r="G2954">
        <v>7966.28</v>
      </c>
      <c r="H2954">
        <v>1051.56</v>
      </c>
    </row>
    <row r="2955" spans="1:8" x14ac:dyDescent="0.2">
      <c r="A2955" t="s">
        <v>71</v>
      </c>
      <c r="B2955" t="s">
        <v>54</v>
      </c>
      <c r="C2955" t="s">
        <v>80</v>
      </c>
      <c r="D2955" s="4">
        <v>43435</v>
      </c>
      <c r="E2955" t="s">
        <v>199</v>
      </c>
      <c r="F2955" s="5">
        <v>43405</v>
      </c>
      <c r="G2955">
        <v>184601.91</v>
      </c>
      <c r="H2955">
        <v>13107.04</v>
      </c>
    </row>
    <row r="2956" spans="1:8" x14ac:dyDescent="0.2">
      <c r="A2956" t="s">
        <v>71</v>
      </c>
      <c r="B2956" t="s">
        <v>54</v>
      </c>
      <c r="C2956" t="s">
        <v>81</v>
      </c>
      <c r="D2956" s="4">
        <v>43435</v>
      </c>
      <c r="E2956" t="s">
        <v>198</v>
      </c>
      <c r="F2956" s="5">
        <v>43405</v>
      </c>
      <c r="G2956">
        <v>561062.92000000004</v>
      </c>
      <c r="H2956">
        <v>-19637.3</v>
      </c>
    </row>
    <row r="2957" spans="1:8" x14ac:dyDescent="0.2">
      <c r="A2957" t="s">
        <v>71</v>
      </c>
      <c r="B2957" t="s">
        <v>54</v>
      </c>
      <c r="C2957" t="s">
        <v>81</v>
      </c>
      <c r="D2957" s="4">
        <v>43435</v>
      </c>
      <c r="E2957" t="s">
        <v>195</v>
      </c>
      <c r="F2957" s="5">
        <v>43405</v>
      </c>
      <c r="G2957">
        <v>536850.96</v>
      </c>
      <c r="H2957">
        <v>34895.279999999999</v>
      </c>
    </row>
    <row r="2958" spans="1:8" x14ac:dyDescent="0.2">
      <c r="A2958" t="s">
        <v>71</v>
      </c>
      <c r="B2958" t="s">
        <v>54</v>
      </c>
      <c r="C2958" t="s">
        <v>81</v>
      </c>
      <c r="D2958" s="4">
        <v>43435</v>
      </c>
      <c r="E2958" t="s">
        <v>194</v>
      </c>
      <c r="F2958" s="5">
        <v>43405</v>
      </c>
      <c r="G2958">
        <v>24211.96</v>
      </c>
      <c r="H2958">
        <v>1573.79</v>
      </c>
    </row>
    <row r="2959" spans="1:8" x14ac:dyDescent="0.2">
      <c r="A2959" t="s">
        <v>71</v>
      </c>
      <c r="B2959" t="s">
        <v>54</v>
      </c>
      <c r="C2959" t="s">
        <v>81</v>
      </c>
      <c r="D2959" s="4">
        <v>43435</v>
      </c>
      <c r="E2959" t="s">
        <v>199</v>
      </c>
      <c r="F2959" s="5">
        <v>43405</v>
      </c>
      <c r="G2959">
        <v>561062.92000000004</v>
      </c>
      <c r="H2959">
        <v>19637.3</v>
      </c>
    </row>
    <row r="2960" spans="1:8" x14ac:dyDescent="0.2">
      <c r="A2960" t="s">
        <v>71</v>
      </c>
      <c r="B2960" t="s">
        <v>54</v>
      </c>
      <c r="C2960" t="s">
        <v>82</v>
      </c>
      <c r="D2960" s="4">
        <v>43435</v>
      </c>
      <c r="E2960" t="s">
        <v>198</v>
      </c>
      <c r="F2960" s="5">
        <v>43405</v>
      </c>
      <c r="G2960">
        <v>162128.54999999999</v>
      </c>
      <c r="H2960">
        <v>-8430.85</v>
      </c>
    </row>
    <row r="2961" spans="1:8" x14ac:dyDescent="0.2">
      <c r="A2961" t="s">
        <v>71</v>
      </c>
      <c r="B2961" t="s">
        <v>54</v>
      </c>
      <c r="C2961" t="s">
        <v>82</v>
      </c>
      <c r="D2961" s="4">
        <v>43435</v>
      </c>
      <c r="E2961" t="s">
        <v>197</v>
      </c>
      <c r="F2961" s="5">
        <v>43405</v>
      </c>
      <c r="G2961">
        <v>155132.06</v>
      </c>
      <c r="H2961">
        <v>14582.47</v>
      </c>
    </row>
    <row r="2962" spans="1:8" x14ac:dyDescent="0.2">
      <c r="A2962" t="s">
        <v>71</v>
      </c>
      <c r="B2962" t="s">
        <v>54</v>
      </c>
      <c r="C2962" t="s">
        <v>82</v>
      </c>
      <c r="D2962" s="4">
        <v>43435</v>
      </c>
      <c r="E2962" t="s">
        <v>196</v>
      </c>
      <c r="F2962" s="5">
        <v>43405</v>
      </c>
      <c r="G2962">
        <v>6996.49</v>
      </c>
      <c r="H2962">
        <v>657.52</v>
      </c>
    </row>
    <row r="2963" spans="1:8" x14ac:dyDescent="0.2">
      <c r="A2963" t="s">
        <v>71</v>
      </c>
      <c r="B2963" t="s">
        <v>54</v>
      </c>
      <c r="C2963" t="s">
        <v>82</v>
      </c>
      <c r="D2963" s="4">
        <v>43435</v>
      </c>
      <c r="E2963" t="s">
        <v>199</v>
      </c>
      <c r="F2963" s="5">
        <v>43405</v>
      </c>
      <c r="G2963">
        <v>162128.54999999999</v>
      </c>
      <c r="H2963">
        <v>8430.85</v>
      </c>
    </row>
    <row r="2964" spans="1:8" x14ac:dyDescent="0.2">
      <c r="A2964" t="s">
        <v>71</v>
      </c>
      <c r="B2964" t="s">
        <v>54</v>
      </c>
      <c r="C2964" t="s">
        <v>80</v>
      </c>
      <c r="D2964" s="4">
        <v>43435</v>
      </c>
      <c r="E2964" t="s">
        <v>199</v>
      </c>
      <c r="F2964" s="5">
        <v>43221</v>
      </c>
      <c r="G2964">
        <v>13.59</v>
      </c>
      <c r="H2964">
        <v>0.96</v>
      </c>
    </row>
    <row r="2965" spans="1:8" x14ac:dyDescent="0.2">
      <c r="A2965" t="s">
        <v>71</v>
      </c>
      <c r="B2965" t="s">
        <v>54</v>
      </c>
      <c r="C2965" t="s">
        <v>80</v>
      </c>
      <c r="D2965" s="4">
        <v>43435</v>
      </c>
      <c r="E2965" t="s">
        <v>202</v>
      </c>
      <c r="F2965" s="5">
        <v>43221</v>
      </c>
      <c r="G2965">
        <v>13</v>
      </c>
      <c r="H2965">
        <v>1.71</v>
      </c>
    </row>
    <row r="2966" spans="1:8" x14ac:dyDescent="0.2">
      <c r="A2966" t="s">
        <v>71</v>
      </c>
      <c r="B2966" t="s">
        <v>54</v>
      </c>
      <c r="C2966" t="s">
        <v>80</v>
      </c>
      <c r="D2966" s="4">
        <v>43435</v>
      </c>
      <c r="E2966" t="s">
        <v>203</v>
      </c>
      <c r="F2966" s="5">
        <v>43221</v>
      </c>
      <c r="G2966">
        <v>0.59</v>
      </c>
      <c r="H2966">
        <v>0.08</v>
      </c>
    </row>
    <row r="2967" spans="1:8" x14ac:dyDescent="0.2">
      <c r="A2967" t="s">
        <v>71</v>
      </c>
      <c r="B2967" t="s">
        <v>54</v>
      </c>
      <c r="C2967" t="s">
        <v>80</v>
      </c>
      <c r="D2967" s="4">
        <v>43435</v>
      </c>
      <c r="E2967" t="s">
        <v>198</v>
      </c>
      <c r="F2967" s="5">
        <v>43221</v>
      </c>
      <c r="G2967">
        <v>13.59</v>
      </c>
      <c r="H2967">
        <v>-0.96</v>
      </c>
    </row>
    <row r="2968" spans="1:8" x14ac:dyDescent="0.2">
      <c r="A2968" t="s">
        <v>71</v>
      </c>
      <c r="B2968" t="s">
        <v>54</v>
      </c>
      <c r="C2968" t="s">
        <v>81</v>
      </c>
      <c r="D2968" s="4">
        <v>43435</v>
      </c>
      <c r="E2968" t="s">
        <v>199</v>
      </c>
      <c r="F2968" s="5">
        <v>43221</v>
      </c>
      <c r="G2968">
        <v>56.44</v>
      </c>
      <c r="H2968">
        <v>1.99</v>
      </c>
    </row>
    <row r="2969" spans="1:8" x14ac:dyDescent="0.2">
      <c r="A2969" t="s">
        <v>71</v>
      </c>
      <c r="B2969" t="s">
        <v>54</v>
      </c>
      <c r="C2969" t="s">
        <v>81</v>
      </c>
      <c r="D2969" s="4">
        <v>43435</v>
      </c>
      <c r="E2969" t="s">
        <v>204</v>
      </c>
      <c r="F2969" s="5">
        <v>43221</v>
      </c>
      <c r="G2969">
        <v>54</v>
      </c>
      <c r="H2969">
        <v>3.52</v>
      </c>
    </row>
    <row r="2970" spans="1:8" x14ac:dyDescent="0.2">
      <c r="A2970" t="s">
        <v>71</v>
      </c>
      <c r="B2970" t="s">
        <v>54</v>
      </c>
      <c r="C2970" t="s">
        <v>81</v>
      </c>
      <c r="D2970" s="4">
        <v>43435</v>
      </c>
      <c r="E2970" t="s">
        <v>205</v>
      </c>
      <c r="F2970" s="5">
        <v>43221</v>
      </c>
      <c r="G2970">
        <v>2.44</v>
      </c>
      <c r="H2970">
        <v>0.16</v>
      </c>
    </row>
    <row r="2971" spans="1:8" x14ac:dyDescent="0.2">
      <c r="A2971" t="s">
        <v>71</v>
      </c>
      <c r="B2971" t="s">
        <v>54</v>
      </c>
      <c r="C2971" t="s">
        <v>81</v>
      </c>
      <c r="D2971" s="4">
        <v>43435</v>
      </c>
      <c r="E2971" t="s">
        <v>198</v>
      </c>
      <c r="F2971" s="5">
        <v>43221</v>
      </c>
      <c r="G2971">
        <v>56.44</v>
      </c>
      <c r="H2971">
        <v>-1.99</v>
      </c>
    </row>
    <row r="2972" spans="1:8" x14ac:dyDescent="0.2">
      <c r="A2972" t="s">
        <v>71</v>
      </c>
      <c r="B2972" t="s">
        <v>54</v>
      </c>
      <c r="C2972" t="s">
        <v>82</v>
      </c>
      <c r="D2972" s="4">
        <v>43435</v>
      </c>
      <c r="E2972" t="s">
        <v>206</v>
      </c>
      <c r="F2972" s="5">
        <v>43221</v>
      </c>
      <c r="G2972">
        <v>14</v>
      </c>
      <c r="H2972">
        <v>1.32</v>
      </c>
    </row>
    <row r="2973" spans="1:8" x14ac:dyDescent="0.2">
      <c r="A2973" t="s">
        <v>71</v>
      </c>
      <c r="B2973" t="s">
        <v>54</v>
      </c>
      <c r="C2973" t="s">
        <v>82</v>
      </c>
      <c r="D2973" s="4">
        <v>43435</v>
      </c>
      <c r="E2973" t="s">
        <v>207</v>
      </c>
      <c r="F2973" s="5">
        <v>43221</v>
      </c>
      <c r="G2973">
        <v>0.64</v>
      </c>
      <c r="H2973">
        <v>0.06</v>
      </c>
    </row>
    <row r="2974" spans="1:8" x14ac:dyDescent="0.2">
      <c r="A2974" t="s">
        <v>71</v>
      </c>
      <c r="B2974" t="s">
        <v>54</v>
      </c>
      <c r="C2974" t="s">
        <v>82</v>
      </c>
      <c r="D2974" s="4">
        <v>43435</v>
      </c>
      <c r="E2974" t="s">
        <v>198</v>
      </c>
      <c r="F2974" s="5">
        <v>43221</v>
      </c>
      <c r="G2974">
        <v>14.64</v>
      </c>
      <c r="H2974">
        <v>-0.75</v>
      </c>
    </row>
    <row r="2975" spans="1:8" x14ac:dyDescent="0.2">
      <c r="A2975" t="s">
        <v>71</v>
      </c>
      <c r="B2975" t="s">
        <v>54</v>
      </c>
      <c r="C2975" t="s">
        <v>82</v>
      </c>
      <c r="D2975" s="4">
        <v>43435</v>
      </c>
      <c r="E2975" t="s">
        <v>199</v>
      </c>
      <c r="F2975" s="5">
        <v>43221</v>
      </c>
      <c r="G2975">
        <v>14.64</v>
      </c>
      <c r="H2975">
        <v>0.75</v>
      </c>
    </row>
    <row r="2976" spans="1:8" x14ac:dyDescent="0.2">
      <c r="A2976" t="s">
        <v>71</v>
      </c>
      <c r="B2976" t="s">
        <v>55</v>
      </c>
      <c r="C2976" t="s">
        <v>80</v>
      </c>
      <c r="D2976" s="4">
        <v>43435</v>
      </c>
      <c r="E2976" t="s">
        <v>198</v>
      </c>
      <c r="F2976" s="5">
        <v>43405</v>
      </c>
      <c r="G2976">
        <v>11125.72</v>
      </c>
      <c r="H2976">
        <v>-789.92</v>
      </c>
    </row>
    <row r="2977" spans="1:8" x14ac:dyDescent="0.2">
      <c r="A2977" t="s">
        <v>71</v>
      </c>
      <c r="B2977" t="s">
        <v>55</v>
      </c>
      <c r="C2977" t="s">
        <v>80</v>
      </c>
      <c r="D2977" s="4">
        <v>43435</v>
      </c>
      <c r="E2977" t="s">
        <v>193</v>
      </c>
      <c r="F2977" s="5">
        <v>43405</v>
      </c>
      <c r="G2977">
        <v>10645.6</v>
      </c>
      <c r="H2977">
        <v>1405.19</v>
      </c>
    </row>
    <row r="2978" spans="1:8" x14ac:dyDescent="0.2">
      <c r="A2978" t="s">
        <v>71</v>
      </c>
      <c r="B2978" t="s">
        <v>55</v>
      </c>
      <c r="C2978" t="s">
        <v>80</v>
      </c>
      <c r="D2978" s="4">
        <v>43435</v>
      </c>
      <c r="E2978" t="s">
        <v>192</v>
      </c>
      <c r="F2978" s="5">
        <v>43405</v>
      </c>
      <c r="G2978">
        <v>480.12</v>
      </c>
      <c r="H2978">
        <v>63.37</v>
      </c>
    </row>
    <row r="2979" spans="1:8" x14ac:dyDescent="0.2">
      <c r="A2979" t="s">
        <v>71</v>
      </c>
      <c r="B2979" t="s">
        <v>55</v>
      </c>
      <c r="C2979" t="s">
        <v>80</v>
      </c>
      <c r="D2979" s="4">
        <v>43435</v>
      </c>
      <c r="E2979" t="s">
        <v>199</v>
      </c>
      <c r="F2979" s="5">
        <v>43405</v>
      </c>
      <c r="G2979">
        <v>11125.72</v>
      </c>
      <c r="H2979">
        <v>789.92</v>
      </c>
    </row>
    <row r="2980" spans="1:8" x14ac:dyDescent="0.2">
      <c r="A2980" t="s">
        <v>71</v>
      </c>
      <c r="B2980" t="s">
        <v>55</v>
      </c>
      <c r="C2980" t="s">
        <v>80</v>
      </c>
      <c r="D2980" s="4">
        <v>43435</v>
      </c>
      <c r="E2980" t="s">
        <v>199</v>
      </c>
      <c r="F2980" s="5">
        <v>43221</v>
      </c>
      <c r="G2980">
        <v>1648.11</v>
      </c>
      <c r="H2980">
        <v>117.01</v>
      </c>
    </row>
    <row r="2981" spans="1:8" x14ac:dyDescent="0.2">
      <c r="A2981" t="s">
        <v>71</v>
      </c>
      <c r="B2981" t="s">
        <v>55</v>
      </c>
      <c r="C2981" t="s">
        <v>80</v>
      </c>
      <c r="D2981" s="4">
        <v>43435</v>
      </c>
      <c r="E2981" t="s">
        <v>202</v>
      </c>
      <c r="F2981" s="5">
        <v>43221</v>
      </c>
      <c r="G2981">
        <v>1577</v>
      </c>
      <c r="H2981">
        <v>208.17</v>
      </c>
    </row>
    <row r="2982" spans="1:8" x14ac:dyDescent="0.2">
      <c r="A2982" t="s">
        <v>71</v>
      </c>
      <c r="B2982" t="s">
        <v>55</v>
      </c>
      <c r="C2982" t="s">
        <v>80</v>
      </c>
      <c r="D2982" s="4">
        <v>43435</v>
      </c>
      <c r="E2982" t="s">
        <v>203</v>
      </c>
      <c r="F2982" s="5">
        <v>43221</v>
      </c>
      <c r="G2982">
        <v>71.11</v>
      </c>
      <c r="H2982">
        <v>9.39</v>
      </c>
    </row>
    <row r="2983" spans="1:8" x14ac:dyDescent="0.2">
      <c r="A2983" t="s">
        <v>71</v>
      </c>
      <c r="B2983" t="s">
        <v>55</v>
      </c>
      <c r="C2983" t="s">
        <v>80</v>
      </c>
      <c r="D2983" s="4">
        <v>43435</v>
      </c>
      <c r="E2983" t="s">
        <v>198</v>
      </c>
      <c r="F2983" s="5">
        <v>43221</v>
      </c>
      <c r="G2983">
        <v>1648.11</v>
      </c>
      <c r="H2983">
        <v>-117.01</v>
      </c>
    </row>
    <row r="2984" spans="1:8" x14ac:dyDescent="0.2">
      <c r="A2984" t="s">
        <v>71</v>
      </c>
      <c r="B2984" t="s">
        <v>55</v>
      </c>
      <c r="C2984" t="s">
        <v>81</v>
      </c>
      <c r="D2984" s="4">
        <v>43435</v>
      </c>
      <c r="E2984" t="s">
        <v>199</v>
      </c>
      <c r="F2984" s="5">
        <v>43405</v>
      </c>
      <c r="G2984">
        <v>32021.88</v>
      </c>
      <c r="H2984">
        <v>1120.8</v>
      </c>
    </row>
    <row r="2985" spans="1:8" x14ac:dyDescent="0.2">
      <c r="A2985" t="s">
        <v>71</v>
      </c>
      <c r="B2985" t="s">
        <v>55</v>
      </c>
      <c r="C2985" t="s">
        <v>81</v>
      </c>
      <c r="D2985" s="4">
        <v>43435</v>
      </c>
      <c r="E2985" t="s">
        <v>198</v>
      </c>
      <c r="F2985" s="5">
        <v>43405</v>
      </c>
      <c r="G2985">
        <v>32021.88</v>
      </c>
      <c r="H2985">
        <v>-1120.8</v>
      </c>
    </row>
    <row r="2986" spans="1:8" x14ac:dyDescent="0.2">
      <c r="A2986" t="s">
        <v>71</v>
      </c>
      <c r="B2986" t="s">
        <v>55</v>
      </c>
      <c r="C2986" t="s">
        <v>81</v>
      </c>
      <c r="D2986" s="4">
        <v>43435</v>
      </c>
      <c r="E2986" t="s">
        <v>195</v>
      </c>
      <c r="F2986" s="5">
        <v>43405</v>
      </c>
      <c r="G2986">
        <v>30640.05</v>
      </c>
      <c r="H2986">
        <v>1991.58</v>
      </c>
    </row>
    <row r="2987" spans="1:8" x14ac:dyDescent="0.2">
      <c r="A2987" t="s">
        <v>71</v>
      </c>
      <c r="B2987" t="s">
        <v>55</v>
      </c>
      <c r="C2987" t="s">
        <v>81</v>
      </c>
      <c r="D2987" s="4">
        <v>43435</v>
      </c>
      <c r="E2987" t="s">
        <v>194</v>
      </c>
      <c r="F2987" s="5">
        <v>43405</v>
      </c>
      <c r="G2987">
        <v>1381.83</v>
      </c>
      <c r="H2987">
        <v>89.8</v>
      </c>
    </row>
    <row r="2988" spans="1:8" x14ac:dyDescent="0.2">
      <c r="A2988" t="s">
        <v>71</v>
      </c>
      <c r="B2988" t="s">
        <v>55</v>
      </c>
      <c r="C2988" t="s">
        <v>81</v>
      </c>
      <c r="D2988" s="4">
        <v>43435</v>
      </c>
      <c r="E2988" t="s">
        <v>199</v>
      </c>
      <c r="F2988" s="5">
        <v>43221</v>
      </c>
      <c r="G2988">
        <v>4742.66</v>
      </c>
      <c r="H2988">
        <v>166.09</v>
      </c>
    </row>
    <row r="2989" spans="1:8" x14ac:dyDescent="0.2">
      <c r="A2989" t="s">
        <v>71</v>
      </c>
      <c r="B2989" t="s">
        <v>55</v>
      </c>
      <c r="C2989" t="s">
        <v>81</v>
      </c>
      <c r="D2989" s="4">
        <v>43435</v>
      </c>
      <c r="E2989" t="s">
        <v>204</v>
      </c>
      <c r="F2989" s="5">
        <v>43221</v>
      </c>
      <c r="G2989">
        <v>4538</v>
      </c>
      <c r="H2989">
        <v>295.07</v>
      </c>
    </row>
    <row r="2990" spans="1:8" x14ac:dyDescent="0.2">
      <c r="A2990" t="s">
        <v>71</v>
      </c>
      <c r="B2990" t="s">
        <v>55</v>
      </c>
      <c r="C2990" t="s">
        <v>81</v>
      </c>
      <c r="D2990" s="4">
        <v>43435</v>
      </c>
      <c r="E2990" t="s">
        <v>205</v>
      </c>
      <c r="F2990" s="5">
        <v>43221</v>
      </c>
      <c r="G2990">
        <v>204.66</v>
      </c>
      <c r="H2990">
        <v>13.28</v>
      </c>
    </row>
    <row r="2991" spans="1:8" x14ac:dyDescent="0.2">
      <c r="A2991" t="s">
        <v>71</v>
      </c>
      <c r="B2991" t="s">
        <v>55</v>
      </c>
      <c r="C2991" t="s">
        <v>81</v>
      </c>
      <c r="D2991" s="4">
        <v>43435</v>
      </c>
      <c r="E2991" t="s">
        <v>198</v>
      </c>
      <c r="F2991" s="5">
        <v>43221</v>
      </c>
      <c r="G2991">
        <v>4742.66</v>
      </c>
      <c r="H2991">
        <v>-166.09</v>
      </c>
    </row>
    <row r="2992" spans="1:8" x14ac:dyDescent="0.2">
      <c r="A2992" t="s">
        <v>71</v>
      </c>
      <c r="B2992" t="s">
        <v>55</v>
      </c>
      <c r="C2992" t="s">
        <v>82</v>
      </c>
      <c r="D2992" s="4">
        <v>43435</v>
      </c>
      <c r="E2992" t="s">
        <v>199</v>
      </c>
      <c r="F2992" s="5">
        <v>43405</v>
      </c>
      <c r="G2992">
        <v>11266.99</v>
      </c>
      <c r="H2992">
        <v>585.91</v>
      </c>
    </row>
    <row r="2993" spans="1:8" x14ac:dyDescent="0.2">
      <c r="A2993" t="s">
        <v>71</v>
      </c>
      <c r="B2993" t="s">
        <v>55</v>
      </c>
      <c r="C2993" t="s">
        <v>82</v>
      </c>
      <c r="D2993" s="4">
        <v>43435</v>
      </c>
      <c r="E2993" t="s">
        <v>197</v>
      </c>
      <c r="F2993" s="5">
        <v>43405</v>
      </c>
      <c r="G2993">
        <v>10780.76</v>
      </c>
      <c r="H2993">
        <v>1013.42</v>
      </c>
    </row>
    <row r="2994" spans="1:8" x14ac:dyDescent="0.2">
      <c r="A2994" t="s">
        <v>71</v>
      </c>
      <c r="B2994" t="s">
        <v>55</v>
      </c>
      <c r="C2994" t="s">
        <v>82</v>
      </c>
      <c r="D2994" s="4">
        <v>43435</v>
      </c>
      <c r="E2994" t="s">
        <v>196</v>
      </c>
      <c r="F2994" s="5">
        <v>43405</v>
      </c>
      <c r="G2994">
        <v>486.23</v>
      </c>
      <c r="H2994">
        <v>45.71</v>
      </c>
    </row>
    <row r="2995" spans="1:8" x14ac:dyDescent="0.2">
      <c r="A2995" t="s">
        <v>71</v>
      </c>
      <c r="B2995" t="s">
        <v>55</v>
      </c>
      <c r="C2995" t="s">
        <v>82</v>
      </c>
      <c r="D2995" s="4">
        <v>43435</v>
      </c>
      <c r="E2995" t="s">
        <v>198</v>
      </c>
      <c r="F2995" s="5">
        <v>43405</v>
      </c>
      <c r="G2995">
        <v>11266.99</v>
      </c>
      <c r="H2995">
        <v>-585.91</v>
      </c>
    </row>
    <row r="2996" spans="1:8" x14ac:dyDescent="0.2">
      <c r="A2996" t="s">
        <v>71</v>
      </c>
      <c r="B2996" t="s">
        <v>55</v>
      </c>
      <c r="C2996" t="s">
        <v>82</v>
      </c>
      <c r="D2996" s="4">
        <v>43435</v>
      </c>
      <c r="E2996" t="s">
        <v>206</v>
      </c>
      <c r="F2996" s="5">
        <v>43221</v>
      </c>
      <c r="G2996">
        <v>1598</v>
      </c>
      <c r="H2996">
        <v>150.19</v>
      </c>
    </row>
    <row r="2997" spans="1:8" x14ac:dyDescent="0.2">
      <c r="A2997" t="s">
        <v>71</v>
      </c>
      <c r="B2997" t="s">
        <v>55</v>
      </c>
      <c r="C2997" t="s">
        <v>82</v>
      </c>
      <c r="D2997" s="4">
        <v>43435</v>
      </c>
      <c r="E2997" t="s">
        <v>207</v>
      </c>
      <c r="F2997" s="5">
        <v>43221</v>
      </c>
      <c r="G2997">
        <v>72.040000000000006</v>
      </c>
      <c r="H2997">
        <v>6.76</v>
      </c>
    </row>
    <row r="2998" spans="1:8" x14ac:dyDescent="0.2">
      <c r="A2998" t="s">
        <v>71</v>
      </c>
      <c r="B2998" t="s">
        <v>55</v>
      </c>
      <c r="C2998" t="s">
        <v>82</v>
      </c>
      <c r="D2998" s="4">
        <v>43435</v>
      </c>
      <c r="E2998" t="s">
        <v>198</v>
      </c>
      <c r="F2998" s="5">
        <v>43221</v>
      </c>
      <c r="G2998">
        <v>1670.04</v>
      </c>
      <c r="H2998">
        <v>-86.86</v>
      </c>
    </row>
    <row r="2999" spans="1:8" x14ac:dyDescent="0.2">
      <c r="A2999" t="s">
        <v>71</v>
      </c>
      <c r="B2999" t="s">
        <v>55</v>
      </c>
      <c r="C2999" t="s">
        <v>82</v>
      </c>
      <c r="D2999" s="4">
        <v>43435</v>
      </c>
      <c r="E2999" t="s">
        <v>199</v>
      </c>
      <c r="F2999" s="5">
        <v>43221</v>
      </c>
      <c r="G2999">
        <v>1670.04</v>
      </c>
      <c r="H2999">
        <v>86.86</v>
      </c>
    </row>
    <row r="3000" spans="1:8" x14ac:dyDescent="0.2">
      <c r="A3000" t="s">
        <v>71</v>
      </c>
      <c r="B3000" t="s">
        <v>54</v>
      </c>
      <c r="C3000" t="s">
        <v>80</v>
      </c>
      <c r="D3000" s="4">
        <v>43435</v>
      </c>
      <c r="E3000" t="s">
        <v>199</v>
      </c>
      <c r="F3000" s="5">
        <v>43405</v>
      </c>
      <c r="G3000">
        <v>40325.72</v>
      </c>
      <c r="H3000">
        <v>2863.08</v>
      </c>
    </row>
    <row r="3001" spans="1:8" x14ac:dyDescent="0.2">
      <c r="A3001" t="s">
        <v>71</v>
      </c>
      <c r="B3001" t="s">
        <v>54</v>
      </c>
      <c r="C3001" t="s">
        <v>80</v>
      </c>
      <c r="D3001" s="4">
        <v>43435</v>
      </c>
      <c r="E3001" t="s">
        <v>193</v>
      </c>
      <c r="F3001" s="5">
        <v>43405</v>
      </c>
      <c r="G3001">
        <v>38585.51</v>
      </c>
      <c r="H3001">
        <v>5093.34</v>
      </c>
    </row>
    <row r="3002" spans="1:8" x14ac:dyDescent="0.2">
      <c r="A3002" t="s">
        <v>71</v>
      </c>
      <c r="B3002" t="s">
        <v>54</v>
      </c>
      <c r="C3002" t="s">
        <v>80</v>
      </c>
      <c r="D3002" s="4">
        <v>43435</v>
      </c>
      <c r="E3002" t="s">
        <v>192</v>
      </c>
      <c r="F3002" s="5">
        <v>43405</v>
      </c>
      <c r="G3002">
        <v>1740.21</v>
      </c>
      <c r="H3002">
        <v>229.7</v>
      </c>
    </row>
    <row r="3003" spans="1:8" x14ac:dyDescent="0.2">
      <c r="A3003" t="s">
        <v>71</v>
      </c>
      <c r="B3003" t="s">
        <v>54</v>
      </c>
      <c r="C3003" t="s">
        <v>80</v>
      </c>
      <c r="D3003" s="4">
        <v>43435</v>
      </c>
      <c r="E3003" t="s">
        <v>198</v>
      </c>
      <c r="F3003" s="5">
        <v>43405</v>
      </c>
      <c r="G3003">
        <v>40325.72</v>
      </c>
      <c r="H3003">
        <v>-2863.08</v>
      </c>
    </row>
    <row r="3004" spans="1:8" x14ac:dyDescent="0.2">
      <c r="A3004" t="s">
        <v>71</v>
      </c>
      <c r="B3004" t="s">
        <v>54</v>
      </c>
      <c r="C3004" t="s">
        <v>80</v>
      </c>
      <c r="D3004" s="4">
        <v>43435</v>
      </c>
      <c r="E3004" t="s">
        <v>202</v>
      </c>
      <c r="F3004" s="5">
        <v>43221</v>
      </c>
      <c r="G3004">
        <v>5637</v>
      </c>
      <c r="H3004">
        <v>744.12</v>
      </c>
    </row>
    <row r="3005" spans="1:8" x14ac:dyDescent="0.2">
      <c r="A3005" t="s">
        <v>71</v>
      </c>
      <c r="B3005" t="s">
        <v>54</v>
      </c>
      <c r="C3005" t="s">
        <v>80</v>
      </c>
      <c r="D3005" s="4">
        <v>43435</v>
      </c>
      <c r="E3005" t="s">
        <v>203</v>
      </c>
      <c r="F3005" s="5">
        <v>43221</v>
      </c>
      <c r="G3005">
        <v>254.5</v>
      </c>
      <c r="H3005">
        <v>33.67</v>
      </c>
    </row>
    <row r="3006" spans="1:8" x14ac:dyDescent="0.2">
      <c r="A3006" t="s">
        <v>71</v>
      </c>
      <c r="B3006" t="s">
        <v>54</v>
      </c>
      <c r="C3006" t="s">
        <v>80</v>
      </c>
      <c r="D3006" s="4">
        <v>43435</v>
      </c>
      <c r="E3006" t="s">
        <v>198</v>
      </c>
      <c r="F3006" s="5">
        <v>43221</v>
      </c>
      <c r="G3006">
        <v>5891.5</v>
      </c>
      <c r="H3006">
        <v>-418.37</v>
      </c>
    </row>
    <row r="3007" spans="1:8" x14ac:dyDescent="0.2">
      <c r="A3007" t="s">
        <v>71</v>
      </c>
      <c r="B3007" t="s">
        <v>54</v>
      </c>
      <c r="C3007" t="s">
        <v>80</v>
      </c>
      <c r="D3007" s="4">
        <v>43435</v>
      </c>
      <c r="E3007" t="s">
        <v>199</v>
      </c>
      <c r="F3007" s="5">
        <v>43221</v>
      </c>
      <c r="G3007">
        <v>5891.5</v>
      </c>
      <c r="H3007">
        <v>418.37</v>
      </c>
    </row>
    <row r="3008" spans="1:8" x14ac:dyDescent="0.2">
      <c r="A3008" t="s">
        <v>71</v>
      </c>
      <c r="B3008" t="s">
        <v>54</v>
      </c>
      <c r="C3008" t="s">
        <v>81</v>
      </c>
      <c r="D3008" s="4">
        <v>43435</v>
      </c>
      <c r="E3008" t="s">
        <v>198</v>
      </c>
      <c r="F3008" s="5">
        <v>43405</v>
      </c>
      <c r="G3008">
        <v>139934.19</v>
      </c>
      <c r="H3008">
        <v>-4897.6899999999996</v>
      </c>
    </row>
    <row r="3009" spans="1:8" x14ac:dyDescent="0.2">
      <c r="A3009" t="s">
        <v>71</v>
      </c>
      <c r="B3009" t="s">
        <v>54</v>
      </c>
      <c r="C3009" t="s">
        <v>81</v>
      </c>
      <c r="D3009" s="4">
        <v>43435</v>
      </c>
      <c r="E3009" t="s">
        <v>195</v>
      </c>
      <c r="F3009" s="5">
        <v>43405</v>
      </c>
      <c r="G3009">
        <v>133895.51999999999</v>
      </c>
      <c r="H3009">
        <v>8703.15</v>
      </c>
    </row>
    <row r="3010" spans="1:8" x14ac:dyDescent="0.2">
      <c r="A3010" t="s">
        <v>71</v>
      </c>
      <c r="B3010" t="s">
        <v>54</v>
      </c>
      <c r="C3010" t="s">
        <v>81</v>
      </c>
      <c r="D3010" s="4">
        <v>43435</v>
      </c>
      <c r="E3010" t="s">
        <v>194</v>
      </c>
      <c r="F3010" s="5">
        <v>43405</v>
      </c>
      <c r="G3010">
        <v>6038.67</v>
      </c>
      <c r="H3010">
        <v>392.49</v>
      </c>
    </row>
    <row r="3011" spans="1:8" x14ac:dyDescent="0.2">
      <c r="A3011" t="s">
        <v>71</v>
      </c>
      <c r="B3011" t="s">
        <v>54</v>
      </c>
      <c r="C3011" t="s">
        <v>81</v>
      </c>
      <c r="D3011" s="4">
        <v>43435</v>
      </c>
      <c r="E3011" t="s">
        <v>199</v>
      </c>
      <c r="F3011" s="5">
        <v>43405</v>
      </c>
      <c r="G3011">
        <v>139934.19</v>
      </c>
      <c r="H3011">
        <v>4897.6899999999996</v>
      </c>
    </row>
    <row r="3012" spans="1:8" x14ac:dyDescent="0.2">
      <c r="A3012" t="s">
        <v>71</v>
      </c>
      <c r="B3012" t="s">
        <v>54</v>
      </c>
      <c r="C3012" t="s">
        <v>81</v>
      </c>
      <c r="D3012" s="4">
        <v>43435</v>
      </c>
      <c r="E3012" t="s">
        <v>198</v>
      </c>
      <c r="F3012" s="5">
        <v>43221</v>
      </c>
      <c r="G3012">
        <v>20430.64</v>
      </c>
      <c r="H3012">
        <v>-715.81</v>
      </c>
    </row>
    <row r="3013" spans="1:8" x14ac:dyDescent="0.2">
      <c r="A3013" t="s">
        <v>71</v>
      </c>
      <c r="B3013" t="s">
        <v>54</v>
      </c>
      <c r="C3013" t="s">
        <v>81</v>
      </c>
      <c r="D3013" s="4">
        <v>43435</v>
      </c>
      <c r="E3013" t="s">
        <v>199</v>
      </c>
      <c r="F3013" s="5">
        <v>43221</v>
      </c>
      <c r="G3013">
        <v>20430.64</v>
      </c>
      <c r="H3013">
        <v>715.81</v>
      </c>
    </row>
    <row r="3014" spans="1:8" x14ac:dyDescent="0.2">
      <c r="A3014" t="s">
        <v>71</v>
      </c>
      <c r="B3014" t="s">
        <v>54</v>
      </c>
      <c r="C3014" t="s">
        <v>81</v>
      </c>
      <c r="D3014" s="4">
        <v>43435</v>
      </c>
      <c r="E3014" t="s">
        <v>204</v>
      </c>
      <c r="F3014" s="5">
        <v>43221</v>
      </c>
      <c r="G3014">
        <v>19549</v>
      </c>
      <c r="H3014">
        <v>1271.46</v>
      </c>
    </row>
    <row r="3015" spans="1:8" x14ac:dyDescent="0.2">
      <c r="A3015" t="s">
        <v>71</v>
      </c>
      <c r="B3015" t="s">
        <v>54</v>
      </c>
      <c r="C3015" t="s">
        <v>81</v>
      </c>
      <c r="D3015" s="4">
        <v>43435</v>
      </c>
      <c r="E3015" t="s">
        <v>205</v>
      </c>
      <c r="F3015" s="5">
        <v>43221</v>
      </c>
      <c r="G3015">
        <v>881.64</v>
      </c>
      <c r="H3015">
        <v>57.28</v>
      </c>
    </row>
    <row r="3016" spans="1:8" x14ac:dyDescent="0.2">
      <c r="A3016" t="s">
        <v>71</v>
      </c>
      <c r="B3016" t="s">
        <v>54</v>
      </c>
      <c r="C3016" t="s">
        <v>82</v>
      </c>
      <c r="D3016" s="4">
        <v>43435</v>
      </c>
      <c r="E3016" t="s">
        <v>199</v>
      </c>
      <c r="F3016" s="5">
        <v>43405</v>
      </c>
      <c r="G3016">
        <v>36171.31</v>
      </c>
      <c r="H3016">
        <v>1881</v>
      </c>
    </row>
    <row r="3017" spans="1:8" x14ac:dyDescent="0.2">
      <c r="A3017" t="s">
        <v>71</v>
      </c>
      <c r="B3017" t="s">
        <v>54</v>
      </c>
      <c r="C3017" t="s">
        <v>82</v>
      </c>
      <c r="D3017" s="4">
        <v>43435</v>
      </c>
      <c r="E3017" t="s">
        <v>198</v>
      </c>
      <c r="F3017" s="5">
        <v>43405</v>
      </c>
      <c r="G3017">
        <v>36171.31</v>
      </c>
      <c r="H3017">
        <v>-1881</v>
      </c>
    </row>
    <row r="3018" spans="1:8" x14ac:dyDescent="0.2">
      <c r="A3018" t="s">
        <v>71</v>
      </c>
      <c r="B3018" t="s">
        <v>54</v>
      </c>
      <c r="C3018" t="s">
        <v>82</v>
      </c>
      <c r="D3018" s="4">
        <v>43435</v>
      </c>
      <c r="E3018" t="s">
        <v>197</v>
      </c>
      <c r="F3018" s="5">
        <v>43405</v>
      </c>
      <c r="G3018">
        <v>34610.44</v>
      </c>
      <c r="H3018">
        <v>3253.4</v>
      </c>
    </row>
    <row r="3019" spans="1:8" x14ac:dyDescent="0.2">
      <c r="A3019" t="s">
        <v>71</v>
      </c>
      <c r="B3019" t="s">
        <v>54</v>
      </c>
      <c r="C3019" t="s">
        <v>82</v>
      </c>
      <c r="D3019" s="4">
        <v>43435</v>
      </c>
      <c r="E3019" t="s">
        <v>196</v>
      </c>
      <c r="F3019" s="5">
        <v>43405</v>
      </c>
      <c r="G3019">
        <v>1560.87</v>
      </c>
      <c r="H3019">
        <v>146.71</v>
      </c>
    </row>
    <row r="3020" spans="1:8" x14ac:dyDescent="0.2">
      <c r="A3020" t="s">
        <v>71</v>
      </c>
      <c r="B3020" t="s">
        <v>54</v>
      </c>
      <c r="C3020" t="s">
        <v>82</v>
      </c>
      <c r="D3020" s="4">
        <v>43435</v>
      </c>
      <c r="E3020" t="s">
        <v>199</v>
      </c>
      <c r="F3020" s="5">
        <v>43221</v>
      </c>
      <c r="G3020">
        <v>5293.67</v>
      </c>
      <c r="H3020">
        <v>275.33</v>
      </c>
    </row>
    <row r="3021" spans="1:8" x14ac:dyDescent="0.2">
      <c r="A3021" t="s">
        <v>71</v>
      </c>
      <c r="B3021" t="s">
        <v>54</v>
      </c>
      <c r="C3021" t="s">
        <v>82</v>
      </c>
      <c r="D3021" s="4">
        <v>43435</v>
      </c>
      <c r="E3021" t="s">
        <v>206</v>
      </c>
      <c r="F3021" s="5">
        <v>43221</v>
      </c>
      <c r="G3021">
        <v>5065</v>
      </c>
      <c r="H3021">
        <v>476.13</v>
      </c>
    </row>
    <row r="3022" spans="1:8" x14ac:dyDescent="0.2">
      <c r="A3022" t="s">
        <v>71</v>
      </c>
      <c r="B3022" t="s">
        <v>54</v>
      </c>
      <c r="C3022" t="s">
        <v>82</v>
      </c>
      <c r="D3022" s="4">
        <v>43435</v>
      </c>
      <c r="E3022" t="s">
        <v>207</v>
      </c>
      <c r="F3022" s="5">
        <v>43221</v>
      </c>
      <c r="G3022">
        <v>228.67</v>
      </c>
      <c r="H3022">
        <v>21.56</v>
      </c>
    </row>
    <row r="3023" spans="1:8" x14ac:dyDescent="0.2">
      <c r="A3023" t="s">
        <v>71</v>
      </c>
      <c r="B3023" t="s">
        <v>54</v>
      </c>
      <c r="C3023" t="s">
        <v>82</v>
      </c>
      <c r="D3023" s="4">
        <v>43435</v>
      </c>
      <c r="E3023" t="s">
        <v>198</v>
      </c>
      <c r="F3023" s="5">
        <v>43221</v>
      </c>
      <c r="G3023">
        <v>5293.67</v>
      </c>
      <c r="H3023">
        <v>-275.33</v>
      </c>
    </row>
    <row r="3024" spans="1:8" x14ac:dyDescent="0.2">
      <c r="A3024" t="s">
        <v>71</v>
      </c>
      <c r="B3024" t="s">
        <v>54</v>
      </c>
      <c r="C3024" t="s">
        <v>80</v>
      </c>
      <c r="D3024" s="4">
        <v>43435</v>
      </c>
      <c r="E3024" t="s">
        <v>198</v>
      </c>
      <c r="F3024" s="5">
        <v>43405</v>
      </c>
      <c r="G3024">
        <v>104537.60000000001</v>
      </c>
      <c r="H3024">
        <v>-7422.18</v>
      </c>
    </row>
    <row r="3025" spans="1:8" x14ac:dyDescent="0.2">
      <c r="A3025" t="s">
        <v>71</v>
      </c>
      <c r="B3025" t="s">
        <v>54</v>
      </c>
      <c r="C3025" t="s">
        <v>80</v>
      </c>
      <c r="D3025" s="4">
        <v>43435</v>
      </c>
      <c r="E3025" t="s">
        <v>193</v>
      </c>
      <c r="F3025" s="5">
        <v>43405</v>
      </c>
      <c r="G3025">
        <v>100026.42</v>
      </c>
      <c r="H3025">
        <v>13203.44</v>
      </c>
    </row>
    <row r="3026" spans="1:8" x14ac:dyDescent="0.2">
      <c r="A3026" t="s">
        <v>71</v>
      </c>
      <c r="B3026" t="s">
        <v>54</v>
      </c>
      <c r="C3026" t="s">
        <v>80</v>
      </c>
      <c r="D3026" s="4">
        <v>43435</v>
      </c>
      <c r="E3026" t="s">
        <v>192</v>
      </c>
      <c r="F3026" s="5">
        <v>43405</v>
      </c>
      <c r="G3026">
        <v>4511.18</v>
      </c>
      <c r="H3026">
        <v>595.61</v>
      </c>
    </row>
    <row r="3027" spans="1:8" x14ac:dyDescent="0.2">
      <c r="A3027" t="s">
        <v>71</v>
      </c>
      <c r="B3027" t="s">
        <v>54</v>
      </c>
      <c r="C3027" t="s">
        <v>80</v>
      </c>
      <c r="D3027" s="4">
        <v>43435</v>
      </c>
      <c r="E3027" t="s">
        <v>199</v>
      </c>
      <c r="F3027" s="5">
        <v>43405</v>
      </c>
      <c r="G3027">
        <v>104537.60000000001</v>
      </c>
      <c r="H3027">
        <v>7422.18</v>
      </c>
    </row>
    <row r="3028" spans="1:8" x14ac:dyDescent="0.2">
      <c r="A3028" t="s">
        <v>71</v>
      </c>
      <c r="B3028" t="s">
        <v>54</v>
      </c>
      <c r="C3028" t="s">
        <v>80</v>
      </c>
      <c r="D3028" s="4">
        <v>43435</v>
      </c>
      <c r="E3028" t="s">
        <v>198</v>
      </c>
      <c r="F3028" s="5">
        <v>43221</v>
      </c>
      <c r="G3028">
        <v>223.65</v>
      </c>
      <c r="H3028">
        <v>-15.88</v>
      </c>
    </row>
    <row r="3029" spans="1:8" x14ac:dyDescent="0.2">
      <c r="A3029" t="s">
        <v>71</v>
      </c>
      <c r="B3029" t="s">
        <v>54</v>
      </c>
      <c r="C3029" t="s">
        <v>80</v>
      </c>
      <c r="D3029" s="4">
        <v>43435</v>
      </c>
      <c r="E3029" t="s">
        <v>199</v>
      </c>
      <c r="F3029" s="5">
        <v>43221</v>
      </c>
      <c r="G3029">
        <v>223.65</v>
      </c>
      <c r="H3029">
        <v>15.88</v>
      </c>
    </row>
    <row r="3030" spans="1:8" x14ac:dyDescent="0.2">
      <c r="A3030" t="s">
        <v>71</v>
      </c>
      <c r="B3030" t="s">
        <v>54</v>
      </c>
      <c r="C3030" t="s">
        <v>80</v>
      </c>
      <c r="D3030" s="4">
        <v>43435</v>
      </c>
      <c r="E3030" t="s">
        <v>202</v>
      </c>
      <c r="F3030" s="5">
        <v>43221</v>
      </c>
      <c r="G3030">
        <v>214</v>
      </c>
      <c r="H3030">
        <v>28.25</v>
      </c>
    </row>
    <row r="3031" spans="1:8" x14ac:dyDescent="0.2">
      <c r="A3031" t="s">
        <v>71</v>
      </c>
      <c r="B3031" t="s">
        <v>54</v>
      </c>
      <c r="C3031" t="s">
        <v>80</v>
      </c>
      <c r="D3031" s="4">
        <v>43435</v>
      </c>
      <c r="E3031" t="s">
        <v>203</v>
      </c>
      <c r="F3031" s="5">
        <v>43221</v>
      </c>
      <c r="G3031">
        <v>9.65</v>
      </c>
      <c r="H3031">
        <v>1.27</v>
      </c>
    </row>
    <row r="3032" spans="1:8" x14ac:dyDescent="0.2">
      <c r="A3032" t="s">
        <v>71</v>
      </c>
      <c r="B3032" t="s">
        <v>54</v>
      </c>
      <c r="C3032" t="s">
        <v>81</v>
      </c>
      <c r="D3032" s="4">
        <v>43435</v>
      </c>
      <c r="E3032" t="s">
        <v>195</v>
      </c>
      <c r="F3032" s="5">
        <v>43405</v>
      </c>
      <c r="G3032">
        <v>325425</v>
      </c>
      <c r="H3032">
        <v>21152.66</v>
      </c>
    </row>
    <row r="3033" spans="1:8" x14ac:dyDescent="0.2">
      <c r="A3033" t="s">
        <v>71</v>
      </c>
      <c r="B3033" t="s">
        <v>54</v>
      </c>
      <c r="C3033" t="s">
        <v>81</v>
      </c>
      <c r="D3033" s="4">
        <v>43435</v>
      </c>
      <c r="E3033" t="s">
        <v>194</v>
      </c>
      <c r="F3033" s="5">
        <v>43405</v>
      </c>
      <c r="G3033">
        <v>14676.56</v>
      </c>
      <c r="H3033">
        <v>954.04</v>
      </c>
    </row>
    <row r="3034" spans="1:8" x14ac:dyDescent="0.2">
      <c r="A3034" t="s">
        <v>71</v>
      </c>
      <c r="B3034" t="s">
        <v>54</v>
      </c>
      <c r="C3034" t="s">
        <v>81</v>
      </c>
      <c r="D3034" s="4">
        <v>43435</v>
      </c>
      <c r="E3034" t="s">
        <v>199</v>
      </c>
      <c r="F3034" s="5">
        <v>43405</v>
      </c>
      <c r="G3034">
        <v>340101.56</v>
      </c>
      <c r="H3034">
        <v>11903.69</v>
      </c>
    </row>
    <row r="3035" spans="1:8" x14ac:dyDescent="0.2">
      <c r="A3035" t="s">
        <v>71</v>
      </c>
      <c r="B3035" t="s">
        <v>54</v>
      </c>
      <c r="C3035" t="s">
        <v>81</v>
      </c>
      <c r="D3035" s="4">
        <v>43435</v>
      </c>
      <c r="E3035" t="s">
        <v>198</v>
      </c>
      <c r="F3035" s="5">
        <v>43405</v>
      </c>
      <c r="G3035">
        <v>340101.56</v>
      </c>
      <c r="H3035">
        <v>-11903.69</v>
      </c>
    </row>
    <row r="3036" spans="1:8" x14ac:dyDescent="0.2">
      <c r="A3036" t="s">
        <v>71</v>
      </c>
      <c r="B3036" t="s">
        <v>54</v>
      </c>
      <c r="C3036" t="s">
        <v>81</v>
      </c>
      <c r="D3036" s="4">
        <v>43435</v>
      </c>
      <c r="E3036" t="s">
        <v>204</v>
      </c>
      <c r="F3036" s="5">
        <v>43221</v>
      </c>
      <c r="G3036">
        <v>814</v>
      </c>
      <c r="H3036">
        <v>52.91</v>
      </c>
    </row>
    <row r="3037" spans="1:8" x14ac:dyDescent="0.2">
      <c r="A3037" t="s">
        <v>71</v>
      </c>
      <c r="B3037" t="s">
        <v>54</v>
      </c>
      <c r="C3037" t="s">
        <v>81</v>
      </c>
      <c r="D3037" s="4">
        <v>43435</v>
      </c>
      <c r="E3037" t="s">
        <v>205</v>
      </c>
      <c r="F3037" s="5">
        <v>43221</v>
      </c>
      <c r="G3037">
        <v>36.71</v>
      </c>
      <c r="H3037">
        <v>2.38</v>
      </c>
    </row>
    <row r="3038" spans="1:8" x14ac:dyDescent="0.2">
      <c r="A3038" t="s">
        <v>71</v>
      </c>
      <c r="B3038" t="s">
        <v>54</v>
      </c>
      <c r="C3038" t="s">
        <v>81</v>
      </c>
      <c r="D3038" s="4">
        <v>43435</v>
      </c>
      <c r="E3038" t="s">
        <v>198</v>
      </c>
      <c r="F3038" s="5">
        <v>43221</v>
      </c>
      <c r="G3038">
        <v>850.71</v>
      </c>
      <c r="H3038">
        <v>-29.77</v>
      </c>
    </row>
    <row r="3039" spans="1:8" x14ac:dyDescent="0.2">
      <c r="A3039" t="s">
        <v>71</v>
      </c>
      <c r="B3039" t="s">
        <v>54</v>
      </c>
      <c r="C3039" t="s">
        <v>81</v>
      </c>
      <c r="D3039" s="4">
        <v>43435</v>
      </c>
      <c r="E3039" t="s">
        <v>199</v>
      </c>
      <c r="F3039" s="5">
        <v>43221</v>
      </c>
      <c r="G3039">
        <v>850.71</v>
      </c>
      <c r="H3039">
        <v>29.77</v>
      </c>
    </row>
    <row r="3040" spans="1:8" x14ac:dyDescent="0.2">
      <c r="A3040" t="s">
        <v>71</v>
      </c>
      <c r="B3040" t="s">
        <v>54</v>
      </c>
      <c r="C3040" t="s">
        <v>82</v>
      </c>
      <c r="D3040" s="4">
        <v>43435</v>
      </c>
      <c r="E3040" t="s">
        <v>199</v>
      </c>
      <c r="F3040" s="5">
        <v>43405</v>
      </c>
      <c r="G3040">
        <v>94264.3</v>
      </c>
      <c r="H3040">
        <v>4901.87</v>
      </c>
    </row>
    <row r="3041" spans="1:8" x14ac:dyDescent="0.2">
      <c r="A3041" t="s">
        <v>71</v>
      </c>
      <c r="B3041" t="s">
        <v>54</v>
      </c>
      <c r="C3041" t="s">
        <v>82</v>
      </c>
      <c r="D3041" s="4">
        <v>43435</v>
      </c>
      <c r="E3041" t="s">
        <v>198</v>
      </c>
      <c r="F3041" s="5">
        <v>43405</v>
      </c>
      <c r="G3041">
        <v>94264.3</v>
      </c>
      <c r="H3041">
        <v>-4901.87</v>
      </c>
    </row>
    <row r="3042" spans="1:8" x14ac:dyDescent="0.2">
      <c r="A3042" t="s">
        <v>71</v>
      </c>
      <c r="B3042" t="s">
        <v>54</v>
      </c>
      <c r="C3042" t="s">
        <v>82</v>
      </c>
      <c r="D3042" s="4">
        <v>43435</v>
      </c>
      <c r="E3042" t="s">
        <v>197</v>
      </c>
      <c r="F3042" s="5">
        <v>43405</v>
      </c>
      <c r="G3042">
        <v>90196.51</v>
      </c>
      <c r="H3042">
        <v>8478.3799999999992</v>
      </c>
    </row>
    <row r="3043" spans="1:8" x14ac:dyDescent="0.2">
      <c r="A3043" t="s">
        <v>71</v>
      </c>
      <c r="B3043" t="s">
        <v>54</v>
      </c>
      <c r="C3043" t="s">
        <v>82</v>
      </c>
      <c r="D3043" s="4">
        <v>43435</v>
      </c>
      <c r="E3043" t="s">
        <v>196</v>
      </c>
      <c r="F3043" s="5">
        <v>43405</v>
      </c>
      <c r="G3043">
        <v>4067.79</v>
      </c>
      <c r="H3043">
        <v>382.43</v>
      </c>
    </row>
    <row r="3044" spans="1:8" x14ac:dyDescent="0.2">
      <c r="A3044" t="s">
        <v>71</v>
      </c>
      <c r="B3044" t="s">
        <v>54</v>
      </c>
      <c r="C3044" t="s">
        <v>82</v>
      </c>
      <c r="D3044" s="4">
        <v>43435</v>
      </c>
      <c r="E3044" t="s">
        <v>199</v>
      </c>
      <c r="F3044" s="5">
        <v>43221</v>
      </c>
      <c r="G3044">
        <v>229.93</v>
      </c>
      <c r="H3044">
        <v>11.95</v>
      </c>
    </row>
    <row r="3045" spans="1:8" x14ac:dyDescent="0.2">
      <c r="A3045" t="s">
        <v>71</v>
      </c>
      <c r="B3045" t="s">
        <v>54</v>
      </c>
      <c r="C3045" t="s">
        <v>82</v>
      </c>
      <c r="D3045" s="4">
        <v>43435</v>
      </c>
      <c r="E3045" t="s">
        <v>206</v>
      </c>
      <c r="F3045" s="5">
        <v>43221</v>
      </c>
      <c r="G3045">
        <v>220</v>
      </c>
      <c r="H3045">
        <v>20.68</v>
      </c>
    </row>
    <row r="3046" spans="1:8" x14ac:dyDescent="0.2">
      <c r="A3046" t="s">
        <v>71</v>
      </c>
      <c r="B3046" t="s">
        <v>54</v>
      </c>
      <c r="C3046" t="s">
        <v>82</v>
      </c>
      <c r="D3046" s="4">
        <v>43435</v>
      </c>
      <c r="E3046" t="s">
        <v>207</v>
      </c>
      <c r="F3046" s="5">
        <v>43221</v>
      </c>
      <c r="G3046">
        <v>9.93</v>
      </c>
      <c r="H3046">
        <v>0.93</v>
      </c>
    </row>
    <row r="3047" spans="1:8" x14ac:dyDescent="0.2">
      <c r="A3047" t="s">
        <v>71</v>
      </c>
      <c r="B3047" t="s">
        <v>54</v>
      </c>
      <c r="C3047" t="s">
        <v>82</v>
      </c>
      <c r="D3047" s="4">
        <v>43435</v>
      </c>
      <c r="E3047" t="s">
        <v>198</v>
      </c>
      <c r="F3047" s="5">
        <v>43221</v>
      </c>
      <c r="G3047">
        <v>229.93</v>
      </c>
      <c r="H3047">
        <v>-11.95</v>
      </c>
    </row>
    <row r="3048" spans="1:8" x14ac:dyDescent="0.2">
      <c r="A3048" t="s">
        <v>71</v>
      </c>
      <c r="B3048" t="s">
        <v>55</v>
      </c>
      <c r="C3048" t="s">
        <v>80</v>
      </c>
      <c r="D3048" s="4">
        <v>43435</v>
      </c>
      <c r="E3048" t="s">
        <v>202</v>
      </c>
      <c r="F3048" s="5">
        <v>43221</v>
      </c>
      <c r="G3048">
        <v>8966.5499999999993</v>
      </c>
      <c r="H3048">
        <v>1183.5999999999999</v>
      </c>
    </row>
    <row r="3049" spans="1:8" x14ac:dyDescent="0.2">
      <c r="A3049" t="s">
        <v>71</v>
      </c>
      <c r="B3049" t="s">
        <v>55</v>
      </c>
      <c r="C3049" t="s">
        <v>80</v>
      </c>
      <c r="D3049" s="4">
        <v>43435</v>
      </c>
      <c r="E3049" t="s">
        <v>198</v>
      </c>
      <c r="F3049" s="5">
        <v>43221</v>
      </c>
      <c r="G3049">
        <v>9370.98</v>
      </c>
      <c r="H3049">
        <v>-665.34</v>
      </c>
    </row>
    <row r="3050" spans="1:8" x14ac:dyDescent="0.2">
      <c r="A3050" t="s">
        <v>71</v>
      </c>
      <c r="B3050" t="s">
        <v>55</v>
      </c>
      <c r="C3050" t="s">
        <v>80</v>
      </c>
      <c r="D3050" s="4">
        <v>43435</v>
      </c>
      <c r="E3050" t="s">
        <v>203</v>
      </c>
      <c r="F3050" s="5">
        <v>43221</v>
      </c>
      <c r="G3050">
        <v>404.43</v>
      </c>
      <c r="H3050">
        <v>53.37</v>
      </c>
    </row>
    <row r="3051" spans="1:8" x14ac:dyDescent="0.2">
      <c r="A3051" t="s">
        <v>71</v>
      </c>
      <c r="B3051" t="s">
        <v>55</v>
      </c>
      <c r="C3051" t="s">
        <v>80</v>
      </c>
      <c r="D3051" s="4">
        <v>43435</v>
      </c>
      <c r="E3051" t="s">
        <v>199</v>
      </c>
      <c r="F3051" s="5">
        <v>43221</v>
      </c>
      <c r="G3051">
        <v>9370.98</v>
      </c>
      <c r="H3051">
        <v>665.34</v>
      </c>
    </row>
    <row r="3052" spans="1:8" x14ac:dyDescent="0.2">
      <c r="A3052" t="s">
        <v>71</v>
      </c>
      <c r="B3052" t="s">
        <v>55</v>
      </c>
      <c r="C3052" t="s">
        <v>81</v>
      </c>
      <c r="D3052" s="4">
        <v>43435</v>
      </c>
      <c r="E3052" t="s">
        <v>198</v>
      </c>
      <c r="F3052" s="5">
        <v>43221</v>
      </c>
      <c r="G3052">
        <v>27989.279999999999</v>
      </c>
      <c r="H3052">
        <v>-979.74</v>
      </c>
    </row>
    <row r="3053" spans="1:8" x14ac:dyDescent="0.2">
      <c r="A3053" t="s">
        <v>71</v>
      </c>
      <c r="B3053" t="s">
        <v>55</v>
      </c>
      <c r="C3053" t="s">
        <v>81</v>
      </c>
      <c r="D3053" s="4">
        <v>43435</v>
      </c>
      <c r="E3053" t="s">
        <v>204</v>
      </c>
      <c r="F3053" s="5">
        <v>43221</v>
      </c>
      <c r="G3053">
        <v>26781.45</v>
      </c>
      <c r="H3053">
        <v>1740.95</v>
      </c>
    </row>
    <row r="3054" spans="1:8" x14ac:dyDescent="0.2">
      <c r="A3054" t="s">
        <v>71</v>
      </c>
      <c r="B3054" t="s">
        <v>55</v>
      </c>
      <c r="C3054" t="s">
        <v>81</v>
      </c>
      <c r="D3054" s="4">
        <v>43435</v>
      </c>
      <c r="E3054" t="s">
        <v>205</v>
      </c>
      <c r="F3054" s="5">
        <v>43221</v>
      </c>
      <c r="G3054">
        <v>1207.83</v>
      </c>
      <c r="H3054">
        <v>78.489999999999995</v>
      </c>
    </row>
    <row r="3055" spans="1:8" x14ac:dyDescent="0.2">
      <c r="A3055" t="s">
        <v>71</v>
      </c>
      <c r="B3055" t="s">
        <v>55</v>
      </c>
      <c r="C3055" t="s">
        <v>81</v>
      </c>
      <c r="D3055" s="4">
        <v>43435</v>
      </c>
      <c r="E3055" t="s">
        <v>199</v>
      </c>
      <c r="F3055" s="5">
        <v>43221</v>
      </c>
      <c r="G3055">
        <v>27989.279999999999</v>
      </c>
      <c r="H3055">
        <v>979.74</v>
      </c>
    </row>
    <row r="3056" spans="1:8" x14ac:dyDescent="0.2">
      <c r="A3056" t="s">
        <v>71</v>
      </c>
      <c r="B3056" t="s">
        <v>55</v>
      </c>
      <c r="C3056" t="s">
        <v>82</v>
      </c>
      <c r="D3056" s="4">
        <v>43435</v>
      </c>
      <c r="E3056" t="s">
        <v>198</v>
      </c>
      <c r="F3056" s="5">
        <v>43221</v>
      </c>
      <c r="G3056">
        <v>9567.08</v>
      </c>
      <c r="H3056">
        <v>-497.45</v>
      </c>
    </row>
    <row r="3057" spans="1:8" x14ac:dyDescent="0.2">
      <c r="A3057" t="s">
        <v>71</v>
      </c>
      <c r="B3057" t="s">
        <v>55</v>
      </c>
      <c r="C3057" t="s">
        <v>82</v>
      </c>
      <c r="D3057" s="4">
        <v>43435</v>
      </c>
      <c r="E3057" t="s">
        <v>206</v>
      </c>
      <c r="F3057" s="5">
        <v>43221</v>
      </c>
      <c r="G3057">
        <v>9154.2000000000007</v>
      </c>
      <c r="H3057">
        <v>860.5</v>
      </c>
    </row>
    <row r="3058" spans="1:8" x14ac:dyDescent="0.2">
      <c r="A3058" t="s">
        <v>71</v>
      </c>
      <c r="B3058" t="s">
        <v>55</v>
      </c>
      <c r="C3058" t="s">
        <v>82</v>
      </c>
      <c r="D3058" s="4">
        <v>43435</v>
      </c>
      <c r="E3058" t="s">
        <v>207</v>
      </c>
      <c r="F3058" s="5">
        <v>43221</v>
      </c>
      <c r="G3058">
        <v>412.88</v>
      </c>
      <c r="H3058">
        <v>38.79</v>
      </c>
    </row>
    <row r="3059" spans="1:8" x14ac:dyDescent="0.2">
      <c r="A3059" t="s">
        <v>71</v>
      </c>
      <c r="B3059" t="s">
        <v>55</v>
      </c>
      <c r="C3059" t="s">
        <v>82</v>
      </c>
      <c r="D3059" s="4">
        <v>43435</v>
      </c>
      <c r="E3059" t="s">
        <v>199</v>
      </c>
      <c r="F3059" s="5">
        <v>43221</v>
      </c>
      <c r="G3059">
        <v>9567.08</v>
      </c>
      <c r="H3059">
        <v>497.45</v>
      </c>
    </row>
    <row r="3060" spans="1:8" x14ac:dyDescent="0.2">
      <c r="A3060" t="s">
        <v>71</v>
      </c>
      <c r="B3060" t="s">
        <v>54</v>
      </c>
      <c r="C3060" t="s">
        <v>80</v>
      </c>
      <c r="D3060" s="4">
        <v>43435</v>
      </c>
      <c r="E3060" t="s">
        <v>198</v>
      </c>
      <c r="F3060" s="5">
        <v>43221</v>
      </c>
      <c r="G3060">
        <v>7025.08</v>
      </c>
      <c r="H3060">
        <v>-499.12</v>
      </c>
    </row>
    <row r="3061" spans="1:8" x14ac:dyDescent="0.2">
      <c r="A3061" t="s">
        <v>71</v>
      </c>
      <c r="B3061" t="s">
        <v>54</v>
      </c>
      <c r="C3061" t="s">
        <v>80</v>
      </c>
      <c r="D3061" s="4">
        <v>43435</v>
      </c>
      <c r="E3061" t="s">
        <v>202</v>
      </c>
      <c r="F3061" s="5">
        <v>43221</v>
      </c>
      <c r="G3061">
        <v>6721.34</v>
      </c>
      <c r="H3061">
        <v>887.28</v>
      </c>
    </row>
    <row r="3062" spans="1:8" x14ac:dyDescent="0.2">
      <c r="A3062" t="s">
        <v>71</v>
      </c>
      <c r="B3062" t="s">
        <v>54</v>
      </c>
      <c r="C3062" t="s">
        <v>80</v>
      </c>
      <c r="D3062" s="4">
        <v>43435</v>
      </c>
      <c r="E3062" t="s">
        <v>203</v>
      </c>
      <c r="F3062" s="5">
        <v>43221</v>
      </c>
      <c r="G3062">
        <v>303.74</v>
      </c>
      <c r="H3062">
        <v>40.26</v>
      </c>
    </row>
    <row r="3063" spans="1:8" x14ac:dyDescent="0.2">
      <c r="A3063" t="s">
        <v>71</v>
      </c>
      <c r="B3063" t="s">
        <v>54</v>
      </c>
      <c r="C3063" t="s">
        <v>80</v>
      </c>
      <c r="D3063" s="4">
        <v>43435</v>
      </c>
      <c r="E3063" t="s">
        <v>199</v>
      </c>
      <c r="F3063" s="5">
        <v>43221</v>
      </c>
      <c r="G3063">
        <v>7025.08</v>
      </c>
      <c r="H3063">
        <v>499.12</v>
      </c>
    </row>
    <row r="3064" spans="1:8" x14ac:dyDescent="0.2">
      <c r="A3064" t="s">
        <v>71</v>
      </c>
      <c r="B3064" t="s">
        <v>54</v>
      </c>
      <c r="C3064" t="s">
        <v>81</v>
      </c>
      <c r="D3064" s="4">
        <v>43435</v>
      </c>
      <c r="E3064" t="s">
        <v>198</v>
      </c>
      <c r="F3064" s="5">
        <v>43221</v>
      </c>
      <c r="G3064">
        <v>22210.58</v>
      </c>
      <c r="H3064">
        <v>-778.54</v>
      </c>
    </row>
    <row r="3065" spans="1:8" x14ac:dyDescent="0.2">
      <c r="A3065" t="s">
        <v>71</v>
      </c>
      <c r="B3065" t="s">
        <v>54</v>
      </c>
      <c r="C3065" t="s">
        <v>81</v>
      </c>
      <c r="D3065" s="4">
        <v>43435</v>
      </c>
      <c r="E3065" t="s">
        <v>204</v>
      </c>
      <c r="F3065" s="5">
        <v>43221</v>
      </c>
      <c r="G3065">
        <v>21252.22</v>
      </c>
      <c r="H3065">
        <v>1382.55</v>
      </c>
    </row>
    <row r="3066" spans="1:8" x14ac:dyDescent="0.2">
      <c r="A3066" t="s">
        <v>71</v>
      </c>
      <c r="B3066" t="s">
        <v>54</v>
      </c>
      <c r="C3066" t="s">
        <v>81</v>
      </c>
      <c r="D3066" s="4">
        <v>43435</v>
      </c>
      <c r="E3066" t="s">
        <v>205</v>
      </c>
      <c r="F3066" s="5">
        <v>43221</v>
      </c>
      <c r="G3066">
        <v>958.36</v>
      </c>
      <c r="H3066">
        <v>62.28</v>
      </c>
    </row>
    <row r="3067" spans="1:8" x14ac:dyDescent="0.2">
      <c r="A3067" t="s">
        <v>71</v>
      </c>
      <c r="B3067" t="s">
        <v>54</v>
      </c>
      <c r="C3067" t="s">
        <v>81</v>
      </c>
      <c r="D3067" s="4">
        <v>43435</v>
      </c>
      <c r="E3067" t="s">
        <v>199</v>
      </c>
      <c r="F3067" s="5">
        <v>43221</v>
      </c>
      <c r="G3067">
        <v>22210.58</v>
      </c>
      <c r="H3067">
        <v>778.54</v>
      </c>
    </row>
    <row r="3068" spans="1:8" x14ac:dyDescent="0.2">
      <c r="A3068" t="s">
        <v>71</v>
      </c>
      <c r="B3068" t="s">
        <v>54</v>
      </c>
      <c r="C3068" t="s">
        <v>82</v>
      </c>
      <c r="D3068" s="4">
        <v>43435</v>
      </c>
      <c r="E3068" t="s">
        <v>198</v>
      </c>
      <c r="F3068" s="5">
        <v>43221</v>
      </c>
      <c r="G3068">
        <v>6557.98</v>
      </c>
      <c r="H3068">
        <v>-341.08</v>
      </c>
    </row>
    <row r="3069" spans="1:8" x14ac:dyDescent="0.2">
      <c r="A3069" t="s">
        <v>71</v>
      </c>
      <c r="B3069" t="s">
        <v>54</v>
      </c>
      <c r="C3069" t="s">
        <v>82</v>
      </c>
      <c r="D3069" s="4">
        <v>43435</v>
      </c>
      <c r="E3069" t="s">
        <v>206</v>
      </c>
      <c r="F3069" s="5">
        <v>43221</v>
      </c>
      <c r="G3069">
        <v>6274.42</v>
      </c>
      <c r="H3069">
        <v>589.69000000000005</v>
      </c>
    </row>
    <row r="3070" spans="1:8" x14ac:dyDescent="0.2">
      <c r="A3070" t="s">
        <v>71</v>
      </c>
      <c r="B3070" t="s">
        <v>54</v>
      </c>
      <c r="C3070" t="s">
        <v>82</v>
      </c>
      <c r="D3070" s="4">
        <v>43435</v>
      </c>
      <c r="E3070" t="s">
        <v>207</v>
      </c>
      <c r="F3070" s="5">
        <v>43221</v>
      </c>
      <c r="G3070">
        <v>283.56</v>
      </c>
      <c r="H3070">
        <v>26.76</v>
      </c>
    </row>
    <row r="3071" spans="1:8" x14ac:dyDescent="0.2">
      <c r="A3071" t="s">
        <v>71</v>
      </c>
      <c r="B3071" t="s">
        <v>54</v>
      </c>
      <c r="C3071" t="s">
        <v>82</v>
      </c>
      <c r="D3071" s="4">
        <v>43435</v>
      </c>
      <c r="E3071" t="s">
        <v>199</v>
      </c>
      <c r="F3071" s="5">
        <v>43221</v>
      </c>
      <c r="G3071">
        <v>6557.98</v>
      </c>
      <c r="H3071">
        <v>341.08</v>
      </c>
    </row>
    <row r="3072" spans="1:8" x14ac:dyDescent="0.2">
      <c r="A3072" t="s">
        <v>71</v>
      </c>
      <c r="B3072" t="s">
        <v>54</v>
      </c>
      <c r="C3072" t="s">
        <v>80</v>
      </c>
      <c r="D3072" s="4">
        <v>43435</v>
      </c>
      <c r="E3072" t="s">
        <v>199</v>
      </c>
      <c r="F3072" s="5">
        <v>43405</v>
      </c>
      <c r="G3072">
        <v>267051.09000000003</v>
      </c>
      <c r="H3072">
        <v>18960.810000000001</v>
      </c>
    </row>
    <row r="3073" spans="1:8" x14ac:dyDescent="0.2">
      <c r="A3073" t="s">
        <v>71</v>
      </c>
      <c r="B3073" t="s">
        <v>54</v>
      </c>
      <c r="C3073" t="s">
        <v>80</v>
      </c>
      <c r="D3073" s="4">
        <v>43435</v>
      </c>
      <c r="E3073" t="s">
        <v>198</v>
      </c>
      <c r="F3073" s="5">
        <v>43405</v>
      </c>
      <c r="G3073">
        <v>267051.09000000003</v>
      </c>
      <c r="H3073">
        <v>-18960.810000000001</v>
      </c>
    </row>
    <row r="3074" spans="1:8" x14ac:dyDescent="0.2">
      <c r="A3074" t="s">
        <v>71</v>
      </c>
      <c r="B3074" t="s">
        <v>54</v>
      </c>
      <c r="C3074" t="s">
        <v>80</v>
      </c>
      <c r="D3074" s="4">
        <v>43435</v>
      </c>
      <c r="E3074" t="s">
        <v>193</v>
      </c>
      <c r="F3074" s="5">
        <v>43405</v>
      </c>
      <c r="G3074">
        <v>255526.92</v>
      </c>
      <c r="H3074">
        <v>33729.4</v>
      </c>
    </row>
    <row r="3075" spans="1:8" x14ac:dyDescent="0.2">
      <c r="A3075" t="s">
        <v>71</v>
      </c>
      <c r="B3075" t="s">
        <v>54</v>
      </c>
      <c r="C3075" t="s">
        <v>80</v>
      </c>
      <c r="D3075" s="4">
        <v>43435</v>
      </c>
      <c r="E3075" t="s">
        <v>192</v>
      </c>
      <c r="F3075" s="5">
        <v>43405</v>
      </c>
      <c r="G3075">
        <v>11524.17</v>
      </c>
      <c r="H3075">
        <v>1521.09</v>
      </c>
    </row>
    <row r="3076" spans="1:8" x14ac:dyDescent="0.2">
      <c r="A3076" t="s">
        <v>71</v>
      </c>
      <c r="B3076" t="s">
        <v>54</v>
      </c>
      <c r="C3076" t="s">
        <v>80</v>
      </c>
      <c r="D3076" s="4">
        <v>43435</v>
      </c>
      <c r="E3076" t="s">
        <v>199</v>
      </c>
      <c r="F3076" s="5">
        <v>43221</v>
      </c>
      <c r="G3076">
        <v>705.78</v>
      </c>
      <c r="H3076">
        <v>50.12</v>
      </c>
    </row>
    <row r="3077" spans="1:8" x14ac:dyDescent="0.2">
      <c r="A3077" t="s">
        <v>71</v>
      </c>
      <c r="B3077" t="s">
        <v>54</v>
      </c>
      <c r="C3077" t="s">
        <v>80</v>
      </c>
      <c r="D3077" s="4">
        <v>43435</v>
      </c>
      <c r="E3077" t="s">
        <v>202</v>
      </c>
      <c r="F3077" s="5">
        <v>43221</v>
      </c>
      <c r="G3077">
        <v>675.31</v>
      </c>
      <c r="H3077">
        <v>89.13</v>
      </c>
    </row>
    <row r="3078" spans="1:8" x14ac:dyDescent="0.2">
      <c r="A3078" t="s">
        <v>71</v>
      </c>
      <c r="B3078" t="s">
        <v>54</v>
      </c>
      <c r="C3078" t="s">
        <v>80</v>
      </c>
      <c r="D3078" s="4">
        <v>43435</v>
      </c>
      <c r="E3078" t="s">
        <v>203</v>
      </c>
      <c r="F3078" s="5">
        <v>43221</v>
      </c>
      <c r="G3078">
        <v>30.47</v>
      </c>
      <c r="H3078">
        <v>4.0199999999999996</v>
      </c>
    </row>
    <row r="3079" spans="1:8" x14ac:dyDescent="0.2">
      <c r="A3079" t="s">
        <v>71</v>
      </c>
      <c r="B3079" t="s">
        <v>54</v>
      </c>
      <c r="C3079" t="s">
        <v>80</v>
      </c>
      <c r="D3079" s="4">
        <v>43435</v>
      </c>
      <c r="E3079" t="s">
        <v>198</v>
      </c>
      <c r="F3079" s="5">
        <v>43221</v>
      </c>
      <c r="G3079">
        <v>705.78</v>
      </c>
      <c r="H3079">
        <v>-50.12</v>
      </c>
    </row>
    <row r="3080" spans="1:8" x14ac:dyDescent="0.2">
      <c r="A3080" t="s">
        <v>71</v>
      </c>
      <c r="B3080" t="s">
        <v>54</v>
      </c>
      <c r="C3080" t="s">
        <v>81</v>
      </c>
      <c r="D3080" s="4">
        <v>43435</v>
      </c>
      <c r="E3080" t="s">
        <v>195</v>
      </c>
      <c r="F3080" s="5">
        <v>43405</v>
      </c>
      <c r="G3080">
        <v>795369.62</v>
      </c>
      <c r="H3080">
        <v>51699.08</v>
      </c>
    </row>
    <row r="3081" spans="1:8" x14ac:dyDescent="0.2">
      <c r="A3081" t="s">
        <v>71</v>
      </c>
      <c r="B3081" t="s">
        <v>54</v>
      </c>
      <c r="C3081" t="s">
        <v>81</v>
      </c>
      <c r="D3081" s="4">
        <v>43435</v>
      </c>
      <c r="E3081" t="s">
        <v>194</v>
      </c>
      <c r="F3081" s="5">
        <v>43405</v>
      </c>
      <c r="G3081">
        <v>35871.4</v>
      </c>
      <c r="H3081">
        <v>2331.44</v>
      </c>
    </row>
    <row r="3082" spans="1:8" x14ac:dyDescent="0.2">
      <c r="A3082" t="s">
        <v>71</v>
      </c>
      <c r="B3082" t="s">
        <v>54</v>
      </c>
      <c r="C3082" t="s">
        <v>81</v>
      </c>
      <c r="D3082" s="4">
        <v>43435</v>
      </c>
      <c r="E3082" t="s">
        <v>199</v>
      </c>
      <c r="F3082" s="5">
        <v>43405</v>
      </c>
      <c r="G3082">
        <v>831241.02</v>
      </c>
      <c r="H3082">
        <v>29093.45</v>
      </c>
    </row>
    <row r="3083" spans="1:8" x14ac:dyDescent="0.2">
      <c r="A3083" t="s">
        <v>71</v>
      </c>
      <c r="B3083" t="s">
        <v>54</v>
      </c>
      <c r="C3083" t="s">
        <v>81</v>
      </c>
      <c r="D3083" s="4">
        <v>43435</v>
      </c>
      <c r="E3083" t="s">
        <v>198</v>
      </c>
      <c r="F3083" s="5">
        <v>43405</v>
      </c>
      <c r="G3083">
        <v>831241.02</v>
      </c>
      <c r="H3083">
        <v>-29093.45</v>
      </c>
    </row>
    <row r="3084" spans="1:8" x14ac:dyDescent="0.2">
      <c r="A3084" t="s">
        <v>71</v>
      </c>
      <c r="B3084" t="s">
        <v>54</v>
      </c>
      <c r="C3084" t="s">
        <v>81</v>
      </c>
      <c r="D3084" s="4">
        <v>43435</v>
      </c>
      <c r="E3084" t="s">
        <v>204</v>
      </c>
      <c r="F3084" s="5">
        <v>43221</v>
      </c>
      <c r="G3084">
        <v>2427.38</v>
      </c>
      <c r="H3084">
        <v>157.79</v>
      </c>
    </row>
    <row r="3085" spans="1:8" x14ac:dyDescent="0.2">
      <c r="A3085" t="s">
        <v>71</v>
      </c>
      <c r="B3085" t="s">
        <v>54</v>
      </c>
      <c r="C3085" t="s">
        <v>81</v>
      </c>
      <c r="D3085" s="4">
        <v>43435</v>
      </c>
      <c r="E3085" t="s">
        <v>205</v>
      </c>
      <c r="F3085" s="5">
        <v>43221</v>
      </c>
      <c r="G3085">
        <v>109.47</v>
      </c>
      <c r="H3085">
        <v>7.12</v>
      </c>
    </row>
    <row r="3086" spans="1:8" x14ac:dyDescent="0.2">
      <c r="A3086" t="s">
        <v>71</v>
      </c>
      <c r="B3086" t="s">
        <v>54</v>
      </c>
      <c r="C3086" t="s">
        <v>81</v>
      </c>
      <c r="D3086" s="4">
        <v>43435</v>
      </c>
      <c r="E3086" t="s">
        <v>198</v>
      </c>
      <c r="F3086" s="5">
        <v>43221</v>
      </c>
      <c r="G3086">
        <v>2536.85</v>
      </c>
      <c r="H3086">
        <v>-88.79</v>
      </c>
    </row>
    <row r="3087" spans="1:8" x14ac:dyDescent="0.2">
      <c r="A3087" t="s">
        <v>71</v>
      </c>
      <c r="B3087" t="s">
        <v>54</v>
      </c>
      <c r="C3087" t="s">
        <v>81</v>
      </c>
      <c r="D3087" s="4">
        <v>43435</v>
      </c>
      <c r="E3087" t="s">
        <v>199</v>
      </c>
      <c r="F3087" s="5">
        <v>43221</v>
      </c>
      <c r="G3087">
        <v>2536.85</v>
      </c>
      <c r="H3087">
        <v>88.79</v>
      </c>
    </row>
    <row r="3088" spans="1:8" x14ac:dyDescent="0.2">
      <c r="A3088" t="s">
        <v>71</v>
      </c>
      <c r="B3088" t="s">
        <v>54</v>
      </c>
      <c r="C3088" t="s">
        <v>82</v>
      </c>
      <c r="D3088" s="4">
        <v>43435</v>
      </c>
      <c r="E3088" t="s">
        <v>199</v>
      </c>
      <c r="F3088" s="5">
        <v>43405</v>
      </c>
      <c r="G3088">
        <v>231116.4</v>
      </c>
      <c r="H3088">
        <v>12018.1</v>
      </c>
    </row>
    <row r="3089" spans="1:8" x14ac:dyDescent="0.2">
      <c r="A3089" t="s">
        <v>71</v>
      </c>
      <c r="B3089" t="s">
        <v>54</v>
      </c>
      <c r="C3089" t="s">
        <v>82</v>
      </c>
      <c r="D3089" s="4">
        <v>43435</v>
      </c>
      <c r="E3089" t="s">
        <v>198</v>
      </c>
      <c r="F3089" s="5">
        <v>43405</v>
      </c>
      <c r="G3089">
        <v>231116.4</v>
      </c>
      <c r="H3089">
        <v>-12018.1</v>
      </c>
    </row>
    <row r="3090" spans="1:8" x14ac:dyDescent="0.2">
      <c r="A3090" t="s">
        <v>71</v>
      </c>
      <c r="B3090" t="s">
        <v>54</v>
      </c>
      <c r="C3090" t="s">
        <v>82</v>
      </c>
      <c r="D3090" s="4">
        <v>43435</v>
      </c>
      <c r="E3090" t="s">
        <v>197</v>
      </c>
      <c r="F3090" s="5">
        <v>43405</v>
      </c>
      <c r="G3090">
        <v>221143.06</v>
      </c>
      <c r="H3090">
        <v>20787.32</v>
      </c>
    </row>
    <row r="3091" spans="1:8" x14ac:dyDescent="0.2">
      <c r="A3091" t="s">
        <v>71</v>
      </c>
      <c r="B3091" t="s">
        <v>54</v>
      </c>
      <c r="C3091" t="s">
        <v>82</v>
      </c>
      <c r="D3091" s="4">
        <v>43435</v>
      </c>
      <c r="E3091" t="s">
        <v>196</v>
      </c>
      <c r="F3091" s="5">
        <v>43405</v>
      </c>
      <c r="G3091">
        <v>9973.34</v>
      </c>
      <c r="H3091">
        <v>937.38</v>
      </c>
    </row>
    <row r="3092" spans="1:8" x14ac:dyDescent="0.2">
      <c r="A3092" t="s">
        <v>71</v>
      </c>
      <c r="B3092" t="s">
        <v>54</v>
      </c>
      <c r="C3092" t="s">
        <v>82</v>
      </c>
      <c r="D3092" s="4">
        <v>43435</v>
      </c>
      <c r="E3092" t="s">
        <v>199</v>
      </c>
      <c r="F3092" s="5">
        <v>43221</v>
      </c>
      <c r="G3092">
        <v>744.86</v>
      </c>
      <c r="H3092">
        <v>38.729999999999997</v>
      </c>
    </row>
    <row r="3093" spans="1:8" x14ac:dyDescent="0.2">
      <c r="A3093" t="s">
        <v>71</v>
      </c>
      <c r="B3093" t="s">
        <v>54</v>
      </c>
      <c r="C3093" t="s">
        <v>82</v>
      </c>
      <c r="D3093" s="4">
        <v>43435</v>
      </c>
      <c r="E3093" t="s">
        <v>206</v>
      </c>
      <c r="F3093" s="5">
        <v>43221</v>
      </c>
      <c r="G3093">
        <v>712.7</v>
      </c>
      <c r="H3093">
        <v>66.98</v>
      </c>
    </row>
    <row r="3094" spans="1:8" x14ac:dyDescent="0.2">
      <c r="A3094" t="s">
        <v>71</v>
      </c>
      <c r="B3094" t="s">
        <v>54</v>
      </c>
      <c r="C3094" t="s">
        <v>82</v>
      </c>
      <c r="D3094" s="4">
        <v>43435</v>
      </c>
      <c r="E3094" t="s">
        <v>207</v>
      </c>
      <c r="F3094" s="5">
        <v>43221</v>
      </c>
      <c r="G3094">
        <v>32.159999999999997</v>
      </c>
      <c r="H3094">
        <v>3.02</v>
      </c>
    </row>
    <row r="3095" spans="1:8" x14ac:dyDescent="0.2">
      <c r="A3095" t="s">
        <v>71</v>
      </c>
      <c r="B3095" t="s">
        <v>54</v>
      </c>
      <c r="C3095" t="s">
        <v>82</v>
      </c>
      <c r="D3095" s="4">
        <v>43435</v>
      </c>
      <c r="E3095" t="s">
        <v>198</v>
      </c>
      <c r="F3095" s="5">
        <v>43221</v>
      </c>
      <c r="G3095">
        <v>744.86</v>
      </c>
      <c r="H3095">
        <v>-38.729999999999997</v>
      </c>
    </row>
    <row r="3096" spans="1:8" x14ac:dyDescent="0.2">
      <c r="A3096" t="s">
        <v>71</v>
      </c>
      <c r="B3096" t="s">
        <v>55</v>
      </c>
      <c r="C3096" t="s">
        <v>80</v>
      </c>
      <c r="D3096" s="4">
        <v>43435</v>
      </c>
      <c r="E3096" t="s">
        <v>199</v>
      </c>
      <c r="F3096" s="5">
        <v>43405</v>
      </c>
      <c r="G3096">
        <v>134321.37</v>
      </c>
      <c r="H3096">
        <v>9536.76</v>
      </c>
    </row>
    <row r="3097" spans="1:8" x14ac:dyDescent="0.2">
      <c r="A3097" t="s">
        <v>71</v>
      </c>
      <c r="B3097" t="s">
        <v>55</v>
      </c>
      <c r="C3097" t="s">
        <v>80</v>
      </c>
      <c r="D3097" s="4">
        <v>43435</v>
      </c>
      <c r="E3097" t="s">
        <v>198</v>
      </c>
      <c r="F3097" s="5">
        <v>43405</v>
      </c>
      <c r="G3097">
        <v>134321.37</v>
      </c>
      <c r="H3097">
        <v>-9536.76</v>
      </c>
    </row>
    <row r="3098" spans="1:8" x14ac:dyDescent="0.2">
      <c r="A3098" t="s">
        <v>71</v>
      </c>
      <c r="B3098" t="s">
        <v>55</v>
      </c>
      <c r="C3098" t="s">
        <v>80</v>
      </c>
      <c r="D3098" s="4">
        <v>43435</v>
      </c>
      <c r="E3098" t="s">
        <v>193</v>
      </c>
      <c r="F3098" s="5">
        <v>43405</v>
      </c>
      <c r="G3098">
        <v>128524.84</v>
      </c>
      <c r="H3098">
        <v>16965.29</v>
      </c>
    </row>
    <row r="3099" spans="1:8" x14ac:dyDescent="0.2">
      <c r="A3099" t="s">
        <v>71</v>
      </c>
      <c r="B3099" t="s">
        <v>55</v>
      </c>
      <c r="C3099" t="s">
        <v>80</v>
      </c>
      <c r="D3099" s="4">
        <v>43435</v>
      </c>
      <c r="E3099" t="s">
        <v>192</v>
      </c>
      <c r="F3099" s="5">
        <v>43405</v>
      </c>
      <c r="G3099">
        <v>5796.53</v>
      </c>
      <c r="H3099">
        <v>765.17</v>
      </c>
    </row>
    <row r="3100" spans="1:8" x14ac:dyDescent="0.2">
      <c r="A3100" t="s">
        <v>71</v>
      </c>
      <c r="B3100" t="s">
        <v>55</v>
      </c>
      <c r="C3100" t="s">
        <v>80</v>
      </c>
      <c r="D3100" s="4">
        <v>43435</v>
      </c>
      <c r="E3100" t="s">
        <v>199</v>
      </c>
      <c r="F3100" s="5">
        <v>43221</v>
      </c>
      <c r="G3100">
        <v>234.1</v>
      </c>
      <c r="H3100">
        <v>16.63</v>
      </c>
    </row>
    <row r="3101" spans="1:8" x14ac:dyDescent="0.2">
      <c r="A3101" t="s">
        <v>71</v>
      </c>
      <c r="B3101" t="s">
        <v>55</v>
      </c>
      <c r="C3101" t="s">
        <v>80</v>
      </c>
      <c r="D3101" s="4">
        <v>43435</v>
      </c>
      <c r="E3101" t="s">
        <v>202</v>
      </c>
      <c r="F3101" s="5">
        <v>43221</v>
      </c>
      <c r="G3101">
        <v>224</v>
      </c>
      <c r="H3101">
        <v>29.57</v>
      </c>
    </row>
    <row r="3102" spans="1:8" x14ac:dyDescent="0.2">
      <c r="A3102" t="s">
        <v>71</v>
      </c>
      <c r="B3102" t="s">
        <v>55</v>
      </c>
      <c r="C3102" t="s">
        <v>80</v>
      </c>
      <c r="D3102" s="4">
        <v>43435</v>
      </c>
      <c r="E3102" t="s">
        <v>203</v>
      </c>
      <c r="F3102" s="5">
        <v>43221</v>
      </c>
      <c r="G3102">
        <v>10.1</v>
      </c>
      <c r="H3102">
        <v>1.34</v>
      </c>
    </row>
    <row r="3103" spans="1:8" x14ac:dyDescent="0.2">
      <c r="A3103" t="s">
        <v>71</v>
      </c>
      <c r="B3103" t="s">
        <v>55</v>
      </c>
      <c r="C3103" t="s">
        <v>80</v>
      </c>
      <c r="D3103" s="4">
        <v>43435</v>
      </c>
      <c r="E3103" t="s">
        <v>198</v>
      </c>
      <c r="F3103" s="5">
        <v>43221</v>
      </c>
      <c r="G3103">
        <v>234.1</v>
      </c>
      <c r="H3103">
        <v>-16.63</v>
      </c>
    </row>
    <row r="3104" spans="1:8" x14ac:dyDescent="0.2">
      <c r="A3104" t="s">
        <v>71</v>
      </c>
      <c r="B3104" t="s">
        <v>55</v>
      </c>
      <c r="C3104" t="s">
        <v>81</v>
      </c>
      <c r="D3104" s="4">
        <v>43435</v>
      </c>
      <c r="E3104" t="s">
        <v>195</v>
      </c>
      <c r="F3104" s="5">
        <v>43405</v>
      </c>
      <c r="G3104">
        <v>339600.34</v>
      </c>
      <c r="H3104">
        <v>22074.03</v>
      </c>
    </row>
    <row r="3105" spans="1:8" x14ac:dyDescent="0.2">
      <c r="A3105" t="s">
        <v>71</v>
      </c>
      <c r="B3105" t="s">
        <v>55</v>
      </c>
      <c r="C3105" t="s">
        <v>81</v>
      </c>
      <c r="D3105" s="4">
        <v>43435</v>
      </c>
      <c r="E3105" t="s">
        <v>194</v>
      </c>
      <c r="F3105" s="5">
        <v>43405</v>
      </c>
      <c r="G3105">
        <v>15315.96</v>
      </c>
      <c r="H3105">
        <v>995.61</v>
      </c>
    </row>
    <row r="3106" spans="1:8" x14ac:dyDescent="0.2">
      <c r="A3106" t="s">
        <v>71</v>
      </c>
      <c r="B3106" t="s">
        <v>55</v>
      </c>
      <c r="C3106" t="s">
        <v>81</v>
      </c>
      <c r="D3106" s="4">
        <v>43435</v>
      </c>
      <c r="E3106" t="s">
        <v>199</v>
      </c>
      <c r="F3106" s="5">
        <v>43405</v>
      </c>
      <c r="G3106">
        <v>354916.3</v>
      </c>
      <c r="H3106">
        <v>12422.06</v>
      </c>
    </row>
    <row r="3107" spans="1:8" x14ac:dyDescent="0.2">
      <c r="A3107" t="s">
        <v>71</v>
      </c>
      <c r="B3107" t="s">
        <v>55</v>
      </c>
      <c r="C3107" t="s">
        <v>81</v>
      </c>
      <c r="D3107" s="4">
        <v>43435</v>
      </c>
      <c r="E3107" t="s">
        <v>198</v>
      </c>
      <c r="F3107" s="5">
        <v>43405</v>
      </c>
      <c r="G3107">
        <v>354916.3</v>
      </c>
      <c r="H3107">
        <v>-12422.06</v>
      </c>
    </row>
    <row r="3108" spans="1:8" x14ac:dyDescent="0.2">
      <c r="A3108" t="s">
        <v>71</v>
      </c>
      <c r="B3108" t="s">
        <v>55</v>
      </c>
      <c r="C3108" t="s">
        <v>81</v>
      </c>
      <c r="D3108" s="4">
        <v>43435</v>
      </c>
      <c r="E3108" t="s">
        <v>204</v>
      </c>
      <c r="F3108" s="5">
        <v>43221</v>
      </c>
      <c r="G3108">
        <v>596</v>
      </c>
      <c r="H3108">
        <v>38.76</v>
      </c>
    </row>
    <row r="3109" spans="1:8" x14ac:dyDescent="0.2">
      <c r="A3109" t="s">
        <v>71</v>
      </c>
      <c r="B3109" t="s">
        <v>55</v>
      </c>
      <c r="C3109" t="s">
        <v>81</v>
      </c>
      <c r="D3109" s="4">
        <v>43435</v>
      </c>
      <c r="E3109" t="s">
        <v>205</v>
      </c>
      <c r="F3109" s="5">
        <v>43221</v>
      </c>
      <c r="G3109">
        <v>26.89</v>
      </c>
      <c r="H3109">
        <v>1.74</v>
      </c>
    </row>
    <row r="3110" spans="1:8" x14ac:dyDescent="0.2">
      <c r="A3110" t="s">
        <v>71</v>
      </c>
      <c r="B3110" t="s">
        <v>55</v>
      </c>
      <c r="C3110" t="s">
        <v>81</v>
      </c>
      <c r="D3110" s="4">
        <v>43435</v>
      </c>
      <c r="E3110" t="s">
        <v>198</v>
      </c>
      <c r="F3110" s="5">
        <v>43221</v>
      </c>
      <c r="G3110">
        <v>622.89</v>
      </c>
      <c r="H3110">
        <v>-21.82</v>
      </c>
    </row>
    <row r="3111" spans="1:8" x14ac:dyDescent="0.2">
      <c r="A3111" t="s">
        <v>71</v>
      </c>
      <c r="B3111" t="s">
        <v>55</v>
      </c>
      <c r="C3111" t="s">
        <v>81</v>
      </c>
      <c r="D3111" s="4">
        <v>43435</v>
      </c>
      <c r="E3111" t="s">
        <v>199</v>
      </c>
      <c r="F3111" s="5">
        <v>43221</v>
      </c>
      <c r="G3111">
        <v>622.89</v>
      </c>
      <c r="H3111">
        <v>21.82</v>
      </c>
    </row>
    <row r="3112" spans="1:8" x14ac:dyDescent="0.2">
      <c r="A3112" t="s">
        <v>71</v>
      </c>
      <c r="B3112" t="s">
        <v>55</v>
      </c>
      <c r="C3112" t="s">
        <v>82</v>
      </c>
      <c r="D3112" s="4">
        <v>43435</v>
      </c>
      <c r="E3112" t="s">
        <v>199</v>
      </c>
      <c r="F3112" s="5">
        <v>43405</v>
      </c>
      <c r="G3112">
        <v>144502</v>
      </c>
      <c r="H3112">
        <v>7514.06</v>
      </c>
    </row>
    <row r="3113" spans="1:8" x14ac:dyDescent="0.2">
      <c r="A3113" t="s">
        <v>71</v>
      </c>
      <c r="B3113" t="s">
        <v>55</v>
      </c>
      <c r="C3113" t="s">
        <v>82</v>
      </c>
      <c r="D3113" s="4">
        <v>43435</v>
      </c>
      <c r="E3113" t="s">
        <v>198</v>
      </c>
      <c r="F3113" s="5">
        <v>43405</v>
      </c>
      <c r="G3113">
        <v>144502</v>
      </c>
      <c r="H3113">
        <v>-7514.06</v>
      </c>
    </row>
    <row r="3114" spans="1:8" x14ac:dyDescent="0.2">
      <c r="A3114" t="s">
        <v>71</v>
      </c>
      <c r="B3114" t="s">
        <v>55</v>
      </c>
      <c r="C3114" t="s">
        <v>82</v>
      </c>
      <c r="D3114" s="4">
        <v>43435</v>
      </c>
      <c r="E3114" t="s">
        <v>197</v>
      </c>
      <c r="F3114" s="5">
        <v>43405</v>
      </c>
      <c r="G3114">
        <v>138266.20000000001</v>
      </c>
      <c r="H3114">
        <v>12997.04</v>
      </c>
    </row>
    <row r="3115" spans="1:8" x14ac:dyDescent="0.2">
      <c r="A3115" t="s">
        <v>71</v>
      </c>
      <c r="B3115" t="s">
        <v>55</v>
      </c>
      <c r="C3115" t="s">
        <v>82</v>
      </c>
      <c r="D3115" s="4">
        <v>43435</v>
      </c>
      <c r="E3115" t="s">
        <v>196</v>
      </c>
      <c r="F3115" s="5">
        <v>43405</v>
      </c>
      <c r="G3115">
        <v>6235.8</v>
      </c>
      <c r="H3115">
        <v>586.24</v>
      </c>
    </row>
    <row r="3116" spans="1:8" x14ac:dyDescent="0.2">
      <c r="A3116" t="s">
        <v>71</v>
      </c>
      <c r="B3116" t="s">
        <v>55</v>
      </c>
      <c r="C3116" t="s">
        <v>82</v>
      </c>
      <c r="D3116" s="4">
        <v>43435</v>
      </c>
      <c r="E3116" t="s">
        <v>199</v>
      </c>
      <c r="F3116" s="5">
        <v>43221</v>
      </c>
      <c r="G3116">
        <v>286.36</v>
      </c>
      <c r="H3116">
        <v>14.9</v>
      </c>
    </row>
    <row r="3117" spans="1:8" x14ac:dyDescent="0.2">
      <c r="A3117" t="s">
        <v>71</v>
      </c>
      <c r="B3117" t="s">
        <v>55</v>
      </c>
      <c r="C3117" t="s">
        <v>82</v>
      </c>
      <c r="D3117" s="4">
        <v>43435</v>
      </c>
      <c r="E3117" t="s">
        <v>206</v>
      </c>
      <c r="F3117" s="5">
        <v>43221</v>
      </c>
      <c r="G3117">
        <v>274</v>
      </c>
      <c r="H3117">
        <v>25.76</v>
      </c>
    </row>
    <row r="3118" spans="1:8" x14ac:dyDescent="0.2">
      <c r="A3118" t="s">
        <v>71</v>
      </c>
      <c r="B3118" t="s">
        <v>55</v>
      </c>
      <c r="C3118" t="s">
        <v>82</v>
      </c>
      <c r="D3118" s="4">
        <v>43435</v>
      </c>
      <c r="E3118" t="s">
        <v>207</v>
      </c>
      <c r="F3118" s="5">
        <v>43221</v>
      </c>
      <c r="G3118">
        <v>12.36</v>
      </c>
      <c r="H3118">
        <v>1.1599999999999999</v>
      </c>
    </row>
    <row r="3119" spans="1:8" x14ac:dyDescent="0.2">
      <c r="A3119" t="s">
        <v>71</v>
      </c>
      <c r="B3119" t="s">
        <v>55</v>
      </c>
      <c r="C3119" t="s">
        <v>82</v>
      </c>
      <c r="D3119" s="4">
        <v>43435</v>
      </c>
      <c r="E3119" t="s">
        <v>198</v>
      </c>
      <c r="F3119" s="5">
        <v>43221</v>
      </c>
      <c r="G3119">
        <v>286.36</v>
      </c>
      <c r="H3119">
        <v>-14.9</v>
      </c>
    </row>
    <row r="3120" spans="1:8" x14ac:dyDescent="0.2">
      <c r="A3120" t="s">
        <v>71</v>
      </c>
      <c r="B3120" t="s">
        <v>54</v>
      </c>
      <c r="C3120" t="s">
        <v>80</v>
      </c>
      <c r="D3120" s="4">
        <v>43435</v>
      </c>
      <c r="E3120" t="s">
        <v>199</v>
      </c>
      <c r="F3120" s="5">
        <v>43405</v>
      </c>
      <c r="G3120">
        <v>100391.4</v>
      </c>
      <c r="H3120">
        <v>7127.87</v>
      </c>
    </row>
    <row r="3121" spans="1:8" x14ac:dyDescent="0.2">
      <c r="A3121" t="s">
        <v>71</v>
      </c>
      <c r="B3121" t="s">
        <v>54</v>
      </c>
      <c r="C3121" t="s">
        <v>80</v>
      </c>
      <c r="D3121" s="4">
        <v>43435</v>
      </c>
      <c r="E3121" t="s">
        <v>198</v>
      </c>
      <c r="F3121" s="5">
        <v>43405</v>
      </c>
      <c r="G3121">
        <v>100391.4</v>
      </c>
      <c r="H3121">
        <v>-7127.87</v>
      </c>
    </row>
    <row r="3122" spans="1:8" x14ac:dyDescent="0.2">
      <c r="A3122" t="s">
        <v>71</v>
      </c>
      <c r="B3122" t="s">
        <v>54</v>
      </c>
      <c r="C3122" t="s">
        <v>80</v>
      </c>
      <c r="D3122" s="4">
        <v>43435</v>
      </c>
      <c r="E3122" t="s">
        <v>193</v>
      </c>
      <c r="F3122" s="5">
        <v>43405</v>
      </c>
      <c r="G3122">
        <v>96059.21</v>
      </c>
      <c r="H3122">
        <v>12679.67</v>
      </c>
    </row>
    <row r="3123" spans="1:8" x14ac:dyDescent="0.2">
      <c r="A3123" t="s">
        <v>71</v>
      </c>
      <c r="B3123" t="s">
        <v>54</v>
      </c>
      <c r="C3123" t="s">
        <v>80</v>
      </c>
      <c r="D3123" s="4">
        <v>43435</v>
      </c>
      <c r="E3123" t="s">
        <v>192</v>
      </c>
      <c r="F3123" s="5">
        <v>43405</v>
      </c>
      <c r="G3123">
        <v>4332.1899999999996</v>
      </c>
      <c r="H3123">
        <v>571.96</v>
      </c>
    </row>
    <row r="3124" spans="1:8" x14ac:dyDescent="0.2">
      <c r="A3124" t="s">
        <v>71</v>
      </c>
      <c r="B3124" t="s">
        <v>54</v>
      </c>
      <c r="C3124" t="s">
        <v>81</v>
      </c>
      <c r="D3124" s="4">
        <v>43435</v>
      </c>
      <c r="E3124" t="s">
        <v>195</v>
      </c>
      <c r="F3124" s="5">
        <v>43405</v>
      </c>
      <c r="G3124">
        <v>312012.24</v>
      </c>
      <c r="H3124">
        <v>20280.96</v>
      </c>
    </row>
    <row r="3125" spans="1:8" x14ac:dyDescent="0.2">
      <c r="A3125" t="s">
        <v>71</v>
      </c>
      <c r="B3125" t="s">
        <v>54</v>
      </c>
      <c r="C3125" t="s">
        <v>81</v>
      </c>
      <c r="D3125" s="4">
        <v>43435</v>
      </c>
      <c r="E3125" t="s">
        <v>194</v>
      </c>
      <c r="F3125" s="5">
        <v>43405</v>
      </c>
      <c r="G3125">
        <v>14071.72</v>
      </c>
      <c r="H3125">
        <v>914.65</v>
      </c>
    </row>
    <row r="3126" spans="1:8" x14ac:dyDescent="0.2">
      <c r="A3126" t="s">
        <v>71</v>
      </c>
      <c r="B3126" t="s">
        <v>54</v>
      </c>
      <c r="C3126" t="s">
        <v>81</v>
      </c>
      <c r="D3126" s="4">
        <v>43435</v>
      </c>
      <c r="E3126" t="s">
        <v>199</v>
      </c>
      <c r="F3126" s="5">
        <v>43405</v>
      </c>
      <c r="G3126">
        <v>326083.96000000002</v>
      </c>
      <c r="H3126">
        <v>11412.79</v>
      </c>
    </row>
    <row r="3127" spans="1:8" x14ac:dyDescent="0.2">
      <c r="A3127" t="s">
        <v>71</v>
      </c>
      <c r="B3127" t="s">
        <v>54</v>
      </c>
      <c r="C3127" t="s">
        <v>81</v>
      </c>
      <c r="D3127" s="4">
        <v>43435</v>
      </c>
      <c r="E3127" t="s">
        <v>198</v>
      </c>
      <c r="F3127" s="5">
        <v>43405</v>
      </c>
      <c r="G3127">
        <v>326083.96000000002</v>
      </c>
      <c r="H3127">
        <v>-11412.79</v>
      </c>
    </row>
    <row r="3128" spans="1:8" x14ac:dyDescent="0.2">
      <c r="A3128" t="s">
        <v>71</v>
      </c>
      <c r="B3128" t="s">
        <v>54</v>
      </c>
      <c r="C3128" t="s">
        <v>82</v>
      </c>
      <c r="D3128" s="4">
        <v>43435</v>
      </c>
      <c r="E3128" t="s">
        <v>199</v>
      </c>
      <c r="F3128" s="5">
        <v>43405</v>
      </c>
      <c r="G3128">
        <v>90901.77</v>
      </c>
      <c r="H3128">
        <v>4726.78</v>
      </c>
    </row>
    <row r="3129" spans="1:8" x14ac:dyDescent="0.2">
      <c r="A3129" t="s">
        <v>71</v>
      </c>
      <c r="B3129" t="s">
        <v>54</v>
      </c>
      <c r="C3129" t="s">
        <v>82</v>
      </c>
      <c r="D3129" s="4">
        <v>43435</v>
      </c>
      <c r="E3129" t="s">
        <v>198</v>
      </c>
      <c r="F3129" s="5">
        <v>43405</v>
      </c>
      <c r="G3129">
        <v>90901.77</v>
      </c>
      <c r="H3129">
        <v>-4726.78</v>
      </c>
    </row>
    <row r="3130" spans="1:8" x14ac:dyDescent="0.2">
      <c r="A3130" t="s">
        <v>71</v>
      </c>
      <c r="B3130" t="s">
        <v>54</v>
      </c>
      <c r="C3130" t="s">
        <v>82</v>
      </c>
      <c r="D3130" s="4">
        <v>43435</v>
      </c>
      <c r="E3130" t="s">
        <v>197</v>
      </c>
      <c r="F3130" s="5">
        <v>43405</v>
      </c>
      <c r="G3130">
        <v>86978.97</v>
      </c>
      <c r="H3130">
        <v>8176.02</v>
      </c>
    </row>
    <row r="3131" spans="1:8" x14ac:dyDescent="0.2">
      <c r="A3131" t="s">
        <v>71</v>
      </c>
      <c r="B3131" t="s">
        <v>54</v>
      </c>
      <c r="C3131" t="s">
        <v>82</v>
      </c>
      <c r="D3131" s="4">
        <v>43435</v>
      </c>
      <c r="E3131" t="s">
        <v>196</v>
      </c>
      <c r="F3131" s="5">
        <v>43405</v>
      </c>
      <c r="G3131">
        <v>3922.8</v>
      </c>
      <c r="H3131">
        <v>368.71</v>
      </c>
    </row>
    <row r="3132" spans="1:8" x14ac:dyDescent="0.2">
      <c r="A3132" t="s">
        <v>71</v>
      </c>
      <c r="B3132" t="s">
        <v>55</v>
      </c>
      <c r="C3132" t="s">
        <v>80</v>
      </c>
      <c r="D3132" s="4">
        <v>43435</v>
      </c>
      <c r="E3132" t="s">
        <v>198</v>
      </c>
      <c r="F3132" s="5">
        <v>43405</v>
      </c>
      <c r="G3132">
        <v>151246.54999999999</v>
      </c>
      <c r="H3132">
        <v>-10738.48</v>
      </c>
    </row>
    <row r="3133" spans="1:8" x14ac:dyDescent="0.2">
      <c r="A3133" t="s">
        <v>71</v>
      </c>
      <c r="B3133" t="s">
        <v>55</v>
      </c>
      <c r="C3133" t="s">
        <v>80</v>
      </c>
      <c r="D3133" s="4">
        <v>43435</v>
      </c>
      <c r="E3133" t="s">
        <v>193</v>
      </c>
      <c r="F3133" s="5">
        <v>43405</v>
      </c>
      <c r="G3133">
        <v>144719.73000000001</v>
      </c>
      <c r="H3133">
        <v>19103.03</v>
      </c>
    </row>
    <row r="3134" spans="1:8" x14ac:dyDescent="0.2">
      <c r="A3134" t="s">
        <v>71</v>
      </c>
      <c r="B3134" t="s">
        <v>55</v>
      </c>
      <c r="C3134" t="s">
        <v>80</v>
      </c>
      <c r="D3134" s="4">
        <v>43435</v>
      </c>
      <c r="E3134" t="s">
        <v>192</v>
      </c>
      <c r="F3134" s="5">
        <v>43405</v>
      </c>
      <c r="G3134">
        <v>6526.82</v>
      </c>
      <c r="H3134">
        <v>861.7</v>
      </c>
    </row>
    <row r="3135" spans="1:8" x14ac:dyDescent="0.2">
      <c r="A3135" t="s">
        <v>71</v>
      </c>
      <c r="B3135" t="s">
        <v>55</v>
      </c>
      <c r="C3135" t="s">
        <v>80</v>
      </c>
      <c r="D3135" s="4">
        <v>43435</v>
      </c>
      <c r="E3135" t="s">
        <v>199</v>
      </c>
      <c r="F3135" s="5">
        <v>43405</v>
      </c>
      <c r="G3135">
        <v>151246.54999999999</v>
      </c>
      <c r="H3135">
        <v>10738.48</v>
      </c>
    </row>
    <row r="3136" spans="1:8" x14ac:dyDescent="0.2">
      <c r="A3136" t="s">
        <v>71</v>
      </c>
      <c r="B3136" t="s">
        <v>55</v>
      </c>
      <c r="C3136" t="s">
        <v>80</v>
      </c>
      <c r="D3136" s="4">
        <v>43435</v>
      </c>
      <c r="E3136" t="s">
        <v>199</v>
      </c>
      <c r="F3136" s="5">
        <v>43221</v>
      </c>
      <c r="G3136">
        <v>0</v>
      </c>
      <c r="H3136">
        <v>0</v>
      </c>
    </row>
    <row r="3137" spans="1:8" x14ac:dyDescent="0.2">
      <c r="A3137" t="s">
        <v>71</v>
      </c>
      <c r="B3137" t="s">
        <v>55</v>
      </c>
      <c r="C3137" t="s">
        <v>80</v>
      </c>
      <c r="D3137" s="4">
        <v>43435</v>
      </c>
      <c r="E3137" t="s">
        <v>202</v>
      </c>
      <c r="F3137" s="5">
        <v>43221</v>
      </c>
      <c r="G3137">
        <v>0</v>
      </c>
      <c r="H3137">
        <v>0</v>
      </c>
    </row>
    <row r="3138" spans="1:8" x14ac:dyDescent="0.2">
      <c r="A3138" t="s">
        <v>71</v>
      </c>
      <c r="B3138" t="s">
        <v>55</v>
      </c>
      <c r="C3138" t="s">
        <v>80</v>
      </c>
      <c r="D3138" s="4">
        <v>43435</v>
      </c>
      <c r="E3138" t="s">
        <v>203</v>
      </c>
      <c r="F3138" s="5">
        <v>43221</v>
      </c>
      <c r="G3138">
        <v>0</v>
      </c>
      <c r="H3138">
        <v>0</v>
      </c>
    </row>
    <row r="3139" spans="1:8" x14ac:dyDescent="0.2">
      <c r="A3139" t="s">
        <v>71</v>
      </c>
      <c r="B3139" t="s">
        <v>55</v>
      </c>
      <c r="C3139" t="s">
        <v>80</v>
      </c>
      <c r="D3139" s="4">
        <v>43435</v>
      </c>
      <c r="E3139" t="s">
        <v>198</v>
      </c>
      <c r="F3139" s="5">
        <v>43221</v>
      </c>
      <c r="G3139">
        <v>0</v>
      </c>
      <c r="H3139">
        <v>0</v>
      </c>
    </row>
    <row r="3140" spans="1:8" x14ac:dyDescent="0.2">
      <c r="A3140" t="s">
        <v>71</v>
      </c>
      <c r="B3140" t="s">
        <v>55</v>
      </c>
      <c r="C3140" t="s">
        <v>81</v>
      </c>
      <c r="D3140" s="4">
        <v>43435</v>
      </c>
      <c r="E3140" t="s">
        <v>199</v>
      </c>
      <c r="F3140" s="5">
        <v>43405</v>
      </c>
      <c r="G3140">
        <v>417620.91</v>
      </c>
      <c r="H3140">
        <v>14616.69</v>
      </c>
    </row>
    <row r="3141" spans="1:8" x14ac:dyDescent="0.2">
      <c r="A3141" t="s">
        <v>71</v>
      </c>
      <c r="B3141" t="s">
        <v>55</v>
      </c>
      <c r="C3141" t="s">
        <v>81</v>
      </c>
      <c r="D3141" s="4">
        <v>43435</v>
      </c>
      <c r="E3141" t="s">
        <v>195</v>
      </c>
      <c r="F3141" s="5">
        <v>43405</v>
      </c>
      <c r="G3141">
        <v>399598.98</v>
      </c>
      <c r="H3141">
        <v>25973.98</v>
      </c>
    </row>
    <row r="3142" spans="1:8" x14ac:dyDescent="0.2">
      <c r="A3142" t="s">
        <v>71</v>
      </c>
      <c r="B3142" t="s">
        <v>55</v>
      </c>
      <c r="C3142" t="s">
        <v>81</v>
      </c>
      <c r="D3142" s="4">
        <v>43435</v>
      </c>
      <c r="E3142" t="s">
        <v>194</v>
      </c>
      <c r="F3142" s="5">
        <v>43405</v>
      </c>
      <c r="G3142">
        <v>18021.93</v>
      </c>
      <c r="H3142">
        <v>1171.43</v>
      </c>
    </row>
    <row r="3143" spans="1:8" x14ac:dyDescent="0.2">
      <c r="A3143" t="s">
        <v>71</v>
      </c>
      <c r="B3143" t="s">
        <v>55</v>
      </c>
      <c r="C3143" t="s">
        <v>81</v>
      </c>
      <c r="D3143" s="4">
        <v>43435</v>
      </c>
      <c r="E3143" t="s">
        <v>198</v>
      </c>
      <c r="F3143" s="5">
        <v>43405</v>
      </c>
      <c r="G3143">
        <v>417620.91</v>
      </c>
      <c r="H3143">
        <v>-14616.69</v>
      </c>
    </row>
    <row r="3144" spans="1:8" x14ac:dyDescent="0.2">
      <c r="A3144" t="s">
        <v>71</v>
      </c>
      <c r="B3144" t="s">
        <v>55</v>
      </c>
      <c r="C3144" t="s">
        <v>81</v>
      </c>
      <c r="D3144" s="4">
        <v>43435</v>
      </c>
      <c r="E3144" t="s">
        <v>204</v>
      </c>
      <c r="F3144" s="5">
        <v>43221</v>
      </c>
      <c r="G3144">
        <v>0</v>
      </c>
      <c r="H3144">
        <v>0</v>
      </c>
    </row>
    <row r="3145" spans="1:8" x14ac:dyDescent="0.2">
      <c r="A3145" t="s">
        <v>71</v>
      </c>
      <c r="B3145" t="s">
        <v>55</v>
      </c>
      <c r="C3145" t="s">
        <v>81</v>
      </c>
      <c r="D3145" s="4">
        <v>43435</v>
      </c>
      <c r="E3145" t="s">
        <v>205</v>
      </c>
      <c r="F3145" s="5">
        <v>43221</v>
      </c>
      <c r="G3145">
        <v>0</v>
      </c>
      <c r="H3145">
        <v>0</v>
      </c>
    </row>
    <row r="3146" spans="1:8" x14ac:dyDescent="0.2">
      <c r="A3146" t="s">
        <v>71</v>
      </c>
      <c r="B3146" t="s">
        <v>55</v>
      </c>
      <c r="C3146" t="s">
        <v>81</v>
      </c>
      <c r="D3146" s="4">
        <v>43435</v>
      </c>
      <c r="E3146" t="s">
        <v>198</v>
      </c>
      <c r="F3146" s="5">
        <v>43221</v>
      </c>
      <c r="G3146">
        <v>0</v>
      </c>
      <c r="H3146">
        <v>0</v>
      </c>
    </row>
    <row r="3147" spans="1:8" x14ac:dyDescent="0.2">
      <c r="A3147" t="s">
        <v>71</v>
      </c>
      <c r="B3147" t="s">
        <v>55</v>
      </c>
      <c r="C3147" t="s">
        <v>81</v>
      </c>
      <c r="D3147" s="4">
        <v>43435</v>
      </c>
      <c r="E3147" t="s">
        <v>199</v>
      </c>
      <c r="F3147" s="5">
        <v>43221</v>
      </c>
      <c r="G3147">
        <v>0</v>
      </c>
      <c r="H3147">
        <v>0</v>
      </c>
    </row>
    <row r="3148" spans="1:8" x14ac:dyDescent="0.2">
      <c r="A3148" t="s">
        <v>71</v>
      </c>
      <c r="B3148" t="s">
        <v>55</v>
      </c>
      <c r="C3148" t="s">
        <v>82</v>
      </c>
      <c r="D3148" s="4">
        <v>43435</v>
      </c>
      <c r="E3148" t="s">
        <v>199</v>
      </c>
      <c r="F3148" s="5">
        <v>43405</v>
      </c>
      <c r="G3148">
        <v>163461.32</v>
      </c>
      <c r="H3148">
        <v>8500.02</v>
      </c>
    </row>
    <row r="3149" spans="1:8" x14ac:dyDescent="0.2">
      <c r="A3149" t="s">
        <v>71</v>
      </c>
      <c r="B3149" t="s">
        <v>55</v>
      </c>
      <c r="C3149" t="s">
        <v>82</v>
      </c>
      <c r="D3149" s="4">
        <v>43435</v>
      </c>
      <c r="E3149" t="s">
        <v>198</v>
      </c>
      <c r="F3149" s="5">
        <v>43405</v>
      </c>
      <c r="G3149">
        <v>163461.32</v>
      </c>
      <c r="H3149">
        <v>-8500.02</v>
      </c>
    </row>
    <row r="3150" spans="1:8" x14ac:dyDescent="0.2">
      <c r="A3150" t="s">
        <v>71</v>
      </c>
      <c r="B3150" t="s">
        <v>55</v>
      </c>
      <c r="C3150" t="s">
        <v>82</v>
      </c>
      <c r="D3150" s="4">
        <v>43435</v>
      </c>
      <c r="E3150" t="s">
        <v>197</v>
      </c>
      <c r="F3150" s="5">
        <v>43405</v>
      </c>
      <c r="G3150">
        <v>156407.28</v>
      </c>
      <c r="H3150">
        <v>14702.29</v>
      </c>
    </row>
    <row r="3151" spans="1:8" x14ac:dyDescent="0.2">
      <c r="A3151" t="s">
        <v>71</v>
      </c>
      <c r="B3151" t="s">
        <v>55</v>
      </c>
      <c r="C3151" t="s">
        <v>82</v>
      </c>
      <c r="D3151" s="4">
        <v>43435</v>
      </c>
      <c r="E3151" t="s">
        <v>196</v>
      </c>
      <c r="F3151" s="5">
        <v>43405</v>
      </c>
      <c r="G3151">
        <v>7054.04</v>
      </c>
      <c r="H3151">
        <v>663.11</v>
      </c>
    </row>
    <row r="3152" spans="1:8" x14ac:dyDescent="0.2">
      <c r="A3152" t="s">
        <v>71</v>
      </c>
      <c r="B3152" t="s">
        <v>55</v>
      </c>
      <c r="C3152" t="s">
        <v>82</v>
      </c>
      <c r="D3152" s="4">
        <v>43435</v>
      </c>
      <c r="E3152" t="s">
        <v>199</v>
      </c>
      <c r="F3152" s="5">
        <v>43221</v>
      </c>
      <c r="G3152">
        <v>0</v>
      </c>
      <c r="H3152">
        <v>0</v>
      </c>
    </row>
    <row r="3153" spans="1:8" x14ac:dyDescent="0.2">
      <c r="A3153" t="s">
        <v>71</v>
      </c>
      <c r="B3153" t="s">
        <v>55</v>
      </c>
      <c r="C3153" t="s">
        <v>82</v>
      </c>
      <c r="D3153" s="4">
        <v>43435</v>
      </c>
      <c r="E3153" t="s">
        <v>206</v>
      </c>
      <c r="F3153" s="5">
        <v>43221</v>
      </c>
      <c r="G3153">
        <v>0</v>
      </c>
      <c r="H3153">
        <v>0</v>
      </c>
    </row>
    <row r="3154" spans="1:8" x14ac:dyDescent="0.2">
      <c r="A3154" t="s">
        <v>71</v>
      </c>
      <c r="B3154" t="s">
        <v>55</v>
      </c>
      <c r="C3154" t="s">
        <v>82</v>
      </c>
      <c r="D3154" s="4">
        <v>43435</v>
      </c>
      <c r="E3154" t="s">
        <v>207</v>
      </c>
      <c r="F3154" s="5">
        <v>43221</v>
      </c>
      <c r="G3154">
        <v>0</v>
      </c>
      <c r="H3154">
        <v>0</v>
      </c>
    </row>
    <row r="3155" spans="1:8" x14ac:dyDescent="0.2">
      <c r="A3155" t="s">
        <v>71</v>
      </c>
      <c r="B3155" t="s">
        <v>55</v>
      </c>
      <c r="C3155" t="s">
        <v>82</v>
      </c>
      <c r="D3155" s="4">
        <v>43435</v>
      </c>
      <c r="E3155" t="s">
        <v>198</v>
      </c>
      <c r="F3155" s="5">
        <v>43221</v>
      </c>
      <c r="G3155">
        <v>0</v>
      </c>
      <c r="H3155">
        <v>0</v>
      </c>
    </row>
    <row r="3156" spans="1:8" x14ac:dyDescent="0.2">
      <c r="A3156" t="s">
        <v>71</v>
      </c>
      <c r="B3156" t="s">
        <v>54</v>
      </c>
      <c r="C3156" t="s">
        <v>80</v>
      </c>
      <c r="D3156" s="4">
        <v>43435</v>
      </c>
      <c r="E3156" t="s">
        <v>198</v>
      </c>
      <c r="F3156" s="5">
        <v>43405</v>
      </c>
      <c r="G3156">
        <v>133064.57999999999</v>
      </c>
      <c r="H3156">
        <v>-9447.6299999999992</v>
      </c>
    </row>
    <row r="3157" spans="1:8" x14ac:dyDescent="0.2">
      <c r="A3157" t="s">
        <v>71</v>
      </c>
      <c r="B3157" t="s">
        <v>54</v>
      </c>
      <c r="C3157" t="s">
        <v>80</v>
      </c>
      <c r="D3157" s="4">
        <v>43435</v>
      </c>
      <c r="E3157" t="s">
        <v>193</v>
      </c>
      <c r="F3157" s="5">
        <v>43405</v>
      </c>
      <c r="G3157">
        <v>127322.34</v>
      </c>
      <c r="H3157">
        <v>16806.48</v>
      </c>
    </row>
    <row r="3158" spans="1:8" x14ac:dyDescent="0.2">
      <c r="A3158" t="s">
        <v>71</v>
      </c>
      <c r="B3158" t="s">
        <v>54</v>
      </c>
      <c r="C3158" t="s">
        <v>80</v>
      </c>
      <c r="D3158" s="4">
        <v>43435</v>
      </c>
      <c r="E3158" t="s">
        <v>192</v>
      </c>
      <c r="F3158" s="5">
        <v>43405</v>
      </c>
      <c r="G3158">
        <v>5742.24</v>
      </c>
      <c r="H3158">
        <v>757.9</v>
      </c>
    </row>
    <row r="3159" spans="1:8" x14ac:dyDescent="0.2">
      <c r="A3159" t="s">
        <v>71</v>
      </c>
      <c r="B3159" t="s">
        <v>54</v>
      </c>
      <c r="C3159" t="s">
        <v>80</v>
      </c>
      <c r="D3159" s="4">
        <v>43435</v>
      </c>
      <c r="E3159" t="s">
        <v>199</v>
      </c>
      <c r="F3159" s="5">
        <v>43405</v>
      </c>
      <c r="G3159">
        <v>133064.57999999999</v>
      </c>
      <c r="H3159">
        <v>9447.6299999999992</v>
      </c>
    </row>
    <row r="3160" spans="1:8" x14ac:dyDescent="0.2">
      <c r="A3160" t="s">
        <v>71</v>
      </c>
      <c r="B3160" t="s">
        <v>54</v>
      </c>
      <c r="C3160" t="s">
        <v>81</v>
      </c>
      <c r="D3160" s="4">
        <v>43435</v>
      </c>
      <c r="E3160" t="s">
        <v>199</v>
      </c>
      <c r="F3160" s="5">
        <v>43405</v>
      </c>
      <c r="G3160">
        <v>452419.57</v>
      </c>
      <c r="H3160">
        <v>15834.65</v>
      </c>
    </row>
    <row r="3161" spans="1:8" x14ac:dyDescent="0.2">
      <c r="A3161" t="s">
        <v>71</v>
      </c>
      <c r="B3161" t="s">
        <v>54</v>
      </c>
      <c r="C3161" t="s">
        <v>81</v>
      </c>
      <c r="D3161" s="4">
        <v>43435</v>
      </c>
      <c r="E3161" t="s">
        <v>195</v>
      </c>
      <c r="F3161" s="5">
        <v>43405</v>
      </c>
      <c r="G3161">
        <v>432896.05</v>
      </c>
      <c r="H3161">
        <v>28138.16</v>
      </c>
    </row>
    <row r="3162" spans="1:8" x14ac:dyDescent="0.2">
      <c r="A3162" t="s">
        <v>71</v>
      </c>
      <c r="B3162" t="s">
        <v>54</v>
      </c>
      <c r="C3162" t="s">
        <v>81</v>
      </c>
      <c r="D3162" s="4">
        <v>43435</v>
      </c>
      <c r="E3162" t="s">
        <v>194</v>
      </c>
      <c r="F3162" s="5">
        <v>43405</v>
      </c>
      <c r="G3162">
        <v>19523.52</v>
      </c>
      <c r="H3162">
        <v>1268.99</v>
      </c>
    </row>
    <row r="3163" spans="1:8" x14ac:dyDescent="0.2">
      <c r="A3163" t="s">
        <v>71</v>
      </c>
      <c r="B3163" t="s">
        <v>54</v>
      </c>
      <c r="C3163" t="s">
        <v>81</v>
      </c>
      <c r="D3163" s="4">
        <v>43435</v>
      </c>
      <c r="E3163" t="s">
        <v>198</v>
      </c>
      <c r="F3163" s="5">
        <v>43405</v>
      </c>
      <c r="G3163">
        <v>452419.57</v>
      </c>
      <c r="H3163">
        <v>-15834.65</v>
      </c>
    </row>
    <row r="3164" spans="1:8" x14ac:dyDescent="0.2">
      <c r="A3164" t="s">
        <v>71</v>
      </c>
      <c r="B3164" t="s">
        <v>54</v>
      </c>
      <c r="C3164" t="s">
        <v>82</v>
      </c>
      <c r="D3164" s="4">
        <v>43435</v>
      </c>
      <c r="E3164" t="s">
        <v>199</v>
      </c>
      <c r="F3164" s="5">
        <v>43405</v>
      </c>
      <c r="G3164">
        <v>120922.23</v>
      </c>
      <c r="H3164">
        <v>6288.14</v>
      </c>
    </row>
    <row r="3165" spans="1:8" x14ac:dyDescent="0.2">
      <c r="A3165" t="s">
        <v>71</v>
      </c>
      <c r="B3165" t="s">
        <v>54</v>
      </c>
      <c r="C3165" t="s">
        <v>82</v>
      </c>
      <c r="D3165" s="4">
        <v>43435</v>
      </c>
      <c r="E3165" t="s">
        <v>198</v>
      </c>
      <c r="F3165" s="5">
        <v>43405</v>
      </c>
      <c r="G3165">
        <v>120922.23</v>
      </c>
      <c r="H3165">
        <v>-6288.14</v>
      </c>
    </row>
    <row r="3166" spans="1:8" x14ac:dyDescent="0.2">
      <c r="A3166" t="s">
        <v>71</v>
      </c>
      <c r="B3166" t="s">
        <v>54</v>
      </c>
      <c r="C3166" t="s">
        <v>82</v>
      </c>
      <c r="D3166" s="4">
        <v>43435</v>
      </c>
      <c r="E3166" t="s">
        <v>197</v>
      </c>
      <c r="F3166" s="5">
        <v>43405</v>
      </c>
      <c r="G3166">
        <v>115704.02</v>
      </c>
      <c r="H3166">
        <v>10876.16</v>
      </c>
    </row>
    <row r="3167" spans="1:8" x14ac:dyDescent="0.2">
      <c r="A3167" t="s">
        <v>71</v>
      </c>
      <c r="B3167" t="s">
        <v>54</v>
      </c>
      <c r="C3167" t="s">
        <v>82</v>
      </c>
      <c r="D3167" s="4">
        <v>43435</v>
      </c>
      <c r="E3167" t="s">
        <v>196</v>
      </c>
      <c r="F3167" s="5">
        <v>43405</v>
      </c>
      <c r="G3167">
        <v>5218.21</v>
      </c>
      <c r="H3167">
        <v>490.6</v>
      </c>
    </row>
    <row r="3168" spans="1:8" x14ac:dyDescent="0.2">
      <c r="A3168" t="s">
        <v>71</v>
      </c>
      <c r="B3168" t="s">
        <v>55</v>
      </c>
      <c r="C3168" t="s">
        <v>80</v>
      </c>
      <c r="D3168" s="4">
        <v>43435</v>
      </c>
      <c r="E3168" t="s">
        <v>198</v>
      </c>
      <c r="F3168" s="5">
        <v>43405</v>
      </c>
      <c r="G3168">
        <v>32714.05</v>
      </c>
      <c r="H3168">
        <v>-2322.61</v>
      </c>
    </row>
    <row r="3169" spans="1:8" x14ac:dyDescent="0.2">
      <c r="A3169" t="s">
        <v>71</v>
      </c>
      <c r="B3169" t="s">
        <v>55</v>
      </c>
      <c r="C3169" t="s">
        <v>80</v>
      </c>
      <c r="D3169" s="4">
        <v>43435</v>
      </c>
      <c r="E3169" t="s">
        <v>193</v>
      </c>
      <c r="F3169" s="5">
        <v>43405</v>
      </c>
      <c r="G3169">
        <v>31302.33</v>
      </c>
      <c r="H3169">
        <v>4131.92</v>
      </c>
    </row>
    <row r="3170" spans="1:8" x14ac:dyDescent="0.2">
      <c r="A3170" t="s">
        <v>71</v>
      </c>
      <c r="B3170" t="s">
        <v>55</v>
      </c>
      <c r="C3170" t="s">
        <v>80</v>
      </c>
      <c r="D3170" s="4">
        <v>43435</v>
      </c>
      <c r="E3170" t="s">
        <v>192</v>
      </c>
      <c r="F3170" s="5">
        <v>43405</v>
      </c>
      <c r="G3170">
        <v>1411.72</v>
      </c>
      <c r="H3170">
        <v>186.35</v>
      </c>
    </row>
    <row r="3171" spans="1:8" x14ac:dyDescent="0.2">
      <c r="A3171" t="s">
        <v>71</v>
      </c>
      <c r="B3171" t="s">
        <v>55</v>
      </c>
      <c r="C3171" t="s">
        <v>80</v>
      </c>
      <c r="D3171" s="4">
        <v>43435</v>
      </c>
      <c r="E3171" t="s">
        <v>199</v>
      </c>
      <c r="F3171" s="5">
        <v>43405</v>
      </c>
      <c r="G3171">
        <v>32714.05</v>
      </c>
      <c r="H3171">
        <v>2322.61</v>
      </c>
    </row>
    <row r="3172" spans="1:8" x14ac:dyDescent="0.2">
      <c r="A3172" t="s">
        <v>71</v>
      </c>
      <c r="B3172" t="s">
        <v>55</v>
      </c>
      <c r="C3172" t="s">
        <v>80</v>
      </c>
      <c r="D3172" s="4">
        <v>43435</v>
      </c>
      <c r="E3172" t="s">
        <v>198</v>
      </c>
      <c r="F3172" s="5">
        <v>43221</v>
      </c>
      <c r="G3172">
        <v>4839.8900000000003</v>
      </c>
      <c r="H3172">
        <v>-343.74</v>
      </c>
    </row>
    <row r="3173" spans="1:8" x14ac:dyDescent="0.2">
      <c r="A3173" t="s">
        <v>71</v>
      </c>
      <c r="B3173" t="s">
        <v>55</v>
      </c>
      <c r="C3173" t="s">
        <v>80</v>
      </c>
      <c r="D3173" s="4">
        <v>43435</v>
      </c>
      <c r="E3173" t="s">
        <v>199</v>
      </c>
      <c r="F3173" s="5">
        <v>43221</v>
      </c>
      <c r="G3173">
        <v>4839.8900000000003</v>
      </c>
      <c r="H3173">
        <v>343.74</v>
      </c>
    </row>
    <row r="3174" spans="1:8" x14ac:dyDescent="0.2">
      <c r="A3174" t="s">
        <v>71</v>
      </c>
      <c r="B3174" t="s">
        <v>55</v>
      </c>
      <c r="C3174" t="s">
        <v>80</v>
      </c>
      <c r="D3174" s="4">
        <v>43435</v>
      </c>
      <c r="E3174" t="s">
        <v>202</v>
      </c>
      <c r="F3174" s="5">
        <v>43221</v>
      </c>
      <c r="G3174">
        <v>4631</v>
      </c>
      <c r="H3174">
        <v>611.29999999999995</v>
      </c>
    </row>
    <row r="3175" spans="1:8" x14ac:dyDescent="0.2">
      <c r="A3175" t="s">
        <v>71</v>
      </c>
      <c r="B3175" t="s">
        <v>55</v>
      </c>
      <c r="C3175" t="s">
        <v>80</v>
      </c>
      <c r="D3175" s="4">
        <v>43435</v>
      </c>
      <c r="E3175" t="s">
        <v>203</v>
      </c>
      <c r="F3175" s="5">
        <v>43221</v>
      </c>
      <c r="G3175">
        <v>208.89</v>
      </c>
      <c r="H3175">
        <v>27.6</v>
      </c>
    </row>
    <row r="3176" spans="1:8" x14ac:dyDescent="0.2">
      <c r="A3176" t="s">
        <v>71</v>
      </c>
      <c r="B3176" t="s">
        <v>55</v>
      </c>
      <c r="C3176" t="s">
        <v>81</v>
      </c>
      <c r="D3176" s="4">
        <v>43435</v>
      </c>
      <c r="E3176" t="s">
        <v>195</v>
      </c>
      <c r="F3176" s="5">
        <v>43405</v>
      </c>
      <c r="G3176">
        <v>84667.22</v>
      </c>
      <c r="H3176">
        <v>5503.41</v>
      </c>
    </row>
    <row r="3177" spans="1:8" x14ac:dyDescent="0.2">
      <c r="A3177" t="s">
        <v>71</v>
      </c>
      <c r="B3177" t="s">
        <v>55</v>
      </c>
      <c r="C3177" t="s">
        <v>81</v>
      </c>
      <c r="D3177" s="4">
        <v>43435</v>
      </c>
      <c r="E3177" t="s">
        <v>194</v>
      </c>
      <c r="F3177" s="5">
        <v>43405</v>
      </c>
      <c r="G3177">
        <v>3818.48</v>
      </c>
      <c r="H3177">
        <v>248.18</v>
      </c>
    </row>
    <row r="3178" spans="1:8" x14ac:dyDescent="0.2">
      <c r="A3178" t="s">
        <v>71</v>
      </c>
      <c r="B3178" t="s">
        <v>55</v>
      </c>
      <c r="C3178" t="s">
        <v>81</v>
      </c>
      <c r="D3178" s="4">
        <v>43435</v>
      </c>
      <c r="E3178" t="s">
        <v>199</v>
      </c>
      <c r="F3178" s="5">
        <v>43405</v>
      </c>
      <c r="G3178">
        <v>88485.7</v>
      </c>
      <c r="H3178">
        <v>3097.02</v>
      </c>
    </row>
    <row r="3179" spans="1:8" x14ac:dyDescent="0.2">
      <c r="A3179" t="s">
        <v>71</v>
      </c>
      <c r="B3179" t="s">
        <v>55</v>
      </c>
      <c r="C3179" t="s">
        <v>81</v>
      </c>
      <c r="D3179" s="4">
        <v>43435</v>
      </c>
      <c r="E3179" t="s">
        <v>198</v>
      </c>
      <c r="F3179" s="5">
        <v>43405</v>
      </c>
      <c r="G3179">
        <v>88485.7</v>
      </c>
      <c r="H3179">
        <v>-3097.02</v>
      </c>
    </row>
    <row r="3180" spans="1:8" x14ac:dyDescent="0.2">
      <c r="A3180" t="s">
        <v>71</v>
      </c>
      <c r="B3180" t="s">
        <v>55</v>
      </c>
      <c r="C3180" t="s">
        <v>81</v>
      </c>
      <c r="D3180" s="4">
        <v>43435</v>
      </c>
      <c r="E3180" t="s">
        <v>198</v>
      </c>
      <c r="F3180" s="5">
        <v>43221</v>
      </c>
      <c r="G3180">
        <v>13102.43</v>
      </c>
      <c r="H3180">
        <v>-458.82</v>
      </c>
    </row>
    <row r="3181" spans="1:8" x14ac:dyDescent="0.2">
      <c r="A3181" t="s">
        <v>71</v>
      </c>
      <c r="B3181" t="s">
        <v>55</v>
      </c>
      <c r="C3181" t="s">
        <v>81</v>
      </c>
      <c r="D3181" s="4">
        <v>43435</v>
      </c>
      <c r="E3181" t="s">
        <v>204</v>
      </c>
      <c r="F3181" s="5">
        <v>43221</v>
      </c>
      <c r="G3181">
        <v>12537</v>
      </c>
      <c r="H3181">
        <v>815.12</v>
      </c>
    </row>
    <row r="3182" spans="1:8" x14ac:dyDescent="0.2">
      <c r="A3182" t="s">
        <v>71</v>
      </c>
      <c r="B3182" t="s">
        <v>55</v>
      </c>
      <c r="C3182" t="s">
        <v>81</v>
      </c>
      <c r="D3182" s="4">
        <v>43435</v>
      </c>
      <c r="E3182" t="s">
        <v>205</v>
      </c>
      <c r="F3182" s="5">
        <v>43221</v>
      </c>
      <c r="G3182">
        <v>565.42999999999995</v>
      </c>
      <c r="H3182">
        <v>36.770000000000003</v>
      </c>
    </row>
    <row r="3183" spans="1:8" x14ac:dyDescent="0.2">
      <c r="A3183" t="s">
        <v>71</v>
      </c>
      <c r="B3183" t="s">
        <v>55</v>
      </c>
      <c r="C3183" t="s">
        <v>81</v>
      </c>
      <c r="D3183" s="4">
        <v>43435</v>
      </c>
      <c r="E3183" t="s">
        <v>199</v>
      </c>
      <c r="F3183" s="5">
        <v>43221</v>
      </c>
      <c r="G3183">
        <v>13102.43</v>
      </c>
      <c r="H3183">
        <v>458.82</v>
      </c>
    </row>
    <row r="3184" spans="1:8" x14ac:dyDescent="0.2">
      <c r="A3184" t="s">
        <v>71</v>
      </c>
      <c r="B3184" t="s">
        <v>55</v>
      </c>
      <c r="C3184" t="s">
        <v>82</v>
      </c>
      <c r="D3184" s="4">
        <v>43435</v>
      </c>
      <c r="E3184" t="s">
        <v>197</v>
      </c>
      <c r="F3184" s="5">
        <v>43405</v>
      </c>
      <c r="G3184">
        <v>33584.06</v>
      </c>
      <c r="H3184">
        <v>3156.9</v>
      </c>
    </row>
    <row r="3185" spans="1:8" x14ac:dyDescent="0.2">
      <c r="A3185" t="s">
        <v>71</v>
      </c>
      <c r="B3185" t="s">
        <v>55</v>
      </c>
      <c r="C3185" t="s">
        <v>82</v>
      </c>
      <c r="D3185" s="4">
        <v>43435</v>
      </c>
      <c r="E3185" t="s">
        <v>196</v>
      </c>
      <c r="F3185" s="5">
        <v>43405</v>
      </c>
      <c r="G3185">
        <v>1514.65</v>
      </c>
      <c r="H3185">
        <v>142.38999999999999</v>
      </c>
    </row>
    <row r="3186" spans="1:8" x14ac:dyDescent="0.2">
      <c r="A3186" t="s">
        <v>71</v>
      </c>
      <c r="B3186" t="s">
        <v>55</v>
      </c>
      <c r="C3186" t="s">
        <v>82</v>
      </c>
      <c r="D3186" s="4">
        <v>43435</v>
      </c>
      <c r="E3186" t="s">
        <v>199</v>
      </c>
      <c r="F3186" s="5">
        <v>43405</v>
      </c>
      <c r="G3186">
        <v>35098.71</v>
      </c>
      <c r="H3186">
        <v>1825.18</v>
      </c>
    </row>
    <row r="3187" spans="1:8" x14ac:dyDescent="0.2">
      <c r="A3187" t="s">
        <v>71</v>
      </c>
      <c r="B3187" t="s">
        <v>55</v>
      </c>
      <c r="C3187" t="s">
        <v>82</v>
      </c>
      <c r="D3187" s="4">
        <v>43435</v>
      </c>
      <c r="E3187" t="s">
        <v>198</v>
      </c>
      <c r="F3187" s="5">
        <v>43405</v>
      </c>
      <c r="G3187">
        <v>35098.71</v>
      </c>
      <c r="H3187">
        <v>-1825.18</v>
      </c>
    </row>
    <row r="3188" spans="1:8" x14ac:dyDescent="0.2">
      <c r="A3188" t="s">
        <v>71</v>
      </c>
      <c r="B3188" t="s">
        <v>55</v>
      </c>
      <c r="C3188" t="s">
        <v>82</v>
      </c>
      <c r="D3188" s="4">
        <v>43435</v>
      </c>
      <c r="E3188" t="s">
        <v>206</v>
      </c>
      <c r="F3188" s="5">
        <v>43221</v>
      </c>
      <c r="G3188">
        <v>4959</v>
      </c>
      <c r="H3188">
        <v>466.11</v>
      </c>
    </row>
    <row r="3189" spans="1:8" x14ac:dyDescent="0.2">
      <c r="A3189" t="s">
        <v>71</v>
      </c>
      <c r="B3189" t="s">
        <v>55</v>
      </c>
      <c r="C3189" t="s">
        <v>82</v>
      </c>
      <c r="D3189" s="4">
        <v>43435</v>
      </c>
      <c r="E3189" t="s">
        <v>207</v>
      </c>
      <c r="F3189" s="5">
        <v>43221</v>
      </c>
      <c r="G3189">
        <v>223.67</v>
      </c>
      <c r="H3189">
        <v>21.02</v>
      </c>
    </row>
    <row r="3190" spans="1:8" x14ac:dyDescent="0.2">
      <c r="A3190" t="s">
        <v>71</v>
      </c>
      <c r="B3190" t="s">
        <v>55</v>
      </c>
      <c r="C3190" t="s">
        <v>82</v>
      </c>
      <c r="D3190" s="4">
        <v>43435</v>
      </c>
      <c r="E3190" t="s">
        <v>198</v>
      </c>
      <c r="F3190" s="5">
        <v>43221</v>
      </c>
      <c r="G3190">
        <v>5182.67</v>
      </c>
      <c r="H3190">
        <v>-269.49</v>
      </c>
    </row>
    <row r="3191" spans="1:8" x14ac:dyDescent="0.2">
      <c r="A3191" t="s">
        <v>71</v>
      </c>
      <c r="B3191" t="s">
        <v>55</v>
      </c>
      <c r="C3191" t="s">
        <v>82</v>
      </c>
      <c r="D3191" s="4">
        <v>43435</v>
      </c>
      <c r="E3191" t="s">
        <v>199</v>
      </c>
      <c r="F3191" s="5">
        <v>43221</v>
      </c>
      <c r="G3191">
        <v>5182.67</v>
      </c>
      <c r="H3191">
        <v>269.49</v>
      </c>
    </row>
    <row r="3192" spans="1:8" x14ac:dyDescent="0.2">
      <c r="A3192" t="s">
        <v>71</v>
      </c>
      <c r="B3192" t="s">
        <v>54</v>
      </c>
      <c r="C3192" t="s">
        <v>80</v>
      </c>
      <c r="D3192" s="4">
        <v>43435</v>
      </c>
      <c r="E3192" t="s">
        <v>199</v>
      </c>
      <c r="F3192" s="5">
        <v>43405</v>
      </c>
      <c r="G3192">
        <v>45346.21</v>
      </c>
      <c r="H3192">
        <v>3219.64</v>
      </c>
    </row>
    <row r="3193" spans="1:8" x14ac:dyDescent="0.2">
      <c r="A3193" t="s">
        <v>71</v>
      </c>
      <c r="B3193" t="s">
        <v>54</v>
      </c>
      <c r="C3193" t="s">
        <v>80</v>
      </c>
      <c r="D3193" s="4">
        <v>43435</v>
      </c>
      <c r="E3193" t="s">
        <v>198</v>
      </c>
      <c r="F3193" s="5">
        <v>43405</v>
      </c>
      <c r="G3193">
        <v>45346.21</v>
      </c>
      <c r="H3193">
        <v>-3219.64</v>
      </c>
    </row>
    <row r="3194" spans="1:8" x14ac:dyDescent="0.2">
      <c r="A3194" t="s">
        <v>71</v>
      </c>
      <c r="B3194" t="s">
        <v>54</v>
      </c>
      <c r="C3194" t="s">
        <v>80</v>
      </c>
      <c r="D3194" s="4">
        <v>43435</v>
      </c>
      <c r="E3194" t="s">
        <v>193</v>
      </c>
      <c r="F3194" s="5">
        <v>43405</v>
      </c>
      <c r="G3194">
        <v>43389.46</v>
      </c>
      <c r="H3194">
        <v>5727.38</v>
      </c>
    </row>
    <row r="3195" spans="1:8" x14ac:dyDescent="0.2">
      <c r="A3195" t="s">
        <v>71</v>
      </c>
      <c r="B3195" t="s">
        <v>54</v>
      </c>
      <c r="C3195" t="s">
        <v>80</v>
      </c>
      <c r="D3195" s="4">
        <v>43435</v>
      </c>
      <c r="E3195" t="s">
        <v>192</v>
      </c>
      <c r="F3195" s="5">
        <v>43405</v>
      </c>
      <c r="G3195">
        <v>1956.75</v>
      </c>
      <c r="H3195">
        <v>258.17</v>
      </c>
    </row>
    <row r="3196" spans="1:8" x14ac:dyDescent="0.2">
      <c r="A3196" t="s">
        <v>71</v>
      </c>
      <c r="B3196" t="s">
        <v>54</v>
      </c>
      <c r="C3196" t="s">
        <v>80</v>
      </c>
      <c r="D3196" s="4">
        <v>43435</v>
      </c>
      <c r="E3196" t="s">
        <v>199</v>
      </c>
      <c r="F3196" s="5">
        <v>43221</v>
      </c>
      <c r="G3196">
        <v>2.09</v>
      </c>
      <c r="H3196">
        <v>0.15</v>
      </c>
    </row>
    <row r="3197" spans="1:8" x14ac:dyDescent="0.2">
      <c r="A3197" t="s">
        <v>71</v>
      </c>
      <c r="B3197" t="s">
        <v>54</v>
      </c>
      <c r="C3197" t="s">
        <v>80</v>
      </c>
      <c r="D3197" s="4">
        <v>43435</v>
      </c>
      <c r="E3197" t="s">
        <v>202</v>
      </c>
      <c r="F3197" s="5">
        <v>43221</v>
      </c>
      <c r="G3197">
        <v>2</v>
      </c>
      <c r="H3197">
        <v>0.26</v>
      </c>
    </row>
    <row r="3198" spans="1:8" x14ac:dyDescent="0.2">
      <c r="A3198" t="s">
        <v>71</v>
      </c>
      <c r="B3198" t="s">
        <v>54</v>
      </c>
      <c r="C3198" t="s">
        <v>80</v>
      </c>
      <c r="D3198" s="4">
        <v>43435</v>
      </c>
      <c r="E3198" t="s">
        <v>203</v>
      </c>
      <c r="F3198" s="5">
        <v>43221</v>
      </c>
      <c r="G3198">
        <v>0.09</v>
      </c>
      <c r="H3198">
        <v>0.01</v>
      </c>
    </row>
    <row r="3199" spans="1:8" x14ac:dyDescent="0.2">
      <c r="A3199" t="s">
        <v>71</v>
      </c>
      <c r="B3199" t="s">
        <v>54</v>
      </c>
      <c r="C3199" t="s">
        <v>80</v>
      </c>
      <c r="D3199" s="4">
        <v>43435</v>
      </c>
      <c r="E3199" t="s">
        <v>198</v>
      </c>
      <c r="F3199" s="5">
        <v>43221</v>
      </c>
      <c r="G3199">
        <v>2.09</v>
      </c>
      <c r="H3199">
        <v>-0.15</v>
      </c>
    </row>
    <row r="3200" spans="1:8" x14ac:dyDescent="0.2">
      <c r="A3200" t="s">
        <v>71</v>
      </c>
      <c r="B3200" t="s">
        <v>54</v>
      </c>
      <c r="C3200" t="s">
        <v>81</v>
      </c>
      <c r="D3200" s="4">
        <v>43435</v>
      </c>
      <c r="E3200" t="s">
        <v>195</v>
      </c>
      <c r="F3200" s="5">
        <v>43405</v>
      </c>
      <c r="G3200">
        <v>149486.41</v>
      </c>
      <c r="H3200">
        <v>9716.7199999999993</v>
      </c>
    </row>
    <row r="3201" spans="1:8" x14ac:dyDescent="0.2">
      <c r="A3201" t="s">
        <v>71</v>
      </c>
      <c r="B3201" t="s">
        <v>54</v>
      </c>
      <c r="C3201" t="s">
        <v>81</v>
      </c>
      <c r="D3201" s="4">
        <v>43435</v>
      </c>
      <c r="E3201" t="s">
        <v>194</v>
      </c>
      <c r="F3201" s="5">
        <v>43405</v>
      </c>
      <c r="G3201">
        <v>6741.79</v>
      </c>
      <c r="H3201">
        <v>438.28</v>
      </c>
    </row>
    <row r="3202" spans="1:8" x14ac:dyDescent="0.2">
      <c r="A3202" t="s">
        <v>71</v>
      </c>
      <c r="B3202" t="s">
        <v>54</v>
      </c>
      <c r="C3202" t="s">
        <v>81</v>
      </c>
      <c r="D3202" s="4">
        <v>43435</v>
      </c>
      <c r="E3202" t="s">
        <v>199</v>
      </c>
      <c r="F3202" s="5">
        <v>43405</v>
      </c>
      <c r="G3202">
        <v>156228.20000000001</v>
      </c>
      <c r="H3202">
        <v>5467.97</v>
      </c>
    </row>
    <row r="3203" spans="1:8" x14ac:dyDescent="0.2">
      <c r="A3203" t="s">
        <v>71</v>
      </c>
      <c r="B3203" t="s">
        <v>54</v>
      </c>
      <c r="C3203" t="s">
        <v>81</v>
      </c>
      <c r="D3203" s="4">
        <v>43435</v>
      </c>
      <c r="E3203" t="s">
        <v>198</v>
      </c>
      <c r="F3203" s="5">
        <v>43405</v>
      </c>
      <c r="G3203">
        <v>156228.20000000001</v>
      </c>
      <c r="H3203">
        <v>-5467.97</v>
      </c>
    </row>
    <row r="3204" spans="1:8" x14ac:dyDescent="0.2">
      <c r="A3204" t="s">
        <v>71</v>
      </c>
      <c r="B3204" t="s">
        <v>54</v>
      </c>
      <c r="C3204" t="s">
        <v>81</v>
      </c>
      <c r="D3204" s="4">
        <v>43435</v>
      </c>
      <c r="E3204" t="s">
        <v>204</v>
      </c>
      <c r="F3204" s="5">
        <v>43221</v>
      </c>
      <c r="G3204">
        <v>6</v>
      </c>
      <c r="H3204">
        <v>0.39</v>
      </c>
    </row>
    <row r="3205" spans="1:8" x14ac:dyDescent="0.2">
      <c r="A3205" t="s">
        <v>71</v>
      </c>
      <c r="B3205" t="s">
        <v>54</v>
      </c>
      <c r="C3205" t="s">
        <v>81</v>
      </c>
      <c r="D3205" s="4">
        <v>43435</v>
      </c>
      <c r="E3205" t="s">
        <v>205</v>
      </c>
      <c r="F3205" s="5">
        <v>43221</v>
      </c>
      <c r="G3205">
        <v>0.27</v>
      </c>
      <c r="H3205">
        <v>0.02</v>
      </c>
    </row>
    <row r="3206" spans="1:8" x14ac:dyDescent="0.2">
      <c r="A3206" t="s">
        <v>71</v>
      </c>
      <c r="B3206" t="s">
        <v>54</v>
      </c>
      <c r="C3206" t="s">
        <v>81</v>
      </c>
      <c r="D3206" s="4">
        <v>43435</v>
      </c>
      <c r="E3206" t="s">
        <v>198</v>
      </c>
      <c r="F3206" s="5">
        <v>43221</v>
      </c>
      <c r="G3206">
        <v>6.27</v>
      </c>
      <c r="H3206">
        <v>-0.22</v>
      </c>
    </row>
    <row r="3207" spans="1:8" x14ac:dyDescent="0.2">
      <c r="A3207" t="s">
        <v>71</v>
      </c>
      <c r="B3207" t="s">
        <v>54</v>
      </c>
      <c r="C3207" t="s">
        <v>81</v>
      </c>
      <c r="D3207" s="4">
        <v>43435</v>
      </c>
      <c r="E3207" t="s">
        <v>199</v>
      </c>
      <c r="F3207" s="5">
        <v>43221</v>
      </c>
      <c r="G3207">
        <v>6.27</v>
      </c>
      <c r="H3207">
        <v>0.22</v>
      </c>
    </row>
    <row r="3208" spans="1:8" x14ac:dyDescent="0.2">
      <c r="A3208" t="s">
        <v>71</v>
      </c>
      <c r="B3208" t="s">
        <v>54</v>
      </c>
      <c r="C3208" t="s">
        <v>82</v>
      </c>
      <c r="D3208" s="4">
        <v>43435</v>
      </c>
      <c r="E3208" t="s">
        <v>199</v>
      </c>
      <c r="F3208" s="5">
        <v>43405</v>
      </c>
      <c r="G3208">
        <v>41092.980000000003</v>
      </c>
      <c r="H3208">
        <v>2136.7800000000002</v>
      </c>
    </row>
    <row r="3209" spans="1:8" x14ac:dyDescent="0.2">
      <c r="A3209" t="s">
        <v>71</v>
      </c>
      <c r="B3209" t="s">
        <v>54</v>
      </c>
      <c r="C3209" t="s">
        <v>82</v>
      </c>
      <c r="D3209" s="4">
        <v>43435</v>
      </c>
      <c r="E3209" t="s">
        <v>198</v>
      </c>
      <c r="F3209" s="5">
        <v>43405</v>
      </c>
      <c r="G3209">
        <v>41092.980000000003</v>
      </c>
      <c r="H3209">
        <v>-2136.7800000000002</v>
      </c>
    </row>
    <row r="3210" spans="1:8" x14ac:dyDescent="0.2">
      <c r="A3210" t="s">
        <v>71</v>
      </c>
      <c r="B3210" t="s">
        <v>54</v>
      </c>
      <c r="C3210" t="s">
        <v>82</v>
      </c>
      <c r="D3210" s="4">
        <v>43435</v>
      </c>
      <c r="E3210" t="s">
        <v>197</v>
      </c>
      <c r="F3210" s="5">
        <v>43405</v>
      </c>
      <c r="G3210">
        <v>39319.68</v>
      </c>
      <c r="H3210">
        <v>3695.98</v>
      </c>
    </row>
    <row r="3211" spans="1:8" x14ac:dyDescent="0.2">
      <c r="A3211" t="s">
        <v>71</v>
      </c>
      <c r="B3211" t="s">
        <v>54</v>
      </c>
      <c r="C3211" t="s">
        <v>82</v>
      </c>
      <c r="D3211" s="4">
        <v>43435</v>
      </c>
      <c r="E3211" t="s">
        <v>196</v>
      </c>
      <c r="F3211" s="5">
        <v>43405</v>
      </c>
      <c r="G3211">
        <v>1773.3</v>
      </c>
      <c r="H3211">
        <v>166.74</v>
      </c>
    </row>
    <row r="3212" spans="1:8" x14ac:dyDescent="0.2">
      <c r="A3212" t="s">
        <v>71</v>
      </c>
      <c r="B3212" t="s">
        <v>54</v>
      </c>
      <c r="C3212" t="s">
        <v>82</v>
      </c>
      <c r="D3212" s="4">
        <v>43435</v>
      </c>
      <c r="E3212" t="s">
        <v>199</v>
      </c>
      <c r="F3212" s="5">
        <v>43221</v>
      </c>
      <c r="G3212">
        <v>2.09</v>
      </c>
      <c r="H3212">
        <v>0.1</v>
      </c>
    </row>
    <row r="3213" spans="1:8" x14ac:dyDescent="0.2">
      <c r="A3213" t="s">
        <v>71</v>
      </c>
      <c r="B3213" t="s">
        <v>54</v>
      </c>
      <c r="C3213" t="s">
        <v>82</v>
      </c>
      <c r="D3213" s="4">
        <v>43435</v>
      </c>
      <c r="E3213" t="s">
        <v>206</v>
      </c>
      <c r="F3213" s="5">
        <v>43221</v>
      </c>
      <c r="G3213">
        <v>2</v>
      </c>
      <c r="H3213">
        <v>0.19</v>
      </c>
    </row>
    <row r="3214" spans="1:8" x14ac:dyDescent="0.2">
      <c r="A3214" t="s">
        <v>71</v>
      </c>
      <c r="B3214" t="s">
        <v>54</v>
      </c>
      <c r="C3214" t="s">
        <v>82</v>
      </c>
      <c r="D3214" s="4">
        <v>43435</v>
      </c>
      <c r="E3214" t="s">
        <v>207</v>
      </c>
      <c r="F3214" s="5">
        <v>43221</v>
      </c>
      <c r="G3214">
        <v>0.09</v>
      </c>
      <c r="H3214">
        <v>0.01</v>
      </c>
    </row>
    <row r="3215" spans="1:8" x14ac:dyDescent="0.2">
      <c r="A3215" t="s">
        <v>71</v>
      </c>
      <c r="B3215" t="s">
        <v>54</v>
      </c>
      <c r="C3215" t="s">
        <v>82</v>
      </c>
      <c r="D3215" s="4">
        <v>43435</v>
      </c>
      <c r="E3215" t="s">
        <v>198</v>
      </c>
      <c r="F3215" s="5">
        <v>43221</v>
      </c>
      <c r="G3215">
        <v>2.09</v>
      </c>
      <c r="H3215">
        <v>-0.1</v>
      </c>
    </row>
    <row r="3216" spans="1:8" x14ac:dyDescent="0.2">
      <c r="A3216" t="s">
        <v>71</v>
      </c>
      <c r="B3216" t="s">
        <v>54</v>
      </c>
      <c r="C3216" t="s">
        <v>80</v>
      </c>
      <c r="D3216" s="4">
        <v>43435</v>
      </c>
      <c r="E3216" t="s">
        <v>199</v>
      </c>
      <c r="F3216" s="5">
        <v>43405</v>
      </c>
      <c r="G3216">
        <v>83913.85</v>
      </c>
      <c r="H3216">
        <v>5957.98</v>
      </c>
    </row>
    <row r="3217" spans="1:8" x14ac:dyDescent="0.2">
      <c r="A3217" t="s">
        <v>71</v>
      </c>
      <c r="B3217" t="s">
        <v>54</v>
      </c>
      <c r="C3217" t="s">
        <v>80</v>
      </c>
      <c r="D3217" s="4">
        <v>43435</v>
      </c>
      <c r="E3217" t="s">
        <v>198</v>
      </c>
      <c r="F3217" s="5">
        <v>43405</v>
      </c>
      <c r="G3217">
        <v>83913.85</v>
      </c>
      <c r="H3217">
        <v>-5957.98</v>
      </c>
    </row>
    <row r="3218" spans="1:8" x14ac:dyDescent="0.2">
      <c r="A3218" t="s">
        <v>71</v>
      </c>
      <c r="B3218" t="s">
        <v>54</v>
      </c>
      <c r="C3218" t="s">
        <v>80</v>
      </c>
      <c r="D3218" s="4">
        <v>43435</v>
      </c>
      <c r="E3218" t="s">
        <v>193</v>
      </c>
      <c r="F3218" s="5">
        <v>43405</v>
      </c>
      <c r="G3218">
        <v>80292.56</v>
      </c>
      <c r="H3218">
        <v>10598.59</v>
      </c>
    </row>
    <row r="3219" spans="1:8" x14ac:dyDescent="0.2">
      <c r="A3219" t="s">
        <v>71</v>
      </c>
      <c r="B3219" t="s">
        <v>54</v>
      </c>
      <c r="C3219" t="s">
        <v>80</v>
      </c>
      <c r="D3219" s="4">
        <v>43435</v>
      </c>
      <c r="E3219" t="s">
        <v>192</v>
      </c>
      <c r="F3219" s="5">
        <v>43405</v>
      </c>
      <c r="G3219">
        <v>3621.29</v>
      </c>
      <c r="H3219">
        <v>478.1</v>
      </c>
    </row>
    <row r="3220" spans="1:8" x14ac:dyDescent="0.2">
      <c r="A3220" t="s">
        <v>71</v>
      </c>
      <c r="B3220" t="s">
        <v>54</v>
      </c>
      <c r="C3220" t="s">
        <v>80</v>
      </c>
      <c r="D3220" s="4">
        <v>43435</v>
      </c>
      <c r="E3220" t="s">
        <v>199</v>
      </c>
      <c r="F3220" s="5">
        <v>43221</v>
      </c>
      <c r="G3220">
        <v>140.04</v>
      </c>
      <c r="H3220">
        <v>9.9499999999999993</v>
      </c>
    </row>
    <row r="3221" spans="1:8" x14ac:dyDescent="0.2">
      <c r="A3221" t="s">
        <v>71</v>
      </c>
      <c r="B3221" t="s">
        <v>54</v>
      </c>
      <c r="C3221" t="s">
        <v>80</v>
      </c>
      <c r="D3221" s="4">
        <v>43435</v>
      </c>
      <c r="E3221" t="s">
        <v>202</v>
      </c>
      <c r="F3221" s="5">
        <v>43221</v>
      </c>
      <c r="G3221">
        <v>134</v>
      </c>
      <c r="H3221">
        <v>17.690000000000001</v>
      </c>
    </row>
    <row r="3222" spans="1:8" x14ac:dyDescent="0.2">
      <c r="A3222" t="s">
        <v>71</v>
      </c>
      <c r="B3222" t="s">
        <v>54</v>
      </c>
      <c r="C3222" t="s">
        <v>80</v>
      </c>
      <c r="D3222" s="4">
        <v>43435</v>
      </c>
      <c r="E3222" t="s">
        <v>203</v>
      </c>
      <c r="F3222" s="5">
        <v>43221</v>
      </c>
      <c r="G3222">
        <v>6.04</v>
      </c>
      <c r="H3222">
        <v>0.8</v>
      </c>
    </row>
    <row r="3223" spans="1:8" x14ac:dyDescent="0.2">
      <c r="A3223" t="s">
        <v>71</v>
      </c>
      <c r="B3223" t="s">
        <v>54</v>
      </c>
      <c r="C3223" t="s">
        <v>80</v>
      </c>
      <c r="D3223" s="4">
        <v>43435</v>
      </c>
      <c r="E3223" t="s">
        <v>198</v>
      </c>
      <c r="F3223" s="5">
        <v>43221</v>
      </c>
      <c r="G3223">
        <v>140.04</v>
      </c>
      <c r="H3223">
        <v>-9.9499999999999993</v>
      </c>
    </row>
    <row r="3224" spans="1:8" x14ac:dyDescent="0.2">
      <c r="A3224" t="s">
        <v>71</v>
      </c>
      <c r="B3224" t="s">
        <v>54</v>
      </c>
      <c r="C3224" t="s">
        <v>81</v>
      </c>
      <c r="D3224" s="4">
        <v>43435</v>
      </c>
      <c r="E3224" t="s">
        <v>198</v>
      </c>
      <c r="F3224" s="5">
        <v>43405</v>
      </c>
      <c r="G3224">
        <v>282601.36</v>
      </c>
      <c r="H3224">
        <v>-9891.0499999999993</v>
      </c>
    </row>
    <row r="3225" spans="1:8" x14ac:dyDescent="0.2">
      <c r="A3225" t="s">
        <v>71</v>
      </c>
      <c r="B3225" t="s">
        <v>54</v>
      </c>
      <c r="C3225" t="s">
        <v>81</v>
      </c>
      <c r="D3225" s="4">
        <v>43435</v>
      </c>
      <c r="E3225" t="s">
        <v>195</v>
      </c>
      <c r="F3225" s="5">
        <v>43405</v>
      </c>
      <c r="G3225">
        <v>270406.09000000003</v>
      </c>
      <c r="H3225">
        <v>17576.47</v>
      </c>
    </row>
    <row r="3226" spans="1:8" x14ac:dyDescent="0.2">
      <c r="A3226" t="s">
        <v>71</v>
      </c>
      <c r="B3226" t="s">
        <v>54</v>
      </c>
      <c r="C3226" t="s">
        <v>81</v>
      </c>
      <c r="D3226" s="4">
        <v>43435</v>
      </c>
      <c r="E3226" t="s">
        <v>194</v>
      </c>
      <c r="F3226" s="5">
        <v>43405</v>
      </c>
      <c r="G3226">
        <v>12195.27</v>
      </c>
      <c r="H3226">
        <v>792.75</v>
      </c>
    </row>
    <row r="3227" spans="1:8" x14ac:dyDescent="0.2">
      <c r="A3227" t="s">
        <v>71</v>
      </c>
      <c r="B3227" t="s">
        <v>54</v>
      </c>
      <c r="C3227" t="s">
        <v>81</v>
      </c>
      <c r="D3227" s="4">
        <v>43435</v>
      </c>
      <c r="E3227" t="s">
        <v>199</v>
      </c>
      <c r="F3227" s="5">
        <v>43405</v>
      </c>
      <c r="G3227">
        <v>282601.36</v>
      </c>
      <c r="H3227">
        <v>9891.0499999999993</v>
      </c>
    </row>
    <row r="3228" spans="1:8" x14ac:dyDescent="0.2">
      <c r="A3228" t="s">
        <v>71</v>
      </c>
      <c r="B3228" t="s">
        <v>54</v>
      </c>
      <c r="C3228" t="s">
        <v>81</v>
      </c>
      <c r="D3228" s="4">
        <v>43435</v>
      </c>
      <c r="E3228" t="s">
        <v>198</v>
      </c>
      <c r="F3228" s="5">
        <v>43221</v>
      </c>
      <c r="G3228">
        <v>700.21</v>
      </c>
      <c r="H3228">
        <v>-24.52</v>
      </c>
    </row>
    <row r="3229" spans="1:8" x14ac:dyDescent="0.2">
      <c r="A3229" t="s">
        <v>71</v>
      </c>
      <c r="B3229" t="s">
        <v>54</v>
      </c>
      <c r="C3229" t="s">
        <v>81</v>
      </c>
      <c r="D3229" s="4">
        <v>43435</v>
      </c>
      <c r="E3229" t="s">
        <v>199</v>
      </c>
      <c r="F3229" s="5">
        <v>43221</v>
      </c>
      <c r="G3229">
        <v>700.21</v>
      </c>
      <c r="H3229">
        <v>24.52</v>
      </c>
    </row>
    <row r="3230" spans="1:8" x14ac:dyDescent="0.2">
      <c r="A3230" t="s">
        <v>71</v>
      </c>
      <c r="B3230" t="s">
        <v>54</v>
      </c>
      <c r="C3230" t="s">
        <v>81</v>
      </c>
      <c r="D3230" s="4">
        <v>43435</v>
      </c>
      <c r="E3230" t="s">
        <v>204</v>
      </c>
      <c r="F3230" s="5">
        <v>43221</v>
      </c>
      <c r="G3230">
        <v>670</v>
      </c>
      <c r="H3230">
        <v>43.56</v>
      </c>
    </row>
    <row r="3231" spans="1:8" x14ac:dyDescent="0.2">
      <c r="A3231" t="s">
        <v>71</v>
      </c>
      <c r="B3231" t="s">
        <v>54</v>
      </c>
      <c r="C3231" t="s">
        <v>81</v>
      </c>
      <c r="D3231" s="4">
        <v>43435</v>
      </c>
      <c r="E3231" t="s">
        <v>205</v>
      </c>
      <c r="F3231" s="5">
        <v>43221</v>
      </c>
      <c r="G3231">
        <v>30.21</v>
      </c>
      <c r="H3231">
        <v>1.96</v>
      </c>
    </row>
    <row r="3232" spans="1:8" x14ac:dyDescent="0.2">
      <c r="A3232" t="s">
        <v>71</v>
      </c>
      <c r="B3232" t="s">
        <v>54</v>
      </c>
      <c r="C3232" t="s">
        <v>82</v>
      </c>
      <c r="D3232" s="4">
        <v>43435</v>
      </c>
      <c r="E3232" t="s">
        <v>199</v>
      </c>
      <c r="F3232" s="5">
        <v>43405</v>
      </c>
      <c r="G3232">
        <v>76903.210000000006</v>
      </c>
      <c r="H3232">
        <v>3999.16</v>
      </c>
    </row>
    <row r="3233" spans="1:8" x14ac:dyDescent="0.2">
      <c r="A3233" t="s">
        <v>71</v>
      </c>
      <c r="B3233" t="s">
        <v>54</v>
      </c>
      <c r="C3233" t="s">
        <v>82</v>
      </c>
      <c r="D3233" s="4">
        <v>43435</v>
      </c>
      <c r="E3233" t="s">
        <v>198</v>
      </c>
      <c r="F3233" s="5">
        <v>43405</v>
      </c>
      <c r="G3233">
        <v>76903.210000000006</v>
      </c>
      <c r="H3233">
        <v>-3999.16</v>
      </c>
    </row>
    <row r="3234" spans="1:8" x14ac:dyDescent="0.2">
      <c r="A3234" t="s">
        <v>71</v>
      </c>
      <c r="B3234" t="s">
        <v>54</v>
      </c>
      <c r="C3234" t="s">
        <v>82</v>
      </c>
      <c r="D3234" s="4">
        <v>43435</v>
      </c>
      <c r="E3234" t="s">
        <v>197</v>
      </c>
      <c r="F3234" s="5">
        <v>43405</v>
      </c>
      <c r="G3234">
        <v>73584.52</v>
      </c>
      <c r="H3234">
        <v>6916.94</v>
      </c>
    </row>
    <row r="3235" spans="1:8" x14ac:dyDescent="0.2">
      <c r="A3235" t="s">
        <v>71</v>
      </c>
      <c r="B3235" t="s">
        <v>54</v>
      </c>
      <c r="C3235" t="s">
        <v>82</v>
      </c>
      <c r="D3235" s="4">
        <v>43435</v>
      </c>
      <c r="E3235" t="s">
        <v>196</v>
      </c>
      <c r="F3235" s="5">
        <v>43405</v>
      </c>
      <c r="G3235">
        <v>3318.69</v>
      </c>
      <c r="H3235">
        <v>311.95</v>
      </c>
    </row>
    <row r="3236" spans="1:8" x14ac:dyDescent="0.2">
      <c r="A3236" t="s">
        <v>71</v>
      </c>
      <c r="B3236" t="s">
        <v>54</v>
      </c>
      <c r="C3236" t="s">
        <v>82</v>
      </c>
      <c r="D3236" s="4">
        <v>43435</v>
      </c>
      <c r="E3236" t="s">
        <v>199</v>
      </c>
      <c r="F3236" s="5">
        <v>43221</v>
      </c>
      <c r="G3236">
        <v>139</v>
      </c>
      <c r="H3236">
        <v>7.23</v>
      </c>
    </row>
    <row r="3237" spans="1:8" x14ac:dyDescent="0.2">
      <c r="A3237" t="s">
        <v>71</v>
      </c>
      <c r="B3237" t="s">
        <v>54</v>
      </c>
      <c r="C3237" t="s">
        <v>82</v>
      </c>
      <c r="D3237" s="4">
        <v>43435</v>
      </c>
      <c r="E3237" t="s">
        <v>206</v>
      </c>
      <c r="F3237" s="5">
        <v>43221</v>
      </c>
      <c r="G3237">
        <v>133</v>
      </c>
      <c r="H3237">
        <v>12.5</v>
      </c>
    </row>
    <row r="3238" spans="1:8" x14ac:dyDescent="0.2">
      <c r="A3238" t="s">
        <v>71</v>
      </c>
      <c r="B3238" t="s">
        <v>54</v>
      </c>
      <c r="C3238" t="s">
        <v>82</v>
      </c>
      <c r="D3238" s="4">
        <v>43435</v>
      </c>
      <c r="E3238" t="s">
        <v>207</v>
      </c>
      <c r="F3238" s="5">
        <v>43221</v>
      </c>
      <c r="G3238">
        <v>6</v>
      </c>
      <c r="H3238">
        <v>0.56999999999999995</v>
      </c>
    </row>
    <row r="3239" spans="1:8" x14ac:dyDescent="0.2">
      <c r="A3239" t="s">
        <v>71</v>
      </c>
      <c r="B3239" t="s">
        <v>54</v>
      </c>
      <c r="C3239" t="s">
        <v>82</v>
      </c>
      <c r="D3239" s="4">
        <v>43435</v>
      </c>
      <c r="E3239" t="s">
        <v>198</v>
      </c>
      <c r="F3239" s="5">
        <v>43221</v>
      </c>
      <c r="G3239">
        <v>139</v>
      </c>
      <c r="H3239">
        <v>-7.23</v>
      </c>
    </row>
    <row r="3240" spans="1:8" x14ac:dyDescent="0.2">
      <c r="A3240" t="s">
        <v>71</v>
      </c>
      <c r="B3240" t="s">
        <v>54</v>
      </c>
      <c r="C3240" t="s">
        <v>80</v>
      </c>
      <c r="D3240" s="4">
        <v>43435</v>
      </c>
      <c r="E3240" t="s">
        <v>198</v>
      </c>
      <c r="F3240" s="5">
        <v>43405</v>
      </c>
      <c r="G3240">
        <v>39016.879999999997</v>
      </c>
      <c r="H3240">
        <v>-2770.18</v>
      </c>
    </row>
    <row r="3241" spans="1:8" x14ac:dyDescent="0.2">
      <c r="A3241" t="s">
        <v>71</v>
      </c>
      <c r="B3241" t="s">
        <v>54</v>
      </c>
      <c r="C3241" t="s">
        <v>80</v>
      </c>
      <c r="D3241" s="4">
        <v>43435</v>
      </c>
      <c r="E3241" t="s">
        <v>193</v>
      </c>
      <c r="F3241" s="5">
        <v>43405</v>
      </c>
      <c r="G3241">
        <v>37333.129999999997</v>
      </c>
      <c r="H3241">
        <v>4927.9399999999996</v>
      </c>
    </row>
    <row r="3242" spans="1:8" x14ac:dyDescent="0.2">
      <c r="A3242" t="s">
        <v>71</v>
      </c>
      <c r="B3242" t="s">
        <v>54</v>
      </c>
      <c r="C3242" t="s">
        <v>80</v>
      </c>
      <c r="D3242" s="4">
        <v>43435</v>
      </c>
      <c r="E3242" t="s">
        <v>192</v>
      </c>
      <c r="F3242" s="5">
        <v>43405</v>
      </c>
      <c r="G3242">
        <v>1683.75</v>
      </c>
      <c r="H3242">
        <v>222.18</v>
      </c>
    </row>
    <row r="3243" spans="1:8" x14ac:dyDescent="0.2">
      <c r="A3243" t="s">
        <v>71</v>
      </c>
      <c r="B3243" t="s">
        <v>54</v>
      </c>
      <c r="C3243" t="s">
        <v>80</v>
      </c>
      <c r="D3243" s="4">
        <v>43435</v>
      </c>
      <c r="E3243" t="s">
        <v>199</v>
      </c>
      <c r="F3243" s="5">
        <v>43405</v>
      </c>
      <c r="G3243">
        <v>39016.879999999997</v>
      </c>
      <c r="H3243">
        <v>2770.18</v>
      </c>
    </row>
    <row r="3244" spans="1:8" x14ac:dyDescent="0.2">
      <c r="A3244" t="s">
        <v>71</v>
      </c>
      <c r="B3244" t="s">
        <v>54</v>
      </c>
      <c r="C3244" t="s">
        <v>80</v>
      </c>
      <c r="D3244" s="4">
        <v>43435</v>
      </c>
      <c r="E3244" t="s">
        <v>199</v>
      </c>
      <c r="F3244" s="5">
        <v>43221</v>
      </c>
      <c r="G3244">
        <v>424.31</v>
      </c>
      <c r="H3244">
        <v>30.13</v>
      </c>
    </row>
    <row r="3245" spans="1:8" x14ac:dyDescent="0.2">
      <c r="A3245" t="s">
        <v>71</v>
      </c>
      <c r="B3245" t="s">
        <v>54</v>
      </c>
      <c r="C3245" t="s">
        <v>80</v>
      </c>
      <c r="D3245" s="4">
        <v>43435</v>
      </c>
      <c r="E3245" t="s">
        <v>202</v>
      </c>
      <c r="F3245" s="5">
        <v>43221</v>
      </c>
      <c r="G3245">
        <v>406</v>
      </c>
      <c r="H3245">
        <v>53.59</v>
      </c>
    </row>
    <row r="3246" spans="1:8" x14ac:dyDescent="0.2">
      <c r="A3246" t="s">
        <v>71</v>
      </c>
      <c r="B3246" t="s">
        <v>54</v>
      </c>
      <c r="C3246" t="s">
        <v>80</v>
      </c>
      <c r="D3246" s="4">
        <v>43435</v>
      </c>
      <c r="E3246" t="s">
        <v>203</v>
      </c>
      <c r="F3246" s="5">
        <v>43221</v>
      </c>
      <c r="G3246">
        <v>18.309999999999999</v>
      </c>
      <c r="H3246">
        <v>2.42</v>
      </c>
    </row>
    <row r="3247" spans="1:8" x14ac:dyDescent="0.2">
      <c r="A3247" t="s">
        <v>71</v>
      </c>
      <c r="B3247" t="s">
        <v>54</v>
      </c>
      <c r="C3247" t="s">
        <v>80</v>
      </c>
      <c r="D3247" s="4">
        <v>43435</v>
      </c>
      <c r="E3247" t="s">
        <v>198</v>
      </c>
      <c r="F3247" s="5">
        <v>43221</v>
      </c>
      <c r="G3247">
        <v>424.31</v>
      </c>
      <c r="H3247">
        <v>-30.13</v>
      </c>
    </row>
    <row r="3248" spans="1:8" x14ac:dyDescent="0.2">
      <c r="A3248" t="s">
        <v>71</v>
      </c>
      <c r="B3248" t="s">
        <v>54</v>
      </c>
      <c r="C3248" t="s">
        <v>81</v>
      </c>
      <c r="D3248" s="4">
        <v>43435</v>
      </c>
      <c r="E3248" t="s">
        <v>199</v>
      </c>
      <c r="F3248" s="5">
        <v>43405</v>
      </c>
      <c r="G3248">
        <v>130709.89</v>
      </c>
      <c r="H3248">
        <v>4574.84</v>
      </c>
    </row>
    <row r="3249" spans="1:8" x14ac:dyDescent="0.2">
      <c r="A3249" t="s">
        <v>71</v>
      </c>
      <c r="B3249" t="s">
        <v>54</v>
      </c>
      <c r="C3249" t="s">
        <v>81</v>
      </c>
      <c r="D3249" s="4">
        <v>43435</v>
      </c>
      <c r="E3249" t="s">
        <v>195</v>
      </c>
      <c r="F3249" s="5">
        <v>43405</v>
      </c>
      <c r="G3249">
        <v>125069.11</v>
      </c>
      <c r="H3249">
        <v>8129.52</v>
      </c>
    </row>
    <row r="3250" spans="1:8" x14ac:dyDescent="0.2">
      <c r="A3250" t="s">
        <v>71</v>
      </c>
      <c r="B3250" t="s">
        <v>54</v>
      </c>
      <c r="C3250" t="s">
        <v>81</v>
      </c>
      <c r="D3250" s="4">
        <v>43435</v>
      </c>
      <c r="E3250" t="s">
        <v>194</v>
      </c>
      <c r="F3250" s="5">
        <v>43405</v>
      </c>
      <c r="G3250">
        <v>5640.78</v>
      </c>
      <c r="H3250">
        <v>366.59</v>
      </c>
    </row>
    <row r="3251" spans="1:8" x14ac:dyDescent="0.2">
      <c r="A3251" t="s">
        <v>71</v>
      </c>
      <c r="B3251" t="s">
        <v>54</v>
      </c>
      <c r="C3251" t="s">
        <v>81</v>
      </c>
      <c r="D3251" s="4">
        <v>43435</v>
      </c>
      <c r="E3251" t="s">
        <v>198</v>
      </c>
      <c r="F3251" s="5">
        <v>43405</v>
      </c>
      <c r="G3251">
        <v>130709.89</v>
      </c>
      <c r="H3251">
        <v>-4574.84</v>
      </c>
    </row>
    <row r="3252" spans="1:8" x14ac:dyDescent="0.2">
      <c r="A3252" t="s">
        <v>71</v>
      </c>
      <c r="B3252" t="s">
        <v>54</v>
      </c>
      <c r="C3252" t="s">
        <v>81</v>
      </c>
      <c r="D3252" s="4">
        <v>43435</v>
      </c>
      <c r="E3252" t="s">
        <v>204</v>
      </c>
      <c r="F3252" s="5">
        <v>43221</v>
      </c>
      <c r="G3252">
        <v>1630</v>
      </c>
      <c r="H3252">
        <v>105.95</v>
      </c>
    </row>
    <row r="3253" spans="1:8" x14ac:dyDescent="0.2">
      <c r="A3253" t="s">
        <v>71</v>
      </c>
      <c r="B3253" t="s">
        <v>54</v>
      </c>
      <c r="C3253" t="s">
        <v>81</v>
      </c>
      <c r="D3253" s="4">
        <v>43435</v>
      </c>
      <c r="E3253" t="s">
        <v>205</v>
      </c>
      <c r="F3253" s="5">
        <v>43221</v>
      </c>
      <c r="G3253">
        <v>73.510000000000005</v>
      </c>
      <c r="H3253">
        <v>4.7699999999999996</v>
      </c>
    </row>
    <row r="3254" spans="1:8" x14ac:dyDescent="0.2">
      <c r="A3254" t="s">
        <v>71</v>
      </c>
      <c r="B3254" t="s">
        <v>54</v>
      </c>
      <c r="C3254" t="s">
        <v>81</v>
      </c>
      <c r="D3254" s="4">
        <v>43435</v>
      </c>
      <c r="E3254" t="s">
        <v>198</v>
      </c>
      <c r="F3254" s="5">
        <v>43221</v>
      </c>
      <c r="G3254">
        <v>1703.51</v>
      </c>
      <c r="H3254">
        <v>-59.63</v>
      </c>
    </row>
    <row r="3255" spans="1:8" x14ac:dyDescent="0.2">
      <c r="A3255" t="s">
        <v>71</v>
      </c>
      <c r="B3255" t="s">
        <v>54</v>
      </c>
      <c r="C3255" t="s">
        <v>81</v>
      </c>
      <c r="D3255" s="4">
        <v>43435</v>
      </c>
      <c r="E3255" t="s">
        <v>199</v>
      </c>
      <c r="F3255" s="5">
        <v>43221</v>
      </c>
      <c r="G3255">
        <v>1703.51</v>
      </c>
      <c r="H3255">
        <v>59.63</v>
      </c>
    </row>
    <row r="3256" spans="1:8" x14ac:dyDescent="0.2">
      <c r="A3256" t="s">
        <v>71</v>
      </c>
      <c r="B3256" t="s">
        <v>54</v>
      </c>
      <c r="C3256" t="s">
        <v>82</v>
      </c>
      <c r="D3256" s="4">
        <v>43435</v>
      </c>
      <c r="E3256" t="s">
        <v>199</v>
      </c>
      <c r="F3256" s="5">
        <v>43405</v>
      </c>
      <c r="G3256">
        <v>34687.07</v>
      </c>
      <c r="H3256">
        <v>1803.76</v>
      </c>
    </row>
    <row r="3257" spans="1:8" x14ac:dyDescent="0.2">
      <c r="A3257" t="s">
        <v>71</v>
      </c>
      <c r="B3257" t="s">
        <v>54</v>
      </c>
      <c r="C3257" t="s">
        <v>82</v>
      </c>
      <c r="D3257" s="4">
        <v>43435</v>
      </c>
      <c r="E3257" t="s">
        <v>198</v>
      </c>
      <c r="F3257" s="5">
        <v>43405</v>
      </c>
      <c r="G3257">
        <v>34687.07</v>
      </c>
      <c r="H3257">
        <v>-1803.76</v>
      </c>
    </row>
    <row r="3258" spans="1:8" x14ac:dyDescent="0.2">
      <c r="A3258" t="s">
        <v>71</v>
      </c>
      <c r="B3258" t="s">
        <v>54</v>
      </c>
      <c r="C3258" t="s">
        <v>82</v>
      </c>
      <c r="D3258" s="4">
        <v>43435</v>
      </c>
      <c r="E3258" t="s">
        <v>197</v>
      </c>
      <c r="F3258" s="5">
        <v>43405</v>
      </c>
      <c r="G3258">
        <v>33190.199999999997</v>
      </c>
      <c r="H3258">
        <v>3119.88</v>
      </c>
    </row>
    <row r="3259" spans="1:8" x14ac:dyDescent="0.2">
      <c r="A3259" t="s">
        <v>71</v>
      </c>
      <c r="B3259" t="s">
        <v>54</v>
      </c>
      <c r="C3259" t="s">
        <v>82</v>
      </c>
      <c r="D3259" s="4">
        <v>43435</v>
      </c>
      <c r="E3259" t="s">
        <v>196</v>
      </c>
      <c r="F3259" s="5">
        <v>43405</v>
      </c>
      <c r="G3259">
        <v>1496.87</v>
      </c>
      <c r="H3259">
        <v>140.76</v>
      </c>
    </row>
    <row r="3260" spans="1:8" x14ac:dyDescent="0.2">
      <c r="A3260" t="s">
        <v>71</v>
      </c>
      <c r="B3260" t="s">
        <v>54</v>
      </c>
      <c r="C3260" t="s">
        <v>82</v>
      </c>
      <c r="D3260" s="4">
        <v>43435</v>
      </c>
      <c r="E3260" t="s">
        <v>199</v>
      </c>
      <c r="F3260" s="5">
        <v>43221</v>
      </c>
      <c r="G3260">
        <v>427.44</v>
      </c>
      <c r="H3260">
        <v>22.23</v>
      </c>
    </row>
    <row r="3261" spans="1:8" x14ac:dyDescent="0.2">
      <c r="A3261" t="s">
        <v>71</v>
      </c>
      <c r="B3261" t="s">
        <v>54</v>
      </c>
      <c r="C3261" t="s">
        <v>82</v>
      </c>
      <c r="D3261" s="4">
        <v>43435</v>
      </c>
      <c r="E3261" t="s">
        <v>206</v>
      </c>
      <c r="F3261" s="5">
        <v>43221</v>
      </c>
      <c r="G3261">
        <v>409</v>
      </c>
      <c r="H3261">
        <v>38.44</v>
      </c>
    </row>
    <row r="3262" spans="1:8" x14ac:dyDescent="0.2">
      <c r="A3262" t="s">
        <v>71</v>
      </c>
      <c r="B3262" t="s">
        <v>54</v>
      </c>
      <c r="C3262" t="s">
        <v>82</v>
      </c>
      <c r="D3262" s="4">
        <v>43435</v>
      </c>
      <c r="E3262" t="s">
        <v>207</v>
      </c>
      <c r="F3262" s="5">
        <v>43221</v>
      </c>
      <c r="G3262">
        <v>18.440000000000001</v>
      </c>
      <c r="H3262">
        <v>1.73</v>
      </c>
    </row>
    <row r="3263" spans="1:8" x14ac:dyDescent="0.2">
      <c r="A3263" t="s">
        <v>71</v>
      </c>
      <c r="B3263" t="s">
        <v>54</v>
      </c>
      <c r="C3263" t="s">
        <v>82</v>
      </c>
      <c r="D3263" s="4">
        <v>43435</v>
      </c>
      <c r="E3263" t="s">
        <v>198</v>
      </c>
      <c r="F3263" s="5">
        <v>43221</v>
      </c>
      <c r="G3263">
        <v>427.44</v>
      </c>
      <c r="H3263">
        <v>-22.23</v>
      </c>
    </row>
    <row r="3264" spans="1:8" x14ac:dyDescent="0.2">
      <c r="A3264" t="s">
        <v>71</v>
      </c>
      <c r="B3264" t="s">
        <v>54</v>
      </c>
      <c r="C3264" t="s">
        <v>80</v>
      </c>
      <c r="D3264" s="4">
        <v>43435</v>
      </c>
      <c r="E3264" t="s">
        <v>199</v>
      </c>
      <c r="F3264" s="5">
        <v>43405</v>
      </c>
      <c r="G3264">
        <v>116843.37</v>
      </c>
      <c r="H3264">
        <v>8295.77</v>
      </c>
    </row>
    <row r="3265" spans="1:8" x14ac:dyDescent="0.2">
      <c r="A3265" t="s">
        <v>71</v>
      </c>
      <c r="B3265" t="s">
        <v>54</v>
      </c>
      <c r="C3265" t="s">
        <v>80</v>
      </c>
      <c r="D3265" s="4">
        <v>43435</v>
      </c>
      <c r="E3265" t="s">
        <v>198</v>
      </c>
      <c r="F3265" s="5">
        <v>43405</v>
      </c>
      <c r="G3265">
        <v>116843.37</v>
      </c>
      <c r="H3265">
        <v>-8295.77</v>
      </c>
    </row>
    <row r="3266" spans="1:8" x14ac:dyDescent="0.2">
      <c r="A3266" t="s">
        <v>71</v>
      </c>
      <c r="B3266" t="s">
        <v>54</v>
      </c>
      <c r="C3266" t="s">
        <v>80</v>
      </c>
      <c r="D3266" s="4">
        <v>43435</v>
      </c>
      <c r="E3266" t="s">
        <v>193</v>
      </c>
      <c r="F3266" s="5">
        <v>43405</v>
      </c>
      <c r="G3266">
        <v>111801.22</v>
      </c>
      <c r="H3266">
        <v>14757.8</v>
      </c>
    </row>
    <row r="3267" spans="1:8" x14ac:dyDescent="0.2">
      <c r="A3267" t="s">
        <v>71</v>
      </c>
      <c r="B3267" t="s">
        <v>54</v>
      </c>
      <c r="C3267" t="s">
        <v>80</v>
      </c>
      <c r="D3267" s="4">
        <v>43435</v>
      </c>
      <c r="E3267" t="s">
        <v>192</v>
      </c>
      <c r="F3267" s="5">
        <v>43405</v>
      </c>
      <c r="G3267">
        <v>5042.1499999999996</v>
      </c>
      <c r="H3267">
        <v>665.7</v>
      </c>
    </row>
    <row r="3268" spans="1:8" x14ac:dyDescent="0.2">
      <c r="A3268" t="s">
        <v>71</v>
      </c>
      <c r="B3268" t="s">
        <v>54</v>
      </c>
      <c r="C3268" t="s">
        <v>80</v>
      </c>
      <c r="D3268" s="4">
        <v>43435</v>
      </c>
      <c r="E3268" t="s">
        <v>199</v>
      </c>
      <c r="F3268" s="5">
        <v>43221</v>
      </c>
      <c r="G3268">
        <v>217.39</v>
      </c>
      <c r="H3268">
        <v>15.45</v>
      </c>
    </row>
    <row r="3269" spans="1:8" x14ac:dyDescent="0.2">
      <c r="A3269" t="s">
        <v>71</v>
      </c>
      <c r="B3269" t="s">
        <v>54</v>
      </c>
      <c r="C3269" t="s">
        <v>80</v>
      </c>
      <c r="D3269" s="4">
        <v>43435</v>
      </c>
      <c r="E3269" t="s">
        <v>202</v>
      </c>
      <c r="F3269" s="5">
        <v>43221</v>
      </c>
      <c r="G3269">
        <v>208</v>
      </c>
      <c r="H3269">
        <v>27.46</v>
      </c>
    </row>
    <row r="3270" spans="1:8" x14ac:dyDescent="0.2">
      <c r="A3270" t="s">
        <v>71</v>
      </c>
      <c r="B3270" t="s">
        <v>54</v>
      </c>
      <c r="C3270" t="s">
        <v>80</v>
      </c>
      <c r="D3270" s="4">
        <v>43435</v>
      </c>
      <c r="E3270" t="s">
        <v>203</v>
      </c>
      <c r="F3270" s="5">
        <v>43221</v>
      </c>
      <c r="G3270">
        <v>9.39</v>
      </c>
      <c r="H3270">
        <v>1.23</v>
      </c>
    </row>
    <row r="3271" spans="1:8" x14ac:dyDescent="0.2">
      <c r="A3271" t="s">
        <v>71</v>
      </c>
      <c r="B3271" t="s">
        <v>54</v>
      </c>
      <c r="C3271" t="s">
        <v>80</v>
      </c>
      <c r="D3271" s="4">
        <v>43435</v>
      </c>
      <c r="E3271" t="s">
        <v>198</v>
      </c>
      <c r="F3271" s="5">
        <v>43221</v>
      </c>
      <c r="G3271">
        <v>217.39</v>
      </c>
      <c r="H3271">
        <v>-15.45</v>
      </c>
    </row>
    <row r="3272" spans="1:8" x14ac:dyDescent="0.2">
      <c r="A3272" t="s">
        <v>71</v>
      </c>
      <c r="B3272" t="s">
        <v>54</v>
      </c>
      <c r="C3272" t="s">
        <v>81</v>
      </c>
      <c r="D3272" s="4">
        <v>43435</v>
      </c>
      <c r="E3272" t="s">
        <v>198</v>
      </c>
      <c r="F3272" s="5">
        <v>43405</v>
      </c>
      <c r="G3272">
        <v>381132.76</v>
      </c>
      <c r="H3272">
        <v>-13339.76</v>
      </c>
    </row>
    <row r="3273" spans="1:8" x14ac:dyDescent="0.2">
      <c r="A3273" t="s">
        <v>71</v>
      </c>
      <c r="B3273" t="s">
        <v>54</v>
      </c>
      <c r="C3273" t="s">
        <v>81</v>
      </c>
      <c r="D3273" s="4">
        <v>43435</v>
      </c>
      <c r="E3273" t="s">
        <v>195</v>
      </c>
      <c r="F3273" s="5">
        <v>43405</v>
      </c>
      <c r="G3273">
        <v>364685.48</v>
      </c>
      <c r="H3273">
        <v>23704.67</v>
      </c>
    </row>
    <row r="3274" spans="1:8" x14ac:dyDescent="0.2">
      <c r="A3274" t="s">
        <v>71</v>
      </c>
      <c r="B3274" t="s">
        <v>54</v>
      </c>
      <c r="C3274" t="s">
        <v>81</v>
      </c>
      <c r="D3274" s="4">
        <v>43435</v>
      </c>
      <c r="E3274" t="s">
        <v>194</v>
      </c>
      <c r="F3274" s="5">
        <v>43405</v>
      </c>
      <c r="G3274">
        <v>16447.28</v>
      </c>
      <c r="H3274">
        <v>1068.96</v>
      </c>
    </row>
    <row r="3275" spans="1:8" x14ac:dyDescent="0.2">
      <c r="A3275" t="s">
        <v>71</v>
      </c>
      <c r="B3275" t="s">
        <v>54</v>
      </c>
      <c r="C3275" t="s">
        <v>81</v>
      </c>
      <c r="D3275" s="4">
        <v>43435</v>
      </c>
      <c r="E3275" t="s">
        <v>199</v>
      </c>
      <c r="F3275" s="5">
        <v>43405</v>
      </c>
      <c r="G3275">
        <v>381132.76</v>
      </c>
      <c r="H3275">
        <v>13339.76</v>
      </c>
    </row>
    <row r="3276" spans="1:8" x14ac:dyDescent="0.2">
      <c r="A3276" t="s">
        <v>71</v>
      </c>
      <c r="B3276" t="s">
        <v>54</v>
      </c>
      <c r="C3276" t="s">
        <v>81</v>
      </c>
      <c r="D3276" s="4">
        <v>43435</v>
      </c>
      <c r="E3276" t="s">
        <v>198</v>
      </c>
      <c r="F3276" s="5">
        <v>43221</v>
      </c>
      <c r="G3276">
        <v>729.48</v>
      </c>
      <c r="H3276">
        <v>-25.55</v>
      </c>
    </row>
    <row r="3277" spans="1:8" x14ac:dyDescent="0.2">
      <c r="A3277" t="s">
        <v>71</v>
      </c>
      <c r="B3277" t="s">
        <v>54</v>
      </c>
      <c r="C3277" t="s">
        <v>81</v>
      </c>
      <c r="D3277" s="4">
        <v>43435</v>
      </c>
      <c r="E3277" t="s">
        <v>199</v>
      </c>
      <c r="F3277" s="5">
        <v>43221</v>
      </c>
      <c r="G3277">
        <v>729.48</v>
      </c>
      <c r="H3277">
        <v>25.55</v>
      </c>
    </row>
    <row r="3278" spans="1:8" x14ac:dyDescent="0.2">
      <c r="A3278" t="s">
        <v>71</v>
      </c>
      <c r="B3278" t="s">
        <v>54</v>
      </c>
      <c r="C3278" t="s">
        <v>81</v>
      </c>
      <c r="D3278" s="4">
        <v>43435</v>
      </c>
      <c r="E3278" t="s">
        <v>204</v>
      </c>
      <c r="F3278" s="5">
        <v>43221</v>
      </c>
      <c r="G3278">
        <v>698</v>
      </c>
      <c r="H3278">
        <v>45.38</v>
      </c>
    </row>
    <row r="3279" spans="1:8" x14ac:dyDescent="0.2">
      <c r="A3279" t="s">
        <v>71</v>
      </c>
      <c r="B3279" t="s">
        <v>54</v>
      </c>
      <c r="C3279" t="s">
        <v>81</v>
      </c>
      <c r="D3279" s="4">
        <v>43435</v>
      </c>
      <c r="E3279" t="s">
        <v>205</v>
      </c>
      <c r="F3279" s="5">
        <v>43221</v>
      </c>
      <c r="G3279">
        <v>31.48</v>
      </c>
      <c r="H3279">
        <v>2.0499999999999998</v>
      </c>
    </row>
    <row r="3280" spans="1:8" x14ac:dyDescent="0.2">
      <c r="A3280" t="s">
        <v>71</v>
      </c>
      <c r="B3280" t="s">
        <v>54</v>
      </c>
      <c r="C3280" t="s">
        <v>82</v>
      </c>
      <c r="D3280" s="4">
        <v>43435</v>
      </c>
      <c r="E3280" t="s">
        <v>199</v>
      </c>
      <c r="F3280" s="5">
        <v>43405</v>
      </c>
      <c r="G3280">
        <v>105360.61</v>
      </c>
      <c r="H3280">
        <v>5479.05</v>
      </c>
    </row>
    <row r="3281" spans="1:8" x14ac:dyDescent="0.2">
      <c r="A3281" t="s">
        <v>71</v>
      </c>
      <c r="B3281" t="s">
        <v>54</v>
      </c>
      <c r="C3281" t="s">
        <v>82</v>
      </c>
      <c r="D3281" s="4">
        <v>43435</v>
      </c>
      <c r="E3281" t="s">
        <v>198</v>
      </c>
      <c r="F3281" s="5">
        <v>43405</v>
      </c>
      <c r="G3281">
        <v>105360.61</v>
      </c>
      <c r="H3281">
        <v>-5479.05</v>
      </c>
    </row>
    <row r="3282" spans="1:8" x14ac:dyDescent="0.2">
      <c r="A3282" t="s">
        <v>71</v>
      </c>
      <c r="B3282" t="s">
        <v>54</v>
      </c>
      <c r="C3282" t="s">
        <v>82</v>
      </c>
      <c r="D3282" s="4">
        <v>43435</v>
      </c>
      <c r="E3282" t="s">
        <v>197</v>
      </c>
      <c r="F3282" s="5">
        <v>43405</v>
      </c>
      <c r="G3282">
        <v>100813.81</v>
      </c>
      <c r="H3282">
        <v>9476.69</v>
      </c>
    </row>
    <row r="3283" spans="1:8" x14ac:dyDescent="0.2">
      <c r="A3283" t="s">
        <v>71</v>
      </c>
      <c r="B3283" t="s">
        <v>54</v>
      </c>
      <c r="C3283" t="s">
        <v>82</v>
      </c>
      <c r="D3283" s="4">
        <v>43435</v>
      </c>
      <c r="E3283" t="s">
        <v>196</v>
      </c>
      <c r="F3283" s="5">
        <v>43405</v>
      </c>
      <c r="G3283">
        <v>4546.8</v>
      </c>
      <c r="H3283">
        <v>427.41</v>
      </c>
    </row>
    <row r="3284" spans="1:8" x14ac:dyDescent="0.2">
      <c r="A3284" t="s">
        <v>71</v>
      </c>
      <c r="B3284" t="s">
        <v>54</v>
      </c>
      <c r="C3284" t="s">
        <v>82</v>
      </c>
      <c r="D3284" s="4">
        <v>43435</v>
      </c>
      <c r="E3284" t="s">
        <v>199</v>
      </c>
      <c r="F3284" s="5">
        <v>43221</v>
      </c>
      <c r="G3284">
        <v>203.8</v>
      </c>
      <c r="H3284">
        <v>10.59</v>
      </c>
    </row>
    <row r="3285" spans="1:8" x14ac:dyDescent="0.2">
      <c r="A3285" t="s">
        <v>71</v>
      </c>
      <c r="B3285" t="s">
        <v>54</v>
      </c>
      <c r="C3285" t="s">
        <v>82</v>
      </c>
      <c r="D3285" s="4">
        <v>43435</v>
      </c>
      <c r="E3285" t="s">
        <v>206</v>
      </c>
      <c r="F3285" s="5">
        <v>43221</v>
      </c>
      <c r="G3285">
        <v>195</v>
      </c>
      <c r="H3285">
        <v>18.329999999999998</v>
      </c>
    </row>
    <row r="3286" spans="1:8" x14ac:dyDescent="0.2">
      <c r="A3286" t="s">
        <v>71</v>
      </c>
      <c r="B3286" t="s">
        <v>54</v>
      </c>
      <c r="C3286" t="s">
        <v>82</v>
      </c>
      <c r="D3286" s="4">
        <v>43435</v>
      </c>
      <c r="E3286" t="s">
        <v>207</v>
      </c>
      <c r="F3286" s="5">
        <v>43221</v>
      </c>
      <c r="G3286">
        <v>8.8000000000000007</v>
      </c>
      <c r="H3286">
        <v>0.83</v>
      </c>
    </row>
    <row r="3287" spans="1:8" x14ac:dyDescent="0.2">
      <c r="A3287" t="s">
        <v>71</v>
      </c>
      <c r="B3287" t="s">
        <v>54</v>
      </c>
      <c r="C3287" t="s">
        <v>82</v>
      </c>
      <c r="D3287" s="4">
        <v>43435</v>
      </c>
      <c r="E3287" t="s">
        <v>198</v>
      </c>
      <c r="F3287" s="5">
        <v>43221</v>
      </c>
      <c r="G3287">
        <v>203.8</v>
      </c>
      <c r="H3287">
        <v>-10.59</v>
      </c>
    </row>
    <row r="3288" spans="1:8" x14ac:dyDescent="0.2">
      <c r="A3288" t="s">
        <v>71</v>
      </c>
      <c r="B3288" t="s">
        <v>54</v>
      </c>
      <c r="C3288" t="s">
        <v>80</v>
      </c>
      <c r="D3288" s="4">
        <v>43435</v>
      </c>
      <c r="E3288" t="s">
        <v>199</v>
      </c>
      <c r="F3288" s="5">
        <v>43405</v>
      </c>
      <c r="G3288">
        <v>23185.46</v>
      </c>
      <c r="H3288">
        <v>1646.17</v>
      </c>
    </row>
    <row r="3289" spans="1:8" x14ac:dyDescent="0.2">
      <c r="A3289" t="s">
        <v>71</v>
      </c>
      <c r="B3289" t="s">
        <v>54</v>
      </c>
      <c r="C3289" t="s">
        <v>80</v>
      </c>
      <c r="D3289" s="4">
        <v>43435</v>
      </c>
      <c r="E3289" t="s">
        <v>198</v>
      </c>
      <c r="F3289" s="5">
        <v>43405</v>
      </c>
      <c r="G3289">
        <v>23185.46</v>
      </c>
      <c r="H3289">
        <v>-1646.17</v>
      </c>
    </row>
    <row r="3290" spans="1:8" x14ac:dyDescent="0.2">
      <c r="A3290" t="s">
        <v>71</v>
      </c>
      <c r="B3290" t="s">
        <v>54</v>
      </c>
      <c r="C3290" t="s">
        <v>80</v>
      </c>
      <c r="D3290" s="4">
        <v>43435</v>
      </c>
      <c r="E3290" t="s">
        <v>193</v>
      </c>
      <c r="F3290" s="5">
        <v>43405</v>
      </c>
      <c r="G3290">
        <v>22184.93</v>
      </c>
      <c r="H3290">
        <v>2928.49</v>
      </c>
    </row>
    <row r="3291" spans="1:8" x14ac:dyDescent="0.2">
      <c r="A3291" t="s">
        <v>71</v>
      </c>
      <c r="B3291" t="s">
        <v>54</v>
      </c>
      <c r="C3291" t="s">
        <v>80</v>
      </c>
      <c r="D3291" s="4">
        <v>43435</v>
      </c>
      <c r="E3291" t="s">
        <v>192</v>
      </c>
      <c r="F3291" s="5">
        <v>43405</v>
      </c>
      <c r="G3291">
        <v>1000.53</v>
      </c>
      <c r="H3291">
        <v>132.02000000000001</v>
      </c>
    </row>
    <row r="3292" spans="1:8" x14ac:dyDescent="0.2">
      <c r="A3292" t="s">
        <v>71</v>
      </c>
      <c r="B3292" t="s">
        <v>54</v>
      </c>
      <c r="C3292" t="s">
        <v>80</v>
      </c>
      <c r="D3292" s="4">
        <v>43435</v>
      </c>
      <c r="E3292" t="s">
        <v>199</v>
      </c>
      <c r="F3292" s="5">
        <v>43221</v>
      </c>
      <c r="G3292">
        <v>146.31</v>
      </c>
      <c r="H3292">
        <v>10.39</v>
      </c>
    </row>
    <row r="3293" spans="1:8" x14ac:dyDescent="0.2">
      <c r="A3293" t="s">
        <v>71</v>
      </c>
      <c r="B3293" t="s">
        <v>54</v>
      </c>
      <c r="C3293" t="s">
        <v>80</v>
      </c>
      <c r="D3293" s="4">
        <v>43435</v>
      </c>
      <c r="E3293" t="s">
        <v>202</v>
      </c>
      <c r="F3293" s="5">
        <v>43221</v>
      </c>
      <c r="G3293">
        <v>140</v>
      </c>
      <c r="H3293">
        <v>18.48</v>
      </c>
    </row>
    <row r="3294" spans="1:8" x14ac:dyDescent="0.2">
      <c r="A3294" t="s">
        <v>71</v>
      </c>
      <c r="B3294" t="s">
        <v>54</v>
      </c>
      <c r="C3294" t="s">
        <v>80</v>
      </c>
      <c r="D3294" s="4">
        <v>43435</v>
      </c>
      <c r="E3294" t="s">
        <v>203</v>
      </c>
      <c r="F3294" s="5">
        <v>43221</v>
      </c>
      <c r="G3294">
        <v>6.31</v>
      </c>
      <c r="H3294">
        <v>0.83</v>
      </c>
    </row>
    <row r="3295" spans="1:8" x14ac:dyDescent="0.2">
      <c r="A3295" t="s">
        <v>71</v>
      </c>
      <c r="B3295" t="s">
        <v>54</v>
      </c>
      <c r="C3295" t="s">
        <v>80</v>
      </c>
      <c r="D3295" s="4">
        <v>43435</v>
      </c>
      <c r="E3295" t="s">
        <v>198</v>
      </c>
      <c r="F3295" s="5">
        <v>43221</v>
      </c>
      <c r="G3295">
        <v>146.31</v>
      </c>
      <c r="H3295">
        <v>-10.39</v>
      </c>
    </row>
    <row r="3296" spans="1:8" x14ac:dyDescent="0.2">
      <c r="A3296" t="s">
        <v>71</v>
      </c>
      <c r="B3296" t="s">
        <v>54</v>
      </c>
      <c r="C3296" t="s">
        <v>81</v>
      </c>
      <c r="D3296" s="4">
        <v>43435</v>
      </c>
      <c r="E3296" t="s">
        <v>198</v>
      </c>
      <c r="F3296" s="5">
        <v>43405</v>
      </c>
      <c r="G3296">
        <v>74634.14</v>
      </c>
      <c r="H3296">
        <v>-2612.2399999999998</v>
      </c>
    </row>
    <row r="3297" spans="1:8" x14ac:dyDescent="0.2">
      <c r="A3297" t="s">
        <v>71</v>
      </c>
      <c r="B3297" t="s">
        <v>54</v>
      </c>
      <c r="C3297" t="s">
        <v>81</v>
      </c>
      <c r="D3297" s="4">
        <v>43435</v>
      </c>
      <c r="E3297" t="s">
        <v>195</v>
      </c>
      <c r="F3297" s="5">
        <v>43405</v>
      </c>
      <c r="G3297">
        <v>71413.39</v>
      </c>
      <c r="H3297">
        <v>4641.8100000000004</v>
      </c>
    </row>
    <row r="3298" spans="1:8" x14ac:dyDescent="0.2">
      <c r="A3298" t="s">
        <v>71</v>
      </c>
      <c r="B3298" t="s">
        <v>54</v>
      </c>
      <c r="C3298" t="s">
        <v>81</v>
      </c>
      <c r="D3298" s="4">
        <v>43435</v>
      </c>
      <c r="E3298" t="s">
        <v>194</v>
      </c>
      <c r="F3298" s="5">
        <v>43405</v>
      </c>
      <c r="G3298">
        <v>3220.75</v>
      </c>
      <c r="H3298">
        <v>209.33</v>
      </c>
    </row>
    <row r="3299" spans="1:8" x14ac:dyDescent="0.2">
      <c r="A3299" t="s">
        <v>71</v>
      </c>
      <c r="B3299" t="s">
        <v>54</v>
      </c>
      <c r="C3299" t="s">
        <v>81</v>
      </c>
      <c r="D3299" s="4">
        <v>43435</v>
      </c>
      <c r="E3299" t="s">
        <v>199</v>
      </c>
      <c r="F3299" s="5">
        <v>43405</v>
      </c>
      <c r="G3299">
        <v>74634.14</v>
      </c>
      <c r="H3299">
        <v>2612.2399999999998</v>
      </c>
    </row>
    <row r="3300" spans="1:8" x14ac:dyDescent="0.2">
      <c r="A3300" t="s">
        <v>71</v>
      </c>
      <c r="B3300" t="s">
        <v>54</v>
      </c>
      <c r="C3300" t="s">
        <v>81</v>
      </c>
      <c r="D3300" s="4">
        <v>43435</v>
      </c>
      <c r="E3300" t="s">
        <v>198</v>
      </c>
      <c r="F3300" s="5">
        <v>43221</v>
      </c>
      <c r="G3300">
        <v>434.76</v>
      </c>
      <c r="H3300">
        <v>-15.22</v>
      </c>
    </row>
    <row r="3301" spans="1:8" x14ac:dyDescent="0.2">
      <c r="A3301" t="s">
        <v>71</v>
      </c>
      <c r="B3301" t="s">
        <v>54</v>
      </c>
      <c r="C3301" t="s">
        <v>81</v>
      </c>
      <c r="D3301" s="4">
        <v>43435</v>
      </c>
      <c r="E3301" t="s">
        <v>199</v>
      </c>
      <c r="F3301" s="5">
        <v>43221</v>
      </c>
      <c r="G3301">
        <v>434.76</v>
      </c>
      <c r="H3301">
        <v>15.22</v>
      </c>
    </row>
    <row r="3302" spans="1:8" x14ac:dyDescent="0.2">
      <c r="A3302" t="s">
        <v>71</v>
      </c>
      <c r="B3302" t="s">
        <v>54</v>
      </c>
      <c r="C3302" t="s">
        <v>81</v>
      </c>
      <c r="D3302" s="4">
        <v>43435</v>
      </c>
      <c r="E3302" t="s">
        <v>204</v>
      </c>
      <c r="F3302" s="5">
        <v>43221</v>
      </c>
      <c r="G3302">
        <v>416</v>
      </c>
      <c r="H3302">
        <v>27.04</v>
      </c>
    </row>
    <row r="3303" spans="1:8" x14ac:dyDescent="0.2">
      <c r="A3303" t="s">
        <v>71</v>
      </c>
      <c r="B3303" t="s">
        <v>54</v>
      </c>
      <c r="C3303" t="s">
        <v>81</v>
      </c>
      <c r="D3303" s="4">
        <v>43435</v>
      </c>
      <c r="E3303" t="s">
        <v>205</v>
      </c>
      <c r="F3303" s="5">
        <v>43221</v>
      </c>
      <c r="G3303">
        <v>18.760000000000002</v>
      </c>
      <c r="H3303">
        <v>1.22</v>
      </c>
    </row>
    <row r="3304" spans="1:8" x14ac:dyDescent="0.2">
      <c r="A3304" t="s">
        <v>71</v>
      </c>
      <c r="B3304" t="s">
        <v>54</v>
      </c>
      <c r="C3304" t="s">
        <v>82</v>
      </c>
      <c r="D3304" s="4">
        <v>43435</v>
      </c>
      <c r="E3304" t="s">
        <v>199</v>
      </c>
      <c r="F3304" s="5">
        <v>43405</v>
      </c>
      <c r="G3304">
        <v>20201.189999999999</v>
      </c>
      <c r="H3304">
        <v>1050.3399999999999</v>
      </c>
    </row>
    <row r="3305" spans="1:8" x14ac:dyDescent="0.2">
      <c r="A3305" t="s">
        <v>71</v>
      </c>
      <c r="B3305" t="s">
        <v>54</v>
      </c>
      <c r="C3305" t="s">
        <v>82</v>
      </c>
      <c r="D3305" s="4">
        <v>43435</v>
      </c>
      <c r="E3305" t="s">
        <v>198</v>
      </c>
      <c r="F3305" s="5">
        <v>43405</v>
      </c>
      <c r="G3305">
        <v>20201.189999999999</v>
      </c>
      <c r="H3305">
        <v>-1050.3399999999999</v>
      </c>
    </row>
    <row r="3306" spans="1:8" x14ac:dyDescent="0.2">
      <c r="A3306" t="s">
        <v>71</v>
      </c>
      <c r="B3306" t="s">
        <v>54</v>
      </c>
      <c r="C3306" t="s">
        <v>82</v>
      </c>
      <c r="D3306" s="4">
        <v>43435</v>
      </c>
      <c r="E3306" t="s">
        <v>197</v>
      </c>
      <c r="F3306" s="5">
        <v>43405</v>
      </c>
      <c r="G3306">
        <v>19329.41</v>
      </c>
      <c r="H3306">
        <v>1816.85</v>
      </c>
    </row>
    <row r="3307" spans="1:8" x14ac:dyDescent="0.2">
      <c r="A3307" t="s">
        <v>71</v>
      </c>
      <c r="B3307" t="s">
        <v>54</v>
      </c>
      <c r="C3307" t="s">
        <v>82</v>
      </c>
      <c r="D3307" s="4">
        <v>43435</v>
      </c>
      <c r="E3307" t="s">
        <v>196</v>
      </c>
      <c r="F3307" s="5">
        <v>43405</v>
      </c>
      <c r="G3307">
        <v>871.78</v>
      </c>
      <c r="H3307">
        <v>81.92</v>
      </c>
    </row>
    <row r="3308" spans="1:8" x14ac:dyDescent="0.2">
      <c r="A3308" t="s">
        <v>71</v>
      </c>
      <c r="B3308" t="s">
        <v>54</v>
      </c>
      <c r="C3308" t="s">
        <v>82</v>
      </c>
      <c r="D3308" s="4">
        <v>43435</v>
      </c>
      <c r="E3308" t="s">
        <v>199</v>
      </c>
      <c r="F3308" s="5">
        <v>43221</v>
      </c>
      <c r="G3308">
        <v>146.31</v>
      </c>
      <c r="H3308">
        <v>7.61</v>
      </c>
    </row>
    <row r="3309" spans="1:8" x14ac:dyDescent="0.2">
      <c r="A3309" t="s">
        <v>71</v>
      </c>
      <c r="B3309" t="s">
        <v>54</v>
      </c>
      <c r="C3309" t="s">
        <v>82</v>
      </c>
      <c r="D3309" s="4">
        <v>43435</v>
      </c>
      <c r="E3309" t="s">
        <v>206</v>
      </c>
      <c r="F3309" s="5">
        <v>43221</v>
      </c>
      <c r="G3309">
        <v>140</v>
      </c>
      <c r="H3309">
        <v>13.16</v>
      </c>
    </row>
    <row r="3310" spans="1:8" x14ac:dyDescent="0.2">
      <c r="A3310" t="s">
        <v>71</v>
      </c>
      <c r="B3310" t="s">
        <v>54</v>
      </c>
      <c r="C3310" t="s">
        <v>82</v>
      </c>
      <c r="D3310" s="4">
        <v>43435</v>
      </c>
      <c r="E3310" t="s">
        <v>207</v>
      </c>
      <c r="F3310" s="5">
        <v>43221</v>
      </c>
      <c r="G3310">
        <v>6.31</v>
      </c>
      <c r="H3310">
        <v>0.59</v>
      </c>
    </row>
    <row r="3311" spans="1:8" x14ac:dyDescent="0.2">
      <c r="A3311" t="s">
        <v>71</v>
      </c>
      <c r="B3311" t="s">
        <v>54</v>
      </c>
      <c r="C3311" t="s">
        <v>82</v>
      </c>
      <c r="D3311" s="4">
        <v>43435</v>
      </c>
      <c r="E3311" t="s">
        <v>198</v>
      </c>
      <c r="F3311" s="5">
        <v>43221</v>
      </c>
      <c r="G3311">
        <v>146.31</v>
      </c>
      <c r="H3311">
        <v>-7.61</v>
      </c>
    </row>
    <row r="3312" spans="1:8" x14ac:dyDescent="0.2">
      <c r="A3312" t="s">
        <v>71</v>
      </c>
      <c r="B3312" t="s">
        <v>55</v>
      </c>
      <c r="C3312" t="s">
        <v>80</v>
      </c>
      <c r="D3312" s="4">
        <v>43435</v>
      </c>
      <c r="E3312" t="s">
        <v>198</v>
      </c>
      <c r="F3312" s="5">
        <v>43405</v>
      </c>
      <c r="G3312">
        <v>66753.72</v>
      </c>
      <c r="H3312">
        <v>-4739.45</v>
      </c>
    </row>
    <row r="3313" spans="1:8" x14ac:dyDescent="0.2">
      <c r="A3313" t="s">
        <v>71</v>
      </c>
      <c r="B3313" t="s">
        <v>55</v>
      </c>
      <c r="C3313" t="s">
        <v>80</v>
      </c>
      <c r="D3313" s="4">
        <v>43435</v>
      </c>
      <c r="E3313" t="s">
        <v>193</v>
      </c>
      <c r="F3313" s="5">
        <v>43405</v>
      </c>
      <c r="G3313">
        <v>63873.05</v>
      </c>
      <c r="H3313">
        <v>8431.31</v>
      </c>
    </row>
    <row r="3314" spans="1:8" x14ac:dyDescent="0.2">
      <c r="A3314" t="s">
        <v>71</v>
      </c>
      <c r="B3314" t="s">
        <v>55</v>
      </c>
      <c r="C3314" t="s">
        <v>80</v>
      </c>
      <c r="D3314" s="4">
        <v>43435</v>
      </c>
      <c r="E3314" t="s">
        <v>192</v>
      </c>
      <c r="F3314" s="5">
        <v>43405</v>
      </c>
      <c r="G3314">
        <v>2880.67</v>
      </c>
      <c r="H3314">
        <v>380.17</v>
      </c>
    </row>
    <row r="3315" spans="1:8" x14ac:dyDescent="0.2">
      <c r="A3315" t="s">
        <v>71</v>
      </c>
      <c r="B3315" t="s">
        <v>55</v>
      </c>
      <c r="C3315" t="s">
        <v>80</v>
      </c>
      <c r="D3315" s="4">
        <v>43435</v>
      </c>
      <c r="E3315" t="s">
        <v>199</v>
      </c>
      <c r="F3315" s="5">
        <v>43405</v>
      </c>
      <c r="G3315">
        <v>66753.72</v>
      </c>
      <c r="H3315">
        <v>4739.45</v>
      </c>
    </row>
    <row r="3316" spans="1:8" x14ac:dyDescent="0.2">
      <c r="A3316" t="s">
        <v>71</v>
      </c>
      <c r="B3316" t="s">
        <v>55</v>
      </c>
      <c r="C3316" t="s">
        <v>81</v>
      </c>
      <c r="D3316" s="4">
        <v>43435</v>
      </c>
      <c r="E3316" t="s">
        <v>198</v>
      </c>
      <c r="F3316" s="5">
        <v>43405</v>
      </c>
      <c r="G3316">
        <v>163424</v>
      </c>
      <c r="H3316">
        <v>-5719.73</v>
      </c>
    </row>
    <row r="3317" spans="1:8" x14ac:dyDescent="0.2">
      <c r="A3317" t="s">
        <v>71</v>
      </c>
      <c r="B3317" t="s">
        <v>55</v>
      </c>
      <c r="C3317" t="s">
        <v>81</v>
      </c>
      <c r="D3317" s="4">
        <v>43435</v>
      </c>
      <c r="E3317" t="s">
        <v>195</v>
      </c>
      <c r="F3317" s="5">
        <v>43405</v>
      </c>
      <c r="G3317">
        <v>156371.60999999999</v>
      </c>
      <c r="H3317">
        <v>10164.120000000001</v>
      </c>
    </row>
    <row r="3318" spans="1:8" x14ac:dyDescent="0.2">
      <c r="A3318" t="s">
        <v>71</v>
      </c>
      <c r="B3318" t="s">
        <v>55</v>
      </c>
      <c r="C3318" t="s">
        <v>81</v>
      </c>
      <c r="D3318" s="4">
        <v>43435</v>
      </c>
      <c r="E3318" t="s">
        <v>194</v>
      </c>
      <c r="F3318" s="5">
        <v>43405</v>
      </c>
      <c r="G3318">
        <v>7052.39</v>
      </c>
      <c r="H3318">
        <v>458.41</v>
      </c>
    </row>
    <row r="3319" spans="1:8" x14ac:dyDescent="0.2">
      <c r="A3319" t="s">
        <v>71</v>
      </c>
      <c r="B3319" t="s">
        <v>55</v>
      </c>
      <c r="C3319" t="s">
        <v>81</v>
      </c>
      <c r="D3319" s="4">
        <v>43435</v>
      </c>
      <c r="E3319" t="s">
        <v>199</v>
      </c>
      <c r="F3319" s="5">
        <v>43405</v>
      </c>
      <c r="G3319">
        <v>163424</v>
      </c>
      <c r="H3319">
        <v>5719.73</v>
      </c>
    </row>
    <row r="3320" spans="1:8" x14ac:dyDescent="0.2">
      <c r="A3320" t="s">
        <v>71</v>
      </c>
      <c r="B3320" t="s">
        <v>55</v>
      </c>
      <c r="C3320" t="s">
        <v>82</v>
      </c>
      <c r="D3320" s="4">
        <v>43435</v>
      </c>
      <c r="E3320" t="s">
        <v>198</v>
      </c>
      <c r="F3320" s="5">
        <v>43405</v>
      </c>
      <c r="G3320">
        <v>75724.08</v>
      </c>
      <c r="H3320">
        <v>-3937.75</v>
      </c>
    </row>
    <row r="3321" spans="1:8" x14ac:dyDescent="0.2">
      <c r="A3321" t="s">
        <v>71</v>
      </c>
      <c r="B3321" t="s">
        <v>55</v>
      </c>
      <c r="C3321" t="s">
        <v>82</v>
      </c>
      <c r="D3321" s="4">
        <v>43435</v>
      </c>
      <c r="E3321" t="s">
        <v>197</v>
      </c>
      <c r="F3321" s="5">
        <v>43405</v>
      </c>
      <c r="G3321">
        <v>72456.25</v>
      </c>
      <c r="H3321">
        <v>6810.91</v>
      </c>
    </row>
    <row r="3322" spans="1:8" x14ac:dyDescent="0.2">
      <c r="A3322" t="s">
        <v>71</v>
      </c>
      <c r="B3322" t="s">
        <v>55</v>
      </c>
      <c r="C3322" t="s">
        <v>82</v>
      </c>
      <c r="D3322" s="4">
        <v>43435</v>
      </c>
      <c r="E3322" t="s">
        <v>196</v>
      </c>
      <c r="F3322" s="5">
        <v>43405</v>
      </c>
      <c r="G3322">
        <v>3267.83</v>
      </c>
      <c r="H3322">
        <v>307.12</v>
      </c>
    </row>
    <row r="3323" spans="1:8" x14ac:dyDescent="0.2">
      <c r="A3323" t="s">
        <v>71</v>
      </c>
      <c r="B3323" t="s">
        <v>55</v>
      </c>
      <c r="C3323" t="s">
        <v>82</v>
      </c>
      <c r="D3323" s="4">
        <v>43435</v>
      </c>
      <c r="E3323" t="s">
        <v>199</v>
      </c>
      <c r="F3323" s="5">
        <v>43405</v>
      </c>
      <c r="G3323">
        <v>75724.08</v>
      </c>
      <c r="H3323">
        <v>3937.75</v>
      </c>
    </row>
    <row r="3324" spans="1:8" x14ac:dyDescent="0.2">
      <c r="A3324" t="s">
        <v>71</v>
      </c>
      <c r="B3324" t="s">
        <v>54</v>
      </c>
      <c r="C3324" t="s">
        <v>80</v>
      </c>
      <c r="D3324" s="4">
        <v>43435</v>
      </c>
      <c r="E3324" t="s">
        <v>193</v>
      </c>
      <c r="F3324" s="5">
        <v>43405</v>
      </c>
      <c r="G3324">
        <v>63621.1</v>
      </c>
      <c r="H3324">
        <v>8398.0400000000009</v>
      </c>
    </row>
    <row r="3325" spans="1:8" x14ac:dyDescent="0.2">
      <c r="A3325" t="s">
        <v>71</v>
      </c>
      <c r="B3325" t="s">
        <v>54</v>
      </c>
      <c r="C3325" t="s">
        <v>80</v>
      </c>
      <c r="D3325" s="4">
        <v>43435</v>
      </c>
      <c r="E3325" t="s">
        <v>192</v>
      </c>
      <c r="F3325" s="5">
        <v>43405</v>
      </c>
      <c r="G3325">
        <v>2869.26</v>
      </c>
      <c r="H3325">
        <v>378.8</v>
      </c>
    </row>
    <row r="3326" spans="1:8" x14ac:dyDescent="0.2">
      <c r="A3326" t="s">
        <v>71</v>
      </c>
      <c r="B3326" t="s">
        <v>54</v>
      </c>
      <c r="C3326" t="s">
        <v>80</v>
      </c>
      <c r="D3326" s="4">
        <v>43435</v>
      </c>
      <c r="E3326" t="s">
        <v>198</v>
      </c>
      <c r="F3326" s="5">
        <v>43405</v>
      </c>
      <c r="G3326">
        <v>66490.36</v>
      </c>
      <c r="H3326">
        <v>-4720.83</v>
      </c>
    </row>
    <row r="3327" spans="1:8" x14ac:dyDescent="0.2">
      <c r="A3327" t="s">
        <v>71</v>
      </c>
      <c r="B3327" t="s">
        <v>54</v>
      </c>
      <c r="C3327" t="s">
        <v>80</v>
      </c>
      <c r="D3327" s="4">
        <v>43435</v>
      </c>
      <c r="E3327" t="s">
        <v>199</v>
      </c>
      <c r="F3327" s="5">
        <v>43405</v>
      </c>
      <c r="G3327">
        <v>66490.36</v>
      </c>
      <c r="H3327">
        <v>4720.83</v>
      </c>
    </row>
    <row r="3328" spans="1:8" x14ac:dyDescent="0.2">
      <c r="A3328" t="s">
        <v>71</v>
      </c>
      <c r="B3328" t="s">
        <v>54</v>
      </c>
      <c r="C3328" t="s">
        <v>80</v>
      </c>
      <c r="D3328" s="4">
        <v>43435</v>
      </c>
      <c r="E3328" t="s">
        <v>202</v>
      </c>
      <c r="F3328" s="5">
        <v>43221</v>
      </c>
      <c r="G3328">
        <v>34775</v>
      </c>
      <c r="H3328">
        <v>4590.3500000000004</v>
      </c>
    </row>
    <row r="3329" spans="1:8" x14ac:dyDescent="0.2">
      <c r="A3329" t="s">
        <v>71</v>
      </c>
      <c r="B3329" t="s">
        <v>54</v>
      </c>
      <c r="C3329" t="s">
        <v>80</v>
      </c>
      <c r="D3329" s="4">
        <v>43435</v>
      </c>
      <c r="E3329" t="s">
        <v>203</v>
      </c>
      <c r="F3329" s="5">
        <v>43221</v>
      </c>
      <c r="G3329">
        <v>1568.13</v>
      </c>
      <c r="H3329">
        <v>206.88</v>
      </c>
    </row>
    <row r="3330" spans="1:8" x14ac:dyDescent="0.2">
      <c r="A3330" t="s">
        <v>71</v>
      </c>
      <c r="B3330" t="s">
        <v>54</v>
      </c>
      <c r="C3330" t="s">
        <v>80</v>
      </c>
      <c r="D3330" s="4">
        <v>43435</v>
      </c>
      <c r="E3330" t="s">
        <v>198</v>
      </c>
      <c r="F3330" s="5">
        <v>43221</v>
      </c>
      <c r="G3330">
        <v>36343.129999999997</v>
      </c>
      <c r="H3330">
        <v>-2580.59</v>
      </c>
    </row>
    <row r="3331" spans="1:8" x14ac:dyDescent="0.2">
      <c r="A3331" t="s">
        <v>71</v>
      </c>
      <c r="B3331" t="s">
        <v>54</v>
      </c>
      <c r="C3331" t="s">
        <v>80</v>
      </c>
      <c r="D3331" s="4">
        <v>43435</v>
      </c>
      <c r="E3331" t="s">
        <v>199</v>
      </c>
      <c r="F3331" s="5">
        <v>43221</v>
      </c>
      <c r="G3331">
        <v>36343.129999999997</v>
      </c>
      <c r="H3331">
        <v>2580.59</v>
      </c>
    </row>
    <row r="3332" spans="1:8" x14ac:dyDescent="0.2">
      <c r="A3332" t="s">
        <v>71</v>
      </c>
      <c r="B3332" t="s">
        <v>54</v>
      </c>
      <c r="C3332" t="s">
        <v>81</v>
      </c>
      <c r="D3332" s="4">
        <v>43435</v>
      </c>
      <c r="E3332" t="s">
        <v>199</v>
      </c>
      <c r="F3332" s="5">
        <v>43405</v>
      </c>
      <c r="G3332">
        <v>245218.85</v>
      </c>
      <c r="H3332">
        <v>8582.64</v>
      </c>
    </row>
    <row r="3333" spans="1:8" x14ac:dyDescent="0.2">
      <c r="A3333" t="s">
        <v>71</v>
      </c>
      <c r="B3333" t="s">
        <v>54</v>
      </c>
      <c r="C3333" t="s">
        <v>81</v>
      </c>
      <c r="D3333" s="4">
        <v>43435</v>
      </c>
      <c r="E3333" t="s">
        <v>198</v>
      </c>
      <c r="F3333" s="5">
        <v>43405</v>
      </c>
      <c r="G3333">
        <v>245218.85</v>
      </c>
      <c r="H3333">
        <v>-8582.64</v>
      </c>
    </row>
    <row r="3334" spans="1:8" x14ac:dyDescent="0.2">
      <c r="A3334" t="s">
        <v>71</v>
      </c>
      <c r="B3334" t="s">
        <v>54</v>
      </c>
      <c r="C3334" t="s">
        <v>81</v>
      </c>
      <c r="D3334" s="4">
        <v>43435</v>
      </c>
      <c r="E3334" t="s">
        <v>195</v>
      </c>
      <c r="F3334" s="5">
        <v>43405</v>
      </c>
      <c r="G3334">
        <v>234636.81</v>
      </c>
      <c r="H3334">
        <v>15251.49</v>
      </c>
    </row>
    <row r="3335" spans="1:8" x14ac:dyDescent="0.2">
      <c r="A3335" t="s">
        <v>71</v>
      </c>
      <c r="B3335" t="s">
        <v>54</v>
      </c>
      <c r="C3335" t="s">
        <v>81</v>
      </c>
      <c r="D3335" s="4">
        <v>43435</v>
      </c>
      <c r="E3335" t="s">
        <v>194</v>
      </c>
      <c r="F3335" s="5">
        <v>43405</v>
      </c>
      <c r="G3335">
        <v>10582.04</v>
      </c>
      <c r="H3335">
        <v>687.73</v>
      </c>
    </row>
    <row r="3336" spans="1:8" x14ac:dyDescent="0.2">
      <c r="A3336" t="s">
        <v>71</v>
      </c>
      <c r="B3336" t="s">
        <v>54</v>
      </c>
      <c r="C3336" t="s">
        <v>81</v>
      </c>
      <c r="D3336" s="4">
        <v>43435</v>
      </c>
      <c r="E3336" t="s">
        <v>199</v>
      </c>
      <c r="F3336" s="5">
        <v>43221</v>
      </c>
      <c r="G3336">
        <v>134142.81</v>
      </c>
      <c r="H3336">
        <v>4697.07</v>
      </c>
    </row>
    <row r="3337" spans="1:8" x14ac:dyDescent="0.2">
      <c r="A3337" t="s">
        <v>71</v>
      </c>
      <c r="B3337" t="s">
        <v>54</v>
      </c>
      <c r="C3337" t="s">
        <v>81</v>
      </c>
      <c r="D3337" s="4">
        <v>43435</v>
      </c>
      <c r="E3337" t="s">
        <v>204</v>
      </c>
      <c r="F3337" s="5">
        <v>43221</v>
      </c>
      <c r="G3337">
        <v>128354</v>
      </c>
      <c r="H3337">
        <v>8344.99</v>
      </c>
    </row>
    <row r="3338" spans="1:8" x14ac:dyDescent="0.2">
      <c r="A3338" t="s">
        <v>71</v>
      </c>
      <c r="B3338" t="s">
        <v>54</v>
      </c>
      <c r="C3338" t="s">
        <v>81</v>
      </c>
      <c r="D3338" s="4">
        <v>43435</v>
      </c>
      <c r="E3338" t="s">
        <v>205</v>
      </c>
      <c r="F3338" s="5">
        <v>43221</v>
      </c>
      <c r="G3338">
        <v>5788.81</v>
      </c>
      <c r="H3338">
        <v>376.3</v>
      </c>
    </row>
    <row r="3339" spans="1:8" x14ac:dyDescent="0.2">
      <c r="A3339" t="s">
        <v>71</v>
      </c>
      <c r="B3339" t="s">
        <v>54</v>
      </c>
      <c r="C3339" t="s">
        <v>81</v>
      </c>
      <c r="D3339" s="4">
        <v>43435</v>
      </c>
      <c r="E3339" t="s">
        <v>198</v>
      </c>
      <c r="F3339" s="5">
        <v>43221</v>
      </c>
      <c r="G3339">
        <v>134142.81</v>
      </c>
      <c r="H3339">
        <v>-4697.07</v>
      </c>
    </row>
    <row r="3340" spans="1:8" x14ac:dyDescent="0.2">
      <c r="A3340" t="s">
        <v>71</v>
      </c>
      <c r="B3340" t="s">
        <v>54</v>
      </c>
      <c r="C3340" t="s">
        <v>82</v>
      </c>
      <c r="D3340" s="4">
        <v>43435</v>
      </c>
      <c r="E3340" t="s">
        <v>199</v>
      </c>
      <c r="F3340" s="5">
        <v>43405</v>
      </c>
      <c r="G3340">
        <v>64393.69</v>
      </c>
      <c r="H3340">
        <v>3348.45</v>
      </c>
    </row>
    <row r="3341" spans="1:8" x14ac:dyDescent="0.2">
      <c r="A3341" t="s">
        <v>71</v>
      </c>
      <c r="B3341" t="s">
        <v>54</v>
      </c>
      <c r="C3341" t="s">
        <v>82</v>
      </c>
      <c r="D3341" s="4">
        <v>43435</v>
      </c>
      <c r="E3341" t="s">
        <v>197</v>
      </c>
      <c r="F3341" s="5">
        <v>43405</v>
      </c>
      <c r="G3341">
        <v>61614.98</v>
      </c>
      <c r="H3341">
        <v>5791.89</v>
      </c>
    </row>
    <row r="3342" spans="1:8" x14ac:dyDescent="0.2">
      <c r="A3342" t="s">
        <v>71</v>
      </c>
      <c r="B3342" t="s">
        <v>54</v>
      </c>
      <c r="C3342" t="s">
        <v>82</v>
      </c>
      <c r="D3342" s="4">
        <v>43435</v>
      </c>
      <c r="E3342" t="s">
        <v>196</v>
      </c>
      <c r="F3342" s="5">
        <v>43405</v>
      </c>
      <c r="G3342">
        <v>2778.71</v>
      </c>
      <c r="H3342">
        <v>261.2</v>
      </c>
    </row>
    <row r="3343" spans="1:8" x14ac:dyDescent="0.2">
      <c r="A3343" t="s">
        <v>71</v>
      </c>
      <c r="B3343" t="s">
        <v>54</v>
      </c>
      <c r="C3343" t="s">
        <v>82</v>
      </c>
      <c r="D3343" s="4">
        <v>43435</v>
      </c>
      <c r="E3343" t="s">
        <v>198</v>
      </c>
      <c r="F3343" s="5">
        <v>43405</v>
      </c>
      <c r="G3343">
        <v>64393.69</v>
      </c>
      <c r="H3343">
        <v>-3348.45</v>
      </c>
    </row>
    <row r="3344" spans="1:8" x14ac:dyDescent="0.2">
      <c r="A3344" t="s">
        <v>71</v>
      </c>
      <c r="B3344" t="s">
        <v>54</v>
      </c>
      <c r="C3344" t="s">
        <v>82</v>
      </c>
      <c r="D3344" s="4">
        <v>43435</v>
      </c>
      <c r="E3344" t="s">
        <v>206</v>
      </c>
      <c r="F3344" s="5">
        <v>43221</v>
      </c>
      <c r="G3344">
        <v>33676</v>
      </c>
      <c r="H3344">
        <v>3165.54</v>
      </c>
    </row>
    <row r="3345" spans="1:8" x14ac:dyDescent="0.2">
      <c r="A3345" t="s">
        <v>71</v>
      </c>
      <c r="B3345" t="s">
        <v>54</v>
      </c>
      <c r="C3345" t="s">
        <v>82</v>
      </c>
      <c r="D3345" s="4">
        <v>43435</v>
      </c>
      <c r="E3345" t="s">
        <v>207</v>
      </c>
      <c r="F3345" s="5">
        <v>43221</v>
      </c>
      <c r="G3345">
        <v>1518.53</v>
      </c>
      <c r="H3345">
        <v>142.72</v>
      </c>
    </row>
    <row r="3346" spans="1:8" x14ac:dyDescent="0.2">
      <c r="A3346" t="s">
        <v>71</v>
      </c>
      <c r="B3346" t="s">
        <v>54</v>
      </c>
      <c r="C3346" t="s">
        <v>82</v>
      </c>
      <c r="D3346" s="4">
        <v>43435</v>
      </c>
      <c r="E3346" t="s">
        <v>199</v>
      </c>
      <c r="F3346" s="5">
        <v>43221</v>
      </c>
      <c r="G3346">
        <v>35194.53</v>
      </c>
      <c r="H3346">
        <v>1830</v>
      </c>
    </row>
    <row r="3347" spans="1:8" x14ac:dyDescent="0.2">
      <c r="A3347" t="s">
        <v>71</v>
      </c>
      <c r="B3347" t="s">
        <v>54</v>
      </c>
      <c r="C3347" t="s">
        <v>82</v>
      </c>
      <c r="D3347" s="4">
        <v>43435</v>
      </c>
      <c r="E3347" t="s">
        <v>198</v>
      </c>
      <c r="F3347" s="5">
        <v>43221</v>
      </c>
      <c r="G3347">
        <v>35194.53</v>
      </c>
      <c r="H3347">
        <v>-1830</v>
      </c>
    </row>
    <row r="3348" spans="1:8" x14ac:dyDescent="0.2">
      <c r="A3348" t="s">
        <v>71</v>
      </c>
      <c r="B3348" t="s">
        <v>55</v>
      </c>
      <c r="C3348" t="s">
        <v>80</v>
      </c>
      <c r="D3348" s="4">
        <v>43435</v>
      </c>
      <c r="E3348" t="s">
        <v>198</v>
      </c>
      <c r="F3348" s="5">
        <v>43405</v>
      </c>
      <c r="G3348">
        <v>16394.61</v>
      </c>
      <c r="H3348">
        <v>-1164.03</v>
      </c>
    </row>
    <row r="3349" spans="1:8" x14ac:dyDescent="0.2">
      <c r="A3349" t="s">
        <v>71</v>
      </c>
      <c r="B3349" t="s">
        <v>55</v>
      </c>
      <c r="C3349" t="s">
        <v>80</v>
      </c>
      <c r="D3349" s="4">
        <v>43435</v>
      </c>
      <c r="E3349" t="s">
        <v>193</v>
      </c>
      <c r="F3349" s="5">
        <v>43405</v>
      </c>
      <c r="G3349">
        <v>15687.13</v>
      </c>
      <c r="H3349">
        <v>2070.69</v>
      </c>
    </row>
    <row r="3350" spans="1:8" x14ac:dyDescent="0.2">
      <c r="A3350" t="s">
        <v>71</v>
      </c>
      <c r="B3350" t="s">
        <v>55</v>
      </c>
      <c r="C3350" t="s">
        <v>80</v>
      </c>
      <c r="D3350" s="4">
        <v>43435</v>
      </c>
      <c r="E3350" t="s">
        <v>192</v>
      </c>
      <c r="F3350" s="5">
        <v>43405</v>
      </c>
      <c r="G3350">
        <v>707.48</v>
      </c>
      <c r="H3350">
        <v>93.39</v>
      </c>
    </row>
    <row r="3351" spans="1:8" x14ac:dyDescent="0.2">
      <c r="A3351" t="s">
        <v>71</v>
      </c>
      <c r="B3351" t="s">
        <v>55</v>
      </c>
      <c r="C3351" t="s">
        <v>80</v>
      </c>
      <c r="D3351" s="4">
        <v>43435</v>
      </c>
      <c r="E3351" t="s">
        <v>199</v>
      </c>
      <c r="F3351" s="5">
        <v>43405</v>
      </c>
      <c r="G3351">
        <v>16394.61</v>
      </c>
      <c r="H3351">
        <v>1164.03</v>
      </c>
    </row>
    <row r="3352" spans="1:8" x14ac:dyDescent="0.2">
      <c r="A3352" t="s">
        <v>71</v>
      </c>
      <c r="B3352" t="s">
        <v>55</v>
      </c>
      <c r="C3352" t="s">
        <v>81</v>
      </c>
      <c r="D3352" s="4">
        <v>43435</v>
      </c>
      <c r="E3352" t="s">
        <v>199</v>
      </c>
      <c r="F3352" s="5">
        <v>43405</v>
      </c>
      <c r="G3352">
        <v>48410.16</v>
      </c>
      <c r="H3352">
        <v>1694.38</v>
      </c>
    </row>
    <row r="3353" spans="1:8" x14ac:dyDescent="0.2">
      <c r="A3353" t="s">
        <v>71</v>
      </c>
      <c r="B3353" t="s">
        <v>55</v>
      </c>
      <c r="C3353" t="s">
        <v>81</v>
      </c>
      <c r="D3353" s="4">
        <v>43435</v>
      </c>
      <c r="E3353" t="s">
        <v>198</v>
      </c>
      <c r="F3353" s="5">
        <v>43405</v>
      </c>
      <c r="G3353">
        <v>48410.16</v>
      </c>
      <c r="H3353">
        <v>-1694.38</v>
      </c>
    </row>
    <row r="3354" spans="1:8" x14ac:dyDescent="0.2">
      <c r="A3354" t="s">
        <v>71</v>
      </c>
      <c r="B3354" t="s">
        <v>55</v>
      </c>
      <c r="C3354" t="s">
        <v>81</v>
      </c>
      <c r="D3354" s="4">
        <v>43435</v>
      </c>
      <c r="E3354" t="s">
        <v>195</v>
      </c>
      <c r="F3354" s="5">
        <v>43405</v>
      </c>
      <c r="G3354">
        <v>46321.09</v>
      </c>
      <c r="H3354">
        <v>3010.86</v>
      </c>
    </row>
    <row r="3355" spans="1:8" x14ac:dyDescent="0.2">
      <c r="A3355" t="s">
        <v>71</v>
      </c>
      <c r="B3355" t="s">
        <v>55</v>
      </c>
      <c r="C3355" t="s">
        <v>81</v>
      </c>
      <c r="D3355" s="4">
        <v>43435</v>
      </c>
      <c r="E3355" t="s">
        <v>194</v>
      </c>
      <c r="F3355" s="5">
        <v>43405</v>
      </c>
      <c r="G3355">
        <v>2089.0700000000002</v>
      </c>
      <c r="H3355">
        <v>135.78</v>
      </c>
    </row>
    <row r="3356" spans="1:8" x14ac:dyDescent="0.2">
      <c r="A3356" t="s">
        <v>71</v>
      </c>
      <c r="B3356" t="s">
        <v>55</v>
      </c>
      <c r="C3356" t="s">
        <v>82</v>
      </c>
      <c r="D3356" s="4">
        <v>43435</v>
      </c>
      <c r="E3356" t="s">
        <v>199</v>
      </c>
      <c r="F3356" s="5">
        <v>43405</v>
      </c>
      <c r="G3356">
        <v>16857.05</v>
      </c>
      <c r="H3356">
        <v>876.52</v>
      </c>
    </row>
    <row r="3357" spans="1:8" x14ac:dyDescent="0.2">
      <c r="A3357" t="s">
        <v>71</v>
      </c>
      <c r="B3357" t="s">
        <v>55</v>
      </c>
      <c r="C3357" t="s">
        <v>82</v>
      </c>
      <c r="D3357" s="4">
        <v>43435</v>
      </c>
      <c r="E3357" t="s">
        <v>197</v>
      </c>
      <c r="F3357" s="5">
        <v>43405</v>
      </c>
      <c r="G3357">
        <v>16129.57</v>
      </c>
      <c r="H3357">
        <v>1516.18</v>
      </c>
    </row>
    <row r="3358" spans="1:8" x14ac:dyDescent="0.2">
      <c r="A3358" t="s">
        <v>71</v>
      </c>
      <c r="B3358" t="s">
        <v>55</v>
      </c>
      <c r="C3358" t="s">
        <v>82</v>
      </c>
      <c r="D3358" s="4">
        <v>43435</v>
      </c>
      <c r="E3358" t="s">
        <v>196</v>
      </c>
      <c r="F3358" s="5">
        <v>43405</v>
      </c>
      <c r="G3358">
        <v>727.48</v>
      </c>
      <c r="H3358">
        <v>68.39</v>
      </c>
    </row>
    <row r="3359" spans="1:8" x14ac:dyDescent="0.2">
      <c r="A3359" t="s">
        <v>71</v>
      </c>
      <c r="B3359" t="s">
        <v>55</v>
      </c>
      <c r="C3359" t="s">
        <v>82</v>
      </c>
      <c r="D3359" s="4">
        <v>43435</v>
      </c>
      <c r="E3359" t="s">
        <v>198</v>
      </c>
      <c r="F3359" s="5">
        <v>43405</v>
      </c>
      <c r="G3359">
        <v>16857.05</v>
      </c>
      <c r="H3359">
        <v>-876.52</v>
      </c>
    </row>
    <row r="3360" spans="1:8" x14ac:dyDescent="0.2">
      <c r="A3360" t="s">
        <v>71</v>
      </c>
      <c r="B3360" t="s">
        <v>54</v>
      </c>
      <c r="C3360" t="s">
        <v>80</v>
      </c>
      <c r="D3360" s="4">
        <v>43435</v>
      </c>
      <c r="E3360" t="s">
        <v>199</v>
      </c>
      <c r="F3360" s="5">
        <v>43405</v>
      </c>
      <c r="G3360">
        <v>56.27</v>
      </c>
      <c r="H3360">
        <v>3.99</v>
      </c>
    </row>
    <row r="3361" spans="1:8" x14ac:dyDescent="0.2">
      <c r="A3361" t="s">
        <v>71</v>
      </c>
      <c r="B3361" t="s">
        <v>54</v>
      </c>
      <c r="C3361" t="s">
        <v>80</v>
      </c>
      <c r="D3361" s="4">
        <v>43435</v>
      </c>
      <c r="E3361" t="s">
        <v>198</v>
      </c>
      <c r="F3361" s="5">
        <v>43405</v>
      </c>
      <c r="G3361">
        <v>56.27</v>
      </c>
      <c r="H3361">
        <v>-3.99</v>
      </c>
    </row>
    <row r="3362" spans="1:8" x14ac:dyDescent="0.2">
      <c r="A3362" t="s">
        <v>71</v>
      </c>
      <c r="B3362" t="s">
        <v>54</v>
      </c>
      <c r="C3362" t="s">
        <v>80</v>
      </c>
      <c r="D3362" s="4">
        <v>43435</v>
      </c>
      <c r="E3362" t="s">
        <v>193</v>
      </c>
      <c r="F3362" s="5">
        <v>43405</v>
      </c>
      <c r="G3362">
        <v>53.84</v>
      </c>
      <c r="H3362">
        <v>7.11</v>
      </c>
    </row>
    <row r="3363" spans="1:8" x14ac:dyDescent="0.2">
      <c r="A3363" t="s">
        <v>71</v>
      </c>
      <c r="B3363" t="s">
        <v>54</v>
      </c>
      <c r="C3363" t="s">
        <v>80</v>
      </c>
      <c r="D3363" s="4">
        <v>43435</v>
      </c>
      <c r="E3363" t="s">
        <v>192</v>
      </c>
      <c r="F3363" s="5">
        <v>43405</v>
      </c>
      <c r="G3363">
        <v>2.4300000000000002</v>
      </c>
      <c r="H3363">
        <v>0.32</v>
      </c>
    </row>
    <row r="3364" spans="1:8" x14ac:dyDescent="0.2">
      <c r="A3364" t="s">
        <v>71</v>
      </c>
      <c r="B3364" t="s">
        <v>54</v>
      </c>
      <c r="C3364" t="s">
        <v>80</v>
      </c>
      <c r="D3364" s="4">
        <v>43435</v>
      </c>
      <c r="E3364" t="s">
        <v>199</v>
      </c>
      <c r="F3364" s="5">
        <v>43221</v>
      </c>
      <c r="G3364">
        <v>30.31</v>
      </c>
      <c r="H3364">
        <v>2.15</v>
      </c>
    </row>
    <row r="3365" spans="1:8" x14ac:dyDescent="0.2">
      <c r="A3365" t="s">
        <v>71</v>
      </c>
      <c r="B3365" t="s">
        <v>54</v>
      </c>
      <c r="C3365" t="s">
        <v>80</v>
      </c>
      <c r="D3365" s="4">
        <v>43435</v>
      </c>
      <c r="E3365" t="s">
        <v>202</v>
      </c>
      <c r="F3365" s="5">
        <v>43221</v>
      </c>
      <c r="G3365">
        <v>29</v>
      </c>
      <c r="H3365">
        <v>3.83</v>
      </c>
    </row>
    <row r="3366" spans="1:8" x14ac:dyDescent="0.2">
      <c r="A3366" t="s">
        <v>71</v>
      </c>
      <c r="B3366" t="s">
        <v>54</v>
      </c>
      <c r="C3366" t="s">
        <v>80</v>
      </c>
      <c r="D3366" s="4">
        <v>43435</v>
      </c>
      <c r="E3366" t="s">
        <v>203</v>
      </c>
      <c r="F3366" s="5">
        <v>43221</v>
      </c>
      <c r="G3366">
        <v>1.31</v>
      </c>
      <c r="H3366">
        <v>0.17</v>
      </c>
    </row>
    <row r="3367" spans="1:8" x14ac:dyDescent="0.2">
      <c r="A3367" t="s">
        <v>71</v>
      </c>
      <c r="B3367" t="s">
        <v>54</v>
      </c>
      <c r="C3367" t="s">
        <v>80</v>
      </c>
      <c r="D3367" s="4">
        <v>43435</v>
      </c>
      <c r="E3367" t="s">
        <v>198</v>
      </c>
      <c r="F3367" s="5">
        <v>43221</v>
      </c>
      <c r="G3367">
        <v>30.31</v>
      </c>
      <c r="H3367">
        <v>-2.15</v>
      </c>
    </row>
    <row r="3368" spans="1:8" x14ac:dyDescent="0.2">
      <c r="A3368" t="s">
        <v>71</v>
      </c>
      <c r="B3368" t="s">
        <v>54</v>
      </c>
      <c r="C3368" t="s">
        <v>81</v>
      </c>
      <c r="D3368" s="4">
        <v>43435</v>
      </c>
      <c r="E3368" t="s">
        <v>198</v>
      </c>
      <c r="F3368" s="5">
        <v>43405</v>
      </c>
      <c r="G3368">
        <v>181.77</v>
      </c>
      <c r="H3368">
        <v>-6.36</v>
      </c>
    </row>
    <row r="3369" spans="1:8" x14ac:dyDescent="0.2">
      <c r="A3369" t="s">
        <v>71</v>
      </c>
      <c r="B3369" t="s">
        <v>54</v>
      </c>
      <c r="C3369" t="s">
        <v>81</v>
      </c>
      <c r="D3369" s="4">
        <v>43435</v>
      </c>
      <c r="E3369" t="s">
        <v>195</v>
      </c>
      <c r="F3369" s="5">
        <v>43405</v>
      </c>
      <c r="G3369">
        <v>173.93</v>
      </c>
      <c r="H3369">
        <v>11.31</v>
      </c>
    </row>
    <row r="3370" spans="1:8" x14ac:dyDescent="0.2">
      <c r="A3370" t="s">
        <v>71</v>
      </c>
      <c r="B3370" t="s">
        <v>54</v>
      </c>
      <c r="C3370" t="s">
        <v>81</v>
      </c>
      <c r="D3370" s="4">
        <v>43435</v>
      </c>
      <c r="E3370" t="s">
        <v>194</v>
      </c>
      <c r="F3370" s="5">
        <v>43405</v>
      </c>
      <c r="G3370">
        <v>7.84</v>
      </c>
      <c r="H3370">
        <v>0.51</v>
      </c>
    </row>
    <row r="3371" spans="1:8" x14ac:dyDescent="0.2">
      <c r="A3371" t="s">
        <v>71</v>
      </c>
      <c r="B3371" t="s">
        <v>54</v>
      </c>
      <c r="C3371" t="s">
        <v>81</v>
      </c>
      <c r="D3371" s="4">
        <v>43435</v>
      </c>
      <c r="E3371" t="s">
        <v>199</v>
      </c>
      <c r="F3371" s="5">
        <v>43405</v>
      </c>
      <c r="G3371">
        <v>181.77</v>
      </c>
      <c r="H3371">
        <v>6.36</v>
      </c>
    </row>
    <row r="3372" spans="1:8" x14ac:dyDescent="0.2">
      <c r="A3372" t="s">
        <v>71</v>
      </c>
      <c r="B3372" t="s">
        <v>54</v>
      </c>
      <c r="C3372" t="s">
        <v>81</v>
      </c>
      <c r="D3372" s="4">
        <v>43435</v>
      </c>
      <c r="E3372" t="s">
        <v>198</v>
      </c>
      <c r="F3372" s="5">
        <v>43221</v>
      </c>
      <c r="G3372">
        <v>99.28</v>
      </c>
      <c r="H3372">
        <v>-3.48</v>
      </c>
    </row>
    <row r="3373" spans="1:8" x14ac:dyDescent="0.2">
      <c r="A3373" t="s">
        <v>71</v>
      </c>
      <c r="B3373" t="s">
        <v>54</v>
      </c>
      <c r="C3373" t="s">
        <v>81</v>
      </c>
      <c r="D3373" s="4">
        <v>43435</v>
      </c>
      <c r="E3373" t="s">
        <v>199</v>
      </c>
      <c r="F3373" s="5">
        <v>43221</v>
      </c>
      <c r="G3373">
        <v>99.28</v>
      </c>
      <c r="H3373">
        <v>3.48</v>
      </c>
    </row>
    <row r="3374" spans="1:8" x14ac:dyDescent="0.2">
      <c r="A3374" t="s">
        <v>71</v>
      </c>
      <c r="B3374" t="s">
        <v>54</v>
      </c>
      <c r="C3374" t="s">
        <v>81</v>
      </c>
      <c r="D3374" s="4">
        <v>43435</v>
      </c>
      <c r="E3374" t="s">
        <v>204</v>
      </c>
      <c r="F3374" s="5">
        <v>43221</v>
      </c>
      <c r="G3374">
        <v>95</v>
      </c>
      <c r="H3374">
        <v>6.18</v>
      </c>
    </row>
    <row r="3375" spans="1:8" x14ac:dyDescent="0.2">
      <c r="A3375" t="s">
        <v>71</v>
      </c>
      <c r="B3375" t="s">
        <v>54</v>
      </c>
      <c r="C3375" t="s">
        <v>81</v>
      </c>
      <c r="D3375" s="4">
        <v>43435</v>
      </c>
      <c r="E3375" t="s">
        <v>205</v>
      </c>
      <c r="F3375" s="5">
        <v>43221</v>
      </c>
      <c r="G3375">
        <v>4.28</v>
      </c>
      <c r="H3375">
        <v>0.28000000000000003</v>
      </c>
    </row>
    <row r="3376" spans="1:8" x14ac:dyDescent="0.2">
      <c r="A3376" t="s">
        <v>71</v>
      </c>
      <c r="B3376" t="s">
        <v>54</v>
      </c>
      <c r="C3376" t="s">
        <v>82</v>
      </c>
      <c r="D3376" s="4">
        <v>43435</v>
      </c>
      <c r="E3376" t="s">
        <v>196</v>
      </c>
      <c r="F3376" s="5">
        <v>43405</v>
      </c>
      <c r="G3376">
        <v>2.4</v>
      </c>
      <c r="H3376">
        <v>0.23</v>
      </c>
    </row>
    <row r="3377" spans="1:8" x14ac:dyDescent="0.2">
      <c r="A3377" t="s">
        <v>71</v>
      </c>
      <c r="B3377" t="s">
        <v>54</v>
      </c>
      <c r="C3377" t="s">
        <v>82</v>
      </c>
      <c r="D3377" s="4">
        <v>43435</v>
      </c>
      <c r="E3377" t="s">
        <v>199</v>
      </c>
      <c r="F3377" s="5">
        <v>43405</v>
      </c>
      <c r="G3377">
        <v>55.63</v>
      </c>
      <c r="H3377">
        <v>2.89</v>
      </c>
    </row>
    <row r="3378" spans="1:8" x14ac:dyDescent="0.2">
      <c r="A3378" t="s">
        <v>71</v>
      </c>
      <c r="B3378" t="s">
        <v>54</v>
      </c>
      <c r="C3378" t="s">
        <v>82</v>
      </c>
      <c r="D3378" s="4">
        <v>43435</v>
      </c>
      <c r="E3378" t="s">
        <v>198</v>
      </c>
      <c r="F3378" s="5">
        <v>43405</v>
      </c>
      <c r="G3378">
        <v>55.63</v>
      </c>
      <c r="H3378">
        <v>-2.89</v>
      </c>
    </row>
    <row r="3379" spans="1:8" x14ac:dyDescent="0.2">
      <c r="A3379" t="s">
        <v>71</v>
      </c>
      <c r="B3379" t="s">
        <v>54</v>
      </c>
      <c r="C3379" t="s">
        <v>82</v>
      </c>
      <c r="D3379" s="4">
        <v>43435</v>
      </c>
      <c r="E3379" t="s">
        <v>197</v>
      </c>
      <c r="F3379" s="5">
        <v>43405</v>
      </c>
      <c r="G3379">
        <v>53.23</v>
      </c>
      <c r="H3379">
        <v>5</v>
      </c>
    </row>
    <row r="3380" spans="1:8" x14ac:dyDescent="0.2">
      <c r="A3380" t="s">
        <v>71</v>
      </c>
      <c r="B3380" t="s">
        <v>54</v>
      </c>
      <c r="C3380" t="s">
        <v>82</v>
      </c>
      <c r="D3380" s="4">
        <v>43435</v>
      </c>
      <c r="E3380" t="s">
        <v>206</v>
      </c>
      <c r="F3380" s="5">
        <v>43221</v>
      </c>
      <c r="G3380">
        <v>29</v>
      </c>
      <c r="H3380">
        <v>2.73</v>
      </c>
    </row>
    <row r="3381" spans="1:8" x14ac:dyDescent="0.2">
      <c r="A3381" t="s">
        <v>71</v>
      </c>
      <c r="B3381" t="s">
        <v>54</v>
      </c>
      <c r="C3381" t="s">
        <v>82</v>
      </c>
      <c r="D3381" s="4">
        <v>43435</v>
      </c>
      <c r="E3381" t="s">
        <v>207</v>
      </c>
      <c r="F3381" s="5">
        <v>43221</v>
      </c>
      <c r="G3381">
        <v>1.31</v>
      </c>
      <c r="H3381">
        <v>0.12</v>
      </c>
    </row>
    <row r="3382" spans="1:8" x14ac:dyDescent="0.2">
      <c r="A3382" t="s">
        <v>71</v>
      </c>
      <c r="B3382" t="s">
        <v>54</v>
      </c>
      <c r="C3382" t="s">
        <v>82</v>
      </c>
      <c r="D3382" s="4">
        <v>43435</v>
      </c>
      <c r="E3382" t="s">
        <v>198</v>
      </c>
      <c r="F3382" s="5">
        <v>43221</v>
      </c>
      <c r="G3382">
        <v>30.31</v>
      </c>
      <c r="H3382">
        <v>-1.58</v>
      </c>
    </row>
    <row r="3383" spans="1:8" x14ac:dyDescent="0.2">
      <c r="A3383" t="s">
        <v>71</v>
      </c>
      <c r="B3383" t="s">
        <v>54</v>
      </c>
      <c r="C3383" t="s">
        <v>82</v>
      </c>
      <c r="D3383" s="4">
        <v>43435</v>
      </c>
      <c r="E3383" t="s">
        <v>199</v>
      </c>
      <c r="F3383" s="5">
        <v>43221</v>
      </c>
      <c r="G3383">
        <v>30.31</v>
      </c>
      <c r="H3383">
        <v>1.58</v>
      </c>
    </row>
    <row r="3384" spans="1:8" x14ac:dyDescent="0.2">
      <c r="A3384" t="s">
        <v>71</v>
      </c>
      <c r="B3384" t="s">
        <v>55</v>
      </c>
      <c r="C3384" t="s">
        <v>80</v>
      </c>
      <c r="D3384" s="4">
        <v>43466</v>
      </c>
      <c r="E3384" t="s">
        <v>199</v>
      </c>
      <c r="F3384" s="5">
        <v>43405</v>
      </c>
      <c r="G3384">
        <v>1794.37</v>
      </c>
      <c r="H3384">
        <v>127.4</v>
      </c>
    </row>
    <row r="3385" spans="1:8" x14ac:dyDescent="0.2">
      <c r="A3385" t="s">
        <v>71</v>
      </c>
      <c r="B3385" t="s">
        <v>55</v>
      </c>
      <c r="C3385" t="s">
        <v>80</v>
      </c>
      <c r="D3385" s="4">
        <v>43466</v>
      </c>
      <c r="E3385" t="s">
        <v>193</v>
      </c>
      <c r="F3385" s="5">
        <v>43405</v>
      </c>
      <c r="G3385">
        <v>1721.88</v>
      </c>
      <c r="H3385">
        <v>227.29</v>
      </c>
    </row>
    <row r="3386" spans="1:8" x14ac:dyDescent="0.2">
      <c r="A3386" t="s">
        <v>71</v>
      </c>
      <c r="B3386" t="s">
        <v>55</v>
      </c>
      <c r="C3386" t="s">
        <v>80</v>
      </c>
      <c r="D3386" s="4">
        <v>43466</v>
      </c>
      <c r="E3386" t="s">
        <v>192</v>
      </c>
      <c r="F3386" s="5">
        <v>43405</v>
      </c>
      <c r="G3386">
        <v>72.489999999999995</v>
      </c>
      <c r="H3386">
        <v>9.58</v>
      </c>
    </row>
    <row r="3387" spans="1:8" x14ac:dyDescent="0.2">
      <c r="A3387" t="s">
        <v>71</v>
      </c>
      <c r="B3387" t="s">
        <v>55</v>
      </c>
      <c r="C3387" t="s">
        <v>80</v>
      </c>
      <c r="D3387" s="4">
        <v>43466</v>
      </c>
      <c r="E3387" t="s">
        <v>198</v>
      </c>
      <c r="F3387" s="5">
        <v>43405</v>
      </c>
      <c r="G3387">
        <v>1794.37</v>
      </c>
      <c r="H3387">
        <v>-127.4</v>
      </c>
    </row>
    <row r="3388" spans="1:8" x14ac:dyDescent="0.2">
      <c r="A3388" t="s">
        <v>71</v>
      </c>
      <c r="B3388" t="s">
        <v>55</v>
      </c>
      <c r="C3388" t="s">
        <v>81</v>
      </c>
      <c r="D3388" s="4">
        <v>43466</v>
      </c>
      <c r="E3388" t="s">
        <v>199</v>
      </c>
      <c r="F3388" s="5">
        <v>43405</v>
      </c>
      <c r="G3388">
        <v>4378.22</v>
      </c>
      <c r="H3388">
        <v>153.25</v>
      </c>
    </row>
    <row r="3389" spans="1:8" x14ac:dyDescent="0.2">
      <c r="A3389" t="s">
        <v>71</v>
      </c>
      <c r="B3389" t="s">
        <v>55</v>
      </c>
      <c r="C3389" t="s">
        <v>81</v>
      </c>
      <c r="D3389" s="4">
        <v>43466</v>
      </c>
      <c r="E3389" t="s">
        <v>195</v>
      </c>
      <c r="F3389" s="5">
        <v>43405</v>
      </c>
      <c r="G3389">
        <v>4201.3500000000004</v>
      </c>
      <c r="H3389">
        <v>273.10000000000002</v>
      </c>
    </row>
    <row r="3390" spans="1:8" x14ac:dyDescent="0.2">
      <c r="A3390" t="s">
        <v>71</v>
      </c>
      <c r="B3390" t="s">
        <v>55</v>
      </c>
      <c r="C3390" t="s">
        <v>81</v>
      </c>
      <c r="D3390" s="4">
        <v>43466</v>
      </c>
      <c r="E3390" t="s">
        <v>194</v>
      </c>
      <c r="F3390" s="5">
        <v>43405</v>
      </c>
      <c r="G3390">
        <v>176.87</v>
      </c>
      <c r="H3390">
        <v>11.5</v>
      </c>
    </row>
    <row r="3391" spans="1:8" x14ac:dyDescent="0.2">
      <c r="A3391" t="s">
        <v>71</v>
      </c>
      <c r="B3391" t="s">
        <v>55</v>
      </c>
      <c r="C3391" t="s">
        <v>81</v>
      </c>
      <c r="D3391" s="4">
        <v>43466</v>
      </c>
      <c r="E3391" t="s">
        <v>198</v>
      </c>
      <c r="F3391" s="5">
        <v>43405</v>
      </c>
      <c r="G3391">
        <v>4378.22</v>
      </c>
      <c r="H3391">
        <v>-153.25</v>
      </c>
    </row>
    <row r="3392" spans="1:8" x14ac:dyDescent="0.2">
      <c r="A3392" t="s">
        <v>71</v>
      </c>
      <c r="B3392" t="s">
        <v>55</v>
      </c>
      <c r="C3392" t="s">
        <v>82</v>
      </c>
      <c r="D3392" s="4">
        <v>43466</v>
      </c>
      <c r="E3392" t="s">
        <v>197</v>
      </c>
      <c r="F3392" s="5">
        <v>43405</v>
      </c>
      <c r="G3392">
        <v>2001.76</v>
      </c>
      <c r="H3392">
        <v>188.16</v>
      </c>
    </row>
    <row r="3393" spans="1:8" x14ac:dyDescent="0.2">
      <c r="A3393" t="s">
        <v>71</v>
      </c>
      <c r="B3393" t="s">
        <v>55</v>
      </c>
      <c r="C3393" t="s">
        <v>82</v>
      </c>
      <c r="D3393" s="4">
        <v>43466</v>
      </c>
      <c r="E3393" t="s">
        <v>196</v>
      </c>
      <c r="F3393" s="5">
        <v>43405</v>
      </c>
      <c r="G3393">
        <v>84.27</v>
      </c>
      <c r="H3393">
        <v>7.92</v>
      </c>
    </row>
    <row r="3394" spans="1:8" x14ac:dyDescent="0.2">
      <c r="A3394" t="s">
        <v>71</v>
      </c>
      <c r="B3394" t="s">
        <v>55</v>
      </c>
      <c r="C3394" t="s">
        <v>82</v>
      </c>
      <c r="D3394" s="4">
        <v>43466</v>
      </c>
      <c r="E3394" t="s">
        <v>198</v>
      </c>
      <c r="F3394" s="5">
        <v>43405</v>
      </c>
      <c r="G3394">
        <v>2086.0300000000002</v>
      </c>
      <c r="H3394">
        <v>-108.48</v>
      </c>
    </row>
    <row r="3395" spans="1:8" x14ac:dyDescent="0.2">
      <c r="A3395" t="s">
        <v>71</v>
      </c>
      <c r="B3395" t="s">
        <v>55</v>
      </c>
      <c r="C3395" t="s">
        <v>82</v>
      </c>
      <c r="D3395" s="4">
        <v>43466</v>
      </c>
      <c r="E3395" t="s">
        <v>199</v>
      </c>
      <c r="F3395" s="5">
        <v>43405</v>
      </c>
      <c r="G3395">
        <v>2086.0300000000002</v>
      </c>
      <c r="H3395">
        <v>108.48</v>
      </c>
    </row>
    <row r="3396" spans="1:8" x14ac:dyDescent="0.2">
      <c r="A3396" t="s">
        <v>71</v>
      </c>
      <c r="B3396" t="s">
        <v>55</v>
      </c>
      <c r="C3396" t="s">
        <v>80</v>
      </c>
      <c r="D3396" s="4">
        <v>43466</v>
      </c>
      <c r="E3396" t="s">
        <v>198</v>
      </c>
      <c r="F3396" s="5">
        <v>43221</v>
      </c>
      <c r="G3396">
        <v>0</v>
      </c>
      <c r="H3396">
        <v>0</v>
      </c>
    </row>
    <row r="3397" spans="1:8" x14ac:dyDescent="0.2">
      <c r="A3397" t="s">
        <v>71</v>
      </c>
      <c r="B3397" t="s">
        <v>55</v>
      </c>
      <c r="C3397" t="s">
        <v>80</v>
      </c>
      <c r="D3397" s="4">
        <v>43466</v>
      </c>
      <c r="E3397" t="s">
        <v>199</v>
      </c>
      <c r="F3397" s="5">
        <v>43221</v>
      </c>
      <c r="G3397">
        <v>0</v>
      </c>
      <c r="H3397">
        <v>0</v>
      </c>
    </row>
    <row r="3398" spans="1:8" x14ac:dyDescent="0.2">
      <c r="A3398" t="s">
        <v>71</v>
      </c>
      <c r="B3398" t="s">
        <v>55</v>
      </c>
      <c r="C3398" t="s">
        <v>80</v>
      </c>
      <c r="D3398" s="4">
        <v>43466</v>
      </c>
      <c r="E3398" t="s">
        <v>202</v>
      </c>
      <c r="F3398" s="5">
        <v>43221</v>
      </c>
      <c r="G3398">
        <v>0</v>
      </c>
      <c r="H3398">
        <v>0</v>
      </c>
    </row>
    <row r="3399" spans="1:8" x14ac:dyDescent="0.2">
      <c r="A3399" t="s">
        <v>71</v>
      </c>
      <c r="B3399" t="s">
        <v>55</v>
      </c>
      <c r="C3399" t="s">
        <v>80</v>
      </c>
      <c r="D3399" s="4">
        <v>43466</v>
      </c>
      <c r="E3399" t="s">
        <v>203</v>
      </c>
      <c r="F3399" s="5">
        <v>43221</v>
      </c>
      <c r="G3399">
        <v>0</v>
      </c>
      <c r="H3399">
        <v>0</v>
      </c>
    </row>
    <row r="3400" spans="1:8" x14ac:dyDescent="0.2">
      <c r="A3400" t="s">
        <v>71</v>
      </c>
      <c r="B3400" t="s">
        <v>55</v>
      </c>
      <c r="C3400" t="s">
        <v>81</v>
      </c>
      <c r="D3400" s="4">
        <v>43466</v>
      </c>
      <c r="E3400" t="s">
        <v>199</v>
      </c>
      <c r="F3400" s="5">
        <v>43221</v>
      </c>
      <c r="G3400">
        <v>0</v>
      </c>
      <c r="H3400">
        <v>0</v>
      </c>
    </row>
    <row r="3401" spans="1:8" x14ac:dyDescent="0.2">
      <c r="A3401" t="s">
        <v>71</v>
      </c>
      <c r="B3401" t="s">
        <v>55</v>
      </c>
      <c r="C3401" t="s">
        <v>81</v>
      </c>
      <c r="D3401" s="4">
        <v>43466</v>
      </c>
      <c r="E3401" t="s">
        <v>204</v>
      </c>
      <c r="F3401" s="5">
        <v>43221</v>
      </c>
      <c r="G3401">
        <v>0</v>
      </c>
      <c r="H3401">
        <v>0</v>
      </c>
    </row>
    <row r="3402" spans="1:8" x14ac:dyDescent="0.2">
      <c r="A3402" t="s">
        <v>71</v>
      </c>
      <c r="B3402" t="s">
        <v>55</v>
      </c>
      <c r="C3402" t="s">
        <v>81</v>
      </c>
      <c r="D3402" s="4">
        <v>43466</v>
      </c>
      <c r="E3402" t="s">
        <v>205</v>
      </c>
      <c r="F3402" s="5">
        <v>43221</v>
      </c>
      <c r="G3402">
        <v>0</v>
      </c>
      <c r="H3402">
        <v>0</v>
      </c>
    </row>
    <row r="3403" spans="1:8" x14ac:dyDescent="0.2">
      <c r="A3403" t="s">
        <v>71</v>
      </c>
      <c r="B3403" t="s">
        <v>55</v>
      </c>
      <c r="C3403" t="s">
        <v>81</v>
      </c>
      <c r="D3403" s="4">
        <v>43466</v>
      </c>
      <c r="E3403" t="s">
        <v>198</v>
      </c>
      <c r="F3403" s="5">
        <v>43221</v>
      </c>
      <c r="G3403">
        <v>0</v>
      </c>
      <c r="H3403">
        <v>0</v>
      </c>
    </row>
    <row r="3404" spans="1:8" x14ac:dyDescent="0.2">
      <c r="A3404" t="s">
        <v>71</v>
      </c>
      <c r="B3404" t="s">
        <v>55</v>
      </c>
      <c r="C3404" t="s">
        <v>82</v>
      </c>
      <c r="D3404" s="4">
        <v>43466</v>
      </c>
      <c r="E3404" t="s">
        <v>206</v>
      </c>
      <c r="F3404" s="5">
        <v>43221</v>
      </c>
      <c r="G3404">
        <v>0</v>
      </c>
      <c r="H3404">
        <v>0</v>
      </c>
    </row>
    <row r="3405" spans="1:8" x14ac:dyDescent="0.2">
      <c r="A3405" t="s">
        <v>71</v>
      </c>
      <c r="B3405" t="s">
        <v>55</v>
      </c>
      <c r="C3405" t="s">
        <v>82</v>
      </c>
      <c r="D3405" s="4">
        <v>43466</v>
      </c>
      <c r="E3405" t="s">
        <v>207</v>
      </c>
      <c r="F3405" s="5">
        <v>43221</v>
      </c>
      <c r="G3405">
        <v>0</v>
      </c>
      <c r="H3405">
        <v>0</v>
      </c>
    </row>
    <row r="3406" spans="1:8" x14ac:dyDescent="0.2">
      <c r="A3406" t="s">
        <v>71</v>
      </c>
      <c r="B3406" t="s">
        <v>55</v>
      </c>
      <c r="C3406" t="s">
        <v>82</v>
      </c>
      <c r="D3406" s="4">
        <v>43466</v>
      </c>
      <c r="E3406" t="s">
        <v>198</v>
      </c>
      <c r="F3406" s="5">
        <v>43221</v>
      </c>
      <c r="G3406">
        <v>0</v>
      </c>
      <c r="H3406">
        <v>0</v>
      </c>
    </row>
    <row r="3407" spans="1:8" x14ac:dyDescent="0.2">
      <c r="A3407" t="s">
        <v>71</v>
      </c>
      <c r="B3407" t="s">
        <v>55</v>
      </c>
      <c r="C3407" t="s">
        <v>82</v>
      </c>
      <c r="D3407" s="4">
        <v>43466</v>
      </c>
      <c r="E3407" t="s">
        <v>199</v>
      </c>
      <c r="F3407" s="5">
        <v>43221</v>
      </c>
      <c r="G3407">
        <v>0</v>
      </c>
      <c r="H3407">
        <v>0</v>
      </c>
    </row>
    <row r="3408" spans="1:8" x14ac:dyDescent="0.2">
      <c r="A3408" t="s">
        <v>71</v>
      </c>
      <c r="B3408" t="s">
        <v>55</v>
      </c>
      <c r="C3408" t="s">
        <v>80</v>
      </c>
      <c r="D3408" s="4">
        <v>43466</v>
      </c>
      <c r="E3408" t="s">
        <v>198</v>
      </c>
      <c r="F3408" s="5">
        <v>43221</v>
      </c>
      <c r="G3408">
        <v>0</v>
      </c>
      <c r="H3408">
        <v>0</v>
      </c>
    </row>
    <row r="3409" spans="1:8" x14ac:dyDescent="0.2">
      <c r="A3409" t="s">
        <v>71</v>
      </c>
      <c r="B3409" t="s">
        <v>55</v>
      </c>
      <c r="C3409" t="s">
        <v>80</v>
      </c>
      <c r="D3409" s="4">
        <v>43466</v>
      </c>
      <c r="E3409" t="s">
        <v>199</v>
      </c>
      <c r="F3409" s="5">
        <v>43221</v>
      </c>
      <c r="G3409">
        <v>0</v>
      </c>
      <c r="H3409">
        <v>0</v>
      </c>
    </row>
    <row r="3410" spans="1:8" x14ac:dyDescent="0.2">
      <c r="A3410" t="s">
        <v>71</v>
      </c>
      <c r="B3410" t="s">
        <v>55</v>
      </c>
      <c r="C3410" t="s">
        <v>80</v>
      </c>
      <c r="D3410" s="4">
        <v>43466</v>
      </c>
      <c r="E3410" t="s">
        <v>202</v>
      </c>
      <c r="F3410" s="5">
        <v>43221</v>
      </c>
      <c r="G3410">
        <v>0</v>
      </c>
      <c r="H3410">
        <v>0</v>
      </c>
    </row>
    <row r="3411" spans="1:8" x14ac:dyDescent="0.2">
      <c r="A3411" t="s">
        <v>71</v>
      </c>
      <c r="B3411" t="s">
        <v>55</v>
      </c>
      <c r="C3411" t="s">
        <v>80</v>
      </c>
      <c r="D3411" s="4">
        <v>43466</v>
      </c>
      <c r="E3411" t="s">
        <v>203</v>
      </c>
      <c r="F3411" s="5">
        <v>43221</v>
      </c>
      <c r="G3411">
        <v>0</v>
      </c>
      <c r="H3411">
        <v>0</v>
      </c>
    </row>
    <row r="3412" spans="1:8" x14ac:dyDescent="0.2">
      <c r="A3412" t="s">
        <v>71</v>
      </c>
      <c r="B3412" t="s">
        <v>55</v>
      </c>
      <c r="C3412" t="s">
        <v>81</v>
      </c>
      <c r="D3412" s="4">
        <v>43466</v>
      </c>
      <c r="E3412" t="s">
        <v>204</v>
      </c>
      <c r="F3412" s="5">
        <v>43221</v>
      </c>
      <c r="G3412">
        <v>0</v>
      </c>
      <c r="H3412">
        <v>0</v>
      </c>
    </row>
    <row r="3413" spans="1:8" x14ac:dyDescent="0.2">
      <c r="A3413" t="s">
        <v>71</v>
      </c>
      <c r="B3413" t="s">
        <v>55</v>
      </c>
      <c r="C3413" t="s">
        <v>81</v>
      </c>
      <c r="D3413" s="4">
        <v>43466</v>
      </c>
      <c r="E3413" t="s">
        <v>205</v>
      </c>
      <c r="F3413" s="5">
        <v>43221</v>
      </c>
      <c r="G3413">
        <v>0</v>
      </c>
      <c r="H3413">
        <v>0</v>
      </c>
    </row>
    <row r="3414" spans="1:8" x14ac:dyDescent="0.2">
      <c r="A3414" t="s">
        <v>71</v>
      </c>
      <c r="B3414" t="s">
        <v>55</v>
      </c>
      <c r="C3414" t="s">
        <v>81</v>
      </c>
      <c r="D3414" s="4">
        <v>43466</v>
      </c>
      <c r="E3414" t="s">
        <v>198</v>
      </c>
      <c r="F3414" s="5">
        <v>43221</v>
      </c>
      <c r="G3414">
        <v>0</v>
      </c>
      <c r="H3414">
        <v>0</v>
      </c>
    </row>
    <row r="3415" spans="1:8" x14ac:dyDescent="0.2">
      <c r="A3415" t="s">
        <v>71</v>
      </c>
      <c r="B3415" t="s">
        <v>55</v>
      </c>
      <c r="C3415" t="s">
        <v>81</v>
      </c>
      <c r="D3415" s="4">
        <v>43466</v>
      </c>
      <c r="E3415" t="s">
        <v>199</v>
      </c>
      <c r="F3415" s="5">
        <v>43221</v>
      </c>
      <c r="G3415">
        <v>0</v>
      </c>
      <c r="H3415">
        <v>0</v>
      </c>
    </row>
    <row r="3416" spans="1:8" x14ac:dyDescent="0.2">
      <c r="A3416" t="s">
        <v>71</v>
      </c>
      <c r="B3416" t="s">
        <v>55</v>
      </c>
      <c r="C3416" t="s">
        <v>82</v>
      </c>
      <c r="D3416" s="4">
        <v>43466</v>
      </c>
      <c r="E3416" t="s">
        <v>199</v>
      </c>
      <c r="F3416" s="5">
        <v>43221</v>
      </c>
      <c r="G3416">
        <v>0</v>
      </c>
      <c r="H3416">
        <v>0</v>
      </c>
    </row>
    <row r="3417" spans="1:8" x14ac:dyDescent="0.2">
      <c r="A3417" t="s">
        <v>71</v>
      </c>
      <c r="B3417" t="s">
        <v>55</v>
      </c>
      <c r="C3417" t="s">
        <v>82</v>
      </c>
      <c r="D3417" s="4">
        <v>43466</v>
      </c>
      <c r="E3417" t="s">
        <v>206</v>
      </c>
      <c r="F3417" s="5">
        <v>43221</v>
      </c>
      <c r="G3417">
        <v>0</v>
      </c>
      <c r="H3417">
        <v>0</v>
      </c>
    </row>
    <row r="3418" spans="1:8" x14ac:dyDescent="0.2">
      <c r="A3418" t="s">
        <v>71</v>
      </c>
      <c r="B3418" t="s">
        <v>55</v>
      </c>
      <c r="C3418" t="s">
        <v>82</v>
      </c>
      <c r="D3418" s="4">
        <v>43466</v>
      </c>
      <c r="E3418" t="s">
        <v>207</v>
      </c>
      <c r="F3418" s="5">
        <v>43221</v>
      </c>
      <c r="G3418">
        <v>0</v>
      </c>
      <c r="H3418">
        <v>0</v>
      </c>
    </row>
    <row r="3419" spans="1:8" x14ac:dyDescent="0.2">
      <c r="A3419" t="s">
        <v>71</v>
      </c>
      <c r="B3419" t="s">
        <v>55</v>
      </c>
      <c r="C3419" t="s">
        <v>82</v>
      </c>
      <c r="D3419" s="4">
        <v>43466</v>
      </c>
      <c r="E3419" t="s">
        <v>198</v>
      </c>
      <c r="F3419" s="5">
        <v>43221</v>
      </c>
      <c r="G3419">
        <v>0</v>
      </c>
      <c r="H3419">
        <v>0</v>
      </c>
    </row>
    <row r="3420" spans="1:8" x14ac:dyDescent="0.2">
      <c r="A3420" t="s">
        <v>71</v>
      </c>
      <c r="B3420" t="s">
        <v>54</v>
      </c>
      <c r="C3420" t="s">
        <v>80</v>
      </c>
      <c r="D3420" s="4">
        <v>43466</v>
      </c>
      <c r="E3420" t="s">
        <v>202</v>
      </c>
      <c r="F3420" s="5">
        <v>43221</v>
      </c>
      <c r="G3420">
        <v>120.01</v>
      </c>
      <c r="H3420">
        <v>15.84</v>
      </c>
    </row>
    <row r="3421" spans="1:8" x14ac:dyDescent="0.2">
      <c r="A3421" t="s">
        <v>71</v>
      </c>
      <c r="B3421" t="s">
        <v>54</v>
      </c>
      <c r="C3421" t="s">
        <v>80</v>
      </c>
      <c r="D3421" s="4">
        <v>43466</v>
      </c>
      <c r="E3421" t="s">
        <v>203</v>
      </c>
      <c r="F3421" s="5">
        <v>43221</v>
      </c>
      <c r="G3421">
        <v>5.41</v>
      </c>
      <c r="H3421">
        <v>0.71</v>
      </c>
    </row>
    <row r="3422" spans="1:8" x14ac:dyDescent="0.2">
      <c r="A3422" t="s">
        <v>71</v>
      </c>
      <c r="B3422" t="s">
        <v>54</v>
      </c>
      <c r="C3422" t="s">
        <v>80</v>
      </c>
      <c r="D3422" s="4">
        <v>43466</v>
      </c>
      <c r="E3422" t="s">
        <v>199</v>
      </c>
      <c r="F3422" s="5">
        <v>43221</v>
      </c>
      <c r="G3422">
        <v>125.42</v>
      </c>
      <c r="H3422">
        <v>8.9</v>
      </c>
    </row>
    <row r="3423" spans="1:8" x14ac:dyDescent="0.2">
      <c r="A3423" t="s">
        <v>71</v>
      </c>
      <c r="B3423" t="s">
        <v>54</v>
      </c>
      <c r="C3423" t="s">
        <v>80</v>
      </c>
      <c r="D3423" s="4">
        <v>43466</v>
      </c>
      <c r="E3423" t="s">
        <v>198</v>
      </c>
      <c r="F3423" s="5">
        <v>43221</v>
      </c>
      <c r="G3423">
        <v>125.42</v>
      </c>
      <c r="H3423">
        <v>-8.9</v>
      </c>
    </row>
    <row r="3424" spans="1:8" x14ac:dyDescent="0.2">
      <c r="A3424" t="s">
        <v>71</v>
      </c>
      <c r="B3424" t="s">
        <v>54</v>
      </c>
      <c r="C3424" t="s">
        <v>81</v>
      </c>
      <c r="D3424" s="4">
        <v>43466</v>
      </c>
      <c r="E3424" t="s">
        <v>198</v>
      </c>
      <c r="F3424" s="5">
        <v>43221</v>
      </c>
      <c r="G3424">
        <v>404.89</v>
      </c>
      <c r="H3424">
        <v>-14.17</v>
      </c>
    </row>
    <row r="3425" spans="1:8" x14ac:dyDescent="0.2">
      <c r="A3425" t="s">
        <v>71</v>
      </c>
      <c r="B3425" t="s">
        <v>54</v>
      </c>
      <c r="C3425" t="s">
        <v>81</v>
      </c>
      <c r="D3425" s="4">
        <v>43466</v>
      </c>
      <c r="E3425" t="s">
        <v>199</v>
      </c>
      <c r="F3425" s="5">
        <v>43221</v>
      </c>
      <c r="G3425">
        <v>404.89</v>
      </c>
      <c r="H3425">
        <v>14.17</v>
      </c>
    </row>
    <row r="3426" spans="1:8" x14ac:dyDescent="0.2">
      <c r="A3426" t="s">
        <v>71</v>
      </c>
      <c r="B3426" t="s">
        <v>54</v>
      </c>
      <c r="C3426" t="s">
        <v>81</v>
      </c>
      <c r="D3426" s="4">
        <v>43466</v>
      </c>
      <c r="E3426" t="s">
        <v>204</v>
      </c>
      <c r="F3426" s="5">
        <v>43221</v>
      </c>
      <c r="G3426">
        <v>387.42</v>
      </c>
      <c r="H3426">
        <v>25.18</v>
      </c>
    </row>
    <row r="3427" spans="1:8" x14ac:dyDescent="0.2">
      <c r="A3427" t="s">
        <v>71</v>
      </c>
      <c r="B3427" t="s">
        <v>54</v>
      </c>
      <c r="C3427" t="s">
        <v>81</v>
      </c>
      <c r="D3427" s="4">
        <v>43466</v>
      </c>
      <c r="E3427" t="s">
        <v>205</v>
      </c>
      <c r="F3427" s="5">
        <v>43221</v>
      </c>
      <c r="G3427">
        <v>17.47</v>
      </c>
      <c r="H3427">
        <v>1.1399999999999999</v>
      </c>
    </row>
    <row r="3428" spans="1:8" x14ac:dyDescent="0.2">
      <c r="A3428" t="s">
        <v>71</v>
      </c>
      <c r="B3428" t="s">
        <v>54</v>
      </c>
      <c r="C3428" t="s">
        <v>82</v>
      </c>
      <c r="D3428" s="4">
        <v>43466</v>
      </c>
      <c r="E3428" t="s">
        <v>199</v>
      </c>
      <c r="F3428" s="5">
        <v>43221</v>
      </c>
      <c r="G3428">
        <v>122.99</v>
      </c>
      <c r="H3428">
        <v>6.4</v>
      </c>
    </row>
    <row r="3429" spans="1:8" x14ac:dyDescent="0.2">
      <c r="A3429" t="s">
        <v>71</v>
      </c>
      <c r="B3429" t="s">
        <v>54</v>
      </c>
      <c r="C3429" t="s">
        <v>82</v>
      </c>
      <c r="D3429" s="4">
        <v>43466</v>
      </c>
      <c r="E3429" t="s">
        <v>206</v>
      </c>
      <c r="F3429" s="5">
        <v>43221</v>
      </c>
      <c r="G3429">
        <v>117.68</v>
      </c>
      <c r="H3429">
        <v>11.06</v>
      </c>
    </row>
    <row r="3430" spans="1:8" x14ac:dyDescent="0.2">
      <c r="A3430" t="s">
        <v>71</v>
      </c>
      <c r="B3430" t="s">
        <v>54</v>
      </c>
      <c r="C3430" t="s">
        <v>82</v>
      </c>
      <c r="D3430" s="4">
        <v>43466</v>
      </c>
      <c r="E3430" t="s">
        <v>207</v>
      </c>
      <c r="F3430" s="5">
        <v>43221</v>
      </c>
      <c r="G3430">
        <v>5.31</v>
      </c>
      <c r="H3430">
        <v>0.5</v>
      </c>
    </row>
    <row r="3431" spans="1:8" x14ac:dyDescent="0.2">
      <c r="A3431" t="s">
        <v>71</v>
      </c>
      <c r="B3431" t="s">
        <v>54</v>
      </c>
      <c r="C3431" t="s">
        <v>82</v>
      </c>
      <c r="D3431" s="4">
        <v>43466</v>
      </c>
      <c r="E3431" t="s">
        <v>198</v>
      </c>
      <c r="F3431" s="5">
        <v>43221</v>
      </c>
      <c r="G3431">
        <v>122.99</v>
      </c>
      <c r="H3431">
        <v>-6.4</v>
      </c>
    </row>
    <row r="3432" spans="1:8" x14ac:dyDescent="0.2">
      <c r="A3432" t="s">
        <v>71</v>
      </c>
      <c r="B3432" t="s">
        <v>54</v>
      </c>
      <c r="C3432" t="s">
        <v>80</v>
      </c>
      <c r="D3432" s="4">
        <v>43466</v>
      </c>
      <c r="E3432" t="s">
        <v>199</v>
      </c>
      <c r="F3432" s="5">
        <v>43221</v>
      </c>
      <c r="G3432">
        <v>103.46</v>
      </c>
      <c r="H3432">
        <v>7.35</v>
      </c>
    </row>
    <row r="3433" spans="1:8" x14ac:dyDescent="0.2">
      <c r="A3433" t="s">
        <v>71</v>
      </c>
      <c r="B3433" t="s">
        <v>54</v>
      </c>
      <c r="C3433" t="s">
        <v>80</v>
      </c>
      <c r="D3433" s="4">
        <v>43466</v>
      </c>
      <c r="E3433" t="s">
        <v>202</v>
      </c>
      <c r="F3433" s="5">
        <v>43221</v>
      </c>
      <c r="G3433">
        <v>99</v>
      </c>
      <c r="H3433">
        <v>13.07</v>
      </c>
    </row>
    <row r="3434" spans="1:8" x14ac:dyDescent="0.2">
      <c r="A3434" t="s">
        <v>71</v>
      </c>
      <c r="B3434" t="s">
        <v>54</v>
      </c>
      <c r="C3434" t="s">
        <v>80</v>
      </c>
      <c r="D3434" s="4">
        <v>43466</v>
      </c>
      <c r="E3434" t="s">
        <v>203</v>
      </c>
      <c r="F3434" s="5">
        <v>43221</v>
      </c>
      <c r="G3434">
        <v>4.46</v>
      </c>
      <c r="H3434">
        <v>0.59</v>
      </c>
    </row>
    <row r="3435" spans="1:8" x14ac:dyDescent="0.2">
      <c r="A3435" t="s">
        <v>71</v>
      </c>
      <c r="B3435" t="s">
        <v>54</v>
      </c>
      <c r="C3435" t="s">
        <v>80</v>
      </c>
      <c r="D3435" s="4">
        <v>43466</v>
      </c>
      <c r="E3435" t="s">
        <v>198</v>
      </c>
      <c r="F3435" s="5">
        <v>43221</v>
      </c>
      <c r="G3435">
        <v>103.46</v>
      </c>
      <c r="H3435">
        <v>-7.35</v>
      </c>
    </row>
    <row r="3436" spans="1:8" x14ac:dyDescent="0.2">
      <c r="A3436" t="s">
        <v>71</v>
      </c>
      <c r="B3436" t="s">
        <v>54</v>
      </c>
      <c r="C3436" t="s">
        <v>81</v>
      </c>
      <c r="D3436" s="4">
        <v>43466</v>
      </c>
      <c r="E3436" t="s">
        <v>204</v>
      </c>
      <c r="F3436" s="5">
        <v>43221</v>
      </c>
      <c r="G3436">
        <v>275</v>
      </c>
      <c r="H3436">
        <v>17.88</v>
      </c>
    </row>
    <row r="3437" spans="1:8" x14ac:dyDescent="0.2">
      <c r="A3437" t="s">
        <v>71</v>
      </c>
      <c r="B3437" t="s">
        <v>54</v>
      </c>
      <c r="C3437" t="s">
        <v>81</v>
      </c>
      <c r="D3437" s="4">
        <v>43466</v>
      </c>
      <c r="E3437" t="s">
        <v>205</v>
      </c>
      <c r="F3437" s="5">
        <v>43221</v>
      </c>
      <c r="G3437">
        <v>12.4</v>
      </c>
      <c r="H3437">
        <v>0.81</v>
      </c>
    </row>
    <row r="3438" spans="1:8" x14ac:dyDescent="0.2">
      <c r="A3438" t="s">
        <v>71</v>
      </c>
      <c r="B3438" t="s">
        <v>54</v>
      </c>
      <c r="C3438" t="s">
        <v>81</v>
      </c>
      <c r="D3438" s="4">
        <v>43466</v>
      </c>
      <c r="E3438" t="s">
        <v>198</v>
      </c>
      <c r="F3438" s="5">
        <v>43221</v>
      </c>
      <c r="G3438">
        <v>287.39999999999998</v>
      </c>
      <c r="H3438">
        <v>-10.06</v>
      </c>
    </row>
    <row r="3439" spans="1:8" x14ac:dyDescent="0.2">
      <c r="A3439" t="s">
        <v>71</v>
      </c>
      <c r="B3439" t="s">
        <v>54</v>
      </c>
      <c r="C3439" t="s">
        <v>81</v>
      </c>
      <c r="D3439" s="4">
        <v>43466</v>
      </c>
      <c r="E3439" t="s">
        <v>199</v>
      </c>
      <c r="F3439" s="5">
        <v>43221</v>
      </c>
      <c r="G3439">
        <v>287.39999999999998</v>
      </c>
      <c r="H3439">
        <v>10.06</v>
      </c>
    </row>
    <row r="3440" spans="1:8" x14ac:dyDescent="0.2">
      <c r="A3440" t="s">
        <v>71</v>
      </c>
      <c r="B3440" t="s">
        <v>54</v>
      </c>
      <c r="C3440" t="s">
        <v>82</v>
      </c>
      <c r="D3440" s="4">
        <v>43466</v>
      </c>
      <c r="E3440" t="s">
        <v>199</v>
      </c>
      <c r="F3440" s="5">
        <v>43221</v>
      </c>
      <c r="G3440">
        <v>105.56</v>
      </c>
      <c r="H3440">
        <v>5.49</v>
      </c>
    </row>
    <row r="3441" spans="1:8" x14ac:dyDescent="0.2">
      <c r="A3441" t="s">
        <v>71</v>
      </c>
      <c r="B3441" t="s">
        <v>54</v>
      </c>
      <c r="C3441" t="s">
        <v>82</v>
      </c>
      <c r="D3441" s="4">
        <v>43466</v>
      </c>
      <c r="E3441" t="s">
        <v>206</v>
      </c>
      <c r="F3441" s="5">
        <v>43221</v>
      </c>
      <c r="G3441">
        <v>101</v>
      </c>
      <c r="H3441">
        <v>9.49</v>
      </c>
    </row>
    <row r="3442" spans="1:8" x14ac:dyDescent="0.2">
      <c r="A3442" t="s">
        <v>71</v>
      </c>
      <c r="B3442" t="s">
        <v>54</v>
      </c>
      <c r="C3442" t="s">
        <v>82</v>
      </c>
      <c r="D3442" s="4">
        <v>43466</v>
      </c>
      <c r="E3442" t="s">
        <v>207</v>
      </c>
      <c r="F3442" s="5">
        <v>43221</v>
      </c>
      <c r="G3442">
        <v>4.5599999999999996</v>
      </c>
      <c r="H3442">
        <v>0.43</v>
      </c>
    </row>
    <row r="3443" spans="1:8" x14ac:dyDescent="0.2">
      <c r="A3443" t="s">
        <v>71</v>
      </c>
      <c r="B3443" t="s">
        <v>54</v>
      </c>
      <c r="C3443" t="s">
        <v>82</v>
      </c>
      <c r="D3443" s="4">
        <v>43466</v>
      </c>
      <c r="E3443" t="s">
        <v>198</v>
      </c>
      <c r="F3443" s="5">
        <v>43221</v>
      </c>
      <c r="G3443">
        <v>105.56</v>
      </c>
      <c r="H3443">
        <v>-5.49</v>
      </c>
    </row>
    <row r="3444" spans="1:8" x14ac:dyDescent="0.2">
      <c r="A3444" t="s">
        <v>71</v>
      </c>
      <c r="B3444" t="s">
        <v>54</v>
      </c>
      <c r="C3444" t="s">
        <v>80</v>
      </c>
      <c r="D3444" s="4">
        <v>43466</v>
      </c>
      <c r="E3444" t="s">
        <v>199</v>
      </c>
      <c r="F3444" s="5">
        <v>43221</v>
      </c>
      <c r="G3444">
        <v>1.05</v>
      </c>
      <c r="H3444">
        <v>7.0000000000000007E-2</v>
      </c>
    </row>
    <row r="3445" spans="1:8" x14ac:dyDescent="0.2">
      <c r="A3445" t="s">
        <v>71</v>
      </c>
      <c r="B3445" t="s">
        <v>54</v>
      </c>
      <c r="C3445" t="s">
        <v>80</v>
      </c>
      <c r="D3445" s="4">
        <v>43466</v>
      </c>
      <c r="E3445" t="s">
        <v>202</v>
      </c>
      <c r="F3445" s="5">
        <v>43221</v>
      </c>
      <c r="G3445">
        <v>1</v>
      </c>
      <c r="H3445">
        <v>0.13</v>
      </c>
    </row>
    <row r="3446" spans="1:8" x14ac:dyDescent="0.2">
      <c r="A3446" t="s">
        <v>71</v>
      </c>
      <c r="B3446" t="s">
        <v>54</v>
      </c>
      <c r="C3446" t="s">
        <v>80</v>
      </c>
      <c r="D3446" s="4">
        <v>43466</v>
      </c>
      <c r="E3446" t="s">
        <v>203</v>
      </c>
      <c r="F3446" s="5">
        <v>43221</v>
      </c>
      <c r="G3446">
        <v>0.05</v>
      </c>
      <c r="H3446">
        <v>0.01</v>
      </c>
    </row>
    <row r="3447" spans="1:8" x14ac:dyDescent="0.2">
      <c r="A3447" t="s">
        <v>71</v>
      </c>
      <c r="B3447" t="s">
        <v>54</v>
      </c>
      <c r="C3447" t="s">
        <v>80</v>
      </c>
      <c r="D3447" s="4">
        <v>43466</v>
      </c>
      <c r="E3447" t="s">
        <v>198</v>
      </c>
      <c r="F3447" s="5">
        <v>43221</v>
      </c>
      <c r="G3447">
        <v>1.05</v>
      </c>
      <c r="H3447">
        <v>-7.0000000000000007E-2</v>
      </c>
    </row>
    <row r="3448" spans="1:8" x14ac:dyDescent="0.2">
      <c r="A3448" t="s">
        <v>71</v>
      </c>
      <c r="B3448" t="s">
        <v>54</v>
      </c>
      <c r="C3448" t="s">
        <v>81</v>
      </c>
      <c r="D3448" s="4">
        <v>43466</v>
      </c>
      <c r="E3448" t="s">
        <v>204</v>
      </c>
      <c r="F3448" s="5">
        <v>43221</v>
      </c>
      <c r="G3448">
        <v>0</v>
      </c>
      <c r="H3448">
        <v>0</v>
      </c>
    </row>
    <row r="3449" spans="1:8" x14ac:dyDescent="0.2">
      <c r="A3449" t="s">
        <v>71</v>
      </c>
      <c r="B3449" t="s">
        <v>54</v>
      </c>
      <c r="C3449" t="s">
        <v>81</v>
      </c>
      <c r="D3449" s="4">
        <v>43466</v>
      </c>
      <c r="E3449" t="s">
        <v>205</v>
      </c>
      <c r="F3449" s="5">
        <v>43221</v>
      </c>
      <c r="G3449">
        <v>0</v>
      </c>
      <c r="H3449">
        <v>0</v>
      </c>
    </row>
    <row r="3450" spans="1:8" x14ac:dyDescent="0.2">
      <c r="A3450" t="s">
        <v>71</v>
      </c>
      <c r="B3450" t="s">
        <v>54</v>
      </c>
      <c r="C3450" t="s">
        <v>81</v>
      </c>
      <c r="D3450" s="4">
        <v>43466</v>
      </c>
      <c r="E3450" t="s">
        <v>198</v>
      </c>
      <c r="F3450" s="5">
        <v>43221</v>
      </c>
      <c r="G3450">
        <v>0</v>
      </c>
      <c r="H3450">
        <v>0</v>
      </c>
    </row>
    <row r="3451" spans="1:8" x14ac:dyDescent="0.2">
      <c r="A3451" t="s">
        <v>71</v>
      </c>
      <c r="B3451" t="s">
        <v>54</v>
      </c>
      <c r="C3451" t="s">
        <v>81</v>
      </c>
      <c r="D3451" s="4">
        <v>43466</v>
      </c>
      <c r="E3451" t="s">
        <v>199</v>
      </c>
      <c r="F3451" s="5">
        <v>43221</v>
      </c>
      <c r="G3451">
        <v>0</v>
      </c>
      <c r="H3451">
        <v>0</v>
      </c>
    </row>
    <row r="3452" spans="1:8" x14ac:dyDescent="0.2">
      <c r="A3452" t="s">
        <v>71</v>
      </c>
      <c r="B3452" t="s">
        <v>54</v>
      </c>
      <c r="C3452" t="s">
        <v>82</v>
      </c>
      <c r="D3452" s="4">
        <v>43466</v>
      </c>
      <c r="E3452" t="s">
        <v>199</v>
      </c>
      <c r="F3452" s="5">
        <v>43221</v>
      </c>
      <c r="G3452">
        <v>1.05</v>
      </c>
      <c r="H3452">
        <v>0.05</v>
      </c>
    </row>
    <row r="3453" spans="1:8" x14ac:dyDescent="0.2">
      <c r="A3453" t="s">
        <v>71</v>
      </c>
      <c r="B3453" t="s">
        <v>54</v>
      </c>
      <c r="C3453" t="s">
        <v>82</v>
      </c>
      <c r="D3453" s="4">
        <v>43466</v>
      </c>
      <c r="E3453" t="s">
        <v>206</v>
      </c>
      <c r="F3453" s="5">
        <v>43221</v>
      </c>
      <c r="G3453">
        <v>1</v>
      </c>
      <c r="H3453">
        <v>0.09</v>
      </c>
    </row>
    <row r="3454" spans="1:8" x14ac:dyDescent="0.2">
      <c r="A3454" t="s">
        <v>71</v>
      </c>
      <c r="B3454" t="s">
        <v>54</v>
      </c>
      <c r="C3454" t="s">
        <v>82</v>
      </c>
      <c r="D3454" s="4">
        <v>43466</v>
      </c>
      <c r="E3454" t="s">
        <v>207</v>
      </c>
      <c r="F3454" s="5">
        <v>43221</v>
      </c>
      <c r="G3454">
        <v>0.05</v>
      </c>
      <c r="H3454">
        <v>0</v>
      </c>
    </row>
    <row r="3455" spans="1:8" x14ac:dyDescent="0.2">
      <c r="A3455" t="s">
        <v>71</v>
      </c>
      <c r="B3455" t="s">
        <v>54</v>
      </c>
      <c r="C3455" t="s">
        <v>82</v>
      </c>
      <c r="D3455" s="4">
        <v>43466</v>
      </c>
      <c r="E3455" t="s">
        <v>198</v>
      </c>
      <c r="F3455" s="5">
        <v>43221</v>
      </c>
      <c r="G3455">
        <v>1.05</v>
      </c>
      <c r="H3455">
        <v>-0.05</v>
      </c>
    </row>
    <row r="3456" spans="1:8" x14ac:dyDescent="0.2">
      <c r="A3456" t="s">
        <v>71</v>
      </c>
      <c r="B3456" t="s">
        <v>54</v>
      </c>
      <c r="C3456" t="s">
        <v>80</v>
      </c>
      <c r="D3456" s="4">
        <v>43466</v>
      </c>
      <c r="E3456" t="s">
        <v>199</v>
      </c>
      <c r="F3456" s="5">
        <v>43405</v>
      </c>
      <c r="G3456">
        <v>33285.82</v>
      </c>
      <c r="H3456">
        <v>2363.29</v>
      </c>
    </row>
    <row r="3457" spans="1:8" x14ac:dyDescent="0.2">
      <c r="A3457" t="s">
        <v>71</v>
      </c>
      <c r="B3457" t="s">
        <v>54</v>
      </c>
      <c r="C3457" t="s">
        <v>80</v>
      </c>
      <c r="D3457" s="4">
        <v>43466</v>
      </c>
      <c r="E3457" t="s">
        <v>193</v>
      </c>
      <c r="F3457" s="5">
        <v>43405</v>
      </c>
      <c r="G3457">
        <v>31941</v>
      </c>
      <c r="H3457">
        <v>4216.28</v>
      </c>
    </row>
    <row r="3458" spans="1:8" x14ac:dyDescent="0.2">
      <c r="A3458" t="s">
        <v>71</v>
      </c>
      <c r="B3458" t="s">
        <v>54</v>
      </c>
      <c r="C3458" t="s">
        <v>80</v>
      </c>
      <c r="D3458" s="4">
        <v>43466</v>
      </c>
      <c r="E3458" t="s">
        <v>192</v>
      </c>
      <c r="F3458" s="5">
        <v>43405</v>
      </c>
      <c r="G3458">
        <v>1344.82</v>
      </c>
      <c r="H3458">
        <v>177.56</v>
      </c>
    </row>
    <row r="3459" spans="1:8" x14ac:dyDescent="0.2">
      <c r="A3459" t="s">
        <v>71</v>
      </c>
      <c r="B3459" t="s">
        <v>54</v>
      </c>
      <c r="C3459" t="s">
        <v>80</v>
      </c>
      <c r="D3459" s="4">
        <v>43466</v>
      </c>
      <c r="E3459" t="s">
        <v>198</v>
      </c>
      <c r="F3459" s="5">
        <v>43405</v>
      </c>
      <c r="G3459">
        <v>33285.82</v>
      </c>
      <c r="H3459">
        <v>-2363.29</v>
      </c>
    </row>
    <row r="3460" spans="1:8" x14ac:dyDescent="0.2">
      <c r="A3460" t="s">
        <v>71</v>
      </c>
      <c r="B3460" t="s">
        <v>54</v>
      </c>
      <c r="C3460" t="s">
        <v>81</v>
      </c>
      <c r="D3460" s="4">
        <v>43466</v>
      </c>
      <c r="E3460" t="s">
        <v>195</v>
      </c>
      <c r="F3460" s="5">
        <v>43405</v>
      </c>
      <c r="G3460">
        <v>131198</v>
      </c>
      <c r="H3460">
        <v>8528.74</v>
      </c>
    </row>
    <row r="3461" spans="1:8" x14ac:dyDescent="0.2">
      <c r="A3461" t="s">
        <v>71</v>
      </c>
      <c r="B3461" t="s">
        <v>54</v>
      </c>
      <c r="C3461" t="s">
        <v>81</v>
      </c>
      <c r="D3461" s="4">
        <v>43466</v>
      </c>
      <c r="E3461" t="s">
        <v>194</v>
      </c>
      <c r="F3461" s="5">
        <v>43405</v>
      </c>
      <c r="G3461">
        <v>5523.78</v>
      </c>
      <c r="H3461">
        <v>359.01</v>
      </c>
    </row>
    <row r="3462" spans="1:8" x14ac:dyDescent="0.2">
      <c r="A3462" t="s">
        <v>71</v>
      </c>
      <c r="B3462" t="s">
        <v>54</v>
      </c>
      <c r="C3462" t="s">
        <v>81</v>
      </c>
      <c r="D3462" s="4">
        <v>43466</v>
      </c>
      <c r="E3462" t="s">
        <v>198</v>
      </c>
      <c r="F3462" s="5">
        <v>43405</v>
      </c>
      <c r="G3462">
        <v>136721.78</v>
      </c>
      <c r="H3462">
        <v>-4786.12</v>
      </c>
    </row>
    <row r="3463" spans="1:8" x14ac:dyDescent="0.2">
      <c r="A3463" t="s">
        <v>71</v>
      </c>
      <c r="B3463" t="s">
        <v>54</v>
      </c>
      <c r="C3463" t="s">
        <v>81</v>
      </c>
      <c r="D3463" s="4">
        <v>43466</v>
      </c>
      <c r="E3463" t="s">
        <v>199</v>
      </c>
      <c r="F3463" s="5">
        <v>43405</v>
      </c>
      <c r="G3463">
        <v>136721.78</v>
      </c>
      <c r="H3463">
        <v>4786.12</v>
      </c>
    </row>
    <row r="3464" spans="1:8" x14ac:dyDescent="0.2">
      <c r="A3464" t="s">
        <v>71</v>
      </c>
      <c r="B3464" t="s">
        <v>54</v>
      </c>
      <c r="C3464" t="s">
        <v>82</v>
      </c>
      <c r="D3464" s="4">
        <v>43466</v>
      </c>
      <c r="E3464" t="s">
        <v>199</v>
      </c>
      <c r="F3464" s="5">
        <v>43405</v>
      </c>
      <c r="G3464">
        <v>30451.21</v>
      </c>
      <c r="H3464">
        <v>1583.46</v>
      </c>
    </row>
    <row r="3465" spans="1:8" x14ac:dyDescent="0.2">
      <c r="A3465" t="s">
        <v>71</v>
      </c>
      <c r="B3465" t="s">
        <v>54</v>
      </c>
      <c r="C3465" t="s">
        <v>82</v>
      </c>
      <c r="D3465" s="4">
        <v>43466</v>
      </c>
      <c r="E3465" t="s">
        <v>197</v>
      </c>
      <c r="F3465" s="5">
        <v>43405</v>
      </c>
      <c r="G3465">
        <v>29221</v>
      </c>
      <c r="H3465">
        <v>2746.71</v>
      </c>
    </row>
    <row r="3466" spans="1:8" x14ac:dyDescent="0.2">
      <c r="A3466" t="s">
        <v>71</v>
      </c>
      <c r="B3466" t="s">
        <v>54</v>
      </c>
      <c r="C3466" t="s">
        <v>82</v>
      </c>
      <c r="D3466" s="4">
        <v>43466</v>
      </c>
      <c r="E3466" t="s">
        <v>196</v>
      </c>
      <c r="F3466" s="5">
        <v>43405</v>
      </c>
      <c r="G3466">
        <v>1230.21</v>
      </c>
      <c r="H3466">
        <v>115.58</v>
      </c>
    </row>
    <row r="3467" spans="1:8" x14ac:dyDescent="0.2">
      <c r="A3467" t="s">
        <v>71</v>
      </c>
      <c r="B3467" t="s">
        <v>54</v>
      </c>
      <c r="C3467" t="s">
        <v>82</v>
      </c>
      <c r="D3467" s="4">
        <v>43466</v>
      </c>
      <c r="E3467" t="s">
        <v>198</v>
      </c>
      <c r="F3467" s="5">
        <v>43405</v>
      </c>
      <c r="G3467">
        <v>30451.21</v>
      </c>
      <c r="H3467">
        <v>-1583.46</v>
      </c>
    </row>
    <row r="3468" spans="1:8" x14ac:dyDescent="0.2">
      <c r="A3468" t="s">
        <v>71</v>
      </c>
      <c r="B3468" t="s">
        <v>55</v>
      </c>
      <c r="C3468" t="s">
        <v>80</v>
      </c>
      <c r="D3468" s="4">
        <v>43466</v>
      </c>
      <c r="E3468" t="s">
        <v>199</v>
      </c>
      <c r="F3468" s="5">
        <v>43405</v>
      </c>
      <c r="G3468">
        <v>22616.45</v>
      </c>
      <c r="H3468">
        <v>1605.83</v>
      </c>
    </row>
    <row r="3469" spans="1:8" x14ac:dyDescent="0.2">
      <c r="A3469" t="s">
        <v>71</v>
      </c>
      <c r="B3469" t="s">
        <v>55</v>
      </c>
      <c r="C3469" t="s">
        <v>80</v>
      </c>
      <c r="D3469" s="4">
        <v>43466</v>
      </c>
      <c r="E3469" t="s">
        <v>193</v>
      </c>
      <c r="F3469" s="5">
        <v>43405</v>
      </c>
      <c r="G3469">
        <v>21702.639999999999</v>
      </c>
      <c r="H3469">
        <v>2864.69</v>
      </c>
    </row>
    <row r="3470" spans="1:8" x14ac:dyDescent="0.2">
      <c r="A3470" t="s">
        <v>71</v>
      </c>
      <c r="B3470" t="s">
        <v>55</v>
      </c>
      <c r="C3470" t="s">
        <v>80</v>
      </c>
      <c r="D3470" s="4">
        <v>43466</v>
      </c>
      <c r="E3470" t="s">
        <v>192</v>
      </c>
      <c r="F3470" s="5">
        <v>43405</v>
      </c>
      <c r="G3470">
        <v>913.81</v>
      </c>
      <c r="H3470">
        <v>120.59</v>
      </c>
    </row>
    <row r="3471" spans="1:8" x14ac:dyDescent="0.2">
      <c r="A3471" t="s">
        <v>71</v>
      </c>
      <c r="B3471" t="s">
        <v>55</v>
      </c>
      <c r="C3471" t="s">
        <v>80</v>
      </c>
      <c r="D3471" s="4">
        <v>43466</v>
      </c>
      <c r="E3471" t="s">
        <v>198</v>
      </c>
      <c r="F3471" s="5">
        <v>43405</v>
      </c>
      <c r="G3471">
        <v>22616.45</v>
      </c>
      <c r="H3471">
        <v>-1605.83</v>
      </c>
    </row>
    <row r="3472" spans="1:8" x14ac:dyDescent="0.2">
      <c r="A3472" t="s">
        <v>71</v>
      </c>
      <c r="B3472" t="s">
        <v>55</v>
      </c>
      <c r="C3472" t="s">
        <v>81</v>
      </c>
      <c r="D3472" s="4">
        <v>43466</v>
      </c>
      <c r="E3472" t="s">
        <v>199</v>
      </c>
      <c r="F3472" s="5">
        <v>43405</v>
      </c>
      <c r="G3472">
        <v>81167.44</v>
      </c>
      <c r="H3472">
        <v>2841.1</v>
      </c>
    </row>
    <row r="3473" spans="1:8" x14ac:dyDescent="0.2">
      <c r="A3473" t="s">
        <v>71</v>
      </c>
      <c r="B3473" t="s">
        <v>55</v>
      </c>
      <c r="C3473" t="s">
        <v>81</v>
      </c>
      <c r="D3473" s="4">
        <v>43466</v>
      </c>
      <c r="E3473" t="s">
        <v>195</v>
      </c>
      <c r="F3473" s="5">
        <v>43405</v>
      </c>
      <c r="G3473">
        <v>77888</v>
      </c>
      <c r="H3473">
        <v>5062.92</v>
      </c>
    </row>
    <row r="3474" spans="1:8" x14ac:dyDescent="0.2">
      <c r="A3474" t="s">
        <v>71</v>
      </c>
      <c r="B3474" t="s">
        <v>55</v>
      </c>
      <c r="C3474" t="s">
        <v>81</v>
      </c>
      <c r="D3474" s="4">
        <v>43466</v>
      </c>
      <c r="E3474" t="s">
        <v>194</v>
      </c>
      <c r="F3474" s="5">
        <v>43405</v>
      </c>
      <c r="G3474">
        <v>3279.44</v>
      </c>
      <c r="H3474">
        <v>213.16</v>
      </c>
    </row>
    <row r="3475" spans="1:8" x14ac:dyDescent="0.2">
      <c r="A3475" t="s">
        <v>71</v>
      </c>
      <c r="B3475" t="s">
        <v>55</v>
      </c>
      <c r="C3475" t="s">
        <v>81</v>
      </c>
      <c r="D3475" s="4">
        <v>43466</v>
      </c>
      <c r="E3475" t="s">
        <v>198</v>
      </c>
      <c r="F3475" s="5">
        <v>43405</v>
      </c>
      <c r="G3475">
        <v>81167.44</v>
      </c>
      <c r="H3475">
        <v>-2841.1</v>
      </c>
    </row>
    <row r="3476" spans="1:8" x14ac:dyDescent="0.2">
      <c r="A3476" t="s">
        <v>71</v>
      </c>
      <c r="B3476" t="s">
        <v>55</v>
      </c>
      <c r="C3476" t="s">
        <v>82</v>
      </c>
      <c r="D3476" s="4">
        <v>43466</v>
      </c>
      <c r="E3476" t="s">
        <v>197</v>
      </c>
      <c r="F3476" s="5">
        <v>43405</v>
      </c>
      <c r="G3476">
        <v>23747.79</v>
      </c>
      <c r="H3476">
        <v>2232.25</v>
      </c>
    </row>
    <row r="3477" spans="1:8" x14ac:dyDescent="0.2">
      <c r="A3477" t="s">
        <v>71</v>
      </c>
      <c r="B3477" t="s">
        <v>55</v>
      </c>
      <c r="C3477" t="s">
        <v>82</v>
      </c>
      <c r="D3477" s="4">
        <v>43466</v>
      </c>
      <c r="E3477" t="s">
        <v>196</v>
      </c>
      <c r="F3477" s="5">
        <v>43405</v>
      </c>
      <c r="G3477">
        <v>999.91</v>
      </c>
      <c r="H3477">
        <v>94</v>
      </c>
    </row>
    <row r="3478" spans="1:8" x14ac:dyDescent="0.2">
      <c r="A3478" t="s">
        <v>71</v>
      </c>
      <c r="B3478" t="s">
        <v>55</v>
      </c>
      <c r="C3478" t="s">
        <v>82</v>
      </c>
      <c r="D3478" s="4">
        <v>43466</v>
      </c>
      <c r="E3478" t="s">
        <v>198</v>
      </c>
      <c r="F3478" s="5">
        <v>43405</v>
      </c>
      <c r="G3478">
        <v>24747.7</v>
      </c>
      <c r="H3478">
        <v>-1286.82</v>
      </c>
    </row>
    <row r="3479" spans="1:8" x14ac:dyDescent="0.2">
      <c r="A3479" t="s">
        <v>71</v>
      </c>
      <c r="B3479" t="s">
        <v>55</v>
      </c>
      <c r="C3479" t="s">
        <v>82</v>
      </c>
      <c r="D3479" s="4">
        <v>43466</v>
      </c>
      <c r="E3479" t="s">
        <v>199</v>
      </c>
      <c r="F3479" s="5">
        <v>43405</v>
      </c>
      <c r="G3479">
        <v>24747.7</v>
      </c>
      <c r="H3479">
        <v>1286.82</v>
      </c>
    </row>
    <row r="3480" spans="1:8" x14ac:dyDescent="0.2">
      <c r="A3480" t="s">
        <v>71</v>
      </c>
      <c r="B3480" t="s">
        <v>55</v>
      </c>
      <c r="C3480" t="s">
        <v>80</v>
      </c>
      <c r="D3480" s="4">
        <v>43466</v>
      </c>
      <c r="E3480" t="s">
        <v>198</v>
      </c>
      <c r="F3480" s="5">
        <v>43405</v>
      </c>
      <c r="G3480">
        <v>9047.2099999999991</v>
      </c>
      <c r="H3480">
        <v>-642.38</v>
      </c>
    </row>
    <row r="3481" spans="1:8" x14ac:dyDescent="0.2">
      <c r="A3481" t="s">
        <v>71</v>
      </c>
      <c r="B3481" t="s">
        <v>55</v>
      </c>
      <c r="C3481" t="s">
        <v>80</v>
      </c>
      <c r="D3481" s="4">
        <v>43466</v>
      </c>
      <c r="E3481" t="s">
        <v>199</v>
      </c>
      <c r="F3481" s="5">
        <v>43405</v>
      </c>
      <c r="G3481">
        <v>9047.2099999999991</v>
      </c>
      <c r="H3481">
        <v>642.38</v>
      </c>
    </row>
    <row r="3482" spans="1:8" x14ac:dyDescent="0.2">
      <c r="A3482" t="s">
        <v>71</v>
      </c>
      <c r="B3482" t="s">
        <v>55</v>
      </c>
      <c r="C3482" t="s">
        <v>80</v>
      </c>
      <c r="D3482" s="4">
        <v>43466</v>
      </c>
      <c r="E3482" t="s">
        <v>193</v>
      </c>
      <c r="F3482" s="5">
        <v>43405</v>
      </c>
      <c r="G3482">
        <v>8681.7199999999993</v>
      </c>
      <c r="H3482">
        <v>1145.98</v>
      </c>
    </row>
    <row r="3483" spans="1:8" x14ac:dyDescent="0.2">
      <c r="A3483" t="s">
        <v>71</v>
      </c>
      <c r="B3483" t="s">
        <v>55</v>
      </c>
      <c r="C3483" t="s">
        <v>80</v>
      </c>
      <c r="D3483" s="4">
        <v>43466</v>
      </c>
      <c r="E3483" t="s">
        <v>192</v>
      </c>
      <c r="F3483" s="5">
        <v>43405</v>
      </c>
      <c r="G3483">
        <v>365.49</v>
      </c>
      <c r="H3483">
        <v>48.26</v>
      </c>
    </row>
    <row r="3484" spans="1:8" x14ac:dyDescent="0.2">
      <c r="A3484" t="s">
        <v>71</v>
      </c>
      <c r="B3484" t="s">
        <v>55</v>
      </c>
      <c r="C3484" t="s">
        <v>81</v>
      </c>
      <c r="D3484" s="4">
        <v>43466</v>
      </c>
      <c r="E3484" t="s">
        <v>195</v>
      </c>
      <c r="F3484" s="5">
        <v>43405</v>
      </c>
      <c r="G3484">
        <v>28246</v>
      </c>
      <c r="H3484">
        <v>1836.08</v>
      </c>
    </row>
    <row r="3485" spans="1:8" x14ac:dyDescent="0.2">
      <c r="A3485" t="s">
        <v>71</v>
      </c>
      <c r="B3485" t="s">
        <v>55</v>
      </c>
      <c r="C3485" t="s">
        <v>81</v>
      </c>
      <c r="D3485" s="4">
        <v>43466</v>
      </c>
      <c r="E3485" t="s">
        <v>194</v>
      </c>
      <c r="F3485" s="5">
        <v>43405</v>
      </c>
      <c r="G3485">
        <v>1189.1400000000001</v>
      </c>
      <c r="H3485">
        <v>77.33</v>
      </c>
    </row>
    <row r="3486" spans="1:8" x14ac:dyDescent="0.2">
      <c r="A3486" t="s">
        <v>71</v>
      </c>
      <c r="B3486" t="s">
        <v>55</v>
      </c>
      <c r="C3486" t="s">
        <v>81</v>
      </c>
      <c r="D3486" s="4">
        <v>43466</v>
      </c>
      <c r="E3486" t="s">
        <v>198</v>
      </c>
      <c r="F3486" s="5">
        <v>43405</v>
      </c>
      <c r="G3486">
        <v>29435.14</v>
      </c>
      <c r="H3486">
        <v>-1030.32</v>
      </c>
    </row>
    <row r="3487" spans="1:8" x14ac:dyDescent="0.2">
      <c r="A3487" t="s">
        <v>71</v>
      </c>
      <c r="B3487" t="s">
        <v>55</v>
      </c>
      <c r="C3487" t="s">
        <v>81</v>
      </c>
      <c r="D3487" s="4">
        <v>43466</v>
      </c>
      <c r="E3487" t="s">
        <v>199</v>
      </c>
      <c r="F3487" s="5">
        <v>43405</v>
      </c>
      <c r="G3487">
        <v>29435.14</v>
      </c>
      <c r="H3487">
        <v>1030.32</v>
      </c>
    </row>
    <row r="3488" spans="1:8" x14ac:dyDescent="0.2">
      <c r="A3488" t="s">
        <v>71</v>
      </c>
      <c r="B3488" t="s">
        <v>55</v>
      </c>
      <c r="C3488" t="s">
        <v>82</v>
      </c>
      <c r="D3488" s="4">
        <v>43466</v>
      </c>
      <c r="E3488" t="s">
        <v>199</v>
      </c>
      <c r="F3488" s="5">
        <v>43405</v>
      </c>
      <c r="G3488">
        <v>9800.82</v>
      </c>
      <c r="H3488">
        <v>509.65</v>
      </c>
    </row>
    <row r="3489" spans="1:8" x14ac:dyDescent="0.2">
      <c r="A3489" t="s">
        <v>71</v>
      </c>
      <c r="B3489" t="s">
        <v>55</v>
      </c>
      <c r="C3489" t="s">
        <v>82</v>
      </c>
      <c r="D3489" s="4">
        <v>43466</v>
      </c>
      <c r="E3489" t="s">
        <v>197</v>
      </c>
      <c r="F3489" s="5">
        <v>43405</v>
      </c>
      <c r="G3489">
        <v>9404.8799999999992</v>
      </c>
      <c r="H3489">
        <v>884.06</v>
      </c>
    </row>
    <row r="3490" spans="1:8" x14ac:dyDescent="0.2">
      <c r="A3490" t="s">
        <v>71</v>
      </c>
      <c r="B3490" t="s">
        <v>55</v>
      </c>
      <c r="C3490" t="s">
        <v>82</v>
      </c>
      <c r="D3490" s="4">
        <v>43466</v>
      </c>
      <c r="E3490" t="s">
        <v>196</v>
      </c>
      <c r="F3490" s="5">
        <v>43405</v>
      </c>
      <c r="G3490">
        <v>395.94</v>
      </c>
      <c r="H3490">
        <v>37.22</v>
      </c>
    </row>
    <row r="3491" spans="1:8" x14ac:dyDescent="0.2">
      <c r="A3491" t="s">
        <v>71</v>
      </c>
      <c r="B3491" t="s">
        <v>55</v>
      </c>
      <c r="C3491" t="s">
        <v>82</v>
      </c>
      <c r="D3491" s="4">
        <v>43466</v>
      </c>
      <c r="E3491" t="s">
        <v>198</v>
      </c>
      <c r="F3491" s="5">
        <v>43405</v>
      </c>
      <c r="G3491">
        <v>9800.82</v>
      </c>
      <c r="H3491">
        <v>-509.65</v>
      </c>
    </row>
    <row r="3492" spans="1:8" x14ac:dyDescent="0.2">
      <c r="A3492" t="s">
        <v>71</v>
      </c>
      <c r="B3492" t="s">
        <v>54</v>
      </c>
      <c r="C3492" t="s">
        <v>80</v>
      </c>
      <c r="D3492" s="4">
        <v>43466</v>
      </c>
      <c r="E3492" t="s">
        <v>198</v>
      </c>
      <c r="F3492" s="5">
        <v>43405</v>
      </c>
      <c r="G3492">
        <v>181159.24</v>
      </c>
      <c r="H3492">
        <v>-12862.13</v>
      </c>
    </row>
    <row r="3493" spans="1:8" x14ac:dyDescent="0.2">
      <c r="A3493" t="s">
        <v>71</v>
      </c>
      <c r="B3493" t="s">
        <v>54</v>
      </c>
      <c r="C3493" t="s">
        <v>80</v>
      </c>
      <c r="D3493" s="4">
        <v>43466</v>
      </c>
      <c r="E3493" t="s">
        <v>193</v>
      </c>
      <c r="F3493" s="5">
        <v>43405</v>
      </c>
      <c r="G3493">
        <v>173343.92</v>
      </c>
      <c r="H3493">
        <v>22881.39</v>
      </c>
    </row>
    <row r="3494" spans="1:8" x14ac:dyDescent="0.2">
      <c r="A3494" t="s">
        <v>71</v>
      </c>
      <c r="B3494" t="s">
        <v>54</v>
      </c>
      <c r="C3494" t="s">
        <v>80</v>
      </c>
      <c r="D3494" s="4">
        <v>43466</v>
      </c>
      <c r="E3494" t="s">
        <v>192</v>
      </c>
      <c r="F3494" s="5">
        <v>43405</v>
      </c>
      <c r="G3494">
        <v>7815.32</v>
      </c>
      <c r="H3494">
        <v>1031.98</v>
      </c>
    </row>
    <row r="3495" spans="1:8" x14ac:dyDescent="0.2">
      <c r="A3495" t="s">
        <v>71</v>
      </c>
      <c r="B3495" t="s">
        <v>54</v>
      </c>
      <c r="C3495" t="s">
        <v>80</v>
      </c>
      <c r="D3495" s="4">
        <v>43466</v>
      </c>
      <c r="E3495" t="s">
        <v>199</v>
      </c>
      <c r="F3495" s="5">
        <v>43405</v>
      </c>
      <c r="G3495">
        <v>181159.24</v>
      </c>
      <c r="H3495">
        <v>12862.13</v>
      </c>
    </row>
    <row r="3496" spans="1:8" x14ac:dyDescent="0.2">
      <c r="A3496" t="s">
        <v>71</v>
      </c>
      <c r="B3496" t="s">
        <v>54</v>
      </c>
      <c r="C3496" t="s">
        <v>81</v>
      </c>
      <c r="D3496" s="4">
        <v>43466</v>
      </c>
      <c r="E3496" t="s">
        <v>198</v>
      </c>
      <c r="F3496" s="5">
        <v>43405</v>
      </c>
      <c r="G3496">
        <v>569966.43999999994</v>
      </c>
      <c r="H3496">
        <v>-19948.810000000001</v>
      </c>
    </row>
    <row r="3497" spans="1:8" x14ac:dyDescent="0.2">
      <c r="A3497" t="s">
        <v>71</v>
      </c>
      <c r="B3497" t="s">
        <v>54</v>
      </c>
      <c r="C3497" t="s">
        <v>81</v>
      </c>
      <c r="D3497" s="4">
        <v>43466</v>
      </c>
      <c r="E3497" t="s">
        <v>195</v>
      </c>
      <c r="F3497" s="5">
        <v>43405</v>
      </c>
      <c r="G3497">
        <v>545383.06999999995</v>
      </c>
      <c r="H3497">
        <v>35450.019999999997</v>
      </c>
    </row>
    <row r="3498" spans="1:8" x14ac:dyDescent="0.2">
      <c r="A3498" t="s">
        <v>71</v>
      </c>
      <c r="B3498" t="s">
        <v>54</v>
      </c>
      <c r="C3498" t="s">
        <v>81</v>
      </c>
      <c r="D3498" s="4">
        <v>43466</v>
      </c>
      <c r="E3498" t="s">
        <v>194</v>
      </c>
      <c r="F3498" s="5">
        <v>43405</v>
      </c>
      <c r="G3498">
        <v>24583.37</v>
      </c>
      <c r="H3498">
        <v>1597.83</v>
      </c>
    </row>
    <row r="3499" spans="1:8" x14ac:dyDescent="0.2">
      <c r="A3499" t="s">
        <v>71</v>
      </c>
      <c r="B3499" t="s">
        <v>54</v>
      </c>
      <c r="C3499" t="s">
        <v>81</v>
      </c>
      <c r="D3499" s="4">
        <v>43466</v>
      </c>
      <c r="E3499" t="s">
        <v>199</v>
      </c>
      <c r="F3499" s="5">
        <v>43405</v>
      </c>
      <c r="G3499">
        <v>569966.43999999994</v>
      </c>
      <c r="H3499">
        <v>19948.810000000001</v>
      </c>
    </row>
    <row r="3500" spans="1:8" x14ac:dyDescent="0.2">
      <c r="A3500" t="s">
        <v>71</v>
      </c>
      <c r="B3500" t="s">
        <v>54</v>
      </c>
      <c r="C3500" t="s">
        <v>82</v>
      </c>
      <c r="D3500" s="4">
        <v>43466</v>
      </c>
      <c r="E3500" t="s">
        <v>198</v>
      </c>
      <c r="F3500" s="5">
        <v>43405</v>
      </c>
      <c r="G3500">
        <v>164718.65</v>
      </c>
      <c r="H3500">
        <v>-8565.56</v>
      </c>
    </row>
    <row r="3501" spans="1:8" x14ac:dyDescent="0.2">
      <c r="A3501" t="s">
        <v>71</v>
      </c>
      <c r="B3501" t="s">
        <v>54</v>
      </c>
      <c r="C3501" t="s">
        <v>82</v>
      </c>
      <c r="D3501" s="4">
        <v>43466</v>
      </c>
      <c r="E3501" t="s">
        <v>197</v>
      </c>
      <c r="F3501" s="5">
        <v>43405</v>
      </c>
      <c r="G3501">
        <v>157612.87</v>
      </c>
      <c r="H3501">
        <v>14815.61</v>
      </c>
    </row>
    <row r="3502" spans="1:8" x14ac:dyDescent="0.2">
      <c r="A3502" t="s">
        <v>71</v>
      </c>
      <c r="B3502" t="s">
        <v>54</v>
      </c>
      <c r="C3502" t="s">
        <v>82</v>
      </c>
      <c r="D3502" s="4">
        <v>43466</v>
      </c>
      <c r="E3502" t="s">
        <v>196</v>
      </c>
      <c r="F3502" s="5">
        <v>43405</v>
      </c>
      <c r="G3502">
        <v>7105.78</v>
      </c>
      <c r="H3502">
        <v>667.97</v>
      </c>
    </row>
    <row r="3503" spans="1:8" x14ac:dyDescent="0.2">
      <c r="A3503" t="s">
        <v>71</v>
      </c>
      <c r="B3503" t="s">
        <v>54</v>
      </c>
      <c r="C3503" t="s">
        <v>82</v>
      </c>
      <c r="D3503" s="4">
        <v>43466</v>
      </c>
      <c r="E3503" t="s">
        <v>199</v>
      </c>
      <c r="F3503" s="5">
        <v>43405</v>
      </c>
      <c r="G3503">
        <v>164718.65</v>
      </c>
      <c r="H3503">
        <v>8565.56</v>
      </c>
    </row>
    <row r="3504" spans="1:8" x14ac:dyDescent="0.2">
      <c r="A3504" t="s">
        <v>71</v>
      </c>
      <c r="B3504" t="s">
        <v>54</v>
      </c>
      <c r="C3504" t="s">
        <v>80</v>
      </c>
      <c r="D3504" s="4">
        <v>43466</v>
      </c>
      <c r="E3504" t="s">
        <v>198</v>
      </c>
      <c r="F3504" s="5">
        <v>43405</v>
      </c>
      <c r="G3504">
        <v>116956.7</v>
      </c>
      <c r="H3504">
        <v>-8303.77</v>
      </c>
    </row>
    <row r="3505" spans="1:8" x14ac:dyDescent="0.2">
      <c r="A3505" t="s">
        <v>71</v>
      </c>
      <c r="B3505" t="s">
        <v>54</v>
      </c>
      <c r="C3505" t="s">
        <v>80</v>
      </c>
      <c r="D3505" s="4">
        <v>43466</v>
      </c>
      <c r="E3505" t="s">
        <v>198</v>
      </c>
      <c r="F3505" s="5">
        <v>43405</v>
      </c>
      <c r="G3505">
        <v>87182.41</v>
      </c>
      <c r="H3505">
        <v>-6190.01</v>
      </c>
    </row>
    <row r="3506" spans="1:8" x14ac:dyDescent="0.2">
      <c r="A3506" t="s">
        <v>71</v>
      </c>
      <c r="B3506" t="s">
        <v>54</v>
      </c>
      <c r="C3506" t="s">
        <v>80</v>
      </c>
      <c r="D3506" s="4">
        <v>43466</v>
      </c>
      <c r="E3506" t="s">
        <v>193</v>
      </c>
      <c r="F3506" s="5">
        <v>43405</v>
      </c>
      <c r="G3506">
        <v>83420.460000000006</v>
      </c>
      <c r="H3506">
        <v>11011.41</v>
      </c>
    </row>
    <row r="3507" spans="1:8" x14ac:dyDescent="0.2">
      <c r="A3507" t="s">
        <v>71</v>
      </c>
      <c r="B3507" t="s">
        <v>54</v>
      </c>
      <c r="C3507" t="s">
        <v>80</v>
      </c>
      <c r="D3507" s="4">
        <v>43466</v>
      </c>
      <c r="E3507" t="s">
        <v>192</v>
      </c>
      <c r="F3507" s="5">
        <v>43405</v>
      </c>
      <c r="G3507">
        <v>3761.95</v>
      </c>
      <c r="H3507">
        <v>496.52</v>
      </c>
    </row>
    <row r="3508" spans="1:8" x14ac:dyDescent="0.2">
      <c r="A3508" t="s">
        <v>71</v>
      </c>
      <c r="B3508" t="s">
        <v>54</v>
      </c>
      <c r="C3508" t="s">
        <v>80</v>
      </c>
      <c r="D3508" s="4">
        <v>43466</v>
      </c>
      <c r="E3508" t="s">
        <v>199</v>
      </c>
      <c r="F3508" s="5">
        <v>43405</v>
      </c>
      <c r="G3508">
        <v>87182.41</v>
      </c>
      <c r="H3508">
        <v>6190.01</v>
      </c>
    </row>
    <row r="3509" spans="1:8" x14ac:dyDescent="0.2">
      <c r="A3509" t="s">
        <v>71</v>
      </c>
      <c r="B3509" t="s">
        <v>54</v>
      </c>
      <c r="C3509" t="s">
        <v>81</v>
      </c>
      <c r="D3509" s="4">
        <v>43466</v>
      </c>
      <c r="E3509" t="s">
        <v>198</v>
      </c>
      <c r="F3509" s="5">
        <v>43405</v>
      </c>
      <c r="G3509">
        <v>316351.2</v>
      </c>
      <c r="H3509">
        <v>-11072.14</v>
      </c>
    </row>
    <row r="3510" spans="1:8" x14ac:dyDescent="0.2">
      <c r="A3510" t="s">
        <v>71</v>
      </c>
      <c r="B3510" t="s">
        <v>54</v>
      </c>
      <c r="C3510" t="s">
        <v>81</v>
      </c>
      <c r="D3510" s="4">
        <v>43466</v>
      </c>
      <c r="E3510" t="s">
        <v>195</v>
      </c>
      <c r="F3510" s="5">
        <v>43405</v>
      </c>
      <c r="G3510">
        <v>302700.68</v>
      </c>
      <c r="H3510">
        <v>19675.62</v>
      </c>
    </row>
    <row r="3511" spans="1:8" x14ac:dyDescent="0.2">
      <c r="A3511" t="s">
        <v>71</v>
      </c>
      <c r="B3511" t="s">
        <v>54</v>
      </c>
      <c r="C3511" t="s">
        <v>81</v>
      </c>
      <c r="D3511" s="4">
        <v>43466</v>
      </c>
      <c r="E3511" t="s">
        <v>194</v>
      </c>
      <c r="F3511" s="5">
        <v>43405</v>
      </c>
      <c r="G3511">
        <v>13650.52</v>
      </c>
      <c r="H3511">
        <v>887.35</v>
      </c>
    </row>
    <row r="3512" spans="1:8" x14ac:dyDescent="0.2">
      <c r="A3512" t="s">
        <v>71</v>
      </c>
      <c r="B3512" t="s">
        <v>54</v>
      </c>
      <c r="C3512" t="s">
        <v>81</v>
      </c>
      <c r="D3512" s="4">
        <v>43466</v>
      </c>
      <c r="E3512" t="s">
        <v>199</v>
      </c>
      <c r="F3512" s="5">
        <v>43405</v>
      </c>
      <c r="G3512">
        <v>316351.2</v>
      </c>
      <c r="H3512">
        <v>11072.14</v>
      </c>
    </row>
    <row r="3513" spans="1:8" x14ac:dyDescent="0.2">
      <c r="A3513" t="s">
        <v>71</v>
      </c>
      <c r="B3513" t="s">
        <v>54</v>
      </c>
      <c r="C3513" t="s">
        <v>82</v>
      </c>
      <c r="D3513" s="4">
        <v>43466</v>
      </c>
      <c r="E3513" t="s">
        <v>196</v>
      </c>
      <c r="F3513" s="5">
        <v>43405</v>
      </c>
      <c r="G3513">
        <v>3396.38</v>
      </c>
      <c r="H3513">
        <v>319.32</v>
      </c>
    </row>
    <row r="3514" spans="1:8" x14ac:dyDescent="0.2">
      <c r="A3514" t="s">
        <v>71</v>
      </c>
      <c r="B3514" t="s">
        <v>54</v>
      </c>
      <c r="C3514" t="s">
        <v>82</v>
      </c>
      <c r="D3514" s="4">
        <v>43466</v>
      </c>
      <c r="E3514" t="s">
        <v>199</v>
      </c>
      <c r="F3514" s="5">
        <v>43405</v>
      </c>
      <c r="G3514">
        <v>78710.44</v>
      </c>
      <c r="H3514">
        <v>4092.99</v>
      </c>
    </row>
    <row r="3515" spans="1:8" x14ac:dyDescent="0.2">
      <c r="A3515" t="s">
        <v>71</v>
      </c>
      <c r="B3515" t="s">
        <v>54</v>
      </c>
      <c r="C3515" t="s">
        <v>82</v>
      </c>
      <c r="D3515" s="4">
        <v>43466</v>
      </c>
      <c r="E3515" t="s">
        <v>198</v>
      </c>
      <c r="F3515" s="5">
        <v>43405</v>
      </c>
      <c r="G3515">
        <v>78710.44</v>
      </c>
      <c r="H3515">
        <v>-4092.99</v>
      </c>
    </row>
    <row r="3516" spans="1:8" x14ac:dyDescent="0.2">
      <c r="A3516" t="s">
        <v>71</v>
      </c>
      <c r="B3516" t="s">
        <v>54</v>
      </c>
      <c r="C3516" t="s">
        <v>82</v>
      </c>
      <c r="D3516" s="4">
        <v>43466</v>
      </c>
      <c r="E3516" t="s">
        <v>197</v>
      </c>
      <c r="F3516" s="5">
        <v>43405</v>
      </c>
      <c r="G3516">
        <v>75314.06</v>
      </c>
      <c r="H3516">
        <v>7079.51</v>
      </c>
    </row>
    <row r="3517" spans="1:8" x14ac:dyDescent="0.2">
      <c r="A3517" t="s">
        <v>71</v>
      </c>
      <c r="B3517" t="s">
        <v>54</v>
      </c>
      <c r="C3517" t="s">
        <v>80</v>
      </c>
      <c r="D3517" s="4">
        <v>43466</v>
      </c>
      <c r="E3517" t="s">
        <v>193</v>
      </c>
      <c r="F3517" s="5">
        <v>43405</v>
      </c>
      <c r="G3517">
        <v>111911.46</v>
      </c>
      <c r="H3517">
        <v>14772.36</v>
      </c>
    </row>
    <row r="3518" spans="1:8" x14ac:dyDescent="0.2">
      <c r="A3518" t="s">
        <v>71</v>
      </c>
      <c r="B3518" t="s">
        <v>54</v>
      </c>
      <c r="C3518" t="s">
        <v>80</v>
      </c>
      <c r="D3518" s="4">
        <v>43466</v>
      </c>
      <c r="E3518" t="s">
        <v>192</v>
      </c>
      <c r="F3518" s="5">
        <v>43405</v>
      </c>
      <c r="G3518">
        <v>5045.24</v>
      </c>
      <c r="H3518">
        <v>665.94</v>
      </c>
    </row>
    <row r="3519" spans="1:8" x14ac:dyDescent="0.2">
      <c r="A3519" t="s">
        <v>71</v>
      </c>
      <c r="B3519" t="s">
        <v>54</v>
      </c>
      <c r="C3519" t="s">
        <v>80</v>
      </c>
      <c r="D3519" s="4">
        <v>43466</v>
      </c>
      <c r="E3519" t="s">
        <v>199</v>
      </c>
      <c r="F3519" s="5">
        <v>43405</v>
      </c>
      <c r="G3519">
        <v>116956.7</v>
      </c>
      <c r="H3519">
        <v>8303.77</v>
      </c>
    </row>
    <row r="3520" spans="1:8" x14ac:dyDescent="0.2">
      <c r="A3520" t="s">
        <v>71</v>
      </c>
      <c r="B3520" t="s">
        <v>54</v>
      </c>
      <c r="C3520" t="s">
        <v>81</v>
      </c>
      <c r="D3520" s="4">
        <v>43466</v>
      </c>
      <c r="E3520" t="s">
        <v>198</v>
      </c>
      <c r="F3520" s="5">
        <v>43405</v>
      </c>
      <c r="G3520">
        <v>358899.03</v>
      </c>
      <c r="H3520">
        <v>-12561.46</v>
      </c>
    </row>
    <row r="3521" spans="1:8" x14ac:dyDescent="0.2">
      <c r="A3521" t="s">
        <v>71</v>
      </c>
      <c r="B3521" t="s">
        <v>54</v>
      </c>
      <c r="C3521" t="s">
        <v>81</v>
      </c>
      <c r="D3521" s="4">
        <v>43466</v>
      </c>
      <c r="E3521" t="s">
        <v>195</v>
      </c>
      <c r="F3521" s="5">
        <v>43405</v>
      </c>
      <c r="G3521">
        <v>343419.52</v>
      </c>
      <c r="H3521">
        <v>22322.35</v>
      </c>
    </row>
    <row r="3522" spans="1:8" x14ac:dyDescent="0.2">
      <c r="A3522" t="s">
        <v>71</v>
      </c>
      <c r="B3522" t="s">
        <v>54</v>
      </c>
      <c r="C3522" t="s">
        <v>81</v>
      </c>
      <c r="D3522" s="4">
        <v>43466</v>
      </c>
      <c r="E3522" t="s">
        <v>194</v>
      </c>
      <c r="F3522" s="5">
        <v>43405</v>
      </c>
      <c r="G3522">
        <v>15479.51</v>
      </c>
      <c r="H3522">
        <v>1006.24</v>
      </c>
    </row>
    <row r="3523" spans="1:8" x14ac:dyDescent="0.2">
      <c r="A3523" t="s">
        <v>71</v>
      </c>
      <c r="B3523" t="s">
        <v>54</v>
      </c>
      <c r="C3523" t="s">
        <v>81</v>
      </c>
      <c r="D3523" s="4">
        <v>43466</v>
      </c>
      <c r="E3523" t="s">
        <v>199</v>
      </c>
      <c r="F3523" s="5">
        <v>43405</v>
      </c>
      <c r="G3523">
        <v>358899.03</v>
      </c>
      <c r="H3523">
        <v>12561.46</v>
      </c>
    </row>
    <row r="3524" spans="1:8" x14ac:dyDescent="0.2">
      <c r="A3524" t="s">
        <v>71</v>
      </c>
      <c r="B3524" t="s">
        <v>54</v>
      </c>
      <c r="C3524" t="s">
        <v>82</v>
      </c>
      <c r="D3524" s="4">
        <v>43466</v>
      </c>
      <c r="E3524" t="s">
        <v>198</v>
      </c>
      <c r="F3524" s="5">
        <v>43405</v>
      </c>
      <c r="G3524">
        <v>107827.81</v>
      </c>
      <c r="H3524">
        <v>-5607.02</v>
      </c>
    </row>
    <row r="3525" spans="1:8" x14ac:dyDescent="0.2">
      <c r="A3525" t="s">
        <v>71</v>
      </c>
      <c r="B3525" t="s">
        <v>54</v>
      </c>
      <c r="C3525" t="s">
        <v>82</v>
      </c>
      <c r="D3525" s="4">
        <v>43466</v>
      </c>
      <c r="E3525" t="s">
        <v>197</v>
      </c>
      <c r="F3525" s="5">
        <v>43405</v>
      </c>
      <c r="G3525">
        <v>103176.58</v>
      </c>
      <c r="H3525">
        <v>9698.6</v>
      </c>
    </row>
    <row r="3526" spans="1:8" x14ac:dyDescent="0.2">
      <c r="A3526" t="s">
        <v>71</v>
      </c>
      <c r="B3526" t="s">
        <v>54</v>
      </c>
      <c r="C3526" t="s">
        <v>82</v>
      </c>
      <c r="D3526" s="4">
        <v>43466</v>
      </c>
      <c r="E3526" t="s">
        <v>196</v>
      </c>
      <c r="F3526" s="5">
        <v>43405</v>
      </c>
      <c r="G3526">
        <v>4651.2299999999996</v>
      </c>
      <c r="H3526">
        <v>437.18</v>
      </c>
    </row>
    <row r="3527" spans="1:8" x14ac:dyDescent="0.2">
      <c r="A3527" t="s">
        <v>71</v>
      </c>
      <c r="B3527" t="s">
        <v>54</v>
      </c>
      <c r="C3527" t="s">
        <v>82</v>
      </c>
      <c r="D3527" s="4">
        <v>43466</v>
      </c>
      <c r="E3527" t="s">
        <v>199</v>
      </c>
      <c r="F3527" s="5">
        <v>43405</v>
      </c>
      <c r="G3527">
        <v>107827.81</v>
      </c>
      <c r="H3527">
        <v>5607.02</v>
      </c>
    </row>
    <row r="3528" spans="1:8" x14ac:dyDescent="0.2">
      <c r="A3528" t="s">
        <v>71</v>
      </c>
      <c r="B3528" t="s">
        <v>54</v>
      </c>
      <c r="C3528" t="s">
        <v>80</v>
      </c>
      <c r="D3528" s="4">
        <v>43466</v>
      </c>
      <c r="E3528" t="s">
        <v>199</v>
      </c>
      <c r="F3528" s="5">
        <v>43221</v>
      </c>
      <c r="G3528">
        <v>149.44999999999999</v>
      </c>
      <c r="H3528">
        <v>10.62</v>
      </c>
    </row>
    <row r="3529" spans="1:8" x14ac:dyDescent="0.2">
      <c r="A3529" t="s">
        <v>71</v>
      </c>
      <c r="B3529" t="s">
        <v>54</v>
      </c>
      <c r="C3529" t="s">
        <v>80</v>
      </c>
      <c r="D3529" s="4">
        <v>43466</v>
      </c>
      <c r="E3529" t="s">
        <v>202</v>
      </c>
      <c r="F3529" s="5">
        <v>43221</v>
      </c>
      <c r="G3529">
        <v>143</v>
      </c>
      <c r="H3529">
        <v>18.87</v>
      </c>
    </row>
    <row r="3530" spans="1:8" x14ac:dyDescent="0.2">
      <c r="A3530" t="s">
        <v>71</v>
      </c>
      <c r="B3530" t="s">
        <v>54</v>
      </c>
      <c r="C3530" t="s">
        <v>80</v>
      </c>
      <c r="D3530" s="4">
        <v>43466</v>
      </c>
      <c r="E3530" t="s">
        <v>203</v>
      </c>
      <c r="F3530" s="5">
        <v>43221</v>
      </c>
      <c r="G3530">
        <v>6.45</v>
      </c>
      <c r="H3530">
        <v>0.86</v>
      </c>
    </row>
    <row r="3531" spans="1:8" x14ac:dyDescent="0.2">
      <c r="A3531" t="s">
        <v>71</v>
      </c>
      <c r="B3531" t="s">
        <v>54</v>
      </c>
      <c r="C3531" t="s">
        <v>80</v>
      </c>
      <c r="D3531" s="4">
        <v>43466</v>
      </c>
      <c r="E3531" t="s">
        <v>198</v>
      </c>
      <c r="F3531" s="5">
        <v>43221</v>
      </c>
      <c r="G3531">
        <v>149.44999999999999</v>
      </c>
      <c r="H3531">
        <v>-10.62</v>
      </c>
    </row>
    <row r="3532" spans="1:8" x14ac:dyDescent="0.2">
      <c r="A3532" t="s">
        <v>71</v>
      </c>
      <c r="B3532" t="s">
        <v>54</v>
      </c>
      <c r="C3532" t="s">
        <v>81</v>
      </c>
      <c r="D3532" s="4">
        <v>43466</v>
      </c>
      <c r="E3532" t="s">
        <v>204</v>
      </c>
      <c r="F3532" s="5">
        <v>43221</v>
      </c>
      <c r="G3532">
        <v>506</v>
      </c>
      <c r="H3532">
        <v>32.89</v>
      </c>
    </row>
    <row r="3533" spans="1:8" x14ac:dyDescent="0.2">
      <c r="A3533" t="s">
        <v>71</v>
      </c>
      <c r="B3533" t="s">
        <v>54</v>
      </c>
      <c r="C3533" t="s">
        <v>81</v>
      </c>
      <c r="D3533" s="4">
        <v>43466</v>
      </c>
      <c r="E3533" t="s">
        <v>205</v>
      </c>
      <c r="F3533" s="5">
        <v>43221</v>
      </c>
      <c r="G3533">
        <v>22.82</v>
      </c>
      <c r="H3533">
        <v>1.48</v>
      </c>
    </row>
    <row r="3534" spans="1:8" x14ac:dyDescent="0.2">
      <c r="A3534" t="s">
        <v>71</v>
      </c>
      <c r="B3534" t="s">
        <v>54</v>
      </c>
      <c r="C3534" t="s">
        <v>81</v>
      </c>
      <c r="D3534" s="4">
        <v>43466</v>
      </c>
      <c r="E3534" t="s">
        <v>198</v>
      </c>
      <c r="F3534" s="5">
        <v>43221</v>
      </c>
      <c r="G3534">
        <v>528.82000000000005</v>
      </c>
      <c r="H3534">
        <v>-18.510000000000002</v>
      </c>
    </row>
    <row r="3535" spans="1:8" x14ac:dyDescent="0.2">
      <c r="A3535" t="s">
        <v>71</v>
      </c>
      <c r="B3535" t="s">
        <v>54</v>
      </c>
      <c r="C3535" t="s">
        <v>81</v>
      </c>
      <c r="D3535" s="4">
        <v>43466</v>
      </c>
      <c r="E3535" t="s">
        <v>199</v>
      </c>
      <c r="F3535" s="5">
        <v>43221</v>
      </c>
      <c r="G3535">
        <v>528.82000000000005</v>
      </c>
      <c r="H3535">
        <v>18.510000000000002</v>
      </c>
    </row>
    <row r="3536" spans="1:8" x14ac:dyDescent="0.2">
      <c r="A3536" t="s">
        <v>71</v>
      </c>
      <c r="B3536" t="s">
        <v>54</v>
      </c>
      <c r="C3536" t="s">
        <v>82</v>
      </c>
      <c r="D3536" s="4">
        <v>43466</v>
      </c>
      <c r="E3536" t="s">
        <v>199</v>
      </c>
      <c r="F3536" s="5">
        <v>43221</v>
      </c>
      <c r="G3536">
        <v>156.76</v>
      </c>
      <c r="H3536">
        <v>8.15</v>
      </c>
    </row>
    <row r="3537" spans="1:8" x14ac:dyDescent="0.2">
      <c r="A3537" t="s">
        <v>71</v>
      </c>
      <c r="B3537" t="s">
        <v>54</v>
      </c>
      <c r="C3537" t="s">
        <v>82</v>
      </c>
      <c r="D3537" s="4">
        <v>43466</v>
      </c>
      <c r="E3537" t="s">
        <v>206</v>
      </c>
      <c r="F3537" s="5">
        <v>43221</v>
      </c>
      <c r="G3537">
        <v>150</v>
      </c>
      <c r="H3537">
        <v>14.1</v>
      </c>
    </row>
    <row r="3538" spans="1:8" x14ac:dyDescent="0.2">
      <c r="A3538" t="s">
        <v>71</v>
      </c>
      <c r="B3538" t="s">
        <v>54</v>
      </c>
      <c r="C3538" t="s">
        <v>82</v>
      </c>
      <c r="D3538" s="4">
        <v>43466</v>
      </c>
      <c r="E3538" t="s">
        <v>207</v>
      </c>
      <c r="F3538" s="5">
        <v>43221</v>
      </c>
      <c r="G3538">
        <v>6.76</v>
      </c>
      <c r="H3538">
        <v>0.63</v>
      </c>
    </row>
    <row r="3539" spans="1:8" x14ac:dyDescent="0.2">
      <c r="A3539" t="s">
        <v>71</v>
      </c>
      <c r="B3539" t="s">
        <v>54</v>
      </c>
      <c r="C3539" t="s">
        <v>82</v>
      </c>
      <c r="D3539" s="4">
        <v>43466</v>
      </c>
      <c r="E3539" t="s">
        <v>198</v>
      </c>
      <c r="F3539" s="5">
        <v>43221</v>
      </c>
      <c r="G3539">
        <v>156.76</v>
      </c>
      <c r="H3539">
        <v>-8.15</v>
      </c>
    </row>
    <row r="3540" spans="1:8" x14ac:dyDescent="0.2">
      <c r="A3540" t="s">
        <v>71</v>
      </c>
      <c r="B3540" t="s">
        <v>55</v>
      </c>
      <c r="C3540" t="s">
        <v>80</v>
      </c>
      <c r="D3540" s="4">
        <v>43466</v>
      </c>
      <c r="E3540" t="s">
        <v>198</v>
      </c>
      <c r="F3540" s="5">
        <v>43405</v>
      </c>
      <c r="G3540">
        <v>263.14999999999998</v>
      </c>
      <c r="H3540">
        <v>-18.68</v>
      </c>
    </row>
    <row r="3541" spans="1:8" x14ac:dyDescent="0.2">
      <c r="A3541" t="s">
        <v>71</v>
      </c>
      <c r="B3541" t="s">
        <v>55</v>
      </c>
      <c r="C3541" t="s">
        <v>80</v>
      </c>
      <c r="D3541" s="4">
        <v>43466</v>
      </c>
      <c r="E3541" t="s">
        <v>193</v>
      </c>
      <c r="F3541" s="5">
        <v>43405</v>
      </c>
      <c r="G3541">
        <v>251.8</v>
      </c>
      <c r="H3541">
        <v>33.24</v>
      </c>
    </row>
    <row r="3542" spans="1:8" x14ac:dyDescent="0.2">
      <c r="A3542" t="s">
        <v>71</v>
      </c>
      <c r="B3542" t="s">
        <v>55</v>
      </c>
      <c r="C3542" t="s">
        <v>80</v>
      </c>
      <c r="D3542" s="4">
        <v>43466</v>
      </c>
      <c r="E3542" t="s">
        <v>192</v>
      </c>
      <c r="F3542" s="5">
        <v>43405</v>
      </c>
      <c r="G3542">
        <v>11.35</v>
      </c>
      <c r="H3542">
        <v>1.5</v>
      </c>
    </row>
    <row r="3543" spans="1:8" x14ac:dyDescent="0.2">
      <c r="A3543" t="s">
        <v>71</v>
      </c>
      <c r="B3543" t="s">
        <v>55</v>
      </c>
      <c r="C3543" t="s">
        <v>80</v>
      </c>
      <c r="D3543" s="4">
        <v>43466</v>
      </c>
      <c r="E3543" t="s">
        <v>199</v>
      </c>
      <c r="F3543" s="5">
        <v>43405</v>
      </c>
      <c r="G3543">
        <v>263.14999999999998</v>
      </c>
      <c r="H3543">
        <v>18.68</v>
      </c>
    </row>
    <row r="3544" spans="1:8" x14ac:dyDescent="0.2">
      <c r="A3544" t="s">
        <v>71</v>
      </c>
      <c r="B3544" t="s">
        <v>55</v>
      </c>
      <c r="C3544" t="s">
        <v>81</v>
      </c>
      <c r="D3544" s="4">
        <v>43466</v>
      </c>
      <c r="E3544" t="s">
        <v>198</v>
      </c>
      <c r="F3544" s="5">
        <v>43405</v>
      </c>
      <c r="G3544">
        <v>859.8</v>
      </c>
      <c r="H3544">
        <v>-30.11</v>
      </c>
    </row>
    <row r="3545" spans="1:8" x14ac:dyDescent="0.2">
      <c r="A3545" t="s">
        <v>71</v>
      </c>
      <c r="B3545" t="s">
        <v>55</v>
      </c>
      <c r="C3545" t="s">
        <v>81</v>
      </c>
      <c r="D3545" s="4">
        <v>43466</v>
      </c>
      <c r="E3545" t="s">
        <v>195</v>
      </c>
      <c r="F3545" s="5">
        <v>43405</v>
      </c>
      <c r="G3545">
        <v>822.7</v>
      </c>
      <c r="H3545">
        <v>53.48</v>
      </c>
    </row>
    <row r="3546" spans="1:8" x14ac:dyDescent="0.2">
      <c r="A3546" t="s">
        <v>71</v>
      </c>
      <c r="B3546" t="s">
        <v>55</v>
      </c>
      <c r="C3546" t="s">
        <v>81</v>
      </c>
      <c r="D3546" s="4">
        <v>43466</v>
      </c>
      <c r="E3546" t="s">
        <v>194</v>
      </c>
      <c r="F3546" s="5">
        <v>43405</v>
      </c>
      <c r="G3546">
        <v>37.1</v>
      </c>
      <c r="H3546">
        <v>2.42</v>
      </c>
    </row>
    <row r="3547" spans="1:8" x14ac:dyDescent="0.2">
      <c r="A3547" t="s">
        <v>71</v>
      </c>
      <c r="B3547" t="s">
        <v>55</v>
      </c>
      <c r="C3547" t="s">
        <v>81</v>
      </c>
      <c r="D3547" s="4">
        <v>43466</v>
      </c>
      <c r="E3547" t="s">
        <v>199</v>
      </c>
      <c r="F3547" s="5">
        <v>43405</v>
      </c>
      <c r="G3547">
        <v>859.8</v>
      </c>
      <c r="H3547">
        <v>30.11</v>
      </c>
    </row>
    <row r="3548" spans="1:8" x14ac:dyDescent="0.2">
      <c r="A3548" t="s">
        <v>71</v>
      </c>
      <c r="B3548" t="s">
        <v>55</v>
      </c>
      <c r="C3548" t="s">
        <v>82</v>
      </c>
      <c r="D3548" s="4">
        <v>43466</v>
      </c>
      <c r="E3548" t="s">
        <v>198</v>
      </c>
      <c r="F3548" s="5">
        <v>43405</v>
      </c>
      <c r="G3548">
        <v>249.25</v>
      </c>
      <c r="H3548">
        <v>-12.95</v>
      </c>
    </row>
    <row r="3549" spans="1:8" x14ac:dyDescent="0.2">
      <c r="A3549" t="s">
        <v>71</v>
      </c>
      <c r="B3549" t="s">
        <v>55</v>
      </c>
      <c r="C3549" t="s">
        <v>82</v>
      </c>
      <c r="D3549" s="4">
        <v>43466</v>
      </c>
      <c r="E3549" t="s">
        <v>197</v>
      </c>
      <c r="F3549" s="5">
        <v>43405</v>
      </c>
      <c r="G3549">
        <v>238.5</v>
      </c>
      <c r="H3549">
        <v>22.42</v>
      </c>
    </row>
    <row r="3550" spans="1:8" x14ac:dyDescent="0.2">
      <c r="A3550" t="s">
        <v>71</v>
      </c>
      <c r="B3550" t="s">
        <v>55</v>
      </c>
      <c r="C3550" t="s">
        <v>82</v>
      </c>
      <c r="D3550" s="4">
        <v>43466</v>
      </c>
      <c r="E3550" t="s">
        <v>196</v>
      </c>
      <c r="F3550" s="5">
        <v>43405</v>
      </c>
      <c r="G3550">
        <v>10.75</v>
      </c>
      <c r="H3550">
        <v>1.01</v>
      </c>
    </row>
    <row r="3551" spans="1:8" x14ac:dyDescent="0.2">
      <c r="A3551" t="s">
        <v>71</v>
      </c>
      <c r="B3551" t="s">
        <v>55</v>
      </c>
      <c r="C3551" t="s">
        <v>82</v>
      </c>
      <c r="D3551" s="4">
        <v>43466</v>
      </c>
      <c r="E3551" t="s">
        <v>199</v>
      </c>
      <c r="F3551" s="5">
        <v>43405</v>
      </c>
      <c r="G3551">
        <v>249.25</v>
      </c>
      <c r="H3551">
        <v>12.95</v>
      </c>
    </row>
    <row r="3552" spans="1:8" x14ac:dyDescent="0.2">
      <c r="A3552" t="s">
        <v>71</v>
      </c>
      <c r="B3552" t="s">
        <v>54</v>
      </c>
      <c r="C3552" t="s">
        <v>80</v>
      </c>
      <c r="D3552" s="4">
        <v>43466</v>
      </c>
      <c r="E3552" t="s">
        <v>198</v>
      </c>
      <c r="F3552" s="5">
        <v>43405</v>
      </c>
      <c r="G3552">
        <v>91835.7</v>
      </c>
      <c r="H3552">
        <v>-6521.07</v>
      </c>
    </row>
    <row r="3553" spans="1:8" x14ac:dyDescent="0.2">
      <c r="A3553" t="s">
        <v>71</v>
      </c>
      <c r="B3553" t="s">
        <v>54</v>
      </c>
      <c r="C3553" t="s">
        <v>80</v>
      </c>
      <c r="D3553" s="4">
        <v>43466</v>
      </c>
      <c r="E3553" t="s">
        <v>193</v>
      </c>
      <c r="F3553" s="5">
        <v>43405</v>
      </c>
      <c r="G3553">
        <v>88250.05</v>
      </c>
      <c r="H3553">
        <v>11649.04</v>
      </c>
    </row>
    <row r="3554" spans="1:8" x14ac:dyDescent="0.2">
      <c r="A3554" t="s">
        <v>71</v>
      </c>
      <c r="B3554" t="s">
        <v>54</v>
      </c>
      <c r="C3554" t="s">
        <v>80</v>
      </c>
      <c r="D3554" s="4">
        <v>43466</v>
      </c>
      <c r="E3554" t="s">
        <v>192</v>
      </c>
      <c r="F3554" s="5">
        <v>43405</v>
      </c>
      <c r="G3554">
        <v>3585.65</v>
      </c>
      <c r="H3554">
        <v>473.23</v>
      </c>
    </row>
    <row r="3555" spans="1:8" x14ac:dyDescent="0.2">
      <c r="A3555" t="s">
        <v>71</v>
      </c>
      <c r="B3555" t="s">
        <v>54</v>
      </c>
      <c r="C3555" t="s">
        <v>80</v>
      </c>
      <c r="D3555" s="4">
        <v>43466</v>
      </c>
      <c r="E3555" t="s">
        <v>199</v>
      </c>
      <c r="F3555" s="5">
        <v>43405</v>
      </c>
      <c r="G3555">
        <v>91835.7</v>
      </c>
      <c r="H3555">
        <v>6521.07</v>
      </c>
    </row>
    <row r="3556" spans="1:8" x14ac:dyDescent="0.2">
      <c r="A3556" t="s">
        <v>71</v>
      </c>
      <c r="B3556" t="s">
        <v>54</v>
      </c>
      <c r="C3556" t="s">
        <v>81</v>
      </c>
      <c r="D3556" s="4">
        <v>43466</v>
      </c>
      <c r="E3556" t="s">
        <v>198</v>
      </c>
      <c r="F3556" s="5">
        <v>43405</v>
      </c>
      <c r="G3556">
        <v>361289.28</v>
      </c>
      <c r="H3556">
        <v>-12647.93</v>
      </c>
    </row>
    <row r="3557" spans="1:8" x14ac:dyDescent="0.2">
      <c r="A3557" t="s">
        <v>71</v>
      </c>
      <c r="B3557" t="s">
        <v>54</v>
      </c>
      <c r="C3557" t="s">
        <v>81</v>
      </c>
      <c r="D3557" s="4">
        <v>43466</v>
      </c>
      <c r="E3557" t="s">
        <v>195</v>
      </c>
      <c r="F3557" s="5">
        <v>43405</v>
      </c>
      <c r="G3557">
        <v>347184.17</v>
      </c>
      <c r="H3557">
        <v>22569.58</v>
      </c>
    </row>
    <row r="3558" spans="1:8" x14ac:dyDescent="0.2">
      <c r="A3558" t="s">
        <v>71</v>
      </c>
      <c r="B3558" t="s">
        <v>54</v>
      </c>
      <c r="C3558" t="s">
        <v>81</v>
      </c>
      <c r="D3558" s="4">
        <v>43466</v>
      </c>
      <c r="E3558" t="s">
        <v>194</v>
      </c>
      <c r="F3558" s="5">
        <v>43405</v>
      </c>
      <c r="G3558">
        <v>14105.11</v>
      </c>
      <c r="H3558">
        <v>916.87</v>
      </c>
    </row>
    <row r="3559" spans="1:8" x14ac:dyDescent="0.2">
      <c r="A3559" t="s">
        <v>71</v>
      </c>
      <c r="B3559" t="s">
        <v>54</v>
      </c>
      <c r="C3559" t="s">
        <v>81</v>
      </c>
      <c r="D3559" s="4">
        <v>43466</v>
      </c>
      <c r="E3559" t="s">
        <v>199</v>
      </c>
      <c r="F3559" s="5">
        <v>43405</v>
      </c>
      <c r="G3559">
        <v>361289.28</v>
      </c>
      <c r="H3559">
        <v>12647.93</v>
      </c>
    </row>
    <row r="3560" spans="1:8" x14ac:dyDescent="0.2">
      <c r="A3560" t="s">
        <v>71</v>
      </c>
      <c r="B3560" t="s">
        <v>54</v>
      </c>
      <c r="C3560" t="s">
        <v>82</v>
      </c>
      <c r="D3560" s="4">
        <v>43466</v>
      </c>
      <c r="E3560" t="s">
        <v>198</v>
      </c>
      <c r="F3560" s="5">
        <v>43405</v>
      </c>
      <c r="G3560">
        <v>86275.63</v>
      </c>
      <c r="H3560">
        <v>-4486.78</v>
      </c>
    </row>
    <row r="3561" spans="1:8" x14ac:dyDescent="0.2">
      <c r="A3561" t="s">
        <v>71</v>
      </c>
      <c r="B3561" t="s">
        <v>54</v>
      </c>
      <c r="C3561" t="s">
        <v>82</v>
      </c>
      <c r="D3561" s="4">
        <v>43466</v>
      </c>
      <c r="E3561" t="s">
        <v>197</v>
      </c>
      <c r="F3561" s="5">
        <v>43405</v>
      </c>
      <c r="G3561">
        <v>82907.259999999995</v>
      </c>
      <c r="H3561">
        <v>7793.38</v>
      </c>
    </row>
    <row r="3562" spans="1:8" x14ac:dyDescent="0.2">
      <c r="A3562" t="s">
        <v>71</v>
      </c>
      <c r="B3562" t="s">
        <v>54</v>
      </c>
      <c r="C3562" t="s">
        <v>82</v>
      </c>
      <c r="D3562" s="4">
        <v>43466</v>
      </c>
      <c r="E3562" t="s">
        <v>196</v>
      </c>
      <c r="F3562" s="5">
        <v>43405</v>
      </c>
      <c r="G3562">
        <v>3368.37</v>
      </c>
      <c r="H3562">
        <v>316.66000000000003</v>
      </c>
    </row>
    <row r="3563" spans="1:8" x14ac:dyDescent="0.2">
      <c r="A3563" t="s">
        <v>71</v>
      </c>
      <c r="B3563" t="s">
        <v>54</v>
      </c>
      <c r="C3563" t="s">
        <v>82</v>
      </c>
      <c r="D3563" s="4">
        <v>43466</v>
      </c>
      <c r="E3563" t="s">
        <v>199</v>
      </c>
      <c r="F3563" s="5">
        <v>43405</v>
      </c>
      <c r="G3563">
        <v>86275.63</v>
      </c>
      <c r="H3563">
        <v>4486.78</v>
      </c>
    </row>
    <row r="3564" spans="1:8" x14ac:dyDescent="0.2">
      <c r="A3564" t="s">
        <v>71</v>
      </c>
      <c r="B3564" t="s">
        <v>55</v>
      </c>
      <c r="C3564" t="s">
        <v>80</v>
      </c>
      <c r="D3564" s="4">
        <v>43405</v>
      </c>
      <c r="E3564" t="s">
        <v>199</v>
      </c>
      <c r="F3564" s="5">
        <v>43405</v>
      </c>
      <c r="G3564">
        <v>1062.71</v>
      </c>
      <c r="H3564">
        <v>75.45</v>
      </c>
    </row>
    <row r="3565" spans="1:8" x14ac:dyDescent="0.2">
      <c r="A3565" t="s">
        <v>71</v>
      </c>
      <c r="B3565" t="s">
        <v>55</v>
      </c>
      <c r="C3565" t="s">
        <v>80</v>
      </c>
      <c r="D3565" s="4">
        <v>43405</v>
      </c>
      <c r="E3565" t="s">
        <v>198</v>
      </c>
      <c r="F3565" s="5">
        <v>43405</v>
      </c>
      <c r="G3565">
        <v>1062.71</v>
      </c>
      <c r="H3565">
        <v>-75.45</v>
      </c>
    </row>
    <row r="3566" spans="1:8" x14ac:dyDescent="0.2">
      <c r="A3566" t="s">
        <v>71</v>
      </c>
      <c r="B3566" t="s">
        <v>55</v>
      </c>
      <c r="C3566" t="s">
        <v>80</v>
      </c>
      <c r="D3566" s="4">
        <v>43405</v>
      </c>
      <c r="E3566" t="s">
        <v>193</v>
      </c>
      <c r="F3566" s="5">
        <v>43405</v>
      </c>
      <c r="G3566">
        <v>1016.84</v>
      </c>
      <c r="H3566">
        <v>134.19999999999999</v>
      </c>
    </row>
    <row r="3567" spans="1:8" x14ac:dyDescent="0.2">
      <c r="A3567" t="s">
        <v>71</v>
      </c>
      <c r="B3567" t="s">
        <v>55</v>
      </c>
      <c r="C3567" t="s">
        <v>80</v>
      </c>
      <c r="D3567" s="4">
        <v>43405</v>
      </c>
      <c r="E3567" t="s">
        <v>192</v>
      </c>
      <c r="F3567" s="5">
        <v>43405</v>
      </c>
      <c r="G3567">
        <v>45.87</v>
      </c>
      <c r="H3567">
        <v>6.06</v>
      </c>
    </row>
    <row r="3568" spans="1:8" x14ac:dyDescent="0.2">
      <c r="A3568" t="s">
        <v>71</v>
      </c>
      <c r="B3568" t="s">
        <v>55</v>
      </c>
      <c r="C3568" t="s">
        <v>80</v>
      </c>
      <c r="D3568" s="4">
        <v>43405</v>
      </c>
      <c r="E3568" t="s">
        <v>199</v>
      </c>
      <c r="F3568" s="5">
        <v>43221</v>
      </c>
      <c r="G3568">
        <v>1687.82</v>
      </c>
      <c r="H3568">
        <v>119.82</v>
      </c>
    </row>
    <row r="3569" spans="1:8" x14ac:dyDescent="0.2">
      <c r="A3569" t="s">
        <v>71</v>
      </c>
      <c r="B3569" t="s">
        <v>55</v>
      </c>
      <c r="C3569" t="s">
        <v>80</v>
      </c>
      <c r="D3569" s="4">
        <v>43405</v>
      </c>
      <c r="E3569" t="s">
        <v>202</v>
      </c>
      <c r="F3569" s="5">
        <v>43221</v>
      </c>
      <c r="G3569">
        <v>1615</v>
      </c>
      <c r="H3569">
        <v>213.17</v>
      </c>
    </row>
    <row r="3570" spans="1:8" x14ac:dyDescent="0.2">
      <c r="A3570" t="s">
        <v>71</v>
      </c>
      <c r="B3570" t="s">
        <v>55</v>
      </c>
      <c r="C3570" t="s">
        <v>80</v>
      </c>
      <c r="D3570" s="4">
        <v>43405</v>
      </c>
      <c r="E3570" t="s">
        <v>203</v>
      </c>
      <c r="F3570" s="5">
        <v>43221</v>
      </c>
      <c r="G3570">
        <v>72.819999999999993</v>
      </c>
      <c r="H3570">
        <v>9.6</v>
      </c>
    </row>
    <row r="3571" spans="1:8" x14ac:dyDescent="0.2">
      <c r="A3571" t="s">
        <v>71</v>
      </c>
      <c r="B3571" t="s">
        <v>55</v>
      </c>
      <c r="C3571" t="s">
        <v>80</v>
      </c>
      <c r="D3571" s="4">
        <v>43405</v>
      </c>
      <c r="E3571" t="s">
        <v>198</v>
      </c>
      <c r="F3571" s="5">
        <v>43221</v>
      </c>
      <c r="G3571">
        <v>1687.82</v>
      </c>
      <c r="H3571">
        <v>-119.82</v>
      </c>
    </row>
    <row r="3572" spans="1:8" x14ac:dyDescent="0.2">
      <c r="A3572" t="s">
        <v>71</v>
      </c>
      <c r="B3572" t="s">
        <v>55</v>
      </c>
      <c r="C3572" t="s">
        <v>81</v>
      </c>
      <c r="D3572" s="4">
        <v>43405</v>
      </c>
      <c r="E3572" t="s">
        <v>198</v>
      </c>
      <c r="F3572" s="5">
        <v>43405</v>
      </c>
      <c r="G3572">
        <v>3204.73</v>
      </c>
      <c r="H3572">
        <v>-112.19</v>
      </c>
    </row>
    <row r="3573" spans="1:8" x14ac:dyDescent="0.2">
      <c r="A3573" t="s">
        <v>71</v>
      </c>
      <c r="B3573" t="s">
        <v>55</v>
      </c>
      <c r="C3573" t="s">
        <v>81</v>
      </c>
      <c r="D3573" s="4">
        <v>43405</v>
      </c>
      <c r="E3573" t="s">
        <v>195</v>
      </c>
      <c r="F3573" s="5">
        <v>43405</v>
      </c>
      <c r="G3573">
        <v>3066.44</v>
      </c>
      <c r="H3573">
        <v>199.3</v>
      </c>
    </row>
    <row r="3574" spans="1:8" x14ac:dyDescent="0.2">
      <c r="A3574" t="s">
        <v>71</v>
      </c>
      <c r="B3574" t="s">
        <v>55</v>
      </c>
      <c r="C3574" t="s">
        <v>81</v>
      </c>
      <c r="D3574" s="4">
        <v>43405</v>
      </c>
      <c r="E3574" t="s">
        <v>194</v>
      </c>
      <c r="F3574" s="5">
        <v>43405</v>
      </c>
      <c r="G3574">
        <v>138.29</v>
      </c>
      <c r="H3574">
        <v>8.98</v>
      </c>
    </row>
    <row r="3575" spans="1:8" x14ac:dyDescent="0.2">
      <c r="A3575" t="s">
        <v>71</v>
      </c>
      <c r="B3575" t="s">
        <v>55</v>
      </c>
      <c r="C3575" t="s">
        <v>81</v>
      </c>
      <c r="D3575" s="4">
        <v>43405</v>
      </c>
      <c r="E3575" t="s">
        <v>199</v>
      </c>
      <c r="F3575" s="5">
        <v>43405</v>
      </c>
      <c r="G3575">
        <v>3204.73</v>
      </c>
      <c r="H3575">
        <v>112.19</v>
      </c>
    </row>
    <row r="3576" spans="1:8" x14ac:dyDescent="0.2">
      <c r="A3576" t="s">
        <v>71</v>
      </c>
      <c r="B3576" t="s">
        <v>55</v>
      </c>
      <c r="C3576" t="s">
        <v>81</v>
      </c>
      <c r="D3576" s="4">
        <v>43405</v>
      </c>
      <c r="E3576" t="s">
        <v>198</v>
      </c>
      <c r="F3576" s="5">
        <v>43221</v>
      </c>
      <c r="G3576">
        <v>5075.01</v>
      </c>
      <c r="H3576">
        <v>-177.64</v>
      </c>
    </row>
    <row r="3577" spans="1:8" x14ac:dyDescent="0.2">
      <c r="A3577" t="s">
        <v>71</v>
      </c>
      <c r="B3577" t="s">
        <v>55</v>
      </c>
      <c r="C3577" t="s">
        <v>81</v>
      </c>
      <c r="D3577" s="4">
        <v>43405</v>
      </c>
      <c r="E3577" t="s">
        <v>199</v>
      </c>
      <c r="F3577" s="5">
        <v>43221</v>
      </c>
      <c r="G3577">
        <v>5075.01</v>
      </c>
      <c r="H3577">
        <v>177.64</v>
      </c>
    </row>
    <row r="3578" spans="1:8" x14ac:dyDescent="0.2">
      <c r="A3578" t="s">
        <v>71</v>
      </c>
      <c r="B3578" t="s">
        <v>55</v>
      </c>
      <c r="C3578" t="s">
        <v>81</v>
      </c>
      <c r="D3578" s="4">
        <v>43405</v>
      </c>
      <c r="E3578" t="s">
        <v>204</v>
      </c>
      <c r="F3578" s="5">
        <v>43221</v>
      </c>
      <c r="G3578">
        <v>4856</v>
      </c>
      <c r="H3578">
        <v>315.66000000000003</v>
      </c>
    </row>
    <row r="3579" spans="1:8" x14ac:dyDescent="0.2">
      <c r="A3579" t="s">
        <v>71</v>
      </c>
      <c r="B3579" t="s">
        <v>55</v>
      </c>
      <c r="C3579" t="s">
        <v>81</v>
      </c>
      <c r="D3579" s="4">
        <v>43405</v>
      </c>
      <c r="E3579" t="s">
        <v>205</v>
      </c>
      <c r="F3579" s="5">
        <v>43221</v>
      </c>
      <c r="G3579">
        <v>219.01</v>
      </c>
      <c r="H3579">
        <v>14.24</v>
      </c>
    </row>
    <row r="3580" spans="1:8" x14ac:dyDescent="0.2">
      <c r="A3580" t="s">
        <v>71</v>
      </c>
      <c r="B3580" t="s">
        <v>55</v>
      </c>
      <c r="C3580" t="s">
        <v>82</v>
      </c>
      <c r="D3580" s="4">
        <v>43405</v>
      </c>
      <c r="E3580" t="s">
        <v>199</v>
      </c>
      <c r="F3580" s="5">
        <v>43405</v>
      </c>
      <c r="G3580">
        <v>997.9</v>
      </c>
      <c r="H3580">
        <v>51.9</v>
      </c>
    </row>
    <row r="3581" spans="1:8" x14ac:dyDescent="0.2">
      <c r="A3581" t="s">
        <v>71</v>
      </c>
      <c r="B3581" t="s">
        <v>55</v>
      </c>
      <c r="C3581" t="s">
        <v>82</v>
      </c>
      <c r="D3581" s="4">
        <v>43405</v>
      </c>
      <c r="E3581" t="s">
        <v>198</v>
      </c>
      <c r="F3581" s="5">
        <v>43405</v>
      </c>
      <c r="G3581">
        <v>997.9</v>
      </c>
      <c r="H3581">
        <v>-51.9</v>
      </c>
    </row>
    <row r="3582" spans="1:8" x14ac:dyDescent="0.2">
      <c r="A3582" t="s">
        <v>71</v>
      </c>
      <c r="B3582" t="s">
        <v>55</v>
      </c>
      <c r="C3582" t="s">
        <v>82</v>
      </c>
      <c r="D3582" s="4">
        <v>43405</v>
      </c>
      <c r="E3582" t="s">
        <v>197</v>
      </c>
      <c r="F3582" s="5">
        <v>43405</v>
      </c>
      <c r="G3582">
        <v>954.84</v>
      </c>
      <c r="H3582">
        <v>89.77</v>
      </c>
    </row>
    <row r="3583" spans="1:8" x14ac:dyDescent="0.2">
      <c r="A3583" t="s">
        <v>71</v>
      </c>
      <c r="B3583" t="s">
        <v>55</v>
      </c>
      <c r="C3583" t="s">
        <v>82</v>
      </c>
      <c r="D3583" s="4">
        <v>43405</v>
      </c>
      <c r="E3583" t="s">
        <v>196</v>
      </c>
      <c r="F3583" s="5">
        <v>43405</v>
      </c>
      <c r="G3583">
        <v>43.06</v>
      </c>
      <c r="H3583">
        <v>4.05</v>
      </c>
    </row>
    <row r="3584" spans="1:8" x14ac:dyDescent="0.2">
      <c r="A3584" t="s">
        <v>71</v>
      </c>
      <c r="B3584" t="s">
        <v>55</v>
      </c>
      <c r="C3584" t="s">
        <v>82</v>
      </c>
      <c r="D3584" s="4">
        <v>43405</v>
      </c>
      <c r="E3584" t="s">
        <v>199</v>
      </c>
      <c r="F3584" s="5">
        <v>43221</v>
      </c>
      <c r="G3584">
        <v>1577.07</v>
      </c>
      <c r="H3584">
        <v>82.02</v>
      </c>
    </row>
    <row r="3585" spans="1:8" x14ac:dyDescent="0.2">
      <c r="A3585" t="s">
        <v>71</v>
      </c>
      <c r="B3585" t="s">
        <v>55</v>
      </c>
      <c r="C3585" t="s">
        <v>82</v>
      </c>
      <c r="D3585" s="4">
        <v>43405</v>
      </c>
      <c r="E3585" t="s">
        <v>206</v>
      </c>
      <c r="F3585" s="5">
        <v>43221</v>
      </c>
      <c r="G3585">
        <v>1509</v>
      </c>
      <c r="H3585">
        <v>141.83000000000001</v>
      </c>
    </row>
    <row r="3586" spans="1:8" x14ac:dyDescent="0.2">
      <c r="A3586" t="s">
        <v>71</v>
      </c>
      <c r="B3586" t="s">
        <v>55</v>
      </c>
      <c r="C3586" t="s">
        <v>82</v>
      </c>
      <c r="D3586" s="4">
        <v>43405</v>
      </c>
      <c r="E3586" t="s">
        <v>207</v>
      </c>
      <c r="F3586" s="5">
        <v>43221</v>
      </c>
      <c r="G3586">
        <v>68.069999999999993</v>
      </c>
      <c r="H3586">
        <v>6.39</v>
      </c>
    </row>
    <row r="3587" spans="1:8" x14ac:dyDescent="0.2">
      <c r="A3587" t="s">
        <v>71</v>
      </c>
      <c r="B3587" t="s">
        <v>55</v>
      </c>
      <c r="C3587" t="s">
        <v>82</v>
      </c>
      <c r="D3587" s="4">
        <v>43405</v>
      </c>
      <c r="E3587" t="s">
        <v>198</v>
      </c>
      <c r="F3587" s="5">
        <v>43221</v>
      </c>
      <c r="G3587">
        <v>1577.07</v>
      </c>
      <c r="H3587">
        <v>-82.02</v>
      </c>
    </row>
    <row r="3588" spans="1:8" x14ac:dyDescent="0.2">
      <c r="A3588" t="s">
        <v>71</v>
      </c>
      <c r="B3588" t="s">
        <v>55</v>
      </c>
      <c r="C3588" t="s">
        <v>80</v>
      </c>
      <c r="D3588" s="4">
        <v>43405</v>
      </c>
      <c r="E3588" t="s">
        <v>198</v>
      </c>
      <c r="F3588" s="5">
        <v>43405</v>
      </c>
      <c r="G3588">
        <v>3107.3</v>
      </c>
      <c r="H3588">
        <v>-220.58</v>
      </c>
    </row>
    <row r="3589" spans="1:8" x14ac:dyDescent="0.2">
      <c r="A3589" t="s">
        <v>71</v>
      </c>
      <c r="B3589" t="s">
        <v>55</v>
      </c>
      <c r="C3589" t="s">
        <v>80</v>
      </c>
      <c r="D3589" s="4">
        <v>43405</v>
      </c>
      <c r="E3589" t="s">
        <v>193</v>
      </c>
      <c r="F3589" s="5">
        <v>43405</v>
      </c>
      <c r="G3589">
        <v>2973.22</v>
      </c>
      <c r="H3589">
        <v>392.45</v>
      </c>
    </row>
    <row r="3590" spans="1:8" x14ac:dyDescent="0.2">
      <c r="A3590" t="s">
        <v>71</v>
      </c>
      <c r="B3590" t="s">
        <v>55</v>
      </c>
      <c r="C3590" t="s">
        <v>80</v>
      </c>
      <c r="D3590" s="4">
        <v>43405</v>
      </c>
      <c r="E3590" t="s">
        <v>192</v>
      </c>
      <c r="F3590" s="5">
        <v>43405</v>
      </c>
      <c r="G3590">
        <v>134.08000000000001</v>
      </c>
      <c r="H3590">
        <v>17.71</v>
      </c>
    </row>
    <row r="3591" spans="1:8" x14ac:dyDescent="0.2">
      <c r="A3591" t="s">
        <v>71</v>
      </c>
      <c r="B3591" t="s">
        <v>55</v>
      </c>
      <c r="C3591" t="s">
        <v>80</v>
      </c>
      <c r="D3591" s="4">
        <v>43405</v>
      </c>
      <c r="E3591" t="s">
        <v>199</v>
      </c>
      <c r="F3591" s="5">
        <v>43405</v>
      </c>
      <c r="G3591">
        <v>3107.3</v>
      </c>
      <c r="H3591">
        <v>220.58</v>
      </c>
    </row>
    <row r="3592" spans="1:8" x14ac:dyDescent="0.2">
      <c r="A3592" t="s">
        <v>71</v>
      </c>
      <c r="B3592" t="s">
        <v>55</v>
      </c>
      <c r="C3592" t="s">
        <v>80</v>
      </c>
      <c r="D3592" s="4">
        <v>43405</v>
      </c>
      <c r="E3592" t="s">
        <v>199</v>
      </c>
      <c r="F3592" s="5">
        <v>43221</v>
      </c>
      <c r="G3592">
        <v>4909.8900000000003</v>
      </c>
      <c r="H3592">
        <v>348.59</v>
      </c>
    </row>
    <row r="3593" spans="1:8" x14ac:dyDescent="0.2">
      <c r="A3593" t="s">
        <v>71</v>
      </c>
      <c r="B3593" t="s">
        <v>55</v>
      </c>
      <c r="C3593" t="s">
        <v>80</v>
      </c>
      <c r="D3593" s="4">
        <v>43405</v>
      </c>
      <c r="E3593" t="s">
        <v>202</v>
      </c>
      <c r="F3593" s="5">
        <v>43221</v>
      </c>
      <c r="G3593">
        <v>4698</v>
      </c>
      <c r="H3593">
        <v>620.14</v>
      </c>
    </row>
    <row r="3594" spans="1:8" x14ac:dyDescent="0.2">
      <c r="A3594" t="s">
        <v>71</v>
      </c>
      <c r="B3594" t="s">
        <v>55</v>
      </c>
      <c r="C3594" t="s">
        <v>80</v>
      </c>
      <c r="D3594" s="4">
        <v>43405</v>
      </c>
      <c r="E3594" t="s">
        <v>203</v>
      </c>
      <c r="F3594" s="5">
        <v>43221</v>
      </c>
      <c r="G3594">
        <v>211.89</v>
      </c>
      <c r="H3594">
        <v>27.96</v>
      </c>
    </row>
    <row r="3595" spans="1:8" x14ac:dyDescent="0.2">
      <c r="A3595" t="s">
        <v>71</v>
      </c>
      <c r="B3595" t="s">
        <v>55</v>
      </c>
      <c r="C3595" t="s">
        <v>80</v>
      </c>
      <c r="D3595" s="4">
        <v>43405</v>
      </c>
      <c r="E3595" t="s">
        <v>198</v>
      </c>
      <c r="F3595" s="5">
        <v>43221</v>
      </c>
      <c r="G3595">
        <v>4909.8900000000003</v>
      </c>
      <c r="H3595">
        <v>-348.59</v>
      </c>
    </row>
    <row r="3596" spans="1:8" x14ac:dyDescent="0.2">
      <c r="A3596" t="s">
        <v>71</v>
      </c>
      <c r="B3596" t="s">
        <v>55</v>
      </c>
      <c r="C3596" t="s">
        <v>81</v>
      </c>
      <c r="D3596" s="4">
        <v>43405</v>
      </c>
      <c r="E3596" t="s">
        <v>199</v>
      </c>
      <c r="F3596" s="5">
        <v>43405</v>
      </c>
      <c r="G3596">
        <v>8950.59</v>
      </c>
      <c r="H3596">
        <v>313.27999999999997</v>
      </c>
    </row>
    <row r="3597" spans="1:8" x14ac:dyDescent="0.2">
      <c r="A3597" t="s">
        <v>71</v>
      </c>
      <c r="B3597" t="s">
        <v>55</v>
      </c>
      <c r="C3597" t="s">
        <v>81</v>
      </c>
      <c r="D3597" s="4">
        <v>43405</v>
      </c>
      <c r="E3597" t="s">
        <v>195</v>
      </c>
      <c r="F3597" s="5">
        <v>43405</v>
      </c>
      <c r="G3597">
        <v>8564.33</v>
      </c>
      <c r="H3597">
        <v>556.69000000000005</v>
      </c>
    </row>
    <row r="3598" spans="1:8" x14ac:dyDescent="0.2">
      <c r="A3598" t="s">
        <v>71</v>
      </c>
      <c r="B3598" t="s">
        <v>55</v>
      </c>
      <c r="C3598" t="s">
        <v>81</v>
      </c>
      <c r="D3598" s="4">
        <v>43405</v>
      </c>
      <c r="E3598" t="s">
        <v>194</v>
      </c>
      <c r="F3598" s="5">
        <v>43405</v>
      </c>
      <c r="G3598">
        <v>386.26</v>
      </c>
      <c r="H3598">
        <v>25.11</v>
      </c>
    </row>
    <row r="3599" spans="1:8" x14ac:dyDescent="0.2">
      <c r="A3599" t="s">
        <v>71</v>
      </c>
      <c r="B3599" t="s">
        <v>55</v>
      </c>
      <c r="C3599" t="s">
        <v>81</v>
      </c>
      <c r="D3599" s="4">
        <v>43405</v>
      </c>
      <c r="E3599" t="s">
        <v>198</v>
      </c>
      <c r="F3599" s="5">
        <v>43405</v>
      </c>
      <c r="G3599">
        <v>8950.59</v>
      </c>
      <c r="H3599">
        <v>-313.27999999999997</v>
      </c>
    </row>
    <row r="3600" spans="1:8" x14ac:dyDescent="0.2">
      <c r="A3600" t="s">
        <v>71</v>
      </c>
      <c r="B3600" t="s">
        <v>55</v>
      </c>
      <c r="C3600" t="s">
        <v>81</v>
      </c>
      <c r="D3600" s="4">
        <v>43405</v>
      </c>
      <c r="E3600" t="s">
        <v>204</v>
      </c>
      <c r="F3600" s="5">
        <v>43221</v>
      </c>
      <c r="G3600">
        <v>13561.95</v>
      </c>
      <c r="H3600">
        <v>881.61</v>
      </c>
    </row>
    <row r="3601" spans="1:8" x14ac:dyDescent="0.2">
      <c r="A3601" t="s">
        <v>71</v>
      </c>
      <c r="B3601" t="s">
        <v>55</v>
      </c>
      <c r="C3601" t="s">
        <v>81</v>
      </c>
      <c r="D3601" s="4">
        <v>43405</v>
      </c>
      <c r="E3601" t="s">
        <v>205</v>
      </c>
      <c r="F3601" s="5">
        <v>43221</v>
      </c>
      <c r="G3601">
        <v>611.66</v>
      </c>
      <c r="H3601">
        <v>39.770000000000003</v>
      </c>
    </row>
    <row r="3602" spans="1:8" x14ac:dyDescent="0.2">
      <c r="A3602" t="s">
        <v>71</v>
      </c>
      <c r="B3602" t="s">
        <v>55</v>
      </c>
      <c r="C3602" t="s">
        <v>81</v>
      </c>
      <c r="D3602" s="4">
        <v>43405</v>
      </c>
      <c r="E3602" t="s">
        <v>198</v>
      </c>
      <c r="F3602" s="5">
        <v>43221</v>
      </c>
      <c r="G3602">
        <v>14173.61</v>
      </c>
      <c r="H3602">
        <v>-496.16</v>
      </c>
    </row>
    <row r="3603" spans="1:8" x14ac:dyDescent="0.2">
      <c r="A3603" t="s">
        <v>71</v>
      </c>
      <c r="B3603" t="s">
        <v>55</v>
      </c>
      <c r="C3603" t="s">
        <v>81</v>
      </c>
      <c r="D3603" s="4">
        <v>43405</v>
      </c>
      <c r="E3603" t="s">
        <v>199</v>
      </c>
      <c r="F3603" s="5">
        <v>43221</v>
      </c>
      <c r="G3603">
        <v>14173.61</v>
      </c>
      <c r="H3603">
        <v>496.16</v>
      </c>
    </row>
    <row r="3604" spans="1:8" x14ac:dyDescent="0.2">
      <c r="A3604" t="s">
        <v>71</v>
      </c>
      <c r="B3604" t="s">
        <v>55</v>
      </c>
      <c r="C3604" t="s">
        <v>82</v>
      </c>
      <c r="D3604" s="4">
        <v>43405</v>
      </c>
      <c r="E3604" t="s">
        <v>199</v>
      </c>
      <c r="F3604" s="5">
        <v>43405</v>
      </c>
      <c r="G3604">
        <v>3047.18</v>
      </c>
      <c r="H3604">
        <v>158.44</v>
      </c>
    </row>
    <row r="3605" spans="1:8" x14ac:dyDescent="0.2">
      <c r="A3605" t="s">
        <v>71</v>
      </c>
      <c r="B3605" t="s">
        <v>55</v>
      </c>
      <c r="C3605" t="s">
        <v>82</v>
      </c>
      <c r="D3605" s="4">
        <v>43405</v>
      </c>
      <c r="E3605" t="s">
        <v>198</v>
      </c>
      <c r="F3605" s="5">
        <v>43405</v>
      </c>
      <c r="G3605">
        <v>3047.18</v>
      </c>
      <c r="H3605">
        <v>-158.44</v>
      </c>
    </row>
    <row r="3606" spans="1:8" x14ac:dyDescent="0.2">
      <c r="A3606" t="s">
        <v>71</v>
      </c>
      <c r="B3606" t="s">
        <v>55</v>
      </c>
      <c r="C3606" t="s">
        <v>82</v>
      </c>
      <c r="D3606" s="4">
        <v>43405</v>
      </c>
      <c r="E3606" t="s">
        <v>197</v>
      </c>
      <c r="F3606" s="5">
        <v>43405</v>
      </c>
      <c r="G3606">
        <v>2915.68</v>
      </c>
      <c r="H3606">
        <v>274.07</v>
      </c>
    </row>
    <row r="3607" spans="1:8" x14ac:dyDescent="0.2">
      <c r="A3607" t="s">
        <v>71</v>
      </c>
      <c r="B3607" t="s">
        <v>55</v>
      </c>
      <c r="C3607" t="s">
        <v>82</v>
      </c>
      <c r="D3607" s="4">
        <v>43405</v>
      </c>
      <c r="E3607" t="s">
        <v>196</v>
      </c>
      <c r="F3607" s="5">
        <v>43405</v>
      </c>
      <c r="G3607">
        <v>131.5</v>
      </c>
      <c r="H3607">
        <v>12.37</v>
      </c>
    </row>
    <row r="3608" spans="1:8" x14ac:dyDescent="0.2">
      <c r="A3608" t="s">
        <v>71</v>
      </c>
      <c r="B3608" t="s">
        <v>55</v>
      </c>
      <c r="C3608" t="s">
        <v>82</v>
      </c>
      <c r="D3608" s="4">
        <v>43405</v>
      </c>
      <c r="E3608" t="s">
        <v>199</v>
      </c>
      <c r="F3608" s="5">
        <v>43221</v>
      </c>
      <c r="G3608">
        <v>4821.07</v>
      </c>
      <c r="H3608">
        <v>250.66</v>
      </c>
    </row>
    <row r="3609" spans="1:8" x14ac:dyDescent="0.2">
      <c r="A3609" t="s">
        <v>71</v>
      </c>
      <c r="B3609" t="s">
        <v>55</v>
      </c>
      <c r="C3609" t="s">
        <v>82</v>
      </c>
      <c r="D3609" s="4">
        <v>43405</v>
      </c>
      <c r="E3609" t="s">
        <v>206</v>
      </c>
      <c r="F3609" s="5">
        <v>43221</v>
      </c>
      <c r="G3609">
        <v>4613</v>
      </c>
      <c r="H3609">
        <v>433.64</v>
      </c>
    </row>
    <row r="3610" spans="1:8" x14ac:dyDescent="0.2">
      <c r="A3610" t="s">
        <v>71</v>
      </c>
      <c r="B3610" t="s">
        <v>55</v>
      </c>
      <c r="C3610" t="s">
        <v>82</v>
      </c>
      <c r="D3610" s="4">
        <v>43405</v>
      </c>
      <c r="E3610" t="s">
        <v>207</v>
      </c>
      <c r="F3610" s="5">
        <v>43221</v>
      </c>
      <c r="G3610">
        <v>208.07</v>
      </c>
      <c r="H3610">
        <v>19.57</v>
      </c>
    </row>
    <row r="3611" spans="1:8" x14ac:dyDescent="0.2">
      <c r="A3611" t="s">
        <v>71</v>
      </c>
      <c r="B3611" t="s">
        <v>55</v>
      </c>
      <c r="C3611" t="s">
        <v>82</v>
      </c>
      <c r="D3611" s="4">
        <v>43405</v>
      </c>
      <c r="E3611" t="s">
        <v>198</v>
      </c>
      <c r="F3611" s="5">
        <v>43221</v>
      </c>
      <c r="G3611">
        <v>4821.07</v>
      </c>
      <c r="H3611">
        <v>-250.66</v>
      </c>
    </row>
    <row r="3612" spans="1:8" x14ac:dyDescent="0.2">
      <c r="A3612" t="s">
        <v>71</v>
      </c>
      <c r="B3612" t="s">
        <v>54</v>
      </c>
      <c r="C3612" t="s">
        <v>80</v>
      </c>
      <c r="D3612" s="4">
        <v>43405</v>
      </c>
      <c r="E3612" t="s">
        <v>198</v>
      </c>
      <c r="F3612" s="5">
        <v>43405</v>
      </c>
      <c r="G3612">
        <v>42.47</v>
      </c>
      <c r="H3612">
        <v>-3.02</v>
      </c>
    </row>
    <row r="3613" spans="1:8" x14ac:dyDescent="0.2">
      <c r="A3613" t="s">
        <v>71</v>
      </c>
      <c r="B3613" t="s">
        <v>54</v>
      </c>
      <c r="C3613" t="s">
        <v>80</v>
      </c>
      <c r="D3613" s="4">
        <v>43405</v>
      </c>
      <c r="E3613" t="s">
        <v>193</v>
      </c>
      <c r="F3613" s="5">
        <v>43405</v>
      </c>
      <c r="G3613">
        <v>40.64</v>
      </c>
      <c r="H3613">
        <v>5.36</v>
      </c>
    </row>
    <row r="3614" spans="1:8" x14ac:dyDescent="0.2">
      <c r="A3614" t="s">
        <v>71</v>
      </c>
      <c r="B3614" t="s">
        <v>54</v>
      </c>
      <c r="C3614" t="s">
        <v>80</v>
      </c>
      <c r="D3614" s="4">
        <v>43405</v>
      </c>
      <c r="E3614" t="s">
        <v>192</v>
      </c>
      <c r="F3614" s="5">
        <v>43405</v>
      </c>
      <c r="G3614">
        <v>1.83</v>
      </c>
      <c r="H3614">
        <v>0.24</v>
      </c>
    </row>
    <row r="3615" spans="1:8" x14ac:dyDescent="0.2">
      <c r="A3615" t="s">
        <v>71</v>
      </c>
      <c r="B3615" t="s">
        <v>54</v>
      </c>
      <c r="C3615" t="s">
        <v>80</v>
      </c>
      <c r="D3615" s="4">
        <v>43405</v>
      </c>
      <c r="E3615" t="s">
        <v>199</v>
      </c>
      <c r="F3615" s="5">
        <v>43405</v>
      </c>
      <c r="G3615">
        <v>42.47</v>
      </c>
      <c r="H3615">
        <v>3.02</v>
      </c>
    </row>
    <row r="3616" spans="1:8" x14ac:dyDescent="0.2">
      <c r="A3616" t="s">
        <v>71</v>
      </c>
      <c r="B3616" t="s">
        <v>54</v>
      </c>
      <c r="C3616" t="s">
        <v>81</v>
      </c>
      <c r="D3616" s="4">
        <v>43405</v>
      </c>
      <c r="E3616" t="s">
        <v>198</v>
      </c>
      <c r="F3616" s="5">
        <v>43405</v>
      </c>
      <c r="G3616">
        <v>169.95</v>
      </c>
      <c r="H3616">
        <v>-5.95</v>
      </c>
    </row>
    <row r="3617" spans="1:8" x14ac:dyDescent="0.2">
      <c r="A3617" t="s">
        <v>71</v>
      </c>
      <c r="B3617" t="s">
        <v>54</v>
      </c>
      <c r="C3617" t="s">
        <v>81</v>
      </c>
      <c r="D3617" s="4">
        <v>43405</v>
      </c>
      <c r="E3617" t="s">
        <v>195</v>
      </c>
      <c r="F3617" s="5">
        <v>43405</v>
      </c>
      <c r="G3617">
        <v>162.62</v>
      </c>
      <c r="H3617">
        <v>10.57</v>
      </c>
    </row>
    <row r="3618" spans="1:8" x14ac:dyDescent="0.2">
      <c r="A3618" t="s">
        <v>71</v>
      </c>
      <c r="B3618" t="s">
        <v>54</v>
      </c>
      <c r="C3618" t="s">
        <v>81</v>
      </c>
      <c r="D3618" s="4">
        <v>43405</v>
      </c>
      <c r="E3618" t="s">
        <v>194</v>
      </c>
      <c r="F3618" s="5">
        <v>43405</v>
      </c>
      <c r="G3618">
        <v>7.33</v>
      </c>
      <c r="H3618">
        <v>0.48</v>
      </c>
    </row>
    <row r="3619" spans="1:8" x14ac:dyDescent="0.2">
      <c r="A3619" t="s">
        <v>71</v>
      </c>
      <c r="B3619" t="s">
        <v>54</v>
      </c>
      <c r="C3619" t="s">
        <v>81</v>
      </c>
      <c r="D3619" s="4">
        <v>43405</v>
      </c>
      <c r="E3619" t="s">
        <v>199</v>
      </c>
      <c r="F3619" s="5">
        <v>43405</v>
      </c>
      <c r="G3619">
        <v>169.95</v>
      </c>
      <c r="H3619">
        <v>5.95</v>
      </c>
    </row>
    <row r="3620" spans="1:8" x14ac:dyDescent="0.2">
      <c r="A3620" t="s">
        <v>71</v>
      </c>
      <c r="B3620" t="s">
        <v>54</v>
      </c>
      <c r="C3620" t="s">
        <v>82</v>
      </c>
      <c r="D3620" s="4">
        <v>43405</v>
      </c>
      <c r="E3620" t="s">
        <v>199</v>
      </c>
      <c r="F3620" s="5">
        <v>43405</v>
      </c>
      <c r="G3620">
        <v>54.08</v>
      </c>
      <c r="H3620">
        <v>2.81</v>
      </c>
    </row>
    <row r="3621" spans="1:8" x14ac:dyDescent="0.2">
      <c r="A3621" t="s">
        <v>71</v>
      </c>
      <c r="B3621" t="s">
        <v>54</v>
      </c>
      <c r="C3621" t="s">
        <v>82</v>
      </c>
      <c r="D3621" s="4">
        <v>43405</v>
      </c>
      <c r="E3621" t="s">
        <v>198</v>
      </c>
      <c r="F3621" s="5">
        <v>43405</v>
      </c>
      <c r="G3621">
        <v>54.08</v>
      </c>
      <c r="H3621">
        <v>-2.81</v>
      </c>
    </row>
    <row r="3622" spans="1:8" x14ac:dyDescent="0.2">
      <c r="A3622" t="s">
        <v>71</v>
      </c>
      <c r="B3622" t="s">
        <v>54</v>
      </c>
      <c r="C3622" t="s">
        <v>82</v>
      </c>
      <c r="D3622" s="4">
        <v>43405</v>
      </c>
      <c r="E3622" t="s">
        <v>197</v>
      </c>
      <c r="F3622" s="5">
        <v>43405</v>
      </c>
      <c r="G3622">
        <v>51.75</v>
      </c>
      <c r="H3622">
        <v>4.8600000000000003</v>
      </c>
    </row>
    <row r="3623" spans="1:8" x14ac:dyDescent="0.2">
      <c r="A3623" t="s">
        <v>71</v>
      </c>
      <c r="B3623" t="s">
        <v>54</v>
      </c>
      <c r="C3623" t="s">
        <v>82</v>
      </c>
      <c r="D3623" s="4">
        <v>43405</v>
      </c>
      <c r="E3623" t="s">
        <v>196</v>
      </c>
      <c r="F3623" s="5">
        <v>43405</v>
      </c>
      <c r="G3623">
        <v>2.33</v>
      </c>
      <c r="H3623">
        <v>0.22</v>
      </c>
    </row>
    <row r="3624" spans="1:8" x14ac:dyDescent="0.2">
      <c r="A3624" t="s">
        <v>71</v>
      </c>
      <c r="B3624" t="s">
        <v>55</v>
      </c>
      <c r="C3624" t="s">
        <v>82</v>
      </c>
      <c r="D3624" s="4">
        <v>43405</v>
      </c>
      <c r="E3624" t="s">
        <v>198</v>
      </c>
      <c r="F3624" s="5">
        <v>43405</v>
      </c>
      <c r="G3624">
        <v>44296.7</v>
      </c>
      <c r="H3624">
        <v>-2303.4</v>
      </c>
    </row>
    <row r="3625" spans="1:8" x14ac:dyDescent="0.2">
      <c r="A3625" t="s">
        <v>71</v>
      </c>
      <c r="B3625" t="s">
        <v>55</v>
      </c>
      <c r="C3625" t="s">
        <v>82</v>
      </c>
      <c r="D3625" s="4">
        <v>43405</v>
      </c>
      <c r="E3625" t="s">
        <v>197</v>
      </c>
      <c r="F3625" s="5">
        <v>43405</v>
      </c>
      <c r="G3625">
        <v>42385.06</v>
      </c>
      <c r="H3625">
        <v>3984.16</v>
      </c>
    </row>
    <row r="3626" spans="1:8" x14ac:dyDescent="0.2">
      <c r="A3626" t="s">
        <v>71</v>
      </c>
      <c r="B3626" t="s">
        <v>55</v>
      </c>
      <c r="C3626" t="s">
        <v>82</v>
      </c>
      <c r="D3626" s="4">
        <v>43405</v>
      </c>
      <c r="E3626" t="s">
        <v>196</v>
      </c>
      <c r="F3626" s="5">
        <v>43405</v>
      </c>
      <c r="G3626">
        <v>1911.64</v>
      </c>
      <c r="H3626">
        <v>179.63</v>
      </c>
    </row>
    <row r="3627" spans="1:8" x14ac:dyDescent="0.2">
      <c r="A3627" t="s">
        <v>71</v>
      </c>
      <c r="B3627" t="s">
        <v>55</v>
      </c>
      <c r="C3627" t="s">
        <v>82</v>
      </c>
      <c r="D3627" s="4">
        <v>43405</v>
      </c>
      <c r="E3627" t="s">
        <v>199</v>
      </c>
      <c r="F3627" s="5">
        <v>43405</v>
      </c>
      <c r="G3627">
        <v>44296.7</v>
      </c>
      <c r="H3627">
        <v>2303.4</v>
      </c>
    </row>
    <row r="3628" spans="1:8" x14ac:dyDescent="0.2">
      <c r="A3628" t="s">
        <v>71</v>
      </c>
      <c r="B3628" t="s">
        <v>54</v>
      </c>
      <c r="C3628" t="s">
        <v>80</v>
      </c>
      <c r="D3628" s="4">
        <v>43405</v>
      </c>
      <c r="E3628" t="s">
        <v>199</v>
      </c>
      <c r="F3628" s="5">
        <v>43405</v>
      </c>
      <c r="G3628">
        <v>82.6</v>
      </c>
      <c r="H3628">
        <v>5.86</v>
      </c>
    </row>
    <row r="3629" spans="1:8" x14ac:dyDescent="0.2">
      <c r="A3629" t="s">
        <v>71</v>
      </c>
      <c r="B3629" t="s">
        <v>54</v>
      </c>
      <c r="C3629" t="s">
        <v>80</v>
      </c>
      <c r="D3629" s="4">
        <v>43405</v>
      </c>
      <c r="E3629" t="s">
        <v>198</v>
      </c>
      <c r="F3629" s="5">
        <v>43405</v>
      </c>
      <c r="G3629">
        <v>82.6</v>
      </c>
      <c r="H3629">
        <v>-5.86</v>
      </c>
    </row>
    <row r="3630" spans="1:8" x14ac:dyDescent="0.2">
      <c r="A3630" t="s">
        <v>71</v>
      </c>
      <c r="B3630" t="s">
        <v>54</v>
      </c>
      <c r="C3630" t="s">
        <v>80</v>
      </c>
      <c r="D3630" s="4">
        <v>43405</v>
      </c>
      <c r="E3630" t="s">
        <v>193</v>
      </c>
      <c r="F3630" s="5">
        <v>43405</v>
      </c>
      <c r="G3630">
        <v>79.040000000000006</v>
      </c>
      <c r="H3630">
        <v>10.43</v>
      </c>
    </row>
    <row r="3631" spans="1:8" x14ac:dyDescent="0.2">
      <c r="A3631" t="s">
        <v>71</v>
      </c>
      <c r="B3631" t="s">
        <v>54</v>
      </c>
      <c r="C3631" t="s">
        <v>80</v>
      </c>
      <c r="D3631" s="4">
        <v>43405</v>
      </c>
      <c r="E3631" t="s">
        <v>192</v>
      </c>
      <c r="F3631" s="5">
        <v>43405</v>
      </c>
      <c r="G3631">
        <v>3.56</v>
      </c>
      <c r="H3631">
        <v>0.47</v>
      </c>
    </row>
    <row r="3632" spans="1:8" x14ac:dyDescent="0.2">
      <c r="A3632" t="s">
        <v>71</v>
      </c>
      <c r="B3632" t="s">
        <v>54</v>
      </c>
      <c r="C3632" t="s">
        <v>80</v>
      </c>
      <c r="D3632" s="4">
        <v>43405</v>
      </c>
      <c r="E3632" t="s">
        <v>199</v>
      </c>
      <c r="F3632" s="5">
        <v>43221</v>
      </c>
      <c r="G3632">
        <v>173.49</v>
      </c>
      <c r="H3632">
        <v>12.32</v>
      </c>
    </row>
    <row r="3633" spans="1:8" x14ac:dyDescent="0.2">
      <c r="A3633" t="s">
        <v>71</v>
      </c>
      <c r="B3633" t="s">
        <v>54</v>
      </c>
      <c r="C3633" t="s">
        <v>80</v>
      </c>
      <c r="D3633" s="4">
        <v>43405</v>
      </c>
      <c r="E3633" t="s">
        <v>202</v>
      </c>
      <c r="F3633" s="5">
        <v>43221</v>
      </c>
      <c r="G3633">
        <v>166</v>
      </c>
      <c r="H3633">
        <v>21.91</v>
      </c>
    </row>
    <row r="3634" spans="1:8" x14ac:dyDescent="0.2">
      <c r="A3634" t="s">
        <v>71</v>
      </c>
      <c r="B3634" t="s">
        <v>54</v>
      </c>
      <c r="C3634" t="s">
        <v>80</v>
      </c>
      <c r="D3634" s="4">
        <v>43405</v>
      </c>
      <c r="E3634" t="s">
        <v>203</v>
      </c>
      <c r="F3634" s="5">
        <v>43221</v>
      </c>
      <c r="G3634">
        <v>7.49</v>
      </c>
      <c r="H3634">
        <v>0.99</v>
      </c>
    </row>
    <row r="3635" spans="1:8" x14ac:dyDescent="0.2">
      <c r="A3635" t="s">
        <v>71</v>
      </c>
      <c r="B3635" t="s">
        <v>54</v>
      </c>
      <c r="C3635" t="s">
        <v>80</v>
      </c>
      <c r="D3635" s="4">
        <v>43405</v>
      </c>
      <c r="E3635" t="s">
        <v>198</v>
      </c>
      <c r="F3635" s="5">
        <v>43221</v>
      </c>
      <c r="G3635">
        <v>173.49</v>
      </c>
      <c r="H3635">
        <v>-12.32</v>
      </c>
    </row>
    <row r="3636" spans="1:8" x14ac:dyDescent="0.2">
      <c r="A3636" t="s">
        <v>71</v>
      </c>
      <c r="B3636" t="s">
        <v>54</v>
      </c>
      <c r="C3636" t="s">
        <v>81</v>
      </c>
      <c r="D3636" s="4">
        <v>43405</v>
      </c>
      <c r="E3636" t="s">
        <v>195</v>
      </c>
      <c r="F3636" s="5">
        <v>43405</v>
      </c>
      <c r="G3636">
        <v>187.34</v>
      </c>
      <c r="H3636">
        <v>12.18</v>
      </c>
    </row>
    <row r="3637" spans="1:8" x14ac:dyDescent="0.2">
      <c r="A3637" t="s">
        <v>71</v>
      </c>
      <c r="B3637" t="s">
        <v>54</v>
      </c>
      <c r="C3637" t="s">
        <v>81</v>
      </c>
      <c r="D3637" s="4">
        <v>43405</v>
      </c>
      <c r="E3637" t="s">
        <v>194</v>
      </c>
      <c r="F3637" s="5">
        <v>43405</v>
      </c>
      <c r="G3637">
        <v>8.4499999999999993</v>
      </c>
      <c r="H3637">
        <v>0.55000000000000004</v>
      </c>
    </row>
    <row r="3638" spans="1:8" x14ac:dyDescent="0.2">
      <c r="A3638" t="s">
        <v>71</v>
      </c>
      <c r="B3638" t="s">
        <v>54</v>
      </c>
      <c r="C3638" t="s">
        <v>81</v>
      </c>
      <c r="D3638" s="4">
        <v>43405</v>
      </c>
      <c r="E3638" t="s">
        <v>199</v>
      </c>
      <c r="F3638" s="5">
        <v>43405</v>
      </c>
      <c r="G3638">
        <v>195.79</v>
      </c>
      <c r="H3638">
        <v>6.86</v>
      </c>
    </row>
    <row r="3639" spans="1:8" x14ac:dyDescent="0.2">
      <c r="A3639" t="s">
        <v>71</v>
      </c>
      <c r="B3639" t="s">
        <v>54</v>
      </c>
      <c r="C3639" t="s">
        <v>81</v>
      </c>
      <c r="D3639" s="4">
        <v>43405</v>
      </c>
      <c r="E3639" t="s">
        <v>198</v>
      </c>
      <c r="F3639" s="5">
        <v>43405</v>
      </c>
      <c r="G3639">
        <v>195.79</v>
      </c>
      <c r="H3639">
        <v>-6.86</v>
      </c>
    </row>
    <row r="3640" spans="1:8" x14ac:dyDescent="0.2">
      <c r="A3640" t="s">
        <v>71</v>
      </c>
      <c r="B3640" t="s">
        <v>54</v>
      </c>
      <c r="C3640" t="s">
        <v>81</v>
      </c>
      <c r="D3640" s="4">
        <v>43405</v>
      </c>
      <c r="E3640" t="s">
        <v>204</v>
      </c>
      <c r="F3640" s="5">
        <v>43221</v>
      </c>
      <c r="G3640">
        <v>392</v>
      </c>
      <c r="H3640">
        <v>25.48</v>
      </c>
    </row>
    <row r="3641" spans="1:8" x14ac:dyDescent="0.2">
      <c r="A3641" t="s">
        <v>71</v>
      </c>
      <c r="B3641" t="s">
        <v>54</v>
      </c>
      <c r="C3641" t="s">
        <v>81</v>
      </c>
      <c r="D3641" s="4">
        <v>43405</v>
      </c>
      <c r="E3641" t="s">
        <v>205</v>
      </c>
      <c r="F3641" s="5">
        <v>43221</v>
      </c>
      <c r="G3641">
        <v>17.68</v>
      </c>
      <c r="H3641">
        <v>1.1499999999999999</v>
      </c>
    </row>
    <row r="3642" spans="1:8" x14ac:dyDescent="0.2">
      <c r="A3642" t="s">
        <v>71</v>
      </c>
      <c r="B3642" t="s">
        <v>54</v>
      </c>
      <c r="C3642" t="s">
        <v>81</v>
      </c>
      <c r="D3642" s="4">
        <v>43405</v>
      </c>
      <c r="E3642" t="s">
        <v>198</v>
      </c>
      <c r="F3642" s="5">
        <v>43221</v>
      </c>
      <c r="G3642">
        <v>409.68</v>
      </c>
      <c r="H3642">
        <v>-14.34</v>
      </c>
    </row>
    <row r="3643" spans="1:8" x14ac:dyDescent="0.2">
      <c r="A3643" t="s">
        <v>71</v>
      </c>
      <c r="B3643" t="s">
        <v>54</v>
      </c>
      <c r="C3643" t="s">
        <v>81</v>
      </c>
      <c r="D3643" s="4">
        <v>43405</v>
      </c>
      <c r="E3643" t="s">
        <v>199</v>
      </c>
      <c r="F3643" s="5">
        <v>43221</v>
      </c>
      <c r="G3643">
        <v>409.68</v>
      </c>
      <c r="H3643">
        <v>14.34</v>
      </c>
    </row>
    <row r="3644" spans="1:8" x14ac:dyDescent="0.2">
      <c r="A3644" t="s">
        <v>71</v>
      </c>
      <c r="B3644" t="s">
        <v>54</v>
      </c>
      <c r="C3644" t="s">
        <v>82</v>
      </c>
      <c r="D3644" s="4">
        <v>43405</v>
      </c>
      <c r="E3644" t="s">
        <v>199</v>
      </c>
      <c r="F3644" s="5">
        <v>43405</v>
      </c>
      <c r="G3644">
        <v>84.26</v>
      </c>
      <c r="H3644">
        <v>4.38</v>
      </c>
    </row>
    <row r="3645" spans="1:8" x14ac:dyDescent="0.2">
      <c r="A3645" t="s">
        <v>71</v>
      </c>
      <c r="B3645" t="s">
        <v>54</v>
      </c>
      <c r="C3645" t="s">
        <v>82</v>
      </c>
      <c r="D3645" s="4">
        <v>43405</v>
      </c>
      <c r="E3645" t="s">
        <v>198</v>
      </c>
      <c r="F3645" s="5">
        <v>43405</v>
      </c>
      <c r="G3645">
        <v>84.26</v>
      </c>
      <c r="H3645">
        <v>-4.38</v>
      </c>
    </row>
    <row r="3646" spans="1:8" x14ac:dyDescent="0.2">
      <c r="A3646" t="s">
        <v>71</v>
      </c>
      <c r="B3646" t="s">
        <v>54</v>
      </c>
      <c r="C3646" t="s">
        <v>82</v>
      </c>
      <c r="D3646" s="4">
        <v>43405</v>
      </c>
      <c r="E3646" t="s">
        <v>197</v>
      </c>
      <c r="F3646" s="5">
        <v>43405</v>
      </c>
      <c r="G3646">
        <v>80.62</v>
      </c>
      <c r="H3646">
        <v>7.58</v>
      </c>
    </row>
    <row r="3647" spans="1:8" x14ac:dyDescent="0.2">
      <c r="A3647" t="s">
        <v>71</v>
      </c>
      <c r="B3647" t="s">
        <v>54</v>
      </c>
      <c r="C3647" t="s">
        <v>82</v>
      </c>
      <c r="D3647" s="4">
        <v>43405</v>
      </c>
      <c r="E3647" t="s">
        <v>196</v>
      </c>
      <c r="F3647" s="5">
        <v>43405</v>
      </c>
      <c r="G3647">
        <v>3.64</v>
      </c>
      <c r="H3647">
        <v>0.34</v>
      </c>
    </row>
    <row r="3648" spans="1:8" x14ac:dyDescent="0.2">
      <c r="A3648" t="s">
        <v>71</v>
      </c>
      <c r="B3648" t="s">
        <v>54</v>
      </c>
      <c r="C3648" t="s">
        <v>82</v>
      </c>
      <c r="D3648" s="4">
        <v>43405</v>
      </c>
      <c r="E3648" t="s">
        <v>199</v>
      </c>
      <c r="F3648" s="5">
        <v>43221</v>
      </c>
      <c r="G3648">
        <v>176.62</v>
      </c>
      <c r="H3648">
        <v>9.19</v>
      </c>
    </row>
    <row r="3649" spans="1:8" x14ac:dyDescent="0.2">
      <c r="A3649" t="s">
        <v>71</v>
      </c>
      <c r="B3649" t="s">
        <v>54</v>
      </c>
      <c r="C3649" t="s">
        <v>82</v>
      </c>
      <c r="D3649" s="4">
        <v>43405</v>
      </c>
      <c r="E3649" t="s">
        <v>206</v>
      </c>
      <c r="F3649" s="5">
        <v>43221</v>
      </c>
      <c r="G3649">
        <v>169</v>
      </c>
      <c r="H3649">
        <v>15.89</v>
      </c>
    </row>
    <row r="3650" spans="1:8" x14ac:dyDescent="0.2">
      <c r="A3650" t="s">
        <v>71</v>
      </c>
      <c r="B3650" t="s">
        <v>54</v>
      </c>
      <c r="C3650" t="s">
        <v>82</v>
      </c>
      <c r="D3650" s="4">
        <v>43405</v>
      </c>
      <c r="E3650" t="s">
        <v>207</v>
      </c>
      <c r="F3650" s="5">
        <v>43221</v>
      </c>
      <c r="G3650">
        <v>7.62</v>
      </c>
      <c r="H3650">
        <v>0.72</v>
      </c>
    </row>
    <row r="3651" spans="1:8" x14ac:dyDescent="0.2">
      <c r="A3651" t="s">
        <v>71</v>
      </c>
      <c r="B3651" t="s">
        <v>54</v>
      </c>
      <c r="C3651" t="s">
        <v>82</v>
      </c>
      <c r="D3651" s="4">
        <v>43405</v>
      </c>
      <c r="E3651" t="s">
        <v>198</v>
      </c>
      <c r="F3651" s="5">
        <v>43221</v>
      </c>
      <c r="G3651">
        <v>176.62</v>
      </c>
      <c r="H3651">
        <v>-9.19</v>
      </c>
    </row>
    <row r="3652" spans="1:8" x14ac:dyDescent="0.2">
      <c r="A3652" t="s">
        <v>71</v>
      </c>
      <c r="B3652" t="s">
        <v>55</v>
      </c>
      <c r="C3652" t="s">
        <v>80</v>
      </c>
      <c r="D3652" s="4">
        <v>43405</v>
      </c>
      <c r="E3652" t="s">
        <v>198</v>
      </c>
      <c r="F3652" s="5">
        <v>43405</v>
      </c>
      <c r="G3652">
        <v>433.98</v>
      </c>
      <c r="H3652">
        <v>-30.81</v>
      </c>
    </row>
    <row r="3653" spans="1:8" x14ac:dyDescent="0.2">
      <c r="A3653" t="s">
        <v>71</v>
      </c>
      <c r="B3653" t="s">
        <v>55</v>
      </c>
      <c r="C3653" t="s">
        <v>80</v>
      </c>
      <c r="D3653" s="4">
        <v>43405</v>
      </c>
      <c r="E3653" t="s">
        <v>193</v>
      </c>
      <c r="F3653" s="5">
        <v>43405</v>
      </c>
      <c r="G3653">
        <v>415.26</v>
      </c>
      <c r="H3653">
        <v>54.81</v>
      </c>
    </row>
    <row r="3654" spans="1:8" x14ac:dyDescent="0.2">
      <c r="A3654" t="s">
        <v>71</v>
      </c>
      <c r="B3654" t="s">
        <v>55</v>
      </c>
      <c r="C3654" t="s">
        <v>80</v>
      </c>
      <c r="D3654" s="4">
        <v>43405</v>
      </c>
      <c r="E3654" t="s">
        <v>192</v>
      </c>
      <c r="F3654" s="5">
        <v>43405</v>
      </c>
      <c r="G3654">
        <v>18.72</v>
      </c>
      <c r="H3654">
        <v>2.4700000000000002</v>
      </c>
    </row>
    <row r="3655" spans="1:8" x14ac:dyDescent="0.2">
      <c r="A3655" t="s">
        <v>71</v>
      </c>
      <c r="B3655" t="s">
        <v>55</v>
      </c>
      <c r="C3655" t="s">
        <v>80</v>
      </c>
      <c r="D3655" s="4">
        <v>43405</v>
      </c>
      <c r="E3655" t="s">
        <v>199</v>
      </c>
      <c r="F3655" s="5">
        <v>43405</v>
      </c>
      <c r="G3655">
        <v>433.98</v>
      </c>
      <c r="H3655">
        <v>30.81</v>
      </c>
    </row>
    <row r="3656" spans="1:8" x14ac:dyDescent="0.2">
      <c r="A3656" t="s">
        <v>71</v>
      </c>
      <c r="B3656" t="s">
        <v>55</v>
      </c>
      <c r="C3656" t="s">
        <v>80</v>
      </c>
      <c r="D3656" s="4">
        <v>43405</v>
      </c>
      <c r="E3656" t="s">
        <v>199</v>
      </c>
      <c r="F3656" s="5">
        <v>43221</v>
      </c>
      <c r="G3656">
        <v>742.03</v>
      </c>
      <c r="H3656">
        <v>52.68</v>
      </c>
    </row>
    <row r="3657" spans="1:8" x14ac:dyDescent="0.2">
      <c r="A3657" t="s">
        <v>71</v>
      </c>
      <c r="B3657" t="s">
        <v>55</v>
      </c>
      <c r="C3657" t="s">
        <v>80</v>
      </c>
      <c r="D3657" s="4">
        <v>43405</v>
      </c>
      <c r="E3657" t="s">
        <v>198</v>
      </c>
      <c r="F3657" s="5">
        <v>43221</v>
      </c>
      <c r="G3657">
        <v>742.03</v>
      </c>
      <c r="H3657">
        <v>-52.68</v>
      </c>
    </row>
    <row r="3658" spans="1:8" x14ac:dyDescent="0.2">
      <c r="A3658" t="s">
        <v>71</v>
      </c>
      <c r="B3658" t="s">
        <v>55</v>
      </c>
      <c r="C3658" t="s">
        <v>80</v>
      </c>
      <c r="D3658" s="4">
        <v>43405</v>
      </c>
      <c r="E3658" t="s">
        <v>202</v>
      </c>
      <c r="F3658" s="5">
        <v>43221</v>
      </c>
      <c r="G3658">
        <v>710</v>
      </c>
      <c r="H3658">
        <v>93.73</v>
      </c>
    </row>
    <row r="3659" spans="1:8" x14ac:dyDescent="0.2">
      <c r="A3659" t="s">
        <v>71</v>
      </c>
      <c r="B3659" t="s">
        <v>55</v>
      </c>
      <c r="C3659" t="s">
        <v>80</v>
      </c>
      <c r="D3659" s="4">
        <v>43405</v>
      </c>
      <c r="E3659" t="s">
        <v>203</v>
      </c>
      <c r="F3659" s="5">
        <v>43221</v>
      </c>
      <c r="G3659">
        <v>32.03</v>
      </c>
      <c r="H3659">
        <v>4.22</v>
      </c>
    </row>
    <row r="3660" spans="1:8" x14ac:dyDescent="0.2">
      <c r="A3660" t="s">
        <v>71</v>
      </c>
      <c r="B3660" t="s">
        <v>55</v>
      </c>
      <c r="C3660" t="s">
        <v>81</v>
      </c>
      <c r="D3660" s="4">
        <v>43405</v>
      </c>
      <c r="E3660" t="s">
        <v>199</v>
      </c>
      <c r="F3660" s="5">
        <v>43405</v>
      </c>
      <c r="G3660">
        <v>1618.23</v>
      </c>
      <c r="H3660">
        <v>56.64</v>
      </c>
    </row>
    <row r="3661" spans="1:8" x14ac:dyDescent="0.2">
      <c r="A3661" t="s">
        <v>71</v>
      </c>
      <c r="B3661" t="s">
        <v>55</v>
      </c>
      <c r="C3661" t="s">
        <v>81</v>
      </c>
      <c r="D3661" s="4">
        <v>43405</v>
      </c>
      <c r="E3661" t="s">
        <v>198</v>
      </c>
      <c r="F3661" s="5">
        <v>43405</v>
      </c>
      <c r="G3661">
        <v>1618.23</v>
      </c>
      <c r="H3661">
        <v>-56.64</v>
      </c>
    </row>
    <row r="3662" spans="1:8" x14ac:dyDescent="0.2">
      <c r="A3662" t="s">
        <v>71</v>
      </c>
      <c r="B3662" t="s">
        <v>55</v>
      </c>
      <c r="C3662" t="s">
        <v>81</v>
      </c>
      <c r="D3662" s="4">
        <v>43405</v>
      </c>
      <c r="E3662" t="s">
        <v>195</v>
      </c>
      <c r="F3662" s="5">
        <v>43405</v>
      </c>
      <c r="G3662">
        <v>1548.39</v>
      </c>
      <c r="H3662">
        <v>100.64</v>
      </c>
    </row>
    <row r="3663" spans="1:8" x14ac:dyDescent="0.2">
      <c r="A3663" t="s">
        <v>71</v>
      </c>
      <c r="B3663" t="s">
        <v>55</v>
      </c>
      <c r="C3663" t="s">
        <v>81</v>
      </c>
      <c r="D3663" s="4">
        <v>43405</v>
      </c>
      <c r="E3663" t="s">
        <v>194</v>
      </c>
      <c r="F3663" s="5">
        <v>43405</v>
      </c>
      <c r="G3663">
        <v>69.84</v>
      </c>
      <c r="H3663">
        <v>4.53</v>
      </c>
    </row>
    <row r="3664" spans="1:8" x14ac:dyDescent="0.2">
      <c r="A3664" t="s">
        <v>71</v>
      </c>
      <c r="B3664" t="s">
        <v>55</v>
      </c>
      <c r="C3664" t="s">
        <v>81</v>
      </c>
      <c r="D3664" s="4">
        <v>43405</v>
      </c>
      <c r="E3664" t="s">
        <v>199</v>
      </c>
      <c r="F3664" s="5">
        <v>43221</v>
      </c>
      <c r="G3664">
        <v>2725.63</v>
      </c>
      <c r="H3664">
        <v>95.43</v>
      </c>
    </row>
    <row r="3665" spans="1:8" x14ac:dyDescent="0.2">
      <c r="A3665" t="s">
        <v>71</v>
      </c>
      <c r="B3665" t="s">
        <v>55</v>
      </c>
      <c r="C3665" t="s">
        <v>81</v>
      </c>
      <c r="D3665" s="4">
        <v>43405</v>
      </c>
      <c r="E3665" t="s">
        <v>204</v>
      </c>
      <c r="F3665" s="5">
        <v>43221</v>
      </c>
      <c r="G3665">
        <v>2608</v>
      </c>
      <c r="H3665">
        <v>169.54</v>
      </c>
    </row>
    <row r="3666" spans="1:8" x14ac:dyDescent="0.2">
      <c r="A3666" t="s">
        <v>71</v>
      </c>
      <c r="B3666" t="s">
        <v>55</v>
      </c>
      <c r="C3666" t="s">
        <v>81</v>
      </c>
      <c r="D3666" s="4">
        <v>43405</v>
      </c>
      <c r="E3666" t="s">
        <v>205</v>
      </c>
      <c r="F3666" s="5">
        <v>43221</v>
      </c>
      <c r="G3666">
        <v>117.63</v>
      </c>
      <c r="H3666">
        <v>7.64</v>
      </c>
    </row>
    <row r="3667" spans="1:8" x14ac:dyDescent="0.2">
      <c r="A3667" t="s">
        <v>71</v>
      </c>
      <c r="B3667" t="s">
        <v>55</v>
      </c>
      <c r="C3667" t="s">
        <v>81</v>
      </c>
      <c r="D3667" s="4">
        <v>43405</v>
      </c>
      <c r="E3667" t="s">
        <v>198</v>
      </c>
      <c r="F3667" s="5">
        <v>43221</v>
      </c>
      <c r="G3667">
        <v>2725.63</v>
      </c>
      <c r="H3667">
        <v>-95.43</v>
      </c>
    </row>
    <row r="3668" spans="1:8" x14ac:dyDescent="0.2">
      <c r="A3668" t="s">
        <v>71</v>
      </c>
      <c r="B3668" t="s">
        <v>55</v>
      </c>
      <c r="C3668" t="s">
        <v>82</v>
      </c>
      <c r="D3668" s="4">
        <v>43405</v>
      </c>
      <c r="E3668" t="s">
        <v>198</v>
      </c>
      <c r="F3668" s="5">
        <v>43405</v>
      </c>
      <c r="G3668">
        <v>467.33</v>
      </c>
      <c r="H3668">
        <v>-24.3</v>
      </c>
    </row>
    <row r="3669" spans="1:8" x14ac:dyDescent="0.2">
      <c r="A3669" t="s">
        <v>71</v>
      </c>
      <c r="B3669" t="s">
        <v>55</v>
      </c>
      <c r="C3669" t="s">
        <v>82</v>
      </c>
      <c r="D3669" s="4">
        <v>43405</v>
      </c>
      <c r="E3669" t="s">
        <v>197</v>
      </c>
      <c r="F3669" s="5">
        <v>43405</v>
      </c>
      <c r="G3669">
        <v>447.16</v>
      </c>
      <c r="H3669">
        <v>42.03</v>
      </c>
    </row>
    <row r="3670" spans="1:8" x14ac:dyDescent="0.2">
      <c r="A3670" t="s">
        <v>71</v>
      </c>
      <c r="B3670" t="s">
        <v>55</v>
      </c>
      <c r="C3670" t="s">
        <v>82</v>
      </c>
      <c r="D3670" s="4">
        <v>43405</v>
      </c>
      <c r="E3670" t="s">
        <v>196</v>
      </c>
      <c r="F3670" s="5">
        <v>43405</v>
      </c>
      <c r="G3670">
        <v>20.170000000000002</v>
      </c>
      <c r="H3670">
        <v>1.9</v>
      </c>
    </row>
    <row r="3671" spans="1:8" x14ac:dyDescent="0.2">
      <c r="A3671" t="s">
        <v>71</v>
      </c>
      <c r="B3671" t="s">
        <v>55</v>
      </c>
      <c r="C3671" t="s">
        <v>82</v>
      </c>
      <c r="D3671" s="4">
        <v>43405</v>
      </c>
      <c r="E3671" t="s">
        <v>199</v>
      </c>
      <c r="F3671" s="5">
        <v>43405</v>
      </c>
      <c r="G3671">
        <v>467.33</v>
      </c>
      <c r="H3671">
        <v>24.3</v>
      </c>
    </row>
    <row r="3672" spans="1:8" x14ac:dyDescent="0.2">
      <c r="A3672" t="s">
        <v>71</v>
      </c>
      <c r="B3672" t="s">
        <v>55</v>
      </c>
      <c r="C3672" t="s">
        <v>82</v>
      </c>
      <c r="D3672" s="4">
        <v>43405</v>
      </c>
      <c r="E3672" t="s">
        <v>198</v>
      </c>
      <c r="F3672" s="5">
        <v>43221</v>
      </c>
      <c r="G3672">
        <v>796.36</v>
      </c>
      <c r="H3672">
        <v>-41.42</v>
      </c>
    </row>
    <row r="3673" spans="1:8" x14ac:dyDescent="0.2">
      <c r="A3673" t="s">
        <v>71</v>
      </c>
      <c r="B3673" t="s">
        <v>55</v>
      </c>
      <c r="C3673" t="s">
        <v>82</v>
      </c>
      <c r="D3673" s="4">
        <v>43405</v>
      </c>
      <c r="E3673" t="s">
        <v>199</v>
      </c>
      <c r="F3673" s="5">
        <v>43221</v>
      </c>
      <c r="G3673">
        <v>796.36</v>
      </c>
      <c r="H3673">
        <v>41.42</v>
      </c>
    </row>
    <row r="3674" spans="1:8" x14ac:dyDescent="0.2">
      <c r="A3674" t="s">
        <v>71</v>
      </c>
      <c r="B3674" t="s">
        <v>55</v>
      </c>
      <c r="C3674" t="s">
        <v>82</v>
      </c>
      <c r="D3674" s="4">
        <v>43405</v>
      </c>
      <c r="E3674" t="s">
        <v>206</v>
      </c>
      <c r="F3674" s="5">
        <v>43221</v>
      </c>
      <c r="G3674">
        <v>762</v>
      </c>
      <c r="H3674">
        <v>71.63</v>
      </c>
    </row>
    <row r="3675" spans="1:8" x14ac:dyDescent="0.2">
      <c r="A3675" t="s">
        <v>71</v>
      </c>
      <c r="B3675" t="s">
        <v>55</v>
      </c>
      <c r="C3675" t="s">
        <v>82</v>
      </c>
      <c r="D3675" s="4">
        <v>43405</v>
      </c>
      <c r="E3675" t="s">
        <v>207</v>
      </c>
      <c r="F3675" s="5">
        <v>43221</v>
      </c>
      <c r="G3675">
        <v>34.36</v>
      </c>
      <c r="H3675">
        <v>3.22</v>
      </c>
    </row>
    <row r="3676" spans="1:8" x14ac:dyDescent="0.2">
      <c r="A3676" t="s">
        <v>71</v>
      </c>
      <c r="B3676" t="s">
        <v>54</v>
      </c>
      <c r="C3676" t="s">
        <v>82</v>
      </c>
      <c r="D3676" s="4">
        <v>43405</v>
      </c>
      <c r="E3676" t="s">
        <v>199</v>
      </c>
      <c r="F3676" s="5">
        <v>43405</v>
      </c>
      <c r="G3676">
        <v>28725.15</v>
      </c>
      <c r="H3676">
        <v>1493.72</v>
      </c>
    </row>
    <row r="3677" spans="1:8" x14ac:dyDescent="0.2">
      <c r="A3677" t="s">
        <v>71</v>
      </c>
      <c r="B3677" t="s">
        <v>54</v>
      </c>
      <c r="C3677" t="s">
        <v>82</v>
      </c>
      <c r="D3677" s="4">
        <v>43405</v>
      </c>
      <c r="E3677" t="s">
        <v>197</v>
      </c>
      <c r="F3677" s="5">
        <v>43405</v>
      </c>
      <c r="G3677">
        <v>27485.55</v>
      </c>
      <c r="H3677">
        <v>2583.77</v>
      </c>
    </row>
    <row r="3678" spans="1:8" x14ac:dyDescent="0.2">
      <c r="A3678" t="s">
        <v>71</v>
      </c>
      <c r="B3678" t="s">
        <v>54</v>
      </c>
      <c r="C3678" t="s">
        <v>82</v>
      </c>
      <c r="D3678" s="4">
        <v>43405</v>
      </c>
      <c r="E3678" t="s">
        <v>196</v>
      </c>
      <c r="F3678" s="5">
        <v>43405</v>
      </c>
      <c r="G3678">
        <v>1239.5999999999999</v>
      </c>
      <c r="H3678">
        <v>116.44</v>
      </c>
    </row>
    <row r="3679" spans="1:8" x14ac:dyDescent="0.2">
      <c r="A3679" t="s">
        <v>71</v>
      </c>
      <c r="B3679" t="s">
        <v>54</v>
      </c>
      <c r="C3679" t="s">
        <v>82</v>
      </c>
      <c r="D3679" s="4">
        <v>43405</v>
      </c>
      <c r="E3679" t="s">
        <v>198</v>
      </c>
      <c r="F3679" s="5">
        <v>43405</v>
      </c>
      <c r="G3679">
        <v>28725.15</v>
      </c>
      <c r="H3679">
        <v>-1493.72</v>
      </c>
    </row>
    <row r="3680" spans="1:8" x14ac:dyDescent="0.2">
      <c r="A3680" t="s">
        <v>71</v>
      </c>
      <c r="B3680" t="s">
        <v>55</v>
      </c>
      <c r="C3680" t="s">
        <v>80</v>
      </c>
      <c r="D3680" s="4">
        <v>43405</v>
      </c>
      <c r="E3680" t="s">
        <v>198</v>
      </c>
      <c r="F3680" s="5">
        <v>43405</v>
      </c>
      <c r="G3680">
        <v>5261.76</v>
      </c>
      <c r="H3680">
        <v>-373.56</v>
      </c>
    </row>
    <row r="3681" spans="1:8" x14ac:dyDescent="0.2">
      <c r="A3681" t="s">
        <v>71</v>
      </c>
      <c r="B3681" t="s">
        <v>55</v>
      </c>
      <c r="C3681" t="s">
        <v>80</v>
      </c>
      <c r="D3681" s="4">
        <v>43405</v>
      </c>
      <c r="E3681" t="s">
        <v>193</v>
      </c>
      <c r="F3681" s="5">
        <v>43405</v>
      </c>
      <c r="G3681">
        <v>5034.7</v>
      </c>
      <c r="H3681">
        <v>664.55</v>
      </c>
    </row>
    <row r="3682" spans="1:8" x14ac:dyDescent="0.2">
      <c r="A3682" t="s">
        <v>71</v>
      </c>
      <c r="B3682" t="s">
        <v>55</v>
      </c>
      <c r="C3682" t="s">
        <v>80</v>
      </c>
      <c r="D3682" s="4">
        <v>43405</v>
      </c>
      <c r="E3682" t="s">
        <v>192</v>
      </c>
      <c r="F3682" s="5">
        <v>43405</v>
      </c>
      <c r="G3682">
        <v>227.06</v>
      </c>
      <c r="H3682">
        <v>29.96</v>
      </c>
    </row>
    <row r="3683" spans="1:8" x14ac:dyDescent="0.2">
      <c r="A3683" t="s">
        <v>71</v>
      </c>
      <c r="B3683" t="s">
        <v>55</v>
      </c>
      <c r="C3683" t="s">
        <v>80</v>
      </c>
      <c r="D3683" s="4">
        <v>43405</v>
      </c>
      <c r="E3683" t="s">
        <v>199</v>
      </c>
      <c r="F3683" s="5">
        <v>43405</v>
      </c>
      <c r="G3683">
        <v>5261.76</v>
      </c>
      <c r="H3683">
        <v>373.56</v>
      </c>
    </row>
    <row r="3684" spans="1:8" x14ac:dyDescent="0.2">
      <c r="A3684" t="s">
        <v>71</v>
      </c>
      <c r="B3684" t="s">
        <v>55</v>
      </c>
      <c r="C3684" t="s">
        <v>80</v>
      </c>
      <c r="D3684" s="4">
        <v>43405</v>
      </c>
      <c r="E3684" t="s">
        <v>199</v>
      </c>
      <c r="F3684" s="5">
        <v>43221</v>
      </c>
      <c r="G3684">
        <v>9565.83</v>
      </c>
      <c r="H3684">
        <v>679.2</v>
      </c>
    </row>
    <row r="3685" spans="1:8" x14ac:dyDescent="0.2">
      <c r="A3685" t="s">
        <v>71</v>
      </c>
      <c r="B3685" t="s">
        <v>55</v>
      </c>
      <c r="C3685" t="s">
        <v>80</v>
      </c>
      <c r="D3685" s="4">
        <v>43405</v>
      </c>
      <c r="E3685" t="s">
        <v>198</v>
      </c>
      <c r="F3685" s="5">
        <v>43221</v>
      </c>
      <c r="G3685">
        <v>9565.83</v>
      </c>
      <c r="H3685">
        <v>-679.2</v>
      </c>
    </row>
    <row r="3686" spans="1:8" x14ac:dyDescent="0.2">
      <c r="A3686" t="s">
        <v>71</v>
      </c>
      <c r="B3686" t="s">
        <v>55</v>
      </c>
      <c r="C3686" t="s">
        <v>80</v>
      </c>
      <c r="D3686" s="4">
        <v>43405</v>
      </c>
      <c r="E3686" t="s">
        <v>202</v>
      </c>
      <c r="F3686" s="5">
        <v>43221</v>
      </c>
      <c r="G3686">
        <v>9153</v>
      </c>
      <c r="H3686">
        <v>1208.19</v>
      </c>
    </row>
    <row r="3687" spans="1:8" x14ac:dyDescent="0.2">
      <c r="A3687" t="s">
        <v>71</v>
      </c>
      <c r="B3687" t="s">
        <v>55</v>
      </c>
      <c r="C3687" t="s">
        <v>80</v>
      </c>
      <c r="D3687" s="4">
        <v>43405</v>
      </c>
      <c r="E3687" t="s">
        <v>203</v>
      </c>
      <c r="F3687" s="5">
        <v>43221</v>
      </c>
      <c r="G3687">
        <v>412.83</v>
      </c>
      <c r="H3687">
        <v>54.54</v>
      </c>
    </row>
    <row r="3688" spans="1:8" x14ac:dyDescent="0.2">
      <c r="A3688" t="s">
        <v>71</v>
      </c>
      <c r="B3688" t="s">
        <v>55</v>
      </c>
      <c r="C3688" t="s">
        <v>81</v>
      </c>
      <c r="D3688" s="4">
        <v>43405</v>
      </c>
      <c r="E3688" t="s">
        <v>199</v>
      </c>
      <c r="F3688" s="5">
        <v>43405</v>
      </c>
      <c r="G3688">
        <v>12014.64</v>
      </c>
      <c r="H3688">
        <v>420.48</v>
      </c>
    </row>
    <row r="3689" spans="1:8" x14ac:dyDescent="0.2">
      <c r="A3689" t="s">
        <v>71</v>
      </c>
      <c r="B3689" t="s">
        <v>55</v>
      </c>
      <c r="C3689" t="s">
        <v>81</v>
      </c>
      <c r="D3689" s="4">
        <v>43405</v>
      </c>
      <c r="E3689" t="s">
        <v>198</v>
      </c>
      <c r="F3689" s="5">
        <v>43405</v>
      </c>
      <c r="G3689">
        <v>12014.64</v>
      </c>
      <c r="H3689">
        <v>-420.48</v>
      </c>
    </row>
    <row r="3690" spans="1:8" x14ac:dyDescent="0.2">
      <c r="A3690" t="s">
        <v>71</v>
      </c>
      <c r="B3690" t="s">
        <v>55</v>
      </c>
      <c r="C3690" t="s">
        <v>81</v>
      </c>
      <c r="D3690" s="4">
        <v>43405</v>
      </c>
      <c r="E3690" t="s">
        <v>195</v>
      </c>
      <c r="F3690" s="5">
        <v>43405</v>
      </c>
      <c r="G3690">
        <v>11496.15</v>
      </c>
      <c r="H3690">
        <v>747.21</v>
      </c>
    </row>
    <row r="3691" spans="1:8" x14ac:dyDescent="0.2">
      <c r="A3691" t="s">
        <v>71</v>
      </c>
      <c r="B3691" t="s">
        <v>55</v>
      </c>
      <c r="C3691" t="s">
        <v>81</v>
      </c>
      <c r="D3691" s="4">
        <v>43405</v>
      </c>
      <c r="E3691" t="s">
        <v>194</v>
      </c>
      <c r="F3691" s="5">
        <v>43405</v>
      </c>
      <c r="G3691">
        <v>518.49</v>
      </c>
      <c r="H3691">
        <v>33.729999999999997</v>
      </c>
    </row>
    <row r="3692" spans="1:8" x14ac:dyDescent="0.2">
      <c r="A3692" t="s">
        <v>71</v>
      </c>
      <c r="B3692" t="s">
        <v>55</v>
      </c>
      <c r="C3692" t="s">
        <v>81</v>
      </c>
      <c r="D3692" s="4">
        <v>43405</v>
      </c>
      <c r="E3692" t="s">
        <v>199</v>
      </c>
      <c r="F3692" s="5">
        <v>43221</v>
      </c>
      <c r="G3692">
        <v>21839.47</v>
      </c>
      <c r="H3692">
        <v>764.52</v>
      </c>
    </row>
    <row r="3693" spans="1:8" x14ac:dyDescent="0.2">
      <c r="A3693" t="s">
        <v>71</v>
      </c>
      <c r="B3693" t="s">
        <v>55</v>
      </c>
      <c r="C3693" t="s">
        <v>81</v>
      </c>
      <c r="D3693" s="4">
        <v>43405</v>
      </c>
      <c r="E3693" t="s">
        <v>204</v>
      </c>
      <c r="F3693" s="5">
        <v>43221</v>
      </c>
      <c r="G3693">
        <v>20897</v>
      </c>
      <c r="H3693">
        <v>1358.44</v>
      </c>
    </row>
    <row r="3694" spans="1:8" x14ac:dyDescent="0.2">
      <c r="A3694" t="s">
        <v>71</v>
      </c>
      <c r="B3694" t="s">
        <v>55</v>
      </c>
      <c r="C3694" t="s">
        <v>81</v>
      </c>
      <c r="D3694" s="4">
        <v>43405</v>
      </c>
      <c r="E3694" t="s">
        <v>205</v>
      </c>
      <c r="F3694" s="5">
        <v>43221</v>
      </c>
      <c r="G3694">
        <v>942.47</v>
      </c>
      <c r="H3694">
        <v>61.25</v>
      </c>
    </row>
    <row r="3695" spans="1:8" x14ac:dyDescent="0.2">
      <c r="A3695" t="s">
        <v>71</v>
      </c>
      <c r="B3695" t="s">
        <v>55</v>
      </c>
      <c r="C3695" t="s">
        <v>81</v>
      </c>
      <c r="D3695" s="4">
        <v>43405</v>
      </c>
      <c r="E3695" t="s">
        <v>198</v>
      </c>
      <c r="F3695" s="5">
        <v>43221</v>
      </c>
      <c r="G3695">
        <v>21839.47</v>
      </c>
      <c r="H3695">
        <v>-764.52</v>
      </c>
    </row>
    <row r="3696" spans="1:8" x14ac:dyDescent="0.2">
      <c r="A3696" t="s">
        <v>71</v>
      </c>
      <c r="B3696" t="s">
        <v>55</v>
      </c>
      <c r="C3696" t="s">
        <v>82</v>
      </c>
      <c r="D3696" s="4">
        <v>43405</v>
      </c>
      <c r="E3696" t="s">
        <v>198</v>
      </c>
      <c r="F3696" s="5">
        <v>43405</v>
      </c>
      <c r="G3696">
        <v>4969.97</v>
      </c>
      <c r="H3696">
        <v>-258.42</v>
      </c>
    </row>
    <row r="3697" spans="1:8" x14ac:dyDescent="0.2">
      <c r="A3697" t="s">
        <v>71</v>
      </c>
      <c r="B3697" t="s">
        <v>55</v>
      </c>
      <c r="C3697" t="s">
        <v>82</v>
      </c>
      <c r="D3697" s="4">
        <v>43405</v>
      </c>
      <c r="E3697" t="s">
        <v>197</v>
      </c>
      <c r="F3697" s="5">
        <v>43405</v>
      </c>
      <c r="G3697">
        <v>4755.4799999999996</v>
      </c>
      <c r="H3697">
        <v>447.02</v>
      </c>
    </row>
    <row r="3698" spans="1:8" x14ac:dyDescent="0.2">
      <c r="A3698" t="s">
        <v>71</v>
      </c>
      <c r="B3698" t="s">
        <v>55</v>
      </c>
      <c r="C3698" t="s">
        <v>80</v>
      </c>
      <c r="D3698" s="4">
        <v>43344</v>
      </c>
      <c r="E3698" t="s">
        <v>203</v>
      </c>
      <c r="F3698" s="5">
        <v>43221</v>
      </c>
      <c r="G3698">
        <v>1120.48</v>
      </c>
      <c r="H3698">
        <v>147.86000000000001</v>
      </c>
    </row>
    <row r="3699" spans="1:8" x14ac:dyDescent="0.2">
      <c r="A3699" t="s">
        <v>71</v>
      </c>
      <c r="B3699" t="s">
        <v>55</v>
      </c>
      <c r="C3699" t="s">
        <v>80</v>
      </c>
      <c r="D3699" s="4">
        <v>43344</v>
      </c>
      <c r="E3699" t="s">
        <v>199</v>
      </c>
      <c r="F3699" s="5">
        <v>43221</v>
      </c>
      <c r="G3699">
        <v>25964.94</v>
      </c>
      <c r="H3699">
        <v>1843.59</v>
      </c>
    </row>
    <row r="3700" spans="1:8" x14ac:dyDescent="0.2">
      <c r="A3700" t="s">
        <v>71</v>
      </c>
      <c r="B3700" t="s">
        <v>55</v>
      </c>
      <c r="C3700" t="s">
        <v>81</v>
      </c>
      <c r="D3700" s="4">
        <v>43344</v>
      </c>
      <c r="E3700" t="s">
        <v>198</v>
      </c>
      <c r="F3700" s="5">
        <v>43221</v>
      </c>
      <c r="G3700">
        <v>70185.350000000006</v>
      </c>
      <c r="H3700">
        <v>-2456.4699999999998</v>
      </c>
    </row>
    <row r="3701" spans="1:8" x14ac:dyDescent="0.2">
      <c r="A3701" t="s">
        <v>71</v>
      </c>
      <c r="B3701" t="s">
        <v>55</v>
      </c>
      <c r="C3701" t="s">
        <v>81</v>
      </c>
      <c r="D3701" s="4">
        <v>43344</v>
      </c>
      <c r="E3701" t="s">
        <v>204</v>
      </c>
      <c r="F3701" s="5">
        <v>43221</v>
      </c>
      <c r="G3701">
        <v>67156.570000000007</v>
      </c>
      <c r="H3701">
        <v>4365.2</v>
      </c>
    </row>
    <row r="3702" spans="1:8" x14ac:dyDescent="0.2">
      <c r="A3702" t="s">
        <v>71</v>
      </c>
      <c r="B3702" t="s">
        <v>55</v>
      </c>
      <c r="C3702" t="s">
        <v>81</v>
      </c>
      <c r="D3702" s="4">
        <v>43344</v>
      </c>
      <c r="E3702" t="s">
        <v>205</v>
      </c>
      <c r="F3702" s="5">
        <v>43221</v>
      </c>
      <c r="G3702">
        <v>3028.78</v>
      </c>
      <c r="H3702">
        <v>196.89</v>
      </c>
    </row>
    <row r="3703" spans="1:8" x14ac:dyDescent="0.2">
      <c r="A3703" t="s">
        <v>71</v>
      </c>
      <c r="B3703" t="s">
        <v>55</v>
      </c>
      <c r="C3703" t="s">
        <v>81</v>
      </c>
      <c r="D3703" s="4">
        <v>43344</v>
      </c>
      <c r="E3703" t="s">
        <v>199</v>
      </c>
      <c r="F3703" s="5">
        <v>43221</v>
      </c>
      <c r="G3703">
        <v>70185.350000000006</v>
      </c>
      <c r="H3703">
        <v>2456.4699999999998</v>
      </c>
    </row>
    <row r="3704" spans="1:8" x14ac:dyDescent="0.2">
      <c r="A3704" t="s">
        <v>71</v>
      </c>
      <c r="B3704" t="s">
        <v>55</v>
      </c>
      <c r="C3704" t="s">
        <v>82</v>
      </c>
      <c r="D3704" s="4">
        <v>43344</v>
      </c>
      <c r="E3704" t="s">
        <v>198</v>
      </c>
      <c r="F3704" s="5">
        <v>43221</v>
      </c>
      <c r="G3704">
        <v>22268.880000000001</v>
      </c>
      <c r="H3704">
        <v>-1157.98</v>
      </c>
    </row>
    <row r="3705" spans="1:8" x14ac:dyDescent="0.2">
      <c r="A3705" t="s">
        <v>71</v>
      </c>
      <c r="B3705" t="s">
        <v>55</v>
      </c>
      <c r="C3705" t="s">
        <v>82</v>
      </c>
      <c r="D3705" s="4">
        <v>43344</v>
      </c>
      <c r="E3705" t="s">
        <v>206</v>
      </c>
      <c r="F3705" s="5">
        <v>43221</v>
      </c>
      <c r="G3705">
        <v>21307.86</v>
      </c>
      <c r="H3705">
        <v>2002.91</v>
      </c>
    </row>
    <row r="3706" spans="1:8" x14ac:dyDescent="0.2">
      <c r="A3706" t="s">
        <v>71</v>
      </c>
      <c r="B3706" t="s">
        <v>55</v>
      </c>
      <c r="C3706" t="s">
        <v>82</v>
      </c>
      <c r="D3706" s="4">
        <v>43344</v>
      </c>
      <c r="E3706" t="s">
        <v>207</v>
      </c>
      <c r="F3706" s="5">
        <v>43221</v>
      </c>
      <c r="G3706">
        <v>961.02</v>
      </c>
      <c r="H3706">
        <v>90.34</v>
      </c>
    </row>
    <row r="3707" spans="1:8" x14ac:dyDescent="0.2">
      <c r="A3707" t="s">
        <v>71</v>
      </c>
      <c r="B3707" t="s">
        <v>55</v>
      </c>
      <c r="C3707" t="s">
        <v>82</v>
      </c>
      <c r="D3707" s="4">
        <v>43344</v>
      </c>
      <c r="E3707" t="s">
        <v>199</v>
      </c>
      <c r="F3707" s="5">
        <v>43221</v>
      </c>
      <c r="G3707">
        <v>22268.880000000001</v>
      </c>
      <c r="H3707">
        <v>1157.98</v>
      </c>
    </row>
    <row r="3708" spans="1:8" x14ac:dyDescent="0.2">
      <c r="A3708" t="s">
        <v>71</v>
      </c>
      <c r="B3708" t="s">
        <v>54</v>
      </c>
      <c r="C3708" t="s">
        <v>80</v>
      </c>
      <c r="D3708" s="4">
        <v>43344</v>
      </c>
      <c r="E3708" t="s">
        <v>198</v>
      </c>
      <c r="F3708" s="5">
        <v>43221</v>
      </c>
      <c r="G3708">
        <v>149368.72</v>
      </c>
      <c r="H3708">
        <v>-10605.27</v>
      </c>
    </row>
    <row r="3709" spans="1:8" x14ac:dyDescent="0.2">
      <c r="A3709" t="s">
        <v>71</v>
      </c>
      <c r="B3709" t="s">
        <v>54</v>
      </c>
      <c r="C3709" t="s">
        <v>80</v>
      </c>
      <c r="D3709" s="4">
        <v>43344</v>
      </c>
      <c r="E3709" t="s">
        <v>202</v>
      </c>
      <c r="F3709" s="5">
        <v>43221</v>
      </c>
      <c r="G3709">
        <v>142922.93</v>
      </c>
      <c r="H3709">
        <v>18865.900000000001</v>
      </c>
    </row>
    <row r="3710" spans="1:8" x14ac:dyDescent="0.2">
      <c r="A3710" t="s">
        <v>71</v>
      </c>
      <c r="B3710" t="s">
        <v>54</v>
      </c>
      <c r="C3710" t="s">
        <v>80</v>
      </c>
      <c r="D3710" s="4">
        <v>43344</v>
      </c>
      <c r="E3710" t="s">
        <v>203</v>
      </c>
      <c r="F3710" s="5">
        <v>43221</v>
      </c>
      <c r="G3710">
        <v>6445.79</v>
      </c>
      <c r="H3710">
        <v>850.83</v>
      </c>
    </row>
    <row r="3711" spans="1:8" x14ac:dyDescent="0.2">
      <c r="A3711" t="s">
        <v>71</v>
      </c>
      <c r="B3711" t="s">
        <v>54</v>
      </c>
      <c r="C3711" t="s">
        <v>80</v>
      </c>
      <c r="D3711" s="4">
        <v>43344</v>
      </c>
      <c r="E3711" t="s">
        <v>199</v>
      </c>
      <c r="F3711" s="5">
        <v>43221</v>
      </c>
      <c r="G3711">
        <v>149368.72</v>
      </c>
      <c r="H3711">
        <v>10605.27</v>
      </c>
    </row>
    <row r="3712" spans="1:8" x14ac:dyDescent="0.2">
      <c r="A3712" t="s">
        <v>71</v>
      </c>
      <c r="B3712" t="s">
        <v>54</v>
      </c>
      <c r="C3712" t="s">
        <v>81</v>
      </c>
      <c r="D3712" s="4">
        <v>43344</v>
      </c>
      <c r="E3712" t="s">
        <v>198</v>
      </c>
      <c r="F3712" s="5">
        <v>43221</v>
      </c>
      <c r="G3712">
        <v>522956.32</v>
      </c>
      <c r="H3712">
        <v>-18303.419999999998</v>
      </c>
    </row>
    <row r="3713" spans="1:8" x14ac:dyDescent="0.2">
      <c r="A3713" t="s">
        <v>71</v>
      </c>
      <c r="B3713" t="s">
        <v>54</v>
      </c>
      <c r="C3713" t="s">
        <v>81</v>
      </c>
      <c r="D3713" s="4">
        <v>43344</v>
      </c>
      <c r="E3713" t="s">
        <v>204</v>
      </c>
      <c r="F3713" s="5">
        <v>43221</v>
      </c>
      <c r="G3713">
        <v>500388.77</v>
      </c>
      <c r="H3713">
        <v>32525.360000000001</v>
      </c>
    </row>
    <row r="3714" spans="1:8" x14ac:dyDescent="0.2">
      <c r="A3714" t="s">
        <v>71</v>
      </c>
      <c r="B3714" t="s">
        <v>54</v>
      </c>
      <c r="C3714" t="s">
        <v>81</v>
      </c>
      <c r="D3714" s="4">
        <v>43344</v>
      </c>
      <c r="E3714" t="s">
        <v>205</v>
      </c>
      <c r="F3714" s="5">
        <v>43221</v>
      </c>
      <c r="G3714">
        <v>22567.55</v>
      </c>
      <c r="H3714">
        <v>1467.04</v>
      </c>
    </row>
    <row r="3715" spans="1:8" x14ac:dyDescent="0.2">
      <c r="A3715" t="s">
        <v>71</v>
      </c>
      <c r="B3715" t="s">
        <v>54</v>
      </c>
      <c r="C3715" t="s">
        <v>81</v>
      </c>
      <c r="D3715" s="4">
        <v>43344</v>
      </c>
      <c r="E3715" t="s">
        <v>199</v>
      </c>
      <c r="F3715" s="5">
        <v>43221</v>
      </c>
      <c r="G3715">
        <v>522956.32</v>
      </c>
      <c r="H3715">
        <v>18303.419999999998</v>
      </c>
    </row>
    <row r="3716" spans="1:8" x14ac:dyDescent="0.2">
      <c r="A3716" t="s">
        <v>71</v>
      </c>
      <c r="B3716" t="s">
        <v>54</v>
      </c>
      <c r="C3716" t="s">
        <v>82</v>
      </c>
      <c r="D3716" s="4">
        <v>43344</v>
      </c>
      <c r="E3716" t="s">
        <v>198</v>
      </c>
      <c r="F3716" s="5">
        <v>43221</v>
      </c>
      <c r="G3716">
        <v>131798.60999999999</v>
      </c>
      <c r="H3716">
        <v>-6853.57</v>
      </c>
    </row>
    <row r="3717" spans="1:8" x14ac:dyDescent="0.2">
      <c r="A3717" t="s">
        <v>71</v>
      </c>
      <c r="B3717" t="s">
        <v>54</v>
      </c>
      <c r="C3717" t="s">
        <v>82</v>
      </c>
      <c r="D3717" s="4">
        <v>43344</v>
      </c>
      <c r="E3717" t="s">
        <v>206</v>
      </c>
      <c r="F3717" s="5">
        <v>43221</v>
      </c>
      <c r="G3717">
        <v>126111.05</v>
      </c>
      <c r="H3717">
        <v>11854.48</v>
      </c>
    </row>
    <row r="3718" spans="1:8" x14ac:dyDescent="0.2">
      <c r="A3718" t="s">
        <v>71</v>
      </c>
      <c r="B3718" t="s">
        <v>54</v>
      </c>
      <c r="C3718" t="s">
        <v>82</v>
      </c>
      <c r="D3718" s="4">
        <v>43344</v>
      </c>
      <c r="E3718" t="s">
        <v>207</v>
      </c>
      <c r="F3718" s="5">
        <v>43221</v>
      </c>
      <c r="G3718">
        <v>5687.56</v>
      </c>
      <c r="H3718">
        <v>534.64</v>
      </c>
    </row>
    <row r="3719" spans="1:8" x14ac:dyDescent="0.2">
      <c r="A3719" t="s">
        <v>71</v>
      </c>
      <c r="B3719" t="s">
        <v>54</v>
      </c>
      <c r="C3719" t="s">
        <v>82</v>
      </c>
      <c r="D3719" s="4">
        <v>43344</v>
      </c>
      <c r="E3719" t="s">
        <v>199</v>
      </c>
      <c r="F3719" s="5">
        <v>43221</v>
      </c>
      <c r="G3719">
        <v>131798.60999999999</v>
      </c>
      <c r="H3719">
        <v>6853.57</v>
      </c>
    </row>
    <row r="3720" spans="1:8" x14ac:dyDescent="0.2">
      <c r="A3720" t="s">
        <v>71</v>
      </c>
      <c r="B3720" t="s">
        <v>55</v>
      </c>
      <c r="C3720" t="s">
        <v>80</v>
      </c>
      <c r="D3720" s="4">
        <v>43313</v>
      </c>
      <c r="E3720" t="s">
        <v>198</v>
      </c>
      <c r="F3720" s="5">
        <v>43221</v>
      </c>
      <c r="G3720">
        <v>130766.89</v>
      </c>
      <c r="H3720">
        <v>-9284.4</v>
      </c>
    </row>
    <row r="3721" spans="1:8" x14ac:dyDescent="0.2">
      <c r="A3721" t="s">
        <v>71</v>
      </c>
      <c r="B3721" t="s">
        <v>55</v>
      </c>
      <c r="C3721" t="s">
        <v>80</v>
      </c>
      <c r="D3721" s="4">
        <v>43313</v>
      </c>
      <c r="E3721" t="s">
        <v>202</v>
      </c>
      <c r="F3721" s="5">
        <v>43221</v>
      </c>
      <c r="G3721">
        <v>125123.76</v>
      </c>
      <c r="H3721">
        <v>16516.349999999999</v>
      </c>
    </row>
    <row r="3722" spans="1:8" x14ac:dyDescent="0.2">
      <c r="A3722" t="s">
        <v>71</v>
      </c>
      <c r="B3722" t="s">
        <v>55</v>
      </c>
      <c r="C3722" t="s">
        <v>80</v>
      </c>
      <c r="D3722" s="4">
        <v>43313</v>
      </c>
      <c r="E3722" t="s">
        <v>203</v>
      </c>
      <c r="F3722" s="5">
        <v>43221</v>
      </c>
      <c r="G3722">
        <v>5643.13</v>
      </c>
      <c r="H3722">
        <v>744.92</v>
      </c>
    </row>
    <row r="3723" spans="1:8" x14ac:dyDescent="0.2">
      <c r="A3723" t="s">
        <v>71</v>
      </c>
      <c r="B3723" t="s">
        <v>55</v>
      </c>
      <c r="C3723" t="s">
        <v>80</v>
      </c>
      <c r="D3723" s="4">
        <v>43313</v>
      </c>
      <c r="E3723" t="s">
        <v>199</v>
      </c>
      <c r="F3723" s="5">
        <v>43221</v>
      </c>
      <c r="G3723">
        <v>130766.89</v>
      </c>
      <c r="H3723">
        <v>9284.4</v>
      </c>
    </row>
    <row r="3724" spans="1:8" x14ac:dyDescent="0.2">
      <c r="A3724" t="s">
        <v>71</v>
      </c>
      <c r="B3724" t="s">
        <v>55</v>
      </c>
      <c r="C3724" t="s">
        <v>81</v>
      </c>
      <c r="D3724" s="4">
        <v>43313</v>
      </c>
      <c r="E3724" t="s">
        <v>198</v>
      </c>
      <c r="F3724" s="5">
        <v>43221</v>
      </c>
      <c r="G3724">
        <v>316534.33</v>
      </c>
      <c r="H3724">
        <v>-11078.73</v>
      </c>
    </row>
    <row r="3725" spans="1:8" x14ac:dyDescent="0.2">
      <c r="A3725" t="s">
        <v>71</v>
      </c>
      <c r="B3725" t="s">
        <v>55</v>
      </c>
      <c r="C3725" t="s">
        <v>81</v>
      </c>
      <c r="D3725" s="4">
        <v>43313</v>
      </c>
      <c r="E3725" t="s">
        <v>204</v>
      </c>
      <c r="F3725" s="5">
        <v>43221</v>
      </c>
      <c r="G3725">
        <v>302874.68</v>
      </c>
      <c r="H3725">
        <v>19686.79</v>
      </c>
    </row>
    <row r="3726" spans="1:8" x14ac:dyDescent="0.2">
      <c r="A3726" t="s">
        <v>71</v>
      </c>
      <c r="B3726" t="s">
        <v>55</v>
      </c>
      <c r="C3726" t="s">
        <v>81</v>
      </c>
      <c r="D3726" s="4">
        <v>43313</v>
      </c>
      <c r="E3726" t="s">
        <v>205</v>
      </c>
      <c r="F3726" s="5">
        <v>43221</v>
      </c>
      <c r="G3726">
        <v>13659.65</v>
      </c>
      <c r="H3726">
        <v>887.83</v>
      </c>
    </row>
    <row r="3727" spans="1:8" x14ac:dyDescent="0.2">
      <c r="A3727" t="s">
        <v>71</v>
      </c>
      <c r="B3727" t="s">
        <v>55</v>
      </c>
      <c r="C3727" t="s">
        <v>81</v>
      </c>
      <c r="D3727" s="4">
        <v>43313</v>
      </c>
      <c r="E3727" t="s">
        <v>199</v>
      </c>
      <c r="F3727" s="5">
        <v>43221</v>
      </c>
      <c r="G3727">
        <v>316534.33</v>
      </c>
      <c r="H3727">
        <v>11078.73</v>
      </c>
    </row>
    <row r="3728" spans="1:8" x14ac:dyDescent="0.2">
      <c r="A3728" t="s">
        <v>71</v>
      </c>
      <c r="B3728" t="s">
        <v>55</v>
      </c>
      <c r="C3728" t="s">
        <v>82</v>
      </c>
      <c r="D3728" s="4">
        <v>43313</v>
      </c>
      <c r="E3728" t="s">
        <v>198</v>
      </c>
      <c r="F3728" s="5">
        <v>43221</v>
      </c>
      <c r="G3728">
        <v>110529.83</v>
      </c>
      <c r="H3728">
        <v>-5747.63</v>
      </c>
    </row>
    <row r="3729" spans="1:8" x14ac:dyDescent="0.2">
      <c r="A3729" t="s">
        <v>71</v>
      </c>
      <c r="B3729" t="s">
        <v>55</v>
      </c>
      <c r="C3729" t="s">
        <v>82</v>
      </c>
      <c r="D3729" s="4">
        <v>43313</v>
      </c>
      <c r="E3729" t="s">
        <v>206</v>
      </c>
      <c r="F3729" s="5">
        <v>43221</v>
      </c>
      <c r="G3729">
        <v>105760.06</v>
      </c>
      <c r="H3729">
        <v>9941.4500000000007</v>
      </c>
    </row>
    <row r="3730" spans="1:8" x14ac:dyDescent="0.2">
      <c r="A3730" t="s">
        <v>71</v>
      </c>
      <c r="B3730" t="s">
        <v>55</v>
      </c>
      <c r="C3730" t="s">
        <v>82</v>
      </c>
      <c r="D3730" s="4">
        <v>43313</v>
      </c>
      <c r="E3730" t="s">
        <v>207</v>
      </c>
      <c r="F3730" s="5">
        <v>43221</v>
      </c>
      <c r="G3730">
        <v>4769.7700000000004</v>
      </c>
      <c r="H3730">
        <v>448.4</v>
      </c>
    </row>
    <row r="3731" spans="1:8" x14ac:dyDescent="0.2">
      <c r="A3731" t="s">
        <v>71</v>
      </c>
      <c r="B3731" t="s">
        <v>55</v>
      </c>
      <c r="C3731" t="s">
        <v>82</v>
      </c>
      <c r="D3731" s="4">
        <v>43313</v>
      </c>
      <c r="E3731" t="s">
        <v>199</v>
      </c>
      <c r="F3731" s="5">
        <v>43221</v>
      </c>
      <c r="G3731">
        <v>110529.83</v>
      </c>
      <c r="H3731">
        <v>5747.63</v>
      </c>
    </row>
    <row r="3732" spans="1:8" x14ac:dyDescent="0.2">
      <c r="A3732" t="s">
        <v>71</v>
      </c>
      <c r="B3732" t="s">
        <v>55</v>
      </c>
      <c r="C3732" t="s">
        <v>80</v>
      </c>
      <c r="D3732" s="4">
        <v>43586</v>
      </c>
      <c r="E3732" t="s">
        <v>198</v>
      </c>
      <c r="F3732" s="5">
        <v>43405</v>
      </c>
      <c r="G3732">
        <v>1360.1</v>
      </c>
      <c r="H3732">
        <v>-96.56</v>
      </c>
    </row>
    <row r="3733" spans="1:8" x14ac:dyDescent="0.2">
      <c r="A3733" t="s">
        <v>71</v>
      </c>
      <c r="B3733" t="s">
        <v>55</v>
      </c>
      <c r="C3733" t="s">
        <v>80</v>
      </c>
      <c r="D3733" s="4">
        <v>43586</v>
      </c>
      <c r="E3733" t="s">
        <v>199</v>
      </c>
      <c r="F3733" s="5">
        <v>43405</v>
      </c>
      <c r="G3733">
        <v>1360.1</v>
      </c>
      <c r="H3733">
        <v>96.56</v>
      </c>
    </row>
    <row r="3734" spans="1:8" x14ac:dyDescent="0.2">
      <c r="A3734" t="s">
        <v>71</v>
      </c>
      <c r="B3734" t="s">
        <v>55</v>
      </c>
      <c r="C3734" t="s">
        <v>80</v>
      </c>
      <c r="D3734" s="4">
        <v>43586</v>
      </c>
      <c r="E3734" t="s">
        <v>193</v>
      </c>
      <c r="F3734" s="5">
        <v>43405</v>
      </c>
      <c r="G3734">
        <v>1311.53</v>
      </c>
      <c r="H3734">
        <v>173.12</v>
      </c>
    </row>
    <row r="3735" spans="1:8" x14ac:dyDescent="0.2">
      <c r="A3735" t="s">
        <v>71</v>
      </c>
      <c r="B3735" t="s">
        <v>55</v>
      </c>
      <c r="C3735" t="s">
        <v>80</v>
      </c>
      <c r="D3735" s="4">
        <v>43586</v>
      </c>
      <c r="E3735" t="s">
        <v>192</v>
      </c>
      <c r="F3735" s="5">
        <v>43405</v>
      </c>
      <c r="G3735">
        <v>48.57</v>
      </c>
      <c r="H3735">
        <v>6.4</v>
      </c>
    </row>
    <row r="3736" spans="1:8" x14ac:dyDescent="0.2">
      <c r="A3736" t="s">
        <v>71</v>
      </c>
      <c r="B3736" t="s">
        <v>55</v>
      </c>
      <c r="C3736" t="s">
        <v>80</v>
      </c>
      <c r="D3736" s="4">
        <v>43586</v>
      </c>
      <c r="E3736" t="s">
        <v>199</v>
      </c>
      <c r="F3736" s="5">
        <v>43221</v>
      </c>
      <c r="G3736">
        <v>281.13</v>
      </c>
      <c r="H3736">
        <v>19.96</v>
      </c>
    </row>
    <row r="3737" spans="1:8" x14ac:dyDescent="0.2">
      <c r="A3737" t="s">
        <v>71</v>
      </c>
      <c r="B3737" t="s">
        <v>55</v>
      </c>
      <c r="C3737" t="s">
        <v>80</v>
      </c>
      <c r="D3737" s="4">
        <v>43586</v>
      </c>
      <c r="E3737" t="s">
        <v>198</v>
      </c>
      <c r="F3737" s="5">
        <v>43221</v>
      </c>
      <c r="G3737">
        <v>281.13</v>
      </c>
      <c r="H3737">
        <v>-19.96</v>
      </c>
    </row>
    <row r="3738" spans="1:8" x14ac:dyDescent="0.2">
      <c r="A3738" t="s">
        <v>71</v>
      </c>
      <c r="B3738" t="s">
        <v>55</v>
      </c>
      <c r="C3738" t="s">
        <v>80</v>
      </c>
      <c r="D3738" s="4">
        <v>43586</v>
      </c>
      <c r="E3738" t="s">
        <v>202</v>
      </c>
      <c r="F3738" s="5">
        <v>43221</v>
      </c>
      <c r="G3738">
        <v>269</v>
      </c>
      <c r="H3738">
        <v>35.51</v>
      </c>
    </row>
    <row r="3739" spans="1:8" x14ac:dyDescent="0.2">
      <c r="A3739" t="s">
        <v>71</v>
      </c>
      <c r="B3739" t="s">
        <v>55</v>
      </c>
      <c r="C3739" t="s">
        <v>80</v>
      </c>
      <c r="D3739" s="4">
        <v>43586</v>
      </c>
      <c r="E3739" t="s">
        <v>203</v>
      </c>
      <c r="F3739" s="5">
        <v>43221</v>
      </c>
      <c r="G3739">
        <v>12.13</v>
      </c>
      <c r="H3739">
        <v>1.6</v>
      </c>
    </row>
    <row r="3740" spans="1:8" x14ac:dyDescent="0.2">
      <c r="A3740" t="s">
        <v>71</v>
      </c>
      <c r="B3740" t="s">
        <v>55</v>
      </c>
      <c r="C3740" t="s">
        <v>81</v>
      </c>
      <c r="D3740" s="4">
        <v>43586</v>
      </c>
      <c r="E3740" t="s">
        <v>199</v>
      </c>
      <c r="F3740" s="5">
        <v>43405</v>
      </c>
      <c r="G3740">
        <v>4059.07</v>
      </c>
      <c r="H3740">
        <v>142.08000000000001</v>
      </c>
    </row>
    <row r="3741" spans="1:8" x14ac:dyDescent="0.2">
      <c r="A3741" t="s">
        <v>71</v>
      </c>
      <c r="B3741" t="s">
        <v>55</v>
      </c>
      <c r="C3741" t="s">
        <v>81</v>
      </c>
      <c r="D3741" s="4">
        <v>43586</v>
      </c>
      <c r="E3741" t="s">
        <v>198</v>
      </c>
      <c r="F3741" s="5">
        <v>43405</v>
      </c>
      <c r="G3741">
        <v>4059.07</v>
      </c>
      <c r="H3741">
        <v>-142.08000000000001</v>
      </c>
    </row>
    <row r="3742" spans="1:8" x14ac:dyDescent="0.2">
      <c r="A3742" t="s">
        <v>71</v>
      </c>
      <c r="B3742" t="s">
        <v>55</v>
      </c>
      <c r="C3742" t="s">
        <v>81</v>
      </c>
      <c r="D3742" s="4">
        <v>43586</v>
      </c>
      <c r="E3742" t="s">
        <v>195</v>
      </c>
      <c r="F3742" s="5">
        <v>43405</v>
      </c>
      <c r="G3742">
        <v>3914.01</v>
      </c>
      <c r="H3742">
        <v>254.41</v>
      </c>
    </row>
    <row r="3743" spans="1:8" x14ac:dyDescent="0.2">
      <c r="A3743" t="s">
        <v>71</v>
      </c>
      <c r="B3743" t="s">
        <v>55</v>
      </c>
      <c r="C3743" t="s">
        <v>81</v>
      </c>
      <c r="D3743" s="4">
        <v>43586</v>
      </c>
      <c r="E3743" t="s">
        <v>194</v>
      </c>
      <c r="F3743" s="5">
        <v>43405</v>
      </c>
      <c r="G3743">
        <v>145.06</v>
      </c>
      <c r="H3743">
        <v>9.43</v>
      </c>
    </row>
    <row r="3744" spans="1:8" x14ac:dyDescent="0.2">
      <c r="A3744" t="s">
        <v>71</v>
      </c>
      <c r="B3744" t="s">
        <v>55</v>
      </c>
      <c r="C3744" t="s">
        <v>81</v>
      </c>
      <c r="D3744" s="4">
        <v>43586</v>
      </c>
      <c r="E3744" t="s">
        <v>199</v>
      </c>
      <c r="F3744" s="5">
        <v>43221</v>
      </c>
      <c r="G3744">
        <v>869.52</v>
      </c>
      <c r="H3744">
        <v>30.45</v>
      </c>
    </row>
    <row r="3745" spans="1:8" x14ac:dyDescent="0.2">
      <c r="A3745" t="s">
        <v>71</v>
      </c>
      <c r="B3745" t="s">
        <v>55</v>
      </c>
      <c r="C3745" t="s">
        <v>81</v>
      </c>
      <c r="D3745" s="4">
        <v>43586</v>
      </c>
      <c r="E3745" t="s">
        <v>204</v>
      </c>
      <c r="F3745" s="5">
        <v>43221</v>
      </c>
      <c r="G3745">
        <v>832</v>
      </c>
      <c r="H3745">
        <v>54.09</v>
      </c>
    </row>
    <row r="3746" spans="1:8" x14ac:dyDescent="0.2">
      <c r="A3746" t="s">
        <v>71</v>
      </c>
      <c r="B3746" t="s">
        <v>55</v>
      </c>
      <c r="C3746" t="s">
        <v>81</v>
      </c>
      <c r="D3746" s="4">
        <v>43586</v>
      </c>
      <c r="E3746" t="s">
        <v>205</v>
      </c>
      <c r="F3746" s="5">
        <v>43221</v>
      </c>
      <c r="G3746">
        <v>37.520000000000003</v>
      </c>
      <c r="H3746">
        <v>2.44</v>
      </c>
    </row>
    <row r="3747" spans="1:8" x14ac:dyDescent="0.2">
      <c r="A3747" t="s">
        <v>71</v>
      </c>
      <c r="B3747" t="s">
        <v>55</v>
      </c>
      <c r="C3747" t="s">
        <v>81</v>
      </c>
      <c r="D3747" s="4">
        <v>43586</v>
      </c>
      <c r="E3747" t="s">
        <v>198</v>
      </c>
      <c r="F3747" s="5">
        <v>43221</v>
      </c>
      <c r="G3747">
        <v>869.52</v>
      </c>
      <c r="H3747">
        <v>-30.45</v>
      </c>
    </row>
    <row r="3748" spans="1:8" x14ac:dyDescent="0.2">
      <c r="A3748" t="s">
        <v>71</v>
      </c>
      <c r="B3748" t="s">
        <v>55</v>
      </c>
      <c r="C3748" t="s">
        <v>82</v>
      </c>
      <c r="D3748" s="4">
        <v>43586</v>
      </c>
      <c r="E3748" t="s">
        <v>197</v>
      </c>
      <c r="F3748" s="5">
        <v>43405</v>
      </c>
      <c r="G3748">
        <v>1276.46</v>
      </c>
      <c r="H3748">
        <v>119.99</v>
      </c>
    </row>
    <row r="3749" spans="1:8" x14ac:dyDescent="0.2">
      <c r="A3749" t="s">
        <v>71</v>
      </c>
      <c r="B3749" t="s">
        <v>55</v>
      </c>
      <c r="C3749" t="s">
        <v>82</v>
      </c>
      <c r="D3749" s="4">
        <v>43586</v>
      </c>
      <c r="E3749" t="s">
        <v>196</v>
      </c>
      <c r="F3749" s="5">
        <v>43405</v>
      </c>
      <c r="G3749">
        <v>47.2</v>
      </c>
      <c r="H3749">
        <v>4.4400000000000004</v>
      </c>
    </row>
    <row r="3750" spans="1:8" x14ac:dyDescent="0.2">
      <c r="A3750" t="s">
        <v>71</v>
      </c>
      <c r="B3750" t="s">
        <v>55</v>
      </c>
      <c r="C3750" t="s">
        <v>82</v>
      </c>
      <c r="D3750" s="4">
        <v>43586</v>
      </c>
      <c r="E3750" t="s">
        <v>199</v>
      </c>
      <c r="F3750" s="5">
        <v>43405</v>
      </c>
      <c r="G3750">
        <v>1323.66</v>
      </c>
      <c r="H3750">
        <v>68.84</v>
      </c>
    </row>
    <row r="3751" spans="1:8" x14ac:dyDescent="0.2">
      <c r="A3751" t="s">
        <v>71</v>
      </c>
      <c r="B3751" t="s">
        <v>55</v>
      </c>
      <c r="C3751" t="s">
        <v>82</v>
      </c>
      <c r="D3751" s="4">
        <v>43586</v>
      </c>
      <c r="E3751" t="s">
        <v>198</v>
      </c>
      <c r="F3751" s="5">
        <v>43405</v>
      </c>
      <c r="G3751">
        <v>1323.66</v>
      </c>
      <c r="H3751">
        <v>-68.84</v>
      </c>
    </row>
    <row r="3752" spans="1:8" x14ac:dyDescent="0.2">
      <c r="A3752" t="s">
        <v>71</v>
      </c>
      <c r="B3752" t="s">
        <v>55</v>
      </c>
      <c r="C3752" t="s">
        <v>82</v>
      </c>
      <c r="D3752" s="4">
        <v>43586</v>
      </c>
      <c r="E3752" t="s">
        <v>206</v>
      </c>
      <c r="F3752" s="5">
        <v>43221</v>
      </c>
      <c r="G3752">
        <v>252</v>
      </c>
      <c r="H3752">
        <v>23.69</v>
      </c>
    </row>
    <row r="3753" spans="1:8" x14ac:dyDescent="0.2">
      <c r="A3753" t="s">
        <v>71</v>
      </c>
      <c r="B3753" t="s">
        <v>55</v>
      </c>
      <c r="C3753" t="s">
        <v>82</v>
      </c>
      <c r="D3753" s="4">
        <v>43586</v>
      </c>
      <c r="E3753" t="s">
        <v>207</v>
      </c>
      <c r="F3753" s="5">
        <v>43221</v>
      </c>
      <c r="G3753">
        <v>11.37</v>
      </c>
      <c r="H3753">
        <v>1.07</v>
      </c>
    </row>
    <row r="3754" spans="1:8" x14ac:dyDescent="0.2">
      <c r="A3754" t="s">
        <v>71</v>
      </c>
      <c r="B3754" t="s">
        <v>55</v>
      </c>
      <c r="C3754" t="s">
        <v>82</v>
      </c>
      <c r="D3754" s="4">
        <v>43586</v>
      </c>
      <c r="E3754" t="s">
        <v>198</v>
      </c>
      <c r="F3754" s="5">
        <v>43221</v>
      </c>
      <c r="G3754">
        <v>263.37</v>
      </c>
      <c r="H3754">
        <v>-13.7</v>
      </c>
    </row>
    <row r="3755" spans="1:8" x14ac:dyDescent="0.2">
      <c r="A3755" t="s">
        <v>71</v>
      </c>
      <c r="B3755" t="s">
        <v>55</v>
      </c>
      <c r="C3755" t="s">
        <v>82</v>
      </c>
      <c r="D3755" s="4">
        <v>43586</v>
      </c>
      <c r="E3755" t="s">
        <v>199</v>
      </c>
      <c r="F3755" s="5">
        <v>43221</v>
      </c>
      <c r="G3755">
        <v>263.37</v>
      </c>
      <c r="H3755">
        <v>13.7</v>
      </c>
    </row>
    <row r="3756" spans="1:8" x14ac:dyDescent="0.2">
      <c r="A3756" t="s">
        <v>71</v>
      </c>
      <c r="B3756" t="s">
        <v>54</v>
      </c>
      <c r="C3756" t="s">
        <v>80</v>
      </c>
      <c r="D3756" s="4">
        <v>43497</v>
      </c>
      <c r="E3756" t="s">
        <v>193</v>
      </c>
      <c r="F3756" s="5">
        <v>43405</v>
      </c>
      <c r="G3756">
        <v>36</v>
      </c>
      <c r="H3756">
        <v>4.75</v>
      </c>
    </row>
    <row r="3757" spans="1:8" x14ac:dyDescent="0.2">
      <c r="A3757" t="s">
        <v>71</v>
      </c>
      <c r="B3757" t="s">
        <v>54</v>
      </c>
      <c r="C3757" t="s">
        <v>80</v>
      </c>
      <c r="D3757" s="4">
        <v>43497</v>
      </c>
      <c r="E3757" t="s">
        <v>192</v>
      </c>
      <c r="F3757" s="5">
        <v>43405</v>
      </c>
      <c r="G3757">
        <v>1.44</v>
      </c>
      <c r="H3757">
        <v>0.19</v>
      </c>
    </row>
    <row r="3758" spans="1:8" x14ac:dyDescent="0.2">
      <c r="A3758" t="s">
        <v>71</v>
      </c>
      <c r="B3758" t="s">
        <v>54</v>
      </c>
      <c r="C3758" t="s">
        <v>80</v>
      </c>
      <c r="D3758" s="4">
        <v>43497</v>
      </c>
      <c r="E3758" t="s">
        <v>198</v>
      </c>
      <c r="F3758" s="5">
        <v>43405</v>
      </c>
      <c r="G3758">
        <v>37.44</v>
      </c>
      <c r="H3758">
        <v>-2.66</v>
      </c>
    </row>
    <row r="3759" spans="1:8" x14ac:dyDescent="0.2">
      <c r="A3759" t="s">
        <v>71</v>
      </c>
      <c r="B3759" t="s">
        <v>54</v>
      </c>
      <c r="C3759" t="s">
        <v>80</v>
      </c>
      <c r="D3759" s="4">
        <v>43497</v>
      </c>
      <c r="E3759" t="s">
        <v>199</v>
      </c>
      <c r="F3759" s="5">
        <v>43405</v>
      </c>
      <c r="G3759">
        <v>37.44</v>
      </c>
      <c r="H3759">
        <v>2.66</v>
      </c>
    </row>
    <row r="3760" spans="1:8" x14ac:dyDescent="0.2">
      <c r="A3760" t="s">
        <v>71</v>
      </c>
      <c r="B3760" t="s">
        <v>54</v>
      </c>
      <c r="C3760" t="s">
        <v>81</v>
      </c>
      <c r="D3760" s="4">
        <v>43497</v>
      </c>
      <c r="E3760" t="s">
        <v>199</v>
      </c>
      <c r="F3760" s="5">
        <v>43405</v>
      </c>
      <c r="G3760">
        <v>4.16</v>
      </c>
      <c r="H3760">
        <v>0.15</v>
      </c>
    </row>
    <row r="3761" spans="1:8" x14ac:dyDescent="0.2">
      <c r="A3761" t="s">
        <v>71</v>
      </c>
      <c r="B3761" t="s">
        <v>54</v>
      </c>
      <c r="C3761" t="s">
        <v>81</v>
      </c>
      <c r="D3761" s="4">
        <v>43497</v>
      </c>
      <c r="E3761" t="s">
        <v>195</v>
      </c>
      <c r="F3761" s="5">
        <v>43405</v>
      </c>
      <c r="G3761">
        <v>4</v>
      </c>
      <c r="H3761">
        <v>0.26</v>
      </c>
    </row>
    <row r="3762" spans="1:8" x14ac:dyDescent="0.2">
      <c r="A3762" t="s">
        <v>71</v>
      </c>
      <c r="B3762" t="s">
        <v>54</v>
      </c>
      <c r="C3762" t="s">
        <v>81</v>
      </c>
      <c r="D3762" s="4">
        <v>43497</v>
      </c>
      <c r="E3762" t="s">
        <v>194</v>
      </c>
      <c r="F3762" s="5">
        <v>43405</v>
      </c>
      <c r="G3762">
        <v>0.16</v>
      </c>
      <c r="H3762">
        <v>0.01</v>
      </c>
    </row>
    <row r="3763" spans="1:8" x14ac:dyDescent="0.2">
      <c r="A3763" t="s">
        <v>71</v>
      </c>
      <c r="B3763" t="s">
        <v>54</v>
      </c>
      <c r="C3763" t="s">
        <v>81</v>
      </c>
      <c r="D3763" s="4">
        <v>43497</v>
      </c>
      <c r="E3763" t="s">
        <v>198</v>
      </c>
      <c r="F3763" s="5">
        <v>43405</v>
      </c>
      <c r="G3763">
        <v>4.16</v>
      </c>
      <c r="H3763">
        <v>-0.15</v>
      </c>
    </row>
    <row r="3764" spans="1:8" x14ac:dyDescent="0.2">
      <c r="A3764" t="s">
        <v>71</v>
      </c>
      <c r="B3764" t="s">
        <v>54</v>
      </c>
      <c r="C3764" t="s">
        <v>82</v>
      </c>
      <c r="D3764" s="4">
        <v>43497</v>
      </c>
      <c r="E3764" t="s">
        <v>199</v>
      </c>
      <c r="F3764" s="5">
        <v>43405</v>
      </c>
      <c r="G3764">
        <v>72.790000000000006</v>
      </c>
      <c r="H3764">
        <v>3.79</v>
      </c>
    </row>
    <row r="3765" spans="1:8" x14ac:dyDescent="0.2">
      <c r="A3765" t="s">
        <v>71</v>
      </c>
      <c r="B3765" t="s">
        <v>54</v>
      </c>
      <c r="C3765" t="s">
        <v>82</v>
      </c>
      <c r="D3765" s="4">
        <v>43497</v>
      </c>
      <c r="E3765" t="s">
        <v>197</v>
      </c>
      <c r="F3765" s="5">
        <v>43405</v>
      </c>
      <c r="G3765">
        <v>70</v>
      </c>
      <c r="H3765">
        <v>6.58</v>
      </c>
    </row>
    <row r="3766" spans="1:8" x14ac:dyDescent="0.2">
      <c r="A3766" t="s">
        <v>71</v>
      </c>
      <c r="B3766" t="s">
        <v>54</v>
      </c>
      <c r="C3766" t="s">
        <v>82</v>
      </c>
      <c r="D3766" s="4">
        <v>43497</v>
      </c>
      <c r="E3766" t="s">
        <v>196</v>
      </c>
      <c r="F3766" s="5">
        <v>43405</v>
      </c>
      <c r="G3766">
        <v>2.79</v>
      </c>
      <c r="H3766">
        <v>0.26</v>
      </c>
    </row>
    <row r="3767" spans="1:8" x14ac:dyDescent="0.2">
      <c r="A3767" t="s">
        <v>71</v>
      </c>
      <c r="B3767" t="s">
        <v>54</v>
      </c>
      <c r="C3767" t="s">
        <v>82</v>
      </c>
      <c r="D3767" s="4">
        <v>43497</v>
      </c>
      <c r="E3767" t="s">
        <v>198</v>
      </c>
      <c r="F3767" s="5">
        <v>43405</v>
      </c>
      <c r="G3767">
        <v>72.790000000000006</v>
      </c>
      <c r="H3767">
        <v>-3.79</v>
      </c>
    </row>
    <row r="3768" spans="1:8" x14ac:dyDescent="0.2">
      <c r="A3768" t="s">
        <v>71</v>
      </c>
      <c r="B3768" t="s">
        <v>54</v>
      </c>
      <c r="C3768" t="s">
        <v>80</v>
      </c>
      <c r="D3768" s="4">
        <v>43435</v>
      </c>
      <c r="E3768" t="s">
        <v>198</v>
      </c>
      <c r="F3768" s="5">
        <v>43405</v>
      </c>
      <c r="G3768">
        <v>50375.839999999997</v>
      </c>
      <c r="H3768">
        <v>-3576.68</v>
      </c>
    </row>
    <row r="3769" spans="1:8" x14ac:dyDescent="0.2">
      <c r="A3769" t="s">
        <v>71</v>
      </c>
      <c r="B3769" t="s">
        <v>54</v>
      </c>
      <c r="C3769" t="s">
        <v>80</v>
      </c>
      <c r="D3769" s="4">
        <v>43435</v>
      </c>
      <c r="E3769" t="s">
        <v>193</v>
      </c>
      <c r="F3769" s="5">
        <v>43405</v>
      </c>
      <c r="G3769">
        <v>48201.95</v>
      </c>
      <c r="H3769">
        <v>6362.58</v>
      </c>
    </row>
    <row r="3770" spans="1:8" x14ac:dyDescent="0.2">
      <c r="A3770" t="s">
        <v>71</v>
      </c>
      <c r="B3770" t="s">
        <v>54</v>
      </c>
      <c r="C3770" t="s">
        <v>80</v>
      </c>
      <c r="D3770" s="4">
        <v>43435</v>
      </c>
      <c r="E3770" t="s">
        <v>192</v>
      </c>
      <c r="F3770" s="5">
        <v>43405</v>
      </c>
      <c r="G3770">
        <v>2173.89</v>
      </c>
      <c r="H3770">
        <v>286.97000000000003</v>
      </c>
    </row>
    <row r="3771" spans="1:8" x14ac:dyDescent="0.2">
      <c r="A3771" t="s">
        <v>71</v>
      </c>
      <c r="B3771" t="s">
        <v>54</v>
      </c>
      <c r="C3771" t="s">
        <v>80</v>
      </c>
      <c r="D3771" s="4">
        <v>43435</v>
      </c>
      <c r="E3771" t="s">
        <v>199</v>
      </c>
      <c r="F3771" s="5">
        <v>43405</v>
      </c>
      <c r="G3771">
        <v>50375.839999999997</v>
      </c>
      <c r="H3771">
        <v>3576.68</v>
      </c>
    </row>
    <row r="3772" spans="1:8" x14ac:dyDescent="0.2">
      <c r="A3772" t="s">
        <v>71</v>
      </c>
      <c r="B3772" t="s">
        <v>54</v>
      </c>
      <c r="C3772" t="s">
        <v>81</v>
      </c>
      <c r="D3772" s="4">
        <v>43435</v>
      </c>
      <c r="E3772" t="s">
        <v>198</v>
      </c>
      <c r="F3772" s="5">
        <v>43405</v>
      </c>
      <c r="G3772">
        <v>165291.10999999999</v>
      </c>
      <c r="H3772">
        <v>-5785.26</v>
      </c>
    </row>
    <row r="3773" spans="1:8" x14ac:dyDescent="0.2">
      <c r="A3773" t="s">
        <v>71</v>
      </c>
      <c r="B3773" t="s">
        <v>54</v>
      </c>
      <c r="C3773" t="s">
        <v>81</v>
      </c>
      <c r="D3773" s="4">
        <v>43435</v>
      </c>
      <c r="E3773" t="s">
        <v>195</v>
      </c>
      <c r="F3773" s="5">
        <v>43405</v>
      </c>
      <c r="G3773">
        <v>158158.24</v>
      </c>
      <c r="H3773">
        <v>10280.25</v>
      </c>
    </row>
    <row r="3774" spans="1:8" x14ac:dyDescent="0.2">
      <c r="A3774" t="s">
        <v>71</v>
      </c>
      <c r="B3774" t="s">
        <v>54</v>
      </c>
      <c r="C3774" t="s">
        <v>81</v>
      </c>
      <c r="D3774" s="4">
        <v>43435</v>
      </c>
      <c r="E3774" t="s">
        <v>194</v>
      </c>
      <c r="F3774" s="5">
        <v>43405</v>
      </c>
      <c r="G3774">
        <v>7132.87</v>
      </c>
      <c r="H3774">
        <v>463.56</v>
      </c>
    </row>
    <row r="3775" spans="1:8" x14ac:dyDescent="0.2">
      <c r="A3775" t="s">
        <v>71</v>
      </c>
      <c r="B3775" t="s">
        <v>54</v>
      </c>
      <c r="C3775" t="s">
        <v>81</v>
      </c>
      <c r="D3775" s="4">
        <v>43435</v>
      </c>
      <c r="E3775" t="s">
        <v>199</v>
      </c>
      <c r="F3775" s="5">
        <v>43405</v>
      </c>
      <c r="G3775">
        <v>165291.10999999999</v>
      </c>
      <c r="H3775">
        <v>5785.26</v>
      </c>
    </row>
    <row r="3776" spans="1:8" x14ac:dyDescent="0.2">
      <c r="A3776" t="s">
        <v>71</v>
      </c>
      <c r="B3776" t="s">
        <v>54</v>
      </c>
      <c r="C3776" t="s">
        <v>82</v>
      </c>
      <c r="D3776" s="4">
        <v>43435</v>
      </c>
      <c r="E3776" t="s">
        <v>198</v>
      </c>
      <c r="F3776" s="5">
        <v>43405</v>
      </c>
      <c r="G3776">
        <v>44443.69</v>
      </c>
      <c r="H3776">
        <v>-2311.1</v>
      </c>
    </row>
    <row r="3777" spans="1:8" x14ac:dyDescent="0.2">
      <c r="A3777" t="s">
        <v>71</v>
      </c>
      <c r="B3777" t="s">
        <v>54</v>
      </c>
      <c r="C3777" t="s">
        <v>82</v>
      </c>
      <c r="D3777" s="4">
        <v>43435</v>
      </c>
      <c r="E3777" t="s">
        <v>197</v>
      </c>
      <c r="F3777" s="5">
        <v>43405</v>
      </c>
      <c r="G3777">
        <v>42525.79</v>
      </c>
      <c r="H3777">
        <v>3997.53</v>
      </c>
    </row>
    <row r="3778" spans="1:8" x14ac:dyDescent="0.2">
      <c r="A3778" t="s">
        <v>71</v>
      </c>
      <c r="B3778" t="s">
        <v>54</v>
      </c>
      <c r="C3778" t="s">
        <v>82</v>
      </c>
      <c r="D3778" s="4">
        <v>43435</v>
      </c>
      <c r="E3778" t="s">
        <v>196</v>
      </c>
      <c r="F3778" s="5">
        <v>43405</v>
      </c>
      <c r="G3778">
        <v>1917.9</v>
      </c>
      <c r="H3778">
        <v>180.3</v>
      </c>
    </row>
    <row r="3779" spans="1:8" x14ac:dyDescent="0.2">
      <c r="A3779" t="s">
        <v>71</v>
      </c>
      <c r="B3779" t="s">
        <v>54</v>
      </c>
      <c r="C3779" t="s">
        <v>82</v>
      </c>
      <c r="D3779" s="4">
        <v>43435</v>
      </c>
      <c r="E3779" t="s">
        <v>199</v>
      </c>
      <c r="F3779" s="5">
        <v>43405</v>
      </c>
      <c r="G3779">
        <v>44443.69</v>
      </c>
      <c r="H3779">
        <v>2311.1</v>
      </c>
    </row>
    <row r="3780" spans="1:8" x14ac:dyDescent="0.2">
      <c r="A3780" t="s">
        <v>71</v>
      </c>
      <c r="B3780" t="s">
        <v>55</v>
      </c>
      <c r="C3780" t="s">
        <v>80</v>
      </c>
      <c r="D3780" s="4">
        <v>43435</v>
      </c>
      <c r="E3780" t="s">
        <v>198</v>
      </c>
      <c r="F3780" s="5">
        <v>43405</v>
      </c>
      <c r="G3780">
        <v>27610.58</v>
      </c>
      <c r="H3780">
        <v>-1960.37</v>
      </c>
    </row>
    <row r="3781" spans="1:8" x14ac:dyDescent="0.2">
      <c r="A3781" t="s">
        <v>71</v>
      </c>
      <c r="B3781" t="s">
        <v>55</v>
      </c>
      <c r="C3781" t="s">
        <v>80</v>
      </c>
      <c r="D3781" s="4">
        <v>43435</v>
      </c>
      <c r="E3781" t="s">
        <v>193</v>
      </c>
      <c r="F3781" s="5">
        <v>43405</v>
      </c>
      <c r="G3781">
        <v>26419.05</v>
      </c>
      <c r="H3781">
        <v>3487.31</v>
      </c>
    </row>
    <row r="3782" spans="1:8" x14ac:dyDescent="0.2">
      <c r="A3782" t="s">
        <v>71</v>
      </c>
      <c r="B3782" t="s">
        <v>55</v>
      </c>
      <c r="C3782" t="s">
        <v>80</v>
      </c>
      <c r="D3782" s="4">
        <v>43435</v>
      </c>
      <c r="E3782" t="s">
        <v>192</v>
      </c>
      <c r="F3782" s="5">
        <v>43405</v>
      </c>
      <c r="G3782">
        <v>1191.53</v>
      </c>
      <c r="H3782">
        <v>157.28</v>
      </c>
    </row>
    <row r="3783" spans="1:8" x14ac:dyDescent="0.2">
      <c r="A3783" t="s">
        <v>71</v>
      </c>
      <c r="B3783" t="s">
        <v>55</v>
      </c>
      <c r="C3783" t="s">
        <v>80</v>
      </c>
      <c r="D3783" s="4">
        <v>43435</v>
      </c>
      <c r="E3783" t="s">
        <v>199</v>
      </c>
      <c r="F3783" s="5">
        <v>43405</v>
      </c>
      <c r="G3783">
        <v>27610.58</v>
      </c>
      <c r="H3783">
        <v>1960.37</v>
      </c>
    </row>
    <row r="3784" spans="1:8" x14ac:dyDescent="0.2">
      <c r="A3784" t="s">
        <v>71</v>
      </c>
      <c r="B3784" t="s">
        <v>55</v>
      </c>
      <c r="C3784" t="s">
        <v>81</v>
      </c>
      <c r="D3784" s="4">
        <v>43435</v>
      </c>
      <c r="E3784" t="s">
        <v>198</v>
      </c>
      <c r="F3784" s="5">
        <v>43405</v>
      </c>
      <c r="G3784">
        <v>78175.11</v>
      </c>
      <c r="H3784">
        <v>-2736.07</v>
      </c>
    </row>
    <row r="3785" spans="1:8" x14ac:dyDescent="0.2">
      <c r="A3785" t="s">
        <v>71</v>
      </c>
      <c r="B3785" t="s">
        <v>55</v>
      </c>
      <c r="C3785" t="s">
        <v>81</v>
      </c>
      <c r="D3785" s="4">
        <v>43435</v>
      </c>
      <c r="E3785" t="s">
        <v>195</v>
      </c>
      <c r="F3785" s="5">
        <v>43405</v>
      </c>
      <c r="G3785">
        <v>74801.59</v>
      </c>
      <c r="H3785">
        <v>4862.1400000000003</v>
      </c>
    </row>
    <row r="3786" spans="1:8" x14ac:dyDescent="0.2">
      <c r="A3786" t="s">
        <v>71</v>
      </c>
      <c r="B3786" t="s">
        <v>55</v>
      </c>
      <c r="C3786" t="s">
        <v>81</v>
      </c>
      <c r="D3786" s="4">
        <v>43435</v>
      </c>
      <c r="E3786" t="s">
        <v>194</v>
      </c>
      <c r="F3786" s="5">
        <v>43405</v>
      </c>
      <c r="G3786">
        <v>3373.52</v>
      </c>
      <c r="H3786">
        <v>219.29</v>
      </c>
    </row>
    <row r="3787" spans="1:8" x14ac:dyDescent="0.2">
      <c r="A3787" t="s">
        <v>71</v>
      </c>
      <c r="B3787" t="s">
        <v>55</v>
      </c>
      <c r="C3787" t="s">
        <v>81</v>
      </c>
      <c r="D3787" s="4">
        <v>43435</v>
      </c>
      <c r="E3787" t="s">
        <v>199</v>
      </c>
      <c r="F3787" s="5">
        <v>43405</v>
      </c>
      <c r="G3787">
        <v>78175.11</v>
      </c>
      <c r="H3787">
        <v>2736.07</v>
      </c>
    </row>
    <row r="3788" spans="1:8" x14ac:dyDescent="0.2">
      <c r="A3788" t="s">
        <v>71</v>
      </c>
      <c r="B3788" t="s">
        <v>55</v>
      </c>
      <c r="C3788" t="s">
        <v>82</v>
      </c>
      <c r="D3788" s="4">
        <v>43435</v>
      </c>
      <c r="E3788" t="s">
        <v>198</v>
      </c>
      <c r="F3788" s="5">
        <v>43405</v>
      </c>
      <c r="G3788">
        <v>29885.119999999999</v>
      </c>
      <c r="H3788">
        <v>-1554.04</v>
      </c>
    </row>
    <row r="3789" spans="1:8" x14ac:dyDescent="0.2">
      <c r="A3789" t="s">
        <v>71</v>
      </c>
      <c r="B3789" t="s">
        <v>54</v>
      </c>
      <c r="C3789" t="s">
        <v>80</v>
      </c>
      <c r="D3789" s="4">
        <v>43435</v>
      </c>
      <c r="E3789" t="s">
        <v>199</v>
      </c>
      <c r="F3789" s="5">
        <v>43405</v>
      </c>
      <c r="G3789">
        <v>55.93</v>
      </c>
      <c r="H3789">
        <v>3.97</v>
      </c>
    </row>
    <row r="3790" spans="1:8" x14ac:dyDescent="0.2">
      <c r="A3790" t="s">
        <v>71</v>
      </c>
      <c r="B3790" t="s">
        <v>54</v>
      </c>
      <c r="C3790" t="s">
        <v>80</v>
      </c>
      <c r="D3790" s="4">
        <v>43435</v>
      </c>
      <c r="E3790" t="s">
        <v>198</v>
      </c>
      <c r="F3790" s="5">
        <v>43405</v>
      </c>
      <c r="G3790">
        <v>55.93</v>
      </c>
      <c r="H3790">
        <v>-3.97</v>
      </c>
    </row>
    <row r="3791" spans="1:8" x14ac:dyDescent="0.2">
      <c r="A3791" t="s">
        <v>71</v>
      </c>
      <c r="B3791" t="s">
        <v>54</v>
      </c>
      <c r="C3791" t="s">
        <v>80</v>
      </c>
      <c r="D3791" s="4">
        <v>43435</v>
      </c>
      <c r="E3791" t="s">
        <v>193</v>
      </c>
      <c r="F3791" s="5">
        <v>43405</v>
      </c>
      <c r="G3791">
        <v>53.52</v>
      </c>
      <c r="H3791">
        <v>7.06</v>
      </c>
    </row>
    <row r="3792" spans="1:8" x14ac:dyDescent="0.2">
      <c r="A3792" t="s">
        <v>71</v>
      </c>
      <c r="B3792" t="s">
        <v>54</v>
      </c>
      <c r="C3792" t="s">
        <v>80</v>
      </c>
      <c r="D3792" s="4">
        <v>43435</v>
      </c>
      <c r="E3792" t="s">
        <v>192</v>
      </c>
      <c r="F3792" s="5">
        <v>43405</v>
      </c>
      <c r="G3792">
        <v>2.41</v>
      </c>
      <c r="H3792">
        <v>0.32</v>
      </c>
    </row>
    <row r="3793" spans="1:8" x14ac:dyDescent="0.2">
      <c r="A3793" t="s">
        <v>71</v>
      </c>
      <c r="B3793" t="s">
        <v>54</v>
      </c>
      <c r="C3793" t="s">
        <v>80</v>
      </c>
      <c r="D3793" s="4">
        <v>43435</v>
      </c>
      <c r="E3793" t="s">
        <v>199</v>
      </c>
      <c r="F3793" s="5">
        <v>43221</v>
      </c>
      <c r="G3793">
        <v>30.31</v>
      </c>
      <c r="H3793">
        <v>2.15</v>
      </c>
    </row>
    <row r="3794" spans="1:8" x14ac:dyDescent="0.2">
      <c r="A3794" t="s">
        <v>71</v>
      </c>
      <c r="B3794" t="s">
        <v>54</v>
      </c>
      <c r="C3794" t="s">
        <v>80</v>
      </c>
      <c r="D3794" s="4">
        <v>43435</v>
      </c>
      <c r="E3794" t="s">
        <v>202</v>
      </c>
      <c r="F3794" s="5">
        <v>43221</v>
      </c>
      <c r="G3794">
        <v>29</v>
      </c>
      <c r="H3794">
        <v>3.83</v>
      </c>
    </row>
    <row r="3795" spans="1:8" x14ac:dyDescent="0.2">
      <c r="A3795" t="s">
        <v>71</v>
      </c>
      <c r="B3795" t="s">
        <v>54</v>
      </c>
      <c r="C3795" t="s">
        <v>80</v>
      </c>
      <c r="D3795" s="4">
        <v>43435</v>
      </c>
      <c r="E3795" t="s">
        <v>203</v>
      </c>
      <c r="F3795" s="5">
        <v>43221</v>
      </c>
      <c r="G3795">
        <v>1.31</v>
      </c>
      <c r="H3795">
        <v>0.17</v>
      </c>
    </row>
    <row r="3796" spans="1:8" x14ac:dyDescent="0.2">
      <c r="A3796" t="s">
        <v>71</v>
      </c>
      <c r="B3796" t="s">
        <v>54</v>
      </c>
      <c r="C3796" t="s">
        <v>80</v>
      </c>
      <c r="D3796" s="4">
        <v>43435</v>
      </c>
      <c r="E3796" t="s">
        <v>198</v>
      </c>
      <c r="F3796" s="5">
        <v>43221</v>
      </c>
      <c r="G3796">
        <v>30.31</v>
      </c>
      <c r="H3796">
        <v>-2.15</v>
      </c>
    </row>
    <row r="3797" spans="1:8" x14ac:dyDescent="0.2">
      <c r="A3797" t="s">
        <v>71</v>
      </c>
      <c r="B3797" t="s">
        <v>54</v>
      </c>
      <c r="C3797" t="s">
        <v>81</v>
      </c>
      <c r="D3797" s="4">
        <v>43435</v>
      </c>
      <c r="E3797" t="s">
        <v>195</v>
      </c>
      <c r="F3797" s="5">
        <v>43405</v>
      </c>
      <c r="G3797">
        <v>254.85</v>
      </c>
      <c r="H3797">
        <v>16.57</v>
      </c>
    </row>
    <row r="3798" spans="1:8" x14ac:dyDescent="0.2">
      <c r="A3798" t="s">
        <v>71</v>
      </c>
      <c r="B3798" t="s">
        <v>54</v>
      </c>
      <c r="C3798" t="s">
        <v>81</v>
      </c>
      <c r="D3798" s="4">
        <v>43435</v>
      </c>
      <c r="E3798" t="s">
        <v>194</v>
      </c>
      <c r="F3798" s="5">
        <v>43405</v>
      </c>
      <c r="G3798">
        <v>11.49</v>
      </c>
      <c r="H3798">
        <v>0.75</v>
      </c>
    </row>
    <row r="3799" spans="1:8" x14ac:dyDescent="0.2">
      <c r="A3799" t="s">
        <v>71</v>
      </c>
      <c r="B3799" t="s">
        <v>54</v>
      </c>
      <c r="C3799" t="s">
        <v>81</v>
      </c>
      <c r="D3799" s="4">
        <v>43435</v>
      </c>
      <c r="E3799" t="s">
        <v>199</v>
      </c>
      <c r="F3799" s="5">
        <v>43405</v>
      </c>
      <c r="G3799">
        <v>266.33999999999997</v>
      </c>
      <c r="H3799">
        <v>9.32</v>
      </c>
    </row>
    <row r="3800" spans="1:8" x14ac:dyDescent="0.2">
      <c r="A3800" t="s">
        <v>71</v>
      </c>
      <c r="B3800" t="s">
        <v>54</v>
      </c>
      <c r="C3800" t="s">
        <v>81</v>
      </c>
      <c r="D3800" s="4">
        <v>43435</v>
      </c>
      <c r="E3800" t="s">
        <v>198</v>
      </c>
      <c r="F3800" s="5">
        <v>43405</v>
      </c>
      <c r="G3800">
        <v>266.33999999999997</v>
      </c>
      <c r="H3800">
        <v>-9.32</v>
      </c>
    </row>
    <row r="3801" spans="1:8" x14ac:dyDescent="0.2">
      <c r="A3801" t="s">
        <v>71</v>
      </c>
      <c r="B3801" t="s">
        <v>54</v>
      </c>
      <c r="C3801" t="s">
        <v>81</v>
      </c>
      <c r="D3801" s="4">
        <v>43435</v>
      </c>
      <c r="E3801" t="s">
        <v>204</v>
      </c>
      <c r="F3801" s="5">
        <v>43221</v>
      </c>
      <c r="G3801">
        <v>140</v>
      </c>
      <c r="H3801">
        <v>9.1</v>
      </c>
    </row>
    <row r="3802" spans="1:8" x14ac:dyDescent="0.2">
      <c r="A3802" t="s">
        <v>71</v>
      </c>
      <c r="B3802" t="s">
        <v>54</v>
      </c>
      <c r="C3802" t="s">
        <v>81</v>
      </c>
      <c r="D3802" s="4">
        <v>43435</v>
      </c>
      <c r="E3802" t="s">
        <v>205</v>
      </c>
      <c r="F3802" s="5">
        <v>43221</v>
      </c>
      <c r="G3802">
        <v>6.31</v>
      </c>
      <c r="H3802">
        <v>0.41</v>
      </c>
    </row>
    <row r="3803" spans="1:8" x14ac:dyDescent="0.2">
      <c r="A3803" t="s">
        <v>71</v>
      </c>
      <c r="B3803" t="s">
        <v>54</v>
      </c>
      <c r="C3803" t="s">
        <v>81</v>
      </c>
      <c r="D3803" s="4">
        <v>43435</v>
      </c>
      <c r="E3803" t="s">
        <v>198</v>
      </c>
      <c r="F3803" s="5">
        <v>43221</v>
      </c>
      <c r="G3803">
        <v>146.31</v>
      </c>
      <c r="H3803">
        <v>-5.12</v>
      </c>
    </row>
    <row r="3804" spans="1:8" x14ac:dyDescent="0.2">
      <c r="A3804" t="s">
        <v>71</v>
      </c>
      <c r="B3804" t="s">
        <v>54</v>
      </c>
      <c r="C3804" t="s">
        <v>81</v>
      </c>
      <c r="D3804" s="4">
        <v>43435</v>
      </c>
      <c r="E3804" t="s">
        <v>199</v>
      </c>
      <c r="F3804" s="5">
        <v>43221</v>
      </c>
      <c r="G3804">
        <v>146.31</v>
      </c>
      <c r="H3804">
        <v>5.12</v>
      </c>
    </row>
    <row r="3805" spans="1:8" x14ac:dyDescent="0.2">
      <c r="A3805" t="s">
        <v>71</v>
      </c>
      <c r="B3805" t="s">
        <v>54</v>
      </c>
      <c r="C3805" t="s">
        <v>82</v>
      </c>
      <c r="D3805" s="4">
        <v>43435</v>
      </c>
      <c r="E3805" t="s">
        <v>199</v>
      </c>
      <c r="F3805" s="5">
        <v>43405</v>
      </c>
      <c r="G3805">
        <v>52.9</v>
      </c>
      <c r="H3805">
        <v>2.75</v>
      </c>
    </row>
    <row r="3806" spans="1:8" x14ac:dyDescent="0.2">
      <c r="A3806" t="s">
        <v>71</v>
      </c>
      <c r="B3806" t="s">
        <v>54</v>
      </c>
      <c r="C3806" t="s">
        <v>82</v>
      </c>
      <c r="D3806" s="4">
        <v>43435</v>
      </c>
      <c r="E3806" t="s">
        <v>198</v>
      </c>
      <c r="F3806" s="5">
        <v>43405</v>
      </c>
      <c r="G3806">
        <v>52.9</v>
      </c>
      <c r="H3806">
        <v>-2.75</v>
      </c>
    </row>
    <row r="3807" spans="1:8" x14ac:dyDescent="0.2">
      <c r="A3807" t="s">
        <v>71</v>
      </c>
      <c r="B3807" t="s">
        <v>54</v>
      </c>
      <c r="C3807" t="s">
        <v>82</v>
      </c>
      <c r="D3807" s="4">
        <v>43435</v>
      </c>
      <c r="E3807" t="s">
        <v>197</v>
      </c>
      <c r="F3807" s="5">
        <v>43405</v>
      </c>
      <c r="G3807">
        <v>50.62</v>
      </c>
      <c r="H3807">
        <v>4.76</v>
      </c>
    </row>
    <row r="3808" spans="1:8" x14ac:dyDescent="0.2">
      <c r="A3808" t="s">
        <v>71</v>
      </c>
      <c r="B3808" t="s">
        <v>54</v>
      </c>
      <c r="C3808" t="s">
        <v>82</v>
      </c>
      <c r="D3808" s="4">
        <v>43435</v>
      </c>
      <c r="E3808" t="s">
        <v>196</v>
      </c>
      <c r="F3808" s="5">
        <v>43405</v>
      </c>
      <c r="G3808">
        <v>2.2799999999999998</v>
      </c>
      <c r="H3808">
        <v>0.21</v>
      </c>
    </row>
    <row r="3809" spans="1:8" x14ac:dyDescent="0.2">
      <c r="A3809" t="s">
        <v>71</v>
      </c>
      <c r="B3809" t="s">
        <v>54</v>
      </c>
      <c r="C3809" t="s">
        <v>82</v>
      </c>
      <c r="D3809" s="4">
        <v>43435</v>
      </c>
      <c r="E3809" t="s">
        <v>199</v>
      </c>
      <c r="F3809" s="5">
        <v>43221</v>
      </c>
      <c r="G3809">
        <v>29.26</v>
      </c>
      <c r="H3809">
        <v>1.53</v>
      </c>
    </row>
    <row r="3810" spans="1:8" x14ac:dyDescent="0.2">
      <c r="A3810" t="s">
        <v>71</v>
      </c>
      <c r="B3810" t="s">
        <v>54</v>
      </c>
      <c r="C3810" t="s">
        <v>82</v>
      </c>
      <c r="D3810" s="4">
        <v>43435</v>
      </c>
      <c r="E3810" t="s">
        <v>206</v>
      </c>
      <c r="F3810" s="5">
        <v>43221</v>
      </c>
      <c r="G3810">
        <v>28</v>
      </c>
      <c r="H3810">
        <v>2.63</v>
      </c>
    </row>
    <row r="3811" spans="1:8" x14ac:dyDescent="0.2">
      <c r="A3811" t="s">
        <v>71</v>
      </c>
      <c r="B3811" t="s">
        <v>54</v>
      </c>
      <c r="C3811" t="s">
        <v>82</v>
      </c>
      <c r="D3811" s="4">
        <v>43435</v>
      </c>
      <c r="E3811" t="s">
        <v>207</v>
      </c>
      <c r="F3811" s="5">
        <v>43221</v>
      </c>
      <c r="G3811">
        <v>1.26</v>
      </c>
      <c r="H3811">
        <v>0.12</v>
      </c>
    </row>
    <row r="3812" spans="1:8" x14ac:dyDescent="0.2">
      <c r="A3812" t="s">
        <v>71</v>
      </c>
      <c r="B3812" t="s">
        <v>54</v>
      </c>
      <c r="C3812" t="s">
        <v>82</v>
      </c>
      <c r="D3812" s="4">
        <v>43435</v>
      </c>
      <c r="E3812" t="s">
        <v>198</v>
      </c>
      <c r="F3812" s="5">
        <v>43221</v>
      </c>
      <c r="G3812">
        <v>29.26</v>
      </c>
      <c r="H3812">
        <v>-1.53</v>
      </c>
    </row>
    <row r="3813" spans="1:8" x14ac:dyDescent="0.2">
      <c r="A3813" t="s">
        <v>71</v>
      </c>
      <c r="B3813" t="s">
        <v>54</v>
      </c>
      <c r="C3813" t="s">
        <v>80</v>
      </c>
      <c r="D3813" s="4">
        <v>43435</v>
      </c>
      <c r="E3813" t="s">
        <v>199</v>
      </c>
      <c r="F3813" s="5">
        <v>43405</v>
      </c>
      <c r="G3813">
        <v>41.01</v>
      </c>
      <c r="H3813">
        <v>2.92</v>
      </c>
    </row>
    <row r="3814" spans="1:8" x14ac:dyDescent="0.2">
      <c r="A3814" t="s">
        <v>71</v>
      </c>
      <c r="B3814" t="s">
        <v>54</v>
      </c>
      <c r="C3814" t="s">
        <v>80</v>
      </c>
      <c r="D3814" s="4">
        <v>43435</v>
      </c>
      <c r="E3814" t="s">
        <v>198</v>
      </c>
      <c r="F3814" s="5">
        <v>43405</v>
      </c>
      <c r="G3814">
        <v>41.01</v>
      </c>
      <c r="H3814">
        <v>-2.92</v>
      </c>
    </row>
    <row r="3815" spans="1:8" x14ac:dyDescent="0.2">
      <c r="A3815" t="s">
        <v>71</v>
      </c>
      <c r="B3815" t="s">
        <v>54</v>
      </c>
      <c r="C3815" t="s">
        <v>80</v>
      </c>
      <c r="D3815" s="4">
        <v>43435</v>
      </c>
      <c r="E3815" t="s">
        <v>193</v>
      </c>
      <c r="F3815" s="5">
        <v>43405</v>
      </c>
      <c r="G3815">
        <v>39.24</v>
      </c>
      <c r="H3815">
        <v>5.18</v>
      </c>
    </row>
    <row r="3816" spans="1:8" x14ac:dyDescent="0.2">
      <c r="A3816" t="s">
        <v>71</v>
      </c>
      <c r="B3816" t="s">
        <v>54</v>
      </c>
      <c r="C3816" t="s">
        <v>80</v>
      </c>
      <c r="D3816" s="4">
        <v>43435</v>
      </c>
      <c r="E3816" t="s">
        <v>192</v>
      </c>
      <c r="F3816" s="5">
        <v>43405</v>
      </c>
      <c r="G3816">
        <v>1.77</v>
      </c>
      <c r="H3816">
        <v>0.23</v>
      </c>
    </row>
    <row r="3817" spans="1:8" x14ac:dyDescent="0.2">
      <c r="A3817" t="s">
        <v>71</v>
      </c>
      <c r="B3817" t="s">
        <v>54</v>
      </c>
      <c r="C3817" t="s">
        <v>80</v>
      </c>
      <c r="D3817" s="4">
        <v>43435</v>
      </c>
      <c r="E3817" t="s">
        <v>199</v>
      </c>
      <c r="F3817" s="5">
        <v>43221</v>
      </c>
      <c r="G3817">
        <v>22.99</v>
      </c>
      <c r="H3817">
        <v>1.63</v>
      </c>
    </row>
    <row r="3818" spans="1:8" x14ac:dyDescent="0.2">
      <c r="A3818" t="s">
        <v>71</v>
      </c>
      <c r="B3818" t="s">
        <v>54</v>
      </c>
      <c r="C3818" t="s">
        <v>80</v>
      </c>
      <c r="D3818" s="4">
        <v>43435</v>
      </c>
      <c r="E3818" t="s">
        <v>202</v>
      </c>
      <c r="F3818" s="5">
        <v>43221</v>
      </c>
      <c r="G3818">
        <v>22</v>
      </c>
      <c r="H3818">
        <v>2.9</v>
      </c>
    </row>
    <row r="3819" spans="1:8" x14ac:dyDescent="0.2">
      <c r="A3819" t="s">
        <v>71</v>
      </c>
      <c r="B3819" t="s">
        <v>54</v>
      </c>
      <c r="C3819" t="s">
        <v>80</v>
      </c>
      <c r="D3819" s="4">
        <v>43435</v>
      </c>
      <c r="E3819" t="s">
        <v>203</v>
      </c>
      <c r="F3819" s="5">
        <v>43221</v>
      </c>
      <c r="G3819">
        <v>0.99</v>
      </c>
      <c r="H3819">
        <v>0.13</v>
      </c>
    </row>
    <row r="3820" spans="1:8" x14ac:dyDescent="0.2">
      <c r="A3820" t="s">
        <v>71</v>
      </c>
      <c r="B3820" t="s">
        <v>54</v>
      </c>
      <c r="C3820" t="s">
        <v>80</v>
      </c>
      <c r="D3820" s="4">
        <v>43435</v>
      </c>
      <c r="E3820" t="s">
        <v>198</v>
      </c>
      <c r="F3820" s="5">
        <v>43221</v>
      </c>
      <c r="G3820">
        <v>22.99</v>
      </c>
      <c r="H3820">
        <v>-1.63</v>
      </c>
    </row>
    <row r="3821" spans="1:8" x14ac:dyDescent="0.2">
      <c r="A3821" t="s">
        <v>71</v>
      </c>
      <c r="B3821" t="s">
        <v>54</v>
      </c>
      <c r="C3821" t="s">
        <v>81</v>
      </c>
      <c r="D3821" s="4">
        <v>43435</v>
      </c>
      <c r="E3821" t="s">
        <v>195</v>
      </c>
      <c r="F3821" s="5">
        <v>43405</v>
      </c>
      <c r="G3821">
        <v>142.43</v>
      </c>
      <c r="H3821">
        <v>9.26</v>
      </c>
    </row>
    <row r="3822" spans="1:8" x14ac:dyDescent="0.2">
      <c r="A3822" t="s">
        <v>71</v>
      </c>
      <c r="B3822" t="s">
        <v>54</v>
      </c>
      <c r="C3822" t="s">
        <v>81</v>
      </c>
      <c r="D3822" s="4">
        <v>43435</v>
      </c>
      <c r="E3822" t="s">
        <v>194</v>
      </c>
      <c r="F3822" s="5">
        <v>43405</v>
      </c>
      <c r="G3822">
        <v>6.42</v>
      </c>
      <c r="H3822">
        <v>0.42</v>
      </c>
    </row>
    <row r="3823" spans="1:8" x14ac:dyDescent="0.2">
      <c r="A3823" t="s">
        <v>71</v>
      </c>
      <c r="B3823" t="s">
        <v>54</v>
      </c>
      <c r="C3823" t="s">
        <v>81</v>
      </c>
      <c r="D3823" s="4">
        <v>43435</v>
      </c>
      <c r="E3823" t="s">
        <v>199</v>
      </c>
      <c r="F3823" s="5">
        <v>43405</v>
      </c>
      <c r="G3823">
        <v>148.85</v>
      </c>
      <c r="H3823">
        <v>5.21</v>
      </c>
    </row>
    <row r="3824" spans="1:8" x14ac:dyDescent="0.2">
      <c r="A3824" t="s">
        <v>71</v>
      </c>
      <c r="B3824" t="s">
        <v>54</v>
      </c>
      <c r="C3824" t="s">
        <v>81</v>
      </c>
      <c r="D3824" s="4">
        <v>43435</v>
      </c>
      <c r="E3824" t="s">
        <v>198</v>
      </c>
      <c r="F3824" s="5">
        <v>43405</v>
      </c>
      <c r="G3824">
        <v>148.85</v>
      </c>
      <c r="H3824">
        <v>-5.21</v>
      </c>
    </row>
    <row r="3825" spans="1:8" x14ac:dyDescent="0.2">
      <c r="A3825" t="s">
        <v>71</v>
      </c>
      <c r="B3825" t="s">
        <v>54</v>
      </c>
      <c r="C3825" t="s">
        <v>81</v>
      </c>
      <c r="D3825" s="4">
        <v>43435</v>
      </c>
      <c r="E3825" t="s">
        <v>204</v>
      </c>
      <c r="F3825" s="5">
        <v>43221</v>
      </c>
      <c r="G3825">
        <v>78</v>
      </c>
      <c r="H3825">
        <v>5.07</v>
      </c>
    </row>
    <row r="3826" spans="1:8" x14ac:dyDescent="0.2">
      <c r="A3826" t="s">
        <v>71</v>
      </c>
      <c r="B3826" t="s">
        <v>54</v>
      </c>
      <c r="C3826" t="s">
        <v>81</v>
      </c>
      <c r="D3826" s="4">
        <v>43435</v>
      </c>
      <c r="E3826" t="s">
        <v>205</v>
      </c>
      <c r="F3826" s="5">
        <v>43221</v>
      </c>
      <c r="G3826">
        <v>3.52</v>
      </c>
      <c r="H3826">
        <v>0.23</v>
      </c>
    </row>
    <row r="3827" spans="1:8" x14ac:dyDescent="0.2">
      <c r="A3827" t="s">
        <v>71</v>
      </c>
      <c r="B3827" t="s">
        <v>54</v>
      </c>
      <c r="C3827" t="s">
        <v>81</v>
      </c>
      <c r="D3827" s="4">
        <v>43435</v>
      </c>
      <c r="E3827" t="s">
        <v>198</v>
      </c>
      <c r="F3827" s="5">
        <v>43221</v>
      </c>
      <c r="G3827">
        <v>81.52</v>
      </c>
      <c r="H3827">
        <v>-2.85</v>
      </c>
    </row>
    <row r="3828" spans="1:8" x14ac:dyDescent="0.2">
      <c r="A3828" t="s">
        <v>71</v>
      </c>
      <c r="B3828" t="s">
        <v>54</v>
      </c>
      <c r="C3828" t="s">
        <v>81</v>
      </c>
      <c r="D3828" s="4">
        <v>43435</v>
      </c>
      <c r="E3828" t="s">
        <v>199</v>
      </c>
      <c r="F3828" s="5">
        <v>43221</v>
      </c>
      <c r="G3828">
        <v>81.52</v>
      </c>
      <c r="H3828">
        <v>2.85</v>
      </c>
    </row>
    <row r="3829" spans="1:8" x14ac:dyDescent="0.2">
      <c r="A3829" t="s">
        <v>71</v>
      </c>
      <c r="B3829" t="s">
        <v>54</v>
      </c>
      <c r="C3829" t="s">
        <v>82</v>
      </c>
      <c r="D3829" s="4">
        <v>43435</v>
      </c>
      <c r="E3829" t="s">
        <v>199</v>
      </c>
      <c r="F3829" s="5">
        <v>43405</v>
      </c>
      <c r="G3829">
        <v>37.97</v>
      </c>
      <c r="H3829">
        <v>1.98</v>
      </c>
    </row>
    <row r="3830" spans="1:8" x14ac:dyDescent="0.2">
      <c r="A3830" t="s">
        <v>71</v>
      </c>
      <c r="B3830" t="s">
        <v>54</v>
      </c>
      <c r="C3830" t="s">
        <v>82</v>
      </c>
      <c r="D3830" s="4">
        <v>43435</v>
      </c>
      <c r="E3830" t="s">
        <v>198</v>
      </c>
      <c r="F3830" s="5">
        <v>43405</v>
      </c>
      <c r="G3830">
        <v>37.97</v>
      </c>
      <c r="H3830">
        <v>-1.98</v>
      </c>
    </row>
    <row r="3831" spans="1:8" x14ac:dyDescent="0.2">
      <c r="A3831" t="s">
        <v>71</v>
      </c>
      <c r="B3831" t="s">
        <v>54</v>
      </c>
      <c r="C3831" t="s">
        <v>82</v>
      </c>
      <c r="D3831" s="4">
        <v>43435</v>
      </c>
      <c r="E3831" t="s">
        <v>197</v>
      </c>
      <c r="F3831" s="5">
        <v>43405</v>
      </c>
      <c r="G3831">
        <v>36.33</v>
      </c>
      <c r="H3831">
        <v>3.42</v>
      </c>
    </row>
    <row r="3832" spans="1:8" x14ac:dyDescent="0.2">
      <c r="A3832" t="s">
        <v>71</v>
      </c>
      <c r="B3832" t="s">
        <v>54</v>
      </c>
      <c r="C3832" t="s">
        <v>82</v>
      </c>
      <c r="D3832" s="4">
        <v>43435</v>
      </c>
      <c r="E3832" t="s">
        <v>196</v>
      </c>
      <c r="F3832" s="5">
        <v>43405</v>
      </c>
      <c r="G3832">
        <v>1.64</v>
      </c>
      <c r="H3832">
        <v>0.15</v>
      </c>
    </row>
    <row r="3833" spans="1:8" x14ac:dyDescent="0.2">
      <c r="A3833" t="s">
        <v>71</v>
      </c>
      <c r="B3833" t="s">
        <v>54</v>
      </c>
      <c r="C3833" t="s">
        <v>82</v>
      </c>
      <c r="D3833" s="4">
        <v>43435</v>
      </c>
      <c r="E3833" t="s">
        <v>199</v>
      </c>
      <c r="F3833" s="5">
        <v>43221</v>
      </c>
      <c r="G3833">
        <v>20.9</v>
      </c>
      <c r="H3833">
        <v>1.0900000000000001</v>
      </c>
    </row>
    <row r="3834" spans="1:8" x14ac:dyDescent="0.2">
      <c r="A3834" t="s">
        <v>71</v>
      </c>
      <c r="B3834" t="s">
        <v>54</v>
      </c>
      <c r="C3834" t="s">
        <v>82</v>
      </c>
      <c r="D3834" s="4">
        <v>43435</v>
      </c>
      <c r="E3834" t="s">
        <v>206</v>
      </c>
      <c r="F3834" s="5">
        <v>43221</v>
      </c>
      <c r="G3834">
        <v>20</v>
      </c>
      <c r="H3834">
        <v>1.88</v>
      </c>
    </row>
    <row r="3835" spans="1:8" x14ac:dyDescent="0.2">
      <c r="A3835" t="s">
        <v>71</v>
      </c>
      <c r="B3835" t="s">
        <v>54</v>
      </c>
      <c r="C3835" t="s">
        <v>82</v>
      </c>
      <c r="D3835" s="4">
        <v>43435</v>
      </c>
      <c r="E3835" t="s">
        <v>207</v>
      </c>
      <c r="F3835" s="5">
        <v>43221</v>
      </c>
      <c r="G3835">
        <v>0.9</v>
      </c>
      <c r="H3835">
        <v>0.08</v>
      </c>
    </row>
    <row r="3836" spans="1:8" x14ac:dyDescent="0.2">
      <c r="A3836" t="s">
        <v>71</v>
      </c>
      <c r="B3836" t="s">
        <v>54</v>
      </c>
      <c r="C3836" t="s">
        <v>82</v>
      </c>
      <c r="D3836" s="4">
        <v>43435</v>
      </c>
      <c r="E3836" t="s">
        <v>198</v>
      </c>
      <c r="F3836" s="5">
        <v>43221</v>
      </c>
      <c r="G3836">
        <v>20.9</v>
      </c>
      <c r="H3836">
        <v>-1.0900000000000001</v>
      </c>
    </row>
    <row r="3837" spans="1:8" x14ac:dyDescent="0.2">
      <c r="A3837" t="s">
        <v>71</v>
      </c>
      <c r="B3837" t="s">
        <v>55</v>
      </c>
      <c r="C3837" t="s">
        <v>80</v>
      </c>
      <c r="D3837" s="4">
        <v>43435</v>
      </c>
      <c r="E3837" t="s">
        <v>198</v>
      </c>
      <c r="F3837" s="5">
        <v>43405</v>
      </c>
      <c r="G3837">
        <v>18444.830000000002</v>
      </c>
      <c r="H3837">
        <v>-1309.5899999999999</v>
      </c>
    </row>
    <row r="3838" spans="1:8" x14ac:dyDescent="0.2">
      <c r="A3838" t="s">
        <v>71</v>
      </c>
      <c r="B3838" t="s">
        <v>55</v>
      </c>
      <c r="C3838" t="s">
        <v>80</v>
      </c>
      <c r="D3838" s="4">
        <v>43435</v>
      </c>
      <c r="E3838" t="s">
        <v>199</v>
      </c>
      <c r="F3838" s="5">
        <v>43405</v>
      </c>
      <c r="G3838">
        <v>18444.830000000002</v>
      </c>
      <c r="H3838">
        <v>1309.5899999999999</v>
      </c>
    </row>
    <row r="3839" spans="1:8" x14ac:dyDescent="0.2">
      <c r="A3839" t="s">
        <v>71</v>
      </c>
      <c r="B3839" t="s">
        <v>55</v>
      </c>
      <c r="C3839" t="s">
        <v>80</v>
      </c>
      <c r="D3839" s="4">
        <v>43435</v>
      </c>
      <c r="E3839" t="s">
        <v>193</v>
      </c>
      <c r="F3839" s="5">
        <v>43405</v>
      </c>
      <c r="G3839">
        <v>17648.87</v>
      </c>
      <c r="H3839">
        <v>2329.64</v>
      </c>
    </row>
    <row r="3840" spans="1:8" x14ac:dyDescent="0.2">
      <c r="A3840" t="s">
        <v>71</v>
      </c>
      <c r="B3840" t="s">
        <v>55</v>
      </c>
      <c r="C3840" t="s">
        <v>80</v>
      </c>
      <c r="D3840" s="4">
        <v>43435</v>
      </c>
      <c r="E3840" t="s">
        <v>192</v>
      </c>
      <c r="F3840" s="5">
        <v>43405</v>
      </c>
      <c r="G3840">
        <v>795.96</v>
      </c>
      <c r="H3840">
        <v>105.08</v>
      </c>
    </row>
    <row r="3841" spans="1:8" x14ac:dyDescent="0.2">
      <c r="A3841" t="s">
        <v>71</v>
      </c>
      <c r="B3841" t="s">
        <v>55</v>
      </c>
      <c r="C3841" t="s">
        <v>80</v>
      </c>
      <c r="D3841" s="4">
        <v>43435</v>
      </c>
      <c r="E3841" t="s">
        <v>199</v>
      </c>
      <c r="F3841" s="5">
        <v>43221</v>
      </c>
      <c r="G3841">
        <v>1977.35</v>
      </c>
      <c r="H3841">
        <v>140.4</v>
      </c>
    </row>
    <row r="3842" spans="1:8" x14ac:dyDescent="0.2">
      <c r="A3842" t="s">
        <v>71</v>
      </c>
      <c r="B3842" t="s">
        <v>55</v>
      </c>
      <c r="C3842" t="s">
        <v>80</v>
      </c>
      <c r="D3842" s="4">
        <v>43435</v>
      </c>
      <c r="E3842" t="s">
        <v>198</v>
      </c>
      <c r="F3842" s="5">
        <v>43221</v>
      </c>
      <c r="G3842">
        <v>1977.35</v>
      </c>
      <c r="H3842">
        <v>-140.4</v>
      </c>
    </row>
    <row r="3843" spans="1:8" x14ac:dyDescent="0.2">
      <c r="A3843" t="s">
        <v>71</v>
      </c>
      <c r="B3843" t="s">
        <v>55</v>
      </c>
      <c r="C3843" t="s">
        <v>80</v>
      </c>
      <c r="D3843" s="4">
        <v>43435</v>
      </c>
      <c r="E3843" t="s">
        <v>202</v>
      </c>
      <c r="F3843" s="5">
        <v>43221</v>
      </c>
      <c r="G3843">
        <v>1892</v>
      </c>
      <c r="H3843">
        <v>249.74</v>
      </c>
    </row>
    <row r="3844" spans="1:8" x14ac:dyDescent="0.2">
      <c r="A3844" t="s">
        <v>71</v>
      </c>
      <c r="B3844" t="s">
        <v>55</v>
      </c>
      <c r="C3844" t="s">
        <v>80</v>
      </c>
      <c r="D3844" s="4">
        <v>43435</v>
      </c>
      <c r="E3844" t="s">
        <v>203</v>
      </c>
      <c r="F3844" s="5">
        <v>43221</v>
      </c>
      <c r="G3844">
        <v>85.35</v>
      </c>
      <c r="H3844">
        <v>11.28</v>
      </c>
    </row>
    <row r="3845" spans="1:8" x14ac:dyDescent="0.2">
      <c r="A3845" t="s">
        <v>71</v>
      </c>
      <c r="B3845" t="s">
        <v>55</v>
      </c>
      <c r="C3845" t="s">
        <v>81</v>
      </c>
      <c r="D3845" s="4">
        <v>43435</v>
      </c>
      <c r="E3845" t="s">
        <v>199</v>
      </c>
      <c r="F3845" s="5">
        <v>43405</v>
      </c>
      <c r="G3845">
        <v>42495.87</v>
      </c>
      <c r="H3845">
        <v>1487.32</v>
      </c>
    </row>
    <row r="3846" spans="1:8" x14ac:dyDescent="0.2">
      <c r="A3846" t="s">
        <v>71</v>
      </c>
      <c r="B3846" t="s">
        <v>55</v>
      </c>
      <c r="C3846" t="s">
        <v>81</v>
      </c>
      <c r="D3846" s="4">
        <v>43435</v>
      </c>
      <c r="E3846" t="s">
        <v>198</v>
      </c>
      <c r="F3846" s="5">
        <v>43405</v>
      </c>
      <c r="G3846">
        <v>42495.87</v>
      </c>
      <c r="H3846">
        <v>-1487.32</v>
      </c>
    </row>
    <row r="3847" spans="1:8" x14ac:dyDescent="0.2">
      <c r="A3847" t="s">
        <v>71</v>
      </c>
      <c r="B3847" t="s">
        <v>55</v>
      </c>
      <c r="C3847" t="s">
        <v>81</v>
      </c>
      <c r="D3847" s="4">
        <v>43435</v>
      </c>
      <c r="E3847" t="s">
        <v>195</v>
      </c>
      <c r="F3847" s="5">
        <v>43405</v>
      </c>
      <c r="G3847">
        <v>40662</v>
      </c>
      <c r="H3847">
        <v>2643.01</v>
      </c>
    </row>
    <row r="3848" spans="1:8" x14ac:dyDescent="0.2">
      <c r="A3848" t="s">
        <v>71</v>
      </c>
      <c r="B3848" t="s">
        <v>55</v>
      </c>
      <c r="C3848" t="s">
        <v>81</v>
      </c>
      <c r="D3848" s="4">
        <v>43435</v>
      </c>
      <c r="E3848" t="s">
        <v>194</v>
      </c>
      <c r="F3848" s="5">
        <v>43405</v>
      </c>
      <c r="G3848">
        <v>1833.87</v>
      </c>
      <c r="H3848">
        <v>119.22</v>
      </c>
    </row>
    <row r="3849" spans="1:8" x14ac:dyDescent="0.2">
      <c r="A3849" t="s">
        <v>71</v>
      </c>
      <c r="B3849" t="s">
        <v>55</v>
      </c>
      <c r="C3849" t="s">
        <v>81</v>
      </c>
      <c r="D3849" s="4">
        <v>43435</v>
      </c>
      <c r="E3849" t="s">
        <v>199</v>
      </c>
      <c r="F3849" s="5">
        <v>43221</v>
      </c>
      <c r="G3849">
        <v>4555.63</v>
      </c>
      <c r="H3849">
        <v>159.6</v>
      </c>
    </row>
    <row r="3850" spans="1:8" x14ac:dyDescent="0.2">
      <c r="A3850" t="s">
        <v>71</v>
      </c>
      <c r="B3850" t="s">
        <v>55</v>
      </c>
      <c r="C3850" t="s">
        <v>81</v>
      </c>
      <c r="D3850" s="4">
        <v>43435</v>
      </c>
      <c r="E3850" t="s">
        <v>204</v>
      </c>
      <c r="F3850" s="5">
        <v>43221</v>
      </c>
      <c r="G3850">
        <v>4359</v>
      </c>
      <c r="H3850">
        <v>283.47000000000003</v>
      </c>
    </row>
    <row r="3851" spans="1:8" x14ac:dyDescent="0.2">
      <c r="A3851" t="s">
        <v>71</v>
      </c>
      <c r="B3851" t="s">
        <v>55</v>
      </c>
      <c r="C3851" t="s">
        <v>81</v>
      </c>
      <c r="D3851" s="4">
        <v>43435</v>
      </c>
      <c r="E3851" t="s">
        <v>205</v>
      </c>
      <c r="F3851" s="5">
        <v>43221</v>
      </c>
      <c r="G3851">
        <v>196.63</v>
      </c>
      <c r="H3851">
        <v>12.78</v>
      </c>
    </row>
    <row r="3852" spans="1:8" x14ac:dyDescent="0.2">
      <c r="A3852" t="s">
        <v>71</v>
      </c>
      <c r="B3852" t="s">
        <v>55</v>
      </c>
      <c r="C3852" t="s">
        <v>81</v>
      </c>
      <c r="D3852" s="4">
        <v>43435</v>
      </c>
      <c r="E3852" t="s">
        <v>198</v>
      </c>
      <c r="F3852" s="5">
        <v>43221</v>
      </c>
      <c r="G3852">
        <v>4555.63</v>
      </c>
      <c r="H3852">
        <v>-159.6</v>
      </c>
    </row>
    <row r="3853" spans="1:8" x14ac:dyDescent="0.2">
      <c r="A3853" t="s">
        <v>71</v>
      </c>
      <c r="B3853" t="s">
        <v>55</v>
      </c>
      <c r="C3853" t="s">
        <v>82</v>
      </c>
      <c r="D3853" s="4">
        <v>43435</v>
      </c>
      <c r="E3853" t="s">
        <v>198</v>
      </c>
      <c r="F3853" s="5">
        <v>43405</v>
      </c>
      <c r="G3853">
        <v>20264.96</v>
      </c>
      <c r="H3853">
        <v>-1053.75</v>
      </c>
    </row>
    <row r="3854" spans="1:8" x14ac:dyDescent="0.2">
      <c r="A3854" t="s">
        <v>71</v>
      </c>
      <c r="B3854" t="s">
        <v>55</v>
      </c>
      <c r="C3854" t="s">
        <v>82</v>
      </c>
      <c r="D3854" s="4">
        <v>43435</v>
      </c>
      <c r="E3854" t="s">
        <v>197</v>
      </c>
      <c r="F3854" s="5">
        <v>43405</v>
      </c>
      <c r="G3854">
        <v>19390.46</v>
      </c>
      <c r="H3854">
        <v>1822.69</v>
      </c>
    </row>
    <row r="3855" spans="1:8" x14ac:dyDescent="0.2">
      <c r="A3855" t="s">
        <v>71</v>
      </c>
      <c r="B3855" t="s">
        <v>55</v>
      </c>
      <c r="C3855" t="s">
        <v>82</v>
      </c>
      <c r="D3855" s="4">
        <v>43435</v>
      </c>
      <c r="E3855" t="s">
        <v>196</v>
      </c>
      <c r="F3855" s="5">
        <v>43405</v>
      </c>
      <c r="G3855">
        <v>874.5</v>
      </c>
      <c r="H3855">
        <v>82.21</v>
      </c>
    </row>
    <row r="3856" spans="1:8" x14ac:dyDescent="0.2">
      <c r="A3856" t="s">
        <v>71</v>
      </c>
      <c r="B3856" t="s">
        <v>55</v>
      </c>
      <c r="C3856" t="s">
        <v>82</v>
      </c>
      <c r="D3856" s="4">
        <v>43435</v>
      </c>
      <c r="E3856" t="s">
        <v>199</v>
      </c>
      <c r="F3856" s="5">
        <v>43405</v>
      </c>
      <c r="G3856">
        <v>20264.96</v>
      </c>
      <c r="H3856">
        <v>1053.75</v>
      </c>
    </row>
    <row r="3857" spans="1:8" x14ac:dyDescent="0.2">
      <c r="A3857" t="s">
        <v>71</v>
      </c>
      <c r="B3857" t="s">
        <v>55</v>
      </c>
      <c r="C3857" t="s">
        <v>82</v>
      </c>
      <c r="D3857" s="4">
        <v>43435</v>
      </c>
      <c r="E3857" t="s">
        <v>198</v>
      </c>
      <c r="F3857" s="5">
        <v>43221</v>
      </c>
      <c r="G3857">
        <v>2170.69</v>
      </c>
      <c r="H3857">
        <v>-112.87</v>
      </c>
    </row>
    <row r="3858" spans="1:8" x14ac:dyDescent="0.2">
      <c r="A3858" t="s">
        <v>71</v>
      </c>
      <c r="B3858" t="s">
        <v>55</v>
      </c>
      <c r="C3858" t="s">
        <v>82</v>
      </c>
      <c r="D3858" s="4">
        <v>43435</v>
      </c>
      <c r="E3858" t="s">
        <v>199</v>
      </c>
      <c r="F3858" s="5">
        <v>43221</v>
      </c>
      <c r="G3858">
        <v>2170.69</v>
      </c>
      <c r="H3858">
        <v>112.87</v>
      </c>
    </row>
    <row r="3859" spans="1:8" x14ac:dyDescent="0.2">
      <c r="A3859" t="s">
        <v>71</v>
      </c>
      <c r="B3859" t="s">
        <v>55</v>
      </c>
      <c r="C3859" t="s">
        <v>82</v>
      </c>
      <c r="D3859" s="4">
        <v>43435</v>
      </c>
      <c r="E3859" t="s">
        <v>206</v>
      </c>
      <c r="F3859" s="5">
        <v>43221</v>
      </c>
      <c r="G3859">
        <v>2077</v>
      </c>
      <c r="H3859">
        <v>195.25</v>
      </c>
    </row>
    <row r="3860" spans="1:8" x14ac:dyDescent="0.2">
      <c r="A3860" t="s">
        <v>71</v>
      </c>
      <c r="B3860" t="s">
        <v>55</v>
      </c>
      <c r="C3860" t="s">
        <v>82</v>
      </c>
      <c r="D3860" s="4">
        <v>43435</v>
      </c>
      <c r="E3860" t="s">
        <v>207</v>
      </c>
      <c r="F3860" s="5">
        <v>43221</v>
      </c>
      <c r="G3860">
        <v>93.69</v>
      </c>
      <c r="H3860">
        <v>8.8000000000000007</v>
      </c>
    </row>
    <row r="3861" spans="1:8" x14ac:dyDescent="0.2">
      <c r="A3861" t="s">
        <v>71</v>
      </c>
      <c r="B3861" t="s">
        <v>55</v>
      </c>
      <c r="C3861" t="s">
        <v>80</v>
      </c>
      <c r="D3861" s="4">
        <v>43435</v>
      </c>
      <c r="E3861" t="s">
        <v>198</v>
      </c>
      <c r="F3861" s="5">
        <v>43405</v>
      </c>
      <c r="G3861">
        <v>2215.19</v>
      </c>
      <c r="H3861">
        <v>-157.29</v>
      </c>
    </row>
    <row r="3862" spans="1:8" x14ac:dyDescent="0.2">
      <c r="A3862" t="s">
        <v>71</v>
      </c>
      <c r="B3862" t="s">
        <v>55</v>
      </c>
      <c r="C3862" t="s">
        <v>80</v>
      </c>
      <c r="D3862" s="4">
        <v>43435</v>
      </c>
      <c r="E3862" t="s">
        <v>193</v>
      </c>
      <c r="F3862" s="5">
        <v>43405</v>
      </c>
      <c r="G3862">
        <v>2119.61</v>
      </c>
      <c r="H3862">
        <v>279.77999999999997</v>
      </c>
    </row>
    <row r="3863" spans="1:8" x14ac:dyDescent="0.2">
      <c r="A3863" t="s">
        <v>71</v>
      </c>
      <c r="B3863" t="s">
        <v>55</v>
      </c>
      <c r="C3863" t="s">
        <v>80</v>
      </c>
      <c r="D3863" s="4">
        <v>43435</v>
      </c>
      <c r="E3863" t="s">
        <v>192</v>
      </c>
      <c r="F3863" s="5">
        <v>43405</v>
      </c>
      <c r="G3863">
        <v>95.58</v>
      </c>
      <c r="H3863">
        <v>12.62</v>
      </c>
    </row>
    <row r="3864" spans="1:8" x14ac:dyDescent="0.2">
      <c r="A3864" t="s">
        <v>71</v>
      </c>
      <c r="B3864" t="s">
        <v>55</v>
      </c>
      <c r="C3864" t="s">
        <v>80</v>
      </c>
      <c r="D3864" s="4">
        <v>43435</v>
      </c>
      <c r="E3864" t="s">
        <v>199</v>
      </c>
      <c r="F3864" s="5">
        <v>43405</v>
      </c>
      <c r="G3864">
        <v>2215.19</v>
      </c>
      <c r="H3864">
        <v>157.29</v>
      </c>
    </row>
    <row r="3865" spans="1:8" x14ac:dyDescent="0.2">
      <c r="A3865" t="s">
        <v>71</v>
      </c>
      <c r="B3865" t="s">
        <v>55</v>
      </c>
      <c r="C3865" t="s">
        <v>80</v>
      </c>
      <c r="D3865" s="4">
        <v>43435</v>
      </c>
      <c r="E3865" t="s">
        <v>199</v>
      </c>
      <c r="F3865" s="5">
        <v>43221</v>
      </c>
      <c r="G3865">
        <v>109.74</v>
      </c>
      <c r="H3865">
        <v>7.8</v>
      </c>
    </row>
    <row r="3866" spans="1:8" x14ac:dyDescent="0.2">
      <c r="A3866" t="s">
        <v>71</v>
      </c>
      <c r="B3866" t="s">
        <v>55</v>
      </c>
      <c r="C3866" t="s">
        <v>80</v>
      </c>
      <c r="D3866" s="4">
        <v>43435</v>
      </c>
      <c r="E3866" t="s">
        <v>202</v>
      </c>
      <c r="F3866" s="5">
        <v>43221</v>
      </c>
      <c r="G3866">
        <v>105</v>
      </c>
      <c r="H3866">
        <v>13.86</v>
      </c>
    </row>
    <row r="3867" spans="1:8" x14ac:dyDescent="0.2">
      <c r="A3867" t="s">
        <v>71</v>
      </c>
      <c r="B3867" t="s">
        <v>55</v>
      </c>
      <c r="C3867" t="s">
        <v>80</v>
      </c>
      <c r="D3867" s="4">
        <v>43435</v>
      </c>
      <c r="E3867" t="s">
        <v>203</v>
      </c>
      <c r="F3867" s="5">
        <v>43221</v>
      </c>
      <c r="G3867">
        <v>4.74</v>
      </c>
      <c r="H3867">
        <v>0.63</v>
      </c>
    </row>
    <row r="3868" spans="1:8" x14ac:dyDescent="0.2">
      <c r="A3868" t="s">
        <v>71</v>
      </c>
      <c r="B3868" t="s">
        <v>55</v>
      </c>
      <c r="C3868" t="s">
        <v>80</v>
      </c>
      <c r="D3868" s="4">
        <v>43435</v>
      </c>
      <c r="E3868" t="s">
        <v>198</v>
      </c>
      <c r="F3868" s="5">
        <v>43221</v>
      </c>
      <c r="G3868">
        <v>109.74</v>
      </c>
      <c r="H3868">
        <v>-7.8</v>
      </c>
    </row>
    <row r="3869" spans="1:8" x14ac:dyDescent="0.2">
      <c r="A3869" t="s">
        <v>71</v>
      </c>
      <c r="B3869" t="s">
        <v>55</v>
      </c>
      <c r="C3869" t="s">
        <v>81</v>
      </c>
      <c r="D3869" s="4">
        <v>43435</v>
      </c>
      <c r="E3869" t="s">
        <v>199</v>
      </c>
      <c r="F3869" s="5">
        <v>43405</v>
      </c>
      <c r="G3869">
        <v>4018.9</v>
      </c>
      <c r="H3869">
        <v>140.66999999999999</v>
      </c>
    </row>
    <row r="3870" spans="1:8" x14ac:dyDescent="0.2">
      <c r="A3870" t="s">
        <v>71</v>
      </c>
      <c r="B3870" t="s">
        <v>55</v>
      </c>
      <c r="C3870" t="s">
        <v>81</v>
      </c>
      <c r="D3870" s="4">
        <v>43435</v>
      </c>
      <c r="E3870" t="s">
        <v>198</v>
      </c>
      <c r="F3870" s="5">
        <v>43405</v>
      </c>
      <c r="G3870">
        <v>4018.9</v>
      </c>
      <c r="H3870">
        <v>-140.66999999999999</v>
      </c>
    </row>
    <row r="3871" spans="1:8" x14ac:dyDescent="0.2">
      <c r="A3871" t="s">
        <v>71</v>
      </c>
      <c r="B3871" t="s">
        <v>55</v>
      </c>
      <c r="C3871" t="s">
        <v>81</v>
      </c>
      <c r="D3871" s="4">
        <v>43435</v>
      </c>
      <c r="E3871" t="s">
        <v>195</v>
      </c>
      <c r="F3871" s="5">
        <v>43405</v>
      </c>
      <c r="G3871">
        <v>3845.46</v>
      </c>
      <c r="H3871">
        <v>249.95</v>
      </c>
    </row>
    <row r="3872" spans="1:8" x14ac:dyDescent="0.2">
      <c r="A3872" t="s">
        <v>71</v>
      </c>
      <c r="B3872" t="s">
        <v>55</v>
      </c>
      <c r="C3872" t="s">
        <v>81</v>
      </c>
      <c r="D3872" s="4">
        <v>43435</v>
      </c>
      <c r="E3872" t="s">
        <v>194</v>
      </c>
      <c r="F3872" s="5">
        <v>43405</v>
      </c>
      <c r="G3872">
        <v>173.44</v>
      </c>
      <c r="H3872">
        <v>11.27</v>
      </c>
    </row>
    <row r="3873" spans="1:8" x14ac:dyDescent="0.2">
      <c r="A3873" t="s">
        <v>71</v>
      </c>
      <c r="B3873" t="s">
        <v>55</v>
      </c>
      <c r="C3873" t="s">
        <v>81</v>
      </c>
      <c r="D3873" s="4">
        <v>43435</v>
      </c>
      <c r="E3873" t="s">
        <v>199</v>
      </c>
      <c r="F3873" s="5">
        <v>43221</v>
      </c>
      <c r="G3873">
        <v>259.18</v>
      </c>
      <c r="H3873">
        <v>9.07</v>
      </c>
    </row>
    <row r="3874" spans="1:8" x14ac:dyDescent="0.2">
      <c r="A3874" t="s">
        <v>71</v>
      </c>
      <c r="B3874" t="s">
        <v>55</v>
      </c>
      <c r="C3874" t="s">
        <v>81</v>
      </c>
      <c r="D3874" s="4">
        <v>43435</v>
      </c>
      <c r="E3874" t="s">
        <v>198</v>
      </c>
      <c r="F3874" s="5">
        <v>43221</v>
      </c>
      <c r="G3874">
        <v>259.18</v>
      </c>
      <c r="H3874">
        <v>-9.07</v>
      </c>
    </row>
    <row r="3875" spans="1:8" x14ac:dyDescent="0.2">
      <c r="A3875" t="s">
        <v>71</v>
      </c>
      <c r="B3875" t="s">
        <v>55</v>
      </c>
      <c r="C3875" t="s">
        <v>81</v>
      </c>
      <c r="D3875" s="4">
        <v>43435</v>
      </c>
      <c r="E3875" t="s">
        <v>204</v>
      </c>
      <c r="F3875" s="5">
        <v>43221</v>
      </c>
      <c r="G3875">
        <v>248</v>
      </c>
      <c r="H3875">
        <v>16.12</v>
      </c>
    </row>
    <row r="3876" spans="1:8" x14ac:dyDescent="0.2">
      <c r="A3876" t="s">
        <v>71</v>
      </c>
      <c r="B3876" t="s">
        <v>55</v>
      </c>
      <c r="C3876" t="s">
        <v>81</v>
      </c>
      <c r="D3876" s="4">
        <v>43435</v>
      </c>
      <c r="E3876" t="s">
        <v>205</v>
      </c>
      <c r="F3876" s="5">
        <v>43221</v>
      </c>
      <c r="G3876">
        <v>11.18</v>
      </c>
      <c r="H3876">
        <v>0.73</v>
      </c>
    </row>
    <row r="3877" spans="1:8" x14ac:dyDescent="0.2">
      <c r="A3877" t="s">
        <v>71</v>
      </c>
      <c r="B3877" t="s">
        <v>55</v>
      </c>
      <c r="C3877" t="s">
        <v>82</v>
      </c>
      <c r="D3877" s="4">
        <v>43435</v>
      </c>
      <c r="E3877" t="s">
        <v>199</v>
      </c>
      <c r="F3877" s="5">
        <v>43405</v>
      </c>
      <c r="G3877">
        <v>2676.42</v>
      </c>
      <c r="H3877">
        <v>139.16999999999999</v>
      </c>
    </row>
    <row r="3878" spans="1:8" x14ac:dyDescent="0.2">
      <c r="A3878" t="s">
        <v>71</v>
      </c>
      <c r="B3878" t="s">
        <v>55</v>
      </c>
      <c r="C3878" t="s">
        <v>82</v>
      </c>
      <c r="D3878" s="4">
        <v>43435</v>
      </c>
      <c r="E3878" t="s">
        <v>197</v>
      </c>
      <c r="F3878" s="5">
        <v>43405</v>
      </c>
      <c r="G3878">
        <v>2560.92</v>
      </c>
      <c r="H3878">
        <v>240.73</v>
      </c>
    </row>
    <row r="3879" spans="1:8" x14ac:dyDescent="0.2">
      <c r="A3879" t="s">
        <v>71</v>
      </c>
      <c r="B3879" t="s">
        <v>55</v>
      </c>
      <c r="C3879" t="s">
        <v>82</v>
      </c>
      <c r="D3879" s="4">
        <v>43435</v>
      </c>
      <c r="E3879" t="s">
        <v>196</v>
      </c>
      <c r="F3879" s="5">
        <v>43405</v>
      </c>
      <c r="G3879">
        <v>115.5</v>
      </c>
      <c r="H3879">
        <v>10.85</v>
      </c>
    </row>
    <row r="3880" spans="1:8" x14ac:dyDescent="0.2">
      <c r="A3880" t="s">
        <v>71</v>
      </c>
      <c r="B3880" t="s">
        <v>55</v>
      </c>
      <c r="C3880" t="s">
        <v>82</v>
      </c>
      <c r="D3880" s="4">
        <v>43435</v>
      </c>
      <c r="E3880" t="s">
        <v>198</v>
      </c>
      <c r="F3880" s="5">
        <v>43405</v>
      </c>
      <c r="G3880">
        <v>2676.42</v>
      </c>
      <c r="H3880">
        <v>-139.16999999999999</v>
      </c>
    </row>
    <row r="3881" spans="1:8" x14ac:dyDescent="0.2">
      <c r="A3881" t="s">
        <v>71</v>
      </c>
      <c r="B3881" t="s">
        <v>55</v>
      </c>
      <c r="C3881" t="s">
        <v>82</v>
      </c>
      <c r="D3881" s="4">
        <v>43435</v>
      </c>
      <c r="E3881" t="s">
        <v>206</v>
      </c>
      <c r="F3881" s="5">
        <v>43221</v>
      </c>
      <c r="G3881">
        <v>100</v>
      </c>
      <c r="H3881">
        <v>9.4</v>
      </c>
    </row>
    <row r="3882" spans="1:8" x14ac:dyDescent="0.2">
      <c r="A3882" t="s">
        <v>71</v>
      </c>
      <c r="B3882" t="s">
        <v>55</v>
      </c>
      <c r="C3882" t="s">
        <v>82</v>
      </c>
      <c r="D3882" s="4">
        <v>43435</v>
      </c>
      <c r="E3882" t="s">
        <v>207</v>
      </c>
      <c r="F3882" s="5">
        <v>43221</v>
      </c>
      <c r="G3882">
        <v>4.51</v>
      </c>
      <c r="H3882">
        <v>0.42</v>
      </c>
    </row>
    <row r="3883" spans="1:8" x14ac:dyDescent="0.2">
      <c r="A3883" t="s">
        <v>71</v>
      </c>
      <c r="B3883" t="s">
        <v>55</v>
      </c>
      <c r="C3883" t="s">
        <v>82</v>
      </c>
      <c r="D3883" s="4">
        <v>43435</v>
      </c>
      <c r="E3883" t="s">
        <v>198</v>
      </c>
      <c r="F3883" s="5">
        <v>43221</v>
      </c>
      <c r="G3883">
        <v>104.51</v>
      </c>
      <c r="H3883">
        <v>-5.43</v>
      </c>
    </row>
    <row r="3884" spans="1:8" x14ac:dyDescent="0.2">
      <c r="A3884" t="s">
        <v>71</v>
      </c>
      <c r="B3884" t="s">
        <v>55</v>
      </c>
      <c r="C3884" t="s">
        <v>82</v>
      </c>
      <c r="D3884" s="4">
        <v>43435</v>
      </c>
      <c r="E3884" t="s">
        <v>199</v>
      </c>
      <c r="F3884" s="5">
        <v>43221</v>
      </c>
      <c r="G3884">
        <v>104.51</v>
      </c>
      <c r="H3884">
        <v>5.43</v>
      </c>
    </row>
    <row r="3885" spans="1:8" x14ac:dyDescent="0.2">
      <c r="A3885" t="s">
        <v>71</v>
      </c>
      <c r="B3885" t="s">
        <v>55</v>
      </c>
      <c r="C3885" t="s">
        <v>80</v>
      </c>
      <c r="D3885" s="4">
        <v>43435</v>
      </c>
      <c r="E3885" t="s">
        <v>198</v>
      </c>
      <c r="F3885" s="5">
        <v>43221</v>
      </c>
      <c r="G3885">
        <v>0</v>
      </c>
      <c r="H3885">
        <v>0</v>
      </c>
    </row>
    <row r="3886" spans="1:8" x14ac:dyDescent="0.2">
      <c r="A3886" t="s">
        <v>71</v>
      </c>
      <c r="B3886" t="s">
        <v>55</v>
      </c>
      <c r="C3886" t="s">
        <v>80</v>
      </c>
      <c r="D3886" s="4">
        <v>43435</v>
      </c>
      <c r="E3886" t="s">
        <v>199</v>
      </c>
      <c r="F3886" s="5">
        <v>43221</v>
      </c>
      <c r="G3886">
        <v>0</v>
      </c>
      <c r="H3886">
        <v>0</v>
      </c>
    </row>
    <row r="3887" spans="1:8" x14ac:dyDescent="0.2">
      <c r="A3887" t="s">
        <v>71</v>
      </c>
      <c r="B3887" t="s">
        <v>55</v>
      </c>
      <c r="C3887" t="s">
        <v>80</v>
      </c>
      <c r="D3887" s="4">
        <v>43435</v>
      </c>
      <c r="E3887" t="s">
        <v>202</v>
      </c>
      <c r="F3887" s="5">
        <v>43221</v>
      </c>
      <c r="G3887">
        <v>0</v>
      </c>
      <c r="H3887">
        <v>0</v>
      </c>
    </row>
    <row r="3888" spans="1:8" x14ac:dyDescent="0.2">
      <c r="A3888" t="s">
        <v>71</v>
      </c>
      <c r="B3888" t="s">
        <v>55</v>
      </c>
      <c r="C3888" t="s">
        <v>80</v>
      </c>
      <c r="D3888" s="4">
        <v>43435</v>
      </c>
      <c r="E3888" t="s">
        <v>203</v>
      </c>
      <c r="F3888" s="5">
        <v>43221</v>
      </c>
      <c r="G3888">
        <v>0</v>
      </c>
      <c r="H3888">
        <v>0</v>
      </c>
    </row>
    <row r="3889" spans="1:8" x14ac:dyDescent="0.2">
      <c r="A3889" t="s">
        <v>71</v>
      </c>
      <c r="B3889" t="s">
        <v>55</v>
      </c>
      <c r="C3889" t="s">
        <v>81</v>
      </c>
      <c r="D3889" s="4">
        <v>43435</v>
      </c>
      <c r="E3889" t="s">
        <v>199</v>
      </c>
      <c r="F3889" s="5">
        <v>43221</v>
      </c>
      <c r="G3889">
        <v>3.14</v>
      </c>
      <c r="H3889">
        <v>0.11</v>
      </c>
    </row>
    <row r="3890" spans="1:8" x14ac:dyDescent="0.2">
      <c r="A3890" t="s">
        <v>71</v>
      </c>
      <c r="B3890" t="s">
        <v>55</v>
      </c>
      <c r="C3890" t="s">
        <v>81</v>
      </c>
      <c r="D3890" s="4">
        <v>43435</v>
      </c>
      <c r="E3890" t="s">
        <v>204</v>
      </c>
      <c r="F3890" s="5">
        <v>43221</v>
      </c>
      <c r="G3890">
        <v>3</v>
      </c>
      <c r="H3890">
        <v>0.2</v>
      </c>
    </row>
    <row r="3891" spans="1:8" x14ac:dyDescent="0.2">
      <c r="A3891" t="s">
        <v>71</v>
      </c>
      <c r="B3891" t="s">
        <v>55</v>
      </c>
      <c r="C3891" t="s">
        <v>81</v>
      </c>
      <c r="D3891" s="4">
        <v>43435</v>
      </c>
      <c r="E3891" t="s">
        <v>205</v>
      </c>
      <c r="F3891" s="5">
        <v>43221</v>
      </c>
      <c r="G3891">
        <v>0.14000000000000001</v>
      </c>
      <c r="H3891">
        <v>0.01</v>
      </c>
    </row>
    <row r="3892" spans="1:8" x14ac:dyDescent="0.2">
      <c r="A3892" t="s">
        <v>71</v>
      </c>
      <c r="B3892" t="s">
        <v>55</v>
      </c>
      <c r="C3892" t="s">
        <v>81</v>
      </c>
      <c r="D3892" s="4">
        <v>43435</v>
      </c>
      <c r="E3892" t="s">
        <v>198</v>
      </c>
      <c r="F3892" s="5">
        <v>43221</v>
      </c>
      <c r="G3892">
        <v>3.14</v>
      </c>
      <c r="H3892">
        <v>-0.11</v>
      </c>
    </row>
    <row r="3893" spans="1:8" x14ac:dyDescent="0.2">
      <c r="A3893" t="s">
        <v>71</v>
      </c>
      <c r="B3893" t="s">
        <v>55</v>
      </c>
      <c r="C3893" t="s">
        <v>82</v>
      </c>
      <c r="D3893" s="4">
        <v>43435</v>
      </c>
      <c r="E3893" t="s">
        <v>198</v>
      </c>
      <c r="F3893" s="5">
        <v>43221</v>
      </c>
      <c r="G3893">
        <v>0</v>
      </c>
      <c r="H3893">
        <v>0</v>
      </c>
    </row>
    <row r="3894" spans="1:8" x14ac:dyDescent="0.2">
      <c r="A3894" t="s">
        <v>71</v>
      </c>
      <c r="B3894" t="s">
        <v>55</v>
      </c>
      <c r="C3894" t="s">
        <v>82</v>
      </c>
      <c r="D3894" s="4">
        <v>43435</v>
      </c>
      <c r="E3894" t="s">
        <v>206</v>
      </c>
      <c r="F3894" s="5">
        <v>43221</v>
      </c>
      <c r="G3894">
        <v>0</v>
      </c>
      <c r="H3894">
        <v>0</v>
      </c>
    </row>
    <row r="3895" spans="1:8" x14ac:dyDescent="0.2">
      <c r="A3895" t="s">
        <v>71</v>
      </c>
      <c r="B3895" t="s">
        <v>55</v>
      </c>
      <c r="C3895" t="s">
        <v>82</v>
      </c>
      <c r="D3895" s="4">
        <v>43435</v>
      </c>
      <c r="E3895" t="s">
        <v>207</v>
      </c>
      <c r="F3895" s="5">
        <v>43221</v>
      </c>
      <c r="G3895">
        <v>0</v>
      </c>
      <c r="H3895">
        <v>0</v>
      </c>
    </row>
    <row r="3896" spans="1:8" x14ac:dyDescent="0.2">
      <c r="A3896" t="s">
        <v>71</v>
      </c>
      <c r="B3896" t="s">
        <v>55</v>
      </c>
      <c r="C3896" t="s">
        <v>82</v>
      </c>
      <c r="D3896" s="4">
        <v>43435</v>
      </c>
      <c r="E3896" t="s">
        <v>199</v>
      </c>
      <c r="F3896" s="5">
        <v>43221</v>
      </c>
      <c r="G3896">
        <v>0</v>
      </c>
      <c r="H3896">
        <v>0</v>
      </c>
    </row>
    <row r="3897" spans="1:8" x14ac:dyDescent="0.2">
      <c r="A3897" t="s">
        <v>71</v>
      </c>
      <c r="B3897" t="s">
        <v>54</v>
      </c>
      <c r="C3897" t="s">
        <v>80</v>
      </c>
      <c r="D3897" s="4">
        <v>43435</v>
      </c>
      <c r="E3897" t="s">
        <v>199</v>
      </c>
      <c r="F3897" s="5">
        <v>43405</v>
      </c>
      <c r="G3897">
        <v>132348.23000000001</v>
      </c>
      <c r="H3897">
        <v>9396.64</v>
      </c>
    </row>
    <row r="3898" spans="1:8" x14ac:dyDescent="0.2">
      <c r="A3898" t="s">
        <v>71</v>
      </c>
      <c r="B3898" t="s">
        <v>54</v>
      </c>
      <c r="C3898" t="s">
        <v>80</v>
      </c>
      <c r="D3898" s="4">
        <v>43435</v>
      </c>
      <c r="E3898" t="s">
        <v>198</v>
      </c>
      <c r="F3898" s="5">
        <v>43405</v>
      </c>
      <c r="G3898">
        <v>132348.23000000001</v>
      </c>
      <c r="H3898">
        <v>-9396.64</v>
      </c>
    </row>
    <row r="3899" spans="1:8" x14ac:dyDescent="0.2">
      <c r="A3899" t="s">
        <v>71</v>
      </c>
      <c r="B3899" t="s">
        <v>54</v>
      </c>
      <c r="C3899" t="s">
        <v>80</v>
      </c>
      <c r="D3899" s="4">
        <v>43435</v>
      </c>
      <c r="E3899" t="s">
        <v>193</v>
      </c>
      <c r="F3899" s="5">
        <v>43405</v>
      </c>
      <c r="G3899">
        <v>126636.93</v>
      </c>
      <c r="H3899">
        <v>16716.14</v>
      </c>
    </row>
    <row r="3900" spans="1:8" x14ac:dyDescent="0.2">
      <c r="A3900" t="s">
        <v>71</v>
      </c>
      <c r="B3900" t="s">
        <v>54</v>
      </c>
      <c r="C3900" t="s">
        <v>80</v>
      </c>
      <c r="D3900" s="4">
        <v>43435</v>
      </c>
      <c r="E3900" t="s">
        <v>192</v>
      </c>
      <c r="F3900" s="5">
        <v>43405</v>
      </c>
      <c r="G3900">
        <v>5711.3</v>
      </c>
      <c r="H3900">
        <v>753.85</v>
      </c>
    </row>
    <row r="3901" spans="1:8" x14ac:dyDescent="0.2">
      <c r="A3901" t="s">
        <v>71</v>
      </c>
      <c r="B3901" t="s">
        <v>54</v>
      </c>
      <c r="C3901" t="s">
        <v>80</v>
      </c>
      <c r="D3901" s="4">
        <v>43435</v>
      </c>
      <c r="E3901" t="s">
        <v>199</v>
      </c>
      <c r="F3901" s="5">
        <v>43221</v>
      </c>
      <c r="G3901">
        <v>171.3</v>
      </c>
      <c r="H3901">
        <v>12.16</v>
      </c>
    </row>
    <row r="3902" spans="1:8" x14ac:dyDescent="0.2">
      <c r="A3902" t="s">
        <v>71</v>
      </c>
      <c r="B3902" t="s">
        <v>54</v>
      </c>
      <c r="C3902" t="s">
        <v>80</v>
      </c>
      <c r="D3902" s="4">
        <v>43435</v>
      </c>
      <c r="E3902" t="s">
        <v>202</v>
      </c>
      <c r="F3902" s="5">
        <v>43221</v>
      </c>
      <c r="G3902">
        <v>163.91</v>
      </c>
      <c r="H3902">
        <v>21.63</v>
      </c>
    </row>
    <row r="3903" spans="1:8" x14ac:dyDescent="0.2">
      <c r="A3903" t="s">
        <v>71</v>
      </c>
      <c r="B3903" t="s">
        <v>54</v>
      </c>
      <c r="C3903" t="s">
        <v>80</v>
      </c>
      <c r="D3903" s="4">
        <v>43435</v>
      </c>
      <c r="E3903" t="s">
        <v>203</v>
      </c>
      <c r="F3903" s="5">
        <v>43221</v>
      </c>
      <c r="G3903">
        <v>7.39</v>
      </c>
      <c r="H3903">
        <v>0.98</v>
      </c>
    </row>
    <row r="3904" spans="1:8" x14ac:dyDescent="0.2">
      <c r="A3904" t="s">
        <v>71</v>
      </c>
      <c r="B3904" t="s">
        <v>54</v>
      </c>
      <c r="C3904" t="s">
        <v>80</v>
      </c>
      <c r="D3904" s="4">
        <v>43435</v>
      </c>
      <c r="E3904" t="s">
        <v>198</v>
      </c>
      <c r="F3904" s="5">
        <v>43221</v>
      </c>
      <c r="G3904">
        <v>171.3</v>
      </c>
      <c r="H3904">
        <v>-12.16</v>
      </c>
    </row>
    <row r="3905" spans="1:8" x14ac:dyDescent="0.2">
      <c r="A3905" t="s">
        <v>71</v>
      </c>
      <c r="B3905" t="s">
        <v>54</v>
      </c>
      <c r="C3905" t="s">
        <v>81</v>
      </c>
      <c r="D3905" s="4">
        <v>43435</v>
      </c>
      <c r="E3905" t="s">
        <v>195</v>
      </c>
      <c r="F3905" s="5">
        <v>43405</v>
      </c>
      <c r="G3905">
        <v>415230.49</v>
      </c>
      <c r="H3905">
        <v>26989.98</v>
      </c>
    </row>
    <row r="3906" spans="1:8" x14ac:dyDescent="0.2">
      <c r="A3906" t="s">
        <v>71</v>
      </c>
      <c r="B3906" t="s">
        <v>54</v>
      </c>
      <c r="C3906" t="s">
        <v>81</v>
      </c>
      <c r="D3906" s="4">
        <v>43435</v>
      </c>
      <c r="E3906" t="s">
        <v>194</v>
      </c>
      <c r="F3906" s="5">
        <v>43405</v>
      </c>
      <c r="G3906">
        <v>18726.82</v>
      </c>
      <c r="H3906">
        <v>1217.28</v>
      </c>
    </row>
    <row r="3907" spans="1:8" x14ac:dyDescent="0.2">
      <c r="A3907" t="s">
        <v>71</v>
      </c>
      <c r="B3907" t="s">
        <v>54</v>
      </c>
      <c r="C3907" t="s">
        <v>81</v>
      </c>
      <c r="D3907" s="4">
        <v>43435</v>
      </c>
      <c r="E3907" t="s">
        <v>199</v>
      </c>
      <c r="F3907" s="5">
        <v>43405</v>
      </c>
      <c r="G3907">
        <v>433957.31</v>
      </c>
      <c r="H3907">
        <v>15188.59</v>
      </c>
    </row>
    <row r="3908" spans="1:8" x14ac:dyDescent="0.2">
      <c r="A3908" t="s">
        <v>71</v>
      </c>
      <c r="B3908" t="s">
        <v>54</v>
      </c>
      <c r="C3908" t="s">
        <v>81</v>
      </c>
      <c r="D3908" s="4">
        <v>43435</v>
      </c>
      <c r="E3908" t="s">
        <v>198</v>
      </c>
      <c r="F3908" s="5">
        <v>43405</v>
      </c>
      <c r="G3908">
        <v>433957.31</v>
      </c>
      <c r="H3908">
        <v>-15188.59</v>
      </c>
    </row>
    <row r="3909" spans="1:8" x14ac:dyDescent="0.2">
      <c r="A3909" t="s">
        <v>71</v>
      </c>
      <c r="B3909" t="s">
        <v>54</v>
      </c>
      <c r="C3909" t="s">
        <v>81</v>
      </c>
      <c r="D3909" s="4">
        <v>43435</v>
      </c>
      <c r="E3909" t="s">
        <v>204</v>
      </c>
      <c r="F3909" s="5">
        <v>43221</v>
      </c>
      <c r="G3909">
        <v>621.29999999999995</v>
      </c>
      <c r="H3909">
        <v>40.4</v>
      </c>
    </row>
    <row r="3910" spans="1:8" x14ac:dyDescent="0.2">
      <c r="A3910" t="s">
        <v>71</v>
      </c>
      <c r="B3910" t="s">
        <v>54</v>
      </c>
      <c r="C3910" t="s">
        <v>81</v>
      </c>
      <c r="D3910" s="4">
        <v>43435</v>
      </c>
      <c r="E3910" t="s">
        <v>205</v>
      </c>
      <c r="F3910" s="5">
        <v>43221</v>
      </c>
      <c r="G3910">
        <v>28.03</v>
      </c>
      <c r="H3910">
        <v>1.82</v>
      </c>
    </row>
    <row r="3911" spans="1:8" x14ac:dyDescent="0.2">
      <c r="A3911" t="s">
        <v>71</v>
      </c>
      <c r="B3911" t="s">
        <v>54</v>
      </c>
      <c r="C3911" t="s">
        <v>81</v>
      </c>
      <c r="D3911" s="4">
        <v>43435</v>
      </c>
      <c r="E3911" t="s">
        <v>198</v>
      </c>
      <c r="F3911" s="5">
        <v>43221</v>
      </c>
      <c r="G3911">
        <v>649.33000000000004</v>
      </c>
      <c r="H3911">
        <v>-22.74</v>
      </c>
    </row>
    <row r="3912" spans="1:8" x14ac:dyDescent="0.2">
      <c r="A3912" t="s">
        <v>71</v>
      </c>
      <c r="B3912" t="s">
        <v>54</v>
      </c>
      <c r="C3912" t="s">
        <v>81</v>
      </c>
      <c r="D3912" s="4">
        <v>43435</v>
      </c>
      <c r="E3912" t="s">
        <v>199</v>
      </c>
      <c r="F3912" s="5">
        <v>43221</v>
      </c>
      <c r="G3912">
        <v>649.33000000000004</v>
      </c>
      <c r="H3912">
        <v>22.74</v>
      </c>
    </row>
    <row r="3913" spans="1:8" x14ac:dyDescent="0.2">
      <c r="A3913" t="s">
        <v>71</v>
      </c>
      <c r="B3913" t="s">
        <v>54</v>
      </c>
      <c r="C3913" t="s">
        <v>82</v>
      </c>
      <c r="D3913" s="4">
        <v>43435</v>
      </c>
      <c r="E3913" t="s">
        <v>199</v>
      </c>
      <c r="F3913" s="5">
        <v>43405</v>
      </c>
      <c r="G3913">
        <v>119667.16</v>
      </c>
      <c r="H3913">
        <v>6222.63</v>
      </c>
    </row>
    <row r="3914" spans="1:8" x14ac:dyDescent="0.2">
      <c r="A3914" t="s">
        <v>71</v>
      </c>
      <c r="B3914" t="s">
        <v>54</v>
      </c>
      <c r="C3914" t="s">
        <v>82</v>
      </c>
      <c r="D3914" s="4">
        <v>43435</v>
      </c>
      <c r="E3914" t="s">
        <v>198</v>
      </c>
      <c r="F3914" s="5">
        <v>43405</v>
      </c>
      <c r="G3914">
        <v>119667.16</v>
      </c>
      <c r="H3914">
        <v>-6222.63</v>
      </c>
    </row>
    <row r="3915" spans="1:8" x14ac:dyDescent="0.2">
      <c r="A3915" t="s">
        <v>71</v>
      </c>
      <c r="B3915" t="s">
        <v>54</v>
      </c>
      <c r="C3915" t="s">
        <v>82</v>
      </c>
      <c r="D3915" s="4">
        <v>43435</v>
      </c>
      <c r="E3915" t="s">
        <v>197</v>
      </c>
      <c r="F3915" s="5">
        <v>43405</v>
      </c>
      <c r="G3915">
        <v>114503.14</v>
      </c>
      <c r="H3915">
        <v>10763.23</v>
      </c>
    </row>
    <row r="3916" spans="1:8" x14ac:dyDescent="0.2">
      <c r="A3916" t="s">
        <v>71</v>
      </c>
      <c r="B3916" t="s">
        <v>54</v>
      </c>
      <c r="C3916" t="s">
        <v>82</v>
      </c>
      <c r="D3916" s="4">
        <v>43435</v>
      </c>
      <c r="E3916" t="s">
        <v>196</v>
      </c>
      <c r="F3916" s="5">
        <v>43405</v>
      </c>
      <c r="G3916">
        <v>5164.0200000000004</v>
      </c>
      <c r="H3916">
        <v>485.43</v>
      </c>
    </row>
    <row r="3917" spans="1:8" x14ac:dyDescent="0.2">
      <c r="A3917" t="s">
        <v>71</v>
      </c>
      <c r="B3917" t="s">
        <v>54</v>
      </c>
      <c r="C3917" t="s">
        <v>82</v>
      </c>
      <c r="D3917" s="4">
        <v>43435</v>
      </c>
      <c r="E3917" t="s">
        <v>199</v>
      </c>
      <c r="F3917" s="5">
        <v>43221</v>
      </c>
      <c r="G3917">
        <v>180.59</v>
      </c>
      <c r="H3917">
        <v>9.39</v>
      </c>
    </row>
    <row r="3918" spans="1:8" x14ac:dyDescent="0.2">
      <c r="A3918" t="s">
        <v>71</v>
      </c>
      <c r="B3918" t="s">
        <v>54</v>
      </c>
      <c r="C3918" t="s">
        <v>82</v>
      </c>
      <c r="D3918" s="4">
        <v>43435</v>
      </c>
      <c r="E3918" t="s">
        <v>206</v>
      </c>
      <c r="F3918" s="5">
        <v>43221</v>
      </c>
      <c r="G3918">
        <v>172.79</v>
      </c>
      <c r="H3918">
        <v>16.239999999999998</v>
      </c>
    </row>
    <row r="3919" spans="1:8" x14ac:dyDescent="0.2">
      <c r="A3919" t="s">
        <v>71</v>
      </c>
      <c r="B3919" t="s">
        <v>54</v>
      </c>
      <c r="C3919" t="s">
        <v>82</v>
      </c>
      <c r="D3919" s="4">
        <v>43435</v>
      </c>
      <c r="E3919" t="s">
        <v>207</v>
      </c>
      <c r="F3919" s="5">
        <v>43221</v>
      </c>
      <c r="G3919">
        <v>7.8</v>
      </c>
      <c r="H3919">
        <v>0.73</v>
      </c>
    </row>
    <row r="3920" spans="1:8" x14ac:dyDescent="0.2">
      <c r="A3920" t="s">
        <v>71</v>
      </c>
      <c r="B3920" t="s">
        <v>54</v>
      </c>
      <c r="C3920" t="s">
        <v>82</v>
      </c>
      <c r="D3920" s="4">
        <v>43435</v>
      </c>
      <c r="E3920" t="s">
        <v>198</v>
      </c>
      <c r="F3920" s="5">
        <v>43221</v>
      </c>
      <c r="G3920">
        <v>180.59</v>
      </c>
      <c r="H3920">
        <v>-9.39</v>
      </c>
    </row>
    <row r="3921" spans="1:8" x14ac:dyDescent="0.2">
      <c r="A3921" t="s">
        <v>71</v>
      </c>
      <c r="B3921" t="s">
        <v>54</v>
      </c>
      <c r="C3921" t="s">
        <v>80</v>
      </c>
      <c r="D3921" s="4">
        <v>43435</v>
      </c>
      <c r="E3921" t="s">
        <v>193</v>
      </c>
      <c r="F3921" s="5">
        <v>43405</v>
      </c>
      <c r="G3921">
        <v>61807.64</v>
      </c>
      <c r="H3921">
        <v>8158.54</v>
      </c>
    </row>
    <row r="3922" spans="1:8" x14ac:dyDescent="0.2">
      <c r="A3922" t="s">
        <v>71</v>
      </c>
      <c r="B3922" t="s">
        <v>54</v>
      </c>
      <c r="C3922" t="s">
        <v>80</v>
      </c>
      <c r="D3922" s="4">
        <v>43435</v>
      </c>
      <c r="E3922" t="s">
        <v>192</v>
      </c>
      <c r="F3922" s="5">
        <v>43405</v>
      </c>
      <c r="G3922">
        <v>2787.49</v>
      </c>
      <c r="H3922">
        <v>367.93</v>
      </c>
    </row>
    <row r="3923" spans="1:8" x14ac:dyDescent="0.2">
      <c r="A3923" t="s">
        <v>71</v>
      </c>
      <c r="B3923" t="s">
        <v>54</v>
      </c>
      <c r="C3923" t="s">
        <v>80</v>
      </c>
      <c r="D3923" s="4">
        <v>43435</v>
      </c>
      <c r="E3923" t="s">
        <v>198</v>
      </c>
      <c r="F3923" s="5">
        <v>43405</v>
      </c>
      <c r="G3923">
        <v>64595.13</v>
      </c>
      <c r="H3923">
        <v>-4586.18</v>
      </c>
    </row>
    <row r="3924" spans="1:8" x14ac:dyDescent="0.2">
      <c r="A3924" t="s">
        <v>71</v>
      </c>
      <c r="B3924" t="s">
        <v>54</v>
      </c>
      <c r="C3924" t="s">
        <v>80</v>
      </c>
      <c r="D3924" s="4">
        <v>43435</v>
      </c>
      <c r="E3924" t="s">
        <v>199</v>
      </c>
      <c r="F3924" s="5">
        <v>43405</v>
      </c>
      <c r="G3924">
        <v>64595.13</v>
      </c>
      <c r="H3924">
        <v>4586.18</v>
      </c>
    </row>
    <row r="3925" spans="1:8" x14ac:dyDescent="0.2">
      <c r="A3925" t="s">
        <v>71</v>
      </c>
      <c r="B3925" t="s">
        <v>54</v>
      </c>
      <c r="C3925" t="s">
        <v>81</v>
      </c>
      <c r="D3925" s="4">
        <v>43435</v>
      </c>
      <c r="E3925" t="s">
        <v>199</v>
      </c>
      <c r="F3925" s="5">
        <v>43405</v>
      </c>
      <c r="G3925">
        <v>204599.56</v>
      </c>
      <c r="H3925">
        <v>7160.98</v>
      </c>
    </row>
    <row r="3926" spans="1:8" x14ac:dyDescent="0.2">
      <c r="A3926" t="s">
        <v>71</v>
      </c>
      <c r="B3926" t="s">
        <v>54</v>
      </c>
      <c r="C3926" t="s">
        <v>81</v>
      </c>
      <c r="D3926" s="4">
        <v>43435</v>
      </c>
      <c r="E3926" t="s">
        <v>198</v>
      </c>
      <c r="F3926" s="5">
        <v>43405</v>
      </c>
      <c r="G3926">
        <v>204599.56</v>
      </c>
      <c r="H3926">
        <v>-7160.98</v>
      </c>
    </row>
    <row r="3927" spans="1:8" x14ac:dyDescent="0.2">
      <c r="A3927" t="s">
        <v>71</v>
      </c>
      <c r="B3927" t="s">
        <v>54</v>
      </c>
      <c r="C3927" t="s">
        <v>81</v>
      </c>
      <c r="D3927" s="4">
        <v>43435</v>
      </c>
      <c r="E3927" t="s">
        <v>195</v>
      </c>
      <c r="F3927" s="5">
        <v>43405</v>
      </c>
      <c r="G3927">
        <v>195770.27</v>
      </c>
      <c r="H3927">
        <v>12725.14</v>
      </c>
    </row>
    <row r="3928" spans="1:8" x14ac:dyDescent="0.2">
      <c r="A3928" t="s">
        <v>71</v>
      </c>
      <c r="B3928" t="s">
        <v>54</v>
      </c>
      <c r="C3928" t="s">
        <v>81</v>
      </c>
      <c r="D3928" s="4">
        <v>43435</v>
      </c>
      <c r="E3928" t="s">
        <v>194</v>
      </c>
      <c r="F3928" s="5">
        <v>43405</v>
      </c>
      <c r="G3928">
        <v>8829.2900000000009</v>
      </c>
      <c r="H3928">
        <v>573.82000000000005</v>
      </c>
    </row>
    <row r="3929" spans="1:8" x14ac:dyDescent="0.2">
      <c r="A3929" t="s">
        <v>71</v>
      </c>
      <c r="B3929" t="s">
        <v>54</v>
      </c>
      <c r="C3929" t="s">
        <v>82</v>
      </c>
      <c r="D3929" s="4">
        <v>43435</v>
      </c>
      <c r="E3929" t="s">
        <v>199</v>
      </c>
      <c r="F3929" s="5">
        <v>43405</v>
      </c>
      <c r="G3929">
        <v>59801.39</v>
      </c>
      <c r="H3929">
        <v>3109.59</v>
      </c>
    </row>
    <row r="3930" spans="1:8" x14ac:dyDescent="0.2">
      <c r="A3930" t="s">
        <v>71</v>
      </c>
      <c r="B3930" t="s">
        <v>54</v>
      </c>
      <c r="C3930" t="s">
        <v>82</v>
      </c>
      <c r="D3930" s="4">
        <v>43435</v>
      </c>
      <c r="E3930" t="s">
        <v>197</v>
      </c>
      <c r="F3930" s="5">
        <v>43405</v>
      </c>
      <c r="G3930">
        <v>57220.75</v>
      </c>
      <c r="H3930">
        <v>5378.75</v>
      </c>
    </row>
    <row r="3931" spans="1:8" x14ac:dyDescent="0.2">
      <c r="A3931" t="s">
        <v>71</v>
      </c>
      <c r="B3931" t="s">
        <v>54</v>
      </c>
      <c r="C3931" t="s">
        <v>82</v>
      </c>
      <c r="D3931" s="4">
        <v>43435</v>
      </c>
      <c r="E3931" t="s">
        <v>196</v>
      </c>
      <c r="F3931" s="5">
        <v>43405</v>
      </c>
      <c r="G3931">
        <v>2580.64</v>
      </c>
      <c r="H3931">
        <v>242.64</v>
      </c>
    </row>
    <row r="3932" spans="1:8" x14ac:dyDescent="0.2">
      <c r="A3932" t="s">
        <v>71</v>
      </c>
      <c r="B3932" t="s">
        <v>54</v>
      </c>
      <c r="C3932" t="s">
        <v>82</v>
      </c>
      <c r="D3932" s="4">
        <v>43435</v>
      </c>
      <c r="E3932" t="s">
        <v>198</v>
      </c>
      <c r="F3932" s="5">
        <v>43405</v>
      </c>
      <c r="G3932">
        <v>59801.39</v>
      </c>
      <c r="H3932">
        <v>-3109.59</v>
      </c>
    </row>
    <row r="3933" spans="1:8" x14ac:dyDescent="0.2">
      <c r="A3933" t="s">
        <v>71</v>
      </c>
      <c r="B3933" t="s">
        <v>54</v>
      </c>
      <c r="C3933" t="s">
        <v>80</v>
      </c>
      <c r="D3933" s="4">
        <v>43497</v>
      </c>
      <c r="E3933" t="s">
        <v>199</v>
      </c>
      <c r="F3933" s="5">
        <v>43405</v>
      </c>
      <c r="G3933">
        <v>87512.19</v>
      </c>
      <c r="H3933">
        <v>6213.91</v>
      </c>
    </row>
    <row r="3934" spans="1:8" x14ac:dyDescent="0.2">
      <c r="A3934" t="s">
        <v>71</v>
      </c>
      <c r="B3934" t="s">
        <v>54</v>
      </c>
      <c r="C3934" t="s">
        <v>80</v>
      </c>
      <c r="D3934" s="4">
        <v>43497</v>
      </c>
      <c r="E3934" t="s">
        <v>193</v>
      </c>
      <c r="F3934" s="5">
        <v>43405</v>
      </c>
      <c r="G3934">
        <v>84163</v>
      </c>
      <c r="H3934">
        <v>11109.56</v>
      </c>
    </row>
    <row r="3935" spans="1:8" x14ac:dyDescent="0.2">
      <c r="A3935" t="s">
        <v>71</v>
      </c>
      <c r="B3935" t="s">
        <v>54</v>
      </c>
      <c r="C3935" t="s">
        <v>80</v>
      </c>
      <c r="D3935" s="4">
        <v>43497</v>
      </c>
      <c r="E3935" t="s">
        <v>192</v>
      </c>
      <c r="F3935" s="5">
        <v>43405</v>
      </c>
      <c r="G3935">
        <v>3349.19</v>
      </c>
      <c r="H3935">
        <v>441.96</v>
      </c>
    </row>
    <row r="3936" spans="1:8" x14ac:dyDescent="0.2">
      <c r="A3936" t="s">
        <v>71</v>
      </c>
      <c r="B3936" t="s">
        <v>54</v>
      </c>
      <c r="C3936" t="s">
        <v>80</v>
      </c>
      <c r="D3936" s="4">
        <v>43497</v>
      </c>
      <c r="E3936" t="s">
        <v>198</v>
      </c>
      <c r="F3936" s="5">
        <v>43405</v>
      </c>
      <c r="G3936">
        <v>87512.19</v>
      </c>
      <c r="H3936">
        <v>-6213.91</v>
      </c>
    </row>
    <row r="3937" spans="1:8" x14ac:dyDescent="0.2">
      <c r="A3937" t="s">
        <v>71</v>
      </c>
      <c r="B3937" t="s">
        <v>54</v>
      </c>
      <c r="C3937" t="s">
        <v>81</v>
      </c>
      <c r="D3937" s="4">
        <v>43497</v>
      </c>
      <c r="E3937" t="s">
        <v>195</v>
      </c>
      <c r="F3937" s="5">
        <v>43405</v>
      </c>
      <c r="G3937">
        <v>382250</v>
      </c>
      <c r="H3937">
        <v>24848.99</v>
      </c>
    </row>
    <row r="3938" spans="1:8" x14ac:dyDescent="0.2">
      <c r="A3938" t="s">
        <v>71</v>
      </c>
      <c r="B3938" t="s">
        <v>54</v>
      </c>
      <c r="C3938" t="s">
        <v>81</v>
      </c>
      <c r="D3938" s="4">
        <v>43497</v>
      </c>
      <c r="E3938" t="s">
        <v>194</v>
      </c>
      <c r="F3938" s="5">
        <v>43405</v>
      </c>
      <c r="G3938">
        <v>15212.22</v>
      </c>
      <c r="H3938">
        <v>989.08</v>
      </c>
    </row>
    <row r="3939" spans="1:8" x14ac:dyDescent="0.2">
      <c r="A3939" t="s">
        <v>71</v>
      </c>
      <c r="B3939" t="s">
        <v>54</v>
      </c>
      <c r="C3939" t="s">
        <v>81</v>
      </c>
      <c r="D3939" s="4">
        <v>43497</v>
      </c>
      <c r="E3939" t="s">
        <v>198</v>
      </c>
      <c r="F3939" s="5">
        <v>43405</v>
      </c>
      <c r="G3939">
        <v>397462.22</v>
      </c>
      <c r="H3939">
        <v>-13913.91</v>
      </c>
    </row>
    <row r="3940" spans="1:8" x14ac:dyDescent="0.2">
      <c r="A3940" t="s">
        <v>71</v>
      </c>
      <c r="B3940" t="s">
        <v>54</v>
      </c>
      <c r="C3940" t="s">
        <v>81</v>
      </c>
      <c r="D3940" s="4">
        <v>43497</v>
      </c>
      <c r="E3940" t="s">
        <v>199</v>
      </c>
      <c r="F3940" s="5">
        <v>43405</v>
      </c>
      <c r="G3940">
        <v>397462.22</v>
      </c>
      <c r="H3940">
        <v>13913.91</v>
      </c>
    </row>
    <row r="3941" spans="1:8" x14ac:dyDescent="0.2">
      <c r="A3941" t="s">
        <v>71</v>
      </c>
      <c r="B3941" t="s">
        <v>54</v>
      </c>
      <c r="C3941" t="s">
        <v>82</v>
      </c>
      <c r="D3941" s="4">
        <v>43497</v>
      </c>
      <c r="E3941" t="s">
        <v>199</v>
      </c>
      <c r="F3941" s="5">
        <v>43405</v>
      </c>
      <c r="G3941">
        <v>82181.98</v>
      </c>
      <c r="H3941">
        <v>4273.42</v>
      </c>
    </row>
    <row r="3942" spans="1:8" x14ac:dyDescent="0.2">
      <c r="A3942" t="s">
        <v>71</v>
      </c>
      <c r="B3942" t="s">
        <v>54</v>
      </c>
      <c r="C3942" t="s">
        <v>82</v>
      </c>
      <c r="D3942" s="4">
        <v>43497</v>
      </c>
      <c r="E3942" t="s">
        <v>197</v>
      </c>
      <c r="F3942" s="5">
        <v>43405</v>
      </c>
      <c r="G3942">
        <v>79037</v>
      </c>
      <c r="H3942">
        <v>7429.53</v>
      </c>
    </row>
    <row r="3943" spans="1:8" x14ac:dyDescent="0.2">
      <c r="A3943" t="s">
        <v>71</v>
      </c>
      <c r="B3943" t="s">
        <v>54</v>
      </c>
      <c r="C3943" t="s">
        <v>82</v>
      </c>
      <c r="D3943" s="4">
        <v>43497</v>
      </c>
      <c r="E3943" t="s">
        <v>196</v>
      </c>
      <c r="F3943" s="5">
        <v>43405</v>
      </c>
      <c r="G3943">
        <v>3144.98</v>
      </c>
      <c r="H3943">
        <v>295.57</v>
      </c>
    </row>
    <row r="3944" spans="1:8" x14ac:dyDescent="0.2">
      <c r="A3944" t="s">
        <v>71</v>
      </c>
      <c r="B3944" t="s">
        <v>54</v>
      </c>
      <c r="C3944" t="s">
        <v>82</v>
      </c>
      <c r="D3944" s="4">
        <v>43497</v>
      </c>
      <c r="E3944" t="s">
        <v>198</v>
      </c>
      <c r="F3944" s="5">
        <v>43405</v>
      </c>
      <c r="G3944">
        <v>82181.98</v>
      </c>
      <c r="H3944">
        <v>-4273.42</v>
      </c>
    </row>
    <row r="3945" spans="1:8" x14ac:dyDescent="0.2">
      <c r="A3945" t="s">
        <v>71</v>
      </c>
      <c r="B3945" t="s">
        <v>54</v>
      </c>
      <c r="C3945" t="s">
        <v>80</v>
      </c>
      <c r="D3945" s="4">
        <v>43497</v>
      </c>
      <c r="E3945" t="s">
        <v>198</v>
      </c>
      <c r="F3945" s="5">
        <v>43405</v>
      </c>
      <c r="G3945">
        <v>55736.24</v>
      </c>
      <c r="H3945">
        <v>-3957.67</v>
      </c>
    </row>
    <row r="3946" spans="1:8" x14ac:dyDescent="0.2">
      <c r="A3946" t="s">
        <v>71</v>
      </c>
      <c r="B3946" t="s">
        <v>54</v>
      </c>
      <c r="C3946" t="s">
        <v>80</v>
      </c>
      <c r="D3946" s="4">
        <v>43497</v>
      </c>
      <c r="E3946" t="s">
        <v>199</v>
      </c>
      <c r="F3946" s="5">
        <v>43405</v>
      </c>
      <c r="G3946">
        <v>55736.24</v>
      </c>
      <c r="H3946">
        <v>3957.67</v>
      </c>
    </row>
    <row r="3947" spans="1:8" x14ac:dyDescent="0.2">
      <c r="A3947" t="s">
        <v>71</v>
      </c>
      <c r="B3947" t="s">
        <v>54</v>
      </c>
      <c r="C3947" t="s">
        <v>80</v>
      </c>
      <c r="D3947" s="4">
        <v>43497</v>
      </c>
      <c r="E3947" t="s">
        <v>193</v>
      </c>
      <c r="F3947" s="5">
        <v>43405</v>
      </c>
      <c r="G3947">
        <v>53603</v>
      </c>
      <c r="H3947">
        <v>7075.68</v>
      </c>
    </row>
    <row r="3948" spans="1:8" x14ac:dyDescent="0.2">
      <c r="A3948" t="s">
        <v>71</v>
      </c>
      <c r="B3948" t="s">
        <v>54</v>
      </c>
      <c r="C3948" t="s">
        <v>80</v>
      </c>
      <c r="D3948" s="4">
        <v>43497</v>
      </c>
      <c r="E3948" t="s">
        <v>192</v>
      </c>
      <c r="F3948" s="5">
        <v>43405</v>
      </c>
      <c r="G3948">
        <v>2133.2399999999998</v>
      </c>
      <c r="H3948">
        <v>281.67</v>
      </c>
    </row>
    <row r="3949" spans="1:8" x14ac:dyDescent="0.2">
      <c r="A3949" t="s">
        <v>71</v>
      </c>
      <c r="B3949" t="s">
        <v>54</v>
      </c>
      <c r="C3949" t="s">
        <v>81</v>
      </c>
      <c r="D3949" s="4">
        <v>43497</v>
      </c>
      <c r="E3949" t="s">
        <v>195</v>
      </c>
      <c r="F3949" s="5">
        <v>43405</v>
      </c>
      <c r="G3949">
        <v>237793</v>
      </c>
      <c r="H3949">
        <v>15458.33</v>
      </c>
    </row>
    <row r="3950" spans="1:8" x14ac:dyDescent="0.2">
      <c r="A3950" t="s">
        <v>71</v>
      </c>
      <c r="B3950" t="s">
        <v>54</v>
      </c>
      <c r="C3950" t="s">
        <v>81</v>
      </c>
      <c r="D3950" s="4">
        <v>43497</v>
      </c>
      <c r="E3950" t="s">
        <v>194</v>
      </c>
      <c r="F3950" s="5">
        <v>43405</v>
      </c>
      <c r="G3950">
        <v>9463.91</v>
      </c>
      <c r="H3950">
        <v>615.20000000000005</v>
      </c>
    </row>
    <row r="3951" spans="1:8" x14ac:dyDescent="0.2">
      <c r="A3951" t="s">
        <v>71</v>
      </c>
      <c r="B3951" t="s">
        <v>54</v>
      </c>
      <c r="C3951" t="s">
        <v>81</v>
      </c>
      <c r="D3951" s="4">
        <v>43497</v>
      </c>
      <c r="E3951" t="s">
        <v>198</v>
      </c>
      <c r="F3951" s="5">
        <v>43405</v>
      </c>
      <c r="G3951">
        <v>247256.91</v>
      </c>
      <c r="H3951">
        <v>-8655.8799999999992</v>
      </c>
    </row>
    <row r="3952" spans="1:8" x14ac:dyDescent="0.2">
      <c r="A3952" t="s">
        <v>71</v>
      </c>
      <c r="B3952" t="s">
        <v>54</v>
      </c>
      <c r="C3952" t="s">
        <v>81</v>
      </c>
      <c r="D3952" s="4">
        <v>43497</v>
      </c>
      <c r="E3952" t="s">
        <v>199</v>
      </c>
      <c r="F3952" s="5">
        <v>43405</v>
      </c>
      <c r="G3952">
        <v>247256.91</v>
      </c>
      <c r="H3952">
        <v>8655.8799999999992</v>
      </c>
    </row>
    <row r="3953" spans="1:8" x14ac:dyDescent="0.2">
      <c r="A3953" t="s">
        <v>71</v>
      </c>
      <c r="B3953" t="s">
        <v>54</v>
      </c>
      <c r="C3953" t="s">
        <v>82</v>
      </c>
      <c r="D3953" s="4">
        <v>43497</v>
      </c>
      <c r="E3953" t="s">
        <v>199</v>
      </c>
      <c r="F3953" s="5">
        <v>43405</v>
      </c>
      <c r="G3953">
        <v>53058.74</v>
      </c>
      <c r="H3953">
        <v>2759.08</v>
      </c>
    </row>
    <row r="3954" spans="1:8" x14ac:dyDescent="0.2">
      <c r="A3954" t="s">
        <v>71</v>
      </c>
      <c r="B3954" t="s">
        <v>54</v>
      </c>
      <c r="C3954" t="s">
        <v>82</v>
      </c>
      <c r="D3954" s="4">
        <v>43497</v>
      </c>
      <c r="E3954" t="s">
        <v>197</v>
      </c>
      <c r="F3954" s="5">
        <v>43405</v>
      </c>
      <c r="G3954">
        <v>51028</v>
      </c>
      <c r="H3954">
        <v>4796.71</v>
      </c>
    </row>
    <row r="3955" spans="1:8" x14ac:dyDescent="0.2">
      <c r="A3955" t="s">
        <v>71</v>
      </c>
      <c r="B3955" t="s">
        <v>54</v>
      </c>
      <c r="C3955" t="s">
        <v>82</v>
      </c>
      <c r="D3955" s="4">
        <v>43497</v>
      </c>
      <c r="E3955" t="s">
        <v>196</v>
      </c>
      <c r="F3955" s="5">
        <v>43405</v>
      </c>
      <c r="G3955">
        <v>2030.74</v>
      </c>
      <c r="H3955">
        <v>190.95</v>
      </c>
    </row>
    <row r="3956" spans="1:8" x14ac:dyDescent="0.2">
      <c r="A3956" t="s">
        <v>71</v>
      </c>
      <c r="B3956" t="s">
        <v>54</v>
      </c>
      <c r="C3956" t="s">
        <v>82</v>
      </c>
      <c r="D3956" s="4">
        <v>43497</v>
      </c>
      <c r="E3956" t="s">
        <v>198</v>
      </c>
      <c r="F3956" s="5">
        <v>43405</v>
      </c>
      <c r="G3956">
        <v>53058.74</v>
      </c>
      <c r="H3956">
        <v>-2759.08</v>
      </c>
    </row>
    <row r="3957" spans="1:8" x14ac:dyDescent="0.2">
      <c r="A3957" t="s">
        <v>71</v>
      </c>
      <c r="B3957" t="s">
        <v>55</v>
      </c>
      <c r="C3957" t="s">
        <v>80</v>
      </c>
      <c r="D3957" s="4">
        <v>43497</v>
      </c>
      <c r="E3957" t="s">
        <v>198</v>
      </c>
      <c r="F3957" s="5">
        <v>43405</v>
      </c>
      <c r="G3957">
        <v>119.58</v>
      </c>
      <c r="H3957">
        <v>-8.49</v>
      </c>
    </row>
    <row r="3958" spans="1:8" x14ac:dyDescent="0.2">
      <c r="A3958" t="s">
        <v>71</v>
      </c>
      <c r="B3958" t="s">
        <v>55</v>
      </c>
      <c r="C3958" t="s">
        <v>80</v>
      </c>
      <c r="D3958" s="4">
        <v>43497</v>
      </c>
      <c r="E3958" t="s">
        <v>199</v>
      </c>
      <c r="F3958" s="5">
        <v>43405</v>
      </c>
      <c r="G3958">
        <v>119.58</v>
      </c>
      <c r="H3958">
        <v>8.49</v>
      </c>
    </row>
    <row r="3959" spans="1:8" x14ac:dyDescent="0.2">
      <c r="A3959" t="s">
        <v>71</v>
      </c>
      <c r="B3959" t="s">
        <v>55</v>
      </c>
      <c r="C3959" t="s">
        <v>80</v>
      </c>
      <c r="D3959" s="4">
        <v>43497</v>
      </c>
      <c r="E3959" t="s">
        <v>193</v>
      </c>
      <c r="F3959" s="5">
        <v>43405</v>
      </c>
      <c r="G3959">
        <v>115</v>
      </c>
      <c r="H3959">
        <v>15.17</v>
      </c>
    </row>
    <row r="3960" spans="1:8" x14ac:dyDescent="0.2">
      <c r="A3960" t="s">
        <v>71</v>
      </c>
      <c r="B3960" t="s">
        <v>55</v>
      </c>
      <c r="C3960" t="s">
        <v>80</v>
      </c>
      <c r="D3960" s="4">
        <v>43497</v>
      </c>
      <c r="E3960" t="s">
        <v>192</v>
      </c>
      <c r="F3960" s="5">
        <v>43405</v>
      </c>
      <c r="G3960">
        <v>4.58</v>
      </c>
      <c r="H3960">
        <v>0.6</v>
      </c>
    </row>
    <row r="3961" spans="1:8" x14ac:dyDescent="0.2">
      <c r="A3961" t="s">
        <v>71</v>
      </c>
      <c r="B3961" t="s">
        <v>55</v>
      </c>
      <c r="C3961" t="s">
        <v>81</v>
      </c>
      <c r="D3961" s="4">
        <v>43497</v>
      </c>
      <c r="E3961" t="s">
        <v>195</v>
      </c>
      <c r="F3961" s="5">
        <v>43405</v>
      </c>
      <c r="G3961">
        <v>549</v>
      </c>
      <c r="H3961">
        <v>35.69</v>
      </c>
    </row>
    <row r="3962" spans="1:8" x14ac:dyDescent="0.2">
      <c r="A3962" t="s">
        <v>71</v>
      </c>
      <c r="B3962" t="s">
        <v>55</v>
      </c>
      <c r="C3962" t="s">
        <v>82</v>
      </c>
      <c r="D3962" s="4">
        <v>43313</v>
      </c>
      <c r="E3962" t="s">
        <v>207</v>
      </c>
      <c r="F3962" s="5">
        <v>43221</v>
      </c>
      <c r="G3962">
        <v>0.44</v>
      </c>
      <c r="H3962">
        <v>0.04</v>
      </c>
    </row>
    <row r="3963" spans="1:8" x14ac:dyDescent="0.2">
      <c r="A3963" t="s">
        <v>71</v>
      </c>
      <c r="B3963" t="s">
        <v>55</v>
      </c>
      <c r="C3963" t="s">
        <v>82</v>
      </c>
      <c r="D3963" s="4">
        <v>43313</v>
      </c>
      <c r="E3963" t="s">
        <v>199</v>
      </c>
      <c r="F3963" s="5">
        <v>43221</v>
      </c>
      <c r="G3963">
        <v>10.119999999999999</v>
      </c>
      <c r="H3963">
        <v>0.52</v>
      </c>
    </row>
    <row r="3964" spans="1:8" x14ac:dyDescent="0.2">
      <c r="A3964" t="s">
        <v>71</v>
      </c>
      <c r="B3964" t="s">
        <v>55</v>
      </c>
      <c r="C3964" t="s">
        <v>80</v>
      </c>
      <c r="D3964" s="4">
        <v>43313</v>
      </c>
      <c r="E3964" t="s">
        <v>198</v>
      </c>
      <c r="F3964" s="5">
        <v>43221</v>
      </c>
      <c r="G3964">
        <v>82037.62</v>
      </c>
      <c r="H3964">
        <v>-5824.67</v>
      </c>
    </row>
    <row r="3965" spans="1:8" x14ac:dyDescent="0.2">
      <c r="A3965" t="s">
        <v>71</v>
      </c>
      <c r="B3965" t="s">
        <v>55</v>
      </c>
      <c r="C3965" t="s">
        <v>80</v>
      </c>
      <c r="D3965" s="4">
        <v>43313</v>
      </c>
      <c r="E3965" t="s">
        <v>202</v>
      </c>
      <c r="F3965" s="5">
        <v>43221</v>
      </c>
      <c r="G3965">
        <v>78497.36</v>
      </c>
      <c r="H3965">
        <v>10361.68</v>
      </c>
    </row>
    <row r="3966" spans="1:8" x14ac:dyDescent="0.2">
      <c r="A3966" t="s">
        <v>71</v>
      </c>
      <c r="B3966" t="s">
        <v>55</v>
      </c>
      <c r="C3966" t="s">
        <v>80</v>
      </c>
      <c r="D3966" s="4">
        <v>43313</v>
      </c>
      <c r="E3966" t="s">
        <v>203</v>
      </c>
      <c r="F3966" s="5">
        <v>43221</v>
      </c>
      <c r="G3966">
        <v>3540.26</v>
      </c>
      <c r="H3966">
        <v>467.31</v>
      </c>
    </row>
    <row r="3967" spans="1:8" x14ac:dyDescent="0.2">
      <c r="A3967" t="s">
        <v>71</v>
      </c>
      <c r="B3967" t="s">
        <v>55</v>
      </c>
      <c r="C3967" t="s">
        <v>80</v>
      </c>
      <c r="D3967" s="4">
        <v>43313</v>
      </c>
      <c r="E3967" t="s">
        <v>199</v>
      </c>
      <c r="F3967" s="5">
        <v>43221</v>
      </c>
      <c r="G3967">
        <v>82037.62</v>
      </c>
      <c r="H3967">
        <v>5824.67</v>
      </c>
    </row>
    <row r="3968" spans="1:8" x14ac:dyDescent="0.2">
      <c r="A3968" t="s">
        <v>71</v>
      </c>
      <c r="B3968" t="s">
        <v>55</v>
      </c>
      <c r="C3968" t="s">
        <v>81</v>
      </c>
      <c r="D3968" s="4">
        <v>43313</v>
      </c>
      <c r="E3968" t="s">
        <v>198</v>
      </c>
      <c r="F3968" s="5">
        <v>43221</v>
      </c>
      <c r="G3968">
        <v>173551.2</v>
      </c>
      <c r="H3968">
        <v>-6074.32</v>
      </c>
    </row>
    <row r="3969" spans="1:8" x14ac:dyDescent="0.2">
      <c r="A3969" t="s">
        <v>71</v>
      </c>
      <c r="B3969" t="s">
        <v>55</v>
      </c>
      <c r="C3969" t="s">
        <v>81</v>
      </c>
      <c r="D3969" s="4">
        <v>43313</v>
      </c>
      <c r="E3969" t="s">
        <v>204</v>
      </c>
      <c r="F3969" s="5">
        <v>43221</v>
      </c>
      <c r="G3969">
        <v>166061.82</v>
      </c>
      <c r="H3969">
        <v>10794.06</v>
      </c>
    </row>
    <row r="3970" spans="1:8" x14ac:dyDescent="0.2">
      <c r="A3970" t="s">
        <v>71</v>
      </c>
      <c r="B3970" t="s">
        <v>55</v>
      </c>
      <c r="C3970" t="s">
        <v>81</v>
      </c>
      <c r="D3970" s="4">
        <v>43313</v>
      </c>
      <c r="E3970" t="s">
        <v>205</v>
      </c>
      <c r="F3970" s="5">
        <v>43221</v>
      </c>
      <c r="G3970">
        <v>7489.38</v>
      </c>
      <c r="H3970">
        <v>486.83</v>
      </c>
    </row>
    <row r="3971" spans="1:8" x14ac:dyDescent="0.2">
      <c r="A3971" t="s">
        <v>71</v>
      </c>
      <c r="B3971" t="s">
        <v>55</v>
      </c>
      <c r="C3971" t="s">
        <v>81</v>
      </c>
      <c r="D3971" s="4">
        <v>43313</v>
      </c>
      <c r="E3971" t="s">
        <v>199</v>
      </c>
      <c r="F3971" s="5">
        <v>43221</v>
      </c>
      <c r="G3971">
        <v>173551.2</v>
      </c>
      <c r="H3971">
        <v>6074.32</v>
      </c>
    </row>
    <row r="3972" spans="1:8" x14ac:dyDescent="0.2">
      <c r="A3972" t="s">
        <v>71</v>
      </c>
      <c r="B3972" t="s">
        <v>55</v>
      </c>
      <c r="C3972" t="s">
        <v>82</v>
      </c>
      <c r="D3972" s="4">
        <v>43313</v>
      </c>
      <c r="E3972" t="s">
        <v>198</v>
      </c>
      <c r="F3972" s="5">
        <v>43221</v>
      </c>
      <c r="G3972">
        <v>66263.69</v>
      </c>
      <c r="H3972">
        <v>-3445.7</v>
      </c>
    </row>
    <row r="3973" spans="1:8" x14ac:dyDescent="0.2">
      <c r="A3973" t="s">
        <v>71</v>
      </c>
      <c r="B3973" t="s">
        <v>55</v>
      </c>
      <c r="C3973" t="s">
        <v>82</v>
      </c>
      <c r="D3973" s="4">
        <v>43313</v>
      </c>
      <c r="E3973" t="s">
        <v>206</v>
      </c>
      <c r="F3973" s="5">
        <v>43221</v>
      </c>
      <c r="G3973">
        <v>63404.09</v>
      </c>
      <c r="H3973">
        <v>5960.01</v>
      </c>
    </row>
    <row r="3974" spans="1:8" x14ac:dyDescent="0.2">
      <c r="A3974" t="s">
        <v>71</v>
      </c>
      <c r="B3974" t="s">
        <v>55</v>
      </c>
      <c r="C3974" t="s">
        <v>82</v>
      </c>
      <c r="D3974" s="4">
        <v>43313</v>
      </c>
      <c r="E3974" t="s">
        <v>207</v>
      </c>
      <c r="F3974" s="5">
        <v>43221</v>
      </c>
      <c r="G3974">
        <v>2859.6</v>
      </c>
      <c r="H3974">
        <v>268.81</v>
      </c>
    </row>
    <row r="3975" spans="1:8" x14ac:dyDescent="0.2">
      <c r="A3975" t="s">
        <v>71</v>
      </c>
      <c r="B3975" t="s">
        <v>55</v>
      </c>
      <c r="C3975" t="s">
        <v>82</v>
      </c>
      <c r="D3975" s="4">
        <v>43313</v>
      </c>
      <c r="E3975" t="s">
        <v>199</v>
      </c>
      <c r="F3975" s="5">
        <v>43221</v>
      </c>
      <c r="G3975">
        <v>66263.69</v>
      </c>
      <c r="H3975">
        <v>3445.7</v>
      </c>
    </row>
    <row r="3976" spans="1:8" x14ac:dyDescent="0.2">
      <c r="A3976" t="s">
        <v>71</v>
      </c>
      <c r="B3976" t="s">
        <v>55</v>
      </c>
      <c r="C3976" t="s">
        <v>80</v>
      </c>
      <c r="D3976" s="4">
        <v>43647</v>
      </c>
      <c r="E3976" t="s">
        <v>198</v>
      </c>
      <c r="F3976" s="5">
        <v>43405</v>
      </c>
      <c r="G3976">
        <v>1156.48</v>
      </c>
      <c r="H3976">
        <v>-82.12</v>
      </c>
    </row>
    <row r="3977" spans="1:8" x14ac:dyDescent="0.2">
      <c r="A3977" t="s">
        <v>71</v>
      </c>
      <c r="B3977" t="s">
        <v>55</v>
      </c>
      <c r="C3977" t="s">
        <v>80</v>
      </c>
      <c r="D3977" s="4">
        <v>43647</v>
      </c>
      <c r="E3977" t="s">
        <v>193</v>
      </c>
      <c r="F3977" s="5">
        <v>43405</v>
      </c>
      <c r="G3977">
        <v>1108.49</v>
      </c>
      <c r="H3977">
        <v>146.32</v>
      </c>
    </row>
    <row r="3978" spans="1:8" x14ac:dyDescent="0.2">
      <c r="A3978" t="s">
        <v>71</v>
      </c>
      <c r="B3978" t="s">
        <v>55</v>
      </c>
      <c r="C3978" t="s">
        <v>80</v>
      </c>
      <c r="D3978" s="4">
        <v>43647</v>
      </c>
      <c r="E3978" t="s">
        <v>192</v>
      </c>
      <c r="F3978" s="5">
        <v>43405</v>
      </c>
      <c r="G3978">
        <v>47.99</v>
      </c>
      <c r="H3978">
        <v>6.33</v>
      </c>
    </row>
    <row r="3979" spans="1:8" x14ac:dyDescent="0.2">
      <c r="A3979" t="s">
        <v>71</v>
      </c>
      <c r="B3979" t="s">
        <v>55</v>
      </c>
      <c r="C3979" t="s">
        <v>80</v>
      </c>
      <c r="D3979" s="4">
        <v>43647</v>
      </c>
      <c r="E3979" t="s">
        <v>199</v>
      </c>
      <c r="F3979" s="5">
        <v>43405</v>
      </c>
      <c r="G3979">
        <v>1156.48</v>
      </c>
      <c r="H3979">
        <v>82.12</v>
      </c>
    </row>
    <row r="3980" spans="1:8" x14ac:dyDescent="0.2">
      <c r="A3980" t="s">
        <v>71</v>
      </c>
      <c r="B3980" t="s">
        <v>55</v>
      </c>
      <c r="C3980" t="s">
        <v>81</v>
      </c>
      <c r="D3980" s="4">
        <v>43647</v>
      </c>
      <c r="E3980" t="s">
        <v>198</v>
      </c>
      <c r="F3980" s="5">
        <v>43405</v>
      </c>
      <c r="G3980">
        <v>2981.61</v>
      </c>
      <c r="H3980">
        <v>-104.36</v>
      </c>
    </row>
    <row r="3981" spans="1:8" x14ac:dyDescent="0.2">
      <c r="A3981" t="s">
        <v>71</v>
      </c>
      <c r="B3981" t="s">
        <v>55</v>
      </c>
      <c r="C3981" t="s">
        <v>81</v>
      </c>
      <c r="D3981" s="4">
        <v>43647</v>
      </c>
      <c r="E3981" t="s">
        <v>195</v>
      </c>
      <c r="F3981" s="5">
        <v>43405</v>
      </c>
      <c r="G3981">
        <v>2858.41</v>
      </c>
      <c r="H3981">
        <v>185.81</v>
      </c>
    </row>
    <row r="3982" spans="1:8" x14ac:dyDescent="0.2">
      <c r="A3982" t="s">
        <v>71</v>
      </c>
      <c r="B3982" t="s">
        <v>55</v>
      </c>
      <c r="C3982" t="s">
        <v>81</v>
      </c>
      <c r="D3982" s="4">
        <v>43647</v>
      </c>
      <c r="E3982" t="s">
        <v>194</v>
      </c>
      <c r="F3982" s="5">
        <v>43405</v>
      </c>
      <c r="G3982">
        <v>123.2</v>
      </c>
      <c r="H3982">
        <v>8</v>
      </c>
    </row>
    <row r="3983" spans="1:8" x14ac:dyDescent="0.2">
      <c r="A3983" t="s">
        <v>71</v>
      </c>
      <c r="B3983" t="s">
        <v>55</v>
      </c>
      <c r="C3983" t="s">
        <v>81</v>
      </c>
      <c r="D3983" s="4">
        <v>43647</v>
      </c>
      <c r="E3983" t="s">
        <v>199</v>
      </c>
      <c r="F3983" s="5">
        <v>43405</v>
      </c>
      <c r="G3983">
        <v>2981.61</v>
      </c>
      <c r="H3983">
        <v>104.36</v>
      </c>
    </row>
    <row r="3984" spans="1:8" x14ac:dyDescent="0.2">
      <c r="A3984" t="s">
        <v>71</v>
      </c>
      <c r="B3984" t="s">
        <v>55</v>
      </c>
      <c r="C3984" t="s">
        <v>82</v>
      </c>
      <c r="D3984" s="4">
        <v>43647</v>
      </c>
      <c r="E3984" t="s">
        <v>198</v>
      </c>
      <c r="F3984" s="5">
        <v>43405</v>
      </c>
      <c r="G3984">
        <v>1222.8</v>
      </c>
      <c r="H3984">
        <v>-63.58</v>
      </c>
    </row>
    <row r="3985" spans="1:8" x14ac:dyDescent="0.2">
      <c r="A3985" t="s">
        <v>71</v>
      </c>
      <c r="B3985" t="s">
        <v>55</v>
      </c>
      <c r="C3985" t="s">
        <v>82</v>
      </c>
      <c r="D3985" s="4">
        <v>43647</v>
      </c>
      <c r="E3985" t="s">
        <v>197</v>
      </c>
      <c r="F3985" s="5">
        <v>43405</v>
      </c>
      <c r="G3985">
        <v>1172.1099999999999</v>
      </c>
      <c r="H3985">
        <v>110.18</v>
      </c>
    </row>
    <row r="3986" spans="1:8" x14ac:dyDescent="0.2">
      <c r="A3986" t="s">
        <v>71</v>
      </c>
      <c r="B3986" t="s">
        <v>55</v>
      </c>
      <c r="C3986" t="s">
        <v>82</v>
      </c>
      <c r="D3986" s="4">
        <v>43647</v>
      </c>
      <c r="E3986" t="s">
        <v>196</v>
      </c>
      <c r="F3986" s="5">
        <v>43405</v>
      </c>
      <c r="G3986">
        <v>50.69</v>
      </c>
      <c r="H3986">
        <v>4.76</v>
      </c>
    </row>
    <row r="3987" spans="1:8" x14ac:dyDescent="0.2">
      <c r="A3987" t="s">
        <v>71</v>
      </c>
      <c r="B3987" t="s">
        <v>55</v>
      </c>
      <c r="C3987" t="s">
        <v>82</v>
      </c>
      <c r="D3987" s="4">
        <v>43647</v>
      </c>
      <c r="E3987" t="s">
        <v>199</v>
      </c>
      <c r="F3987" s="5">
        <v>43405</v>
      </c>
      <c r="G3987">
        <v>1222.8</v>
      </c>
      <c r="H3987">
        <v>63.58</v>
      </c>
    </row>
    <row r="3988" spans="1:8" x14ac:dyDescent="0.2">
      <c r="A3988" t="s">
        <v>71</v>
      </c>
      <c r="B3988" t="s">
        <v>54</v>
      </c>
      <c r="C3988" t="s">
        <v>80</v>
      </c>
      <c r="D3988" s="4">
        <v>43466</v>
      </c>
      <c r="E3988" t="s">
        <v>198</v>
      </c>
      <c r="F3988" s="5">
        <v>43405</v>
      </c>
      <c r="G3988">
        <v>219.65</v>
      </c>
      <c r="H3988">
        <v>-15.59</v>
      </c>
    </row>
    <row r="3989" spans="1:8" x14ac:dyDescent="0.2">
      <c r="A3989" t="s">
        <v>71</v>
      </c>
      <c r="B3989" t="s">
        <v>54</v>
      </c>
      <c r="C3989" t="s">
        <v>80</v>
      </c>
      <c r="D3989" s="4">
        <v>43466</v>
      </c>
      <c r="E3989" t="s">
        <v>199</v>
      </c>
      <c r="F3989" s="5">
        <v>43405</v>
      </c>
      <c r="G3989">
        <v>219.65</v>
      </c>
      <c r="H3989">
        <v>15.59</v>
      </c>
    </row>
    <row r="3990" spans="1:8" x14ac:dyDescent="0.2">
      <c r="A3990" t="s">
        <v>71</v>
      </c>
      <c r="B3990" t="s">
        <v>54</v>
      </c>
      <c r="C3990" t="s">
        <v>80</v>
      </c>
      <c r="D3990" s="4">
        <v>43466</v>
      </c>
      <c r="E3990" t="s">
        <v>193</v>
      </c>
      <c r="F3990" s="5">
        <v>43405</v>
      </c>
      <c r="G3990">
        <v>211</v>
      </c>
      <c r="H3990">
        <v>27.85</v>
      </c>
    </row>
    <row r="3991" spans="1:8" x14ac:dyDescent="0.2">
      <c r="A3991" t="s">
        <v>71</v>
      </c>
      <c r="B3991" t="s">
        <v>54</v>
      </c>
      <c r="C3991" t="s">
        <v>80</v>
      </c>
      <c r="D3991" s="4">
        <v>43466</v>
      </c>
      <c r="E3991" t="s">
        <v>192</v>
      </c>
      <c r="F3991" s="5">
        <v>43405</v>
      </c>
      <c r="G3991">
        <v>8.65</v>
      </c>
      <c r="H3991">
        <v>1.1399999999999999</v>
      </c>
    </row>
    <row r="3992" spans="1:8" x14ac:dyDescent="0.2">
      <c r="A3992" t="s">
        <v>71</v>
      </c>
      <c r="B3992" t="s">
        <v>54</v>
      </c>
      <c r="C3992" t="s">
        <v>81</v>
      </c>
      <c r="D3992" s="4">
        <v>43466</v>
      </c>
      <c r="E3992" t="s">
        <v>195</v>
      </c>
      <c r="F3992" s="5">
        <v>43405</v>
      </c>
      <c r="G3992">
        <v>561</v>
      </c>
      <c r="H3992">
        <v>36.47</v>
      </c>
    </row>
    <row r="3993" spans="1:8" x14ac:dyDescent="0.2">
      <c r="A3993" t="s">
        <v>71</v>
      </c>
      <c r="B3993" t="s">
        <v>54</v>
      </c>
      <c r="C3993" t="s">
        <v>81</v>
      </c>
      <c r="D3993" s="4">
        <v>43466</v>
      </c>
      <c r="E3993" t="s">
        <v>194</v>
      </c>
      <c r="F3993" s="5">
        <v>43405</v>
      </c>
      <c r="G3993">
        <v>23</v>
      </c>
      <c r="H3993">
        <v>1.5</v>
      </c>
    </row>
    <row r="3994" spans="1:8" x14ac:dyDescent="0.2">
      <c r="A3994" t="s">
        <v>71</v>
      </c>
      <c r="B3994" t="s">
        <v>54</v>
      </c>
      <c r="C3994" t="s">
        <v>81</v>
      </c>
      <c r="D3994" s="4">
        <v>43466</v>
      </c>
      <c r="E3994" t="s">
        <v>198</v>
      </c>
      <c r="F3994" s="5">
        <v>43405</v>
      </c>
      <c r="G3994">
        <v>584</v>
      </c>
      <c r="H3994">
        <v>-20.45</v>
      </c>
    </row>
    <row r="3995" spans="1:8" x14ac:dyDescent="0.2">
      <c r="A3995" t="s">
        <v>71</v>
      </c>
      <c r="B3995" t="s">
        <v>54</v>
      </c>
      <c r="C3995" t="s">
        <v>81</v>
      </c>
      <c r="D3995" s="4">
        <v>43466</v>
      </c>
      <c r="E3995" t="s">
        <v>199</v>
      </c>
      <c r="F3995" s="5">
        <v>43405</v>
      </c>
      <c r="G3995">
        <v>584</v>
      </c>
      <c r="H3995">
        <v>20.45</v>
      </c>
    </row>
    <row r="3996" spans="1:8" x14ac:dyDescent="0.2">
      <c r="A3996" t="s">
        <v>71</v>
      </c>
      <c r="B3996" t="s">
        <v>54</v>
      </c>
      <c r="C3996" t="s">
        <v>82</v>
      </c>
      <c r="D3996" s="4">
        <v>43466</v>
      </c>
      <c r="E3996" t="s">
        <v>199</v>
      </c>
      <c r="F3996" s="5">
        <v>43405</v>
      </c>
      <c r="G3996">
        <v>198.83</v>
      </c>
      <c r="H3996">
        <v>10.34</v>
      </c>
    </row>
    <row r="3997" spans="1:8" x14ac:dyDescent="0.2">
      <c r="A3997" t="s">
        <v>71</v>
      </c>
      <c r="B3997" t="s">
        <v>54</v>
      </c>
      <c r="C3997" t="s">
        <v>82</v>
      </c>
      <c r="D3997" s="4">
        <v>43466</v>
      </c>
      <c r="E3997" t="s">
        <v>197</v>
      </c>
      <c r="F3997" s="5">
        <v>43405</v>
      </c>
      <c r="G3997">
        <v>191</v>
      </c>
      <c r="H3997">
        <v>17.95</v>
      </c>
    </row>
    <row r="3998" spans="1:8" x14ac:dyDescent="0.2">
      <c r="A3998" t="s">
        <v>71</v>
      </c>
      <c r="B3998" t="s">
        <v>54</v>
      </c>
      <c r="C3998" t="s">
        <v>82</v>
      </c>
      <c r="D3998" s="4">
        <v>43466</v>
      </c>
      <c r="E3998" t="s">
        <v>196</v>
      </c>
      <c r="F3998" s="5">
        <v>43405</v>
      </c>
      <c r="G3998">
        <v>7.83</v>
      </c>
      <c r="H3998">
        <v>0.74</v>
      </c>
    </row>
    <row r="3999" spans="1:8" x14ac:dyDescent="0.2">
      <c r="A3999" t="s">
        <v>71</v>
      </c>
      <c r="B3999" t="s">
        <v>54</v>
      </c>
      <c r="C3999" t="s">
        <v>82</v>
      </c>
      <c r="D3999" s="4">
        <v>43466</v>
      </c>
      <c r="E3999" t="s">
        <v>198</v>
      </c>
      <c r="F3999" s="5">
        <v>43405</v>
      </c>
      <c r="G3999">
        <v>198.83</v>
      </c>
      <c r="H3999">
        <v>-10.34</v>
      </c>
    </row>
    <row r="4000" spans="1:8" x14ac:dyDescent="0.2">
      <c r="A4000" t="s">
        <v>71</v>
      </c>
      <c r="B4000" t="s">
        <v>54</v>
      </c>
      <c r="C4000" t="s">
        <v>80</v>
      </c>
      <c r="D4000" s="4">
        <v>43497</v>
      </c>
      <c r="E4000" t="s">
        <v>198</v>
      </c>
      <c r="F4000" s="5">
        <v>43405</v>
      </c>
      <c r="G4000">
        <v>43114.720000000001</v>
      </c>
      <c r="H4000">
        <v>-3061.7</v>
      </c>
    </row>
    <row r="4001" spans="1:8" x14ac:dyDescent="0.2">
      <c r="A4001" t="s">
        <v>71</v>
      </c>
      <c r="B4001" t="s">
        <v>54</v>
      </c>
      <c r="C4001" t="s">
        <v>80</v>
      </c>
      <c r="D4001" s="4">
        <v>43497</v>
      </c>
      <c r="E4001" t="s">
        <v>199</v>
      </c>
      <c r="F4001" s="5">
        <v>43405</v>
      </c>
      <c r="G4001">
        <v>43114.720000000001</v>
      </c>
      <c r="H4001">
        <v>3061.7</v>
      </c>
    </row>
    <row r="4002" spans="1:8" x14ac:dyDescent="0.2">
      <c r="A4002" t="s">
        <v>71</v>
      </c>
      <c r="B4002" t="s">
        <v>54</v>
      </c>
      <c r="C4002" t="s">
        <v>80</v>
      </c>
      <c r="D4002" s="4">
        <v>43497</v>
      </c>
      <c r="E4002" t="s">
        <v>193</v>
      </c>
      <c r="F4002" s="5">
        <v>43405</v>
      </c>
      <c r="G4002">
        <v>41512</v>
      </c>
      <c r="H4002">
        <v>5479.56</v>
      </c>
    </row>
    <row r="4003" spans="1:8" x14ac:dyDescent="0.2">
      <c r="A4003" t="s">
        <v>71</v>
      </c>
      <c r="B4003" t="s">
        <v>54</v>
      </c>
      <c r="C4003" t="s">
        <v>80</v>
      </c>
      <c r="D4003" s="4">
        <v>43497</v>
      </c>
      <c r="E4003" t="s">
        <v>192</v>
      </c>
      <c r="F4003" s="5">
        <v>43405</v>
      </c>
      <c r="G4003">
        <v>1602.72</v>
      </c>
      <c r="H4003">
        <v>211.66</v>
      </c>
    </row>
    <row r="4004" spans="1:8" x14ac:dyDescent="0.2">
      <c r="A4004" t="s">
        <v>71</v>
      </c>
      <c r="B4004" t="s">
        <v>54</v>
      </c>
      <c r="C4004" t="s">
        <v>81</v>
      </c>
      <c r="D4004" s="4">
        <v>43497</v>
      </c>
      <c r="E4004" t="s">
        <v>195</v>
      </c>
      <c r="F4004" s="5">
        <v>43405</v>
      </c>
      <c r="G4004">
        <v>160057</v>
      </c>
      <c r="H4004">
        <v>10405.530000000001</v>
      </c>
    </row>
    <row r="4005" spans="1:8" x14ac:dyDescent="0.2">
      <c r="A4005" t="s">
        <v>71</v>
      </c>
      <c r="B4005" t="s">
        <v>54</v>
      </c>
      <c r="C4005" t="s">
        <v>81</v>
      </c>
      <c r="D4005" s="4">
        <v>43497</v>
      </c>
      <c r="E4005" t="s">
        <v>194</v>
      </c>
      <c r="F4005" s="5">
        <v>43405</v>
      </c>
      <c r="G4005">
        <v>6179.57</v>
      </c>
      <c r="H4005">
        <v>401.64</v>
      </c>
    </row>
    <row r="4006" spans="1:8" x14ac:dyDescent="0.2">
      <c r="A4006" t="s">
        <v>71</v>
      </c>
      <c r="B4006" t="s">
        <v>54</v>
      </c>
      <c r="C4006" t="s">
        <v>81</v>
      </c>
      <c r="D4006" s="4">
        <v>43497</v>
      </c>
      <c r="E4006" t="s">
        <v>198</v>
      </c>
      <c r="F4006" s="5">
        <v>43405</v>
      </c>
      <c r="G4006">
        <v>166236.57</v>
      </c>
      <c r="H4006">
        <v>-5820.07</v>
      </c>
    </row>
    <row r="4007" spans="1:8" x14ac:dyDescent="0.2">
      <c r="A4007" t="s">
        <v>71</v>
      </c>
      <c r="B4007" t="s">
        <v>54</v>
      </c>
      <c r="C4007" t="s">
        <v>81</v>
      </c>
      <c r="D4007" s="4">
        <v>43497</v>
      </c>
      <c r="E4007" t="s">
        <v>199</v>
      </c>
      <c r="F4007" s="5">
        <v>43405</v>
      </c>
      <c r="G4007">
        <v>166236.57</v>
      </c>
      <c r="H4007">
        <v>5820.07</v>
      </c>
    </row>
    <row r="4008" spans="1:8" x14ac:dyDescent="0.2">
      <c r="A4008" t="s">
        <v>71</v>
      </c>
      <c r="B4008" t="s">
        <v>54</v>
      </c>
      <c r="C4008" t="s">
        <v>82</v>
      </c>
      <c r="D4008" s="4">
        <v>43497</v>
      </c>
      <c r="E4008" t="s">
        <v>199</v>
      </c>
      <c r="F4008" s="5">
        <v>43405</v>
      </c>
      <c r="G4008">
        <v>39958.519999999997</v>
      </c>
      <c r="H4008">
        <v>2077.62</v>
      </c>
    </row>
    <row r="4009" spans="1:8" x14ac:dyDescent="0.2">
      <c r="A4009" t="s">
        <v>71</v>
      </c>
      <c r="B4009" t="s">
        <v>54</v>
      </c>
      <c r="C4009" t="s">
        <v>82</v>
      </c>
      <c r="D4009" s="4">
        <v>43497</v>
      </c>
      <c r="E4009" t="s">
        <v>197</v>
      </c>
      <c r="F4009" s="5">
        <v>43405</v>
      </c>
      <c r="G4009">
        <v>38473</v>
      </c>
      <c r="H4009">
        <v>3616.5</v>
      </c>
    </row>
    <row r="4010" spans="1:8" x14ac:dyDescent="0.2">
      <c r="A4010" t="s">
        <v>71</v>
      </c>
      <c r="B4010" t="s">
        <v>54</v>
      </c>
      <c r="C4010" t="s">
        <v>82</v>
      </c>
      <c r="D4010" s="4">
        <v>43497</v>
      </c>
      <c r="E4010" t="s">
        <v>196</v>
      </c>
      <c r="F4010" s="5">
        <v>43405</v>
      </c>
      <c r="G4010">
        <v>1485.52</v>
      </c>
      <c r="H4010">
        <v>139.54</v>
      </c>
    </row>
    <row r="4011" spans="1:8" x14ac:dyDescent="0.2">
      <c r="A4011" t="s">
        <v>71</v>
      </c>
      <c r="B4011" t="s">
        <v>54</v>
      </c>
      <c r="C4011" t="s">
        <v>82</v>
      </c>
      <c r="D4011" s="4">
        <v>43497</v>
      </c>
      <c r="E4011" t="s">
        <v>198</v>
      </c>
      <c r="F4011" s="5">
        <v>43405</v>
      </c>
      <c r="G4011">
        <v>39958.519999999997</v>
      </c>
      <c r="H4011">
        <v>-2077.62</v>
      </c>
    </row>
    <row r="4012" spans="1:8" x14ac:dyDescent="0.2">
      <c r="A4012" t="s">
        <v>71</v>
      </c>
      <c r="B4012" t="s">
        <v>55</v>
      </c>
      <c r="C4012" t="s">
        <v>81</v>
      </c>
      <c r="D4012" s="4">
        <v>43497</v>
      </c>
      <c r="E4012" t="s">
        <v>195</v>
      </c>
      <c r="F4012" s="5">
        <v>43405</v>
      </c>
      <c r="G4012">
        <v>62656.37</v>
      </c>
      <c r="H4012">
        <v>4072.93</v>
      </c>
    </row>
    <row r="4013" spans="1:8" x14ac:dyDescent="0.2">
      <c r="A4013" t="s">
        <v>71</v>
      </c>
      <c r="B4013" t="s">
        <v>55</v>
      </c>
      <c r="C4013" t="s">
        <v>81</v>
      </c>
      <c r="D4013" s="4">
        <v>43497</v>
      </c>
      <c r="E4013" t="s">
        <v>194</v>
      </c>
      <c r="F4013" s="5">
        <v>43405</v>
      </c>
      <c r="G4013">
        <v>2422.21</v>
      </c>
      <c r="H4013">
        <v>157.44999999999999</v>
      </c>
    </row>
    <row r="4014" spans="1:8" x14ac:dyDescent="0.2">
      <c r="A4014" t="s">
        <v>71</v>
      </c>
      <c r="B4014" t="s">
        <v>55</v>
      </c>
      <c r="C4014" t="s">
        <v>81</v>
      </c>
      <c r="D4014" s="4">
        <v>43497</v>
      </c>
      <c r="E4014" t="s">
        <v>198</v>
      </c>
      <c r="F4014" s="5">
        <v>43405</v>
      </c>
      <c r="G4014">
        <v>65078.58</v>
      </c>
      <c r="H4014">
        <v>-2278</v>
      </c>
    </row>
    <row r="4015" spans="1:8" x14ac:dyDescent="0.2">
      <c r="A4015" t="s">
        <v>71</v>
      </c>
      <c r="B4015" t="s">
        <v>55</v>
      </c>
      <c r="C4015" t="s">
        <v>81</v>
      </c>
      <c r="D4015" s="4">
        <v>43497</v>
      </c>
      <c r="E4015" t="s">
        <v>199</v>
      </c>
      <c r="F4015" s="5">
        <v>43405</v>
      </c>
      <c r="G4015">
        <v>65078.58</v>
      </c>
      <c r="H4015">
        <v>2278</v>
      </c>
    </row>
    <row r="4016" spans="1:8" x14ac:dyDescent="0.2">
      <c r="A4016" t="s">
        <v>71</v>
      </c>
      <c r="B4016" t="s">
        <v>55</v>
      </c>
      <c r="C4016" t="s">
        <v>82</v>
      </c>
      <c r="D4016" s="4">
        <v>43497</v>
      </c>
      <c r="E4016" t="s">
        <v>199</v>
      </c>
      <c r="F4016" s="5">
        <v>43405</v>
      </c>
      <c r="G4016">
        <v>18607.5</v>
      </c>
      <c r="H4016">
        <v>967.56</v>
      </c>
    </row>
    <row r="4017" spans="1:8" x14ac:dyDescent="0.2">
      <c r="A4017" t="s">
        <v>71</v>
      </c>
      <c r="B4017" t="s">
        <v>55</v>
      </c>
      <c r="C4017" t="s">
        <v>82</v>
      </c>
      <c r="D4017" s="4">
        <v>43497</v>
      </c>
      <c r="E4017" t="s">
        <v>197</v>
      </c>
      <c r="F4017" s="5">
        <v>43405</v>
      </c>
      <c r="G4017">
        <v>17915.2</v>
      </c>
      <c r="H4017">
        <v>1683.97</v>
      </c>
    </row>
    <row r="4018" spans="1:8" x14ac:dyDescent="0.2">
      <c r="A4018" t="s">
        <v>71</v>
      </c>
      <c r="B4018" t="s">
        <v>55</v>
      </c>
      <c r="C4018" t="s">
        <v>82</v>
      </c>
      <c r="D4018" s="4">
        <v>43497</v>
      </c>
      <c r="E4018" t="s">
        <v>196</v>
      </c>
      <c r="F4018" s="5">
        <v>43405</v>
      </c>
      <c r="G4018">
        <v>692.3</v>
      </c>
      <c r="H4018">
        <v>65.05</v>
      </c>
    </row>
    <row r="4019" spans="1:8" x14ac:dyDescent="0.2">
      <c r="A4019" t="s">
        <v>71</v>
      </c>
      <c r="B4019" t="s">
        <v>55</v>
      </c>
      <c r="C4019" t="s">
        <v>82</v>
      </c>
      <c r="D4019" s="4">
        <v>43497</v>
      </c>
      <c r="E4019" t="s">
        <v>198</v>
      </c>
      <c r="F4019" s="5">
        <v>43405</v>
      </c>
      <c r="G4019">
        <v>18607.5</v>
      </c>
      <c r="H4019">
        <v>-967.56</v>
      </c>
    </row>
    <row r="4020" spans="1:8" x14ac:dyDescent="0.2">
      <c r="A4020" t="s">
        <v>71</v>
      </c>
      <c r="B4020" t="s">
        <v>54</v>
      </c>
      <c r="C4020" t="s">
        <v>80</v>
      </c>
      <c r="D4020" s="4">
        <v>43497</v>
      </c>
      <c r="E4020" t="s">
        <v>199</v>
      </c>
      <c r="F4020" s="5">
        <v>43405</v>
      </c>
      <c r="G4020">
        <v>28558.57</v>
      </c>
      <c r="H4020">
        <v>2028.01</v>
      </c>
    </row>
    <row r="4021" spans="1:8" x14ac:dyDescent="0.2">
      <c r="A4021" t="s">
        <v>71</v>
      </c>
      <c r="B4021" t="s">
        <v>54</v>
      </c>
      <c r="C4021" t="s">
        <v>80</v>
      </c>
      <c r="D4021" s="4">
        <v>43497</v>
      </c>
      <c r="E4021" t="s">
        <v>193</v>
      </c>
      <c r="F4021" s="5">
        <v>43405</v>
      </c>
      <c r="G4021">
        <v>27497</v>
      </c>
      <c r="H4021">
        <v>3629.65</v>
      </c>
    </row>
    <row r="4022" spans="1:8" x14ac:dyDescent="0.2">
      <c r="A4022" t="s">
        <v>71</v>
      </c>
      <c r="B4022" t="s">
        <v>54</v>
      </c>
      <c r="C4022" t="s">
        <v>80</v>
      </c>
      <c r="D4022" s="4">
        <v>43497</v>
      </c>
      <c r="E4022" t="s">
        <v>192</v>
      </c>
      <c r="F4022" s="5">
        <v>43405</v>
      </c>
      <c r="G4022">
        <v>1061.57</v>
      </c>
      <c r="H4022">
        <v>140.22999999999999</v>
      </c>
    </row>
    <row r="4023" spans="1:8" x14ac:dyDescent="0.2">
      <c r="A4023" t="s">
        <v>71</v>
      </c>
      <c r="B4023" t="s">
        <v>54</v>
      </c>
      <c r="C4023" t="s">
        <v>80</v>
      </c>
      <c r="D4023" s="4">
        <v>43497</v>
      </c>
      <c r="E4023" t="s">
        <v>198</v>
      </c>
      <c r="F4023" s="5">
        <v>43405</v>
      </c>
      <c r="G4023">
        <v>28558.57</v>
      </c>
      <c r="H4023">
        <v>-2028.01</v>
      </c>
    </row>
    <row r="4024" spans="1:8" x14ac:dyDescent="0.2">
      <c r="A4024" t="s">
        <v>71</v>
      </c>
      <c r="B4024" t="s">
        <v>54</v>
      </c>
      <c r="C4024" t="s">
        <v>81</v>
      </c>
      <c r="D4024" s="4">
        <v>43497</v>
      </c>
      <c r="E4024" t="s">
        <v>195</v>
      </c>
      <c r="F4024" s="5">
        <v>43405</v>
      </c>
      <c r="G4024">
        <v>107487</v>
      </c>
      <c r="H4024">
        <v>6988.1</v>
      </c>
    </row>
    <row r="4025" spans="1:8" x14ac:dyDescent="0.2">
      <c r="A4025" t="s">
        <v>71</v>
      </c>
      <c r="B4025" t="s">
        <v>54</v>
      </c>
      <c r="C4025" t="s">
        <v>81</v>
      </c>
      <c r="D4025" s="4">
        <v>43497</v>
      </c>
      <c r="E4025" t="s">
        <v>194</v>
      </c>
      <c r="F4025" s="5">
        <v>43405</v>
      </c>
      <c r="G4025">
        <v>4149.8599999999997</v>
      </c>
      <c r="H4025">
        <v>269.87</v>
      </c>
    </row>
    <row r="4026" spans="1:8" x14ac:dyDescent="0.2">
      <c r="A4026" t="s">
        <v>71</v>
      </c>
      <c r="B4026" t="s">
        <v>54</v>
      </c>
      <c r="C4026" t="s">
        <v>81</v>
      </c>
      <c r="D4026" s="4">
        <v>43497</v>
      </c>
      <c r="E4026" t="s">
        <v>198</v>
      </c>
      <c r="F4026" s="5">
        <v>43405</v>
      </c>
      <c r="G4026">
        <v>111636.86</v>
      </c>
      <c r="H4026">
        <v>-3908.8</v>
      </c>
    </row>
    <row r="4027" spans="1:8" x14ac:dyDescent="0.2">
      <c r="A4027" t="s">
        <v>71</v>
      </c>
      <c r="B4027" t="s">
        <v>54</v>
      </c>
      <c r="C4027" t="s">
        <v>81</v>
      </c>
      <c r="D4027" s="4">
        <v>43497</v>
      </c>
      <c r="E4027" t="s">
        <v>199</v>
      </c>
      <c r="F4027" s="5">
        <v>43405</v>
      </c>
      <c r="G4027">
        <v>111636.86</v>
      </c>
      <c r="H4027">
        <v>3908.8</v>
      </c>
    </row>
    <row r="4028" spans="1:8" x14ac:dyDescent="0.2">
      <c r="A4028" t="s">
        <v>71</v>
      </c>
      <c r="B4028" t="s">
        <v>54</v>
      </c>
      <c r="C4028" t="s">
        <v>82</v>
      </c>
      <c r="D4028" s="4">
        <v>43497</v>
      </c>
      <c r="E4028" t="s">
        <v>199</v>
      </c>
      <c r="F4028" s="5">
        <v>43405</v>
      </c>
      <c r="G4028">
        <v>26276.84</v>
      </c>
      <c r="H4028">
        <v>1366.28</v>
      </c>
    </row>
    <row r="4029" spans="1:8" x14ac:dyDescent="0.2">
      <c r="A4029" t="s">
        <v>71</v>
      </c>
      <c r="B4029" t="s">
        <v>54</v>
      </c>
      <c r="C4029" t="s">
        <v>82</v>
      </c>
      <c r="D4029" s="4">
        <v>43497</v>
      </c>
      <c r="E4029" t="s">
        <v>197</v>
      </c>
      <c r="F4029" s="5">
        <v>43405</v>
      </c>
      <c r="G4029">
        <v>25300</v>
      </c>
      <c r="H4029">
        <v>2378.17</v>
      </c>
    </row>
    <row r="4030" spans="1:8" x14ac:dyDescent="0.2">
      <c r="A4030" t="s">
        <v>71</v>
      </c>
      <c r="B4030" t="s">
        <v>54</v>
      </c>
      <c r="C4030" t="s">
        <v>82</v>
      </c>
      <c r="D4030" s="4">
        <v>43497</v>
      </c>
      <c r="E4030" t="s">
        <v>196</v>
      </c>
      <c r="F4030" s="5">
        <v>43405</v>
      </c>
      <c r="G4030">
        <v>976.84</v>
      </c>
      <c r="H4030">
        <v>91.84</v>
      </c>
    </row>
    <row r="4031" spans="1:8" x14ac:dyDescent="0.2">
      <c r="A4031" t="s">
        <v>71</v>
      </c>
      <c r="B4031" t="s">
        <v>54</v>
      </c>
      <c r="C4031" t="s">
        <v>82</v>
      </c>
      <c r="D4031" s="4">
        <v>43497</v>
      </c>
      <c r="E4031" t="s">
        <v>198</v>
      </c>
      <c r="F4031" s="5">
        <v>43405</v>
      </c>
      <c r="G4031">
        <v>26276.84</v>
      </c>
      <c r="H4031">
        <v>-1366.28</v>
      </c>
    </row>
    <row r="4032" spans="1:8" x14ac:dyDescent="0.2">
      <c r="A4032" t="s">
        <v>71</v>
      </c>
      <c r="B4032" t="s">
        <v>55</v>
      </c>
      <c r="C4032" t="s">
        <v>80</v>
      </c>
      <c r="D4032" s="4">
        <v>43497</v>
      </c>
      <c r="E4032" t="s">
        <v>198</v>
      </c>
      <c r="F4032" s="5">
        <v>43405</v>
      </c>
      <c r="G4032">
        <v>510.99</v>
      </c>
      <c r="H4032">
        <v>-36.31</v>
      </c>
    </row>
    <row r="4033" spans="1:8" x14ac:dyDescent="0.2">
      <c r="A4033" t="s">
        <v>71</v>
      </c>
      <c r="B4033" t="s">
        <v>55</v>
      </c>
      <c r="C4033" t="s">
        <v>80</v>
      </c>
      <c r="D4033" s="4">
        <v>43497</v>
      </c>
      <c r="E4033" t="s">
        <v>199</v>
      </c>
      <c r="F4033" s="5">
        <v>43405</v>
      </c>
      <c r="G4033">
        <v>510.99</v>
      </c>
      <c r="H4033">
        <v>36.31</v>
      </c>
    </row>
    <row r="4034" spans="1:8" x14ac:dyDescent="0.2">
      <c r="A4034" t="s">
        <v>71</v>
      </c>
      <c r="B4034" t="s">
        <v>55</v>
      </c>
      <c r="C4034" t="s">
        <v>80</v>
      </c>
      <c r="D4034" s="4">
        <v>43497</v>
      </c>
      <c r="E4034" t="s">
        <v>193</v>
      </c>
      <c r="F4034" s="5">
        <v>43405</v>
      </c>
      <c r="G4034">
        <v>492</v>
      </c>
      <c r="H4034">
        <v>64.930000000000007</v>
      </c>
    </row>
    <row r="4035" spans="1:8" x14ac:dyDescent="0.2">
      <c r="A4035" t="s">
        <v>71</v>
      </c>
      <c r="B4035" t="s">
        <v>55</v>
      </c>
      <c r="C4035" t="s">
        <v>80</v>
      </c>
      <c r="D4035" s="4">
        <v>43497</v>
      </c>
      <c r="E4035" t="s">
        <v>192</v>
      </c>
      <c r="F4035" s="5">
        <v>43405</v>
      </c>
      <c r="G4035">
        <v>18.989999999999998</v>
      </c>
      <c r="H4035">
        <v>2.52</v>
      </c>
    </row>
    <row r="4036" spans="1:8" x14ac:dyDescent="0.2">
      <c r="A4036" t="s">
        <v>71</v>
      </c>
      <c r="B4036" t="s">
        <v>55</v>
      </c>
      <c r="C4036" t="s">
        <v>81</v>
      </c>
      <c r="D4036" s="4">
        <v>43497</v>
      </c>
      <c r="E4036" t="s">
        <v>195</v>
      </c>
      <c r="F4036" s="5">
        <v>43405</v>
      </c>
      <c r="G4036">
        <v>2559</v>
      </c>
      <c r="H4036">
        <v>166.36</v>
      </c>
    </row>
    <row r="4037" spans="1:8" x14ac:dyDescent="0.2">
      <c r="A4037" t="s">
        <v>71</v>
      </c>
      <c r="B4037" t="s">
        <v>55</v>
      </c>
      <c r="C4037" t="s">
        <v>81</v>
      </c>
      <c r="D4037" s="4">
        <v>43497</v>
      </c>
      <c r="E4037" t="s">
        <v>194</v>
      </c>
      <c r="F4037" s="5">
        <v>43405</v>
      </c>
      <c r="G4037">
        <v>98.77</v>
      </c>
      <c r="H4037">
        <v>6.4</v>
      </c>
    </row>
    <row r="4038" spans="1:8" x14ac:dyDescent="0.2">
      <c r="A4038" t="s">
        <v>71</v>
      </c>
      <c r="B4038" t="s">
        <v>55</v>
      </c>
      <c r="C4038" t="s">
        <v>81</v>
      </c>
      <c r="D4038" s="4">
        <v>43497</v>
      </c>
      <c r="E4038" t="s">
        <v>198</v>
      </c>
      <c r="F4038" s="5">
        <v>43405</v>
      </c>
      <c r="G4038">
        <v>2657.77</v>
      </c>
      <c r="H4038">
        <v>-93.04</v>
      </c>
    </row>
    <row r="4039" spans="1:8" x14ac:dyDescent="0.2">
      <c r="A4039" t="s">
        <v>71</v>
      </c>
      <c r="B4039" t="s">
        <v>55</v>
      </c>
      <c r="C4039" t="s">
        <v>81</v>
      </c>
      <c r="D4039" s="4">
        <v>43497</v>
      </c>
      <c r="E4039" t="s">
        <v>199</v>
      </c>
      <c r="F4039" s="5">
        <v>43405</v>
      </c>
      <c r="G4039">
        <v>2657.77</v>
      </c>
      <c r="H4039">
        <v>93.04</v>
      </c>
    </row>
    <row r="4040" spans="1:8" x14ac:dyDescent="0.2">
      <c r="A4040" t="s">
        <v>71</v>
      </c>
      <c r="B4040" t="s">
        <v>55</v>
      </c>
      <c r="C4040" t="s">
        <v>82</v>
      </c>
      <c r="D4040" s="4">
        <v>43497</v>
      </c>
      <c r="E4040" t="s">
        <v>199</v>
      </c>
      <c r="F4040" s="5">
        <v>43405</v>
      </c>
      <c r="G4040">
        <v>354.16</v>
      </c>
      <c r="H4040">
        <v>18.39</v>
      </c>
    </row>
    <row r="4041" spans="1:8" x14ac:dyDescent="0.2">
      <c r="A4041" t="s">
        <v>71</v>
      </c>
      <c r="B4041" t="s">
        <v>55</v>
      </c>
      <c r="C4041" t="s">
        <v>82</v>
      </c>
      <c r="D4041" s="4">
        <v>43497</v>
      </c>
      <c r="E4041" t="s">
        <v>197</v>
      </c>
      <c r="F4041" s="5">
        <v>43405</v>
      </c>
      <c r="G4041">
        <v>341</v>
      </c>
      <c r="H4041">
        <v>32.049999999999997</v>
      </c>
    </row>
    <row r="4042" spans="1:8" x14ac:dyDescent="0.2">
      <c r="A4042" t="s">
        <v>71</v>
      </c>
      <c r="B4042" t="s">
        <v>55</v>
      </c>
      <c r="C4042" t="s">
        <v>82</v>
      </c>
      <c r="D4042" s="4">
        <v>43497</v>
      </c>
      <c r="E4042" t="s">
        <v>196</v>
      </c>
      <c r="F4042" s="5">
        <v>43405</v>
      </c>
      <c r="G4042">
        <v>13.16</v>
      </c>
      <c r="H4042">
        <v>1.24</v>
      </c>
    </row>
    <row r="4043" spans="1:8" x14ac:dyDescent="0.2">
      <c r="A4043" t="s">
        <v>71</v>
      </c>
      <c r="B4043" t="s">
        <v>55</v>
      </c>
      <c r="C4043" t="s">
        <v>82</v>
      </c>
      <c r="D4043" s="4">
        <v>43497</v>
      </c>
      <c r="E4043" t="s">
        <v>198</v>
      </c>
      <c r="F4043" s="5">
        <v>43405</v>
      </c>
      <c r="G4043">
        <v>354.16</v>
      </c>
      <c r="H4043">
        <v>-18.39</v>
      </c>
    </row>
    <row r="4044" spans="1:8" x14ac:dyDescent="0.2">
      <c r="A4044" t="s">
        <v>71</v>
      </c>
      <c r="B4044" t="s">
        <v>55</v>
      </c>
      <c r="C4044" t="s">
        <v>80</v>
      </c>
      <c r="D4044" s="4">
        <v>43525</v>
      </c>
      <c r="E4044" t="s">
        <v>198</v>
      </c>
      <c r="F4044" s="5">
        <v>43405</v>
      </c>
      <c r="G4044">
        <v>0</v>
      </c>
      <c r="H4044">
        <v>0</v>
      </c>
    </row>
    <row r="4045" spans="1:8" x14ac:dyDescent="0.2">
      <c r="A4045" t="s">
        <v>71</v>
      </c>
      <c r="B4045" t="s">
        <v>55</v>
      </c>
      <c r="C4045" t="s">
        <v>80</v>
      </c>
      <c r="D4045" s="4">
        <v>43525</v>
      </c>
      <c r="E4045" t="s">
        <v>193</v>
      </c>
      <c r="F4045" s="5">
        <v>43405</v>
      </c>
      <c r="G4045">
        <v>0</v>
      </c>
      <c r="H4045">
        <v>0</v>
      </c>
    </row>
    <row r="4046" spans="1:8" x14ac:dyDescent="0.2">
      <c r="A4046" t="s">
        <v>71</v>
      </c>
      <c r="B4046" t="s">
        <v>55</v>
      </c>
      <c r="C4046" t="s">
        <v>80</v>
      </c>
      <c r="D4046" s="4">
        <v>43525</v>
      </c>
      <c r="E4046" t="s">
        <v>192</v>
      </c>
      <c r="F4046" s="5">
        <v>43405</v>
      </c>
      <c r="G4046">
        <v>0</v>
      </c>
      <c r="H4046">
        <v>0</v>
      </c>
    </row>
    <row r="4047" spans="1:8" x14ac:dyDescent="0.2">
      <c r="A4047" t="s">
        <v>71</v>
      </c>
      <c r="B4047" t="s">
        <v>55</v>
      </c>
      <c r="C4047" t="s">
        <v>80</v>
      </c>
      <c r="D4047" s="4">
        <v>43525</v>
      </c>
      <c r="E4047" t="s">
        <v>199</v>
      </c>
      <c r="F4047" s="5">
        <v>43405</v>
      </c>
      <c r="G4047">
        <v>0</v>
      </c>
      <c r="H4047">
        <v>0</v>
      </c>
    </row>
    <row r="4048" spans="1:8" x14ac:dyDescent="0.2">
      <c r="A4048" t="s">
        <v>71</v>
      </c>
      <c r="B4048" t="s">
        <v>55</v>
      </c>
      <c r="C4048" t="s">
        <v>80</v>
      </c>
      <c r="D4048" s="4">
        <v>43525</v>
      </c>
      <c r="E4048" t="s">
        <v>199</v>
      </c>
      <c r="F4048" s="5">
        <v>43221</v>
      </c>
      <c r="G4048">
        <v>0</v>
      </c>
      <c r="H4048">
        <v>0</v>
      </c>
    </row>
    <row r="4049" spans="1:8" x14ac:dyDescent="0.2">
      <c r="A4049" t="s">
        <v>71</v>
      </c>
      <c r="B4049" t="s">
        <v>55</v>
      </c>
      <c r="C4049" t="s">
        <v>80</v>
      </c>
      <c r="D4049" s="4">
        <v>43525</v>
      </c>
      <c r="E4049" t="s">
        <v>198</v>
      </c>
      <c r="F4049" s="5">
        <v>43221</v>
      </c>
      <c r="G4049">
        <v>0</v>
      </c>
      <c r="H4049">
        <v>0</v>
      </c>
    </row>
    <row r="4050" spans="1:8" x14ac:dyDescent="0.2">
      <c r="A4050" t="s">
        <v>71</v>
      </c>
      <c r="B4050" t="s">
        <v>55</v>
      </c>
      <c r="C4050" t="s">
        <v>80</v>
      </c>
      <c r="D4050" s="4">
        <v>43525</v>
      </c>
      <c r="E4050" t="s">
        <v>202</v>
      </c>
      <c r="F4050" s="5">
        <v>43221</v>
      </c>
      <c r="G4050">
        <v>0</v>
      </c>
      <c r="H4050">
        <v>0</v>
      </c>
    </row>
    <row r="4051" spans="1:8" x14ac:dyDescent="0.2">
      <c r="A4051" t="s">
        <v>71</v>
      </c>
      <c r="B4051" t="s">
        <v>55</v>
      </c>
      <c r="C4051" t="s">
        <v>80</v>
      </c>
      <c r="D4051" s="4">
        <v>43525</v>
      </c>
      <c r="E4051" t="s">
        <v>203</v>
      </c>
      <c r="F4051" s="5">
        <v>43221</v>
      </c>
      <c r="G4051">
        <v>0</v>
      </c>
      <c r="H4051">
        <v>0</v>
      </c>
    </row>
    <row r="4052" spans="1:8" x14ac:dyDescent="0.2">
      <c r="A4052" t="s">
        <v>71</v>
      </c>
      <c r="B4052" t="s">
        <v>55</v>
      </c>
      <c r="C4052" t="s">
        <v>81</v>
      </c>
      <c r="D4052" s="4">
        <v>43525</v>
      </c>
      <c r="E4052" t="s">
        <v>199</v>
      </c>
      <c r="F4052" s="5">
        <v>43405</v>
      </c>
      <c r="G4052">
        <v>0</v>
      </c>
      <c r="H4052">
        <v>0</v>
      </c>
    </row>
    <row r="4053" spans="1:8" x14ac:dyDescent="0.2">
      <c r="A4053" t="s">
        <v>71</v>
      </c>
      <c r="B4053" t="s">
        <v>55</v>
      </c>
      <c r="C4053" t="s">
        <v>81</v>
      </c>
      <c r="D4053" s="4">
        <v>43525</v>
      </c>
      <c r="E4053" t="s">
        <v>198</v>
      </c>
      <c r="F4053" s="5">
        <v>43405</v>
      </c>
      <c r="G4053">
        <v>0</v>
      </c>
      <c r="H4053">
        <v>0</v>
      </c>
    </row>
    <row r="4054" spans="1:8" x14ac:dyDescent="0.2">
      <c r="A4054" t="s">
        <v>71</v>
      </c>
      <c r="B4054" t="s">
        <v>55</v>
      </c>
      <c r="C4054" t="s">
        <v>81</v>
      </c>
      <c r="D4054" s="4">
        <v>43525</v>
      </c>
      <c r="E4054" t="s">
        <v>195</v>
      </c>
      <c r="F4054" s="5">
        <v>43405</v>
      </c>
      <c r="G4054">
        <v>0</v>
      </c>
      <c r="H4054">
        <v>0</v>
      </c>
    </row>
    <row r="4055" spans="1:8" x14ac:dyDescent="0.2">
      <c r="A4055" t="s">
        <v>71</v>
      </c>
      <c r="B4055" t="s">
        <v>55</v>
      </c>
      <c r="C4055" t="s">
        <v>81</v>
      </c>
      <c r="D4055" s="4">
        <v>43525</v>
      </c>
      <c r="E4055" t="s">
        <v>194</v>
      </c>
      <c r="F4055" s="5">
        <v>43405</v>
      </c>
      <c r="G4055">
        <v>0</v>
      </c>
      <c r="H4055">
        <v>0</v>
      </c>
    </row>
    <row r="4056" spans="1:8" x14ac:dyDescent="0.2">
      <c r="A4056" t="s">
        <v>71</v>
      </c>
      <c r="B4056" t="s">
        <v>55</v>
      </c>
      <c r="C4056" t="s">
        <v>81</v>
      </c>
      <c r="D4056" s="4">
        <v>43525</v>
      </c>
      <c r="E4056" t="s">
        <v>199</v>
      </c>
      <c r="F4056" s="5">
        <v>43221</v>
      </c>
      <c r="G4056">
        <v>0</v>
      </c>
      <c r="H4056">
        <v>0</v>
      </c>
    </row>
    <row r="4057" spans="1:8" x14ac:dyDescent="0.2">
      <c r="A4057" t="s">
        <v>71</v>
      </c>
      <c r="B4057" t="s">
        <v>55</v>
      </c>
      <c r="C4057" t="s">
        <v>81</v>
      </c>
      <c r="D4057" s="4">
        <v>43525</v>
      </c>
      <c r="E4057" t="s">
        <v>204</v>
      </c>
      <c r="F4057" s="5">
        <v>43221</v>
      </c>
      <c r="G4057">
        <v>0</v>
      </c>
      <c r="H4057">
        <v>0</v>
      </c>
    </row>
    <row r="4058" spans="1:8" x14ac:dyDescent="0.2">
      <c r="A4058" t="s">
        <v>71</v>
      </c>
      <c r="B4058" t="s">
        <v>55</v>
      </c>
      <c r="C4058" t="s">
        <v>81</v>
      </c>
      <c r="D4058" s="4">
        <v>43525</v>
      </c>
      <c r="E4058" t="s">
        <v>205</v>
      </c>
      <c r="F4058" s="5">
        <v>43221</v>
      </c>
      <c r="G4058">
        <v>0</v>
      </c>
      <c r="H4058">
        <v>0</v>
      </c>
    </row>
    <row r="4059" spans="1:8" x14ac:dyDescent="0.2">
      <c r="A4059" t="s">
        <v>71</v>
      </c>
      <c r="B4059" t="s">
        <v>55</v>
      </c>
      <c r="C4059" t="s">
        <v>81</v>
      </c>
      <c r="D4059" s="4">
        <v>43525</v>
      </c>
      <c r="E4059" t="s">
        <v>198</v>
      </c>
      <c r="F4059" s="5">
        <v>43221</v>
      </c>
      <c r="G4059">
        <v>0</v>
      </c>
      <c r="H4059">
        <v>0</v>
      </c>
    </row>
    <row r="4060" spans="1:8" x14ac:dyDescent="0.2">
      <c r="A4060" t="s">
        <v>71</v>
      </c>
      <c r="B4060" t="s">
        <v>55</v>
      </c>
      <c r="C4060" t="s">
        <v>82</v>
      </c>
      <c r="D4060" s="4">
        <v>43525</v>
      </c>
      <c r="E4060" t="s">
        <v>198</v>
      </c>
      <c r="F4060" s="5">
        <v>43405</v>
      </c>
      <c r="G4060">
        <v>0</v>
      </c>
      <c r="H4060">
        <v>0</v>
      </c>
    </row>
    <row r="4061" spans="1:8" x14ac:dyDescent="0.2">
      <c r="A4061" t="s">
        <v>71</v>
      </c>
      <c r="B4061" t="s">
        <v>55</v>
      </c>
      <c r="C4061" t="s">
        <v>82</v>
      </c>
      <c r="D4061" s="4">
        <v>43525</v>
      </c>
      <c r="E4061" t="s">
        <v>197</v>
      </c>
      <c r="F4061" s="5">
        <v>43405</v>
      </c>
      <c r="G4061">
        <v>0</v>
      </c>
      <c r="H4061">
        <v>0</v>
      </c>
    </row>
    <row r="4062" spans="1:8" x14ac:dyDescent="0.2">
      <c r="A4062" t="s">
        <v>71</v>
      </c>
      <c r="B4062" t="s">
        <v>55</v>
      </c>
      <c r="C4062" t="s">
        <v>82</v>
      </c>
      <c r="D4062" s="4">
        <v>43525</v>
      </c>
      <c r="E4062" t="s">
        <v>196</v>
      </c>
      <c r="F4062" s="5">
        <v>43405</v>
      </c>
      <c r="G4062">
        <v>0</v>
      </c>
      <c r="H4062">
        <v>0</v>
      </c>
    </row>
    <row r="4063" spans="1:8" x14ac:dyDescent="0.2">
      <c r="A4063" t="s">
        <v>71</v>
      </c>
      <c r="B4063" t="s">
        <v>55</v>
      </c>
      <c r="C4063" t="s">
        <v>82</v>
      </c>
      <c r="D4063" s="4">
        <v>43525</v>
      </c>
      <c r="E4063" t="s">
        <v>199</v>
      </c>
      <c r="F4063" s="5">
        <v>43405</v>
      </c>
      <c r="G4063">
        <v>0</v>
      </c>
      <c r="H4063">
        <v>0</v>
      </c>
    </row>
    <row r="4064" spans="1:8" x14ac:dyDescent="0.2">
      <c r="A4064" t="s">
        <v>71</v>
      </c>
      <c r="B4064" t="s">
        <v>55</v>
      </c>
      <c r="C4064" t="s">
        <v>82</v>
      </c>
      <c r="D4064" s="4">
        <v>43525</v>
      </c>
      <c r="E4064" t="s">
        <v>198</v>
      </c>
      <c r="F4064" s="5">
        <v>43221</v>
      </c>
      <c r="G4064">
        <v>0</v>
      </c>
      <c r="H4064">
        <v>0</v>
      </c>
    </row>
    <row r="4065" spans="1:8" x14ac:dyDescent="0.2">
      <c r="A4065" t="s">
        <v>71</v>
      </c>
      <c r="B4065" t="s">
        <v>55</v>
      </c>
      <c r="C4065" t="s">
        <v>82</v>
      </c>
      <c r="D4065" s="4">
        <v>43525</v>
      </c>
      <c r="E4065" t="s">
        <v>199</v>
      </c>
      <c r="F4065" s="5">
        <v>43221</v>
      </c>
      <c r="G4065">
        <v>0</v>
      </c>
      <c r="H4065">
        <v>0</v>
      </c>
    </row>
    <row r="4066" spans="1:8" x14ac:dyDescent="0.2">
      <c r="A4066" t="s">
        <v>71</v>
      </c>
      <c r="B4066" t="s">
        <v>55</v>
      </c>
      <c r="C4066" t="s">
        <v>82</v>
      </c>
      <c r="D4066" s="4">
        <v>43525</v>
      </c>
      <c r="E4066" t="s">
        <v>206</v>
      </c>
      <c r="F4066" s="5">
        <v>43221</v>
      </c>
      <c r="G4066">
        <v>0</v>
      </c>
      <c r="H4066">
        <v>0</v>
      </c>
    </row>
    <row r="4067" spans="1:8" x14ac:dyDescent="0.2">
      <c r="A4067" t="s">
        <v>71</v>
      </c>
      <c r="B4067" t="s">
        <v>55</v>
      </c>
      <c r="C4067" t="s">
        <v>82</v>
      </c>
      <c r="D4067" s="4">
        <v>43525</v>
      </c>
      <c r="E4067" t="s">
        <v>207</v>
      </c>
      <c r="F4067" s="5">
        <v>43221</v>
      </c>
      <c r="G4067">
        <v>0</v>
      </c>
      <c r="H4067">
        <v>0</v>
      </c>
    </row>
    <row r="4068" spans="1:8" x14ac:dyDescent="0.2">
      <c r="A4068" t="s">
        <v>71</v>
      </c>
      <c r="B4068" t="s">
        <v>54</v>
      </c>
      <c r="C4068" t="s">
        <v>80</v>
      </c>
      <c r="D4068" s="4">
        <v>43435</v>
      </c>
      <c r="E4068" t="s">
        <v>198</v>
      </c>
      <c r="F4068" s="5">
        <v>43221</v>
      </c>
      <c r="G4068">
        <v>80.47</v>
      </c>
      <c r="H4068">
        <v>-5.71</v>
      </c>
    </row>
    <row r="4069" spans="1:8" x14ac:dyDescent="0.2">
      <c r="A4069" t="s">
        <v>71</v>
      </c>
      <c r="B4069" t="s">
        <v>54</v>
      </c>
      <c r="C4069" t="s">
        <v>80</v>
      </c>
      <c r="D4069" s="4">
        <v>43435</v>
      </c>
      <c r="E4069" t="s">
        <v>202</v>
      </c>
      <c r="F4069" s="5">
        <v>43221</v>
      </c>
      <c r="G4069">
        <v>77</v>
      </c>
      <c r="H4069">
        <v>10.16</v>
      </c>
    </row>
    <row r="4070" spans="1:8" x14ac:dyDescent="0.2">
      <c r="A4070" t="s">
        <v>71</v>
      </c>
      <c r="B4070" t="s">
        <v>54</v>
      </c>
      <c r="C4070" t="s">
        <v>80</v>
      </c>
      <c r="D4070" s="4">
        <v>43435</v>
      </c>
      <c r="E4070" t="s">
        <v>203</v>
      </c>
      <c r="F4070" s="5">
        <v>43221</v>
      </c>
      <c r="G4070">
        <v>3.47</v>
      </c>
      <c r="H4070">
        <v>0.45</v>
      </c>
    </row>
    <row r="4071" spans="1:8" x14ac:dyDescent="0.2">
      <c r="A4071" t="s">
        <v>71</v>
      </c>
      <c r="B4071" t="s">
        <v>54</v>
      </c>
      <c r="C4071" t="s">
        <v>80</v>
      </c>
      <c r="D4071" s="4">
        <v>43435</v>
      </c>
      <c r="E4071" t="s">
        <v>199</v>
      </c>
      <c r="F4071" s="5">
        <v>43221</v>
      </c>
      <c r="G4071">
        <v>80.47</v>
      </c>
      <c r="H4071">
        <v>5.71</v>
      </c>
    </row>
    <row r="4072" spans="1:8" x14ac:dyDescent="0.2">
      <c r="A4072" t="s">
        <v>71</v>
      </c>
      <c r="B4072" t="s">
        <v>54</v>
      </c>
      <c r="C4072" t="s">
        <v>81</v>
      </c>
      <c r="D4072" s="4">
        <v>43435</v>
      </c>
      <c r="E4072" t="s">
        <v>198</v>
      </c>
      <c r="F4072" s="5">
        <v>43221</v>
      </c>
      <c r="G4072">
        <v>288.45</v>
      </c>
      <c r="H4072">
        <v>-10.1</v>
      </c>
    </row>
    <row r="4073" spans="1:8" x14ac:dyDescent="0.2">
      <c r="A4073" t="s">
        <v>71</v>
      </c>
      <c r="B4073" t="s">
        <v>54</v>
      </c>
      <c r="C4073" t="s">
        <v>81</v>
      </c>
      <c r="D4073" s="4">
        <v>43435</v>
      </c>
      <c r="E4073" t="s">
        <v>204</v>
      </c>
      <c r="F4073" s="5">
        <v>43221</v>
      </c>
      <c r="G4073">
        <v>276</v>
      </c>
      <c r="H4073">
        <v>17.95</v>
      </c>
    </row>
    <row r="4074" spans="1:8" x14ac:dyDescent="0.2">
      <c r="A4074" t="s">
        <v>71</v>
      </c>
      <c r="B4074" t="s">
        <v>54</v>
      </c>
      <c r="C4074" t="s">
        <v>81</v>
      </c>
      <c r="D4074" s="4">
        <v>43435</v>
      </c>
      <c r="E4074" t="s">
        <v>205</v>
      </c>
      <c r="F4074" s="5">
        <v>43221</v>
      </c>
      <c r="G4074">
        <v>12.45</v>
      </c>
      <c r="H4074">
        <v>0.81</v>
      </c>
    </row>
    <row r="4075" spans="1:8" x14ac:dyDescent="0.2">
      <c r="A4075" t="s">
        <v>71</v>
      </c>
      <c r="B4075" t="s">
        <v>54</v>
      </c>
      <c r="C4075" t="s">
        <v>81</v>
      </c>
      <c r="D4075" s="4">
        <v>43435</v>
      </c>
      <c r="E4075" t="s">
        <v>199</v>
      </c>
      <c r="F4075" s="5">
        <v>43221</v>
      </c>
      <c r="G4075">
        <v>288.45</v>
      </c>
      <c r="H4075">
        <v>10.1</v>
      </c>
    </row>
    <row r="4076" spans="1:8" x14ac:dyDescent="0.2">
      <c r="A4076" t="s">
        <v>71</v>
      </c>
      <c r="B4076" t="s">
        <v>54</v>
      </c>
      <c r="C4076" t="s">
        <v>82</v>
      </c>
      <c r="D4076" s="4">
        <v>43435</v>
      </c>
      <c r="E4076" t="s">
        <v>198</v>
      </c>
      <c r="F4076" s="5">
        <v>43221</v>
      </c>
      <c r="G4076">
        <v>66.89</v>
      </c>
      <c r="H4076">
        <v>-3.47</v>
      </c>
    </row>
    <row r="4077" spans="1:8" x14ac:dyDescent="0.2">
      <c r="A4077" t="s">
        <v>71</v>
      </c>
      <c r="B4077" t="s">
        <v>54</v>
      </c>
      <c r="C4077" t="s">
        <v>82</v>
      </c>
      <c r="D4077" s="4">
        <v>43435</v>
      </c>
      <c r="E4077" t="s">
        <v>206</v>
      </c>
      <c r="F4077" s="5">
        <v>43221</v>
      </c>
      <c r="G4077">
        <v>64</v>
      </c>
      <c r="H4077">
        <v>6.02</v>
      </c>
    </row>
    <row r="4078" spans="1:8" x14ac:dyDescent="0.2">
      <c r="A4078" t="s">
        <v>71</v>
      </c>
      <c r="B4078" t="s">
        <v>54</v>
      </c>
      <c r="C4078" t="s">
        <v>82</v>
      </c>
      <c r="D4078" s="4">
        <v>43435</v>
      </c>
      <c r="E4078" t="s">
        <v>207</v>
      </c>
      <c r="F4078" s="5">
        <v>43221</v>
      </c>
      <c r="G4078">
        <v>2.89</v>
      </c>
      <c r="H4078">
        <v>0.28000000000000003</v>
      </c>
    </row>
    <row r="4079" spans="1:8" x14ac:dyDescent="0.2">
      <c r="A4079" t="s">
        <v>71</v>
      </c>
      <c r="B4079" t="s">
        <v>54</v>
      </c>
      <c r="C4079" t="s">
        <v>82</v>
      </c>
      <c r="D4079" s="4">
        <v>43435</v>
      </c>
      <c r="E4079" t="s">
        <v>199</v>
      </c>
      <c r="F4079" s="5">
        <v>43221</v>
      </c>
      <c r="G4079">
        <v>66.89</v>
      </c>
      <c r="H4079">
        <v>3.47</v>
      </c>
    </row>
    <row r="4080" spans="1:8" x14ac:dyDescent="0.2">
      <c r="A4080" t="s">
        <v>71</v>
      </c>
      <c r="B4080" t="s">
        <v>54</v>
      </c>
      <c r="C4080" t="s">
        <v>80</v>
      </c>
      <c r="D4080" s="4">
        <v>43435</v>
      </c>
      <c r="E4080" t="s">
        <v>199</v>
      </c>
      <c r="F4080" s="5">
        <v>43405</v>
      </c>
      <c r="G4080">
        <v>43942.37</v>
      </c>
      <c r="H4080">
        <v>3119.87</v>
      </c>
    </row>
    <row r="4081" spans="1:8" x14ac:dyDescent="0.2">
      <c r="A4081" t="s">
        <v>71</v>
      </c>
      <c r="B4081" t="s">
        <v>54</v>
      </c>
      <c r="C4081" t="s">
        <v>80</v>
      </c>
      <c r="D4081" s="4">
        <v>43435</v>
      </c>
      <c r="E4081" t="s">
        <v>198</v>
      </c>
      <c r="F4081" s="5">
        <v>43405</v>
      </c>
      <c r="G4081">
        <v>43942.37</v>
      </c>
      <c r="H4081">
        <v>-3119.87</v>
      </c>
    </row>
    <row r="4082" spans="1:8" x14ac:dyDescent="0.2">
      <c r="A4082" t="s">
        <v>71</v>
      </c>
      <c r="B4082" t="s">
        <v>54</v>
      </c>
      <c r="C4082" t="s">
        <v>80</v>
      </c>
      <c r="D4082" s="4">
        <v>43435</v>
      </c>
      <c r="E4082" t="s">
        <v>193</v>
      </c>
      <c r="F4082" s="5">
        <v>43405</v>
      </c>
      <c r="G4082">
        <v>42046.17</v>
      </c>
      <c r="H4082">
        <v>5550.26</v>
      </c>
    </row>
    <row r="4083" spans="1:8" x14ac:dyDescent="0.2">
      <c r="A4083" t="s">
        <v>71</v>
      </c>
      <c r="B4083" t="s">
        <v>54</v>
      </c>
      <c r="C4083" t="s">
        <v>80</v>
      </c>
      <c r="D4083" s="4">
        <v>43435</v>
      </c>
      <c r="E4083" t="s">
        <v>192</v>
      </c>
      <c r="F4083" s="5">
        <v>43405</v>
      </c>
      <c r="G4083">
        <v>1896.2</v>
      </c>
      <c r="H4083">
        <v>250.3</v>
      </c>
    </row>
    <row r="4084" spans="1:8" x14ac:dyDescent="0.2">
      <c r="A4084" t="s">
        <v>71</v>
      </c>
      <c r="B4084" t="s">
        <v>54</v>
      </c>
      <c r="C4084" t="s">
        <v>80</v>
      </c>
      <c r="D4084" s="4">
        <v>43435</v>
      </c>
      <c r="E4084" t="s">
        <v>199</v>
      </c>
      <c r="F4084" s="5">
        <v>43221</v>
      </c>
      <c r="G4084">
        <v>40802.74</v>
      </c>
      <c r="H4084">
        <v>2897.36</v>
      </c>
    </row>
    <row r="4085" spans="1:8" x14ac:dyDescent="0.2">
      <c r="A4085" t="s">
        <v>71</v>
      </c>
      <c r="B4085" t="s">
        <v>54</v>
      </c>
      <c r="C4085" t="s">
        <v>80</v>
      </c>
      <c r="D4085" s="4">
        <v>43435</v>
      </c>
      <c r="E4085" t="s">
        <v>202</v>
      </c>
      <c r="F4085" s="5">
        <v>43221</v>
      </c>
      <c r="G4085">
        <v>39042</v>
      </c>
      <c r="H4085">
        <v>5153.59</v>
      </c>
    </row>
    <row r="4086" spans="1:8" x14ac:dyDescent="0.2">
      <c r="A4086" t="s">
        <v>71</v>
      </c>
      <c r="B4086" t="s">
        <v>54</v>
      </c>
      <c r="C4086" t="s">
        <v>80</v>
      </c>
      <c r="D4086" s="4">
        <v>43435</v>
      </c>
      <c r="E4086" t="s">
        <v>203</v>
      </c>
      <c r="F4086" s="5">
        <v>43221</v>
      </c>
      <c r="G4086">
        <v>1760.74</v>
      </c>
      <c r="H4086">
        <v>232.61</v>
      </c>
    </row>
    <row r="4087" spans="1:8" x14ac:dyDescent="0.2">
      <c r="A4087" t="s">
        <v>71</v>
      </c>
      <c r="B4087" t="s">
        <v>54</v>
      </c>
      <c r="C4087" t="s">
        <v>80</v>
      </c>
      <c r="D4087" s="4">
        <v>43435</v>
      </c>
      <c r="E4087" t="s">
        <v>198</v>
      </c>
      <c r="F4087" s="5">
        <v>43221</v>
      </c>
      <c r="G4087">
        <v>40802.74</v>
      </c>
      <c r="H4087">
        <v>-2897.36</v>
      </c>
    </row>
    <row r="4088" spans="1:8" x14ac:dyDescent="0.2">
      <c r="A4088" t="s">
        <v>71</v>
      </c>
      <c r="B4088" t="s">
        <v>54</v>
      </c>
      <c r="C4088" t="s">
        <v>81</v>
      </c>
      <c r="D4088" s="4">
        <v>43435</v>
      </c>
      <c r="E4088" t="s">
        <v>195</v>
      </c>
      <c r="F4088" s="5">
        <v>43405</v>
      </c>
      <c r="G4088">
        <v>137575.06</v>
      </c>
      <c r="H4088">
        <v>8942.31</v>
      </c>
    </row>
    <row r="4089" spans="1:8" x14ac:dyDescent="0.2">
      <c r="A4089" t="s">
        <v>71</v>
      </c>
      <c r="B4089" t="s">
        <v>54</v>
      </c>
      <c r="C4089" t="s">
        <v>81</v>
      </c>
      <c r="D4089" s="4">
        <v>43435</v>
      </c>
      <c r="E4089" t="s">
        <v>194</v>
      </c>
      <c r="F4089" s="5">
        <v>43405</v>
      </c>
      <c r="G4089">
        <v>6204.69</v>
      </c>
      <c r="H4089">
        <v>403.35</v>
      </c>
    </row>
    <row r="4090" spans="1:8" x14ac:dyDescent="0.2">
      <c r="A4090" t="s">
        <v>71</v>
      </c>
      <c r="B4090" t="s">
        <v>54</v>
      </c>
      <c r="C4090" t="s">
        <v>81</v>
      </c>
      <c r="D4090" s="4">
        <v>43435</v>
      </c>
      <c r="E4090" t="s">
        <v>199</v>
      </c>
      <c r="F4090" s="5">
        <v>43405</v>
      </c>
      <c r="G4090">
        <v>143779.75</v>
      </c>
      <c r="H4090">
        <v>5032.45</v>
      </c>
    </row>
    <row r="4091" spans="1:8" x14ac:dyDescent="0.2">
      <c r="A4091" t="s">
        <v>71</v>
      </c>
      <c r="B4091" t="s">
        <v>54</v>
      </c>
      <c r="C4091" t="s">
        <v>81</v>
      </c>
      <c r="D4091" s="4">
        <v>43435</v>
      </c>
      <c r="E4091" t="s">
        <v>198</v>
      </c>
      <c r="F4091" s="5">
        <v>43405</v>
      </c>
      <c r="G4091">
        <v>143779.75</v>
      </c>
      <c r="H4091">
        <v>-5032.45</v>
      </c>
    </row>
    <row r="4092" spans="1:8" x14ac:dyDescent="0.2">
      <c r="A4092" t="s">
        <v>71</v>
      </c>
      <c r="B4092" t="s">
        <v>54</v>
      </c>
      <c r="C4092" t="s">
        <v>81</v>
      </c>
      <c r="D4092" s="4">
        <v>43435</v>
      </c>
      <c r="E4092" t="s">
        <v>204</v>
      </c>
      <c r="F4092" s="5">
        <v>43221</v>
      </c>
      <c r="G4092">
        <v>127572</v>
      </c>
      <c r="H4092">
        <v>8294.11</v>
      </c>
    </row>
    <row r="4093" spans="1:8" x14ac:dyDescent="0.2">
      <c r="A4093" t="s">
        <v>71</v>
      </c>
      <c r="B4093" t="s">
        <v>54</v>
      </c>
      <c r="C4093" t="s">
        <v>81</v>
      </c>
      <c r="D4093" s="4">
        <v>43435</v>
      </c>
      <c r="E4093" t="s">
        <v>205</v>
      </c>
      <c r="F4093" s="5">
        <v>43221</v>
      </c>
      <c r="G4093">
        <v>5753.43</v>
      </c>
      <c r="H4093">
        <v>373.98</v>
      </c>
    </row>
    <row r="4094" spans="1:8" x14ac:dyDescent="0.2">
      <c r="A4094" t="s">
        <v>71</v>
      </c>
      <c r="B4094" t="s">
        <v>54</v>
      </c>
      <c r="C4094" t="s">
        <v>81</v>
      </c>
      <c r="D4094" s="4">
        <v>43435</v>
      </c>
      <c r="E4094" t="s">
        <v>198</v>
      </c>
      <c r="F4094" s="5">
        <v>43221</v>
      </c>
      <c r="G4094">
        <v>133325.43</v>
      </c>
      <c r="H4094">
        <v>-4668.28</v>
      </c>
    </row>
    <row r="4095" spans="1:8" x14ac:dyDescent="0.2">
      <c r="A4095" t="s">
        <v>71</v>
      </c>
      <c r="B4095" t="s">
        <v>54</v>
      </c>
      <c r="C4095" t="s">
        <v>81</v>
      </c>
      <c r="D4095" s="4">
        <v>43435</v>
      </c>
      <c r="E4095" t="s">
        <v>199</v>
      </c>
      <c r="F4095" s="5">
        <v>43221</v>
      </c>
      <c r="G4095">
        <v>133325.43</v>
      </c>
      <c r="H4095">
        <v>4668.28</v>
      </c>
    </row>
    <row r="4096" spans="1:8" x14ac:dyDescent="0.2">
      <c r="A4096" t="s">
        <v>71</v>
      </c>
      <c r="B4096" t="s">
        <v>54</v>
      </c>
      <c r="C4096" t="s">
        <v>82</v>
      </c>
      <c r="D4096" s="4">
        <v>43435</v>
      </c>
      <c r="E4096" t="s">
        <v>199</v>
      </c>
      <c r="F4096" s="5">
        <v>43405</v>
      </c>
      <c r="G4096">
        <v>44223.78</v>
      </c>
      <c r="H4096">
        <v>2299.6799999999998</v>
      </c>
    </row>
    <row r="4097" spans="1:8" x14ac:dyDescent="0.2">
      <c r="A4097" t="s">
        <v>71</v>
      </c>
      <c r="B4097" t="s">
        <v>54</v>
      </c>
      <c r="C4097" t="s">
        <v>82</v>
      </c>
      <c r="D4097" s="4">
        <v>43435</v>
      </c>
      <c r="E4097" t="s">
        <v>198</v>
      </c>
      <c r="F4097" s="5">
        <v>43405</v>
      </c>
      <c r="G4097">
        <v>44223.78</v>
      </c>
      <c r="H4097">
        <v>-2299.6799999999998</v>
      </c>
    </row>
    <row r="4098" spans="1:8" x14ac:dyDescent="0.2">
      <c r="A4098" t="s">
        <v>71</v>
      </c>
      <c r="B4098" t="s">
        <v>54</v>
      </c>
      <c r="C4098" t="s">
        <v>82</v>
      </c>
      <c r="D4098" s="4">
        <v>43435</v>
      </c>
      <c r="E4098" t="s">
        <v>197</v>
      </c>
      <c r="F4098" s="5">
        <v>43405</v>
      </c>
      <c r="G4098">
        <v>42315.39</v>
      </c>
      <c r="H4098">
        <v>3977.58</v>
      </c>
    </row>
    <row r="4099" spans="1:8" x14ac:dyDescent="0.2">
      <c r="A4099" t="s">
        <v>71</v>
      </c>
      <c r="B4099" t="s">
        <v>54</v>
      </c>
      <c r="C4099" t="s">
        <v>82</v>
      </c>
      <c r="D4099" s="4">
        <v>43435</v>
      </c>
      <c r="E4099" t="s">
        <v>196</v>
      </c>
      <c r="F4099" s="5">
        <v>43405</v>
      </c>
      <c r="G4099">
        <v>1908.39</v>
      </c>
      <c r="H4099">
        <v>179.39</v>
      </c>
    </row>
    <row r="4100" spans="1:8" x14ac:dyDescent="0.2">
      <c r="A4100" t="s">
        <v>71</v>
      </c>
      <c r="B4100" t="s">
        <v>54</v>
      </c>
      <c r="C4100" t="s">
        <v>82</v>
      </c>
      <c r="D4100" s="4">
        <v>43435</v>
      </c>
      <c r="E4100" t="s">
        <v>199</v>
      </c>
      <c r="F4100" s="5">
        <v>43221</v>
      </c>
      <c r="G4100">
        <v>41077.57</v>
      </c>
      <c r="H4100">
        <v>2136.0300000000002</v>
      </c>
    </row>
    <row r="4101" spans="1:8" x14ac:dyDescent="0.2">
      <c r="A4101" t="s">
        <v>71</v>
      </c>
      <c r="B4101" t="s">
        <v>54</v>
      </c>
      <c r="C4101" t="s">
        <v>82</v>
      </c>
      <c r="D4101" s="4">
        <v>43435</v>
      </c>
      <c r="E4101" t="s">
        <v>206</v>
      </c>
      <c r="F4101" s="5">
        <v>43221</v>
      </c>
      <c r="G4101">
        <v>39305</v>
      </c>
      <c r="H4101">
        <v>3694.54</v>
      </c>
    </row>
    <row r="4102" spans="1:8" x14ac:dyDescent="0.2">
      <c r="A4102" t="s">
        <v>71</v>
      </c>
      <c r="B4102" t="s">
        <v>54</v>
      </c>
      <c r="C4102" t="s">
        <v>82</v>
      </c>
      <c r="D4102" s="4">
        <v>43435</v>
      </c>
      <c r="E4102" t="s">
        <v>207</v>
      </c>
      <c r="F4102" s="5">
        <v>43221</v>
      </c>
      <c r="G4102">
        <v>1772.57</v>
      </c>
      <c r="H4102">
        <v>166.56</v>
      </c>
    </row>
    <row r="4103" spans="1:8" x14ac:dyDescent="0.2">
      <c r="A4103" t="s">
        <v>71</v>
      </c>
      <c r="B4103" t="s">
        <v>54</v>
      </c>
      <c r="C4103" t="s">
        <v>82</v>
      </c>
      <c r="D4103" s="4">
        <v>43435</v>
      </c>
      <c r="E4103" t="s">
        <v>198</v>
      </c>
      <c r="F4103" s="5">
        <v>43221</v>
      </c>
      <c r="G4103">
        <v>41077.57</v>
      </c>
      <c r="H4103">
        <v>-2136.0300000000002</v>
      </c>
    </row>
    <row r="4104" spans="1:8" x14ac:dyDescent="0.2">
      <c r="A4104" t="s">
        <v>71</v>
      </c>
      <c r="B4104" t="s">
        <v>55</v>
      </c>
      <c r="C4104" t="s">
        <v>80</v>
      </c>
      <c r="D4104" s="4">
        <v>43435</v>
      </c>
      <c r="E4104" t="s">
        <v>198</v>
      </c>
      <c r="F4104" s="5">
        <v>43405</v>
      </c>
      <c r="G4104">
        <v>19940.099999999999</v>
      </c>
      <c r="H4104">
        <v>-1415.72</v>
      </c>
    </row>
    <row r="4105" spans="1:8" x14ac:dyDescent="0.2">
      <c r="A4105" t="s">
        <v>71</v>
      </c>
      <c r="B4105" t="s">
        <v>55</v>
      </c>
      <c r="C4105" t="s">
        <v>80</v>
      </c>
      <c r="D4105" s="4">
        <v>43435</v>
      </c>
      <c r="E4105" t="s">
        <v>193</v>
      </c>
      <c r="F4105" s="5">
        <v>43405</v>
      </c>
      <c r="G4105">
        <v>19079.63</v>
      </c>
      <c r="H4105">
        <v>2518.4899999999998</v>
      </c>
    </row>
    <row r="4106" spans="1:8" x14ac:dyDescent="0.2">
      <c r="A4106" t="s">
        <v>71</v>
      </c>
      <c r="B4106" t="s">
        <v>55</v>
      </c>
      <c r="C4106" t="s">
        <v>80</v>
      </c>
      <c r="D4106" s="4">
        <v>43435</v>
      </c>
      <c r="E4106" t="s">
        <v>192</v>
      </c>
      <c r="F4106" s="5">
        <v>43405</v>
      </c>
      <c r="G4106">
        <v>860.47</v>
      </c>
      <c r="H4106">
        <v>113.58</v>
      </c>
    </row>
    <row r="4107" spans="1:8" x14ac:dyDescent="0.2">
      <c r="A4107" t="s">
        <v>71</v>
      </c>
      <c r="B4107" t="s">
        <v>55</v>
      </c>
      <c r="C4107" t="s">
        <v>80</v>
      </c>
      <c r="D4107" s="4">
        <v>43435</v>
      </c>
      <c r="E4107" t="s">
        <v>199</v>
      </c>
      <c r="F4107" s="5">
        <v>43405</v>
      </c>
      <c r="G4107">
        <v>19940.099999999999</v>
      </c>
      <c r="H4107">
        <v>1415.72</v>
      </c>
    </row>
    <row r="4108" spans="1:8" x14ac:dyDescent="0.2">
      <c r="A4108" t="s">
        <v>71</v>
      </c>
      <c r="B4108" t="s">
        <v>55</v>
      </c>
      <c r="C4108" t="s">
        <v>80</v>
      </c>
      <c r="D4108" s="4">
        <v>43435</v>
      </c>
      <c r="E4108" t="s">
        <v>199</v>
      </c>
      <c r="F4108" s="5">
        <v>43221</v>
      </c>
      <c r="G4108">
        <v>18684.3</v>
      </c>
      <c r="H4108">
        <v>1326.58</v>
      </c>
    </row>
    <row r="4109" spans="1:8" x14ac:dyDescent="0.2">
      <c r="A4109" t="s">
        <v>71</v>
      </c>
      <c r="B4109" t="s">
        <v>55</v>
      </c>
      <c r="C4109" t="s">
        <v>80</v>
      </c>
      <c r="D4109" s="4">
        <v>43435</v>
      </c>
      <c r="E4109" t="s">
        <v>198</v>
      </c>
      <c r="F4109" s="5">
        <v>43221</v>
      </c>
      <c r="G4109">
        <v>18684.3</v>
      </c>
      <c r="H4109">
        <v>-1326.58</v>
      </c>
    </row>
    <row r="4110" spans="1:8" x14ac:dyDescent="0.2">
      <c r="A4110" t="s">
        <v>71</v>
      </c>
      <c r="B4110" t="s">
        <v>55</v>
      </c>
      <c r="C4110" t="s">
        <v>80</v>
      </c>
      <c r="D4110" s="4">
        <v>43435</v>
      </c>
      <c r="E4110" t="s">
        <v>202</v>
      </c>
      <c r="F4110" s="5">
        <v>43221</v>
      </c>
      <c r="G4110">
        <v>17878</v>
      </c>
      <c r="H4110">
        <v>2359.87</v>
      </c>
    </row>
    <row r="4111" spans="1:8" x14ac:dyDescent="0.2">
      <c r="A4111" t="s">
        <v>71</v>
      </c>
      <c r="B4111" t="s">
        <v>55</v>
      </c>
      <c r="C4111" t="s">
        <v>80</v>
      </c>
      <c r="D4111" s="4">
        <v>43435</v>
      </c>
      <c r="E4111" t="s">
        <v>203</v>
      </c>
      <c r="F4111" s="5">
        <v>43221</v>
      </c>
      <c r="G4111">
        <v>806.3</v>
      </c>
      <c r="H4111">
        <v>106.47</v>
      </c>
    </row>
    <row r="4112" spans="1:8" x14ac:dyDescent="0.2">
      <c r="A4112" t="s">
        <v>71</v>
      </c>
      <c r="B4112" t="s">
        <v>55</v>
      </c>
      <c r="C4112" t="s">
        <v>81</v>
      </c>
      <c r="D4112" s="4">
        <v>43435</v>
      </c>
      <c r="E4112" t="s">
        <v>199</v>
      </c>
      <c r="F4112" s="5">
        <v>43405</v>
      </c>
      <c r="G4112">
        <v>58463.360000000001</v>
      </c>
      <c r="H4112">
        <v>2046.15</v>
      </c>
    </row>
    <row r="4113" spans="1:8" x14ac:dyDescent="0.2">
      <c r="A4113" t="s">
        <v>71</v>
      </c>
      <c r="B4113" t="s">
        <v>55</v>
      </c>
      <c r="C4113" t="s">
        <v>81</v>
      </c>
      <c r="D4113" s="4">
        <v>43435</v>
      </c>
      <c r="E4113" t="s">
        <v>198</v>
      </c>
      <c r="F4113" s="5">
        <v>43405</v>
      </c>
      <c r="G4113">
        <v>58463.360000000001</v>
      </c>
      <c r="H4113">
        <v>-2046.15</v>
      </c>
    </row>
    <row r="4114" spans="1:8" x14ac:dyDescent="0.2">
      <c r="A4114" t="s">
        <v>71</v>
      </c>
      <c r="B4114" t="s">
        <v>55</v>
      </c>
      <c r="C4114" t="s">
        <v>81</v>
      </c>
      <c r="D4114" s="4">
        <v>43435</v>
      </c>
      <c r="E4114" t="s">
        <v>195</v>
      </c>
      <c r="F4114" s="5">
        <v>43405</v>
      </c>
      <c r="G4114">
        <v>55940.45</v>
      </c>
      <c r="H4114">
        <v>3636.14</v>
      </c>
    </row>
    <row r="4115" spans="1:8" x14ac:dyDescent="0.2">
      <c r="A4115" t="s">
        <v>71</v>
      </c>
      <c r="B4115" t="s">
        <v>55</v>
      </c>
      <c r="C4115" t="s">
        <v>81</v>
      </c>
      <c r="D4115" s="4">
        <v>43435</v>
      </c>
      <c r="E4115" t="s">
        <v>194</v>
      </c>
      <c r="F4115" s="5">
        <v>43405</v>
      </c>
      <c r="G4115">
        <v>2522.91</v>
      </c>
      <c r="H4115">
        <v>163.97</v>
      </c>
    </row>
    <row r="4116" spans="1:8" x14ac:dyDescent="0.2">
      <c r="A4116" t="s">
        <v>71</v>
      </c>
      <c r="B4116" t="s">
        <v>55</v>
      </c>
      <c r="C4116" t="s">
        <v>81</v>
      </c>
      <c r="D4116" s="4">
        <v>43435</v>
      </c>
      <c r="E4116" t="s">
        <v>199</v>
      </c>
      <c r="F4116" s="5">
        <v>43221</v>
      </c>
      <c r="G4116">
        <v>54773.65</v>
      </c>
      <c r="H4116">
        <v>1917.37</v>
      </c>
    </row>
    <row r="4117" spans="1:8" x14ac:dyDescent="0.2">
      <c r="A4117" t="s">
        <v>71</v>
      </c>
      <c r="B4117" t="s">
        <v>55</v>
      </c>
      <c r="C4117" t="s">
        <v>81</v>
      </c>
      <c r="D4117" s="4">
        <v>43435</v>
      </c>
      <c r="E4117" t="s">
        <v>204</v>
      </c>
      <c r="F4117" s="5">
        <v>43221</v>
      </c>
      <c r="G4117">
        <v>52410</v>
      </c>
      <c r="H4117">
        <v>3406.95</v>
      </c>
    </row>
    <row r="4118" spans="1:8" x14ac:dyDescent="0.2">
      <c r="A4118" t="s">
        <v>71</v>
      </c>
      <c r="B4118" t="s">
        <v>55</v>
      </c>
      <c r="C4118" t="s">
        <v>81</v>
      </c>
      <c r="D4118" s="4">
        <v>43435</v>
      </c>
      <c r="E4118" t="s">
        <v>205</v>
      </c>
      <c r="F4118" s="5">
        <v>43221</v>
      </c>
      <c r="G4118">
        <v>2363.65</v>
      </c>
      <c r="H4118">
        <v>153.63999999999999</v>
      </c>
    </row>
    <row r="4119" spans="1:8" x14ac:dyDescent="0.2">
      <c r="A4119" t="s">
        <v>71</v>
      </c>
      <c r="B4119" t="s">
        <v>55</v>
      </c>
      <c r="C4119" t="s">
        <v>81</v>
      </c>
      <c r="D4119" s="4">
        <v>43435</v>
      </c>
      <c r="E4119" t="s">
        <v>198</v>
      </c>
      <c r="F4119" s="5">
        <v>43221</v>
      </c>
      <c r="G4119">
        <v>54773.65</v>
      </c>
      <c r="H4119">
        <v>-1917.37</v>
      </c>
    </row>
    <row r="4120" spans="1:8" x14ac:dyDescent="0.2">
      <c r="A4120" t="s">
        <v>71</v>
      </c>
      <c r="B4120" t="s">
        <v>55</v>
      </c>
      <c r="C4120" t="s">
        <v>82</v>
      </c>
      <c r="D4120" s="4">
        <v>43435</v>
      </c>
      <c r="E4120" t="s">
        <v>198</v>
      </c>
      <c r="F4120" s="5">
        <v>43405</v>
      </c>
      <c r="G4120">
        <v>20110.669999999998</v>
      </c>
      <c r="H4120">
        <v>-1045.73</v>
      </c>
    </row>
    <row r="4121" spans="1:8" x14ac:dyDescent="0.2">
      <c r="A4121" t="s">
        <v>71</v>
      </c>
      <c r="B4121" t="s">
        <v>55</v>
      </c>
      <c r="C4121" t="s">
        <v>82</v>
      </c>
      <c r="D4121" s="4">
        <v>43435</v>
      </c>
      <c r="E4121" t="s">
        <v>197</v>
      </c>
      <c r="F4121" s="5">
        <v>43405</v>
      </c>
      <c r="G4121">
        <v>19242.79</v>
      </c>
      <c r="H4121">
        <v>1808.85</v>
      </c>
    </row>
    <row r="4122" spans="1:8" x14ac:dyDescent="0.2">
      <c r="A4122" t="s">
        <v>71</v>
      </c>
      <c r="B4122" t="s">
        <v>55</v>
      </c>
      <c r="C4122" t="s">
        <v>82</v>
      </c>
      <c r="D4122" s="4">
        <v>43435</v>
      </c>
      <c r="E4122" t="s">
        <v>196</v>
      </c>
      <c r="F4122" s="5">
        <v>43405</v>
      </c>
      <c r="G4122">
        <v>867.88</v>
      </c>
      <c r="H4122">
        <v>81.61</v>
      </c>
    </row>
    <row r="4123" spans="1:8" x14ac:dyDescent="0.2">
      <c r="A4123" t="s">
        <v>71</v>
      </c>
      <c r="B4123" t="s">
        <v>55</v>
      </c>
      <c r="C4123" t="s">
        <v>82</v>
      </c>
      <c r="D4123" s="4">
        <v>43435</v>
      </c>
      <c r="E4123" t="s">
        <v>199</v>
      </c>
      <c r="F4123" s="5">
        <v>43405</v>
      </c>
      <c r="G4123">
        <v>20110.669999999998</v>
      </c>
      <c r="H4123">
        <v>1045.73</v>
      </c>
    </row>
    <row r="4124" spans="1:8" x14ac:dyDescent="0.2">
      <c r="A4124" t="s">
        <v>71</v>
      </c>
      <c r="B4124" t="s">
        <v>55</v>
      </c>
      <c r="C4124" t="s">
        <v>82</v>
      </c>
      <c r="D4124" s="4">
        <v>43435</v>
      </c>
      <c r="E4124" t="s">
        <v>198</v>
      </c>
      <c r="F4124" s="5">
        <v>43221</v>
      </c>
      <c r="G4124">
        <v>18835.900000000001</v>
      </c>
      <c r="H4124">
        <v>-979.37</v>
      </c>
    </row>
    <row r="4125" spans="1:8" x14ac:dyDescent="0.2">
      <c r="A4125" t="s">
        <v>71</v>
      </c>
      <c r="B4125" t="s">
        <v>55</v>
      </c>
      <c r="C4125" t="s">
        <v>82</v>
      </c>
      <c r="D4125" s="4">
        <v>43435</v>
      </c>
      <c r="E4125" t="s">
        <v>199</v>
      </c>
      <c r="F4125" s="5">
        <v>43221</v>
      </c>
      <c r="G4125">
        <v>18835.900000000001</v>
      </c>
      <c r="H4125">
        <v>979.37</v>
      </c>
    </row>
    <row r="4126" spans="1:8" x14ac:dyDescent="0.2">
      <c r="A4126" t="s">
        <v>71</v>
      </c>
      <c r="B4126" t="s">
        <v>55</v>
      </c>
      <c r="C4126" t="s">
        <v>82</v>
      </c>
      <c r="D4126" s="4">
        <v>43435</v>
      </c>
      <c r="E4126" t="s">
        <v>206</v>
      </c>
      <c r="F4126" s="5">
        <v>43221</v>
      </c>
      <c r="G4126">
        <v>18023</v>
      </c>
      <c r="H4126">
        <v>1694.21</v>
      </c>
    </row>
    <row r="4127" spans="1:8" x14ac:dyDescent="0.2">
      <c r="A4127" t="s">
        <v>71</v>
      </c>
      <c r="B4127" t="s">
        <v>55</v>
      </c>
      <c r="C4127" t="s">
        <v>82</v>
      </c>
      <c r="D4127" s="4">
        <v>43435</v>
      </c>
      <c r="E4127" t="s">
        <v>207</v>
      </c>
      <c r="F4127" s="5">
        <v>43221</v>
      </c>
      <c r="G4127">
        <v>812.9</v>
      </c>
      <c r="H4127">
        <v>76.47</v>
      </c>
    </row>
    <row r="4128" spans="1:8" x14ac:dyDescent="0.2">
      <c r="A4128" t="s">
        <v>71</v>
      </c>
      <c r="B4128" t="s">
        <v>54</v>
      </c>
      <c r="C4128" t="s">
        <v>80</v>
      </c>
      <c r="D4128" s="4">
        <v>43435</v>
      </c>
      <c r="E4128" t="s">
        <v>199</v>
      </c>
      <c r="F4128" s="5">
        <v>43405</v>
      </c>
      <c r="G4128">
        <v>28651.26</v>
      </c>
      <c r="H4128">
        <v>2034.18</v>
      </c>
    </row>
    <row r="4129" spans="1:8" x14ac:dyDescent="0.2">
      <c r="A4129" t="s">
        <v>71</v>
      </c>
      <c r="B4129" t="s">
        <v>54</v>
      </c>
      <c r="C4129" t="s">
        <v>80</v>
      </c>
      <c r="D4129" s="4">
        <v>43435</v>
      </c>
      <c r="E4129" t="s">
        <v>198</v>
      </c>
      <c r="F4129" s="5">
        <v>43405</v>
      </c>
      <c r="G4129">
        <v>28651.26</v>
      </c>
      <c r="H4129">
        <v>-2034.18</v>
      </c>
    </row>
    <row r="4130" spans="1:8" x14ac:dyDescent="0.2">
      <c r="A4130" t="s">
        <v>71</v>
      </c>
      <c r="B4130" t="s">
        <v>54</v>
      </c>
      <c r="C4130" t="s">
        <v>80</v>
      </c>
      <c r="D4130" s="4">
        <v>43435</v>
      </c>
      <c r="E4130" t="s">
        <v>193</v>
      </c>
      <c r="F4130" s="5">
        <v>43405</v>
      </c>
      <c r="G4130">
        <v>27414.85</v>
      </c>
      <c r="H4130">
        <v>3618.64</v>
      </c>
    </row>
    <row r="4131" spans="1:8" x14ac:dyDescent="0.2">
      <c r="A4131" t="s">
        <v>71</v>
      </c>
      <c r="B4131" t="s">
        <v>54</v>
      </c>
      <c r="C4131" t="s">
        <v>80</v>
      </c>
      <c r="D4131" s="4">
        <v>43435</v>
      </c>
      <c r="E4131" t="s">
        <v>192</v>
      </c>
      <c r="F4131" s="5">
        <v>43405</v>
      </c>
      <c r="G4131">
        <v>1236.4100000000001</v>
      </c>
      <c r="H4131">
        <v>163.27000000000001</v>
      </c>
    </row>
    <row r="4132" spans="1:8" x14ac:dyDescent="0.2">
      <c r="A4132" t="s">
        <v>71</v>
      </c>
      <c r="B4132" t="s">
        <v>54</v>
      </c>
      <c r="C4132" t="s">
        <v>80</v>
      </c>
      <c r="D4132" s="4">
        <v>43435</v>
      </c>
      <c r="E4132" t="s">
        <v>199</v>
      </c>
      <c r="F4132" s="5">
        <v>43221</v>
      </c>
      <c r="G4132">
        <v>26649.13</v>
      </c>
      <c r="H4132">
        <v>1892.46</v>
      </c>
    </row>
    <row r="4133" spans="1:8" x14ac:dyDescent="0.2">
      <c r="A4133" t="s">
        <v>71</v>
      </c>
      <c r="B4133" t="s">
        <v>54</v>
      </c>
      <c r="C4133" t="s">
        <v>80</v>
      </c>
      <c r="D4133" s="4">
        <v>43435</v>
      </c>
      <c r="E4133" t="s">
        <v>202</v>
      </c>
      <c r="F4133" s="5">
        <v>43221</v>
      </c>
      <c r="G4133">
        <v>25499</v>
      </c>
      <c r="H4133">
        <v>3365.9</v>
      </c>
    </row>
    <row r="4134" spans="1:8" x14ac:dyDescent="0.2">
      <c r="A4134" t="s">
        <v>71</v>
      </c>
      <c r="B4134" t="s">
        <v>54</v>
      </c>
      <c r="C4134" t="s">
        <v>80</v>
      </c>
      <c r="D4134" s="4">
        <v>43435</v>
      </c>
      <c r="E4134" t="s">
        <v>203</v>
      </c>
      <c r="F4134" s="5">
        <v>43221</v>
      </c>
      <c r="G4134">
        <v>1150.1300000000001</v>
      </c>
      <c r="H4134">
        <v>151.94999999999999</v>
      </c>
    </row>
    <row r="4135" spans="1:8" x14ac:dyDescent="0.2">
      <c r="A4135" t="s">
        <v>71</v>
      </c>
      <c r="B4135" t="s">
        <v>54</v>
      </c>
      <c r="C4135" t="s">
        <v>80</v>
      </c>
      <c r="D4135" s="4">
        <v>43435</v>
      </c>
      <c r="E4135" t="s">
        <v>198</v>
      </c>
      <c r="F4135" s="5">
        <v>43221</v>
      </c>
      <c r="G4135">
        <v>26649.13</v>
      </c>
      <c r="H4135">
        <v>-1892.46</v>
      </c>
    </row>
    <row r="4136" spans="1:8" x14ac:dyDescent="0.2">
      <c r="A4136" t="s">
        <v>71</v>
      </c>
      <c r="B4136" t="s">
        <v>54</v>
      </c>
      <c r="C4136" t="s">
        <v>81</v>
      </c>
      <c r="D4136" s="4">
        <v>43435</v>
      </c>
      <c r="E4136" t="s">
        <v>199</v>
      </c>
      <c r="F4136" s="5">
        <v>43405</v>
      </c>
      <c r="G4136">
        <v>95034.3</v>
      </c>
      <c r="H4136">
        <v>3326.35</v>
      </c>
    </row>
    <row r="4137" spans="1:8" x14ac:dyDescent="0.2">
      <c r="A4137" t="s">
        <v>71</v>
      </c>
      <c r="B4137" t="s">
        <v>54</v>
      </c>
      <c r="C4137" t="s">
        <v>81</v>
      </c>
      <c r="D4137" s="4">
        <v>43435</v>
      </c>
      <c r="E4137" t="s">
        <v>195</v>
      </c>
      <c r="F4137" s="5">
        <v>43405</v>
      </c>
      <c r="G4137">
        <v>90933.1</v>
      </c>
      <c r="H4137">
        <v>5910.59</v>
      </c>
    </row>
    <row r="4138" spans="1:8" x14ac:dyDescent="0.2">
      <c r="A4138" t="s">
        <v>71</v>
      </c>
      <c r="B4138" t="s">
        <v>54</v>
      </c>
      <c r="C4138" t="s">
        <v>81</v>
      </c>
      <c r="D4138" s="4">
        <v>43435</v>
      </c>
      <c r="E4138" t="s">
        <v>194</v>
      </c>
      <c r="F4138" s="5">
        <v>43405</v>
      </c>
      <c r="G4138">
        <v>4101.2</v>
      </c>
      <c r="H4138">
        <v>266.68</v>
      </c>
    </row>
    <row r="4139" spans="1:8" x14ac:dyDescent="0.2">
      <c r="A4139" t="s">
        <v>71</v>
      </c>
      <c r="B4139" t="s">
        <v>54</v>
      </c>
      <c r="C4139" t="s">
        <v>81</v>
      </c>
      <c r="D4139" s="4">
        <v>43435</v>
      </c>
      <c r="E4139" t="s">
        <v>198</v>
      </c>
      <c r="F4139" s="5">
        <v>43405</v>
      </c>
      <c r="G4139">
        <v>95034.3</v>
      </c>
      <c r="H4139">
        <v>-3326.35</v>
      </c>
    </row>
    <row r="4140" spans="1:8" x14ac:dyDescent="0.2">
      <c r="A4140" t="s">
        <v>71</v>
      </c>
      <c r="B4140" t="s">
        <v>54</v>
      </c>
      <c r="C4140" t="s">
        <v>81</v>
      </c>
      <c r="D4140" s="4">
        <v>43435</v>
      </c>
      <c r="E4140" t="s">
        <v>204</v>
      </c>
      <c r="F4140" s="5">
        <v>43221</v>
      </c>
      <c r="G4140">
        <v>84654</v>
      </c>
      <c r="H4140">
        <v>5503.97</v>
      </c>
    </row>
    <row r="4141" spans="1:8" x14ac:dyDescent="0.2">
      <c r="A4141" t="s">
        <v>71</v>
      </c>
      <c r="B4141" t="s">
        <v>54</v>
      </c>
      <c r="C4141" t="s">
        <v>81</v>
      </c>
      <c r="D4141" s="4">
        <v>43435</v>
      </c>
      <c r="E4141" t="s">
        <v>205</v>
      </c>
      <c r="F4141" s="5">
        <v>43221</v>
      </c>
      <c r="G4141">
        <v>3817.97</v>
      </c>
      <c r="H4141">
        <v>248.11</v>
      </c>
    </row>
    <row r="4142" spans="1:8" x14ac:dyDescent="0.2">
      <c r="A4142" t="s">
        <v>71</v>
      </c>
      <c r="B4142" t="s">
        <v>54</v>
      </c>
      <c r="C4142" t="s">
        <v>81</v>
      </c>
      <c r="D4142" s="4">
        <v>43435</v>
      </c>
      <c r="E4142" t="s">
        <v>198</v>
      </c>
      <c r="F4142" s="5">
        <v>43221</v>
      </c>
      <c r="G4142">
        <v>88471.97</v>
      </c>
      <c r="H4142">
        <v>-3097.93</v>
      </c>
    </row>
    <row r="4143" spans="1:8" x14ac:dyDescent="0.2">
      <c r="A4143" t="s">
        <v>71</v>
      </c>
      <c r="B4143" t="s">
        <v>54</v>
      </c>
      <c r="C4143" t="s">
        <v>81</v>
      </c>
      <c r="D4143" s="4">
        <v>43435</v>
      </c>
      <c r="E4143" t="s">
        <v>199</v>
      </c>
      <c r="F4143" s="5">
        <v>43221</v>
      </c>
      <c r="G4143">
        <v>88471.97</v>
      </c>
      <c r="H4143">
        <v>3097.93</v>
      </c>
    </row>
    <row r="4144" spans="1:8" x14ac:dyDescent="0.2">
      <c r="A4144" t="s">
        <v>71</v>
      </c>
      <c r="B4144" t="s">
        <v>54</v>
      </c>
      <c r="C4144" t="s">
        <v>82</v>
      </c>
      <c r="D4144" s="4">
        <v>43435</v>
      </c>
      <c r="E4144" t="s">
        <v>198</v>
      </c>
      <c r="F4144" s="5">
        <v>43405</v>
      </c>
      <c r="G4144">
        <v>29074.81</v>
      </c>
      <c r="H4144">
        <v>-1511.79</v>
      </c>
    </row>
    <row r="4145" spans="1:8" x14ac:dyDescent="0.2">
      <c r="A4145" t="s">
        <v>71</v>
      </c>
      <c r="B4145" t="s">
        <v>54</v>
      </c>
      <c r="C4145" t="s">
        <v>82</v>
      </c>
      <c r="D4145" s="4">
        <v>43435</v>
      </c>
      <c r="E4145" t="s">
        <v>197</v>
      </c>
      <c r="F4145" s="5">
        <v>43405</v>
      </c>
      <c r="G4145">
        <v>27820.19</v>
      </c>
      <c r="H4145">
        <v>2615.06</v>
      </c>
    </row>
    <row r="4146" spans="1:8" x14ac:dyDescent="0.2">
      <c r="A4146" t="s">
        <v>71</v>
      </c>
      <c r="B4146" t="s">
        <v>54</v>
      </c>
      <c r="C4146" t="s">
        <v>82</v>
      </c>
      <c r="D4146" s="4">
        <v>43435</v>
      </c>
      <c r="E4146" t="s">
        <v>196</v>
      </c>
      <c r="F4146" s="5">
        <v>43405</v>
      </c>
      <c r="G4146">
        <v>1254.6199999999999</v>
      </c>
      <c r="H4146">
        <v>117.81</v>
      </c>
    </row>
    <row r="4147" spans="1:8" x14ac:dyDescent="0.2">
      <c r="A4147" t="s">
        <v>71</v>
      </c>
      <c r="B4147" t="s">
        <v>54</v>
      </c>
      <c r="C4147" t="s">
        <v>82</v>
      </c>
      <c r="D4147" s="4">
        <v>43435</v>
      </c>
      <c r="E4147" t="s">
        <v>199</v>
      </c>
      <c r="F4147" s="5">
        <v>43405</v>
      </c>
      <c r="G4147">
        <v>29074.81</v>
      </c>
      <c r="H4147">
        <v>1511.79</v>
      </c>
    </row>
    <row r="4148" spans="1:8" x14ac:dyDescent="0.2">
      <c r="A4148" t="s">
        <v>71</v>
      </c>
      <c r="B4148" t="s">
        <v>54</v>
      </c>
      <c r="C4148" t="s">
        <v>82</v>
      </c>
      <c r="D4148" s="4">
        <v>43435</v>
      </c>
      <c r="E4148" t="s">
        <v>199</v>
      </c>
      <c r="F4148" s="5">
        <v>43221</v>
      </c>
      <c r="G4148">
        <v>27026.44</v>
      </c>
      <c r="H4148">
        <v>1405.32</v>
      </c>
    </row>
    <row r="4149" spans="1:8" x14ac:dyDescent="0.2">
      <c r="A4149" t="s">
        <v>71</v>
      </c>
      <c r="B4149" t="s">
        <v>54</v>
      </c>
      <c r="C4149" t="s">
        <v>82</v>
      </c>
      <c r="D4149" s="4">
        <v>43435</v>
      </c>
      <c r="E4149" t="s">
        <v>206</v>
      </c>
      <c r="F4149" s="5">
        <v>43221</v>
      </c>
      <c r="G4149">
        <v>25860</v>
      </c>
      <c r="H4149">
        <v>2430.7800000000002</v>
      </c>
    </row>
    <row r="4150" spans="1:8" x14ac:dyDescent="0.2">
      <c r="A4150" t="s">
        <v>71</v>
      </c>
      <c r="B4150" t="s">
        <v>54</v>
      </c>
      <c r="C4150" t="s">
        <v>82</v>
      </c>
      <c r="D4150" s="4">
        <v>43435</v>
      </c>
      <c r="E4150" t="s">
        <v>207</v>
      </c>
      <c r="F4150" s="5">
        <v>43221</v>
      </c>
      <c r="G4150">
        <v>1166.44</v>
      </c>
      <c r="H4150">
        <v>109.69</v>
      </c>
    </row>
    <row r="4151" spans="1:8" x14ac:dyDescent="0.2">
      <c r="A4151" t="s">
        <v>71</v>
      </c>
      <c r="B4151" t="s">
        <v>54</v>
      </c>
      <c r="C4151" t="s">
        <v>82</v>
      </c>
      <c r="D4151" s="4">
        <v>43435</v>
      </c>
      <c r="E4151" t="s">
        <v>198</v>
      </c>
      <c r="F4151" s="5">
        <v>43221</v>
      </c>
      <c r="G4151">
        <v>27026.44</v>
      </c>
      <c r="H4151">
        <v>-1405.32</v>
      </c>
    </row>
    <row r="4152" spans="1:8" x14ac:dyDescent="0.2">
      <c r="A4152" t="s">
        <v>71</v>
      </c>
      <c r="B4152" t="s">
        <v>55</v>
      </c>
      <c r="C4152" t="s">
        <v>80</v>
      </c>
      <c r="D4152" s="4">
        <v>43435</v>
      </c>
      <c r="E4152" t="s">
        <v>199</v>
      </c>
      <c r="F4152" s="5">
        <v>43405</v>
      </c>
      <c r="G4152">
        <v>445.15</v>
      </c>
      <c r="H4152">
        <v>31.58</v>
      </c>
    </row>
    <row r="4153" spans="1:8" x14ac:dyDescent="0.2">
      <c r="A4153" t="s">
        <v>71</v>
      </c>
      <c r="B4153" t="s">
        <v>55</v>
      </c>
      <c r="C4153" t="s">
        <v>80</v>
      </c>
      <c r="D4153" s="4">
        <v>43435</v>
      </c>
      <c r="E4153" t="s">
        <v>198</v>
      </c>
      <c r="F4153" s="5">
        <v>43405</v>
      </c>
      <c r="G4153">
        <v>445.15</v>
      </c>
      <c r="H4153">
        <v>-31.58</v>
      </c>
    </row>
    <row r="4154" spans="1:8" x14ac:dyDescent="0.2">
      <c r="A4154" t="s">
        <v>71</v>
      </c>
      <c r="B4154" t="s">
        <v>55</v>
      </c>
      <c r="C4154" t="s">
        <v>80</v>
      </c>
      <c r="D4154" s="4">
        <v>43435</v>
      </c>
      <c r="E4154" t="s">
        <v>193</v>
      </c>
      <c r="F4154" s="5">
        <v>43405</v>
      </c>
      <c r="G4154">
        <v>425.94</v>
      </c>
      <c r="H4154">
        <v>56.22</v>
      </c>
    </row>
    <row r="4155" spans="1:8" x14ac:dyDescent="0.2">
      <c r="A4155" t="s">
        <v>71</v>
      </c>
      <c r="B4155" t="s">
        <v>55</v>
      </c>
      <c r="C4155" t="s">
        <v>80</v>
      </c>
      <c r="D4155" s="4">
        <v>43435</v>
      </c>
      <c r="E4155" t="s">
        <v>192</v>
      </c>
      <c r="F4155" s="5">
        <v>43405</v>
      </c>
      <c r="G4155">
        <v>19.21</v>
      </c>
      <c r="H4155">
        <v>2.54</v>
      </c>
    </row>
    <row r="4156" spans="1:8" x14ac:dyDescent="0.2">
      <c r="A4156" t="s">
        <v>71</v>
      </c>
      <c r="B4156" t="s">
        <v>55</v>
      </c>
      <c r="C4156" t="s">
        <v>80</v>
      </c>
      <c r="D4156" s="4">
        <v>43435</v>
      </c>
      <c r="E4156" t="s">
        <v>199</v>
      </c>
      <c r="F4156" s="5">
        <v>43221</v>
      </c>
      <c r="G4156">
        <v>419.09</v>
      </c>
      <c r="H4156">
        <v>29.75</v>
      </c>
    </row>
    <row r="4157" spans="1:8" x14ac:dyDescent="0.2">
      <c r="A4157" t="s">
        <v>71</v>
      </c>
      <c r="B4157" t="s">
        <v>55</v>
      </c>
      <c r="C4157" t="s">
        <v>80</v>
      </c>
      <c r="D4157" s="4">
        <v>43435</v>
      </c>
      <c r="E4157" t="s">
        <v>202</v>
      </c>
      <c r="F4157" s="5">
        <v>43221</v>
      </c>
      <c r="G4157">
        <v>401</v>
      </c>
      <c r="H4157">
        <v>52.95</v>
      </c>
    </row>
    <row r="4158" spans="1:8" x14ac:dyDescent="0.2">
      <c r="A4158" t="s">
        <v>71</v>
      </c>
      <c r="B4158" t="s">
        <v>55</v>
      </c>
      <c r="C4158" t="s">
        <v>80</v>
      </c>
      <c r="D4158" s="4">
        <v>43435</v>
      </c>
      <c r="E4158" t="s">
        <v>203</v>
      </c>
      <c r="F4158" s="5">
        <v>43221</v>
      </c>
      <c r="G4158">
        <v>18.09</v>
      </c>
      <c r="H4158">
        <v>2.39</v>
      </c>
    </row>
    <row r="4159" spans="1:8" x14ac:dyDescent="0.2">
      <c r="A4159" t="s">
        <v>71</v>
      </c>
      <c r="B4159" t="s">
        <v>55</v>
      </c>
      <c r="C4159" t="s">
        <v>80</v>
      </c>
      <c r="D4159" s="4">
        <v>43435</v>
      </c>
      <c r="E4159" t="s">
        <v>198</v>
      </c>
      <c r="F4159" s="5">
        <v>43221</v>
      </c>
      <c r="G4159">
        <v>419.09</v>
      </c>
      <c r="H4159">
        <v>-29.75</v>
      </c>
    </row>
    <row r="4160" spans="1:8" x14ac:dyDescent="0.2">
      <c r="A4160" t="s">
        <v>71</v>
      </c>
      <c r="B4160" t="s">
        <v>55</v>
      </c>
      <c r="C4160" t="s">
        <v>81</v>
      </c>
      <c r="D4160" s="4">
        <v>43435</v>
      </c>
      <c r="E4160" t="s">
        <v>199</v>
      </c>
      <c r="F4160" s="5">
        <v>43405</v>
      </c>
      <c r="G4160">
        <v>3128.18</v>
      </c>
      <c r="H4160">
        <v>109.48</v>
      </c>
    </row>
    <row r="4161" spans="1:8" x14ac:dyDescent="0.2">
      <c r="A4161" t="s">
        <v>71</v>
      </c>
      <c r="B4161" t="s">
        <v>55</v>
      </c>
      <c r="C4161" t="s">
        <v>81</v>
      </c>
      <c r="D4161" s="4">
        <v>43435</v>
      </c>
      <c r="E4161" t="s">
        <v>195</v>
      </c>
      <c r="F4161" s="5">
        <v>43405</v>
      </c>
      <c r="G4161">
        <v>2993.2</v>
      </c>
      <c r="H4161">
        <v>194.56</v>
      </c>
    </row>
    <row r="4162" spans="1:8" x14ac:dyDescent="0.2">
      <c r="A4162" t="s">
        <v>71</v>
      </c>
      <c r="B4162" t="s">
        <v>55</v>
      </c>
      <c r="C4162" t="s">
        <v>81</v>
      </c>
      <c r="D4162" s="4">
        <v>43435</v>
      </c>
      <c r="E4162" t="s">
        <v>194</v>
      </c>
      <c r="F4162" s="5">
        <v>43405</v>
      </c>
      <c r="G4162">
        <v>134.97999999999999</v>
      </c>
      <c r="H4162">
        <v>8.77</v>
      </c>
    </row>
    <row r="4163" spans="1:8" x14ac:dyDescent="0.2">
      <c r="A4163" t="s">
        <v>71</v>
      </c>
      <c r="B4163" t="s">
        <v>55</v>
      </c>
      <c r="C4163" t="s">
        <v>81</v>
      </c>
      <c r="D4163" s="4">
        <v>43435</v>
      </c>
      <c r="E4163" t="s">
        <v>198</v>
      </c>
      <c r="F4163" s="5">
        <v>43405</v>
      </c>
      <c r="G4163">
        <v>3128.18</v>
      </c>
      <c r="H4163">
        <v>-109.48</v>
      </c>
    </row>
    <row r="4164" spans="1:8" x14ac:dyDescent="0.2">
      <c r="A4164" t="s">
        <v>71</v>
      </c>
      <c r="B4164" t="s">
        <v>55</v>
      </c>
      <c r="C4164" t="s">
        <v>81</v>
      </c>
      <c r="D4164" s="4">
        <v>43435</v>
      </c>
      <c r="E4164" t="s">
        <v>204</v>
      </c>
      <c r="F4164" s="5">
        <v>43221</v>
      </c>
      <c r="G4164">
        <v>2804</v>
      </c>
      <c r="H4164">
        <v>182.3</v>
      </c>
    </row>
    <row r="4165" spans="1:8" x14ac:dyDescent="0.2">
      <c r="A4165" t="s">
        <v>71</v>
      </c>
      <c r="B4165" t="s">
        <v>55</v>
      </c>
      <c r="C4165" t="s">
        <v>81</v>
      </c>
      <c r="D4165" s="4">
        <v>43435</v>
      </c>
      <c r="E4165" t="s">
        <v>205</v>
      </c>
      <c r="F4165" s="5">
        <v>43221</v>
      </c>
      <c r="G4165">
        <v>126.45</v>
      </c>
      <c r="H4165">
        <v>8.2200000000000006</v>
      </c>
    </row>
    <row r="4166" spans="1:8" x14ac:dyDescent="0.2">
      <c r="A4166" t="s">
        <v>71</v>
      </c>
      <c r="B4166" t="s">
        <v>55</v>
      </c>
      <c r="C4166" t="s">
        <v>81</v>
      </c>
      <c r="D4166" s="4">
        <v>43435</v>
      </c>
      <c r="E4166" t="s">
        <v>198</v>
      </c>
      <c r="F4166" s="5">
        <v>43221</v>
      </c>
      <c r="G4166">
        <v>2930.45</v>
      </c>
      <c r="H4166">
        <v>-102.59</v>
      </c>
    </row>
    <row r="4167" spans="1:8" x14ac:dyDescent="0.2">
      <c r="A4167" t="s">
        <v>71</v>
      </c>
      <c r="B4167" t="s">
        <v>55</v>
      </c>
      <c r="C4167" t="s">
        <v>81</v>
      </c>
      <c r="D4167" s="4">
        <v>43435</v>
      </c>
      <c r="E4167" t="s">
        <v>199</v>
      </c>
      <c r="F4167" s="5">
        <v>43221</v>
      </c>
      <c r="G4167">
        <v>2930.45</v>
      </c>
      <c r="H4167">
        <v>102.59</v>
      </c>
    </row>
    <row r="4168" spans="1:8" x14ac:dyDescent="0.2">
      <c r="A4168" t="s">
        <v>71</v>
      </c>
      <c r="B4168" t="s">
        <v>55</v>
      </c>
      <c r="C4168" t="s">
        <v>82</v>
      </c>
      <c r="D4168" s="4">
        <v>43435</v>
      </c>
      <c r="E4168" t="s">
        <v>199</v>
      </c>
      <c r="F4168" s="5">
        <v>43405</v>
      </c>
      <c r="G4168">
        <v>418.66</v>
      </c>
      <c r="H4168">
        <v>21.76</v>
      </c>
    </row>
    <row r="4169" spans="1:8" x14ac:dyDescent="0.2">
      <c r="A4169" t="s">
        <v>71</v>
      </c>
      <c r="B4169" t="s">
        <v>55</v>
      </c>
      <c r="C4169" t="s">
        <v>82</v>
      </c>
      <c r="D4169" s="4">
        <v>43435</v>
      </c>
      <c r="E4169" t="s">
        <v>198</v>
      </c>
      <c r="F4169" s="5">
        <v>43405</v>
      </c>
      <c r="G4169">
        <v>418.66</v>
      </c>
      <c r="H4169">
        <v>-21.76</v>
      </c>
    </row>
    <row r="4170" spans="1:8" x14ac:dyDescent="0.2">
      <c r="A4170" t="s">
        <v>71</v>
      </c>
      <c r="B4170" t="s">
        <v>55</v>
      </c>
      <c r="C4170" t="s">
        <v>82</v>
      </c>
      <c r="D4170" s="4">
        <v>43435</v>
      </c>
      <c r="E4170" t="s">
        <v>197</v>
      </c>
      <c r="F4170" s="5">
        <v>43405</v>
      </c>
      <c r="G4170">
        <v>400.59</v>
      </c>
      <c r="H4170">
        <v>37.659999999999997</v>
      </c>
    </row>
    <row r="4171" spans="1:8" x14ac:dyDescent="0.2">
      <c r="A4171" t="s">
        <v>71</v>
      </c>
      <c r="B4171" t="s">
        <v>55</v>
      </c>
      <c r="C4171" t="s">
        <v>82</v>
      </c>
      <c r="D4171" s="4">
        <v>43435</v>
      </c>
      <c r="E4171" t="s">
        <v>196</v>
      </c>
      <c r="F4171" s="5">
        <v>43405</v>
      </c>
      <c r="G4171">
        <v>18.07</v>
      </c>
      <c r="H4171">
        <v>1.7</v>
      </c>
    </row>
    <row r="4172" spans="1:8" x14ac:dyDescent="0.2">
      <c r="A4172" t="s">
        <v>71</v>
      </c>
      <c r="B4172" t="s">
        <v>55</v>
      </c>
      <c r="C4172" t="s">
        <v>82</v>
      </c>
      <c r="D4172" s="4">
        <v>43435</v>
      </c>
      <c r="E4172" t="s">
        <v>199</v>
      </c>
      <c r="F4172" s="5">
        <v>43221</v>
      </c>
      <c r="G4172">
        <v>389.83</v>
      </c>
      <c r="H4172">
        <v>20.27</v>
      </c>
    </row>
    <row r="4173" spans="1:8" x14ac:dyDescent="0.2">
      <c r="A4173" t="s">
        <v>71</v>
      </c>
      <c r="B4173" t="s">
        <v>55</v>
      </c>
      <c r="C4173" t="s">
        <v>82</v>
      </c>
      <c r="D4173" s="4">
        <v>43435</v>
      </c>
      <c r="E4173" t="s">
        <v>206</v>
      </c>
      <c r="F4173" s="5">
        <v>43221</v>
      </c>
      <c r="G4173">
        <v>373</v>
      </c>
      <c r="H4173">
        <v>35.06</v>
      </c>
    </row>
    <row r="4174" spans="1:8" x14ac:dyDescent="0.2">
      <c r="A4174" t="s">
        <v>71</v>
      </c>
      <c r="B4174" t="s">
        <v>55</v>
      </c>
      <c r="C4174" t="s">
        <v>82</v>
      </c>
      <c r="D4174" s="4">
        <v>43435</v>
      </c>
      <c r="E4174" t="s">
        <v>207</v>
      </c>
      <c r="F4174" s="5">
        <v>43221</v>
      </c>
      <c r="G4174">
        <v>16.829999999999998</v>
      </c>
      <c r="H4174">
        <v>1.58</v>
      </c>
    </row>
    <row r="4175" spans="1:8" x14ac:dyDescent="0.2">
      <c r="A4175" t="s">
        <v>71</v>
      </c>
      <c r="B4175" t="s">
        <v>55</v>
      </c>
      <c r="C4175" t="s">
        <v>82</v>
      </c>
      <c r="D4175" s="4">
        <v>43435</v>
      </c>
      <c r="E4175" t="s">
        <v>198</v>
      </c>
      <c r="F4175" s="5">
        <v>43221</v>
      </c>
      <c r="G4175">
        <v>389.83</v>
      </c>
      <c r="H4175">
        <v>-20.27</v>
      </c>
    </row>
    <row r="4176" spans="1:8" x14ac:dyDescent="0.2">
      <c r="A4176" t="s">
        <v>71</v>
      </c>
      <c r="B4176" t="s">
        <v>54</v>
      </c>
      <c r="C4176" t="s">
        <v>80</v>
      </c>
      <c r="D4176" s="4">
        <v>43435</v>
      </c>
      <c r="E4176" t="s">
        <v>198</v>
      </c>
      <c r="F4176" s="5">
        <v>43221</v>
      </c>
      <c r="G4176">
        <v>19718.04</v>
      </c>
      <c r="H4176">
        <v>-1400.65</v>
      </c>
    </row>
    <row r="4177" spans="1:8" x14ac:dyDescent="0.2">
      <c r="A4177" t="s">
        <v>71</v>
      </c>
      <c r="B4177" t="s">
        <v>54</v>
      </c>
      <c r="C4177" t="s">
        <v>80</v>
      </c>
      <c r="D4177" s="4">
        <v>43435</v>
      </c>
      <c r="E4177" t="s">
        <v>202</v>
      </c>
      <c r="F4177" s="5">
        <v>43221</v>
      </c>
      <c r="G4177">
        <v>18866.27</v>
      </c>
      <c r="H4177">
        <v>2490.31</v>
      </c>
    </row>
    <row r="4178" spans="1:8" x14ac:dyDescent="0.2">
      <c r="A4178" t="s">
        <v>71</v>
      </c>
      <c r="B4178" t="s">
        <v>54</v>
      </c>
      <c r="C4178" t="s">
        <v>80</v>
      </c>
      <c r="D4178" s="4">
        <v>43435</v>
      </c>
      <c r="E4178" t="s">
        <v>203</v>
      </c>
      <c r="F4178" s="5">
        <v>43221</v>
      </c>
      <c r="G4178">
        <v>851.77</v>
      </c>
      <c r="H4178">
        <v>112.86</v>
      </c>
    </row>
    <row r="4179" spans="1:8" x14ac:dyDescent="0.2">
      <c r="A4179" t="s">
        <v>71</v>
      </c>
      <c r="B4179" t="s">
        <v>54</v>
      </c>
      <c r="C4179" t="s">
        <v>80</v>
      </c>
      <c r="D4179" s="4">
        <v>43435</v>
      </c>
      <c r="E4179" t="s">
        <v>199</v>
      </c>
      <c r="F4179" s="5">
        <v>43221</v>
      </c>
      <c r="G4179">
        <v>19718.04</v>
      </c>
      <c r="H4179">
        <v>1400.65</v>
      </c>
    </row>
    <row r="4180" spans="1:8" x14ac:dyDescent="0.2">
      <c r="A4180" t="s">
        <v>71</v>
      </c>
      <c r="B4180" t="s">
        <v>54</v>
      </c>
      <c r="C4180" t="s">
        <v>81</v>
      </c>
      <c r="D4180" s="4">
        <v>43435</v>
      </c>
      <c r="E4180" t="s">
        <v>198</v>
      </c>
      <c r="F4180" s="5">
        <v>43221</v>
      </c>
      <c r="G4180">
        <v>67048.240000000005</v>
      </c>
      <c r="H4180">
        <v>-2349.44</v>
      </c>
    </row>
    <row r="4181" spans="1:8" x14ac:dyDescent="0.2">
      <c r="A4181" t="s">
        <v>71</v>
      </c>
      <c r="B4181" t="s">
        <v>54</v>
      </c>
      <c r="C4181" t="s">
        <v>81</v>
      </c>
      <c r="D4181" s="4">
        <v>43435</v>
      </c>
      <c r="E4181" t="s">
        <v>204</v>
      </c>
      <c r="F4181" s="5">
        <v>43221</v>
      </c>
      <c r="G4181">
        <v>64155.14</v>
      </c>
      <c r="H4181">
        <v>4172.75</v>
      </c>
    </row>
    <row r="4182" spans="1:8" x14ac:dyDescent="0.2">
      <c r="A4182" t="s">
        <v>71</v>
      </c>
      <c r="B4182" t="s">
        <v>54</v>
      </c>
      <c r="C4182" t="s">
        <v>81</v>
      </c>
      <c r="D4182" s="4">
        <v>43435</v>
      </c>
      <c r="E4182" t="s">
        <v>205</v>
      </c>
      <c r="F4182" s="5">
        <v>43221</v>
      </c>
      <c r="G4182">
        <v>2893.1</v>
      </c>
      <c r="H4182">
        <v>188.22</v>
      </c>
    </row>
    <row r="4183" spans="1:8" x14ac:dyDescent="0.2">
      <c r="A4183" t="s">
        <v>71</v>
      </c>
      <c r="B4183" t="s">
        <v>54</v>
      </c>
      <c r="C4183" t="s">
        <v>81</v>
      </c>
      <c r="D4183" s="4">
        <v>43435</v>
      </c>
      <c r="E4183" t="s">
        <v>199</v>
      </c>
      <c r="F4183" s="5">
        <v>43221</v>
      </c>
      <c r="G4183">
        <v>67048.240000000005</v>
      </c>
      <c r="H4183">
        <v>2349.44</v>
      </c>
    </row>
    <row r="4184" spans="1:8" x14ac:dyDescent="0.2">
      <c r="A4184" t="s">
        <v>71</v>
      </c>
      <c r="B4184" t="s">
        <v>54</v>
      </c>
      <c r="C4184" t="s">
        <v>82</v>
      </c>
      <c r="D4184" s="4">
        <v>43435</v>
      </c>
      <c r="E4184" t="s">
        <v>198</v>
      </c>
      <c r="F4184" s="5">
        <v>43221</v>
      </c>
      <c r="G4184">
        <v>17893.79</v>
      </c>
      <c r="H4184">
        <v>-930.57</v>
      </c>
    </row>
    <row r="4185" spans="1:8" x14ac:dyDescent="0.2">
      <c r="A4185" t="s">
        <v>71</v>
      </c>
      <c r="B4185" t="s">
        <v>54</v>
      </c>
      <c r="C4185" t="s">
        <v>82</v>
      </c>
      <c r="D4185" s="4">
        <v>43435</v>
      </c>
      <c r="E4185" t="s">
        <v>206</v>
      </c>
      <c r="F4185" s="5">
        <v>43221</v>
      </c>
      <c r="G4185">
        <v>17120.59</v>
      </c>
      <c r="H4185">
        <v>1609.3</v>
      </c>
    </row>
    <row r="4186" spans="1:8" x14ac:dyDescent="0.2">
      <c r="A4186" t="s">
        <v>71</v>
      </c>
      <c r="B4186" t="s">
        <v>54</v>
      </c>
      <c r="C4186" t="s">
        <v>82</v>
      </c>
      <c r="D4186" s="4">
        <v>43435</v>
      </c>
      <c r="E4186" t="s">
        <v>207</v>
      </c>
      <c r="F4186" s="5">
        <v>43221</v>
      </c>
      <c r="G4186">
        <v>773.2</v>
      </c>
      <c r="H4186">
        <v>72.77</v>
      </c>
    </row>
    <row r="4187" spans="1:8" x14ac:dyDescent="0.2">
      <c r="A4187" t="s">
        <v>71</v>
      </c>
      <c r="B4187" t="s">
        <v>54</v>
      </c>
      <c r="C4187" t="s">
        <v>82</v>
      </c>
      <c r="D4187" s="4">
        <v>43435</v>
      </c>
      <c r="E4187" t="s">
        <v>199</v>
      </c>
      <c r="F4187" s="5">
        <v>43221</v>
      </c>
      <c r="G4187">
        <v>17893.79</v>
      </c>
      <c r="H4187">
        <v>930.57</v>
      </c>
    </row>
    <row r="4188" spans="1:8" x14ac:dyDescent="0.2">
      <c r="A4188" t="s">
        <v>71</v>
      </c>
      <c r="B4188" t="s">
        <v>54</v>
      </c>
      <c r="C4188" t="s">
        <v>80</v>
      </c>
      <c r="D4188" s="4">
        <v>43435</v>
      </c>
      <c r="E4188" t="s">
        <v>198</v>
      </c>
      <c r="F4188" s="5">
        <v>43405</v>
      </c>
      <c r="G4188">
        <v>152222.17000000001</v>
      </c>
      <c r="H4188">
        <v>-10807.61</v>
      </c>
    </row>
    <row r="4189" spans="1:8" x14ac:dyDescent="0.2">
      <c r="A4189" t="s">
        <v>71</v>
      </c>
      <c r="B4189" t="s">
        <v>54</v>
      </c>
      <c r="C4189" t="s">
        <v>80</v>
      </c>
      <c r="D4189" s="4">
        <v>43435</v>
      </c>
      <c r="E4189" t="s">
        <v>193</v>
      </c>
      <c r="F4189" s="5">
        <v>43405</v>
      </c>
      <c r="G4189">
        <v>145653.07</v>
      </c>
      <c r="H4189">
        <v>19226.36</v>
      </c>
    </row>
    <row r="4190" spans="1:8" x14ac:dyDescent="0.2">
      <c r="A4190" t="s">
        <v>71</v>
      </c>
      <c r="B4190" t="s">
        <v>54</v>
      </c>
      <c r="C4190" t="s">
        <v>80</v>
      </c>
      <c r="D4190" s="4">
        <v>43435</v>
      </c>
      <c r="E4190" t="s">
        <v>192</v>
      </c>
      <c r="F4190" s="5">
        <v>43405</v>
      </c>
      <c r="G4190">
        <v>6569.1</v>
      </c>
      <c r="H4190">
        <v>867.24</v>
      </c>
    </row>
    <row r="4191" spans="1:8" x14ac:dyDescent="0.2">
      <c r="A4191" t="s">
        <v>71</v>
      </c>
      <c r="B4191" t="s">
        <v>54</v>
      </c>
      <c r="C4191" t="s">
        <v>80</v>
      </c>
      <c r="D4191" s="4">
        <v>43435</v>
      </c>
      <c r="E4191" t="s">
        <v>199</v>
      </c>
      <c r="F4191" s="5">
        <v>43405</v>
      </c>
      <c r="G4191">
        <v>152222.17000000001</v>
      </c>
      <c r="H4191">
        <v>10807.61</v>
      </c>
    </row>
    <row r="4192" spans="1:8" x14ac:dyDescent="0.2">
      <c r="A4192" t="s">
        <v>71</v>
      </c>
      <c r="B4192" t="s">
        <v>54</v>
      </c>
      <c r="C4192" t="s">
        <v>80</v>
      </c>
      <c r="D4192" s="4">
        <v>43435</v>
      </c>
      <c r="E4192" t="s">
        <v>199</v>
      </c>
      <c r="F4192" s="5">
        <v>43221</v>
      </c>
      <c r="G4192">
        <v>63.75</v>
      </c>
      <c r="H4192">
        <v>4.53</v>
      </c>
    </row>
    <row r="4193" spans="1:8" x14ac:dyDescent="0.2">
      <c r="A4193" t="s">
        <v>71</v>
      </c>
      <c r="B4193" t="s">
        <v>54</v>
      </c>
      <c r="C4193" t="s">
        <v>80</v>
      </c>
      <c r="D4193" s="4">
        <v>43435</v>
      </c>
      <c r="E4193" t="s">
        <v>202</v>
      </c>
      <c r="F4193" s="5">
        <v>43221</v>
      </c>
      <c r="G4193">
        <v>61</v>
      </c>
      <c r="H4193">
        <v>8.0500000000000007</v>
      </c>
    </row>
    <row r="4194" spans="1:8" x14ac:dyDescent="0.2">
      <c r="A4194" t="s">
        <v>71</v>
      </c>
      <c r="B4194" t="s">
        <v>54</v>
      </c>
      <c r="C4194" t="s">
        <v>80</v>
      </c>
      <c r="D4194" s="4">
        <v>43435</v>
      </c>
      <c r="E4194" t="s">
        <v>203</v>
      </c>
      <c r="F4194" s="5">
        <v>43221</v>
      </c>
      <c r="G4194">
        <v>2.75</v>
      </c>
      <c r="H4194">
        <v>0.36</v>
      </c>
    </row>
    <row r="4195" spans="1:8" x14ac:dyDescent="0.2">
      <c r="A4195" t="s">
        <v>71</v>
      </c>
      <c r="B4195" t="s">
        <v>54</v>
      </c>
      <c r="C4195" t="s">
        <v>80</v>
      </c>
      <c r="D4195" s="4">
        <v>43435</v>
      </c>
      <c r="E4195" t="s">
        <v>198</v>
      </c>
      <c r="F4195" s="5">
        <v>43221</v>
      </c>
      <c r="G4195">
        <v>63.75</v>
      </c>
      <c r="H4195">
        <v>-4.53</v>
      </c>
    </row>
    <row r="4196" spans="1:8" x14ac:dyDescent="0.2">
      <c r="A4196" t="s">
        <v>71</v>
      </c>
      <c r="B4196" t="s">
        <v>54</v>
      </c>
      <c r="C4196" t="s">
        <v>81</v>
      </c>
      <c r="D4196" s="4">
        <v>43435</v>
      </c>
      <c r="E4196" t="s">
        <v>199</v>
      </c>
      <c r="F4196" s="5">
        <v>43405</v>
      </c>
      <c r="G4196">
        <v>485972.12</v>
      </c>
      <c r="H4196">
        <v>17009.13</v>
      </c>
    </row>
    <row r="4197" spans="1:8" x14ac:dyDescent="0.2">
      <c r="A4197" t="s">
        <v>71</v>
      </c>
      <c r="B4197" t="s">
        <v>54</v>
      </c>
      <c r="C4197" t="s">
        <v>81</v>
      </c>
      <c r="D4197" s="4">
        <v>43435</v>
      </c>
      <c r="E4197" t="s">
        <v>195</v>
      </c>
      <c r="F4197" s="5">
        <v>43405</v>
      </c>
      <c r="G4197">
        <v>465000.66</v>
      </c>
      <c r="H4197">
        <v>30225.279999999999</v>
      </c>
    </row>
    <row r="4198" spans="1:8" x14ac:dyDescent="0.2">
      <c r="A4198" t="s">
        <v>71</v>
      </c>
      <c r="B4198" t="s">
        <v>54</v>
      </c>
      <c r="C4198" t="s">
        <v>81</v>
      </c>
      <c r="D4198" s="4">
        <v>43435</v>
      </c>
      <c r="E4198" t="s">
        <v>194</v>
      </c>
      <c r="F4198" s="5">
        <v>43405</v>
      </c>
      <c r="G4198">
        <v>20971.46</v>
      </c>
      <c r="H4198">
        <v>1363.2</v>
      </c>
    </row>
    <row r="4199" spans="1:8" x14ac:dyDescent="0.2">
      <c r="A4199" t="s">
        <v>71</v>
      </c>
      <c r="B4199" t="s">
        <v>54</v>
      </c>
      <c r="C4199" t="s">
        <v>81</v>
      </c>
      <c r="D4199" s="4">
        <v>43435</v>
      </c>
      <c r="E4199" t="s">
        <v>198</v>
      </c>
      <c r="F4199" s="5">
        <v>43405</v>
      </c>
      <c r="G4199">
        <v>485972.12</v>
      </c>
      <c r="H4199">
        <v>-17009.13</v>
      </c>
    </row>
    <row r="4200" spans="1:8" x14ac:dyDescent="0.2">
      <c r="A4200" t="s">
        <v>71</v>
      </c>
      <c r="B4200" t="s">
        <v>54</v>
      </c>
      <c r="C4200" t="s">
        <v>81</v>
      </c>
      <c r="D4200" s="4">
        <v>43435</v>
      </c>
      <c r="E4200" t="s">
        <v>204</v>
      </c>
      <c r="F4200" s="5">
        <v>43221</v>
      </c>
      <c r="G4200">
        <v>270</v>
      </c>
      <c r="H4200">
        <v>17.55</v>
      </c>
    </row>
    <row r="4201" spans="1:8" x14ac:dyDescent="0.2">
      <c r="A4201" t="s">
        <v>71</v>
      </c>
      <c r="B4201" t="s">
        <v>54</v>
      </c>
      <c r="C4201" t="s">
        <v>81</v>
      </c>
      <c r="D4201" s="4">
        <v>43435</v>
      </c>
      <c r="E4201" t="s">
        <v>205</v>
      </c>
      <c r="F4201" s="5">
        <v>43221</v>
      </c>
      <c r="G4201">
        <v>12.18</v>
      </c>
      <c r="H4201">
        <v>0.8</v>
      </c>
    </row>
    <row r="4202" spans="1:8" x14ac:dyDescent="0.2">
      <c r="A4202" t="s">
        <v>71</v>
      </c>
      <c r="B4202" t="s">
        <v>54</v>
      </c>
      <c r="C4202" t="s">
        <v>81</v>
      </c>
      <c r="D4202" s="4">
        <v>43435</v>
      </c>
      <c r="E4202" t="s">
        <v>198</v>
      </c>
      <c r="F4202" s="5">
        <v>43221</v>
      </c>
      <c r="G4202">
        <v>282.18</v>
      </c>
      <c r="H4202">
        <v>-9.8699999999999992</v>
      </c>
    </row>
    <row r="4203" spans="1:8" x14ac:dyDescent="0.2">
      <c r="A4203" t="s">
        <v>71</v>
      </c>
      <c r="B4203" t="s">
        <v>54</v>
      </c>
      <c r="C4203" t="s">
        <v>81</v>
      </c>
      <c r="D4203" s="4">
        <v>43435</v>
      </c>
      <c r="E4203" t="s">
        <v>199</v>
      </c>
      <c r="F4203" s="5">
        <v>43221</v>
      </c>
      <c r="G4203">
        <v>282.18</v>
      </c>
      <c r="H4203">
        <v>9.8699999999999992</v>
      </c>
    </row>
    <row r="4204" spans="1:8" x14ac:dyDescent="0.2">
      <c r="A4204" t="s">
        <v>71</v>
      </c>
      <c r="B4204" t="s">
        <v>54</v>
      </c>
      <c r="C4204" t="s">
        <v>82</v>
      </c>
      <c r="D4204" s="4">
        <v>43435</v>
      </c>
      <c r="E4204" t="s">
        <v>199</v>
      </c>
      <c r="F4204" s="5">
        <v>43405</v>
      </c>
      <c r="G4204">
        <v>137260.16</v>
      </c>
      <c r="H4204">
        <v>7137.44</v>
      </c>
    </row>
    <row r="4205" spans="1:8" x14ac:dyDescent="0.2">
      <c r="A4205" t="s">
        <v>71</v>
      </c>
      <c r="B4205" t="s">
        <v>54</v>
      </c>
      <c r="C4205" t="s">
        <v>82</v>
      </c>
      <c r="D4205" s="4">
        <v>43435</v>
      </c>
      <c r="E4205" t="s">
        <v>198</v>
      </c>
      <c r="F4205" s="5">
        <v>43405</v>
      </c>
      <c r="G4205">
        <v>137260.16</v>
      </c>
      <c r="H4205">
        <v>-7137.44</v>
      </c>
    </row>
    <row r="4206" spans="1:8" x14ac:dyDescent="0.2">
      <c r="A4206" t="s">
        <v>71</v>
      </c>
      <c r="B4206" t="s">
        <v>54</v>
      </c>
      <c r="C4206" t="s">
        <v>82</v>
      </c>
      <c r="D4206" s="4">
        <v>43435</v>
      </c>
      <c r="E4206" t="s">
        <v>197</v>
      </c>
      <c r="F4206" s="5">
        <v>43405</v>
      </c>
      <c r="G4206">
        <v>131336.71</v>
      </c>
      <c r="H4206">
        <v>12345.53</v>
      </c>
    </row>
    <row r="4207" spans="1:8" x14ac:dyDescent="0.2">
      <c r="A4207" t="s">
        <v>71</v>
      </c>
      <c r="B4207" t="s">
        <v>54</v>
      </c>
      <c r="C4207" t="s">
        <v>82</v>
      </c>
      <c r="D4207" s="4">
        <v>43435</v>
      </c>
      <c r="E4207" t="s">
        <v>196</v>
      </c>
      <c r="F4207" s="5">
        <v>43405</v>
      </c>
      <c r="G4207">
        <v>5923.45</v>
      </c>
      <c r="H4207">
        <v>556.98</v>
      </c>
    </row>
    <row r="4208" spans="1:8" x14ac:dyDescent="0.2">
      <c r="A4208" t="s">
        <v>71</v>
      </c>
      <c r="B4208" t="s">
        <v>54</v>
      </c>
      <c r="C4208" t="s">
        <v>82</v>
      </c>
      <c r="D4208" s="4">
        <v>43435</v>
      </c>
      <c r="E4208" t="s">
        <v>199</v>
      </c>
      <c r="F4208" s="5">
        <v>43221</v>
      </c>
      <c r="G4208">
        <v>63.76</v>
      </c>
      <c r="H4208">
        <v>3.31</v>
      </c>
    </row>
    <row r="4209" spans="1:8" x14ac:dyDescent="0.2">
      <c r="A4209" t="s">
        <v>71</v>
      </c>
      <c r="B4209" t="s">
        <v>54</v>
      </c>
      <c r="C4209" t="s">
        <v>82</v>
      </c>
      <c r="D4209" s="4">
        <v>43435</v>
      </c>
      <c r="E4209" t="s">
        <v>206</v>
      </c>
      <c r="F4209" s="5">
        <v>43221</v>
      </c>
      <c r="G4209">
        <v>61</v>
      </c>
      <c r="H4209">
        <v>5.73</v>
      </c>
    </row>
    <row r="4210" spans="1:8" x14ac:dyDescent="0.2">
      <c r="A4210" t="s">
        <v>71</v>
      </c>
      <c r="B4210" t="s">
        <v>54</v>
      </c>
      <c r="C4210" t="s">
        <v>82</v>
      </c>
      <c r="D4210" s="4">
        <v>43435</v>
      </c>
      <c r="E4210" t="s">
        <v>207</v>
      </c>
      <c r="F4210" s="5">
        <v>43221</v>
      </c>
      <c r="G4210">
        <v>2.76</v>
      </c>
      <c r="H4210">
        <v>0.25</v>
      </c>
    </row>
    <row r="4211" spans="1:8" x14ac:dyDescent="0.2">
      <c r="A4211" t="s">
        <v>71</v>
      </c>
      <c r="B4211" t="s">
        <v>54</v>
      </c>
      <c r="C4211" t="s">
        <v>82</v>
      </c>
      <c r="D4211" s="4">
        <v>43435</v>
      </c>
      <c r="E4211" t="s">
        <v>198</v>
      </c>
      <c r="F4211" s="5">
        <v>43221</v>
      </c>
      <c r="G4211">
        <v>63.76</v>
      </c>
      <c r="H4211">
        <v>-3.31</v>
      </c>
    </row>
    <row r="4212" spans="1:8" x14ac:dyDescent="0.2">
      <c r="A4212" t="s">
        <v>71</v>
      </c>
      <c r="B4212" t="s">
        <v>54</v>
      </c>
      <c r="C4212" t="s">
        <v>80</v>
      </c>
      <c r="D4212" s="4">
        <v>43525</v>
      </c>
      <c r="E4212" t="s">
        <v>199</v>
      </c>
      <c r="F4212" s="5">
        <v>43405</v>
      </c>
      <c r="G4212">
        <v>159.26</v>
      </c>
      <c r="H4212">
        <v>11.3</v>
      </c>
    </row>
    <row r="4213" spans="1:8" x14ac:dyDescent="0.2">
      <c r="A4213" t="s">
        <v>71</v>
      </c>
      <c r="B4213" t="s">
        <v>54</v>
      </c>
      <c r="C4213" t="s">
        <v>80</v>
      </c>
      <c r="D4213" s="4">
        <v>43525</v>
      </c>
      <c r="E4213" t="s">
        <v>193</v>
      </c>
      <c r="F4213" s="5">
        <v>43405</v>
      </c>
      <c r="G4213">
        <v>153</v>
      </c>
      <c r="H4213">
        <v>20.2</v>
      </c>
    </row>
    <row r="4214" spans="1:8" x14ac:dyDescent="0.2">
      <c r="A4214" t="s">
        <v>71</v>
      </c>
      <c r="B4214" t="s">
        <v>54</v>
      </c>
      <c r="C4214" t="s">
        <v>80</v>
      </c>
      <c r="D4214" s="4">
        <v>43525</v>
      </c>
      <c r="E4214" t="s">
        <v>192</v>
      </c>
      <c r="F4214" s="5">
        <v>43405</v>
      </c>
      <c r="G4214">
        <v>6.26</v>
      </c>
      <c r="H4214">
        <v>0.83</v>
      </c>
    </row>
    <row r="4215" spans="1:8" x14ac:dyDescent="0.2">
      <c r="A4215" t="s">
        <v>71</v>
      </c>
      <c r="B4215" t="s">
        <v>54</v>
      </c>
      <c r="C4215" t="s">
        <v>80</v>
      </c>
      <c r="D4215" s="4">
        <v>43525</v>
      </c>
      <c r="E4215" t="s">
        <v>198</v>
      </c>
      <c r="F4215" s="5">
        <v>43405</v>
      </c>
      <c r="G4215">
        <v>159.26</v>
      </c>
      <c r="H4215">
        <v>-11.3</v>
      </c>
    </row>
    <row r="4216" spans="1:8" x14ac:dyDescent="0.2">
      <c r="A4216" t="s">
        <v>71</v>
      </c>
      <c r="B4216" t="s">
        <v>54</v>
      </c>
      <c r="C4216" t="s">
        <v>81</v>
      </c>
      <c r="D4216" s="4">
        <v>43525</v>
      </c>
      <c r="E4216" t="s">
        <v>195</v>
      </c>
      <c r="F4216" s="5">
        <v>43405</v>
      </c>
      <c r="G4216">
        <v>748</v>
      </c>
      <c r="H4216">
        <v>48.62</v>
      </c>
    </row>
    <row r="4217" spans="1:8" x14ac:dyDescent="0.2">
      <c r="A4217" t="s">
        <v>71</v>
      </c>
      <c r="B4217" t="s">
        <v>54</v>
      </c>
      <c r="C4217" t="s">
        <v>81</v>
      </c>
      <c r="D4217" s="4">
        <v>43525</v>
      </c>
      <c r="E4217" t="s">
        <v>194</v>
      </c>
      <c r="F4217" s="5">
        <v>43405</v>
      </c>
      <c r="G4217">
        <v>30.59</v>
      </c>
      <c r="H4217">
        <v>1.99</v>
      </c>
    </row>
    <row r="4218" spans="1:8" x14ac:dyDescent="0.2">
      <c r="A4218" t="s">
        <v>71</v>
      </c>
      <c r="B4218" t="s">
        <v>54</v>
      </c>
      <c r="C4218" t="s">
        <v>81</v>
      </c>
      <c r="D4218" s="4">
        <v>43525</v>
      </c>
      <c r="E4218" t="s">
        <v>198</v>
      </c>
      <c r="F4218" s="5">
        <v>43405</v>
      </c>
      <c r="G4218">
        <v>778.59</v>
      </c>
      <c r="H4218">
        <v>-27.25</v>
      </c>
    </row>
    <row r="4219" spans="1:8" x14ac:dyDescent="0.2">
      <c r="A4219" t="s">
        <v>71</v>
      </c>
      <c r="B4219" t="s">
        <v>54</v>
      </c>
      <c r="C4219" t="s">
        <v>81</v>
      </c>
      <c r="D4219" s="4">
        <v>43525</v>
      </c>
      <c r="E4219" t="s">
        <v>199</v>
      </c>
      <c r="F4219" s="5">
        <v>43405</v>
      </c>
      <c r="G4219">
        <v>778.59</v>
      </c>
      <c r="H4219">
        <v>27.25</v>
      </c>
    </row>
    <row r="4220" spans="1:8" x14ac:dyDescent="0.2">
      <c r="A4220" t="s">
        <v>71</v>
      </c>
      <c r="B4220" t="s">
        <v>54</v>
      </c>
      <c r="C4220" t="s">
        <v>82</v>
      </c>
      <c r="D4220" s="4">
        <v>43525</v>
      </c>
      <c r="E4220" t="s">
        <v>199</v>
      </c>
      <c r="F4220" s="5">
        <v>43405</v>
      </c>
      <c r="G4220">
        <v>140.52000000000001</v>
      </c>
      <c r="H4220">
        <v>7.31</v>
      </c>
    </row>
    <row r="4221" spans="1:8" x14ac:dyDescent="0.2">
      <c r="A4221" t="s">
        <v>71</v>
      </c>
      <c r="B4221" t="s">
        <v>54</v>
      </c>
      <c r="C4221" t="s">
        <v>82</v>
      </c>
      <c r="D4221" s="4">
        <v>43525</v>
      </c>
      <c r="E4221" t="s">
        <v>197</v>
      </c>
      <c r="F4221" s="5">
        <v>43405</v>
      </c>
      <c r="G4221">
        <v>135</v>
      </c>
      <c r="H4221">
        <v>12.69</v>
      </c>
    </row>
    <row r="4222" spans="1:8" x14ac:dyDescent="0.2">
      <c r="A4222" t="s">
        <v>71</v>
      </c>
      <c r="B4222" t="s">
        <v>54</v>
      </c>
      <c r="C4222" t="s">
        <v>82</v>
      </c>
      <c r="D4222" s="4">
        <v>43525</v>
      </c>
      <c r="E4222" t="s">
        <v>198</v>
      </c>
      <c r="F4222" s="5">
        <v>43405</v>
      </c>
      <c r="G4222">
        <v>140.52000000000001</v>
      </c>
      <c r="H4222">
        <v>-7.31</v>
      </c>
    </row>
    <row r="4223" spans="1:8" x14ac:dyDescent="0.2">
      <c r="A4223" t="s">
        <v>71</v>
      </c>
      <c r="B4223" t="s">
        <v>54</v>
      </c>
      <c r="C4223" t="s">
        <v>82</v>
      </c>
      <c r="D4223" s="4">
        <v>43525</v>
      </c>
      <c r="E4223" t="s">
        <v>196</v>
      </c>
      <c r="F4223" s="5">
        <v>43405</v>
      </c>
      <c r="G4223">
        <v>5.52</v>
      </c>
      <c r="H4223">
        <v>0.52</v>
      </c>
    </row>
    <row r="4224" spans="1:8" x14ac:dyDescent="0.2">
      <c r="A4224" t="s">
        <v>71</v>
      </c>
      <c r="B4224" t="s">
        <v>55</v>
      </c>
      <c r="C4224" t="s">
        <v>82</v>
      </c>
      <c r="D4224" s="4">
        <v>43435</v>
      </c>
      <c r="E4224" t="s">
        <v>197</v>
      </c>
      <c r="F4224" s="5">
        <v>43405</v>
      </c>
      <c r="G4224">
        <v>28595.5</v>
      </c>
      <c r="H4224">
        <v>2687.99</v>
      </c>
    </row>
    <row r="4225" spans="1:8" x14ac:dyDescent="0.2">
      <c r="A4225" t="s">
        <v>71</v>
      </c>
      <c r="B4225" t="s">
        <v>55</v>
      </c>
      <c r="C4225" t="s">
        <v>82</v>
      </c>
      <c r="D4225" s="4">
        <v>43435</v>
      </c>
      <c r="E4225" t="s">
        <v>196</v>
      </c>
      <c r="F4225" s="5">
        <v>43405</v>
      </c>
      <c r="G4225">
        <v>1289.6199999999999</v>
      </c>
      <c r="H4225">
        <v>121.21</v>
      </c>
    </row>
    <row r="4226" spans="1:8" x14ac:dyDescent="0.2">
      <c r="A4226" t="s">
        <v>71</v>
      </c>
      <c r="B4226" t="s">
        <v>54</v>
      </c>
      <c r="C4226" t="s">
        <v>82</v>
      </c>
      <c r="D4226" s="4">
        <v>43405</v>
      </c>
      <c r="E4226" t="s">
        <v>198</v>
      </c>
      <c r="F4226" s="5">
        <v>43221</v>
      </c>
      <c r="G4226">
        <v>70.02</v>
      </c>
      <c r="H4226">
        <v>-3.64</v>
      </c>
    </row>
    <row r="4227" spans="1:8" x14ac:dyDescent="0.2">
      <c r="A4227" t="s">
        <v>71</v>
      </c>
      <c r="B4227" t="s">
        <v>55</v>
      </c>
      <c r="C4227" t="s">
        <v>80</v>
      </c>
      <c r="D4227" s="4">
        <v>43435</v>
      </c>
      <c r="E4227" t="s">
        <v>198</v>
      </c>
      <c r="F4227" s="5">
        <v>43405</v>
      </c>
      <c r="G4227">
        <v>9055.16</v>
      </c>
      <c r="H4227">
        <v>-642.95000000000005</v>
      </c>
    </row>
    <row r="4228" spans="1:8" x14ac:dyDescent="0.2">
      <c r="A4228" t="s">
        <v>71</v>
      </c>
      <c r="B4228" t="s">
        <v>55</v>
      </c>
      <c r="C4228" t="s">
        <v>80</v>
      </c>
      <c r="D4228" s="4">
        <v>43435</v>
      </c>
      <c r="E4228" t="s">
        <v>193</v>
      </c>
      <c r="F4228" s="5">
        <v>43405</v>
      </c>
      <c r="G4228">
        <v>8664.3799999999992</v>
      </c>
      <c r="H4228">
        <v>1143.71</v>
      </c>
    </row>
    <row r="4229" spans="1:8" x14ac:dyDescent="0.2">
      <c r="A4229" t="s">
        <v>71</v>
      </c>
      <c r="B4229" t="s">
        <v>55</v>
      </c>
      <c r="C4229" t="s">
        <v>80</v>
      </c>
      <c r="D4229" s="4">
        <v>43435</v>
      </c>
      <c r="E4229" t="s">
        <v>192</v>
      </c>
      <c r="F4229" s="5">
        <v>43405</v>
      </c>
      <c r="G4229">
        <v>390.78</v>
      </c>
      <c r="H4229">
        <v>51.56</v>
      </c>
    </row>
    <row r="4230" spans="1:8" x14ac:dyDescent="0.2">
      <c r="A4230" t="s">
        <v>71</v>
      </c>
      <c r="B4230" t="s">
        <v>55</v>
      </c>
      <c r="C4230" t="s">
        <v>80</v>
      </c>
      <c r="D4230" s="4">
        <v>43435</v>
      </c>
      <c r="E4230" t="s">
        <v>199</v>
      </c>
      <c r="F4230" s="5">
        <v>43405</v>
      </c>
      <c r="G4230">
        <v>9055.16</v>
      </c>
      <c r="H4230">
        <v>642.95000000000005</v>
      </c>
    </row>
    <row r="4231" spans="1:8" x14ac:dyDescent="0.2">
      <c r="A4231" t="s">
        <v>71</v>
      </c>
      <c r="B4231" t="s">
        <v>55</v>
      </c>
      <c r="C4231" t="s">
        <v>81</v>
      </c>
      <c r="D4231" s="4">
        <v>43435</v>
      </c>
      <c r="E4231" t="s">
        <v>198</v>
      </c>
      <c r="F4231" s="5">
        <v>43405</v>
      </c>
      <c r="G4231">
        <v>24524.98</v>
      </c>
      <c r="H4231">
        <v>-858.32</v>
      </c>
    </row>
    <row r="4232" spans="1:8" x14ac:dyDescent="0.2">
      <c r="A4232" t="s">
        <v>71</v>
      </c>
      <c r="B4232" t="s">
        <v>55</v>
      </c>
      <c r="C4232" t="s">
        <v>81</v>
      </c>
      <c r="D4232" s="4">
        <v>43435</v>
      </c>
      <c r="E4232" t="s">
        <v>195</v>
      </c>
      <c r="F4232" s="5">
        <v>43405</v>
      </c>
      <c r="G4232">
        <v>23466.639999999999</v>
      </c>
      <c r="H4232">
        <v>1525.34</v>
      </c>
    </row>
    <row r="4233" spans="1:8" x14ac:dyDescent="0.2">
      <c r="A4233" t="s">
        <v>71</v>
      </c>
      <c r="B4233" t="s">
        <v>55</v>
      </c>
      <c r="C4233" t="s">
        <v>81</v>
      </c>
      <c r="D4233" s="4">
        <v>43435</v>
      </c>
      <c r="E4233" t="s">
        <v>194</v>
      </c>
      <c r="F4233" s="5">
        <v>43405</v>
      </c>
      <c r="G4233">
        <v>1058.3399999999999</v>
      </c>
      <c r="H4233">
        <v>68.8</v>
      </c>
    </row>
    <row r="4234" spans="1:8" x14ac:dyDescent="0.2">
      <c r="A4234" t="s">
        <v>71</v>
      </c>
      <c r="B4234" t="s">
        <v>55</v>
      </c>
      <c r="C4234" t="s">
        <v>81</v>
      </c>
      <c r="D4234" s="4">
        <v>43435</v>
      </c>
      <c r="E4234" t="s">
        <v>199</v>
      </c>
      <c r="F4234" s="5">
        <v>43405</v>
      </c>
      <c r="G4234">
        <v>24524.98</v>
      </c>
      <c r="H4234">
        <v>858.32</v>
      </c>
    </row>
    <row r="4235" spans="1:8" x14ac:dyDescent="0.2">
      <c r="A4235" t="s">
        <v>71</v>
      </c>
      <c r="B4235" t="s">
        <v>55</v>
      </c>
      <c r="C4235" t="s">
        <v>82</v>
      </c>
      <c r="D4235" s="4">
        <v>43435</v>
      </c>
      <c r="E4235" t="s">
        <v>198</v>
      </c>
      <c r="F4235" s="5">
        <v>43405</v>
      </c>
      <c r="G4235">
        <v>8926.7199999999993</v>
      </c>
      <c r="H4235">
        <v>-464.23</v>
      </c>
    </row>
    <row r="4236" spans="1:8" x14ac:dyDescent="0.2">
      <c r="A4236" t="s">
        <v>71</v>
      </c>
      <c r="B4236" t="s">
        <v>55</v>
      </c>
      <c r="C4236" t="s">
        <v>82</v>
      </c>
      <c r="D4236" s="4">
        <v>43435</v>
      </c>
      <c r="E4236" t="s">
        <v>197</v>
      </c>
      <c r="F4236" s="5">
        <v>43405</v>
      </c>
      <c r="G4236">
        <v>8541.4599999999991</v>
      </c>
      <c r="H4236">
        <v>802.89</v>
      </c>
    </row>
    <row r="4237" spans="1:8" x14ac:dyDescent="0.2">
      <c r="A4237" t="s">
        <v>71</v>
      </c>
      <c r="B4237" t="s">
        <v>55</v>
      </c>
      <c r="C4237" t="s">
        <v>82</v>
      </c>
      <c r="D4237" s="4">
        <v>43435</v>
      </c>
      <c r="E4237" t="s">
        <v>196</v>
      </c>
      <c r="F4237" s="5">
        <v>43405</v>
      </c>
      <c r="G4237">
        <v>385.26</v>
      </c>
      <c r="H4237">
        <v>36.22</v>
      </c>
    </row>
    <row r="4238" spans="1:8" x14ac:dyDescent="0.2">
      <c r="A4238" t="s">
        <v>71</v>
      </c>
      <c r="B4238" t="s">
        <v>55</v>
      </c>
      <c r="C4238" t="s">
        <v>82</v>
      </c>
      <c r="D4238" s="4">
        <v>43435</v>
      </c>
      <c r="E4238" t="s">
        <v>199</v>
      </c>
      <c r="F4238" s="5">
        <v>43405</v>
      </c>
      <c r="G4238">
        <v>8926.7199999999993</v>
      </c>
      <c r="H4238">
        <v>464.23</v>
      </c>
    </row>
    <row r="4239" spans="1:8" x14ac:dyDescent="0.2">
      <c r="A4239" t="s">
        <v>71</v>
      </c>
      <c r="B4239" t="s">
        <v>54</v>
      </c>
      <c r="C4239" t="s">
        <v>80</v>
      </c>
      <c r="D4239" s="4">
        <v>43556</v>
      </c>
      <c r="E4239" t="s">
        <v>193</v>
      </c>
      <c r="F4239" s="5">
        <v>43405</v>
      </c>
      <c r="G4239">
        <v>0</v>
      </c>
      <c r="H4239">
        <v>0</v>
      </c>
    </row>
    <row r="4240" spans="1:8" x14ac:dyDescent="0.2">
      <c r="A4240" t="s">
        <v>71</v>
      </c>
      <c r="B4240" t="s">
        <v>54</v>
      </c>
      <c r="C4240" t="s">
        <v>80</v>
      </c>
      <c r="D4240" s="4">
        <v>43556</v>
      </c>
      <c r="E4240" t="s">
        <v>192</v>
      </c>
      <c r="F4240" s="5">
        <v>43405</v>
      </c>
      <c r="G4240">
        <v>0</v>
      </c>
      <c r="H4240">
        <v>0</v>
      </c>
    </row>
    <row r="4241" spans="1:8" x14ac:dyDescent="0.2">
      <c r="A4241" t="s">
        <v>71</v>
      </c>
      <c r="B4241" t="s">
        <v>54</v>
      </c>
      <c r="C4241" t="s">
        <v>80</v>
      </c>
      <c r="D4241" s="4">
        <v>43556</v>
      </c>
      <c r="E4241" t="s">
        <v>198</v>
      </c>
      <c r="F4241" s="5">
        <v>43405</v>
      </c>
      <c r="G4241">
        <v>0</v>
      </c>
      <c r="H4241">
        <v>0</v>
      </c>
    </row>
    <row r="4242" spans="1:8" x14ac:dyDescent="0.2">
      <c r="A4242" t="s">
        <v>71</v>
      </c>
      <c r="B4242" t="s">
        <v>54</v>
      </c>
      <c r="C4242" t="s">
        <v>80</v>
      </c>
      <c r="D4242" s="4">
        <v>43556</v>
      </c>
      <c r="E4242" t="s">
        <v>199</v>
      </c>
      <c r="F4242" s="5">
        <v>43405</v>
      </c>
      <c r="G4242">
        <v>0</v>
      </c>
      <c r="H4242">
        <v>0</v>
      </c>
    </row>
    <row r="4243" spans="1:8" x14ac:dyDescent="0.2">
      <c r="A4243" t="s">
        <v>71</v>
      </c>
      <c r="B4243" t="s">
        <v>54</v>
      </c>
      <c r="C4243" t="s">
        <v>81</v>
      </c>
      <c r="D4243" s="4">
        <v>43556</v>
      </c>
      <c r="E4243" t="s">
        <v>199</v>
      </c>
      <c r="F4243" s="5">
        <v>43405</v>
      </c>
      <c r="G4243">
        <v>0</v>
      </c>
      <c r="H4243">
        <v>0</v>
      </c>
    </row>
    <row r="4244" spans="1:8" x14ac:dyDescent="0.2">
      <c r="A4244" t="s">
        <v>71</v>
      </c>
      <c r="B4244" t="s">
        <v>54</v>
      </c>
      <c r="C4244" t="s">
        <v>81</v>
      </c>
      <c r="D4244" s="4">
        <v>43556</v>
      </c>
      <c r="E4244" t="s">
        <v>195</v>
      </c>
      <c r="F4244" s="5">
        <v>43405</v>
      </c>
      <c r="G4244">
        <v>0</v>
      </c>
      <c r="H4244">
        <v>0</v>
      </c>
    </row>
    <row r="4245" spans="1:8" x14ac:dyDescent="0.2">
      <c r="A4245" t="s">
        <v>71</v>
      </c>
      <c r="B4245" t="s">
        <v>54</v>
      </c>
      <c r="C4245" t="s">
        <v>81</v>
      </c>
      <c r="D4245" s="4">
        <v>43556</v>
      </c>
      <c r="E4245" t="s">
        <v>194</v>
      </c>
      <c r="F4245" s="5">
        <v>43405</v>
      </c>
      <c r="G4245">
        <v>0</v>
      </c>
      <c r="H4245">
        <v>0</v>
      </c>
    </row>
    <row r="4246" spans="1:8" x14ac:dyDescent="0.2">
      <c r="A4246" t="s">
        <v>71</v>
      </c>
      <c r="B4246" t="s">
        <v>54</v>
      </c>
      <c r="C4246" t="s">
        <v>81</v>
      </c>
      <c r="D4246" s="4">
        <v>43556</v>
      </c>
      <c r="E4246" t="s">
        <v>198</v>
      </c>
      <c r="F4246" s="5">
        <v>43405</v>
      </c>
      <c r="G4246">
        <v>0</v>
      </c>
      <c r="H4246">
        <v>0</v>
      </c>
    </row>
    <row r="4247" spans="1:8" x14ac:dyDescent="0.2">
      <c r="A4247" t="s">
        <v>71</v>
      </c>
      <c r="B4247" t="s">
        <v>54</v>
      </c>
      <c r="C4247" t="s">
        <v>82</v>
      </c>
      <c r="D4247" s="4">
        <v>43556</v>
      </c>
      <c r="E4247" t="s">
        <v>199</v>
      </c>
      <c r="F4247" s="5">
        <v>43405</v>
      </c>
      <c r="G4247">
        <v>0</v>
      </c>
      <c r="H4247">
        <v>0</v>
      </c>
    </row>
    <row r="4248" spans="1:8" x14ac:dyDescent="0.2">
      <c r="A4248" t="s">
        <v>71</v>
      </c>
      <c r="B4248" t="s">
        <v>54</v>
      </c>
      <c r="C4248" t="s">
        <v>82</v>
      </c>
      <c r="D4248" s="4">
        <v>43556</v>
      </c>
      <c r="E4248" t="s">
        <v>197</v>
      </c>
      <c r="F4248" s="5">
        <v>43405</v>
      </c>
      <c r="G4248">
        <v>0</v>
      </c>
      <c r="H4248">
        <v>0</v>
      </c>
    </row>
    <row r="4249" spans="1:8" x14ac:dyDescent="0.2">
      <c r="A4249" t="s">
        <v>71</v>
      </c>
      <c r="B4249" t="s">
        <v>54</v>
      </c>
      <c r="C4249" t="s">
        <v>82</v>
      </c>
      <c r="D4249" s="4">
        <v>43556</v>
      </c>
      <c r="E4249" t="s">
        <v>196</v>
      </c>
      <c r="F4249" s="5">
        <v>43405</v>
      </c>
      <c r="G4249">
        <v>0</v>
      </c>
      <c r="H4249">
        <v>0</v>
      </c>
    </row>
    <row r="4250" spans="1:8" x14ac:dyDescent="0.2">
      <c r="A4250" t="s">
        <v>71</v>
      </c>
      <c r="B4250" t="s">
        <v>54</v>
      </c>
      <c r="C4250" t="s">
        <v>82</v>
      </c>
      <c r="D4250" s="4">
        <v>43556</v>
      </c>
      <c r="E4250" t="s">
        <v>198</v>
      </c>
      <c r="F4250" s="5">
        <v>43405</v>
      </c>
      <c r="G4250">
        <v>0</v>
      </c>
      <c r="H4250">
        <v>0</v>
      </c>
    </row>
    <row r="4251" spans="1:8" x14ac:dyDescent="0.2">
      <c r="A4251" t="s">
        <v>71</v>
      </c>
      <c r="B4251" t="s">
        <v>54</v>
      </c>
      <c r="C4251" t="s">
        <v>80</v>
      </c>
      <c r="D4251" s="4">
        <v>43556</v>
      </c>
      <c r="E4251" t="s">
        <v>198</v>
      </c>
      <c r="F4251" s="5">
        <v>43221</v>
      </c>
      <c r="G4251">
        <v>0</v>
      </c>
      <c r="H4251">
        <v>0</v>
      </c>
    </row>
    <row r="4252" spans="1:8" x14ac:dyDescent="0.2">
      <c r="A4252" t="s">
        <v>71</v>
      </c>
      <c r="B4252" t="s">
        <v>54</v>
      </c>
      <c r="C4252" t="s">
        <v>80</v>
      </c>
      <c r="D4252" s="4">
        <v>43556</v>
      </c>
      <c r="E4252" t="s">
        <v>202</v>
      </c>
      <c r="F4252" s="5">
        <v>43221</v>
      </c>
      <c r="G4252">
        <v>0</v>
      </c>
      <c r="H4252">
        <v>0</v>
      </c>
    </row>
    <row r="4253" spans="1:8" x14ac:dyDescent="0.2">
      <c r="A4253" t="s">
        <v>71</v>
      </c>
      <c r="B4253" t="s">
        <v>54</v>
      </c>
      <c r="C4253" t="s">
        <v>80</v>
      </c>
      <c r="D4253" s="4">
        <v>43556</v>
      </c>
      <c r="E4253" t="s">
        <v>203</v>
      </c>
      <c r="F4253" s="5">
        <v>43221</v>
      </c>
      <c r="G4253">
        <v>0</v>
      </c>
      <c r="H4253">
        <v>0</v>
      </c>
    </row>
    <row r="4254" spans="1:8" x14ac:dyDescent="0.2">
      <c r="A4254" t="s">
        <v>71</v>
      </c>
      <c r="B4254" t="s">
        <v>54</v>
      </c>
      <c r="C4254" t="s">
        <v>80</v>
      </c>
      <c r="D4254" s="4">
        <v>43556</v>
      </c>
      <c r="E4254" t="s">
        <v>199</v>
      </c>
      <c r="F4254" s="5">
        <v>43221</v>
      </c>
      <c r="G4254">
        <v>0</v>
      </c>
      <c r="H4254">
        <v>0</v>
      </c>
    </row>
    <row r="4255" spans="1:8" x14ac:dyDescent="0.2">
      <c r="A4255" t="s">
        <v>71</v>
      </c>
      <c r="B4255" t="s">
        <v>54</v>
      </c>
      <c r="C4255" t="s">
        <v>81</v>
      </c>
      <c r="D4255" s="4">
        <v>43556</v>
      </c>
      <c r="E4255" t="s">
        <v>198</v>
      </c>
      <c r="F4255" s="5">
        <v>43221</v>
      </c>
      <c r="G4255">
        <v>0</v>
      </c>
      <c r="H4255">
        <v>0</v>
      </c>
    </row>
    <row r="4256" spans="1:8" x14ac:dyDescent="0.2">
      <c r="A4256" t="s">
        <v>71</v>
      </c>
      <c r="B4256" t="s">
        <v>54</v>
      </c>
      <c r="C4256" t="s">
        <v>81</v>
      </c>
      <c r="D4256" s="4">
        <v>43556</v>
      </c>
      <c r="E4256" t="s">
        <v>204</v>
      </c>
      <c r="F4256" s="5">
        <v>43221</v>
      </c>
      <c r="G4256">
        <v>0</v>
      </c>
      <c r="H4256">
        <v>0</v>
      </c>
    </row>
    <row r="4257" spans="1:8" x14ac:dyDescent="0.2">
      <c r="A4257" t="s">
        <v>71</v>
      </c>
      <c r="B4257" t="s">
        <v>54</v>
      </c>
      <c r="C4257" t="s">
        <v>81</v>
      </c>
      <c r="D4257" s="4">
        <v>43556</v>
      </c>
      <c r="E4257" t="s">
        <v>205</v>
      </c>
      <c r="F4257" s="5">
        <v>43221</v>
      </c>
      <c r="G4257">
        <v>0</v>
      </c>
      <c r="H4257">
        <v>0</v>
      </c>
    </row>
    <row r="4258" spans="1:8" x14ac:dyDescent="0.2">
      <c r="A4258" t="s">
        <v>71</v>
      </c>
      <c r="B4258" t="s">
        <v>54</v>
      </c>
      <c r="C4258" t="s">
        <v>81</v>
      </c>
      <c r="D4258" s="4">
        <v>43556</v>
      </c>
      <c r="E4258" t="s">
        <v>199</v>
      </c>
      <c r="F4258" s="5">
        <v>43221</v>
      </c>
      <c r="G4258">
        <v>0</v>
      </c>
      <c r="H4258">
        <v>0</v>
      </c>
    </row>
    <row r="4259" spans="1:8" x14ac:dyDescent="0.2">
      <c r="A4259" t="s">
        <v>71</v>
      </c>
      <c r="B4259" t="s">
        <v>54</v>
      </c>
      <c r="C4259" t="s">
        <v>82</v>
      </c>
      <c r="D4259" s="4">
        <v>43556</v>
      </c>
      <c r="E4259" t="s">
        <v>198</v>
      </c>
      <c r="F4259" s="5">
        <v>43221</v>
      </c>
      <c r="G4259">
        <v>0</v>
      </c>
      <c r="H4259">
        <v>0</v>
      </c>
    </row>
    <row r="4260" spans="1:8" x14ac:dyDescent="0.2">
      <c r="A4260" t="s">
        <v>71</v>
      </c>
      <c r="B4260" t="s">
        <v>54</v>
      </c>
      <c r="C4260" t="s">
        <v>82</v>
      </c>
      <c r="D4260" s="4">
        <v>43556</v>
      </c>
      <c r="E4260" t="s">
        <v>206</v>
      </c>
      <c r="F4260" s="5">
        <v>43221</v>
      </c>
      <c r="G4260">
        <v>0</v>
      </c>
      <c r="H4260">
        <v>0</v>
      </c>
    </row>
    <row r="4261" spans="1:8" x14ac:dyDescent="0.2">
      <c r="A4261" t="s">
        <v>71</v>
      </c>
      <c r="B4261" t="s">
        <v>54</v>
      </c>
      <c r="C4261" t="s">
        <v>82</v>
      </c>
      <c r="D4261" s="4">
        <v>43556</v>
      </c>
      <c r="E4261" t="s">
        <v>207</v>
      </c>
      <c r="F4261" s="5">
        <v>43221</v>
      </c>
      <c r="G4261">
        <v>0</v>
      </c>
      <c r="H4261">
        <v>0</v>
      </c>
    </row>
    <row r="4262" spans="1:8" x14ac:dyDescent="0.2">
      <c r="A4262" t="s">
        <v>71</v>
      </c>
      <c r="B4262" t="s">
        <v>54</v>
      </c>
      <c r="C4262" t="s">
        <v>82</v>
      </c>
      <c r="D4262" s="4">
        <v>43556</v>
      </c>
      <c r="E4262" t="s">
        <v>199</v>
      </c>
      <c r="F4262" s="5">
        <v>43221</v>
      </c>
      <c r="G4262">
        <v>0</v>
      </c>
      <c r="H4262">
        <v>0</v>
      </c>
    </row>
    <row r="4263" spans="1:8" x14ac:dyDescent="0.2">
      <c r="A4263" t="s">
        <v>71</v>
      </c>
      <c r="B4263" t="s">
        <v>55</v>
      </c>
      <c r="C4263" t="s">
        <v>80</v>
      </c>
      <c r="D4263" s="4">
        <v>43435</v>
      </c>
      <c r="E4263" t="s">
        <v>198</v>
      </c>
      <c r="F4263" s="5">
        <v>43405</v>
      </c>
      <c r="G4263">
        <v>15355.04</v>
      </c>
      <c r="H4263">
        <v>-1090.2</v>
      </c>
    </row>
    <row r="4264" spans="1:8" x14ac:dyDescent="0.2">
      <c r="A4264" t="s">
        <v>71</v>
      </c>
      <c r="B4264" t="s">
        <v>55</v>
      </c>
      <c r="C4264" t="s">
        <v>80</v>
      </c>
      <c r="D4264" s="4">
        <v>43435</v>
      </c>
      <c r="E4264" t="s">
        <v>193</v>
      </c>
      <c r="F4264" s="5">
        <v>43405</v>
      </c>
      <c r="G4264">
        <v>14692.43</v>
      </c>
      <c r="H4264">
        <v>1939.42</v>
      </c>
    </row>
    <row r="4265" spans="1:8" x14ac:dyDescent="0.2">
      <c r="A4265" t="s">
        <v>71</v>
      </c>
      <c r="B4265" t="s">
        <v>55</v>
      </c>
      <c r="C4265" t="s">
        <v>80</v>
      </c>
      <c r="D4265" s="4">
        <v>43435</v>
      </c>
      <c r="E4265" t="s">
        <v>192</v>
      </c>
      <c r="F4265" s="5">
        <v>43405</v>
      </c>
      <c r="G4265">
        <v>662.61</v>
      </c>
      <c r="H4265">
        <v>87.48</v>
      </c>
    </row>
    <row r="4266" spans="1:8" x14ac:dyDescent="0.2">
      <c r="A4266" t="s">
        <v>71</v>
      </c>
      <c r="B4266" t="s">
        <v>55</v>
      </c>
      <c r="C4266" t="s">
        <v>80</v>
      </c>
      <c r="D4266" s="4">
        <v>43435</v>
      </c>
      <c r="E4266" t="s">
        <v>199</v>
      </c>
      <c r="F4266" s="5">
        <v>43405</v>
      </c>
      <c r="G4266">
        <v>15355.04</v>
      </c>
      <c r="H4266">
        <v>1090.2</v>
      </c>
    </row>
    <row r="4267" spans="1:8" x14ac:dyDescent="0.2">
      <c r="A4267" t="s">
        <v>71</v>
      </c>
      <c r="B4267" t="s">
        <v>55</v>
      </c>
      <c r="C4267" t="s">
        <v>81</v>
      </c>
      <c r="D4267" s="4">
        <v>43435</v>
      </c>
      <c r="E4267" t="s">
        <v>198</v>
      </c>
      <c r="F4267" s="5">
        <v>43405</v>
      </c>
      <c r="G4267">
        <v>35482.22</v>
      </c>
      <c r="H4267">
        <v>-1241.8599999999999</v>
      </c>
    </row>
    <row r="4268" spans="1:8" x14ac:dyDescent="0.2">
      <c r="A4268" t="s">
        <v>71</v>
      </c>
      <c r="B4268" t="s">
        <v>55</v>
      </c>
      <c r="C4268" t="s">
        <v>81</v>
      </c>
      <c r="D4268" s="4">
        <v>43435</v>
      </c>
      <c r="E4268" t="s">
        <v>195</v>
      </c>
      <c r="F4268" s="5">
        <v>43405</v>
      </c>
      <c r="G4268">
        <v>33951.040000000001</v>
      </c>
      <c r="H4268">
        <v>2206.81</v>
      </c>
    </row>
    <row r="4269" spans="1:8" x14ac:dyDescent="0.2">
      <c r="A4269" t="s">
        <v>71</v>
      </c>
      <c r="B4269" t="s">
        <v>55</v>
      </c>
      <c r="C4269" t="s">
        <v>81</v>
      </c>
      <c r="D4269" s="4">
        <v>43435</v>
      </c>
      <c r="E4269" t="s">
        <v>194</v>
      </c>
      <c r="F4269" s="5">
        <v>43405</v>
      </c>
      <c r="G4269">
        <v>1531.18</v>
      </c>
      <c r="H4269">
        <v>99.51</v>
      </c>
    </row>
    <row r="4270" spans="1:8" x14ac:dyDescent="0.2">
      <c r="A4270" t="s">
        <v>71</v>
      </c>
      <c r="B4270" t="s">
        <v>55</v>
      </c>
      <c r="C4270" t="s">
        <v>81</v>
      </c>
      <c r="D4270" s="4">
        <v>43435</v>
      </c>
      <c r="E4270" t="s">
        <v>199</v>
      </c>
      <c r="F4270" s="5">
        <v>43405</v>
      </c>
      <c r="G4270">
        <v>35482.22</v>
      </c>
      <c r="H4270">
        <v>1241.8599999999999</v>
      </c>
    </row>
    <row r="4271" spans="1:8" x14ac:dyDescent="0.2">
      <c r="A4271" t="s">
        <v>71</v>
      </c>
      <c r="B4271" t="s">
        <v>55</v>
      </c>
      <c r="C4271" t="s">
        <v>82</v>
      </c>
      <c r="D4271" s="4">
        <v>43435</v>
      </c>
      <c r="E4271" t="s">
        <v>198</v>
      </c>
      <c r="F4271" s="5">
        <v>43405</v>
      </c>
      <c r="G4271">
        <v>18060.259999999998</v>
      </c>
      <c r="H4271">
        <v>-939.12</v>
      </c>
    </row>
    <row r="4272" spans="1:8" x14ac:dyDescent="0.2">
      <c r="A4272" t="s">
        <v>71</v>
      </c>
      <c r="B4272" t="s">
        <v>55</v>
      </c>
      <c r="C4272" t="s">
        <v>82</v>
      </c>
      <c r="D4272" s="4">
        <v>43435</v>
      </c>
      <c r="E4272" t="s">
        <v>197</v>
      </c>
      <c r="F4272" s="5">
        <v>43405</v>
      </c>
      <c r="G4272">
        <v>17280.86</v>
      </c>
      <c r="H4272">
        <v>1624.4</v>
      </c>
    </row>
    <row r="4273" spans="1:8" x14ac:dyDescent="0.2">
      <c r="A4273" t="s">
        <v>71</v>
      </c>
      <c r="B4273" t="s">
        <v>55</v>
      </c>
      <c r="C4273" t="s">
        <v>82</v>
      </c>
      <c r="D4273" s="4">
        <v>43435</v>
      </c>
      <c r="E4273" t="s">
        <v>196</v>
      </c>
      <c r="F4273" s="5">
        <v>43405</v>
      </c>
      <c r="G4273">
        <v>779.4</v>
      </c>
      <c r="H4273">
        <v>73.260000000000005</v>
      </c>
    </row>
    <row r="4274" spans="1:8" x14ac:dyDescent="0.2">
      <c r="A4274" t="s">
        <v>71</v>
      </c>
      <c r="B4274" t="s">
        <v>55</v>
      </c>
      <c r="C4274" t="s">
        <v>82</v>
      </c>
      <c r="D4274" s="4">
        <v>43435</v>
      </c>
      <c r="E4274" t="s">
        <v>199</v>
      </c>
      <c r="F4274" s="5">
        <v>43405</v>
      </c>
      <c r="G4274">
        <v>18060.259999999998</v>
      </c>
      <c r="H4274">
        <v>939.12</v>
      </c>
    </row>
    <row r="4275" spans="1:8" x14ac:dyDescent="0.2">
      <c r="A4275" t="s">
        <v>71</v>
      </c>
      <c r="B4275" t="s">
        <v>54</v>
      </c>
      <c r="C4275" t="s">
        <v>80</v>
      </c>
      <c r="D4275" s="4">
        <v>43435</v>
      </c>
      <c r="E4275" t="s">
        <v>193</v>
      </c>
      <c r="F4275" s="5">
        <v>43405</v>
      </c>
      <c r="G4275">
        <v>315.44</v>
      </c>
      <c r="H4275">
        <v>41.64</v>
      </c>
    </row>
    <row r="4276" spans="1:8" x14ac:dyDescent="0.2">
      <c r="A4276" t="s">
        <v>71</v>
      </c>
      <c r="B4276" t="s">
        <v>54</v>
      </c>
      <c r="C4276" t="s">
        <v>80</v>
      </c>
      <c r="D4276" s="4">
        <v>43435</v>
      </c>
      <c r="E4276" t="s">
        <v>192</v>
      </c>
      <c r="F4276" s="5">
        <v>43405</v>
      </c>
      <c r="G4276">
        <v>14.23</v>
      </c>
      <c r="H4276">
        <v>1.88</v>
      </c>
    </row>
    <row r="4277" spans="1:8" x14ac:dyDescent="0.2">
      <c r="A4277" t="s">
        <v>71</v>
      </c>
      <c r="B4277" t="s">
        <v>54</v>
      </c>
      <c r="C4277" t="s">
        <v>80</v>
      </c>
      <c r="D4277" s="4">
        <v>43435</v>
      </c>
      <c r="E4277" t="s">
        <v>199</v>
      </c>
      <c r="F4277" s="5">
        <v>43405</v>
      </c>
      <c r="G4277">
        <v>329.67</v>
      </c>
      <c r="H4277">
        <v>23.41</v>
      </c>
    </row>
    <row r="4278" spans="1:8" x14ac:dyDescent="0.2">
      <c r="A4278" t="s">
        <v>71</v>
      </c>
      <c r="B4278" t="s">
        <v>54</v>
      </c>
      <c r="C4278" t="s">
        <v>80</v>
      </c>
      <c r="D4278" s="4">
        <v>43435</v>
      </c>
      <c r="E4278" t="s">
        <v>198</v>
      </c>
      <c r="F4278" s="5">
        <v>43405</v>
      </c>
      <c r="G4278">
        <v>329.67</v>
      </c>
      <c r="H4278">
        <v>-23.41</v>
      </c>
    </row>
    <row r="4279" spans="1:8" x14ac:dyDescent="0.2">
      <c r="A4279" t="s">
        <v>71</v>
      </c>
      <c r="B4279" t="s">
        <v>54</v>
      </c>
      <c r="C4279" t="s">
        <v>81</v>
      </c>
      <c r="D4279" s="4">
        <v>43435</v>
      </c>
      <c r="E4279" t="s">
        <v>198</v>
      </c>
      <c r="F4279" s="5">
        <v>43405</v>
      </c>
      <c r="G4279">
        <v>715.85</v>
      </c>
      <c r="H4279">
        <v>-25.05</v>
      </c>
    </row>
    <row r="4280" spans="1:8" x14ac:dyDescent="0.2">
      <c r="A4280" t="s">
        <v>71</v>
      </c>
      <c r="B4280" t="s">
        <v>54</v>
      </c>
      <c r="C4280" t="s">
        <v>81</v>
      </c>
      <c r="D4280" s="4">
        <v>43435</v>
      </c>
      <c r="E4280" t="s">
        <v>195</v>
      </c>
      <c r="F4280" s="5">
        <v>43405</v>
      </c>
      <c r="G4280">
        <v>684.96</v>
      </c>
      <c r="H4280">
        <v>44.52</v>
      </c>
    </row>
    <row r="4281" spans="1:8" x14ac:dyDescent="0.2">
      <c r="A4281" t="s">
        <v>71</v>
      </c>
      <c r="B4281" t="s">
        <v>54</v>
      </c>
      <c r="C4281" t="s">
        <v>81</v>
      </c>
      <c r="D4281" s="4">
        <v>43435</v>
      </c>
      <c r="E4281" t="s">
        <v>194</v>
      </c>
      <c r="F4281" s="5">
        <v>43405</v>
      </c>
      <c r="G4281">
        <v>30.89</v>
      </c>
      <c r="H4281">
        <v>2.0099999999999998</v>
      </c>
    </row>
    <row r="4282" spans="1:8" x14ac:dyDescent="0.2">
      <c r="A4282" t="s">
        <v>71</v>
      </c>
      <c r="B4282" t="s">
        <v>54</v>
      </c>
      <c r="C4282" t="s">
        <v>81</v>
      </c>
      <c r="D4282" s="4">
        <v>43435</v>
      </c>
      <c r="E4282" t="s">
        <v>199</v>
      </c>
      <c r="F4282" s="5">
        <v>43405</v>
      </c>
      <c r="G4282">
        <v>715.85</v>
      </c>
      <c r="H4282">
        <v>25.05</v>
      </c>
    </row>
    <row r="4283" spans="1:8" x14ac:dyDescent="0.2">
      <c r="A4283" t="s">
        <v>71</v>
      </c>
      <c r="B4283" t="s">
        <v>54</v>
      </c>
      <c r="C4283" t="s">
        <v>82</v>
      </c>
      <c r="D4283" s="4">
        <v>43435</v>
      </c>
      <c r="E4283" t="s">
        <v>198</v>
      </c>
      <c r="F4283" s="5">
        <v>43405</v>
      </c>
      <c r="G4283">
        <v>304.75</v>
      </c>
      <c r="H4283">
        <v>-15.84</v>
      </c>
    </row>
    <row r="4284" spans="1:8" x14ac:dyDescent="0.2">
      <c r="A4284" t="s">
        <v>71</v>
      </c>
      <c r="B4284" t="s">
        <v>54</v>
      </c>
      <c r="C4284" t="s">
        <v>82</v>
      </c>
      <c r="D4284" s="4">
        <v>43435</v>
      </c>
      <c r="E4284" t="s">
        <v>197</v>
      </c>
      <c r="F4284" s="5">
        <v>43405</v>
      </c>
      <c r="G4284">
        <v>291.60000000000002</v>
      </c>
      <c r="H4284">
        <v>27.41</v>
      </c>
    </row>
    <row r="4285" spans="1:8" x14ac:dyDescent="0.2">
      <c r="A4285" t="s">
        <v>71</v>
      </c>
      <c r="B4285" t="s">
        <v>54</v>
      </c>
      <c r="C4285" t="s">
        <v>82</v>
      </c>
      <c r="D4285" s="4">
        <v>43435</v>
      </c>
      <c r="E4285" t="s">
        <v>196</v>
      </c>
      <c r="F4285" s="5">
        <v>43405</v>
      </c>
      <c r="G4285">
        <v>13.15</v>
      </c>
      <c r="H4285">
        <v>1.24</v>
      </c>
    </row>
    <row r="4286" spans="1:8" x14ac:dyDescent="0.2">
      <c r="A4286" t="s">
        <v>71</v>
      </c>
      <c r="B4286" t="s">
        <v>54</v>
      </c>
      <c r="C4286" t="s">
        <v>82</v>
      </c>
      <c r="D4286" s="4">
        <v>43435</v>
      </c>
      <c r="E4286" t="s">
        <v>199</v>
      </c>
      <c r="F4286" s="5">
        <v>43405</v>
      </c>
      <c r="G4286">
        <v>304.75</v>
      </c>
      <c r="H4286">
        <v>15.84</v>
      </c>
    </row>
    <row r="4287" spans="1:8" x14ac:dyDescent="0.2">
      <c r="A4287" t="s">
        <v>71</v>
      </c>
      <c r="B4287" t="s">
        <v>55</v>
      </c>
      <c r="C4287" t="s">
        <v>80</v>
      </c>
      <c r="D4287" s="4">
        <v>43435</v>
      </c>
      <c r="E4287" t="s">
        <v>198</v>
      </c>
      <c r="F4287" s="5">
        <v>43405</v>
      </c>
      <c r="G4287">
        <v>6366.49</v>
      </c>
      <c r="H4287">
        <v>-452.01</v>
      </c>
    </row>
    <row r="4288" spans="1:8" x14ac:dyDescent="0.2">
      <c r="A4288" t="s">
        <v>71</v>
      </c>
      <c r="B4288" t="s">
        <v>55</v>
      </c>
      <c r="C4288" t="s">
        <v>80</v>
      </c>
      <c r="D4288" s="4">
        <v>43435</v>
      </c>
      <c r="E4288" t="s">
        <v>193</v>
      </c>
      <c r="F4288" s="5">
        <v>43405</v>
      </c>
      <c r="G4288">
        <v>6091.73</v>
      </c>
      <c r="H4288">
        <v>804.1</v>
      </c>
    </row>
    <row r="4289" spans="1:8" x14ac:dyDescent="0.2">
      <c r="A4289" t="s">
        <v>71</v>
      </c>
      <c r="B4289" t="s">
        <v>55</v>
      </c>
      <c r="C4289" t="s">
        <v>80</v>
      </c>
      <c r="D4289" s="4">
        <v>43435</v>
      </c>
      <c r="E4289" t="s">
        <v>192</v>
      </c>
      <c r="F4289" s="5">
        <v>43405</v>
      </c>
      <c r="G4289">
        <v>274.76</v>
      </c>
      <c r="H4289">
        <v>36.29</v>
      </c>
    </row>
    <row r="4290" spans="1:8" x14ac:dyDescent="0.2">
      <c r="A4290" t="s">
        <v>71</v>
      </c>
      <c r="B4290" t="s">
        <v>55</v>
      </c>
      <c r="C4290" t="s">
        <v>80</v>
      </c>
      <c r="D4290" s="4">
        <v>43435</v>
      </c>
      <c r="E4290" t="s">
        <v>199</v>
      </c>
      <c r="F4290" s="5">
        <v>43405</v>
      </c>
      <c r="G4290">
        <v>6366.49</v>
      </c>
      <c r="H4290">
        <v>452.01</v>
      </c>
    </row>
    <row r="4291" spans="1:8" x14ac:dyDescent="0.2">
      <c r="A4291" t="s">
        <v>71</v>
      </c>
      <c r="B4291" t="s">
        <v>55</v>
      </c>
      <c r="C4291" t="s">
        <v>81</v>
      </c>
      <c r="D4291" s="4">
        <v>43435</v>
      </c>
      <c r="E4291" t="s">
        <v>198</v>
      </c>
      <c r="F4291" s="5">
        <v>43405</v>
      </c>
      <c r="G4291">
        <v>22030.46</v>
      </c>
      <c r="H4291">
        <v>-771.08</v>
      </c>
    </row>
    <row r="4292" spans="1:8" x14ac:dyDescent="0.2">
      <c r="A4292" t="s">
        <v>71</v>
      </c>
      <c r="B4292" t="s">
        <v>55</v>
      </c>
      <c r="C4292" t="s">
        <v>81</v>
      </c>
      <c r="D4292" s="4">
        <v>43435</v>
      </c>
      <c r="E4292" t="s">
        <v>195</v>
      </c>
      <c r="F4292" s="5">
        <v>43405</v>
      </c>
      <c r="G4292">
        <v>21079.759999999998</v>
      </c>
      <c r="H4292">
        <v>1370.21</v>
      </c>
    </row>
    <row r="4293" spans="1:8" x14ac:dyDescent="0.2">
      <c r="A4293" t="s">
        <v>71</v>
      </c>
      <c r="B4293" t="s">
        <v>55</v>
      </c>
      <c r="C4293" t="s">
        <v>81</v>
      </c>
      <c r="D4293" s="4">
        <v>43435</v>
      </c>
      <c r="E4293" t="s">
        <v>194</v>
      </c>
      <c r="F4293" s="5">
        <v>43405</v>
      </c>
      <c r="G4293">
        <v>950.7</v>
      </c>
      <c r="H4293">
        <v>61.81</v>
      </c>
    </row>
    <row r="4294" spans="1:8" x14ac:dyDescent="0.2">
      <c r="A4294" t="s">
        <v>71</v>
      </c>
      <c r="B4294" t="s">
        <v>55</v>
      </c>
      <c r="C4294" t="s">
        <v>81</v>
      </c>
      <c r="D4294" s="4">
        <v>43435</v>
      </c>
      <c r="E4294" t="s">
        <v>199</v>
      </c>
      <c r="F4294" s="5">
        <v>43405</v>
      </c>
      <c r="G4294">
        <v>22030.46</v>
      </c>
      <c r="H4294">
        <v>771.08</v>
      </c>
    </row>
    <row r="4295" spans="1:8" x14ac:dyDescent="0.2">
      <c r="A4295" t="s">
        <v>71</v>
      </c>
      <c r="B4295" t="s">
        <v>55</v>
      </c>
      <c r="C4295" t="s">
        <v>82</v>
      </c>
      <c r="D4295" s="4">
        <v>43435</v>
      </c>
      <c r="E4295" t="s">
        <v>198</v>
      </c>
      <c r="F4295" s="5">
        <v>43405</v>
      </c>
      <c r="G4295">
        <v>6260.52</v>
      </c>
      <c r="H4295">
        <v>-325.56</v>
      </c>
    </row>
    <row r="4296" spans="1:8" x14ac:dyDescent="0.2">
      <c r="A4296" t="s">
        <v>71</v>
      </c>
      <c r="B4296" t="s">
        <v>55</v>
      </c>
      <c r="C4296" t="s">
        <v>82</v>
      </c>
      <c r="D4296" s="4">
        <v>43435</v>
      </c>
      <c r="E4296" t="s">
        <v>197</v>
      </c>
      <c r="F4296" s="5">
        <v>43405</v>
      </c>
      <c r="G4296">
        <v>5990.35</v>
      </c>
      <c r="H4296">
        <v>563.11</v>
      </c>
    </row>
    <row r="4297" spans="1:8" x14ac:dyDescent="0.2">
      <c r="A4297" t="s">
        <v>71</v>
      </c>
      <c r="B4297" t="s">
        <v>55</v>
      </c>
      <c r="C4297" t="s">
        <v>82</v>
      </c>
      <c r="D4297" s="4">
        <v>43435</v>
      </c>
      <c r="E4297" t="s">
        <v>196</v>
      </c>
      <c r="F4297" s="5">
        <v>43405</v>
      </c>
      <c r="G4297">
        <v>270.17</v>
      </c>
      <c r="H4297">
        <v>25.41</v>
      </c>
    </row>
    <row r="4298" spans="1:8" x14ac:dyDescent="0.2">
      <c r="A4298" t="s">
        <v>71</v>
      </c>
      <c r="B4298" t="s">
        <v>55</v>
      </c>
      <c r="C4298" t="s">
        <v>82</v>
      </c>
      <c r="D4298" s="4">
        <v>43435</v>
      </c>
      <c r="E4298" t="s">
        <v>199</v>
      </c>
      <c r="F4298" s="5">
        <v>43405</v>
      </c>
      <c r="G4298">
        <v>6260.52</v>
      </c>
      <c r="H4298">
        <v>325.56</v>
      </c>
    </row>
    <row r="4299" spans="1:8" x14ac:dyDescent="0.2">
      <c r="A4299" t="s">
        <v>71</v>
      </c>
      <c r="B4299" t="s">
        <v>55</v>
      </c>
      <c r="C4299" t="s">
        <v>80</v>
      </c>
      <c r="D4299" s="4">
        <v>43435</v>
      </c>
      <c r="E4299" t="s">
        <v>198</v>
      </c>
      <c r="F4299" s="5">
        <v>43405</v>
      </c>
      <c r="G4299">
        <v>10801.25</v>
      </c>
      <c r="H4299">
        <v>-766.91</v>
      </c>
    </row>
    <row r="4300" spans="1:8" x14ac:dyDescent="0.2">
      <c r="A4300" t="s">
        <v>71</v>
      </c>
      <c r="B4300" t="s">
        <v>55</v>
      </c>
      <c r="C4300" t="s">
        <v>80</v>
      </c>
      <c r="D4300" s="4">
        <v>43435</v>
      </c>
      <c r="E4300" t="s">
        <v>193</v>
      </c>
      <c r="F4300" s="5">
        <v>43405</v>
      </c>
      <c r="G4300">
        <v>10335.129999999999</v>
      </c>
      <c r="H4300">
        <v>1364.25</v>
      </c>
    </row>
    <row r="4301" spans="1:8" x14ac:dyDescent="0.2">
      <c r="A4301" t="s">
        <v>71</v>
      </c>
      <c r="B4301" t="s">
        <v>55</v>
      </c>
      <c r="C4301" t="s">
        <v>80</v>
      </c>
      <c r="D4301" s="4">
        <v>43435</v>
      </c>
      <c r="E4301" t="s">
        <v>192</v>
      </c>
      <c r="F4301" s="5">
        <v>43405</v>
      </c>
      <c r="G4301">
        <v>466.12</v>
      </c>
      <c r="H4301">
        <v>61.5</v>
      </c>
    </row>
    <row r="4302" spans="1:8" x14ac:dyDescent="0.2">
      <c r="A4302" t="s">
        <v>71</v>
      </c>
      <c r="B4302" t="s">
        <v>55</v>
      </c>
      <c r="C4302" t="s">
        <v>80</v>
      </c>
      <c r="D4302" s="4">
        <v>43435</v>
      </c>
      <c r="E4302" t="s">
        <v>199</v>
      </c>
      <c r="F4302" s="5">
        <v>43405</v>
      </c>
      <c r="G4302">
        <v>10801.25</v>
      </c>
      <c r="H4302">
        <v>766.91</v>
      </c>
    </row>
    <row r="4303" spans="1:8" x14ac:dyDescent="0.2">
      <c r="A4303" t="s">
        <v>71</v>
      </c>
      <c r="B4303" t="s">
        <v>55</v>
      </c>
      <c r="C4303" t="s">
        <v>81</v>
      </c>
      <c r="D4303" s="4">
        <v>43435</v>
      </c>
      <c r="E4303" t="s">
        <v>198</v>
      </c>
      <c r="F4303" s="5">
        <v>43405</v>
      </c>
      <c r="G4303">
        <v>26981.85</v>
      </c>
      <c r="H4303">
        <v>-944.33</v>
      </c>
    </row>
    <row r="4304" spans="1:8" x14ac:dyDescent="0.2">
      <c r="A4304" t="s">
        <v>71</v>
      </c>
      <c r="B4304" t="s">
        <v>55</v>
      </c>
      <c r="C4304" t="s">
        <v>81</v>
      </c>
      <c r="D4304" s="4">
        <v>43435</v>
      </c>
      <c r="E4304" t="s">
        <v>195</v>
      </c>
      <c r="F4304" s="5">
        <v>43405</v>
      </c>
      <c r="G4304">
        <v>25817.45</v>
      </c>
      <c r="H4304">
        <v>1678.15</v>
      </c>
    </row>
    <row r="4305" spans="1:8" x14ac:dyDescent="0.2">
      <c r="A4305" t="s">
        <v>71</v>
      </c>
      <c r="B4305" t="s">
        <v>55</v>
      </c>
      <c r="C4305" t="s">
        <v>81</v>
      </c>
      <c r="D4305" s="4">
        <v>43435</v>
      </c>
      <c r="E4305" t="s">
        <v>194</v>
      </c>
      <c r="F4305" s="5">
        <v>43405</v>
      </c>
      <c r="G4305">
        <v>1164.4000000000001</v>
      </c>
      <c r="H4305">
        <v>75.66</v>
      </c>
    </row>
    <row r="4306" spans="1:8" x14ac:dyDescent="0.2">
      <c r="A4306" t="s">
        <v>71</v>
      </c>
      <c r="B4306" t="s">
        <v>55</v>
      </c>
      <c r="C4306" t="s">
        <v>81</v>
      </c>
      <c r="D4306" s="4">
        <v>43435</v>
      </c>
      <c r="E4306" t="s">
        <v>199</v>
      </c>
      <c r="F4306" s="5">
        <v>43405</v>
      </c>
      <c r="G4306">
        <v>26981.85</v>
      </c>
      <c r="H4306">
        <v>944.33</v>
      </c>
    </row>
    <row r="4307" spans="1:8" x14ac:dyDescent="0.2">
      <c r="A4307" t="s">
        <v>71</v>
      </c>
      <c r="B4307" t="s">
        <v>55</v>
      </c>
      <c r="C4307" t="s">
        <v>82</v>
      </c>
      <c r="D4307" s="4">
        <v>43435</v>
      </c>
      <c r="E4307" t="s">
        <v>198</v>
      </c>
      <c r="F4307" s="5">
        <v>43405</v>
      </c>
      <c r="G4307">
        <v>11973.98</v>
      </c>
      <c r="H4307">
        <v>-622.66999999999996</v>
      </c>
    </row>
    <row r="4308" spans="1:8" x14ac:dyDescent="0.2">
      <c r="A4308" t="s">
        <v>71</v>
      </c>
      <c r="B4308" t="s">
        <v>55</v>
      </c>
      <c r="C4308" t="s">
        <v>82</v>
      </c>
      <c r="D4308" s="4">
        <v>43435</v>
      </c>
      <c r="E4308" t="s">
        <v>197</v>
      </c>
      <c r="F4308" s="5">
        <v>43405</v>
      </c>
      <c r="G4308">
        <v>11457.25</v>
      </c>
      <c r="H4308">
        <v>1076.98</v>
      </c>
    </row>
    <row r="4309" spans="1:8" x14ac:dyDescent="0.2">
      <c r="A4309" t="s">
        <v>71</v>
      </c>
      <c r="B4309" t="s">
        <v>55</v>
      </c>
      <c r="C4309" t="s">
        <v>82</v>
      </c>
      <c r="D4309" s="4">
        <v>43435</v>
      </c>
      <c r="E4309" t="s">
        <v>196</v>
      </c>
      <c r="F4309" s="5">
        <v>43405</v>
      </c>
      <c r="G4309">
        <v>516.73</v>
      </c>
      <c r="H4309">
        <v>48.55</v>
      </c>
    </row>
    <row r="4310" spans="1:8" x14ac:dyDescent="0.2">
      <c r="A4310" t="s">
        <v>71</v>
      </c>
      <c r="B4310" t="s">
        <v>55</v>
      </c>
      <c r="C4310" t="s">
        <v>82</v>
      </c>
      <c r="D4310" s="4">
        <v>43435</v>
      </c>
      <c r="E4310" t="s">
        <v>199</v>
      </c>
      <c r="F4310" s="5">
        <v>43405</v>
      </c>
      <c r="G4310">
        <v>11973.98</v>
      </c>
      <c r="H4310">
        <v>622.66999999999996</v>
      </c>
    </row>
    <row r="4311" spans="1:8" x14ac:dyDescent="0.2">
      <c r="A4311" t="s">
        <v>71</v>
      </c>
      <c r="B4311" t="s">
        <v>54</v>
      </c>
      <c r="C4311" t="s">
        <v>80</v>
      </c>
      <c r="D4311" s="4">
        <v>43497</v>
      </c>
      <c r="E4311" t="s">
        <v>199</v>
      </c>
      <c r="F4311" s="5">
        <v>43405</v>
      </c>
      <c r="G4311">
        <v>63.35</v>
      </c>
      <c r="H4311">
        <v>4.5</v>
      </c>
    </row>
    <row r="4312" spans="1:8" x14ac:dyDescent="0.2">
      <c r="A4312" t="s">
        <v>71</v>
      </c>
      <c r="B4312" t="s">
        <v>54</v>
      </c>
      <c r="C4312" t="s">
        <v>80</v>
      </c>
      <c r="D4312" s="4">
        <v>43497</v>
      </c>
      <c r="E4312" t="s">
        <v>193</v>
      </c>
      <c r="F4312" s="5">
        <v>43405</v>
      </c>
      <c r="G4312">
        <v>61</v>
      </c>
      <c r="H4312">
        <v>8.0500000000000007</v>
      </c>
    </row>
    <row r="4313" spans="1:8" x14ac:dyDescent="0.2">
      <c r="A4313" t="s">
        <v>71</v>
      </c>
      <c r="B4313" t="s">
        <v>54</v>
      </c>
      <c r="C4313" t="s">
        <v>80</v>
      </c>
      <c r="D4313" s="4">
        <v>43497</v>
      </c>
      <c r="E4313" t="s">
        <v>192</v>
      </c>
      <c r="F4313" s="5">
        <v>43405</v>
      </c>
      <c r="G4313">
        <v>2.35</v>
      </c>
      <c r="H4313">
        <v>0.31</v>
      </c>
    </row>
    <row r="4314" spans="1:8" x14ac:dyDescent="0.2">
      <c r="A4314" t="s">
        <v>71</v>
      </c>
      <c r="B4314" t="s">
        <v>55</v>
      </c>
      <c r="C4314" t="s">
        <v>82</v>
      </c>
      <c r="D4314" s="4">
        <v>43405</v>
      </c>
      <c r="E4314" t="s">
        <v>196</v>
      </c>
      <c r="F4314" s="5">
        <v>43405</v>
      </c>
      <c r="G4314">
        <v>214.49</v>
      </c>
      <c r="H4314">
        <v>20.149999999999999</v>
      </c>
    </row>
    <row r="4315" spans="1:8" x14ac:dyDescent="0.2">
      <c r="A4315" t="s">
        <v>71</v>
      </c>
      <c r="B4315" t="s">
        <v>55</v>
      </c>
      <c r="C4315" t="s">
        <v>82</v>
      </c>
      <c r="D4315" s="4">
        <v>43405</v>
      </c>
      <c r="E4315" t="s">
        <v>199</v>
      </c>
      <c r="F4315" s="5">
        <v>43405</v>
      </c>
      <c r="G4315">
        <v>4969.97</v>
      </c>
      <c r="H4315">
        <v>258.42</v>
      </c>
    </row>
    <row r="4316" spans="1:8" x14ac:dyDescent="0.2">
      <c r="A4316" t="s">
        <v>71</v>
      </c>
      <c r="B4316" t="s">
        <v>55</v>
      </c>
      <c r="C4316" t="s">
        <v>82</v>
      </c>
      <c r="D4316" s="4">
        <v>43405</v>
      </c>
      <c r="E4316" t="s">
        <v>206</v>
      </c>
      <c r="F4316" s="5">
        <v>43221</v>
      </c>
      <c r="G4316">
        <v>8653</v>
      </c>
      <c r="H4316">
        <v>813.41</v>
      </c>
    </row>
    <row r="4317" spans="1:8" x14ac:dyDescent="0.2">
      <c r="A4317" t="s">
        <v>71</v>
      </c>
      <c r="B4317" t="s">
        <v>55</v>
      </c>
      <c r="C4317" t="s">
        <v>82</v>
      </c>
      <c r="D4317" s="4">
        <v>43405</v>
      </c>
      <c r="E4317" t="s">
        <v>207</v>
      </c>
      <c r="F4317" s="5">
        <v>43221</v>
      </c>
      <c r="G4317">
        <v>390.27</v>
      </c>
      <c r="H4317">
        <v>36.67</v>
      </c>
    </row>
    <row r="4318" spans="1:8" x14ac:dyDescent="0.2">
      <c r="A4318" t="s">
        <v>71</v>
      </c>
      <c r="B4318" t="s">
        <v>55</v>
      </c>
      <c r="C4318" t="s">
        <v>82</v>
      </c>
      <c r="D4318" s="4">
        <v>43405</v>
      </c>
      <c r="E4318" t="s">
        <v>199</v>
      </c>
      <c r="F4318" s="5">
        <v>43221</v>
      </c>
      <c r="G4318">
        <v>9043.27</v>
      </c>
      <c r="H4318">
        <v>470.19</v>
      </c>
    </row>
    <row r="4319" spans="1:8" x14ac:dyDescent="0.2">
      <c r="A4319" t="s">
        <v>71</v>
      </c>
      <c r="B4319" t="s">
        <v>55</v>
      </c>
      <c r="C4319" t="s">
        <v>82</v>
      </c>
      <c r="D4319" s="4">
        <v>43405</v>
      </c>
      <c r="E4319" t="s">
        <v>198</v>
      </c>
      <c r="F4319" s="5">
        <v>43221</v>
      </c>
      <c r="G4319">
        <v>9043.27</v>
      </c>
      <c r="H4319">
        <v>-470.19</v>
      </c>
    </row>
    <row r="4320" spans="1:8" x14ac:dyDescent="0.2">
      <c r="A4320" t="s">
        <v>71</v>
      </c>
      <c r="B4320" t="s">
        <v>55</v>
      </c>
      <c r="C4320" t="s">
        <v>80</v>
      </c>
      <c r="D4320" s="4">
        <v>43405</v>
      </c>
      <c r="E4320" t="s">
        <v>198</v>
      </c>
      <c r="F4320" s="5">
        <v>43221</v>
      </c>
      <c r="G4320">
        <v>16381.74</v>
      </c>
      <c r="H4320">
        <v>-1163.1199999999999</v>
      </c>
    </row>
    <row r="4321" spans="1:8" x14ac:dyDescent="0.2">
      <c r="A4321" t="s">
        <v>71</v>
      </c>
      <c r="B4321" t="s">
        <v>55</v>
      </c>
      <c r="C4321" t="s">
        <v>80</v>
      </c>
      <c r="D4321" s="4">
        <v>43405</v>
      </c>
      <c r="E4321" t="s">
        <v>202</v>
      </c>
      <c r="F4321" s="5">
        <v>43221</v>
      </c>
      <c r="G4321">
        <v>15674.82</v>
      </c>
      <c r="H4321">
        <v>2069.1</v>
      </c>
    </row>
    <row r="4322" spans="1:8" x14ac:dyDescent="0.2">
      <c r="A4322" t="s">
        <v>71</v>
      </c>
      <c r="B4322" t="s">
        <v>55</v>
      </c>
      <c r="C4322" t="s">
        <v>80</v>
      </c>
      <c r="D4322" s="4">
        <v>43405</v>
      </c>
      <c r="E4322" t="s">
        <v>203</v>
      </c>
      <c r="F4322" s="5">
        <v>43221</v>
      </c>
      <c r="G4322">
        <v>706.92</v>
      </c>
      <c r="H4322">
        <v>93.33</v>
      </c>
    </row>
    <row r="4323" spans="1:8" x14ac:dyDescent="0.2">
      <c r="A4323" t="s">
        <v>71</v>
      </c>
      <c r="B4323" t="s">
        <v>55</v>
      </c>
      <c r="C4323" t="s">
        <v>80</v>
      </c>
      <c r="D4323" s="4">
        <v>43405</v>
      </c>
      <c r="E4323" t="s">
        <v>199</v>
      </c>
      <c r="F4323" s="5">
        <v>43221</v>
      </c>
      <c r="G4323">
        <v>16381.74</v>
      </c>
      <c r="H4323">
        <v>1163.1199999999999</v>
      </c>
    </row>
    <row r="4324" spans="1:8" x14ac:dyDescent="0.2">
      <c r="A4324" t="s">
        <v>71</v>
      </c>
      <c r="B4324" t="s">
        <v>55</v>
      </c>
      <c r="C4324" t="s">
        <v>81</v>
      </c>
      <c r="D4324" s="4">
        <v>43405</v>
      </c>
      <c r="E4324" t="s">
        <v>198</v>
      </c>
      <c r="F4324" s="5">
        <v>43405</v>
      </c>
      <c r="G4324">
        <v>24578.639999999999</v>
      </c>
      <c r="H4324">
        <v>-860.21</v>
      </c>
    </row>
    <row r="4325" spans="1:8" x14ac:dyDescent="0.2">
      <c r="A4325" t="s">
        <v>71</v>
      </c>
      <c r="B4325" t="s">
        <v>55</v>
      </c>
      <c r="C4325" t="s">
        <v>81</v>
      </c>
      <c r="D4325" s="4">
        <v>43405</v>
      </c>
      <c r="E4325" t="s">
        <v>195</v>
      </c>
      <c r="F4325" s="5">
        <v>43405</v>
      </c>
      <c r="G4325">
        <v>23517.97</v>
      </c>
      <c r="H4325">
        <v>1528.66</v>
      </c>
    </row>
    <row r="4326" spans="1:8" x14ac:dyDescent="0.2">
      <c r="A4326" t="s">
        <v>71</v>
      </c>
      <c r="B4326" t="s">
        <v>55</v>
      </c>
      <c r="C4326" t="s">
        <v>81</v>
      </c>
      <c r="D4326" s="4">
        <v>43405</v>
      </c>
      <c r="E4326" t="s">
        <v>194</v>
      </c>
      <c r="F4326" s="5">
        <v>43405</v>
      </c>
      <c r="G4326">
        <v>1060.67</v>
      </c>
      <c r="H4326">
        <v>68.930000000000007</v>
      </c>
    </row>
    <row r="4327" spans="1:8" x14ac:dyDescent="0.2">
      <c r="A4327" t="s">
        <v>71</v>
      </c>
      <c r="B4327" t="s">
        <v>55</v>
      </c>
      <c r="C4327" t="s">
        <v>81</v>
      </c>
      <c r="D4327" s="4">
        <v>43405</v>
      </c>
      <c r="E4327" t="s">
        <v>199</v>
      </c>
      <c r="F4327" s="5">
        <v>43405</v>
      </c>
      <c r="G4327">
        <v>24578.639999999999</v>
      </c>
      <c r="H4327">
        <v>860.21</v>
      </c>
    </row>
    <row r="4328" spans="1:8" x14ac:dyDescent="0.2">
      <c r="A4328" t="s">
        <v>71</v>
      </c>
      <c r="B4328" t="s">
        <v>55</v>
      </c>
      <c r="C4328" t="s">
        <v>81</v>
      </c>
      <c r="D4328" s="4">
        <v>43405</v>
      </c>
      <c r="E4328" t="s">
        <v>198</v>
      </c>
      <c r="F4328" s="5">
        <v>43221</v>
      </c>
      <c r="G4328">
        <v>44690.559999999998</v>
      </c>
      <c r="H4328">
        <v>-1564.37</v>
      </c>
    </row>
    <row r="4329" spans="1:8" x14ac:dyDescent="0.2">
      <c r="A4329" t="s">
        <v>71</v>
      </c>
      <c r="B4329" t="s">
        <v>55</v>
      </c>
      <c r="C4329" t="s">
        <v>81</v>
      </c>
      <c r="D4329" s="4">
        <v>43405</v>
      </c>
      <c r="E4329" t="s">
        <v>199</v>
      </c>
      <c r="F4329" s="5">
        <v>43221</v>
      </c>
      <c r="G4329">
        <v>44690.559999999998</v>
      </c>
      <c r="H4329">
        <v>1564.37</v>
      </c>
    </row>
    <row r="4330" spans="1:8" x14ac:dyDescent="0.2">
      <c r="A4330" t="s">
        <v>71</v>
      </c>
      <c r="B4330" t="s">
        <v>55</v>
      </c>
      <c r="C4330" t="s">
        <v>81</v>
      </c>
      <c r="D4330" s="4">
        <v>43405</v>
      </c>
      <c r="E4330" t="s">
        <v>204</v>
      </c>
      <c r="F4330" s="5">
        <v>43221</v>
      </c>
      <c r="G4330">
        <v>42762</v>
      </c>
      <c r="H4330">
        <v>2779.74</v>
      </c>
    </row>
    <row r="4331" spans="1:8" x14ac:dyDescent="0.2">
      <c r="A4331" t="s">
        <v>71</v>
      </c>
      <c r="B4331" t="s">
        <v>55</v>
      </c>
      <c r="C4331" t="s">
        <v>81</v>
      </c>
      <c r="D4331" s="4">
        <v>43405</v>
      </c>
      <c r="E4331" t="s">
        <v>205</v>
      </c>
      <c r="F4331" s="5">
        <v>43221</v>
      </c>
      <c r="G4331">
        <v>1928.56</v>
      </c>
      <c r="H4331">
        <v>125.4</v>
      </c>
    </row>
    <row r="4332" spans="1:8" x14ac:dyDescent="0.2">
      <c r="A4332" t="s">
        <v>71</v>
      </c>
      <c r="B4332" t="s">
        <v>55</v>
      </c>
      <c r="C4332" t="s">
        <v>82</v>
      </c>
      <c r="D4332" s="4">
        <v>43405</v>
      </c>
      <c r="E4332" t="s">
        <v>198</v>
      </c>
      <c r="F4332" s="5">
        <v>43405</v>
      </c>
      <c r="G4332">
        <v>8445.0499999999993</v>
      </c>
      <c r="H4332">
        <v>-439.13</v>
      </c>
    </row>
    <row r="4333" spans="1:8" x14ac:dyDescent="0.2">
      <c r="A4333" t="s">
        <v>71</v>
      </c>
      <c r="B4333" t="s">
        <v>55</v>
      </c>
      <c r="C4333" t="s">
        <v>82</v>
      </c>
      <c r="D4333" s="4">
        <v>43405</v>
      </c>
      <c r="E4333" t="s">
        <v>197</v>
      </c>
      <c r="F4333" s="5">
        <v>43405</v>
      </c>
      <c r="G4333">
        <v>8080.57</v>
      </c>
      <c r="H4333">
        <v>759.58</v>
      </c>
    </row>
    <row r="4334" spans="1:8" x14ac:dyDescent="0.2">
      <c r="A4334" t="s">
        <v>71</v>
      </c>
      <c r="B4334" t="s">
        <v>55</v>
      </c>
      <c r="C4334" t="s">
        <v>82</v>
      </c>
      <c r="D4334" s="4">
        <v>43405</v>
      </c>
      <c r="E4334" t="s">
        <v>196</v>
      </c>
      <c r="F4334" s="5">
        <v>43405</v>
      </c>
      <c r="G4334">
        <v>364.48</v>
      </c>
      <c r="H4334">
        <v>34.26</v>
      </c>
    </row>
    <row r="4335" spans="1:8" x14ac:dyDescent="0.2">
      <c r="A4335" t="s">
        <v>71</v>
      </c>
      <c r="B4335" t="s">
        <v>55</v>
      </c>
      <c r="C4335" t="s">
        <v>82</v>
      </c>
      <c r="D4335" s="4">
        <v>43405</v>
      </c>
      <c r="E4335" t="s">
        <v>199</v>
      </c>
      <c r="F4335" s="5">
        <v>43405</v>
      </c>
      <c r="G4335">
        <v>8445.0499999999993</v>
      </c>
      <c r="H4335">
        <v>439.13</v>
      </c>
    </row>
    <row r="4336" spans="1:8" x14ac:dyDescent="0.2">
      <c r="A4336" t="s">
        <v>71</v>
      </c>
      <c r="B4336" t="s">
        <v>55</v>
      </c>
      <c r="C4336" t="s">
        <v>82</v>
      </c>
      <c r="D4336" s="4">
        <v>43405</v>
      </c>
      <c r="E4336" t="s">
        <v>198</v>
      </c>
      <c r="F4336" s="5">
        <v>43221</v>
      </c>
      <c r="G4336">
        <v>15358.79</v>
      </c>
      <c r="H4336">
        <v>-798.65</v>
      </c>
    </row>
    <row r="4337" spans="1:8" x14ac:dyDescent="0.2">
      <c r="A4337" t="s">
        <v>71</v>
      </c>
      <c r="B4337" t="s">
        <v>55</v>
      </c>
      <c r="C4337" t="s">
        <v>82</v>
      </c>
      <c r="D4337" s="4">
        <v>43405</v>
      </c>
      <c r="E4337" t="s">
        <v>199</v>
      </c>
      <c r="F4337" s="5">
        <v>43221</v>
      </c>
      <c r="G4337">
        <v>15358.79</v>
      </c>
      <c r="H4337">
        <v>798.65</v>
      </c>
    </row>
    <row r="4338" spans="1:8" x14ac:dyDescent="0.2">
      <c r="A4338" t="s">
        <v>71</v>
      </c>
      <c r="B4338" t="s">
        <v>55</v>
      </c>
      <c r="C4338" t="s">
        <v>82</v>
      </c>
      <c r="D4338" s="4">
        <v>43405</v>
      </c>
      <c r="E4338" t="s">
        <v>206</v>
      </c>
      <c r="F4338" s="5">
        <v>43221</v>
      </c>
      <c r="G4338">
        <v>14696</v>
      </c>
      <c r="H4338">
        <v>1381.46</v>
      </c>
    </row>
    <row r="4339" spans="1:8" x14ac:dyDescent="0.2">
      <c r="A4339" t="s">
        <v>71</v>
      </c>
      <c r="B4339" t="s">
        <v>55</v>
      </c>
      <c r="C4339" t="s">
        <v>82</v>
      </c>
      <c r="D4339" s="4">
        <v>43405</v>
      </c>
      <c r="E4339" t="s">
        <v>207</v>
      </c>
      <c r="F4339" s="5">
        <v>43221</v>
      </c>
      <c r="G4339">
        <v>662.79</v>
      </c>
      <c r="H4339">
        <v>62.29</v>
      </c>
    </row>
    <row r="4340" spans="1:8" x14ac:dyDescent="0.2">
      <c r="A4340" t="s">
        <v>71</v>
      </c>
      <c r="B4340" t="s">
        <v>55</v>
      </c>
      <c r="C4340" t="s">
        <v>80</v>
      </c>
      <c r="D4340" s="4">
        <v>43405</v>
      </c>
      <c r="E4340" t="s">
        <v>198</v>
      </c>
      <c r="F4340" s="5">
        <v>43405</v>
      </c>
      <c r="G4340">
        <v>9007.08</v>
      </c>
      <c r="H4340">
        <v>-639.52</v>
      </c>
    </row>
    <row r="4341" spans="1:8" x14ac:dyDescent="0.2">
      <c r="A4341" t="s">
        <v>71</v>
      </c>
      <c r="B4341" t="s">
        <v>55</v>
      </c>
      <c r="C4341" t="s">
        <v>80</v>
      </c>
      <c r="D4341" s="4">
        <v>43405</v>
      </c>
      <c r="E4341" t="s">
        <v>193</v>
      </c>
      <c r="F4341" s="5">
        <v>43405</v>
      </c>
      <c r="G4341">
        <v>8618.4</v>
      </c>
      <c r="H4341">
        <v>1137.6400000000001</v>
      </c>
    </row>
    <row r="4342" spans="1:8" x14ac:dyDescent="0.2">
      <c r="A4342" t="s">
        <v>71</v>
      </c>
      <c r="B4342" t="s">
        <v>55</v>
      </c>
      <c r="C4342" t="s">
        <v>80</v>
      </c>
      <c r="D4342" s="4">
        <v>43405</v>
      </c>
      <c r="E4342" t="s">
        <v>192</v>
      </c>
      <c r="F4342" s="5">
        <v>43405</v>
      </c>
      <c r="G4342">
        <v>388.68</v>
      </c>
      <c r="H4342">
        <v>51.29</v>
      </c>
    </row>
    <row r="4343" spans="1:8" x14ac:dyDescent="0.2">
      <c r="A4343" t="s">
        <v>71</v>
      </c>
      <c r="B4343" t="s">
        <v>55</v>
      </c>
      <c r="C4343" t="s">
        <v>80</v>
      </c>
      <c r="D4343" s="4">
        <v>43405</v>
      </c>
      <c r="E4343" t="s">
        <v>199</v>
      </c>
      <c r="F4343" s="5">
        <v>43405</v>
      </c>
      <c r="G4343">
        <v>9007.08</v>
      </c>
      <c r="H4343">
        <v>639.52</v>
      </c>
    </row>
    <row r="4344" spans="1:8" x14ac:dyDescent="0.2">
      <c r="A4344" t="s">
        <v>71</v>
      </c>
      <c r="B4344" t="s">
        <v>55</v>
      </c>
      <c r="C4344" t="s">
        <v>80</v>
      </c>
      <c r="D4344" s="4">
        <v>43405</v>
      </c>
      <c r="E4344" t="s">
        <v>198</v>
      </c>
      <c r="F4344" s="5">
        <v>43405</v>
      </c>
      <c r="G4344">
        <v>5452.13</v>
      </c>
      <c r="H4344">
        <v>-387.09</v>
      </c>
    </row>
    <row r="4345" spans="1:8" x14ac:dyDescent="0.2">
      <c r="A4345" t="s">
        <v>71</v>
      </c>
      <c r="B4345" t="s">
        <v>55</v>
      </c>
      <c r="C4345" t="s">
        <v>80</v>
      </c>
      <c r="D4345" s="4">
        <v>43405</v>
      </c>
      <c r="E4345" t="s">
        <v>199</v>
      </c>
      <c r="F4345" s="5">
        <v>43405</v>
      </c>
      <c r="G4345">
        <v>5452.13</v>
      </c>
      <c r="H4345">
        <v>387.09</v>
      </c>
    </row>
    <row r="4346" spans="1:8" x14ac:dyDescent="0.2">
      <c r="A4346" t="s">
        <v>71</v>
      </c>
      <c r="B4346" t="s">
        <v>55</v>
      </c>
      <c r="C4346" t="s">
        <v>80</v>
      </c>
      <c r="D4346" s="4">
        <v>43405</v>
      </c>
      <c r="E4346" t="s">
        <v>193</v>
      </c>
      <c r="F4346" s="5">
        <v>43405</v>
      </c>
      <c r="G4346">
        <v>5216.83</v>
      </c>
      <c r="H4346">
        <v>688.59</v>
      </c>
    </row>
    <row r="4347" spans="1:8" x14ac:dyDescent="0.2">
      <c r="A4347" t="s">
        <v>71</v>
      </c>
      <c r="B4347" t="s">
        <v>55</v>
      </c>
      <c r="C4347" t="s">
        <v>80</v>
      </c>
      <c r="D4347" s="4">
        <v>43405</v>
      </c>
      <c r="E4347" t="s">
        <v>192</v>
      </c>
      <c r="F4347" s="5">
        <v>43405</v>
      </c>
      <c r="G4347">
        <v>235.3</v>
      </c>
      <c r="H4347">
        <v>31.05</v>
      </c>
    </row>
    <row r="4348" spans="1:8" x14ac:dyDescent="0.2">
      <c r="A4348" t="s">
        <v>71</v>
      </c>
      <c r="B4348" t="s">
        <v>55</v>
      </c>
      <c r="C4348" t="s">
        <v>80</v>
      </c>
      <c r="D4348" s="4">
        <v>43405</v>
      </c>
      <c r="E4348" t="s">
        <v>199</v>
      </c>
      <c r="F4348" s="5">
        <v>43221</v>
      </c>
      <c r="G4348">
        <v>9911.73</v>
      </c>
      <c r="H4348">
        <v>703.8</v>
      </c>
    </row>
    <row r="4349" spans="1:8" x14ac:dyDescent="0.2">
      <c r="A4349" t="s">
        <v>71</v>
      </c>
      <c r="B4349" t="s">
        <v>55</v>
      </c>
      <c r="C4349" t="s">
        <v>80</v>
      </c>
      <c r="D4349" s="4">
        <v>43405</v>
      </c>
      <c r="E4349" t="s">
        <v>198</v>
      </c>
      <c r="F4349" s="5">
        <v>43221</v>
      </c>
      <c r="G4349">
        <v>9911.73</v>
      </c>
      <c r="H4349">
        <v>-703.8</v>
      </c>
    </row>
    <row r="4350" spans="1:8" x14ac:dyDescent="0.2">
      <c r="A4350" t="s">
        <v>71</v>
      </c>
      <c r="B4350" t="s">
        <v>55</v>
      </c>
      <c r="C4350" t="s">
        <v>80</v>
      </c>
      <c r="D4350" s="4">
        <v>43405</v>
      </c>
      <c r="E4350" t="s">
        <v>202</v>
      </c>
      <c r="F4350" s="5">
        <v>43221</v>
      </c>
      <c r="G4350">
        <v>9484</v>
      </c>
      <c r="H4350">
        <v>1251.8800000000001</v>
      </c>
    </row>
    <row r="4351" spans="1:8" x14ac:dyDescent="0.2">
      <c r="A4351" t="s">
        <v>71</v>
      </c>
      <c r="B4351" t="s">
        <v>55</v>
      </c>
      <c r="C4351" t="s">
        <v>80</v>
      </c>
      <c r="D4351" s="4">
        <v>43405</v>
      </c>
      <c r="E4351" t="s">
        <v>203</v>
      </c>
      <c r="F4351" s="5">
        <v>43221</v>
      </c>
      <c r="G4351">
        <v>427.73</v>
      </c>
      <c r="H4351">
        <v>56.5</v>
      </c>
    </row>
    <row r="4352" spans="1:8" x14ac:dyDescent="0.2">
      <c r="A4352" t="s">
        <v>71</v>
      </c>
      <c r="B4352" t="s">
        <v>55</v>
      </c>
      <c r="C4352" t="s">
        <v>81</v>
      </c>
      <c r="D4352" s="4">
        <v>43405</v>
      </c>
      <c r="E4352" t="s">
        <v>199</v>
      </c>
      <c r="F4352" s="5">
        <v>43405</v>
      </c>
      <c r="G4352">
        <v>12488.67</v>
      </c>
      <c r="H4352">
        <v>437.13</v>
      </c>
    </row>
    <row r="4353" spans="1:8" x14ac:dyDescent="0.2">
      <c r="A4353" t="s">
        <v>71</v>
      </c>
      <c r="B4353" t="s">
        <v>55</v>
      </c>
      <c r="C4353" t="s">
        <v>81</v>
      </c>
      <c r="D4353" s="4">
        <v>43405</v>
      </c>
      <c r="E4353" t="s">
        <v>198</v>
      </c>
      <c r="F4353" s="5">
        <v>43405</v>
      </c>
      <c r="G4353">
        <v>12488.67</v>
      </c>
      <c r="H4353">
        <v>-437.13</v>
      </c>
    </row>
    <row r="4354" spans="1:8" x14ac:dyDescent="0.2">
      <c r="A4354" t="s">
        <v>71</v>
      </c>
      <c r="B4354" t="s">
        <v>55</v>
      </c>
      <c r="C4354" t="s">
        <v>81</v>
      </c>
      <c r="D4354" s="4">
        <v>43405</v>
      </c>
      <c r="E4354" t="s">
        <v>195</v>
      </c>
      <c r="F4354" s="5">
        <v>43405</v>
      </c>
      <c r="G4354">
        <v>11949.73</v>
      </c>
      <c r="H4354">
        <v>776.73</v>
      </c>
    </row>
    <row r="4355" spans="1:8" x14ac:dyDescent="0.2">
      <c r="A4355" t="s">
        <v>71</v>
      </c>
      <c r="B4355" t="s">
        <v>55</v>
      </c>
      <c r="C4355" t="s">
        <v>81</v>
      </c>
      <c r="D4355" s="4">
        <v>43405</v>
      </c>
      <c r="E4355" t="s">
        <v>194</v>
      </c>
      <c r="F4355" s="5">
        <v>43405</v>
      </c>
      <c r="G4355">
        <v>538.94000000000005</v>
      </c>
      <c r="H4355">
        <v>34.99</v>
      </c>
    </row>
    <row r="4356" spans="1:8" x14ac:dyDescent="0.2">
      <c r="A4356" t="s">
        <v>71</v>
      </c>
      <c r="B4356" t="s">
        <v>55</v>
      </c>
      <c r="C4356" t="s">
        <v>81</v>
      </c>
      <c r="D4356" s="4">
        <v>43405</v>
      </c>
      <c r="E4356" t="s">
        <v>199</v>
      </c>
      <c r="F4356" s="5">
        <v>43221</v>
      </c>
      <c r="G4356">
        <v>22706.880000000001</v>
      </c>
      <c r="H4356">
        <v>794.87</v>
      </c>
    </row>
    <row r="4357" spans="1:8" x14ac:dyDescent="0.2">
      <c r="A4357" t="s">
        <v>71</v>
      </c>
      <c r="B4357" t="s">
        <v>55</v>
      </c>
      <c r="C4357" t="s">
        <v>81</v>
      </c>
      <c r="D4357" s="4">
        <v>43405</v>
      </c>
      <c r="E4357" t="s">
        <v>204</v>
      </c>
      <c r="F4357" s="5">
        <v>43221</v>
      </c>
      <c r="G4357">
        <v>21727</v>
      </c>
      <c r="H4357">
        <v>1412.38</v>
      </c>
    </row>
    <row r="4358" spans="1:8" x14ac:dyDescent="0.2">
      <c r="A4358" t="s">
        <v>71</v>
      </c>
      <c r="B4358" t="s">
        <v>55</v>
      </c>
      <c r="C4358" t="s">
        <v>81</v>
      </c>
      <c r="D4358" s="4">
        <v>43405</v>
      </c>
      <c r="E4358" t="s">
        <v>205</v>
      </c>
      <c r="F4358" s="5">
        <v>43221</v>
      </c>
      <c r="G4358">
        <v>979.88</v>
      </c>
      <c r="H4358">
        <v>63.73</v>
      </c>
    </row>
    <row r="4359" spans="1:8" x14ac:dyDescent="0.2">
      <c r="A4359" t="s">
        <v>71</v>
      </c>
      <c r="B4359" t="s">
        <v>55</v>
      </c>
      <c r="C4359" t="s">
        <v>81</v>
      </c>
      <c r="D4359" s="4">
        <v>43405</v>
      </c>
      <c r="E4359" t="s">
        <v>198</v>
      </c>
      <c r="F4359" s="5">
        <v>43221</v>
      </c>
      <c r="G4359">
        <v>22706.880000000001</v>
      </c>
      <c r="H4359">
        <v>-794.87</v>
      </c>
    </row>
    <row r="4360" spans="1:8" x14ac:dyDescent="0.2">
      <c r="A4360" t="s">
        <v>71</v>
      </c>
      <c r="B4360" t="s">
        <v>55</v>
      </c>
      <c r="C4360" t="s">
        <v>82</v>
      </c>
      <c r="D4360" s="4">
        <v>43405</v>
      </c>
      <c r="E4360" t="s">
        <v>198</v>
      </c>
      <c r="F4360" s="5">
        <v>43405</v>
      </c>
      <c r="G4360">
        <v>5011.6499999999996</v>
      </c>
      <c r="H4360">
        <v>-260.69</v>
      </c>
    </row>
    <row r="4361" spans="1:8" x14ac:dyDescent="0.2">
      <c r="A4361" t="s">
        <v>71</v>
      </c>
      <c r="B4361" t="s">
        <v>55</v>
      </c>
      <c r="C4361" t="s">
        <v>82</v>
      </c>
      <c r="D4361" s="4">
        <v>43405</v>
      </c>
      <c r="E4361" t="s">
        <v>197</v>
      </c>
      <c r="F4361" s="5">
        <v>43405</v>
      </c>
      <c r="G4361">
        <v>4795.41</v>
      </c>
      <c r="H4361">
        <v>450.74</v>
      </c>
    </row>
    <row r="4362" spans="1:8" x14ac:dyDescent="0.2">
      <c r="A4362" t="s">
        <v>71</v>
      </c>
      <c r="B4362" t="s">
        <v>55</v>
      </c>
      <c r="C4362" t="s">
        <v>82</v>
      </c>
      <c r="D4362" s="4">
        <v>43405</v>
      </c>
      <c r="E4362" t="s">
        <v>196</v>
      </c>
      <c r="F4362" s="5">
        <v>43405</v>
      </c>
      <c r="G4362">
        <v>216.24</v>
      </c>
      <c r="H4362">
        <v>20.309999999999999</v>
      </c>
    </row>
    <row r="4363" spans="1:8" x14ac:dyDescent="0.2">
      <c r="A4363" t="s">
        <v>71</v>
      </c>
      <c r="B4363" t="s">
        <v>55</v>
      </c>
      <c r="C4363" t="s">
        <v>82</v>
      </c>
      <c r="D4363" s="4">
        <v>43405</v>
      </c>
      <c r="E4363" t="s">
        <v>199</v>
      </c>
      <c r="F4363" s="5">
        <v>43405</v>
      </c>
      <c r="G4363">
        <v>5011.6499999999996</v>
      </c>
      <c r="H4363">
        <v>260.69</v>
      </c>
    </row>
    <row r="4364" spans="1:8" x14ac:dyDescent="0.2">
      <c r="A4364" t="s">
        <v>71</v>
      </c>
      <c r="B4364" t="s">
        <v>55</v>
      </c>
      <c r="C4364" t="s">
        <v>82</v>
      </c>
      <c r="D4364" s="4">
        <v>43405</v>
      </c>
      <c r="E4364" t="s">
        <v>198</v>
      </c>
      <c r="F4364" s="5">
        <v>43221</v>
      </c>
      <c r="G4364">
        <v>9122.73</v>
      </c>
      <c r="H4364">
        <v>-474.35</v>
      </c>
    </row>
    <row r="4365" spans="1:8" x14ac:dyDescent="0.2">
      <c r="A4365" t="s">
        <v>71</v>
      </c>
      <c r="B4365" t="s">
        <v>55</v>
      </c>
      <c r="C4365" t="s">
        <v>82</v>
      </c>
      <c r="D4365" s="4">
        <v>43405</v>
      </c>
      <c r="E4365" t="s">
        <v>199</v>
      </c>
      <c r="F4365" s="5">
        <v>43221</v>
      </c>
      <c r="G4365">
        <v>9122.73</v>
      </c>
      <c r="H4365">
        <v>474.35</v>
      </c>
    </row>
    <row r="4366" spans="1:8" x14ac:dyDescent="0.2">
      <c r="A4366" t="s">
        <v>71</v>
      </c>
      <c r="B4366" t="s">
        <v>55</v>
      </c>
      <c r="C4366" t="s">
        <v>82</v>
      </c>
      <c r="D4366" s="4">
        <v>43405</v>
      </c>
      <c r="E4366" t="s">
        <v>206</v>
      </c>
      <c r="F4366" s="5">
        <v>43221</v>
      </c>
      <c r="G4366">
        <v>8729</v>
      </c>
      <c r="H4366">
        <v>820.52</v>
      </c>
    </row>
    <row r="4367" spans="1:8" x14ac:dyDescent="0.2">
      <c r="A4367" t="s">
        <v>71</v>
      </c>
      <c r="B4367" t="s">
        <v>55</v>
      </c>
      <c r="C4367" t="s">
        <v>82</v>
      </c>
      <c r="D4367" s="4">
        <v>43405</v>
      </c>
      <c r="E4367" t="s">
        <v>207</v>
      </c>
      <c r="F4367" s="5">
        <v>43221</v>
      </c>
      <c r="G4367">
        <v>393.73</v>
      </c>
      <c r="H4367">
        <v>36.97</v>
      </c>
    </row>
    <row r="4368" spans="1:8" x14ac:dyDescent="0.2">
      <c r="A4368" t="s">
        <v>71</v>
      </c>
      <c r="B4368" t="s">
        <v>54</v>
      </c>
      <c r="C4368" t="s">
        <v>80</v>
      </c>
      <c r="D4368" s="4">
        <v>43435</v>
      </c>
      <c r="E4368" t="s">
        <v>199</v>
      </c>
      <c r="F4368" s="5">
        <v>43405</v>
      </c>
      <c r="G4368">
        <v>62228.77</v>
      </c>
      <c r="H4368">
        <v>4418.49</v>
      </c>
    </row>
    <row r="4369" spans="1:8" x14ac:dyDescent="0.2">
      <c r="A4369" t="s">
        <v>71</v>
      </c>
      <c r="B4369" t="s">
        <v>54</v>
      </c>
      <c r="C4369" t="s">
        <v>80</v>
      </c>
      <c r="D4369" s="4">
        <v>43435</v>
      </c>
      <c r="E4369" t="s">
        <v>198</v>
      </c>
      <c r="F4369" s="5">
        <v>43405</v>
      </c>
      <c r="G4369">
        <v>62228.77</v>
      </c>
      <c r="H4369">
        <v>-4418.49</v>
      </c>
    </row>
    <row r="4370" spans="1:8" x14ac:dyDescent="0.2">
      <c r="A4370" t="s">
        <v>71</v>
      </c>
      <c r="B4370" t="s">
        <v>54</v>
      </c>
      <c r="C4370" t="s">
        <v>80</v>
      </c>
      <c r="D4370" s="4">
        <v>43435</v>
      </c>
      <c r="E4370" t="s">
        <v>193</v>
      </c>
      <c r="F4370" s="5">
        <v>43405</v>
      </c>
      <c r="G4370">
        <v>59543.42</v>
      </c>
      <c r="H4370">
        <v>7859.74</v>
      </c>
    </row>
    <row r="4371" spans="1:8" x14ac:dyDescent="0.2">
      <c r="A4371" t="s">
        <v>71</v>
      </c>
      <c r="B4371" t="s">
        <v>54</v>
      </c>
      <c r="C4371" t="s">
        <v>80</v>
      </c>
      <c r="D4371" s="4">
        <v>43435</v>
      </c>
      <c r="E4371" t="s">
        <v>192</v>
      </c>
      <c r="F4371" s="5">
        <v>43405</v>
      </c>
      <c r="G4371">
        <v>2685.35</v>
      </c>
      <c r="H4371">
        <v>354.65</v>
      </c>
    </row>
    <row r="4372" spans="1:8" x14ac:dyDescent="0.2">
      <c r="A4372" t="s">
        <v>71</v>
      </c>
      <c r="B4372" t="s">
        <v>54</v>
      </c>
      <c r="C4372" t="s">
        <v>80</v>
      </c>
      <c r="D4372" s="4">
        <v>43435</v>
      </c>
      <c r="E4372" t="s">
        <v>199</v>
      </c>
      <c r="F4372" s="5">
        <v>43221</v>
      </c>
      <c r="G4372">
        <v>82382.899999999994</v>
      </c>
      <c r="H4372">
        <v>5849.58</v>
      </c>
    </row>
    <row r="4373" spans="1:8" x14ac:dyDescent="0.2">
      <c r="A4373" t="s">
        <v>71</v>
      </c>
      <c r="B4373" t="s">
        <v>54</v>
      </c>
      <c r="C4373" t="s">
        <v>80</v>
      </c>
      <c r="D4373" s="4">
        <v>43435</v>
      </c>
      <c r="E4373" t="s">
        <v>202</v>
      </c>
      <c r="F4373" s="5">
        <v>43221</v>
      </c>
      <c r="G4373">
        <v>78828</v>
      </c>
      <c r="H4373">
        <v>10405.41</v>
      </c>
    </row>
    <row r="4374" spans="1:8" x14ac:dyDescent="0.2">
      <c r="A4374" t="s">
        <v>71</v>
      </c>
      <c r="B4374" t="s">
        <v>54</v>
      </c>
      <c r="C4374" t="s">
        <v>80</v>
      </c>
      <c r="D4374" s="4">
        <v>43435</v>
      </c>
      <c r="E4374" t="s">
        <v>203</v>
      </c>
      <c r="F4374" s="5">
        <v>43221</v>
      </c>
      <c r="G4374">
        <v>3554.9</v>
      </c>
      <c r="H4374">
        <v>469.32</v>
      </c>
    </row>
    <row r="4375" spans="1:8" x14ac:dyDescent="0.2">
      <c r="A4375" t="s">
        <v>71</v>
      </c>
      <c r="B4375" t="s">
        <v>54</v>
      </c>
      <c r="C4375" t="s">
        <v>80</v>
      </c>
      <c r="D4375" s="4">
        <v>43435</v>
      </c>
      <c r="E4375" t="s">
        <v>198</v>
      </c>
      <c r="F4375" s="5">
        <v>43221</v>
      </c>
      <c r="G4375">
        <v>82382.899999999994</v>
      </c>
      <c r="H4375">
        <v>-5849.58</v>
      </c>
    </row>
    <row r="4376" spans="1:8" x14ac:dyDescent="0.2">
      <c r="A4376" t="s">
        <v>71</v>
      </c>
      <c r="B4376" t="s">
        <v>54</v>
      </c>
      <c r="C4376" t="s">
        <v>81</v>
      </c>
      <c r="D4376" s="4">
        <v>43435</v>
      </c>
      <c r="E4376" t="s">
        <v>195</v>
      </c>
      <c r="F4376" s="5">
        <v>43405</v>
      </c>
      <c r="G4376">
        <v>216590.87</v>
      </c>
      <c r="H4376">
        <v>14078.48</v>
      </c>
    </row>
    <row r="4377" spans="1:8" x14ac:dyDescent="0.2">
      <c r="A4377" t="s">
        <v>71</v>
      </c>
      <c r="B4377" t="s">
        <v>54</v>
      </c>
      <c r="C4377" t="s">
        <v>81</v>
      </c>
      <c r="D4377" s="4">
        <v>43435</v>
      </c>
      <c r="E4377" t="s">
        <v>194</v>
      </c>
      <c r="F4377" s="5">
        <v>43405</v>
      </c>
      <c r="G4377">
        <v>9768.32</v>
      </c>
      <c r="H4377">
        <v>635.01</v>
      </c>
    </row>
    <row r="4378" spans="1:8" x14ac:dyDescent="0.2">
      <c r="A4378" t="s">
        <v>71</v>
      </c>
      <c r="B4378" t="s">
        <v>54</v>
      </c>
      <c r="C4378" t="s">
        <v>81</v>
      </c>
      <c r="D4378" s="4">
        <v>43435</v>
      </c>
      <c r="E4378" t="s">
        <v>199</v>
      </c>
      <c r="F4378" s="5">
        <v>43405</v>
      </c>
      <c r="G4378">
        <v>226359.19</v>
      </c>
      <c r="H4378">
        <v>7922.75</v>
      </c>
    </row>
    <row r="4379" spans="1:8" x14ac:dyDescent="0.2">
      <c r="A4379" t="s">
        <v>71</v>
      </c>
      <c r="B4379" t="s">
        <v>54</v>
      </c>
      <c r="C4379" t="s">
        <v>81</v>
      </c>
      <c r="D4379" s="4">
        <v>43435</v>
      </c>
      <c r="E4379" t="s">
        <v>198</v>
      </c>
      <c r="F4379" s="5">
        <v>43405</v>
      </c>
      <c r="G4379">
        <v>226359.19</v>
      </c>
      <c r="H4379">
        <v>-7922.75</v>
      </c>
    </row>
    <row r="4380" spans="1:8" x14ac:dyDescent="0.2">
      <c r="A4380" t="s">
        <v>71</v>
      </c>
      <c r="B4380" t="s">
        <v>54</v>
      </c>
      <c r="C4380" t="s">
        <v>81</v>
      </c>
      <c r="D4380" s="4">
        <v>43435</v>
      </c>
      <c r="E4380" t="s">
        <v>204</v>
      </c>
      <c r="F4380" s="5">
        <v>43221</v>
      </c>
      <c r="G4380">
        <v>286981</v>
      </c>
      <c r="H4380">
        <v>18656.43</v>
      </c>
    </row>
    <row r="4381" spans="1:8" x14ac:dyDescent="0.2">
      <c r="A4381" t="s">
        <v>71</v>
      </c>
      <c r="B4381" t="s">
        <v>54</v>
      </c>
      <c r="C4381" t="s">
        <v>81</v>
      </c>
      <c r="D4381" s="4">
        <v>43435</v>
      </c>
      <c r="E4381" t="s">
        <v>205</v>
      </c>
      <c r="F4381" s="5">
        <v>43221</v>
      </c>
      <c r="G4381">
        <v>12942.85</v>
      </c>
      <c r="H4381">
        <v>841.12</v>
      </c>
    </row>
    <row r="4382" spans="1:8" x14ac:dyDescent="0.2">
      <c r="A4382" t="s">
        <v>71</v>
      </c>
      <c r="B4382" t="s">
        <v>54</v>
      </c>
      <c r="C4382" t="s">
        <v>81</v>
      </c>
      <c r="D4382" s="4">
        <v>43435</v>
      </c>
      <c r="E4382" t="s">
        <v>198</v>
      </c>
      <c r="F4382" s="5">
        <v>43221</v>
      </c>
      <c r="G4382">
        <v>299923.84999999998</v>
      </c>
      <c r="H4382">
        <v>-10500.01</v>
      </c>
    </row>
    <row r="4383" spans="1:8" x14ac:dyDescent="0.2">
      <c r="A4383" t="s">
        <v>71</v>
      </c>
      <c r="B4383" t="s">
        <v>54</v>
      </c>
      <c r="C4383" t="s">
        <v>81</v>
      </c>
      <c r="D4383" s="4">
        <v>43435</v>
      </c>
      <c r="E4383" t="s">
        <v>199</v>
      </c>
      <c r="F4383" s="5">
        <v>43221</v>
      </c>
      <c r="G4383">
        <v>299923.84999999998</v>
      </c>
      <c r="H4383">
        <v>10500.01</v>
      </c>
    </row>
    <row r="4384" spans="1:8" x14ac:dyDescent="0.2">
      <c r="A4384" t="s">
        <v>71</v>
      </c>
      <c r="B4384" t="s">
        <v>54</v>
      </c>
      <c r="C4384" t="s">
        <v>82</v>
      </c>
      <c r="D4384" s="4">
        <v>43435</v>
      </c>
      <c r="E4384" t="s">
        <v>199</v>
      </c>
      <c r="F4384" s="5">
        <v>43405</v>
      </c>
      <c r="G4384">
        <v>64123.01</v>
      </c>
      <c r="H4384">
        <v>3334.36</v>
      </c>
    </row>
    <row r="4385" spans="1:8" x14ac:dyDescent="0.2">
      <c r="A4385" t="s">
        <v>71</v>
      </c>
      <c r="B4385" t="s">
        <v>54</v>
      </c>
      <c r="C4385" t="s">
        <v>82</v>
      </c>
      <c r="D4385" s="4">
        <v>43435</v>
      </c>
      <c r="E4385" t="s">
        <v>198</v>
      </c>
      <c r="F4385" s="5">
        <v>43405</v>
      </c>
      <c r="G4385">
        <v>64123.01</v>
      </c>
      <c r="H4385">
        <v>-3334.36</v>
      </c>
    </row>
    <row r="4386" spans="1:8" x14ac:dyDescent="0.2">
      <c r="A4386" t="s">
        <v>71</v>
      </c>
      <c r="B4386" t="s">
        <v>54</v>
      </c>
      <c r="C4386" t="s">
        <v>82</v>
      </c>
      <c r="D4386" s="4">
        <v>43435</v>
      </c>
      <c r="E4386" t="s">
        <v>197</v>
      </c>
      <c r="F4386" s="5">
        <v>43405</v>
      </c>
      <c r="G4386">
        <v>61356.02</v>
      </c>
      <c r="H4386">
        <v>5767.43</v>
      </c>
    </row>
    <row r="4387" spans="1:8" x14ac:dyDescent="0.2">
      <c r="A4387" t="s">
        <v>71</v>
      </c>
      <c r="B4387" t="s">
        <v>54</v>
      </c>
      <c r="C4387" t="s">
        <v>82</v>
      </c>
      <c r="D4387" s="4">
        <v>43435</v>
      </c>
      <c r="E4387" t="s">
        <v>196</v>
      </c>
      <c r="F4387" s="5">
        <v>43405</v>
      </c>
      <c r="G4387">
        <v>2766.99</v>
      </c>
      <c r="H4387">
        <v>259.93</v>
      </c>
    </row>
    <row r="4388" spans="1:8" x14ac:dyDescent="0.2">
      <c r="A4388" t="s">
        <v>71</v>
      </c>
      <c r="B4388" t="s">
        <v>54</v>
      </c>
      <c r="C4388" t="s">
        <v>82</v>
      </c>
      <c r="D4388" s="4">
        <v>43435</v>
      </c>
      <c r="E4388" t="s">
        <v>199</v>
      </c>
      <c r="F4388" s="5">
        <v>43221</v>
      </c>
      <c r="G4388">
        <v>85267.75</v>
      </c>
      <c r="H4388">
        <v>4433.7700000000004</v>
      </c>
    </row>
    <row r="4389" spans="1:8" x14ac:dyDescent="0.2">
      <c r="A4389" t="s">
        <v>71</v>
      </c>
      <c r="B4389" t="s">
        <v>54</v>
      </c>
      <c r="C4389" t="s">
        <v>82</v>
      </c>
      <c r="D4389" s="4">
        <v>43435</v>
      </c>
      <c r="E4389" t="s">
        <v>206</v>
      </c>
      <c r="F4389" s="5">
        <v>43221</v>
      </c>
      <c r="G4389">
        <v>81588</v>
      </c>
      <c r="H4389">
        <v>7669.27</v>
      </c>
    </row>
    <row r="4390" spans="1:8" x14ac:dyDescent="0.2">
      <c r="A4390" t="s">
        <v>71</v>
      </c>
      <c r="B4390" t="s">
        <v>54</v>
      </c>
      <c r="C4390" t="s">
        <v>82</v>
      </c>
      <c r="D4390" s="4">
        <v>43435</v>
      </c>
      <c r="E4390" t="s">
        <v>207</v>
      </c>
      <c r="F4390" s="5">
        <v>43221</v>
      </c>
      <c r="G4390">
        <v>3679.75</v>
      </c>
      <c r="H4390">
        <v>345.68</v>
      </c>
    </row>
    <row r="4391" spans="1:8" x14ac:dyDescent="0.2">
      <c r="A4391" t="s">
        <v>71</v>
      </c>
      <c r="B4391" t="s">
        <v>54</v>
      </c>
      <c r="C4391" t="s">
        <v>82</v>
      </c>
      <c r="D4391" s="4">
        <v>43435</v>
      </c>
      <c r="E4391" t="s">
        <v>198</v>
      </c>
      <c r="F4391" s="5">
        <v>43221</v>
      </c>
      <c r="G4391">
        <v>85267.75</v>
      </c>
      <c r="H4391">
        <v>-4433.7700000000004</v>
      </c>
    </row>
    <row r="4392" spans="1:8" x14ac:dyDescent="0.2">
      <c r="A4392" t="s">
        <v>71</v>
      </c>
      <c r="B4392" t="s">
        <v>54</v>
      </c>
      <c r="C4392" t="s">
        <v>80</v>
      </c>
      <c r="D4392" s="4">
        <v>43435</v>
      </c>
      <c r="E4392" t="s">
        <v>193</v>
      </c>
      <c r="F4392" s="5">
        <v>43405</v>
      </c>
      <c r="G4392">
        <v>36908.25</v>
      </c>
      <c r="H4392">
        <v>4871.8500000000004</v>
      </c>
    </row>
    <row r="4393" spans="1:8" x14ac:dyDescent="0.2">
      <c r="A4393" t="s">
        <v>71</v>
      </c>
      <c r="B4393" t="s">
        <v>54</v>
      </c>
      <c r="C4393" t="s">
        <v>80</v>
      </c>
      <c r="D4393" s="4">
        <v>43435</v>
      </c>
      <c r="E4393" t="s">
        <v>192</v>
      </c>
      <c r="F4393" s="5">
        <v>43405</v>
      </c>
      <c r="G4393">
        <v>1664.52</v>
      </c>
      <c r="H4393">
        <v>219.73</v>
      </c>
    </row>
    <row r="4394" spans="1:8" x14ac:dyDescent="0.2">
      <c r="A4394" t="s">
        <v>71</v>
      </c>
      <c r="B4394" t="s">
        <v>54</v>
      </c>
      <c r="C4394" t="s">
        <v>80</v>
      </c>
      <c r="D4394" s="4">
        <v>43435</v>
      </c>
      <c r="E4394" t="s">
        <v>199</v>
      </c>
      <c r="F4394" s="5">
        <v>43405</v>
      </c>
      <c r="G4394">
        <v>38572.769999999997</v>
      </c>
      <c r="H4394">
        <v>2738.8</v>
      </c>
    </row>
    <row r="4395" spans="1:8" x14ac:dyDescent="0.2">
      <c r="A4395" t="s">
        <v>71</v>
      </c>
      <c r="B4395" t="s">
        <v>54</v>
      </c>
      <c r="C4395" t="s">
        <v>80</v>
      </c>
      <c r="D4395" s="4">
        <v>43435</v>
      </c>
      <c r="E4395" t="s">
        <v>198</v>
      </c>
      <c r="F4395" s="5">
        <v>43405</v>
      </c>
      <c r="G4395">
        <v>38572.769999999997</v>
      </c>
      <c r="H4395">
        <v>-2738.8</v>
      </c>
    </row>
    <row r="4396" spans="1:8" x14ac:dyDescent="0.2">
      <c r="A4396" t="s">
        <v>71</v>
      </c>
      <c r="B4396" t="s">
        <v>54</v>
      </c>
      <c r="C4396" t="s">
        <v>80</v>
      </c>
      <c r="D4396" s="4">
        <v>43435</v>
      </c>
      <c r="E4396" t="s">
        <v>202</v>
      </c>
      <c r="F4396" s="5">
        <v>43221</v>
      </c>
      <c r="G4396">
        <v>49326</v>
      </c>
      <c r="H4396">
        <v>6510.92</v>
      </c>
    </row>
    <row r="4397" spans="1:8" x14ac:dyDescent="0.2">
      <c r="A4397" t="s">
        <v>71</v>
      </c>
      <c r="B4397" t="s">
        <v>54</v>
      </c>
      <c r="C4397" t="s">
        <v>80</v>
      </c>
      <c r="D4397" s="4">
        <v>43435</v>
      </c>
      <c r="E4397" t="s">
        <v>203</v>
      </c>
      <c r="F4397" s="5">
        <v>43221</v>
      </c>
      <c r="G4397">
        <v>2224.5</v>
      </c>
      <c r="H4397">
        <v>293.64</v>
      </c>
    </row>
    <row r="4398" spans="1:8" x14ac:dyDescent="0.2">
      <c r="A4398" t="s">
        <v>71</v>
      </c>
      <c r="B4398" t="s">
        <v>54</v>
      </c>
      <c r="C4398" t="s">
        <v>80</v>
      </c>
      <c r="D4398" s="4">
        <v>43435</v>
      </c>
      <c r="E4398" t="s">
        <v>198</v>
      </c>
      <c r="F4398" s="5">
        <v>43221</v>
      </c>
      <c r="G4398">
        <v>51550.5</v>
      </c>
      <c r="H4398">
        <v>-3660.46</v>
      </c>
    </row>
    <row r="4399" spans="1:8" x14ac:dyDescent="0.2">
      <c r="A4399" t="s">
        <v>71</v>
      </c>
      <c r="B4399" t="s">
        <v>54</v>
      </c>
      <c r="C4399" t="s">
        <v>80</v>
      </c>
      <c r="D4399" s="4">
        <v>43435</v>
      </c>
      <c r="E4399" t="s">
        <v>199</v>
      </c>
      <c r="F4399" s="5">
        <v>43221</v>
      </c>
      <c r="G4399">
        <v>51550.5</v>
      </c>
      <c r="H4399">
        <v>3660.46</v>
      </c>
    </row>
    <row r="4400" spans="1:8" x14ac:dyDescent="0.2">
      <c r="A4400" t="s">
        <v>71</v>
      </c>
      <c r="B4400" t="s">
        <v>54</v>
      </c>
      <c r="C4400" t="s">
        <v>81</v>
      </c>
      <c r="D4400" s="4">
        <v>43435</v>
      </c>
      <c r="E4400" t="s">
        <v>199</v>
      </c>
      <c r="F4400" s="5">
        <v>43405</v>
      </c>
      <c r="G4400">
        <v>137531.16</v>
      </c>
      <c r="H4400">
        <v>4813.6400000000003</v>
      </c>
    </row>
    <row r="4401" spans="1:8" x14ac:dyDescent="0.2">
      <c r="A4401" t="s">
        <v>71</v>
      </c>
      <c r="B4401" t="s">
        <v>54</v>
      </c>
      <c r="C4401" t="s">
        <v>81</v>
      </c>
      <c r="D4401" s="4">
        <v>43435</v>
      </c>
      <c r="E4401" t="s">
        <v>198</v>
      </c>
      <c r="F4401" s="5">
        <v>43405</v>
      </c>
      <c r="G4401">
        <v>137531.16</v>
      </c>
      <c r="H4401">
        <v>-4813.6400000000003</v>
      </c>
    </row>
    <row r="4402" spans="1:8" x14ac:dyDescent="0.2">
      <c r="A4402" t="s">
        <v>71</v>
      </c>
      <c r="B4402" t="s">
        <v>54</v>
      </c>
      <c r="C4402" t="s">
        <v>81</v>
      </c>
      <c r="D4402" s="4">
        <v>43435</v>
      </c>
      <c r="E4402" t="s">
        <v>195</v>
      </c>
      <c r="F4402" s="5">
        <v>43405</v>
      </c>
      <c r="G4402">
        <v>131596.21</v>
      </c>
      <c r="H4402">
        <v>8553.81</v>
      </c>
    </row>
    <row r="4403" spans="1:8" x14ac:dyDescent="0.2">
      <c r="A4403" t="s">
        <v>71</v>
      </c>
      <c r="B4403" t="s">
        <v>54</v>
      </c>
      <c r="C4403" t="s">
        <v>81</v>
      </c>
      <c r="D4403" s="4">
        <v>43435</v>
      </c>
      <c r="E4403" t="s">
        <v>194</v>
      </c>
      <c r="F4403" s="5">
        <v>43405</v>
      </c>
      <c r="G4403">
        <v>5934.95</v>
      </c>
      <c r="H4403">
        <v>385.84</v>
      </c>
    </row>
    <row r="4404" spans="1:8" x14ac:dyDescent="0.2">
      <c r="A4404" t="s">
        <v>71</v>
      </c>
      <c r="B4404" t="s">
        <v>54</v>
      </c>
      <c r="C4404" t="s">
        <v>81</v>
      </c>
      <c r="D4404" s="4">
        <v>43435</v>
      </c>
      <c r="E4404" t="s">
        <v>199</v>
      </c>
      <c r="F4404" s="5">
        <v>43221</v>
      </c>
      <c r="G4404">
        <v>184274.11</v>
      </c>
      <c r="H4404">
        <v>6451.33</v>
      </c>
    </row>
    <row r="4405" spans="1:8" x14ac:dyDescent="0.2">
      <c r="A4405" t="s">
        <v>71</v>
      </c>
      <c r="B4405" t="s">
        <v>54</v>
      </c>
      <c r="C4405" t="s">
        <v>81</v>
      </c>
      <c r="D4405" s="4">
        <v>43435</v>
      </c>
      <c r="E4405" t="s">
        <v>204</v>
      </c>
      <c r="F4405" s="5">
        <v>43221</v>
      </c>
      <c r="G4405">
        <v>176322</v>
      </c>
      <c r="H4405">
        <v>11462.68</v>
      </c>
    </row>
    <row r="4406" spans="1:8" x14ac:dyDescent="0.2">
      <c r="A4406" t="s">
        <v>71</v>
      </c>
      <c r="B4406" t="s">
        <v>54</v>
      </c>
      <c r="C4406" t="s">
        <v>81</v>
      </c>
      <c r="D4406" s="4">
        <v>43435</v>
      </c>
      <c r="E4406" t="s">
        <v>205</v>
      </c>
      <c r="F4406" s="5">
        <v>43221</v>
      </c>
      <c r="G4406">
        <v>7952.11</v>
      </c>
      <c r="H4406">
        <v>516.79999999999995</v>
      </c>
    </row>
    <row r="4407" spans="1:8" x14ac:dyDescent="0.2">
      <c r="A4407" t="s">
        <v>71</v>
      </c>
      <c r="B4407" t="s">
        <v>54</v>
      </c>
      <c r="C4407" t="s">
        <v>81</v>
      </c>
      <c r="D4407" s="4">
        <v>43435</v>
      </c>
      <c r="E4407" t="s">
        <v>198</v>
      </c>
      <c r="F4407" s="5">
        <v>43221</v>
      </c>
      <c r="G4407">
        <v>184274.11</v>
      </c>
      <c r="H4407">
        <v>-6451.33</v>
      </c>
    </row>
    <row r="4408" spans="1:8" x14ac:dyDescent="0.2">
      <c r="A4408" t="s">
        <v>71</v>
      </c>
      <c r="B4408" t="s">
        <v>54</v>
      </c>
      <c r="C4408" t="s">
        <v>82</v>
      </c>
      <c r="D4408" s="4">
        <v>43435</v>
      </c>
      <c r="E4408" t="s">
        <v>199</v>
      </c>
      <c r="F4408" s="5">
        <v>43405</v>
      </c>
      <c r="G4408">
        <v>39785.760000000002</v>
      </c>
      <c r="H4408">
        <v>2068.92</v>
      </c>
    </row>
    <row r="4409" spans="1:8" x14ac:dyDescent="0.2">
      <c r="A4409" t="s">
        <v>71</v>
      </c>
      <c r="B4409" t="s">
        <v>54</v>
      </c>
      <c r="C4409" t="s">
        <v>82</v>
      </c>
      <c r="D4409" s="4">
        <v>43435</v>
      </c>
      <c r="E4409" t="s">
        <v>197</v>
      </c>
      <c r="F4409" s="5">
        <v>43405</v>
      </c>
      <c r="G4409">
        <v>38068.9</v>
      </c>
      <c r="H4409">
        <v>3578.49</v>
      </c>
    </row>
    <row r="4410" spans="1:8" x14ac:dyDescent="0.2">
      <c r="A4410" t="s">
        <v>71</v>
      </c>
      <c r="B4410" t="s">
        <v>54</v>
      </c>
      <c r="C4410" t="s">
        <v>82</v>
      </c>
      <c r="D4410" s="4">
        <v>43435</v>
      </c>
      <c r="E4410" t="s">
        <v>196</v>
      </c>
      <c r="F4410" s="5">
        <v>43405</v>
      </c>
      <c r="G4410">
        <v>1716.86</v>
      </c>
      <c r="H4410">
        <v>161.47</v>
      </c>
    </row>
    <row r="4411" spans="1:8" x14ac:dyDescent="0.2">
      <c r="A4411" t="s">
        <v>71</v>
      </c>
      <c r="B4411" t="s">
        <v>54</v>
      </c>
      <c r="C4411" t="s">
        <v>82</v>
      </c>
      <c r="D4411" s="4">
        <v>43435</v>
      </c>
      <c r="E4411" t="s">
        <v>198</v>
      </c>
      <c r="F4411" s="5">
        <v>43405</v>
      </c>
      <c r="G4411">
        <v>39785.760000000002</v>
      </c>
      <c r="H4411">
        <v>-2068.92</v>
      </c>
    </row>
    <row r="4412" spans="1:8" x14ac:dyDescent="0.2">
      <c r="A4412" t="s">
        <v>71</v>
      </c>
      <c r="B4412" t="s">
        <v>54</v>
      </c>
      <c r="C4412" t="s">
        <v>82</v>
      </c>
      <c r="D4412" s="4">
        <v>43435</v>
      </c>
      <c r="E4412" t="s">
        <v>206</v>
      </c>
      <c r="F4412" s="5">
        <v>43221</v>
      </c>
      <c r="G4412">
        <v>50924</v>
      </c>
      <c r="H4412">
        <v>4786.6499999999996</v>
      </c>
    </row>
    <row r="4413" spans="1:8" x14ac:dyDescent="0.2">
      <c r="A4413" t="s">
        <v>71</v>
      </c>
      <c r="B4413" t="s">
        <v>54</v>
      </c>
      <c r="C4413" t="s">
        <v>82</v>
      </c>
      <c r="D4413" s="4">
        <v>43435</v>
      </c>
      <c r="E4413" t="s">
        <v>207</v>
      </c>
      <c r="F4413" s="5">
        <v>43221</v>
      </c>
      <c r="G4413">
        <v>2296.6799999999998</v>
      </c>
      <c r="H4413">
        <v>215.77</v>
      </c>
    </row>
    <row r="4414" spans="1:8" x14ac:dyDescent="0.2">
      <c r="A4414" t="s">
        <v>71</v>
      </c>
      <c r="B4414" t="s">
        <v>54</v>
      </c>
      <c r="C4414" t="s">
        <v>82</v>
      </c>
      <c r="D4414" s="4">
        <v>43435</v>
      </c>
      <c r="E4414" t="s">
        <v>199</v>
      </c>
      <c r="F4414" s="5">
        <v>43221</v>
      </c>
      <c r="G4414">
        <v>53220.68</v>
      </c>
      <c r="H4414">
        <v>2767.39</v>
      </c>
    </row>
    <row r="4415" spans="1:8" x14ac:dyDescent="0.2">
      <c r="A4415" t="s">
        <v>71</v>
      </c>
      <c r="B4415" t="s">
        <v>54</v>
      </c>
      <c r="C4415" t="s">
        <v>82</v>
      </c>
      <c r="D4415" s="4">
        <v>43435</v>
      </c>
      <c r="E4415" t="s">
        <v>198</v>
      </c>
      <c r="F4415" s="5">
        <v>43221</v>
      </c>
      <c r="G4415">
        <v>53220.68</v>
      </c>
      <c r="H4415">
        <v>-2767.39</v>
      </c>
    </row>
    <row r="4416" spans="1:8" x14ac:dyDescent="0.2">
      <c r="A4416" t="s">
        <v>71</v>
      </c>
      <c r="B4416" t="s">
        <v>55</v>
      </c>
      <c r="C4416" t="s">
        <v>80</v>
      </c>
      <c r="D4416" s="4">
        <v>43435</v>
      </c>
      <c r="E4416" t="s">
        <v>198</v>
      </c>
      <c r="F4416" s="5">
        <v>43405</v>
      </c>
      <c r="G4416">
        <v>86.72</v>
      </c>
      <c r="H4416">
        <v>-6.15</v>
      </c>
    </row>
    <row r="4417" spans="1:8" x14ac:dyDescent="0.2">
      <c r="A4417" t="s">
        <v>71</v>
      </c>
      <c r="B4417" t="s">
        <v>55</v>
      </c>
      <c r="C4417" t="s">
        <v>80</v>
      </c>
      <c r="D4417" s="4">
        <v>43435</v>
      </c>
      <c r="E4417" t="s">
        <v>199</v>
      </c>
      <c r="F4417" s="5">
        <v>43405</v>
      </c>
      <c r="G4417">
        <v>86.72</v>
      </c>
      <c r="H4417">
        <v>6.15</v>
      </c>
    </row>
    <row r="4418" spans="1:8" x14ac:dyDescent="0.2">
      <c r="A4418" t="s">
        <v>71</v>
      </c>
      <c r="B4418" t="s">
        <v>55</v>
      </c>
      <c r="C4418" t="s">
        <v>80</v>
      </c>
      <c r="D4418" s="4">
        <v>43435</v>
      </c>
      <c r="E4418" t="s">
        <v>193</v>
      </c>
      <c r="F4418" s="5">
        <v>43405</v>
      </c>
      <c r="G4418">
        <v>82.97</v>
      </c>
      <c r="H4418">
        <v>10.95</v>
      </c>
    </row>
    <row r="4419" spans="1:8" x14ac:dyDescent="0.2">
      <c r="A4419" t="s">
        <v>71</v>
      </c>
      <c r="B4419" t="s">
        <v>55</v>
      </c>
      <c r="C4419" t="s">
        <v>80</v>
      </c>
      <c r="D4419" s="4">
        <v>43435</v>
      </c>
      <c r="E4419" t="s">
        <v>192</v>
      </c>
      <c r="F4419" s="5">
        <v>43405</v>
      </c>
      <c r="G4419">
        <v>3.75</v>
      </c>
      <c r="H4419">
        <v>0.49</v>
      </c>
    </row>
    <row r="4420" spans="1:8" x14ac:dyDescent="0.2">
      <c r="A4420" t="s">
        <v>71</v>
      </c>
      <c r="B4420" t="s">
        <v>55</v>
      </c>
      <c r="C4420" t="s">
        <v>80</v>
      </c>
      <c r="D4420" s="4">
        <v>43435</v>
      </c>
      <c r="E4420" t="s">
        <v>199</v>
      </c>
      <c r="F4420" s="5">
        <v>43221</v>
      </c>
      <c r="G4420">
        <v>120.18</v>
      </c>
      <c r="H4420">
        <v>8.5399999999999991</v>
      </c>
    </row>
    <row r="4421" spans="1:8" x14ac:dyDescent="0.2">
      <c r="A4421" t="s">
        <v>71</v>
      </c>
      <c r="B4421" t="s">
        <v>55</v>
      </c>
      <c r="C4421" t="s">
        <v>80</v>
      </c>
      <c r="D4421" s="4">
        <v>43435</v>
      </c>
      <c r="E4421" t="s">
        <v>198</v>
      </c>
      <c r="F4421" s="5">
        <v>43221</v>
      </c>
      <c r="G4421">
        <v>120.18</v>
      </c>
      <c r="H4421">
        <v>-8.5399999999999991</v>
      </c>
    </row>
    <row r="4422" spans="1:8" x14ac:dyDescent="0.2">
      <c r="A4422" t="s">
        <v>71</v>
      </c>
      <c r="B4422" t="s">
        <v>55</v>
      </c>
      <c r="C4422" t="s">
        <v>80</v>
      </c>
      <c r="D4422" s="4">
        <v>43435</v>
      </c>
      <c r="E4422" t="s">
        <v>202</v>
      </c>
      <c r="F4422" s="5">
        <v>43221</v>
      </c>
      <c r="G4422">
        <v>115</v>
      </c>
      <c r="H4422">
        <v>15.18</v>
      </c>
    </row>
    <row r="4423" spans="1:8" x14ac:dyDescent="0.2">
      <c r="A4423" t="s">
        <v>71</v>
      </c>
      <c r="B4423" t="s">
        <v>55</v>
      </c>
      <c r="C4423" t="s">
        <v>80</v>
      </c>
      <c r="D4423" s="4">
        <v>43435</v>
      </c>
      <c r="E4423" t="s">
        <v>203</v>
      </c>
      <c r="F4423" s="5">
        <v>43221</v>
      </c>
      <c r="G4423">
        <v>5.18</v>
      </c>
      <c r="H4423">
        <v>0.69</v>
      </c>
    </row>
    <row r="4424" spans="1:8" x14ac:dyDescent="0.2">
      <c r="A4424" t="s">
        <v>71</v>
      </c>
      <c r="B4424" t="s">
        <v>55</v>
      </c>
      <c r="C4424" t="s">
        <v>81</v>
      </c>
      <c r="D4424" s="4">
        <v>43435</v>
      </c>
      <c r="E4424" t="s">
        <v>199</v>
      </c>
      <c r="F4424" s="5">
        <v>43405</v>
      </c>
      <c r="G4424">
        <v>302.33999999999997</v>
      </c>
      <c r="H4424">
        <v>10.57</v>
      </c>
    </row>
    <row r="4425" spans="1:8" x14ac:dyDescent="0.2">
      <c r="A4425" t="s">
        <v>71</v>
      </c>
      <c r="B4425" t="s">
        <v>55</v>
      </c>
      <c r="C4425" t="s">
        <v>81</v>
      </c>
      <c r="D4425" s="4">
        <v>43435</v>
      </c>
      <c r="E4425" t="s">
        <v>198</v>
      </c>
      <c r="F4425" s="5">
        <v>43405</v>
      </c>
      <c r="G4425">
        <v>302.33999999999997</v>
      </c>
      <c r="H4425">
        <v>-10.57</v>
      </c>
    </row>
    <row r="4426" spans="1:8" x14ac:dyDescent="0.2">
      <c r="A4426" t="s">
        <v>71</v>
      </c>
      <c r="B4426" t="s">
        <v>55</v>
      </c>
      <c r="C4426" t="s">
        <v>81</v>
      </c>
      <c r="D4426" s="4">
        <v>43435</v>
      </c>
      <c r="E4426" t="s">
        <v>195</v>
      </c>
      <c r="F4426" s="5">
        <v>43405</v>
      </c>
      <c r="G4426">
        <v>289.29000000000002</v>
      </c>
      <c r="H4426">
        <v>18.8</v>
      </c>
    </row>
    <row r="4427" spans="1:8" x14ac:dyDescent="0.2">
      <c r="A4427" t="s">
        <v>71</v>
      </c>
      <c r="B4427" t="s">
        <v>55</v>
      </c>
      <c r="C4427" t="s">
        <v>81</v>
      </c>
      <c r="D4427" s="4">
        <v>43435</v>
      </c>
      <c r="E4427" t="s">
        <v>194</v>
      </c>
      <c r="F4427" s="5">
        <v>43405</v>
      </c>
      <c r="G4427">
        <v>13.05</v>
      </c>
      <c r="H4427">
        <v>0.85</v>
      </c>
    </row>
    <row r="4428" spans="1:8" x14ac:dyDescent="0.2">
      <c r="A4428" t="s">
        <v>71</v>
      </c>
      <c r="B4428" t="s">
        <v>55</v>
      </c>
      <c r="C4428" t="s">
        <v>81</v>
      </c>
      <c r="D4428" s="4">
        <v>43435</v>
      </c>
      <c r="E4428" t="s">
        <v>199</v>
      </c>
      <c r="F4428" s="5">
        <v>43221</v>
      </c>
      <c r="G4428">
        <v>419.08</v>
      </c>
      <c r="H4428">
        <v>14.69</v>
      </c>
    </row>
    <row r="4429" spans="1:8" x14ac:dyDescent="0.2">
      <c r="A4429" t="s">
        <v>71</v>
      </c>
      <c r="B4429" t="s">
        <v>55</v>
      </c>
      <c r="C4429" t="s">
        <v>81</v>
      </c>
      <c r="D4429" s="4">
        <v>43435</v>
      </c>
      <c r="E4429" t="s">
        <v>204</v>
      </c>
      <c r="F4429" s="5">
        <v>43221</v>
      </c>
      <c r="G4429">
        <v>401</v>
      </c>
      <c r="H4429">
        <v>26.08</v>
      </c>
    </row>
    <row r="4430" spans="1:8" x14ac:dyDescent="0.2">
      <c r="A4430" t="s">
        <v>71</v>
      </c>
      <c r="B4430" t="s">
        <v>55</v>
      </c>
      <c r="C4430" t="s">
        <v>81</v>
      </c>
      <c r="D4430" s="4">
        <v>43435</v>
      </c>
      <c r="E4430" t="s">
        <v>205</v>
      </c>
      <c r="F4430" s="5">
        <v>43221</v>
      </c>
      <c r="G4430">
        <v>18.079999999999998</v>
      </c>
      <c r="H4430">
        <v>1.18</v>
      </c>
    </row>
    <row r="4431" spans="1:8" x14ac:dyDescent="0.2">
      <c r="A4431" t="s">
        <v>71</v>
      </c>
      <c r="B4431" t="s">
        <v>55</v>
      </c>
      <c r="C4431" t="s">
        <v>81</v>
      </c>
      <c r="D4431" s="4">
        <v>43435</v>
      </c>
      <c r="E4431" t="s">
        <v>198</v>
      </c>
      <c r="F4431" s="5">
        <v>43221</v>
      </c>
      <c r="G4431">
        <v>419.08</v>
      </c>
      <c r="H4431">
        <v>-14.69</v>
      </c>
    </row>
    <row r="4432" spans="1:8" x14ac:dyDescent="0.2">
      <c r="A4432" t="s">
        <v>71</v>
      </c>
      <c r="B4432" t="s">
        <v>55</v>
      </c>
      <c r="C4432" t="s">
        <v>82</v>
      </c>
      <c r="D4432" s="4">
        <v>43435</v>
      </c>
      <c r="E4432" t="s">
        <v>198</v>
      </c>
      <c r="F4432" s="5">
        <v>43405</v>
      </c>
      <c r="G4432">
        <v>85.41</v>
      </c>
      <c r="H4432">
        <v>-4.45</v>
      </c>
    </row>
    <row r="4433" spans="1:8" x14ac:dyDescent="0.2">
      <c r="A4433" t="s">
        <v>71</v>
      </c>
      <c r="B4433" t="s">
        <v>55</v>
      </c>
      <c r="C4433" t="s">
        <v>82</v>
      </c>
      <c r="D4433" s="4">
        <v>43435</v>
      </c>
      <c r="E4433" t="s">
        <v>197</v>
      </c>
      <c r="F4433" s="5">
        <v>43405</v>
      </c>
      <c r="G4433">
        <v>81.73</v>
      </c>
      <c r="H4433">
        <v>7.68</v>
      </c>
    </row>
    <row r="4434" spans="1:8" x14ac:dyDescent="0.2">
      <c r="A4434" t="s">
        <v>71</v>
      </c>
      <c r="B4434" t="s">
        <v>55</v>
      </c>
      <c r="C4434" t="s">
        <v>82</v>
      </c>
      <c r="D4434" s="4">
        <v>43435</v>
      </c>
      <c r="E4434" t="s">
        <v>196</v>
      </c>
      <c r="F4434" s="5">
        <v>43405</v>
      </c>
      <c r="G4434">
        <v>3.68</v>
      </c>
      <c r="H4434">
        <v>0.34</v>
      </c>
    </row>
    <row r="4435" spans="1:8" x14ac:dyDescent="0.2">
      <c r="A4435" t="s">
        <v>71</v>
      </c>
      <c r="B4435" t="s">
        <v>55</v>
      </c>
      <c r="C4435" t="s">
        <v>82</v>
      </c>
      <c r="D4435" s="4">
        <v>43435</v>
      </c>
      <c r="E4435" t="s">
        <v>199</v>
      </c>
      <c r="F4435" s="5">
        <v>43405</v>
      </c>
      <c r="G4435">
        <v>85.41</v>
      </c>
      <c r="H4435">
        <v>4.45</v>
      </c>
    </row>
    <row r="4436" spans="1:8" x14ac:dyDescent="0.2">
      <c r="A4436" t="s">
        <v>71</v>
      </c>
      <c r="B4436" t="s">
        <v>55</v>
      </c>
      <c r="C4436" t="s">
        <v>82</v>
      </c>
      <c r="D4436" s="4">
        <v>43435</v>
      </c>
      <c r="E4436" t="s">
        <v>198</v>
      </c>
      <c r="F4436" s="5">
        <v>43221</v>
      </c>
      <c r="G4436">
        <v>118.09</v>
      </c>
      <c r="H4436">
        <v>-6.14</v>
      </c>
    </row>
    <row r="4437" spans="1:8" x14ac:dyDescent="0.2">
      <c r="A4437" t="s">
        <v>71</v>
      </c>
      <c r="B4437" t="s">
        <v>55</v>
      </c>
      <c r="C4437" t="s">
        <v>82</v>
      </c>
      <c r="D4437" s="4">
        <v>43435</v>
      </c>
      <c r="E4437" t="s">
        <v>199</v>
      </c>
      <c r="F4437" s="5">
        <v>43221</v>
      </c>
      <c r="G4437">
        <v>118.09</v>
      </c>
      <c r="H4437">
        <v>6.14</v>
      </c>
    </row>
    <row r="4438" spans="1:8" x14ac:dyDescent="0.2">
      <c r="A4438" t="s">
        <v>71</v>
      </c>
      <c r="B4438" t="s">
        <v>55</v>
      </c>
      <c r="C4438" t="s">
        <v>82</v>
      </c>
      <c r="D4438" s="4">
        <v>43435</v>
      </c>
      <c r="E4438" t="s">
        <v>206</v>
      </c>
      <c r="F4438" s="5">
        <v>43221</v>
      </c>
      <c r="G4438">
        <v>113</v>
      </c>
      <c r="H4438">
        <v>10.62</v>
      </c>
    </row>
    <row r="4439" spans="1:8" x14ac:dyDescent="0.2">
      <c r="A4439" t="s">
        <v>71</v>
      </c>
      <c r="B4439" t="s">
        <v>55</v>
      </c>
      <c r="C4439" t="s">
        <v>82</v>
      </c>
      <c r="D4439" s="4">
        <v>43435</v>
      </c>
      <c r="E4439" t="s">
        <v>207</v>
      </c>
      <c r="F4439" s="5">
        <v>43221</v>
      </c>
      <c r="G4439">
        <v>5.09</v>
      </c>
      <c r="H4439">
        <v>0.48</v>
      </c>
    </row>
    <row r="4440" spans="1:8" x14ac:dyDescent="0.2">
      <c r="A4440" t="s">
        <v>71</v>
      </c>
      <c r="B4440" t="s">
        <v>54</v>
      </c>
      <c r="C4440" t="s">
        <v>80</v>
      </c>
      <c r="D4440" s="4">
        <v>43466</v>
      </c>
      <c r="E4440" t="s">
        <v>202</v>
      </c>
      <c r="F4440" s="5">
        <v>43221</v>
      </c>
      <c r="G4440">
        <v>0</v>
      </c>
      <c r="H4440">
        <v>0</v>
      </c>
    </row>
    <row r="4441" spans="1:8" x14ac:dyDescent="0.2">
      <c r="A4441" t="s">
        <v>71</v>
      </c>
      <c r="B4441" t="s">
        <v>54</v>
      </c>
      <c r="C4441" t="s">
        <v>80</v>
      </c>
      <c r="D4441" s="4">
        <v>43466</v>
      </c>
      <c r="E4441" t="s">
        <v>203</v>
      </c>
      <c r="F4441" s="5">
        <v>43221</v>
      </c>
      <c r="G4441">
        <v>0</v>
      </c>
      <c r="H4441">
        <v>0</v>
      </c>
    </row>
    <row r="4442" spans="1:8" x14ac:dyDescent="0.2">
      <c r="A4442" t="s">
        <v>71</v>
      </c>
      <c r="B4442" t="s">
        <v>54</v>
      </c>
      <c r="C4442" t="s">
        <v>80</v>
      </c>
      <c r="D4442" s="4">
        <v>43466</v>
      </c>
      <c r="E4442" t="s">
        <v>198</v>
      </c>
      <c r="F4442" s="5">
        <v>43221</v>
      </c>
      <c r="G4442">
        <v>0</v>
      </c>
      <c r="H4442">
        <v>0</v>
      </c>
    </row>
    <row r="4443" spans="1:8" x14ac:dyDescent="0.2">
      <c r="A4443" t="s">
        <v>71</v>
      </c>
      <c r="B4443" t="s">
        <v>54</v>
      </c>
      <c r="C4443" t="s">
        <v>80</v>
      </c>
      <c r="D4443" s="4">
        <v>43466</v>
      </c>
      <c r="E4443" t="s">
        <v>199</v>
      </c>
      <c r="F4443" s="5">
        <v>43221</v>
      </c>
      <c r="G4443">
        <v>0</v>
      </c>
      <c r="H4443">
        <v>0</v>
      </c>
    </row>
    <row r="4444" spans="1:8" x14ac:dyDescent="0.2">
      <c r="A4444" t="s">
        <v>71</v>
      </c>
      <c r="B4444" t="s">
        <v>54</v>
      </c>
      <c r="C4444" t="s">
        <v>81</v>
      </c>
      <c r="D4444" s="4">
        <v>43466</v>
      </c>
      <c r="E4444" t="s">
        <v>199</v>
      </c>
      <c r="F4444" s="5">
        <v>43221</v>
      </c>
      <c r="G4444">
        <v>0</v>
      </c>
      <c r="H4444">
        <v>0</v>
      </c>
    </row>
    <row r="4445" spans="1:8" x14ac:dyDescent="0.2">
      <c r="A4445" t="s">
        <v>71</v>
      </c>
      <c r="B4445" t="s">
        <v>54</v>
      </c>
      <c r="C4445" t="s">
        <v>81</v>
      </c>
      <c r="D4445" s="4">
        <v>43466</v>
      </c>
      <c r="E4445" t="s">
        <v>204</v>
      </c>
      <c r="F4445" s="5">
        <v>43221</v>
      </c>
      <c r="G4445">
        <v>0</v>
      </c>
      <c r="H4445">
        <v>0</v>
      </c>
    </row>
    <row r="4446" spans="1:8" x14ac:dyDescent="0.2">
      <c r="A4446" t="s">
        <v>71</v>
      </c>
      <c r="B4446" t="s">
        <v>54</v>
      </c>
      <c r="C4446" t="s">
        <v>81</v>
      </c>
      <c r="D4446" s="4">
        <v>43466</v>
      </c>
      <c r="E4446" t="s">
        <v>205</v>
      </c>
      <c r="F4446" s="5">
        <v>43221</v>
      </c>
      <c r="G4446">
        <v>0</v>
      </c>
      <c r="H4446">
        <v>0</v>
      </c>
    </row>
    <row r="4447" spans="1:8" x14ac:dyDescent="0.2">
      <c r="A4447" t="s">
        <v>71</v>
      </c>
      <c r="B4447" t="s">
        <v>54</v>
      </c>
      <c r="C4447" t="s">
        <v>81</v>
      </c>
      <c r="D4447" s="4">
        <v>43466</v>
      </c>
      <c r="E4447" t="s">
        <v>198</v>
      </c>
      <c r="F4447" s="5">
        <v>43221</v>
      </c>
      <c r="G4447">
        <v>0</v>
      </c>
      <c r="H4447">
        <v>0</v>
      </c>
    </row>
    <row r="4448" spans="1:8" x14ac:dyDescent="0.2">
      <c r="A4448" t="s">
        <v>71</v>
      </c>
      <c r="B4448" t="s">
        <v>54</v>
      </c>
      <c r="C4448" t="s">
        <v>82</v>
      </c>
      <c r="D4448" s="4">
        <v>43466</v>
      </c>
      <c r="E4448" t="s">
        <v>206</v>
      </c>
      <c r="F4448" s="5">
        <v>43221</v>
      </c>
      <c r="G4448">
        <v>0</v>
      </c>
      <c r="H4448">
        <v>0</v>
      </c>
    </row>
    <row r="4449" spans="1:8" x14ac:dyDescent="0.2">
      <c r="A4449" t="s">
        <v>71</v>
      </c>
      <c r="B4449" t="s">
        <v>54</v>
      </c>
      <c r="C4449" t="s">
        <v>82</v>
      </c>
      <c r="D4449" s="4">
        <v>43466</v>
      </c>
      <c r="E4449" t="s">
        <v>207</v>
      </c>
      <c r="F4449" s="5">
        <v>43221</v>
      </c>
      <c r="G4449">
        <v>0</v>
      </c>
      <c r="H4449">
        <v>0</v>
      </c>
    </row>
    <row r="4450" spans="1:8" x14ac:dyDescent="0.2">
      <c r="A4450" t="s">
        <v>71</v>
      </c>
      <c r="B4450" t="s">
        <v>54</v>
      </c>
      <c r="C4450" t="s">
        <v>82</v>
      </c>
      <c r="D4450" s="4">
        <v>43466</v>
      </c>
      <c r="E4450" t="s">
        <v>199</v>
      </c>
      <c r="F4450" s="5">
        <v>43221</v>
      </c>
      <c r="G4450">
        <v>0</v>
      </c>
      <c r="H4450">
        <v>0</v>
      </c>
    </row>
    <row r="4451" spans="1:8" x14ac:dyDescent="0.2">
      <c r="A4451" t="s">
        <v>71</v>
      </c>
      <c r="B4451" t="s">
        <v>54</v>
      </c>
      <c r="C4451" t="s">
        <v>82</v>
      </c>
      <c r="D4451" s="4">
        <v>43466</v>
      </c>
      <c r="E4451" t="s">
        <v>198</v>
      </c>
      <c r="F4451" s="5">
        <v>43221</v>
      </c>
      <c r="G4451">
        <v>0</v>
      </c>
      <c r="H4451">
        <v>0</v>
      </c>
    </row>
    <row r="4452" spans="1:8" x14ac:dyDescent="0.2">
      <c r="A4452" t="s">
        <v>71</v>
      </c>
      <c r="B4452" t="s">
        <v>55</v>
      </c>
      <c r="C4452" t="s">
        <v>80</v>
      </c>
      <c r="D4452" s="4">
        <v>43466</v>
      </c>
      <c r="E4452" t="s">
        <v>198</v>
      </c>
      <c r="F4452" s="5">
        <v>43405</v>
      </c>
      <c r="G4452">
        <v>114644.78</v>
      </c>
      <c r="H4452">
        <v>-8139.89</v>
      </c>
    </row>
    <row r="4453" spans="1:8" x14ac:dyDescent="0.2">
      <c r="A4453" t="s">
        <v>71</v>
      </c>
      <c r="B4453" t="s">
        <v>55</v>
      </c>
      <c r="C4453" t="s">
        <v>80</v>
      </c>
      <c r="D4453" s="4">
        <v>43466</v>
      </c>
      <c r="E4453" t="s">
        <v>193</v>
      </c>
      <c r="F4453" s="5">
        <v>43405</v>
      </c>
      <c r="G4453">
        <v>109698.27</v>
      </c>
      <c r="H4453">
        <v>14480.21</v>
      </c>
    </row>
    <row r="4454" spans="1:8" x14ac:dyDescent="0.2">
      <c r="A4454" t="s">
        <v>71</v>
      </c>
      <c r="B4454" t="s">
        <v>55</v>
      </c>
      <c r="C4454" t="s">
        <v>80</v>
      </c>
      <c r="D4454" s="4">
        <v>43466</v>
      </c>
      <c r="E4454" t="s">
        <v>192</v>
      </c>
      <c r="F4454" s="5">
        <v>43405</v>
      </c>
      <c r="G4454">
        <v>4946.51</v>
      </c>
      <c r="H4454">
        <v>652.96</v>
      </c>
    </row>
    <row r="4455" spans="1:8" x14ac:dyDescent="0.2">
      <c r="A4455" t="s">
        <v>71</v>
      </c>
      <c r="B4455" t="s">
        <v>55</v>
      </c>
      <c r="C4455" t="s">
        <v>80</v>
      </c>
      <c r="D4455" s="4">
        <v>43466</v>
      </c>
      <c r="E4455" t="s">
        <v>199</v>
      </c>
      <c r="F4455" s="5">
        <v>43405</v>
      </c>
      <c r="G4455">
        <v>114644.78</v>
      </c>
      <c r="H4455">
        <v>8139.89</v>
      </c>
    </row>
    <row r="4456" spans="1:8" x14ac:dyDescent="0.2">
      <c r="A4456" t="s">
        <v>71</v>
      </c>
      <c r="B4456" t="s">
        <v>55</v>
      </c>
      <c r="C4456" t="s">
        <v>81</v>
      </c>
      <c r="D4456" s="4">
        <v>43466</v>
      </c>
      <c r="E4456" t="s">
        <v>195</v>
      </c>
      <c r="F4456" s="5">
        <v>43405</v>
      </c>
      <c r="G4456">
        <v>382237.97</v>
      </c>
      <c r="H4456">
        <v>24845.8</v>
      </c>
    </row>
    <row r="4457" spans="1:8" x14ac:dyDescent="0.2">
      <c r="A4457" t="s">
        <v>71</v>
      </c>
      <c r="B4457" t="s">
        <v>55</v>
      </c>
      <c r="C4457" t="s">
        <v>81</v>
      </c>
      <c r="D4457" s="4">
        <v>43466</v>
      </c>
      <c r="E4457" t="s">
        <v>194</v>
      </c>
      <c r="F4457" s="5">
        <v>43405</v>
      </c>
      <c r="G4457">
        <v>17235.759999999998</v>
      </c>
      <c r="H4457">
        <v>1120.31</v>
      </c>
    </row>
    <row r="4458" spans="1:8" x14ac:dyDescent="0.2">
      <c r="A4458" t="s">
        <v>71</v>
      </c>
      <c r="B4458" t="s">
        <v>55</v>
      </c>
      <c r="C4458" t="s">
        <v>81</v>
      </c>
      <c r="D4458" s="4">
        <v>43466</v>
      </c>
      <c r="E4458" t="s">
        <v>198</v>
      </c>
      <c r="F4458" s="5">
        <v>43405</v>
      </c>
      <c r="G4458">
        <v>399473.73</v>
      </c>
      <c r="H4458">
        <v>-13981.89</v>
      </c>
    </row>
    <row r="4459" spans="1:8" x14ac:dyDescent="0.2">
      <c r="A4459" t="s">
        <v>71</v>
      </c>
      <c r="B4459" t="s">
        <v>55</v>
      </c>
      <c r="C4459" t="s">
        <v>81</v>
      </c>
      <c r="D4459" s="4">
        <v>43466</v>
      </c>
      <c r="E4459" t="s">
        <v>199</v>
      </c>
      <c r="F4459" s="5">
        <v>43405</v>
      </c>
      <c r="G4459">
        <v>399473.73</v>
      </c>
      <c r="H4459">
        <v>13981.89</v>
      </c>
    </row>
    <row r="4460" spans="1:8" x14ac:dyDescent="0.2">
      <c r="A4460" t="s">
        <v>71</v>
      </c>
      <c r="B4460" t="s">
        <v>55</v>
      </c>
      <c r="C4460" t="s">
        <v>82</v>
      </c>
      <c r="D4460" s="4">
        <v>43466</v>
      </c>
      <c r="E4460" t="s">
        <v>199</v>
      </c>
      <c r="F4460" s="5">
        <v>43405</v>
      </c>
      <c r="G4460">
        <v>122251.2</v>
      </c>
      <c r="H4460">
        <v>6357.15</v>
      </c>
    </row>
    <row r="4461" spans="1:8" x14ac:dyDescent="0.2">
      <c r="A4461" t="s">
        <v>71</v>
      </c>
      <c r="B4461" t="s">
        <v>55</v>
      </c>
      <c r="C4461" t="s">
        <v>82</v>
      </c>
      <c r="D4461" s="4">
        <v>43466</v>
      </c>
      <c r="E4461" t="s">
        <v>197</v>
      </c>
      <c r="F4461" s="5">
        <v>43405</v>
      </c>
      <c r="G4461">
        <v>116976.65</v>
      </c>
      <c r="H4461">
        <v>10995.84</v>
      </c>
    </row>
    <row r="4462" spans="1:8" x14ac:dyDescent="0.2">
      <c r="A4462" t="s">
        <v>71</v>
      </c>
      <c r="B4462" t="s">
        <v>55</v>
      </c>
      <c r="C4462" t="s">
        <v>82</v>
      </c>
      <c r="D4462" s="4">
        <v>43466</v>
      </c>
      <c r="E4462" t="s">
        <v>196</v>
      </c>
      <c r="F4462" s="5">
        <v>43405</v>
      </c>
      <c r="G4462">
        <v>5274.55</v>
      </c>
      <c r="H4462">
        <v>495.76</v>
      </c>
    </row>
    <row r="4463" spans="1:8" x14ac:dyDescent="0.2">
      <c r="A4463" t="s">
        <v>71</v>
      </c>
      <c r="B4463" t="s">
        <v>55</v>
      </c>
      <c r="C4463" t="s">
        <v>82</v>
      </c>
      <c r="D4463" s="4">
        <v>43466</v>
      </c>
      <c r="E4463" t="s">
        <v>198</v>
      </c>
      <c r="F4463" s="5">
        <v>43405</v>
      </c>
      <c r="G4463">
        <v>122251.2</v>
      </c>
      <c r="H4463">
        <v>-6357.15</v>
      </c>
    </row>
    <row r="4464" spans="1:8" x14ac:dyDescent="0.2">
      <c r="A4464" t="s">
        <v>71</v>
      </c>
      <c r="B4464" t="s">
        <v>55</v>
      </c>
      <c r="C4464" t="s">
        <v>80</v>
      </c>
      <c r="D4464" s="4">
        <v>43466</v>
      </c>
      <c r="E4464" t="s">
        <v>199</v>
      </c>
      <c r="F4464" s="5">
        <v>43405</v>
      </c>
      <c r="G4464">
        <v>56893.4</v>
      </c>
      <c r="H4464">
        <v>4039.46</v>
      </c>
    </row>
    <row r="4465" spans="1:8" x14ac:dyDescent="0.2">
      <c r="A4465" t="s">
        <v>71</v>
      </c>
      <c r="B4465" t="s">
        <v>55</v>
      </c>
      <c r="C4465" t="s">
        <v>80</v>
      </c>
      <c r="D4465" s="4">
        <v>43466</v>
      </c>
      <c r="E4465" t="s">
        <v>193</v>
      </c>
      <c r="F4465" s="5">
        <v>43405</v>
      </c>
      <c r="G4465">
        <v>54438.58</v>
      </c>
      <c r="H4465">
        <v>7185.9</v>
      </c>
    </row>
    <row r="4466" spans="1:8" x14ac:dyDescent="0.2">
      <c r="A4466" t="s">
        <v>71</v>
      </c>
      <c r="B4466" t="s">
        <v>55</v>
      </c>
      <c r="C4466" t="s">
        <v>80</v>
      </c>
      <c r="D4466" s="4">
        <v>43466</v>
      </c>
      <c r="E4466" t="s">
        <v>192</v>
      </c>
      <c r="F4466" s="5">
        <v>43405</v>
      </c>
      <c r="G4466">
        <v>2454.8200000000002</v>
      </c>
      <c r="H4466">
        <v>324.02</v>
      </c>
    </row>
    <row r="4467" spans="1:8" x14ac:dyDescent="0.2">
      <c r="A4467" t="s">
        <v>71</v>
      </c>
      <c r="B4467" t="s">
        <v>55</v>
      </c>
      <c r="C4467" t="s">
        <v>80</v>
      </c>
      <c r="D4467" s="4">
        <v>43466</v>
      </c>
      <c r="E4467" t="s">
        <v>198</v>
      </c>
      <c r="F4467" s="5">
        <v>43405</v>
      </c>
      <c r="G4467">
        <v>56893.4</v>
      </c>
      <c r="H4467">
        <v>-4039.46</v>
      </c>
    </row>
    <row r="4468" spans="1:8" x14ac:dyDescent="0.2">
      <c r="A4468" t="s">
        <v>71</v>
      </c>
      <c r="B4468" t="s">
        <v>55</v>
      </c>
      <c r="C4468" t="s">
        <v>81</v>
      </c>
      <c r="D4468" s="4">
        <v>43466</v>
      </c>
      <c r="E4468" t="s">
        <v>198</v>
      </c>
      <c r="F4468" s="5">
        <v>43405</v>
      </c>
      <c r="G4468">
        <v>195769.09</v>
      </c>
      <c r="H4468">
        <v>-6852.09</v>
      </c>
    </row>
    <row r="4469" spans="1:8" x14ac:dyDescent="0.2">
      <c r="A4469" t="s">
        <v>71</v>
      </c>
      <c r="B4469" t="s">
        <v>55</v>
      </c>
      <c r="C4469" t="s">
        <v>81</v>
      </c>
      <c r="D4469" s="4">
        <v>43466</v>
      </c>
      <c r="E4469" t="s">
        <v>195</v>
      </c>
      <c r="F4469" s="5">
        <v>43405</v>
      </c>
      <c r="G4469">
        <v>187321.93</v>
      </c>
      <c r="H4469">
        <v>12176.14</v>
      </c>
    </row>
    <row r="4470" spans="1:8" x14ac:dyDescent="0.2">
      <c r="A4470" t="s">
        <v>71</v>
      </c>
      <c r="B4470" t="s">
        <v>55</v>
      </c>
      <c r="C4470" t="s">
        <v>81</v>
      </c>
      <c r="D4470" s="4">
        <v>43466</v>
      </c>
      <c r="E4470" t="s">
        <v>194</v>
      </c>
      <c r="F4470" s="5">
        <v>43405</v>
      </c>
      <c r="G4470">
        <v>8447.16</v>
      </c>
      <c r="H4470">
        <v>549.09</v>
      </c>
    </row>
    <row r="4471" spans="1:8" x14ac:dyDescent="0.2">
      <c r="A4471" t="s">
        <v>71</v>
      </c>
      <c r="B4471" t="s">
        <v>55</v>
      </c>
      <c r="C4471" t="s">
        <v>81</v>
      </c>
      <c r="D4471" s="4">
        <v>43466</v>
      </c>
      <c r="E4471" t="s">
        <v>199</v>
      </c>
      <c r="F4471" s="5">
        <v>43405</v>
      </c>
      <c r="G4471">
        <v>195769.09</v>
      </c>
      <c r="H4471">
        <v>6852.09</v>
      </c>
    </row>
    <row r="4472" spans="1:8" x14ac:dyDescent="0.2">
      <c r="A4472" t="s">
        <v>71</v>
      </c>
      <c r="B4472" t="s">
        <v>55</v>
      </c>
      <c r="C4472" t="s">
        <v>82</v>
      </c>
      <c r="D4472" s="4">
        <v>43466</v>
      </c>
      <c r="E4472" t="s">
        <v>199</v>
      </c>
      <c r="F4472" s="5">
        <v>43405</v>
      </c>
      <c r="G4472">
        <v>61664.73</v>
      </c>
      <c r="H4472">
        <v>3206.49</v>
      </c>
    </row>
    <row r="4473" spans="1:8" x14ac:dyDescent="0.2">
      <c r="A4473" t="s">
        <v>71</v>
      </c>
      <c r="B4473" t="s">
        <v>55</v>
      </c>
      <c r="C4473" t="s">
        <v>82</v>
      </c>
      <c r="D4473" s="4">
        <v>43466</v>
      </c>
      <c r="E4473" t="s">
        <v>198</v>
      </c>
      <c r="F4473" s="5">
        <v>43405</v>
      </c>
      <c r="G4473">
        <v>61664.73</v>
      </c>
      <c r="H4473">
        <v>-3206.49</v>
      </c>
    </row>
    <row r="4474" spans="1:8" x14ac:dyDescent="0.2">
      <c r="A4474" t="s">
        <v>71</v>
      </c>
      <c r="B4474" t="s">
        <v>55</v>
      </c>
      <c r="C4474" t="s">
        <v>82</v>
      </c>
      <c r="D4474" s="4">
        <v>43466</v>
      </c>
      <c r="E4474" t="s">
        <v>197</v>
      </c>
      <c r="F4474" s="5">
        <v>43405</v>
      </c>
      <c r="G4474">
        <v>59004.08</v>
      </c>
      <c r="H4474">
        <v>5546.44</v>
      </c>
    </row>
    <row r="4475" spans="1:8" x14ac:dyDescent="0.2">
      <c r="A4475" t="s">
        <v>71</v>
      </c>
      <c r="B4475" t="s">
        <v>55</v>
      </c>
      <c r="C4475" t="s">
        <v>82</v>
      </c>
      <c r="D4475" s="4">
        <v>43466</v>
      </c>
      <c r="E4475" t="s">
        <v>196</v>
      </c>
      <c r="F4475" s="5">
        <v>43405</v>
      </c>
      <c r="G4475">
        <v>2660.65</v>
      </c>
      <c r="H4475">
        <v>250.06</v>
      </c>
    </row>
    <row r="4476" spans="1:8" x14ac:dyDescent="0.2">
      <c r="A4476" t="s">
        <v>71</v>
      </c>
      <c r="B4476" t="s">
        <v>55</v>
      </c>
      <c r="C4476" t="s">
        <v>80</v>
      </c>
      <c r="D4476" s="4">
        <v>43466</v>
      </c>
      <c r="E4476" t="s">
        <v>199</v>
      </c>
      <c r="F4476" s="5">
        <v>43405</v>
      </c>
      <c r="G4476">
        <v>120.19</v>
      </c>
      <c r="H4476">
        <v>8.5399999999999991</v>
      </c>
    </row>
    <row r="4477" spans="1:8" x14ac:dyDescent="0.2">
      <c r="A4477" t="s">
        <v>71</v>
      </c>
      <c r="B4477" t="s">
        <v>55</v>
      </c>
      <c r="C4477" t="s">
        <v>80</v>
      </c>
      <c r="D4477" s="4">
        <v>43466</v>
      </c>
      <c r="E4477" t="s">
        <v>193</v>
      </c>
      <c r="F4477" s="5">
        <v>43405</v>
      </c>
      <c r="G4477">
        <v>115</v>
      </c>
      <c r="H4477">
        <v>15.18</v>
      </c>
    </row>
    <row r="4478" spans="1:8" x14ac:dyDescent="0.2">
      <c r="A4478" t="s">
        <v>71</v>
      </c>
      <c r="B4478" t="s">
        <v>55</v>
      </c>
      <c r="C4478" t="s">
        <v>80</v>
      </c>
      <c r="D4478" s="4">
        <v>43466</v>
      </c>
      <c r="E4478" t="s">
        <v>192</v>
      </c>
      <c r="F4478" s="5">
        <v>43405</v>
      </c>
      <c r="G4478">
        <v>5.19</v>
      </c>
      <c r="H4478">
        <v>0.69</v>
      </c>
    </row>
    <row r="4479" spans="1:8" x14ac:dyDescent="0.2">
      <c r="A4479" t="s">
        <v>71</v>
      </c>
      <c r="B4479" t="s">
        <v>55</v>
      </c>
      <c r="C4479" t="s">
        <v>80</v>
      </c>
      <c r="D4479" s="4">
        <v>43466</v>
      </c>
      <c r="E4479" t="s">
        <v>198</v>
      </c>
      <c r="F4479" s="5">
        <v>43405</v>
      </c>
      <c r="G4479">
        <v>120.19</v>
      </c>
      <c r="H4479">
        <v>-8.5399999999999991</v>
      </c>
    </row>
    <row r="4480" spans="1:8" x14ac:dyDescent="0.2">
      <c r="A4480" t="s">
        <v>71</v>
      </c>
      <c r="B4480" t="s">
        <v>55</v>
      </c>
      <c r="C4480" t="s">
        <v>81</v>
      </c>
      <c r="D4480" s="4">
        <v>43466</v>
      </c>
      <c r="E4480" t="s">
        <v>198</v>
      </c>
      <c r="F4480" s="5">
        <v>43405</v>
      </c>
      <c r="G4480">
        <v>1153.51</v>
      </c>
      <c r="H4480">
        <v>-40.369999999999997</v>
      </c>
    </row>
    <row r="4481" spans="1:8" x14ac:dyDescent="0.2">
      <c r="A4481" t="s">
        <v>71</v>
      </c>
      <c r="B4481" t="s">
        <v>55</v>
      </c>
      <c r="C4481" t="s">
        <v>81</v>
      </c>
      <c r="D4481" s="4">
        <v>43466</v>
      </c>
      <c r="E4481" t="s">
        <v>195</v>
      </c>
      <c r="F4481" s="5">
        <v>43405</v>
      </c>
      <c r="G4481">
        <v>1103.73</v>
      </c>
      <c r="H4481">
        <v>71.739999999999995</v>
      </c>
    </row>
    <row r="4482" spans="1:8" x14ac:dyDescent="0.2">
      <c r="A4482" t="s">
        <v>71</v>
      </c>
      <c r="B4482" t="s">
        <v>55</v>
      </c>
      <c r="C4482" t="s">
        <v>81</v>
      </c>
      <c r="D4482" s="4">
        <v>43466</v>
      </c>
      <c r="E4482" t="s">
        <v>194</v>
      </c>
      <c r="F4482" s="5">
        <v>43405</v>
      </c>
      <c r="G4482">
        <v>49.78</v>
      </c>
      <c r="H4482">
        <v>3.24</v>
      </c>
    </row>
    <row r="4483" spans="1:8" x14ac:dyDescent="0.2">
      <c r="A4483" t="s">
        <v>71</v>
      </c>
      <c r="B4483" t="s">
        <v>55</v>
      </c>
      <c r="C4483" t="s">
        <v>81</v>
      </c>
      <c r="D4483" s="4">
        <v>43466</v>
      </c>
      <c r="E4483" t="s">
        <v>199</v>
      </c>
      <c r="F4483" s="5">
        <v>43405</v>
      </c>
      <c r="G4483">
        <v>1153.51</v>
      </c>
      <c r="H4483">
        <v>40.369999999999997</v>
      </c>
    </row>
    <row r="4484" spans="1:8" x14ac:dyDescent="0.2">
      <c r="A4484" t="s">
        <v>71</v>
      </c>
      <c r="B4484" t="s">
        <v>55</v>
      </c>
      <c r="C4484" t="s">
        <v>82</v>
      </c>
      <c r="D4484" s="4">
        <v>43466</v>
      </c>
      <c r="E4484" t="s">
        <v>198</v>
      </c>
      <c r="F4484" s="5">
        <v>43405</v>
      </c>
      <c r="G4484">
        <v>1.86</v>
      </c>
      <c r="H4484">
        <v>-0.09</v>
      </c>
    </row>
    <row r="4485" spans="1:8" x14ac:dyDescent="0.2">
      <c r="A4485" t="s">
        <v>71</v>
      </c>
      <c r="B4485" t="s">
        <v>55</v>
      </c>
      <c r="C4485" t="s">
        <v>82</v>
      </c>
      <c r="D4485" s="4">
        <v>43466</v>
      </c>
      <c r="E4485" t="s">
        <v>197</v>
      </c>
      <c r="F4485" s="5">
        <v>43405</v>
      </c>
      <c r="G4485">
        <v>1.78</v>
      </c>
      <c r="H4485">
        <v>0.17</v>
      </c>
    </row>
    <row r="4486" spans="1:8" x14ac:dyDescent="0.2">
      <c r="A4486" t="s">
        <v>71</v>
      </c>
      <c r="B4486" t="s">
        <v>55</v>
      </c>
      <c r="C4486" t="s">
        <v>82</v>
      </c>
      <c r="D4486" s="4">
        <v>43466</v>
      </c>
      <c r="E4486" t="s">
        <v>196</v>
      </c>
      <c r="F4486" s="5">
        <v>43405</v>
      </c>
      <c r="G4486">
        <v>0.08</v>
      </c>
      <c r="H4486">
        <v>0.01</v>
      </c>
    </row>
    <row r="4487" spans="1:8" x14ac:dyDescent="0.2">
      <c r="A4487" t="s">
        <v>71</v>
      </c>
      <c r="B4487" t="s">
        <v>55</v>
      </c>
      <c r="C4487" t="s">
        <v>82</v>
      </c>
      <c r="D4487" s="4">
        <v>43466</v>
      </c>
      <c r="E4487" t="s">
        <v>199</v>
      </c>
      <c r="F4487" s="5">
        <v>43405</v>
      </c>
      <c r="G4487">
        <v>1.86</v>
      </c>
      <c r="H4487">
        <v>0.09</v>
      </c>
    </row>
    <row r="4488" spans="1:8" x14ac:dyDescent="0.2">
      <c r="A4488" t="s">
        <v>71</v>
      </c>
      <c r="B4488" t="s">
        <v>54</v>
      </c>
      <c r="C4488" t="s">
        <v>80</v>
      </c>
      <c r="D4488" s="4">
        <v>43466</v>
      </c>
      <c r="E4488" t="s">
        <v>198</v>
      </c>
      <c r="F4488" s="5">
        <v>43405</v>
      </c>
      <c r="G4488">
        <v>203.78</v>
      </c>
      <c r="H4488">
        <v>-14.46</v>
      </c>
    </row>
    <row r="4489" spans="1:8" x14ac:dyDescent="0.2">
      <c r="A4489" t="s">
        <v>71</v>
      </c>
      <c r="B4489" t="s">
        <v>54</v>
      </c>
      <c r="C4489" t="s">
        <v>80</v>
      </c>
      <c r="D4489" s="4">
        <v>43466</v>
      </c>
      <c r="E4489" t="s">
        <v>193</v>
      </c>
      <c r="F4489" s="5">
        <v>43405</v>
      </c>
      <c r="G4489">
        <v>194.99</v>
      </c>
      <c r="H4489">
        <v>25.74</v>
      </c>
    </row>
    <row r="4490" spans="1:8" x14ac:dyDescent="0.2">
      <c r="A4490" t="s">
        <v>71</v>
      </c>
      <c r="B4490" t="s">
        <v>54</v>
      </c>
      <c r="C4490" t="s">
        <v>80</v>
      </c>
      <c r="D4490" s="4">
        <v>43497</v>
      </c>
      <c r="E4490" t="s">
        <v>198</v>
      </c>
      <c r="F4490" s="5">
        <v>43405</v>
      </c>
      <c r="G4490">
        <v>63.35</v>
      </c>
      <c r="H4490">
        <v>-4.5</v>
      </c>
    </row>
    <row r="4491" spans="1:8" x14ac:dyDescent="0.2">
      <c r="A4491" t="s">
        <v>71</v>
      </c>
      <c r="B4491" t="s">
        <v>54</v>
      </c>
      <c r="C4491" t="s">
        <v>81</v>
      </c>
      <c r="D4491" s="4">
        <v>43497</v>
      </c>
      <c r="E4491" t="s">
        <v>195</v>
      </c>
      <c r="F4491" s="5">
        <v>43405</v>
      </c>
      <c r="G4491">
        <v>229</v>
      </c>
      <c r="H4491">
        <v>14.89</v>
      </c>
    </row>
    <row r="4492" spans="1:8" x14ac:dyDescent="0.2">
      <c r="A4492" t="s">
        <v>71</v>
      </c>
      <c r="B4492" t="s">
        <v>54</v>
      </c>
      <c r="C4492" t="s">
        <v>81</v>
      </c>
      <c r="D4492" s="4">
        <v>43497</v>
      </c>
      <c r="E4492" t="s">
        <v>194</v>
      </c>
      <c r="F4492" s="5">
        <v>43405</v>
      </c>
      <c r="G4492">
        <v>8.82</v>
      </c>
      <c r="H4492">
        <v>0.56999999999999995</v>
      </c>
    </row>
    <row r="4493" spans="1:8" x14ac:dyDescent="0.2">
      <c r="A4493" t="s">
        <v>71</v>
      </c>
      <c r="B4493" t="s">
        <v>54</v>
      </c>
      <c r="C4493" t="s">
        <v>81</v>
      </c>
      <c r="D4493" s="4">
        <v>43497</v>
      </c>
      <c r="E4493" t="s">
        <v>198</v>
      </c>
      <c r="F4493" s="5">
        <v>43405</v>
      </c>
      <c r="G4493">
        <v>237.82</v>
      </c>
      <c r="H4493">
        <v>-8.33</v>
      </c>
    </row>
    <row r="4494" spans="1:8" x14ac:dyDescent="0.2">
      <c r="A4494" t="s">
        <v>71</v>
      </c>
      <c r="B4494" t="s">
        <v>54</v>
      </c>
      <c r="C4494" t="s">
        <v>81</v>
      </c>
      <c r="D4494" s="4">
        <v>43497</v>
      </c>
      <c r="E4494" t="s">
        <v>199</v>
      </c>
      <c r="F4494" s="5">
        <v>43405</v>
      </c>
      <c r="G4494">
        <v>237.82</v>
      </c>
      <c r="H4494">
        <v>8.33</v>
      </c>
    </row>
    <row r="4495" spans="1:8" x14ac:dyDescent="0.2">
      <c r="A4495" t="s">
        <v>71</v>
      </c>
      <c r="B4495" t="s">
        <v>54</v>
      </c>
      <c r="C4495" t="s">
        <v>82</v>
      </c>
      <c r="D4495" s="4">
        <v>43497</v>
      </c>
      <c r="E4495" t="s">
        <v>199</v>
      </c>
      <c r="F4495" s="5">
        <v>43405</v>
      </c>
      <c r="G4495">
        <v>63.36</v>
      </c>
      <c r="H4495">
        <v>3.29</v>
      </c>
    </row>
    <row r="4496" spans="1:8" x14ac:dyDescent="0.2">
      <c r="A4496" t="s">
        <v>71</v>
      </c>
      <c r="B4496" t="s">
        <v>54</v>
      </c>
      <c r="C4496" t="s">
        <v>82</v>
      </c>
      <c r="D4496" s="4">
        <v>43497</v>
      </c>
      <c r="E4496" t="s">
        <v>197</v>
      </c>
      <c r="F4496" s="5">
        <v>43405</v>
      </c>
      <c r="G4496">
        <v>61</v>
      </c>
      <c r="H4496">
        <v>5.73</v>
      </c>
    </row>
    <row r="4497" spans="1:8" x14ac:dyDescent="0.2">
      <c r="A4497" t="s">
        <v>71</v>
      </c>
      <c r="B4497" t="s">
        <v>54</v>
      </c>
      <c r="C4497" t="s">
        <v>82</v>
      </c>
      <c r="D4497" s="4">
        <v>43497</v>
      </c>
      <c r="E4497" t="s">
        <v>196</v>
      </c>
      <c r="F4497" s="5">
        <v>43405</v>
      </c>
      <c r="G4497">
        <v>2.36</v>
      </c>
      <c r="H4497">
        <v>0.22</v>
      </c>
    </row>
    <row r="4498" spans="1:8" x14ac:dyDescent="0.2">
      <c r="A4498" t="s">
        <v>71</v>
      </c>
      <c r="B4498" t="s">
        <v>54</v>
      </c>
      <c r="C4498" t="s">
        <v>82</v>
      </c>
      <c r="D4498" s="4">
        <v>43497</v>
      </c>
      <c r="E4498" t="s">
        <v>198</v>
      </c>
      <c r="F4498" s="5">
        <v>43405</v>
      </c>
      <c r="G4498">
        <v>63.36</v>
      </c>
      <c r="H4498">
        <v>-3.29</v>
      </c>
    </row>
    <row r="4499" spans="1:8" x14ac:dyDescent="0.2">
      <c r="A4499" t="s">
        <v>71</v>
      </c>
      <c r="B4499" t="s">
        <v>55</v>
      </c>
      <c r="C4499" t="s">
        <v>80</v>
      </c>
      <c r="D4499" s="4">
        <v>43497</v>
      </c>
      <c r="E4499" t="s">
        <v>199</v>
      </c>
      <c r="F4499" s="5">
        <v>43405</v>
      </c>
      <c r="G4499">
        <v>1699.04</v>
      </c>
      <c r="H4499">
        <v>120.63</v>
      </c>
    </row>
    <row r="4500" spans="1:8" x14ac:dyDescent="0.2">
      <c r="A4500" t="s">
        <v>71</v>
      </c>
      <c r="B4500" t="s">
        <v>55</v>
      </c>
      <c r="C4500" t="s">
        <v>80</v>
      </c>
      <c r="D4500" s="4">
        <v>43497</v>
      </c>
      <c r="E4500" t="s">
        <v>193</v>
      </c>
      <c r="F4500" s="5">
        <v>43405</v>
      </c>
      <c r="G4500">
        <v>1643</v>
      </c>
      <c r="H4500">
        <v>216.86</v>
      </c>
    </row>
    <row r="4501" spans="1:8" x14ac:dyDescent="0.2">
      <c r="A4501" t="s">
        <v>71</v>
      </c>
      <c r="B4501" t="s">
        <v>55</v>
      </c>
      <c r="C4501" t="s">
        <v>80</v>
      </c>
      <c r="D4501" s="4">
        <v>43497</v>
      </c>
      <c r="E4501" t="s">
        <v>192</v>
      </c>
      <c r="F4501" s="5">
        <v>43405</v>
      </c>
      <c r="G4501">
        <v>56.04</v>
      </c>
      <c r="H4501">
        <v>7.41</v>
      </c>
    </row>
    <row r="4502" spans="1:8" x14ac:dyDescent="0.2">
      <c r="A4502" t="s">
        <v>71</v>
      </c>
      <c r="B4502" t="s">
        <v>55</v>
      </c>
      <c r="C4502" t="s">
        <v>80</v>
      </c>
      <c r="D4502" s="4">
        <v>43497</v>
      </c>
      <c r="E4502" t="s">
        <v>198</v>
      </c>
      <c r="F4502" s="5">
        <v>43405</v>
      </c>
      <c r="G4502">
        <v>1699.04</v>
      </c>
      <c r="H4502">
        <v>-120.63</v>
      </c>
    </row>
    <row r="4503" spans="1:8" x14ac:dyDescent="0.2">
      <c r="A4503" t="s">
        <v>71</v>
      </c>
      <c r="B4503" t="s">
        <v>55</v>
      </c>
      <c r="C4503" t="s">
        <v>81</v>
      </c>
      <c r="D4503" s="4">
        <v>43497</v>
      </c>
      <c r="E4503" t="s">
        <v>195</v>
      </c>
      <c r="F4503" s="5">
        <v>43405</v>
      </c>
      <c r="G4503">
        <v>5765</v>
      </c>
      <c r="H4503">
        <v>374.83</v>
      </c>
    </row>
    <row r="4504" spans="1:8" x14ac:dyDescent="0.2">
      <c r="A4504" t="s">
        <v>71</v>
      </c>
      <c r="B4504" t="s">
        <v>55</v>
      </c>
      <c r="C4504" t="s">
        <v>81</v>
      </c>
      <c r="D4504" s="4">
        <v>43497</v>
      </c>
      <c r="E4504" t="s">
        <v>194</v>
      </c>
      <c r="F4504" s="5">
        <v>43405</v>
      </c>
      <c r="G4504">
        <v>196.57</v>
      </c>
      <c r="H4504">
        <v>12.78</v>
      </c>
    </row>
    <row r="4505" spans="1:8" x14ac:dyDescent="0.2">
      <c r="A4505" t="s">
        <v>71</v>
      </c>
      <c r="B4505" t="s">
        <v>55</v>
      </c>
      <c r="C4505" t="s">
        <v>81</v>
      </c>
      <c r="D4505" s="4">
        <v>43497</v>
      </c>
      <c r="E4505" t="s">
        <v>198</v>
      </c>
      <c r="F4505" s="5">
        <v>43405</v>
      </c>
      <c r="G4505">
        <v>5961.57</v>
      </c>
      <c r="H4505">
        <v>-208.76</v>
      </c>
    </row>
    <row r="4506" spans="1:8" x14ac:dyDescent="0.2">
      <c r="A4506" t="s">
        <v>71</v>
      </c>
      <c r="B4506" t="s">
        <v>55</v>
      </c>
      <c r="C4506" t="s">
        <v>81</v>
      </c>
      <c r="D4506" s="4">
        <v>43497</v>
      </c>
      <c r="E4506" t="s">
        <v>199</v>
      </c>
      <c r="F4506" s="5">
        <v>43405</v>
      </c>
      <c r="G4506">
        <v>5961.57</v>
      </c>
      <c r="H4506">
        <v>208.76</v>
      </c>
    </row>
    <row r="4507" spans="1:8" x14ac:dyDescent="0.2">
      <c r="A4507" t="s">
        <v>71</v>
      </c>
      <c r="B4507" t="s">
        <v>55</v>
      </c>
      <c r="C4507" t="s">
        <v>82</v>
      </c>
      <c r="D4507" s="4">
        <v>43497</v>
      </c>
      <c r="E4507" t="s">
        <v>199</v>
      </c>
      <c r="F4507" s="5">
        <v>43405</v>
      </c>
      <c r="G4507">
        <v>1700.02</v>
      </c>
      <c r="H4507">
        <v>88.41</v>
      </c>
    </row>
    <row r="4508" spans="1:8" x14ac:dyDescent="0.2">
      <c r="A4508" t="s">
        <v>71</v>
      </c>
      <c r="B4508" t="s">
        <v>55</v>
      </c>
      <c r="C4508" t="s">
        <v>82</v>
      </c>
      <c r="D4508" s="4">
        <v>43497</v>
      </c>
      <c r="E4508" t="s">
        <v>197</v>
      </c>
      <c r="F4508" s="5">
        <v>43405</v>
      </c>
      <c r="G4508">
        <v>1644</v>
      </c>
      <c r="H4508">
        <v>154.52000000000001</v>
      </c>
    </row>
    <row r="4509" spans="1:8" x14ac:dyDescent="0.2">
      <c r="A4509" t="s">
        <v>71</v>
      </c>
      <c r="B4509" t="s">
        <v>55</v>
      </c>
      <c r="C4509" t="s">
        <v>82</v>
      </c>
      <c r="D4509" s="4">
        <v>43497</v>
      </c>
      <c r="E4509" t="s">
        <v>196</v>
      </c>
      <c r="F4509" s="5">
        <v>43405</v>
      </c>
      <c r="G4509">
        <v>56.02</v>
      </c>
      <c r="H4509">
        <v>5.29</v>
      </c>
    </row>
    <row r="4510" spans="1:8" x14ac:dyDescent="0.2">
      <c r="A4510" t="s">
        <v>71</v>
      </c>
      <c r="B4510" t="s">
        <v>55</v>
      </c>
      <c r="C4510" t="s">
        <v>82</v>
      </c>
      <c r="D4510" s="4">
        <v>43497</v>
      </c>
      <c r="E4510" t="s">
        <v>198</v>
      </c>
      <c r="F4510" s="5">
        <v>43405</v>
      </c>
      <c r="G4510">
        <v>1700.02</v>
      </c>
      <c r="H4510">
        <v>-88.41</v>
      </c>
    </row>
    <row r="4511" spans="1:8" x14ac:dyDescent="0.2">
      <c r="A4511" t="s">
        <v>71</v>
      </c>
      <c r="B4511" t="s">
        <v>54</v>
      </c>
      <c r="C4511" t="s">
        <v>80</v>
      </c>
      <c r="D4511" s="4">
        <v>43497</v>
      </c>
      <c r="E4511" t="s">
        <v>193</v>
      </c>
      <c r="F4511" s="5">
        <v>43405</v>
      </c>
      <c r="G4511">
        <v>6331</v>
      </c>
      <c r="H4511">
        <v>835.77</v>
      </c>
    </row>
    <row r="4512" spans="1:8" x14ac:dyDescent="0.2">
      <c r="A4512" t="s">
        <v>71</v>
      </c>
      <c r="B4512" t="s">
        <v>54</v>
      </c>
      <c r="C4512" t="s">
        <v>80</v>
      </c>
      <c r="D4512" s="4">
        <v>43497</v>
      </c>
      <c r="E4512" t="s">
        <v>192</v>
      </c>
      <c r="F4512" s="5">
        <v>43405</v>
      </c>
      <c r="G4512">
        <v>215.93</v>
      </c>
      <c r="H4512">
        <v>28.53</v>
      </c>
    </row>
    <row r="4513" spans="1:8" x14ac:dyDescent="0.2">
      <c r="A4513" t="s">
        <v>71</v>
      </c>
      <c r="B4513" t="s">
        <v>54</v>
      </c>
      <c r="C4513" t="s">
        <v>80</v>
      </c>
      <c r="D4513" s="4">
        <v>43497</v>
      </c>
      <c r="E4513" t="s">
        <v>198</v>
      </c>
      <c r="F4513" s="5">
        <v>43405</v>
      </c>
      <c r="G4513">
        <v>6546.93</v>
      </c>
      <c r="H4513">
        <v>-464.99</v>
      </c>
    </row>
    <row r="4514" spans="1:8" x14ac:dyDescent="0.2">
      <c r="A4514" t="s">
        <v>71</v>
      </c>
      <c r="B4514" t="s">
        <v>54</v>
      </c>
      <c r="C4514" t="s">
        <v>80</v>
      </c>
      <c r="D4514" s="4">
        <v>43497</v>
      </c>
      <c r="E4514" t="s">
        <v>199</v>
      </c>
      <c r="F4514" s="5">
        <v>43405</v>
      </c>
      <c r="G4514">
        <v>6546.93</v>
      </c>
      <c r="H4514">
        <v>464.99</v>
      </c>
    </row>
    <row r="4515" spans="1:8" x14ac:dyDescent="0.2">
      <c r="A4515" t="s">
        <v>71</v>
      </c>
      <c r="B4515" t="s">
        <v>54</v>
      </c>
      <c r="C4515" t="s">
        <v>81</v>
      </c>
      <c r="D4515" s="4">
        <v>43497</v>
      </c>
      <c r="E4515" t="s">
        <v>199</v>
      </c>
      <c r="F4515" s="5">
        <v>43405</v>
      </c>
      <c r="G4515">
        <v>26145.11</v>
      </c>
      <c r="H4515">
        <v>915.72</v>
      </c>
    </row>
    <row r="4516" spans="1:8" x14ac:dyDescent="0.2">
      <c r="A4516" t="s">
        <v>71</v>
      </c>
      <c r="B4516" t="s">
        <v>54</v>
      </c>
      <c r="C4516" t="s">
        <v>81</v>
      </c>
      <c r="D4516" s="4">
        <v>43497</v>
      </c>
      <c r="E4516" t="s">
        <v>195</v>
      </c>
      <c r="F4516" s="5">
        <v>43405</v>
      </c>
      <c r="G4516">
        <v>25283</v>
      </c>
      <c r="H4516">
        <v>1644.14</v>
      </c>
    </row>
    <row r="4517" spans="1:8" x14ac:dyDescent="0.2">
      <c r="A4517" t="s">
        <v>71</v>
      </c>
      <c r="B4517" t="s">
        <v>54</v>
      </c>
      <c r="C4517" t="s">
        <v>81</v>
      </c>
      <c r="D4517" s="4">
        <v>43497</v>
      </c>
      <c r="E4517" t="s">
        <v>194</v>
      </c>
      <c r="F4517" s="5">
        <v>43405</v>
      </c>
      <c r="G4517">
        <v>862.11</v>
      </c>
      <c r="H4517">
        <v>56.1</v>
      </c>
    </row>
    <row r="4518" spans="1:8" x14ac:dyDescent="0.2">
      <c r="A4518" t="s">
        <v>71</v>
      </c>
      <c r="B4518" t="s">
        <v>54</v>
      </c>
      <c r="C4518" t="s">
        <v>81</v>
      </c>
      <c r="D4518" s="4">
        <v>43497</v>
      </c>
      <c r="E4518" t="s">
        <v>198</v>
      </c>
      <c r="F4518" s="5">
        <v>43405</v>
      </c>
      <c r="G4518">
        <v>26145.11</v>
      </c>
      <c r="H4518">
        <v>-915.72</v>
      </c>
    </row>
    <row r="4519" spans="1:8" x14ac:dyDescent="0.2">
      <c r="A4519" t="s">
        <v>71</v>
      </c>
      <c r="B4519" t="s">
        <v>54</v>
      </c>
      <c r="C4519" t="s">
        <v>82</v>
      </c>
      <c r="D4519" s="4">
        <v>43497</v>
      </c>
      <c r="E4519" t="s">
        <v>197</v>
      </c>
      <c r="F4519" s="5">
        <v>43405</v>
      </c>
      <c r="G4519">
        <v>5621</v>
      </c>
      <c r="H4519">
        <v>528.35</v>
      </c>
    </row>
    <row r="4520" spans="1:8" x14ac:dyDescent="0.2">
      <c r="A4520" t="s">
        <v>71</v>
      </c>
      <c r="B4520" t="s">
        <v>54</v>
      </c>
      <c r="C4520" t="s">
        <v>82</v>
      </c>
      <c r="D4520" s="4">
        <v>43497</v>
      </c>
      <c r="E4520" t="s">
        <v>196</v>
      </c>
      <c r="F4520" s="5">
        <v>43405</v>
      </c>
      <c r="G4520">
        <v>191.71</v>
      </c>
      <c r="H4520">
        <v>18.18</v>
      </c>
    </row>
    <row r="4521" spans="1:8" x14ac:dyDescent="0.2">
      <c r="A4521" t="s">
        <v>71</v>
      </c>
      <c r="B4521" t="s">
        <v>54</v>
      </c>
      <c r="C4521" t="s">
        <v>82</v>
      </c>
      <c r="D4521" s="4">
        <v>43497</v>
      </c>
      <c r="E4521" t="s">
        <v>198</v>
      </c>
      <c r="F4521" s="5">
        <v>43405</v>
      </c>
      <c r="G4521">
        <v>5812.71</v>
      </c>
      <c r="H4521">
        <v>-302.35000000000002</v>
      </c>
    </row>
    <row r="4522" spans="1:8" x14ac:dyDescent="0.2">
      <c r="A4522" t="s">
        <v>71</v>
      </c>
      <c r="B4522" t="s">
        <v>54</v>
      </c>
      <c r="C4522" t="s">
        <v>82</v>
      </c>
      <c r="D4522" s="4">
        <v>43497</v>
      </c>
      <c r="E4522" t="s">
        <v>199</v>
      </c>
      <c r="F4522" s="5">
        <v>43405</v>
      </c>
      <c r="G4522">
        <v>5812.71</v>
      </c>
      <c r="H4522">
        <v>302.35000000000002</v>
      </c>
    </row>
    <row r="4523" spans="1:8" x14ac:dyDescent="0.2">
      <c r="A4523" t="s">
        <v>71</v>
      </c>
      <c r="B4523" t="s">
        <v>55</v>
      </c>
      <c r="C4523" t="s">
        <v>80</v>
      </c>
      <c r="D4523" s="4">
        <v>43497</v>
      </c>
      <c r="E4523" t="s">
        <v>198</v>
      </c>
      <c r="F4523" s="5">
        <v>43405</v>
      </c>
      <c r="G4523">
        <v>269.48</v>
      </c>
      <c r="H4523">
        <v>-19.14</v>
      </c>
    </row>
    <row r="4524" spans="1:8" x14ac:dyDescent="0.2">
      <c r="A4524" t="s">
        <v>71</v>
      </c>
      <c r="B4524" t="s">
        <v>55</v>
      </c>
      <c r="C4524" t="s">
        <v>80</v>
      </c>
      <c r="D4524" s="4">
        <v>43497</v>
      </c>
      <c r="E4524" t="s">
        <v>199</v>
      </c>
      <c r="F4524" s="5">
        <v>43405</v>
      </c>
      <c r="G4524">
        <v>269.48</v>
      </c>
      <c r="H4524">
        <v>19.14</v>
      </c>
    </row>
    <row r="4525" spans="1:8" x14ac:dyDescent="0.2">
      <c r="A4525" t="s">
        <v>71</v>
      </c>
      <c r="B4525" t="s">
        <v>55</v>
      </c>
      <c r="C4525" t="s">
        <v>80</v>
      </c>
      <c r="D4525" s="4">
        <v>43497</v>
      </c>
      <c r="E4525" t="s">
        <v>193</v>
      </c>
      <c r="F4525" s="5">
        <v>43405</v>
      </c>
      <c r="G4525">
        <v>257.85000000000002</v>
      </c>
      <c r="H4525">
        <v>34.04</v>
      </c>
    </row>
    <row r="4526" spans="1:8" x14ac:dyDescent="0.2">
      <c r="A4526" t="s">
        <v>71</v>
      </c>
      <c r="B4526" t="s">
        <v>55</v>
      </c>
      <c r="C4526" t="s">
        <v>80</v>
      </c>
      <c r="D4526" s="4">
        <v>43497</v>
      </c>
      <c r="E4526" t="s">
        <v>192</v>
      </c>
      <c r="F4526" s="5">
        <v>43405</v>
      </c>
      <c r="G4526">
        <v>11.63</v>
      </c>
      <c r="H4526">
        <v>1.54</v>
      </c>
    </row>
    <row r="4527" spans="1:8" x14ac:dyDescent="0.2">
      <c r="A4527" t="s">
        <v>71</v>
      </c>
      <c r="B4527" t="s">
        <v>55</v>
      </c>
      <c r="C4527" t="s">
        <v>81</v>
      </c>
      <c r="D4527" s="4">
        <v>43497</v>
      </c>
      <c r="E4527" t="s">
        <v>199</v>
      </c>
      <c r="F4527" s="5">
        <v>43405</v>
      </c>
      <c r="G4527">
        <v>845.43</v>
      </c>
      <c r="H4527">
        <v>29.59</v>
      </c>
    </row>
    <row r="4528" spans="1:8" x14ac:dyDescent="0.2">
      <c r="A4528" t="s">
        <v>71</v>
      </c>
      <c r="B4528" t="s">
        <v>55</v>
      </c>
      <c r="C4528" t="s">
        <v>81</v>
      </c>
      <c r="D4528" s="4">
        <v>43497</v>
      </c>
      <c r="E4528" t="s">
        <v>195</v>
      </c>
      <c r="F4528" s="5">
        <v>43405</v>
      </c>
      <c r="G4528">
        <v>808.95</v>
      </c>
      <c r="H4528">
        <v>52.58</v>
      </c>
    </row>
    <row r="4529" spans="1:8" x14ac:dyDescent="0.2">
      <c r="A4529" t="s">
        <v>71</v>
      </c>
      <c r="B4529" t="s">
        <v>55</v>
      </c>
      <c r="C4529" t="s">
        <v>81</v>
      </c>
      <c r="D4529" s="4">
        <v>43497</v>
      </c>
      <c r="E4529" t="s">
        <v>194</v>
      </c>
      <c r="F4529" s="5">
        <v>43405</v>
      </c>
      <c r="G4529">
        <v>36.479999999999997</v>
      </c>
      <c r="H4529">
        <v>2.37</v>
      </c>
    </row>
    <row r="4530" spans="1:8" x14ac:dyDescent="0.2">
      <c r="A4530" t="s">
        <v>71</v>
      </c>
      <c r="B4530" t="s">
        <v>55</v>
      </c>
      <c r="C4530" t="s">
        <v>81</v>
      </c>
      <c r="D4530" s="4">
        <v>43497</v>
      </c>
      <c r="E4530" t="s">
        <v>198</v>
      </c>
      <c r="F4530" s="5">
        <v>43405</v>
      </c>
      <c r="G4530">
        <v>845.43</v>
      </c>
      <c r="H4530">
        <v>-29.59</v>
      </c>
    </row>
    <row r="4531" spans="1:8" x14ac:dyDescent="0.2">
      <c r="A4531" t="s">
        <v>71</v>
      </c>
      <c r="B4531" t="s">
        <v>55</v>
      </c>
      <c r="C4531" t="s">
        <v>82</v>
      </c>
      <c r="D4531" s="4">
        <v>43497</v>
      </c>
      <c r="E4531" t="s">
        <v>198</v>
      </c>
      <c r="F4531" s="5">
        <v>43405</v>
      </c>
      <c r="G4531">
        <v>245.06</v>
      </c>
      <c r="H4531">
        <v>-12.74</v>
      </c>
    </row>
    <row r="4532" spans="1:8" x14ac:dyDescent="0.2">
      <c r="A4532" t="s">
        <v>71</v>
      </c>
      <c r="B4532" t="s">
        <v>55</v>
      </c>
      <c r="C4532" t="s">
        <v>82</v>
      </c>
      <c r="D4532" s="4">
        <v>43497</v>
      </c>
      <c r="E4532" t="s">
        <v>197</v>
      </c>
      <c r="F4532" s="5">
        <v>43405</v>
      </c>
      <c r="G4532">
        <v>234.48</v>
      </c>
      <c r="H4532">
        <v>22.04</v>
      </c>
    </row>
    <row r="4533" spans="1:8" x14ac:dyDescent="0.2">
      <c r="A4533" t="s">
        <v>71</v>
      </c>
      <c r="B4533" t="s">
        <v>55</v>
      </c>
      <c r="C4533" t="s">
        <v>82</v>
      </c>
      <c r="D4533" s="4">
        <v>43497</v>
      </c>
      <c r="E4533" t="s">
        <v>196</v>
      </c>
      <c r="F4533" s="5">
        <v>43405</v>
      </c>
      <c r="G4533">
        <v>10.58</v>
      </c>
      <c r="H4533">
        <v>0.99</v>
      </c>
    </row>
    <row r="4534" spans="1:8" x14ac:dyDescent="0.2">
      <c r="A4534" t="s">
        <v>71</v>
      </c>
      <c r="B4534" t="s">
        <v>55</v>
      </c>
      <c r="C4534" t="s">
        <v>82</v>
      </c>
      <c r="D4534" s="4">
        <v>43497</v>
      </c>
      <c r="E4534" t="s">
        <v>199</v>
      </c>
      <c r="F4534" s="5">
        <v>43405</v>
      </c>
      <c r="G4534">
        <v>245.06</v>
      </c>
      <c r="H4534">
        <v>12.74</v>
      </c>
    </row>
    <row r="4535" spans="1:8" x14ac:dyDescent="0.2">
      <c r="A4535" t="s">
        <v>71</v>
      </c>
      <c r="B4535" t="s">
        <v>54</v>
      </c>
      <c r="C4535" t="s">
        <v>80</v>
      </c>
      <c r="D4535" s="4">
        <v>43497</v>
      </c>
      <c r="E4535" t="s">
        <v>199</v>
      </c>
      <c r="F4535" s="5">
        <v>43405</v>
      </c>
      <c r="G4535">
        <v>36375.78</v>
      </c>
      <c r="H4535">
        <v>2583.13</v>
      </c>
    </row>
    <row r="4536" spans="1:8" x14ac:dyDescent="0.2">
      <c r="A4536" t="s">
        <v>71</v>
      </c>
      <c r="B4536" t="s">
        <v>54</v>
      </c>
      <c r="C4536" t="s">
        <v>80</v>
      </c>
      <c r="D4536" s="4">
        <v>43497</v>
      </c>
      <c r="E4536" t="s">
        <v>193</v>
      </c>
      <c r="F4536" s="5">
        <v>43405</v>
      </c>
      <c r="G4536">
        <v>35077</v>
      </c>
      <c r="H4536">
        <v>4630.1499999999996</v>
      </c>
    </row>
    <row r="4537" spans="1:8" x14ac:dyDescent="0.2">
      <c r="A4537" t="s">
        <v>71</v>
      </c>
      <c r="B4537" t="s">
        <v>54</v>
      </c>
      <c r="C4537" t="s">
        <v>80</v>
      </c>
      <c r="D4537" s="4">
        <v>43497</v>
      </c>
      <c r="E4537" t="s">
        <v>192</v>
      </c>
      <c r="F4537" s="5">
        <v>43405</v>
      </c>
      <c r="G4537">
        <v>1298.78</v>
      </c>
      <c r="H4537">
        <v>171.63</v>
      </c>
    </row>
    <row r="4538" spans="1:8" x14ac:dyDescent="0.2">
      <c r="A4538" t="s">
        <v>71</v>
      </c>
      <c r="B4538" t="s">
        <v>54</v>
      </c>
      <c r="C4538" t="s">
        <v>80</v>
      </c>
      <c r="D4538" s="4">
        <v>43497</v>
      </c>
      <c r="E4538" t="s">
        <v>198</v>
      </c>
      <c r="F4538" s="5">
        <v>43405</v>
      </c>
      <c r="G4538">
        <v>36375.78</v>
      </c>
      <c r="H4538">
        <v>-2583.13</v>
      </c>
    </row>
    <row r="4539" spans="1:8" x14ac:dyDescent="0.2">
      <c r="A4539" t="s">
        <v>71</v>
      </c>
      <c r="B4539" t="s">
        <v>54</v>
      </c>
      <c r="C4539" t="s">
        <v>81</v>
      </c>
      <c r="D4539" s="4">
        <v>43497</v>
      </c>
      <c r="E4539" t="s">
        <v>195</v>
      </c>
      <c r="F4539" s="5">
        <v>43405</v>
      </c>
      <c r="G4539">
        <v>165634</v>
      </c>
      <c r="H4539">
        <v>10768.1</v>
      </c>
    </row>
    <row r="4540" spans="1:8" x14ac:dyDescent="0.2">
      <c r="A4540" t="s">
        <v>71</v>
      </c>
      <c r="B4540" t="s">
        <v>54</v>
      </c>
      <c r="C4540" t="s">
        <v>81</v>
      </c>
      <c r="D4540" s="4">
        <v>43497</v>
      </c>
      <c r="E4540" t="s">
        <v>194</v>
      </c>
      <c r="F4540" s="5">
        <v>43405</v>
      </c>
      <c r="G4540">
        <v>6132.2</v>
      </c>
      <c r="H4540">
        <v>398.69</v>
      </c>
    </row>
    <row r="4541" spans="1:8" x14ac:dyDescent="0.2">
      <c r="A4541" t="s">
        <v>71</v>
      </c>
      <c r="B4541" t="s">
        <v>54</v>
      </c>
      <c r="C4541" t="s">
        <v>81</v>
      </c>
      <c r="D4541" s="4">
        <v>43497</v>
      </c>
      <c r="E4541" t="s">
        <v>199</v>
      </c>
      <c r="F4541" s="5">
        <v>43405</v>
      </c>
      <c r="G4541">
        <v>171766.2</v>
      </c>
      <c r="H4541">
        <v>6013.67</v>
      </c>
    </row>
    <row r="4542" spans="1:8" x14ac:dyDescent="0.2">
      <c r="A4542" t="s">
        <v>71</v>
      </c>
      <c r="B4542" t="s">
        <v>54</v>
      </c>
      <c r="C4542" t="s">
        <v>81</v>
      </c>
      <c r="D4542" s="4">
        <v>43497</v>
      </c>
      <c r="E4542" t="s">
        <v>198</v>
      </c>
      <c r="F4542" s="5">
        <v>43405</v>
      </c>
      <c r="G4542">
        <v>171766.2</v>
      </c>
      <c r="H4542">
        <v>-6013.67</v>
      </c>
    </row>
    <row r="4543" spans="1:8" x14ac:dyDescent="0.2">
      <c r="A4543" t="s">
        <v>71</v>
      </c>
      <c r="B4543" t="s">
        <v>54</v>
      </c>
      <c r="C4543" t="s">
        <v>82</v>
      </c>
      <c r="D4543" s="4">
        <v>43497</v>
      </c>
      <c r="E4543" t="s">
        <v>199</v>
      </c>
      <c r="F4543" s="5">
        <v>43405</v>
      </c>
      <c r="G4543">
        <v>33506.53</v>
      </c>
      <c r="H4543">
        <v>1742.32</v>
      </c>
    </row>
    <row r="4544" spans="1:8" x14ac:dyDescent="0.2">
      <c r="A4544" t="s">
        <v>71</v>
      </c>
      <c r="B4544" t="s">
        <v>54</v>
      </c>
      <c r="C4544" t="s">
        <v>82</v>
      </c>
      <c r="D4544" s="4">
        <v>43497</v>
      </c>
      <c r="E4544" t="s">
        <v>197</v>
      </c>
      <c r="F4544" s="5">
        <v>43405</v>
      </c>
      <c r="G4544">
        <v>32310</v>
      </c>
      <c r="H4544">
        <v>3037.13</v>
      </c>
    </row>
    <row r="4545" spans="1:8" x14ac:dyDescent="0.2">
      <c r="A4545" t="s">
        <v>71</v>
      </c>
      <c r="B4545" t="s">
        <v>54</v>
      </c>
      <c r="C4545" t="s">
        <v>82</v>
      </c>
      <c r="D4545" s="4">
        <v>43497</v>
      </c>
      <c r="E4545" t="s">
        <v>196</v>
      </c>
      <c r="F4545" s="5">
        <v>43405</v>
      </c>
      <c r="G4545">
        <v>1196.53</v>
      </c>
      <c r="H4545">
        <v>112.34</v>
      </c>
    </row>
    <row r="4546" spans="1:8" x14ac:dyDescent="0.2">
      <c r="A4546" t="s">
        <v>71</v>
      </c>
      <c r="B4546" t="s">
        <v>54</v>
      </c>
      <c r="C4546" t="s">
        <v>82</v>
      </c>
      <c r="D4546" s="4">
        <v>43497</v>
      </c>
      <c r="E4546" t="s">
        <v>198</v>
      </c>
      <c r="F4546" s="5">
        <v>43405</v>
      </c>
      <c r="G4546">
        <v>33506.53</v>
      </c>
      <c r="H4546">
        <v>-1742.32</v>
      </c>
    </row>
    <row r="4547" spans="1:8" x14ac:dyDescent="0.2">
      <c r="A4547" t="s">
        <v>71</v>
      </c>
      <c r="B4547" t="s">
        <v>55</v>
      </c>
      <c r="C4547" t="s">
        <v>80</v>
      </c>
      <c r="D4547" s="4">
        <v>43497</v>
      </c>
      <c r="E4547" t="s">
        <v>198</v>
      </c>
      <c r="F4547" s="5">
        <v>43405</v>
      </c>
      <c r="G4547">
        <v>8066.81</v>
      </c>
      <c r="H4547">
        <v>-572.76</v>
      </c>
    </row>
    <row r="4548" spans="1:8" x14ac:dyDescent="0.2">
      <c r="A4548" t="s">
        <v>71</v>
      </c>
      <c r="B4548" t="s">
        <v>55</v>
      </c>
      <c r="C4548" t="s">
        <v>80</v>
      </c>
      <c r="D4548" s="4">
        <v>43497</v>
      </c>
      <c r="E4548" t="s">
        <v>199</v>
      </c>
      <c r="F4548" s="5">
        <v>43405</v>
      </c>
      <c r="G4548">
        <v>8066.81</v>
      </c>
      <c r="H4548">
        <v>572.76</v>
      </c>
    </row>
    <row r="4549" spans="1:8" x14ac:dyDescent="0.2">
      <c r="A4549" t="s">
        <v>71</v>
      </c>
      <c r="B4549" t="s">
        <v>55</v>
      </c>
      <c r="C4549" t="s">
        <v>80</v>
      </c>
      <c r="D4549" s="4">
        <v>43497</v>
      </c>
      <c r="E4549" t="s">
        <v>193</v>
      </c>
      <c r="F4549" s="5">
        <v>43405</v>
      </c>
      <c r="G4549">
        <v>7779</v>
      </c>
      <c r="H4549">
        <v>1026.8399999999999</v>
      </c>
    </row>
    <row r="4550" spans="1:8" x14ac:dyDescent="0.2">
      <c r="A4550" t="s">
        <v>71</v>
      </c>
      <c r="B4550" t="s">
        <v>55</v>
      </c>
      <c r="C4550" t="s">
        <v>80</v>
      </c>
      <c r="D4550" s="4">
        <v>43497</v>
      </c>
      <c r="E4550" t="s">
        <v>192</v>
      </c>
      <c r="F4550" s="5">
        <v>43405</v>
      </c>
      <c r="G4550">
        <v>287.81</v>
      </c>
      <c r="H4550">
        <v>37.96</v>
      </c>
    </row>
    <row r="4551" spans="1:8" x14ac:dyDescent="0.2">
      <c r="A4551" t="s">
        <v>71</v>
      </c>
      <c r="B4551" t="s">
        <v>55</v>
      </c>
      <c r="C4551" t="s">
        <v>81</v>
      </c>
      <c r="D4551" s="4">
        <v>43497</v>
      </c>
      <c r="E4551" t="s">
        <v>195</v>
      </c>
      <c r="F4551" s="5">
        <v>43405</v>
      </c>
      <c r="G4551">
        <v>31665</v>
      </c>
      <c r="H4551">
        <v>2058.36</v>
      </c>
    </row>
    <row r="4552" spans="1:8" x14ac:dyDescent="0.2">
      <c r="A4552" t="s">
        <v>71</v>
      </c>
      <c r="B4552" t="s">
        <v>55</v>
      </c>
      <c r="C4552" t="s">
        <v>81</v>
      </c>
      <c r="D4552" s="4">
        <v>43497</v>
      </c>
      <c r="E4552" t="s">
        <v>194</v>
      </c>
      <c r="F4552" s="5">
        <v>43405</v>
      </c>
      <c r="G4552">
        <v>1171.6199999999999</v>
      </c>
      <c r="H4552">
        <v>76.19</v>
      </c>
    </row>
    <row r="4553" spans="1:8" x14ac:dyDescent="0.2">
      <c r="A4553" t="s">
        <v>71</v>
      </c>
      <c r="B4553" t="s">
        <v>55</v>
      </c>
      <c r="C4553" t="s">
        <v>81</v>
      </c>
      <c r="D4553" s="4">
        <v>43497</v>
      </c>
      <c r="E4553" t="s">
        <v>198</v>
      </c>
      <c r="F4553" s="5">
        <v>43405</v>
      </c>
      <c r="G4553">
        <v>32836.620000000003</v>
      </c>
      <c r="H4553">
        <v>-1149.48</v>
      </c>
    </row>
    <row r="4554" spans="1:8" x14ac:dyDescent="0.2">
      <c r="A4554" t="s">
        <v>71</v>
      </c>
      <c r="B4554" t="s">
        <v>55</v>
      </c>
      <c r="C4554" t="s">
        <v>81</v>
      </c>
      <c r="D4554" s="4">
        <v>43497</v>
      </c>
      <c r="E4554" t="s">
        <v>199</v>
      </c>
      <c r="F4554" s="5">
        <v>43405</v>
      </c>
      <c r="G4554">
        <v>32836.620000000003</v>
      </c>
      <c r="H4554">
        <v>1149.48</v>
      </c>
    </row>
    <row r="4555" spans="1:8" x14ac:dyDescent="0.2">
      <c r="A4555" t="s">
        <v>71</v>
      </c>
      <c r="B4555" t="s">
        <v>55</v>
      </c>
      <c r="C4555" t="s">
        <v>82</v>
      </c>
      <c r="D4555" s="4">
        <v>43497</v>
      </c>
      <c r="E4555" t="s">
        <v>199</v>
      </c>
      <c r="F4555" s="5">
        <v>43405</v>
      </c>
      <c r="G4555">
        <v>8400.7099999999991</v>
      </c>
      <c r="H4555">
        <v>436.79</v>
      </c>
    </row>
    <row r="4556" spans="1:8" x14ac:dyDescent="0.2">
      <c r="A4556" t="s">
        <v>71</v>
      </c>
      <c r="B4556" t="s">
        <v>55</v>
      </c>
      <c r="C4556" t="s">
        <v>82</v>
      </c>
      <c r="D4556" s="4">
        <v>43497</v>
      </c>
      <c r="E4556" t="s">
        <v>197</v>
      </c>
      <c r="F4556" s="5">
        <v>43405</v>
      </c>
      <c r="G4556">
        <v>8101</v>
      </c>
      <c r="H4556">
        <v>761.47</v>
      </c>
    </row>
    <row r="4557" spans="1:8" x14ac:dyDescent="0.2">
      <c r="A4557" t="s">
        <v>71</v>
      </c>
      <c r="B4557" t="s">
        <v>55</v>
      </c>
      <c r="C4557" t="s">
        <v>82</v>
      </c>
      <c r="D4557" s="4">
        <v>43497</v>
      </c>
      <c r="E4557" t="s">
        <v>196</v>
      </c>
      <c r="F4557" s="5">
        <v>43405</v>
      </c>
      <c r="G4557">
        <v>299.70999999999998</v>
      </c>
      <c r="H4557">
        <v>28.16</v>
      </c>
    </row>
    <row r="4558" spans="1:8" x14ac:dyDescent="0.2">
      <c r="A4558" t="s">
        <v>71</v>
      </c>
      <c r="B4558" t="s">
        <v>55</v>
      </c>
      <c r="C4558" t="s">
        <v>82</v>
      </c>
      <c r="D4558" s="4">
        <v>43497</v>
      </c>
      <c r="E4558" t="s">
        <v>198</v>
      </c>
      <c r="F4558" s="5">
        <v>43405</v>
      </c>
      <c r="G4558">
        <v>8400.7099999999991</v>
      </c>
      <c r="H4558">
        <v>-436.79</v>
      </c>
    </row>
    <row r="4559" spans="1:8" x14ac:dyDescent="0.2">
      <c r="A4559" t="s">
        <v>71</v>
      </c>
      <c r="B4559" t="s">
        <v>54</v>
      </c>
      <c r="C4559" t="s">
        <v>80</v>
      </c>
      <c r="D4559" s="4">
        <v>43497</v>
      </c>
      <c r="E4559" t="s">
        <v>199</v>
      </c>
      <c r="F4559" s="5">
        <v>43405</v>
      </c>
      <c r="G4559">
        <v>35.26</v>
      </c>
      <c r="H4559">
        <v>2.5</v>
      </c>
    </row>
    <row r="4560" spans="1:8" x14ac:dyDescent="0.2">
      <c r="A4560" t="s">
        <v>71</v>
      </c>
      <c r="B4560" t="s">
        <v>54</v>
      </c>
      <c r="C4560" t="s">
        <v>80</v>
      </c>
      <c r="D4560" s="4">
        <v>43497</v>
      </c>
      <c r="E4560" t="s">
        <v>193</v>
      </c>
      <c r="F4560" s="5">
        <v>43405</v>
      </c>
      <c r="G4560">
        <v>34</v>
      </c>
      <c r="H4560">
        <v>4.49</v>
      </c>
    </row>
    <row r="4561" spans="1:8" x14ac:dyDescent="0.2">
      <c r="A4561" t="s">
        <v>71</v>
      </c>
      <c r="B4561" t="s">
        <v>54</v>
      </c>
      <c r="C4561" t="s">
        <v>80</v>
      </c>
      <c r="D4561" s="4">
        <v>43497</v>
      </c>
      <c r="E4561" t="s">
        <v>192</v>
      </c>
      <c r="F4561" s="5">
        <v>43405</v>
      </c>
      <c r="G4561">
        <v>1.26</v>
      </c>
      <c r="H4561">
        <v>0.17</v>
      </c>
    </row>
    <row r="4562" spans="1:8" x14ac:dyDescent="0.2">
      <c r="A4562" t="s">
        <v>71</v>
      </c>
      <c r="B4562" t="s">
        <v>54</v>
      </c>
      <c r="C4562" t="s">
        <v>80</v>
      </c>
      <c r="D4562" s="4">
        <v>43497</v>
      </c>
      <c r="E4562" t="s">
        <v>198</v>
      </c>
      <c r="F4562" s="5">
        <v>43405</v>
      </c>
      <c r="G4562">
        <v>35.26</v>
      </c>
      <c r="H4562">
        <v>-2.5</v>
      </c>
    </row>
    <row r="4563" spans="1:8" x14ac:dyDescent="0.2">
      <c r="A4563" t="s">
        <v>71</v>
      </c>
      <c r="B4563" t="s">
        <v>54</v>
      </c>
      <c r="C4563" t="s">
        <v>81</v>
      </c>
      <c r="D4563" s="4">
        <v>43497</v>
      </c>
      <c r="E4563" t="s">
        <v>195</v>
      </c>
      <c r="F4563" s="5">
        <v>43405</v>
      </c>
      <c r="G4563">
        <v>160</v>
      </c>
      <c r="H4563">
        <v>10.4</v>
      </c>
    </row>
    <row r="4564" spans="1:8" x14ac:dyDescent="0.2">
      <c r="A4564" t="s">
        <v>71</v>
      </c>
      <c r="B4564" t="s">
        <v>54</v>
      </c>
      <c r="C4564" t="s">
        <v>81</v>
      </c>
      <c r="D4564" s="4">
        <v>43497</v>
      </c>
      <c r="E4564" t="s">
        <v>194</v>
      </c>
      <c r="F4564" s="5">
        <v>43405</v>
      </c>
      <c r="G4564">
        <v>5.92</v>
      </c>
      <c r="H4564">
        <v>0.38</v>
      </c>
    </row>
    <row r="4565" spans="1:8" x14ac:dyDescent="0.2">
      <c r="A4565" t="s">
        <v>71</v>
      </c>
      <c r="B4565" t="s">
        <v>54</v>
      </c>
      <c r="C4565" t="s">
        <v>81</v>
      </c>
      <c r="D4565" s="4">
        <v>43497</v>
      </c>
      <c r="E4565" t="s">
        <v>198</v>
      </c>
      <c r="F4565" s="5">
        <v>43405</v>
      </c>
      <c r="G4565">
        <v>165.92</v>
      </c>
      <c r="H4565">
        <v>-5.81</v>
      </c>
    </row>
    <row r="4566" spans="1:8" x14ac:dyDescent="0.2">
      <c r="A4566" t="s">
        <v>71</v>
      </c>
      <c r="B4566" t="s">
        <v>54</v>
      </c>
      <c r="C4566" t="s">
        <v>81</v>
      </c>
      <c r="D4566" s="4">
        <v>43497</v>
      </c>
      <c r="E4566" t="s">
        <v>199</v>
      </c>
      <c r="F4566" s="5">
        <v>43405</v>
      </c>
      <c r="G4566">
        <v>165.92</v>
      </c>
      <c r="H4566">
        <v>5.81</v>
      </c>
    </row>
    <row r="4567" spans="1:8" x14ac:dyDescent="0.2">
      <c r="A4567" t="s">
        <v>71</v>
      </c>
      <c r="B4567" t="s">
        <v>54</v>
      </c>
      <c r="C4567" t="s">
        <v>82</v>
      </c>
      <c r="D4567" s="4">
        <v>43497</v>
      </c>
      <c r="E4567" t="s">
        <v>199</v>
      </c>
      <c r="F4567" s="5">
        <v>43405</v>
      </c>
      <c r="G4567">
        <v>36.29</v>
      </c>
      <c r="H4567">
        <v>1.89</v>
      </c>
    </row>
    <row r="4568" spans="1:8" x14ac:dyDescent="0.2">
      <c r="A4568" t="s">
        <v>71</v>
      </c>
      <c r="B4568" t="s">
        <v>54</v>
      </c>
      <c r="C4568" t="s">
        <v>82</v>
      </c>
      <c r="D4568" s="4">
        <v>43497</v>
      </c>
      <c r="E4568" t="s">
        <v>197</v>
      </c>
      <c r="F4568" s="5">
        <v>43405</v>
      </c>
      <c r="G4568">
        <v>35</v>
      </c>
      <c r="H4568">
        <v>3.29</v>
      </c>
    </row>
    <row r="4569" spans="1:8" x14ac:dyDescent="0.2">
      <c r="A4569" t="s">
        <v>71</v>
      </c>
      <c r="B4569" t="s">
        <v>54</v>
      </c>
      <c r="C4569" t="s">
        <v>82</v>
      </c>
      <c r="D4569" s="4">
        <v>43497</v>
      </c>
      <c r="E4569" t="s">
        <v>196</v>
      </c>
      <c r="F4569" s="5">
        <v>43405</v>
      </c>
      <c r="G4569">
        <v>1.29</v>
      </c>
      <c r="H4569">
        <v>0.12</v>
      </c>
    </row>
    <row r="4570" spans="1:8" x14ac:dyDescent="0.2">
      <c r="A4570" t="s">
        <v>71</v>
      </c>
      <c r="B4570" t="s">
        <v>54</v>
      </c>
      <c r="C4570" t="s">
        <v>82</v>
      </c>
      <c r="D4570" s="4">
        <v>43497</v>
      </c>
      <c r="E4570" t="s">
        <v>198</v>
      </c>
      <c r="F4570" s="5">
        <v>43405</v>
      </c>
      <c r="G4570">
        <v>36.29</v>
      </c>
      <c r="H4570">
        <v>-1.89</v>
      </c>
    </row>
    <row r="4571" spans="1:8" x14ac:dyDescent="0.2">
      <c r="A4571" t="s">
        <v>71</v>
      </c>
      <c r="B4571" t="s">
        <v>54</v>
      </c>
      <c r="C4571" t="s">
        <v>80</v>
      </c>
      <c r="D4571" s="4">
        <v>43497</v>
      </c>
      <c r="E4571" t="s">
        <v>199</v>
      </c>
      <c r="F4571" s="5">
        <v>43405</v>
      </c>
      <c r="G4571">
        <v>29.04</v>
      </c>
      <c r="H4571">
        <v>2.06</v>
      </c>
    </row>
    <row r="4572" spans="1:8" x14ac:dyDescent="0.2">
      <c r="A4572" t="s">
        <v>71</v>
      </c>
      <c r="B4572" t="s">
        <v>54</v>
      </c>
      <c r="C4572" t="s">
        <v>80</v>
      </c>
      <c r="D4572" s="4">
        <v>43497</v>
      </c>
      <c r="E4572" t="s">
        <v>193</v>
      </c>
      <c r="F4572" s="5">
        <v>43405</v>
      </c>
      <c r="G4572">
        <v>28</v>
      </c>
      <c r="H4572">
        <v>3.7</v>
      </c>
    </row>
    <row r="4573" spans="1:8" x14ac:dyDescent="0.2">
      <c r="A4573" t="s">
        <v>71</v>
      </c>
      <c r="B4573" t="s">
        <v>54</v>
      </c>
      <c r="C4573" t="s">
        <v>80</v>
      </c>
      <c r="D4573" s="4">
        <v>43497</v>
      </c>
      <c r="E4573" t="s">
        <v>192</v>
      </c>
      <c r="F4573" s="5">
        <v>43405</v>
      </c>
      <c r="G4573">
        <v>1.04</v>
      </c>
      <c r="H4573">
        <v>0.14000000000000001</v>
      </c>
    </row>
    <row r="4574" spans="1:8" x14ac:dyDescent="0.2">
      <c r="A4574" t="s">
        <v>71</v>
      </c>
      <c r="B4574" t="s">
        <v>54</v>
      </c>
      <c r="C4574" t="s">
        <v>80</v>
      </c>
      <c r="D4574" s="4">
        <v>43497</v>
      </c>
      <c r="E4574" t="s">
        <v>198</v>
      </c>
      <c r="F4574" s="5">
        <v>43405</v>
      </c>
      <c r="G4574">
        <v>29.04</v>
      </c>
      <c r="H4574">
        <v>-2.06</v>
      </c>
    </row>
    <row r="4575" spans="1:8" x14ac:dyDescent="0.2">
      <c r="A4575" t="s">
        <v>71</v>
      </c>
      <c r="B4575" t="s">
        <v>54</v>
      </c>
      <c r="C4575" t="s">
        <v>81</v>
      </c>
      <c r="D4575" s="4">
        <v>43497</v>
      </c>
      <c r="E4575" t="s">
        <v>195</v>
      </c>
      <c r="F4575" s="5">
        <v>43405</v>
      </c>
      <c r="G4575">
        <v>166</v>
      </c>
      <c r="H4575">
        <v>10.79</v>
      </c>
    </row>
    <row r="4576" spans="1:8" x14ac:dyDescent="0.2">
      <c r="A4576" t="s">
        <v>71</v>
      </c>
      <c r="B4576" t="s">
        <v>54</v>
      </c>
      <c r="C4576" t="s">
        <v>81</v>
      </c>
      <c r="D4576" s="4">
        <v>43497</v>
      </c>
      <c r="E4576" t="s">
        <v>194</v>
      </c>
      <c r="F4576" s="5">
        <v>43405</v>
      </c>
      <c r="G4576">
        <v>6.14</v>
      </c>
      <c r="H4576">
        <v>0.4</v>
      </c>
    </row>
    <row r="4577" spans="1:8" x14ac:dyDescent="0.2">
      <c r="A4577" t="s">
        <v>71</v>
      </c>
      <c r="B4577" t="s">
        <v>54</v>
      </c>
      <c r="C4577" t="s">
        <v>81</v>
      </c>
      <c r="D4577" s="4">
        <v>43497</v>
      </c>
      <c r="E4577" t="s">
        <v>198</v>
      </c>
      <c r="F4577" s="5">
        <v>43405</v>
      </c>
      <c r="G4577">
        <v>172.14</v>
      </c>
      <c r="H4577">
        <v>-6.02</v>
      </c>
    </row>
    <row r="4578" spans="1:8" x14ac:dyDescent="0.2">
      <c r="A4578" t="s">
        <v>71</v>
      </c>
      <c r="B4578" t="s">
        <v>55</v>
      </c>
      <c r="C4578" t="s">
        <v>81</v>
      </c>
      <c r="D4578" s="4">
        <v>43497</v>
      </c>
      <c r="E4578" t="s">
        <v>194</v>
      </c>
      <c r="F4578" s="5">
        <v>43405</v>
      </c>
      <c r="G4578">
        <v>21.85</v>
      </c>
      <c r="H4578">
        <v>1.42</v>
      </c>
    </row>
    <row r="4579" spans="1:8" x14ac:dyDescent="0.2">
      <c r="A4579" t="s">
        <v>71</v>
      </c>
      <c r="B4579" t="s">
        <v>55</v>
      </c>
      <c r="C4579" t="s">
        <v>81</v>
      </c>
      <c r="D4579" s="4">
        <v>43497</v>
      </c>
      <c r="E4579" t="s">
        <v>198</v>
      </c>
      <c r="F4579" s="5">
        <v>43405</v>
      </c>
      <c r="G4579">
        <v>570.85</v>
      </c>
      <c r="H4579">
        <v>-19.98</v>
      </c>
    </row>
    <row r="4580" spans="1:8" x14ac:dyDescent="0.2">
      <c r="A4580" t="s">
        <v>71</v>
      </c>
      <c r="B4580" t="s">
        <v>55</v>
      </c>
      <c r="C4580" t="s">
        <v>81</v>
      </c>
      <c r="D4580" s="4">
        <v>43497</v>
      </c>
      <c r="E4580" t="s">
        <v>199</v>
      </c>
      <c r="F4580" s="5">
        <v>43405</v>
      </c>
      <c r="G4580">
        <v>570.85</v>
      </c>
      <c r="H4580">
        <v>19.98</v>
      </c>
    </row>
    <row r="4581" spans="1:8" x14ac:dyDescent="0.2">
      <c r="A4581" t="s">
        <v>71</v>
      </c>
      <c r="B4581" t="s">
        <v>55</v>
      </c>
      <c r="C4581" t="s">
        <v>82</v>
      </c>
      <c r="D4581" s="4">
        <v>43497</v>
      </c>
      <c r="E4581" t="s">
        <v>199</v>
      </c>
      <c r="F4581" s="5">
        <v>43405</v>
      </c>
      <c r="G4581">
        <v>125.81</v>
      </c>
      <c r="H4581">
        <v>6.53</v>
      </c>
    </row>
    <row r="4582" spans="1:8" x14ac:dyDescent="0.2">
      <c r="A4582" t="s">
        <v>71</v>
      </c>
      <c r="B4582" t="s">
        <v>55</v>
      </c>
      <c r="C4582" t="s">
        <v>82</v>
      </c>
      <c r="D4582" s="4">
        <v>43497</v>
      </c>
      <c r="E4582" t="s">
        <v>197</v>
      </c>
      <c r="F4582" s="5">
        <v>43405</v>
      </c>
      <c r="G4582">
        <v>121</v>
      </c>
      <c r="H4582">
        <v>11.38</v>
      </c>
    </row>
    <row r="4583" spans="1:8" x14ac:dyDescent="0.2">
      <c r="A4583" t="s">
        <v>71</v>
      </c>
      <c r="B4583" t="s">
        <v>55</v>
      </c>
      <c r="C4583" t="s">
        <v>82</v>
      </c>
      <c r="D4583" s="4">
        <v>43497</v>
      </c>
      <c r="E4583" t="s">
        <v>196</v>
      </c>
      <c r="F4583" s="5">
        <v>43405</v>
      </c>
      <c r="G4583">
        <v>4.8099999999999996</v>
      </c>
      <c r="H4583">
        <v>0.46</v>
      </c>
    </row>
    <row r="4584" spans="1:8" x14ac:dyDescent="0.2">
      <c r="A4584" t="s">
        <v>71</v>
      </c>
      <c r="B4584" t="s">
        <v>55</v>
      </c>
      <c r="C4584" t="s">
        <v>82</v>
      </c>
      <c r="D4584" s="4">
        <v>43497</v>
      </c>
      <c r="E4584" t="s">
        <v>198</v>
      </c>
      <c r="F4584" s="5">
        <v>43405</v>
      </c>
      <c r="G4584">
        <v>125.81</v>
      </c>
      <c r="H4584">
        <v>-6.53</v>
      </c>
    </row>
    <row r="4585" spans="1:8" x14ac:dyDescent="0.2">
      <c r="A4585" t="s">
        <v>71</v>
      </c>
      <c r="B4585" t="s">
        <v>55</v>
      </c>
      <c r="C4585" t="s">
        <v>80</v>
      </c>
      <c r="D4585" s="4">
        <v>43435</v>
      </c>
      <c r="E4585" t="s">
        <v>198</v>
      </c>
      <c r="F4585" s="5">
        <v>43405</v>
      </c>
      <c r="G4585">
        <v>15249.79</v>
      </c>
      <c r="H4585">
        <v>-1082.69</v>
      </c>
    </row>
    <row r="4586" spans="1:8" x14ac:dyDescent="0.2">
      <c r="A4586" t="s">
        <v>71</v>
      </c>
      <c r="B4586" t="s">
        <v>55</v>
      </c>
      <c r="C4586" t="s">
        <v>80</v>
      </c>
      <c r="D4586" s="4">
        <v>43435</v>
      </c>
      <c r="E4586" t="s">
        <v>193</v>
      </c>
      <c r="F4586" s="5">
        <v>43405</v>
      </c>
      <c r="G4586">
        <v>14591.72</v>
      </c>
      <c r="H4586">
        <v>1926.1</v>
      </c>
    </row>
    <row r="4587" spans="1:8" x14ac:dyDescent="0.2">
      <c r="A4587" t="s">
        <v>71</v>
      </c>
      <c r="B4587" t="s">
        <v>55</v>
      </c>
      <c r="C4587" t="s">
        <v>80</v>
      </c>
      <c r="D4587" s="4">
        <v>43435</v>
      </c>
      <c r="E4587" t="s">
        <v>192</v>
      </c>
      <c r="F4587" s="5">
        <v>43405</v>
      </c>
      <c r="G4587">
        <v>658.07</v>
      </c>
      <c r="H4587">
        <v>86.84</v>
      </c>
    </row>
    <row r="4588" spans="1:8" x14ac:dyDescent="0.2">
      <c r="A4588" t="s">
        <v>71</v>
      </c>
      <c r="B4588" t="s">
        <v>55</v>
      </c>
      <c r="C4588" t="s">
        <v>80</v>
      </c>
      <c r="D4588" s="4">
        <v>43435</v>
      </c>
      <c r="E4588" t="s">
        <v>199</v>
      </c>
      <c r="F4588" s="5">
        <v>43405</v>
      </c>
      <c r="G4588">
        <v>15249.79</v>
      </c>
      <c r="H4588">
        <v>1082.69</v>
      </c>
    </row>
    <row r="4589" spans="1:8" x14ac:dyDescent="0.2">
      <c r="A4589" t="s">
        <v>71</v>
      </c>
      <c r="B4589" t="s">
        <v>55</v>
      </c>
      <c r="C4589" t="s">
        <v>81</v>
      </c>
      <c r="D4589" s="4">
        <v>43435</v>
      </c>
      <c r="E4589" t="s">
        <v>198</v>
      </c>
      <c r="F4589" s="5">
        <v>43405</v>
      </c>
      <c r="G4589">
        <v>38960.75</v>
      </c>
      <c r="H4589">
        <v>-1363.63</v>
      </c>
    </row>
    <row r="4590" spans="1:8" x14ac:dyDescent="0.2">
      <c r="A4590" t="s">
        <v>71</v>
      </c>
      <c r="B4590" t="s">
        <v>55</v>
      </c>
      <c r="C4590" t="s">
        <v>81</v>
      </c>
      <c r="D4590" s="4">
        <v>43435</v>
      </c>
      <c r="E4590" t="s">
        <v>195</v>
      </c>
      <c r="F4590" s="5">
        <v>43405</v>
      </c>
      <c r="G4590">
        <v>37279.480000000003</v>
      </c>
      <c r="H4590">
        <v>2423.14</v>
      </c>
    </row>
    <row r="4591" spans="1:8" x14ac:dyDescent="0.2">
      <c r="A4591" t="s">
        <v>71</v>
      </c>
      <c r="B4591" t="s">
        <v>55</v>
      </c>
      <c r="C4591" t="s">
        <v>81</v>
      </c>
      <c r="D4591" s="4">
        <v>43435</v>
      </c>
      <c r="E4591" t="s">
        <v>194</v>
      </c>
      <c r="F4591" s="5">
        <v>43405</v>
      </c>
      <c r="G4591">
        <v>1681.27</v>
      </c>
      <c r="H4591">
        <v>109.27</v>
      </c>
    </row>
    <row r="4592" spans="1:8" x14ac:dyDescent="0.2">
      <c r="A4592" t="s">
        <v>71</v>
      </c>
      <c r="B4592" t="s">
        <v>55</v>
      </c>
      <c r="C4592" t="s">
        <v>81</v>
      </c>
      <c r="D4592" s="4">
        <v>43435</v>
      </c>
      <c r="E4592" t="s">
        <v>199</v>
      </c>
      <c r="F4592" s="5">
        <v>43405</v>
      </c>
      <c r="G4592">
        <v>38960.75</v>
      </c>
      <c r="H4592">
        <v>1363.63</v>
      </c>
    </row>
    <row r="4593" spans="1:8" x14ac:dyDescent="0.2">
      <c r="A4593" t="s">
        <v>71</v>
      </c>
      <c r="B4593" t="s">
        <v>55</v>
      </c>
      <c r="C4593" t="s">
        <v>82</v>
      </c>
      <c r="D4593" s="4">
        <v>43435</v>
      </c>
      <c r="E4593" t="s">
        <v>198</v>
      </c>
      <c r="F4593" s="5">
        <v>43405</v>
      </c>
      <c r="G4593">
        <v>18570.29</v>
      </c>
      <c r="H4593">
        <v>-965.7</v>
      </c>
    </row>
    <row r="4594" spans="1:8" x14ac:dyDescent="0.2">
      <c r="A4594" t="s">
        <v>71</v>
      </c>
      <c r="B4594" t="s">
        <v>55</v>
      </c>
      <c r="C4594" t="s">
        <v>82</v>
      </c>
      <c r="D4594" s="4">
        <v>43435</v>
      </c>
      <c r="E4594" t="s">
        <v>197</v>
      </c>
      <c r="F4594" s="5">
        <v>43405</v>
      </c>
      <c r="G4594">
        <v>17768.93</v>
      </c>
      <c r="H4594">
        <v>1670.29</v>
      </c>
    </row>
    <row r="4595" spans="1:8" x14ac:dyDescent="0.2">
      <c r="A4595" t="s">
        <v>71</v>
      </c>
      <c r="B4595" t="s">
        <v>55</v>
      </c>
      <c r="C4595" t="s">
        <v>82</v>
      </c>
      <c r="D4595" s="4">
        <v>43435</v>
      </c>
      <c r="E4595" t="s">
        <v>196</v>
      </c>
      <c r="F4595" s="5">
        <v>43405</v>
      </c>
      <c r="G4595">
        <v>801.36</v>
      </c>
      <c r="H4595">
        <v>75.34</v>
      </c>
    </row>
    <row r="4596" spans="1:8" x14ac:dyDescent="0.2">
      <c r="A4596" t="s">
        <v>71</v>
      </c>
      <c r="B4596" t="s">
        <v>55</v>
      </c>
      <c r="C4596" t="s">
        <v>82</v>
      </c>
      <c r="D4596" s="4">
        <v>43435</v>
      </c>
      <c r="E4596" t="s">
        <v>199</v>
      </c>
      <c r="F4596" s="5">
        <v>43405</v>
      </c>
      <c r="G4596">
        <v>18570.29</v>
      </c>
      <c r="H4596">
        <v>965.7</v>
      </c>
    </row>
    <row r="4597" spans="1:8" x14ac:dyDescent="0.2">
      <c r="A4597" t="s">
        <v>71</v>
      </c>
      <c r="B4597" t="s">
        <v>55</v>
      </c>
      <c r="C4597" t="s">
        <v>80</v>
      </c>
      <c r="D4597" s="4">
        <v>43435</v>
      </c>
      <c r="E4597" t="s">
        <v>198</v>
      </c>
      <c r="F4597" s="5">
        <v>43405</v>
      </c>
      <c r="G4597">
        <v>1481.71</v>
      </c>
      <c r="H4597">
        <v>-105.21</v>
      </c>
    </row>
    <row r="4598" spans="1:8" x14ac:dyDescent="0.2">
      <c r="A4598" t="s">
        <v>71</v>
      </c>
      <c r="B4598" t="s">
        <v>55</v>
      </c>
      <c r="C4598" t="s">
        <v>80</v>
      </c>
      <c r="D4598" s="4">
        <v>43435</v>
      </c>
      <c r="E4598" t="s">
        <v>193</v>
      </c>
      <c r="F4598" s="5">
        <v>43405</v>
      </c>
      <c r="G4598">
        <v>1417.77</v>
      </c>
      <c r="H4598">
        <v>187.15</v>
      </c>
    </row>
    <row r="4599" spans="1:8" x14ac:dyDescent="0.2">
      <c r="A4599" t="s">
        <v>71</v>
      </c>
      <c r="B4599" t="s">
        <v>55</v>
      </c>
      <c r="C4599" t="s">
        <v>80</v>
      </c>
      <c r="D4599" s="4">
        <v>43435</v>
      </c>
      <c r="E4599" t="s">
        <v>192</v>
      </c>
      <c r="F4599" s="5">
        <v>43405</v>
      </c>
      <c r="G4599">
        <v>63.94</v>
      </c>
      <c r="H4599">
        <v>8.44</v>
      </c>
    </row>
    <row r="4600" spans="1:8" x14ac:dyDescent="0.2">
      <c r="A4600" t="s">
        <v>71</v>
      </c>
      <c r="B4600" t="s">
        <v>55</v>
      </c>
      <c r="C4600" t="s">
        <v>80</v>
      </c>
      <c r="D4600" s="4">
        <v>43435</v>
      </c>
      <c r="E4600" t="s">
        <v>199</v>
      </c>
      <c r="F4600" s="5">
        <v>43405</v>
      </c>
      <c r="G4600">
        <v>1481.71</v>
      </c>
      <c r="H4600">
        <v>105.21</v>
      </c>
    </row>
    <row r="4601" spans="1:8" x14ac:dyDescent="0.2">
      <c r="A4601" t="s">
        <v>71</v>
      </c>
      <c r="B4601" t="s">
        <v>55</v>
      </c>
      <c r="C4601" t="s">
        <v>81</v>
      </c>
      <c r="D4601" s="4">
        <v>43435</v>
      </c>
      <c r="E4601" t="s">
        <v>198</v>
      </c>
      <c r="F4601" s="5">
        <v>43405</v>
      </c>
      <c r="G4601">
        <v>4659.88</v>
      </c>
      <c r="H4601">
        <v>-163.07</v>
      </c>
    </row>
    <row r="4602" spans="1:8" x14ac:dyDescent="0.2">
      <c r="A4602" t="s">
        <v>71</v>
      </c>
      <c r="B4602" t="s">
        <v>55</v>
      </c>
      <c r="C4602" t="s">
        <v>81</v>
      </c>
      <c r="D4602" s="4">
        <v>43435</v>
      </c>
      <c r="E4602" t="s">
        <v>195</v>
      </c>
      <c r="F4602" s="5">
        <v>43405</v>
      </c>
      <c r="G4602">
        <v>4458.79</v>
      </c>
      <c r="H4602">
        <v>289.83</v>
      </c>
    </row>
    <row r="4603" spans="1:8" x14ac:dyDescent="0.2">
      <c r="A4603" t="s">
        <v>71</v>
      </c>
      <c r="B4603" t="s">
        <v>55</v>
      </c>
      <c r="C4603" t="s">
        <v>81</v>
      </c>
      <c r="D4603" s="4">
        <v>43435</v>
      </c>
      <c r="E4603" t="s">
        <v>194</v>
      </c>
      <c r="F4603" s="5">
        <v>43405</v>
      </c>
      <c r="G4603">
        <v>201.09</v>
      </c>
      <c r="H4603">
        <v>13.07</v>
      </c>
    </row>
    <row r="4604" spans="1:8" x14ac:dyDescent="0.2">
      <c r="A4604" t="s">
        <v>71</v>
      </c>
      <c r="B4604" t="s">
        <v>55</v>
      </c>
      <c r="C4604" t="s">
        <v>81</v>
      </c>
      <c r="D4604" s="4">
        <v>43435</v>
      </c>
      <c r="E4604" t="s">
        <v>199</v>
      </c>
      <c r="F4604" s="5">
        <v>43405</v>
      </c>
      <c r="G4604">
        <v>4659.88</v>
      </c>
      <c r="H4604">
        <v>163.07</v>
      </c>
    </row>
    <row r="4605" spans="1:8" x14ac:dyDescent="0.2">
      <c r="A4605" t="s">
        <v>71</v>
      </c>
      <c r="B4605" t="s">
        <v>55</v>
      </c>
      <c r="C4605" t="s">
        <v>82</v>
      </c>
      <c r="D4605" s="4">
        <v>43435</v>
      </c>
      <c r="E4605" t="s">
        <v>198</v>
      </c>
      <c r="F4605" s="5">
        <v>43405</v>
      </c>
      <c r="G4605">
        <v>1525.32</v>
      </c>
      <c r="H4605">
        <v>-79.290000000000006</v>
      </c>
    </row>
    <row r="4606" spans="1:8" x14ac:dyDescent="0.2">
      <c r="A4606" t="s">
        <v>71</v>
      </c>
      <c r="B4606" t="s">
        <v>55</v>
      </c>
      <c r="C4606" t="s">
        <v>82</v>
      </c>
      <c r="D4606" s="4">
        <v>43435</v>
      </c>
      <c r="E4606" t="s">
        <v>197</v>
      </c>
      <c r="F4606" s="5">
        <v>43405</v>
      </c>
      <c r="G4606">
        <v>1459.5</v>
      </c>
      <c r="H4606">
        <v>137.19</v>
      </c>
    </row>
    <row r="4607" spans="1:8" x14ac:dyDescent="0.2">
      <c r="A4607" t="s">
        <v>71</v>
      </c>
      <c r="B4607" t="s">
        <v>55</v>
      </c>
      <c r="C4607" t="s">
        <v>82</v>
      </c>
      <c r="D4607" s="4">
        <v>43435</v>
      </c>
      <c r="E4607" t="s">
        <v>196</v>
      </c>
      <c r="F4607" s="5">
        <v>43405</v>
      </c>
      <c r="G4607">
        <v>65.819999999999993</v>
      </c>
      <c r="H4607">
        <v>6.19</v>
      </c>
    </row>
    <row r="4608" spans="1:8" x14ac:dyDescent="0.2">
      <c r="A4608" t="s">
        <v>71</v>
      </c>
      <c r="B4608" t="s">
        <v>55</v>
      </c>
      <c r="C4608" t="s">
        <v>82</v>
      </c>
      <c r="D4608" s="4">
        <v>43435</v>
      </c>
      <c r="E4608" t="s">
        <v>199</v>
      </c>
      <c r="F4608" s="5">
        <v>43405</v>
      </c>
      <c r="G4608">
        <v>1525.32</v>
      </c>
      <c r="H4608">
        <v>79.290000000000006</v>
      </c>
    </row>
    <row r="4609" spans="1:8" x14ac:dyDescent="0.2">
      <c r="A4609" t="s">
        <v>71</v>
      </c>
      <c r="B4609" t="s">
        <v>55</v>
      </c>
      <c r="C4609" t="s">
        <v>80</v>
      </c>
      <c r="D4609" s="4">
        <v>43435</v>
      </c>
      <c r="E4609" t="s">
        <v>198</v>
      </c>
      <c r="F4609" s="5">
        <v>43405</v>
      </c>
      <c r="G4609">
        <v>27754.19</v>
      </c>
      <c r="H4609">
        <v>-1970.51</v>
      </c>
    </row>
    <row r="4610" spans="1:8" x14ac:dyDescent="0.2">
      <c r="A4610" t="s">
        <v>71</v>
      </c>
      <c r="B4610" t="s">
        <v>55</v>
      </c>
      <c r="C4610" t="s">
        <v>80</v>
      </c>
      <c r="D4610" s="4">
        <v>43435</v>
      </c>
      <c r="E4610" t="s">
        <v>193</v>
      </c>
      <c r="F4610" s="5">
        <v>43405</v>
      </c>
      <c r="G4610">
        <v>26556.47</v>
      </c>
      <c r="H4610">
        <v>3505.41</v>
      </c>
    </row>
    <row r="4611" spans="1:8" x14ac:dyDescent="0.2">
      <c r="A4611" t="s">
        <v>71</v>
      </c>
      <c r="B4611" t="s">
        <v>55</v>
      </c>
      <c r="C4611" t="s">
        <v>80</v>
      </c>
      <c r="D4611" s="4">
        <v>43435</v>
      </c>
      <c r="E4611" t="s">
        <v>192</v>
      </c>
      <c r="F4611" s="5">
        <v>43405</v>
      </c>
      <c r="G4611">
        <v>1197.72</v>
      </c>
      <c r="H4611">
        <v>158.11000000000001</v>
      </c>
    </row>
    <row r="4612" spans="1:8" x14ac:dyDescent="0.2">
      <c r="A4612" t="s">
        <v>71</v>
      </c>
      <c r="B4612" t="s">
        <v>55</v>
      </c>
      <c r="C4612" t="s">
        <v>80</v>
      </c>
      <c r="D4612" s="4">
        <v>43435</v>
      </c>
      <c r="E4612" t="s">
        <v>199</v>
      </c>
      <c r="F4612" s="5">
        <v>43405</v>
      </c>
      <c r="G4612">
        <v>27754.19</v>
      </c>
      <c r="H4612">
        <v>1970.51</v>
      </c>
    </row>
    <row r="4613" spans="1:8" x14ac:dyDescent="0.2">
      <c r="A4613" t="s">
        <v>71</v>
      </c>
      <c r="B4613" t="s">
        <v>55</v>
      </c>
      <c r="C4613" t="s">
        <v>81</v>
      </c>
      <c r="D4613" s="4">
        <v>43435</v>
      </c>
      <c r="E4613" t="s">
        <v>198</v>
      </c>
      <c r="F4613" s="5">
        <v>43405</v>
      </c>
      <c r="G4613">
        <v>77492.240000000005</v>
      </c>
      <c r="H4613">
        <v>-2712.25</v>
      </c>
    </row>
    <row r="4614" spans="1:8" x14ac:dyDescent="0.2">
      <c r="A4614" t="s">
        <v>71</v>
      </c>
      <c r="B4614" t="s">
        <v>55</v>
      </c>
      <c r="C4614" t="s">
        <v>81</v>
      </c>
      <c r="D4614" s="4">
        <v>43435</v>
      </c>
      <c r="E4614" t="s">
        <v>195</v>
      </c>
      <c r="F4614" s="5">
        <v>43405</v>
      </c>
      <c r="G4614">
        <v>74148.179999999993</v>
      </c>
      <c r="H4614">
        <v>4819.67</v>
      </c>
    </row>
    <row r="4615" spans="1:8" x14ac:dyDescent="0.2">
      <c r="A4615" t="s">
        <v>71</v>
      </c>
      <c r="B4615" t="s">
        <v>55</v>
      </c>
      <c r="C4615" t="s">
        <v>81</v>
      </c>
      <c r="D4615" s="4">
        <v>43435</v>
      </c>
      <c r="E4615" t="s">
        <v>194</v>
      </c>
      <c r="F4615" s="5">
        <v>43405</v>
      </c>
      <c r="G4615">
        <v>3344.06</v>
      </c>
      <c r="H4615">
        <v>217.35</v>
      </c>
    </row>
    <row r="4616" spans="1:8" x14ac:dyDescent="0.2">
      <c r="A4616" t="s">
        <v>71</v>
      </c>
      <c r="B4616" t="s">
        <v>55</v>
      </c>
      <c r="C4616" t="s">
        <v>81</v>
      </c>
      <c r="D4616" s="4">
        <v>43435</v>
      </c>
      <c r="E4616" t="s">
        <v>199</v>
      </c>
      <c r="F4616" s="5">
        <v>43405</v>
      </c>
      <c r="G4616">
        <v>77492.240000000005</v>
      </c>
      <c r="H4616">
        <v>2712.25</v>
      </c>
    </row>
    <row r="4617" spans="1:8" x14ac:dyDescent="0.2">
      <c r="A4617" t="s">
        <v>71</v>
      </c>
      <c r="B4617" t="s">
        <v>55</v>
      </c>
      <c r="C4617" t="s">
        <v>82</v>
      </c>
      <c r="D4617" s="4">
        <v>43435</v>
      </c>
      <c r="E4617" t="s">
        <v>198</v>
      </c>
      <c r="F4617" s="5">
        <v>43405</v>
      </c>
      <c r="G4617">
        <v>32386.98</v>
      </c>
      <c r="H4617">
        <v>-1684.13</v>
      </c>
    </row>
    <row r="4618" spans="1:8" x14ac:dyDescent="0.2">
      <c r="A4618" t="s">
        <v>71</v>
      </c>
      <c r="B4618" t="s">
        <v>55</v>
      </c>
      <c r="C4618" t="s">
        <v>82</v>
      </c>
      <c r="D4618" s="4">
        <v>43435</v>
      </c>
      <c r="E4618" t="s">
        <v>197</v>
      </c>
      <c r="F4618" s="5">
        <v>43405</v>
      </c>
      <c r="G4618">
        <v>30989.37</v>
      </c>
      <c r="H4618">
        <v>2913.05</v>
      </c>
    </row>
    <row r="4619" spans="1:8" x14ac:dyDescent="0.2">
      <c r="A4619" t="s">
        <v>71</v>
      </c>
      <c r="B4619" t="s">
        <v>55</v>
      </c>
      <c r="C4619" t="s">
        <v>82</v>
      </c>
      <c r="D4619" s="4">
        <v>43435</v>
      </c>
      <c r="E4619" t="s">
        <v>196</v>
      </c>
      <c r="F4619" s="5">
        <v>43405</v>
      </c>
      <c r="G4619">
        <v>1397.61</v>
      </c>
      <c r="H4619">
        <v>131.38</v>
      </c>
    </row>
    <row r="4620" spans="1:8" x14ac:dyDescent="0.2">
      <c r="A4620" t="s">
        <v>71</v>
      </c>
      <c r="B4620" t="s">
        <v>55</v>
      </c>
      <c r="C4620" t="s">
        <v>82</v>
      </c>
      <c r="D4620" s="4">
        <v>43435</v>
      </c>
      <c r="E4620" t="s">
        <v>199</v>
      </c>
      <c r="F4620" s="5">
        <v>43405</v>
      </c>
      <c r="G4620">
        <v>32386.98</v>
      </c>
      <c r="H4620">
        <v>1684.13</v>
      </c>
    </row>
    <row r="4621" spans="1:8" x14ac:dyDescent="0.2">
      <c r="A4621" t="s">
        <v>71</v>
      </c>
      <c r="B4621" t="s">
        <v>55</v>
      </c>
      <c r="C4621" t="s">
        <v>80</v>
      </c>
      <c r="D4621" s="4">
        <v>43435</v>
      </c>
      <c r="E4621" t="s">
        <v>198</v>
      </c>
      <c r="F4621" s="5">
        <v>43405</v>
      </c>
      <c r="G4621">
        <v>122123.59</v>
      </c>
      <c r="H4621">
        <v>-8670.7999999999993</v>
      </c>
    </row>
    <row r="4622" spans="1:8" x14ac:dyDescent="0.2">
      <c r="A4622" t="s">
        <v>71</v>
      </c>
      <c r="B4622" t="s">
        <v>55</v>
      </c>
      <c r="C4622" t="s">
        <v>80</v>
      </c>
      <c r="D4622" s="4">
        <v>43435</v>
      </c>
      <c r="E4622" t="s">
        <v>193</v>
      </c>
      <c r="F4622" s="5">
        <v>43405</v>
      </c>
      <c r="G4622">
        <v>116853.5</v>
      </c>
      <c r="H4622">
        <v>15424.66</v>
      </c>
    </row>
    <row r="4623" spans="1:8" x14ac:dyDescent="0.2">
      <c r="A4623" t="s">
        <v>71</v>
      </c>
      <c r="B4623" t="s">
        <v>55</v>
      </c>
      <c r="C4623" t="s">
        <v>80</v>
      </c>
      <c r="D4623" s="4">
        <v>43435</v>
      </c>
      <c r="E4623" t="s">
        <v>192</v>
      </c>
      <c r="F4623" s="5">
        <v>43405</v>
      </c>
      <c r="G4623">
        <v>5270.09</v>
      </c>
      <c r="H4623">
        <v>695.62</v>
      </c>
    </row>
    <row r="4624" spans="1:8" x14ac:dyDescent="0.2">
      <c r="A4624" t="s">
        <v>71</v>
      </c>
      <c r="B4624" t="s">
        <v>55</v>
      </c>
      <c r="C4624" t="s">
        <v>80</v>
      </c>
      <c r="D4624" s="4">
        <v>43435</v>
      </c>
      <c r="E4624" t="s">
        <v>199</v>
      </c>
      <c r="F4624" s="5">
        <v>43405</v>
      </c>
      <c r="G4624">
        <v>122123.59</v>
      </c>
      <c r="H4624">
        <v>8670.7999999999993</v>
      </c>
    </row>
    <row r="4625" spans="1:8" x14ac:dyDescent="0.2">
      <c r="A4625" t="s">
        <v>71</v>
      </c>
      <c r="B4625" t="s">
        <v>55</v>
      </c>
      <c r="C4625" t="s">
        <v>81</v>
      </c>
      <c r="D4625" s="4">
        <v>43435</v>
      </c>
      <c r="E4625" t="s">
        <v>198</v>
      </c>
      <c r="F4625" s="5">
        <v>43405</v>
      </c>
      <c r="G4625">
        <v>343233.62</v>
      </c>
      <c r="H4625">
        <v>-12013.19</v>
      </c>
    </row>
    <row r="4626" spans="1:8" x14ac:dyDescent="0.2">
      <c r="A4626" t="s">
        <v>71</v>
      </c>
      <c r="B4626" t="s">
        <v>55</v>
      </c>
      <c r="C4626" t="s">
        <v>81</v>
      </c>
      <c r="D4626" s="4">
        <v>43435</v>
      </c>
      <c r="E4626" t="s">
        <v>195</v>
      </c>
      <c r="F4626" s="5">
        <v>43405</v>
      </c>
      <c r="G4626">
        <v>328421.76000000001</v>
      </c>
      <c r="H4626">
        <v>21347.39</v>
      </c>
    </row>
    <row r="4627" spans="1:8" x14ac:dyDescent="0.2">
      <c r="A4627" t="s">
        <v>71</v>
      </c>
      <c r="B4627" t="s">
        <v>55</v>
      </c>
      <c r="C4627" t="s">
        <v>81</v>
      </c>
      <c r="D4627" s="4">
        <v>43435</v>
      </c>
      <c r="E4627" t="s">
        <v>194</v>
      </c>
      <c r="F4627" s="5">
        <v>43405</v>
      </c>
      <c r="G4627">
        <v>14811.86</v>
      </c>
      <c r="H4627">
        <v>962.81</v>
      </c>
    </row>
    <row r="4628" spans="1:8" x14ac:dyDescent="0.2">
      <c r="A4628" t="s">
        <v>71</v>
      </c>
      <c r="B4628" t="s">
        <v>55</v>
      </c>
      <c r="C4628" t="s">
        <v>81</v>
      </c>
      <c r="D4628" s="4">
        <v>43435</v>
      </c>
      <c r="E4628" t="s">
        <v>199</v>
      </c>
      <c r="F4628" s="5">
        <v>43405</v>
      </c>
      <c r="G4628">
        <v>343233.62</v>
      </c>
      <c r="H4628">
        <v>12013.19</v>
      </c>
    </row>
    <row r="4629" spans="1:8" x14ac:dyDescent="0.2">
      <c r="A4629" t="s">
        <v>71</v>
      </c>
      <c r="B4629" t="s">
        <v>55</v>
      </c>
      <c r="C4629" t="s">
        <v>82</v>
      </c>
      <c r="D4629" s="4">
        <v>43435</v>
      </c>
      <c r="E4629" t="s">
        <v>198</v>
      </c>
      <c r="F4629" s="5">
        <v>43405</v>
      </c>
      <c r="G4629">
        <v>127544.73</v>
      </c>
      <c r="H4629">
        <v>-6632.26</v>
      </c>
    </row>
    <row r="4630" spans="1:8" x14ac:dyDescent="0.2">
      <c r="A4630" t="s">
        <v>71</v>
      </c>
      <c r="B4630" t="s">
        <v>55</v>
      </c>
      <c r="C4630" t="s">
        <v>82</v>
      </c>
      <c r="D4630" s="4">
        <v>43435</v>
      </c>
      <c r="E4630" t="s">
        <v>197</v>
      </c>
      <c r="F4630" s="5">
        <v>43405</v>
      </c>
      <c r="G4630">
        <v>122040.7</v>
      </c>
      <c r="H4630">
        <v>11471.81</v>
      </c>
    </row>
    <row r="4631" spans="1:8" x14ac:dyDescent="0.2">
      <c r="A4631" t="s">
        <v>71</v>
      </c>
      <c r="B4631" t="s">
        <v>55</v>
      </c>
      <c r="C4631" t="s">
        <v>82</v>
      </c>
      <c r="D4631" s="4">
        <v>43435</v>
      </c>
      <c r="E4631" t="s">
        <v>196</v>
      </c>
      <c r="F4631" s="5">
        <v>43405</v>
      </c>
      <c r="G4631">
        <v>5504.03</v>
      </c>
      <c r="H4631">
        <v>517.39</v>
      </c>
    </row>
    <row r="4632" spans="1:8" x14ac:dyDescent="0.2">
      <c r="A4632" t="s">
        <v>71</v>
      </c>
      <c r="B4632" t="s">
        <v>55</v>
      </c>
      <c r="C4632" t="s">
        <v>82</v>
      </c>
      <c r="D4632" s="4">
        <v>43435</v>
      </c>
      <c r="E4632" t="s">
        <v>199</v>
      </c>
      <c r="F4632" s="5">
        <v>43405</v>
      </c>
      <c r="G4632">
        <v>127544.73</v>
      </c>
      <c r="H4632">
        <v>6632.26</v>
      </c>
    </row>
    <row r="4633" spans="1:8" x14ac:dyDescent="0.2">
      <c r="A4633" t="s">
        <v>71</v>
      </c>
      <c r="B4633" t="s">
        <v>55</v>
      </c>
      <c r="C4633" t="s">
        <v>80</v>
      </c>
      <c r="D4633" s="4">
        <v>43435</v>
      </c>
      <c r="E4633" t="s">
        <v>198</v>
      </c>
      <c r="F4633" s="5">
        <v>43405</v>
      </c>
      <c r="G4633">
        <v>2941.16</v>
      </c>
      <c r="H4633">
        <v>-208.83</v>
      </c>
    </row>
    <row r="4634" spans="1:8" x14ac:dyDescent="0.2">
      <c r="A4634" t="s">
        <v>71</v>
      </c>
      <c r="B4634" t="s">
        <v>55</v>
      </c>
      <c r="C4634" t="s">
        <v>80</v>
      </c>
      <c r="D4634" s="4">
        <v>43435</v>
      </c>
      <c r="E4634" t="s">
        <v>193</v>
      </c>
      <c r="F4634" s="5">
        <v>43405</v>
      </c>
      <c r="G4634">
        <v>2814.23</v>
      </c>
      <c r="H4634">
        <v>371.47</v>
      </c>
    </row>
    <row r="4635" spans="1:8" x14ac:dyDescent="0.2">
      <c r="A4635" t="s">
        <v>71</v>
      </c>
      <c r="B4635" t="s">
        <v>55</v>
      </c>
      <c r="C4635" t="s">
        <v>80</v>
      </c>
      <c r="D4635" s="4">
        <v>43435</v>
      </c>
      <c r="E4635" t="s">
        <v>192</v>
      </c>
      <c r="F4635" s="5">
        <v>43405</v>
      </c>
      <c r="G4635">
        <v>126.93</v>
      </c>
      <c r="H4635">
        <v>16.73</v>
      </c>
    </row>
    <row r="4636" spans="1:8" x14ac:dyDescent="0.2">
      <c r="A4636" t="s">
        <v>71</v>
      </c>
      <c r="B4636" t="s">
        <v>55</v>
      </c>
      <c r="C4636" t="s">
        <v>80</v>
      </c>
      <c r="D4636" s="4">
        <v>43435</v>
      </c>
      <c r="E4636" t="s">
        <v>199</v>
      </c>
      <c r="F4636" s="5">
        <v>43405</v>
      </c>
      <c r="G4636">
        <v>2941.16</v>
      </c>
      <c r="H4636">
        <v>208.83</v>
      </c>
    </row>
    <row r="4637" spans="1:8" x14ac:dyDescent="0.2">
      <c r="A4637" t="s">
        <v>71</v>
      </c>
      <c r="B4637" t="s">
        <v>55</v>
      </c>
      <c r="C4637" t="s">
        <v>81</v>
      </c>
      <c r="D4637" s="4">
        <v>43435</v>
      </c>
      <c r="E4637" t="s">
        <v>198</v>
      </c>
      <c r="F4637" s="5">
        <v>43405</v>
      </c>
      <c r="G4637">
        <v>9328.7999999999993</v>
      </c>
      <c r="H4637">
        <v>-326.48</v>
      </c>
    </row>
    <row r="4638" spans="1:8" x14ac:dyDescent="0.2">
      <c r="A4638" t="s">
        <v>71</v>
      </c>
      <c r="B4638" t="s">
        <v>55</v>
      </c>
      <c r="C4638" t="s">
        <v>81</v>
      </c>
      <c r="D4638" s="4">
        <v>43435</v>
      </c>
      <c r="E4638" t="s">
        <v>195</v>
      </c>
      <c r="F4638" s="5">
        <v>43405</v>
      </c>
      <c r="G4638">
        <v>8926.2099999999991</v>
      </c>
      <c r="H4638">
        <v>580.20000000000005</v>
      </c>
    </row>
    <row r="4639" spans="1:8" x14ac:dyDescent="0.2">
      <c r="A4639" t="s">
        <v>71</v>
      </c>
      <c r="B4639" t="s">
        <v>55</v>
      </c>
      <c r="C4639" t="s">
        <v>81</v>
      </c>
      <c r="D4639" s="4">
        <v>43435</v>
      </c>
      <c r="E4639" t="s">
        <v>194</v>
      </c>
      <c r="F4639" s="5">
        <v>43405</v>
      </c>
      <c r="G4639">
        <v>402.59</v>
      </c>
      <c r="H4639">
        <v>26.17</v>
      </c>
    </row>
    <row r="4640" spans="1:8" x14ac:dyDescent="0.2">
      <c r="A4640" t="s">
        <v>71</v>
      </c>
      <c r="B4640" t="s">
        <v>55</v>
      </c>
      <c r="C4640" t="s">
        <v>81</v>
      </c>
      <c r="D4640" s="4">
        <v>43435</v>
      </c>
      <c r="E4640" t="s">
        <v>199</v>
      </c>
      <c r="F4640" s="5">
        <v>43405</v>
      </c>
      <c r="G4640">
        <v>9328.7999999999993</v>
      </c>
      <c r="H4640">
        <v>326.48</v>
      </c>
    </row>
    <row r="4641" spans="1:8" x14ac:dyDescent="0.2">
      <c r="A4641" t="s">
        <v>71</v>
      </c>
      <c r="B4641" t="s">
        <v>55</v>
      </c>
      <c r="C4641" t="s">
        <v>82</v>
      </c>
      <c r="D4641" s="4">
        <v>43435</v>
      </c>
      <c r="E4641" t="s">
        <v>198</v>
      </c>
      <c r="F4641" s="5">
        <v>43405</v>
      </c>
      <c r="G4641">
        <v>2983.15</v>
      </c>
      <c r="H4641">
        <v>-155.13999999999999</v>
      </c>
    </row>
    <row r="4642" spans="1:8" x14ac:dyDescent="0.2">
      <c r="A4642" t="s">
        <v>71</v>
      </c>
      <c r="B4642" t="s">
        <v>55</v>
      </c>
      <c r="C4642" t="s">
        <v>82</v>
      </c>
      <c r="D4642" s="4">
        <v>43435</v>
      </c>
      <c r="E4642" t="s">
        <v>197</v>
      </c>
      <c r="F4642" s="5">
        <v>43405</v>
      </c>
      <c r="G4642">
        <v>2854.41</v>
      </c>
      <c r="H4642">
        <v>268.31</v>
      </c>
    </row>
    <row r="4643" spans="1:8" x14ac:dyDescent="0.2">
      <c r="A4643" t="s">
        <v>71</v>
      </c>
      <c r="B4643" t="s">
        <v>55</v>
      </c>
      <c r="C4643" t="s">
        <v>82</v>
      </c>
      <c r="D4643" s="4">
        <v>43435</v>
      </c>
      <c r="E4643" t="s">
        <v>196</v>
      </c>
      <c r="F4643" s="5">
        <v>43405</v>
      </c>
      <c r="G4643">
        <v>128.74</v>
      </c>
      <c r="H4643">
        <v>12.09</v>
      </c>
    </row>
    <row r="4644" spans="1:8" x14ac:dyDescent="0.2">
      <c r="A4644" t="s">
        <v>71</v>
      </c>
      <c r="B4644" t="s">
        <v>55</v>
      </c>
      <c r="C4644" t="s">
        <v>82</v>
      </c>
      <c r="D4644" s="4">
        <v>43435</v>
      </c>
      <c r="E4644" t="s">
        <v>199</v>
      </c>
      <c r="F4644" s="5">
        <v>43405</v>
      </c>
      <c r="G4644">
        <v>2983.15</v>
      </c>
      <c r="H4644">
        <v>155.13999999999999</v>
      </c>
    </row>
    <row r="4645" spans="1:8" x14ac:dyDescent="0.2">
      <c r="A4645" t="s">
        <v>71</v>
      </c>
      <c r="B4645" t="s">
        <v>54</v>
      </c>
      <c r="C4645" t="s">
        <v>80</v>
      </c>
      <c r="D4645" s="4">
        <v>43497</v>
      </c>
      <c r="E4645" t="s">
        <v>199</v>
      </c>
      <c r="F4645" s="5">
        <v>43405</v>
      </c>
      <c r="G4645">
        <v>6627.99</v>
      </c>
      <c r="H4645">
        <v>470.88</v>
      </c>
    </row>
    <row r="4646" spans="1:8" x14ac:dyDescent="0.2">
      <c r="A4646" t="s">
        <v>71</v>
      </c>
      <c r="B4646" t="s">
        <v>54</v>
      </c>
      <c r="C4646" t="s">
        <v>80</v>
      </c>
      <c r="D4646" s="4">
        <v>43497</v>
      </c>
      <c r="E4646" t="s">
        <v>193</v>
      </c>
      <c r="F4646" s="5">
        <v>43405</v>
      </c>
      <c r="G4646">
        <v>6412</v>
      </c>
      <c r="H4646">
        <v>846.5</v>
      </c>
    </row>
    <row r="4647" spans="1:8" x14ac:dyDescent="0.2">
      <c r="A4647" t="s">
        <v>71</v>
      </c>
      <c r="B4647" t="s">
        <v>54</v>
      </c>
      <c r="C4647" t="s">
        <v>80</v>
      </c>
      <c r="D4647" s="4">
        <v>43497</v>
      </c>
      <c r="E4647" t="s">
        <v>192</v>
      </c>
      <c r="F4647" s="5">
        <v>43405</v>
      </c>
      <c r="G4647">
        <v>215.99</v>
      </c>
      <c r="H4647">
        <v>28.57</v>
      </c>
    </row>
    <row r="4648" spans="1:8" x14ac:dyDescent="0.2">
      <c r="A4648" t="s">
        <v>71</v>
      </c>
      <c r="B4648" t="s">
        <v>54</v>
      </c>
      <c r="C4648" t="s">
        <v>80</v>
      </c>
      <c r="D4648" s="4">
        <v>43497</v>
      </c>
      <c r="E4648" t="s">
        <v>198</v>
      </c>
      <c r="F4648" s="5">
        <v>43405</v>
      </c>
      <c r="G4648">
        <v>6627.99</v>
      </c>
      <c r="H4648">
        <v>-470.88</v>
      </c>
    </row>
    <row r="4649" spans="1:8" x14ac:dyDescent="0.2">
      <c r="A4649" t="s">
        <v>71</v>
      </c>
      <c r="B4649" t="s">
        <v>54</v>
      </c>
      <c r="C4649" t="s">
        <v>81</v>
      </c>
      <c r="D4649" s="4">
        <v>43497</v>
      </c>
      <c r="E4649" t="s">
        <v>195</v>
      </c>
      <c r="F4649" s="5">
        <v>43405</v>
      </c>
      <c r="G4649">
        <v>25432</v>
      </c>
      <c r="H4649">
        <v>1654.38</v>
      </c>
    </row>
    <row r="4650" spans="1:8" x14ac:dyDescent="0.2">
      <c r="A4650" t="s">
        <v>71</v>
      </c>
      <c r="B4650" t="s">
        <v>54</v>
      </c>
      <c r="C4650" t="s">
        <v>81</v>
      </c>
      <c r="D4650" s="4">
        <v>43497</v>
      </c>
      <c r="E4650" t="s">
        <v>194</v>
      </c>
      <c r="F4650" s="5">
        <v>43405</v>
      </c>
      <c r="G4650">
        <v>857.17</v>
      </c>
      <c r="H4650">
        <v>55.77</v>
      </c>
    </row>
    <row r="4651" spans="1:8" x14ac:dyDescent="0.2">
      <c r="A4651" t="s">
        <v>71</v>
      </c>
      <c r="B4651" t="s">
        <v>54</v>
      </c>
      <c r="C4651" t="s">
        <v>81</v>
      </c>
      <c r="D4651" s="4">
        <v>43497</v>
      </c>
      <c r="E4651" t="s">
        <v>198</v>
      </c>
      <c r="F4651" s="5">
        <v>43405</v>
      </c>
      <c r="G4651">
        <v>26289.17</v>
      </c>
      <c r="H4651">
        <v>-921.46</v>
      </c>
    </row>
    <row r="4652" spans="1:8" x14ac:dyDescent="0.2">
      <c r="A4652" t="s">
        <v>71</v>
      </c>
      <c r="B4652" t="s">
        <v>54</v>
      </c>
      <c r="C4652" t="s">
        <v>81</v>
      </c>
      <c r="D4652" s="4">
        <v>43497</v>
      </c>
      <c r="E4652" t="s">
        <v>199</v>
      </c>
      <c r="F4652" s="5">
        <v>43405</v>
      </c>
      <c r="G4652">
        <v>26289.17</v>
      </c>
      <c r="H4652">
        <v>921.46</v>
      </c>
    </row>
    <row r="4653" spans="1:8" x14ac:dyDescent="0.2">
      <c r="A4653" t="s">
        <v>71</v>
      </c>
      <c r="B4653" t="s">
        <v>54</v>
      </c>
      <c r="C4653" t="s">
        <v>82</v>
      </c>
      <c r="D4653" s="4">
        <v>43497</v>
      </c>
      <c r="E4653" t="s">
        <v>199</v>
      </c>
      <c r="F4653" s="5">
        <v>43405</v>
      </c>
      <c r="G4653">
        <v>6078.11</v>
      </c>
      <c r="H4653">
        <v>316.06</v>
      </c>
    </row>
    <row r="4654" spans="1:8" x14ac:dyDescent="0.2">
      <c r="A4654" t="s">
        <v>71</v>
      </c>
      <c r="B4654" t="s">
        <v>54</v>
      </c>
      <c r="C4654" t="s">
        <v>82</v>
      </c>
      <c r="D4654" s="4">
        <v>43497</v>
      </c>
      <c r="E4654" t="s">
        <v>198</v>
      </c>
      <c r="F4654" s="5">
        <v>43405</v>
      </c>
      <c r="G4654">
        <v>6078.11</v>
      </c>
      <c r="H4654">
        <v>-316.06</v>
      </c>
    </row>
    <row r="4655" spans="1:8" x14ac:dyDescent="0.2">
      <c r="A4655" t="s">
        <v>71</v>
      </c>
      <c r="B4655" t="s">
        <v>54</v>
      </c>
      <c r="C4655" t="s">
        <v>82</v>
      </c>
      <c r="D4655" s="4">
        <v>43497</v>
      </c>
      <c r="E4655" t="s">
        <v>197</v>
      </c>
      <c r="F4655" s="5">
        <v>43405</v>
      </c>
      <c r="G4655">
        <v>5880</v>
      </c>
      <c r="H4655">
        <v>552.73</v>
      </c>
    </row>
    <row r="4656" spans="1:8" x14ac:dyDescent="0.2">
      <c r="A4656" t="s">
        <v>71</v>
      </c>
      <c r="B4656" t="s">
        <v>54</v>
      </c>
      <c r="C4656" t="s">
        <v>82</v>
      </c>
      <c r="D4656" s="4">
        <v>43497</v>
      </c>
      <c r="E4656" t="s">
        <v>196</v>
      </c>
      <c r="F4656" s="5">
        <v>43405</v>
      </c>
      <c r="G4656">
        <v>198.11</v>
      </c>
      <c r="H4656">
        <v>18.739999999999998</v>
      </c>
    </row>
    <row r="4657" spans="1:8" x14ac:dyDescent="0.2">
      <c r="A4657" t="s">
        <v>71</v>
      </c>
      <c r="B4657" t="s">
        <v>55</v>
      </c>
      <c r="C4657" t="s">
        <v>80</v>
      </c>
      <c r="D4657" s="4">
        <v>43497</v>
      </c>
      <c r="E4657" t="s">
        <v>198</v>
      </c>
      <c r="F4657" s="5">
        <v>43405</v>
      </c>
      <c r="G4657">
        <v>2073.6</v>
      </c>
      <c r="H4657">
        <v>-147.22999999999999</v>
      </c>
    </row>
    <row r="4658" spans="1:8" x14ac:dyDescent="0.2">
      <c r="A4658" t="s">
        <v>71</v>
      </c>
      <c r="B4658" t="s">
        <v>55</v>
      </c>
      <c r="C4658" t="s">
        <v>80</v>
      </c>
      <c r="D4658" s="4">
        <v>43497</v>
      </c>
      <c r="E4658" t="s">
        <v>199</v>
      </c>
      <c r="F4658" s="5">
        <v>43405</v>
      </c>
      <c r="G4658">
        <v>2073.6</v>
      </c>
      <c r="H4658">
        <v>147.22999999999999</v>
      </c>
    </row>
    <row r="4659" spans="1:8" x14ac:dyDescent="0.2">
      <c r="A4659" t="s">
        <v>71</v>
      </c>
      <c r="B4659" t="s">
        <v>55</v>
      </c>
      <c r="C4659" t="s">
        <v>80</v>
      </c>
      <c r="D4659" s="4">
        <v>43497</v>
      </c>
      <c r="E4659" t="s">
        <v>193</v>
      </c>
      <c r="F4659" s="5">
        <v>43405</v>
      </c>
      <c r="G4659">
        <v>2006</v>
      </c>
      <c r="H4659">
        <v>264.77</v>
      </c>
    </row>
    <row r="4660" spans="1:8" x14ac:dyDescent="0.2">
      <c r="A4660" t="s">
        <v>71</v>
      </c>
      <c r="B4660" t="s">
        <v>55</v>
      </c>
      <c r="C4660" t="s">
        <v>80</v>
      </c>
      <c r="D4660" s="4">
        <v>43497</v>
      </c>
      <c r="E4660" t="s">
        <v>192</v>
      </c>
      <c r="F4660" s="5">
        <v>43405</v>
      </c>
      <c r="G4660">
        <v>67.599999999999994</v>
      </c>
      <c r="H4660">
        <v>8.9</v>
      </c>
    </row>
    <row r="4661" spans="1:8" x14ac:dyDescent="0.2">
      <c r="A4661" t="s">
        <v>71</v>
      </c>
      <c r="B4661" t="s">
        <v>55</v>
      </c>
      <c r="C4661" t="s">
        <v>81</v>
      </c>
      <c r="D4661" s="4">
        <v>43497</v>
      </c>
      <c r="E4661" t="s">
        <v>199</v>
      </c>
      <c r="F4661" s="5">
        <v>43405</v>
      </c>
      <c r="G4661">
        <v>6310.76</v>
      </c>
      <c r="H4661">
        <v>221</v>
      </c>
    </row>
    <row r="4662" spans="1:8" x14ac:dyDescent="0.2">
      <c r="A4662" t="s">
        <v>71</v>
      </c>
      <c r="B4662" t="s">
        <v>55</v>
      </c>
      <c r="C4662" t="s">
        <v>81</v>
      </c>
      <c r="D4662" s="4">
        <v>43497</v>
      </c>
      <c r="E4662" t="s">
        <v>195</v>
      </c>
      <c r="F4662" s="5">
        <v>43405</v>
      </c>
      <c r="G4662">
        <v>6105</v>
      </c>
      <c r="H4662">
        <v>396.92</v>
      </c>
    </row>
    <row r="4663" spans="1:8" x14ac:dyDescent="0.2">
      <c r="A4663" t="s">
        <v>71</v>
      </c>
      <c r="B4663" t="s">
        <v>55</v>
      </c>
      <c r="C4663" t="s">
        <v>81</v>
      </c>
      <c r="D4663" s="4">
        <v>43497</v>
      </c>
      <c r="E4663" t="s">
        <v>194</v>
      </c>
      <c r="F4663" s="5">
        <v>43405</v>
      </c>
      <c r="G4663">
        <v>205.76</v>
      </c>
      <c r="H4663">
        <v>13.4</v>
      </c>
    </row>
    <row r="4664" spans="1:8" x14ac:dyDescent="0.2">
      <c r="A4664" t="s">
        <v>71</v>
      </c>
      <c r="B4664" t="s">
        <v>55</v>
      </c>
      <c r="C4664" t="s">
        <v>81</v>
      </c>
      <c r="D4664" s="4">
        <v>43497</v>
      </c>
      <c r="E4664" t="s">
        <v>198</v>
      </c>
      <c r="F4664" s="5">
        <v>43405</v>
      </c>
      <c r="G4664">
        <v>6310.76</v>
      </c>
      <c r="H4664">
        <v>-221</v>
      </c>
    </row>
    <row r="4665" spans="1:8" x14ac:dyDescent="0.2">
      <c r="A4665" t="s">
        <v>71</v>
      </c>
      <c r="B4665" t="s">
        <v>55</v>
      </c>
      <c r="C4665" t="s">
        <v>82</v>
      </c>
      <c r="D4665" s="4">
        <v>43497</v>
      </c>
      <c r="E4665" t="s">
        <v>198</v>
      </c>
      <c r="F4665" s="5">
        <v>43405</v>
      </c>
      <c r="G4665">
        <v>2273.09</v>
      </c>
      <c r="H4665">
        <v>-118.16</v>
      </c>
    </row>
    <row r="4666" spans="1:8" x14ac:dyDescent="0.2">
      <c r="A4666" t="s">
        <v>71</v>
      </c>
      <c r="B4666" t="s">
        <v>54</v>
      </c>
      <c r="C4666" t="s">
        <v>81</v>
      </c>
      <c r="D4666" s="4">
        <v>43497</v>
      </c>
      <c r="E4666" t="s">
        <v>199</v>
      </c>
      <c r="F4666" s="5">
        <v>43405</v>
      </c>
      <c r="G4666">
        <v>172.14</v>
      </c>
      <c r="H4666">
        <v>6.02</v>
      </c>
    </row>
    <row r="4667" spans="1:8" x14ac:dyDescent="0.2">
      <c r="A4667" t="s">
        <v>71</v>
      </c>
      <c r="B4667" t="s">
        <v>54</v>
      </c>
      <c r="C4667" t="s">
        <v>82</v>
      </c>
      <c r="D4667" s="4">
        <v>43497</v>
      </c>
      <c r="E4667" t="s">
        <v>199</v>
      </c>
      <c r="F4667" s="5">
        <v>43405</v>
      </c>
      <c r="G4667">
        <v>25.93</v>
      </c>
      <c r="H4667">
        <v>1.35</v>
      </c>
    </row>
    <row r="4668" spans="1:8" x14ac:dyDescent="0.2">
      <c r="A4668" t="s">
        <v>71</v>
      </c>
      <c r="B4668" t="s">
        <v>54</v>
      </c>
      <c r="C4668" t="s">
        <v>82</v>
      </c>
      <c r="D4668" s="4">
        <v>43497</v>
      </c>
      <c r="E4668" t="s">
        <v>197</v>
      </c>
      <c r="F4668" s="5">
        <v>43405</v>
      </c>
      <c r="G4668">
        <v>25</v>
      </c>
      <c r="H4668">
        <v>2.35</v>
      </c>
    </row>
    <row r="4669" spans="1:8" x14ac:dyDescent="0.2">
      <c r="A4669" t="s">
        <v>71</v>
      </c>
      <c r="B4669" t="s">
        <v>54</v>
      </c>
      <c r="C4669" t="s">
        <v>82</v>
      </c>
      <c r="D4669" s="4">
        <v>43497</v>
      </c>
      <c r="E4669" t="s">
        <v>196</v>
      </c>
      <c r="F4669" s="5">
        <v>43405</v>
      </c>
      <c r="G4669">
        <v>0.93</v>
      </c>
      <c r="H4669">
        <v>0.09</v>
      </c>
    </row>
    <row r="4670" spans="1:8" x14ac:dyDescent="0.2">
      <c r="A4670" t="s">
        <v>71</v>
      </c>
      <c r="B4670" t="s">
        <v>54</v>
      </c>
      <c r="C4670" t="s">
        <v>82</v>
      </c>
      <c r="D4670" s="4">
        <v>43497</v>
      </c>
      <c r="E4670" t="s">
        <v>198</v>
      </c>
      <c r="F4670" s="5">
        <v>43405</v>
      </c>
      <c r="G4670">
        <v>25.93</v>
      </c>
      <c r="H4670">
        <v>-1.35</v>
      </c>
    </row>
    <row r="4671" spans="1:8" x14ac:dyDescent="0.2">
      <c r="A4671" t="s">
        <v>71</v>
      </c>
      <c r="B4671" t="s">
        <v>54</v>
      </c>
      <c r="C4671" t="s">
        <v>80</v>
      </c>
      <c r="D4671" s="4">
        <v>43497</v>
      </c>
      <c r="E4671" t="s">
        <v>199</v>
      </c>
      <c r="F4671" s="5">
        <v>43405</v>
      </c>
      <c r="G4671">
        <v>18.670000000000002</v>
      </c>
      <c r="H4671">
        <v>1.33</v>
      </c>
    </row>
    <row r="4672" spans="1:8" x14ac:dyDescent="0.2">
      <c r="A4672" t="s">
        <v>71</v>
      </c>
      <c r="B4672" t="s">
        <v>54</v>
      </c>
      <c r="C4672" t="s">
        <v>80</v>
      </c>
      <c r="D4672" s="4">
        <v>43497</v>
      </c>
      <c r="E4672" t="s">
        <v>193</v>
      </c>
      <c r="F4672" s="5">
        <v>43405</v>
      </c>
      <c r="G4672">
        <v>18</v>
      </c>
      <c r="H4672">
        <v>2.38</v>
      </c>
    </row>
    <row r="4673" spans="1:8" x14ac:dyDescent="0.2">
      <c r="A4673" t="s">
        <v>71</v>
      </c>
      <c r="B4673" t="s">
        <v>54</v>
      </c>
      <c r="C4673" t="s">
        <v>80</v>
      </c>
      <c r="D4673" s="4">
        <v>43497</v>
      </c>
      <c r="E4673" t="s">
        <v>192</v>
      </c>
      <c r="F4673" s="5">
        <v>43405</v>
      </c>
      <c r="G4673">
        <v>0.67</v>
      </c>
      <c r="H4673">
        <v>0.09</v>
      </c>
    </row>
    <row r="4674" spans="1:8" x14ac:dyDescent="0.2">
      <c r="A4674" t="s">
        <v>71</v>
      </c>
      <c r="B4674" t="s">
        <v>54</v>
      </c>
      <c r="C4674" t="s">
        <v>80</v>
      </c>
      <c r="D4674" s="4">
        <v>43497</v>
      </c>
      <c r="E4674" t="s">
        <v>198</v>
      </c>
      <c r="F4674" s="5">
        <v>43405</v>
      </c>
      <c r="G4674">
        <v>18.670000000000002</v>
      </c>
      <c r="H4674">
        <v>-1.33</v>
      </c>
    </row>
    <row r="4675" spans="1:8" x14ac:dyDescent="0.2">
      <c r="A4675" t="s">
        <v>71</v>
      </c>
      <c r="B4675" t="s">
        <v>54</v>
      </c>
      <c r="C4675" t="s">
        <v>81</v>
      </c>
      <c r="D4675" s="4">
        <v>43497</v>
      </c>
      <c r="E4675" t="s">
        <v>195</v>
      </c>
      <c r="F4675" s="5">
        <v>43405</v>
      </c>
      <c r="G4675">
        <v>116</v>
      </c>
      <c r="H4675">
        <v>7.54</v>
      </c>
    </row>
    <row r="4676" spans="1:8" x14ac:dyDescent="0.2">
      <c r="A4676" t="s">
        <v>71</v>
      </c>
      <c r="B4676" t="s">
        <v>54</v>
      </c>
      <c r="C4676" t="s">
        <v>81</v>
      </c>
      <c r="D4676" s="4">
        <v>43497</v>
      </c>
      <c r="E4676" t="s">
        <v>194</v>
      </c>
      <c r="F4676" s="5">
        <v>43405</v>
      </c>
      <c r="G4676">
        <v>4.29</v>
      </c>
      <c r="H4676">
        <v>0.28000000000000003</v>
      </c>
    </row>
    <row r="4677" spans="1:8" x14ac:dyDescent="0.2">
      <c r="A4677" t="s">
        <v>71</v>
      </c>
      <c r="B4677" t="s">
        <v>54</v>
      </c>
      <c r="C4677" t="s">
        <v>81</v>
      </c>
      <c r="D4677" s="4">
        <v>43497</v>
      </c>
      <c r="E4677" t="s">
        <v>198</v>
      </c>
      <c r="F4677" s="5">
        <v>43405</v>
      </c>
      <c r="G4677">
        <v>120.29</v>
      </c>
      <c r="H4677">
        <v>-4.21</v>
      </c>
    </row>
    <row r="4678" spans="1:8" x14ac:dyDescent="0.2">
      <c r="A4678" t="s">
        <v>71</v>
      </c>
      <c r="B4678" t="s">
        <v>54</v>
      </c>
      <c r="C4678" t="s">
        <v>81</v>
      </c>
      <c r="D4678" s="4">
        <v>43497</v>
      </c>
      <c r="E4678" t="s">
        <v>199</v>
      </c>
      <c r="F4678" s="5">
        <v>43405</v>
      </c>
      <c r="G4678">
        <v>120.29</v>
      </c>
      <c r="H4678">
        <v>4.21</v>
      </c>
    </row>
    <row r="4679" spans="1:8" x14ac:dyDescent="0.2">
      <c r="A4679" t="s">
        <v>71</v>
      </c>
      <c r="B4679" t="s">
        <v>54</v>
      </c>
      <c r="C4679" t="s">
        <v>82</v>
      </c>
      <c r="D4679" s="4">
        <v>43497</v>
      </c>
      <c r="E4679" t="s">
        <v>199</v>
      </c>
      <c r="F4679" s="5">
        <v>43405</v>
      </c>
      <c r="G4679">
        <v>18.670000000000002</v>
      </c>
      <c r="H4679">
        <v>0.97</v>
      </c>
    </row>
    <row r="4680" spans="1:8" x14ac:dyDescent="0.2">
      <c r="A4680" t="s">
        <v>71</v>
      </c>
      <c r="B4680" t="s">
        <v>54</v>
      </c>
      <c r="C4680" t="s">
        <v>82</v>
      </c>
      <c r="D4680" s="4">
        <v>43497</v>
      </c>
      <c r="E4680" t="s">
        <v>197</v>
      </c>
      <c r="F4680" s="5">
        <v>43405</v>
      </c>
      <c r="G4680">
        <v>18</v>
      </c>
      <c r="H4680">
        <v>1.69</v>
      </c>
    </row>
    <row r="4681" spans="1:8" x14ac:dyDescent="0.2">
      <c r="A4681" t="s">
        <v>71</v>
      </c>
      <c r="B4681" t="s">
        <v>54</v>
      </c>
      <c r="C4681" t="s">
        <v>82</v>
      </c>
      <c r="D4681" s="4">
        <v>43497</v>
      </c>
      <c r="E4681" t="s">
        <v>196</v>
      </c>
      <c r="F4681" s="5">
        <v>43405</v>
      </c>
      <c r="G4681">
        <v>0.67</v>
      </c>
      <c r="H4681">
        <v>0.06</v>
      </c>
    </row>
    <row r="4682" spans="1:8" x14ac:dyDescent="0.2">
      <c r="A4682" t="s">
        <v>71</v>
      </c>
      <c r="B4682" t="s">
        <v>54</v>
      </c>
      <c r="C4682" t="s">
        <v>82</v>
      </c>
      <c r="D4682" s="4">
        <v>43497</v>
      </c>
      <c r="E4682" t="s">
        <v>198</v>
      </c>
      <c r="F4682" s="5">
        <v>43405</v>
      </c>
      <c r="G4682">
        <v>18.670000000000002</v>
      </c>
      <c r="H4682">
        <v>-0.97</v>
      </c>
    </row>
    <row r="4683" spans="1:8" x14ac:dyDescent="0.2">
      <c r="A4683" t="s">
        <v>71</v>
      </c>
      <c r="B4683" t="s">
        <v>54</v>
      </c>
      <c r="C4683" t="s">
        <v>80</v>
      </c>
      <c r="D4683" s="4">
        <v>43497</v>
      </c>
      <c r="E4683" t="s">
        <v>198</v>
      </c>
      <c r="F4683" s="5">
        <v>43405</v>
      </c>
      <c r="G4683">
        <v>142.31</v>
      </c>
      <c r="H4683">
        <v>-10.1</v>
      </c>
    </row>
    <row r="4684" spans="1:8" x14ac:dyDescent="0.2">
      <c r="A4684" t="s">
        <v>71</v>
      </c>
      <c r="B4684" t="s">
        <v>54</v>
      </c>
      <c r="C4684" t="s">
        <v>80</v>
      </c>
      <c r="D4684" s="4">
        <v>43497</v>
      </c>
      <c r="E4684" t="s">
        <v>199</v>
      </c>
      <c r="F4684" s="5">
        <v>43405</v>
      </c>
      <c r="G4684">
        <v>142.31</v>
      </c>
      <c r="H4684">
        <v>10.1</v>
      </c>
    </row>
    <row r="4685" spans="1:8" x14ac:dyDescent="0.2">
      <c r="A4685" t="s">
        <v>71</v>
      </c>
      <c r="B4685" t="s">
        <v>54</v>
      </c>
      <c r="C4685" t="s">
        <v>80</v>
      </c>
      <c r="D4685" s="4">
        <v>43497</v>
      </c>
      <c r="E4685" t="s">
        <v>193</v>
      </c>
      <c r="F4685" s="5">
        <v>43405</v>
      </c>
      <c r="G4685">
        <v>137</v>
      </c>
      <c r="H4685">
        <v>18.079999999999998</v>
      </c>
    </row>
    <row r="4686" spans="1:8" x14ac:dyDescent="0.2">
      <c r="A4686" t="s">
        <v>71</v>
      </c>
      <c r="B4686" t="s">
        <v>54</v>
      </c>
      <c r="C4686" t="s">
        <v>80</v>
      </c>
      <c r="D4686" s="4">
        <v>43497</v>
      </c>
      <c r="E4686" t="s">
        <v>192</v>
      </c>
      <c r="F4686" s="5">
        <v>43405</v>
      </c>
      <c r="G4686">
        <v>5.31</v>
      </c>
      <c r="H4686">
        <v>0.7</v>
      </c>
    </row>
    <row r="4687" spans="1:8" x14ac:dyDescent="0.2">
      <c r="A4687" t="s">
        <v>71</v>
      </c>
      <c r="B4687" t="s">
        <v>54</v>
      </c>
      <c r="C4687" t="s">
        <v>81</v>
      </c>
      <c r="D4687" s="4">
        <v>43497</v>
      </c>
      <c r="E4687" t="s">
        <v>195</v>
      </c>
      <c r="F4687" s="5">
        <v>43405</v>
      </c>
      <c r="G4687">
        <v>545</v>
      </c>
      <c r="H4687">
        <v>35.43</v>
      </c>
    </row>
    <row r="4688" spans="1:8" x14ac:dyDescent="0.2">
      <c r="A4688" t="s">
        <v>71</v>
      </c>
      <c r="B4688" t="s">
        <v>54</v>
      </c>
      <c r="C4688" t="s">
        <v>81</v>
      </c>
      <c r="D4688" s="4">
        <v>43497</v>
      </c>
      <c r="E4688" t="s">
        <v>194</v>
      </c>
      <c r="F4688" s="5">
        <v>43405</v>
      </c>
      <c r="G4688">
        <v>21.11</v>
      </c>
      <c r="H4688">
        <v>1.37</v>
      </c>
    </row>
    <row r="4689" spans="1:8" x14ac:dyDescent="0.2">
      <c r="A4689" t="s">
        <v>71</v>
      </c>
      <c r="B4689" t="s">
        <v>54</v>
      </c>
      <c r="C4689" t="s">
        <v>81</v>
      </c>
      <c r="D4689" s="4">
        <v>43497</v>
      </c>
      <c r="E4689" t="s">
        <v>199</v>
      </c>
      <c r="F4689" s="5">
        <v>43405</v>
      </c>
      <c r="G4689">
        <v>566.11</v>
      </c>
      <c r="H4689">
        <v>19.82</v>
      </c>
    </row>
    <row r="4690" spans="1:8" x14ac:dyDescent="0.2">
      <c r="A4690" t="s">
        <v>71</v>
      </c>
      <c r="B4690" t="s">
        <v>54</v>
      </c>
      <c r="C4690" t="s">
        <v>81</v>
      </c>
      <c r="D4690" s="4">
        <v>43497</v>
      </c>
      <c r="E4690" t="s">
        <v>198</v>
      </c>
      <c r="F4690" s="5">
        <v>43405</v>
      </c>
      <c r="G4690">
        <v>566.11</v>
      </c>
      <c r="H4690">
        <v>-19.82</v>
      </c>
    </row>
    <row r="4691" spans="1:8" x14ac:dyDescent="0.2">
      <c r="A4691" t="s">
        <v>71</v>
      </c>
      <c r="B4691" t="s">
        <v>54</v>
      </c>
      <c r="C4691" t="s">
        <v>82</v>
      </c>
      <c r="D4691" s="4">
        <v>43497</v>
      </c>
      <c r="E4691" t="s">
        <v>197</v>
      </c>
      <c r="F4691" s="5">
        <v>43405</v>
      </c>
      <c r="G4691">
        <v>125</v>
      </c>
      <c r="H4691">
        <v>11.75</v>
      </c>
    </row>
    <row r="4692" spans="1:8" x14ac:dyDescent="0.2">
      <c r="A4692" t="s">
        <v>71</v>
      </c>
      <c r="B4692" t="s">
        <v>54</v>
      </c>
      <c r="C4692" t="s">
        <v>82</v>
      </c>
      <c r="D4692" s="4">
        <v>43497</v>
      </c>
      <c r="E4692" t="s">
        <v>196</v>
      </c>
      <c r="F4692" s="5">
        <v>43405</v>
      </c>
      <c r="G4692">
        <v>4.8499999999999996</v>
      </c>
      <c r="H4692">
        <v>0.46</v>
      </c>
    </row>
    <row r="4693" spans="1:8" x14ac:dyDescent="0.2">
      <c r="A4693" t="s">
        <v>71</v>
      </c>
      <c r="B4693" t="s">
        <v>54</v>
      </c>
      <c r="C4693" t="s">
        <v>82</v>
      </c>
      <c r="D4693" s="4">
        <v>43497</v>
      </c>
      <c r="E4693" t="s">
        <v>198</v>
      </c>
      <c r="F4693" s="5">
        <v>43405</v>
      </c>
      <c r="G4693">
        <v>129.85</v>
      </c>
      <c r="H4693">
        <v>-6.75</v>
      </c>
    </row>
    <row r="4694" spans="1:8" x14ac:dyDescent="0.2">
      <c r="A4694" t="s">
        <v>71</v>
      </c>
      <c r="B4694" t="s">
        <v>54</v>
      </c>
      <c r="C4694" t="s">
        <v>82</v>
      </c>
      <c r="D4694" s="4">
        <v>43497</v>
      </c>
      <c r="E4694" t="s">
        <v>199</v>
      </c>
      <c r="F4694" s="5">
        <v>43405</v>
      </c>
      <c r="G4694">
        <v>129.85</v>
      </c>
      <c r="H4694">
        <v>6.75</v>
      </c>
    </row>
    <row r="4695" spans="1:8" x14ac:dyDescent="0.2">
      <c r="A4695" t="s">
        <v>71</v>
      </c>
      <c r="B4695" t="s">
        <v>54</v>
      </c>
      <c r="C4695" t="s">
        <v>80</v>
      </c>
      <c r="D4695" s="4">
        <v>43497</v>
      </c>
      <c r="E4695" t="s">
        <v>199</v>
      </c>
      <c r="F4695" s="5">
        <v>43405</v>
      </c>
      <c r="G4695">
        <v>72.75</v>
      </c>
      <c r="H4695">
        <v>5.18</v>
      </c>
    </row>
    <row r="4696" spans="1:8" x14ac:dyDescent="0.2">
      <c r="A4696" t="s">
        <v>71</v>
      </c>
      <c r="B4696" t="s">
        <v>54</v>
      </c>
      <c r="C4696" t="s">
        <v>80</v>
      </c>
      <c r="D4696" s="4">
        <v>43497</v>
      </c>
      <c r="E4696" t="s">
        <v>193</v>
      </c>
      <c r="F4696" s="5">
        <v>43405</v>
      </c>
      <c r="G4696">
        <v>70</v>
      </c>
      <c r="H4696">
        <v>9.24</v>
      </c>
    </row>
    <row r="4697" spans="1:8" x14ac:dyDescent="0.2">
      <c r="A4697" t="s">
        <v>71</v>
      </c>
      <c r="B4697" t="s">
        <v>54</v>
      </c>
      <c r="C4697" t="s">
        <v>80</v>
      </c>
      <c r="D4697" s="4">
        <v>43497</v>
      </c>
      <c r="E4697" t="s">
        <v>192</v>
      </c>
      <c r="F4697" s="5">
        <v>43405</v>
      </c>
      <c r="G4697">
        <v>2.75</v>
      </c>
      <c r="H4697">
        <v>0.36</v>
      </c>
    </row>
    <row r="4698" spans="1:8" x14ac:dyDescent="0.2">
      <c r="A4698" t="s">
        <v>71</v>
      </c>
      <c r="B4698" t="s">
        <v>54</v>
      </c>
      <c r="C4698" t="s">
        <v>80</v>
      </c>
      <c r="D4698" s="4">
        <v>43497</v>
      </c>
      <c r="E4698" t="s">
        <v>198</v>
      </c>
      <c r="F4698" s="5">
        <v>43405</v>
      </c>
      <c r="G4698">
        <v>72.75</v>
      </c>
      <c r="H4698">
        <v>-5.18</v>
      </c>
    </row>
    <row r="4699" spans="1:8" x14ac:dyDescent="0.2">
      <c r="A4699" t="s">
        <v>71</v>
      </c>
      <c r="B4699" t="s">
        <v>54</v>
      </c>
      <c r="C4699" t="s">
        <v>81</v>
      </c>
      <c r="D4699" s="4">
        <v>43497</v>
      </c>
      <c r="E4699" t="s">
        <v>195</v>
      </c>
      <c r="F4699" s="5">
        <v>43405</v>
      </c>
      <c r="G4699">
        <v>266</v>
      </c>
      <c r="H4699">
        <v>17.3</v>
      </c>
    </row>
    <row r="4700" spans="1:8" x14ac:dyDescent="0.2">
      <c r="A4700" t="s">
        <v>71</v>
      </c>
      <c r="B4700" t="s">
        <v>54</v>
      </c>
      <c r="C4700" t="s">
        <v>81</v>
      </c>
      <c r="D4700" s="4">
        <v>43497</v>
      </c>
      <c r="E4700" t="s">
        <v>194</v>
      </c>
      <c r="F4700" s="5">
        <v>43405</v>
      </c>
      <c r="G4700">
        <v>10.44</v>
      </c>
      <c r="H4700">
        <v>0.68</v>
      </c>
    </row>
    <row r="4701" spans="1:8" x14ac:dyDescent="0.2">
      <c r="A4701" t="s">
        <v>71</v>
      </c>
      <c r="B4701" t="s">
        <v>54</v>
      </c>
      <c r="C4701" t="s">
        <v>81</v>
      </c>
      <c r="D4701" s="4">
        <v>43497</v>
      </c>
      <c r="E4701" t="s">
        <v>198</v>
      </c>
      <c r="F4701" s="5">
        <v>43405</v>
      </c>
      <c r="G4701">
        <v>276.44</v>
      </c>
      <c r="H4701">
        <v>-9.68</v>
      </c>
    </row>
    <row r="4702" spans="1:8" x14ac:dyDescent="0.2">
      <c r="A4702" t="s">
        <v>71</v>
      </c>
      <c r="B4702" t="s">
        <v>54</v>
      </c>
      <c r="C4702" t="s">
        <v>81</v>
      </c>
      <c r="D4702" s="4">
        <v>43497</v>
      </c>
      <c r="E4702" t="s">
        <v>199</v>
      </c>
      <c r="F4702" s="5">
        <v>43405</v>
      </c>
      <c r="G4702">
        <v>276.44</v>
      </c>
      <c r="H4702">
        <v>9.68</v>
      </c>
    </row>
    <row r="4703" spans="1:8" x14ac:dyDescent="0.2">
      <c r="A4703" t="s">
        <v>71</v>
      </c>
      <c r="B4703" t="s">
        <v>54</v>
      </c>
      <c r="C4703" t="s">
        <v>82</v>
      </c>
      <c r="D4703" s="4">
        <v>43497</v>
      </c>
      <c r="E4703" t="s">
        <v>199</v>
      </c>
      <c r="F4703" s="5">
        <v>43405</v>
      </c>
      <c r="G4703">
        <v>74.83</v>
      </c>
      <c r="H4703">
        <v>3.89</v>
      </c>
    </row>
    <row r="4704" spans="1:8" x14ac:dyDescent="0.2">
      <c r="A4704" t="s">
        <v>71</v>
      </c>
      <c r="B4704" t="s">
        <v>54</v>
      </c>
      <c r="C4704" t="s">
        <v>82</v>
      </c>
      <c r="D4704" s="4">
        <v>43497</v>
      </c>
      <c r="E4704" t="s">
        <v>197</v>
      </c>
      <c r="F4704" s="5">
        <v>43405</v>
      </c>
      <c r="G4704">
        <v>72</v>
      </c>
      <c r="H4704">
        <v>6.77</v>
      </c>
    </row>
    <row r="4705" spans="1:8" x14ac:dyDescent="0.2">
      <c r="A4705" t="s">
        <v>71</v>
      </c>
      <c r="B4705" t="s">
        <v>54</v>
      </c>
      <c r="C4705" t="s">
        <v>82</v>
      </c>
      <c r="D4705" s="4">
        <v>43497</v>
      </c>
      <c r="E4705" t="s">
        <v>196</v>
      </c>
      <c r="F4705" s="5">
        <v>43405</v>
      </c>
      <c r="G4705">
        <v>2.83</v>
      </c>
      <c r="H4705">
        <v>0.27</v>
      </c>
    </row>
    <row r="4706" spans="1:8" x14ac:dyDescent="0.2">
      <c r="A4706" t="s">
        <v>71</v>
      </c>
      <c r="B4706" t="s">
        <v>54</v>
      </c>
      <c r="C4706" t="s">
        <v>82</v>
      </c>
      <c r="D4706" s="4">
        <v>43497</v>
      </c>
      <c r="E4706" t="s">
        <v>198</v>
      </c>
      <c r="F4706" s="5">
        <v>43405</v>
      </c>
      <c r="G4706">
        <v>74.83</v>
      </c>
      <c r="H4706">
        <v>-3.89</v>
      </c>
    </row>
    <row r="4707" spans="1:8" x14ac:dyDescent="0.2">
      <c r="A4707" t="s">
        <v>71</v>
      </c>
      <c r="B4707" t="s">
        <v>54</v>
      </c>
      <c r="C4707" t="s">
        <v>80</v>
      </c>
      <c r="D4707" s="4">
        <v>43497</v>
      </c>
      <c r="E4707" t="s">
        <v>198</v>
      </c>
      <c r="F4707" s="5">
        <v>43221</v>
      </c>
      <c r="G4707">
        <v>125.13</v>
      </c>
      <c r="H4707">
        <v>-8.8800000000000008</v>
      </c>
    </row>
    <row r="4708" spans="1:8" x14ac:dyDescent="0.2">
      <c r="A4708" t="s">
        <v>71</v>
      </c>
      <c r="B4708" t="s">
        <v>54</v>
      </c>
      <c r="C4708" t="s">
        <v>80</v>
      </c>
      <c r="D4708" s="4">
        <v>43497</v>
      </c>
      <c r="E4708" t="s">
        <v>202</v>
      </c>
      <c r="F4708" s="5">
        <v>43221</v>
      </c>
      <c r="G4708">
        <v>119.73</v>
      </c>
      <c r="H4708">
        <v>15.8</v>
      </c>
    </row>
    <row r="4709" spans="1:8" x14ac:dyDescent="0.2">
      <c r="A4709" t="s">
        <v>71</v>
      </c>
      <c r="B4709" t="s">
        <v>54</v>
      </c>
      <c r="C4709" t="s">
        <v>80</v>
      </c>
      <c r="D4709" s="4">
        <v>43497</v>
      </c>
      <c r="E4709" t="s">
        <v>203</v>
      </c>
      <c r="F4709" s="5">
        <v>43221</v>
      </c>
      <c r="G4709">
        <v>5.4</v>
      </c>
      <c r="H4709">
        <v>0.71</v>
      </c>
    </row>
    <row r="4710" spans="1:8" x14ac:dyDescent="0.2">
      <c r="A4710" t="s">
        <v>71</v>
      </c>
      <c r="B4710" t="s">
        <v>54</v>
      </c>
      <c r="C4710" t="s">
        <v>80</v>
      </c>
      <c r="D4710" s="4">
        <v>43497</v>
      </c>
      <c r="E4710" t="s">
        <v>199</v>
      </c>
      <c r="F4710" s="5">
        <v>43221</v>
      </c>
      <c r="G4710">
        <v>125.13</v>
      </c>
      <c r="H4710">
        <v>8.8800000000000008</v>
      </c>
    </row>
    <row r="4711" spans="1:8" x14ac:dyDescent="0.2">
      <c r="A4711" t="s">
        <v>71</v>
      </c>
      <c r="B4711" t="s">
        <v>54</v>
      </c>
      <c r="C4711" t="s">
        <v>81</v>
      </c>
      <c r="D4711" s="4">
        <v>43497</v>
      </c>
      <c r="E4711" t="s">
        <v>198</v>
      </c>
      <c r="F4711" s="5">
        <v>43221</v>
      </c>
      <c r="G4711">
        <v>750.91</v>
      </c>
      <c r="H4711">
        <v>-26.28</v>
      </c>
    </row>
    <row r="4712" spans="1:8" x14ac:dyDescent="0.2">
      <c r="A4712" t="s">
        <v>71</v>
      </c>
      <c r="B4712" t="s">
        <v>54</v>
      </c>
      <c r="C4712" t="s">
        <v>81</v>
      </c>
      <c r="D4712" s="4">
        <v>43497</v>
      </c>
      <c r="E4712" t="s">
        <v>204</v>
      </c>
      <c r="F4712" s="5">
        <v>43221</v>
      </c>
      <c r="G4712">
        <v>718.51</v>
      </c>
      <c r="H4712">
        <v>46.7</v>
      </c>
    </row>
    <row r="4713" spans="1:8" x14ac:dyDescent="0.2">
      <c r="A4713" t="s">
        <v>71</v>
      </c>
      <c r="B4713" t="s">
        <v>54</v>
      </c>
      <c r="C4713" t="s">
        <v>81</v>
      </c>
      <c r="D4713" s="4">
        <v>43497</v>
      </c>
      <c r="E4713" t="s">
        <v>205</v>
      </c>
      <c r="F4713" s="5">
        <v>43221</v>
      </c>
      <c r="G4713">
        <v>32.4</v>
      </c>
      <c r="H4713">
        <v>2.11</v>
      </c>
    </row>
    <row r="4714" spans="1:8" x14ac:dyDescent="0.2">
      <c r="A4714" t="s">
        <v>71</v>
      </c>
      <c r="B4714" t="s">
        <v>54</v>
      </c>
      <c r="C4714" t="s">
        <v>81</v>
      </c>
      <c r="D4714" s="4">
        <v>43497</v>
      </c>
      <c r="E4714" t="s">
        <v>199</v>
      </c>
      <c r="F4714" s="5">
        <v>43221</v>
      </c>
      <c r="G4714">
        <v>750.91</v>
      </c>
      <c r="H4714">
        <v>26.28</v>
      </c>
    </row>
    <row r="4715" spans="1:8" x14ac:dyDescent="0.2">
      <c r="A4715" t="s">
        <v>71</v>
      </c>
      <c r="B4715" t="s">
        <v>54</v>
      </c>
      <c r="C4715" t="s">
        <v>82</v>
      </c>
      <c r="D4715" s="4">
        <v>43497</v>
      </c>
      <c r="E4715" t="s">
        <v>198</v>
      </c>
      <c r="F4715" s="5">
        <v>43221</v>
      </c>
      <c r="G4715">
        <v>136.65</v>
      </c>
      <c r="H4715">
        <v>-7.11</v>
      </c>
    </row>
    <row r="4716" spans="1:8" x14ac:dyDescent="0.2">
      <c r="A4716" t="s">
        <v>71</v>
      </c>
      <c r="B4716" t="s">
        <v>54</v>
      </c>
      <c r="C4716" t="s">
        <v>82</v>
      </c>
      <c r="D4716" s="4">
        <v>43497</v>
      </c>
      <c r="E4716" t="s">
        <v>206</v>
      </c>
      <c r="F4716" s="5">
        <v>43221</v>
      </c>
      <c r="G4716">
        <v>130.75</v>
      </c>
      <c r="H4716">
        <v>12.29</v>
      </c>
    </row>
    <row r="4717" spans="1:8" x14ac:dyDescent="0.2">
      <c r="A4717" t="s">
        <v>71</v>
      </c>
      <c r="B4717" t="s">
        <v>54</v>
      </c>
      <c r="C4717" t="s">
        <v>82</v>
      </c>
      <c r="D4717" s="4">
        <v>43497</v>
      </c>
      <c r="E4717" t="s">
        <v>207</v>
      </c>
      <c r="F4717" s="5">
        <v>43221</v>
      </c>
      <c r="G4717">
        <v>5.9</v>
      </c>
      <c r="H4717">
        <v>0.55000000000000004</v>
      </c>
    </row>
    <row r="4718" spans="1:8" x14ac:dyDescent="0.2">
      <c r="A4718" t="s">
        <v>71</v>
      </c>
      <c r="B4718" t="s">
        <v>54</v>
      </c>
      <c r="C4718" t="s">
        <v>82</v>
      </c>
      <c r="D4718" s="4">
        <v>43497</v>
      </c>
      <c r="E4718" t="s">
        <v>199</v>
      </c>
      <c r="F4718" s="5">
        <v>43221</v>
      </c>
      <c r="G4718">
        <v>136.65</v>
      </c>
      <c r="H4718">
        <v>7.11</v>
      </c>
    </row>
    <row r="4719" spans="1:8" x14ac:dyDescent="0.2">
      <c r="A4719" t="s">
        <v>71</v>
      </c>
      <c r="B4719" t="s">
        <v>54</v>
      </c>
      <c r="C4719" t="s">
        <v>80</v>
      </c>
      <c r="D4719" s="4">
        <v>43497</v>
      </c>
      <c r="E4719" t="s">
        <v>198</v>
      </c>
      <c r="F4719" s="5">
        <v>43405</v>
      </c>
      <c r="G4719">
        <v>312.99</v>
      </c>
      <c r="H4719">
        <v>-22.21</v>
      </c>
    </row>
    <row r="4720" spans="1:8" x14ac:dyDescent="0.2">
      <c r="A4720" t="s">
        <v>71</v>
      </c>
      <c r="B4720" t="s">
        <v>54</v>
      </c>
      <c r="C4720" t="s">
        <v>80</v>
      </c>
      <c r="D4720" s="4">
        <v>43497</v>
      </c>
      <c r="E4720" t="s">
        <v>193</v>
      </c>
      <c r="F4720" s="5">
        <v>43405</v>
      </c>
      <c r="G4720">
        <v>299.68</v>
      </c>
      <c r="H4720">
        <v>39.56</v>
      </c>
    </row>
    <row r="4721" spans="1:8" x14ac:dyDescent="0.2">
      <c r="A4721" t="s">
        <v>71</v>
      </c>
      <c r="B4721" t="s">
        <v>54</v>
      </c>
      <c r="C4721" t="s">
        <v>80</v>
      </c>
      <c r="D4721" s="4">
        <v>43497</v>
      </c>
      <c r="E4721" t="s">
        <v>192</v>
      </c>
      <c r="F4721" s="5">
        <v>43405</v>
      </c>
      <c r="G4721">
        <v>13.31</v>
      </c>
      <c r="H4721">
        <v>1.75</v>
      </c>
    </row>
    <row r="4722" spans="1:8" x14ac:dyDescent="0.2">
      <c r="A4722" t="s">
        <v>71</v>
      </c>
      <c r="B4722" t="s">
        <v>54</v>
      </c>
      <c r="C4722" t="s">
        <v>80</v>
      </c>
      <c r="D4722" s="4">
        <v>43497</v>
      </c>
      <c r="E4722" t="s">
        <v>199</v>
      </c>
      <c r="F4722" s="5">
        <v>43405</v>
      </c>
      <c r="G4722">
        <v>312.99</v>
      </c>
      <c r="H4722">
        <v>22.21</v>
      </c>
    </row>
    <row r="4723" spans="1:8" x14ac:dyDescent="0.2">
      <c r="A4723" t="s">
        <v>71</v>
      </c>
      <c r="B4723" t="s">
        <v>54</v>
      </c>
      <c r="C4723" t="s">
        <v>81</v>
      </c>
      <c r="D4723" s="4">
        <v>43497</v>
      </c>
      <c r="E4723" t="s">
        <v>198</v>
      </c>
      <c r="F4723" s="5">
        <v>43405</v>
      </c>
      <c r="G4723">
        <v>1606.58</v>
      </c>
      <c r="H4723">
        <v>-56.23</v>
      </c>
    </row>
    <row r="4724" spans="1:8" x14ac:dyDescent="0.2">
      <c r="A4724" t="s">
        <v>71</v>
      </c>
      <c r="B4724" t="s">
        <v>54</v>
      </c>
      <c r="C4724" t="s">
        <v>81</v>
      </c>
      <c r="D4724" s="4">
        <v>43497</v>
      </c>
      <c r="E4724" t="s">
        <v>195</v>
      </c>
      <c r="F4724" s="5">
        <v>43405</v>
      </c>
      <c r="G4724">
        <v>1537.97</v>
      </c>
      <c r="H4724">
        <v>99.98</v>
      </c>
    </row>
    <row r="4725" spans="1:8" x14ac:dyDescent="0.2">
      <c r="A4725" t="s">
        <v>71</v>
      </c>
      <c r="B4725" t="s">
        <v>54</v>
      </c>
      <c r="C4725" t="s">
        <v>81</v>
      </c>
      <c r="D4725" s="4">
        <v>43497</v>
      </c>
      <c r="E4725" t="s">
        <v>194</v>
      </c>
      <c r="F4725" s="5">
        <v>43405</v>
      </c>
      <c r="G4725">
        <v>68.61</v>
      </c>
      <c r="H4725">
        <v>4.47</v>
      </c>
    </row>
    <row r="4726" spans="1:8" x14ac:dyDescent="0.2">
      <c r="A4726" t="s">
        <v>71</v>
      </c>
      <c r="B4726" t="s">
        <v>54</v>
      </c>
      <c r="C4726" t="s">
        <v>81</v>
      </c>
      <c r="D4726" s="4">
        <v>43497</v>
      </c>
      <c r="E4726" t="s">
        <v>199</v>
      </c>
      <c r="F4726" s="5">
        <v>43405</v>
      </c>
      <c r="G4726">
        <v>1606.58</v>
      </c>
      <c r="H4726">
        <v>56.23</v>
      </c>
    </row>
    <row r="4727" spans="1:8" x14ac:dyDescent="0.2">
      <c r="A4727" t="s">
        <v>71</v>
      </c>
      <c r="B4727" t="s">
        <v>54</v>
      </c>
      <c r="C4727" t="s">
        <v>82</v>
      </c>
      <c r="D4727" s="4">
        <v>43497</v>
      </c>
      <c r="E4727" t="s">
        <v>198</v>
      </c>
      <c r="F4727" s="5">
        <v>43405</v>
      </c>
      <c r="G4727">
        <v>300.73</v>
      </c>
      <c r="H4727">
        <v>-15.65</v>
      </c>
    </row>
    <row r="4728" spans="1:8" x14ac:dyDescent="0.2">
      <c r="A4728" t="s">
        <v>71</v>
      </c>
      <c r="B4728" t="s">
        <v>54</v>
      </c>
      <c r="C4728" t="s">
        <v>82</v>
      </c>
      <c r="D4728" s="4">
        <v>43497</v>
      </c>
      <c r="E4728" t="s">
        <v>197</v>
      </c>
      <c r="F4728" s="5">
        <v>43405</v>
      </c>
      <c r="G4728">
        <v>287.95999999999998</v>
      </c>
      <c r="H4728">
        <v>27.06</v>
      </c>
    </row>
    <row r="4729" spans="1:8" x14ac:dyDescent="0.2">
      <c r="A4729" t="s">
        <v>71</v>
      </c>
      <c r="B4729" t="s">
        <v>54</v>
      </c>
      <c r="C4729" t="s">
        <v>82</v>
      </c>
      <c r="D4729" s="4">
        <v>43497</v>
      </c>
      <c r="E4729" t="s">
        <v>196</v>
      </c>
      <c r="F4729" s="5">
        <v>43405</v>
      </c>
      <c r="G4729">
        <v>12.77</v>
      </c>
      <c r="H4729">
        <v>1.2</v>
      </c>
    </row>
    <row r="4730" spans="1:8" x14ac:dyDescent="0.2">
      <c r="A4730" t="s">
        <v>71</v>
      </c>
      <c r="B4730" t="s">
        <v>54</v>
      </c>
      <c r="C4730" t="s">
        <v>82</v>
      </c>
      <c r="D4730" s="4">
        <v>43497</v>
      </c>
      <c r="E4730" t="s">
        <v>199</v>
      </c>
      <c r="F4730" s="5">
        <v>43405</v>
      </c>
      <c r="G4730">
        <v>300.73</v>
      </c>
      <c r="H4730">
        <v>15.65</v>
      </c>
    </row>
    <row r="4731" spans="1:8" x14ac:dyDescent="0.2">
      <c r="A4731" t="s">
        <v>71</v>
      </c>
      <c r="B4731" t="s">
        <v>55</v>
      </c>
      <c r="C4731" t="s">
        <v>82</v>
      </c>
      <c r="D4731" s="4">
        <v>43374</v>
      </c>
      <c r="E4731" t="s">
        <v>198</v>
      </c>
      <c r="F4731" s="5">
        <v>43221</v>
      </c>
      <c r="G4731">
        <v>2170.02</v>
      </c>
      <c r="H4731">
        <v>-112.83</v>
      </c>
    </row>
    <row r="4732" spans="1:8" x14ac:dyDescent="0.2">
      <c r="A4732" t="s">
        <v>71</v>
      </c>
      <c r="B4732" t="s">
        <v>55</v>
      </c>
      <c r="C4732" t="s">
        <v>82</v>
      </c>
      <c r="D4732" s="4">
        <v>43374</v>
      </c>
      <c r="E4732" t="s">
        <v>206</v>
      </c>
      <c r="F4732" s="5">
        <v>43221</v>
      </c>
      <c r="G4732">
        <v>2076.38</v>
      </c>
      <c r="H4732">
        <v>195.17</v>
      </c>
    </row>
    <row r="4733" spans="1:8" x14ac:dyDescent="0.2">
      <c r="A4733" t="s">
        <v>71</v>
      </c>
      <c r="B4733" t="s">
        <v>55</v>
      </c>
      <c r="C4733" t="s">
        <v>82</v>
      </c>
      <c r="D4733" s="4">
        <v>43374</v>
      </c>
      <c r="E4733" t="s">
        <v>207</v>
      </c>
      <c r="F4733" s="5">
        <v>43221</v>
      </c>
      <c r="G4733">
        <v>93.64</v>
      </c>
      <c r="H4733">
        <v>8.81</v>
      </c>
    </row>
    <row r="4734" spans="1:8" x14ac:dyDescent="0.2">
      <c r="A4734" t="s">
        <v>71</v>
      </c>
      <c r="B4734" t="s">
        <v>55</v>
      </c>
      <c r="C4734" t="s">
        <v>82</v>
      </c>
      <c r="D4734" s="4">
        <v>43374</v>
      </c>
      <c r="E4734" t="s">
        <v>199</v>
      </c>
      <c r="F4734" s="5">
        <v>43221</v>
      </c>
      <c r="G4734">
        <v>2170.02</v>
      </c>
      <c r="H4734">
        <v>112.83</v>
      </c>
    </row>
    <row r="4735" spans="1:8" x14ac:dyDescent="0.2">
      <c r="A4735" t="s">
        <v>71</v>
      </c>
      <c r="B4735" t="s">
        <v>54</v>
      </c>
      <c r="C4735" t="s">
        <v>80</v>
      </c>
      <c r="D4735" s="4">
        <v>43374</v>
      </c>
      <c r="E4735" t="s">
        <v>203</v>
      </c>
      <c r="F4735" s="5">
        <v>43221</v>
      </c>
      <c r="G4735">
        <v>8.49</v>
      </c>
      <c r="H4735">
        <v>1.1200000000000001</v>
      </c>
    </row>
    <row r="4736" spans="1:8" x14ac:dyDescent="0.2">
      <c r="A4736" t="s">
        <v>71</v>
      </c>
      <c r="B4736" t="s">
        <v>54</v>
      </c>
      <c r="C4736" t="s">
        <v>80</v>
      </c>
      <c r="D4736" s="4">
        <v>43374</v>
      </c>
      <c r="E4736" t="s">
        <v>199</v>
      </c>
      <c r="F4736" s="5">
        <v>43221</v>
      </c>
      <c r="G4736">
        <v>196.78</v>
      </c>
      <c r="H4736">
        <v>13.97</v>
      </c>
    </row>
    <row r="4737" spans="1:8" x14ac:dyDescent="0.2">
      <c r="A4737" t="s">
        <v>71</v>
      </c>
      <c r="B4737" t="s">
        <v>54</v>
      </c>
      <c r="C4737" t="s">
        <v>80</v>
      </c>
      <c r="D4737" s="4">
        <v>43374</v>
      </c>
      <c r="E4737" t="s">
        <v>198</v>
      </c>
      <c r="F4737" s="5">
        <v>43221</v>
      </c>
      <c r="G4737">
        <v>196.78</v>
      </c>
      <c r="H4737">
        <v>-13.97</v>
      </c>
    </row>
    <row r="4738" spans="1:8" x14ac:dyDescent="0.2">
      <c r="A4738" t="s">
        <v>71</v>
      </c>
      <c r="B4738" t="s">
        <v>54</v>
      </c>
      <c r="C4738" t="s">
        <v>80</v>
      </c>
      <c r="D4738" s="4">
        <v>43374</v>
      </c>
      <c r="E4738" t="s">
        <v>202</v>
      </c>
      <c r="F4738" s="5">
        <v>43221</v>
      </c>
      <c r="G4738">
        <v>188.29</v>
      </c>
      <c r="H4738">
        <v>24.85</v>
      </c>
    </row>
    <row r="4739" spans="1:8" x14ac:dyDescent="0.2">
      <c r="A4739" t="s">
        <v>71</v>
      </c>
      <c r="B4739" t="s">
        <v>54</v>
      </c>
      <c r="C4739" t="s">
        <v>81</v>
      </c>
      <c r="D4739" s="4">
        <v>43374</v>
      </c>
      <c r="E4739" t="s">
        <v>198</v>
      </c>
      <c r="F4739" s="5">
        <v>43221</v>
      </c>
      <c r="G4739">
        <v>778.8</v>
      </c>
      <c r="H4739">
        <v>-27.26</v>
      </c>
    </row>
    <row r="4740" spans="1:8" x14ac:dyDescent="0.2">
      <c r="A4740" t="s">
        <v>71</v>
      </c>
      <c r="B4740" t="s">
        <v>54</v>
      </c>
      <c r="C4740" t="s">
        <v>81</v>
      </c>
      <c r="D4740" s="4">
        <v>43374</v>
      </c>
      <c r="E4740" t="s">
        <v>204</v>
      </c>
      <c r="F4740" s="5">
        <v>43221</v>
      </c>
      <c r="G4740">
        <v>745.19</v>
      </c>
      <c r="H4740">
        <v>48.44</v>
      </c>
    </row>
    <row r="4741" spans="1:8" x14ac:dyDescent="0.2">
      <c r="A4741" t="s">
        <v>71</v>
      </c>
      <c r="B4741" t="s">
        <v>54</v>
      </c>
      <c r="C4741" t="s">
        <v>81</v>
      </c>
      <c r="D4741" s="4">
        <v>43374</v>
      </c>
      <c r="E4741" t="s">
        <v>205</v>
      </c>
      <c r="F4741" s="5">
        <v>43221</v>
      </c>
      <c r="G4741">
        <v>33.61</v>
      </c>
      <c r="H4741">
        <v>2.1800000000000002</v>
      </c>
    </row>
    <row r="4742" spans="1:8" x14ac:dyDescent="0.2">
      <c r="A4742" t="s">
        <v>71</v>
      </c>
      <c r="B4742" t="s">
        <v>54</v>
      </c>
      <c r="C4742" t="s">
        <v>81</v>
      </c>
      <c r="D4742" s="4">
        <v>43374</v>
      </c>
      <c r="E4742" t="s">
        <v>199</v>
      </c>
      <c r="F4742" s="5">
        <v>43221</v>
      </c>
      <c r="G4742">
        <v>778.8</v>
      </c>
      <c r="H4742">
        <v>27.26</v>
      </c>
    </row>
    <row r="4743" spans="1:8" x14ac:dyDescent="0.2">
      <c r="A4743" t="s">
        <v>71</v>
      </c>
      <c r="B4743" t="s">
        <v>54</v>
      </c>
      <c r="C4743" t="s">
        <v>82</v>
      </c>
      <c r="D4743" s="4">
        <v>43374</v>
      </c>
      <c r="E4743" t="s">
        <v>198</v>
      </c>
      <c r="F4743" s="5">
        <v>43221</v>
      </c>
      <c r="G4743">
        <v>220.4</v>
      </c>
      <c r="H4743">
        <v>-11.46</v>
      </c>
    </row>
    <row r="4744" spans="1:8" x14ac:dyDescent="0.2">
      <c r="A4744" t="s">
        <v>71</v>
      </c>
      <c r="B4744" t="s">
        <v>54</v>
      </c>
      <c r="C4744" t="s">
        <v>82</v>
      </c>
      <c r="D4744" s="4">
        <v>43374</v>
      </c>
      <c r="E4744" t="s">
        <v>206</v>
      </c>
      <c r="F4744" s="5">
        <v>43221</v>
      </c>
      <c r="G4744">
        <v>210.89</v>
      </c>
      <c r="H4744">
        <v>19.82</v>
      </c>
    </row>
    <row r="4745" spans="1:8" x14ac:dyDescent="0.2">
      <c r="A4745" t="s">
        <v>71</v>
      </c>
      <c r="B4745" t="s">
        <v>54</v>
      </c>
      <c r="C4745" t="s">
        <v>82</v>
      </c>
      <c r="D4745" s="4">
        <v>43374</v>
      </c>
      <c r="E4745" t="s">
        <v>207</v>
      </c>
      <c r="F4745" s="5">
        <v>43221</v>
      </c>
      <c r="G4745">
        <v>9.51</v>
      </c>
      <c r="H4745">
        <v>0.89</v>
      </c>
    </row>
    <row r="4746" spans="1:8" x14ac:dyDescent="0.2">
      <c r="A4746" t="s">
        <v>71</v>
      </c>
      <c r="B4746" t="s">
        <v>54</v>
      </c>
      <c r="C4746" t="s">
        <v>82</v>
      </c>
      <c r="D4746" s="4">
        <v>43374</v>
      </c>
      <c r="E4746" t="s">
        <v>199</v>
      </c>
      <c r="F4746" s="5">
        <v>43221</v>
      </c>
      <c r="G4746">
        <v>220.4</v>
      </c>
      <c r="H4746">
        <v>11.46</v>
      </c>
    </row>
    <row r="4747" spans="1:8" x14ac:dyDescent="0.2">
      <c r="A4747" t="s">
        <v>71</v>
      </c>
      <c r="B4747" t="s">
        <v>55</v>
      </c>
      <c r="C4747" t="s">
        <v>80</v>
      </c>
      <c r="D4747" s="4">
        <v>43374</v>
      </c>
      <c r="E4747" t="s">
        <v>198</v>
      </c>
      <c r="F4747" s="5">
        <v>43221</v>
      </c>
      <c r="G4747">
        <v>23821.68</v>
      </c>
      <c r="H4747">
        <v>-1691.33</v>
      </c>
    </row>
    <row r="4748" spans="1:8" x14ac:dyDescent="0.2">
      <c r="A4748" t="s">
        <v>71</v>
      </c>
      <c r="B4748" t="s">
        <v>55</v>
      </c>
      <c r="C4748" t="s">
        <v>80</v>
      </c>
      <c r="D4748" s="4">
        <v>43374</v>
      </c>
      <c r="E4748" t="s">
        <v>202</v>
      </c>
      <c r="F4748" s="5">
        <v>43221</v>
      </c>
      <c r="G4748">
        <v>22793.66</v>
      </c>
      <c r="H4748">
        <v>3008.74</v>
      </c>
    </row>
    <row r="4749" spans="1:8" x14ac:dyDescent="0.2">
      <c r="A4749" t="s">
        <v>71</v>
      </c>
      <c r="B4749" t="s">
        <v>55</v>
      </c>
      <c r="C4749" t="s">
        <v>80</v>
      </c>
      <c r="D4749" s="4">
        <v>43374</v>
      </c>
      <c r="E4749" t="s">
        <v>203</v>
      </c>
      <c r="F4749" s="5">
        <v>43221</v>
      </c>
      <c r="G4749">
        <v>1028.02</v>
      </c>
      <c r="H4749">
        <v>135.69999999999999</v>
      </c>
    </row>
    <row r="4750" spans="1:8" x14ac:dyDescent="0.2">
      <c r="A4750" t="s">
        <v>71</v>
      </c>
      <c r="B4750" t="s">
        <v>55</v>
      </c>
      <c r="C4750" t="s">
        <v>80</v>
      </c>
      <c r="D4750" s="4">
        <v>43374</v>
      </c>
      <c r="E4750" t="s">
        <v>199</v>
      </c>
      <c r="F4750" s="5">
        <v>43221</v>
      </c>
      <c r="G4750">
        <v>23821.68</v>
      </c>
      <c r="H4750">
        <v>1691.33</v>
      </c>
    </row>
    <row r="4751" spans="1:8" x14ac:dyDescent="0.2">
      <c r="A4751" t="s">
        <v>71</v>
      </c>
      <c r="B4751" t="s">
        <v>55</v>
      </c>
      <c r="C4751" t="s">
        <v>81</v>
      </c>
      <c r="D4751" s="4">
        <v>43374</v>
      </c>
      <c r="E4751" t="s">
        <v>198</v>
      </c>
      <c r="F4751" s="5">
        <v>43221</v>
      </c>
      <c r="G4751">
        <v>47301.48</v>
      </c>
      <c r="H4751">
        <v>-1655.57</v>
      </c>
    </row>
    <row r="4752" spans="1:8" x14ac:dyDescent="0.2">
      <c r="A4752" t="s">
        <v>71</v>
      </c>
      <c r="B4752" t="s">
        <v>55</v>
      </c>
      <c r="C4752" t="s">
        <v>81</v>
      </c>
      <c r="D4752" s="4">
        <v>43374</v>
      </c>
      <c r="E4752" t="s">
        <v>204</v>
      </c>
      <c r="F4752" s="5">
        <v>43221</v>
      </c>
      <c r="G4752">
        <v>45260.25</v>
      </c>
      <c r="H4752">
        <v>2941.94</v>
      </c>
    </row>
    <row r="4753" spans="1:8" x14ac:dyDescent="0.2">
      <c r="A4753" t="s">
        <v>71</v>
      </c>
      <c r="B4753" t="s">
        <v>55</v>
      </c>
      <c r="C4753" t="s">
        <v>81</v>
      </c>
      <c r="D4753" s="4">
        <v>43374</v>
      </c>
      <c r="E4753" t="s">
        <v>205</v>
      </c>
      <c r="F4753" s="5">
        <v>43221</v>
      </c>
      <c r="G4753">
        <v>2041.23</v>
      </c>
      <c r="H4753">
        <v>132.66999999999999</v>
      </c>
    </row>
    <row r="4754" spans="1:8" x14ac:dyDescent="0.2">
      <c r="A4754" t="s">
        <v>71</v>
      </c>
      <c r="B4754" t="s">
        <v>55</v>
      </c>
      <c r="C4754" t="s">
        <v>81</v>
      </c>
      <c r="D4754" s="4">
        <v>43374</v>
      </c>
      <c r="E4754" t="s">
        <v>199</v>
      </c>
      <c r="F4754" s="5">
        <v>43221</v>
      </c>
      <c r="G4754">
        <v>47301.48</v>
      </c>
      <c r="H4754">
        <v>1655.57</v>
      </c>
    </row>
    <row r="4755" spans="1:8" x14ac:dyDescent="0.2">
      <c r="A4755" t="s">
        <v>71</v>
      </c>
      <c r="B4755" t="s">
        <v>55</v>
      </c>
      <c r="C4755" t="s">
        <v>82</v>
      </c>
      <c r="D4755" s="4">
        <v>43374</v>
      </c>
      <c r="E4755" t="s">
        <v>198</v>
      </c>
      <c r="F4755" s="5">
        <v>43221</v>
      </c>
      <c r="G4755">
        <v>19074.72</v>
      </c>
      <c r="H4755">
        <v>-991.88</v>
      </c>
    </row>
    <row r="4756" spans="1:8" x14ac:dyDescent="0.2">
      <c r="A4756" t="s">
        <v>71</v>
      </c>
      <c r="B4756" t="s">
        <v>55</v>
      </c>
      <c r="C4756" t="s">
        <v>82</v>
      </c>
      <c r="D4756" s="4">
        <v>43374</v>
      </c>
      <c r="E4756" t="s">
        <v>206</v>
      </c>
      <c r="F4756" s="5">
        <v>43221</v>
      </c>
      <c r="G4756">
        <v>18251.560000000001</v>
      </c>
      <c r="H4756">
        <v>1715.62</v>
      </c>
    </row>
    <row r="4757" spans="1:8" x14ac:dyDescent="0.2">
      <c r="A4757" t="s">
        <v>71</v>
      </c>
      <c r="B4757" t="s">
        <v>55</v>
      </c>
      <c r="C4757" t="s">
        <v>82</v>
      </c>
      <c r="D4757" s="4">
        <v>43374</v>
      </c>
      <c r="E4757" t="s">
        <v>207</v>
      </c>
      <c r="F4757" s="5">
        <v>43221</v>
      </c>
      <c r="G4757">
        <v>823.16</v>
      </c>
      <c r="H4757">
        <v>77.39</v>
      </c>
    </row>
    <row r="4758" spans="1:8" x14ac:dyDescent="0.2">
      <c r="A4758" t="s">
        <v>71</v>
      </c>
      <c r="B4758" t="s">
        <v>55</v>
      </c>
      <c r="C4758" t="s">
        <v>82</v>
      </c>
      <c r="D4758" s="4">
        <v>43374</v>
      </c>
      <c r="E4758" t="s">
        <v>199</v>
      </c>
      <c r="F4758" s="5">
        <v>43221</v>
      </c>
      <c r="G4758">
        <v>19074.72</v>
      </c>
      <c r="H4758">
        <v>991.88</v>
      </c>
    </row>
    <row r="4759" spans="1:8" x14ac:dyDescent="0.2">
      <c r="A4759" t="s">
        <v>71</v>
      </c>
      <c r="B4759" t="s">
        <v>54</v>
      </c>
      <c r="C4759" t="s">
        <v>80</v>
      </c>
      <c r="D4759" s="4">
        <v>43405</v>
      </c>
      <c r="E4759" t="s">
        <v>198</v>
      </c>
      <c r="F4759" s="5">
        <v>43221</v>
      </c>
      <c r="G4759">
        <v>206.88</v>
      </c>
      <c r="H4759">
        <v>-14.68</v>
      </c>
    </row>
    <row r="4760" spans="1:8" x14ac:dyDescent="0.2">
      <c r="A4760" t="s">
        <v>71</v>
      </c>
      <c r="B4760" t="s">
        <v>54</v>
      </c>
      <c r="C4760" t="s">
        <v>80</v>
      </c>
      <c r="D4760" s="4">
        <v>43405</v>
      </c>
      <c r="E4760" t="s">
        <v>202</v>
      </c>
      <c r="F4760" s="5">
        <v>43221</v>
      </c>
      <c r="G4760">
        <v>197.95</v>
      </c>
      <c r="H4760">
        <v>26.13</v>
      </c>
    </row>
    <row r="4761" spans="1:8" x14ac:dyDescent="0.2">
      <c r="A4761" t="s">
        <v>71</v>
      </c>
      <c r="B4761" t="s">
        <v>54</v>
      </c>
      <c r="C4761" t="s">
        <v>80</v>
      </c>
      <c r="D4761" s="4">
        <v>43405</v>
      </c>
      <c r="E4761" t="s">
        <v>203</v>
      </c>
      <c r="F4761" s="5">
        <v>43221</v>
      </c>
      <c r="G4761">
        <v>8.93</v>
      </c>
      <c r="H4761">
        <v>1.18</v>
      </c>
    </row>
    <row r="4762" spans="1:8" x14ac:dyDescent="0.2">
      <c r="A4762" t="s">
        <v>71</v>
      </c>
      <c r="B4762" t="s">
        <v>54</v>
      </c>
      <c r="C4762" t="s">
        <v>80</v>
      </c>
      <c r="D4762" s="4">
        <v>43405</v>
      </c>
      <c r="E4762" t="s">
        <v>199</v>
      </c>
      <c r="F4762" s="5">
        <v>43221</v>
      </c>
      <c r="G4762">
        <v>206.88</v>
      </c>
      <c r="H4762">
        <v>14.68</v>
      </c>
    </row>
    <row r="4763" spans="1:8" x14ac:dyDescent="0.2">
      <c r="A4763" t="s">
        <v>71</v>
      </c>
      <c r="B4763" t="s">
        <v>54</v>
      </c>
      <c r="C4763" t="s">
        <v>81</v>
      </c>
      <c r="D4763" s="4">
        <v>43405</v>
      </c>
      <c r="E4763" t="s">
        <v>198</v>
      </c>
      <c r="F4763" s="5">
        <v>43221</v>
      </c>
      <c r="G4763">
        <v>765.87</v>
      </c>
      <c r="H4763">
        <v>-26.81</v>
      </c>
    </row>
    <row r="4764" spans="1:8" x14ac:dyDescent="0.2">
      <c r="A4764" t="s">
        <v>71</v>
      </c>
      <c r="B4764" t="s">
        <v>54</v>
      </c>
      <c r="C4764" t="s">
        <v>81</v>
      </c>
      <c r="D4764" s="4">
        <v>43405</v>
      </c>
      <c r="E4764" t="s">
        <v>204</v>
      </c>
      <c r="F4764" s="5">
        <v>43221</v>
      </c>
      <c r="G4764">
        <v>732.82</v>
      </c>
      <c r="H4764">
        <v>47.63</v>
      </c>
    </row>
    <row r="4765" spans="1:8" x14ac:dyDescent="0.2">
      <c r="A4765" t="s">
        <v>71</v>
      </c>
      <c r="B4765" t="s">
        <v>54</v>
      </c>
      <c r="C4765" t="s">
        <v>81</v>
      </c>
      <c r="D4765" s="4">
        <v>43405</v>
      </c>
      <c r="E4765" t="s">
        <v>205</v>
      </c>
      <c r="F4765" s="5">
        <v>43221</v>
      </c>
      <c r="G4765">
        <v>33.049999999999997</v>
      </c>
      <c r="H4765">
        <v>2.15</v>
      </c>
    </row>
    <row r="4766" spans="1:8" x14ac:dyDescent="0.2">
      <c r="A4766" t="s">
        <v>71</v>
      </c>
      <c r="B4766" t="s">
        <v>54</v>
      </c>
      <c r="C4766" t="s">
        <v>81</v>
      </c>
      <c r="D4766" s="4">
        <v>43405</v>
      </c>
      <c r="E4766" t="s">
        <v>199</v>
      </c>
      <c r="F4766" s="5">
        <v>43221</v>
      </c>
      <c r="G4766">
        <v>765.87</v>
      </c>
      <c r="H4766">
        <v>26.81</v>
      </c>
    </row>
    <row r="4767" spans="1:8" x14ac:dyDescent="0.2">
      <c r="A4767" t="s">
        <v>71</v>
      </c>
      <c r="B4767" t="s">
        <v>54</v>
      </c>
      <c r="C4767" t="s">
        <v>82</v>
      </c>
      <c r="D4767" s="4">
        <v>43405</v>
      </c>
      <c r="E4767" t="s">
        <v>198</v>
      </c>
      <c r="F4767" s="5">
        <v>43221</v>
      </c>
      <c r="G4767">
        <v>238.14</v>
      </c>
      <c r="H4767">
        <v>-12.38</v>
      </c>
    </row>
    <row r="4768" spans="1:8" x14ac:dyDescent="0.2">
      <c r="A4768" t="s">
        <v>71</v>
      </c>
      <c r="B4768" t="s">
        <v>54</v>
      </c>
      <c r="C4768" t="s">
        <v>82</v>
      </c>
      <c r="D4768" s="4">
        <v>43405</v>
      </c>
      <c r="E4768" t="s">
        <v>206</v>
      </c>
      <c r="F4768" s="5">
        <v>43221</v>
      </c>
      <c r="G4768">
        <v>227.86</v>
      </c>
      <c r="H4768">
        <v>21.42</v>
      </c>
    </row>
    <row r="4769" spans="1:8" x14ac:dyDescent="0.2">
      <c r="A4769" t="s">
        <v>71</v>
      </c>
      <c r="B4769" t="s">
        <v>54</v>
      </c>
      <c r="C4769" t="s">
        <v>82</v>
      </c>
      <c r="D4769" s="4">
        <v>43405</v>
      </c>
      <c r="E4769" t="s">
        <v>207</v>
      </c>
      <c r="F4769" s="5">
        <v>43221</v>
      </c>
      <c r="G4769">
        <v>10.28</v>
      </c>
      <c r="H4769">
        <v>0.97</v>
      </c>
    </row>
    <row r="4770" spans="1:8" x14ac:dyDescent="0.2">
      <c r="A4770" t="s">
        <v>71</v>
      </c>
      <c r="B4770" t="s">
        <v>54</v>
      </c>
      <c r="C4770" t="s">
        <v>82</v>
      </c>
      <c r="D4770" s="4">
        <v>43405</v>
      </c>
      <c r="E4770" t="s">
        <v>199</v>
      </c>
      <c r="F4770" s="5">
        <v>43221</v>
      </c>
      <c r="G4770">
        <v>238.14</v>
      </c>
      <c r="H4770">
        <v>12.38</v>
      </c>
    </row>
    <row r="4771" spans="1:8" x14ac:dyDescent="0.2">
      <c r="A4771" t="s">
        <v>71</v>
      </c>
      <c r="B4771" t="s">
        <v>55</v>
      </c>
      <c r="C4771" t="s">
        <v>82</v>
      </c>
      <c r="D4771" s="4">
        <v>43405</v>
      </c>
      <c r="E4771" t="s">
        <v>199</v>
      </c>
      <c r="F4771" s="5">
        <v>43405</v>
      </c>
      <c r="G4771">
        <v>19.28</v>
      </c>
      <c r="H4771">
        <v>0.94</v>
      </c>
    </row>
    <row r="4772" spans="1:8" x14ac:dyDescent="0.2">
      <c r="A4772" t="s">
        <v>71</v>
      </c>
      <c r="B4772" t="s">
        <v>55</v>
      </c>
      <c r="C4772" t="s">
        <v>82</v>
      </c>
      <c r="D4772" s="4">
        <v>43405</v>
      </c>
      <c r="E4772" t="s">
        <v>198</v>
      </c>
      <c r="F4772" s="5">
        <v>43405</v>
      </c>
      <c r="G4772">
        <v>19.28</v>
      </c>
      <c r="H4772">
        <v>-0.94</v>
      </c>
    </row>
    <row r="4773" spans="1:8" x14ac:dyDescent="0.2">
      <c r="A4773" t="s">
        <v>71</v>
      </c>
      <c r="B4773" t="s">
        <v>55</v>
      </c>
      <c r="C4773" t="s">
        <v>82</v>
      </c>
      <c r="D4773" s="4">
        <v>43405</v>
      </c>
      <c r="E4773" t="s">
        <v>197</v>
      </c>
      <c r="F4773" s="5">
        <v>43405</v>
      </c>
      <c r="G4773">
        <v>18.440000000000001</v>
      </c>
      <c r="H4773">
        <v>1.72</v>
      </c>
    </row>
    <row r="4774" spans="1:8" x14ac:dyDescent="0.2">
      <c r="A4774" t="s">
        <v>71</v>
      </c>
      <c r="B4774" t="s">
        <v>55</v>
      </c>
      <c r="C4774" t="s">
        <v>82</v>
      </c>
      <c r="D4774" s="4">
        <v>43405</v>
      </c>
      <c r="E4774" t="s">
        <v>196</v>
      </c>
      <c r="F4774" s="5">
        <v>43405</v>
      </c>
      <c r="G4774">
        <v>0.84</v>
      </c>
      <c r="H4774">
        <v>0</v>
      </c>
    </row>
    <row r="4775" spans="1:8" x14ac:dyDescent="0.2">
      <c r="A4775" t="s">
        <v>71</v>
      </c>
      <c r="B4775" t="s">
        <v>54</v>
      </c>
      <c r="C4775" t="s">
        <v>80</v>
      </c>
      <c r="D4775" s="4">
        <v>43405</v>
      </c>
      <c r="E4775" t="s">
        <v>198</v>
      </c>
      <c r="F4775" s="5">
        <v>43405</v>
      </c>
      <c r="G4775">
        <v>269.81</v>
      </c>
      <c r="H4775">
        <v>-17.91</v>
      </c>
    </row>
    <row r="4776" spans="1:8" x14ac:dyDescent="0.2">
      <c r="A4776" t="s">
        <v>71</v>
      </c>
      <c r="B4776" t="s">
        <v>54</v>
      </c>
      <c r="C4776" t="s">
        <v>80</v>
      </c>
      <c r="D4776" s="4">
        <v>43405</v>
      </c>
      <c r="E4776" t="s">
        <v>193</v>
      </c>
      <c r="F4776" s="5">
        <v>43405</v>
      </c>
      <c r="G4776">
        <v>258.18</v>
      </c>
      <c r="H4776">
        <v>33.99</v>
      </c>
    </row>
    <row r="4777" spans="1:8" x14ac:dyDescent="0.2">
      <c r="A4777" t="s">
        <v>71</v>
      </c>
      <c r="B4777" t="s">
        <v>54</v>
      </c>
      <c r="C4777" t="s">
        <v>80</v>
      </c>
      <c r="D4777" s="4">
        <v>43405</v>
      </c>
      <c r="E4777" t="s">
        <v>192</v>
      </c>
      <c r="F4777" s="5">
        <v>43405</v>
      </c>
      <c r="G4777">
        <v>11.63</v>
      </c>
      <c r="H4777">
        <v>0.27</v>
      </c>
    </row>
    <row r="4778" spans="1:8" x14ac:dyDescent="0.2">
      <c r="A4778" t="s">
        <v>71</v>
      </c>
      <c r="B4778" t="s">
        <v>54</v>
      </c>
      <c r="C4778" t="s">
        <v>80</v>
      </c>
      <c r="D4778" s="4">
        <v>43405</v>
      </c>
      <c r="E4778" t="s">
        <v>199</v>
      </c>
      <c r="F4778" s="5">
        <v>43405</v>
      </c>
      <c r="G4778">
        <v>269.81</v>
      </c>
      <c r="H4778">
        <v>17.91</v>
      </c>
    </row>
    <row r="4779" spans="1:8" x14ac:dyDescent="0.2">
      <c r="A4779" t="s">
        <v>71</v>
      </c>
      <c r="B4779" t="s">
        <v>54</v>
      </c>
      <c r="C4779" t="s">
        <v>82</v>
      </c>
      <c r="D4779" s="4">
        <v>43405</v>
      </c>
      <c r="E4779" t="s">
        <v>199</v>
      </c>
      <c r="F4779" s="5">
        <v>43405</v>
      </c>
      <c r="G4779">
        <v>277.37</v>
      </c>
      <c r="H4779">
        <v>13.54</v>
      </c>
    </row>
    <row r="4780" spans="1:8" x14ac:dyDescent="0.2">
      <c r="A4780" t="s">
        <v>71</v>
      </c>
      <c r="B4780" t="s">
        <v>54</v>
      </c>
      <c r="C4780" t="s">
        <v>82</v>
      </c>
      <c r="D4780" s="4">
        <v>43405</v>
      </c>
      <c r="E4780" t="s">
        <v>197</v>
      </c>
      <c r="F4780" s="5">
        <v>43405</v>
      </c>
      <c r="G4780">
        <v>265.60000000000002</v>
      </c>
      <c r="H4780">
        <v>24.98</v>
      </c>
    </row>
    <row r="4781" spans="1:8" x14ac:dyDescent="0.2">
      <c r="A4781" t="s">
        <v>71</v>
      </c>
      <c r="B4781" t="s">
        <v>54</v>
      </c>
      <c r="C4781" t="s">
        <v>82</v>
      </c>
      <c r="D4781" s="4">
        <v>43405</v>
      </c>
      <c r="E4781" t="s">
        <v>196</v>
      </c>
      <c r="F4781" s="5">
        <v>43405</v>
      </c>
      <c r="G4781">
        <v>11.77</v>
      </c>
      <c r="H4781">
        <v>0.21</v>
      </c>
    </row>
    <row r="4782" spans="1:8" x14ac:dyDescent="0.2">
      <c r="A4782" t="s">
        <v>71</v>
      </c>
      <c r="B4782" t="s">
        <v>54</v>
      </c>
      <c r="C4782" t="s">
        <v>82</v>
      </c>
      <c r="D4782" s="4">
        <v>43405</v>
      </c>
      <c r="E4782" t="s">
        <v>198</v>
      </c>
      <c r="F4782" s="5">
        <v>43405</v>
      </c>
      <c r="G4782">
        <v>277.37</v>
      </c>
      <c r="H4782">
        <v>-13.54</v>
      </c>
    </row>
    <row r="4783" spans="1:8" x14ac:dyDescent="0.2">
      <c r="A4783" t="s">
        <v>71</v>
      </c>
      <c r="B4783" t="s">
        <v>54</v>
      </c>
      <c r="C4783" t="s">
        <v>81</v>
      </c>
      <c r="D4783" s="4">
        <v>43405</v>
      </c>
      <c r="E4783" t="s">
        <v>199</v>
      </c>
      <c r="F4783" s="5">
        <v>43405</v>
      </c>
      <c r="G4783">
        <v>381.53</v>
      </c>
      <c r="H4783">
        <v>12.77</v>
      </c>
    </row>
    <row r="4784" spans="1:8" x14ac:dyDescent="0.2">
      <c r="A4784" t="s">
        <v>71</v>
      </c>
      <c r="B4784" t="s">
        <v>54</v>
      </c>
      <c r="C4784" t="s">
        <v>81</v>
      </c>
      <c r="D4784" s="4">
        <v>43405</v>
      </c>
      <c r="E4784" t="s">
        <v>198</v>
      </c>
      <c r="F4784" s="5">
        <v>43405</v>
      </c>
      <c r="G4784">
        <v>381.53</v>
      </c>
      <c r="H4784">
        <v>-12.77</v>
      </c>
    </row>
    <row r="4785" spans="1:8" x14ac:dyDescent="0.2">
      <c r="A4785" t="s">
        <v>71</v>
      </c>
      <c r="B4785" t="s">
        <v>54</v>
      </c>
      <c r="C4785" t="s">
        <v>81</v>
      </c>
      <c r="D4785" s="4">
        <v>43405</v>
      </c>
      <c r="E4785" t="s">
        <v>195</v>
      </c>
      <c r="F4785" s="5">
        <v>43405</v>
      </c>
      <c r="G4785">
        <v>365.21</v>
      </c>
      <c r="H4785">
        <v>23.53</v>
      </c>
    </row>
    <row r="4786" spans="1:8" x14ac:dyDescent="0.2">
      <c r="A4786" t="s">
        <v>71</v>
      </c>
      <c r="B4786" t="s">
        <v>54</v>
      </c>
      <c r="C4786" t="s">
        <v>81</v>
      </c>
      <c r="D4786" s="4">
        <v>43405</v>
      </c>
      <c r="E4786" t="s">
        <v>194</v>
      </c>
      <c r="F4786" s="5">
        <v>43405</v>
      </c>
      <c r="G4786">
        <v>16.32</v>
      </c>
      <c r="H4786">
        <v>0.43</v>
      </c>
    </row>
    <row r="4787" spans="1:8" x14ac:dyDescent="0.2">
      <c r="A4787" t="s">
        <v>71</v>
      </c>
      <c r="B4787" t="s">
        <v>54</v>
      </c>
      <c r="C4787" t="s">
        <v>80</v>
      </c>
      <c r="D4787" s="4">
        <v>43405</v>
      </c>
      <c r="E4787" t="s">
        <v>198</v>
      </c>
      <c r="F4787" s="5">
        <v>43405</v>
      </c>
      <c r="G4787">
        <v>224.33</v>
      </c>
      <c r="H4787">
        <v>-15.01</v>
      </c>
    </row>
    <row r="4788" spans="1:8" x14ac:dyDescent="0.2">
      <c r="A4788" t="s">
        <v>71</v>
      </c>
      <c r="B4788" t="s">
        <v>54</v>
      </c>
      <c r="C4788" t="s">
        <v>80</v>
      </c>
      <c r="D4788" s="4">
        <v>43405</v>
      </c>
      <c r="E4788" t="s">
        <v>193</v>
      </c>
      <c r="F4788" s="5">
        <v>43405</v>
      </c>
      <c r="G4788">
        <v>215.01</v>
      </c>
      <c r="H4788">
        <v>28.19</v>
      </c>
    </row>
    <row r="4789" spans="1:8" x14ac:dyDescent="0.2">
      <c r="A4789" t="s">
        <v>71</v>
      </c>
      <c r="B4789" t="s">
        <v>54</v>
      </c>
      <c r="C4789" t="s">
        <v>80</v>
      </c>
      <c r="D4789" s="4">
        <v>43405</v>
      </c>
      <c r="E4789" t="s">
        <v>192</v>
      </c>
      <c r="F4789" s="5">
        <v>43405</v>
      </c>
      <c r="G4789">
        <v>9.32</v>
      </c>
      <c r="H4789">
        <v>0.28999999999999998</v>
      </c>
    </row>
    <row r="4790" spans="1:8" x14ac:dyDescent="0.2">
      <c r="A4790" t="s">
        <v>71</v>
      </c>
      <c r="B4790" t="s">
        <v>54</v>
      </c>
      <c r="C4790" t="s">
        <v>80</v>
      </c>
      <c r="D4790" s="4">
        <v>43405</v>
      </c>
      <c r="E4790" t="s">
        <v>199</v>
      </c>
      <c r="F4790" s="5">
        <v>43405</v>
      </c>
      <c r="G4790">
        <v>224.33</v>
      </c>
      <c r="H4790">
        <v>15.01</v>
      </c>
    </row>
    <row r="4791" spans="1:8" x14ac:dyDescent="0.2">
      <c r="A4791" t="s">
        <v>71</v>
      </c>
      <c r="B4791" t="s">
        <v>54</v>
      </c>
      <c r="C4791" t="s">
        <v>82</v>
      </c>
      <c r="D4791" s="4">
        <v>43405</v>
      </c>
      <c r="E4791" t="s">
        <v>197</v>
      </c>
      <c r="F4791" s="5">
        <v>43405</v>
      </c>
      <c r="G4791">
        <v>213.35</v>
      </c>
      <c r="H4791">
        <v>20.12</v>
      </c>
    </row>
    <row r="4792" spans="1:8" x14ac:dyDescent="0.2">
      <c r="A4792" t="s">
        <v>71</v>
      </c>
      <c r="B4792" t="s">
        <v>54</v>
      </c>
      <c r="C4792" t="s">
        <v>82</v>
      </c>
      <c r="D4792" s="4">
        <v>43405</v>
      </c>
      <c r="E4792" t="s">
        <v>196</v>
      </c>
      <c r="F4792" s="5">
        <v>43405</v>
      </c>
      <c r="G4792">
        <v>9.4</v>
      </c>
      <c r="H4792">
        <v>0.22</v>
      </c>
    </row>
    <row r="4793" spans="1:8" x14ac:dyDescent="0.2">
      <c r="A4793" t="s">
        <v>71</v>
      </c>
      <c r="B4793" t="s">
        <v>54</v>
      </c>
      <c r="C4793" t="s">
        <v>82</v>
      </c>
      <c r="D4793" s="4">
        <v>43405</v>
      </c>
      <c r="E4793" t="s">
        <v>198</v>
      </c>
      <c r="F4793" s="5">
        <v>43405</v>
      </c>
      <c r="G4793">
        <v>222.75</v>
      </c>
      <c r="H4793">
        <v>-11.01</v>
      </c>
    </row>
    <row r="4794" spans="1:8" x14ac:dyDescent="0.2">
      <c r="A4794" t="s">
        <v>71</v>
      </c>
      <c r="B4794" t="s">
        <v>54</v>
      </c>
      <c r="C4794" t="s">
        <v>82</v>
      </c>
      <c r="D4794" s="4">
        <v>43405</v>
      </c>
      <c r="E4794" t="s">
        <v>199</v>
      </c>
      <c r="F4794" s="5">
        <v>43405</v>
      </c>
      <c r="G4794">
        <v>222.75</v>
      </c>
      <c r="H4794">
        <v>11.01</v>
      </c>
    </row>
    <row r="4795" spans="1:8" x14ac:dyDescent="0.2">
      <c r="A4795" t="s">
        <v>71</v>
      </c>
      <c r="B4795" t="s">
        <v>54</v>
      </c>
      <c r="C4795" t="s">
        <v>81</v>
      </c>
      <c r="D4795" s="4">
        <v>43405</v>
      </c>
      <c r="E4795" t="s">
        <v>199</v>
      </c>
      <c r="F4795" s="5">
        <v>43405</v>
      </c>
      <c r="G4795">
        <v>396.57</v>
      </c>
      <c r="H4795">
        <v>13.59</v>
      </c>
    </row>
    <row r="4796" spans="1:8" x14ac:dyDescent="0.2">
      <c r="A4796" t="s">
        <v>71</v>
      </c>
      <c r="B4796" t="s">
        <v>54</v>
      </c>
      <c r="C4796" t="s">
        <v>81</v>
      </c>
      <c r="D4796" s="4">
        <v>43405</v>
      </c>
      <c r="E4796" t="s">
        <v>198</v>
      </c>
      <c r="F4796" s="5">
        <v>43405</v>
      </c>
      <c r="G4796">
        <v>396.57</v>
      </c>
      <c r="H4796">
        <v>-13.59</v>
      </c>
    </row>
    <row r="4797" spans="1:8" x14ac:dyDescent="0.2">
      <c r="A4797" t="s">
        <v>71</v>
      </c>
      <c r="B4797" t="s">
        <v>54</v>
      </c>
      <c r="C4797" t="s">
        <v>81</v>
      </c>
      <c r="D4797" s="4">
        <v>43405</v>
      </c>
      <c r="E4797" t="s">
        <v>195</v>
      </c>
      <c r="F4797" s="5">
        <v>43405</v>
      </c>
      <c r="G4797">
        <v>379.55</v>
      </c>
      <c r="H4797">
        <v>24.55</v>
      </c>
    </row>
    <row r="4798" spans="1:8" x14ac:dyDescent="0.2">
      <c r="A4798" t="s">
        <v>71</v>
      </c>
      <c r="B4798" t="s">
        <v>54</v>
      </c>
      <c r="C4798" t="s">
        <v>81</v>
      </c>
      <c r="D4798" s="4">
        <v>43405</v>
      </c>
      <c r="E4798" t="s">
        <v>194</v>
      </c>
      <c r="F4798" s="5">
        <v>43405</v>
      </c>
      <c r="G4798">
        <v>17.02</v>
      </c>
      <c r="H4798">
        <v>0.65</v>
      </c>
    </row>
    <row r="4799" spans="1:8" x14ac:dyDescent="0.2">
      <c r="A4799" t="s">
        <v>71</v>
      </c>
      <c r="B4799" t="s">
        <v>55</v>
      </c>
      <c r="C4799" t="s">
        <v>80</v>
      </c>
      <c r="D4799" s="4">
        <v>43405</v>
      </c>
      <c r="E4799" t="s">
        <v>199</v>
      </c>
      <c r="F4799" s="5">
        <v>43405</v>
      </c>
      <c r="G4799">
        <v>29.7</v>
      </c>
      <c r="H4799">
        <v>1.94</v>
      </c>
    </row>
    <row r="4800" spans="1:8" x14ac:dyDescent="0.2">
      <c r="A4800" t="s">
        <v>71</v>
      </c>
      <c r="B4800" t="s">
        <v>55</v>
      </c>
      <c r="C4800" t="s">
        <v>80</v>
      </c>
      <c r="D4800" s="4">
        <v>43405</v>
      </c>
      <c r="E4800" t="s">
        <v>198</v>
      </c>
      <c r="F4800" s="5">
        <v>43405</v>
      </c>
      <c r="G4800">
        <v>29.7</v>
      </c>
      <c r="H4800">
        <v>-1.94</v>
      </c>
    </row>
    <row r="4801" spans="1:8" x14ac:dyDescent="0.2">
      <c r="A4801" t="s">
        <v>71</v>
      </c>
      <c r="B4801" t="s">
        <v>55</v>
      </c>
      <c r="C4801" t="s">
        <v>80</v>
      </c>
      <c r="D4801" s="4">
        <v>43405</v>
      </c>
      <c r="E4801" t="s">
        <v>193</v>
      </c>
      <c r="F4801" s="5">
        <v>43405</v>
      </c>
      <c r="G4801">
        <v>28.45</v>
      </c>
      <c r="H4801">
        <v>3.74</v>
      </c>
    </row>
    <row r="4802" spans="1:8" x14ac:dyDescent="0.2">
      <c r="A4802" t="s">
        <v>71</v>
      </c>
      <c r="B4802" t="s">
        <v>55</v>
      </c>
      <c r="C4802" t="s">
        <v>80</v>
      </c>
      <c r="D4802" s="4">
        <v>43405</v>
      </c>
      <c r="E4802" t="s">
        <v>192</v>
      </c>
      <c r="F4802" s="5">
        <v>43405</v>
      </c>
      <c r="G4802">
        <v>1.25</v>
      </c>
      <c r="H4802">
        <v>0.01</v>
      </c>
    </row>
    <row r="4803" spans="1:8" x14ac:dyDescent="0.2">
      <c r="A4803" t="s">
        <v>71</v>
      </c>
      <c r="B4803" t="s">
        <v>55</v>
      </c>
      <c r="C4803" t="s">
        <v>80</v>
      </c>
      <c r="D4803" s="4">
        <v>43405</v>
      </c>
      <c r="E4803" t="s">
        <v>198</v>
      </c>
      <c r="F4803" s="5">
        <v>43221</v>
      </c>
      <c r="G4803">
        <v>2.0499999999999998</v>
      </c>
      <c r="H4803">
        <v>-0.15</v>
      </c>
    </row>
    <row r="4804" spans="1:8" x14ac:dyDescent="0.2">
      <c r="A4804" t="s">
        <v>71</v>
      </c>
      <c r="B4804" t="s">
        <v>55</v>
      </c>
      <c r="C4804" t="s">
        <v>80</v>
      </c>
      <c r="D4804" s="4">
        <v>43405</v>
      </c>
      <c r="E4804" t="s">
        <v>202</v>
      </c>
      <c r="F4804" s="5">
        <v>43221</v>
      </c>
      <c r="G4804">
        <v>1.96</v>
      </c>
      <c r="H4804">
        <v>0.26</v>
      </c>
    </row>
    <row r="4805" spans="1:8" x14ac:dyDescent="0.2">
      <c r="A4805" t="s">
        <v>71</v>
      </c>
      <c r="B4805" t="s">
        <v>55</v>
      </c>
      <c r="C4805" t="s">
        <v>80</v>
      </c>
      <c r="D4805" s="4">
        <v>43405</v>
      </c>
      <c r="E4805" t="s">
        <v>203</v>
      </c>
      <c r="F4805" s="5">
        <v>43221</v>
      </c>
      <c r="G4805">
        <v>0.09</v>
      </c>
      <c r="H4805">
        <v>0.01</v>
      </c>
    </row>
    <row r="4806" spans="1:8" x14ac:dyDescent="0.2">
      <c r="A4806" t="s">
        <v>71</v>
      </c>
      <c r="B4806" t="s">
        <v>55</v>
      </c>
      <c r="C4806" t="s">
        <v>80</v>
      </c>
      <c r="D4806" s="4">
        <v>43405</v>
      </c>
      <c r="E4806" t="s">
        <v>199</v>
      </c>
      <c r="F4806" s="5">
        <v>43221</v>
      </c>
      <c r="G4806">
        <v>2.0499999999999998</v>
      </c>
      <c r="H4806">
        <v>0.15</v>
      </c>
    </row>
    <row r="4807" spans="1:8" x14ac:dyDescent="0.2">
      <c r="A4807" t="s">
        <v>71</v>
      </c>
      <c r="B4807" t="s">
        <v>55</v>
      </c>
      <c r="C4807" t="s">
        <v>81</v>
      </c>
      <c r="D4807" s="4">
        <v>43405</v>
      </c>
      <c r="E4807" t="s">
        <v>195</v>
      </c>
      <c r="F4807" s="5">
        <v>43405</v>
      </c>
      <c r="G4807">
        <v>0</v>
      </c>
      <c r="H4807">
        <v>0</v>
      </c>
    </row>
    <row r="4808" spans="1:8" x14ac:dyDescent="0.2">
      <c r="A4808" t="s">
        <v>71</v>
      </c>
      <c r="B4808" t="s">
        <v>55</v>
      </c>
      <c r="C4808" t="s">
        <v>81</v>
      </c>
      <c r="D4808" s="4">
        <v>43405</v>
      </c>
      <c r="E4808" t="s">
        <v>194</v>
      </c>
      <c r="F4808" s="5">
        <v>43405</v>
      </c>
      <c r="G4808">
        <v>0</v>
      </c>
      <c r="H4808">
        <v>0</v>
      </c>
    </row>
    <row r="4809" spans="1:8" x14ac:dyDescent="0.2">
      <c r="A4809" t="s">
        <v>71</v>
      </c>
      <c r="B4809" t="s">
        <v>55</v>
      </c>
      <c r="C4809" t="s">
        <v>81</v>
      </c>
      <c r="D4809" s="4">
        <v>43405</v>
      </c>
      <c r="E4809" t="s">
        <v>198</v>
      </c>
      <c r="F4809" s="5">
        <v>43405</v>
      </c>
      <c r="G4809">
        <v>0</v>
      </c>
      <c r="H4809">
        <v>0</v>
      </c>
    </row>
    <row r="4810" spans="1:8" x14ac:dyDescent="0.2">
      <c r="A4810" t="s">
        <v>71</v>
      </c>
      <c r="B4810" t="s">
        <v>55</v>
      </c>
      <c r="C4810" t="s">
        <v>81</v>
      </c>
      <c r="D4810" s="4">
        <v>43405</v>
      </c>
      <c r="E4810" t="s">
        <v>199</v>
      </c>
      <c r="F4810" s="5">
        <v>43405</v>
      </c>
      <c r="G4810">
        <v>0</v>
      </c>
      <c r="H4810">
        <v>0</v>
      </c>
    </row>
    <row r="4811" spans="1:8" x14ac:dyDescent="0.2">
      <c r="A4811" t="s">
        <v>71</v>
      </c>
      <c r="B4811" t="s">
        <v>55</v>
      </c>
      <c r="C4811" t="s">
        <v>81</v>
      </c>
      <c r="D4811" s="4">
        <v>43405</v>
      </c>
      <c r="E4811" t="s">
        <v>198</v>
      </c>
      <c r="F4811" s="5">
        <v>43221</v>
      </c>
      <c r="G4811">
        <v>1077.5</v>
      </c>
      <c r="H4811">
        <v>-37.72</v>
      </c>
    </row>
    <row r="4812" spans="1:8" x14ac:dyDescent="0.2">
      <c r="A4812" t="s">
        <v>71</v>
      </c>
      <c r="B4812" t="s">
        <v>55</v>
      </c>
      <c r="C4812" t="s">
        <v>81</v>
      </c>
      <c r="D4812" s="4">
        <v>43405</v>
      </c>
      <c r="E4812" t="s">
        <v>204</v>
      </c>
      <c r="F4812" s="5">
        <v>43221</v>
      </c>
      <c r="G4812">
        <v>1031</v>
      </c>
      <c r="H4812">
        <v>67.02</v>
      </c>
    </row>
    <row r="4813" spans="1:8" x14ac:dyDescent="0.2">
      <c r="A4813" t="s">
        <v>71</v>
      </c>
      <c r="B4813" t="s">
        <v>55</v>
      </c>
      <c r="C4813" t="s">
        <v>81</v>
      </c>
      <c r="D4813" s="4">
        <v>43405</v>
      </c>
      <c r="E4813" t="s">
        <v>205</v>
      </c>
      <c r="F4813" s="5">
        <v>43221</v>
      </c>
      <c r="G4813">
        <v>46.5</v>
      </c>
      <c r="H4813">
        <v>3.02</v>
      </c>
    </row>
    <row r="4814" spans="1:8" x14ac:dyDescent="0.2">
      <c r="A4814" t="s">
        <v>71</v>
      </c>
      <c r="B4814" t="s">
        <v>55</v>
      </c>
      <c r="C4814" t="s">
        <v>81</v>
      </c>
      <c r="D4814" s="4">
        <v>43405</v>
      </c>
      <c r="E4814" t="s">
        <v>199</v>
      </c>
      <c r="F4814" s="5">
        <v>43221</v>
      </c>
      <c r="G4814">
        <v>1077.5</v>
      </c>
      <c r="H4814">
        <v>37.72</v>
      </c>
    </row>
    <row r="4815" spans="1:8" x14ac:dyDescent="0.2">
      <c r="A4815" t="s">
        <v>71</v>
      </c>
      <c r="B4815" t="s">
        <v>55</v>
      </c>
      <c r="C4815" t="s">
        <v>82</v>
      </c>
      <c r="D4815" s="4">
        <v>43405</v>
      </c>
      <c r="E4815" t="s">
        <v>199</v>
      </c>
      <c r="F4815" s="5">
        <v>43405</v>
      </c>
      <c r="G4815">
        <v>0.03</v>
      </c>
      <c r="H4815">
        <v>0</v>
      </c>
    </row>
    <row r="4816" spans="1:8" x14ac:dyDescent="0.2">
      <c r="A4816" t="s">
        <v>71</v>
      </c>
      <c r="B4816" t="s">
        <v>55</v>
      </c>
      <c r="C4816" t="s">
        <v>82</v>
      </c>
      <c r="D4816" s="4">
        <v>43405</v>
      </c>
      <c r="E4816" t="s">
        <v>198</v>
      </c>
      <c r="F4816" s="5">
        <v>43405</v>
      </c>
      <c r="G4816">
        <v>0.03</v>
      </c>
      <c r="H4816">
        <v>0</v>
      </c>
    </row>
    <row r="4817" spans="1:8" x14ac:dyDescent="0.2">
      <c r="A4817" t="s">
        <v>71</v>
      </c>
      <c r="B4817" t="s">
        <v>55</v>
      </c>
      <c r="C4817" t="s">
        <v>82</v>
      </c>
      <c r="D4817" s="4">
        <v>43405</v>
      </c>
      <c r="E4817" t="s">
        <v>197</v>
      </c>
      <c r="F4817" s="5">
        <v>43405</v>
      </c>
      <c r="G4817">
        <v>0.03</v>
      </c>
      <c r="H4817">
        <v>0</v>
      </c>
    </row>
    <row r="4818" spans="1:8" x14ac:dyDescent="0.2">
      <c r="A4818" t="s">
        <v>71</v>
      </c>
      <c r="B4818" t="s">
        <v>55</v>
      </c>
      <c r="C4818" t="s">
        <v>82</v>
      </c>
      <c r="D4818" s="4">
        <v>43405</v>
      </c>
      <c r="E4818" t="s">
        <v>196</v>
      </c>
      <c r="F4818" s="5">
        <v>43405</v>
      </c>
      <c r="G4818">
        <v>0</v>
      </c>
      <c r="H4818">
        <v>0</v>
      </c>
    </row>
    <row r="4819" spans="1:8" x14ac:dyDescent="0.2">
      <c r="A4819" t="s">
        <v>71</v>
      </c>
      <c r="B4819" t="s">
        <v>55</v>
      </c>
      <c r="C4819" t="s">
        <v>82</v>
      </c>
      <c r="D4819" s="4">
        <v>43405</v>
      </c>
      <c r="E4819" t="s">
        <v>199</v>
      </c>
      <c r="F4819" s="5">
        <v>43221</v>
      </c>
      <c r="G4819">
        <v>36.58</v>
      </c>
      <c r="H4819">
        <v>1.9</v>
      </c>
    </row>
    <row r="4820" spans="1:8" x14ac:dyDescent="0.2">
      <c r="A4820" t="s">
        <v>71</v>
      </c>
      <c r="B4820" t="s">
        <v>55</v>
      </c>
      <c r="C4820" t="s">
        <v>82</v>
      </c>
      <c r="D4820" s="4">
        <v>43405</v>
      </c>
      <c r="E4820" t="s">
        <v>206</v>
      </c>
      <c r="F4820" s="5">
        <v>43221</v>
      </c>
      <c r="G4820">
        <v>35</v>
      </c>
      <c r="H4820">
        <v>3.29</v>
      </c>
    </row>
    <row r="4821" spans="1:8" x14ac:dyDescent="0.2">
      <c r="A4821" t="s">
        <v>71</v>
      </c>
      <c r="B4821" t="s">
        <v>55</v>
      </c>
      <c r="C4821" t="s">
        <v>82</v>
      </c>
      <c r="D4821" s="4">
        <v>43405</v>
      </c>
      <c r="E4821" t="s">
        <v>207</v>
      </c>
      <c r="F4821" s="5">
        <v>43221</v>
      </c>
      <c r="G4821">
        <v>1.58</v>
      </c>
      <c r="H4821">
        <v>0.15</v>
      </c>
    </row>
    <row r="4822" spans="1:8" x14ac:dyDescent="0.2">
      <c r="A4822" t="s">
        <v>71</v>
      </c>
      <c r="B4822" t="s">
        <v>55</v>
      </c>
      <c r="C4822" t="s">
        <v>82</v>
      </c>
      <c r="D4822" s="4">
        <v>43405</v>
      </c>
      <c r="E4822" t="s">
        <v>198</v>
      </c>
      <c r="F4822" s="5">
        <v>43221</v>
      </c>
      <c r="G4822">
        <v>36.58</v>
      </c>
      <c r="H4822">
        <v>-1.9</v>
      </c>
    </row>
    <row r="4823" spans="1:8" x14ac:dyDescent="0.2">
      <c r="A4823" t="s">
        <v>71</v>
      </c>
      <c r="B4823" t="s">
        <v>55</v>
      </c>
      <c r="C4823" t="s">
        <v>80</v>
      </c>
      <c r="D4823" s="4">
        <v>43374</v>
      </c>
      <c r="E4823" t="s">
        <v>198</v>
      </c>
      <c r="F4823" s="5">
        <v>43221</v>
      </c>
      <c r="G4823">
        <v>4883.45</v>
      </c>
      <c r="H4823">
        <v>-346.71</v>
      </c>
    </row>
    <row r="4824" spans="1:8" x14ac:dyDescent="0.2">
      <c r="A4824" t="s">
        <v>71</v>
      </c>
      <c r="B4824" t="s">
        <v>55</v>
      </c>
      <c r="C4824" t="s">
        <v>80</v>
      </c>
      <c r="D4824" s="4">
        <v>43374</v>
      </c>
      <c r="E4824" t="s">
        <v>202</v>
      </c>
      <c r="F4824" s="5">
        <v>43221</v>
      </c>
      <c r="G4824">
        <v>4672.71</v>
      </c>
      <c r="H4824">
        <v>616.79999999999995</v>
      </c>
    </row>
    <row r="4825" spans="1:8" x14ac:dyDescent="0.2">
      <c r="A4825" t="s">
        <v>71</v>
      </c>
      <c r="B4825" t="s">
        <v>55</v>
      </c>
      <c r="C4825" t="s">
        <v>80</v>
      </c>
      <c r="D4825" s="4">
        <v>43374</v>
      </c>
      <c r="E4825" t="s">
        <v>203</v>
      </c>
      <c r="F4825" s="5">
        <v>43221</v>
      </c>
      <c r="G4825">
        <v>210.74</v>
      </c>
      <c r="H4825">
        <v>27.81</v>
      </c>
    </row>
    <row r="4826" spans="1:8" x14ac:dyDescent="0.2">
      <c r="A4826" t="s">
        <v>71</v>
      </c>
      <c r="B4826" t="s">
        <v>55</v>
      </c>
      <c r="C4826" t="s">
        <v>80</v>
      </c>
      <c r="D4826" s="4">
        <v>43374</v>
      </c>
      <c r="E4826" t="s">
        <v>199</v>
      </c>
      <c r="F4826" s="5">
        <v>43221</v>
      </c>
      <c r="G4826">
        <v>4883.45</v>
      </c>
      <c r="H4826">
        <v>346.71</v>
      </c>
    </row>
    <row r="4827" spans="1:8" x14ac:dyDescent="0.2">
      <c r="A4827" t="s">
        <v>71</v>
      </c>
      <c r="B4827" t="s">
        <v>55</v>
      </c>
      <c r="C4827" t="s">
        <v>81</v>
      </c>
      <c r="D4827" s="4">
        <v>43374</v>
      </c>
      <c r="E4827" t="s">
        <v>198</v>
      </c>
      <c r="F4827" s="5">
        <v>43221</v>
      </c>
      <c r="G4827">
        <v>18339.32</v>
      </c>
      <c r="H4827">
        <v>-641.89</v>
      </c>
    </row>
    <row r="4828" spans="1:8" x14ac:dyDescent="0.2">
      <c r="A4828" t="s">
        <v>71</v>
      </c>
      <c r="B4828" t="s">
        <v>55</v>
      </c>
      <c r="C4828" t="s">
        <v>81</v>
      </c>
      <c r="D4828" s="4">
        <v>43374</v>
      </c>
      <c r="E4828" t="s">
        <v>204</v>
      </c>
      <c r="F4828" s="5">
        <v>43221</v>
      </c>
      <c r="G4828">
        <v>17547.93</v>
      </c>
      <c r="H4828">
        <v>1140.6199999999999</v>
      </c>
    </row>
    <row r="4829" spans="1:8" x14ac:dyDescent="0.2">
      <c r="A4829" t="s">
        <v>71</v>
      </c>
      <c r="B4829" t="s">
        <v>55</v>
      </c>
      <c r="C4829" t="s">
        <v>81</v>
      </c>
      <c r="D4829" s="4">
        <v>43374</v>
      </c>
      <c r="E4829" t="s">
        <v>205</v>
      </c>
      <c r="F4829" s="5">
        <v>43221</v>
      </c>
      <c r="G4829">
        <v>791.39</v>
      </c>
      <c r="H4829">
        <v>51.44</v>
      </c>
    </row>
    <row r="4830" spans="1:8" x14ac:dyDescent="0.2">
      <c r="A4830" t="s">
        <v>71</v>
      </c>
      <c r="B4830" t="s">
        <v>55</v>
      </c>
      <c r="C4830" t="s">
        <v>81</v>
      </c>
      <c r="D4830" s="4">
        <v>43374</v>
      </c>
      <c r="E4830" t="s">
        <v>199</v>
      </c>
      <c r="F4830" s="5">
        <v>43221</v>
      </c>
      <c r="G4830">
        <v>18339.32</v>
      </c>
      <c r="H4830">
        <v>641.89</v>
      </c>
    </row>
    <row r="4831" spans="1:8" x14ac:dyDescent="0.2">
      <c r="A4831" t="s">
        <v>71</v>
      </c>
      <c r="B4831" t="s">
        <v>55</v>
      </c>
      <c r="C4831" t="s">
        <v>82</v>
      </c>
      <c r="D4831" s="4">
        <v>43374</v>
      </c>
      <c r="E4831" t="s">
        <v>198</v>
      </c>
      <c r="F4831" s="5">
        <v>43221</v>
      </c>
      <c r="G4831">
        <v>4483.83</v>
      </c>
      <c r="H4831">
        <v>-233.16</v>
      </c>
    </row>
    <row r="4832" spans="1:8" x14ac:dyDescent="0.2">
      <c r="A4832" t="s">
        <v>71</v>
      </c>
      <c r="B4832" t="s">
        <v>55</v>
      </c>
      <c r="C4832" t="s">
        <v>82</v>
      </c>
      <c r="D4832" s="4">
        <v>43374</v>
      </c>
      <c r="E4832" t="s">
        <v>206</v>
      </c>
      <c r="F4832" s="5">
        <v>43221</v>
      </c>
      <c r="G4832">
        <v>4290.33</v>
      </c>
      <c r="H4832">
        <v>403.3</v>
      </c>
    </row>
    <row r="4833" spans="1:8" x14ac:dyDescent="0.2">
      <c r="A4833" t="s">
        <v>71</v>
      </c>
      <c r="B4833" t="s">
        <v>55</v>
      </c>
      <c r="C4833" t="s">
        <v>82</v>
      </c>
      <c r="D4833" s="4">
        <v>43374</v>
      </c>
      <c r="E4833" t="s">
        <v>207</v>
      </c>
      <c r="F4833" s="5">
        <v>43221</v>
      </c>
      <c r="G4833">
        <v>193.5</v>
      </c>
      <c r="H4833">
        <v>18.18</v>
      </c>
    </row>
    <row r="4834" spans="1:8" x14ac:dyDescent="0.2">
      <c r="A4834" t="s">
        <v>71</v>
      </c>
      <c r="B4834" t="s">
        <v>55</v>
      </c>
      <c r="C4834" t="s">
        <v>82</v>
      </c>
      <c r="D4834" s="4">
        <v>43374</v>
      </c>
      <c r="E4834" t="s">
        <v>199</v>
      </c>
      <c r="F4834" s="5">
        <v>43221</v>
      </c>
      <c r="G4834">
        <v>4483.83</v>
      </c>
      <c r="H4834">
        <v>233.16</v>
      </c>
    </row>
    <row r="4835" spans="1:8" x14ac:dyDescent="0.2">
      <c r="A4835" t="s">
        <v>71</v>
      </c>
      <c r="B4835" t="s">
        <v>55</v>
      </c>
      <c r="C4835" t="s">
        <v>80</v>
      </c>
      <c r="D4835" s="4">
        <v>43374</v>
      </c>
      <c r="E4835" t="s">
        <v>198</v>
      </c>
      <c r="F4835" s="5">
        <v>43221</v>
      </c>
      <c r="G4835">
        <v>10231.01</v>
      </c>
      <c r="H4835">
        <v>-726.43</v>
      </c>
    </row>
    <row r="4836" spans="1:8" x14ac:dyDescent="0.2">
      <c r="A4836" t="s">
        <v>71</v>
      </c>
      <c r="B4836" t="s">
        <v>55</v>
      </c>
      <c r="C4836" t="s">
        <v>80</v>
      </c>
      <c r="D4836" s="4">
        <v>43374</v>
      </c>
      <c r="E4836" t="s">
        <v>202</v>
      </c>
      <c r="F4836" s="5">
        <v>43221</v>
      </c>
      <c r="G4836">
        <v>9789.5</v>
      </c>
      <c r="H4836">
        <v>1292.2</v>
      </c>
    </row>
    <row r="4837" spans="1:8" x14ac:dyDescent="0.2">
      <c r="A4837" t="s">
        <v>71</v>
      </c>
      <c r="B4837" t="s">
        <v>55</v>
      </c>
      <c r="C4837" t="s">
        <v>80</v>
      </c>
      <c r="D4837" s="4">
        <v>43374</v>
      </c>
      <c r="E4837" t="s">
        <v>203</v>
      </c>
      <c r="F4837" s="5">
        <v>43221</v>
      </c>
      <c r="G4837">
        <v>441.51</v>
      </c>
      <c r="H4837">
        <v>58.3</v>
      </c>
    </row>
    <row r="4838" spans="1:8" x14ac:dyDescent="0.2">
      <c r="A4838" t="s">
        <v>71</v>
      </c>
      <c r="B4838" t="s">
        <v>55</v>
      </c>
      <c r="C4838" t="s">
        <v>80</v>
      </c>
      <c r="D4838" s="4">
        <v>43374</v>
      </c>
      <c r="E4838" t="s">
        <v>199</v>
      </c>
      <c r="F4838" s="5">
        <v>43221</v>
      </c>
      <c r="G4838">
        <v>10231.01</v>
      </c>
      <c r="H4838">
        <v>726.43</v>
      </c>
    </row>
    <row r="4839" spans="1:8" x14ac:dyDescent="0.2">
      <c r="A4839" t="s">
        <v>71</v>
      </c>
      <c r="B4839" t="s">
        <v>55</v>
      </c>
      <c r="C4839" t="s">
        <v>81</v>
      </c>
      <c r="D4839" s="4">
        <v>43374</v>
      </c>
      <c r="E4839" t="s">
        <v>198</v>
      </c>
      <c r="F4839" s="5">
        <v>43221</v>
      </c>
      <c r="G4839">
        <v>20388.57</v>
      </c>
      <c r="H4839">
        <v>-713.59</v>
      </c>
    </row>
    <row r="4840" spans="1:8" x14ac:dyDescent="0.2">
      <c r="A4840" t="s">
        <v>71</v>
      </c>
      <c r="B4840" t="s">
        <v>55</v>
      </c>
      <c r="C4840" t="s">
        <v>81</v>
      </c>
      <c r="D4840" s="4">
        <v>43374</v>
      </c>
      <c r="E4840" t="s">
        <v>204</v>
      </c>
      <c r="F4840" s="5">
        <v>43221</v>
      </c>
      <c r="G4840">
        <v>19508.72</v>
      </c>
      <c r="H4840">
        <v>1268.07</v>
      </c>
    </row>
    <row r="4841" spans="1:8" x14ac:dyDescent="0.2">
      <c r="A4841" t="s">
        <v>71</v>
      </c>
      <c r="B4841" t="s">
        <v>55</v>
      </c>
      <c r="C4841" t="s">
        <v>81</v>
      </c>
      <c r="D4841" s="4">
        <v>43374</v>
      </c>
      <c r="E4841" t="s">
        <v>205</v>
      </c>
      <c r="F4841" s="5">
        <v>43221</v>
      </c>
      <c r="G4841">
        <v>879.85</v>
      </c>
      <c r="H4841">
        <v>57.18</v>
      </c>
    </row>
    <row r="4842" spans="1:8" x14ac:dyDescent="0.2">
      <c r="A4842" t="s">
        <v>71</v>
      </c>
      <c r="B4842" t="s">
        <v>55</v>
      </c>
      <c r="C4842" t="s">
        <v>81</v>
      </c>
      <c r="D4842" s="4">
        <v>43374</v>
      </c>
      <c r="E4842" t="s">
        <v>199</v>
      </c>
      <c r="F4842" s="5">
        <v>43221</v>
      </c>
      <c r="G4842">
        <v>20388.57</v>
      </c>
      <c r="H4842">
        <v>713.59</v>
      </c>
    </row>
    <row r="4843" spans="1:8" x14ac:dyDescent="0.2">
      <c r="A4843" t="s">
        <v>71</v>
      </c>
      <c r="B4843" t="s">
        <v>55</v>
      </c>
      <c r="C4843" t="s">
        <v>82</v>
      </c>
      <c r="D4843" s="4">
        <v>43374</v>
      </c>
      <c r="E4843" t="s">
        <v>198</v>
      </c>
      <c r="F4843" s="5">
        <v>43221</v>
      </c>
      <c r="G4843">
        <v>8435.42</v>
      </c>
      <c r="H4843">
        <v>-438.66</v>
      </c>
    </row>
    <row r="4844" spans="1:8" x14ac:dyDescent="0.2">
      <c r="A4844" t="s">
        <v>71</v>
      </c>
      <c r="B4844" t="s">
        <v>55</v>
      </c>
      <c r="C4844" t="s">
        <v>82</v>
      </c>
      <c r="D4844" s="4">
        <v>43374</v>
      </c>
      <c r="E4844" t="s">
        <v>206</v>
      </c>
      <c r="F4844" s="5">
        <v>43221</v>
      </c>
      <c r="G4844">
        <v>8071.41</v>
      </c>
      <c r="H4844">
        <v>758.69</v>
      </c>
    </row>
    <row r="4845" spans="1:8" x14ac:dyDescent="0.2">
      <c r="A4845" t="s">
        <v>71</v>
      </c>
      <c r="B4845" t="s">
        <v>55</v>
      </c>
      <c r="C4845" t="s">
        <v>82</v>
      </c>
      <c r="D4845" s="4">
        <v>43374</v>
      </c>
      <c r="E4845" t="s">
        <v>207</v>
      </c>
      <c r="F4845" s="5">
        <v>43221</v>
      </c>
      <c r="G4845">
        <v>364.01</v>
      </c>
      <c r="H4845">
        <v>34.229999999999997</v>
      </c>
    </row>
    <row r="4846" spans="1:8" x14ac:dyDescent="0.2">
      <c r="A4846" t="s">
        <v>71</v>
      </c>
      <c r="B4846" t="s">
        <v>55</v>
      </c>
      <c r="C4846" t="s">
        <v>82</v>
      </c>
      <c r="D4846" s="4">
        <v>43374</v>
      </c>
      <c r="E4846" t="s">
        <v>199</v>
      </c>
      <c r="F4846" s="5">
        <v>43221</v>
      </c>
      <c r="G4846">
        <v>8435.42</v>
      </c>
      <c r="H4846">
        <v>438.66</v>
      </c>
    </row>
    <row r="4847" spans="1:8" x14ac:dyDescent="0.2">
      <c r="A4847" t="s">
        <v>71</v>
      </c>
      <c r="B4847" t="s">
        <v>55</v>
      </c>
      <c r="C4847" t="s">
        <v>80</v>
      </c>
      <c r="D4847" s="4">
        <v>43344</v>
      </c>
      <c r="E4847" t="s">
        <v>198</v>
      </c>
      <c r="F4847" s="5">
        <v>43221</v>
      </c>
      <c r="G4847">
        <v>961.56</v>
      </c>
      <c r="H4847">
        <v>-68.260000000000005</v>
      </c>
    </row>
    <row r="4848" spans="1:8" x14ac:dyDescent="0.2">
      <c r="A4848" t="s">
        <v>71</v>
      </c>
      <c r="B4848" t="s">
        <v>55</v>
      </c>
      <c r="C4848" t="s">
        <v>80</v>
      </c>
      <c r="D4848" s="4">
        <v>43344</v>
      </c>
      <c r="E4848" t="s">
        <v>202</v>
      </c>
      <c r="F4848" s="5">
        <v>43221</v>
      </c>
      <c r="G4848">
        <v>920.07</v>
      </c>
      <c r="H4848">
        <v>121.45</v>
      </c>
    </row>
    <row r="4849" spans="1:8" x14ac:dyDescent="0.2">
      <c r="A4849" t="s">
        <v>71</v>
      </c>
      <c r="B4849" t="s">
        <v>55</v>
      </c>
      <c r="C4849" t="s">
        <v>80</v>
      </c>
      <c r="D4849" s="4">
        <v>43344</v>
      </c>
      <c r="E4849" t="s">
        <v>203</v>
      </c>
      <c r="F4849" s="5">
        <v>43221</v>
      </c>
      <c r="G4849">
        <v>41.49</v>
      </c>
      <c r="H4849">
        <v>5.47</v>
      </c>
    </row>
    <row r="4850" spans="1:8" x14ac:dyDescent="0.2">
      <c r="A4850" t="s">
        <v>71</v>
      </c>
      <c r="B4850" t="s">
        <v>55</v>
      </c>
      <c r="C4850" t="s">
        <v>80</v>
      </c>
      <c r="D4850" s="4">
        <v>43344</v>
      </c>
      <c r="E4850" t="s">
        <v>199</v>
      </c>
      <c r="F4850" s="5">
        <v>43221</v>
      </c>
      <c r="G4850">
        <v>961.56</v>
      </c>
      <c r="H4850">
        <v>68.260000000000005</v>
      </c>
    </row>
    <row r="4851" spans="1:8" x14ac:dyDescent="0.2">
      <c r="A4851" t="s">
        <v>71</v>
      </c>
      <c r="B4851" t="s">
        <v>55</v>
      </c>
      <c r="C4851" t="s">
        <v>81</v>
      </c>
      <c r="D4851" s="4">
        <v>43344</v>
      </c>
      <c r="E4851" t="s">
        <v>198</v>
      </c>
      <c r="F4851" s="5">
        <v>43221</v>
      </c>
      <c r="G4851">
        <v>3257.73</v>
      </c>
      <c r="H4851">
        <v>-114.01</v>
      </c>
    </row>
    <row r="4852" spans="1:8" x14ac:dyDescent="0.2">
      <c r="A4852" t="s">
        <v>71</v>
      </c>
      <c r="B4852" t="s">
        <v>55</v>
      </c>
      <c r="C4852" t="s">
        <v>81</v>
      </c>
      <c r="D4852" s="4">
        <v>43344</v>
      </c>
      <c r="E4852" t="s">
        <v>204</v>
      </c>
      <c r="F4852" s="5">
        <v>43221</v>
      </c>
      <c r="G4852">
        <v>3117.14</v>
      </c>
      <c r="H4852">
        <v>202.61</v>
      </c>
    </row>
    <row r="4853" spans="1:8" x14ac:dyDescent="0.2">
      <c r="A4853" t="s">
        <v>71</v>
      </c>
      <c r="B4853" t="s">
        <v>55</v>
      </c>
      <c r="C4853" t="s">
        <v>81</v>
      </c>
      <c r="D4853" s="4">
        <v>43344</v>
      </c>
      <c r="E4853" t="s">
        <v>205</v>
      </c>
      <c r="F4853" s="5">
        <v>43221</v>
      </c>
      <c r="G4853">
        <v>140.59</v>
      </c>
      <c r="H4853">
        <v>9.14</v>
      </c>
    </row>
    <row r="4854" spans="1:8" x14ac:dyDescent="0.2">
      <c r="A4854" t="s">
        <v>71</v>
      </c>
      <c r="B4854" t="s">
        <v>55</v>
      </c>
      <c r="C4854" t="s">
        <v>81</v>
      </c>
      <c r="D4854" s="4">
        <v>43344</v>
      </c>
      <c r="E4854" t="s">
        <v>199</v>
      </c>
      <c r="F4854" s="5">
        <v>43221</v>
      </c>
      <c r="G4854">
        <v>3257.73</v>
      </c>
      <c r="H4854">
        <v>114.01</v>
      </c>
    </row>
    <row r="4855" spans="1:8" x14ac:dyDescent="0.2">
      <c r="A4855" t="s">
        <v>71</v>
      </c>
      <c r="B4855" t="s">
        <v>55</v>
      </c>
      <c r="C4855" t="s">
        <v>82</v>
      </c>
      <c r="D4855" s="4">
        <v>43344</v>
      </c>
      <c r="E4855" t="s">
        <v>198</v>
      </c>
      <c r="F4855" s="5">
        <v>43221</v>
      </c>
      <c r="G4855">
        <v>985.92</v>
      </c>
      <c r="H4855">
        <v>-51.27</v>
      </c>
    </row>
    <row r="4856" spans="1:8" x14ac:dyDescent="0.2">
      <c r="A4856" t="s">
        <v>71</v>
      </c>
      <c r="B4856" t="s">
        <v>55</v>
      </c>
      <c r="C4856" t="s">
        <v>82</v>
      </c>
      <c r="D4856" s="4">
        <v>43344</v>
      </c>
      <c r="E4856" t="s">
        <v>206</v>
      </c>
      <c r="F4856" s="5">
        <v>43221</v>
      </c>
      <c r="G4856">
        <v>943.38</v>
      </c>
      <c r="H4856">
        <v>88.68</v>
      </c>
    </row>
    <row r="4857" spans="1:8" x14ac:dyDescent="0.2">
      <c r="A4857" t="s">
        <v>71</v>
      </c>
      <c r="B4857" t="s">
        <v>55</v>
      </c>
      <c r="C4857" t="s">
        <v>82</v>
      </c>
      <c r="D4857" s="4">
        <v>43344</v>
      </c>
      <c r="E4857" t="s">
        <v>207</v>
      </c>
      <c r="F4857" s="5">
        <v>43221</v>
      </c>
      <c r="G4857">
        <v>42.54</v>
      </c>
      <c r="H4857">
        <v>4</v>
      </c>
    </row>
    <row r="4858" spans="1:8" x14ac:dyDescent="0.2">
      <c r="A4858" t="s">
        <v>71</v>
      </c>
      <c r="B4858" t="s">
        <v>55</v>
      </c>
      <c r="C4858" t="s">
        <v>82</v>
      </c>
      <c r="D4858" s="4">
        <v>43344</v>
      </c>
      <c r="E4858" t="s">
        <v>199</v>
      </c>
      <c r="F4858" s="5">
        <v>43221</v>
      </c>
      <c r="G4858">
        <v>985.92</v>
      </c>
      <c r="H4858">
        <v>51.27</v>
      </c>
    </row>
    <row r="4859" spans="1:8" x14ac:dyDescent="0.2">
      <c r="A4859" t="s">
        <v>71</v>
      </c>
      <c r="B4859" t="s">
        <v>55</v>
      </c>
      <c r="C4859" t="s">
        <v>80</v>
      </c>
      <c r="D4859" s="4">
        <v>43344</v>
      </c>
      <c r="E4859" t="s">
        <v>198</v>
      </c>
      <c r="F4859" s="5">
        <v>43221</v>
      </c>
      <c r="G4859">
        <v>16025.58</v>
      </c>
      <c r="H4859">
        <v>-1137.83</v>
      </c>
    </row>
    <row r="4860" spans="1:8" x14ac:dyDescent="0.2">
      <c r="A4860" t="s">
        <v>71</v>
      </c>
      <c r="B4860" t="s">
        <v>55</v>
      </c>
      <c r="C4860" t="s">
        <v>80</v>
      </c>
      <c r="D4860" s="4">
        <v>43344</v>
      </c>
      <c r="E4860" t="s">
        <v>202</v>
      </c>
      <c r="F4860" s="5">
        <v>43221</v>
      </c>
      <c r="G4860">
        <v>15334.02</v>
      </c>
      <c r="H4860">
        <v>2024.1</v>
      </c>
    </row>
    <row r="4861" spans="1:8" x14ac:dyDescent="0.2">
      <c r="A4861" t="s">
        <v>71</v>
      </c>
      <c r="B4861" t="s">
        <v>55</v>
      </c>
      <c r="C4861" t="s">
        <v>80</v>
      </c>
      <c r="D4861" s="4">
        <v>43344</v>
      </c>
      <c r="E4861" t="s">
        <v>203</v>
      </c>
      <c r="F4861" s="5">
        <v>43221</v>
      </c>
      <c r="G4861">
        <v>691.56</v>
      </c>
      <c r="H4861">
        <v>91.29</v>
      </c>
    </row>
    <row r="4862" spans="1:8" x14ac:dyDescent="0.2">
      <c r="A4862" t="s">
        <v>71</v>
      </c>
      <c r="B4862" t="s">
        <v>55</v>
      </c>
      <c r="C4862" t="s">
        <v>80</v>
      </c>
      <c r="D4862" s="4">
        <v>43344</v>
      </c>
      <c r="E4862" t="s">
        <v>199</v>
      </c>
      <c r="F4862" s="5">
        <v>43221</v>
      </c>
      <c r="G4862">
        <v>16025.58</v>
      </c>
      <c r="H4862">
        <v>1137.83</v>
      </c>
    </row>
    <row r="4863" spans="1:8" x14ac:dyDescent="0.2">
      <c r="A4863" t="s">
        <v>71</v>
      </c>
      <c r="B4863" t="s">
        <v>55</v>
      </c>
      <c r="C4863" t="s">
        <v>81</v>
      </c>
      <c r="D4863" s="4">
        <v>43344</v>
      </c>
      <c r="E4863" t="s">
        <v>198</v>
      </c>
      <c r="F4863" s="5">
        <v>43221</v>
      </c>
      <c r="G4863">
        <v>29229.54</v>
      </c>
      <c r="H4863">
        <v>-1023</v>
      </c>
    </row>
    <row r="4864" spans="1:8" x14ac:dyDescent="0.2">
      <c r="A4864" t="s">
        <v>71</v>
      </c>
      <c r="B4864" t="s">
        <v>55</v>
      </c>
      <c r="C4864" t="s">
        <v>81</v>
      </c>
      <c r="D4864" s="4">
        <v>43344</v>
      </c>
      <c r="E4864" t="s">
        <v>204</v>
      </c>
      <c r="F4864" s="5">
        <v>43221</v>
      </c>
      <c r="G4864">
        <v>27968.17</v>
      </c>
      <c r="H4864">
        <v>1817.99</v>
      </c>
    </row>
    <row r="4865" spans="1:8" x14ac:dyDescent="0.2">
      <c r="A4865" t="s">
        <v>71</v>
      </c>
      <c r="B4865" t="s">
        <v>55</v>
      </c>
      <c r="C4865" t="s">
        <v>81</v>
      </c>
      <c r="D4865" s="4">
        <v>43344</v>
      </c>
      <c r="E4865" t="s">
        <v>205</v>
      </c>
      <c r="F4865" s="5">
        <v>43221</v>
      </c>
      <c r="G4865">
        <v>1261.3699999999999</v>
      </c>
      <c r="H4865">
        <v>81.99</v>
      </c>
    </row>
    <row r="4866" spans="1:8" x14ac:dyDescent="0.2">
      <c r="A4866" t="s">
        <v>71</v>
      </c>
      <c r="B4866" t="s">
        <v>55</v>
      </c>
      <c r="C4866" t="s">
        <v>81</v>
      </c>
      <c r="D4866" s="4">
        <v>43344</v>
      </c>
      <c r="E4866" t="s">
        <v>199</v>
      </c>
      <c r="F4866" s="5">
        <v>43221</v>
      </c>
      <c r="G4866">
        <v>29229.54</v>
      </c>
      <c r="H4866">
        <v>1023</v>
      </c>
    </row>
    <row r="4867" spans="1:8" x14ac:dyDescent="0.2">
      <c r="A4867" t="s">
        <v>71</v>
      </c>
      <c r="B4867" t="s">
        <v>55</v>
      </c>
      <c r="C4867" t="s">
        <v>82</v>
      </c>
      <c r="D4867" s="4">
        <v>43344</v>
      </c>
      <c r="E4867" t="s">
        <v>199</v>
      </c>
      <c r="F4867" s="5">
        <v>43221</v>
      </c>
      <c r="G4867">
        <v>11719.27</v>
      </c>
      <c r="H4867">
        <v>609.44000000000005</v>
      </c>
    </row>
    <row r="4868" spans="1:8" x14ac:dyDescent="0.2">
      <c r="A4868" t="s">
        <v>71</v>
      </c>
      <c r="B4868" t="s">
        <v>55</v>
      </c>
      <c r="C4868" t="s">
        <v>82</v>
      </c>
      <c r="D4868" s="4">
        <v>43344</v>
      </c>
      <c r="E4868" t="s">
        <v>198</v>
      </c>
      <c r="F4868" s="5">
        <v>43221</v>
      </c>
      <c r="G4868">
        <v>11719.27</v>
      </c>
      <c r="H4868">
        <v>-609.44000000000005</v>
      </c>
    </row>
    <row r="4869" spans="1:8" x14ac:dyDescent="0.2">
      <c r="A4869" t="s">
        <v>71</v>
      </c>
      <c r="B4869" t="s">
        <v>55</v>
      </c>
      <c r="C4869" t="s">
        <v>82</v>
      </c>
      <c r="D4869" s="4">
        <v>43344</v>
      </c>
      <c r="E4869" t="s">
        <v>206</v>
      </c>
      <c r="F4869" s="5">
        <v>43221</v>
      </c>
      <c r="G4869">
        <v>11213.54</v>
      </c>
      <c r="H4869">
        <v>1054.06</v>
      </c>
    </row>
    <row r="4870" spans="1:8" x14ac:dyDescent="0.2">
      <c r="A4870" t="s">
        <v>71</v>
      </c>
      <c r="B4870" t="s">
        <v>55</v>
      </c>
      <c r="C4870" t="s">
        <v>82</v>
      </c>
      <c r="D4870" s="4">
        <v>43344</v>
      </c>
      <c r="E4870" t="s">
        <v>207</v>
      </c>
      <c r="F4870" s="5">
        <v>43221</v>
      </c>
      <c r="G4870">
        <v>505.73</v>
      </c>
      <c r="H4870">
        <v>47.54</v>
      </c>
    </row>
    <row r="4871" spans="1:8" x14ac:dyDescent="0.2">
      <c r="A4871" t="s">
        <v>71</v>
      </c>
      <c r="B4871" t="s">
        <v>55</v>
      </c>
      <c r="C4871" t="s">
        <v>80</v>
      </c>
      <c r="D4871" s="4">
        <v>43313</v>
      </c>
      <c r="E4871" t="s">
        <v>198</v>
      </c>
      <c r="F4871" s="5">
        <v>43221</v>
      </c>
      <c r="G4871">
        <v>21892.94</v>
      </c>
      <c r="H4871">
        <v>-1554.45</v>
      </c>
    </row>
    <row r="4872" spans="1:8" x14ac:dyDescent="0.2">
      <c r="A4872" t="s">
        <v>71</v>
      </c>
      <c r="B4872" t="s">
        <v>55</v>
      </c>
      <c r="C4872" t="s">
        <v>80</v>
      </c>
      <c r="D4872" s="4">
        <v>43313</v>
      </c>
      <c r="E4872" t="s">
        <v>202</v>
      </c>
      <c r="F4872" s="5">
        <v>43221</v>
      </c>
      <c r="G4872">
        <v>20948.16</v>
      </c>
      <c r="H4872">
        <v>2765.15</v>
      </c>
    </row>
    <row r="4873" spans="1:8" x14ac:dyDescent="0.2">
      <c r="A4873" t="s">
        <v>71</v>
      </c>
      <c r="B4873" t="s">
        <v>55</v>
      </c>
      <c r="C4873" t="s">
        <v>80</v>
      </c>
      <c r="D4873" s="4">
        <v>43313</v>
      </c>
      <c r="E4873" t="s">
        <v>203</v>
      </c>
      <c r="F4873" s="5">
        <v>43221</v>
      </c>
      <c r="G4873">
        <v>944.78</v>
      </c>
      <c r="H4873">
        <v>124.7</v>
      </c>
    </row>
    <row r="4874" spans="1:8" x14ac:dyDescent="0.2">
      <c r="A4874" t="s">
        <v>71</v>
      </c>
      <c r="B4874" t="s">
        <v>55</v>
      </c>
      <c r="C4874" t="s">
        <v>80</v>
      </c>
      <c r="D4874" s="4">
        <v>43313</v>
      </c>
      <c r="E4874" t="s">
        <v>199</v>
      </c>
      <c r="F4874" s="5">
        <v>43221</v>
      </c>
      <c r="G4874">
        <v>21892.94</v>
      </c>
      <c r="H4874">
        <v>1554.45</v>
      </c>
    </row>
    <row r="4875" spans="1:8" x14ac:dyDescent="0.2">
      <c r="A4875" t="s">
        <v>71</v>
      </c>
      <c r="B4875" t="s">
        <v>55</v>
      </c>
      <c r="C4875" t="s">
        <v>81</v>
      </c>
      <c r="D4875" s="4">
        <v>43313</v>
      </c>
      <c r="E4875" t="s">
        <v>198</v>
      </c>
      <c r="F4875" s="5">
        <v>43221</v>
      </c>
      <c r="G4875">
        <v>36623.019999999997</v>
      </c>
      <c r="H4875">
        <v>-1281.82</v>
      </c>
    </row>
    <row r="4876" spans="1:8" x14ac:dyDescent="0.2">
      <c r="A4876" t="s">
        <v>71</v>
      </c>
      <c r="B4876" t="s">
        <v>55</v>
      </c>
      <c r="C4876" t="s">
        <v>81</v>
      </c>
      <c r="D4876" s="4">
        <v>43313</v>
      </c>
      <c r="E4876" t="s">
        <v>204</v>
      </c>
      <c r="F4876" s="5">
        <v>43221</v>
      </c>
      <c r="G4876">
        <v>35042.61</v>
      </c>
      <c r="H4876">
        <v>2277.7800000000002</v>
      </c>
    </row>
    <row r="4877" spans="1:8" x14ac:dyDescent="0.2">
      <c r="A4877" t="s">
        <v>71</v>
      </c>
      <c r="B4877" t="s">
        <v>55</v>
      </c>
      <c r="C4877" t="s">
        <v>81</v>
      </c>
      <c r="D4877" s="4">
        <v>43313</v>
      </c>
      <c r="E4877" t="s">
        <v>205</v>
      </c>
      <c r="F4877" s="5">
        <v>43221</v>
      </c>
      <c r="G4877">
        <v>1580.41</v>
      </c>
      <c r="H4877">
        <v>102.7</v>
      </c>
    </row>
    <row r="4878" spans="1:8" x14ac:dyDescent="0.2">
      <c r="A4878" t="s">
        <v>71</v>
      </c>
      <c r="B4878" t="s">
        <v>55</v>
      </c>
      <c r="C4878" t="s">
        <v>81</v>
      </c>
      <c r="D4878" s="4">
        <v>43313</v>
      </c>
      <c r="E4878" t="s">
        <v>199</v>
      </c>
      <c r="F4878" s="5">
        <v>43221</v>
      </c>
      <c r="G4878">
        <v>36623.019999999997</v>
      </c>
      <c r="H4878">
        <v>1281.82</v>
      </c>
    </row>
    <row r="4879" spans="1:8" x14ac:dyDescent="0.2">
      <c r="A4879" t="s">
        <v>71</v>
      </c>
      <c r="B4879" t="s">
        <v>55</v>
      </c>
      <c r="C4879" t="s">
        <v>82</v>
      </c>
      <c r="D4879" s="4">
        <v>43313</v>
      </c>
      <c r="E4879" t="s">
        <v>198</v>
      </c>
      <c r="F4879" s="5">
        <v>43221</v>
      </c>
      <c r="G4879">
        <v>15432.75</v>
      </c>
      <c r="H4879">
        <v>-802.46</v>
      </c>
    </row>
    <row r="4880" spans="1:8" x14ac:dyDescent="0.2">
      <c r="A4880" t="s">
        <v>71</v>
      </c>
      <c r="B4880" t="s">
        <v>55</v>
      </c>
      <c r="C4880" t="s">
        <v>82</v>
      </c>
      <c r="D4880" s="4">
        <v>43313</v>
      </c>
      <c r="E4880" t="s">
        <v>206</v>
      </c>
      <c r="F4880" s="5">
        <v>43221</v>
      </c>
      <c r="G4880">
        <v>14766.78</v>
      </c>
      <c r="H4880">
        <v>1388.05</v>
      </c>
    </row>
    <row r="4881" spans="1:8" x14ac:dyDescent="0.2">
      <c r="A4881" t="s">
        <v>71</v>
      </c>
      <c r="B4881" t="s">
        <v>55</v>
      </c>
      <c r="C4881" t="s">
        <v>82</v>
      </c>
      <c r="D4881" s="4">
        <v>43313</v>
      </c>
      <c r="E4881" t="s">
        <v>207</v>
      </c>
      <c r="F4881" s="5">
        <v>43221</v>
      </c>
      <c r="G4881">
        <v>665.97</v>
      </c>
      <c r="H4881">
        <v>62.63</v>
      </c>
    </row>
    <row r="4882" spans="1:8" x14ac:dyDescent="0.2">
      <c r="A4882" t="s">
        <v>71</v>
      </c>
      <c r="B4882" t="s">
        <v>55</v>
      </c>
      <c r="C4882" t="s">
        <v>82</v>
      </c>
      <c r="D4882" s="4">
        <v>43313</v>
      </c>
      <c r="E4882" t="s">
        <v>199</v>
      </c>
      <c r="F4882" s="5">
        <v>43221</v>
      </c>
      <c r="G4882">
        <v>15432.75</v>
      </c>
      <c r="H4882">
        <v>802.46</v>
      </c>
    </row>
    <row r="4883" spans="1:8" x14ac:dyDescent="0.2">
      <c r="A4883" t="s">
        <v>71</v>
      </c>
      <c r="B4883" t="s">
        <v>54</v>
      </c>
      <c r="C4883" t="s">
        <v>81</v>
      </c>
      <c r="D4883" s="4">
        <v>43344</v>
      </c>
      <c r="E4883" t="s">
        <v>199</v>
      </c>
      <c r="F4883" s="5">
        <v>43221</v>
      </c>
      <c r="G4883">
        <v>876.14</v>
      </c>
      <c r="H4883">
        <v>30.66</v>
      </c>
    </row>
    <row r="4884" spans="1:8" x14ac:dyDescent="0.2">
      <c r="A4884" t="s">
        <v>71</v>
      </c>
      <c r="B4884" t="s">
        <v>54</v>
      </c>
      <c r="C4884" t="s">
        <v>82</v>
      </c>
      <c r="D4884" s="4">
        <v>43344</v>
      </c>
      <c r="E4884" t="s">
        <v>198</v>
      </c>
      <c r="F4884" s="5">
        <v>43221</v>
      </c>
      <c r="G4884">
        <v>360.58</v>
      </c>
      <c r="H4884">
        <v>-18.75</v>
      </c>
    </row>
    <row r="4885" spans="1:8" x14ac:dyDescent="0.2">
      <c r="A4885" t="s">
        <v>71</v>
      </c>
      <c r="B4885" t="s">
        <v>54</v>
      </c>
      <c r="C4885" t="s">
        <v>82</v>
      </c>
      <c r="D4885" s="4">
        <v>43344</v>
      </c>
      <c r="E4885" t="s">
        <v>206</v>
      </c>
      <c r="F4885" s="5">
        <v>43221</v>
      </c>
      <c r="G4885">
        <v>345.02</v>
      </c>
      <c r="H4885">
        <v>32.43</v>
      </c>
    </row>
    <row r="4886" spans="1:8" x14ac:dyDescent="0.2">
      <c r="A4886" t="s">
        <v>71</v>
      </c>
      <c r="B4886" t="s">
        <v>54</v>
      </c>
      <c r="C4886" t="s">
        <v>82</v>
      </c>
      <c r="D4886" s="4">
        <v>43344</v>
      </c>
      <c r="E4886" t="s">
        <v>207</v>
      </c>
      <c r="F4886" s="5">
        <v>43221</v>
      </c>
      <c r="G4886">
        <v>15.56</v>
      </c>
      <c r="H4886">
        <v>1.46</v>
      </c>
    </row>
    <row r="4887" spans="1:8" x14ac:dyDescent="0.2">
      <c r="A4887" t="s">
        <v>71</v>
      </c>
      <c r="B4887" t="s">
        <v>54</v>
      </c>
      <c r="C4887" t="s">
        <v>82</v>
      </c>
      <c r="D4887" s="4">
        <v>43344</v>
      </c>
      <c r="E4887" t="s">
        <v>199</v>
      </c>
      <c r="F4887" s="5">
        <v>43221</v>
      </c>
      <c r="G4887">
        <v>360.58</v>
      </c>
      <c r="H4887">
        <v>18.75</v>
      </c>
    </row>
    <row r="4888" spans="1:8" x14ac:dyDescent="0.2">
      <c r="A4888" t="s">
        <v>71</v>
      </c>
      <c r="B4888" t="s">
        <v>55</v>
      </c>
      <c r="C4888" t="s">
        <v>80</v>
      </c>
      <c r="D4888" s="4">
        <v>43344</v>
      </c>
      <c r="E4888" t="s">
        <v>202</v>
      </c>
      <c r="F4888" s="5">
        <v>43221</v>
      </c>
      <c r="G4888">
        <v>6352.67</v>
      </c>
      <c r="H4888">
        <v>838.54</v>
      </c>
    </row>
    <row r="4889" spans="1:8" x14ac:dyDescent="0.2">
      <c r="A4889" t="s">
        <v>71</v>
      </c>
      <c r="B4889" t="s">
        <v>55</v>
      </c>
      <c r="C4889" t="s">
        <v>80</v>
      </c>
      <c r="D4889" s="4">
        <v>43344</v>
      </c>
      <c r="E4889" t="s">
        <v>203</v>
      </c>
      <c r="F4889" s="5">
        <v>43221</v>
      </c>
      <c r="G4889">
        <v>286.5</v>
      </c>
      <c r="H4889">
        <v>37.82</v>
      </c>
    </row>
    <row r="4890" spans="1:8" x14ac:dyDescent="0.2">
      <c r="A4890" t="s">
        <v>71</v>
      </c>
      <c r="B4890" t="s">
        <v>55</v>
      </c>
      <c r="C4890" t="s">
        <v>80</v>
      </c>
      <c r="D4890" s="4">
        <v>43344</v>
      </c>
      <c r="E4890" t="s">
        <v>199</v>
      </c>
      <c r="F4890" s="5">
        <v>43221</v>
      </c>
      <c r="G4890">
        <v>6639.17</v>
      </c>
      <c r="H4890">
        <v>471.37</v>
      </c>
    </row>
    <row r="4891" spans="1:8" x14ac:dyDescent="0.2">
      <c r="A4891" t="s">
        <v>71</v>
      </c>
      <c r="B4891" t="s">
        <v>55</v>
      </c>
      <c r="C4891" t="s">
        <v>81</v>
      </c>
      <c r="D4891" s="4">
        <v>43344</v>
      </c>
      <c r="E4891" t="s">
        <v>198</v>
      </c>
      <c r="F4891" s="5">
        <v>43221</v>
      </c>
      <c r="G4891">
        <v>20930.43</v>
      </c>
      <c r="H4891">
        <v>-732.54</v>
      </c>
    </row>
    <row r="4892" spans="1:8" x14ac:dyDescent="0.2">
      <c r="A4892" t="s">
        <v>71</v>
      </c>
      <c r="B4892" t="s">
        <v>55</v>
      </c>
      <c r="C4892" t="s">
        <v>81</v>
      </c>
      <c r="D4892" s="4">
        <v>43344</v>
      </c>
      <c r="E4892" t="s">
        <v>204</v>
      </c>
      <c r="F4892" s="5">
        <v>43221</v>
      </c>
      <c r="G4892">
        <v>20027.189999999999</v>
      </c>
      <c r="H4892">
        <v>1301.78</v>
      </c>
    </row>
    <row r="4893" spans="1:8" x14ac:dyDescent="0.2">
      <c r="A4893" t="s">
        <v>71</v>
      </c>
      <c r="B4893" t="s">
        <v>55</v>
      </c>
      <c r="C4893" t="s">
        <v>81</v>
      </c>
      <c r="D4893" s="4">
        <v>43344</v>
      </c>
      <c r="E4893" t="s">
        <v>205</v>
      </c>
      <c r="F4893" s="5">
        <v>43221</v>
      </c>
      <c r="G4893">
        <v>903.24</v>
      </c>
      <c r="H4893">
        <v>58.72</v>
      </c>
    </row>
    <row r="4894" spans="1:8" x14ac:dyDescent="0.2">
      <c r="A4894" t="s">
        <v>71</v>
      </c>
      <c r="B4894" t="s">
        <v>55</v>
      </c>
      <c r="C4894" t="s">
        <v>81</v>
      </c>
      <c r="D4894" s="4">
        <v>43344</v>
      </c>
      <c r="E4894" t="s">
        <v>199</v>
      </c>
      <c r="F4894" s="5">
        <v>43221</v>
      </c>
      <c r="G4894">
        <v>20930.43</v>
      </c>
      <c r="H4894">
        <v>732.54</v>
      </c>
    </row>
    <row r="4895" spans="1:8" x14ac:dyDescent="0.2">
      <c r="A4895" t="s">
        <v>71</v>
      </c>
      <c r="B4895" t="s">
        <v>55</v>
      </c>
      <c r="C4895" t="s">
        <v>82</v>
      </c>
      <c r="D4895" s="4">
        <v>43344</v>
      </c>
      <c r="E4895" t="s">
        <v>198</v>
      </c>
      <c r="F4895" s="5">
        <v>43221</v>
      </c>
      <c r="G4895">
        <v>5969.62</v>
      </c>
      <c r="H4895">
        <v>-310.47000000000003</v>
      </c>
    </row>
    <row r="4896" spans="1:8" x14ac:dyDescent="0.2">
      <c r="A4896" t="s">
        <v>71</v>
      </c>
      <c r="B4896" t="s">
        <v>55</v>
      </c>
      <c r="C4896" t="s">
        <v>82</v>
      </c>
      <c r="D4896" s="4">
        <v>43344</v>
      </c>
      <c r="E4896" t="s">
        <v>206</v>
      </c>
      <c r="F4896" s="5">
        <v>43221</v>
      </c>
      <c r="G4896">
        <v>5711.98</v>
      </c>
      <c r="H4896">
        <v>536.92999999999995</v>
      </c>
    </row>
    <row r="4897" spans="1:8" x14ac:dyDescent="0.2">
      <c r="A4897" t="s">
        <v>71</v>
      </c>
      <c r="B4897" t="s">
        <v>55</v>
      </c>
      <c r="C4897" t="s">
        <v>82</v>
      </c>
      <c r="D4897" s="4">
        <v>43344</v>
      </c>
      <c r="E4897" t="s">
        <v>207</v>
      </c>
      <c r="F4897" s="5">
        <v>43221</v>
      </c>
      <c r="G4897">
        <v>257.64</v>
      </c>
      <c r="H4897">
        <v>24.2</v>
      </c>
    </row>
    <row r="4898" spans="1:8" x14ac:dyDescent="0.2">
      <c r="A4898" t="s">
        <v>71</v>
      </c>
      <c r="B4898" t="s">
        <v>55</v>
      </c>
      <c r="C4898" t="s">
        <v>82</v>
      </c>
      <c r="D4898" s="4">
        <v>43344</v>
      </c>
      <c r="E4898" t="s">
        <v>199</v>
      </c>
      <c r="F4898" s="5">
        <v>43221</v>
      </c>
      <c r="G4898">
        <v>5969.62</v>
      </c>
      <c r="H4898">
        <v>310.47000000000003</v>
      </c>
    </row>
    <row r="4899" spans="1:8" x14ac:dyDescent="0.2">
      <c r="A4899" t="s">
        <v>71</v>
      </c>
      <c r="B4899" t="s">
        <v>54</v>
      </c>
      <c r="C4899" t="s">
        <v>80</v>
      </c>
      <c r="D4899" s="4">
        <v>43313</v>
      </c>
      <c r="E4899" t="s">
        <v>198</v>
      </c>
      <c r="F4899" s="5">
        <v>43221</v>
      </c>
      <c r="G4899">
        <v>284475.06</v>
      </c>
      <c r="H4899">
        <v>-20197.54</v>
      </c>
    </row>
    <row r="4900" spans="1:8" x14ac:dyDescent="0.2">
      <c r="A4900" t="s">
        <v>71</v>
      </c>
      <c r="B4900" t="s">
        <v>54</v>
      </c>
      <c r="C4900" t="s">
        <v>80</v>
      </c>
      <c r="D4900" s="4">
        <v>43313</v>
      </c>
      <c r="E4900" t="s">
        <v>202</v>
      </c>
      <c r="F4900" s="5">
        <v>43221</v>
      </c>
      <c r="G4900">
        <v>272199.02</v>
      </c>
      <c r="H4900">
        <v>35930.29</v>
      </c>
    </row>
    <row r="4901" spans="1:8" x14ac:dyDescent="0.2">
      <c r="A4901" t="s">
        <v>71</v>
      </c>
      <c r="B4901" t="s">
        <v>54</v>
      </c>
      <c r="C4901" t="s">
        <v>80</v>
      </c>
      <c r="D4901" s="4">
        <v>43313</v>
      </c>
      <c r="E4901" t="s">
        <v>203</v>
      </c>
      <c r="F4901" s="5">
        <v>43221</v>
      </c>
      <c r="G4901">
        <v>12276.04</v>
      </c>
      <c r="H4901">
        <v>1620.31</v>
      </c>
    </row>
    <row r="4902" spans="1:8" x14ac:dyDescent="0.2">
      <c r="A4902" t="s">
        <v>71</v>
      </c>
      <c r="B4902" t="s">
        <v>54</v>
      </c>
      <c r="C4902" t="s">
        <v>80</v>
      </c>
      <c r="D4902" s="4">
        <v>43313</v>
      </c>
      <c r="E4902" t="s">
        <v>199</v>
      </c>
      <c r="F4902" s="5">
        <v>43221</v>
      </c>
      <c r="G4902">
        <v>284475.06</v>
      </c>
      <c r="H4902">
        <v>20197.54</v>
      </c>
    </row>
    <row r="4903" spans="1:8" x14ac:dyDescent="0.2">
      <c r="A4903" t="s">
        <v>71</v>
      </c>
      <c r="B4903" t="s">
        <v>54</v>
      </c>
      <c r="C4903" t="s">
        <v>81</v>
      </c>
      <c r="D4903" s="4">
        <v>43313</v>
      </c>
      <c r="E4903" t="s">
        <v>198</v>
      </c>
      <c r="F4903" s="5">
        <v>43221</v>
      </c>
      <c r="G4903">
        <v>966272.67</v>
      </c>
      <c r="H4903">
        <v>-33819.56</v>
      </c>
    </row>
    <row r="4904" spans="1:8" x14ac:dyDescent="0.2">
      <c r="A4904" t="s">
        <v>71</v>
      </c>
      <c r="B4904" t="s">
        <v>54</v>
      </c>
      <c r="C4904" t="s">
        <v>81</v>
      </c>
      <c r="D4904" s="4">
        <v>43313</v>
      </c>
      <c r="E4904" t="s">
        <v>204</v>
      </c>
      <c r="F4904" s="5">
        <v>43221</v>
      </c>
      <c r="G4904">
        <v>924574.4</v>
      </c>
      <c r="H4904">
        <v>60097.29</v>
      </c>
    </row>
    <row r="4905" spans="1:8" x14ac:dyDescent="0.2">
      <c r="A4905" t="s">
        <v>71</v>
      </c>
      <c r="B4905" t="s">
        <v>54</v>
      </c>
      <c r="C4905" t="s">
        <v>80</v>
      </c>
      <c r="D4905" s="4">
        <v>43313</v>
      </c>
      <c r="E4905" t="s">
        <v>198</v>
      </c>
      <c r="F4905" s="5">
        <v>43221</v>
      </c>
      <c r="G4905">
        <v>53092.7</v>
      </c>
      <c r="H4905">
        <v>-3769.53</v>
      </c>
    </row>
    <row r="4906" spans="1:8" x14ac:dyDescent="0.2">
      <c r="A4906" t="s">
        <v>71</v>
      </c>
      <c r="B4906" t="s">
        <v>54</v>
      </c>
      <c r="C4906" t="s">
        <v>80</v>
      </c>
      <c r="D4906" s="4">
        <v>43313</v>
      </c>
      <c r="E4906" t="s">
        <v>202</v>
      </c>
      <c r="F4906" s="5">
        <v>43221</v>
      </c>
      <c r="G4906">
        <v>50801.61</v>
      </c>
      <c r="H4906">
        <v>6705.84</v>
      </c>
    </row>
    <row r="4907" spans="1:8" x14ac:dyDescent="0.2">
      <c r="A4907" t="s">
        <v>71</v>
      </c>
      <c r="B4907" t="s">
        <v>54</v>
      </c>
      <c r="C4907" t="s">
        <v>80</v>
      </c>
      <c r="D4907" s="4">
        <v>43313</v>
      </c>
      <c r="E4907" t="s">
        <v>203</v>
      </c>
      <c r="F4907" s="5">
        <v>43221</v>
      </c>
      <c r="G4907">
        <v>2291.09</v>
      </c>
      <c r="H4907">
        <v>302.45</v>
      </c>
    </row>
    <row r="4908" spans="1:8" x14ac:dyDescent="0.2">
      <c r="A4908" t="s">
        <v>71</v>
      </c>
      <c r="B4908" t="s">
        <v>54</v>
      </c>
      <c r="C4908" t="s">
        <v>80</v>
      </c>
      <c r="D4908" s="4">
        <v>43313</v>
      </c>
      <c r="E4908" t="s">
        <v>199</v>
      </c>
      <c r="F4908" s="5">
        <v>43221</v>
      </c>
      <c r="G4908">
        <v>53092.7</v>
      </c>
      <c r="H4908">
        <v>3769.53</v>
      </c>
    </row>
    <row r="4909" spans="1:8" x14ac:dyDescent="0.2">
      <c r="A4909" t="s">
        <v>71</v>
      </c>
      <c r="B4909" t="s">
        <v>54</v>
      </c>
      <c r="C4909" t="s">
        <v>81</v>
      </c>
      <c r="D4909" s="4">
        <v>43313</v>
      </c>
      <c r="E4909" t="s">
        <v>204</v>
      </c>
      <c r="F4909" s="5">
        <v>43221</v>
      </c>
      <c r="G4909">
        <v>169259.9</v>
      </c>
      <c r="H4909">
        <v>11001.87</v>
      </c>
    </row>
    <row r="4910" spans="1:8" x14ac:dyDescent="0.2">
      <c r="A4910" t="s">
        <v>71</v>
      </c>
      <c r="B4910" t="s">
        <v>54</v>
      </c>
      <c r="C4910" t="s">
        <v>81</v>
      </c>
      <c r="D4910" s="4">
        <v>43313</v>
      </c>
      <c r="E4910" t="s">
        <v>205</v>
      </c>
      <c r="F4910" s="5">
        <v>43221</v>
      </c>
      <c r="G4910">
        <v>7633.57</v>
      </c>
      <c r="H4910">
        <v>496.17</v>
      </c>
    </row>
    <row r="4911" spans="1:8" x14ac:dyDescent="0.2">
      <c r="A4911" t="s">
        <v>71</v>
      </c>
      <c r="B4911" t="s">
        <v>54</v>
      </c>
      <c r="C4911" t="s">
        <v>81</v>
      </c>
      <c r="D4911" s="4">
        <v>43313</v>
      </c>
      <c r="E4911" t="s">
        <v>199</v>
      </c>
      <c r="F4911" s="5">
        <v>43221</v>
      </c>
      <c r="G4911">
        <v>176893.47</v>
      </c>
      <c r="H4911">
        <v>6191.24</v>
      </c>
    </row>
    <row r="4912" spans="1:8" x14ac:dyDescent="0.2">
      <c r="A4912" t="s">
        <v>71</v>
      </c>
      <c r="B4912" t="s">
        <v>54</v>
      </c>
      <c r="C4912" t="s">
        <v>81</v>
      </c>
      <c r="D4912" s="4">
        <v>43313</v>
      </c>
      <c r="E4912" t="s">
        <v>198</v>
      </c>
      <c r="F4912" s="5">
        <v>43221</v>
      </c>
      <c r="G4912">
        <v>176893.47</v>
      </c>
      <c r="H4912">
        <v>-6191.24</v>
      </c>
    </row>
    <row r="4913" spans="1:8" x14ac:dyDescent="0.2">
      <c r="A4913" t="s">
        <v>71</v>
      </c>
      <c r="B4913" t="s">
        <v>54</v>
      </c>
      <c r="C4913" t="s">
        <v>82</v>
      </c>
      <c r="D4913" s="4">
        <v>43313</v>
      </c>
      <c r="E4913" t="s">
        <v>207</v>
      </c>
      <c r="F4913" s="5">
        <v>43221</v>
      </c>
      <c r="G4913">
        <v>2120.54</v>
      </c>
      <c r="H4913">
        <v>199.3</v>
      </c>
    </row>
    <row r="4914" spans="1:8" x14ac:dyDescent="0.2">
      <c r="A4914" t="s">
        <v>71</v>
      </c>
      <c r="B4914" t="s">
        <v>54</v>
      </c>
      <c r="C4914" t="s">
        <v>82</v>
      </c>
      <c r="D4914" s="4">
        <v>43313</v>
      </c>
      <c r="E4914" t="s">
        <v>199</v>
      </c>
      <c r="F4914" s="5">
        <v>43221</v>
      </c>
      <c r="G4914">
        <v>49139.37</v>
      </c>
      <c r="H4914">
        <v>2555.16</v>
      </c>
    </row>
    <row r="4915" spans="1:8" x14ac:dyDescent="0.2">
      <c r="A4915" t="s">
        <v>71</v>
      </c>
      <c r="B4915" t="s">
        <v>54</v>
      </c>
      <c r="C4915" t="s">
        <v>82</v>
      </c>
      <c r="D4915" s="4">
        <v>43313</v>
      </c>
      <c r="E4915" t="s">
        <v>198</v>
      </c>
      <c r="F4915" s="5">
        <v>43221</v>
      </c>
      <c r="G4915">
        <v>49139.37</v>
      </c>
      <c r="H4915">
        <v>-2555.16</v>
      </c>
    </row>
    <row r="4916" spans="1:8" x14ac:dyDescent="0.2">
      <c r="A4916" t="s">
        <v>71</v>
      </c>
      <c r="B4916" t="s">
        <v>54</v>
      </c>
      <c r="C4916" t="s">
        <v>82</v>
      </c>
      <c r="D4916" s="4">
        <v>43313</v>
      </c>
      <c r="E4916" t="s">
        <v>206</v>
      </c>
      <c r="F4916" s="5">
        <v>43221</v>
      </c>
      <c r="G4916">
        <v>47018.83</v>
      </c>
      <c r="H4916">
        <v>4419.7</v>
      </c>
    </row>
    <row r="4917" spans="1:8" x14ac:dyDescent="0.2">
      <c r="A4917" t="s">
        <v>71</v>
      </c>
      <c r="B4917" t="s">
        <v>54</v>
      </c>
      <c r="C4917" t="s">
        <v>81</v>
      </c>
      <c r="D4917" s="4">
        <v>43313</v>
      </c>
      <c r="E4917" t="s">
        <v>205</v>
      </c>
      <c r="F4917" s="5">
        <v>43221</v>
      </c>
      <c r="G4917">
        <v>41698.269999999997</v>
      </c>
      <c r="H4917">
        <v>2710.53</v>
      </c>
    </row>
    <row r="4918" spans="1:8" x14ac:dyDescent="0.2">
      <c r="A4918" t="s">
        <v>71</v>
      </c>
      <c r="B4918" t="s">
        <v>54</v>
      </c>
      <c r="C4918" t="s">
        <v>81</v>
      </c>
      <c r="D4918" s="4">
        <v>43313</v>
      </c>
      <c r="E4918" t="s">
        <v>199</v>
      </c>
      <c r="F4918" s="5">
        <v>43221</v>
      </c>
      <c r="G4918">
        <v>966272.67</v>
      </c>
      <c r="H4918">
        <v>33819.56</v>
      </c>
    </row>
    <row r="4919" spans="1:8" x14ac:dyDescent="0.2">
      <c r="A4919" t="s">
        <v>71</v>
      </c>
      <c r="B4919" t="s">
        <v>54</v>
      </c>
      <c r="C4919" t="s">
        <v>82</v>
      </c>
      <c r="D4919" s="4">
        <v>43313</v>
      </c>
      <c r="E4919" t="s">
        <v>199</v>
      </c>
      <c r="F4919" s="5">
        <v>43221</v>
      </c>
      <c r="G4919">
        <v>266767.18</v>
      </c>
      <c r="H4919">
        <v>13872.06</v>
      </c>
    </row>
    <row r="4920" spans="1:8" x14ac:dyDescent="0.2">
      <c r="A4920" t="s">
        <v>71</v>
      </c>
      <c r="B4920" t="s">
        <v>54</v>
      </c>
      <c r="C4920" t="s">
        <v>82</v>
      </c>
      <c r="D4920" s="4">
        <v>43313</v>
      </c>
      <c r="E4920" t="s">
        <v>198</v>
      </c>
      <c r="F4920" s="5">
        <v>43221</v>
      </c>
      <c r="G4920">
        <v>266767.18</v>
      </c>
      <c r="H4920">
        <v>-13872.06</v>
      </c>
    </row>
    <row r="4921" spans="1:8" x14ac:dyDescent="0.2">
      <c r="A4921" t="s">
        <v>71</v>
      </c>
      <c r="B4921" t="s">
        <v>54</v>
      </c>
      <c r="C4921" t="s">
        <v>82</v>
      </c>
      <c r="D4921" s="4">
        <v>43313</v>
      </c>
      <c r="E4921" t="s">
        <v>206</v>
      </c>
      <c r="F4921" s="5">
        <v>43221</v>
      </c>
      <c r="G4921">
        <v>255255.28</v>
      </c>
      <c r="H4921">
        <v>23994</v>
      </c>
    </row>
    <row r="4922" spans="1:8" x14ac:dyDescent="0.2">
      <c r="A4922" t="s">
        <v>71</v>
      </c>
      <c r="B4922" t="s">
        <v>54</v>
      </c>
      <c r="C4922" t="s">
        <v>82</v>
      </c>
      <c r="D4922" s="4">
        <v>43313</v>
      </c>
      <c r="E4922" t="s">
        <v>207</v>
      </c>
      <c r="F4922" s="5">
        <v>43221</v>
      </c>
      <c r="G4922">
        <v>11511.9</v>
      </c>
      <c r="H4922">
        <v>1081.94</v>
      </c>
    </row>
    <row r="4923" spans="1:8" x14ac:dyDescent="0.2">
      <c r="A4923" t="s">
        <v>71</v>
      </c>
      <c r="B4923" t="s">
        <v>54</v>
      </c>
      <c r="C4923" t="s">
        <v>80</v>
      </c>
      <c r="D4923" s="4">
        <v>43313</v>
      </c>
      <c r="E4923" t="s">
        <v>198</v>
      </c>
      <c r="F4923" s="5">
        <v>43221</v>
      </c>
      <c r="G4923">
        <v>192386.75</v>
      </c>
      <c r="H4923">
        <v>-13659.43</v>
      </c>
    </row>
    <row r="4924" spans="1:8" x14ac:dyDescent="0.2">
      <c r="A4924" t="s">
        <v>71</v>
      </c>
      <c r="B4924" t="s">
        <v>54</v>
      </c>
      <c r="C4924" t="s">
        <v>80</v>
      </c>
      <c r="D4924" s="4">
        <v>43313</v>
      </c>
      <c r="E4924" t="s">
        <v>202</v>
      </c>
      <c r="F4924" s="5">
        <v>43221</v>
      </c>
      <c r="G4924">
        <v>184084.64</v>
      </c>
      <c r="H4924">
        <v>24299.26</v>
      </c>
    </row>
    <row r="4925" spans="1:8" x14ac:dyDescent="0.2">
      <c r="A4925" t="s">
        <v>71</v>
      </c>
      <c r="B4925" t="s">
        <v>54</v>
      </c>
      <c r="C4925" t="s">
        <v>80</v>
      </c>
      <c r="D4925" s="4">
        <v>43313</v>
      </c>
      <c r="E4925" t="s">
        <v>203</v>
      </c>
      <c r="F4925" s="5">
        <v>43221</v>
      </c>
      <c r="G4925">
        <v>8302.11</v>
      </c>
      <c r="H4925">
        <v>1096</v>
      </c>
    </row>
    <row r="4926" spans="1:8" x14ac:dyDescent="0.2">
      <c r="A4926" t="s">
        <v>71</v>
      </c>
      <c r="B4926" t="s">
        <v>54</v>
      </c>
      <c r="C4926" t="s">
        <v>80</v>
      </c>
      <c r="D4926" s="4">
        <v>43313</v>
      </c>
      <c r="E4926" t="s">
        <v>199</v>
      </c>
      <c r="F4926" s="5">
        <v>43221</v>
      </c>
      <c r="G4926">
        <v>192386.75</v>
      </c>
      <c r="H4926">
        <v>13659.43</v>
      </c>
    </row>
    <row r="4927" spans="1:8" x14ac:dyDescent="0.2">
      <c r="A4927" t="s">
        <v>71</v>
      </c>
      <c r="B4927" t="s">
        <v>54</v>
      </c>
      <c r="C4927" t="s">
        <v>81</v>
      </c>
      <c r="D4927" s="4">
        <v>43313</v>
      </c>
      <c r="E4927" t="s">
        <v>198</v>
      </c>
      <c r="F4927" s="5">
        <v>43221</v>
      </c>
      <c r="G4927">
        <v>664504.19999999995</v>
      </c>
      <c r="H4927">
        <v>-23257.759999999998</v>
      </c>
    </row>
    <row r="4928" spans="1:8" x14ac:dyDescent="0.2">
      <c r="A4928" t="s">
        <v>71</v>
      </c>
      <c r="B4928" t="s">
        <v>54</v>
      </c>
      <c r="C4928" t="s">
        <v>81</v>
      </c>
      <c r="D4928" s="4">
        <v>43313</v>
      </c>
      <c r="E4928" t="s">
        <v>204</v>
      </c>
      <c r="F4928" s="5">
        <v>43221</v>
      </c>
      <c r="G4928">
        <v>635828.26</v>
      </c>
      <c r="H4928">
        <v>41329.050000000003</v>
      </c>
    </row>
    <row r="4929" spans="1:8" x14ac:dyDescent="0.2">
      <c r="A4929" t="s">
        <v>71</v>
      </c>
      <c r="B4929" t="s">
        <v>54</v>
      </c>
      <c r="C4929" t="s">
        <v>81</v>
      </c>
      <c r="D4929" s="4">
        <v>43313</v>
      </c>
      <c r="E4929" t="s">
        <v>205</v>
      </c>
      <c r="F4929" s="5">
        <v>43221</v>
      </c>
      <c r="G4929">
        <v>28675.94</v>
      </c>
      <c r="H4929">
        <v>1863.86</v>
      </c>
    </row>
    <row r="4930" spans="1:8" x14ac:dyDescent="0.2">
      <c r="A4930" t="s">
        <v>71</v>
      </c>
      <c r="B4930" t="s">
        <v>54</v>
      </c>
      <c r="C4930" t="s">
        <v>81</v>
      </c>
      <c r="D4930" s="4">
        <v>43313</v>
      </c>
      <c r="E4930" t="s">
        <v>199</v>
      </c>
      <c r="F4930" s="5">
        <v>43221</v>
      </c>
      <c r="G4930">
        <v>664504.19999999995</v>
      </c>
      <c r="H4930">
        <v>23257.759999999998</v>
      </c>
    </row>
    <row r="4931" spans="1:8" x14ac:dyDescent="0.2">
      <c r="A4931" t="s">
        <v>71</v>
      </c>
      <c r="B4931" t="s">
        <v>54</v>
      </c>
      <c r="C4931" t="s">
        <v>82</v>
      </c>
      <c r="D4931" s="4">
        <v>43313</v>
      </c>
      <c r="E4931" t="s">
        <v>198</v>
      </c>
      <c r="F4931" s="5">
        <v>43221</v>
      </c>
      <c r="G4931">
        <v>181635.36</v>
      </c>
      <c r="H4931">
        <v>-9444.7999999999993</v>
      </c>
    </row>
    <row r="4932" spans="1:8" x14ac:dyDescent="0.2">
      <c r="A4932" t="s">
        <v>71</v>
      </c>
      <c r="B4932" t="s">
        <v>54</v>
      </c>
      <c r="C4932" t="s">
        <v>82</v>
      </c>
      <c r="D4932" s="4">
        <v>43313</v>
      </c>
      <c r="E4932" t="s">
        <v>206</v>
      </c>
      <c r="F4932" s="5">
        <v>43221</v>
      </c>
      <c r="G4932">
        <v>173797.01</v>
      </c>
      <c r="H4932">
        <v>16336.89</v>
      </c>
    </row>
    <row r="4933" spans="1:8" x14ac:dyDescent="0.2">
      <c r="A4933" t="s">
        <v>71</v>
      </c>
      <c r="B4933" t="s">
        <v>54</v>
      </c>
      <c r="C4933" t="s">
        <v>82</v>
      </c>
      <c r="D4933" s="4">
        <v>43313</v>
      </c>
      <c r="E4933" t="s">
        <v>207</v>
      </c>
      <c r="F4933" s="5">
        <v>43221</v>
      </c>
      <c r="G4933">
        <v>7838.35</v>
      </c>
      <c r="H4933">
        <v>736.86</v>
      </c>
    </row>
    <row r="4934" spans="1:8" x14ac:dyDescent="0.2">
      <c r="A4934" t="s">
        <v>71</v>
      </c>
      <c r="B4934" t="s">
        <v>54</v>
      </c>
      <c r="C4934" t="s">
        <v>82</v>
      </c>
      <c r="D4934" s="4">
        <v>43313</v>
      </c>
      <c r="E4934" t="s">
        <v>199</v>
      </c>
      <c r="F4934" s="5">
        <v>43221</v>
      </c>
      <c r="G4934">
        <v>181635.36</v>
      </c>
      <c r="H4934">
        <v>9444.7999999999993</v>
      </c>
    </row>
    <row r="4935" spans="1:8" x14ac:dyDescent="0.2">
      <c r="A4935" t="s">
        <v>71</v>
      </c>
      <c r="B4935" t="s">
        <v>54</v>
      </c>
      <c r="C4935" t="s">
        <v>80</v>
      </c>
      <c r="D4935" s="4">
        <v>43313</v>
      </c>
      <c r="E4935" t="s">
        <v>199</v>
      </c>
      <c r="F4935" s="5">
        <v>43221</v>
      </c>
      <c r="G4935">
        <v>33298.33</v>
      </c>
      <c r="H4935">
        <v>2364.23</v>
      </c>
    </row>
    <row r="4936" spans="1:8" x14ac:dyDescent="0.2">
      <c r="A4936" t="s">
        <v>71</v>
      </c>
      <c r="B4936" t="s">
        <v>54</v>
      </c>
      <c r="C4936" t="s">
        <v>81</v>
      </c>
      <c r="D4936" s="4">
        <v>43313</v>
      </c>
      <c r="E4936" t="s">
        <v>198</v>
      </c>
      <c r="F4936" s="5">
        <v>43221</v>
      </c>
      <c r="G4936">
        <v>97807.29</v>
      </c>
      <c r="H4936">
        <v>-3423.31</v>
      </c>
    </row>
    <row r="4937" spans="1:8" x14ac:dyDescent="0.2">
      <c r="A4937" t="s">
        <v>71</v>
      </c>
      <c r="B4937" t="s">
        <v>54</v>
      </c>
      <c r="C4937" t="s">
        <v>81</v>
      </c>
      <c r="D4937" s="4">
        <v>43313</v>
      </c>
      <c r="E4937" t="s">
        <v>204</v>
      </c>
      <c r="F4937" s="5">
        <v>43221</v>
      </c>
      <c r="G4937">
        <v>93586.54</v>
      </c>
      <c r="H4937">
        <v>6083.17</v>
      </c>
    </row>
    <row r="4938" spans="1:8" x14ac:dyDescent="0.2">
      <c r="A4938" t="s">
        <v>71</v>
      </c>
      <c r="B4938" t="s">
        <v>54</v>
      </c>
      <c r="C4938" t="s">
        <v>81</v>
      </c>
      <c r="D4938" s="4">
        <v>43313</v>
      </c>
      <c r="E4938" t="s">
        <v>205</v>
      </c>
      <c r="F4938" s="5">
        <v>43221</v>
      </c>
      <c r="G4938">
        <v>4220.75</v>
      </c>
      <c r="H4938">
        <v>274.35000000000002</v>
      </c>
    </row>
    <row r="4939" spans="1:8" x14ac:dyDescent="0.2">
      <c r="A4939" t="s">
        <v>71</v>
      </c>
      <c r="B4939" t="s">
        <v>54</v>
      </c>
      <c r="C4939" t="s">
        <v>81</v>
      </c>
      <c r="D4939" s="4">
        <v>43313</v>
      </c>
      <c r="E4939" t="s">
        <v>199</v>
      </c>
      <c r="F4939" s="5">
        <v>43221</v>
      </c>
      <c r="G4939">
        <v>97807.29</v>
      </c>
      <c r="H4939">
        <v>3423.31</v>
      </c>
    </row>
    <row r="4940" spans="1:8" x14ac:dyDescent="0.2">
      <c r="A4940" t="s">
        <v>71</v>
      </c>
      <c r="B4940" t="s">
        <v>54</v>
      </c>
      <c r="C4940" t="s">
        <v>82</v>
      </c>
      <c r="D4940" s="4">
        <v>43313</v>
      </c>
      <c r="E4940" t="s">
        <v>198</v>
      </c>
      <c r="F4940" s="5">
        <v>43221</v>
      </c>
      <c r="G4940">
        <v>29802.14</v>
      </c>
      <c r="H4940">
        <v>-1549.71</v>
      </c>
    </row>
    <row r="4941" spans="1:8" x14ac:dyDescent="0.2">
      <c r="A4941" t="s">
        <v>71</v>
      </c>
      <c r="B4941" t="s">
        <v>54</v>
      </c>
      <c r="C4941" t="s">
        <v>82</v>
      </c>
      <c r="D4941" s="4">
        <v>43313</v>
      </c>
      <c r="E4941" t="s">
        <v>206</v>
      </c>
      <c r="F4941" s="5">
        <v>43221</v>
      </c>
      <c r="G4941">
        <v>28516.02</v>
      </c>
      <c r="H4941">
        <v>2680.46</v>
      </c>
    </row>
    <row r="4942" spans="1:8" x14ac:dyDescent="0.2">
      <c r="A4942" t="s">
        <v>71</v>
      </c>
      <c r="B4942" t="s">
        <v>54</v>
      </c>
      <c r="C4942" t="s">
        <v>82</v>
      </c>
      <c r="D4942" s="4">
        <v>43313</v>
      </c>
      <c r="E4942" t="s">
        <v>207</v>
      </c>
      <c r="F4942" s="5">
        <v>43221</v>
      </c>
      <c r="G4942">
        <v>1286.1199999999999</v>
      </c>
      <c r="H4942">
        <v>120.92</v>
      </c>
    </row>
    <row r="4943" spans="1:8" x14ac:dyDescent="0.2">
      <c r="A4943" t="s">
        <v>71</v>
      </c>
      <c r="B4943" t="s">
        <v>54</v>
      </c>
      <c r="C4943" t="s">
        <v>82</v>
      </c>
      <c r="D4943" s="4">
        <v>43313</v>
      </c>
      <c r="E4943" t="s">
        <v>199</v>
      </c>
      <c r="F4943" s="5">
        <v>43221</v>
      </c>
      <c r="G4943">
        <v>29802.14</v>
      </c>
      <c r="H4943">
        <v>1549.71</v>
      </c>
    </row>
    <row r="4944" spans="1:8" x14ac:dyDescent="0.2">
      <c r="A4944" t="s">
        <v>71</v>
      </c>
      <c r="B4944" t="s">
        <v>55</v>
      </c>
      <c r="C4944" t="s">
        <v>80</v>
      </c>
      <c r="D4944" s="4">
        <v>43313</v>
      </c>
      <c r="E4944" t="s">
        <v>203</v>
      </c>
      <c r="F4944" s="5">
        <v>43221</v>
      </c>
      <c r="G4944">
        <v>874.06</v>
      </c>
      <c r="H4944">
        <v>115.38</v>
      </c>
    </row>
    <row r="4945" spans="1:8" x14ac:dyDescent="0.2">
      <c r="A4945" t="s">
        <v>71</v>
      </c>
      <c r="B4945" t="s">
        <v>55</v>
      </c>
      <c r="C4945" t="s">
        <v>80</v>
      </c>
      <c r="D4945" s="4">
        <v>43313</v>
      </c>
      <c r="E4945" t="s">
        <v>199</v>
      </c>
      <c r="F4945" s="5">
        <v>43221</v>
      </c>
      <c r="G4945">
        <v>20254</v>
      </c>
      <c r="H4945">
        <v>1437.99</v>
      </c>
    </row>
    <row r="4946" spans="1:8" x14ac:dyDescent="0.2">
      <c r="A4946" t="s">
        <v>71</v>
      </c>
      <c r="B4946" t="s">
        <v>55</v>
      </c>
      <c r="C4946" t="s">
        <v>80</v>
      </c>
      <c r="D4946" s="4">
        <v>43313</v>
      </c>
      <c r="E4946" t="s">
        <v>198</v>
      </c>
      <c r="F4946" s="5">
        <v>43221</v>
      </c>
      <c r="G4946">
        <v>20254</v>
      </c>
      <c r="H4946">
        <v>-1437.99</v>
      </c>
    </row>
    <row r="4947" spans="1:8" x14ac:dyDescent="0.2">
      <c r="A4947" t="s">
        <v>71</v>
      </c>
      <c r="B4947" t="s">
        <v>55</v>
      </c>
      <c r="C4947" t="s">
        <v>80</v>
      </c>
      <c r="D4947" s="4">
        <v>43313</v>
      </c>
      <c r="E4947" t="s">
        <v>202</v>
      </c>
      <c r="F4947" s="5">
        <v>43221</v>
      </c>
      <c r="G4947">
        <v>19379.939999999999</v>
      </c>
      <c r="H4947">
        <v>2558.12</v>
      </c>
    </row>
    <row r="4948" spans="1:8" x14ac:dyDescent="0.2">
      <c r="A4948" t="s">
        <v>71</v>
      </c>
      <c r="B4948" t="s">
        <v>55</v>
      </c>
      <c r="C4948" t="s">
        <v>81</v>
      </c>
      <c r="D4948" s="4">
        <v>43313</v>
      </c>
      <c r="E4948" t="s">
        <v>198</v>
      </c>
      <c r="F4948" s="5">
        <v>43221</v>
      </c>
      <c r="G4948">
        <v>37321.21</v>
      </c>
      <c r="H4948">
        <v>-1306.26</v>
      </c>
    </row>
    <row r="4949" spans="1:8" x14ac:dyDescent="0.2">
      <c r="A4949" t="s">
        <v>71</v>
      </c>
      <c r="B4949" t="s">
        <v>55</v>
      </c>
      <c r="C4949" t="s">
        <v>81</v>
      </c>
      <c r="D4949" s="4">
        <v>43313</v>
      </c>
      <c r="E4949" t="s">
        <v>204</v>
      </c>
      <c r="F4949" s="5">
        <v>43221</v>
      </c>
      <c r="G4949">
        <v>35710.660000000003</v>
      </c>
      <c r="H4949">
        <v>2321.1999999999998</v>
      </c>
    </row>
    <row r="4950" spans="1:8" x14ac:dyDescent="0.2">
      <c r="A4950" t="s">
        <v>71</v>
      </c>
      <c r="B4950" t="s">
        <v>55</v>
      </c>
      <c r="C4950" t="s">
        <v>81</v>
      </c>
      <c r="D4950" s="4">
        <v>43313</v>
      </c>
      <c r="E4950" t="s">
        <v>205</v>
      </c>
      <c r="F4950" s="5">
        <v>43221</v>
      </c>
      <c r="G4950">
        <v>1610.55</v>
      </c>
      <c r="H4950">
        <v>104.63</v>
      </c>
    </row>
    <row r="4951" spans="1:8" x14ac:dyDescent="0.2">
      <c r="A4951" t="s">
        <v>71</v>
      </c>
      <c r="B4951" t="s">
        <v>55</v>
      </c>
      <c r="C4951" t="s">
        <v>81</v>
      </c>
      <c r="D4951" s="4">
        <v>43313</v>
      </c>
      <c r="E4951" t="s">
        <v>199</v>
      </c>
      <c r="F4951" s="5">
        <v>43221</v>
      </c>
      <c r="G4951">
        <v>37321.21</v>
      </c>
      <c r="H4951">
        <v>1306.26</v>
      </c>
    </row>
    <row r="4952" spans="1:8" x14ac:dyDescent="0.2">
      <c r="A4952" t="s">
        <v>71</v>
      </c>
      <c r="B4952" t="s">
        <v>55</v>
      </c>
      <c r="C4952" t="s">
        <v>82</v>
      </c>
      <c r="D4952" s="4">
        <v>43313</v>
      </c>
      <c r="E4952" t="s">
        <v>198</v>
      </c>
      <c r="F4952" s="5">
        <v>43221</v>
      </c>
      <c r="G4952">
        <v>15565.81</v>
      </c>
      <c r="H4952">
        <v>-809.43</v>
      </c>
    </row>
    <row r="4953" spans="1:8" x14ac:dyDescent="0.2">
      <c r="A4953" t="s">
        <v>71</v>
      </c>
      <c r="B4953" t="s">
        <v>55</v>
      </c>
      <c r="C4953" t="s">
        <v>82</v>
      </c>
      <c r="D4953" s="4">
        <v>43313</v>
      </c>
      <c r="E4953" t="s">
        <v>206</v>
      </c>
      <c r="F4953" s="5">
        <v>43221</v>
      </c>
      <c r="G4953">
        <v>14894.09</v>
      </c>
      <c r="H4953">
        <v>1400.05</v>
      </c>
    </row>
    <row r="4954" spans="1:8" x14ac:dyDescent="0.2">
      <c r="A4954" t="s">
        <v>71</v>
      </c>
      <c r="B4954" t="s">
        <v>55</v>
      </c>
      <c r="C4954" t="s">
        <v>82</v>
      </c>
      <c r="D4954" s="4">
        <v>43313</v>
      </c>
      <c r="E4954" t="s">
        <v>207</v>
      </c>
      <c r="F4954" s="5">
        <v>43221</v>
      </c>
      <c r="G4954">
        <v>671.72</v>
      </c>
      <c r="H4954">
        <v>63.11</v>
      </c>
    </row>
    <row r="4955" spans="1:8" x14ac:dyDescent="0.2">
      <c r="A4955" t="s">
        <v>71</v>
      </c>
      <c r="B4955" t="s">
        <v>55</v>
      </c>
      <c r="C4955" t="s">
        <v>82</v>
      </c>
      <c r="D4955" s="4">
        <v>43313</v>
      </c>
      <c r="E4955" t="s">
        <v>199</v>
      </c>
      <c r="F4955" s="5">
        <v>43221</v>
      </c>
      <c r="G4955">
        <v>15565.81</v>
      </c>
      <c r="H4955">
        <v>809.43</v>
      </c>
    </row>
    <row r="4956" spans="1:8" x14ac:dyDescent="0.2">
      <c r="A4956" t="s">
        <v>71</v>
      </c>
      <c r="B4956" t="s">
        <v>54</v>
      </c>
      <c r="C4956" t="s">
        <v>80</v>
      </c>
      <c r="D4956" s="4">
        <v>43313</v>
      </c>
      <c r="E4956" t="s">
        <v>198</v>
      </c>
      <c r="F4956" s="5">
        <v>43221</v>
      </c>
      <c r="G4956">
        <v>33298.33</v>
      </c>
      <c r="H4956">
        <v>-2364.23</v>
      </c>
    </row>
    <row r="4957" spans="1:8" x14ac:dyDescent="0.2">
      <c r="A4957" t="s">
        <v>71</v>
      </c>
      <c r="B4957" t="s">
        <v>54</v>
      </c>
      <c r="C4957" t="s">
        <v>80</v>
      </c>
      <c r="D4957" s="4">
        <v>43313</v>
      </c>
      <c r="E4957" t="s">
        <v>202</v>
      </c>
      <c r="F4957" s="5">
        <v>43221</v>
      </c>
      <c r="G4957">
        <v>31861.32</v>
      </c>
      <c r="H4957">
        <v>4205.7299999999996</v>
      </c>
    </row>
    <row r="4958" spans="1:8" x14ac:dyDescent="0.2">
      <c r="A4958" t="s">
        <v>71</v>
      </c>
      <c r="B4958" t="s">
        <v>54</v>
      </c>
      <c r="C4958" t="s">
        <v>80</v>
      </c>
      <c r="D4958" s="4">
        <v>43313</v>
      </c>
      <c r="E4958" t="s">
        <v>203</v>
      </c>
      <c r="F4958" s="5">
        <v>43221</v>
      </c>
      <c r="G4958">
        <v>1437.01</v>
      </c>
      <c r="H4958">
        <v>189.66</v>
      </c>
    </row>
    <row r="4959" spans="1:8" x14ac:dyDescent="0.2">
      <c r="A4959" t="s">
        <v>71</v>
      </c>
      <c r="B4959" t="s">
        <v>55</v>
      </c>
      <c r="C4959" t="s">
        <v>82</v>
      </c>
      <c r="D4959" s="4">
        <v>43344</v>
      </c>
      <c r="E4959" t="s">
        <v>207</v>
      </c>
      <c r="F4959" s="5">
        <v>43221</v>
      </c>
      <c r="G4959">
        <v>669.39</v>
      </c>
      <c r="H4959">
        <v>62.92</v>
      </c>
    </row>
    <row r="4960" spans="1:8" x14ac:dyDescent="0.2">
      <c r="A4960" t="s">
        <v>71</v>
      </c>
      <c r="B4960" t="s">
        <v>55</v>
      </c>
      <c r="C4960" t="s">
        <v>82</v>
      </c>
      <c r="D4960" s="4">
        <v>43344</v>
      </c>
      <c r="E4960" t="s">
        <v>199</v>
      </c>
      <c r="F4960" s="5">
        <v>43221</v>
      </c>
      <c r="G4960">
        <v>15512.1</v>
      </c>
      <c r="H4960">
        <v>806.65</v>
      </c>
    </row>
    <row r="4961" spans="1:8" x14ac:dyDescent="0.2">
      <c r="A4961" t="s">
        <v>71</v>
      </c>
      <c r="B4961" t="s">
        <v>54</v>
      </c>
      <c r="C4961" t="s">
        <v>80</v>
      </c>
      <c r="D4961" s="4">
        <v>43313</v>
      </c>
      <c r="E4961" t="s">
        <v>198</v>
      </c>
      <c r="F4961" s="5">
        <v>43221</v>
      </c>
      <c r="G4961">
        <v>84519.02</v>
      </c>
      <c r="H4961">
        <v>-6000.88</v>
      </c>
    </row>
    <row r="4962" spans="1:8" x14ac:dyDescent="0.2">
      <c r="A4962" t="s">
        <v>71</v>
      </c>
      <c r="B4962" t="s">
        <v>54</v>
      </c>
      <c r="C4962" t="s">
        <v>80</v>
      </c>
      <c r="D4962" s="4">
        <v>43313</v>
      </c>
      <c r="E4962" t="s">
        <v>202</v>
      </c>
      <c r="F4962" s="5">
        <v>43221</v>
      </c>
      <c r="G4962">
        <v>80871.850000000006</v>
      </c>
      <c r="H4962">
        <v>10675.21</v>
      </c>
    </row>
    <row r="4963" spans="1:8" x14ac:dyDescent="0.2">
      <c r="A4963" t="s">
        <v>71</v>
      </c>
      <c r="B4963" t="s">
        <v>54</v>
      </c>
      <c r="C4963" t="s">
        <v>80</v>
      </c>
      <c r="D4963" s="4">
        <v>43313</v>
      </c>
      <c r="E4963" t="s">
        <v>203</v>
      </c>
      <c r="F4963" s="5">
        <v>43221</v>
      </c>
      <c r="G4963">
        <v>3647.17</v>
      </c>
      <c r="H4963">
        <v>481.35</v>
      </c>
    </row>
    <row r="4964" spans="1:8" x14ac:dyDescent="0.2">
      <c r="A4964" t="s">
        <v>71</v>
      </c>
      <c r="B4964" t="s">
        <v>54</v>
      </c>
      <c r="C4964" t="s">
        <v>80</v>
      </c>
      <c r="D4964" s="4">
        <v>43313</v>
      </c>
      <c r="E4964" t="s">
        <v>199</v>
      </c>
      <c r="F4964" s="5">
        <v>43221</v>
      </c>
      <c r="G4964">
        <v>84519.02</v>
      </c>
      <c r="H4964">
        <v>6000.88</v>
      </c>
    </row>
    <row r="4965" spans="1:8" x14ac:dyDescent="0.2">
      <c r="A4965" t="s">
        <v>71</v>
      </c>
      <c r="B4965" t="s">
        <v>54</v>
      </c>
      <c r="C4965" t="s">
        <v>81</v>
      </c>
      <c r="D4965" s="4">
        <v>43313</v>
      </c>
      <c r="E4965" t="s">
        <v>198</v>
      </c>
      <c r="F4965" s="5">
        <v>43221</v>
      </c>
      <c r="G4965">
        <v>292271.38</v>
      </c>
      <c r="H4965">
        <v>-10229.68</v>
      </c>
    </row>
    <row r="4966" spans="1:8" x14ac:dyDescent="0.2">
      <c r="A4966" t="s">
        <v>71</v>
      </c>
      <c r="B4966" t="s">
        <v>54</v>
      </c>
      <c r="C4966" t="s">
        <v>81</v>
      </c>
      <c r="D4966" s="4">
        <v>43313</v>
      </c>
      <c r="E4966" t="s">
        <v>204</v>
      </c>
      <c r="F4966" s="5">
        <v>43221</v>
      </c>
      <c r="G4966">
        <v>279658.71000000002</v>
      </c>
      <c r="H4966">
        <v>18177.849999999999</v>
      </c>
    </row>
    <row r="4967" spans="1:8" x14ac:dyDescent="0.2">
      <c r="A4967" t="s">
        <v>71</v>
      </c>
      <c r="B4967" t="s">
        <v>54</v>
      </c>
      <c r="C4967" t="s">
        <v>81</v>
      </c>
      <c r="D4967" s="4">
        <v>43313</v>
      </c>
      <c r="E4967" t="s">
        <v>205</v>
      </c>
      <c r="F4967" s="5">
        <v>43221</v>
      </c>
      <c r="G4967">
        <v>12612.67</v>
      </c>
      <c r="H4967">
        <v>819.86</v>
      </c>
    </row>
    <row r="4968" spans="1:8" x14ac:dyDescent="0.2">
      <c r="A4968" t="s">
        <v>71</v>
      </c>
      <c r="B4968" t="s">
        <v>54</v>
      </c>
      <c r="C4968" t="s">
        <v>81</v>
      </c>
      <c r="D4968" s="4">
        <v>43313</v>
      </c>
      <c r="E4968" t="s">
        <v>199</v>
      </c>
      <c r="F4968" s="5">
        <v>43221</v>
      </c>
      <c r="G4968">
        <v>292271.38</v>
      </c>
      <c r="H4968">
        <v>10229.68</v>
      </c>
    </row>
    <row r="4969" spans="1:8" x14ac:dyDescent="0.2">
      <c r="A4969" t="s">
        <v>71</v>
      </c>
      <c r="B4969" t="s">
        <v>54</v>
      </c>
      <c r="C4969" t="s">
        <v>82</v>
      </c>
      <c r="D4969" s="4">
        <v>43313</v>
      </c>
      <c r="E4969" t="s">
        <v>198</v>
      </c>
      <c r="F4969" s="5">
        <v>43221</v>
      </c>
      <c r="G4969">
        <v>75269.36</v>
      </c>
      <c r="H4969">
        <v>-3914.05</v>
      </c>
    </row>
    <row r="4970" spans="1:8" x14ac:dyDescent="0.2">
      <c r="A4970" t="s">
        <v>71</v>
      </c>
      <c r="B4970" t="s">
        <v>54</v>
      </c>
      <c r="C4970" t="s">
        <v>82</v>
      </c>
      <c r="D4970" s="4">
        <v>43313</v>
      </c>
      <c r="E4970" t="s">
        <v>207</v>
      </c>
      <c r="F4970" s="5">
        <v>43221</v>
      </c>
      <c r="G4970">
        <v>3248.11</v>
      </c>
      <c r="H4970">
        <v>305.37</v>
      </c>
    </row>
    <row r="4971" spans="1:8" x14ac:dyDescent="0.2">
      <c r="A4971" t="s">
        <v>71</v>
      </c>
      <c r="B4971" t="s">
        <v>54</v>
      </c>
      <c r="C4971" t="s">
        <v>82</v>
      </c>
      <c r="D4971" s="4">
        <v>43313</v>
      </c>
      <c r="E4971" t="s">
        <v>199</v>
      </c>
      <c r="F4971" s="5">
        <v>43221</v>
      </c>
      <c r="G4971">
        <v>75269.36</v>
      </c>
      <c r="H4971">
        <v>3914.05</v>
      </c>
    </row>
    <row r="4972" spans="1:8" x14ac:dyDescent="0.2">
      <c r="A4972" t="s">
        <v>71</v>
      </c>
      <c r="B4972" t="s">
        <v>54</v>
      </c>
      <c r="C4972" t="s">
        <v>82</v>
      </c>
      <c r="D4972" s="4">
        <v>43313</v>
      </c>
      <c r="E4972" t="s">
        <v>206</v>
      </c>
      <c r="F4972" s="5">
        <v>43221</v>
      </c>
      <c r="G4972">
        <v>72021.25</v>
      </c>
      <c r="H4972">
        <v>6770</v>
      </c>
    </row>
    <row r="4973" spans="1:8" x14ac:dyDescent="0.2">
      <c r="A4973" t="s">
        <v>71</v>
      </c>
      <c r="B4973" t="s">
        <v>55</v>
      </c>
      <c r="C4973" t="s">
        <v>80</v>
      </c>
      <c r="D4973" s="4">
        <v>43313</v>
      </c>
      <c r="E4973" t="s">
        <v>198</v>
      </c>
      <c r="F4973" s="5">
        <v>43221</v>
      </c>
      <c r="G4973">
        <v>20000.240000000002</v>
      </c>
      <c r="H4973">
        <v>-1419.98</v>
      </c>
    </row>
    <row r="4974" spans="1:8" x14ac:dyDescent="0.2">
      <c r="A4974" t="s">
        <v>71</v>
      </c>
      <c r="B4974" t="s">
        <v>55</v>
      </c>
      <c r="C4974" t="s">
        <v>80</v>
      </c>
      <c r="D4974" s="4">
        <v>43313</v>
      </c>
      <c r="E4974" t="s">
        <v>202</v>
      </c>
      <c r="F4974" s="5">
        <v>43221</v>
      </c>
      <c r="G4974">
        <v>19137.13</v>
      </c>
      <c r="H4974">
        <v>2526.1</v>
      </c>
    </row>
    <row r="4975" spans="1:8" x14ac:dyDescent="0.2">
      <c r="A4975" t="s">
        <v>71</v>
      </c>
      <c r="B4975" t="s">
        <v>55</v>
      </c>
      <c r="C4975" t="s">
        <v>80</v>
      </c>
      <c r="D4975" s="4">
        <v>43313</v>
      </c>
      <c r="E4975" t="s">
        <v>203</v>
      </c>
      <c r="F4975" s="5">
        <v>43221</v>
      </c>
      <c r="G4975">
        <v>863.11</v>
      </c>
      <c r="H4975">
        <v>113.92</v>
      </c>
    </row>
    <row r="4976" spans="1:8" x14ac:dyDescent="0.2">
      <c r="A4976" t="s">
        <v>71</v>
      </c>
      <c r="B4976" t="s">
        <v>55</v>
      </c>
      <c r="C4976" t="s">
        <v>80</v>
      </c>
      <c r="D4976" s="4">
        <v>43313</v>
      </c>
      <c r="E4976" t="s">
        <v>199</v>
      </c>
      <c r="F4976" s="5">
        <v>43221</v>
      </c>
      <c r="G4976">
        <v>20000.240000000002</v>
      </c>
      <c r="H4976">
        <v>1419.98</v>
      </c>
    </row>
    <row r="4977" spans="1:8" x14ac:dyDescent="0.2">
      <c r="A4977" t="s">
        <v>71</v>
      </c>
      <c r="B4977" t="s">
        <v>55</v>
      </c>
      <c r="C4977" t="s">
        <v>81</v>
      </c>
      <c r="D4977" s="4">
        <v>43313</v>
      </c>
      <c r="E4977" t="s">
        <v>198</v>
      </c>
      <c r="F4977" s="5">
        <v>43221</v>
      </c>
      <c r="G4977">
        <v>51106.44</v>
      </c>
      <c r="H4977">
        <v>-1788.73</v>
      </c>
    </row>
    <row r="4978" spans="1:8" x14ac:dyDescent="0.2">
      <c r="A4978" t="s">
        <v>71</v>
      </c>
      <c r="B4978" t="s">
        <v>55</v>
      </c>
      <c r="C4978" t="s">
        <v>81</v>
      </c>
      <c r="D4978" s="4">
        <v>43313</v>
      </c>
      <c r="E4978" t="s">
        <v>204</v>
      </c>
      <c r="F4978" s="5">
        <v>43221</v>
      </c>
      <c r="G4978">
        <v>48901.02</v>
      </c>
      <c r="H4978">
        <v>3178.57</v>
      </c>
    </row>
    <row r="4979" spans="1:8" x14ac:dyDescent="0.2">
      <c r="A4979" t="s">
        <v>71</v>
      </c>
      <c r="B4979" t="s">
        <v>55</v>
      </c>
      <c r="C4979" t="s">
        <v>81</v>
      </c>
      <c r="D4979" s="4">
        <v>43313</v>
      </c>
      <c r="E4979" t="s">
        <v>205</v>
      </c>
      <c r="F4979" s="5">
        <v>43221</v>
      </c>
      <c r="G4979">
        <v>2205.42</v>
      </c>
      <c r="H4979">
        <v>143.34</v>
      </c>
    </row>
    <row r="4980" spans="1:8" x14ac:dyDescent="0.2">
      <c r="A4980" t="s">
        <v>71</v>
      </c>
      <c r="B4980" t="s">
        <v>55</v>
      </c>
      <c r="C4980" t="s">
        <v>81</v>
      </c>
      <c r="D4980" s="4">
        <v>43313</v>
      </c>
      <c r="E4980" t="s">
        <v>199</v>
      </c>
      <c r="F4980" s="5">
        <v>43221</v>
      </c>
      <c r="G4980">
        <v>51106.44</v>
      </c>
      <c r="H4980">
        <v>1788.73</v>
      </c>
    </row>
    <row r="4981" spans="1:8" x14ac:dyDescent="0.2">
      <c r="A4981" t="s">
        <v>71</v>
      </c>
      <c r="B4981" t="s">
        <v>55</v>
      </c>
      <c r="C4981" t="s">
        <v>82</v>
      </c>
      <c r="D4981" s="4">
        <v>43313</v>
      </c>
      <c r="E4981" t="s">
        <v>198</v>
      </c>
      <c r="F4981" s="5">
        <v>43221</v>
      </c>
      <c r="G4981">
        <v>17256.21</v>
      </c>
      <c r="H4981">
        <v>-897.33</v>
      </c>
    </row>
    <row r="4982" spans="1:8" x14ac:dyDescent="0.2">
      <c r="A4982" t="s">
        <v>71</v>
      </c>
      <c r="B4982" t="s">
        <v>55</v>
      </c>
      <c r="C4982" t="s">
        <v>82</v>
      </c>
      <c r="D4982" s="4">
        <v>43313</v>
      </c>
      <c r="E4982" t="s">
        <v>206</v>
      </c>
      <c r="F4982" s="5">
        <v>43221</v>
      </c>
      <c r="G4982">
        <v>16511.54</v>
      </c>
      <c r="H4982">
        <v>1552.09</v>
      </c>
    </row>
    <row r="4983" spans="1:8" x14ac:dyDescent="0.2">
      <c r="A4983" t="s">
        <v>71</v>
      </c>
      <c r="B4983" t="s">
        <v>55</v>
      </c>
      <c r="C4983" t="s">
        <v>82</v>
      </c>
      <c r="D4983" s="4">
        <v>43313</v>
      </c>
      <c r="E4983" t="s">
        <v>207</v>
      </c>
      <c r="F4983" s="5">
        <v>43221</v>
      </c>
      <c r="G4983">
        <v>744.67</v>
      </c>
      <c r="H4983">
        <v>69.989999999999995</v>
      </c>
    </row>
    <row r="4984" spans="1:8" x14ac:dyDescent="0.2">
      <c r="A4984" t="s">
        <v>71</v>
      </c>
      <c r="B4984" t="s">
        <v>55</v>
      </c>
      <c r="C4984" t="s">
        <v>82</v>
      </c>
      <c r="D4984" s="4">
        <v>43313</v>
      </c>
      <c r="E4984" t="s">
        <v>199</v>
      </c>
      <c r="F4984" s="5">
        <v>43221</v>
      </c>
      <c r="G4984">
        <v>17256.21</v>
      </c>
      <c r="H4984">
        <v>897.33</v>
      </c>
    </row>
    <row r="4985" spans="1:8" x14ac:dyDescent="0.2">
      <c r="A4985" t="s">
        <v>71</v>
      </c>
      <c r="B4985" t="s">
        <v>54</v>
      </c>
      <c r="C4985" t="s">
        <v>80</v>
      </c>
      <c r="D4985" s="4">
        <v>43313</v>
      </c>
      <c r="E4985" t="s">
        <v>198</v>
      </c>
      <c r="F4985" s="5">
        <v>43221</v>
      </c>
      <c r="G4985">
        <v>77218.06</v>
      </c>
      <c r="H4985">
        <v>-5482.36</v>
      </c>
    </row>
    <row r="4986" spans="1:8" x14ac:dyDescent="0.2">
      <c r="A4986" t="s">
        <v>71</v>
      </c>
      <c r="B4986" t="s">
        <v>54</v>
      </c>
      <c r="C4986" t="s">
        <v>80</v>
      </c>
      <c r="D4986" s="4">
        <v>43313</v>
      </c>
      <c r="E4986" t="s">
        <v>202</v>
      </c>
      <c r="F4986" s="5">
        <v>43221</v>
      </c>
      <c r="G4986">
        <v>73885.820000000007</v>
      </c>
      <c r="H4986">
        <v>9752.91</v>
      </c>
    </row>
    <row r="4987" spans="1:8" x14ac:dyDescent="0.2">
      <c r="A4987" t="s">
        <v>71</v>
      </c>
      <c r="B4987" t="s">
        <v>54</v>
      </c>
      <c r="C4987" t="s">
        <v>80</v>
      </c>
      <c r="D4987" s="4">
        <v>43313</v>
      </c>
      <c r="E4987" t="s">
        <v>203</v>
      </c>
      <c r="F4987" s="5">
        <v>43221</v>
      </c>
      <c r="G4987">
        <v>3332.24</v>
      </c>
      <c r="H4987">
        <v>439.82</v>
      </c>
    </row>
    <row r="4988" spans="1:8" x14ac:dyDescent="0.2">
      <c r="A4988" t="s">
        <v>71</v>
      </c>
      <c r="B4988" t="s">
        <v>54</v>
      </c>
      <c r="C4988" t="s">
        <v>80</v>
      </c>
      <c r="D4988" s="4">
        <v>43313</v>
      </c>
      <c r="E4988" t="s">
        <v>199</v>
      </c>
      <c r="F4988" s="5">
        <v>43221</v>
      </c>
      <c r="G4988">
        <v>77218.06</v>
      </c>
      <c r="H4988">
        <v>5482.36</v>
      </c>
    </row>
    <row r="4989" spans="1:8" x14ac:dyDescent="0.2">
      <c r="A4989" t="s">
        <v>71</v>
      </c>
      <c r="B4989" t="s">
        <v>54</v>
      </c>
      <c r="C4989" t="s">
        <v>81</v>
      </c>
      <c r="D4989" s="4">
        <v>43313</v>
      </c>
      <c r="E4989" t="s">
        <v>198</v>
      </c>
      <c r="F4989" s="5">
        <v>43221</v>
      </c>
      <c r="G4989">
        <v>233377.36</v>
      </c>
      <c r="H4989">
        <v>-8168.41</v>
      </c>
    </row>
    <row r="4990" spans="1:8" x14ac:dyDescent="0.2">
      <c r="A4990" t="s">
        <v>71</v>
      </c>
      <c r="B4990" t="s">
        <v>54</v>
      </c>
      <c r="C4990" t="s">
        <v>81</v>
      </c>
      <c r="D4990" s="4">
        <v>43313</v>
      </c>
      <c r="E4990" t="s">
        <v>204</v>
      </c>
      <c r="F4990" s="5">
        <v>43221</v>
      </c>
      <c r="G4990">
        <v>223306.33</v>
      </c>
      <c r="H4990">
        <v>14514.92</v>
      </c>
    </row>
    <row r="4991" spans="1:8" x14ac:dyDescent="0.2">
      <c r="A4991" t="s">
        <v>71</v>
      </c>
      <c r="B4991" t="s">
        <v>54</v>
      </c>
      <c r="C4991" t="s">
        <v>81</v>
      </c>
      <c r="D4991" s="4">
        <v>43313</v>
      </c>
      <c r="E4991" t="s">
        <v>205</v>
      </c>
      <c r="F4991" s="5">
        <v>43221</v>
      </c>
      <c r="G4991">
        <v>10071.030000000001</v>
      </c>
      <c r="H4991">
        <v>654.58000000000004</v>
      </c>
    </row>
    <row r="4992" spans="1:8" x14ac:dyDescent="0.2">
      <c r="A4992" t="s">
        <v>71</v>
      </c>
      <c r="B4992" t="s">
        <v>54</v>
      </c>
      <c r="C4992" t="s">
        <v>81</v>
      </c>
      <c r="D4992" s="4">
        <v>43313</v>
      </c>
      <c r="E4992" t="s">
        <v>199</v>
      </c>
      <c r="F4992" s="5">
        <v>43221</v>
      </c>
      <c r="G4992">
        <v>233377.36</v>
      </c>
      <c r="H4992">
        <v>8168.41</v>
      </c>
    </row>
    <row r="4993" spans="1:8" x14ac:dyDescent="0.2">
      <c r="A4993" t="s">
        <v>71</v>
      </c>
      <c r="B4993" t="s">
        <v>54</v>
      </c>
      <c r="C4993" t="s">
        <v>82</v>
      </c>
      <c r="D4993" s="4">
        <v>43313</v>
      </c>
      <c r="E4993" t="s">
        <v>198</v>
      </c>
      <c r="F4993" s="5">
        <v>43221</v>
      </c>
      <c r="G4993">
        <v>68693.06</v>
      </c>
      <c r="H4993">
        <v>-3572.04</v>
      </c>
    </row>
    <row r="4994" spans="1:8" x14ac:dyDescent="0.2">
      <c r="A4994" t="s">
        <v>71</v>
      </c>
      <c r="B4994" t="s">
        <v>54</v>
      </c>
      <c r="C4994" t="s">
        <v>82</v>
      </c>
      <c r="D4994" s="4">
        <v>43313</v>
      </c>
      <c r="E4994" t="s">
        <v>206</v>
      </c>
      <c r="F4994" s="5">
        <v>43221</v>
      </c>
      <c r="G4994">
        <v>65728.69</v>
      </c>
      <c r="H4994">
        <v>6178.49</v>
      </c>
    </row>
    <row r="4995" spans="1:8" x14ac:dyDescent="0.2">
      <c r="A4995" t="s">
        <v>71</v>
      </c>
      <c r="B4995" t="s">
        <v>54</v>
      </c>
      <c r="C4995" t="s">
        <v>82</v>
      </c>
      <c r="D4995" s="4">
        <v>43313</v>
      </c>
      <c r="E4995" t="s">
        <v>207</v>
      </c>
      <c r="F4995" s="5">
        <v>43221</v>
      </c>
      <c r="G4995">
        <v>2964.37</v>
      </c>
      <c r="H4995">
        <v>278.58999999999997</v>
      </c>
    </row>
    <row r="4996" spans="1:8" x14ac:dyDescent="0.2">
      <c r="A4996" t="s">
        <v>71</v>
      </c>
      <c r="B4996" t="s">
        <v>54</v>
      </c>
      <c r="C4996" t="s">
        <v>82</v>
      </c>
      <c r="D4996" s="4">
        <v>43313</v>
      </c>
      <c r="E4996" t="s">
        <v>199</v>
      </c>
      <c r="F4996" s="5">
        <v>43221</v>
      </c>
      <c r="G4996">
        <v>68693.06</v>
      </c>
      <c r="H4996">
        <v>3572.04</v>
      </c>
    </row>
    <row r="4997" spans="1:8" x14ac:dyDescent="0.2">
      <c r="A4997" t="s">
        <v>71</v>
      </c>
      <c r="B4997" t="s">
        <v>55</v>
      </c>
      <c r="C4997" t="s">
        <v>80</v>
      </c>
      <c r="D4997" s="4">
        <v>43313</v>
      </c>
      <c r="E4997" t="s">
        <v>198</v>
      </c>
      <c r="F4997" s="5">
        <v>43221</v>
      </c>
      <c r="G4997">
        <v>16268.64</v>
      </c>
      <c r="H4997">
        <v>-1155.08</v>
      </c>
    </row>
    <row r="4998" spans="1:8" x14ac:dyDescent="0.2">
      <c r="A4998" t="s">
        <v>71</v>
      </c>
      <c r="B4998" t="s">
        <v>55</v>
      </c>
      <c r="C4998" t="s">
        <v>80</v>
      </c>
      <c r="D4998" s="4">
        <v>43313</v>
      </c>
      <c r="E4998" t="s">
        <v>202</v>
      </c>
      <c r="F4998" s="5">
        <v>43221</v>
      </c>
      <c r="G4998">
        <v>15566.58</v>
      </c>
      <c r="H4998">
        <v>2054.81</v>
      </c>
    </row>
    <row r="4999" spans="1:8" x14ac:dyDescent="0.2">
      <c r="A4999" t="s">
        <v>71</v>
      </c>
      <c r="B4999" t="s">
        <v>55</v>
      </c>
      <c r="C4999" t="s">
        <v>80</v>
      </c>
      <c r="D4999" s="4">
        <v>43313</v>
      </c>
      <c r="E4999" t="s">
        <v>203</v>
      </c>
      <c r="F4999" s="5">
        <v>43221</v>
      </c>
      <c r="G4999">
        <v>702.06</v>
      </c>
      <c r="H4999">
        <v>92.68</v>
      </c>
    </row>
    <row r="5000" spans="1:8" x14ac:dyDescent="0.2">
      <c r="A5000" t="s">
        <v>71</v>
      </c>
      <c r="B5000" t="s">
        <v>55</v>
      </c>
      <c r="C5000" t="s">
        <v>80</v>
      </c>
      <c r="D5000" s="4">
        <v>43313</v>
      </c>
      <c r="E5000" t="s">
        <v>199</v>
      </c>
      <c r="F5000" s="5">
        <v>43221</v>
      </c>
      <c r="G5000">
        <v>16268.64</v>
      </c>
      <c r="H5000">
        <v>1155.08</v>
      </c>
    </row>
    <row r="5001" spans="1:8" x14ac:dyDescent="0.2">
      <c r="A5001" t="s">
        <v>71</v>
      </c>
      <c r="B5001" t="s">
        <v>55</v>
      </c>
      <c r="C5001" t="s">
        <v>81</v>
      </c>
      <c r="D5001" s="4">
        <v>43313</v>
      </c>
      <c r="E5001" t="s">
        <v>198</v>
      </c>
      <c r="F5001" s="5">
        <v>43221</v>
      </c>
      <c r="G5001">
        <v>33351.14</v>
      </c>
      <c r="H5001">
        <v>-1167.33</v>
      </c>
    </row>
    <row r="5002" spans="1:8" x14ac:dyDescent="0.2">
      <c r="A5002" t="s">
        <v>71</v>
      </c>
      <c r="B5002" t="s">
        <v>55</v>
      </c>
      <c r="C5002" t="s">
        <v>81</v>
      </c>
      <c r="D5002" s="4">
        <v>43313</v>
      </c>
      <c r="E5002" t="s">
        <v>204</v>
      </c>
      <c r="F5002" s="5">
        <v>43221</v>
      </c>
      <c r="G5002">
        <v>31911.91</v>
      </c>
      <c r="H5002">
        <v>2074.2600000000002</v>
      </c>
    </row>
    <row r="5003" spans="1:8" x14ac:dyDescent="0.2">
      <c r="A5003" t="s">
        <v>71</v>
      </c>
      <c r="B5003" t="s">
        <v>55</v>
      </c>
      <c r="C5003" t="s">
        <v>81</v>
      </c>
      <c r="D5003" s="4">
        <v>43313</v>
      </c>
      <c r="E5003" t="s">
        <v>205</v>
      </c>
      <c r="F5003" s="5">
        <v>43221</v>
      </c>
      <c r="G5003">
        <v>1439.23</v>
      </c>
      <c r="H5003">
        <v>93.56</v>
      </c>
    </row>
    <row r="5004" spans="1:8" x14ac:dyDescent="0.2">
      <c r="A5004" t="s">
        <v>71</v>
      </c>
      <c r="B5004" t="s">
        <v>55</v>
      </c>
      <c r="C5004" t="s">
        <v>81</v>
      </c>
      <c r="D5004" s="4">
        <v>43313</v>
      </c>
      <c r="E5004" t="s">
        <v>199</v>
      </c>
      <c r="F5004" s="5">
        <v>43221</v>
      </c>
      <c r="G5004">
        <v>33351.14</v>
      </c>
      <c r="H5004">
        <v>1167.33</v>
      </c>
    </row>
    <row r="5005" spans="1:8" x14ac:dyDescent="0.2">
      <c r="A5005" t="s">
        <v>71</v>
      </c>
      <c r="B5005" t="s">
        <v>55</v>
      </c>
      <c r="C5005" t="s">
        <v>82</v>
      </c>
      <c r="D5005" s="4">
        <v>43313</v>
      </c>
      <c r="E5005" t="s">
        <v>198</v>
      </c>
      <c r="F5005" s="5">
        <v>43221</v>
      </c>
      <c r="G5005">
        <v>13099.34</v>
      </c>
      <c r="H5005">
        <v>-681.17</v>
      </c>
    </row>
    <row r="5006" spans="1:8" x14ac:dyDescent="0.2">
      <c r="A5006" t="s">
        <v>71</v>
      </c>
      <c r="B5006" t="s">
        <v>55</v>
      </c>
      <c r="C5006" t="s">
        <v>82</v>
      </c>
      <c r="D5006" s="4">
        <v>43313</v>
      </c>
      <c r="E5006" t="s">
        <v>206</v>
      </c>
      <c r="F5006" s="5">
        <v>43221</v>
      </c>
      <c r="G5006">
        <v>12534.04</v>
      </c>
      <c r="H5006">
        <v>1178.2</v>
      </c>
    </row>
    <row r="5007" spans="1:8" x14ac:dyDescent="0.2">
      <c r="A5007" t="s">
        <v>71</v>
      </c>
      <c r="B5007" t="s">
        <v>55</v>
      </c>
      <c r="C5007" t="s">
        <v>82</v>
      </c>
      <c r="D5007" s="4">
        <v>43313</v>
      </c>
      <c r="E5007" t="s">
        <v>207</v>
      </c>
      <c r="F5007" s="5">
        <v>43221</v>
      </c>
      <c r="G5007">
        <v>565.29999999999995</v>
      </c>
      <c r="H5007">
        <v>53.14</v>
      </c>
    </row>
    <row r="5008" spans="1:8" x14ac:dyDescent="0.2">
      <c r="A5008" t="s">
        <v>71</v>
      </c>
      <c r="B5008" t="s">
        <v>55</v>
      </c>
      <c r="C5008" t="s">
        <v>82</v>
      </c>
      <c r="D5008" s="4">
        <v>43313</v>
      </c>
      <c r="E5008" t="s">
        <v>199</v>
      </c>
      <c r="F5008" s="5">
        <v>43221</v>
      </c>
      <c r="G5008">
        <v>13099.34</v>
      </c>
      <c r="H5008">
        <v>681.17</v>
      </c>
    </row>
    <row r="5009" spans="1:8" x14ac:dyDescent="0.2">
      <c r="A5009" t="s">
        <v>71</v>
      </c>
      <c r="B5009" t="s">
        <v>54</v>
      </c>
      <c r="C5009" t="s">
        <v>80</v>
      </c>
      <c r="D5009" s="4">
        <v>43313</v>
      </c>
      <c r="E5009" t="s">
        <v>198</v>
      </c>
      <c r="F5009" s="5">
        <v>43221</v>
      </c>
      <c r="G5009">
        <v>124021.36</v>
      </c>
      <c r="H5009">
        <v>-8805.49</v>
      </c>
    </row>
    <row r="5010" spans="1:8" x14ac:dyDescent="0.2">
      <c r="A5010" t="s">
        <v>71</v>
      </c>
      <c r="B5010" t="s">
        <v>54</v>
      </c>
      <c r="C5010" t="s">
        <v>80</v>
      </c>
      <c r="D5010" s="4">
        <v>43313</v>
      </c>
      <c r="E5010" t="s">
        <v>202</v>
      </c>
      <c r="F5010" s="5">
        <v>43221</v>
      </c>
      <c r="G5010">
        <v>118669.37</v>
      </c>
      <c r="H5010">
        <v>15664.4</v>
      </c>
    </row>
    <row r="5011" spans="1:8" x14ac:dyDescent="0.2">
      <c r="A5011" t="s">
        <v>71</v>
      </c>
      <c r="B5011" t="s">
        <v>54</v>
      </c>
      <c r="C5011" t="s">
        <v>80</v>
      </c>
      <c r="D5011" s="4">
        <v>43313</v>
      </c>
      <c r="E5011" t="s">
        <v>203</v>
      </c>
      <c r="F5011" s="5">
        <v>43221</v>
      </c>
      <c r="G5011">
        <v>5351.99</v>
      </c>
      <c r="H5011">
        <v>706.49</v>
      </c>
    </row>
    <row r="5012" spans="1:8" x14ac:dyDescent="0.2">
      <c r="A5012" t="s">
        <v>71</v>
      </c>
      <c r="B5012" t="s">
        <v>54</v>
      </c>
      <c r="C5012" t="s">
        <v>80</v>
      </c>
      <c r="D5012" s="4">
        <v>43313</v>
      </c>
      <c r="E5012" t="s">
        <v>199</v>
      </c>
      <c r="F5012" s="5">
        <v>43221</v>
      </c>
      <c r="G5012">
        <v>124021.36</v>
      </c>
      <c r="H5012">
        <v>8805.49</v>
      </c>
    </row>
    <row r="5013" spans="1:8" x14ac:dyDescent="0.2">
      <c r="A5013" t="s">
        <v>71</v>
      </c>
      <c r="B5013" t="s">
        <v>54</v>
      </c>
      <c r="C5013" t="s">
        <v>81</v>
      </c>
      <c r="D5013" s="4">
        <v>43313</v>
      </c>
      <c r="E5013" t="s">
        <v>198</v>
      </c>
      <c r="F5013" s="5">
        <v>43221</v>
      </c>
      <c r="G5013">
        <v>416519.14</v>
      </c>
      <c r="H5013">
        <v>-14578.2</v>
      </c>
    </row>
    <row r="5014" spans="1:8" x14ac:dyDescent="0.2">
      <c r="A5014" t="s">
        <v>71</v>
      </c>
      <c r="B5014" t="s">
        <v>54</v>
      </c>
      <c r="C5014" t="s">
        <v>81</v>
      </c>
      <c r="D5014" s="4">
        <v>43313</v>
      </c>
      <c r="E5014" t="s">
        <v>204</v>
      </c>
      <c r="F5014" s="5">
        <v>43221</v>
      </c>
      <c r="G5014">
        <v>398544.83</v>
      </c>
      <c r="H5014">
        <v>25905.51</v>
      </c>
    </row>
    <row r="5015" spans="1:8" x14ac:dyDescent="0.2">
      <c r="A5015" t="s">
        <v>71</v>
      </c>
      <c r="B5015" t="s">
        <v>54</v>
      </c>
      <c r="C5015" t="s">
        <v>81</v>
      </c>
      <c r="D5015" s="4">
        <v>43313</v>
      </c>
      <c r="E5015" t="s">
        <v>205</v>
      </c>
      <c r="F5015" s="5">
        <v>43221</v>
      </c>
      <c r="G5015">
        <v>17974.310000000001</v>
      </c>
      <c r="H5015">
        <v>1168.33</v>
      </c>
    </row>
    <row r="5016" spans="1:8" x14ac:dyDescent="0.2">
      <c r="A5016" t="s">
        <v>71</v>
      </c>
      <c r="B5016" t="s">
        <v>54</v>
      </c>
      <c r="C5016" t="s">
        <v>81</v>
      </c>
      <c r="D5016" s="4">
        <v>43313</v>
      </c>
      <c r="E5016" t="s">
        <v>199</v>
      </c>
      <c r="F5016" s="5">
        <v>43221</v>
      </c>
      <c r="G5016">
        <v>416519.14</v>
      </c>
      <c r="H5016">
        <v>14578.2</v>
      </c>
    </row>
    <row r="5017" spans="1:8" x14ac:dyDescent="0.2">
      <c r="A5017" t="s">
        <v>71</v>
      </c>
      <c r="B5017" t="s">
        <v>54</v>
      </c>
      <c r="C5017" t="s">
        <v>82</v>
      </c>
      <c r="D5017" s="4">
        <v>43313</v>
      </c>
      <c r="E5017" t="s">
        <v>198</v>
      </c>
      <c r="F5017" s="5">
        <v>43221</v>
      </c>
      <c r="G5017">
        <v>113609.81</v>
      </c>
      <c r="H5017">
        <v>-5907.81</v>
      </c>
    </row>
    <row r="5018" spans="1:8" x14ac:dyDescent="0.2">
      <c r="A5018" t="s">
        <v>71</v>
      </c>
      <c r="B5018" t="s">
        <v>55</v>
      </c>
      <c r="C5018" t="s">
        <v>82</v>
      </c>
      <c r="D5018" s="4">
        <v>43497</v>
      </c>
      <c r="E5018" t="s">
        <v>199</v>
      </c>
      <c r="F5018" s="5">
        <v>43405</v>
      </c>
      <c r="G5018">
        <v>2273.09</v>
      </c>
      <c r="H5018">
        <v>118.16</v>
      </c>
    </row>
    <row r="5019" spans="1:8" x14ac:dyDescent="0.2">
      <c r="A5019" t="s">
        <v>71</v>
      </c>
      <c r="B5019" t="s">
        <v>55</v>
      </c>
      <c r="C5019" t="s">
        <v>82</v>
      </c>
      <c r="D5019" s="4">
        <v>43497</v>
      </c>
      <c r="E5019" t="s">
        <v>197</v>
      </c>
      <c r="F5019" s="5">
        <v>43405</v>
      </c>
      <c r="G5019">
        <v>2199</v>
      </c>
      <c r="H5019">
        <v>206.72</v>
      </c>
    </row>
    <row r="5020" spans="1:8" x14ac:dyDescent="0.2">
      <c r="A5020" t="s">
        <v>71</v>
      </c>
      <c r="B5020" t="s">
        <v>55</v>
      </c>
      <c r="C5020" t="s">
        <v>82</v>
      </c>
      <c r="D5020" s="4">
        <v>43497</v>
      </c>
      <c r="E5020" t="s">
        <v>196</v>
      </c>
      <c r="F5020" s="5">
        <v>43405</v>
      </c>
      <c r="G5020">
        <v>74.09</v>
      </c>
      <c r="H5020">
        <v>6.98</v>
      </c>
    </row>
    <row r="5021" spans="1:8" x14ac:dyDescent="0.2">
      <c r="A5021" t="s">
        <v>71</v>
      </c>
      <c r="B5021" t="s">
        <v>55</v>
      </c>
      <c r="C5021" t="s">
        <v>80</v>
      </c>
      <c r="D5021" s="4">
        <v>43556</v>
      </c>
      <c r="E5021" t="s">
        <v>198</v>
      </c>
      <c r="F5021" s="5">
        <v>43405</v>
      </c>
      <c r="G5021">
        <v>-1602.97</v>
      </c>
      <c r="H5021">
        <v>113.81</v>
      </c>
    </row>
    <row r="5022" spans="1:8" x14ac:dyDescent="0.2">
      <c r="A5022" t="s">
        <v>71</v>
      </c>
      <c r="B5022" t="s">
        <v>55</v>
      </c>
      <c r="C5022" t="s">
        <v>80</v>
      </c>
      <c r="D5022" s="4">
        <v>43556</v>
      </c>
      <c r="E5022" t="s">
        <v>199</v>
      </c>
      <c r="F5022" s="5">
        <v>43405</v>
      </c>
      <c r="G5022">
        <v>-1602.97</v>
      </c>
      <c r="H5022">
        <v>-113.81</v>
      </c>
    </row>
    <row r="5023" spans="1:8" x14ac:dyDescent="0.2">
      <c r="A5023" t="s">
        <v>71</v>
      </c>
      <c r="B5023" t="s">
        <v>55</v>
      </c>
      <c r="C5023" t="s">
        <v>80</v>
      </c>
      <c r="D5023" s="4">
        <v>43556</v>
      </c>
      <c r="E5023" t="s">
        <v>193</v>
      </c>
      <c r="F5023" s="5">
        <v>43405</v>
      </c>
      <c r="G5023">
        <v>-1535.71</v>
      </c>
      <c r="H5023">
        <v>-202.71</v>
      </c>
    </row>
    <row r="5024" spans="1:8" x14ac:dyDescent="0.2">
      <c r="A5024" t="s">
        <v>71</v>
      </c>
      <c r="B5024" t="s">
        <v>55</v>
      </c>
      <c r="C5024" t="s">
        <v>80</v>
      </c>
      <c r="D5024" s="4">
        <v>43556</v>
      </c>
      <c r="E5024" t="s">
        <v>192</v>
      </c>
      <c r="F5024" s="5">
        <v>43405</v>
      </c>
      <c r="G5024">
        <v>-67.260000000000005</v>
      </c>
      <c r="H5024">
        <v>-8.8699999999999992</v>
      </c>
    </row>
    <row r="5025" spans="1:8" x14ac:dyDescent="0.2">
      <c r="A5025" t="s">
        <v>71</v>
      </c>
      <c r="B5025" t="s">
        <v>55</v>
      </c>
      <c r="C5025" t="s">
        <v>81</v>
      </c>
      <c r="D5025" s="4">
        <v>43556</v>
      </c>
      <c r="E5025" t="s">
        <v>198</v>
      </c>
      <c r="F5025" s="5">
        <v>43405</v>
      </c>
      <c r="G5025">
        <v>-4343.72</v>
      </c>
      <c r="H5025">
        <v>152.04</v>
      </c>
    </row>
    <row r="5026" spans="1:8" x14ac:dyDescent="0.2">
      <c r="A5026" t="s">
        <v>71</v>
      </c>
      <c r="B5026" t="s">
        <v>55</v>
      </c>
      <c r="C5026" t="s">
        <v>81</v>
      </c>
      <c r="D5026" s="4">
        <v>43556</v>
      </c>
      <c r="E5026" t="s">
        <v>199</v>
      </c>
      <c r="F5026" s="5">
        <v>43405</v>
      </c>
      <c r="G5026">
        <v>-4343.72</v>
      </c>
      <c r="H5026">
        <v>-152.04</v>
      </c>
    </row>
    <row r="5027" spans="1:8" x14ac:dyDescent="0.2">
      <c r="A5027" t="s">
        <v>71</v>
      </c>
      <c r="B5027" t="s">
        <v>55</v>
      </c>
      <c r="C5027" t="s">
        <v>81</v>
      </c>
      <c r="D5027" s="4">
        <v>43556</v>
      </c>
      <c r="E5027" t="s">
        <v>195</v>
      </c>
      <c r="F5027" s="5">
        <v>43405</v>
      </c>
      <c r="G5027">
        <v>-4161.75</v>
      </c>
      <c r="H5027">
        <v>-270.52999999999997</v>
      </c>
    </row>
    <row r="5028" spans="1:8" x14ac:dyDescent="0.2">
      <c r="A5028" t="s">
        <v>71</v>
      </c>
      <c r="B5028" t="s">
        <v>55</v>
      </c>
      <c r="C5028" t="s">
        <v>81</v>
      </c>
      <c r="D5028" s="4">
        <v>43556</v>
      </c>
      <c r="E5028" t="s">
        <v>194</v>
      </c>
      <c r="F5028" s="5">
        <v>43405</v>
      </c>
      <c r="G5028">
        <v>-181.97</v>
      </c>
      <c r="H5028">
        <v>-11.82</v>
      </c>
    </row>
    <row r="5029" spans="1:8" x14ac:dyDescent="0.2">
      <c r="A5029" t="s">
        <v>71</v>
      </c>
      <c r="B5029" t="s">
        <v>55</v>
      </c>
      <c r="C5029" t="s">
        <v>82</v>
      </c>
      <c r="D5029" s="4">
        <v>43556</v>
      </c>
      <c r="E5029" t="s">
        <v>197</v>
      </c>
      <c r="F5029" s="5">
        <v>43405</v>
      </c>
      <c r="G5029">
        <v>-1595.56</v>
      </c>
      <c r="H5029">
        <v>-149.97999999999999</v>
      </c>
    </row>
    <row r="5030" spans="1:8" x14ac:dyDescent="0.2">
      <c r="A5030" t="s">
        <v>71</v>
      </c>
      <c r="B5030" t="s">
        <v>55</v>
      </c>
      <c r="C5030" t="s">
        <v>82</v>
      </c>
      <c r="D5030" s="4">
        <v>43556</v>
      </c>
      <c r="E5030" t="s">
        <v>196</v>
      </c>
      <c r="F5030" s="5">
        <v>43405</v>
      </c>
      <c r="G5030">
        <v>-69.78</v>
      </c>
      <c r="H5030">
        <v>-6.56</v>
      </c>
    </row>
    <row r="5031" spans="1:8" x14ac:dyDescent="0.2">
      <c r="A5031" t="s">
        <v>71</v>
      </c>
      <c r="B5031" t="s">
        <v>55</v>
      </c>
      <c r="C5031" t="s">
        <v>82</v>
      </c>
      <c r="D5031" s="4">
        <v>43556</v>
      </c>
      <c r="E5031" t="s">
        <v>198</v>
      </c>
      <c r="F5031" s="5">
        <v>43405</v>
      </c>
      <c r="G5031">
        <v>-1665.34</v>
      </c>
      <c r="H5031">
        <v>86.6</v>
      </c>
    </row>
    <row r="5032" spans="1:8" x14ac:dyDescent="0.2">
      <c r="A5032" t="s">
        <v>71</v>
      </c>
      <c r="B5032" t="s">
        <v>55</v>
      </c>
      <c r="C5032" t="s">
        <v>82</v>
      </c>
      <c r="D5032" s="4">
        <v>43556</v>
      </c>
      <c r="E5032" t="s">
        <v>199</v>
      </c>
      <c r="F5032" s="5">
        <v>43405</v>
      </c>
      <c r="G5032">
        <v>-1665.34</v>
      </c>
      <c r="H5032">
        <v>-86.6</v>
      </c>
    </row>
    <row r="5033" spans="1:8" x14ac:dyDescent="0.2">
      <c r="A5033" t="s">
        <v>71</v>
      </c>
      <c r="B5033" t="s">
        <v>55</v>
      </c>
      <c r="C5033" t="s">
        <v>80</v>
      </c>
      <c r="D5033" s="4">
        <v>43556</v>
      </c>
      <c r="E5033" t="s">
        <v>198</v>
      </c>
      <c r="F5033" s="5">
        <v>43221</v>
      </c>
      <c r="G5033">
        <v>-1353.2</v>
      </c>
      <c r="H5033">
        <v>96.06</v>
      </c>
    </row>
    <row r="5034" spans="1:8" x14ac:dyDescent="0.2">
      <c r="A5034" t="s">
        <v>71</v>
      </c>
      <c r="B5034" t="s">
        <v>55</v>
      </c>
      <c r="C5034" t="s">
        <v>80</v>
      </c>
      <c r="D5034" s="4">
        <v>43556</v>
      </c>
      <c r="E5034" t="s">
        <v>199</v>
      </c>
      <c r="F5034" s="5">
        <v>43221</v>
      </c>
      <c r="G5034">
        <v>-1353.2</v>
      </c>
      <c r="H5034">
        <v>-96.06</v>
      </c>
    </row>
    <row r="5035" spans="1:8" x14ac:dyDescent="0.2">
      <c r="A5035" t="s">
        <v>71</v>
      </c>
      <c r="B5035" t="s">
        <v>55</v>
      </c>
      <c r="C5035" t="s">
        <v>80</v>
      </c>
      <c r="D5035" s="4">
        <v>43556</v>
      </c>
      <c r="E5035" t="s">
        <v>202</v>
      </c>
      <c r="F5035" s="5">
        <v>43221</v>
      </c>
      <c r="G5035">
        <v>-1294.79</v>
      </c>
      <c r="H5035">
        <v>-170.92</v>
      </c>
    </row>
    <row r="5036" spans="1:8" x14ac:dyDescent="0.2">
      <c r="A5036" t="s">
        <v>71</v>
      </c>
      <c r="B5036" t="s">
        <v>55</v>
      </c>
      <c r="C5036" t="s">
        <v>80</v>
      </c>
      <c r="D5036" s="4">
        <v>43556</v>
      </c>
      <c r="E5036" t="s">
        <v>203</v>
      </c>
      <c r="F5036" s="5">
        <v>43221</v>
      </c>
      <c r="G5036">
        <v>-58.41</v>
      </c>
      <c r="H5036">
        <v>-7.7</v>
      </c>
    </row>
    <row r="5037" spans="1:8" x14ac:dyDescent="0.2">
      <c r="A5037" t="s">
        <v>71</v>
      </c>
      <c r="B5037" t="s">
        <v>55</v>
      </c>
      <c r="C5037" t="s">
        <v>81</v>
      </c>
      <c r="D5037" s="4">
        <v>43556</v>
      </c>
      <c r="E5037" t="s">
        <v>204</v>
      </c>
      <c r="F5037" s="5">
        <v>43221</v>
      </c>
      <c r="G5037">
        <v>-3280.19</v>
      </c>
      <c r="H5037">
        <v>-213.23</v>
      </c>
    </row>
    <row r="5038" spans="1:8" x14ac:dyDescent="0.2">
      <c r="A5038" t="s">
        <v>71</v>
      </c>
      <c r="B5038" t="s">
        <v>55</v>
      </c>
      <c r="C5038" t="s">
        <v>81</v>
      </c>
      <c r="D5038" s="4">
        <v>43556</v>
      </c>
      <c r="E5038" t="s">
        <v>205</v>
      </c>
      <c r="F5038" s="5">
        <v>43221</v>
      </c>
      <c r="G5038">
        <v>-147.93</v>
      </c>
      <c r="H5038">
        <v>-9.6199999999999992</v>
      </c>
    </row>
    <row r="5039" spans="1:8" x14ac:dyDescent="0.2">
      <c r="A5039" t="s">
        <v>71</v>
      </c>
      <c r="B5039" t="s">
        <v>55</v>
      </c>
      <c r="C5039" t="s">
        <v>81</v>
      </c>
      <c r="D5039" s="4">
        <v>43556</v>
      </c>
      <c r="E5039" t="s">
        <v>198</v>
      </c>
      <c r="F5039" s="5">
        <v>43221</v>
      </c>
      <c r="G5039">
        <v>-3428.12</v>
      </c>
      <c r="H5039">
        <v>120</v>
      </c>
    </row>
    <row r="5040" spans="1:8" x14ac:dyDescent="0.2">
      <c r="A5040" t="s">
        <v>71</v>
      </c>
      <c r="B5040" t="s">
        <v>55</v>
      </c>
      <c r="C5040" t="s">
        <v>81</v>
      </c>
      <c r="D5040" s="4">
        <v>43556</v>
      </c>
      <c r="E5040" t="s">
        <v>199</v>
      </c>
      <c r="F5040" s="5">
        <v>43221</v>
      </c>
      <c r="G5040">
        <v>-3428.12</v>
      </c>
      <c r="H5040">
        <v>-120</v>
      </c>
    </row>
    <row r="5041" spans="1:8" x14ac:dyDescent="0.2">
      <c r="A5041" t="s">
        <v>71</v>
      </c>
      <c r="B5041" t="s">
        <v>55</v>
      </c>
      <c r="C5041" t="s">
        <v>82</v>
      </c>
      <c r="D5041" s="4">
        <v>43556</v>
      </c>
      <c r="E5041" t="s">
        <v>199</v>
      </c>
      <c r="F5041" s="5">
        <v>43221</v>
      </c>
      <c r="G5041">
        <v>-1076.46</v>
      </c>
      <c r="H5041">
        <v>-55.98</v>
      </c>
    </row>
    <row r="5042" spans="1:8" x14ac:dyDescent="0.2">
      <c r="A5042" t="s">
        <v>71</v>
      </c>
      <c r="B5042" t="s">
        <v>55</v>
      </c>
      <c r="C5042" t="s">
        <v>82</v>
      </c>
      <c r="D5042" s="4">
        <v>43556</v>
      </c>
      <c r="E5042" t="s">
        <v>198</v>
      </c>
      <c r="F5042" s="5">
        <v>43221</v>
      </c>
      <c r="G5042">
        <v>-1076.46</v>
      </c>
      <c r="H5042">
        <v>55.98</v>
      </c>
    </row>
    <row r="5043" spans="1:8" x14ac:dyDescent="0.2">
      <c r="A5043" t="s">
        <v>71</v>
      </c>
      <c r="B5043" t="s">
        <v>55</v>
      </c>
      <c r="C5043" t="s">
        <v>82</v>
      </c>
      <c r="D5043" s="4">
        <v>43556</v>
      </c>
      <c r="E5043" t="s">
        <v>206</v>
      </c>
      <c r="F5043" s="5">
        <v>43221</v>
      </c>
      <c r="G5043">
        <v>-1030.01</v>
      </c>
      <c r="H5043">
        <v>-96.81</v>
      </c>
    </row>
    <row r="5044" spans="1:8" x14ac:dyDescent="0.2">
      <c r="A5044" t="s">
        <v>71</v>
      </c>
      <c r="B5044" t="s">
        <v>55</v>
      </c>
      <c r="C5044" t="s">
        <v>82</v>
      </c>
      <c r="D5044" s="4">
        <v>43556</v>
      </c>
      <c r="E5044" t="s">
        <v>207</v>
      </c>
      <c r="F5044" s="5">
        <v>43221</v>
      </c>
      <c r="G5044">
        <v>-46.45</v>
      </c>
      <c r="H5044">
        <v>-4.3600000000000003</v>
      </c>
    </row>
    <row r="5045" spans="1:8" x14ac:dyDescent="0.2">
      <c r="A5045" t="s">
        <v>71</v>
      </c>
      <c r="B5045" t="s">
        <v>55</v>
      </c>
      <c r="C5045" t="s">
        <v>80</v>
      </c>
      <c r="D5045" s="4">
        <v>43617</v>
      </c>
      <c r="E5045" t="s">
        <v>198</v>
      </c>
      <c r="F5045" s="5">
        <v>43405</v>
      </c>
      <c r="G5045">
        <v>-1204.8699999999999</v>
      </c>
      <c r="H5045">
        <v>85.55</v>
      </c>
    </row>
    <row r="5046" spans="1:8" x14ac:dyDescent="0.2">
      <c r="A5046" t="s">
        <v>71</v>
      </c>
      <c r="B5046" t="s">
        <v>55</v>
      </c>
      <c r="C5046" t="s">
        <v>80</v>
      </c>
      <c r="D5046" s="4">
        <v>43617</v>
      </c>
      <c r="E5046" t="s">
        <v>193</v>
      </c>
      <c r="F5046" s="5">
        <v>43405</v>
      </c>
      <c r="G5046">
        <v>-1163</v>
      </c>
      <c r="H5046">
        <v>-153.52000000000001</v>
      </c>
    </row>
    <row r="5047" spans="1:8" x14ac:dyDescent="0.2">
      <c r="A5047" t="s">
        <v>71</v>
      </c>
      <c r="B5047" t="s">
        <v>55</v>
      </c>
      <c r="C5047" t="s">
        <v>80</v>
      </c>
      <c r="D5047" s="4">
        <v>43617</v>
      </c>
      <c r="E5047" t="s">
        <v>192</v>
      </c>
      <c r="F5047" s="5">
        <v>43405</v>
      </c>
      <c r="G5047">
        <v>-41.87</v>
      </c>
      <c r="H5047">
        <v>-5.52</v>
      </c>
    </row>
    <row r="5048" spans="1:8" x14ac:dyDescent="0.2">
      <c r="A5048" t="s">
        <v>71</v>
      </c>
      <c r="B5048" t="s">
        <v>55</v>
      </c>
      <c r="C5048" t="s">
        <v>80</v>
      </c>
      <c r="D5048" s="4">
        <v>43617</v>
      </c>
      <c r="E5048" t="s">
        <v>199</v>
      </c>
      <c r="F5048" s="5">
        <v>43405</v>
      </c>
      <c r="G5048">
        <v>-1204.8699999999999</v>
      </c>
      <c r="H5048">
        <v>-85.55</v>
      </c>
    </row>
    <row r="5049" spans="1:8" x14ac:dyDescent="0.2">
      <c r="A5049" t="s">
        <v>71</v>
      </c>
      <c r="B5049" t="s">
        <v>55</v>
      </c>
      <c r="C5049" t="s">
        <v>81</v>
      </c>
      <c r="D5049" s="4">
        <v>43617</v>
      </c>
      <c r="E5049" t="s">
        <v>199</v>
      </c>
      <c r="F5049" s="5">
        <v>43405</v>
      </c>
      <c r="G5049">
        <v>-3580.41</v>
      </c>
      <c r="H5049">
        <v>-125.32</v>
      </c>
    </row>
    <row r="5050" spans="1:8" x14ac:dyDescent="0.2">
      <c r="A5050" t="s">
        <v>71</v>
      </c>
      <c r="B5050" t="s">
        <v>55</v>
      </c>
      <c r="C5050" t="s">
        <v>81</v>
      </c>
      <c r="D5050" s="4">
        <v>43617</v>
      </c>
      <c r="E5050" t="s">
        <v>195</v>
      </c>
      <c r="F5050" s="5">
        <v>43405</v>
      </c>
      <c r="G5050">
        <v>-3456</v>
      </c>
      <c r="H5050">
        <v>-224.64</v>
      </c>
    </row>
    <row r="5051" spans="1:8" x14ac:dyDescent="0.2">
      <c r="A5051" t="s">
        <v>71</v>
      </c>
      <c r="B5051" t="s">
        <v>55</v>
      </c>
      <c r="C5051" t="s">
        <v>81</v>
      </c>
      <c r="D5051" s="4">
        <v>43617</v>
      </c>
      <c r="E5051" t="s">
        <v>194</v>
      </c>
      <c r="F5051" s="5">
        <v>43405</v>
      </c>
      <c r="G5051">
        <v>-124.41</v>
      </c>
      <c r="H5051">
        <v>-8.09</v>
      </c>
    </row>
    <row r="5052" spans="1:8" x14ac:dyDescent="0.2">
      <c r="A5052" t="s">
        <v>71</v>
      </c>
      <c r="B5052" t="s">
        <v>55</v>
      </c>
      <c r="C5052" t="s">
        <v>81</v>
      </c>
      <c r="D5052" s="4">
        <v>43617</v>
      </c>
      <c r="E5052" t="s">
        <v>198</v>
      </c>
      <c r="F5052" s="5">
        <v>43405</v>
      </c>
      <c r="G5052">
        <v>-3580.41</v>
      </c>
      <c r="H5052">
        <v>125.32</v>
      </c>
    </row>
    <row r="5053" spans="1:8" x14ac:dyDescent="0.2">
      <c r="A5053" t="s">
        <v>71</v>
      </c>
      <c r="B5053" t="s">
        <v>55</v>
      </c>
      <c r="C5053" t="s">
        <v>82</v>
      </c>
      <c r="D5053" s="4">
        <v>43617</v>
      </c>
      <c r="E5053" t="s">
        <v>199</v>
      </c>
      <c r="F5053" s="5">
        <v>43405</v>
      </c>
      <c r="G5053">
        <v>-1178.96</v>
      </c>
      <c r="H5053">
        <v>-61.31</v>
      </c>
    </row>
    <row r="5054" spans="1:8" x14ac:dyDescent="0.2">
      <c r="A5054" t="s">
        <v>71</v>
      </c>
      <c r="B5054" t="s">
        <v>55</v>
      </c>
      <c r="C5054" t="s">
        <v>82</v>
      </c>
      <c r="D5054" s="4">
        <v>43617</v>
      </c>
      <c r="E5054" t="s">
        <v>197</v>
      </c>
      <c r="F5054" s="5">
        <v>43405</v>
      </c>
      <c r="G5054">
        <v>-1138</v>
      </c>
      <c r="H5054">
        <v>-106.98</v>
      </c>
    </row>
    <row r="5055" spans="1:8" x14ac:dyDescent="0.2">
      <c r="A5055" t="s">
        <v>71</v>
      </c>
      <c r="B5055" t="s">
        <v>55</v>
      </c>
      <c r="C5055" t="s">
        <v>82</v>
      </c>
      <c r="D5055" s="4">
        <v>43617</v>
      </c>
      <c r="E5055" t="s">
        <v>196</v>
      </c>
      <c r="F5055" s="5">
        <v>43405</v>
      </c>
      <c r="G5055">
        <v>-40.96</v>
      </c>
      <c r="H5055">
        <v>-3.85</v>
      </c>
    </row>
    <row r="5056" spans="1:8" x14ac:dyDescent="0.2">
      <c r="A5056" t="s">
        <v>71</v>
      </c>
      <c r="B5056" t="s">
        <v>55</v>
      </c>
      <c r="C5056" t="s">
        <v>82</v>
      </c>
      <c r="D5056" s="4">
        <v>43617</v>
      </c>
      <c r="E5056" t="s">
        <v>198</v>
      </c>
      <c r="F5056" s="5">
        <v>43405</v>
      </c>
      <c r="G5056">
        <v>-1178.96</v>
      </c>
      <c r="H5056">
        <v>61.31</v>
      </c>
    </row>
    <row r="5057" spans="1:8" x14ac:dyDescent="0.2">
      <c r="A5057" t="s">
        <v>71</v>
      </c>
      <c r="B5057" t="s">
        <v>55</v>
      </c>
      <c r="C5057" t="s">
        <v>80</v>
      </c>
      <c r="D5057" s="4">
        <v>43617</v>
      </c>
      <c r="E5057" t="s">
        <v>199</v>
      </c>
      <c r="F5057" s="5">
        <v>43221</v>
      </c>
      <c r="G5057">
        <v>604.63</v>
      </c>
      <c r="H5057">
        <v>42.92</v>
      </c>
    </row>
    <row r="5058" spans="1:8" x14ac:dyDescent="0.2">
      <c r="A5058" t="s">
        <v>71</v>
      </c>
      <c r="B5058" t="s">
        <v>55</v>
      </c>
      <c r="C5058" t="s">
        <v>80</v>
      </c>
      <c r="D5058" s="4">
        <v>43617</v>
      </c>
      <c r="E5058" t="s">
        <v>198</v>
      </c>
      <c r="F5058" s="5">
        <v>43221</v>
      </c>
      <c r="G5058">
        <v>604.63</v>
      </c>
      <c r="H5058">
        <v>-42.92</v>
      </c>
    </row>
    <row r="5059" spans="1:8" x14ac:dyDescent="0.2">
      <c r="A5059" t="s">
        <v>71</v>
      </c>
      <c r="B5059" t="s">
        <v>55</v>
      </c>
      <c r="C5059" t="s">
        <v>80</v>
      </c>
      <c r="D5059" s="4">
        <v>43617</v>
      </c>
      <c r="E5059" t="s">
        <v>202</v>
      </c>
      <c r="F5059" s="5">
        <v>43221</v>
      </c>
      <c r="G5059">
        <v>578.53</v>
      </c>
      <c r="H5059">
        <v>76.37</v>
      </c>
    </row>
    <row r="5060" spans="1:8" x14ac:dyDescent="0.2">
      <c r="A5060" t="s">
        <v>71</v>
      </c>
      <c r="B5060" t="s">
        <v>55</v>
      </c>
      <c r="C5060" t="s">
        <v>80</v>
      </c>
      <c r="D5060" s="4">
        <v>43617</v>
      </c>
      <c r="E5060" t="s">
        <v>203</v>
      </c>
      <c r="F5060" s="5">
        <v>43221</v>
      </c>
      <c r="G5060">
        <v>26.1</v>
      </c>
      <c r="H5060">
        <v>3.44</v>
      </c>
    </row>
    <row r="5061" spans="1:8" x14ac:dyDescent="0.2">
      <c r="A5061" t="s">
        <v>71</v>
      </c>
      <c r="B5061" t="s">
        <v>55</v>
      </c>
      <c r="C5061" t="s">
        <v>81</v>
      </c>
      <c r="D5061" s="4">
        <v>43617</v>
      </c>
      <c r="E5061" t="s">
        <v>199</v>
      </c>
      <c r="F5061" s="5">
        <v>43221</v>
      </c>
      <c r="G5061">
        <v>1379.58</v>
      </c>
      <c r="H5061">
        <v>48.28</v>
      </c>
    </row>
    <row r="5062" spans="1:8" x14ac:dyDescent="0.2">
      <c r="A5062" t="s">
        <v>71</v>
      </c>
      <c r="B5062" t="s">
        <v>55</v>
      </c>
      <c r="C5062" t="s">
        <v>81</v>
      </c>
      <c r="D5062" s="4">
        <v>43617</v>
      </c>
      <c r="E5062" t="s">
        <v>204</v>
      </c>
      <c r="F5062" s="5">
        <v>43221</v>
      </c>
      <c r="G5062">
        <v>1320.05</v>
      </c>
      <c r="H5062">
        <v>85.81</v>
      </c>
    </row>
    <row r="5063" spans="1:8" x14ac:dyDescent="0.2">
      <c r="A5063" t="s">
        <v>71</v>
      </c>
      <c r="B5063" t="s">
        <v>55</v>
      </c>
      <c r="C5063" t="s">
        <v>81</v>
      </c>
      <c r="D5063" s="4">
        <v>43617</v>
      </c>
      <c r="E5063" t="s">
        <v>205</v>
      </c>
      <c r="F5063" s="5">
        <v>43221</v>
      </c>
      <c r="G5063">
        <v>59.53</v>
      </c>
      <c r="H5063">
        <v>3.87</v>
      </c>
    </row>
    <row r="5064" spans="1:8" x14ac:dyDescent="0.2">
      <c r="A5064" t="s">
        <v>71</v>
      </c>
      <c r="B5064" t="s">
        <v>55</v>
      </c>
      <c r="C5064" t="s">
        <v>81</v>
      </c>
      <c r="D5064" s="4">
        <v>43617</v>
      </c>
      <c r="E5064" t="s">
        <v>198</v>
      </c>
      <c r="F5064" s="5">
        <v>43221</v>
      </c>
      <c r="G5064">
        <v>1379.58</v>
      </c>
      <c r="H5064">
        <v>-48.28</v>
      </c>
    </row>
    <row r="5065" spans="1:8" x14ac:dyDescent="0.2">
      <c r="A5065" t="s">
        <v>71</v>
      </c>
      <c r="B5065" t="s">
        <v>55</v>
      </c>
      <c r="C5065" t="s">
        <v>82</v>
      </c>
      <c r="D5065" s="4">
        <v>43617</v>
      </c>
      <c r="E5065" t="s">
        <v>206</v>
      </c>
      <c r="F5065" s="5">
        <v>43221</v>
      </c>
      <c r="G5065">
        <v>427.42</v>
      </c>
      <c r="H5065">
        <v>40.17</v>
      </c>
    </row>
    <row r="5066" spans="1:8" x14ac:dyDescent="0.2">
      <c r="A5066" t="s">
        <v>71</v>
      </c>
      <c r="B5066" t="s">
        <v>55</v>
      </c>
      <c r="C5066" t="s">
        <v>82</v>
      </c>
      <c r="D5066" s="4">
        <v>43617</v>
      </c>
      <c r="E5066" t="s">
        <v>207</v>
      </c>
      <c r="F5066" s="5">
        <v>43221</v>
      </c>
      <c r="G5066">
        <v>19.27</v>
      </c>
      <c r="H5066">
        <v>1.81</v>
      </c>
    </row>
    <row r="5067" spans="1:8" x14ac:dyDescent="0.2">
      <c r="A5067" t="s">
        <v>71</v>
      </c>
      <c r="B5067" t="s">
        <v>55</v>
      </c>
      <c r="C5067" t="s">
        <v>82</v>
      </c>
      <c r="D5067" s="4">
        <v>43617</v>
      </c>
      <c r="E5067" t="s">
        <v>198</v>
      </c>
      <c r="F5067" s="5">
        <v>43221</v>
      </c>
      <c r="G5067">
        <v>446.69</v>
      </c>
      <c r="H5067">
        <v>-23.23</v>
      </c>
    </row>
    <row r="5068" spans="1:8" x14ac:dyDescent="0.2">
      <c r="A5068" t="s">
        <v>71</v>
      </c>
      <c r="B5068" t="s">
        <v>55</v>
      </c>
      <c r="C5068" t="s">
        <v>82</v>
      </c>
      <c r="D5068" s="4">
        <v>43617</v>
      </c>
      <c r="E5068" t="s">
        <v>199</v>
      </c>
      <c r="F5068" s="5">
        <v>43221</v>
      </c>
      <c r="G5068">
        <v>446.69</v>
      </c>
      <c r="H5068">
        <v>23.23</v>
      </c>
    </row>
    <row r="5069" spans="1:8" x14ac:dyDescent="0.2">
      <c r="A5069" t="s">
        <v>71</v>
      </c>
      <c r="B5069" t="s">
        <v>54</v>
      </c>
      <c r="C5069" t="s">
        <v>81</v>
      </c>
      <c r="D5069" s="4">
        <v>43405</v>
      </c>
      <c r="E5069" t="s">
        <v>195</v>
      </c>
      <c r="F5069" s="5">
        <v>43405</v>
      </c>
      <c r="G5069">
        <v>1925.27</v>
      </c>
      <c r="H5069">
        <v>125.14</v>
      </c>
    </row>
    <row r="5070" spans="1:8" x14ac:dyDescent="0.2">
      <c r="A5070" t="s">
        <v>71</v>
      </c>
      <c r="B5070" t="s">
        <v>54</v>
      </c>
      <c r="C5070" t="s">
        <v>81</v>
      </c>
      <c r="D5070" s="4">
        <v>43405</v>
      </c>
      <c r="E5070" t="s">
        <v>194</v>
      </c>
      <c r="F5070" s="5">
        <v>43405</v>
      </c>
      <c r="G5070">
        <v>86.83</v>
      </c>
      <c r="H5070">
        <v>5.63</v>
      </c>
    </row>
    <row r="5071" spans="1:8" x14ac:dyDescent="0.2">
      <c r="A5071" t="s">
        <v>71</v>
      </c>
      <c r="B5071" t="s">
        <v>54</v>
      </c>
      <c r="C5071" t="s">
        <v>81</v>
      </c>
      <c r="D5071" s="4">
        <v>43405</v>
      </c>
      <c r="E5071" t="s">
        <v>199</v>
      </c>
      <c r="F5071" s="5">
        <v>43405</v>
      </c>
      <c r="G5071">
        <v>2012.1</v>
      </c>
      <c r="H5071">
        <v>70.400000000000006</v>
      </c>
    </row>
    <row r="5072" spans="1:8" x14ac:dyDescent="0.2">
      <c r="A5072" t="s">
        <v>71</v>
      </c>
      <c r="B5072" t="s">
        <v>54</v>
      </c>
      <c r="C5072" t="s">
        <v>81</v>
      </c>
      <c r="D5072" s="4">
        <v>43405</v>
      </c>
      <c r="E5072" t="s">
        <v>198</v>
      </c>
      <c r="F5072" s="5">
        <v>43405</v>
      </c>
      <c r="G5072">
        <v>2012.1</v>
      </c>
      <c r="H5072">
        <v>-70.400000000000006</v>
      </c>
    </row>
    <row r="5073" spans="1:8" x14ac:dyDescent="0.2">
      <c r="A5073" t="s">
        <v>71</v>
      </c>
      <c r="B5073" t="s">
        <v>54</v>
      </c>
      <c r="C5073" t="s">
        <v>82</v>
      </c>
      <c r="D5073" s="4">
        <v>43405</v>
      </c>
      <c r="E5073" t="s">
        <v>199</v>
      </c>
      <c r="F5073" s="5">
        <v>43405</v>
      </c>
      <c r="G5073">
        <v>526.99</v>
      </c>
      <c r="H5073">
        <v>27.4</v>
      </c>
    </row>
    <row r="5074" spans="1:8" x14ac:dyDescent="0.2">
      <c r="A5074" t="s">
        <v>71</v>
      </c>
      <c r="B5074" t="s">
        <v>54</v>
      </c>
      <c r="C5074" t="s">
        <v>82</v>
      </c>
      <c r="D5074" s="4">
        <v>43405</v>
      </c>
      <c r="E5074" t="s">
        <v>198</v>
      </c>
      <c r="F5074" s="5">
        <v>43405</v>
      </c>
      <c r="G5074">
        <v>526.99</v>
      </c>
      <c r="H5074">
        <v>-27.4</v>
      </c>
    </row>
    <row r="5075" spans="1:8" x14ac:dyDescent="0.2">
      <c r="A5075" t="s">
        <v>71</v>
      </c>
      <c r="B5075" t="s">
        <v>54</v>
      </c>
      <c r="C5075" t="s">
        <v>82</v>
      </c>
      <c r="D5075" s="4">
        <v>43405</v>
      </c>
      <c r="E5075" t="s">
        <v>197</v>
      </c>
      <c r="F5075" s="5">
        <v>43405</v>
      </c>
      <c r="G5075">
        <v>504.24</v>
      </c>
      <c r="H5075">
        <v>47.38</v>
      </c>
    </row>
    <row r="5076" spans="1:8" x14ac:dyDescent="0.2">
      <c r="A5076" t="s">
        <v>71</v>
      </c>
      <c r="B5076" t="s">
        <v>54</v>
      </c>
      <c r="C5076" t="s">
        <v>82</v>
      </c>
      <c r="D5076" s="4">
        <v>43405</v>
      </c>
      <c r="E5076" t="s">
        <v>196</v>
      </c>
      <c r="F5076" s="5">
        <v>43405</v>
      </c>
      <c r="G5076">
        <v>22.75</v>
      </c>
      <c r="H5076">
        <v>2.14</v>
      </c>
    </row>
    <row r="5077" spans="1:8" x14ac:dyDescent="0.2">
      <c r="A5077" t="s">
        <v>71</v>
      </c>
      <c r="B5077" t="s">
        <v>54</v>
      </c>
      <c r="C5077" t="s">
        <v>82</v>
      </c>
      <c r="D5077" s="4">
        <v>43405</v>
      </c>
      <c r="E5077" t="s">
        <v>199</v>
      </c>
      <c r="F5077" s="5">
        <v>43405</v>
      </c>
      <c r="G5077">
        <v>45.88</v>
      </c>
      <c r="H5077">
        <v>2.38</v>
      </c>
    </row>
    <row r="5078" spans="1:8" x14ac:dyDescent="0.2">
      <c r="A5078" t="s">
        <v>71</v>
      </c>
      <c r="B5078" t="s">
        <v>54</v>
      </c>
      <c r="C5078" t="s">
        <v>82</v>
      </c>
      <c r="D5078" s="4">
        <v>43405</v>
      </c>
      <c r="E5078" t="s">
        <v>198</v>
      </c>
      <c r="F5078" s="5">
        <v>43405</v>
      </c>
      <c r="G5078">
        <v>45.88</v>
      </c>
      <c r="H5078">
        <v>-2.38</v>
      </c>
    </row>
    <row r="5079" spans="1:8" x14ac:dyDescent="0.2">
      <c r="A5079" t="s">
        <v>71</v>
      </c>
      <c r="B5079" t="s">
        <v>54</v>
      </c>
      <c r="C5079" t="s">
        <v>82</v>
      </c>
      <c r="D5079" s="4">
        <v>43405</v>
      </c>
      <c r="E5079" t="s">
        <v>197</v>
      </c>
      <c r="F5079" s="5">
        <v>43405</v>
      </c>
      <c r="G5079">
        <v>43.9</v>
      </c>
      <c r="H5079">
        <v>4.13</v>
      </c>
    </row>
    <row r="5080" spans="1:8" x14ac:dyDescent="0.2">
      <c r="A5080" t="s">
        <v>71</v>
      </c>
      <c r="B5080" t="s">
        <v>54</v>
      </c>
      <c r="C5080" t="s">
        <v>82</v>
      </c>
      <c r="D5080" s="4">
        <v>43405</v>
      </c>
      <c r="E5080" t="s">
        <v>196</v>
      </c>
      <c r="F5080" s="5">
        <v>43405</v>
      </c>
      <c r="G5080">
        <v>1.98</v>
      </c>
      <c r="H5080">
        <v>0.18</v>
      </c>
    </row>
    <row r="5081" spans="1:8" x14ac:dyDescent="0.2">
      <c r="A5081" t="s">
        <v>71</v>
      </c>
      <c r="B5081" t="s">
        <v>54</v>
      </c>
      <c r="C5081" t="s">
        <v>80</v>
      </c>
      <c r="D5081" s="4">
        <v>43405</v>
      </c>
      <c r="E5081" t="s">
        <v>193</v>
      </c>
      <c r="F5081" s="5">
        <v>43405</v>
      </c>
      <c r="G5081">
        <v>437.68</v>
      </c>
      <c r="H5081">
        <v>57.77</v>
      </c>
    </row>
    <row r="5082" spans="1:8" x14ac:dyDescent="0.2">
      <c r="A5082" t="s">
        <v>71</v>
      </c>
      <c r="B5082" t="s">
        <v>54</v>
      </c>
      <c r="C5082" t="s">
        <v>80</v>
      </c>
      <c r="D5082" s="4">
        <v>43405</v>
      </c>
      <c r="E5082" t="s">
        <v>192</v>
      </c>
      <c r="F5082" s="5">
        <v>43405</v>
      </c>
      <c r="G5082">
        <v>19.75</v>
      </c>
      <c r="H5082">
        <v>2.6</v>
      </c>
    </row>
    <row r="5083" spans="1:8" x14ac:dyDescent="0.2">
      <c r="A5083" t="s">
        <v>71</v>
      </c>
      <c r="B5083" t="s">
        <v>54</v>
      </c>
      <c r="C5083" t="s">
        <v>80</v>
      </c>
      <c r="D5083" s="4">
        <v>43405</v>
      </c>
      <c r="E5083" t="s">
        <v>198</v>
      </c>
      <c r="F5083" s="5">
        <v>43405</v>
      </c>
      <c r="G5083">
        <v>457.43</v>
      </c>
      <c r="H5083">
        <v>-32.46</v>
      </c>
    </row>
    <row r="5084" spans="1:8" x14ac:dyDescent="0.2">
      <c r="A5084" t="s">
        <v>71</v>
      </c>
      <c r="B5084" t="s">
        <v>54</v>
      </c>
      <c r="C5084" t="s">
        <v>80</v>
      </c>
      <c r="D5084" s="4">
        <v>43405</v>
      </c>
      <c r="E5084" t="s">
        <v>199</v>
      </c>
      <c r="F5084" s="5">
        <v>43405</v>
      </c>
      <c r="G5084">
        <v>457.43</v>
      </c>
      <c r="H5084">
        <v>32.46</v>
      </c>
    </row>
    <row r="5085" spans="1:8" x14ac:dyDescent="0.2">
      <c r="A5085" t="s">
        <v>71</v>
      </c>
      <c r="B5085" t="s">
        <v>54</v>
      </c>
      <c r="C5085" t="s">
        <v>80</v>
      </c>
      <c r="D5085" s="4">
        <v>43405</v>
      </c>
      <c r="E5085" t="s">
        <v>198</v>
      </c>
      <c r="F5085" s="5">
        <v>43405</v>
      </c>
      <c r="G5085">
        <v>28202.76</v>
      </c>
      <c r="H5085">
        <v>-2002.34</v>
      </c>
    </row>
    <row r="5086" spans="1:8" x14ac:dyDescent="0.2">
      <c r="A5086" t="s">
        <v>71</v>
      </c>
      <c r="B5086" t="s">
        <v>54</v>
      </c>
      <c r="C5086" t="s">
        <v>80</v>
      </c>
      <c r="D5086" s="4">
        <v>43405</v>
      </c>
      <c r="E5086" t="s">
        <v>193</v>
      </c>
      <c r="F5086" s="5">
        <v>43405</v>
      </c>
      <c r="G5086">
        <v>26985.73</v>
      </c>
      <c r="H5086">
        <v>3562.1</v>
      </c>
    </row>
    <row r="5087" spans="1:8" x14ac:dyDescent="0.2">
      <c r="A5087" t="s">
        <v>71</v>
      </c>
      <c r="B5087" t="s">
        <v>54</v>
      </c>
      <c r="C5087" t="s">
        <v>80</v>
      </c>
      <c r="D5087" s="4">
        <v>43405</v>
      </c>
      <c r="E5087" t="s">
        <v>192</v>
      </c>
      <c r="F5087" s="5">
        <v>43405</v>
      </c>
      <c r="G5087">
        <v>1217.03</v>
      </c>
      <c r="H5087">
        <v>160.68</v>
      </c>
    </row>
    <row r="5088" spans="1:8" x14ac:dyDescent="0.2">
      <c r="A5088" t="s">
        <v>71</v>
      </c>
      <c r="B5088" t="s">
        <v>54</v>
      </c>
      <c r="C5088" t="s">
        <v>80</v>
      </c>
      <c r="D5088" s="4">
        <v>43405</v>
      </c>
      <c r="E5088" t="s">
        <v>198</v>
      </c>
      <c r="F5088" s="5">
        <v>43221</v>
      </c>
      <c r="G5088">
        <v>84569.48</v>
      </c>
      <c r="H5088">
        <v>-6004.46</v>
      </c>
    </row>
    <row r="5089" spans="1:8" x14ac:dyDescent="0.2">
      <c r="A5089" t="s">
        <v>71</v>
      </c>
      <c r="B5089" t="s">
        <v>54</v>
      </c>
      <c r="C5089" t="s">
        <v>80</v>
      </c>
      <c r="D5089" s="4">
        <v>43405</v>
      </c>
      <c r="E5089" t="s">
        <v>202</v>
      </c>
      <c r="F5089" s="5">
        <v>43221</v>
      </c>
      <c r="G5089">
        <v>80920.009999999995</v>
      </c>
      <c r="H5089">
        <v>10681.33</v>
      </c>
    </row>
    <row r="5090" spans="1:8" x14ac:dyDescent="0.2">
      <c r="A5090" t="s">
        <v>71</v>
      </c>
      <c r="B5090" t="s">
        <v>54</v>
      </c>
      <c r="C5090" t="s">
        <v>80</v>
      </c>
      <c r="D5090" s="4">
        <v>43405</v>
      </c>
      <c r="E5090" t="s">
        <v>203</v>
      </c>
      <c r="F5090" s="5">
        <v>43221</v>
      </c>
      <c r="G5090">
        <v>3649.47</v>
      </c>
      <c r="H5090">
        <v>481.75</v>
      </c>
    </row>
    <row r="5091" spans="1:8" x14ac:dyDescent="0.2">
      <c r="A5091" t="s">
        <v>71</v>
      </c>
      <c r="B5091" t="s">
        <v>54</v>
      </c>
      <c r="C5091" t="s">
        <v>80</v>
      </c>
      <c r="D5091" s="4">
        <v>43405</v>
      </c>
      <c r="E5091" t="s">
        <v>199</v>
      </c>
      <c r="F5091" s="5">
        <v>43221</v>
      </c>
      <c r="G5091">
        <v>84569.48</v>
      </c>
      <c r="H5091">
        <v>6004.46</v>
      </c>
    </row>
    <row r="5092" spans="1:8" x14ac:dyDescent="0.2">
      <c r="A5092" t="s">
        <v>71</v>
      </c>
      <c r="B5092" t="s">
        <v>54</v>
      </c>
      <c r="C5092" t="s">
        <v>81</v>
      </c>
      <c r="D5092" s="4">
        <v>43405</v>
      </c>
      <c r="E5092" t="s">
        <v>198</v>
      </c>
      <c r="F5092" s="5">
        <v>43221</v>
      </c>
      <c r="G5092">
        <v>350511.08</v>
      </c>
      <c r="H5092">
        <v>-12267.91</v>
      </c>
    </row>
    <row r="5093" spans="1:8" x14ac:dyDescent="0.2">
      <c r="A5093" t="s">
        <v>71</v>
      </c>
      <c r="B5093" t="s">
        <v>54</v>
      </c>
      <c r="C5093" t="s">
        <v>81</v>
      </c>
      <c r="D5093" s="4">
        <v>43405</v>
      </c>
      <c r="E5093" t="s">
        <v>204</v>
      </c>
      <c r="F5093" s="5">
        <v>43221</v>
      </c>
      <c r="G5093">
        <v>335385.28000000003</v>
      </c>
      <c r="H5093">
        <v>21800.07</v>
      </c>
    </row>
    <row r="5094" spans="1:8" x14ac:dyDescent="0.2">
      <c r="A5094" t="s">
        <v>71</v>
      </c>
      <c r="B5094" t="s">
        <v>54</v>
      </c>
      <c r="C5094" t="s">
        <v>81</v>
      </c>
      <c r="D5094" s="4">
        <v>43405</v>
      </c>
      <c r="E5094" t="s">
        <v>205</v>
      </c>
      <c r="F5094" s="5">
        <v>43221</v>
      </c>
      <c r="G5094">
        <v>15125.8</v>
      </c>
      <c r="H5094">
        <v>983.28</v>
      </c>
    </row>
    <row r="5095" spans="1:8" x14ac:dyDescent="0.2">
      <c r="A5095" t="s">
        <v>71</v>
      </c>
      <c r="B5095" t="s">
        <v>54</v>
      </c>
      <c r="C5095" t="s">
        <v>81</v>
      </c>
      <c r="D5095" s="4">
        <v>43405</v>
      </c>
      <c r="E5095" t="s">
        <v>199</v>
      </c>
      <c r="F5095" s="5">
        <v>43221</v>
      </c>
      <c r="G5095">
        <v>350511.08</v>
      </c>
      <c r="H5095">
        <v>12267.91</v>
      </c>
    </row>
    <row r="5096" spans="1:8" x14ac:dyDescent="0.2">
      <c r="A5096" t="s">
        <v>71</v>
      </c>
      <c r="B5096" t="s">
        <v>54</v>
      </c>
      <c r="C5096" t="s">
        <v>82</v>
      </c>
      <c r="D5096" s="4">
        <v>43405</v>
      </c>
      <c r="E5096" t="s">
        <v>198</v>
      </c>
      <c r="F5096" s="5">
        <v>43221</v>
      </c>
      <c r="G5096">
        <v>92814.96</v>
      </c>
      <c r="H5096">
        <v>-4826.41</v>
      </c>
    </row>
    <row r="5097" spans="1:8" x14ac:dyDescent="0.2">
      <c r="A5097" t="s">
        <v>71</v>
      </c>
      <c r="B5097" t="s">
        <v>54</v>
      </c>
      <c r="C5097" t="s">
        <v>82</v>
      </c>
      <c r="D5097" s="4">
        <v>43405</v>
      </c>
      <c r="E5097" t="s">
        <v>206</v>
      </c>
      <c r="F5097" s="5">
        <v>43221</v>
      </c>
      <c r="G5097">
        <v>88809.59</v>
      </c>
      <c r="H5097">
        <v>8348.1</v>
      </c>
    </row>
    <row r="5098" spans="1:8" x14ac:dyDescent="0.2">
      <c r="A5098" t="s">
        <v>71</v>
      </c>
      <c r="B5098" t="s">
        <v>54</v>
      </c>
      <c r="C5098" t="s">
        <v>82</v>
      </c>
      <c r="D5098" s="4">
        <v>43405</v>
      </c>
      <c r="E5098" t="s">
        <v>207</v>
      </c>
      <c r="F5098" s="5">
        <v>43221</v>
      </c>
      <c r="G5098">
        <v>4005.37</v>
      </c>
      <c r="H5098">
        <v>376.53</v>
      </c>
    </row>
    <row r="5099" spans="1:8" x14ac:dyDescent="0.2">
      <c r="A5099" t="s">
        <v>71</v>
      </c>
      <c r="B5099" t="s">
        <v>54</v>
      </c>
      <c r="C5099" t="s">
        <v>82</v>
      </c>
      <c r="D5099" s="4">
        <v>43405</v>
      </c>
      <c r="E5099" t="s">
        <v>199</v>
      </c>
      <c r="F5099" s="5">
        <v>43221</v>
      </c>
      <c r="G5099">
        <v>92814.96</v>
      </c>
      <c r="H5099">
        <v>4826.41</v>
      </c>
    </row>
    <row r="5100" spans="1:8" x14ac:dyDescent="0.2">
      <c r="A5100" t="s">
        <v>71</v>
      </c>
      <c r="B5100" t="s">
        <v>54</v>
      </c>
      <c r="C5100" t="s">
        <v>80</v>
      </c>
      <c r="D5100" s="4">
        <v>43405</v>
      </c>
      <c r="E5100" t="s">
        <v>198</v>
      </c>
      <c r="F5100" s="5">
        <v>43221</v>
      </c>
      <c r="G5100">
        <v>73834</v>
      </c>
      <c r="H5100">
        <v>-5242.54</v>
      </c>
    </row>
    <row r="5101" spans="1:8" x14ac:dyDescent="0.2">
      <c r="A5101" t="s">
        <v>71</v>
      </c>
      <c r="B5101" t="s">
        <v>54</v>
      </c>
      <c r="C5101" t="s">
        <v>80</v>
      </c>
      <c r="D5101" s="4">
        <v>43405</v>
      </c>
      <c r="E5101" t="s">
        <v>202</v>
      </c>
      <c r="F5101" s="5">
        <v>43221</v>
      </c>
      <c r="G5101">
        <v>70647.78</v>
      </c>
      <c r="H5101">
        <v>9325.5300000000007</v>
      </c>
    </row>
    <row r="5102" spans="1:8" x14ac:dyDescent="0.2">
      <c r="A5102" t="s">
        <v>71</v>
      </c>
      <c r="B5102" t="s">
        <v>54</v>
      </c>
      <c r="C5102" t="s">
        <v>80</v>
      </c>
      <c r="D5102" s="4">
        <v>43405</v>
      </c>
      <c r="E5102" t="s">
        <v>203</v>
      </c>
      <c r="F5102" s="5">
        <v>43221</v>
      </c>
      <c r="G5102">
        <v>3186.22</v>
      </c>
      <c r="H5102">
        <v>420.58</v>
      </c>
    </row>
    <row r="5103" spans="1:8" x14ac:dyDescent="0.2">
      <c r="A5103" t="s">
        <v>71</v>
      </c>
      <c r="B5103" t="s">
        <v>54</v>
      </c>
      <c r="C5103" t="s">
        <v>82</v>
      </c>
      <c r="D5103" s="4">
        <v>43405</v>
      </c>
      <c r="E5103" t="s">
        <v>206</v>
      </c>
      <c r="F5103" s="5">
        <v>43221</v>
      </c>
      <c r="G5103">
        <v>97.37</v>
      </c>
      <c r="H5103">
        <v>9.15</v>
      </c>
    </row>
    <row r="5104" spans="1:8" x14ac:dyDescent="0.2">
      <c r="A5104" t="s">
        <v>71</v>
      </c>
      <c r="B5104" t="s">
        <v>54</v>
      </c>
      <c r="C5104" t="s">
        <v>82</v>
      </c>
      <c r="D5104" s="4">
        <v>43405</v>
      </c>
      <c r="E5104" t="s">
        <v>207</v>
      </c>
      <c r="F5104" s="5">
        <v>43221</v>
      </c>
      <c r="G5104">
        <v>4.3899999999999997</v>
      </c>
      <c r="H5104">
        <v>0.41</v>
      </c>
    </row>
    <row r="5105" spans="1:8" x14ac:dyDescent="0.2">
      <c r="A5105" t="s">
        <v>71</v>
      </c>
      <c r="B5105" t="s">
        <v>54</v>
      </c>
      <c r="C5105" t="s">
        <v>82</v>
      </c>
      <c r="D5105" s="4">
        <v>43405</v>
      </c>
      <c r="E5105" t="s">
        <v>199</v>
      </c>
      <c r="F5105" s="5">
        <v>43221</v>
      </c>
      <c r="G5105">
        <v>101.76</v>
      </c>
      <c r="H5105">
        <v>5.29</v>
      </c>
    </row>
    <row r="5106" spans="1:8" x14ac:dyDescent="0.2">
      <c r="A5106" t="s">
        <v>71</v>
      </c>
      <c r="B5106" t="s">
        <v>54</v>
      </c>
      <c r="C5106" t="s">
        <v>80</v>
      </c>
      <c r="D5106" s="4">
        <v>43466</v>
      </c>
      <c r="E5106" t="s">
        <v>192</v>
      </c>
      <c r="F5106" s="5">
        <v>43405</v>
      </c>
      <c r="G5106">
        <v>8.7899999999999991</v>
      </c>
      <c r="H5106">
        <v>1.1599999999999999</v>
      </c>
    </row>
    <row r="5107" spans="1:8" x14ac:dyDescent="0.2">
      <c r="A5107" t="s">
        <v>71</v>
      </c>
      <c r="B5107" t="s">
        <v>54</v>
      </c>
      <c r="C5107" t="s">
        <v>80</v>
      </c>
      <c r="D5107" s="4">
        <v>43466</v>
      </c>
      <c r="E5107" t="s">
        <v>199</v>
      </c>
      <c r="F5107" s="5">
        <v>43405</v>
      </c>
      <c r="G5107">
        <v>203.78</v>
      </c>
      <c r="H5107">
        <v>14.46</v>
      </c>
    </row>
    <row r="5108" spans="1:8" x14ac:dyDescent="0.2">
      <c r="A5108" t="s">
        <v>71</v>
      </c>
      <c r="B5108" t="s">
        <v>54</v>
      </c>
      <c r="C5108" t="s">
        <v>81</v>
      </c>
      <c r="D5108" s="4">
        <v>43466</v>
      </c>
      <c r="E5108" t="s">
        <v>198</v>
      </c>
      <c r="F5108" s="5">
        <v>43405</v>
      </c>
      <c r="G5108">
        <v>915.25</v>
      </c>
      <c r="H5108">
        <v>-32.03</v>
      </c>
    </row>
    <row r="5109" spans="1:8" x14ac:dyDescent="0.2">
      <c r="A5109" t="s">
        <v>71</v>
      </c>
      <c r="B5109" t="s">
        <v>54</v>
      </c>
      <c r="C5109" t="s">
        <v>81</v>
      </c>
      <c r="D5109" s="4">
        <v>43466</v>
      </c>
      <c r="E5109" t="s">
        <v>195</v>
      </c>
      <c r="F5109" s="5">
        <v>43405</v>
      </c>
      <c r="G5109">
        <v>875.75</v>
      </c>
      <c r="H5109">
        <v>56.92</v>
      </c>
    </row>
    <row r="5110" spans="1:8" x14ac:dyDescent="0.2">
      <c r="A5110" t="s">
        <v>71</v>
      </c>
      <c r="B5110" t="s">
        <v>54</v>
      </c>
      <c r="C5110" t="s">
        <v>81</v>
      </c>
      <c r="D5110" s="4">
        <v>43466</v>
      </c>
      <c r="E5110" t="s">
        <v>194</v>
      </c>
      <c r="F5110" s="5">
        <v>43405</v>
      </c>
      <c r="G5110">
        <v>39.5</v>
      </c>
      <c r="H5110">
        <v>2.57</v>
      </c>
    </row>
    <row r="5111" spans="1:8" x14ac:dyDescent="0.2">
      <c r="A5111" t="s">
        <v>71</v>
      </c>
      <c r="B5111" t="s">
        <v>54</v>
      </c>
      <c r="C5111" t="s">
        <v>81</v>
      </c>
      <c r="D5111" s="4">
        <v>43466</v>
      </c>
      <c r="E5111" t="s">
        <v>199</v>
      </c>
      <c r="F5111" s="5">
        <v>43405</v>
      </c>
      <c r="G5111">
        <v>915.25</v>
      </c>
      <c r="H5111">
        <v>32.03</v>
      </c>
    </row>
    <row r="5112" spans="1:8" x14ac:dyDescent="0.2">
      <c r="A5112" t="s">
        <v>71</v>
      </c>
      <c r="B5112" t="s">
        <v>54</v>
      </c>
      <c r="C5112" t="s">
        <v>82</v>
      </c>
      <c r="D5112" s="4">
        <v>43466</v>
      </c>
      <c r="E5112" t="s">
        <v>199</v>
      </c>
      <c r="F5112" s="5">
        <v>43405</v>
      </c>
      <c r="G5112">
        <v>214.25</v>
      </c>
      <c r="H5112">
        <v>11.14</v>
      </c>
    </row>
    <row r="5113" spans="1:8" x14ac:dyDescent="0.2">
      <c r="A5113" t="s">
        <v>71</v>
      </c>
      <c r="B5113" t="s">
        <v>54</v>
      </c>
      <c r="C5113" t="s">
        <v>82</v>
      </c>
      <c r="D5113" s="4">
        <v>43466</v>
      </c>
      <c r="E5113" t="s">
        <v>197</v>
      </c>
      <c r="F5113" s="5">
        <v>43405</v>
      </c>
      <c r="G5113">
        <v>205</v>
      </c>
      <c r="H5113">
        <v>19.27</v>
      </c>
    </row>
    <row r="5114" spans="1:8" x14ac:dyDescent="0.2">
      <c r="A5114" t="s">
        <v>71</v>
      </c>
      <c r="B5114" t="s">
        <v>54</v>
      </c>
      <c r="C5114" t="s">
        <v>82</v>
      </c>
      <c r="D5114" s="4">
        <v>43466</v>
      </c>
      <c r="E5114" t="s">
        <v>196</v>
      </c>
      <c r="F5114" s="5">
        <v>43405</v>
      </c>
      <c r="G5114">
        <v>9.25</v>
      </c>
      <c r="H5114">
        <v>0.87</v>
      </c>
    </row>
    <row r="5115" spans="1:8" x14ac:dyDescent="0.2">
      <c r="A5115" t="s">
        <v>71</v>
      </c>
      <c r="B5115" t="s">
        <v>54</v>
      </c>
      <c r="C5115" t="s">
        <v>82</v>
      </c>
      <c r="D5115" s="4">
        <v>43466</v>
      </c>
      <c r="E5115" t="s">
        <v>198</v>
      </c>
      <c r="F5115" s="5">
        <v>43405</v>
      </c>
      <c r="G5115">
        <v>214.25</v>
      </c>
      <c r="H5115">
        <v>-11.14</v>
      </c>
    </row>
    <row r="5116" spans="1:8" x14ac:dyDescent="0.2">
      <c r="A5116" t="s">
        <v>71</v>
      </c>
      <c r="B5116" t="s">
        <v>55</v>
      </c>
      <c r="C5116" t="s">
        <v>80</v>
      </c>
      <c r="D5116" s="4">
        <v>43617</v>
      </c>
      <c r="E5116" t="s">
        <v>198</v>
      </c>
      <c r="F5116" s="5">
        <v>43405</v>
      </c>
      <c r="G5116">
        <v>-256.39999999999998</v>
      </c>
      <c r="H5116">
        <v>18.2</v>
      </c>
    </row>
    <row r="5117" spans="1:8" x14ac:dyDescent="0.2">
      <c r="A5117" t="s">
        <v>71</v>
      </c>
      <c r="B5117" t="s">
        <v>55</v>
      </c>
      <c r="C5117" t="s">
        <v>80</v>
      </c>
      <c r="D5117" s="4">
        <v>43617</v>
      </c>
      <c r="E5117" t="s">
        <v>193</v>
      </c>
      <c r="F5117" s="5">
        <v>43405</v>
      </c>
      <c r="G5117">
        <v>-245.34</v>
      </c>
      <c r="H5117">
        <v>-32.380000000000003</v>
      </c>
    </row>
    <row r="5118" spans="1:8" x14ac:dyDescent="0.2">
      <c r="A5118" t="s">
        <v>71</v>
      </c>
      <c r="B5118" t="s">
        <v>55</v>
      </c>
      <c r="C5118" t="s">
        <v>80</v>
      </c>
      <c r="D5118" s="4">
        <v>43617</v>
      </c>
      <c r="E5118" t="s">
        <v>192</v>
      </c>
      <c r="F5118" s="5">
        <v>43405</v>
      </c>
      <c r="G5118">
        <v>-11.06</v>
      </c>
      <c r="H5118">
        <v>-1.46</v>
      </c>
    </row>
    <row r="5119" spans="1:8" x14ac:dyDescent="0.2">
      <c r="A5119" t="s">
        <v>71</v>
      </c>
      <c r="B5119" t="s">
        <v>55</v>
      </c>
      <c r="C5119" t="s">
        <v>80</v>
      </c>
      <c r="D5119" s="4">
        <v>43617</v>
      </c>
      <c r="E5119" t="s">
        <v>199</v>
      </c>
      <c r="F5119" s="5">
        <v>43405</v>
      </c>
      <c r="G5119">
        <v>-256.39999999999998</v>
      </c>
      <c r="H5119">
        <v>-18.2</v>
      </c>
    </row>
    <row r="5120" spans="1:8" x14ac:dyDescent="0.2">
      <c r="A5120" t="s">
        <v>71</v>
      </c>
      <c r="B5120" t="s">
        <v>55</v>
      </c>
      <c r="C5120" t="s">
        <v>81</v>
      </c>
      <c r="D5120" s="4">
        <v>43617</v>
      </c>
      <c r="E5120" t="s">
        <v>198</v>
      </c>
      <c r="F5120" s="5">
        <v>43405</v>
      </c>
      <c r="G5120">
        <v>-1348</v>
      </c>
      <c r="H5120">
        <v>47.18</v>
      </c>
    </row>
    <row r="5121" spans="1:8" x14ac:dyDescent="0.2">
      <c r="A5121" t="s">
        <v>71</v>
      </c>
      <c r="B5121" t="s">
        <v>55</v>
      </c>
      <c r="C5121" t="s">
        <v>81</v>
      </c>
      <c r="D5121" s="4">
        <v>43617</v>
      </c>
      <c r="E5121" t="s">
        <v>195</v>
      </c>
      <c r="F5121" s="5">
        <v>43405</v>
      </c>
      <c r="G5121">
        <v>-1289.83</v>
      </c>
      <c r="H5121">
        <v>-83.84</v>
      </c>
    </row>
    <row r="5122" spans="1:8" x14ac:dyDescent="0.2">
      <c r="A5122" t="s">
        <v>71</v>
      </c>
      <c r="B5122" t="s">
        <v>55</v>
      </c>
      <c r="C5122" t="s">
        <v>81</v>
      </c>
      <c r="D5122" s="4">
        <v>43617</v>
      </c>
      <c r="E5122" t="s">
        <v>194</v>
      </c>
      <c r="F5122" s="5">
        <v>43405</v>
      </c>
      <c r="G5122">
        <v>-58.17</v>
      </c>
      <c r="H5122">
        <v>-3.78</v>
      </c>
    </row>
    <row r="5123" spans="1:8" x14ac:dyDescent="0.2">
      <c r="A5123" t="s">
        <v>71</v>
      </c>
      <c r="B5123" t="s">
        <v>55</v>
      </c>
      <c r="C5123" t="s">
        <v>81</v>
      </c>
      <c r="D5123" s="4">
        <v>43617</v>
      </c>
      <c r="E5123" t="s">
        <v>199</v>
      </c>
      <c r="F5123" s="5">
        <v>43405</v>
      </c>
      <c r="G5123">
        <v>-1348</v>
      </c>
      <c r="H5123">
        <v>-47.18</v>
      </c>
    </row>
    <row r="5124" spans="1:8" x14ac:dyDescent="0.2">
      <c r="A5124" t="s">
        <v>71</v>
      </c>
      <c r="B5124" t="s">
        <v>55</v>
      </c>
      <c r="C5124" t="s">
        <v>80</v>
      </c>
      <c r="D5124" s="4">
        <v>43617</v>
      </c>
      <c r="E5124" t="s">
        <v>199</v>
      </c>
      <c r="F5124" s="5">
        <v>43221</v>
      </c>
      <c r="G5124">
        <v>-1680.69</v>
      </c>
      <c r="H5124">
        <v>-119.32</v>
      </c>
    </row>
    <row r="5125" spans="1:8" x14ac:dyDescent="0.2">
      <c r="A5125" t="s">
        <v>71</v>
      </c>
      <c r="B5125" t="s">
        <v>55</v>
      </c>
      <c r="C5125" t="s">
        <v>80</v>
      </c>
      <c r="D5125" s="4">
        <v>43617</v>
      </c>
      <c r="E5125" t="s">
        <v>202</v>
      </c>
      <c r="F5125" s="5">
        <v>43221</v>
      </c>
      <c r="G5125">
        <v>-1608.16</v>
      </c>
      <c r="H5125">
        <v>-212.27</v>
      </c>
    </row>
    <row r="5126" spans="1:8" x14ac:dyDescent="0.2">
      <c r="A5126" t="s">
        <v>71</v>
      </c>
      <c r="B5126" t="s">
        <v>55</v>
      </c>
      <c r="C5126" t="s">
        <v>80</v>
      </c>
      <c r="D5126" s="4">
        <v>43617</v>
      </c>
      <c r="E5126" t="s">
        <v>203</v>
      </c>
      <c r="F5126" s="5">
        <v>43221</v>
      </c>
      <c r="G5126">
        <v>-72.53</v>
      </c>
      <c r="H5126">
        <v>-9.58</v>
      </c>
    </row>
    <row r="5127" spans="1:8" x14ac:dyDescent="0.2">
      <c r="A5127" t="s">
        <v>71</v>
      </c>
      <c r="B5127" t="s">
        <v>55</v>
      </c>
      <c r="C5127" t="s">
        <v>80</v>
      </c>
      <c r="D5127" s="4">
        <v>43617</v>
      </c>
      <c r="E5127" t="s">
        <v>198</v>
      </c>
      <c r="F5127" s="5">
        <v>43221</v>
      </c>
      <c r="G5127">
        <v>-1680.69</v>
      </c>
      <c r="H5127">
        <v>119.32</v>
      </c>
    </row>
    <row r="5128" spans="1:8" x14ac:dyDescent="0.2">
      <c r="A5128" t="s">
        <v>71</v>
      </c>
      <c r="B5128" t="s">
        <v>55</v>
      </c>
      <c r="C5128" t="s">
        <v>81</v>
      </c>
      <c r="D5128" s="4">
        <v>43617</v>
      </c>
      <c r="E5128" t="s">
        <v>198</v>
      </c>
      <c r="F5128" s="5">
        <v>43221</v>
      </c>
      <c r="G5128">
        <v>-8177.73</v>
      </c>
      <c r="H5128">
        <v>286.24</v>
      </c>
    </row>
    <row r="5129" spans="1:8" x14ac:dyDescent="0.2">
      <c r="A5129" t="s">
        <v>71</v>
      </c>
      <c r="B5129" t="s">
        <v>55</v>
      </c>
      <c r="C5129" t="s">
        <v>81</v>
      </c>
      <c r="D5129" s="4">
        <v>43617</v>
      </c>
      <c r="E5129" t="s">
        <v>204</v>
      </c>
      <c r="F5129" s="5">
        <v>43221</v>
      </c>
      <c r="G5129">
        <v>-7824.83</v>
      </c>
      <c r="H5129">
        <v>-508.62</v>
      </c>
    </row>
    <row r="5130" spans="1:8" x14ac:dyDescent="0.2">
      <c r="A5130" t="s">
        <v>71</v>
      </c>
      <c r="B5130" t="s">
        <v>55</v>
      </c>
      <c r="C5130" t="s">
        <v>81</v>
      </c>
      <c r="D5130" s="4">
        <v>43617</v>
      </c>
      <c r="E5130" t="s">
        <v>205</v>
      </c>
      <c r="F5130" s="5">
        <v>43221</v>
      </c>
      <c r="G5130">
        <v>-352.9</v>
      </c>
      <c r="H5130">
        <v>-22.95</v>
      </c>
    </row>
    <row r="5131" spans="1:8" x14ac:dyDescent="0.2">
      <c r="A5131" t="s">
        <v>71</v>
      </c>
      <c r="B5131" t="s">
        <v>55</v>
      </c>
      <c r="C5131" t="s">
        <v>81</v>
      </c>
      <c r="D5131" s="4">
        <v>43617</v>
      </c>
      <c r="E5131" t="s">
        <v>199</v>
      </c>
      <c r="F5131" s="5">
        <v>43221</v>
      </c>
      <c r="G5131">
        <v>-8177.73</v>
      </c>
      <c r="H5131">
        <v>-286.24</v>
      </c>
    </row>
    <row r="5132" spans="1:8" x14ac:dyDescent="0.2">
      <c r="A5132" t="s">
        <v>71</v>
      </c>
      <c r="B5132" t="s">
        <v>55</v>
      </c>
      <c r="C5132" t="s">
        <v>82</v>
      </c>
      <c r="D5132" s="4">
        <v>43617</v>
      </c>
      <c r="E5132" t="s">
        <v>198</v>
      </c>
      <c r="F5132" s="5">
        <v>43221</v>
      </c>
      <c r="G5132">
        <v>-1867.53</v>
      </c>
      <c r="H5132">
        <v>97.11</v>
      </c>
    </row>
    <row r="5133" spans="1:8" x14ac:dyDescent="0.2">
      <c r="A5133" t="s">
        <v>71</v>
      </c>
      <c r="B5133" t="s">
        <v>55</v>
      </c>
      <c r="C5133" t="s">
        <v>82</v>
      </c>
      <c r="D5133" s="4">
        <v>43617</v>
      </c>
      <c r="E5133" t="s">
        <v>206</v>
      </c>
      <c r="F5133" s="5">
        <v>43221</v>
      </c>
      <c r="G5133">
        <v>-1786.93</v>
      </c>
      <c r="H5133">
        <v>-167.98</v>
      </c>
    </row>
    <row r="5134" spans="1:8" x14ac:dyDescent="0.2">
      <c r="A5134" t="s">
        <v>71</v>
      </c>
      <c r="B5134" t="s">
        <v>55</v>
      </c>
      <c r="C5134" t="s">
        <v>82</v>
      </c>
      <c r="D5134" s="4">
        <v>43617</v>
      </c>
      <c r="E5134" t="s">
        <v>207</v>
      </c>
      <c r="F5134" s="5">
        <v>43221</v>
      </c>
      <c r="G5134">
        <v>-80.599999999999994</v>
      </c>
      <c r="H5134">
        <v>-7.58</v>
      </c>
    </row>
    <row r="5135" spans="1:8" x14ac:dyDescent="0.2">
      <c r="A5135" t="s">
        <v>71</v>
      </c>
      <c r="B5135" t="s">
        <v>55</v>
      </c>
      <c r="C5135" t="s">
        <v>82</v>
      </c>
      <c r="D5135" s="4">
        <v>43617</v>
      </c>
      <c r="E5135" t="s">
        <v>199</v>
      </c>
      <c r="F5135" s="5">
        <v>43221</v>
      </c>
      <c r="G5135">
        <v>-1867.53</v>
      </c>
      <c r="H5135">
        <v>-97.11</v>
      </c>
    </row>
    <row r="5136" spans="1:8" x14ac:dyDescent="0.2">
      <c r="A5136" t="s">
        <v>71</v>
      </c>
      <c r="B5136" t="s">
        <v>55</v>
      </c>
      <c r="C5136" t="s">
        <v>80</v>
      </c>
      <c r="D5136" s="4">
        <v>43617</v>
      </c>
      <c r="E5136" t="s">
        <v>193</v>
      </c>
      <c r="F5136" s="5">
        <v>43101</v>
      </c>
      <c r="G5136">
        <v>-940.14</v>
      </c>
      <c r="H5136">
        <v>-124.1</v>
      </c>
    </row>
    <row r="5137" spans="1:8" x14ac:dyDescent="0.2">
      <c r="A5137" t="s">
        <v>71</v>
      </c>
      <c r="B5137" t="s">
        <v>55</v>
      </c>
      <c r="C5137" t="s">
        <v>80</v>
      </c>
      <c r="D5137" s="4">
        <v>43617</v>
      </c>
      <c r="E5137" t="s">
        <v>198</v>
      </c>
      <c r="F5137" s="5">
        <v>43101</v>
      </c>
      <c r="G5137">
        <v>-982.55</v>
      </c>
      <c r="H5137">
        <v>52.07</v>
      </c>
    </row>
    <row r="5138" spans="1:8" x14ac:dyDescent="0.2">
      <c r="A5138" t="s">
        <v>71</v>
      </c>
      <c r="B5138" t="s">
        <v>55</v>
      </c>
      <c r="C5138" t="s">
        <v>80</v>
      </c>
      <c r="D5138" s="4">
        <v>43617</v>
      </c>
      <c r="E5138" t="s">
        <v>199</v>
      </c>
      <c r="F5138" s="5">
        <v>43101</v>
      </c>
      <c r="G5138">
        <v>-982.55</v>
      </c>
      <c r="H5138">
        <v>-52.07</v>
      </c>
    </row>
    <row r="5139" spans="1:8" x14ac:dyDescent="0.2">
      <c r="A5139" t="s">
        <v>71</v>
      </c>
      <c r="B5139" t="s">
        <v>55</v>
      </c>
      <c r="C5139" t="s">
        <v>80</v>
      </c>
      <c r="D5139" s="4">
        <v>43617</v>
      </c>
      <c r="E5139" t="s">
        <v>192</v>
      </c>
      <c r="F5139" s="5">
        <v>43101</v>
      </c>
      <c r="G5139">
        <v>-42.41</v>
      </c>
      <c r="H5139">
        <v>-5.59</v>
      </c>
    </row>
    <row r="5140" spans="1:8" x14ac:dyDescent="0.2">
      <c r="A5140" t="s">
        <v>71</v>
      </c>
      <c r="B5140" t="s">
        <v>55</v>
      </c>
      <c r="C5140" t="s">
        <v>81</v>
      </c>
      <c r="D5140" s="4">
        <v>43617</v>
      </c>
      <c r="E5140" t="s">
        <v>199</v>
      </c>
      <c r="F5140" s="5">
        <v>43101</v>
      </c>
      <c r="G5140">
        <v>-4489.57</v>
      </c>
      <c r="H5140">
        <v>-116.73</v>
      </c>
    </row>
    <row r="5141" spans="1:8" x14ac:dyDescent="0.2">
      <c r="A5141" t="s">
        <v>71</v>
      </c>
      <c r="B5141" t="s">
        <v>55</v>
      </c>
      <c r="C5141" t="s">
        <v>81</v>
      </c>
      <c r="D5141" s="4">
        <v>43617</v>
      </c>
      <c r="E5141" t="s">
        <v>195</v>
      </c>
      <c r="F5141" s="5">
        <v>43101</v>
      </c>
      <c r="G5141">
        <v>-4295.82</v>
      </c>
      <c r="H5141">
        <v>-279.23</v>
      </c>
    </row>
    <row r="5142" spans="1:8" x14ac:dyDescent="0.2">
      <c r="A5142" t="s">
        <v>71</v>
      </c>
      <c r="B5142" t="s">
        <v>55</v>
      </c>
      <c r="C5142" t="s">
        <v>81</v>
      </c>
      <c r="D5142" s="4">
        <v>43617</v>
      </c>
      <c r="E5142" t="s">
        <v>194</v>
      </c>
      <c r="F5142" s="5">
        <v>43101</v>
      </c>
      <c r="G5142">
        <v>-193.75</v>
      </c>
      <c r="H5142">
        <v>-12.59</v>
      </c>
    </row>
    <row r="5143" spans="1:8" x14ac:dyDescent="0.2">
      <c r="A5143" t="s">
        <v>71</v>
      </c>
      <c r="B5143" t="s">
        <v>55</v>
      </c>
      <c r="C5143" t="s">
        <v>81</v>
      </c>
      <c r="D5143" s="4">
        <v>43617</v>
      </c>
      <c r="E5143" t="s">
        <v>198</v>
      </c>
      <c r="F5143" s="5">
        <v>43101</v>
      </c>
      <c r="G5143">
        <v>-4489.57</v>
      </c>
      <c r="H5143">
        <v>116.73</v>
      </c>
    </row>
    <row r="5144" spans="1:8" x14ac:dyDescent="0.2">
      <c r="A5144" t="s">
        <v>71</v>
      </c>
      <c r="B5144" t="s">
        <v>55</v>
      </c>
      <c r="C5144" t="s">
        <v>82</v>
      </c>
      <c r="D5144" s="4">
        <v>43617</v>
      </c>
      <c r="E5144" t="s">
        <v>198</v>
      </c>
      <c r="F5144" s="5">
        <v>43101</v>
      </c>
      <c r="G5144">
        <v>-799.26</v>
      </c>
      <c r="H5144">
        <v>30.36</v>
      </c>
    </row>
    <row r="5145" spans="1:8" x14ac:dyDescent="0.2">
      <c r="A5145" t="s">
        <v>71</v>
      </c>
      <c r="B5145" t="s">
        <v>55</v>
      </c>
      <c r="C5145" t="s">
        <v>82</v>
      </c>
      <c r="D5145" s="4">
        <v>43617</v>
      </c>
      <c r="E5145" t="s">
        <v>197</v>
      </c>
      <c r="F5145" s="5">
        <v>43101</v>
      </c>
      <c r="G5145">
        <v>-764.77</v>
      </c>
      <c r="H5145">
        <v>-72.650000000000006</v>
      </c>
    </row>
    <row r="5146" spans="1:8" x14ac:dyDescent="0.2">
      <c r="A5146" t="s">
        <v>71</v>
      </c>
      <c r="B5146" t="s">
        <v>55</v>
      </c>
      <c r="C5146" t="s">
        <v>82</v>
      </c>
      <c r="D5146" s="4">
        <v>43617</v>
      </c>
      <c r="E5146" t="s">
        <v>196</v>
      </c>
      <c r="F5146" s="5">
        <v>43101</v>
      </c>
      <c r="G5146">
        <v>-34.49</v>
      </c>
      <c r="H5146">
        <v>-3.27</v>
      </c>
    </row>
    <row r="5147" spans="1:8" x14ac:dyDescent="0.2">
      <c r="A5147" t="s">
        <v>71</v>
      </c>
      <c r="B5147" t="s">
        <v>55</v>
      </c>
      <c r="C5147" t="s">
        <v>82</v>
      </c>
      <c r="D5147" s="4">
        <v>43617</v>
      </c>
      <c r="E5147" t="s">
        <v>199</v>
      </c>
      <c r="F5147" s="5">
        <v>43101</v>
      </c>
      <c r="G5147">
        <v>-799.26</v>
      </c>
      <c r="H5147">
        <v>-30.36</v>
      </c>
    </row>
    <row r="5148" spans="1:8" x14ac:dyDescent="0.2">
      <c r="A5148" t="s">
        <v>71</v>
      </c>
      <c r="B5148" t="s">
        <v>58</v>
      </c>
      <c r="C5148" t="s">
        <v>80</v>
      </c>
      <c r="D5148" s="4">
        <v>43282</v>
      </c>
      <c r="E5148" t="s">
        <v>198</v>
      </c>
      <c r="F5148" s="5">
        <v>43221</v>
      </c>
      <c r="G5148">
        <v>35.119999999999997</v>
      </c>
      <c r="H5148">
        <v>-2.5</v>
      </c>
    </row>
    <row r="5149" spans="1:8" x14ac:dyDescent="0.2">
      <c r="A5149" t="s">
        <v>71</v>
      </c>
      <c r="B5149" t="s">
        <v>58</v>
      </c>
      <c r="C5149" t="s">
        <v>80</v>
      </c>
      <c r="D5149" s="4">
        <v>43282</v>
      </c>
      <c r="E5149" t="s">
        <v>202</v>
      </c>
      <c r="F5149" s="5">
        <v>43221</v>
      </c>
      <c r="G5149">
        <v>33.6</v>
      </c>
      <c r="H5149">
        <v>4.4400000000000004</v>
      </c>
    </row>
    <row r="5150" spans="1:8" x14ac:dyDescent="0.2">
      <c r="A5150" t="s">
        <v>71</v>
      </c>
      <c r="B5150" t="s">
        <v>58</v>
      </c>
      <c r="C5150" t="s">
        <v>80</v>
      </c>
      <c r="D5150" s="4">
        <v>43282</v>
      </c>
      <c r="E5150" t="s">
        <v>203</v>
      </c>
      <c r="F5150" s="5">
        <v>43221</v>
      </c>
      <c r="G5150">
        <v>1.52</v>
      </c>
      <c r="H5150">
        <v>0.2</v>
      </c>
    </row>
    <row r="5151" spans="1:8" x14ac:dyDescent="0.2">
      <c r="A5151" t="s">
        <v>71</v>
      </c>
      <c r="B5151" t="s">
        <v>58</v>
      </c>
      <c r="C5151" t="s">
        <v>80</v>
      </c>
      <c r="D5151" s="4">
        <v>43282</v>
      </c>
      <c r="E5151" t="s">
        <v>199</v>
      </c>
      <c r="F5151" s="5">
        <v>43221</v>
      </c>
      <c r="G5151">
        <v>35.119999999999997</v>
      </c>
      <c r="H5151">
        <v>2.5</v>
      </c>
    </row>
    <row r="5152" spans="1:8" x14ac:dyDescent="0.2">
      <c r="A5152" t="s">
        <v>71</v>
      </c>
      <c r="B5152" t="s">
        <v>58</v>
      </c>
      <c r="C5152" t="s">
        <v>81</v>
      </c>
      <c r="D5152" s="4">
        <v>43282</v>
      </c>
      <c r="E5152" t="s">
        <v>198</v>
      </c>
      <c r="F5152" s="5">
        <v>43221</v>
      </c>
      <c r="G5152">
        <v>23.1</v>
      </c>
      <c r="H5152">
        <v>-0.81</v>
      </c>
    </row>
    <row r="5153" spans="1:8" x14ac:dyDescent="0.2">
      <c r="A5153" t="s">
        <v>71</v>
      </c>
      <c r="B5153" t="s">
        <v>58</v>
      </c>
      <c r="C5153" t="s">
        <v>81</v>
      </c>
      <c r="D5153" s="4">
        <v>43282</v>
      </c>
      <c r="E5153" t="s">
        <v>204</v>
      </c>
      <c r="F5153" s="5">
        <v>43221</v>
      </c>
      <c r="G5153">
        <v>22.1</v>
      </c>
      <c r="H5153">
        <v>1.44</v>
      </c>
    </row>
    <row r="5154" spans="1:8" x14ac:dyDescent="0.2">
      <c r="A5154" t="s">
        <v>71</v>
      </c>
      <c r="B5154" t="s">
        <v>58</v>
      </c>
      <c r="C5154" t="s">
        <v>81</v>
      </c>
      <c r="D5154" s="4">
        <v>43282</v>
      </c>
      <c r="E5154" t="s">
        <v>205</v>
      </c>
      <c r="F5154" s="5">
        <v>43221</v>
      </c>
      <c r="G5154">
        <v>1</v>
      </c>
      <c r="H5154">
        <v>7.0000000000000007E-2</v>
      </c>
    </row>
    <row r="5155" spans="1:8" x14ac:dyDescent="0.2">
      <c r="A5155" t="s">
        <v>71</v>
      </c>
      <c r="B5155" t="s">
        <v>58</v>
      </c>
      <c r="C5155" t="s">
        <v>81</v>
      </c>
      <c r="D5155" s="4">
        <v>43282</v>
      </c>
      <c r="E5155" t="s">
        <v>199</v>
      </c>
      <c r="F5155" s="5">
        <v>43221</v>
      </c>
      <c r="G5155">
        <v>23.1</v>
      </c>
      <c r="H5155">
        <v>0.81</v>
      </c>
    </row>
    <row r="5156" spans="1:8" x14ac:dyDescent="0.2">
      <c r="A5156" t="s">
        <v>71</v>
      </c>
      <c r="B5156" t="s">
        <v>58</v>
      </c>
      <c r="C5156" t="s">
        <v>82</v>
      </c>
      <c r="D5156" s="4">
        <v>43282</v>
      </c>
      <c r="E5156" t="s">
        <v>198</v>
      </c>
      <c r="F5156" s="5">
        <v>43221</v>
      </c>
      <c r="G5156">
        <v>22.26</v>
      </c>
      <c r="H5156">
        <v>-1.1599999999999999</v>
      </c>
    </row>
    <row r="5157" spans="1:8" x14ac:dyDescent="0.2">
      <c r="A5157" t="s">
        <v>71</v>
      </c>
      <c r="B5157" t="s">
        <v>58</v>
      </c>
      <c r="C5157" t="s">
        <v>82</v>
      </c>
      <c r="D5157" s="4">
        <v>43282</v>
      </c>
      <c r="E5157" t="s">
        <v>206</v>
      </c>
      <c r="F5157" s="5">
        <v>43221</v>
      </c>
      <c r="G5157">
        <v>21.3</v>
      </c>
      <c r="H5157">
        <v>2</v>
      </c>
    </row>
    <row r="5158" spans="1:8" x14ac:dyDescent="0.2">
      <c r="A5158" t="s">
        <v>71</v>
      </c>
      <c r="B5158" t="s">
        <v>58</v>
      </c>
      <c r="C5158" t="s">
        <v>82</v>
      </c>
      <c r="D5158" s="4">
        <v>43282</v>
      </c>
      <c r="E5158" t="s">
        <v>207</v>
      </c>
      <c r="F5158" s="5">
        <v>43221</v>
      </c>
      <c r="G5158">
        <v>0.96</v>
      </c>
      <c r="H5158">
        <v>0.09</v>
      </c>
    </row>
    <row r="5159" spans="1:8" x14ac:dyDescent="0.2">
      <c r="A5159" t="s">
        <v>71</v>
      </c>
      <c r="B5159" t="s">
        <v>58</v>
      </c>
      <c r="C5159" t="s">
        <v>82</v>
      </c>
      <c r="D5159" s="4">
        <v>43282</v>
      </c>
      <c r="E5159" t="s">
        <v>199</v>
      </c>
      <c r="F5159" s="5">
        <v>43221</v>
      </c>
      <c r="G5159">
        <v>22.26</v>
      </c>
      <c r="H5159">
        <v>1.1599999999999999</v>
      </c>
    </row>
    <row r="5160" spans="1:8" x14ac:dyDescent="0.2">
      <c r="A5160" t="s">
        <v>71</v>
      </c>
      <c r="B5160" t="s">
        <v>55</v>
      </c>
      <c r="C5160" t="s">
        <v>80</v>
      </c>
      <c r="D5160" s="4">
        <v>43282</v>
      </c>
      <c r="E5160" t="s">
        <v>198</v>
      </c>
      <c r="F5160" s="5">
        <v>43221</v>
      </c>
      <c r="G5160">
        <v>5770.34</v>
      </c>
      <c r="H5160">
        <v>-409.69</v>
      </c>
    </row>
    <row r="5161" spans="1:8" x14ac:dyDescent="0.2">
      <c r="A5161" t="s">
        <v>71</v>
      </c>
      <c r="B5161" t="s">
        <v>55</v>
      </c>
      <c r="C5161" t="s">
        <v>80</v>
      </c>
      <c r="D5161" s="4">
        <v>43282</v>
      </c>
      <c r="E5161" t="s">
        <v>202</v>
      </c>
      <c r="F5161" s="5">
        <v>43221</v>
      </c>
      <c r="G5161">
        <v>5521.33</v>
      </c>
      <c r="H5161">
        <v>728.81</v>
      </c>
    </row>
    <row r="5162" spans="1:8" x14ac:dyDescent="0.2">
      <c r="A5162" t="s">
        <v>71</v>
      </c>
      <c r="B5162" t="s">
        <v>55</v>
      </c>
      <c r="C5162" t="s">
        <v>80</v>
      </c>
      <c r="D5162" s="4">
        <v>43282</v>
      </c>
      <c r="E5162" t="s">
        <v>203</v>
      </c>
      <c r="F5162" s="5">
        <v>43221</v>
      </c>
      <c r="G5162">
        <v>249.01</v>
      </c>
      <c r="H5162">
        <v>32.85</v>
      </c>
    </row>
    <row r="5163" spans="1:8" x14ac:dyDescent="0.2">
      <c r="A5163" t="s">
        <v>71</v>
      </c>
      <c r="B5163" t="s">
        <v>55</v>
      </c>
      <c r="C5163" t="s">
        <v>80</v>
      </c>
      <c r="D5163" s="4">
        <v>43282</v>
      </c>
      <c r="E5163" t="s">
        <v>199</v>
      </c>
      <c r="F5163" s="5">
        <v>43221</v>
      </c>
      <c r="G5163">
        <v>5770.34</v>
      </c>
      <c r="H5163">
        <v>409.69</v>
      </c>
    </row>
    <row r="5164" spans="1:8" x14ac:dyDescent="0.2">
      <c r="A5164" t="s">
        <v>71</v>
      </c>
      <c r="B5164" t="s">
        <v>55</v>
      </c>
      <c r="C5164" t="s">
        <v>81</v>
      </c>
      <c r="D5164" s="4">
        <v>43282</v>
      </c>
      <c r="E5164" t="s">
        <v>198</v>
      </c>
      <c r="F5164" s="5">
        <v>43221</v>
      </c>
      <c r="G5164">
        <v>21232.14</v>
      </c>
      <c r="H5164">
        <v>-743.13</v>
      </c>
    </row>
    <row r="5165" spans="1:8" x14ac:dyDescent="0.2">
      <c r="A5165" t="s">
        <v>71</v>
      </c>
      <c r="B5165" t="s">
        <v>55</v>
      </c>
      <c r="C5165" t="s">
        <v>81</v>
      </c>
      <c r="D5165" s="4">
        <v>43282</v>
      </c>
      <c r="E5165" t="s">
        <v>204</v>
      </c>
      <c r="F5165" s="5">
        <v>43221</v>
      </c>
      <c r="G5165">
        <v>20315.900000000001</v>
      </c>
      <c r="H5165">
        <v>1320.56</v>
      </c>
    </row>
    <row r="5166" spans="1:8" x14ac:dyDescent="0.2">
      <c r="A5166" t="s">
        <v>71</v>
      </c>
      <c r="B5166" t="s">
        <v>55</v>
      </c>
      <c r="C5166" t="s">
        <v>81</v>
      </c>
      <c r="D5166" s="4">
        <v>43282</v>
      </c>
      <c r="E5166" t="s">
        <v>205</v>
      </c>
      <c r="F5166" s="5">
        <v>43221</v>
      </c>
      <c r="G5166">
        <v>916.24</v>
      </c>
      <c r="H5166">
        <v>59.54</v>
      </c>
    </row>
    <row r="5167" spans="1:8" x14ac:dyDescent="0.2">
      <c r="A5167" t="s">
        <v>71</v>
      </c>
      <c r="B5167" t="s">
        <v>55</v>
      </c>
      <c r="C5167" t="s">
        <v>81</v>
      </c>
      <c r="D5167" s="4">
        <v>43282</v>
      </c>
      <c r="E5167" t="s">
        <v>199</v>
      </c>
      <c r="F5167" s="5">
        <v>43221</v>
      </c>
      <c r="G5167">
        <v>21232.14</v>
      </c>
      <c r="H5167">
        <v>743.13</v>
      </c>
    </row>
    <row r="5168" spans="1:8" x14ac:dyDescent="0.2">
      <c r="A5168" t="s">
        <v>71</v>
      </c>
      <c r="B5168" t="s">
        <v>55</v>
      </c>
      <c r="C5168" t="s">
        <v>82</v>
      </c>
      <c r="D5168" s="4">
        <v>43282</v>
      </c>
      <c r="E5168" t="s">
        <v>198</v>
      </c>
      <c r="F5168" s="5">
        <v>43221</v>
      </c>
      <c r="G5168">
        <v>5337.96</v>
      </c>
      <c r="H5168">
        <v>-277.58999999999997</v>
      </c>
    </row>
    <row r="5169" spans="1:8" x14ac:dyDescent="0.2">
      <c r="A5169" t="s">
        <v>71</v>
      </c>
      <c r="B5169" t="s">
        <v>55</v>
      </c>
      <c r="C5169" t="s">
        <v>82</v>
      </c>
      <c r="D5169" s="4">
        <v>43282</v>
      </c>
      <c r="E5169" t="s">
        <v>206</v>
      </c>
      <c r="F5169" s="5">
        <v>43221</v>
      </c>
      <c r="G5169">
        <v>5107.6099999999997</v>
      </c>
      <c r="H5169">
        <v>480.12</v>
      </c>
    </row>
    <row r="5170" spans="1:8" x14ac:dyDescent="0.2">
      <c r="A5170" t="s">
        <v>71</v>
      </c>
      <c r="B5170" t="s">
        <v>55</v>
      </c>
      <c r="C5170" t="s">
        <v>82</v>
      </c>
      <c r="D5170" s="4">
        <v>43282</v>
      </c>
      <c r="E5170" t="s">
        <v>207</v>
      </c>
      <c r="F5170" s="5">
        <v>43221</v>
      </c>
      <c r="G5170">
        <v>230.35</v>
      </c>
      <c r="H5170">
        <v>21.66</v>
      </c>
    </row>
    <row r="5171" spans="1:8" x14ac:dyDescent="0.2">
      <c r="A5171" t="s">
        <v>71</v>
      </c>
      <c r="B5171" t="s">
        <v>55</v>
      </c>
      <c r="C5171" t="s">
        <v>82</v>
      </c>
      <c r="D5171" s="4">
        <v>43282</v>
      </c>
      <c r="E5171" t="s">
        <v>199</v>
      </c>
      <c r="F5171" s="5">
        <v>43221</v>
      </c>
      <c r="G5171">
        <v>5337.96</v>
      </c>
      <c r="H5171">
        <v>277.58999999999997</v>
      </c>
    </row>
    <row r="5172" spans="1:8" x14ac:dyDescent="0.2">
      <c r="A5172" t="s">
        <v>71</v>
      </c>
      <c r="B5172" t="s">
        <v>54</v>
      </c>
      <c r="C5172" t="s">
        <v>80</v>
      </c>
      <c r="D5172" s="4">
        <v>43282</v>
      </c>
      <c r="E5172" t="s">
        <v>198</v>
      </c>
      <c r="F5172" s="5">
        <v>43101</v>
      </c>
      <c r="G5172">
        <v>0</v>
      </c>
      <c r="H5172">
        <v>0</v>
      </c>
    </row>
    <row r="5173" spans="1:8" x14ac:dyDescent="0.2">
      <c r="A5173" t="s">
        <v>71</v>
      </c>
      <c r="B5173" t="s">
        <v>54</v>
      </c>
      <c r="C5173" t="s">
        <v>80</v>
      </c>
      <c r="D5173" s="4">
        <v>43282</v>
      </c>
      <c r="E5173" t="s">
        <v>193</v>
      </c>
      <c r="F5173" s="5">
        <v>43101</v>
      </c>
      <c r="G5173">
        <v>0</v>
      </c>
      <c r="H5173">
        <v>0</v>
      </c>
    </row>
    <row r="5174" spans="1:8" x14ac:dyDescent="0.2">
      <c r="A5174" t="s">
        <v>71</v>
      </c>
      <c r="B5174" t="s">
        <v>54</v>
      </c>
      <c r="C5174" t="s">
        <v>80</v>
      </c>
      <c r="D5174" s="4">
        <v>43282</v>
      </c>
      <c r="E5174" t="s">
        <v>192</v>
      </c>
      <c r="F5174" s="5">
        <v>43101</v>
      </c>
      <c r="G5174">
        <v>0</v>
      </c>
      <c r="H5174">
        <v>0</v>
      </c>
    </row>
    <row r="5175" spans="1:8" x14ac:dyDescent="0.2">
      <c r="A5175" t="s">
        <v>71</v>
      </c>
      <c r="B5175" t="s">
        <v>54</v>
      </c>
      <c r="C5175" t="s">
        <v>80</v>
      </c>
      <c r="D5175" s="4">
        <v>43282</v>
      </c>
      <c r="E5175" t="s">
        <v>199</v>
      </c>
      <c r="F5175" s="5">
        <v>43101</v>
      </c>
      <c r="G5175">
        <v>0</v>
      </c>
      <c r="H5175">
        <v>0</v>
      </c>
    </row>
    <row r="5176" spans="1:8" x14ac:dyDescent="0.2">
      <c r="A5176" t="s">
        <v>71</v>
      </c>
      <c r="B5176" t="s">
        <v>54</v>
      </c>
      <c r="C5176" t="s">
        <v>81</v>
      </c>
      <c r="D5176" s="4">
        <v>43282</v>
      </c>
      <c r="E5176" t="s">
        <v>198</v>
      </c>
      <c r="F5176" s="5">
        <v>43101</v>
      </c>
      <c r="G5176">
        <v>0</v>
      </c>
      <c r="H5176">
        <v>0</v>
      </c>
    </row>
    <row r="5177" spans="1:8" x14ac:dyDescent="0.2">
      <c r="A5177" t="s">
        <v>71</v>
      </c>
      <c r="B5177" t="s">
        <v>54</v>
      </c>
      <c r="C5177" t="s">
        <v>81</v>
      </c>
      <c r="D5177" s="4">
        <v>43282</v>
      </c>
      <c r="E5177" t="s">
        <v>195</v>
      </c>
      <c r="F5177" s="5">
        <v>43101</v>
      </c>
      <c r="G5177">
        <v>0</v>
      </c>
      <c r="H5177">
        <v>0</v>
      </c>
    </row>
    <row r="5178" spans="1:8" x14ac:dyDescent="0.2">
      <c r="A5178" t="s">
        <v>71</v>
      </c>
      <c r="B5178" t="s">
        <v>54</v>
      </c>
      <c r="C5178" t="s">
        <v>81</v>
      </c>
      <c r="D5178" s="4">
        <v>43282</v>
      </c>
      <c r="E5178" t="s">
        <v>194</v>
      </c>
      <c r="F5178" s="5">
        <v>43101</v>
      </c>
      <c r="G5178">
        <v>0</v>
      </c>
      <c r="H5178">
        <v>0</v>
      </c>
    </row>
    <row r="5179" spans="1:8" x14ac:dyDescent="0.2">
      <c r="A5179" t="s">
        <v>71</v>
      </c>
      <c r="B5179" t="s">
        <v>54</v>
      </c>
      <c r="C5179" t="s">
        <v>81</v>
      </c>
      <c r="D5179" s="4">
        <v>43282</v>
      </c>
      <c r="E5179" t="s">
        <v>199</v>
      </c>
      <c r="F5179" s="5">
        <v>43101</v>
      </c>
      <c r="G5179">
        <v>0</v>
      </c>
      <c r="H5179">
        <v>0</v>
      </c>
    </row>
    <row r="5180" spans="1:8" x14ac:dyDescent="0.2">
      <c r="A5180" t="s">
        <v>71</v>
      </c>
      <c r="B5180" t="s">
        <v>54</v>
      </c>
      <c r="C5180" t="s">
        <v>82</v>
      </c>
      <c r="D5180" s="4">
        <v>43282</v>
      </c>
      <c r="E5180" t="s">
        <v>198</v>
      </c>
      <c r="F5180" s="5">
        <v>43101</v>
      </c>
      <c r="G5180">
        <v>0</v>
      </c>
      <c r="H5180">
        <v>0</v>
      </c>
    </row>
    <row r="5181" spans="1:8" x14ac:dyDescent="0.2">
      <c r="A5181" t="s">
        <v>71</v>
      </c>
      <c r="B5181" t="s">
        <v>54</v>
      </c>
      <c r="C5181" t="s">
        <v>82</v>
      </c>
      <c r="D5181" s="4">
        <v>43282</v>
      </c>
      <c r="E5181" t="s">
        <v>197</v>
      </c>
      <c r="F5181" s="5">
        <v>43101</v>
      </c>
      <c r="G5181">
        <v>0</v>
      </c>
      <c r="H5181">
        <v>0</v>
      </c>
    </row>
    <row r="5182" spans="1:8" x14ac:dyDescent="0.2">
      <c r="A5182" t="s">
        <v>71</v>
      </c>
      <c r="B5182" t="s">
        <v>54</v>
      </c>
      <c r="C5182" t="s">
        <v>82</v>
      </c>
      <c r="D5182" s="4">
        <v>43282</v>
      </c>
      <c r="E5182" t="s">
        <v>196</v>
      </c>
      <c r="F5182" s="5">
        <v>43101</v>
      </c>
      <c r="G5182">
        <v>0</v>
      </c>
      <c r="H5182">
        <v>0</v>
      </c>
    </row>
    <row r="5183" spans="1:8" x14ac:dyDescent="0.2">
      <c r="A5183" t="s">
        <v>71</v>
      </c>
      <c r="B5183" t="s">
        <v>54</v>
      </c>
      <c r="C5183" t="s">
        <v>82</v>
      </c>
      <c r="D5183" s="4">
        <v>43282</v>
      </c>
      <c r="E5183" t="s">
        <v>199</v>
      </c>
      <c r="F5183" s="5">
        <v>43101</v>
      </c>
      <c r="G5183">
        <v>0</v>
      </c>
      <c r="H5183">
        <v>0</v>
      </c>
    </row>
    <row r="5184" spans="1:8" x14ac:dyDescent="0.2">
      <c r="A5184" t="s">
        <v>71</v>
      </c>
      <c r="B5184" t="s">
        <v>55</v>
      </c>
      <c r="C5184" t="s">
        <v>80</v>
      </c>
      <c r="D5184" s="4">
        <v>43282</v>
      </c>
      <c r="E5184" t="s">
        <v>198</v>
      </c>
      <c r="F5184" s="5">
        <v>43221</v>
      </c>
      <c r="G5184">
        <v>11471.43</v>
      </c>
      <c r="H5184">
        <v>-814.5</v>
      </c>
    </row>
    <row r="5185" spans="1:8" x14ac:dyDescent="0.2">
      <c r="A5185" t="s">
        <v>71</v>
      </c>
      <c r="B5185" t="s">
        <v>55</v>
      </c>
      <c r="C5185" t="s">
        <v>80</v>
      </c>
      <c r="D5185" s="4">
        <v>43282</v>
      </c>
      <c r="E5185" t="s">
        <v>202</v>
      </c>
      <c r="F5185" s="5">
        <v>43221</v>
      </c>
      <c r="G5185">
        <v>10976.42</v>
      </c>
      <c r="H5185">
        <v>1448.93</v>
      </c>
    </row>
    <row r="5186" spans="1:8" x14ac:dyDescent="0.2">
      <c r="A5186" t="s">
        <v>71</v>
      </c>
      <c r="B5186" t="s">
        <v>55</v>
      </c>
      <c r="C5186" t="s">
        <v>80</v>
      </c>
      <c r="D5186" s="4">
        <v>43282</v>
      </c>
      <c r="E5186" t="s">
        <v>203</v>
      </c>
      <c r="F5186" s="5">
        <v>43221</v>
      </c>
      <c r="G5186">
        <v>495.01</v>
      </c>
      <c r="H5186">
        <v>65.34</v>
      </c>
    </row>
    <row r="5187" spans="1:8" x14ac:dyDescent="0.2">
      <c r="A5187" t="s">
        <v>71</v>
      </c>
      <c r="B5187" t="s">
        <v>55</v>
      </c>
      <c r="C5187" t="s">
        <v>80</v>
      </c>
      <c r="D5187" s="4">
        <v>43282</v>
      </c>
      <c r="E5187" t="s">
        <v>199</v>
      </c>
      <c r="F5187" s="5">
        <v>43221</v>
      </c>
      <c r="G5187">
        <v>11471.43</v>
      </c>
      <c r="H5187">
        <v>814.5</v>
      </c>
    </row>
    <row r="5188" spans="1:8" x14ac:dyDescent="0.2">
      <c r="A5188" t="s">
        <v>71</v>
      </c>
      <c r="B5188" t="s">
        <v>55</v>
      </c>
      <c r="C5188" t="s">
        <v>81</v>
      </c>
      <c r="D5188" s="4">
        <v>43282</v>
      </c>
      <c r="E5188" t="s">
        <v>198</v>
      </c>
      <c r="F5188" s="5">
        <v>43221</v>
      </c>
      <c r="G5188">
        <v>28482.43</v>
      </c>
      <c r="H5188">
        <v>-996.89</v>
      </c>
    </row>
    <row r="5189" spans="1:8" x14ac:dyDescent="0.2">
      <c r="A5189" t="s">
        <v>71</v>
      </c>
      <c r="B5189" t="s">
        <v>55</v>
      </c>
      <c r="C5189" t="s">
        <v>81</v>
      </c>
      <c r="D5189" s="4">
        <v>43282</v>
      </c>
      <c r="E5189" t="s">
        <v>204</v>
      </c>
      <c r="F5189" s="5">
        <v>43221</v>
      </c>
      <c r="G5189">
        <v>27253.279999999999</v>
      </c>
      <c r="H5189">
        <v>1771.45</v>
      </c>
    </row>
    <row r="5190" spans="1:8" x14ac:dyDescent="0.2">
      <c r="A5190" t="s">
        <v>71</v>
      </c>
      <c r="B5190" t="s">
        <v>55</v>
      </c>
      <c r="C5190" t="s">
        <v>81</v>
      </c>
      <c r="D5190" s="4">
        <v>43282</v>
      </c>
      <c r="E5190" t="s">
        <v>205</v>
      </c>
      <c r="F5190" s="5">
        <v>43221</v>
      </c>
      <c r="G5190">
        <v>1229.1500000000001</v>
      </c>
      <c r="H5190">
        <v>79.91</v>
      </c>
    </row>
    <row r="5191" spans="1:8" x14ac:dyDescent="0.2">
      <c r="A5191" t="s">
        <v>71</v>
      </c>
      <c r="B5191" t="s">
        <v>55</v>
      </c>
      <c r="C5191" t="s">
        <v>81</v>
      </c>
      <c r="D5191" s="4">
        <v>43282</v>
      </c>
      <c r="E5191" t="s">
        <v>199</v>
      </c>
      <c r="F5191" s="5">
        <v>43221</v>
      </c>
      <c r="G5191">
        <v>28482.43</v>
      </c>
      <c r="H5191">
        <v>996.89</v>
      </c>
    </row>
    <row r="5192" spans="1:8" x14ac:dyDescent="0.2">
      <c r="A5192" t="s">
        <v>71</v>
      </c>
      <c r="B5192" t="s">
        <v>55</v>
      </c>
      <c r="C5192" t="s">
        <v>82</v>
      </c>
      <c r="D5192" s="4">
        <v>43282</v>
      </c>
      <c r="E5192" t="s">
        <v>198</v>
      </c>
      <c r="F5192" s="5">
        <v>43221</v>
      </c>
      <c r="G5192">
        <v>9194.0400000000009</v>
      </c>
      <c r="H5192">
        <v>-478.08</v>
      </c>
    </row>
    <row r="5193" spans="1:8" x14ac:dyDescent="0.2">
      <c r="A5193" t="s">
        <v>71</v>
      </c>
      <c r="B5193" t="s">
        <v>55</v>
      </c>
      <c r="C5193" t="s">
        <v>82</v>
      </c>
      <c r="D5193" s="4">
        <v>43282</v>
      </c>
      <c r="E5193" t="s">
        <v>206</v>
      </c>
      <c r="F5193" s="5">
        <v>43221</v>
      </c>
      <c r="G5193">
        <v>8797.2900000000009</v>
      </c>
      <c r="H5193">
        <v>826.94</v>
      </c>
    </row>
    <row r="5194" spans="1:8" x14ac:dyDescent="0.2">
      <c r="A5194" t="s">
        <v>71</v>
      </c>
      <c r="B5194" t="s">
        <v>54</v>
      </c>
      <c r="C5194" t="s">
        <v>80</v>
      </c>
      <c r="D5194" s="4">
        <v>43405</v>
      </c>
      <c r="E5194" t="s">
        <v>198</v>
      </c>
      <c r="F5194" s="5">
        <v>43221</v>
      </c>
      <c r="G5194">
        <v>47.31</v>
      </c>
      <c r="H5194">
        <v>-3.35</v>
      </c>
    </row>
    <row r="5195" spans="1:8" x14ac:dyDescent="0.2">
      <c r="A5195" t="s">
        <v>71</v>
      </c>
      <c r="B5195" t="s">
        <v>54</v>
      </c>
      <c r="C5195" t="s">
        <v>80</v>
      </c>
      <c r="D5195" s="4">
        <v>43405</v>
      </c>
      <c r="E5195" t="s">
        <v>202</v>
      </c>
      <c r="F5195" s="5">
        <v>43221</v>
      </c>
      <c r="G5195">
        <v>45.27</v>
      </c>
      <c r="H5195">
        <v>5.98</v>
      </c>
    </row>
    <row r="5196" spans="1:8" x14ac:dyDescent="0.2">
      <c r="A5196" t="s">
        <v>71</v>
      </c>
      <c r="B5196" t="s">
        <v>54</v>
      </c>
      <c r="C5196" t="s">
        <v>80</v>
      </c>
      <c r="D5196" s="4">
        <v>43405</v>
      </c>
      <c r="E5196" t="s">
        <v>203</v>
      </c>
      <c r="F5196" s="5">
        <v>43221</v>
      </c>
      <c r="G5196">
        <v>2.04</v>
      </c>
      <c r="H5196">
        <v>0.27</v>
      </c>
    </row>
    <row r="5197" spans="1:8" x14ac:dyDescent="0.2">
      <c r="A5197" t="s">
        <v>71</v>
      </c>
      <c r="B5197" t="s">
        <v>54</v>
      </c>
      <c r="C5197" t="s">
        <v>80</v>
      </c>
      <c r="D5197" s="4">
        <v>43405</v>
      </c>
      <c r="E5197" t="s">
        <v>199</v>
      </c>
      <c r="F5197" s="5">
        <v>43221</v>
      </c>
      <c r="G5197">
        <v>47.31</v>
      </c>
      <c r="H5197">
        <v>3.35</v>
      </c>
    </row>
    <row r="5198" spans="1:8" x14ac:dyDescent="0.2">
      <c r="A5198" t="s">
        <v>71</v>
      </c>
      <c r="B5198" t="s">
        <v>54</v>
      </c>
      <c r="C5198" t="s">
        <v>81</v>
      </c>
      <c r="D5198" s="4">
        <v>43405</v>
      </c>
      <c r="E5198" t="s">
        <v>198</v>
      </c>
      <c r="F5198" s="5">
        <v>43221</v>
      </c>
      <c r="G5198">
        <v>194.98</v>
      </c>
      <c r="H5198">
        <v>-6.82</v>
      </c>
    </row>
    <row r="5199" spans="1:8" x14ac:dyDescent="0.2">
      <c r="A5199" t="s">
        <v>71</v>
      </c>
      <c r="B5199" t="s">
        <v>54</v>
      </c>
      <c r="C5199" t="s">
        <v>81</v>
      </c>
      <c r="D5199" s="4">
        <v>43405</v>
      </c>
      <c r="E5199" t="s">
        <v>204</v>
      </c>
      <c r="F5199" s="5">
        <v>43221</v>
      </c>
      <c r="G5199">
        <v>186.57</v>
      </c>
      <c r="H5199">
        <v>12.13</v>
      </c>
    </row>
    <row r="5200" spans="1:8" x14ac:dyDescent="0.2">
      <c r="A5200" t="s">
        <v>71</v>
      </c>
      <c r="B5200" t="s">
        <v>54</v>
      </c>
      <c r="C5200" t="s">
        <v>81</v>
      </c>
      <c r="D5200" s="4">
        <v>43405</v>
      </c>
      <c r="E5200" t="s">
        <v>205</v>
      </c>
      <c r="F5200" s="5">
        <v>43221</v>
      </c>
      <c r="G5200">
        <v>8.41</v>
      </c>
      <c r="H5200">
        <v>0.55000000000000004</v>
      </c>
    </row>
    <row r="5201" spans="1:8" x14ac:dyDescent="0.2">
      <c r="A5201" t="s">
        <v>71</v>
      </c>
      <c r="B5201" t="s">
        <v>54</v>
      </c>
      <c r="C5201" t="s">
        <v>81</v>
      </c>
      <c r="D5201" s="4">
        <v>43405</v>
      </c>
      <c r="E5201" t="s">
        <v>199</v>
      </c>
      <c r="F5201" s="5">
        <v>43221</v>
      </c>
      <c r="G5201">
        <v>194.98</v>
      </c>
      <c r="H5201">
        <v>6.82</v>
      </c>
    </row>
    <row r="5202" spans="1:8" x14ac:dyDescent="0.2">
      <c r="A5202" t="s">
        <v>71</v>
      </c>
      <c r="B5202" t="s">
        <v>54</v>
      </c>
      <c r="C5202" t="s">
        <v>82</v>
      </c>
      <c r="D5202" s="4">
        <v>43405</v>
      </c>
      <c r="E5202" t="s">
        <v>199</v>
      </c>
      <c r="F5202" s="5">
        <v>43221</v>
      </c>
      <c r="G5202">
        <v>44.05</v>
      </c>
      <c r="H5202">
        <v>2.29</v>
      </c>
    </row>
    <row r="5203" spans="1:8" x14ac:dyDescent="0.2">
      <c r="A5203" t="s">
        <v>71</v>
      </c>
      <c r="B5203" t="s">
        <v>54</v>
      </c>
      <c r="C5203" t="s">
        <v>82</v>
      </c>
      <c r="D5203" s="4">
        <v>43405</v>
      </c>
      <c r="E5203" t="s">
        <v>207</v>
      </c>
      <c r="F5203" s="5">
        <v>43221</v>
      </c>
      <c r="G5203">
        <v>1.9</v>
      </c>
      <c r="H5203">
        <v>0.18</v>
      </c>
    </row>
    <row r="5204" spans="1:8" x14ac:dyDescent="0.2">
      <c r="A5204" t="s">
        <v>71</v>
      </c>
      <c r="B5204" t="s">
        <v>54</v>
      </c>
      <c r="C5204" t="s">
        <v>82</v>
      </c>
      <c r="D5204" s="4">
        <v>43405</v>
      </c>
      <c r="E5204" t="s">
        <v>206</v>
      </c>
      <c r="F5204" s="5">
        <v>43221</v>
      </c>
      <c r="G5204">
        <v>42.15</v>
      </c>
      <c r="H5204">
        <v>3.96</v>
      </c>
    </row>
    <row r="5205" spans="1:8" x14ac:dyDescent="0.2">
      <c r="A5205" t="s">
        <v>71</v>
      </c>
      <c r="B5205" t="s">
        <v>54</v>
      </c>
      <c r="C5205" t="s">
        <v>82</v>
      </c>
      <c r="D5205" s="4">
        <v>43405</v>
      </c>
      <c r="E5205" t="s">
        <v>198</v>
      </c>
      <c r="F5205" s="5">
        <v>43221</v>
      </c>
      <c r="G5205">
        <v>44.05</v>
      </c>
      <c r="H5205">
        <v>-2.29</v>
      </c>
    </row>
    <row r="5206" spans="1:8" x14ac:dyDescent="0.2">
      <c r="A5206" t="s">
        <v>71</v>
      </c>
      <c r="B5206" t="s">
        <v>54</v>
      </c>
      <c r="C5206" t="s">
        <v>80</v>
      </c>
      <c r="D5206" s="4">
        <v>43405</v>
      </c>
      <c r="E5206" t="s">
        <v>199</v>
      </c>
      <c r="F5206" s="5">
        <v>43221</v>
      </c>
      <c r="G5206">
        <v>73834</v>
      </c>
      <c r="H5206">
        <v>5242.54</v>
      </c>
    </row>
    <row r="5207" spans="1:8" x14ac:dyDescent="0.2">
      <c r="A5207" t="s">
        <v>71</v>
      </c>
      <c r="B5207" t="s">
        <v>54</v>
      </c>
      <c r="C5207" t="s">
        <v>81</v>
      </c>
      <c r="D5207" s="4">
        <v>43405</v>
      </c>
      <c r="E5207" t="s">
        <v>198</v>
      </c>
      <c r="F5207" s="5">
        <v>43221</v>
      </c>
      <c r="G5207">
        <v>298249.37</v>
      </c>
      <c r="H5207">
        <v>-10441.370000000001</v>
      </c>
    </row>
    <row r="5208" spans="1:8" x14ac:dyDescent="0.2">
      <c r="A5208" t="s">
        <v>71</v>
      </c>
      <c r="B5208" t="s">
        <v>54</v>
      </c>
      <c r="C5208" t="s">
        <v>81</v>
      </c>
      <c r="D5208" s="4">
        <v>43405</v>
      </c>
      <c r="E5208" t="s">
        <v>204</v>
      </c>
      <c r="F5208" s="5">
        <v>43221</v>
      </c>
      <c r="G5208">
        <v>285378.78999999998</v>
      </c>
      <c r="H5208">
        <v>18552.27</v>
      </c>
    </row>
    <row r="5209" spans="1:8" x14ac:dyDescent="0.2">
      <c r="A5209" t="s">
        <v>71</v>
      </c>
      <c r="B5209" t="s">
        <v>54</v>
      </c>
      <c r="C5209" t="s">
        <v>81</v>
      </c>
      <c r="D5209" s="4">
        <v>43405</v>
      </c>
      <c r="E5209" t="s">
        <v>205</v>
      </c>
      <c r="F5209" s="5">
        <v>43221</v>
      </c>
      <c r="G5209">
        <v>12870.58</v>
      </c>
      <c r="H5209">
        <v>836.66</v>
      </c>
    </row>
    <row r="5210" spans="1:8" x14ac:dyDescent="0.2">
      <c r="A5210" t="s">
        <v>71</v>
      </c>
      <c r="B5210" t="s">
        <v>54</v>
      </c>
      <c r="C5210" t="s">
        <v>81</v>
      </c>
      <c r="D5210" s="4">
        <v>43405</v>
      </c>
      <c r="E5210" t="s">
        <v>199</v>
      </c>
      <c r="F5210" s="5">
        <v>43221</v>
      </c>
      <c r="G5210">
        <v>298249.37</v>
      </c>
      <c r="H5210">
        <v>10441.370000000001</v>
      </c>
    </row>
    <row r="5211" spans="1:8" x14ac:dyDescent="0.2">
      <c r="A5211" t="s">
        <v>71</v>
      </c>
      <c r="B5211" t="s">
        <v>54</v>
      </c>
      <c r="C5211" t="s">
        <v>82</v>
      </c>
      <c r="D5211" s="4">
        <v>43405</v>
      </c>
      <c r="E5211" t="s">
        <v>198</v>
      </c>
      <c r="F5211" s="5">
        <v>43221</v>
      </c>
      <c r="G5211">
        <v>77258.289999999994</v>
      </c>
      <c r="H5211">
        <v>-4017.56</v>
      </c>
    </row>
    <row r="5212" spans="1:8" x14ac:dyDescent="0.2">
      <c r="A5212" t="s">
        <v>71</v>
      </c>
      <c r="B5212" t="s">
        <v>54</v>
      </c>
      <c r="C5212" t="s">
        <v>82</v>
      </c>
      <c r="D5212" s="4">
        <v>43405</v>
      </c>
      <c r="E5212" t="s">
        <v>206</v>
      </c>
      <c r="F5212" s="5">
        <v>43221</v>
      </c>
      <c r="G5212">
        <v>73924.429999999993</v>
      </c>
      <c r="H5212">
        <v>6948.83</v>
      </c>
    </row>
    <row r="5213" spans="1:8" x14ac:dyDescent="0.2">
      <c r="A5213" t="s">
        <v>71</v>
      </c>
      <c r="B5213" t="s">
        <v>54</v>
      </c>
      <c r="C5213" t="s">
        <v>82</v>
      </c>
      <c r="D5213" s="4">
        <v>43405</v>
      </c>
      <c r="E5213" t="s">
        <v>207</v>
      </c>
      <c r="F5213" s="5">
        <v>43221</v>
      </c>
      <c r="G5213">
        <v>3333.86</v>
      </c>
      <c r="H5213">
        <v>313.25</v>
      </c>
    </row>
    <row r="5214" spans="1:8" x14ac:dyDescent="0.2">
      <c r="A5214" t="s">
        <v>71</v>
      </c>
      <c r="B5214" t="s">
        <v>54</v>
      </c>
      <c r="C5214" t="s">
        <v>80</v>
      </c>
      <c r="D5214" s="4">
        <v>43405</v>
      </c>
      <c r="E5214" t="s">
        <v>198</v>
      </c>
      <c r="F5214" s="5">
        <v>43221</v>
      </c>
      <c r="G5214">
        <v>141632.69</v>
      </c>
      <c r="H5214">
        <v>-10056.08</v>
      </c>
    </row>
    <row r="5215" spans="1:8" x14ac:dyDescent="0.2">
      <c r="A5215" t="s">
        <v>71</v>
      </c>
      <c r="B5215" t="s">
        <v>54</v>
      </c>
      <c r="C5215" t="s">
        <v>80</v>
      </c>
      <c r="D5215" s="4">
        <v>43405</v>
      </c>
      <c r="E5215" t="s">
        <v>202</v>
      </c>
      <c r="F5215" s="5">
        <v>43221</v>
      </c>
      <c r="G5215">
        <v>135520.79</v>
      </c>
      <c r="H5215">
        <v>17888.72</v>
      </c>
    </row>
    <row r="5216" spans="1:8" x14ac:dyDescent="0.2">
      <c r="A5216" t="s">
        <v>71</v>
      </c>
      <c r="B5216" t="s">
        <v>54</v>
      </c>
      <c r="C5216" t="s">
        <v>80</v>
      </c>
      <c r="D5216" s="4">
        <v>43405</v>
      </c>
      <c r="E5216" t="s">
        <v>203</v>
      </c>
      <c r="F5216" s="5">
        <v>43221</v>
      </c>
      <c r="G5216">
        <v>6111.9</v>
      </c>
      <c r="H5216">
        <v>806.85</v>
      </c>
    </row>
    <row r="5217" spans="1:8" x14ac:dyDescent="0.2">
      <c r="A5217" t="s">
        <v>71</v>
      </c>
      <c r="B5217" t="s">
        <v>54</v>
      </c>
      <c r="C5217" t="s">
        <v>80</v>
      </c>
      <c r="D5217" s="4">
        <v>43405</v>
      </c>
      <c r="E5217" t="s">
        <v>199</v>
      </c>
      <c r="F5217" s="5">
        <v>43221</v>
      </c>
      <c r="G5217">
        <v>141632.69</v>
      </c>
      <c r="H5217">
        <v>10056.08</v>
      </c>
    </row>
    <row r="5218" spans="1:8" x14ac:dyDescent="0.2">
      <c r="A5218" t="s">
        <v>71</v>
      </c>
      <c r="B5218" t="s">
        <v>54</v>
      </c>
      <c r="C5218" t="s">
        <v>81</v>
      </c>
      <c r="D5218" s="4">
        <v>43405</v>
      </c>
      <c r="E5218" t="s">
        <v>198</v>
      </c>
      <c r="F5218" s="5">
        <v>43221</v>
      </c>
      <c r="G5218">
        <v>530638.48</v>
      </c>
      <c r="H5218">
        <v>-18574.07</v>
      </c>
    </row>
    <row r="5219" spans="1:8" x14ac:dyDescent="0.2">
      <c r="A5219" t="s">
        <v>71</v>
      </c>
      <c r="B5219" t="s">
        <v>54</v>
      </c>
      <c r="C5219" t="s">
        <v>81</v>
      </c>
      <c r="D5219" s="4">
        <v>43405</v>
      </c>
      <c r="E5219" t="s">
        <v>204</v>
      </c>
      <c r="F5219" s="5">
        <v>43221</v>
      </c>
      <c r="G5219">
        <v>507739.54</v>
      </c>
      <c r="H5219">
        <v>33004.69</v>
      </c>
    </row>
    <row r="5220" spans="1:8" x14ac:dyDescent="0.2">
      <c r="A5220" t="s">
        <v>71</v>
      </c>
      <c r="B5220" t="s">
        <v>54</v>
      </c>
      <c r="C5220" t="s">
        <v>81</v>
      </c>
      <c r="D5220" s="4">
        <v>43405</v>
      </c>
      <c r="E5220" t="s">
        <v>205</v>
      </c>
      <c r="F5220" s="5">
        <v>43221</v>
      </c>
      <c r="G5220">
        <v>22898.94</v>
      </c>
      <c r="H5220">
        <v>1488.53</v>
      </c>
    </row>
    <row r="5221" spans="1:8" x14ac:dyDescent="0.2">
      <c r="A5221" t="s">
        <v>71</v>
      </c>
      <c r="B5221" t="s">
        <v>54</v>
      </c>
      <c r="C5221" t="s">
        <v>81</v>
      </c>
      <c r="D5221" s="4">
        <v>43405</v>
      </c>
      <c r="E5221" t="s">
        <v>199</v>
      </c>
      <c r="F5221" s="5">
        <v>43221</v>
      </c>
      <c r="G5221">
        <v>530638.48</v>
      </c>
      <c r="H5221">
        <v>18574.07</v>
      </c>
    </row>
    <row r="5222" spans="1:8" x14ac:dyDescent="0.2">
      <c r="A5222" t="s">
        <v>71</v>
      </c>
      <c r="B5222" t="s">
        <v>54</v>
      </c>
      <c r="C5222" t="s">
        <v>82</v>
      </c>
      <c r="D5222" s="4">
        <v>43405</v>
      </c>
      <c r="E5222" t="s">
        <v>198</v>
      </c>
      <c r="F5222" s="5">
        <v>43221</v>
      </c>
      <c r="G5222">
        <v>160998.94</v>
      </c>
      <c r="H5222">
        <v>-8372.23</v>
      </c>
    </row>
    <row r="5223" spans="1:8" x14ac:dyDescent="0.2">
      <c r="A5223" t="s">
        <v>71</v>
      </c>
      <c r="B5223" t="s">
        <v>54</v>
      </c>
      <c r="C5223" t="s">
        <v>82</v>
      </c>
      <c r="D5223" s="4">
        <v>43405</v>
      </c>
      <c r="E5223" t="s">
        <v>206</v>
      </c>
      <c r="F5223" s="5">
        <v>43221</v>
      </c>
      <c r="G5223">
        <v>154051.41</v>
      </c>
      <c r="H5223">
        <v>14480.86</v>
      </c>
    </row>
    <row r="5224" spans="1:8" x14ac:dyDescent="0.2">
      <c r="A5224" t="s">
        <v>71</v>
      </c>
      <c r="B5224" t="s">
        <v>54</v>
      </c>
      <c r="C5224" t="s">
        <v>82</v>
      </c>
      <c r="D5224" s="4">
        <v>43405</v>
      </c>
      <c r="E5224" t="s">
        <v>207</v>
      </c>
      <c r="F5224" s="5">
        <v>43221</v>
      </c>
      <c r="G5224">
        <v>6947.53</v>
      </c>
      <c r="H5224">
        <v>653.20000000000005</v>
      </c>
    </row>
    <row r="5225" spans="1:8" x14ac:dyDescent="0.2">
      <c r="A5225" t="s">
        <v>71</v>
      </c>
      <c r="B5225" t="s">
        <v>54</v>
      </c>
      <c r="C5225" t="s">
        <v>82</v>
      </c>
      <c r="D5225" s="4">
        <v>43405</v>
      </c>
      <c r="E5225" t="s">
        <v>199</v>
      </c>
      <c r="F5225" s="5">
        <v>43221</v>
      </c>
      <c r="G5225">
        <v>160998.94</v>
      </c>
      <c r="H5225">
        <v>8372.23</v>
      </c>
    </row>
    <row r="5226" spans="1:8" x14ac:dyDescent="0.2">
      <c r="A5226" t="s">
        <v>71</v>
      </c>
      <c r="B5226" t="s">
        <v>54</v>
      </c>
      <c r="C5226" t="s">
        <v>80</v>
      </c>
      <c r="D5226" s="4">
        <v>43405</v>
      </c>
      <c r="E5226" t="s">
        <v>198</v>
      </c>
      <c r="F5226" s="5">
        <v>43221</v>
      </c>
      <c r="G5226">
        <v>29807.46</v>
      </c>
      <c r="H5226">
        <v>-2116.4699999999998</v>
      </c>
    </row>
    <row r="5227" spans="1:8" x14ac:dyDescent="0.2">
      <c r="A5227" t="s">
        <v>71</v>
      </c>
      <c r="B5227" t="s">
        <v>54</v>
      </c>
      <c r="C5227" t="s">
        <v>80</v>
      </c>
      <c r="D5227" s="4">
        <v>43405</v>
      </c>
      <c r="E5227" t="s">
        <v>202</v>
      </c>
      <c r="F5227" s="5">
        <v>43221</v>
      </c>
      <c r="G5227">
        <v>28521.21</v>
      </c>
      <c r="H5227">
        <v>3764.78</v>
      </c>
    </row>
    <row r="5228" spans="1:8" x14ac:dyDescent="0.2">
      <c r="A5228" t="s">
        <v>71</v>
      </c>
      <c r="B5228" t="s">
        <v>54</v>
      </c>
      <c r="C5228" t="s">
        <v>80</v>
      </c>
      <c r="D5228" s="4">
        <v>43405</v>
      </c>
      <c r="E5228" t="s">
        <v>203</v>
      </c>
      <c r="F5228" s="5">
        <v>43221</v>
      </c>
      <c r="G5228">
        <v>1286.25</v>
      </c>
      <c r="H5228">
        <v>169.73</v>
      </c>
    </row>
    <row r="5229" spans="1:8" x14ac:dyDescent="0.2">
      <c r="A5229" t="s">
        <v>71</v>
      </c>
      <c r="B5229" t="s">
        <v>54</v>
      </c>
      <c r="C5229" t="s">
        <v>80</v>
      </c>
      <c r="D5229" s="4">
        <v>43405</v>
      </c>
      <c r="E5229" t="s">
        <v>199</v>
      </c>
      <c r="F5229" s="5">
        <v>43221</v>
      </c>
      <c r="G5229">
        <v>29807.46</v>
      </c>
      <c r="H5229">
        <v>2116.4699999999998</v>
      </c>
    </row>
    <row r="5230" spans="1:8" x14ac:dyDescent="0.2">
      <c r="A5230" t="s">
        <v>71</v>
      </c>
      <c r="B5230" t="s">
        <v>54</v>
      </c>
      <c r="C5230" t="s">
        <v>81</v>
      </c>
      <c r="D5230" s="4">
        <v>43405</v>
      </c>
      <c r="E5230" t="s">
        <v>198</v>
      </c>
      <c r="F5230" s="5">
        <v>43221</v>
      </c>
      <c r="G5230">
        <v>98699.04</v>
      </c>
      <c r="H5230">
        <v>-3455.38</v>
      </c>
    </row>
    <row r="5231" spans="1:8" x14ac:dyDescent="0.2">
      <c r="A5231" t="s">
        <v>71</v>
      </c>
      <c r="B5231" t="s">
        <v>54</v>
      </c>
      <c r="C5231" t="s">
        <v>81</v>
      </c>
      <c r="D5231" s="4">
        <v>43405</v>
      </c>
      <c r="E5231" t="s">
        <v>204</v>
      </c>
      <c r="F5231" s="5">
        <v>43221</v>
      </c>
      <c r="G5231">
        <v>94439.86</v>
      </c>
      <c r="H5231">
        <v>6139.43</v>
      </c>
    </row>
    <row r="5232" spans="1:8" x14ac:dyDescent="0.2">
      <c r="A5232" t="s">
        <v>71</v>
      </c>
      <c r="B5232" t="s">
        <v>54</v>
      </c>
      <c r="C5232" t="s">
        <v>81</v>
      </c>
      <c r="D5232" s="4">
        <v>43405</v>
      </c>
      <c r="E5232" t="s">
        <v>205</v>
      </c>
      <c r="F5232" s="5">
        <v>43221</v>
      </c>
      <c r="G5232">
        <v>4259.18</v>
      </c>
      <c r="H5232">
        <v>276.83</v>
      </c>
    </row>
    <row r="5233" spans="1:8" x14ac:dyDescent="0.2">
      <c r="A5233" t="s">
        <v>71</v>
      </c>
      <c r="B5233" t="s">
        <v>54</v>
      </c>
      <c r="C5233" t="s">
        <v>81</v>
      </c>
      <c r="D5233" s="4">
        <v>43405</v>
      </c>
      <c r="E5233" t="s">
        <v>199</v>
      </c>
      <c r="F5233" s="5">
        <v>43221</v>
      </c>
      <c r="G5233">
        <v>98699.04</v>
      </c>
      <c r="H5233">
        <v>3455.38</v>
      </c>
    </row>
    <row r="5234" spans="1:8" x14ac:dyDescent="0.2">
      <c r="A5234" t="s">
        <v>71</v>
      </c>
      <c r="B5234" t="s">
        <v>54</v>
      </c>
      <c r="C5234" t="s">
        <v>82</v>
      </c>
      <c r="D5234" s="4">
        <v>43405</v>
      </c>
      <c r="E5234" t="s">
        <v>198</v>
      </c>
      <c r="F5234" s="5">
        <v>43221</v>
      </c>
      <c r="G5234">
        <v>31054.21</v>
      </c>
      <c r="H5234">
        <v>-1614.85</v>
      </c>
    </row>
    <row r="5235" spans="1:8" x14ac:dyDescent="0.2">
      <c r="A5235" t="s">
        <v>71</v>
      </c>
      <c r="B5235" t="s">
        <v>54</v>
      </c>
      <c r="C5235" t="s">
        <v>82</v>
      </c>
      <c r="D5235" s="4">
        <v>43405</v>
      </c>
      <c r="E5235" t="s">
        <v>206</v>
      </c>
      <c r="F5235" s="5">
        <v>43221</v>
      </c>
      <c r="G5235">
        <v>29714.11</v>
      </c>
      <c r="H5235">
        <v>2793.09</v>
      </c>
    </row>
    <row r="5236" spans="1:8" x14ac:dyDescent="0.2">
      <c r="A5236" t="s">
        <v>71</v>
      </c>
      <c r="B5236" t="s">
        <v>54</v>
      </c>
      <c r="C5236" t="s">
        <v>82</v>
      </c>
      <c r="D5236" s="4">
        <v>43405</v>
      </c>
      <c r="E5236" t="s">
        <v>207</v>
      </c>
      <c r="F5236" s="5">
        <v>43221</v>
      </c>
      <c r="G5236">
        <v>1340.1</v>
      </c>
      <c r="H5236">
        <v>125.97</v>
      </c>
    </row>
    <row r="5237" spans="1:8" x14ac:dyDescent="0.2">
      <c r="A5237" t="s">
        <v>71</v>
      </c>
      <c r="B5237" t="s">
        <v>54</v>
      </c>
      <c r="C5237" t="s">
        <v>82</v>
      </c>
      <c r="D5237" s="4">
        <v>43405</v>
      </c>
      <c r="E5237" t="s">
        <v>199</v>
      </c>
      <c r="F5237" s="5">
        <v>43221</v>
      </c>
      <c r="G5237">
        <v>31054.21</v>
      </c>
      <c r="H5237">
        <v>1614.85</v>
      </c>
    </row>
    <row r="5238" spans="1:8" x14ac:dyDescent="0.2">
      <c r="A5238" t="s">
        <v>71</v>
      </c>
      <c r="B5238" t="s">
        <v>55</v>
      </c>
      <c r="C5238" t="s">
        <v>80</v>
      </c>
      <c r="D5238" s="4">
        <v>43374</v>
      </c>
      <c r="E5238" t="s">
        <v>198</v>
      </c>
      <c r="F5238" s="5">
        <v>43221</v>
      </c>
      <c r="G5238">
        <v>2897.26</v>
      </c>
      <c r="H5238">
        <v>-205.72</v>
      </c>
    </row>
    <row r="5239" spans="1:8" x14ac:dyDescent="0.2">
      <c r="A5239" t="s">
        <v>71</v>
      </c>
      <c r="B5239" t="s">
        <v>55</v>
      </c>
      <c r="C5239" t="s">
        <v>80</v>
      </c>
      <c r="D5239" s="4">
        <v>43374</v>
      </c>
      <c r="E5239" t="s">
        <v>202</v>
      </c>
      <c r="F5239" s="5">
        <v>43221</v>
      </c>
      <c r="G5239">
        <v>2772.24</v>
      </c>
      <c r="H5239">
        <v>365.94</v>
      </c>
    </row>
    <row r="5240" spans="1:8" x14ac:dyDescent="0.2">
      <c r="A5240" t="s">
        <v>71</v>
      </c>
      <c r="B5240" t="s">
        <v>55</v>
      </c>
      <c r="C5240" t="s">
        <v>80</v>
      </c>
      <c r="D5240" s="4">
        <v>43374</v>
      </c>
      <c r="E5240" t="s">
        <v>203</v>
      </c>
      <c r="F5240" s="5">
        <v>43221</v>
      </c>
      <c r="G5240">
        <v>125.02</v>
      </c>
      <c r="H5240">
        <v>16.5</v>
      </c>
    </row>
    <row r="5241" spans="1:8" x14ac:dyDescent="0.2">
      <c r="A5241" t="s">
        <v>71</v>
      </c>
      <c r="B5241" t="s">
        <v>55</v>
      </c>
      <c r="C5241" t="s">
        <v>80</v>
      </c>
      <c r="D5241" s="4">
        <v>43374</v>
      </c>
      <c r="E5241" t="s">
        <v>199</v>
      </c>
      <c r="F5241" s="5">
        <v>43221</v>
      </c>
      <c r="G5241">
        <v>2897.26</v>
      </c>
      <c r="H5241">
        <v>205.72</v>
      </c>
    </row>
    <row r="5242" spans="1:8" x14ac:dyDescent="0.2">
      <c r="A5242" t="s">
        <v>71</v>
      </c>
      <c r="B5242" t="s">
        <v>55</v>
      </c>
      <c r="C5242" t="s">
        <v>81</v>
      </c>
      <c r="D5242" s="4">
        <v>43374</v>
      </c>
      <c r="E5242" t="s">
        <v>198</v>
      </c>
      <c r="F5242" s="5">
        <v>43221</v>
      </c>
      <c r="G5242">
        <v>3888.13</v>
      </c>
      <c r="H5242">
        <v>-136.08000000000001</v>
      </c>
    </row>
    <row r="5243" spans="1:8" x14ac:dyDescent="0.2">
      <c r="A5243" t="s">
        <v>71</v>
      </c>
      <c r="B5243" t="s">
        <v>55</v>
      </c>
      <c r="C5243" t="s">
        <v>81</v>
      </c>
      <c r="D5243" s="4">
        <v>43374</v>
      </c>
      <c r="E5243" t="s">
        <v>204</v>
      </c>
      <c r="F5243" s="5">
        <v>43221</v>
      </c>
      <c r="G5243">
        <v>3720.34</v>
      </c>
      <c r="H5243">
        <v>241.81</v>
      </c>
    </row>
    <row r="5244" spans="1:8" x14ac:dyDescent="0.2">
      <c r="A5244" t="s">
        <v>71</v>
      </c>
      <c r="B5244" t="s">
        <v>55</v>
      </c>
      <c r="C5244" t="s">
        <v>81</v>
      </c>
      <c r="D5244" s="4">
        <v>43374</v>
      </c>
      <c r="E5244" t="s">
        <v>205</v>
      </c>
      <c r="F5244" s="5">
        <v>43221</v>
      </c>
      <c r="G5244">
        <v>167.79</v>
      </c>
      <c r="H5244">
        <v>10.9</v>
      </c>
    </row>
    <row r="5245" spans="1:8" x14ac:dyDescent="0.2">
      <c r="A5245" t="s">
        <v>71</v>
      </c>
      <c r="B5245" t="s">
        <v>55</v>
      </c>
      <c r="C5245" t="s">
        <v>81</v>
      </c>
      <c r="D5245" s="4">
        <v>43374</v>
      </c>
      <c r="E5245" t="s">
        <v>199</v>
      </c>
      <c r="F5245" s="5">
        <v>43221</v>
      </c>
      <c r="G5245">
        <v>3888.13</v>
      </c>
      <c r="H5245">
        <v>136.08000000000001</v>
      </c>
    </row>
    <row r="5246" spans="1:8" x14ac:dyDescent="0.2">
      <c r="A5246" t="s">
        <v>71</v>
      </c>
      <c r="B5246" t="s">
        <v>54</v>
      </c>
      <c r="C5246" t="s">
        <v>82</v>
      </c>
      <c r="D5246" s="4">
        <v>43374</v>
      </c>
      <c r="E5246" t="s">
        <v>206</v>
      </c>
      <c r="F5246" s="5">
        <v>43221</v>
      </c>
      <c r="G5246">
        <v>257.55</v>
      </c>
      <c r="H5246">
        <v>24.21</v>
      </c>
    </row>
    <row r="5247" spans="1:8" x14ac:dyDescent="0.2">
      <c r="A5247" t="s">
        <v>71</v>
      </c>
      <c r="B5247" t="s">
        <v>54</v>
      </c>
      <c r="C5247" t="s">
        <v>82</v>
      </c>
      <c r="D5247" s="4">
        <v>43374</v>
      </c>
      <c r="E5247" t="s">
        <v>207</v>
      </c>
      <c r="F5247" s="5">
        <v>43221</v>
      </c>
      <c r="G5247">
        <v>11.62</v>
      </c>
      <c r="H5247">
        <v>1.0900000000000001</v>
      </c>
    </row>
    <row r="5248" spans="1:8" x14ac:dyDescent="0.2">
      <c r="A5248" t="s">
        <v>71</v>
      </c>
      <c r="B5248" t="s">
        <v>54</v>
      </c>
      <c r="C5248" t="s">
        <v>82</v>
      </c>
      <c r="D5248" s="4">
        <v>43374</v>
      </c>
      <c r="E5248" t="s">
        <v>199</v>
      </c>
      <c r="F5248" s="5">
        <v>43221</v>
      </c>
      <c r="G5248">
        <v>269.17</v>
      </c>
      <c r="H5248">
        <v>13.99</v>
      </c>
    </row>
    <row r="5249" spans="1:8" x14ac:dyDescent="0.2">
      <c r="A5249" t="s">
        <v>71</v>
      </c>
      <c r="B5249" t="s">
        <v>54</v>
      </c>
      <c r="C5249" t="s">
        <v>80</v>
      </c>
      <c r="D5249" s="4">
        <v>43374</v>
      </c>
      <c r="E5249" t="s">
        <v>198</v>
      </c>
      <c r="F5249" s="5">
        <v>43221</v>
      </c>
      <c r="G5249">
        <v>20029.580000000002</v>
      </c>
      <c r="H5249">
        <v>-1422.1</v>
      </c>
    </row>
    <row r="5250" spans="1:8" x14ac:dyDescent="0.2">
      <c r="A5250" t="s">
        <v>71</v>
      </c>
      <c r="B5250" t="s">
        <v>54</v>
      </c>
      <c r="C5250" t="s">
        <v>80</v>
      </c>
      <c r="D5250" s="4">
        <v>43374</v>
      </c>
      <c r="E5250" t="s">
        <v>202</v>
      </c>
      <c r="F5250" s="5">
        <v>43221</v>
      </c>
      <c r="G5250">
        <v>19165.25</v>
      </c>
      <c r="H5250">
        <v>2529.75</v>
      </c>
    </row>
    <row r="5251" spans="1:8" x14ac:dyDescent="0.2">
      <c r="A5251" t="s">
        <v>71</v>
      </c>
      <c r="B5251" t="s">
        <v>54</v>
      </c>
      <c r="C5251" t="s">
        <v>80</v>
      </c>
      <c r="D5251" s="4">
        <v>43374</v>
      </c>
      <c r="E5251" t="s">
        <v>203</v>
      </c>
      <c r="F5251" s="5">
        <v>43221</v>
      </c>
      <c r="G5251">
        <v>864.33</v>
      </c>
      <c r="H5251">
        <v>114.06</v>
      </c>
    </row>
    <row r="5252" spans="1:8" x14ac:dyDescent="0.2">
      <c r="A5252" t="s">
        <v>71</v>
      </c>
      <c r="B5252" t="s">
        <v>54</v>
      </c>
      <c r="C5252" t="s">
        <v>80</v>
      </c>
      <c r="D5252" s="4">
        <v>43374</v>
      </c>
      <c r="E5252" t="s">
        <v>199</v>
      </c>
      <c r="F5252" s="5">
        <v>43221</v>
      </c>
      <c r="G5252">
        <v>20029.580000000002</v>
      </c>
      <c r="H5252">
        <v>1422.1</v>
      </c>
    </row>
    <row r="5253" spans="1:8" x14ac:dyDescent="0.2">
      <c r="A5253" t="s">
        <v>71</v>
      </c>
      <c r="B5253" t="s">
        <v>54</v>
      </c>
      <c r="C5253" t="s">
        <v>81</v>
      </c>
      <c r="D5253" s="4">
        <v>43374</v>
      </c>
      <c r="E5253" t="s">
        <v>198</v>
      </c>
      <c r="F5253" s="5">
        <v>43221</v>
      </c>
      <c r="G5253">
        <v>77804.179999999993</v>
      </c>
      <c r="H5253">
        <v>-2723.16</v>
      </c>
    </row>
    <row r="5254" spans="1:8" x14ac:dyDescent="0.2">
      <c r="A5254" t="s">
        <v>71</v>
      </c>
      <c r="B5254" t="s">
        <v>54</v>
      </c>
      <c r="C5254" t="s">
        <v>81</v>
      </c>
      <c r="D5254" s="4">
        <v>43374</v>
      </c>
      <c r="E5254" t="s">
        <v>204</v>
      </c>
      <c r="F5254" s="5">
        <v>43221</v>
      </c>
      <c r="G5254">
        <v>74446.66</v>
      </c>
      <c r="H5254">
        <v>4839.0200000000004</v>
      </c>
    </row>
    <row r="5255" spans="1:8" x14ac:dyDescent="0.2">
      <c r="A5255" t="s">
        <v>71</v>
      </c>
      <c r="B5255" t="s">
        <v>54</v>
      </c>
      <c r="C5255" t="s">
        <v>81</v>
      </c>
      <c r="D5255" s="4">
        <v>43374</v>
      </c>
      <c r="E5255" t="s">
        <v>205</v>
      </c>
      <c r="F5255" s="5">
        <v>43221</v>
      </c>
      <c r="G5255">
        <v>3357.52</v>
      </c>
      <c r="H5255">
        <v>218.28</v>
      </c>
    </row>
    <row r="5256" spans="1:8" x14ac:dyDescent="0.2">
      <c r="A5256" t="s">
        <v>71</v>
      </c>
      <c r="B5256" t="s">
        <v>54</v>
      </c>
      <c r="C5256" t="s">
        <v>81</v>
      </c>
      <c r="D5256" s="4">
        <v>43374</v>
      </c>
      <c r="E5256" t="s">
        <v>199</v>
      </c>
      <c r="F5256" s="5">
        <v>43221</v>
      </c>
      <c r="G5256">
        <v>77804.179999999993</v>
      </c>
      <c r="H5256">
        <v>2723.16</v>
      </c>
    </row>
    <row r="5257" spans="1:8" x14ac:dyDescent="0.2">
      <c r="A5257" t="s">
        <v>71</v>
      </c>
      <c r="B5257" t="s">
        <v>54</v>
      </c>
      <c r="C5257" t="s">
        <v>82</v>
      </c>
      <c r="D5257" s="4">
        <v>43374</v>
      </c>
      <c r="E5257" t="s">
        <v>198</v>
      </c>
      <c r="F5257" s="5">
        <v>43221</v>
      </c>
      <c r="G5257">
        <v>20577.48</v>
      </c>
      <c r="H5257">
        <v>-1070.04</v>
      </c>
    </row>
    <row r="5258" spans="1:8" x14ac:dyDescent="0.2">
      <c r="A5258" t="s">
        <v>71</v>
      </c>
      <c r="B5258" t="s">
        <v>54</v>
      </c>
      <c r="C5258" t="s">
        <v>82</v>
      </c>
      <c r="D5258" s="4">
        <v>43374</v>
      </c>
      <c r="E5258" t="s">
        <v>206</v>
      </c>
      <c r="F5258" s="5">
        <v>43221</v>
      </c>
      <c r="G5258">
        <v>19689.46</v>
      </c>
      <c r="H5258">
        <v>1850.88</v>
      </c>
    </row>
    <row r="5259" spans="1:8" x14ac:dyDescent="0.2">
      <c r="A5259" t="s">
        <v>71</v>
      </c>
      <c r="B5259" t="s">
        <v>54</v>
      </c>
      <c r="C5259" t="s">
        <v>82</v>
      </c>
      <c r="D5259" s="4">
        <v>43374</v>
      </c>
      <c r="E5259" t="s">
        <v>207</v>
      </c>
      <c r="F5259" s="5">
        <v>43221</v>
      </c>
      <c r="G5259">
        <v>888.02</v>
      </c>
      <c r="H5259">
        <v>83.43</v>
      </c>
    </row>
    <row r="5260" spans="1:8" x14ac:dyDescent="0.2">
      <c r="A5260" t="s">
        <v>71</v>
      </c>
      <c r="B5260" t="s">
        <v>54</v>
      </c>
      <c r="C5260" t="s">
        <v>82</v>
      </c>
      <c r="D5260" s="4">
        <v>43374</v>
      </c>
      <c r="E5260" t="s">
        <v>199</v>
      </c>
      <c r="F5260" s="5">
        <v>43221</v>
      </c>
      <c r="G5260">
        <v>20577.48</v>
      </c>
      <c r="H5260">
        <v>1070.04</v>
      </c>
    </row>
    <row r="5261" spans="1:8" x14ac:dyDescent="0.2">
      <c r="A5261" t="s">
        <v>71</v>
      </c>
      <c r="B5261" t="s">
        <v>55</v>
      </c>
      <c r="C5261" t="s">
        <v>80</v>
      </c>
      <c r="D5261" s="4">
        <v>43374</v>
      </c>
      <c r="E5261" t="s">
        <v>198</v>
      </c>
      <c r="F5261" s="5">
        <v>43221</v>
      </c>
      <c r="G5261">
        <v>6401.01</v>
      </c>
      <c r="H5261">
        <v>-454.51</v>
      </c>
    </row>
    <row r="5262" spans="1:8" x14ac:dyDescent="0.2">
      <c r="A5262" t="s">
        <v>71</v>
      </c>
      <c r="B5262" t="s">
        <v>55</v>
      </c>
      <c r="C5262" t="s">
        <v>80</v>
      </c>
      <c r="D5262" s="4">
        <v>43374</v>
      </c>
      <c r="E5262" t="s">
        <v>202</v>
      </c>
      <c r="F5262" s="5">
        <v>43221</v>
      </c>
      <c r="G5262">
        <v>6124.78</v>
      </c>
      <c r="H5262">
        <v>808.48</v>
      </c>
    </row>
    <row r="5263" spans="1:8" x14ac:dyDescent="0.2">
      <c r="A5263" t="s">
        <v>71</v>
      </c>
      <c r="B5263" t="s">
        <v>55</v>
      </c>
      <c r="C5263" t="s">
        <v>80</v>
      </c>
      <c r="D5263" s="4">
        <v>43374</v>
      </c>
      <c r="E5263" t="s">
        <v>203</v>
      </c>
      <c r="F5263" s="5">
        <v>43221</v>
      </c>
      <c r="G5263">
        <v>276.23</v>
      </c>
      <c r="H5263">
        <v>36.46</v>
      </c>
    </row>
    <row r="5264" spans="1:8" x14ac:dyDescent="0.2">
      <c r="A5264" t="s">
        <v>71</v>
      </c>
      <c r="B5264" t="s">
        <v>55</v>
      </c>
      <c r="C5264" t="s">
        <v>80</v>
      </c>
      <c r="D5264" s="4">
        <v>43374</v>
      </c>
      <c r="E5264" t="s">
        <v>199</v>
      </c>
      <c r="F5264" s="5">
        <v>43221</v>
      </c>
      <c r="G5264">
        <v>6401.01</v>
      </c>
      <c r="H5264">
        <v>454.51</v>
      </c>
    </row>
    <row r="5265" spans="1:8" x14ac:dyDescent="0.2">
      <c r="A5265" t="s">
        <v>71</v>
      </c>
      <c r="B5265" t="s">
        <v>55</v>
      </c>
      <c r="C5265" t="s">
        <v>81</v>
      </c>
      <c r="D5265" s="4">
        <v>43374</v>
      </c>
      <c r="E5265" t="s">
        <v>198</v>
      </c>
      <c r="F5265" s="5">
        <v>43221</v>
      </c>
      <c r="G5265">
        <v>22192.75</v>
      </c>
      <c r="H5265">
        <v>-776.76</v>
      </c>
    </row>
    <row r="5266" spans="1:8" x14ac:dyDescent="0.2">
      <c r="A5266" t="s">
        <v>71</v>
      </c>
      <c r="B5266" t="s">
        <v>55</v>
      </c>
      <c r="C5266" t="s">
        <v>81</v>
      </c>
      <c r="D5266" s="4">
        <v>43374</v>
      </c>
      <c r="E5266" t="s">
        <v>204</v>
      </c>
      <c r="F5266" s="5">
        <v>43221</v>
      </c>
      <c r="G5266">
        <v>21235.03</v>
      </c>
      <c r="H5266">
        <v>1380.27</v>
      </c>
    </row>
    <row r="5267" spans="1:8" x14ac:dyDescent="0.2">
      <c r="A5267" t="s">
        <v>71</v>
      </c>
      <c r="B5267" t="s">
        <v>55</v>
      </c>
      <c r="C5267" t="s">
        <v>81</v>
      </c>
      <c r="D5267" s="4">
        <v>43374</v>
      </c>
      <c r="E5267" t="s">
        <v>205</v>
      </c>
      <c r="F5267" s="5">
        <v>43221</v>
      </c>
      <c r="G5267">
        <v>957.72</v>
      </c>
      <c r="H5267">
        <v>62.26</v>
      </c>
    </row>
    <row r="5268" spans="1:8" x14ac:dyDescent="0.2">
      <c r="A5268" t="s">
        <v>71</v>
      </c>
      <c r="B5268" t="s">
        <v>55</v>
      </c>
      <c r="C5268" t="s">
        <v>81</v>
      </c>
      <c r="D5268" s="4">
        <v>43374</v>
      </c>
      <c r="E5268" t="s">
        <v>199</v>
      </c>
      <c r="F5268" s="5">
        <v>43221</v>
      </c>
      <c r="G5268">
        <v>22192.75</v>
      </c>
      <c r="H5268">
        <v>776.76</v>
      </c>
    </row>
    <row r="5269" spans="1:8" x14ac:dyDescent="0.2">
      <c r="A5269" t="s">
        <v>71</v>
      </c>
      <c r="B5269" t="s">
        <v>55</v>
      </c>
      <c r="C5269" t="s">
        <v>82</v>
      </c>
      <c r="D5269" s="4">
        <v>43374</v>
      </c>
      <c r="E5269" t="s">
        <v>198</v>
      </c>
      <c r="F5269" s="5">
        <v>43221</v>
      </c>
      <c r="G5269">
        <v>6017.25</v>
      </c>
      <c r="H5269">
        <v>-312.91000000000003</v>
      </c>
    </row>
    <row r="5270" spans="1:8" x14ac:dyDescent="0.2">
      <c r="A5270" t="s">
        <v>71</v>
      </c>
      <c r="B5270" t="s">
        <v>55</v>
      </c>
      <c r="C5270" t="s">
        <v>82</v>
      </c>
      <c r="D5270" s="4">
        <v>43374</v>
      </c>
      <c r="E5270" t="s">
        <v>206</v>
      </c>
      <c r="F5270" s="5">
        <v>43221</v>
      </c>
      <c r="G5270">
        <v>5757.6</v>
      </c>
      <c r="H5270">
        <v>541.23</v>
      </c>
    </row>
    <row r="5271" spans="1:8" x14ac:dyDescent="0.2">
      <c r="A5271" t="s">
        <v>71</v>
      </c>
      <c r="B5271" t="s">
        <v>55</v>
      </c>
      <c r="C5271" t="s">
        <v>82</v>
      </c>
      <c r="D5271" s="4">
        <v>43374</v>
      </c>
      <c r="E5271" t="s">
        <v>207</v>
      </c>
      <c r="F5271" s="5">
        <v>43221</v>
      </c>
      <c r="G5271">
        <v>259.64999999999998</v>
      </c>
      <c r="H5271">
        <v>24.41</v>
      </c>
    </row>
    <row r="5272" spans="1:8" x14ac:dyDescent="0.2">
      <c r="A5272" t="s">
        <v>71</v>
      </c>
      <c r="B5272" t="s">
        <v>55</v>
      </c>
      <c r="C5272" t="s">
        <v>82</v>
      </c>
      <c r="D5272" s="4">
        <v>43374</v>
      </c>
      <c r="E5272" t="s">
        <v>199</v>
      </c>
      <c r="F5272" s="5">
        <v>43221</v>
      </c>
      <c r="G5272">
        <v>6017.25</v>
      </c>
      <c r="H5272">
        <v>312.91000000000003</v>
      </c>
    </row>
    <row r="5273" spans="1:8" x14ac:dyDescent="0.2">
      <c r="A5273" t="s">
        <v>71</v>
      </c>
      <c r="B5273" t="s">
        <v>54</v>
      </c>
      <c r="C5273" t="s">
        <v>80</v>
      </c>
      <c r="D5273" s="4">
        <v>43313</v>
      </c>
      <c r="E5273" t="s">
        <v>198</v>
      </c>
      <c r="F5273" s="5">
        <v>43221</v>
      </c>
      <c r="G5273">
        <v>112707.84</v>
      </c>
      <c r="H5273">
        <v>-8002.12</v>
      </c>
    </row>
    <row r="5274" spans="1:8" x14ac:dyDescent="0.2">
      <c r="A5274" t="s">
        <v>71</v>
      </c>
      <c r="B5274" t="s">
        <v>54</v>
      </c>
      <c r="C5274" t="s">
        <v>80</v>
      </c>
      <c r="D5274" s="4">
        <v>43313</v>
      </c>
      <c r="E5274" t="s">
        <v>202</v>
      </c>
      <c r="F5274" s="5">
        <v>43221</v>
      </c>
      <c r="G5274">
        <v>107844.07</v>
      </c>
      <c r="H5274">
        <v>14235.41</v>
      </c>
    </row>
    <row r="5275" spans="1:8" x14ac:dyDescent="0.2">
      <c r="A5275" t="s">
        <v>71</v>
      </c>
      <c r="B5275" t="s">
        <v>54</v>
      </c>
      <c r="C5275" t="s">
        <v>80</v>
      </c>
      <c r="D5275" s="4">
        <v>43313</v>
      </c>
      <c r="E5275" t="s">
        <v>203</v>
      </c>
      <c r="F5275" s="5">
        <v>43221</v>
      </c>
      <c r="G5275">
        <v>4863.7700000000004</v>
      </c>
      <c r="H5275">
        <v>641.98</v>
      </c>
    </row>
    <row r="5276" spans="1:8" x14ac:dyDescent="0.2">
      <c r="A5276" t="s">
        <v>71</v>
      </c>
      <c r="B5276" t="s">
        <v>54</v>
      </c>
      <c r="C5276" t="s">
        <v>80</v>
      </c>
      <c r="D5276" s="4">
        <v>43313</v>
      </c>
      <c r="E5276" t="s">
        <v>199</v>
      </c>
      <c r="F5276" s="5">
        <v>43221</v>
      </c>
      <c r="G5276">
        <v>112707.84</v>
      </c>
      <c r="H5276">
        <v>8002.12</v>
      </c>
    </row>
    <row r="5277" spans="1:8" x14ac:dyDescent="0.2">
      <c r="A5277" t="s">
        <v>71</v>
      </c>
      <c r="B5277" t="s">
        <v>54</v>
      </c>
      <c r="C5277" t="s">
        <v>81</v>
      </c>
      <c r="D5277" s="4">
        <v>43313</v>
      </c>
      <c r="E5277" t="s">
        <v>198</v>
      </c>
      <c r="F5277" s="5">
        <v>43221</v>
      </c>
      <c r="G5277">
        <v>368765.95</v>
      </c>
      <c r="H5277">
        <v>-12906.85</v>
      </c>
    </row>
    <row r="5278" spans="1:8" x14ac:dyDescent="0.2">
      <c r="A5278" t="s">
        <v>71</v>
      </c>
      <c r="B5278" t="s">
        <v>54</v>
      </c>
      <c r="C5278" t="s">
        <v>81</v>
      </c>
      <c r="D5278" s="4">
        <v>43313</v>
      </c>
      <c r="E5278" t="s">
        <v>204</v>
      </c>
      <c r="F5278" s="5">
        <v>43221</v>
      </c>
      <c r="G5278">
        <v>352852.38</v>
      </c>
      <c r="H5278">
        <v>22935.52</v>
      </c>
    </row>
    <row r="5279" spans="1:8" x14ac:dyDescent="0.2">
      <c r="A5279" t="s">
        <v>71</v>
      </c>
      <c r="B5279" t="s">
        <v>54</v>
      </c>
      <c r="C5279" t="s">
        <v>81</v>
      </c>
      <c r="D5279" s="4">
        <v>43313</v>
      </c>
      <c r="E5279" t="s">
        <v>205</v>
      </c>
      <c r="F5279" s="5">
        <v>43221</v>
      </c>
      <c r="G5279">
        <v>15913.57</v>
      </c>
      <c r="H5279">
        <v>1034.32</v>
      </c>
    </row>
    <row r="5280" spans="1:8" x14ac:dyDescent="0.2">
      <c r="A5280" t="s">
        <v>71</v>
      </c>
      <c r="B5280" t="s">
        <v>54</v>
      </c>
      <c r="C5280" t="s">
        <v>81</v>
      </c>
      <c r="D5280" s="4">
        <v>43313</v>
      </c>
      <c r="E5280" t="s">
        <v>199</v>
      </c>
      <c r="F5280" s="5">
        <v>43221</v>
      </c>
      <c r="G5280">
        <v>368765.95</v>
      </c>
      <c r="H5280">
        <v>12906.85</v>
      </c>
    </row>
    <row r="5281" spans="1:8" x14ac:dyDescent="0.2">
      <c r="A5281" t="s">
        <v>71</v>
      </c>
      <c r="B5281" t="s">
        <v>54</v>
      </c>
      <c r="C5281" t="s">
        <v>82</v>
      </c>
      <c r="D5281" s="4">
        <v>43313</v>
      </c>
      <c r="E5281" t="s">
        <v>198</v>
      </c>
      <c r="F5281" s="5">
        <v>43221</v>
      </c>
      <c r="G5281">
        <v>106143.31</v>
      </c>
      <c r="H5281">
        <v>-5519.35</v>
      </c>
    </row>
    <row r="5282" spans="1:8" x14ac:dyDescent="0.2">
      <c r="A5282" t="s">
        <v>71</v>
      </c>
      <c r="B5282" t="s">
        <v>55</v>
      </c>
      <c r="C5282" t="s">
        <v>82</v>
      </c>
      <c r="D5282" s="4">
        <v>43435</v>
      </c>
      <c r="E5282" t="s">
        <v>199</v>
      </c>
      <c r="F5282" s="5">
        <v>43405</v>
      </c>
      <c r="G5282">
        <v>29885.119999999999</v>
      </c>
      <c r="H5282">
        <v>1554.04</v>
      </c>
    </row>
    <row r="5283" spans="1:8" x14ac:dyDescent="0.2">
      <c r="A5283" t="s">
        <v>71</v>
      </c>
      <c r="B5283" t="s">
        <v>55</v>
      </c>
      <c r="C5283" t="s">
        <v>80</v>
      </c>
      <c r="D5283" s="4">
        <v>43435</v>
      </c>
      <c r="E5283" t="s">
        <v>198</v>
      </c>
      <c r="F5283" s="5">
        <v>43405</v>
      </c>
      <c r="G5283">
        <v>104.9</v>
      </c>
      <c r="H5283">
        <v>-7.45</v>
      </c>
    </row>
    <row r="5284" spans="1:8" x14ac:dyDescent="0.2">
      <c r="A5284" t="s">
        <v>71</v>
      </c>
      <c r="B5284" t="s">
        <v>55</v>
      </c>
      <c r="C5284" t="s">
        <v>80</v>
      </c>
      <c r="D5284" s="4">
        <v>43435</v>
      </c>
      <c r="E5284" t="s">
        <v>193</v>
      </c>
      <c r="F5284" s="5">
        <v>43405</v>
      </c>
      <c r="G5284">
        <v>100.37</v>
      </c>
      <c r="H5284">
        <v>13.25</v>
      </c>
    </row>
    <row r="5285" spans="1:8" x14ac:dyDescent="0.2">
      <c r="A5285" t="s">
        <v>71</v>
      </c>
      <c r="B5285" t="s">
        <v>55</v>
      </c>
      <c r="C5285" t="s">
        <v>80</v>
      </c>
      <c r="D5285" s="4">
        <v>43435</v>
      </c>
      <c r="E5285" t="s">
        <v>192</v>
      </c>
      <c r="F5285" s="5">
        <v>43405</v>
      </c>
      <c r="G5285">
        <v>4.53</v>
      </c>
      <c r="H5285">
        <v>0.6</v>
      </c>
    </row>
    <row r="5286" spans="1:8" x14ac:dyDescent="0.2">
      <c r="A5286" t="s">
        <v>71</v>
      </c>
      <c r="B5286" t="s">
        <v>55</v>
      </c>
      <c r="C5286" t="s">
        <v>80</v>
      </c>
      <c r="D5286" s="4">
        <v>43435</v>
      </c>
      <c r="E5286" t="s">
        <v>199</v>
      </c>
      <c r="F5286" s="5">
        <v>43405</v>
      </c>
      <c r="G5286">
        <v>104.9</v>
      </c>
      <c r="H5286">
        <v>7.45</v>
      </c>
    </row>
    <row r="5287" spans="1:8" x14ac:dyDescent="0.2">
      <c r="A5287" t="s">
        <v>71</v>
      </c>
      <c r="B5287" t="s">
        <v>55</v>
      </c>
      <c r="C5287" t="s">
        <v>81</v>
      </c>
      <c r="D5287" s="4">
        <v>43435</v>
      </c>
      <c r="E5287" t="s">
        <v>194</v>
      </c>
      <c r="F5287" s="5">
        <v>43405</v>
      </c>
      <c r="G5287">
        <v>46.39</v>
      </c>
      <c r="H5287">
        <v>3.02</v>
      </c>
    </row>
    <row r="5288" spans="1:8" x14ac:dyDescent="0.2">
      <c r="A5288" t="s">
        <v>71</v>
      </c>
      <c r="B5288" t="s">
        <v>55</v>
      </c>
      <c r="C5288" t="s">
        <v>81</v>
      </c>
      <c r="D5288" s="4">
        <v>43435</v>
      </c>
      <c r="E5288" t="s">
        <v>199</v>
      </c>
      <c r="F5288" s="5">
        <v>43405</v>
      </c>
      <c r="G5288">
        <v>1075.05</v>
      </c>
      <c r="H5288">
        <v>37.619999999999997</v>
      </c>
    </row>
    <row r="5289" spans="1:8" x14ac:dyDescent="0.2">
      <c r="A5289" t="s">
        <v>71</v>
      </c>
      <c r="B5289" t="s">
        <v>55</v>
      </c>
      <c r="C5289" t="s">
        <v>81</v>
      </c>
      <c r="D5289" s="4">
        <v>43435</v>
      </c>
      <c r="E5289" t="s">
        <v>198</v>
      </c>
      <c r="F5289" s="5">
        <v>43405</v>
      </c>
      <c r="G5289">
        <v>1075.05</v>
      </c>
      <c r="H5289">
        <v>-37.619999999999997</v>
      </c>
    </row>
    <row r="5290" spans="1:8" x14ac:dyDescent="0.2">
      <c r="A5290" t="s">
        <v>71</v>
      </c>
      <c r="B5290" t="s">
        <v>55</v>
      </c>
      <c r="C5290" t="s">
        <v>81</v>
      </c>
      <c r="D5290" s="4">
        <v>43435</v>
      </c>
      <c r="E5290" t="s">
        <v>195</v>
      </c>
      <c r="F5290" s="5">
        <v>43405</v>
      </c>
      <c r="G5290">
        <v>1028.6600000000001</v>
      </c>
      <c r="H5290">
        <v>66.86</v>
      </c>
    </row>
    <row r="5291" spans="1:8" x14ac:dyDescent="0.2">
      <c r="A5291" t="s">
        <v>71</v>
      </c>
      <c r="B5291" t="s">
        <v>55</v>
      </c>
      <c r="C5291" t="s">
        <v>82</v>
      </c>
      <c r="D5291" s="4">
        <v>43435</v>
      </c>
      <c r="E5291" t="s">
        <v>198</v>
      </c>
      <c r="F5291" s="5">
        <v>43405</v>
      </c>
      <c r="G5291">
        <v>2.06</v>
      </c>
      <c r="H5291">
        <v>-0.1</v>
      </c>
    </row>
    <row r="5292" spans="1:8" x14ac:dyDescent="0.2">
      <c r="A5292" t="s">
        <v>71</v>
      </c>
      <c r="B5292" t="s">
        <v>55</v>
      </c>
      <c r="C5292" t="s">
        <v>82</v>
      </c>
      <c r="D5292" s="4">
        <v>43435</v>
      </c>
      <c r="E5292" t="s">
        <v>197</v>
      </c>
      <c r="F5292" s="5">
        <v>43405</v>
      </c>
      <c r="G5292">
        <v>1.97</v>
      </c>
      <c r="H5292">
        <v>0.19</v>
      </c>
    </row>
    <row r="5293" spans="1:8" x14ac:dyDescent="0.2">
      <c r="A5293" t="s">
        <v>71</v>
      </c>
      <c r="B5293" t="s">
        <v>55</v>
      </c>
      <c r="C5293" t="s">
        <v>82</v>
      </c>
      <c r="D5293" s="4">
        <v>43435</v>
      </c>
      <c r="E5293" t="s">
        <v>196</v>
      </c>
      <c r="F5293" s="5">
        <v>43405</v>
      </c>
      <c r="G5293">
        <v>0.09</v>
      </c>
      <c r="H5293">
        <v>0.01</v>
      </c>
    </row>
    <row r="5294" spans="1:8" x14ac:dyDescent="0.2">
      <c r="A5294" t="s">
        <v>71</v>
      </c>
      <c r="B5294" t="s">
        <v>55</v>
      </c>
      <c r="C5294" t="s">
        <v>82</v>
      </c>
      <c r="D5294" s="4">
        <v>43435</v>
      </c>
      <c r="E5294" t="s">
        <v>199</v>
      </c>
      <c r="F5294" s="5">
        <v>43405</v>
      </c>
      <c r="G5294">
        <v>2.06</v>
      </c>
      <c r="H5294">
        <v>0.1</v>
      </c>
    </row>
    <row r="5295" spans="1:8" x14ac:dyDescent="0.2">
      <c r="A5295" t="s">
        <v>71</v>
      </c>
      <c r="B5295" t="s">
        <v>54</v>
      </c>
      <c r="C5295" t="s">
        <v>80</v>
      </c>
      <c r="D5295" s="4">
        <v>43435</v>
      </c>
      <c r="E5295" t="s">
        <v>198</v>
      </c>
      <c r="F5295" s="5">
        <v>43405</v>
      </c>
      <c r="G5295">
        <v>244.62</v>
      </c>
      <c r="H5295">
        <v>-17.37</v>
      </c>
    </row>
    <row r="5296" spans="1:8" x14ac:dyDescent="0.2">
      <c r="A5296" t="s">
        <v>71</v>
      </c>
      <c r="B5296" t="s">
        <v>54</v>
      </c>
      <c r="C5296" t="s">
        <v>80</v>
      </c>
      <c r="D5296" s="4">
        <v>43435</v>
      </c>
      <c r="E5296" t="s">
        <v>193</v>
      </c>
      <c r="F5296" s="5">
        <v>43405</v>
      </c>
      <c r="G5296">
        <v>234.06</v>
      </c>
      <c r="H5296">
        <v>30.9</v>
      </c>
    </row>
    <row r="5297" spans="1:8" x14ac:dyDescent="0.2">
      <c r="A5297" t="s">
        <v>71</v>
      </c>
      <c r="B5297" t="s">
        <v>54</v>
      </c>
      <c r="C5297" t="s">
        <v>80</v>
      </c>
      <c r="D5297" s="4">
        <v>43435</v>
      </c>
      <c r="E5297" t="s">
        <v>192</v>
      </c>
      <c r="F5297" s="5">
        <v>43405</v>
      </c>
      <c r="G5297">
        <v>10.56</v>
      </c>
      <c r="H5297">
        <v>1.39</v>
      </c>
    </row>
    <row r="5298" spans="1:8" x14ac:dyDescent="0.2">
      <c r="A5298" t="s">
        <v>71</v>
      </c>
      <c r="B5298" t="s">
        <v>54</v>
      </c>
      <c r="C5298" t="s">
        <v>80</v>
      </c>
      <c r="D5298" s="4">
        <v>43435</v>
      </c>
      <c r="E5298" t="s">
        <v>199</v>
      </c>
      <c r="F5298" s="5">
        <v>43405</v>
      </c>
      <c r="G5298">
        <v>244.62</v>
      </c>
      <c r="H5298">
        <v>17.37</v>
      </c>
    </row>
    <row r="5299" spans="1:8" x14ac:dyDescent="0.2">
      <c r="A5299" t="s">
        <v>71</v>
      </c>
      <c r="B5299" t="s">
        <v>54</v>
      </c>
      <c r="C5299" t="s">
        <v>81</v>
      </c>
      <c r="D5299" s="4">
        <v>43435</v>
      </c>
      <c r="E5299" t="s">
        <v>198</v>
      </c>
      <c r="F5299" s="5">
        <v>43405</v>
      </c>
      <c r="G5299">
        <v>732.82</v>
      </c>
      <c r="H5299">
        <v>-25.65</v>
      </c>
    </row>
    <row r="5300" spans="1:8" x14ac:dyDescent="0.2">
      <c r="A5300" t="s">
        <v>71</v>
      </c>
      <c r="B5300" t="s">
        <v>54</v>
      </c>
      <c r="C5300" t="s">
        <v>81</v>
      </c>
      <c r="D5300" s="4">
        <v>43435</v>
      </c>
      <c r="E5300" t="s">
        <v>195</v>
      </c>
      <c r="F5300" s="5">
        <v>43405</v>
      </c>
      <c r="G5300">
        <v>701.2</v>
      </c>
      <c r="H5300">
        <v>45.58</v>
      </c>
    </row>
    <row r="5301" spans="1:8" x14ac:dyDescent="0.2">
      <c r="A5301" t="s">
        <v>71</v>
      </c>
      <c r="B5301" t="s">
        <v>54</v>
      </c>
      <c r="C5301" t="s">
        <v>81</v>
      </c>
      <c r="D5301" s="4">
        <v>43435</v>
      </c>
      <c r="E5301" t="s">
        <v>194</v>
      </c>
      <c r="F5301" s="5">
        <v>43405</v>
      </c>
      <c r="G5301">
        <v>31.62</v>
      </c>
      <c r="H5301">
        <v>2.06</v>
      </c>
    </row>
    <row r="5302" spans="1:8" x14ac:dyDescent="0.2">
      <c r="A5302" t="s">
        <v>71</v>
      </c>
      <c r="B5302" t="s">
        <v>54</v>
      </c>
      <c r="C5302" t="s">
        <v>81</v>
      </c>
      <c r="D5302" s="4">
        <v>43435</v>
      </c>
      <c r="E5302" t="s">
        <v>199</v>
      </c>
      <c r="F5302" s="5">
        <v>43405</v>
      </c>
      <c r="G5302">
        <v>732.82</v>
      </c>
      <c r="H5302">
        <v>25.65</v>
      </c>
    </row>
    <row r="5303" spans="1:8" x14ac:dyDescent="0.2">
      <c r="A5303" t="s">
        <v>71</v>
      </c>
      <c r="B5303" t="s">
        <v>54</v>
      </c>
      <c r="C5303" t="s">
        <v>82</v>
      </c>
      <c r="D5303" s="4">
        <v>43435</v>
      </c>
      <c r="E5303" t="s">
        <v>198</v>
      </c>
      <c r="F5303" s="5">
        <v>43405</v>
      </c>
      <c r="G5303">
        <v>235.93</v>
      </c>
      <c r="H5303">
        <v>-12.27</v>
      </c>
    </row>
    <row r="5304" spans="1:8" x14ac:dyDescent="0.2">
      <c r="A5304" t="s">
        <v>71</v>
      </c>
      <c r="B5304" t="s">
        <v>54</v>
      </c>
      <c r="C5304" t="s">
        <v>82</v>
      </c>
      <c r="D5304" s="4">
        <v>43435</v>
      </c>
      <c r="E5304" t="s">
        <v>197</v>
      </c>
      <c r="F5304" s="5">
        <v>43405</v>
      </c>
      <c r="G5304">
        <v>225.75</v>
      </c>
      <c r="H5304">
        <v>21.22</v>
      </c>
    </row>
    <row r="5305" spans="1:8" x14ac:dyDescent="0.2">
      <c r="A5305" t="s">
        <v>71</v>
      </c>
      <c r="B5305" t="s">
        <v>54</v>
      </c>
      <c r="C5305" t="s">
        <v>82</v>
      </c>
      <c r="D5305" s="4">
        <v>43435</v>
      </c>
      <c r="E5305" t="s">
        <v>196</v>
      </c>
      <c r="F5305" s="5">
        <v>43405</v>
      </c>
      <c r="G5305">
        <v>10.18</v>
      </c>
      <c r="H5305">
        <v>0.96</v>
      </c>
    </row>
    <row r="5306" spans="1:8" x14ac:dyDescent="0.2">
      <c r="A5306" t="s">
        <v>71</v>
      </c>
      <c r="B5306" t="s">
        <v>54</v>
      </c>
      <c r="C5306" t="s">
        <v>82</v>
      </c>
      <c r="D5306" s="4">
        <v>43435</v>
      </c>
      <c r="E5306" t="s">
        <v>199</v>
      </c>
      <c r="F5306" s="5">
        <v>43405</v>
      </c>
      <c r="G5306">
        <v>235.93</v>
      </c>
      <c r="H5306">
        <v>12.27</v>
      </c>
    </row>
    <row r="5307" spans="1:8" x14ac:dyDescent="0.2">
      <c r="A5307" t="s">
        <v>71</v>
      </c>
      <c r="B5307" t="s">
        <v>55</v>
      </c>
      <c r="C5307" t="s">
        <v>80</v>
      </c>
      <c r="D5307" s="4">
        <v>43435</v>
      </c>
      <c r="E5307" t="s">
        <v>198</v>
      </c>
      <c r="F5307" s="5">
        <v>43405</v>
      </c>
      <c r="G5307">
        <v>6363.51</v>
      </c>
      <c r="H5307">
        <v>-451.82</v>
      </c>
    </row>
    <row r="5308" spans="1:8" x14ac:dyDescent="0.2">
      <c r="A5308" t="s">
        <v>71</v>
      </c>
      <c r="B5308" t="s">
        <v>55</v>
      </c>
      <c r="C5308" t="s">
        <v>80</v>
      </c>
      <c r="D5308" s="4">
        <v>43435</v>
      </c>
      <c r="E5308" t="s">
        <v>193</v>
      </c>
      <c r="F5308" s="5">
        <v>43405</v>
      </c>
      <c r="G5308">
        <v>6088.9</v>
      </c>
      <c r="H5308">
        <v>803.74</v>
      </c>
    </row>
    <row r="5309" spans="1:8" x14ac:dyDescent="0.2">
      <c r="A5309" t="s">
        <v>71</v>
      </c>
      <c r="B5309" t="s">
        <v>55</v>
      </c>
      <c r="C5309" t="s">
        <v>80</v>
      </c>
      <c r="D5309" s="4">
        <v>43435</v>
      </c>
      <c r="E5309" t="s">
        <v>192</v>
      </c>
      <c r="F5309" s="5">
        <v>43405</v>
      </c>
      <c r="G5309">
        <v>274.61</v>
      </c>
      <c r="H5309">
        <v>36.25</v>
      </c>
    </row>
    <row r="5310" spans="1:8" x14ac:dyDescent="0.2">
      <c r="A5310" t="s">
        <v>71</v>
      </c>
      <c r="B5310" t="s">
        <v>55</v>
      </c>
      <c r="C5310" t="s">
        <v>80</v>
      </c>
      <c r="D5310" s="4">
        <v>43435</v>
      </c>
      <c r="E5310" t="s">
        <v>199</v>
      </c>
      <c r="F5310" s="5">
        <v>43405</v>
      </c>
      <c r="G5310">
        <v>6363.51</v>
      </c>
      <c r="H5310">
        <v>451.82</v>
      </c>
    </row>
    <row r="5311" spans="1:8" x14ac:dyDescent="0.2">
      <c r="A5311" t="s">
        <v>71</v>
      </c>
      <c r="B5311" t="s">
        <v>55</v>
      </c>
      <c r="C5311" t="s">
        <v>81</v>
      </c>
      <c r="D5311" s="4">
        <v>43435</v>
      </c>
      <c r="E5311" t="s">
        <v>198</v>
      </c>
      <c r="F5311" s="5">
        <v>43405</v>
      </c>
      <c r="G5311">
        <v>20147.759999999998</v>
      </c>
      <c r="H5311">
        <v>-705.17</v>
      </c>
    </row>
    <row r="5312" spans="1:8" x14ac:dyDescent="0.2">
      <c r="A5312" t="s">
        <v>71</v>
      </c>
      <c r="B5312" t="s">
        <v>55</v>
      </c>
      <c r="C5312" t="s">
        <v>81</v>
      </c>
      <c r="D5312" s="4">
        <v>43435</v>
      </c>
      <c r="E5312" t="s">
        <v>195</v>
      </c>
      <c r="F5312" s="5">
        <v>43405</v>
      </c>
      <c r="G5312">
        <v>19278.3</v>
      </c>
      <c r="H5312">
        <v>1253.0999999999999</v>
      </c>
    </row>
    <row r="5313" spans="1:8" x14ac:dyDescent="0.2">
      <c r="A5313" t="s">
        <v>71</v>
      </c>
      <c r="B5313" t="s">
        <v>55</v>
      </c>
      <c r="C5313" t="s">
        <v>81</v>
      </c>
      <c r="D5313" s="4">
        <v>43435</v>
      </c>
      <c r="E5313" t="s">
        <v>194</v>
      </c>
      <c r="F5313" s="5">
        <v>43405</v>
      </c>
      <c r="G5313">
        <v>869.46</v>
      </c>
      <c r="H5313">
        <v>56.49</v>
      </c>
    </row>
    <row r="5314" spans="1:8" x14ac:dyDescent="0.2">
      <c r="A5314" t="s">
        <v>71</v>
      </c>
      <c r="B5314" t="s">
        <v>55</v>
      </c>
      <c r="C5314" t="s">
        <v>81</v>
      </c>
      <c r="D5314" s="4">
        <v>43435</v>
      </c>
      <c r="E5314" t="s">
        <v>199</v>
      </c>
      <c r="F5314" s="5">
        <v>43405</v>
      </c>
      <c r="G5314">
        <v>20147.759999999998</v>
      </c>
      <c r="H5314">
        <v>705.17</v>
      </c>
    </row>
    <row r="5315" spans="1:8" x14ac:dyDescent="0.2">
      <c r="A5315" t="s">
        <v>71</v>
      </c>
      <c r="B5315" t="s">
        <v>55</v>
      </c>
      <c r="C5315" t="s">
        <v>82</v>
      </c>
      <c r="D5315" s="4">
        <v>43435</v>
      </c>
      <c r="E5315" t="s">
        <v>198</v>
      </c>
      <c r="F5315" s="5">
        <v>43405</v>
      </c>
      <c r="G5315">
        <v>6272.01</v>
      </c>
      <c r="H5315">
        <v>-326.17</v>
      </c>
    </row>
    <row r="5316" spans="1:8" x14ac:dyDescent="0.2">
      <c r="A5316" t="s">
        <v>71</v>
      </c>
      <c r="B5316" t="s">
        <v>55</v>
      </c>
      <c r="C5316" t="s">
        <v>82</v>
      </c>
      <c r="D5316" s="4">
        <v>43435</v>
      </c>
      <c r="E5316" t="s">
        <v>197</v>
      </c>
      <c r="F5316" s="5">
        <v>43405</v>
      </c>
      <c r="G5316">
        <v>6001.34</v>
      </c>
      <c r="H5316">
        <v>564.11</v>
      </c>
    </row>
    <row r="5317" spans="1:8" x14ac:dyDescent="0.2">
      <c r="A5317" t="s">
        <v>71</v>
      </c>
      <c r="B5317" t="s">
        <v>55</v>
      </c>
      <c r="C5317" t="s">
        <v>82</v>
      </c>
      <c r="D5317" s="4">
        <v>43435</v>
      </c>
      <c r="E5317" t="s">
        <v>196</v>
      </c>
      <c r="F5317" s="5">
        <v>43405</v>
      </c>
      <c r="G5317">
        <v>270.67</v>
      </c>
      <c r="H5317">
        <v>25.43</v>
      </c>
    </row>
    <row r="5318" spans="1:8" x14ac:dyDescent="0.2">
      <c r="A5318" t="s">
        <v>71</v>
      </c>
      <c r="B5318" t="s">
        <v>55</v>
      </c>
      <c r="C5318" t="s">
        <v>82</v>
      </c>
      <c r="D5318" s="4">
        <v>43435</v>
      </c>
      <c r="E5318" t="s">
        <v>199</v>
      </c>
      <c r="F5318" s="5">
        <v>43405</v>
      </c>
      <c r="G5318">
        <v>6272.01</v>
      </c>
      <c r="H5318">
        <v>326.17</v>
      </c>
    </row>
    <row r="5319" spans="1:8" x14ac:dyDescent="0.2">
      <c r="A5319" t="s">
        <v>71</v>
      </c>
      <c r="B5319" t="s">
        <v>54</v>
      </c>
      <c r="C5319" t="s">
        <v>80</v>
      </c>
      <c r="D5319" s="4">
        <v>43435</v>
      </c>
      <c r="E5319" t="s">
        <v>198</v>
      </c>
      <c r="F5319" s="5">
        <v>43405</v>
      </c>
      <c r="G5319">
        <v>75.77</v>
      </c>
      <c r="H5319">
        <v>-5.38</v>
      </c>
    </row>
    <row r="5320" spans="1:8" x14ac:dyDescent="0.2">
      <c r="A5320" t="s">
        <v>71</v>
      </c>
      <c r="B5320" t="s">
        <v>54</v>
      </c>
      <c r="C5320" t="s">
        <v>80</v>
      </c>
      <c r="D5320" s="4">
        <v>43435</v>
      </c>
      <c r="E5320" t="s">
        <v>193</v>
      </c>
      <c r="F5320" s="5">
        <v>43405</v>
      </c>
      <c r="G5320">
        <v>72.5</v>
      </c>
      <c r="H5320">
        <v>9.57</v>
      </c>
    </row>
    <row r="5321" spans="1:8" x14ac:dyDescent="0.2">
      <c r="A5321" t="s">
        <v>71</v>
      </c>
      <c r="B5321" t="s">
        <v>54</v>
      </c>
      <c r="C5321" t="s">
        <v>80</v>
      </c>
      <c r="D5321" s="4">
        <v>43435</v>
      </c>
      <c r="E5321" t="s">
        <v>192</v>
      </c>
      <c r="F5321" s="5">
        <v>43405</v>
      </c>
      <c r="G5321">
        <v>3.27</v>
      </c>
      <c r="H5321">
        <v>0.43</v>
      </c>
    </row>
    <row r="5322" spans="1:8" x14ac:dyDescent="0.2">
      <c r="A5322" t="s">
        <v>71</v>
      </c>
      <c r="B5322" t="s">
        <v>54</v>
      </c>
      <c r="C5322" t="s">
        <v>80</v>
      </c>
      <c r="D5322" s="4">
        <v>43435</v>
      </c>
      <c r="E5322" t="s">
        <v>199</v>
      </c>
      <c r="F5322" s="5">
        <v>43405</v>
      </c>
      <c r="G5322">
        <v>75.77</v>
      </c>
      <c r="H5322">
        <v>5.38</v>
      </c>
    </row>
    <row r="5323" spans="1:8" x14ac:dyDescent="0.2">
      <c r="A5323" t="s">
        <v>71</v>
      </c>
      <c r="B5323" t="s">
        <v>54</v>
      </c>
      <c r="C5323" t="s">
        <v>81</v>
      </c>
      <c r="D5323" s="4">
        <v>43435</v>
      </c>
      <c r="E5323" t="s">
        <v>198</v>
      </c>
      <c r="F5323" s="5">
        <v>43405</v>
      </c>
      <c r="G5323">
        <v>423.9</v>
      </c>
      <c r="H5323">
        <v>-14.84</v>
      </c>
    </row>
    <row r="5324" spans="1:8" x14ac:dyDescent="0.2">
      <c r="A5324" t="s">
        <v>71</v>
      </c>
      <c r="B5324" t="s">
        <v>54</v>
      </c>
      <c r="C5324" t="s">
        <v>81</v>
      </c>
      <c r="D5324" s="4">
        <v>43435</v>
      </c>
      <c r="E5324" t="s">
        <v>195</v>
      </c>
      <c r="F5324" s="5">
        <v>43405</v>
      </c>
      <c r="G5324">
        <v>405.61</v>
      </c>
      <c r="H5324">
        <v>26.36</v>
      </c>
    </row>
    <row r="5325" spans="1:8" x14ac:dyDescent="0.2">
      <c r="A5325" t="s">
        <v>71</v>
      </c>
      <c r="B5325" t="s">
        <v>54</v>
      </c>
      <c r="C5325" t="s">
        <v>81</v>
      </c>
      <c r="D5325" s="4">
        <v>43435</v>
      </c>
      <c r="E5325" t="s">
        <v>194</v>
      </c>
      <c r="F5325" s="5">
        <v>43405</v>
      </c>
      <c r="G5325">
        <v>18.29</v>
      </c>
      <c r="H5325">
        <v>1.19</v>
      </c>
    </row>
    <row r="5326" spans="1:8" x14ac:dyDescent="0.2">
      <c r="A5326" t="s">
        <v>71</v>
      </c>
      <c r="B5326" t="s">
        <v>54</v>
      </c>
      <c r="C5326" t="s">
        <v>81</v>
      </c>
      <c r="D5326" s="4">
        <v>43435</v>
      </c>
      <c r="E5326" t="s">
        <v>199</v>
      </c>
      <c r="F5326" s="5">
        <v>43405</v>
      </c>
      <c r="G5326">
        <v>423.9</v>
      </c>
      <c r="H5326">
        <v>14.84</v>
      </c>
    </row>
    <row r="5327" spans="1:8" x14ac:dyDescent="0.2">
      <c r="A5327" t="s">
        <v>71</v>
      </c>
      <c r="B5327" t="s">
        <v>54</v>
      </c>
      <c r="C5327" t="s">
        <v>82</v>
      </c>
      <c r="D5327" s="4">
        <v>43435</v>
      </c>
      <c r="E5327" t="s">
        <v>198</v>
      </c>
      <c r="F5327" s="5">
        <v>43405</v>
      </c>
      <c r="G5327">
        <v>99.17</v>
      </c>
      <c r="H5327">
        <v>-5.15</v>
      </c>
    </row>
    <row r="5328" spans="1:8" x14ac:dyDescent="0.2">
      <c r="A5328" t="s">
        <v>71</v>
      </c>
      <c r="B5328" t="s">
        <v>54</v>
      </c>
      <c r="C5328" t="s">
        <v>82</v>
      </c>
      <c r="D5328" s="4">
        <v>43435</v>
      </c>
      <c r="E5328" t="s">
        <v>197</v>
      </c>
      <c r="F5328" s="5">
        <v>43405</v>
      </c>
      <c r="G5328">
        <v>94.89</v>
      </c>
      <c r="H5328">
        <v>8.92</v>
      </c>
    </row>
    <row r="5329" spans="1:8" x14ac:dyDescent="0.2">
      <c r="A5329" t="s">
        <v>71</v>
      </c>
      <c r="B5329" t="s">
        <v>54</v>
      </c>
      <c r="C5329" t="s">
        <v>82</v>
      </c>
      <c r="D5329" s="4">
        <v>43435</v>
      </c>
      <c r="E5329" t="s">
        <v>196</v>
      </c>
      <c r="F5329" s="5">
        <v>43405</v>
      </c>
      <c r="G5329">
        <v>4.28</v>
      </c>
      <c r="H5329">
        <v>0.4</v>
      </c>
    </row>
    <row r="5330" spans="1:8" x14ac:dyDescent="0.2">
      <c r="A5330" t="s">
        <v>71</v>
      </c>
      <c r="B5330" t="s">
        <v>54</v>
      </c>
      <c r="C5330" t="s">
        <v>82</v>
      </c>
      <c r="D5330" s="4">
        <v>43435</v>
      </c>
      <c r="E5330" t="s">
        <v>199</v>
      </c>
      <c r="F5330" s="5">
        <v>43405</v>
      </c>
      <c r="G5330">
        <v>99.17</v>
      </c>
      <c r="H5330">
        <v>5.15</v>
      </c>
    </row>
    <row r="5331" spans="1:8" x14ac:dyDescent="0.2">
      <c r="A5331" t="s">
        <v>71</v>
      </c>
      <c r="B5331" t="s">
        <v>55</v>
      </c>
      <c r="C5331" t="s">
        <v>80</v>
      </c>
      <c r="D5331" s="4">
        <v>43282</v>
      </c>
      <c r="E5331" t="s">
        <v>198</v>
      </c>
      <c r="F5331" s="5">
        <v>43221</v>
      </c>
      <c r="G5331">
        <v>43501.62</v>
      </c>
      <c r="H5331">
        <v>-3088.61</v>
      </c>
    </row>
    <row r="5332" spans="1:8" x14ac:dyDescent="0.2">
      <c r="A5332" t="s">
        <v>71</v>
      </c>
      <c r="B5332" t="s">
        <v>55</v>
      </c>
      <c r="C5332" t="s">
        <v>80</v>
      </c>
      <c r="D5332" s="4">
        <v>43282</v>
      </c>
      <c r="E5332" t="s">
        <v>202</v>
      </c>
      <c r="F5332" s="5">
        <v>43221</v>
      </c>
      <c r="G5332">
        <v>41624.370000000003</v>
      </c>
      <c r="H5332">
        <v>5494.42</v>
      </c>
    </row>
    <row r="5333" spans="1:8" x14ac:dyDescent="0.2">
      <c r="A5333" t="s">
        <v>71</v>
      </c>
      <c r="B5333" t="s">
        <v>55</v>
      </c>
      <c r="C5333" t="s">
        <v>80</v>
      </c>
      <c r="D5333" s="4">
        <v>43282</v>
      </c>
      <c r="E5333" t="s">
        <v>203</v>
      </c>
      <c r="F5333" s="5">
        <v>43221</v>
      </c>
      <c r="G5333">
        <v>1877.25</v>
      </c>
      <c r="H5333">
        <v>247.85</v>
      </c>
    </row>
    <row r="5334" spans="1:8" x14ac:dyDescent="0.2">
      <c r="A5334" t="s">
        <v>71</v>
      </c>
      <c r="B5334" t="s">
        <v>55</v>
      </c>
      <c r="C5334" t="s">
        <v>80</v>
      </c>
      <c r="D5334" s="4">
        <v>43282</v>
      </c>
      <c r="E5334" t="s">
        <v>199</v>
      </c>
      <c r="F5334" s="5">
        <v>43221</v>
      </c>
      <c r="G5334">
        <v>43501.62</v>
      </c>
      <c r="H5334">
        <v>3088.61</v>
      </c>
    </row>
    <row r="5335" spans="1:8" x14ac:dyDescent="0.2">
      <c r="A5335" t="s">
        <v>71</v>
      </c>
      <c r="B5335" t="s">
        <v>55</v>
      </c>
      <c r="C5335" t="s">
        <v>81</v>
      </c>
      <c r="D5335" s="4">
        <v>43282</v>
      </c>
      <c r="E5335" t="s">
        <v>198</v>
      </c>
      <c r="F5335" s="5">
        <v>43221</v>
      </c>
      <c r="G5335">
        <v>86109.25</v>
      </c>
      <c r="H5335">
        <v>-3013.88</v>
      </c>
    </row>
    <row r="5336" spans="1:8" x14ac:dyDescent="0.2">
      <c r="A5336" t="s">
        <v>71</v>
      </c>
      <c r="B5336" t="s">
        <v>55</v>
      </c>
      <c r="C5336" t="s">
        <v>81</v>
      </c>
      <c r="D5336" s="4">
        <v>43282</v>
      </c>
      <c r="E5336" t="s">
        <v>204</v>
      </c>
      <c r="F5336" s="5">
        <v>43221</v>
      </c>
      <c r="G5336">
        <v>82393.34</v>
      </c>
      <c r="H5336">
        <v>5355.58</v>
      </c>
    </row>
    <row r="5337" spans="1:8" x14ac:dyDescent="0.2">
      <c r="A5337" t="s">
        <v>71</v>
      </c>
      <c r="B5337" t="s">
        <v>55</v>
      </c>
      <c r="C5337" t="s">
        <v>81</v>
      </c>
      <c r="D5337" s="4">
        <v>43282</v>
      </c>
      <c r="E5337" t="s">
        <v>205</v>
      </c>
      <c r="F5337" s="5">
        <v>43221</v>
      </c>
      <c r="G5337">
        <v>3715.91</v>
      </c>
      <c r="H5337">
        <v>241.54</v>
      </c>
    </row>
    <row r="5338" spans="1:8" x14ac:dyDescent="0.2">
      <c r="A5338" t="s">
        <v>71</v>
      </c>
      <c r="B5338" t="s">
        <v>55</v>
      </c>
      <c r="C5338" t="s">
        <v>81</v>
      </c>
      <c r="D5338" s="4">
        <v>43282</v>
      </c>
      <c r="E5338" t="s">
        <v>199</v>
      </c>
      <c r="F5338" s="5">
        <v>43221</v>
      </c>
      <c r="G5338">
        <v>86109.25</v>
      </c>
      <c r="H5338">
        <v>3013.88</v>
      </c>
    </row>
    <row r="5339" spans="1:8" x14ac:dyDescent="0.2">
      <c r="A5339" t="s">
        <v>71</v>
      </c>
      <c r="B5339" t="s">
        <v>55</v>
      </c>
      <c r="C5339" t="s">
        <v>82</v>
      </c>
      <c r="D5339" s="4">
        <v>43282</v>
      </c>
      <c r="E5339" t="s">
        <v>198</v>
      </c>
      <c r="F5339" s="5">
        <v>43221</v>
      </c>
      <c r="G5339">
        <v>35960.620000000003</v>
      </c>
      <c r="H5339">
        <v>-1869.92</v>
      </c>
    </row>
    <row r="5340" spans="1:8" x14ac:dyDescent="0.2">
      <c r="A5340" t="s">
        <v>71</v>
      </c>
      <c r="B5340" t="s">
        <v>55</v>
      </c>
      <c r="C5340" t="s">
        <v>82</v>
      </c>
      <c r="D5340" s="4">
        <v>43282</v>
      </c>
      <c r="E5340" t="s">
        <v>206</v>
      </c>
      <c r="F5340" s="5">
        <v>43221</v>
      </c>
      <c r="G5340">
        <v>34408.81</v>
      </c>
      <c r="H5340">
        <v>3234.43</v>
      </c>
    </row>
    <row r="5341" spans="1:8" x14ac:dyDescent="0.2">
      <c r="A5341" t="s">
        <v>71</v>
      </c>
      <c r="B5341" t="s">
        <v>55</v>
      </c>
      <c r="C5341" t="s">
        <v>82</v>
      </c>
      <c r="D5341" s="4">
        <v>43282</v>
      </c>
      <c r="E5341" t="s">
        <v>207</v>
      </c>
      <c r="F5341" s="5">
        <v>43221</v>
      </c>
      <c r="G5341">
        <v>1551.81</v>
      </c>
      <c r="H5341">
        <v>145.88</v>
      </c>
    </row>
    <row r="5342" spans="1:8" x14ac:dyDescent="0.2">
      <c r="A5342" t="s">
        <v>71</v>
      </c>
      <c r="B5342" t="s">
        <v>55</v>
      </c>
      <c r="C5342" t="s">
        <v>82</v>
      </c>
      <c r="D5342" s="4">
        <v>43282</v>
      </c>
      <c r="E5342" t="s">
        <v>199</v>
      </c>
      <c r="F5342" s="5">
        <v>43221</v>
      </c>
      <c r="G5342">
        <v>35960.620000000003</v>
      </c>
      <c r="H5342">
        <v>1869.92</v>
      </c>
    </row>
    <row r="5343" spans="1:8" x14ac:dyDescent="0.2">
      <c r="A5343" t="s">
        <v>71</v>
      </c>
      <c r="B5343" t="s">
        <v>55</v>
      </c>
      <c r="C5343" t="s">
        <v>80</v>
      </c>
      <c r="D5343" s="4">
        <v>43252</v>
      </c>
      <c r="E5343" t="s">
        <v>198</v>
      </c>
      <c r="F5343" s="5">
        <v>43221</v>
      </c>
      <c r="G5343">
        <v>18565.330000000002</v>
      </c>
      <c r="H5343">
        <v>-1318.19</v>
      </c>
    </row>
    <row r="5344" spans="1:8" x14ac:dyDescent="0.2">
      <c r="A5344" t="s">
        <v>71</v>
      </c>
      <c r="B5344" t="s">
        <v>55</v>
      </c>
      <c r="C5344" t="s">
        <v>80</v>
      </c>
      <c r="D5344" s="4">
        <v>43252</v>
      </c>
      <c r="E5344" t="s">
        <v>202</v>
      </c>
      <c r="F5344" s="5">
        <v>43221</v>
      </c>
      <c r="G5344">
        <v>17764.18</v>
      </c>
      <c r="H5344">
        <v>2344.86</v>
      </c>
    </row>
    <row r="5345" spans="1:8" x14ac:dyDescent="0.2">
      <c r="A5345" t="s">
        <v>71</v>
      </c>
      <c r="B5345" t="s">
        <v>55</v>
      </c>
      <c r="C5345" t="s">
        <v>80</v>
      </c>
      <c r="D5345" s="4">
        <v>43252</v>
      </c>
      <c r="E5345" t="s">
        <v>203</v>
      </c>
      <c r="F5345" s="5">
        <v>43221</v>
      </c>
      <c r="G5345">
        <v>801.15</v>
      </c>
      <c r="H5345">
        <v>105.77</v>
      </c>
    </row>
    <row r="5346" spans="1:8" x14ac:dyDescent="0.2">
      <c r="A5346" t="s">
        <v>71</v>
      </c>
      <c r="B5346" t="s">
        <v>55</v>
      </c>
      <c r="C5346" t="s">
        <v>80</v>
      </c>
      <c r="D5346" s="4">
        <v>43252</v>
      </c>
      <c r="E5346" t="s">
        <v>199</v>
      </c>
      <c r="F5346" s="5">
        <v>43221</v>
      </c>
      <c r="G5346">
        <v>18565.330000000002</v>
      </c>
      <c r="H5346">
        <v>1318.19</v>
      </c>
    </row>
    <row r="5347" spans="1:8" x14ac:dyDescent="0.2">
      <c r="A5347" t="s">
        <v>71</v>
      </c>
      <c r="B5347" t="s">
        <v>55</v>
      </c>
      <c r="C5347" t="s">
        <v>80</v>
      </c>
      <c r="D5347" s="4">
        <v>43252</v>
      </c>
      <c r="E5347" t="s">
        <v>198</v>
      </c>
      <c r="F5347" s="5">
        <v>43101</v>
      </c>
      <c r="G5347">
        <v>875.23</v>
      </c>
      <c r="H5347">
        <v>-46.36</v>
      </c>
    </row>
    <row r="5348" spans="1:8" x14ac:dyDescent="0.2">
      <c r="A5348" t="s">
        <v>71</v>
      </c>
      <c r="B5348" t="s">
        <v>55</v>
      </c>
      <c r="C5348" t="s">
        <v>80</v>
      </c>
      <c r="D5348" s="4">
        <v>43252</v>
      </c>
      <c r="E5348" t="s">
        <v>199</v>
      </c>
      <c r="F5348" s="5">
        <v>43101</v>
      </c>
      <c r="G5348">
        <v>875.23</v>
      </c>
      <c r="H5348">
        <v>46.36</v>
      </c>
    </row>
    <row r="5349" spans="1:8" x14ac:dyDescent="0.2">
      <c r="A5349" t="s">
        <v>71</v>
      </c>
      <c r="B5349" t="s">
        <v>55</v>
      </c>
      <c r="C5349" t="s">
        <v>80</v>
      </c>
      <c r="D5349" s="4">
        <v>43252</v>
      </c>
      <c r="E5349" t="s">
        <v>193</v>
      </c>
      <c r="F5349" s="5">
        <v>43101</v>
      </c>
      <c r="G5349">
        <v>837.44</v>
      </c>
      <c r="H5349">
        <v>110.52</v>
      </c>
    </row>
    <row r="5350" spans="1:8" x14ac:dyDescent="0.2">
      <c r="A5350" t="s">
        <v>71</v>
      </c>
      <c r="B5350" t="s">
        <v>55</v>
      </c>
      <c r="C5350" t="s">
        <v>80</v>
      </c>
      <c r="D5350" s="4">
        <v>43252</v>
      </c>
      <c r="E5350" t="s">
        <v>192</v>
      </c>
      <c r="F5350" s="5">
        <v>43101</v>
      </c>
      <c r="G5350">
        <v>37.79</v>
      </c>
      <c r="H5350">
        <v>5</v>
      </c>
    </row>
    <row r="5351" spans="1:8" x14ac:dyDescent="0.2">
      <c r="A5351" t="s">
        <v>71</v>
      </c>
      <c r="B5351" t="s">
        <v>55</v>
      </c>
      <c r="C5351" t="s">
        <v>81</v>
      </c>
      <c r="D5351" s="4">
        <v>43252</v>
      </c>
      <c r="E5351" t="s">
        <v>199</v>
      </c>
      <c r="F5351" s="5">
        <v>43221</v>
      </c>
      <c r="G5351">
        <v>40936.769999999997</v>
      </c>
      <c r="H5351">
        <v>1432.76</v>
      </c>
    </row>
    <row r="5352" spans="1:8" x14ac:dyDescent="0.2">
      <c r="A5352" t="s">
        <v>71</v>
      </c>
      <c r="B5352" t="s">
        <v>55</v>
      </c>
      <c r="C5352" t="s">
        <v>81</v>
      </c>
      <c r="D5352" s="4">
        <v>43252</v>
      </c>
      <c r="E5352" t="s">
        <v>198</v>
      </c>
      <c r="F5352" s="5">
        <v>43221</v>
      </c>
      <c r="G5352">
        <v>40936.769999999997</v>
      </c>
      <c r="H5352">
        <v>-1432.76</v>
      </c>
    </row>
    <row r="5353" spans="1:8" x14ac:dyDescent="0.2">
      <c r="A5353" t="s">
        <v>71</v>
      </c>
      <c r="B5353" t="s">
        <v>55</v>
      </c>
      <c r="C5353" t="s">
        <v>81</v>
      </c>
      <c r="D5353" s="4">
        <v>43252</v>
      </c>
      <c r="E5353" t="s">
        <v>204</v>
      </c>
      <c r="F5353" s="5">
        <v>43221</v>
      </c>
      <c r="G5353">
        <v>39170.18</v>
      </c>
      <c r="H5353">
        <v>2546.0300000000002</v>
      </c>
    </row>
    <row r="5354" spans="1:8" x14ac:dyDescent="0.2">
      <c r="A5354" t="s">
        <v>71</v>
      </c>
      <c r="B5354" t="s">
        <v>55</v>
      </c>
      <c r="C5354" t="s">
        <v>81</v>
      </c>
      <c r="D5354" s="4">
        <v>43252</v>
      </c>
      <c r="E5354" t="s">
        <v>205</v>
      </c>
      <c r="F5354" s="5">
        <v>43221</v>
      </c>
      <c r="G5354">
        <v>1766.59</v>
      </c>
      <c r="H5354">
        <v>114.85</v>
      </c>
    </row>
    <row r="5355" spans="1:8" x14ac:dyDescent="0.2">
      <c r="A5355" t="s">
        <v>71</v>
      </c>
      <c r="B5355" t="s">
        <v>55</v>
      </c>
      <c r="C5355" t="s">
        <v>81</v>
      </c>
      <c r="D5355" s="4">
        <v>43252</v>
      </c>
      <c r="E5355" t="s">
        <v>199</v>
      </c>
      <c r="F5355" s="5">
        <v>43101</v>
      </c>
      <c r="G5355">
        <v>3652.2</v>
      </c>
      <c r="H5355">
        <v>94.86</v>
      </c>
    </row>
    <row r="5356" spans="1:8" x14ac:dyDescent="0.2">
      <c r="A5356" t="s">
        <v>71</v>
      </c>
      <c r="B5356" t="s">
        <v>55</v>
      </c>
      <c r="C5356" t="s">
        <v>81</v>
      </c>
      <c r="D5356" s="4">
        <v>43252</v>
      </c>
      <c r="E5356" t="s">
        <v>195</v>
      </c>
      <c r="F5356" s="5">
        <v>43101</v>
      </c>
      <c r="G5356">
        <v>3494.62</v>
      </c>
      <c r="H5356">
        <v>227.15</v>
      </c>
    </row>
    <row r="5357" spans="1:8" x14ac:dyDescent="0.2">
      <c r="A5357" t="s">
        <v>71</v>
      </c>
      <c r="B5357" t="s">
        <v>55</v>
      </c>
      <c r="C5357" t="s">
        <v>81</v>
      </c>
      <c r="D5357" s="4">
        <v>43252</v>
      </c>
      <c r="E5357" t="s">
        <v>194</v>
      </c>
      <c r="F5357" s="5">
        <v>43101</v>
      </c>
      <c r="G5357">
        <v>157.58000000000001</v>
      </c>
      <c r="H5357">
        <v>10.26</v>
      </c>
    </row>
    <row r="5358" spans="1:8" x14ac:dyDescent="0.2">
      <c r="A5358" t="s">
        <v>71</v>
      </c>
      <c r="B5358" t="s">
        <v>55</v>
      </c>
      <c r="C5358" t="s">
        <v>81</v>
      </c>
      <c r="D5358" s="4">
        <v>43252</v>
      </c>
      <c r="E5358" t="s">
        <v>198</v>
      </c>
      <c r="F5358" s="5">
        <v>43101</v>
      </c>
      <c r="G5358">
        <v>3652.2</v>
      </c>
      <c r="H5358">
        <v>-94.86</v>
      </c>
    </row>
    <row r="5359" spans="1:8" x14ac:dyDescent="0.2">
      <c r="A5359" t="s">
        <v>71</v>
      </c>
      <c r="B5359" t="s">
        <v>55</v>
      </c>
      <c r="C5359" t="s">
        <v>82</v>
      </c>
      <c r="D5359" s="4">
        <v>43252</v>
      </c>
      <c r="E5359" t="s">
        <v>206</v>
      </c>
      <c r="F5359" s="5">
        <v>43221</v>
      </c>
      <c r="G5359">
        <v>14599.77</v>
      </c>
      <c r="H5359">
        <v>1372.36</v>
      </c>
    </row>
    <row r="5360" spans="1:8" x14ac:dyDescent="0.2">
      <c r="A5360" t="s">
        <v>71</v>
      </c>
      <c r="B5360" t="s">
        <v>55</v>
      </c>
      <c r="C5360" t="s">
        <v>82</v>
      </c>
      <c r="D5360" s="4">
        <v>43252</v>
      </c>
      <c r="E5360" t="s">
        <v>207</v>
      </c>
      <c r="F5360" s="5">
        <v>43221</v>
      </c>
      <c r="G5360">
        <v>658.46</v>
      </c>
      <c r="H5360">
        <v>61.9</v>
      </c>
    </row>
    <row r="5361" spans="1:8" x14ac:dyDescent="0.2">
      <c r="A5361" t="s">
        <v>71</v>
      </c>
      <c r="B5361" t="s">
        <v>55</v>
      </c>
      <c r="C5361" t="s">
        <v>82</v>
      </c>
      <c r="D5361" s="4">
        <v>43252</v>
      </c>
      <c r="E5361" t="s">
        <v>199</v>
      </c>
      <c r="F5361" s="5">
        <v>43221</v>
      </c>
      <c r="G5361">
        <v>15258.23</v>
      </c>
      <c r="H5361">
        <v>793.45</v>
      </c>
    </row>
    <row r="5362" spans="1:8" x14ac:dyDescent="0.2">
      <c r="A5362" t="s">
        <v>71</v>
      </c>
      <c r="B5362" t="s">
        <v>55</v>
      </c>
      <c r="C5362" t="s">
        <v>82</v>
      </c>
      <c r="D5362" s="4">
        <v>43252</v>
      </c>
      <c r="E5362" t="s">
        <v>198</v>
      </c>
      <c r="F5362" s="5">
        <v>43221</v>
      </c>
      <c r="G5362">
        <v>15258.23</v>
      </c>
      <c r="H5362">
        <v>-793.45</v>
      </c>
    </row>
    <row r="5363" spans="1:8" x14ac:dyDescent="0.2">
      <c r="A5363" t="s">
        <v>71</v>
      </c>
      <c r="B5363" t="s">
        <v>55</v>
      </c>
      <c r="C5363" t="s">
        <v>82</v>
      </c>
      <c r="D5363" s="4">
        <v>43252</v>
      </c>
      <c r="E5363" t="s">
        <v>197</v>
      </c>
      <c r="F5363" s="5">
        <v>43101</v>
      </c>
      <c r="G5363">
        <v>929.97</v>
      </c>
      <c r="H5363">
        <v>88.37</v>
      </c>
    </row>
    <row r="5364" spans="1:8" x14ac:dyDescent="0.2">
      <c r="A5364" t="s">
        <v>71</v>
      </c>
      <c r="B5364" t="s">
        <v>55</v>
      </c>
      <c r="C5364" t="s">
        <v>82</v>
      </c>
      <c r="D5364" s="4">
        <v>43252</v>
      </c>
      <c r="E5364" t="s">
        <v>196</v>
      </c>
      <c r="F5364" s="5">
        <v>43101</v>
      </c>
      <c r="G5364">
        <v>41.97</v>
      </c>
      <c r="H5364">
        <v>4.01</v>
      </c>
    </row>
    <row r="5365" spans="1:8" x14ac:dyDescent="0.2">
      <c r="A5365" t="s">
        <v>71</v>
      </c>
      <c r="B5365" t="s">
        <v>55</v>
      </c>
      <c r="C5365" t="s">
        <v>82</v>
      </c>
      <c r="D5365" s="4">
        <v>43252</v>
      </c>
      <c r="E5365" t="s">
        <v>198</v>
      </c>
      <c r="F5365" s="5">
        <v>43101</v>
      </c>
      <c r="G5365">
        <v>971.94</v>
      </c>
      <c r="H5365">
        <v>-36.840000000000003</v>
      </c>
    </row>
    <row r="5366" spans="1:8" x14ac:dyDescent="0.2">
      <c r="A5366" t="s">
        <v>71</v>
      </c>
      <c r="B5366" t="s">
        <v>55</v>
      </c>
      <c r="C5366" t="s">
        <v>82</v>
      </c>
      <c r="D5366" s="4">
        <v>43252</v>
      </c>
      <c r="E5366" t="s">
        <v>199</v>
      </c>
      <c r="F5366" s="5">
        <v>43101</v>
      </c>
      <c r="G5366">
        <v>971.94</v>
      </c>
      <c r="H5366">
        <v>36.840000000000003</v>
      </c>
    </row>
    <row r="5367" spans="1:8" x14ac:dyDescent="0.2">
      <c r="A5367" t="s">
        <v>71</v>
      </c>
      <c r="B5367" t="s">
        <v>54</v>
      </c>
      <c r="C5367" t="s">
        <v>80</v>
      </c>
      <c r="D5367" s="4">
        <v>43252</v>
      </c>
      <c r="E5367" t="s">
        <v>199</v>
      </c>
      <c r="F5367" s="5">
        <v>43221</v>
      </c>
      <c r="G5367">
        <v>44359.63</v>
      </c>
      <c r="H5367">
        <v>3149.7</v>
      </c>
    </row>
    <row r="5368" spans="1:8" x14ac:dyDescent="0.2">
      <c r="A5368" t="s">
        <v>71</v>
      </c>
      <c r="B5368" t="s">
        <v>54</v>
      </c>
      <c r="C5368" t="s">
        <v>80</v>
      </c>
      <c r="D5368" s="4">
        <v>43252</v>
      </c>
      <c r="E5368" t="s">
        <v>198</v>
      </c>
      <c r="F5368" s="5">
        <v>43221</v>
      </c>
      <c r="G5368">
        <v>44359.63</v>
      </c>
      <c r="H5368">
        <v>-3149.7</v>
      </c>
    </row>
    <row r="5369" spans="1:8" x14ac:dyDescent="0.2">
      <c r="A5369" t="s">
        <v>71</v>
      </c>
      <c r="B5369" t="s">
        <v>54</v>
      </c>
      <c r="C5369" t="s">
        <v>80</v>
      </c>
      <c r="D5369" s="4">
        <v>43252</v>
      </c>
      <c r="E5369" t="s">
        <v>202</v>
      </c>
      <c r="F5369" s="5">
        <v>43221</v>
      </c>
      <c r="G5369">
        <v>42445.279999999999</v>
      </c>
      <c r="H5369">
        <v>5602.81</v>
      </c>
    </row>
    <row r="5370" spans="1:8" x14ac:dyDescent="0.2">
      <c r="A5370" t="s">
        <v>71</v>
      </c>
      <c r="B5370" t="s">
        <v>55</v>
      </c>
      <c r="C5370" t="s">
        <v>82</v>
      </c>
      <c r="D5370" s="4">
        <v>43282</v>
      </c>
      <c r="E5370" t="s">
        <v>207</v>
      </c>
      <c r="F5370" s="5">
        <v>43221</v>
      </c>
      <c r="G5370">
        <v>396.75</v>
      </c>
      <c r="H5370">
        <v>37.29</v>
      </c>
    </row>
    <row r="5371" spans="1:8" x14ac:dyDescent="0.2">
      <c r="A5371" t="s">
        <v>71</v>
      </c>
      <c r="B5371" t="s">
        <v>54</v>
      </c>
      <c r="C5371" t="s">
        <v>80</v>
      </c>
      <c r="D5371" s="4">
        <v>43282</v>
      </c>
      <c r="E5371" t="s">
        <v>198</v>
      </c>
      <c r="F5371" s="5">
        <v>43221</v>
      </c>
      <c r="G5371">
        <v>43874.61</v>
      </c>
      <c r="H5371">
        <v>-3115.05</v>
      </c>
    </row>
    <row r="5372" spans="1:8" x14ac:dyDescent="0.2">
      <c r="A5372" t="s">
        <v>71</v>
      </c>
      <c r="B5372" t="s">
        <v>54</v>
      </c>
      <c r="C5372" t="s">
        <v>80</v>
      </c>
      <c r="D5372" s="4">
        <v>43282</v>
      </c>
      <c r="E5372" t="s">
        <v>202</v>
      </c>
      <c r="F5372" s="5">
        <v>43221</v>
      </c>
      <c r="G5372">
        <v>41981.24</v>
      </c>
      <c r="H5372">
        <v>5541.49</v>
      </c>
    </row>
    <row r="5373" spans="1:8" x14ac:dyDescent="0.2">
      <c r="A5373" t="s">
        <v>71</v>
      </c>
      <c r="B5373" t="s">
        <v>54</v>
      </c>
      <c r="C5373" t="s">
        <v>80</v>
      </c>
      <c r="D5373" s="4">
        <v>43282</v>
      </c>
      <c r="E5373" t="s">
        <v>203</v>
      </c>
      <c r="F5373" s="5">
        <v>43221</v>
      </c>
      <c r="G5373">
        <v>1893.37</v>
      </c>
      <c r="H5373">
        <v>249.92</v>
      </c>
    </row>
    <row r="5374" spans="1:8" x14ac:dyDescent="0.2">
      <c r="A5374" t="s">
        <v>71</v>
      </c>
      <c r="B5374" t="s">
        <v>54</v>
      </c>
      <c r="C5374" t="s">
        <v>80</v>
      </c>
      <c r="D5374" s="4">
        <v>43282</v>
      </c>
      <c r="E5374" t="s">
        <v>199</v>
      </c>
      <c r="F5374" s="5">
        <v>43221</v>
      </c>
      <c r="G5374">
        <v>43874.61</v>
      </c>
      <c r="H5374">
        <v>3115.05</v>
      </c>
    </row>
    <row r="5375" spans="1:8" x14ac:dyDescent="0.2">
      <c r="A5375" t="s">
        <v>71</v>
      </c>
      <c r="B5375" t="s">
        <v>54</v>
      </c>
      <c r="C5375" t="s">
        <v>81</v>
      </c>
      <c r="D5375" s="4">
        <v>43282</v>
      </c>
      <c r="E5375" t="s">
        <v>198</v>
      </c>
      <c r="F5375" s="5">
        <v>43221</v>
      </c>
      <c r="G5375">
        <v>143383.29</v>
      </c>
      <c r="H5375">
        <v>-5018.33</v>
      </c>
    </row>
    <row r="5376" spans="1:8" x14ac:dyDescent="0.2">
      <c r="A5376" t="s">
        <v>71</v>
      </c>
      <c r="B5376" t="s">
        <v>54</v>
      </c>
      <c r="C5376" t="s">
        <v>81</v>
      </c>
      <c r="D5376" s="4">
        <v>43282</v>
      </c>
      <c r="E5376" t="s">
        <v>204</v>
      </c>
      <c r="F5376" s="5">
        <v>43221</v>
      </c>
      <c r="G5376">
        <v>137195.79</v>
      </c>
      <c r="H5376">
        <v>8917.73</v>
      </c>
    </row>
    <row r="5377" spans="1:8" x14ac:dyDescent="0.2">
      <c r="A5377" t="s">
        <v>71</v>
      </c>
      <c r="B5377" t="s">
        <v>54</v>
      </c>
      <c r="C5377" t="s">
        <v>81</v>
      </c>
      <c r="D5377" s="4">
        <v>43282</v>
      </c>
      <c r="E5377" t="s">
        <v>205</v>
      </c>
      <c r="F5377" s="5">
        <v>43221</v>
      </c>
      <c r="G5377">
        <v>6187.5</v>
      </c>
      <c r="H5377">
        <v>402.2</v>
      </c>
    </row>
    <row r="5378" spans="1:8" x14ac:dyDescent="0.2">
      <c r="A5378" t="s">
        <v>71</v>
      </c>
      <c r="B5378" t="s">
        <v>54</v>
      </c>
      <c r="C5378" t="s">
        <v>81</v>
      </c>
      <c r="D5378" s="4">
        <v>43282</v>
      </c>
      <c r="E5378" t="s">
        <v>199</v>
      </c>
      <c r="F5378" s="5">
        <v>43221</v>
      </c>
      <c r="G5378">
        <v>143383.29</v>
      </c>
      <c r="H5378">
        <v>5018.33</v>
      </c>
    </row>
    <row r="5379" spans="1:8" x14ac:dyDescent="0.2">
      <c r="A5379" t="s">
        <v>71</v>
      </c>
      <c r="B5379" t="s">
        <v>54</v>
      </c>
      <c r="C5379" t="s">
        <v>82</v>
      </c>
      <c r="D5379" s="4">
        <v>43282</v>
      </c>
      <c r="E5379" t="s">
        <v>198</v>
      </c>
      <c r="F5379" s="5">
        <v>43221</v>
      </c>
      <c r="G5379">
        <v>44906.15</v>
      </c>
      <c r="H5379">
        <v>-2335.1799999999998</v>
      </c>
    </row>
    <row r="5380" spans="1:8" x14ac:dyDescent="0.2">
      <c r="A5380" t="s">
        <v>71</v>
      </c>
      <c r="B5380" t="s">
        <v>54</v>
      </c>
      <c r="C5380" t="s">
        <v>82</v>
      </c>
      <c r="D5380" s="4">
        <v>43282</v>
      </c>
      <c r="E5380" t="s">
        <v>206</v>
      </c>
      <c r="F5380" s="5">
        <v>43221</v>
      </c>
      <c r="G5380">
        <v>42968.35</v>
      </c>
      <c r="H5380">
        <v>4039.06</v>
      </c>
    </row>
    <row r="5381" spans="1:8" x14ac:dyDescent="0.2">
      <c r="A5381" t="s">
        <v>71</v>
      </c>
      <c r="B5381" t="s">
        <v>54</v>
      </c>
      <c r="C5381" t="s">
        <v>82</v>
      </c>
      <c r="D5381" s="4">
        <v>43282</v>
      </c>
      <c r="E5381" t="s">
        <v>207</v>
      </c>
      <c r="F5381" s="5">
        <v>43221</v>
      </c>
      <c r="G5381">
        <v>1937.8</v>
      </c>
      <c r="H5381">
        <v>182.24</v>
      </c>
    </row>
    <row r="5382" spans="1:8" x14ac:dyDescent="0.2">
      <c r="A5382" t="s">
        <v>71</v>
      </c>
      <c r="B5382" t="s">
        <v>54</v>
      </c>
      <c r="C5382" t="s">
        <v>82</v>
      </c>
      <c r="D5382" s="4">
        <v>43282</v>
      </c>
      <c r="E5382" t="s">
        <v>199</v>
      </c>
      <c r="F5382" s="5">
        <v>43221</v>
      </c>
      <c r="G5382">
        <v>44906.15</v>
      </c>
      <c r="H5382">
        <v>2335.1799999999998</v>
      </c>
    </row>
    <row r="5383" spans="1:8" x14ac:dyDescent="0.2">
      <c r="A5383" t="s">
        <v>71</v>
      </c>
      <c r="B5383" t="s">
        <v>54</v>
      </c>
      <c r="C5383" t="s">
        <v>80</v>
      </c>
      <c r="D5383" s="4">
        <v>43282</v>
      </c>
      <c r="E5383" t="s">
        <v>198</v>
      </c>
      <c r="F5383" s="5">
        <v>43221</v>
      </c>
      <c r="G5383">
        <v>44698.46</v>
      </c>
      <c r="H5383">
        <v>-3173.53</v>
      </c>
    </row>
    <row r="5384" spans="1:8" x14ac:dyDescent="0.2">
      <c r="A5384" t="s">
        <v>71</v>
      </c>
      <c r="B5384" t="s">
        <v>54</v>
      </c>
      <c r="C5384" t="s">
        <v>80</v>
      </c>
      <c r="D5384" s="4">
        <v>43282</v>
      </c>
      <c r="E5384" t="s">
        <v>202</v>
      </c>
      <c r="F5384" s="5">
        <v>43221</v>
      </c>
      <c r="G5384">
        <v>42769.59</v>
      </c>
      <c r="H5384">
        <v>5645.56</v>
      </c>
    </row>
    <row r="5385" spans="1:8" x14ac:dyDescent="0.2">
      <c r="A5385" t="s">
        <v>71</v>
      </c>
      <c r="B5385" t="s">
        <v>54</v>
      </c>
      <c r="C5385" t="s">
        <v>80</v>
      </c>
      <c r="D5385" s="4">
        <v>43282</v>
      </c>
      <c r="E5385" t="s">
        <v>203</v>
      </c>
      <c r="F5385" s="5">
        <v>43221</v>
      </c>
      <c r="G5385">
        <v>1928.87</v>
      </c>
      <c r="H5385">
        <v>254.58</v>
      </c>
    </row>
    <row r="5386" spans="1:8" x14ac:dyDescent="0.2">
      <c r="A5386" t="s">
        <v>71</v>
      </c>
      <c r="B5386" t="s">
        <v>54</v>
      </c>
      <c r="C5386" t="s">
        <v>80</v>
      </c>
      <c r="D5386" s="4">
        <v>43282</v>
      </c>
      <c r="E5386" t="s">
        <v>199</v>
      </c>
      <c r="F5386" s="5">
        <v>43221</v>
      </c>
      <c r="G5386">
        <v>44698.46</v>
      </c>
      <c r="H5386">
        <v>3173.53</v>
      </c>
    </row>
    <row r="5387" spans="1:8" x14ac:dyDescent="0.2">
      <c r="A5387" t="s">
        <v>71</v>
      </c>
      <c r="B5387" t="s">
        <v>54</v>
      </c>
      <c r="C5387" t="s">
        <v>81</v>
      </c>
      <c r="D5387" s="4">
        <v>43282</v>
      </c>
      <c r="E5387" t="s">
        <v>198</v>
      </c>
      <c r="F5387" s="5">
        <v>43221</v>
      </c>
      <c r="G5387">
        <v>173864.32000000001</v>
      </c>
      <c r="H5387">
        <v>-6085.24</v>
      </c>
    </row>
    <row r="5388" spans="1:8" x14ac:dyDescent="0.2">
      <c r="A5388" t="s">
        <v>71</v>
      </c>
      <c r="B5388" t="s">
        <v>54</v>
      </c>
      <c r="C5388" t="s">
        <v>81</v>
      </c>
      <c r="D5388" s="4">
        <v>43282</v>
      </c>
      <c r="E5388" t="s">
        <v>204</v>
      </c>
      <c r="F5388" s="5">
        <v>43221</v>
      </c>
      <c r="G5388">
        <v>166361.38</v>
      </c>
      <c r="H5388">
        <v>10813.52</v>
      </c>
    </row>
    <row r="5389" spans="1:8" x14ac:dyDescent="0.2">
      <c r="A5389" t="s">
        <v>71</v>
      </c>
      <c r="B5389" t="s">
        <v>54</v>
      </c>
      <c r="C5389" t="s">
        <v>81</v>
      </c>
      <c r="D5389" s="4">
        <v>43282</v>
      </c>
      <c r="E5389" t="s">
        <v>205</v>
      </c>
      <c r="F5389" s="5">
        <v>43221</v>
      </c>
      <c r="G5389">
        <v>7502.94</v>
      </c>
      <c r="H5389">
        <v>487.74</v>
      </c>
    </row>
    <row r="5390" spans="1:8" x14ac:dyDescent="0.2">
      <c r="A5390" t="s">
        <v>71</v>
      </c>
      <c r="B5390" t="s">
        <v>54</v>
      </c>
      <c r="C5390" t="s">
        <v>81</v>
      </c>
      <c r="D5390" s="4">
        <v>43282</v>
      </c>
      <c r="E5390" t="s">
        <v>199</v>
      </c>
      <c r="F5390" s="5">
        <v>43221</v>
      </c>
      <c r="G5390">
        <v>173864.32000000001</v>
      </c>
      <c r="H5390">
        <v>6085.24</v>
      </c>
    </row>
    <row r="5391" spans="1:8" x14ac:dyDescent="0.2">
      <c r="A5391" t="s">
        <v>71</v>
      </c>
      <c r="B5391" t="s">
        <v>54</v>
      </c>
      <c r="C5391" t="s">
        <v>82</v>
      </c>
      <c r="D5391" s="4">
        <v>43282</v>
      </c>
      <c r="E5391" t="s">
        <v>198</v>
      </c>
      <c r="F5391" s="5">
        <v>43221</v>
      </c>
      <c r="G5391">
        <v>41990.15</v>
      </c>
      <c r="H5391">
        <v>-2183.61</v>
      </c>
    </row>
    <row r="5392" spans="1:8" x14ac:dyDescent="0.2">
      <c r="A5392" t="s">
        <v>71</v>
      </c>
      <c r="B5392" t="s">
        <v>54</v>
      </c>
      <c r="C5392" t="s">
        <v>82</v>
      </c>
      <c r="D5392" s="4">
        <v>43282</v>
      </c>
      <c r="E5392" t="s">
        <v>206</v>
      </c>
      <c r="F5392" s="5">
        <v>43221</v>
      </c>
      <c r="G5392">
        <v>40178.120000000003</v>
      </c>
      <c r="H5392">
        <v>3776.8</v>
      </c>
    </row>
    <row r="5393" spans="1:8" x14ac:dyDescent="0.2">
      <c r="A5393" t="s">
        <v>71</v>
      </c>
      <c r="B5393" t="s">
        <v>54</v>
      </c>
      <c r="C5393" t="s">
        <v>82</v>
      </c>
      <c r="D5393" s="4">
        <v>43282</v>
      </c>
      <c r="E5393" t="s">
        <v>207</v>
      </c>
      <c r="F5393" s="5">
        <v>43221</v>
      </c>
      <c r="G5393">
        <v>1812.03</v>
      </c>
      <c r="H5393">
        <v>170.3</v>
      </c>
    </row>
    <row r="5394" spans="1:8" x14ac:dyDescent="0.2">
      <c r="A5394" t="s">
        <v>71</v>
      </c>
      <c r="B5394" t="s">
        <v>54</v>
      </c>
      <c r="C5394" t="s">
        <v>82</v>
      </c>
      <c r="D5394" s="4">
        <v>43282</v>
      </c>
      <c r="E5394" t="s">
        <v>199</v>
      </c>
      <c r="F5394" s="5">
        <v>43221</v>
      </c>
      <c r="G5394">
        <v>41990.15</v>
      </c>
      <c r="H5394">
        <v>2183.61</v>
      </c>
    </row>
    <row r="5395" spans="1:8" x14ac:dyDescent="0.2">
      <c r="A5395" t="s">
        <v>71</v>
      </c>
      <c r="B5395" t="s">
        <v>54</v>
      </c>
      <c r="C5395" t="s">
        <v>80</v>
      </c>
      <c r="D5395" s="4">
        <v>43282</v>
      </c>
      <c r="E5395" t="s">
        <v>198</v>
      </c>
      <c r="F5395" s="5">
        <v>43221</v>
      </c>
      <c r="G5395">
        <v>120994.63</v>
      </c>
      <c r="H5395">
        <v>-8590.67</v>
      </c>
    </row>
    <row r="5396" spans="1:8" x14ac:dyDescent="0.2">
      <c r="A5396" t="s">
        <v>71</v>
      </c>
      <c r="B5396" t="s">
        <v>54</v>
      </c>
      <c r="C5396" t="s">
        <v>80</v>
      </c>
      <c r="D5396" s="4">
        <v>43282</v>
      </c>
      <c r="E5396" t="s">
        <v>202</v>
      </c>
      <c r="F5396" s="5">
        <v>43221</v>
      </c>
      <c r="G5396">
        <v>115773.3</v>
      </c>
      <c r="H5396">
        <v>15282.1</v>
      </c>
    </row>
    <row r="5397" spans="1:8" x14ac:dyDescent="0.2">
      <c r="A5397" t="s">
        <v>71</v>
      </c>
      <c r="B5397" t="s">
        <v>54</v>
      </c>
      <c r="C5397" t="s">
        <v>80</v>
      </c>
      <c r="D5397" s="4">
        <v>43282</v>
      </c>
      <c r="E5397" t="s">
        <v>203</v>
      </c>
      <c r="F5397" s="5">
        <v>43221</v>
      </c>
      <c r="G5397">
        <v>5221.33</v>
      </c>
      <c r="H5397">
        <v>689.27</v>
      </c>
    </row>
    <row r="5398" spans="1:8" x14ac:dyDescent="0.2">
      <c r="A5398" t="s">
        <v>71</v>
      </c>
      <c r="B5398" t="s">
        <v>54</v>
      </c>
      <c r="C5398" t="s">
        <v>80</v>
      </c>
      <c r="D5398" s="4">
        <v>43282</v>
      </c>
      <c r="E5398" t="s">
        <v>199</v>
      </c>
      <c r="F5398" s="5">
        <v>43221</v>
      </c>
      <c r="G5398">
        <v>120994.63</v>
      </c>
      <c r="H5398">
        <v>8590.67</v>
      </c>
    </row>
    <row r="5399" spans="1:8" x14ac:dyDescent="0.2">
      <c r="A5399" t="s">
        <v>71</v>
      </c>
      <c r="B5399" t="s">
        <v>54</v>
      </c>
      <c r="C5399" t="s">
        <v>81</v>
      </c>
      <c r="D5399" s="4">
        <v>43282</v>
      </c>
      <c r="E5399" t="s">
        <v>198</v>
      </c>
      <c r="F5399" s="5">
        <v>43221</v>
      </c>
      <c r="G5399">
        <v>412439.66</v>
      </c>
      <c r="H5399">
        <v>-14435.6</v>
      </c>
    </row>
    <row r="5400" spans="1:8" x14ac:dyDescent="0.2">
      <c r="A5400" t="s">
        <v>71</v>
      </c>
      <c r="B5400" t="s">
        <v>54</v>
      </c>
      <c r="C5400" t="s">
        <v>81</v>
      </c>
      <c r="D5400" s="4">
        <v>43282</v>
      </c>
      <c r="E5400" t="s">
        <v>204</v>
      </c>
      <c r="F5400" s="5">
        <v>43221</v>
      </c>
      <c r="G5400">
        <v>394641.45</v>
      </c>
      <c r="H5400">
        <v>25651.74</v>
      </c>
    </row>
    <row r="5401" spans="1:8" x14ac:dyDescent="0.2">
      <c r="A5401" t="s">
        <v>71</v>
      </c>
      <c r="B5401" t="s">
        <v>54</v>
      </c>
      <c r="C5401" t="s">
        <v>81</v>
      </c>
      <c r="D5401" s="4">
        <v>43282</v>
      </c>
      <c r="E5401" t="s">
        <v>205</v>
      </c>
      <c r="F5401" s="5">
        <v>43221</v>
      </c>
      <c r="G5401">
        <v>17798.21</v>
      </c>
      <c r="H5401">
        <v>1156.8800000000001</v>
      </c>
    </row>
    <row r="5402" spans="1:8" x14ac:dyDescent="0.2">
      <c r="A5402" t="s">
        <v>71</v>
      </c>
      <c r="B5402" t="s">
        <v>54</v>
      </c>
      <c r="C5402" t="s">
        <v>81</v>
      </c>
      <c r="D5402" s="4">
        <v>43282</v>
      </c>
      <c r="E5402" t="s">
        <v>199</v>
      </c>
      <c r="F5402" s="5">
        <v>43221</v>
      </c>
      <c r="G5402">
        <v>412439.66</v>
      </c>
      <c r="H5402">
        <v>14435.6</v>
      </c>
    </row>
    <row r="5403" spans="1:8" x14ac:dyDescent="0.2">
      <c r="A5403" t="s">
        <v>71</v>
      </c>
      <c r="B5403" t="s">
        <v>54</v>
      </c>
      <c r="C5403" t="s">
        <v>82</v>
      </c>
      <c r="D5403" s="4">
        <v>43282</v>
      </c>
      <c r="E5403" t="s">
        <v>198</v>
      </c>
      <c r="F5403" s="5">
        <v>43221</v>
      </c>
      <c r="G5403">
        <v>121024.4</v>
      </c>
      <c r="H5403">
        <v>-6293.42</v>
      </c>
    </row>
    <row r="5404" spans="1:8" x14ac:dyDescent="0.2">
      <c r="A5404" t="s">
        <v>71</v>
      </c>
      <c r="B5404" t="s">
        <v>54</v>
      </c>
      <c r="C5404" t="s">
        <v>82</v>
      </c>
      <c r="D5404" s="4">
        <v>43282</v>
      </c>
      <c r="E5404" t="s">
        <v>206</v>
      </c>
      <c r="F5404" s="5">
        <v>43221</v>
      </c>
      <c r="G5404">
        <v>115801.82</v>
      </c>
      <c r="H5404">
        <v>10885.38</v>
      </c>
    </row>
    <row r="5405" spans="1:8" x14ac:dyDescent="0.2">
      <c r="A5405" t="s">
        <v>71</v>
      </c>
      <c r="B5405" t="s">
        <v>54</v>
      </c>
      <c r="C5405" t="s">
        <v>82</v>
      </c>
      <c r="D5405" s="4">
        <v>43282</v>
      </c>
      <c r="E5405" t="s">
        <v>207</v>
      </c>
      <c r="F5405" s="5">
        <v>43221</v>
      </c>
      <c r="G5405">
        <v>5222.58</v>
      </c>
      <c r="H5405">
        <v>490.82</v>
      </c>
    </row>
    <row r="5406" spans="1:8" x14ac:dyDescent="0.2">
      <c r="A5406" t="s">
        <v>71</v>
      </c>
      <c r="B5406" t="s">
        <v>54</v>
      </c>
      <c r="C5406" t="s">
        <v>82</v>
      </c>
      <c r="D5406" s="4">
        <v>43282</v>
      </c>
      <c r="E5406" t="s">
        <v>199</v>
      </c>
      <c r="F5406" s="5">
        <v>43221</v>
      </c>
      <c r="G5406">
        <v>121024.4</v>
      </c>
      <c r="H5406">
        <v>6293.42</v>
      </c>
    </row>
    <row r="5407" spans="1:8" x14ac:dyDescent="0.2">
      <c r="A5407" t="s">
        <v>71</v>
      </c>
      <c r="B5407" t="s">
        <v>54</v>
      </c>
      <c r="C5407" t="s">
        <v>80</v>
      </c>
      <c r="D5407" s="4">
        <v>43282</v>
      </c>
      <c r="E5407" t="s">
        <v>198</v>
      </c>
      <c r="F5407" s="5">
        <v>43221</v>
      </c>
      <c r="G5407">
        <v>57376.23</v>
      </c>
      <c r="H5407">
        <v>-4073.66</v>
      </c>
    </row>
    <row r="5408" spans="1:8" x14ac:dyDescent="0.2">
      <c r="A5408" t="s">
        <v>71</v>
      </c>
      <c r="B5408" t="s">
        <v>54</v>
      </c>
      <c r="C5408" t="s">
        <v>80</v>
      </c>
      <c r="D5408" s="4">
        <v>43282</v>
      </c>
      <c r="E5408" t="s">
        <v>202</v>
      </c>
      <c r="F5408" s="5">
        <v>43221</v>
      </c>
      <c r="G5408">
        <v>54900.28</v>
      </c>
      <c r="H5408">
        <v>7246.84</v>
      </c>
    </row>
    <row r="5409" spans="1:8" x14ac:dyDescent="0.2">
      <c r="A5409" t="s">
        <v>71</v>
      </c>
      <c r="B5409" t="s">
        <v>54</v>
      </c>
      <c r="C5409" t="s">
        <v>80</v>
      </c>
      <c r="D5409" s="4">
        <v>43282</v>
      </c>
      <c r="E5409" t="s">
        <v>203</v>
      </c>
      <c r="F5409" s="5">
        <v>43221</v>
      </c>
      <c r="G5409">
        <v>2475.9499999999998</v>
      </c>
      <c r="H5409">
        <v>326.83</v>
      </c>
    </row>
    <row r="5410" spans="1:8" x14ac:dyDescent="0.2">
      <c r="A5410" t="s">
        <v>71</v>
      </c>
      <c r="B5410" t="s">
        <v>54</v>
      </c>
      <c r="C5410" t="s">
        <v>80</v>
      </c>
      <c r="D5410" s="4">
        <v>43282</v>
      </c>
      <c r="E5410" t="s">
        <v>199</v>
      </c>
      <c r="F5410" s="5">
        <v>43221</v>
      </c>
      <c r="G5410">
        <v>57376.23</v>
      </c>
      <c r="H5410">
        <v>4073.66</v>
      </c>
    </row>
    <row r="5411" spans="1:8" x14ac:dyDescent="0.2">
      <c r="A5411" t="s">
        <v>71</v>
      </c>
      <c r="B5411" t="s">
        <v>54</v>
      </c>
      <c r="C5411" t="s">
        <v>81</v>
      </c>
      <c r="D5411" s="4">
        <v>43282</v>
      </c>
      <c r="E5411" t="s">
        <v>198</v>
      </c>
      <c r="F5411" s="5">
        <v>43221</v>
      </c>
      <c r="G5411">
        <v>224361.54</v>
      </c>
      <c r="H5411">
        <v>-7852.67</v>
      </c>
    </row>
    <row r="5412" spans="1:8" x14ac:dyDescent="0.2">
      <c r="A5412" t="s">
        <v>71</v>
      </c>
      <c r="B5412" t="s">
        <v>54</v>
      </c>
      <c r="C5412" t="s">
        <v>81</v>
      </c>
      <c r="D5412" s="4">
        <v>43282</v>
      </c>
      <c r="E5412" t="s">
        <v>204</v>
      </c>
      <c r="F5412" s="5">
        <v>43221</v>
      </c>
      <c r="G5412">
        <v>214679.46</v>
      </c>
      <c r="H5412">
        <v>13954.13</v>
      </c>
    </row>
    <row r="5413" spans="1:8" x14ac:dyDescent="0.2">
      <c r="A5413" t="s">
        <v>71</v>
      </c>
      <c r="B5413" t="s">
        <v>54</v>
      </c>
      <c r="C5413" t="s">
        <v>81</v>
      </c>
      <c r="D5413" s="4">
        <v>43282</v>
      </c>
      <c r="E5413" t="s">
        <v>205</v>
      </c>
      <c r="F5413" s="5">
        <v>43221</v>
      </c>
      <c r="G5413">
        <v>9682.08</v>
      </c>
      <c r="H5413">
        <v>629.33000000000004</v>
      </c>
    </row>
    <row r="5414" spans="1:8" x14ac:dyDescent="0.2">
      <c r="A5414" t="s">
        <v>71</v>
      </c>
      <c r="B5414" t="s">
        <v>54</v>
      </c>
      <c r="C5414" t="s">
        <v>81</v>
      </c>
      <c r="D5414" s="4">
        <v>43282</v>
      </c>
      <c r="E5414" t="s">
        <v>199</v>
      </c>
      <c r="F5414" s="5">
        <v>43221</v>
      </c>
      <c r="G5414">
        <v>224361.54</v>
      </c>
      <c r="H5414">
        <v>7852.67</v>
      </c>
    </row>
    <row r="5415" spans="1:8" x14ac:dyDescent="0.2">
      <c r="A5415" t="s">
        <v>71</v>
      </c>
      <c r="B5415" t="s">
        <v>54</v>
      </c>
      <c r="C5415" t="s">
        <v>82</v>
      </c>
      <c r="D5415" s="4">
        <v>43282</v>
      </c>
      <c r="E5415" t="s">
        <v>198</v>
      </c>
      <c r="F5415" s="5">
        <v>43221</v>
      </c>
      <c r="G5415">
        <v>54232.39</v>
      </c>
      <c r="H5415">
        <v>-2820.1</v>
      </c>
    </row>
    <row r="5416" spans="1:8" x14ac:dyDescent="0.2">
      <c r="A5416" t="s">
        <v>71</v>
      </c>
      <c r="B5416" t="s">
        <v>54</v>
      </c>
      <c r="C5416" t="s">
        <v>82</v>
      </c>
      <c r="D5416" s="4">
        <v>43282</v>
      </c>
      <c r="E5416" t="s">
        <v>206</v>
      </c>
      <c r="F5416" s="5">
        <v>43221</v>
      </c>
      <c r="G5416">
        <v>51892.08</v>
      </c>
      <c r="H5416">
        <v>4877.84</v>
      </c>
    </row>
    <row r="5417" spans="1:8" x14ac:dyDescent="0.2">
      <c r="A5417" t="s">
        <v>71</v>
      </c>
      <c r="B5417" t="s">
        <v>54</v>
      </c>
      <c r="C5417" t="s">
        <v>82</v>
      </c>
      <c r="D5417" s="4">
        <v>43282</v>
      </c>
      <c r="E5417" t="s">
        <v>207</v>
      </c>
      <c r="F5417" s="5">
        <v>43221</v>
      </c>
      <c r="G5417">
        <v>2340.31</v>
      </c>
      <c r="H5417">
        <v>219.92</v>
      </c>
    </row>
    <row r="5418" spans="1:8" x14ac:dyDescent="0.2">
      <c r="A5418" t="s">
        <v>71</v>
      </c>
      <c r="B5418" t="s">
        <v>54</v>
      </c>
      <c r="C5418" t="s">
        <v>82</v>
      </c>
      <c r="D5418" s="4">
        <v>43282</v>
      </c>
      <c r="E5418" t="s">
        <v>199</v>
      </c>
      <c r="F5418" s="5">
        <v>43221</v>
      </c>
      <c r="G5418">
        <v>54232.39</v>
      </c>
      <c r="H5418">
        <v>2820.1</v>
      </c>
    </row>
    <row r="5419" spans="1:8" x14ac:dyDescent="0.2">
      <c r="A5419" t="s">
        <v>71</v>
      </c>
      <c r="B5419" t="s">
        <v>54</v>
      </c>
      <c r="C5419" t="s">
        <v>80</v>
      </c>
      <c r="D5419" s="4">
        <v>43282</v>
      </c>
      <c r="E5419" t="s">
        <v>199</v>
      </c>
      <c r="F5419" s="5">
        <v>43101</v>
      </c>
      <c r="G5419">
        <v>159.5</v>
      </c>
      <c r="H5419">
        <v>8.4499999999999993</v>
      </c>
    </row>
    <row r="5420" spans="1:8" x14ac:dyDescent="0.2">
      <c r="A5420" t="s">
        <v>71</v>
      </c>
      <c r="B5420" t="s">
        <v>54</v>
      </c>
      <c r="C5420" t="s">
        <v>80</v>
      </c>
      <c r="D5420" s="4">
        <v>43282</v>
      </c>
      <c r="E5420" t="s">
        <v>193</v>
      </c>
      <c r="F5420" s="5">
        <v>43101</v>
      </c>
      <c r="G5420">
        <v>152.62</v>
      </c>
      <c r="H5420">
        <v>20.149999999999999</v>
      </c>
    </row>
    <row r="5421" spans="1:8" x14ac:dyDescent="0.2">
      <c r="A5421" t="s">
        <v>71</v>
      </c>
      <c r="B5421" t="s">
        <v>54</v>
      </c>
      <c r="C5421" t="s">
        <v>80</v>
      </c>
      <c r="D5421" s="4">
        <v>43282</v>
      </c>
      <c r="E5421" t="s">
        <v>192</v>
      </c>
      <c r="F5421" s="5">
        <v>43101</v>
      </c>
      <c r="G5421">
        <v>6.88</v>
      </c>
      <c r="H5421">
        <v>0.91</v>
      </c>
    </row>
    <row r="5422" spans="1:8" x14ac:dyDescent="0.2">
      <c r="A5422" t="s">
        <v>71</v>
      </c>
      <c r="B5422" t="s">
        <v>54</v>
      </c>
      <c r="C5422" t="s">
        <v>80</v>
      </c>
      <c r="D5422" s="4">
        <v>43282</v>
      </c>
      <c r="E5422" t="s">
        <v>198</v>
      </c>
      <c r="F5422" s="5">
        <v>43101</v>
      </c>
      <c r="G5422">
        <v>159.5</v>
      </c>
      <c r="H5422">
        <v>-8.4499999999999993</v>
      </c>
    </row>
    <row r="5423" spans="1:8" x14ac:dyDescent="0.2">
      <c r="A5423" t="s">
        <v>71</v>
      </c>
      <c r="B5423" t="s">
        <v>54</v>
      </c>
      <c r="C5423" t="s">
        <v>81</v>
      </c>
      <c r="D5423" s="4">
        <v>43282</v>
      </c>
      <c r="E5423" t="s">
        <v>195</v>
      </c>
      <c r="F5423" s="5">
        <v>43101</v>
      </c>
      <c r="G5423">
        <v>510.35</v>
      </c>
      <c r="H5423">
        <v>33.17</v>
      </c>
    </row>
    <row r="5424" spans="1:8" x14ac:dyDescent="0.2">
      <c r="A5424" t="s">
        <v>71</v>
      </c>
      <c r="B5424" t="s">
        <v>54</v>
      </c>
      <c r="C5424" t="s">
        <v>81</v>
      </c>
      <c r="D5424" s="4">
        <v>43282</v>
      </c>
      <c r="E5424" t="s">
        <v>194</v>
      </c>
      <c r="F5424" s="5">
        <v>43101</v>
      </c>
      <c r="G5424">
        <v>23.02</v>
      </c>
      <c r="H5424">
        <v>1.5</v>
      </c>
    </row>
    <row r="5425" spans="1:8" x14ac:dyDescent="0.2">
      <c r="A5425" t="s">
        <v>71</v>
      </c>
      <c r="B5425" t="s">
        <v>54</v>
      </c>
      <c r="C5425" t="s">
        <v>81</v>
      </c>
      <c r="D5425" s="4">
        <v>43282</v>
      </c>
      <c r="E5425" t="s">
        <v>198</v>
      </c>
      <c r="F5425" s="5">
        <v>43101</v>
      </c>
      <c r="G5425">
        <v>533.37</v>
      </c>
      <c r="H5425">
        <v>-13.87</v>
      </c>
    </row>
    <row r="5426" spans="1:8" x14ac:dyDescent="0.2">
      <c r="A5426" t="s">
        <v>71</v>
      </c>
      <c r="B5426" t="s">
        <v>54</v>
      </c>
      <c r="C5426" t="s">
        <v>81</v>
      </c>
      <c r="D5426" s="4">
        <v>43282</v>
      </c>
      <c r="E5426" t="s">
        <v>199</v>
      </c>
      <c r="F5426" s="5">
        <v>43101</v>
      </c>
      <c r="G5426">
        <v>533.37</v>
      </c>
      <c r="H5426">
        <v>13.87</v>
      </c>
    </row>
    <row r="5427" spans="1:8" x14ac:dyDescent="0.2">
      <c r="A5427" t="s">
        <v>71</v>
      </c>
      <c r="B5427" t="s">
        <v>54</v>
      </c>
      <c r="C5427" t="s">
        <v>82</v>
      </c>
      <c r="D5427" s="4">
        <v>43282</v>
      </c>
      <c r="E5427" t="s">
        <v>199</v>
      </c>
      <c r="F5427" s="5">
        <v>43101</v>
      </c>
      <c r="G5427">
        <v>148.44</v>
      </c>
      <c r="H5427">
        <v>5.64</v>
      </c>
    </row>
    <row r="5428" spans="1:8" x14ac:dyDescent="0.2">
      <c r="A5428" t="s">
        <v>71</v>
      </c>
      <c r="B5428" t="s">
        <v>54</v>
      </c>
      <c r="C5428" t="s">
        <v>82</v>
      </c>
      <c r="D5428" s="4">
        <v>43282</v>
      </c>
      <c r="E5428" t="s">
        <v>197</v>
      </c>
      <c r="F5428" s="5">
        <v>43101</v>
      </c>
      <c r="G5428">
        <v>142.03</v>
      </c>
      <c r="H5428">
        <v>13.49</v>
      </c>
    </row>
    <row r="5429" spans="1:8" x14ac:dyDescent="0.2">
      <c r="A5429" t="s">
        <v>71</v>
      </c>
      <c r="B5429" t="s">
        <v>54</v>
      </c>
      <c r="C5429" t="s">
        <v>82</v>
      </c>
      <c r="D5429" s="4">
        <v>43282</v>
      </c>
      <c r="E5429" t="s">
        <v>196</v>
      </c>
      <c r="F5429" s="5">
        <v>43101</v>
      </c>
      <c r="G5429">
        <v>6.41</v>
      </c>
      <c r="H5429">
        <v>0.61</v>
      </c>
    </row>
    <row r="5430" spans="1:8" x14ac:dyDescent="0.2">
      <c r="A5430" t="s">
        <v>71</v>
      </c>
      <c r="B5430" t="s">
        <v>54</v>
      </c>
      <c r="C5430" t="s">
        <v>82</v>
      </c>
      <c r="D5430" s="4">
        <v>43282</v>
      </c>
      <c r="E5430" t="s">
        <v>198</v>
      </c>
      <c r="F5430" s="5">
        <v>43101</v>
      </c>
      <c r="G5430">
        <v>148.44</v>
      </c>
      <c r="H5430">
        <v>-5.64</v>
      </c>
    </row>
    <row r="5431" spans="1:8" x14ac:dyDescent="0.2">
      <c r="A5431" t="s">
        <v>71</v>
      </c>
      <c r="B5431" t="s">
        <v>54</v>
      </c>
      <c r="C5431" t="s">
        <v>80</v>
      </c>
      <c r="D5431" s="4">
        <v>43282</v>
      </c>
      <c r="E5431" t="s">
        <v>198</v>
      </c>
      <c r="F5431" s="5">
        <v>43221</v>
      </c>
      <c r="G5431">
        <v>149769.46</v>
      </c>
      <c r="H5431">
        <v>-10633.76</v>
      </c>
    </row>
    <row r="5432" spans="1:8" x14ac:dyDescent="0.2">
      <c r="A5432" t="s">
        <v>71</v>
      </c>
      <c r="B5432" t="s">
        <v>54</v>
      </c>
      <c r="C5432" t="s">
        <v>80</v>
      </c>
      <c r="D5432" s="4">
        <v>43282</v>
      </c>
      <c r="E5432" t="s">
        <v>202</v>
      </c>
      <c r="F5432" s="5">
        <v>43221</v>
      </c>
      <c r="G5432">
        <v>143306.39000000001</v>
      </c>
      <c r="H5432">
        <v>18916.43</v>
      </c>
    </row>
    <row r="5433" spans="1:8" x14ac:dyDescent="0.2">
      <c r="A5433" t="s">
        <v>71</v>
      </c>
      <c r="B5433" t="s">
        <v>54</v>
      </c>
      <c r="C5433" t="s">
        <v>80</v>
      </c>
      <c r="D5433" s="4">
        <v>43282</v>
      </c>
      <c r="E5433" t="s">
        <v>203</v>
      </c>
      <c r="F5433" s="5">
        <v>43221</v>
      </c>
      <c r="G5433">
        <v>6463.07</v>
      </c>
      <c r="H5433">
        <v>852.97</v>
      </c>
    </row>
    <row r="5434" spans="1:8" x14ac:dyDescent="0.2">
      <c r="A5434" t="s">
        <v>71</v>
      </c>
      <c r="B5434" t="s">
        <v>54</v>
      </c>
      <c r="C5434" t="s">
        <v>80</v>
      </c>
      <c r="D5434" s="4">
        <v>43282</v>
      </c>
      <c r="E5434" t="s">
        <v>199</v>
      </c>
      <c r="F5434" s="5">
        <v>43221</v>
      </c>
      <c r="G5434">
        <v>149769.46</v>
      </c>
      <c r="H5434">
        <v>10633.76</v>
      </c>
    </row>
    <row r="5435" spans="1:8" x14ac:dyDescent="0.2">
      <c r="A5435" t="s">
        <v>71</v>
      </c>
      <c r="B5435" t="s">
        <v>54</v>
      </c>
      <c r="C5435" t="s">
        <v>81</v>
      </c>
      <c r="D5435" s="4">
        <v>43282</v>
      </c>
      <c r="E5435" t="s">
        <v>198</v>
      </c>
      <c r="F5435" s="5">
        <v>43221</v>
      </c>
      <c r="G5435">
        <v>471977.3</v>
      </c>
      <c r="H5435">
        <v>-16519.349999999999</v>
      </c>
    </row>
    <row r="5436" spans="1:8" x14ac:dyDescent="0.2">
      <c r="A5436" t="s">
        <v>71</v>
      </c>
      <c r="B5436" t="s">
        <v>54</v>
      </c>
      <c r="C5436" t="s">
        <v>81</v>
      </c>
      <c r="D5436" s="4">
        <v>43282</v>
      </c>
      <c r="E5436" t="s">
        <v>204</v>
      </c>
      <c r="F5436" s="5">
        <v>43221</v>
      </c>
      <c r="G5436">
        <v>451609.8</v>
      </c>
      <c r="H5436">
        <v>29354.73</v>
      </c>
    </row>
    <row r="5437" spans="1:8" x14ac:dyDescent="0.2">
      <c r="A5437" t="s">
        <v>71</v>
      </c>
      <c r="B5437" t="s">
        <v>54</v>
      </c>
      <c r="C5437" t="s">
        <v>81</v>
      </c>
      <c r="D5437" s="4">
        <v>43282</v>
      </c>
      <c r="E5437" t="s">
        <v>205</v>
      </c>
      <c r="F5437" s="5">
        <v>43221</v>
      </c>
      <c r="G5437">
        <v>20367.5</v>
      </c>
      <c r="H5437">
        <v>1323.82</v>
      </c>
    </row>
    <row r="5438" spans="1:8" x14ac:dyDescent="0.2">
      <c r="A5438" t="s">
        <v>71</v>
      </c>
      <c r="B5438" t="s">
        <v>54</v>
      </c>
      <c r="C5438" t="s">
        <v>81</v>
      </c>
      <c r="D5438" s="4">
        <v>43282</v>
      </c>
      <c r="E5438" t="s">
        <v>199</v>
      </c>
      <c r="F5438" s="5">
        <v>43221</v>
      </c>
      <c r="G5438">
        <v>471977.3</v>
      </c>
      <c r="H5438">
        <v>16519.349999999999</v>
      </c>
    </row>
    <row r="5439" spans="1:8" x14ac:dyDescent="0.2">
      <c r="A5439" t="s">
        <v>71</v>
      </c>
      <c r="B5439" t="s">
        <v>54</v>
      </c>
      <c r="C5439" t="s">
        <v>82</v>
      </c>
      <c r="D5439" s="4">
        <v>43282</v>
      </c>
      <c r="E5439" t="s">
        <v>199</v>
      </c>
      <c r="F5439" s="5">
        <v>43221</v>
      </c>
      <c r="G5439">
        <v>153778.68</v>
      </c>
      <c r="H5439">
        <v>7996.84</v>
      </c>
    </row>
    <row r="5440" spans="1:8" x14ac:dyDescent="0.2">
      <c r="A5440" t="s">
        <v>71</v>
      </c>
      <c r="B5440" t="s">
        <v>54</v>
      </c>
      <c r="C5440" t="s">
        <v>82</v>
      </c>
      <c r="D5440" s="4">
        <v>43282</v>
      </c>
      <c r="E5440" t="s">
        <v>198</v>
      </c>
      <c r="F5440" s="5">
        <v>43221</v>
      </c>
      <c r="G5440">
        <v>153778.68</v>
      </c>
      <c r="H5440">
        <v>-7996.84</v>
      </c>
    </row>
    <row r="5441" spans="1:8" x14ac:dyDescent="0.2">
      <c r="A5441" t="s">
        <v>71</v>
      </c>
      <c r="B5441" t="s">
        <v>54</v>
      </c>
      <c r="C5441" t="s">
        <v>82</v>
      </c>
      <c r="D5441" s="4">
        <v>43282</v>
      </c>
      <c r="E5441" t="s">
        <v>206</v>
      </c>
      <c r="F5441" s="5">
        <v>43221</v>
      </c>
      <c r="G5441">
        <v>147142.51</v>
      </c>
      <c r="H5441">
        <v>13831.24</v>
      </c>
    </row>
    <row r="5442" spans="1:8" x14ac:dyDescent="0.2">
      <c r="A5442" t="s">
        <v>71</v>
      </c>
      <c r="B5442" t="s">
        <v>54</v>
      </c>
      <c r="C5442" t="s">
        <v>82</v>
      </c>
      <c r="D5442" s="4">
        <v>43282</v>
      </c>
      <c r="E5442" t="s">
        <v>207</v>
      </c>
      <c r="F5442" s="5">
        <v>43221</v>
      </c>
      <c r="G5442">
        <v>6636.17</v>
      </c>
      <c r="H5442">
        <v>623.92999999999995</v>
      </c>
    </row>
    <row r="5443" spans="1:8" x14ac:dyDescent="0.2">
      <c r="A5443" t="s">
        <v>71</v>
      </c>
      <c r="B5443" t="s">
        <v>54</v>
      </c>
      <c r="C5443" t="s">
        <v>80</v>
      </c>
      <c r="D5443" s="4">
        <v>43282</v>
      </c>
      <c r="E5443" t="s">
        <v>198</v>
      </c>
      <c r="F5443" s="5">
        <v>43221</v>
      </c>
      <c r="G5443">
        <v>116810.65</v>
      </c>
      <c r="H5443">
        <v>-8293.51</v>
      </c>
    </row>
    <row r="5444" spans="1:8" x14ac:dyDescent="0.2">
      <c r="A5444" t="s">
        <v>71</v>
      </c>
      <c r="B5444" t="s">
        <v>54</v>
      </c>
      <c r="C5444" t="s">
        <v>80</v>
      </c>
      <c r="D5444" s="4">
        <v>43282</v>
      </c>
      <c r="E5444" t="s">
        <v>202</v>
      </c>
      <c r="F5444" s="5">
        <v>43221</v>
      </c>
      <c r="G5444">
        <v>111769.79</v>
      </c>
      <c r="H5444">
        <v>14753.56</v>
      </c>
    </row>
    <row r="5445" spans="1:8" x14ac:dyDescent="0.2">
      <c r="A5445" t="s">
        <v>71</v>
      </c>
      <c r="B5445" t="s">
        <v>54</v>
      </c>
      <c r="C5445" t="s">
        <v>80</v>
      </c>
      <c r="D5445" s="4">
        <v>43282</v>
      </c>
      <c r="E5445" t="s">
        <v>203</v>
      </c>
      <c r="F5445" s="5">
        <v>43221</v>
      </c>
      <c r="G5445">
        <v>5040.8599999999997</v>
      </c>
      <c r="H5445">
        <v>665.41</v>
      </c>
    </row>
    <row r="5446" spans="1:8" x14ac:dyDescent="0.2">
      <c r="A5446" t="s">
        <v>71</v>
      </c>
      <c r="B5446" t="s">
        <v>54</v>
      </c>
      <c r="C5446" t="s">
        <v>80</v>
      </c>
      <c r="D5446" s="4">
        <v>43282</v>
      </c>
      <c r="E5446" t="s">
        <v>199</v>
      </c>
      <c r="F5446" s="5">
        <v>43221</v>
      </c>
      <c r="G5446">
        <v>116810.65</v>
      </c>
      <c r="H5446">
        <v>8293.51</v>
      </c>
    </row>
    <row r="5447" spans="1:8" x14ac:dyDescent="0.2">
      <c r="A5447" t="s">
        <v>71</v>
      </c>
      <c r="B5447" t="s">
        <v>54</v>
      </c>
      <c r="C5447" t="s">
        <v>81</v>
      </c>
      <c r="D5447" s="4">
        <v>43282</v>
      </c>
      <c r="E5447" t="s">
        <v>198</v>
      </c>
      <c r="F5447" s="5">
        <v>43221</v>
      </c>
      <c r="G5447">
        <v>398433.77</v>
      </c>
      <c r="H5447">
        <v>-13945.18</v>
      </c>
    </row>
    <row r="5448" spans="1:8" x14ac:dyDescent="0.2">
      <c r="A5448" t="s">
        <v>71</v>
      </c>
      <c r="B5448" t="s">
        <v>54</v>
      </c>
      <c r="C5448" t="s">
        <v>81</v>
      </c>
      <c r="D5448" s="4">
        <v>43282</v>
      </c>
      <c r="E5448" t="s">
        <v>204</v>
      </c>
      <c r="F5448" s="5">
        <v>43221</v>
      </c>
      <c r="G5448">
        <v>381239.99</v>
      </c>
      <c r="H5448">
        <v>24780.62</v>
      </c>
    </row>
    <row r="5449" spans="1:8" x14ac:dyDescent="0.2">
      <c r="A5449" t="s">
        <v>71</v>
      </c>
      <c r="B5449" t="s">
        <v>54</v>
      </c>
      <c r="C5449" t="s">
        <v>81</v>
      </c>
      <c r="D5449" s="4">
        <v>43282</v>
      </c>
      <c r="E5449" t="s">
        <v>205</v>
      </c>
      <c r="F5449" s="5">
        <v>43221</v>
      </c>
      <c r="G5449">
        <v>17193.78</v>
      </c>
      <c r="H5449">
        <v>1117.55</v>
      </c>
    </row>
    <row r="5450" spans="1:8" x14ac:dyDescent="0.2">
      <c r="A5450" t="s">
        <v>71</v>
      </c>
      <c r="B5450" t="s">
        <v>54</v>
      </c>
      <c r="C5450" t="s">
        <v>81</v>
      </c>
      <c r="D5450" s="4">
        <v>43282</v>
      </c>
      <c r="E5450" t="s">
        <v>199</v>
      </c>
      <c r="F5450" s="5">
        <v>43221</v>
      </c>
      <c r="G5450">
        <v>398433.77</v>
      </c>
      <c r="H5450">
        <v>13945.18</v>
      </c>
    </row>
    <row r="5451" spans="1:8" x14ac:dyDescent="0.2">
      <c r="A5451" t="s">
        <v>71</v>
      </c>
      <c r="B5451" t="s">
        <v>54</v>
      </c>
      <c r="C5451" t="s">
        <v>82</v>
      </c>
      <c r="D5451" s="4">
        <v>43282</v>
      </c>
      <c r="E5451" t="s">
        <v>198</v>
      </c>
      <c r="F5451" s="5">
        <v>43221</v>
      </c>
      <c r="G5451">
        <v>107021.75999999999</v>
      </c>
      <c r="H5451">
        <v>-5565.08</v>
      </c>
    </row>
    <row r="5452" spans="1:8" x14ac:dyDescent="0.2">
      <c r="A5452" t="s">
        <v>71</v>
      </c>
      <c r="B5452" t="s">
        <v>54</v>
      </c>
      <c r="C5452" t="s">
        <v>82</v>
      </c>
      <c r="D5452" s="4">
        <v>43282</v>
      </c>
      <c r="E5452" t="s">
        <v>206</v>
      </c>
      <c r="F5452" s="5">
        <v>43221</v>
      </c>
      <c r="G5452">
        <v>102403.37</v>
      </c>
      <c r="H5452">
        <v>9625.92</v>
      </c>
    </row>
    <row r="5453" spans="1:8" x14ac:dyDescent="0.2">
      <c r="A5453" t="s">
        <v>71</v>
      </c>
      <c r="B5453" t="s">
        <v>54</v>
      </c>
      <c r="C5453" t="s">
        <v>82</v>
      </c>
      <c r="D5453" s="4">
        <v>43282</v>
      </c>
      <c r="E5453" t="s">
        <v>207</v>
      </c>
      <c r="F5453" s="5">
        <v>43221</v>
      </c>
      <c r="G5453">
        <v>4618.3900000000003</v>
      </c>
      <c r="H5453">
        <v>434.02</v>
      </c>
    </row>
    <row r="5454" spans="1:8" x14ac:dyDescent="0.2">
      <c r="A5454" t="s">
        <v>71</v>
      </c>
      <c r="B5454" t="s">
        <v>54</v>
      </c>
      <c r="C5454" t="s">
        <v>82</v>
      </c>
      <c r="D5454" s="4">
        <v>43282</v>
      </c>
      <c r="E5454" t="s">
        <v>199</v>
      </c>
      <c r="F5454" s="5">
        <v>43221</v>
      </c>
      <c r="G5454">
        <v>107021.75999999999</v>
      </c>
      <c r="H5454">
        <v>5565.08</v>
      </c>
    </row>
    <row r="5455" spans="1:8" x14ac:dyDescent="0.2">
      <c r="A5455" t="s">
        <v>71</v>
      </c>
      <c r="B5455" t="s">
        <v>54</v>
      </c>
      <c r="C5455" t="s">
        <v>80</v>
      </c>
      <c r="D5455" s="4">
        <v>43282</v>
      </c>
      <c r="E5455" t="s">
        <v>198</v>
      </c>
      <c r="F5455" s="5">
        <v>43221</v>
      </c>
      <c r="G5455">
        <v>139649.35999999999</v>
      </c>
      <c r="H5455">
        <v>-9915.24</v>
      </c>
    </row>
    <row r="5456" spans="1:8" x14ac:dyDescent="0.2">
      <c r="A5456" t="s">
        <v>71</v>
      </c>
      <c r="B5456" t="s">
        <v>54</v>
      </c>
      <c r="C5456" t="s">
        <v>80</v>
      </c>
      <c r="D5456" s="4">
        <v>43282</v>
      </c>
      <c r="E5456" t="s">
        <v>202</v>
      </c>
      <c r="F5456" s="5">
        <v>43221</v>
      </c>
      <c r="G5456">
        <v>133622.92000000001</v>
      </c>
      <c r="H5456">
        <v>17638.18</v>
      </c>
    </row>
    <row r="5457" spans="1:8" x14ac:dyDescent="0.2">
      <c r="A5457" t="s">
        <v>71</v>
      </c>
      <c r="B5457" t="s">
        <v>54</v>
      </c>
      <c r="C5457" t="s">
        <v>80</v>
      </c>
      <c r="D5457" s="4">
        <v>43282</v>
      </c>
      <c r="E5457" t="s">
        <v>203</v>
      </c>
      <c r="F5457" s="5">
        <v>43221</v>
      </c>
      <c r="G5457">
        <v>6026.44</v>
      </c>
      <c r="H5457">
        <v>795.43</v>
      </c>
    </row>
    <row r="5458" spans="1:8" x14ac:dyDescent="0.2">
      <c r="A5458" t="s">
        <v>71</v>
      </c>
      <c r="B5458" t="s">
        <v>54</v>
      </c>
      <c r="C5458" t="s">
        <v>80</v>
      </c>
      <c r="D5458" s="4">
        <v>43282</v>
      </c>
      <c r="E5458" t="s">
        <v>199</v>
      </c>
      <c r="F5458" s="5">
        <v>43221</v>
      </c>
      <c r="G5458">
        <v>139649.35999999999</v>
      </c>
      <c r="H5458">
        <v>9915.24</v>
      </c>
    </row>
    <row r="5459" spans="1:8" x14ac:dyDescent="0.2">
      <c r="A5459" t="s">
        <v>71</v>
      </c>
      <c r="B5459" t="s">
        <v>54</v>
      </c>
      <c r="C5459" t="s">
        <v>81</v>
      </c>
      <c r="D5459" s="4">
        <v>43282</v>
      </c>
      <c r="E5459" t="s">
        <v>198</v>
      </c>
      <c r="F5459" s="5">
        <v>43221</v>
      </c>
      <c r="G5459">
        <v>470524.29</v>
      </c>
      <c r="H5459">
        <v>-16468.21</v>
      </c>
    </row>
    <row r="5460" spans="1:8" x14ac:dyDescent="0.2">
      <c r="A5460" t="s">
        <v>71</v>
      </c>
      <c r="B5460" t="s">
        <v>54</v>
      </c>
      <c r="C5460" t="s">
        <v>81</v>
      </c>
      <c r="D5460" s="4">
        <v>43282</v>
      </c>
      <c r="E5460" t="s">
        <v>204</v>
      </c>
      <c r="F5460" s="5">
        <v>43221</v>
      </c>
      <c r="G5460">
        <v>450219.47</v>
      </c>
      <c r="H5460">
        <v>29264.38</v>
      </c>
    </row>
    <row r="5461" spans="1:8" x14ac:dyDescent="0.2">
      <c r="A5461" t="s">
        <v>71</v>
      </c>
      <c r="B5461" t="s">
        <v>54</v>
      </c>
      <c r="C5461" t="s">
        <v>81</v>
      </c>
      <c r="D5461" s="4">
        <v>43282</v>
      </c>
      <c r="E5461" t="s">
        <v>205</v>
      </c>
      <c r="F5461" s="5">
        <v>43221</v>
      </c>
      <c r="G5461">
        <v>20304.82</v>
      </c>
      <c r="H5461">
        <v>1319.92</v>
      </c>
    </row>
    <row r="5462" spans="1:8" x14ac:dyDescent="0.2">
      <c r="A5462" t="s">
        <v>71</v>
      </c>
      <c r="B5462" t="s">
        <v>54</v>
      </c>
      <c r="C5462" t="s">
        <v>81</v>
      </c>
      <c r="D5462" s="4">
        <v>43282</v>
      </c>
      <c r="E5462" t="s">
        <v>199</v>
      </c>
      <c r="F5462" s="5">
        <v>43221</v>
      </c>
      <c r="G5462">
        <v>470524.29</v>
      </c>
      <c r="H5462">
        <v>16468.21</v>
      </c>
    </row>
    <row r="5463" spans="1:8" x14ac:dyDescent="0.2">
      <c r="A5463" t="s">
        <v>71</v>
      </c>
      <c r="B5463" t="s">
        <v>54</v>
      </c>
      <c r="C5463" t="s">
        <v>82</v>
      </c>
      <c r="D5463" s="4">
        <v>43282</v>
      </c>
      <c r="E5463" t="s">
        <v>199</v>
      </c>
      <c r="F5463" s="5">
        <v>43221</v>
      </c>
      <c r="G5463">
        <v>129841.56</v>
      </c>
      <c r="H5463">
        <v>6751.66</v>
      </c>
    </row>
    <row r="5464" spans="1:8" x14ac:dyDescent="0.2">
      <c r="A5464" t="s">
        <v>71</v>
      </c>
      <c r="B5464" t="s">
        <v>54</v>
      </c>
      <c r="C5464" t="s">
        <v>82</v>
      </c>
      <c r="D5464" s="4">
        <v>43282</v>
      </c>
      <c r="E5464" t="s">
        <v>198</v>
      </c>
      <c r="F5464" s="5">
        <v>43221</v>
      </c>
      <c r="G5464">
        <v>129841.56</v>
      </c>
      <c r="H5464">
        <v>-6751.66</v>
      </c>
    </row>
    <row r="5465" spans="1:8" x14ac:dyDescent="0.2">
      <c r="A5465" t="s">
        <v>71</v>
      </c>
      <c r="B5465" t="s">
        <v>54</v>
      </c>
      <c r="C5465" t="s">
        <v>82</v>
      </c>
      <c r="D5465" s="4">
        <v>43282</v>
      </c>
      <c r="E5465" t="s">
        <v>206</v>
      </c>
      <c r="F5465" s="5">
        <v>43221</v>
      </c>
      <c r="G5465">
        <v>124238.38</v>
      </c>
      <c r="H5465">
        <v>11678.45</v>
      </c>
    </row>
    <row r="5466" spans="1:8" x14ac:dyDescent="0.2">
      <c r="A5466" t="s">
        <v>71</v>
      </c>
      <c r="B5466" t="s">
        <v>54</v>
      </c>
      <c r="C5466" t="s">
        <v>82</v>
      </c>
      <c r="D5466" s="4">
        <v>43282</v>
      </c>
      <c r="E5466" t="s">
        <v>207</v>
      </c>
      <c r="F5466" s="5">
        <v>43221</v>
      </c>
      <c r="G5466">
        <v>5603.18</v>
      </c>
      <c r="H5466">
        <v>526.54</v>
      </c>
    </row>
    <row r="5467" spans="1:8" x14ac:dyDescent="0.2">
      <c r="A5467" t="s">
        <v>71</v>
      </c>
      <c r="B5467" t="s">
        <v>54</v>
      </c>
      <c r="C5467" t="s">
        <v>80</v>
      </c>
      <c r="D5467" s="4">
        <v>43282</v>
      </c>
      <c r="E5467" t="s">
        <v>198</v>
      </c>
      <c r="F5467" s="5">
        <v>43221</v>
      </c>
      <c r="G5467">
        <v>164575.18</v>
      </c>
      <c r="H5467">
        <v>-11684.78</v>
      </c>
    </row>
    <row r="5468" spans="1:8" x14ac:dyDescent="0.2">
      <c r="A5468" t="s">
        <v>71</v>
      </c>
      <c r="B5468" t="s">
        <v>54</v>
      </c>
      <c r="C5468" t="s">
        <v>80</v>
      </c>
      <c r="D5468" s="4">
        <v>43282</v>
      </c>
      <c r="E5468" t="s">
        <v>198</v>
      </c>
      <c r="F5468" s="5">
        <v>43221</v>
      </c>
      <c r="G5468">
        <v>165714.23999999999</v>
      </c>
      <c r="H5468">
        <v>-11765.84</v>
      </c>
    </row>
    <row r="5469" spans="1:8" x14ac:dyDescent="0.2">
      <c r="A5469" t="s">
        <v>71</v>
      </c>
      <c r="B5469" t="s">
        <v>54</v>
      </c>
      <c r="C5469" t="s">
        <v>80</v>
      </c>
      <c r="D5469" s="4">
        <v>43282</v>
      </c>
      <c r="E5469" t="s">
        <v>202</v>
      </c>
      <c r="F5469" s="5">
        <v>43221</v>
      </c>
      <c r="G5469">
        <v>158563.15</v>
      </c>
      <c r="H5469">
        <v>20930.34</v>
      </c>
    </row>
    <row r="5470" spans="1:8" x14ac:dyDescent="0.2">
      <c r="A5470" t="s">
        <v>71</v>
      </c>
      <c r="B5470" t="s">
        <v>54</v>
      </c>
      <c r="C5470" t="s">
        <v>80</v>
      </c>
      <c r="D5470" s="4">
        <v>43282</v>
      </c>
      <c r="E5470" t="s">
        <v>203</v>
      </c>
      <c r="F5470" s="5">
        <v>43221</v>
      </c>
      <c r="G5470">
        <v>7151.09</v>
      </c>
      <c r="H5470">
        <v>944.11</v>
      </c>
    </row>
    <row r="5471" spans="1:8" x14ac:dyDescent="0.2">
      <c r="A5471" t="s">
        <v>71</v>
      </c>
      <c r="B5471" t="s">
        <v>54</v>
      </c>
      <c r="C5471" t="s">
        <v>80</v>
      </c>
      <c r="D5471" s="4">
        <v>43282</v>
      </c>
      <c r="E5471" t="s">
        <v>199</v>
      </c>
      <c r="F5471" s="5">
        <v>43221</v>
      </c>
      <c r="G5471">
        <v>165714.23999999999</v>
      </c>
      <c r="H5471">
        <v>11765.84</v>
      </c>
    </row>
    <row r="5472" spans="1:8" x14ac:dyDescent="0.2">
      <c r="A5472" t="s">
        <v>71</v>
      </c>
      <c r="B5472" t="s">
        <v>54</v>
      </c>
      <c r="C5472" t="s">
        <v>81</v>
      </c>
      <c r="D5472" s="4">
        <v>43282</v>
      </c>
      <c r="E5472" t="s">
        <v>198</v>
      </c>
      <c r="F5472" s="5">
        <v>43221</v>
      </c>
      <c r="G5472">
        <v>549490.21</v>
      </c>
      <c r="H5472">
        <v>-19232.349999999999</v>
      </c>
    </row>
    <row r="5473" spans="1:8" x14ac:dyDescent="0.2">
      <c r="A5473" t="s">
        <v>71</v>
      </c>
      <c r="B5473" t="s">
        <v>54</v>
      </c>
      <c r="C5473" t="s">
        <v>81</v>
      </c>
      <c r="D5473" s="4">
        <v>43282</v>
      </c>
      <c r="E5473" t="s">
        <v>204</v>
      </c>
      <c r="F5473" s="5">
        <v>43221</v>
      </c>
      <c r="G5473">
        <v>525777.74</v>
      </c>
      <c r="H5473">
        <v>34175.589999999997</v>
      </c>
    </row>
    <row r="5474" spans="1:8" x14ac:dyDescent="0.2">
      <c r="A5474" t="s">
        <v>71</v>
      </c>
      <c r="B5474" t="s">
        <v>54</v>
      </c>
      <c r="C5474" t="s">
        <v>81</v>
      </c>
      <c r="D5474" s="4">
        <v>43282</v>
      </c>
      <c r="E5474" t="s">
        <v>205</v>
      </c>
      <c r="F5474" s="5">
        <v>43221</v>
      </c>
      <c r="G5474">
        <v>23712.47</v>
      </c>
      <c r="H5474">
        <v>1541.34</v>
      </c>
    </row>
    <row r="5475" spans="1:8" x14ac:dyDescent="0.2">
      <c r="A5475" t="s">
        <v>71</v>
      </c>
      <c r="B5475" t="s">
        <v>54</v>
      </c>
      <c r="C5475" t="s">
        <v>81</v>
      </c>
      <c r="D5475" s="4">
        <v>43282</v>
      </c>
      <c r="E5475" t="s">
        <v>199</v>
      </c>
      <c r="F5475" s="5">
        <v>43221</v>
      </c>
      <c r="G5475">
        <v>549490.21</v>
      </c>
      <c r="H5475">
        <v>19232.349999999999</v>
      </c>
    </row>
    <row r="5476" spans="1:8" x14ac:dyDescent="0.2">
      <c r="A5476" t="s">
        <v>71</v>
      </c>
      <c r="B5476" t="s">
        <v>54</v>
      </c>
      <c r="C5476" t="s">
        <v>82</v>
      </c>
      <c r="D5476" s="4">
        <v>43282</v>
      </c>
      <c r="E5476" t="s">
        <v>198</v>
      </c>
      <c r="F5476" s="5">
        <v>43221</v>
      </c>
      <c r="G5476">
        <v>150577.76999999999</v>
      </c>
      <c r="H5476">
        <v>-7830.26</v>
      </c>
    </row>
    <row r="5477" spans="1:8" x14ac:dyDescent="0.2">
      <c r="A5477" t="s">
        <v>71</v>
      </c>
      <c r="B5477" t="s">
        <v>54</v>
      </c>
      <c r="C5477" t="s">
        <v>82</v>
      </c>
      <c r="D5477" s="4">
        <v>43282</v>
      </c>
      <c r="E5477" t="s">
        <v>206</v>
      </c>
      <c r="F5477" s="5">
        <v>43221</v>
      </c>
      <c r="G5477">
        <v>144079.76999999999</v>
      </c>
      <c r="H5477">
        <v>13543.57</v>
      </c>
    </row>
    <row r="5478" spans="1:8" x14ac:dyDescent="0.2">
      <c r="A5478" t="s">
        <v>71</v>
      </c>
      <c r="B5478" t="s">
        <v>54</v>
      </c>
      <c r="C5478" t="s">
        <v>82</v>
      </c>
      <c r="D5478" s="4">
        <v>43282</v>
      </c>
      <c r="E5478" t="s">
        <v>207</v>
      </c>
      <c r="F5478" s="5">
        <v>43221</v>
      </c>
      <c r="G5478">
        <v>6498</v>
      </c>
      <c r="H5478">
        <v>610.85</v>
      </c>
    </row>
    <row r="5479" spans="1:8" x14ac:dyDescent="0.2">
      <c r="A5479" t="s">
        <v>71</v>
      </c>
      <c r="B5479" t="s">
        <v>54</v>
      </c>
      <c r="C5479" t="s">
        <v>82</v>
      </c>
      <c r="D5479" s="4">
        <v>43282</v>
      </c>
      <c r="E5479" t="s">
        <v>199</v>
      </c>
      <c r="F5479" s="5">
        <v>43221</v>
      </c>
      <c r="G5479">
        <v>150577.76999999999</v>
      </c>
      <c r="H5479">
        <v>7830.26</v>
      </c>
    </row>
    <row r="5480" spans="1:8" x14ac:dyDescent="0.2">
      <c r="A5480" t="s">
        <v>71</v>
      </c>
      <c r="B5480" t="s">
        <v>54</v>
      </c>
      <c r="C5480" t="s">
        <v>80</v>
      </c>
      <c r="D5480" s="4">
        <v>43282</v>
      </c>
      <c r="E5480" t="s">
        <v>202</v>
      </c>
      <c r="F5480" s="5">
        <v>43221</v>
      </c>
      <c r="G5480">
        <v>157473.21</v>
      </c>
      <c r="H5480">
        <v>20786.490000000002</v>
      </c>
    </row>
    <row r="5481" spans="1:8" x14ac:dyDescent="0.2">
      <c r="A5481" t="s">
        <v>71</v>
      </c>
      <c r="B5481" t="s">
        <v>54</v>
      </c>
      <c r="C5481" t="s">
        <v>80</v>
      </c>
      <c r="D5481" s="4">
        <v>43282</v>
      </c>
      <c r="E5481" t="s">
        <v>203</v>
      </c>
      <c r="F5481" s="5">
        <v>43221</v>
      </c>
      <c r="G5481">
        <v>7101.97</v>
      </c>
      <c r="H5481">
        <v>937.32</v>
      </c>
    </row>
    <row r="5482" spans="1:8" x14ac:dyDescent="0.2">
      <c r="A5482" t="s">
        <v>71</v>
      </c>
      <c r="B5482" t="s">
        <v>54</v>
      </c>
      <c r="C5482" t="s">
        <v>80</v>
      </c>
      <c r="D5482" s="4">
        <v>43282</v>
      </c>
      <c r="E5482" t="s">
        <v>199</v>
      </c>
      <c r="F5482" s="5">
        <v>43221</v>
      </c>
      <c r="G5482">
        <v>164575.18</v>
      </c>
      <c r="H5482">
        <v>11684.78</v>
      </c>
    </row>
    <row r="5483" spans="1:8" x14ac:dyDescent="0.2">
      <c r="A5483" t="s">
        <v>71</v>
      </c>
      <c r="B5483" t="s">
        <v>54</v>
      </c>
      <c r="C5483" t="s">
        <v>81</v>
      </c>
      <c r="D5483" s="4">
        <v>43282</v>
      </c>
      <c r="E5483" t="s">
        <v>198</v>
      </c>
      <c r="F5483" s="5">
        <v>43221</v>
      </c>
      <c r="G5483">
        <v>560940.61</v>
      </c>
      <c r="H5483">
        <v>-19632.87</v>
      </c>
    </row>
    <row r="5484" spans="1:8" x14ac:dyDescent="0.2">
      <c r="A5484" t="s">
        <v>71</v>
      </c>
      <c r="B5484" t="s">
        <v>54</v>
      </c>
      <c r="C5484" t="s">
        <v>81</v>
      </c>
      <c r="D5484" s="4">
        <v>43282</v>
      </c>
      <c r="E5484" t="s">
        <v>204</v>
      </c>
      <c r="F5484" s="5">
        <v>43221</v>
      </c>
      <c r="G5484">
        <v>536733.82999999996</v>
      </c>
      <c r="H5484">
        <v>34887.75</v>
      </c>
    </row>
    <row r="5485" spans="1:8" x14ac:dyDescent="0.2">
      <c r="A5485" t="s">
        <v>71</v>
      </c>
      <c r="B5485" t="s">
        <v>54</v>
      </c>
      <c r="C5485" t="s">
        <v>81</v>
      </c>
      <c r="D5485" s="4">
        <v>43282</v>
      </c>
      <c r="E5485" t="s">
        <v>205</v>
      </c>
      <c r="F5485" s="5">
        <v>43221</v>
      </c>
      <c r="G5485">
        <v>24206.78</v>
      </c>
      <c r="H5485">
        <v>1573.46</v>
      </c>
    </row>
    <row r="5486" spans="1:8" x14ac:dyDescent="0.2">
      <c r="A5486" t="s">
        <v>71</v>
      </c>
      <c r="B5486" t="s">
        <v>54</v>
      </c>
      <c r="C5486" t="s">
        <v>81</v>
      </c>
      <c r="D5486" s="4">
        <v>43282</v>
      </c>
      <c r="E5486" t="s">
        <v>199</v>
      </c>
      <c r="F5486" s="5">
        <v>43221</v>
      </c>
      <c r="G5486">
        <v>560940.61</v>
      </c>
      <c r="H5486">
        <v>19632.87</v>
      </c>
    </row>
    <row r="5487" spans="1:8" x14ac:dyDescent="0.2">
      <c r="A5487" t="s">
        <v>71</v>
      </c>
      <c r="B5487" t="s">
        <v>54</v>
      </c>
      <c r="C5487" t="s">
        <v>82</v>
      </c>
      <c r="D5487" s="4">
        <v>43282</v>
      </c>
      <c r="E5487" t="s">
        <v>199</v>
      </c>
      <c r="F5487" s="5">
        <v>43221</v>
      </c>
      <c r="G5487">
        <v>155475.04999999999</v>
      </c>
      <c r="H5487">
        <v>8084.93</v>
      </c>
    </row>
    <row r="5488" spans="1:8" x14ac:dyDescent="0.2">
      <c r="A5488" t="s">
        <v>71</v>
      </c>
      <c r="B5488" t="s">
        <v>54</v>
      </c>
      <c r="C5488" t="s">
        <v>82</v>
      </c>
      <c r="D5488" s="4">
        <v>43282</v>
      </c>
      <c r="E5488" t="s">
        <v>198</v>
      </c>
      <c r="F5488" s="5">
        <v>43221</v>
      </c>
      <c r="G5488">
        <v>155475.04999999999</v>
      </c>
      <c r="H5488">
        <v>-8084.93</v>
      </c>
    </row>
    <row r="5489" spans="1:8" x14ac:dyDescent="0.2">
      <c r="A5489" t="s">
        <v>71</v>
      </c>
      <c r="B5489" t="s">
        <v>54</v>
      </c>
      <c r="C5489" t="s">
        <v>82</v>
      </c>
      <c r="D5489" s="4">
        <v>43282</v>
      </c>
      <c r="E5489" t="s">
        <v>206</v>
      </c>
      <c r="F5489" s="5">
        <v>43221</v>
      </c>
      <c r="G5489">
        <v>148765.78</v>
      </c>
      <c r="H5489">
        <v>13983.9</v>
      </c>
    </row>
    <row r="5490" spans="1:8" x14ac:dyDescent="0.2">
      <c r="A5490" t="s">
        <v>71</v>
      </c>
      <c r="B5490" t="s">
        <v>54</v>
      </c>
      <c r="C5490" t="s">
        <v>82</v>
      </c>
      <c r="D5490" s="4">
        <v>43282</v>
      </c>
      <c r="E5490" t="s">
        <v>207</v>
      </c>
      <c r="F5490" s="5">
        <v>43221</v>
      </c>
      <c r="G5490">
        <v>6709.27</v>
      </c>
      <c r="H5490">
        <v>630.72</v>
      </c>
    </row>
    <row r="5491" spans="1:8" x14ac:dyDescent="0.2">
      <c r="A5491" t="s">
        <v>71</v>
      </c>
      <c r="B5491" t="s">
        <v>54</v>
      </c>
      <c r="C5491" t="s">
        <v>80</v>
      </c>
      <c r="D5491" s="4">
        <v>43282</v>
      </c>
      <c r="E5491" t="s">
        <v>199</v>
      </c>
      <c r="F5491" s="5">
        <v>43101</v>
      </c>
      <c r="G5491">
        <v>34.840000000000003</v>
      </c>
      <c r="H5491">
        <v>1.85</v>
      </c>
    </row>
    <row r="5492" spans="1:8" x14ac:dyDescent="0.2">
      <c r="A5492" t="s">
        <v>71</v>
      </c>
      <c r="B5492" t="s">
        <v>54</v>
      </c>
      <c r="C5492" t="s">
        <v>80</v>
      </c>
      <c r="D5492" s="4">
        <v>43282</v>
      </c>
      <c r="E5492" t="s">
        <v>193</v>
      </c>
      <c r="F5492" s="5">
        <v>43101</v>
      </c>
      <c r="G5492">
        <v>33.340000000000003</v>
      </c>
      <c r="H5492">
        <v>4.4000000000000004</v>
      </c>
    </row>
    <row r="5493" spans="1:8" x14ac:dyDescent="0.2">
      <c r="A5493" t="s">
        <v>71</v>
      </c>
      <c r="B5493" t="s">
        <v>54</v>
      </c>
      <c r="C5493" t="s">
        <v>81</v>
      </c>
      <c r="D5493" s="4">
        <v>43282</v>
      </c>
      <c r="E5493" t="s">
        <v>194</v>
      </c>
      <c r="F5493" s="5">
        <v>43101</v>
      </c>
      <c r="G5493">
        <v>0</v>
      </c>
      <c r="H5493">
        <v>-0.01</v>
      </c>
    </row>
    <row r="5494" spans="1:8" x14ac:dyDescent="0.2">
      <c r="A5494" t="s">
        <v>71</v>
      </c>
      <c r="B5494" t="s">
        <v>54</v>
      </c>
      <c r="C5494" t="s">
        <v>81</v>
      </c>
      <c r="D5494" s="4">
        <v>43282</v>
      </c>
      <c r="E5494" t="s">
        <v>199</v>
      </c>
      <c r="F5494" s="5">
        <v>43101</v>
      </c>
      <c r="G5494">
        <v>-0.01</v>
      </c>
      <c r="H5494">
        <v>-0.01</v>
      </c>
    </row>
    <row r="5495" spans="1:8" x14ac:dyDescent="0.2">
      <c r="A5495" t="s">
        <v>71</v>
      </c>
      <c r="B5495" t="s">
        <v>54</v>
      </c>
      <c r="C5495" t="s">
        <v>82</v>
      </c>
      <c r="D5495" s="4">
        <v>43282</v>
      </c>
      <c r="E5495" t="s">
        <v>198</v>
      </c>
      <c r="F5495" s="5">
        <v>43101</v>
      </c>
      <c r="G5495">
        <v>0.01</v>
      </c>
      <c r="H5495">
        <v>0</v>
      </c>
    </row>
    <row r="5496" spans="1:8" x14ac:dyDescent="0.2">
      <c r="A5496" t="s">
        <v>71</v>
      </c>
      <c r="B5496" t="s">
        <v>54</v>
      </c>
      <c r="C5496" t="s">
        <v>82</v>
      </c>
      <c r="D5496" s="4">
        <v>43282</v>
      </c>
      <c r="E5496" t="s">
        <v>197</v>
      </c>
      <c r="F5496" s="5">
        <v>43101</v>
      </c>
      <c r="G5496">
        <v>0.01</v>
      </c>
      <c r="H5496">
        <v>0</v>
      </c>
    </row>
    <row r="5497" spans="1:8" x14ac:dyDescent="0.2">
      <c r="A5497" t="s">
        <v>71</v>
      </c>
      <c r="B5497" t="s">
        <v>54</v>
      </c>
      <c r="C5497" t="s">
        <v>82</v>
      </c>
      <c r="D5497" s="4">
        <v>43282</v>
      </c>
      <c r="E5497" t="s">
        <v>196</v>
      </c>
      <c r="F5497" s="5">
        <v>43101</v>
      </c>
      <c r="G5497">
        <v>0</v>
      </c>
      <c r="H5497">
        <v>0</v>
      </c>
    </row>
    <row r="5498" spans="1:8" x14ac:dyDescent="0.2">
      <c r="A5498" t="s">
        <v>71</v>
      </c>
      <c r="B5498" t="s">
        <v>54</v>
      </c>
      <c r="C5498" t="s">
        <v>82</v>
      </c>
      <c r="D5498" s="4">
        <v>43282</v>
      </c>
      <c r="E5498" t="s">
        <v>199</v>
      </c>
      <c r="F5498" s="5">
        <v>43101</v>
      </c>
      <c r="G5498">
        <v>0.01</v>
      </c>
      <c r="H5498">
        <v>0</v>
      </c>
    </row>
    <row r="5499" spans="1:8" x14ac:dyDescent="0.2">
      <c r="A5499" t="s">
        <v>71</v>
      </c>
      <c r="B5499" t="s">
        <v>54</v>
      </c>
      <c r="C5499" t="s">
        <v>80</v>
      </c>
      <c r="D5499" s="4">
        <v>43282</v>
      </c>
      <c r="E5499" t="s">
        <v>192</v>
      </c>
      <c r="F5499" s="5">
        <v>43101</v>
      </c>
      <c r="G5499">
        <v>1.5</v>
      </c>
      <c r="H5499">
        <v>0.2</v>
      </c>
    </row>
    <row r="5500" spans="1:8" x14ac:dyDescent="0.2">
      <c r="A5500" t="s">
        <v>71</v>
      </c>
      <c r="B5500" t="s">
        <v>54</v>
      </c>
      <c r="C5500" t="s">
        <v>80</v>
      </c>
      <c r="D5500" s="4">
        <v>43282</v>
      </c>
      <c r="E5500" t="s">
        <v>198</v>
      </c>
      <c r="F5500" s="5">
        <v>43101</v>
      </c>
      <c r="G5500">
        <v>34.840000000000003</v>
      </c>
      <c r="H5500">
        <v>-1.85</v>
      </c>
    </row>
    <row r="5501" spans="1:8" x14ac:dyDescent="0.2">
      <c r="A5501" t="s">
        <v>71</v>
      </c>
      <c r="B5501" t="s">
        <v>54</v>
      </c>
      <c r="C5501" t="s">
        <v>81</v>
      </c>
      <c r="D5501" s="4">
        <v>43282</v>
      </c>
      <c r="E5501" t="s">
        <v>195</v>
      </c>
      <c r="F5501" s="5">
        <v>43101</v>
      </c>
      <c r="G5501">
        <v>103.5</v>
      </c>
      <c r="H5501">
        <v>6.73</v>
      </c>
    </row>
    <row r="5502" spans="1:8" x14ac:dyDescent="0.2">
      <c r="A5502" t="s">
        <v>71</v>
      </c>
      <c r="B5502" t="s">
        <v>54</v>
      </c>
      <c r="C5502" t="s">
        <v>81</v>
      </c>
      <c r="D5502" s="4">
        <v>43282</v>
      </c>
      <c r="E5502" t="s">
        <v>194</v>
      </c>
      <c r="F5502" s="5">
        <v>43101</v>
      </c>
      <c r="G5502">
        <v>4.67</v>
      </c>
      <c r="H5502">
        <v>0.3</v>
      </c>
    </row>
    <row r="5503" spans="1:8" x14ac:dyDescent="0.2">
      <c r="A5503" t="s">
        <v>71</v>
      </c>
      <c r="B5503" t="s">
        <v>54</v>
      </c>
      <c r="C5503" t="s">
        <v>81</v>
      </c>
      <c r="D5503" s="4">
        <v>43282</v>
      </c>
      <c r="E5503" t="s">
        <v>198</v>
      </c>
      <c r="F5503" s="5">
        <v>43101</v>
      </c>
      <c r="G5503">
        <v>108.17</v>
      </c>
      <c r="H5503">
        <v>-2.81</v>
      </c>
    </row>
    <row r="5504" spans="1:8" x14ac:dyDescent="0.2">
      <c r="A5504" t="s">
        <v>71</v>
      </c>
      <c r="B5504" t="s">
        <v>54</v>
      </c>
      <c r="C5504" t="s">
        <v>81</v>
      </c>
      <c r="D5504" s="4">
        <v>43282</v>
      </c>
      <c r="E5504" t="s">
        <v>199</v>
      </c>
      <c r="F5504" s="5">
        <v>43101</v>
      </c>
      <c r="G5504">
        <v>108.17</v>
      </c>
      <c r="H5504">
        <v>2.81</v>
      </c>
    </row>
    <row r="5505" spans="1:8" x14ac:dyDescent="0.2">
      <c r="A5505" t="s">
        <v>71</v>
      </c>
      <c r="B5505" t="s">
        <v>54</v>
      </c>
      <c r="C5505" t="s">
        <v>82</v>
      </c>
      <c r="D5505" s="4">
        <v>43282</v>
      </c>
      <c r="E5505" t="s">
        <v>199</v>
      </c>
      <c r="F5505" s="5">
        <v>43101</v>
      </c>
      <c r="G5505">
        <v>35.71</v>
      </c>
      <c r="H5505">
        <v>1.36</v>
      </c>
    </row>
    <row r="5506" spans="1:8" x14ac:dyDescent="0.2">
      <c r="A5506" t="s">
        <v>71</v>
      </c>
      <c r="B5506" t="s">
        <v>54</v>
      </c>
      <c r="C5506" t="s">
        <v>82</v>
      </c>
      <c r="D5506" s="4">
        <v>43282</v>
      </c>
      <c r="E5506" t="s">
        <v>197</v>
      </c>
      <c r="F5506" s="5">
        <v>43101</v>
      </c>
      <c r="G5506">
        <v>34.17</v>
      </c>
      <c r="H5506">
        <v>3.25</v>
      </c>
    </row>
    <row r="5507" spans="1:8" x14ac:dyDescent="0.2">
      <c r="A5507" t="s">
        <v>71</v>
      </c>
      <c r="B5507" t="s">
        <v>54</v>
      </c>
      <c r="C5507" t="s">
        <v>82</v>
      </c>
      <c r="D5507" s="4">
        <v>43282</v>
      </c>
      <c r="E5507" t="s">
        <v>196</v>
      </c>
      <c r="F5507" s="5">
        <v>43101</v>
      </c>
      <c r="G5507">
        <v>1.54</v>
      </c>
      <c r="H5507">
        <v>0.15</v>
      </c>
    </row>
    <row r="5508" spans="1:8" x14ac:dyDescent="0.2">
      <c r="A5508" t="s">
        <v>71</v>
      </c>
      <c r="B5508" t="s">
        <v>54</v>
      </c>
      <c r="C5508" t="s">
        <v>82</v>
      </c>
      <c r="D5508" s="4">
        <v>43282</v>
      </c>
      <c r="E5508" t="s">
        <v>198</v>
      </c>
      <c r="F5508" s="5">
        <v>43101</v>
      </c>
      <c r="G5508">
        <v>35.71</v>
      </c>
      <c r="H5508">
        <v>-1.36</v>
      </c>
    </row>
    <row r="5509" spans="1:8" x14ac:dyDescent="0.2">
      <c r="A5509" t="s">
        <v>71</v>
      </c>
      <c r="B5509" t="s">
        <v>54</v>
      </c>
      <c r="C5509" t="s">
        <v>80</v>
      </c>
      <c r="D5509" s="4">
        <v>43282</v>
      </c>
      <c r="E5509" t="s">
        <v>198</v>
      </c>
      <c r="F5509" s="5">
        <v>43221</v>
      </c>
      <c r="G5509">
        <v>24058.28</v>
      </c>
      <c r="H5509">
        <v>-1708.13</v>
      </c>
    </row>
    <row r="5510" spans="1:8" x14ac:dyDescent="0.2">
      <c r="A5510" t="s">
        <v>71</v>
      </c>
      <c r="B5510" t="s">
        <v>54</v>
      </c>
      <c r="C5510" t="s">
        <v>80</v>
      </c>
      <c r="D5510" s="4">
        <v>43282</v>
      </c>
      <c r="E5510" t="s">
        <v>202</v>
      </c>
      <c r="F5510" s="5">
        <v>43221</v>
      </c>
      <c r="G5510">
        <v>23020.09</v>
      </c>
      <c r="H5510">
        <v>3038.63</v>
      </c>
    </row>
    <row r="5511" spans="1:8" x14ac:dyDescent="0.2">
      <c r="A5511" t="s">
        <v>71</v>
      </c>
      <c r="B5511" t="s">
        <v>54</v>
      </c>
      <c r="C5511" t="s">
        <v>80</v>
      </c>
      <c r="D5511" s="4">
        <v>43282</v>
      </c>
      <c r="E5511" t="s">
        <v>203</v>
      </c>
      <c r="F5511" s="5">
        <v>43221</v>
      </c>
      <c r="G5511">
        <v>1038.19</v>
      </c>
      <c r="H5511">
        <v>137.11000000000001</v>
      </c>
    </row>
    <row r="5512" spans="1:8" x14ac:dyDescent="0.2">
      <c r="A5512" t="s">
        <v>71</v>
      </c>
      <c r="B5512" t="s">
        <v>54</v>
      </c>
      <c r="C5512" t="s">
        <v>80</v>
      </c>
      <c r="D5512" s="4">
        <v>43282</v>
      </c>
      <c r="E5512" t="s">
        <v>199</v>
      </c>
      <c r="F5512" s="5">
        <v>43221</v>
      </c>
      <c r="G5512">
        <v>24058.28</v>
      </c>
      <c r="H5512">
        <v>1708.13</v>
      </c>
    </row>
    <row r="5513" spans="1:8" x14ac:dyDescent="0.2">
      <c r="A5513" t="s">
        <v>71</v>
      </c>
      <c r="B5513" t="s">
        <v>54</v>
      </c>
      <c r="C5513" t="s">
        <v>81</v>
      </c>
      <c r="D5513" s="4">
        <v>43282</v>
      </c>
      <c r="E5513" t="s">
        <v>198</v>
      </c>
      <c r="F5513" s="5">
        <v>43221</v>
      </c>
      <c r="G5513">
        <v>95275.59</v>
      </c>
      <c r="H5513">
        <v>-3334.7</v>
      </c>
    </row>
    <row r="5514" spans="1:8" x14ac:dyDescent="0.2">
      <c r="A5514" t="s">
        <v>71</v>
      </c>
      <c r="B5514" t="s">
        <v>54</v>
      </c>
      <c r="C5514" t="s">
        <v>81</v>
      </c>
      <c r="D5514" s="4">
        <v>43282</v>
      </c>
      <c r="E5514" t="s">
        <v>204</v>
      </c>
      <c r="F5514" s="5">
        <v>43221</v>
      </c>
      <c r="G5514">
        <v>91164.09</v>
      </c>
      <c r="H5514">
        <v>5925.67</v>
      </c>
    </row>
    <row r="5515" spans="1:8" x14ac:dyDescent="0.2">
      <c r="A5515" t="s">
        <v>71</v>
      </c>
      <c r="B5515" t="s">
        <v>54</v>
      </c>
      <c r="C5515" t="s">
        <v>81</v>
      </c>
      <c r="D5515" s="4">
        <v>43282</v>
      </c>
      <c r="E5515" t="s">
        <v>205</v>
      </c>
      <c r="F5515" s="5">
        <v>43221</v>
      </c>
      <c r="G5515">
        <v>4111.5</v>
      </c>
      <c r="H5515">
        <v>267.26</v>
      </c>
    </row>
    <row r="5516" spans="1:8" x14ac:dyDescent="0.2">
      <c r="A5516" t="s">
        <v>71</v>
      </c>
      <c r="B5516" t="s">
        <v>54</v>
      </c>
      <c r="C5516" t="s">
        <v>81</v>
      </c>
      <c r="D5516" s="4">
        <v>43282</v>
      </c>
      <c r="E5516" t="s">
        <v>199</v>
      </c>
      <c r="F5516" s="5">
        <v>43221</v>
      </c>
      <c r="G5516">
        <v>95275.59</v>
      </c>
      <c r="H5516">
        <v>3334.7</v>
      </c>
    </row>
    <row r="5517" spans="1:8" x14ac:dyDescent="0.2">
      <c r="A5517" t="s">
        <v>71</v>
      </c>
      <c r="B5517" t="s">
        <v>54</v>
      </c>
      <c r="C5517" t="s">
        <v>82</v>
      </c>
      <c r="D5517" s="4">
        <v>43282</v>
      </c>
      <c r="E5517" t="s">
        <v>198</v>
      </c>
      <c r="F5517" s="5">
        <v>43221</v>
      </c>
      <c r="G5517">
        <v>23229.52</v>
      </c>
      <c r="H5517">
        <v>-1207.97</v>
      </c>
    </row>
    <row r="5518" spans="1:8" x14ac:dyDescent="0.2">
      <c r="A5518" t="s">
        <v>71</v>
      </c>
      <c r="B5518" t="s">
        <v>54</v>
      </c>
      <c r="C5518" t="s">
        <v>82</v>
      </c>
      <c r="D5518" s="4">
        <v>43282</v>
      </c>
      <c r="E5518" t="s">
        <v>206</v>
      </c>
      <c r="F5518" s="5">
        <v>43221</v>
      </c>
      <c r="G5518">
        <v>22227.03</v>
      </c>
      <c r="H5518">
        <v>2089.35</v>
      </c>
    </row>
    <row r="5519" spans="1:8" x14ac:dyDescent="0.2">
      <c r="A5519" t="s">
        <v>71</v>
      </c>
      <c r="B5519" t="s">
        <v>54</v>
      </c>
      <c r="C5519" t="s">
        <v>82</v>
      </c>
      <c r="D5519" s="4">
        <v>43282</v>
      </c>
      <c r="E5519" t="s">
        <v>207</v>
      </c>
      <c r="F5519" s="5">
        <v>43221</v>
      </c>
      <c r="G5519">
        <v>1002.49</v>
      </c>
      <c r="H5519">
        <v>94.25</v>
      </c>
    </row>
    <row r="5520" spans="1:8" x14ac:dyDescent="0.2">
      <c r="A5520" t="s">
        <v>71</v>
      </c>
      <c r="B5520" t="s">
        <v>54</v>
      </c>
      <c r="C5520" t="s">
        <v>82</v>
      </c>
      <c r="D5520" s="4">
        <v>43282</v>
      </c>
      <c r="E5520" t="s">
        <v>199</v>
      </c>
      <c r="F5520" s="5">
        <v>43221</v>
      </c>
      <c r="G5520">
        <v>23229.52</v>
      </c>
      <c r="H5520">
        <v>1207.97</v>
      </c>
    </row>
    <row r="5521" spans="1:8" x14ac:dyDescent="0.2">
      <c r="A5521" t="s">
        <v>71</v>
      </c>
      <c r="B5521" t="s">
        <v>55</v>
      </c>
      <c r="C5521" t="s">
        <v>80</v>
      </c>
      <c r="D5521" s="4">
        <v>43282</v>
      </c>
      <c r="E5521" t="s">
        <v>198</v>
      </c>
      <c r="F5521" s="5">
        <v>43221</v>
      </c>
      <c r="G5521">
        <v>25926.37</v>
      </c>
      <c r="H5521">
        <v>-1840.72</v>
      </c>
    </row>
    <row r="5522" spans="1:8" x14ac:dyDescent="0.2">
      <c r="A5522" t="s">
        <v>71</v>
      </c>
      <c r="B5522" t="s">
        <v>55</v>
      </c>
      <c r="C5522" t="s">
        <v>80</v>
      </c>
      <c r="D5522" s="4">
        <v>43282</v>
      </c>
      <c r="E5522" t="s">
        <v>202</v>
      </c>
      <c r="F5522" s="5">
        <v>43221</v>
      </c>
      <c r="G5522">
        <v>24807.54</v>
      </c>
      <c r="H5522">
        <v>3274.59</v>
      </c>
    </row>
    <row r="5523" spans="1:8" x14ac:dyDescent="0.2">
      <c r="A5523" t="s">
        <v>71</v>
      </c>
      <c r="B5523" t="s">
        <v>55</v>
      </c>
      <c r="C5523" t="s">
        <v>80</v>
      </c>
      <c r="D5523" s="4">
        <v>43282</v>
      </c>
      <c r="E5523" t="s">
        <v>203</v>
      </c>
      <c r="F5523" s="5">
        <v>43221</v>
      </c>
      <c r="G5523">
        <v>1118.83</v>
      </c>
      <c r="H5523">
        <v>147.66999999999999</v>
      </c>
    </row>
    <row r="5524" spans="1:8" x14ac:dyDescent="0.2">
      <c r="A5524" t="s">
        <v>71</v>
      </c>
      <c r="B5524" t="s">
        <v>55</v>
      </c>
      <c r="C5524" t="s">
        <v>80</v>
      </c>
      <c r="D5524" s="4">
        <v>43282</v>
      </c>
      <c r="E5524" t="s">
        <v>199</v>
      </c>
      <c r="F5524" s="5">
        <v>43221</v>
      </c>
      <c r="G5524">
        <v>25926.37</v>
      </c>
      <c r="H5524">
        <v>1840.72</v>
      </c>
    </row>
    <row r="5525" spans="1:8" x14ac:dyDescent="0.2">
      <c r="A5525" t="s">
        <v>71</v>
      </c>
      <c r="B5525" t="s">
        <v>55</v>
      </c>
      <c r="C5525" t="s">
        <v>81</v>
      </c>
      <c r="D5525" s="4">
        <v>43282</v>
      </c>
      <c r="E5525" t="s">
        <v>198</v>
      </c>
      <c r="F5525" s="5">
        <v>43221</v>
      </c>
      <c r="G5525">
        <v>63013.33</v>
      </c>
      <c r="H5525">
        <v>-2205.44</v>
      </c>
    </row>
    <row r="5526" spans="1:8" x14ac:dyDescent="0.2">
      <c r="A5526" t="s">
        <v>71</v>
      </c>
      <c r="B5526" t="s">
        <v>55</v>
      </c>
      <c r="C5526" t="s">
        <v>81</v>
      </c>
      <c r="D5526" s="4">
        <v>43282</v>
      </c>
      <c r="E5526" t="s">
        <v>204</v>
      </c>
      <c r="F5526" s="5">
        <v>43221</v>
      </c>
      <c r="G5526">
        <v>60294.080000000002</v>
      </c>
      <c r="H5526">
        <v>3919.12</v>
      </c>
    </row>
    <row r="5527" spans="1:8" x14ac:dyDescent="0.2">
      <c r="A5527" t="s">
        <v>71</v>
      </c>
      <c r="B5527" t="s">
        <v>55</v>
      </c>
      <c r="C5527" t="s">
        <v>81</v>
      </c>
      <c r="D5527" s="4">
        <v>43282</v>
      </c>
      <c r="E5527" t="s">
        <v>205</v>
      </c>
      <c r="F5527" s="5">
        <v>43221</v>
      </c>
      <c r="G5527">
        <v>2719.25</v>
      </c>
      <c r="H5527">
        <v>176.74</v>
      </c>
    </row>
    <row r="5528" spans="1:8" x14ac:dyDescent="0.2">
      <c r="A5528" t="s">
        <v>71</v>
      </c>
      <c r="B5528" t="s">
        <v>55</v>
      </c>
      <c r="C5528" t="s">
        <v>81</v>
      </c>
      <c r="D5528" s="4">
        <v>43282</v>
      </c>
      <c r="E5528" t="s">
        <v>199</v>
      </c>
      <c r="F5528" s="5">
        <v>43221</v>
      </c>
      <c r="G5528">
        <v>63013.33</v>
      </c>
      <c r="H5528">
        <v>2205.44</v>
      </c>
    </row>
    <row r="5529" spans="1:8" x14ac:dyDescent="0.2">
      <c r="A5529" t="s">
        <v>71</v>
      </c>
      <c r="B5529" t="s">
        <v>55</v>
      </c>
      <c r="C5529" t="s">
        <v>82</v>
      </c>
      <c r="D5529" s="4">
        <v>43282</v>
      </c>
      <c r="E5529" t="s">
        <v>198</v>
      </c>
      <c r="F5529" s="5">
        <v>43221</v>
      </c>
      <c r="G5529">
        <v>23000.82</v>
      </c>
      <c r="H5529">
        <v>-1196.0999999999999</v>
      </c>
    </row>
    <row r="5530" spans="1:8" x14ac:dyDescent="0.2">
      <c r="A5530" t="s">
        <v>71</v>
      </c>
      <c r="B5530" t="s">
        <v>55</v>
      </c>
      <c r="C5530" t="s">
        <v>82</v>
      </c>
      <c r="D5530" s="4">
        <v>43282</v>
      </c>
      <c r="E5530" t="s">
        <v>206</v>
      </c>
      <c r="F5530" s="5">
        <v>43221</v>
      </c>
      <c r="G5530">
        <v>22008.26</v>
      </c>
      <c r="H5530">
        <v>2068.79</v>
      </c>
    </row>
    <row r="5531" spans="1:8" x14ac:dyDescent="0.2">
      <c r="A5531" t="s">
        <v>71</v>
      </c>
      <c r="B5531" t="s">
        <v>55</v>
      </c>
      <c r="C5531" t="s">
        <v>82</v>
      </c>
      <c r="D5531" s="4">
        <v>43282</v>
      </c>
      <c r="E5531" t="s">
        <v>207</v>
      </c>
      <c r="F5531" s="5">
        <v>43221</v>
      </c>
      <c r="G5531">
        <v>992.56</v>
      </c>
      <c r="H5531">
        <v>93.33</v>
      </c>
    </row>
    <row r="5532" spans="1:8" x14ac:dyDescent="0.2">
      <c r="A5532" t="s">
        <v>71</v>
      </c>
      <c r="B5532" t="s">
        <v>55</v>
      </c>
      <c r="C5532" t="s">
        <v>82</v>
      </c>
      <c r="D5532" s="4">
        <v>43282</v>
      </c>
      <c r="E5532" t="s">
        <v>199</v>
      </c>
      <c r="F5532" s="5">
        <v>43221</v>
      </c>
      <c r="G5532">
        <v>23000.82</v>
      </c>
      <c r="H5532">
        <v>1196.0999999999999</v>
      </c>
    </row>
    <row r="5533" spans="1:8" x14ac:dyDescent="0.2">
      <c r="A5533" t="s">
        <v>71</v>
      </c>
      <c r="B5533" t="s">
        <v>54</v>
      </c>
      <c r="C5533" t="s">
        <v>80</v>
      </c>
      <c r="D5533" s="4">
        <v>43282</v>
      </c>
      <c r="E5533" t="s">
        <v>198</v>
      </c>
      <c r="F5533" s="5">
        <v>43221</v>
      </c>
      <c r="G5533">
        <v>115044.15</v>
      </c>
      <c r="H5533">
        <v>-8168.2</v>
      </c>
    </row>
    <row r="5534" spans="1:8" x14ac:dyDescent="0.2">
      <c r="A5534" t="s">
        <v>71</v>
      </c>
      <c r="B5534" t="s">
        <v>54</v>
      </c>
      <c r="C5534" t="s">
        <v>80</v>
      </c>
      <c r="D5534" s="4">
        <v>43282</v>
      </c>
      <c r="E5534" t="s">
        <v>202</v>
      </c>
      <c r="F5534" s="5">
        <v>43221</v>
      </c>
      <c r="G5534">
        <v>110079.55</v>
      </c>
      <c r="H5534">
        <v>14530.4</v>
      </c>
    </row>
    <row r="5535" spans="1:8" x14ac:dyDescent="0.2">
      <c r="A5535" t="s">
        <v>71</v>
      </c>
      <c r="B5535" t="s">
        <v>54</v>
      </c>
      <c r="C5535" t="s">
        <v>80</v>
      </c>
      <c r="D5535" s="4">
        <v>43282</v>
      </c>
      <c r="E5535" t="s">
        <v>203</v>
      </c>
      <c r="F5535" s="5">
        <v>43221</v>
      </c>
      <c r="G5535">
        <v>4964.6000000000004</v>
      </c>
      <c r="H5535">
        <v>655.32000000000005</v>
      </c>
    </row>
    <row r="5536" spans="1:8" x14ac:dyDescent="0.2">
      <c r="A5536" t="s">
        <v>71</v>
      </c>
      <c r="B5536" t="s">
        <v>54</v>
      </c>
      <c r="C5536" t="s">
        <v>80</v>
      </c>
      <c r="D5536" s="4">
        <v>43282</v>
      </c>
      <c r="E5536" t="s">
        <v>199</v>
      </c>
      <c r="F5536" s="5">
        <v>43221</v>
      </c>
      <c r="G5536">
        <v>115044.15</v>
      </c>
      <c r="H5536">
        <v>8168.2</v>
      </c>
    </row>
    <row r="5537" spans="1:8" x14ac:dyDescent="0.2">
      <c r="A5537" t="s">
        <v>71</v>
      </c>
      <c r="B5537" t="s">
        <v>54</v>
      </c>
      <c r="C5537" t="s">
        <v>81</v>
      </c>
      <c r="D5537" s="4">
        <v>43282</v>
      </c>
      <c r="E5537" t="s">
        <v>198</v>
      </c>
      <c r="F5537" s="5">
        <v>43221</v>
      </c>
      <c r="G5537">
        <v>385232.45</v>
      </c>
      <c r="H5537">
        <v>-13483.18</v>
      </c>
    </row>
    <row r="5538" spans="1:8" x14ac:dyDescent="0.2">
      <c r="A5538" t="s">
        <v>71</v>
      </c>
      <c r="B5538" t="s">
        <v>54</v>
      </c>
      <c r="C5538" t="s">
        <v>81</v>
      </c>
      <c r="D5538" s="4">
        <v>43282</v>
      </c>
      <c r="E5538" t="s">
        <v>204</v>
      </c>
      <c r="F5538" s="5">
        <v>43221</v>
      </c>
      <c r="G5538">
        <v>368608.22</v>
      </c>
      <c r="H5538">
        <v>23959.69</v>
      </c>
    </row>
    <row r="5539" spans="1:8" x14ac:dyDescent="0.2">
      <c r="A5539" t="s">
        <v>71</v>
      </c>
      <c r="B5539" t="s">
        <v>54</v>
      </c>
      <c r="C5539" t="s">
        <v>80</v>
      </c>
      <c r="D5539" s="4">
        <v>43282</v>
      </c>
      <c r="E5539" t="s">
        <v>198</v>
      </c>
      <c r="F5539" s="5">
        <v>43221</v>
      </c>
      <c r="G5539">
        <v>72731.89</v>
      </c>
      <c r="H5539">
        <v>-5164.12</v>
      </c>
    </row>
    <row r="5540" spans="1:8" x14ac:dyDescent="0.2">
      <c r="A5540" t="s">
        <v>71</v>
      </c>
      <c r="B5540" t="s">
        <v>54</v>
      </c>
      <c r="C5540" t="s">
        <v>80</v>
      </c>
      <c r="D5540" s="4">
        <v>43282</v>
      </c>
      <c r="E5540" t="s">
        <v>202</v>
      </c>
      <c r="F5540" s="5">
        <v>43221</v>
      </c>
      <c r="G5540">
        <v>69593.31</v>
      </c>
      <c r="H5540">
        <v>9186.32</v>
      </c>
    </row>
    <row r="5541" spans="1:8" x14ac:dyDescent="0.2">
      <c r="A5541" t="s">
        <v>71</v>
      </c>
      <c r="B5541" t="s">
        <v>54</v>
      </c>
      <c r="C5541" t="s">
        <v>80</v>
      </c>
      <c r="D5541" s="4">
        <v>43282</v>
      </c>
      <c r="E5541" t="s">
        <v>203</v>
      </c>
      <c r="F5541" s="5">
        <v>43221</v>
      </c>
      <c r="G5541">
        <v>3138.58</v>
      </c>
      <c r="H5541">
        <v>414.33</v>
      </c>
    </row>
    <row r="5542" spans="1:8" x14ac:dyDescent="0.2">
      <c r="A5542" t="s">
        <v>71</v>
      </c>
      <c r="B5542" t="s">
        <v>54</v>
      </c>
      <c r="C5542" t="s">
        <v>80</v>
      </c>
      <c r="D5542" s="4">
        <v>43282</v>
      </c>
      <c r="E5542" t="s">
        <v>199</v>
      </c>
      <c r="F5542" s="5">
        <v>43221</v>
      </c>
      <c r="G5542">
        <v>72731.89</v>
      </c>
      <c r="H5542">
        <v>5164.12</v>
      </c>
    </row>
    <row r="5543" spans="1:8" x14ac:dyDescent="0.2">
      <c r="A5543" t="s">
        <v>71</v>
      </c>
      <c r="B5543" t="s">
        <v>54</v>
      </c>
      <c r="C5543" t="s">
        <v>81</v>
      </c>
      <c r="D5543" s="4">
        <v>43282</v>
      </c>
      <c r="E5543" t="s">
        <v>198</v>
      </c>
      <c r="F5543" s="5">
        <v>43221</v>
      </c>
      <c r="G5543">
        <v>230634.69</v>
      </c>
      <c r="H5543">
        <v>-8072.28</v>
      </c>
    </row>
    <row r="5544" spans="1:8" x14ac:dyDescent="0.2">
      <c r="A5544" t="s">
        <v>71</v>
      </c>
      <c r="B5544" t="s">
        <v>54</v>
      </c>
      <c r="C5544" t="s">
        <v>81</v>
      </c>
      <c r="D5544" s="4">
        <v>43282</v>
      </c>
      <c r="E5544" t="s">
        <v>204</v>
      </c>
      <c r="F5544" s="5">
        <v>43221</v>
      </c>
      <c r="G5544">
        <v>220681.91</v>
      </c>
      <c r="H5544">
        <v>14344.34</v>
      </c>
    </row>
    <row r="5545" spans="1:8" x14ac:dyDescent="0.2">
      <c r="A5545" t="s">
        <v>71</v>
      </c>
      <c r="B5545" t="s">
        <v>54</v>
      </c>
      <c r="C5545" t="s">
        <v>81</v>
      </c>
      <c r="D5545" s="4">
        <v>43282</v>
      </c>
      <c r="E5545" t="s">
        <v>205</v>
      </c>
      <c r="F5545" s="5">
        <v>43221</v>
      </c>
      <c r="G5545">
        <v>9952.7800000000007</v>
      </c>
      <c r="H5545">
        <v>646.94000000000005</v>
      </c>
    </row>
    <row r="5546" spans="1:8" x14ac:dyDescent="0.2">
      <c r="A5546" t="s">
        <v>71</v>
      </c>
      <c r="B5546" t="s">
        <v>54</v>
      </c>
      <c r="C5546" t="s">
        <v>80</v>
      </c>
      <c r="D5546" s="4">
        <v>43252</v>
      </c>
      <c r="E5546" t="s">
        <v>203</v>
      </c>
      <c r="F5546" s="5">
        <v>43221</v>
      </c>
      <c r="G5546">
        <v>1914.35</v>
      </c>
      <c r="H5546">
        <v>252.72</v>
      </c>
    </row>
    <row r="5547" spans="1:8" x14ac:dyDescent="0.2">
      <c r="A5547" t="s">
        <v>71</v>
      </c>
      <c r="B5547" t="s">
        <v>54</v>
      </c>
      <c r="C5547" t="s">
        <v>81</v>
      </c>
      <c r="D5547" s="4">
        <v>43252</v>
      </c>
      <c r="E5547" t="s">
        <v>199</v>
      </c>
      <c r="F5547" s="5">
        <v>43221</v>
      </c>
      <c r="G5547">
        <v>185341.03</v>
      </c>
      <c r="H5547">
        <v>6487.05</v>
      </c>
    </row>
    <row r="5548" spans="1:8" x14ac:dyDescent="0.2">
      <c r="A5548" t="s">
        <v>71</v>
      </c>
      <c r="B5548" t="s">
        <v>54</v>
      </c>
      <c r="C5548" t="s">
        <v>81</v>
      </c>
      <c r="D5548" s="4">
        <v>43252</v>
      </c>
      <c r="E5548" t="s">
        <v>204</v>
      </c>
      <c r="F5548" s="5">
        <v>43221</v>
      </c>
      <c r="G5548">
        <v>177342.87</v>
      </c>
      <c r="H5548">
        <v>11527.37</v>
      </c>
    </row>
    <row r="5549" spans="1:8" x14ac:dyDescent="0.2">
      <c r="A5549" t="s">
        <v>71</v>
      </c>
      <c r="B5549" t="s">
        <v>54</v>
      </c>
      <c r="C5549" t="s">
        <v>81</v>
      </c>
      <c r="D5549" s="4">
        <v>43252</v>
      </c>
      <c r="E5549" t="s">
        <v>205</v>
      </c>
      <c r="F5549" s="5">
        <v>43221</v>
      </c>
      <c r="G5549">
        <v>7998.16</v>
      </c>
      <c r="H5549">
        <v>519.82000000000005</v>
      </c>
    </row>
    <row r="5550" spans="1:8" x14ac:dyDescent="0.2">
      <c r="A5550" t="s">
        <v>71</v>
      </c>
      <c r="B5550" t="s">
        <v>54</v>
      </c>
      <c r="C5550" t="s">
        <v>81</v>
      </c>
      <c r="D5550" s="4">
        <v>43252</v>
      </c>
      <c r="E5550" t="s">
        <v>198</v>
      </c>
      <c r="F5550" s="5">
        <v>43221</v>
      </c>
      <c r="G5550">
        <v>185341.03</v>
      </c>
      <c r="H5550">
        <v>-6487.05</v>
      </c>
    </row>
    <row r="5551" spans="1:8" x14ac:dyDescent="0.2">
      <c r="A5551" t="s">
        <v>71</v>
      </c>
      <c r="B5551" t="s">
        <v>54</v>
      </c>
      <c r="C5551" t="s">
        <v>82</v>
      </c>
      <c r="D5551" s="4">
        <v>43252</v>
      </c>
      <c r="E5551" t="s">
        <v>199</v>
      </c>
      <c r="F5551" s="5">
        <v>43221</v>
      </c>
      <c r="G5551">
        <v>47714.85</v>
      </c>
      <c r="H5551">
        <v>2481.12</v>
      </c>
    </row>
    <row r="5552" spans="1:8" x14ac:dyDescent="0.2">
      <c r="A5552" t="s">
        <v>71</v>
      </c>
      <c r="B5552" t="s">
        <v>54</v>
      </c>
      <c r="C5552" t="s">
        <v>82</v>
      </c>
      <c r="D5552" s="4">
        <v>43252</v>
      </c>
      <c r="E5552" t="s">
        <v>206</v>
      </c>
      <c r="F5552" s="5">
        <v>43221</v>
      </c>
      <c r="G5552">
        <v>45655.78</v>
      </c>
      <c r="H5552">
        <v>4291.6000000000004</v>
      </c>
    </row>
    <row r="5553" spans="1:8" x14ac:dyDescent="0.2">
      <c r="A5553" t="s">
        <v>71</v>
      </c>
      <c r="B5553" t="s">
        <v>54</v>
      </c>
      <c r="C5553" t="s">
        <v>82</v>
      </c>
      <c r="D5553" s="4">
        <v>43252</v>
      </c>
      <c r="E5553" t="s">
        <v>207</v>
      </c>
      <c r="F5553" s="5">
        <v>43221</v>
      </c>
      <c r="G5553">
        <v>2059.0700000000002</v>
      </c>
      <c r="H5553">
        <v>193.63</v>
      </c>
    </row>
    <row r="5554" spans="1:8" x14ac:dyDescent="0.2">
      <c r="A5554" t="s">
        <v>71</v>
      </c>
      <c r="B5554" t="s">
        <v>54</v>
      </c>
      <c r="C5554" t="s">
        <v>82</v>
      </c>
      <c r="D5554" s="4">
        <v>43252</v>
      </c>
      <c r="E5554" t="s">
        <v>198</v>
      </c>
      <c r="F5554" s="5">
        <v>43221</v>
      </c>
      <c r="G5554">
        <v>47714.85</v>
      </c>
      <c r="H5554">
        <v>-2481.12</v>
      </c>
    </row>
    <row r="5555" spans="1:8" x14ac:dyDescent="0.2">
      <c r="A5555" t="s">
        <v>71</v>
      </c>
      <c r="B5555" t="s">
        <v>55</v>
      </c>
      <c r="C5555" t="s">
        <v>80</v>
      </c>
      <c r="D5555" s="4">
        <v>43252</v>
      </c>
      <c r="E5555" t="s">
        <v>198</v>
      </c>
      <c r="F5555" s="5">
        <v>43221</v>
      </c>
      <c r="G5555">
        <v>74800.83</v>
      </c>
      <c r="H5555">
        <v>-5310.93</v>
      </c>
    </row>
    <row r="5556" spans="1:8" x14ac:dyDescent="0.2">
      <c r="A5556" t="s">
        <v>71</v>
      </c>
      <c r="B5556" t="s">
        <v>55</v>
      </c>
      <c r="C5556" t="s">
        <v>80</v>
      </c>
      <c r="D5556" s="4">
        <v>43252</v>
      </c>
      <c r="E5556" t="s">
        <v>202</v>
      </c>
      <c r="F5556" s="5">
        <v>43221</v>
      </c>
      <c r="G5556">
        <v>71572.91</v>
      </c>
      <c r="H5556">
        <v>9447.6</v>
      </c>
    </row>
    <row r="5557" spans="1:8" x14ac:dyDescent="0.2">
      <c r="A5557" t="s">
        <v>71</v>
      </c>
      <c r="B5557" t="s">
        <v>55</v>
      </c>
      <c r="C5557" t="s">
        <v>80</v>
      </c>
      <c r="D5557" s="4">
        <v>43252</v>
      </c>
      <c r="E5557" t="s">
        <v>203</v>
      </c>
      <c r="F5557" s="5">
        <v>43221</v>
      </c>
      <c r="G5557">
        <v>3227.92</v>
      </c>
      <c r="H5557">
        <v>426.18</v>
      </c>
    </row>
    <row r="5558" spans="1:8" x14ac:dyDescent="0.2">
      <c r="A5558" t="s">
        <v>71</v>
      </c>
      <c r="B5558" t="s">
        <v>55</v>
      </c>
      <c r="C5558" t="s">
        <v>80</v>
      </c>
      <c r="D5558" s="4">
        <v>43252</v>
      </c>
      <c r="E5558" t="s">
        <v>199</v>
      </c>
      <c r="F5558" s="5">
        <v>43221</v>
      </c>
      <c r="G5558">
        <v>74800.83</v>
      </c>
      <c r="H5558">
        <v>5310.93</v>
      </c>
    </row>
    <row r="5559" spans="1:8" x14ac:dyDescent="0.2">
      <c r="A5559" t="s">
        <v>71</v>
      </c>
      <c r="B5559" t="s">
        <v>55</v>
      </c>
      <c r="C5559" t="s">
        <v>81</v>
      </c>
      <c r="D5559" s="4">
        <v>43252</v>
      </c>
      <c r="E5559" t="s">
        <v>198</v>
      </c>
      <c r="F5559" s="5">
        <v>43221</v>
      </c>
      <c r="G5559">
        <v>147417.45000000001</v>
      </c>
      <c r="H5559">
        <v>-5159.57</v>
      </c>
    </row>
    <row r="5560" spans="1:8" x14ac:dyDescent="0.2">
      <c r="A5560" t="s">
        <v>71</v>
      </c>
      <c r="B5560" t="s">
        <v>55</v>
      </c>
      <c r="C5560" t="s">
        <v>81</v>
      </c>
      <c r="D5560" s="4">
        <v>43252</v>
      </c>
      <c r="E5560" t="s">
        <v>204</v>
      </c>
      <c r="F5560" s="5">
        <v>43221</v>
      </c>
      <c r="G5560">
        <v>141055.84</v>
      </c>
      <c r="H5560">
        <v>9168.6299999999992</v>
      </c>
    </row>
    <row r="5561" spans="1:8" x14ac:dyDescent="0.2">
      <c r="A5561" t="s">
        <v>71</v>
      </c>
      <c r="B5561" t="s">
        <v>55</v>
      </c>
      <c r="C5561" t="s">
        <v>81</v>
      </c>
      <c r="D5561" s="4">
        <v>43252</v>
      </c>
      <c r="E5561" t="s">
        <v>205</v>
      </c>
      <c r="F5561" s="5">
        <v>43221</v>
      </c>
      <c r="G5561">
        <v>6361.61</v>
      </c>
      <c r="H5561">
        <v>413.53</v>
      </c>
    </row>
    <row r="5562" spans="1:8" x14ac:dyDescent="0.2">
      <c r="A5562" t="s">
        <v>71</v>
      </c>
      <c r="B5562" t="s">
        <v>55</v>
      </c>
      <c r="C5562" t="s">
        <v>81</v>
      </c>
      <c r="D5562" s="4">
        <v>43252</v>
      </c>
      <c r="E5562" t="s">
        <v>199</v>
      </c>
      <c r="F5562" s="5">
        <v>43221</v>
      </c>
      <c r="G5562">
        <v>147417.45000000001</v>
      </c>
      <c r="H5562">
        <v>5159.57</v>
      </c>
    </row>
    <row r="5563" spans="1:8" x14ac:dyDescent="0.2">
      <c r="A5563" t="s">
        <v>71</v>
      </c>
      <c r="B5563" t="s">
        <v>55</v>
      </c>
      <c r="C5563" t="s">
        <v>82</v>
      </c>
      <c r="D5563" s="4">
        <v>43252</v>
      </c>
      <c r="E5563" t="s">
        <v>198</v>
      </c>
      <c r="F5563" s="5">
        <v>43221</v>
      </c>
      <c r="G5563">
        <v>61126.34</v>
      </c>
      <c r="H5563">
        <v>-3178.57</v>
      </c>
    </row>
    <row r="5564" spans="1:8" x14ac:dyDescent="0.2">
      <c r="A5564" t="s">
        <v>71</v>
      </c>
      <c r="B5564" t="s">
        <v>55</v>
      </c>
      <c r="C5564" t="s">
        <v>82</v>
      </c>
      <c r="D5564" s="4">
        <v>43252</v>
      </c>
      <c r="E5564" t="s">
        <v>206</v>
      </c>
      <c r="F5564" s="5">
        <v>43221</v>
      </c>
      <c r="G5564">
        <v>58488.49</v>
      </c>
      <c r="H5564">
        <v>5497.9</v>
      </c>
    </row>
    <row r="5565" spans="1:8" x14ac:dyDescent="0.2">
      <c r="A5565" t="s">
        <v>71</v>
      </c>
      <c r="B5565" t="s">
        <v>55</v>
      </c>
      <c r="C5565" t="s">
        <v>82</v>
      </c>
      <c r="D5565" s="4">
        <v>43252</v>
      </c>
      <c r="E5565" t="s">
        <v>207</v>
      </c>
      <c r="F5565" s="5">
        <v>43221</v>
      </c>
      <c r="G5565">
        <v>2637.85</v>
      </c>
      <c r="H5565">
        <v>247.92</v>
      </c>
    </row>
    <row r="5566" spans="1:8" x14ac:dyDescent="0.2">
      <c r="A5566" t="s">
        <v>71</v>
      </c>
      <c r="B5566" t="s">
        <v>55</v>
      </c>
      <c r="C5566" t="s">
        <v>82</v>
      </c>
      <c r="D5566" s="4">
        <v>43252</v>
      </c>
      <c r="E5566" t="s">
        <v>199</v>
      </c>
      <c r="F5566" s="5">
        <v>43221</v>
      </c>
      <c r="G5566">
        <v>61126.34</v>
      </c>
      <c r="H5566">
        <v>3178.57</v>
      </c>
    </row>
    <row r="5567" spans="1:8" x14ac:dyDescent="0.2">
      <c r="A5567" t="s">
        <v>71</v>
      </c>
      <c r="B5567" t="s">
        <v>55</v>
      </c>
      <c r="C5567" t="s">
        <v>82</v>
      </c>
      <c r="D5567" s="4">
        <v>43252</v>
      </c>
      <c r="E5567" t="s">
        <v>198</v>
      </c>
      <c r="F5567" s="5">
        <v>43101</v>
      </c>
      <c r="G5567">
        <v>4001.58</v>
      </c>
      <c r="H5567">
        <v>-152.07</v>
      </c>
    </row>
    <row r="5568" spans="1:8" x14ac:dyDescent="0.2">
      <c r="A5568" t="s">
        <v>71</v>
      </c>
      <c r="B5568" t="s">
        <v>55</v>
      </c>
      <c r="C5568" t="s">
        <v>80</v>
      </c>
      <c r="D5568" s="4">
        <v>43252</v>
      </c>
      <c r="E5568" t="s">
        <v>198</v>
      </c>
      <c r="F5568" s="5">
        <v>43221</v>
      </c>
      <c r="G5568">
        <v>147032.57</v>
      </c>
      <c r="H5568">
        <v>-10439.219999999999</v>
      </c>
    </row>
    <row r="5569" spans="1:8" x14ac:dyDescent="0.2">
      <c r="A5569" t="s">
        <v>71</v>
      </c>
      <c r="B5569" t="s">
        <v>55</v>
      </c>
      <c r="C5569" t="s">
        <v>80</v>
      </c>
      <c r="D5569" s="4">
        <v>43252</v>
      </c>
      <c r="E5569" t="s">
        <v>202</v>
      </c>
      <c r="F5569" s="5">
        <v>43221</v>
      </c>
      <c r="G5569">
        <v>140687.57999999999</v>
      </c>
      <c r="H5569">
        <v>18570.759999999998</v>
      </c>
    </row>
    <row r="5570" spans="1:8" x14ac:dyDescent="0.2">
      <c r="A5570" t="s">
        <v>71</v>
      </c>
      <c r="B5570" t="s">
        <v>55</v>
      </c>
      <c r="C5570" t="s">
        <v>80</v>
      </c>
      <c r="D5570" s="4">
        <v>43252</v>
      </c>
      <c r="E5570" t="s">
        <v>203</v>
      </c>
      <c r="F5570" s="5">
        <v>43221</v>
      </c>
      <c r="G5570">
        <v>6344.99</v>
      </c>
      <c r="H5570">
        <v>837.51</v>
      </c>
    </row>
    <row r="5571" spans="1:8" x14ac:dyDescent="0.2">
      <c r="A5571" t="s">
        <v>71</v>
      </c>
      <c r="B5571" t="s">
        <v>55</v>
      </c>
      <c r="C5571" t="s">
        <v>80</v>
      </c>
      <c r="D5571" s="4">
        <v>43252</v>
      </c>
      <c r="E5571" t="s">
        <v>199</v>
      </c>
      <c r="F5571" s="5">
        <v>43221</v>
      </c>
      <c r="G5571">
        <v>147032.57</v>
      </c>
      <c r="H5571">
        <v>10439.219999999999</v>
      </c>
    </row>
    <row r="5572" spans="1:8" x14ac:dyDescent="0.2">
      <c r="A5572" t="s">
        <v>71</v>
      </c>
      <c r="B5572" t="s">
        <v>55</v>
      </c>
      <c r="C5572" t="s">
        <v>80</v>
      </c>
      <c r="D5572" s="4">
        <v>43252</v>
      </c>
      <c r="E5572" t="s">
        <v>198</v>
      </c>
      <c r="F5572" s="5">
        <v>43101</v>
      </c>
      <c r="G5572">
        <v>3744.55</v>
      </c>
      <c r="H5572">
        <v>-198.46</v>
      </c>
    </row>
    <row r="5573" spans="1:8" x14ac:dyDescent="0.2">
      <c r="A5573" t="s">
        <v>71</v>
      </c>
      <c r="B5573" t="s">
        <v>55</v>
      </c>
      <c r="C5573" t="s">
        <v>80</v>
      </c>
      <c r="D5573" s="4">
        <v>43252</v>
      </c>
      <c r="E5573" t="s">
        <v>199</v>
      </c>
      <c r="F5573" s="5">
        <v>43101</v>
      </c>
      <c r="G5573">
        <v>3744.55</v>
      </c>
      <c r="H5573">
        <v>198.46</v>
      </c>
    </row>
    <row r="5574" spans="1:8" x14ac:dyDescent="0.2">
      <c r="A5574" t="s">
        <v>71</v>
      </c>
      <c r="B5574" t="s">
        <v>55</v>
      </c>
      <c r="C5574" t="s">
        <v>80</v>
      </c>
      <c r="D5574" s="4">
        <v>43252</v>
      </c>
      <c r="E5574" t="s">
        <v>193</v>
      </c>
      <c r="F5574" s="5">
        <v>43101</v>
      </c>
      <c r="G5574">
        <v>3582.96</v>
      </c>
      <c r="H5574">
        <v>472.95</v>
      </c>
    </row>
    <row r="5575" spans="1:8" x14ac:dyDescent="0.2">
      <c r="A5575" t="s">
        <v>71</v>
      </c>
      <c r="B5575" t="s">
        <v>55</v>
      </c>
      <c r="C5575" t="s">
        <v>80</v>
      </c>
      <c r="D5575" s="4">
        <v>43252</v>
      </c>
      <c r="E5575" t="s">
        <v>192</v>
      </c>
      <c r="F5575" s="5">
        <v>43101</v>
      </c>
      <c r="G5575">
        <v>161.59</v>
      </c>
      <c r="H5575">
        <v>21.33</v>
      </c>
    </row>
    <row r="5576" spans="1:8" x14ac:dyDescent="0.2">
      <c r="A5576" t="s">
        <v>71</v>
      </c>
      <c r="B5576" t="s">
        <v>55</v>
      </c>
      <c r="C5576" t="s">
        <v>81</v>
      </c>
      <c r="D5576" s="4">
        <v>43252</v>
      </c>
      <c r="E5576" t="s">
        <v>198</v>
      </c>
      <c r="F5576" s="5">
        <v>43221</v>
      </c>
      <c r="G5576">
        <v>338396.02</v>
      </c>
      <c r="H5576">
        <v>-11843.86</v>
      </c>
    </row>
    <row r="5577" spans="1:8" x14ac:dyDescent="0.2">
      <c r="A5577" t="s">
        <v>71</v>
      </c>
      <c r="B5577" t="s">
        <v>55</v>
      </c>
      <c r="C5577" t="s">
        <v>81</v>
      </c>
      <c r="D5577" s="4">
        <v>43252</v>
      </c>
      <c r="E5577" t="s">
        <v>204</v>
      </c>
      <c r="F5577" s="5">
        <v>43221</v>
      </c>
      <c r="G5577">
        <v>323792.99</v>
      </c>
      <c r="H5577">
        <v>21046.63</v>
      </c>
    </row>
    <row r="5578" spans="1:8" x14ac:dyDescent="0.2">
      <c r="A5578" t="s">
        <v>71</v>
      </c>
      <c r="B5578" t="s">
        <v>55</v>
      </c>
      <c r="C5578" t="s">
        <v>81</v>
      </c>
      <c r="D5578" s="4">
        <v>43252</v>
      </c>
      <c r="E5578" t="s">
        <v>205</v>
      </c>
      <c r="F5578" s="5">
        <v>43221</v>
      </c>
      <c r="G5578">
        <v>14603.03</v>
      </c>
      <c r="H5578">
        <v>949.19</v>
      </c>
    </row>
    <row r="5579" spans="1:8" x14ac:dyDescent="0.2">
      <c r="A5579" t="s">
        <v>71</v>
      </c>
      <c r="B5579" t="s">
        <v>55</v>
      </c>
      <c r="C5579" t="s">
        <v>81</v>
      </c>
      <c r="D5579" s="4">
        <v>43252</v>
      </c>
      <c r="E5579" t="s">
        <v>199</v>
      </c>
      <c r="F5579" s="5">
        <v>43221</v>
      </c>
      <c r="G5579">
        <v>338396.02</v>
      </c>
      <c r="H5579">
        <v>11843.86</v>
      </c>
    </row>
    <row r="5580" spans="1:8" x14ac:dyDescent="0.2">
      <c r="A5580" t="s">
        <v>71</v>
      </c>
      <c r="B5580" t="s">
        <v>55</v>
      </c>
      <c r="C5580" t="s">
        <v>81</v>
      </c>
      <c r="D5580" s="4">
        <v>43252</v>
      </c>
      <c r="E5580" t="s">
        <v>198</v>
      </c>
      <c r="F5580" s="5">
        <v>43101</v>
      </c>
      <c r="G5580">
        <v>10044.35</v>
      </c>
      <c r="H5580">
        <v>-261.14999999999998</v>
      </c>
    </row>
    <row r="5581" spans="1:8" x14ac:dyDescent="0.2">
      <c r="A5581" t="s">
        <v>71</v>
      </c>
      <c r="B5581" t="s">
        <v>55</v>
      </c>
      <c r="C5581" t="s">
        <v>81</v>
      </c>
      <c r="D5581" s="4">
        <v>43252</v>
      </c>
      <c r="E5581" t="s">
        <v>199</v>
      </c>
      <c r="F5581" s="5">
        <v>43101</v>
      </c>
      <c r="G5581">
        <v>10044.35</v>
      </c>
      <c r="H5581">
        <v>261.14999999999998</v>
      </c>
    </row>
    <row r="5582" spans="1:8" x14ac:dyDescent="0.2">
      <c r="A5582" t="s">
        <v>71</v>
      </c>
      <c r="B5582" t="s">
        <v>55</v>
      </c>
      <c r="C5582" t="s">
        <v>81</v>
      </c>
      <c r="D5582" s="4">
        <v>43252</v>
      </c>
      <c r="E5582" t="s">
        <v>195</v>
      </c>
      <c r="F5582" s="5">
        <v>43101</v>
      </c>
      <c r="G5582">
        <v>9610.9</v>
      </c>
      <c r="H5582">
        <v>624.71</v>
      </c>
    </row>
    <row r="5583" spans="1:8" x14ac:dyDescent="0.2">
      <c r="A5583" t="s">
        <v>71</v>
      </c>
      <c r="B5583" t="s">
        <v>55</v>
      </c>
      <c r="C5583" t="s">
        <v>81</v>
      </c>
      <c r="D5583" s="4">
        <v>43252</v>
      </c>
      <c r="E5583" t="s">
        <v>194</v>
      </c>
      <c r="F5583" s="5">
        <v>43101</v>
      </c>
      <c r="G5583">
        <v>433.45</v>
      </c>
      <c r="H5583">
        <v>28.17</v>
      </c>
    </row>
    <row r="5584" spans="1:8" x14ac:dyDescent="0.2">
      <c r="A5584" t="s">
        <v>71</v>
      </c>
      <c r="B5584" t="s">
        <v>55</v>
      </c>
      <c r="C5584" t="s">
        <v>82</v>
      </c>
      <c r="D5584" s="4">
        <v>43252</v>
      </c>
      <c r="E5584" t="s">
        <v>199</v>
      </c>
      <c r="F5584" s="5">
        <v>43221</v>
      </c>
      <c r="G5584">
        <v>120011.58</v>
      </c>
      <c r="H5584">
        <v>6240.61</v>
      </c>
    </row>
    <row r="5585" spans="1:8" x14ac:dyDescent="0.2">
      <c r="A5585" t="s">
        <v>71</v>
      </c>
      <c r="B5585" t="s">
        <v>55</v>
      </c>
      <c r="C5585" t="s">
        <v>82</v>
      </c>
      <c r="D5585" s="4">
        <v>43252</v>
      </c>
      <c r="E5585" t="s">
        <v>198</v>
      </c>
      <c r="F5585" s="5">
        <v>43221</v>
      </c>
      <c r="G5585">
        <v>120011.58</v>
      </c>
      <c r="H5585">
        <v>-6240.61</v>
      </c>
    </row>
    <row r="5586" spans="1:8" x14ac:dyDescent="0.2">
      <c r="A5586" t="s">
        <v>71</v>
      </c>
      <c r="B5586" t="s">
        <v>55</v>
      </c>
      <c r="C5586" t="s">
        <v>82</v>
      </c>
      <c r="D5586" s="4">
        <v>43252</v>
      </c>
      <c r="E5586" t="s">
        <v>206</v>
      </c>
      <c r="F5586" s="5">
        <v>43221</v>
      </c>
      <c r="G5586">
        <v>114832.71</v>
      </c>
      <c r="H5586">
        <v>10794.26</v>
      </c>
    </row>
    <row r="5587" spans="1:8" x14ac:dyDescent="0.2">
      <c r="A5587" t="s">
        <v>71</v>
      </c>
      <c r="B5587" t="s">
        <v>55</v>
      </c>
      <c r="C5587" t="s">
        <v>82</v>
      </c>
      <c r="D5587" s="4">
        <v>43252</v>
      </c>
      <c r="E5587" t="s">
        <v>207</v>
      </c>
      <c r="F5587" s="5">
        <v>43221</v>
      </c>
      <c r="G5587">
        <v>5178.87</v>
      </c>
      <c r="H5587">
        <v>486.9</v>
      </c>
    </row>
    <row r="5588" spans="1:8" x14ac:dyDescent="0.2">
      <c r="A5588" t="s">
        <v>71</v>
      </c>
      <c r="B5588" t="s">
        <v>55</v>
      </c>
      <c r="C5588" t="s">
        <v>82</v>
      </c>
      <c r="D5588" s="4">
        <v>43252</v>
      </c>
      <c r="E5588" t="s">
        <v>199</v>
      </c>
      <c r="F5588" s="5">
        <v>43101</v>
      </c>
      <c r="G5588">
        <v>4001.58</v>
      </c>
      <c r="H5588">
        <v>152.07</v>
      </c>
    </row>
    <row r="5589" spans="1:8" x14ac:dyDescent="0.2">
      <c r="A5589" t="s">
        <v>71</v>
      </c>
      <c r="B5589" t="s">
        <v>55</v>
      </c>
      <c r="C5589" t="s">
        <v>82</v>
      </c>
      <c r="D5589" s="4">
        <v>43252</v>
      </c>
      <c r="E5589" t="s">
        <v>197</v>
      </c>
      <c r="F5589" s="5">
        <v>43101</v>
      </c>
      <c r="G5589">
        <v>3828.9</v>
      </c>
      <c r="H5589">
        <v>363.75</v>
      </c>
    </row>
    <row r="5590" spans="1:8" x14ac:dyDescent="0.2">
      <c r="A5590" t="s">
        <v>71</v>
      </c>
      <c r="B5590" t="s">
        <v>55</v>
      </c>
      <c r="C5590" t="s">
        <v>82</v>
      </c>
      <c r="D5590" s="4">
        <v>43252</v>
      </c>
      <c r="E5590" t="s">
        <v>196</v>
      </c>
      <c r="F5590" s="5">
        <v>43101</v>
      </c>
      <c r="G5590">
        <v>172.68</v>
      </c>
      <c r="H5590">
        <v>16.399999999999999</v>
      </c>
    </row>
    <row r="5591" spans="1:8" x14ac:dyDescent="0.2">
      <c r="A5591" t="s">
        <v>71</v>
      </c>
      <c r="B5591" t="s">
        <v>54</v>
      </c>
      <c r="C5591" t="s">
        <v>80</v>
      </c>
      <c r="D5591" s="4">
        <v>43252</v>
      </c>
      <c r="E5591" t="s">
        <v>199</v>
      </c>
      <c r="F5591" s="5">
        <v>43221</v>
      </c>
      <c r="G5591">
        <v>23674.41</v>
      </c>
      <c r="H5591">
        <v>1680.79</v>
      </c>
    </row>
    <row r="5592" spans="1:8" x14ac:dyDescent="0.2">
      <c r="A5592" t="s">
        <v>71</v>
      </c>
      <c r="B5592" t="s">
        <v>54</v>
      </c>
      <c r="C5592" t="s">
        <v>80</v>
      </c>
      <c r="D5592" s="4">
        <v>43252</v>
      </c>
      <c r="E5592" t="s">
        <v>198</v>
      </c>
      <c r="F5592" s="5">
        <v>43221</v>
      </c>
      <c r="G5592">
        <v>23674.41</v>
      </c>
      <c r="H5592">
        <v>-1680.79</v>
      </c>
    </row>
    <row r="5593" spans="1:8" x14ac:dyDescent="0.2">
      <c r="A5593" t="s">
        <v>71</v>
      </c>
      <c r="B5593" t="s">
        <v>54</v>
      </c>
      <c r="C5593" t="s">
        <v>80</v>
      </c>
      <c r="D5593" s="4">
        <v>43252</v>
      </c>
      <c r="E5593" t="s">
        <v>202</v>
      </c>
      <c r="F5593" s="5">
        <v>43221</v>
      </c>
      <c r="G5593">
        <v>22652.77</v>
      </c>
      <c r="H5593">
        <v>2990.11</v>
      </c>
    </row>
    <row r="5594" spans="1:8" x14ac:dyDescent="0.2">
      <c r="A5594" t="s">
        <v>71</v>
      </c>
      <c r="B5594" t="s">
        <v>54</v>
      </c>
      <c r="C5594" t="s">
        <v>80</v>
      </c>
      <c r="D5594" s="4">
        <v>43252</v>
      </c>
      <c r="E5594" t="s">
        <v>203</v>
      </c>
      <c r="F5594" s="5">
        <v>43221</v>
      </c>
      <c r="G5594">
        <v>1021.64</v>
      </c>
      <c r="H5594">
        <v>134.88999999999999</v>
      </c>
    </row>
    <row r="5595" spans="1:8" x14ac:dyDescent="0.2">
      <c r="A5595" t="s">
        <v>71</v>
      </c>
      <c r="B5595" t="s">
        <v>54</v>
      </c>
      <c r="C5595" t="s">
        <v>80</v>
      </c>
      <c r="D5595" s="4">
        <v>43252</v>
      </c>
      <c r="E5595" t="s">
        <v>199</v>
      </c>
      <c r="F5595" s="5">
        <v>43101</v>
      </c>
      <c r="G5595">
        <v>1683.06</v>
      </c>
      <c r="H5595">
        <v>89.18</v>
      </c>
    </row>
    <row r="5596" spans="1:8" x14ac:dyDescent="0.2">
      <c r="A5596" t="s">
        <v>71</v>
      </c>
      <c r="B5596" t="s">
        <v>54</v>
      </c>
      <c r="C5596" t="s">
        <v>80</v>
      </c>
      <c r="D5596" s="4">
        <v>43252</v>
      </c>
      <c r="E5596" t="s">
        <v>193</v>
      </c>
      <c r="F5596" s="5">
        <v>43101</v>
      </c>
      <c r="G5596">
        <v>1610.47</v>
      </c>
      <c r="H5596">
        <v>212.62</v>
      </c>
    </row>
    <row r="5597" spans="1:8" x14ac:dyDescent="0.2">
      <c r="A5597" t="s">
        <v>71</v>
      </c>
      <c r="B5597" t="s">
        <v>54</v>
      </c>
      <c r="C5597" t="s">
        <v>80</v>
      </c>
      <c r="D5597" s="4">
        <v>43252</v>
      </c>
      <c r="E5597" t="s">
        <v>192</v>
      </c>
      <c r="F5597" s="5">
        <v>43101</v>
      </c>
      <c r="G5597">
        <v>72.59</v>
      </c>
      <c r="H5597">
        <v>9.65</v>
      </c>
    </row>
    <row r="5598" spans="1:8" x14ac:dyDescent="0.2">
      <c r="A5598" t="s">
        <v>71</v>
      </c>
      <c r="B5598" t="s">
        <v>54</v>
      </c>
      <c r="C5598" t="s">
        <v>80</v>
      </c>
      <c r="D5598" s="4">
        <v>43252</v>
      </c>
      <c r="E5598" t="s">
        <v>198</v>
      </c>
      <c r="F5598" s="5">
        <v>43101</v>
      </c>
      <c r="G5598">
        <v>1683.06</v>
      </c>
      <c r="H5598">
        <v>-89.18</v>
      </c>
    </row>
    <row r="5599" spans="1:8" x14ac:dyDescent="0.2">
      <c r="A5599" t="s">
        <v>71</v>
      </c>
      <c r="B5599" t="s">
        <v>54</v>
      </c>
      <c r="C5599" t="s">
        <v>81</v>
      </c>
      <c r="D5599" s="4">
        <v>43252</v>
      </c>
      <c r="E5599" t="s">
        <v>204</v>
      </c>
      <c r="F5599" s="5">
        <v>43221</v>
      </c>
      <c r="G5599">
        <v>105248.13</v>
      </c>
      <c r="H5599">
        <v>6841.16</v>
      </c>
    </row>
    <row r="5600" spans="1:8" x14ac:dyDescent="0.2">
      <c r="A5600" t="s">
        <v>71</v>
      </c>
      <c r="B5600" t="s">
        <v>54</v>
      </c>
      <c r="C5600" t="s">
        <v>81</v>
      </c>
      <c r="D5600" s="4">
        <v>43252</v>
      </c>
      <c r="E5600" t="s">
        <v>205</v>
      </c>
      <c r="F5600" s="5">
        <v>43221</v>
      </c>
      <c r="G5600">
        <v>4746.78</v>
      </c>
      <c r="H5600">
        <v>308.57</v>
      </c>
    </row>
    <row r="5601" spans="1:8" x14ac:dyDescent="0.2">
      <c r="A5601" t="s">
        <v>71</v>
      </c>
      <c r="B5601" t="s">
        <v>54</v>
      </c>
      <c r="C5601" t="s">
        <v>81</v>
      </c>
      <c r="D5601" s="4">
        <v>43252</v>
      </c>
      <c r="E5601" t="s">
        <v>199</v>
      </c>
      <c r="F5601" s="5">
        <v>43221</v>
      </c>
      <c r="G5601">
        <v>109994.91</v>
      </c>
      <c r="H5601">
        <v>3849.96</v>
      </c>
    </row>
    <row r="5602" spans="1:8" x14ac:dyDescent="0.2">
      <c r="A5602" t="s">
        <v>71</v>
      </c>
      <c r="B5602" t="s">
        <v>54</v>
      </c>
      <c r="C5602" t="s">
        <v>81</v>
      </c>
      <c r="D5602" s="4">
        <v>43252</v>
      </c>
      <c r="E5602" t="s">
        <v>198</v>
      </c>
      <c r="F5602" s="5">
        <v>43221</v>
      </c>
      <c r="G5602">
        <v>109994.91</v>
      </c>
      <c r="H5602">
        <v>-3849.96</v>
      </c>
    </row>
    <row r="5603" spans="1:8" x14ac:dyDescent="0.2">
      <c r="A5603" t="s">
        <v>71</v>
      </c>
      <c r="B5603" t="s">
        <v>54</v>
      </c>
      <c r="C5603" t="s">
        <v>81</v>
      </c>
      <c r="D5603" s="4">
        <v>43252</v>
      </c>
      <c r="E5603" t="s">
        <v>195</v>
      </c>
      <c r="F5603" s="5">
        <v>43101</v>
      </c>
      <c r="G5603">
        <v>17373.12</v>
      </c>
      <c r="H5603">
        <v>1129.28</v>
      </c>
    </row>
    <row r="5604" spans="1:8" x14ac:dyDescent="0.2">
      <c r="A5604" t="s">
        <v>71</v>
      </c>
      <c r="B5604" t="s">
        <v>54</v>
      </c>
      <c r="C5604" t="s">
        <v>81</v>
      </c>
      <c r="D5604" s="4">
        <v>43252</v>
      </c>
      <c r="E5604" t="s">
        <v>194</v>
      </c>
      <c r="F5604" s="5">
        <v>43101</v>
      </c>
      <c r="G5604">
        <v>783.53</v>
      </c>
      <c r="H5604">
        <v>50.93</v>
      </c>
    </row>
    <row r="5605" spans="1:8" x14ac:dyDescent="0.2">
      <c r="A5605" t="s">
        <v>71</v>
      </c>
      <c r="B5605" t="s">
        <v>54</v>
      </c>
      <c r="C5605" t="s">
        <v>81</v>
      </c>
      <c r="D5605" s="4">
        <v>43252</v>
      </c>
      <c r="E5605" t="s">
        <v>198</v>
      </c>
      <c r="F5605" s="5">
        <v>43101</v>
      </c>
      <c r="G5605">
        <v>18156.650000000001</v>
      </c>
      <c r="H5605">
        <v>-471.99</v>
      </c>
    </row>
    <row r="5606" spans="1:8" x14ac:dyDescent="0.2">
      <c r="A5606" t="s">
        <v>71</v>
      </c>
      <c r="B5606" t="s">
        <v>54</v>
      </c>
      <c r="C5606" t="s">
        <v>81</v>
      </c>
      <c r="D5606" s="4">
        <v>43252</v>
      </c>
      <c r="E5606" t="s">
        <v>199</v>
      </c>
      <c r="F5606" s="5">
        <v>43101</v>
      </c>
      <c r="G5606">
        <v>18156.650000000001</v>
      </c>
      <c r="H5606">
        <v>471.99</v>
      </c>
    </row>
    <row r="5607" spans="1:8" x14ac:dyDescent="0.2">
      <c r="A5607" t="s">
        <v>71</v>
      </c>
      <c r="B5607" t="s">
        <v>54</v>
      </c>
      <c r="C5607" t="s">
        <v>82</v>
      </c>
      <c r="D5607" s="4">
        <v>43252</v>
      </c>
      <c r="E5607" t="s">
        <v>199</v>
      </c>
      <c r="F5607" s="5">
        <v>43221</v>
      </c>
      <c r="G5607">
        <v>27719.03</v>
      </c>
      <c r="H5607">
        <v>1441.4</v>
      </c>
    </row>
    <row r="5608" spans="1:8" x14ac:dyDescent="0.2">
      <c r="A5608" t="s">
        <v>71</v>
      </c>
      <c r="B5608" t="s">
        <v>54</v>
      </c>
      <c r="C5608" t="s">
        <v>82</v>
      </c>
      <c r="D5608" s="4">
        <v>43252</v>
      </c>
      <c r="E5608" t="s">
        <v>198</v>
      </c>
      <c r="F5608" s="5">
        <v>43221</v>
      </c>
      <c r="G5608">
        <v>27719.03</v>
      </c>
      <c r="H5608">
        <v>-1441.4</v>
      </c>
    </row>
    <row r="5609" spans="1:8" x14ac:dyDescent="0.2">
      <c r="A5609" t="s">
        <v>71</v>
      </c>
      <c r="B5609" t="s">
        <v>54</v>
      </c>
      <c r="C5609" t="s">
        <v>82</v>
      </c>
      <c r="D5609" s="4">
        <v>43252</v>
      </c>
      <c r="E5609" t="s">
        <v>206</v>
      </c>
      <c r="F5609" s="5">
        <v>43221</v>
      </c>
      <c r="G5609">
        <v>26522.85</v>
      </c>
      <c r="H5609">
        <v>2493.0700000000002</v>
      </c>
    </row>
    <row r="5610" spans="1:8" x14ac:dyDescent="0.2">
      <c r="A5610" t="s">
        <v>71</v>
      </c>
      <c r="B5610" t="s">
        <v>54</v>
      </c>
      <c r="C5610" t="s">
        <v>82</v>
      </c>
      <c r="D5610" s="4">
        <v>43252</v>
      </c>
      <c r="E5610" t="s">
        <v>207</v>
      </c>
      <c r="F5610" s="5">
        <v>43221</v>
      </c>
      <c r="G5610">
        <v>1196.18</v>
      </c>
      <c r="H5610">
        <v>112.42</v>
      </c>
    </row>
    <row r="5611" spans="1:8" x14ac:dyDescent="0.2">
      <c r="A5611" t="s">
        <v>71</v>
      </c>
      <c r="B5611" t="s">
        <v>54</v>
      </c>
      <c r="C5611" t="s">
        <v>82</v>
      </c>
      <c r="D5611" s="4">
        <v>43252</v>
      </c>
      <c r="E5611" t="s">
        <v>199</v>
      </c>
      <c r="F5611" s="5">
        <v>43101</v>
      </c>
      <c r="G5611">
        <v>1340.5</v>
      </c>
      <c r="H5611">
        <v>50.78</v>
      </c>
    </row>
    <row r="5612" spans="1:8" x14ac:dyDescent="0.2">
      <c r="A5612" t="s">
        <v>71</v>
      </c>
      <c r="B5612" t="s">
        <v>54</v>
      </c>
      <c r="C5612" t="s">
        <v>82</v>
      </c>
      <c r="D5612" s="4">
        <v>43252</v>
      </c>
      <c r="E5612" t="s">
        <v>197</v>
      </c>
      <c r="F5612" s="5">
        <v>43101</v>
      </c>
      <c r="G5612">
        <v>1282.6199999999999</v>
      </c>
      <c r="H5612">
        <v>121.8</v>
      </c>
    </row>
    <row r="5613" spans="1:8" x14ac:dyDescent="0.2">
      <c r="A5613" t="s">
        <v>71</v>
      </c>
      <c r="B5613" t="s">
        <v>54</v>
      </c>
      <c r="C5613" t="s">
        <v>82</v>
      </c>
      <c r="D5613" s="4">
        <v>43252</v>
      </c>
      <c r="E5613" t="s">
        <v>196</v>
      </c>
      <c r="F5613" s="5">
        <v>43101</v>
      </c>
      <c r="G5613">
        <v>57.88</v>
      </c>
      <c r="H5613">
        <v>5.5</v>
      </c>
    </row>
    <row r="5614" spans="1:8" x14ac:dyDescent="0.2">
      <c r="A5614" t="s">
        <v>71</v>
      </c>
      <c r="B5614" t="s">
        <v>54</v>
      </c>
      <c r="C5614" t="s">
        <v>82</v>
      </c>
      <c r="D5614" s="4">
        <v>43252</v>
      </c>
      <c r="E5614" t="s">
        <v>198</v>
      </c>
      <c r="F5614" s="5">
        <v>43101</v>
      </c>
      <c r="G5614">
        <v>1340.5</v>
      </c>
      <c r="H5614">
        <v>-50.78</v>
      </c>
    </row>
    <row r="5615" spans="1:8" x14ac:dyDescent="0.2">
      <c r="A5615" t="s">
        <v>71</v>
      </c>
      <c r="B5615" t="s">
        <v>54</v>
      </c>
      <c r="C5615" t="s">
        <v>80</v>
      </c>
      <c r="D5615" s="4">
        <v>43252</v>
      </c>
      <c r="E5615" t="s">
        <v>199</v>
      </c>
      <c r="F5615" s="5">
        <v>43101</v>
      </c>
      <c r="G5615">
        <v>18.579999999999998</v>
      </c>
      <c r="H5615">
        <v>0.98</v>
      </c>
    </row>
    <row r="5616" spans="1:8" x14ac:dyDescent="0.2">
      <c r="A5616" t="s">
        <v>71</v>
      </c>
      <c r="B5616" t="s">
        <v>54</v>
      </c>
      <c r="C5616" t="s">
        <v>80</v>
      </c>
      <c r="D5616" s="4">
        <v>43252</v>
      </c>
      <c r="E5616" t="s">
        <v>193</v>
      </c>
      <c r="F5616" s="5">
        <v>43101</v>
      </c>
      <c r="G5616">
        <v>17.78</v>
      </c>
      <c r="H5616">
        <v>2.35</v>
      </c>
    </row>
    <row r="5617" spans="1:8" x14ac:dyDescent="0.2">
      <c r="A5617" t="s">
        <v>71</v>
      </c>
      <c r="B5617" t="s">
        <v>54</v>
      </c>
      <c r="C5617" t="s">
        <v>80</v>
      </c>
      <c r="D5617" s="4">
        <v>43252</v>
      </c>
      <c r="E5617" t="s">
        <v>192</v>
      </c>
      <c r="F5617" s="5">
        <v>43101</v>
      </c>
      <c r="G5617">
        <v>0.8</v>
      </c>
      <c r="H5617">
        <v>0.1</v>
      </c>
    </row>
    <row r="5618" spans="1:8" x14ac:dyDescent="0.2">
      <c r="A5618" t="s">
        <v>71</v>
      </c>
      <c r="B5618" t="s">
        <v>54</v>
      </c>
      <c r="C5618" t="s">
        <v>80</v>
      </c>
      <c r="D5618" s="4">
        <v>43252</v>
      </c>
      <c r="E5618" t="s">
        <v>198</v>
      </c>
      <c r="F5618" s="5">
        <v>43101</v>
      </c>
      <c r="G5618">
        <v>18.579999999999998</v>
      </c>
      <c r="H5618">
        <v>-0.98</v>
      </c>
    </row>
    <row r="5619" spans="1:8" x14ac:dyDescent="0.2">
      <c r="A5619" t="s">
        <v>71</v>
      </c>
      <c r="B5619" t="s">
        <v>54</v>
      </c>
      <c r="C5619" t="s">
        <v>81</v>
      </c>
      <c r="D5619" s="4">
        <v>43252</v>
      </c>
      <c r="E5619" t="s">
        <v>198</v>
      </c>
      <c r="F5619" s="5">
        <v>43101</v>
      </c>
      <c r="G5619">
        <v>61.17</v>
      </c>
      <c r="H5619">
        <v>-1.59</v>
      </c>
    </row>
    <row r="5620" spans="1:8" x14ac:dyDescent="0.2">
      <c r="A5620" t="s">
        <v>71</v>
      </c>
      <c r="B5620" t="s">
        <v>54</v>
      </c>
      <c r="C5620" t="s">
        <v>81</v>
      </c>
      <c r="D5620" s="4">
        <v>43252</v>
      </c>
      <c r="E5620" t="s">
        <v>199</v>
      </c>
      <c r="F5620" s="5">
        <v>43101</v>
      </c>
      <c r="G5620">
        <v>61.17</v>
      </c>
      <c r="H5620">
        <v>1.59</v>
      </c>
    </row>
    <row r="5621" spans="1:8" x14ac:dyDescent="0.2">
      <c r="A5621" t="s">
        <v>71</v>
      </c>
      <c r="B5621" t="s">
        <v>54</v>
      </c>
      <c r="C5621" t="s">
        <v>81</v>
      </c>
      <c r="D5621" s="4">
        <v>43252</v>
      </c>
      <c r="E5621" t="s">
        <v>195</v>
      </c>
      <c r="F5621" s="5">
        <v>43101</v>
      </c>
      <c r="G5621">
        <v>58.53</v>
      </c>
      <c r="H5621">
        <v>3.81</v>
      </c>
    </row>
    <row r="5622" spans="1:8" x14ac:dyDescent="0.2">
      <c r="A5622" t="s">
        <v>71</v>
      </c>
      <c r="B5622" t="s">
        <v>54</v>
      </c>
      <c r="C5622" t="s">
        <v>81</v>
      </c>
      <c r="D5622" s="4">
        <v>43252</v>
      </c>
      <c r="E5622" t="s">
        <v>194</v>
      </c>
      <c r="F5622" s="5">
        <v>43101</v>
      </c>
      <c r="G5622">
        <v>2.64</v>
      </c>
      <c r="H5622">
        <v>0.18</v>
      </c>
    </row>
    <row r="5623" spans="1:8" x14ac:dyDescent="0.2">
      <c r="A5623" t="s">
        <v>71</v>
      </c>
      <c r="B5623" t="s">
        <v>54</v>
      </c>
      <c r="C5623" t="s">
        <v>82</v>
      </c>
      <c r="D5623" s="4">
        <v>43252</v>
      </c>
      <c r="E5623" t="s">
        <v>199</v>
      </c>
      <c r="F5623" s="5">
        <v>43101</v>
      </c>
      <c r="G5623">
        <v>14.32</v>
      </c>
      <c r="H5623">
        <v>0.54</v>
      </c>
    </row>
    <row r="5624" spans="1:8" x14ac:dyDescent="0.2">
      <c r="A5624" t="s">
        <v>71</v>
      </c>
      <c r="B5624" t="s">
        <v>54</v>
      </c>
      <c r="C5624" t="s">
        <v>82</v>
      </c>
      <c r="D5624" s="4">
        <v>43252</v>
      </c>
      <c r="E5624" t="s">
        <v>197</v>
      </c>
      <c r="F5624" s="5">
        <v>43101</v>
      </c>
      <c r="G5624">
        <v>13.7</v>
      </c>
      <c r="H5624">
        <v>1.3</v>
      </c>
    </row>
    <row r="5625" spans="1:8" x14ac:dyDescent="0.2">
      <c r="A5625" t="s">
        <v>71</v>
      </c>
      <c r="B5625" t="s">
        <v>54</v>
      </c>
      <c r="C5625" t="s">
        <v>82</v>
      </c>
      <c r="D5625" s="4">
        <v>43252</v>
      </c>
      <c r="E5625" t="s">
        <v>196</v>
      </c>
      <c r="F5625" s="5">
        <v>43101</v>
      </c>
      <c r="G5625">
        <v>0.62</v>
      </c>
      <c r="H5625">
        <v>0.06</v>
      </c>
    </row>
    <row r="5626" spans="1:8" x14ac:dyDescent="0.2">
      <c r="A5626" t="s">
        <v>71</v>
      </c>
      <c r="B5626" t="s">
        <v>54</v>
      </c>
      <c r="C5626" t="s">
        <v>82</v>
      </c>
      <c r="D5626" s="4">
        <v>43252</v>
      </c>
      <c r="E5626" t="s">
        <v>198</v>
      </c>
      <c r="F5626" s="5">
        <v>43101</v>
      </c>
      <c r="G5626">
        <v>14.32</v>
      </c>
      <c r="H5626">
        <v>-0.54</v>
      </c>
    </row>
    <row r="5627" spans="1:8" x14ac:dyDescent="0.2">
      <c r="A5627" t="s">
        <v>71</v>
      </c>
      <c r="B5627" t="s">
        <v>55</v>
      </c>
      <c r="C5627" t="s">
        <v>80</v>
      </c>
      <c r="D5627" s="4">
        <v>43252</v>
      </c>
      <c r="E5627" t="s">
        <v>198</v>
      </c>
      <c r="F5627" s="5">
        <v>43221</v>
      </c>
      <c r="G5627">
        <v>1.99</v>
      </c>
      <c r="H5627">
        <v>-0.14000000000000001</v>
      </c>
    </row>
    <row r="5628" spans="1:8" x14ac:dyDescent="0.2">
      <c r="A5628" t="s">
        <v>71</v>
      </c>
      <c r="B5628" t="s">
        <v>55</v>
      </c>
      <c r="C5628" t="s">
        <v>80</v>
      </c>
      <c r="D5628" s="4">
        <v>43252</v>
      </c>
      <c r="E5628" t="s">
        <v>198</v>
      </c>
      <c r="F5628" s="5">
        <v>43221</v>
      </c>
      <c r="G5628">
        <v>117103.89</v>
      </c>
      <c r="H5628">
        <v>-8314.35</v>
      </c>
    </row>
    <row r="5629" spans="1:8" x14ac:dyDescent="0.2">
      <c r="A5629" t="s">
        <v>71</v>
      </c>
      <c r="B5629" t="s">
        <v>55</v>
      </c>
      <c r="C5629" t="s">
        <v>80</v>
      </c>
      <c r="D5629" s="4">
        <v>43252</v>
      </c>
      <c r="E5629" t="s">
        <v>202</v>
      </c>
      <c r="F5629" s="5">
        <v>43221</v>
      </c>
      <c r="G5629">
        <v>112050.41</v>
      </c>
      <c r="H5629">
        <v>14790.73</v>
      </c>
    </row>
    <row r="5630" spans="1:8" x14ac:dyDescent="0.2">
      <c r="A5630" t="s">
        <v>71</v>
      </c>
      <c r="B5630" t="s">
        <v>55</v>
      </c>
      <c r="C5630" t="s">
        <v>80</v>
      </c>
      <c r="D5630" s="4">
        <v>43252</v>
      </c>
      <c r="E5630" t="s">
        <v>203</v>
      </c>
      <c r="F5630" s="5">
        <v>43221</v>
      </c>
      <c r="G5630">
        <v>5053.4799999999996</v>
      </c>
      <c r="H5630">
        <v>667.08</v>
      </c>
    </row>
    <row r="5631" spans="1:8" x14ac:dyDescent="0.2">
      <c r="A5631" t="s">
        <v>71</v>
      </c>
      <c r="B5631" t="s">
        <v>55</v>
      </c>
      <c r="C5631" t="s">
        <v>80</v>
      </c>
      <c r="D5631" s="4">
        <v>43252</v>
      </c>
      <c r="E5631" t="s">
        <v>199</v>
      </c>
      <c r="F5631" s="5">
        <v>43221</v>
      </c>
      <c r="G5631">
        <v>117103.89</v>
      </c>
      <c r="H5631">
        <v>8314.35</v>
      </c>
    </row>
    <row r="5632" spans="1:8" x14ac:dyDescent="0.2">
      <c r="A5632" t="s">
        <v>71</v>
      </c>
      <c r="B5632" t="s">
        <v>55</v>
      </c>
      <c r="C5632" t="s">
        <v>81</v>
      </c>
      <c r="D5632" s="4">
        <v>43252</v>
      </c>
      <c r="E5632" t="s">
        <v>198</v>
      </c>
      <c r="F5632" s="5">
        <v>43221</v>
      </c>
      <c r="G5632">
        <v>267838.78000000003</v>
      </c>
      <c r="H5632">
        <v>-9374.39</v>
      </c>
    </row>
    <row r="5633" spans="1:8" x14ac:dyDescent="0.2">
      <c r="A5633" t="s">
        <v>71</v>
      </c>
      <c r="B5633" t="s">
        <v>55</v>
      </c>
      <c r="C5633" t="s">
        <v>81</v>
      </c>
      <c r="D5633" s="4">
        <v>43252</v>
      </c>
      <c r="E5633" t="s">
        <v>204</v>
      </c>
      <c r="F5633" s="5">
        <v>43221</v>
      </c>
      <c r="G5633">
        <v>256280.47</v>
      </c>
      <c r="H5633">
        <v>16658.240000000002</v>
      </c>
    </row>
    <row r="5634" spans="1:8" x14ac:dyDescent="0.2">
      <c r="A5634" t="s">
        <v>71</v>
      </c>
      <c r="B5634" t="s">
        <v>54</v>
      </c>
      <c r="C5634" t="s">
        <v>81</v>
      </c>
      <c r="D5634" s="4">
        <v>43282</v>
      </c>
      <c r="E5634" t="s">
        <v>199</v>
      </c>
      <c r="F5634" s="5">
        <v>43221</v>
      </c>
      <c r="G5634">
        <v>230634.69</v>
      </c>
      <c r="H5634">
        <v>8072.28</v>
      </c>
    </row>
    <row r="5635" spans="1:8" x14ac:dyDescent="0.2">
      <c r="A5635" t="s">
        <v>71</v>
      </c>
      <c r="B5635" t="s">
        <v>54</v>
      </c>
      <c r="C5635" t="s">
        <v>82</v>
      </c>
      <c r="D5635" s="4">
        <v>43282</v>
      </c>
      <c r="E5635" t="s">
        <v>198</v>
      </c>
      <c r="F5635" s="5">
        <v>43221</v>
      </c>
      <c r="G5635">
        <v>72654.67</v>
      </c>
      <c r="H5635">
        <v>-3777.89</v>
      </c>
    </row>
    <row r="5636" spans="1:8" x14ac:dyDescent="0.2">
      <c r="A5636" t="s">
        <v>71</v>
      </c>
      <c r="B5636" t="s">
        <v>54</v>
      </c>
      <c r="C5636" t="s">
        <v>82</v>
      </c>
      <c r="D5636" s="4">
        <v>43282</v>
      </c>
      <c r="E5636" t="s">
        <v>206</v>
      </c>
      <c r="F5636" s="5">
        <v>43221</v>
      </c>
      <c r="G5636">
        <v>69519.37</v>
      </c>
      <c r="H5636">
        <v>6534.9</v>
      </c>
    </row>
    <row r="5637" spans="1:8" x14ac:dyDescent="0.2">
      <c r="A5637" t="s">
        <v>71</v>
      </c>
      <c r="B5637" t="s">
        <v>54</v>
      </c>
      <c r="C5637" t="s">
        <v>82</v>
      </c>
      <c r="D5637" s="4">
        <v>43282</v>
      </c>
      <c r="E5637" t="s">
        <v>207</v>
      </c>
      <c r="F5637" s="5">
        <v>43221</v>
      </c>
      <c r="G5637">
        <v>3135.3</v>
      </c>
      <c r="H5637">
        <v>294.74</v>
      </c>
    </row>
    <row r="5638" spans="1:8" x14ac:dyDescent="0.2">
      <c r="A5638" t="s">
        <v>71</v>
      </c>
      <c r="B5638" t="s">
        <v>54</v>
      </c>
      <c r="C5638" t="s">
        <v>82</v>
      </c>
      <c r="D5638" s="4">
        <v>43282</v>
      </c>
      <c r="E5638" t="s">
        <v>199</v>
      </c>
      <c r="F5638" s="5">
        <v>43221</v>
      </c>
      <c r="G5638">
        <v>72654.67</v>
      </c>
      <c r="H5638">
        <v>3777.89</v>
      </c>
    </row>
    <row r="5639" spans="1:8" x14ac:dyDescent="0.2">
      <c r="A5639" t="s">
        <v>71</v>
      </c>
      <c r="B5639" t="s">
        <v>54</v>
      </c>
      <c r="C5639" t="s">
        <v>81</v>
      </c>
      <c r="D5639" s="4">
        <v>43282</v>
      </c>
      <c r="E5639" t="s">
        <v>205</v>
      </c>
      <c r="F5639" s="5">
        <v>43221</v>
      </c>
      <c r="G5639">
        <v>16624.23</v>
      </c>
      <c r="H5639">
        <v>1080.56</v>
      </c>
    </row>
    <row r="5640" spans="1:8" x14ac:dyDescent="0.2">
      <c r="A5640" t="s">
        <v>71</v>
      </c>
      <c r="B5640" t="s">
        <v>54</v>
      </c>
      <c r="C5640" t="s">
        <v>81</v>
      </c>
      <c r="D5640" s="4">
        <v>43282</v>
      </c>
      <c r="E5640" t="s">
        <v>199</v>
      </c>
      <c r="F5640" s="5">
        <v>43221</v>
      </c>
      <c r="G5640">
        <v>385232.45</v>
      </c>
      <c r="H5640">
        <v>13483.18</v>
      </c>
    </row>
    <row r="5641" spans="1:8" x14ac:dyDescent="0.2">
      <c r="A5641" t="s">
        <v>71</v>
      </c>
      <c r="B5641" t="s">
        <v>54</v>
      </c>
      <c r="C5641" t="s">
        <v>82</v>
      </c>
      <c r="D5641" s="4">
        <v>43282</v>
      </c>
      <c r="E5641" t="s">
        <v>198</v>
      </c>
      <c r="F5641" s="5">
        <v>43221</v>
      </c>
      <c r="G5641">
        <v>109593.15</v>
      </c>
      <c r="H5641">
        <v>-5698.91</v>
      </c>
    </row>
    <row r="5642" spans="1:8" x14ac:dyDescent="0.2">
      <c r="A5642" t="s">
        <v>71</v>
      </c>
      <c r="B5642" t="s">
        <v>54</v>
      </c>
      <c r="C5642" t="s">
        <v>82</v>
      </c>
      <c r="D5642" s="4">
        <v>43282</v>
      </c>
      <c r="E5642" t="s">
        <v>206</v>
      </c>
      <c r="F5642" s="5">
        <v>43221</v>
      </c>
      <c r="G5642">
        <v>104863.73</v>
      </c>
      <c r="H5642">
        <v>9857.09</v>
      </c>
    </row>
    <row r="5643" spans="1:8" x14ac:dyDescent="0.2">
      <c r="A5643" t="s">
        <v>71</v>
      </c>
      <c r="B5643" t="s">
        <v>54</v>
      </c>
      <c r="C5643" t="s">
        <v>82</v>
      </c>
      <c r="D5643" s="4">
        <v>43282</v>
      </c>
      <c r="E5643" t="s">
        <v>207</v>
      </c>
      <c r="F5643" s="5">
        <v>43221</v>
      </c>
      <c r="G5643">
        <v>4729.42</v>
      </c>
      <c r="H5643">
        <v>444.5</v>
      </c>
    </row>
    <row r="5644" spans="1:8" x14ac:dyDescent="0.2">
      <c r="A5644" t="s">
        <v>71</v>
      </c>
      <c r="B5644" t="s">
        <v>54</v>
      </c>
      <c r="C5644" t="s">
        <v>82</v>
      </c>
      <c r="D5644" s="4">
        <v>43282</v>
      </c>
      <c r="E5644" t="s">
        <v>199</v>
      </c>
      <c r="F5644" s="5">
        <v>43221</v>
      </c>
      <c r="G5644">
        <v>109593.15</v>
      </c>
      <c r="H5644">
        <v>5698.91</v>
      </c>
    </row>
    <row r="5645" spans="1:8" x14ac:dyDescent="0.2">
      <c r="A5645" t="s">
        <v>71</v>
      </c>
      <c r="B5645" t="s">
        <v>54</v>
      </c>
      <c r="C5645" t="s">
        <v>80</v>
      </c>
      <c r="D5645" s="4">
        <v>43282</v>
      </c>
      <c r="E5645" t="s">
        <v>198</v>
      </c>
      <c r="F5645" s="5">
        <v>43101</v>
      </c>
      <c r="G5645">
        <v>0.02</v>
      </c>
      <c r="H5645">
        <v>0</v>
      </c>
    </row>
    <row r="5646" spans="1:8" x14ac:dyDescent="0.2">
      <c r="A5646" t="s">
        <v>71</v>
      </c>
      <c r="B5646" t="s">
        <v>54</v>
      </c>
      <c r="C5646" t="s">
        <v>80</v>
      </c>
      <c r="D5646" s="4">
        <v>43282</v>
      </c>
      <c r="E5646" t="s">
        <v>193</v>
      </c>
      <c r="F5646" s="5">
        <v>43101</v>
      </c>
      <c r="G5646">
        <v>0.01</v>
      </c>
      <c r="H5646">
        <v>0</v>
      </c>
    </row>
    <row r="5647" spans="1:8" x14ac:dyDescent="0.2">
      <c r="A5647" t="s">
        <v>71</v>
      </c>
      <c r="B5647" t="s">
        <v>54</v>
      </c>
      <c r="C5647" t="s">
        <v>80</v>
      </c>
      <c r="D5647" s="4">
        <v>43282</v>
      </c>
      <c r="E5647" t="s">
        <v>192</v>
      </c>
      <c r="F5647" s="5">
        <v>43101</v>
      </c>
      <c r="G5647">
        <v>0.01</v>
      </c>
      <c r="H5647">
        <v>0</v>
      </c>
    </row>
    <row r="5648" spans="1:8" x14ac:dyDescent="0.2">
      <c r="A5648" t="s">
        <v>71</v>
      </c>
      <c r="B5648" t="s">
        <v>54</v>
      </c>
      <c r="C5648" t="s">
        <v>80</v>
      </c>
      <c r="D5648" s="4">
        <v>43282</v>
      </c>
      <c r="E5648" t="s">
        <v>199</v>
      </c>
      <c r="F5648" s="5">
        <v>43101</v>
      </c>
      <c r="G5648">
        <v>0.02</v>
      </c>
      <c r="H5648">
        <v>0</v>
      </c>
    </row>
    <row r="5649" spans="1:8" x14ac:dyDescent="0.2">
      <c r="A5649" t="s">
        <v>71</v>
      </c>
      <c r="B5649" t="s">
        <v>54</v>
      </c>
      <c r="C5649" t="s">
        <v>81</v>
      </c>
      <c r="D5649" s="4">
        <v>43282</v>
      </c>
      <c r="E5649" t="s">
        <v>198</v>
      </c>
      <c r="F5649" s="5">
        <v>43101</v>
      </c>
      <c r="G5649">
        <v>-0.01</v>
      </c>
      <c r="H5649">
        <v>0.01</v>
      </c>
    </row>
    <row r="5650" spans="1:8" x14ac:dyDescent="0.2">
      <c r="A5650" t="s">
        <v>71</v>
      </c>
      <c r="B5650" t="s">
        <v>54</v>
      </c>
      <c r="C5650" t="s">
        <v>81</v>
      </c>
      <c r="D5650" s="4">
        <v>43282</v>
      </c>
      <c r="E5650" t="s">
        <v>195</v>
      </c>
      <c r="F5650" s="5">
        <v>43101</v>
      </c>
      <c r="G5650">
        <v>-0.01</v>
      </c>
      <c r="H5650">
        <v>0</v>
      </c>
    </row>
    <row r="5651" spans="1:8" x14ac:dyDescent="0.2">
      <c r="A5651" t="s">
        <v>71</v>
      </c>
      <c r="B5651" t="s">
        <v>55</v>
      </c>
      <c r="C5651" t="s">
        <v>80</v>
      </c>
      <c r="D5651" s="4">
        <v>43282</v>
      </c>
      <c r="E5651" t="s">
        <v>198</v>
      </c>
      <c r="F5651" s="5">
        <v>43221</v>
      </c>
      <c r="G5651">
        <v>1121.77</v>
      </c>
      <c r="H5651">
        <v>-79.63</v>
      </c>
    </row>
    <row r="5652" spans="1:8" x14ac:dyDescent="0.2">
      <c r="A5652" t="s">
        <v>71</v>
      </c>
      <c r="B5652" t="s">
        <v>55</v>
      </c>
      <c r="C5652" t="s">
        <v>80</v>
      </c>
      <c r="D5652" s="4">
        <v>43282</v>
      </c>
      <c r="E5652" t="s">
        <v>202</v>
      </c>
      <c r="F5652" s="5">
        <v>43221</v>
      </c>
      <c r="G5652">
        <v>1073.3599999999999</v>
      </c>
      <c r="H5652">
        <v>141.68</v>
      </c>
    </row>
    <row r="5653" spans="1:8" x14ac:dyDescent="0.2">
      <c r="A5653" t="s">
        <v>71</v>
      </c>
      <c r="B5653" t="s">
        <v>55</v>
      </c>
      <c r="C5653" t="s">
        <v>80</v>
      </c>
      <c r="D5653" s="4">
        <v>43282</v>
      </c>
      <c r="E5653" t="s">
        <v>203</v>
      </c>
      <c r="F5653" s="5">
        <v>43221</v>
      </c>
      <c r="G5653">
        <v>48.41</v>
      </c>
      <c r="H5653">
        <v>6.37</v>
      </c>
    </row>
    <row r="5654" spans="1:8" x14ac:dyDescent="0.2">
      <c r="A5654" t="s">
        <v>71</v>
      </c>
      <c r="B5654" t="s">
        <v>55</v>
      </c>
      <c r="C5654" t="s">
        <v>80</v>
      </c>
      <c r="D5654" s="4">
        <v>43282</v>
      </c>
      <c r="E5654" t="s">
        <v>199</v>
      </c>
      <c r="F5654" s="5">
        <v>43221</v>
      </c>
      <c r="G5654">
        <v>1121.77</v>
      </c>
      <c r="H5654">
        <v>79.63</v>
      </c>
    </row>
    <row r="5655" spans="1:8" x14ac:dyDescent="0.2">
      <c r="A5655" t="s">
        <v>71</v>
      </c>
      <c r="B5655" t="s">
        <v>55</v>
      </c>
      <c r="C5655" t="s">
        <v>81</v>
      </c>
      <c r="D5655" s="4">
        <v>43282</v>
      </c>
      <c r="E5655" t="s">
        <v>198</v>
      </c>
      <c r="F5655" s="5">
        <v>43221</v>
      </c>
      <c r="G5655">
        <v>4755.5</v>
      </c>
      <c r="H5655">
        <v>-166.43</v>
      </c>
    </row>
    <row r="5656" spans="1:8" x14ac:dyDescent="0.2">
      <c r="A5656" t="s">
        <v>71</v>
      </c>
      <c r="B5656" t="s">
        <v>55</v>
      </c>
      <c r="C5656" t="s">
        <v>81</v>
      </c>
      <c r="D5656" s="4">
        <v>43282</v>
      </c>
      <c r="E5656" t="s">
        <v>204</v>
      </c>
      <c r="F5656" s="5">
        <v>43221</v>
      </c>
      <c r="G5656">
        <v>4550.28</v>
      </c>
      <c r="H5656">
        <v>295.76</v>
      </c>
    </row>
    <row r="5657" spans="1:8" x14ac:dyDescent="0.2">
      <c r="A5657" t="s">
        <v>71</v>
      </c>
      <c r="B5657" t="s">
        <v>55</v>
      </c>
      <c r="C5657" t="s">
        <v>81</v>
      </c>
      <c r="D5657" s="4">
        <v>43282</v>
      </c>
      <c r="E5657" t="s">
        <v>205</v>
      </c>
      <c r="F5657" s="5">
        <v>43221</v>
      </c>
      <c r="G5657">
        <v>205.22</v>
      </c>
      <c r="H5657">
        <v>13.33</v>
      </c>
    </row>
    <row r="5658" spans="1:8" x14ac:dyDescent="0.2">
      <c r="A5658" t="s">
        <v>71</v>
      </c>
      <c r="B5658" t="s">
        <v>55</v>
      </c>
      <c r="C5658" t="s">
        <v>81</v>
      </c>
      <c r="D5658" s="4">
        <v>43282</v>
      </c>
      <c r="E5658" t="s">
        <v>199</v>
      </c>
      <c r="F5658" s="5">
        <v>43221</v>
      </c>
      <c r="G5658">
        <v>4755.5</v>
      </c>
      <c r="H5658">
        <v>166.43</v>
      </c>
    </row>
    <row r="5659" spans="1:8" x14ac:dyDescent="0.2">
      <c r="A5659" t="s">
        <v>71</v>
      </c>
      <c r="B5659" t="s">
        <v>55</v>
      </c>
      <c r="C5659" t="s">
        <v>82</v>
      </c>
      <c r="D5659" s="4">
        <v>43282</v>
      </c>
      <c r="E5659" t="s">
        <v>198</v>
      </c>
      <c r="F5659" s="5">
        <v>43221</v>
      </c>
      <c r="G5659">
        <v>1206.1099999999999</v>
      </c>
      <c r="H5659">
        <v>-62.73</v>
      </c>
    </row>
    <row r="5660" spans="1:8" x14ac:dyDescent="0.2">
      <c r="A5660" t="s">
        <v>71</v>
      </c>
      <c r="B5660" t="s">
        <v>55</v>
      </c>
      <c r="C5660" t="s">
        <v>82</v>
      </c>
      <c r="D5660" s="4">
        <v>43282</v>
      </c>
      <c r="E5660" t="s">
        <v>206</v>
      </c>
      <c r="F5660" s="5">
        <v>43221</v>
      </c>
      <c r="G5660">
        <v>1154.05</v>
      </c>
      <c r="H5660">
        <v>108.49</v>
      </c>
    </row>
    <row r="5661" spans="1:8" x14ac:dyDescent="0.2">
      <c r="A5661" t="s">
        <v>71</v>
      </c>
      <c r="B5661" t="s">
        <v>55</v>
      </c>
      <c r="C5661" t="s">
        <v>82</v>
      </c>
      <c r="D5661" s="4">
        <v>43282</v>
      </c>
      <c r="E5661" t="s">
        <v>207</v>
      </c>
      <c r="F5661" s="5">
        <v>43221</v>
      </c>
      <c r="G5661">
        <v>52.06</v>
      </c>
      <c r="H5661">
        <v>4.8899999999999997</v>
      </c>
    </row>
    <row r="5662" spans="1:8" x14ac:dyDescent="0.2">
      <c r="A5662" t="s">
        <v>71</v>
      </c>
      <c r="B5662" t="s">
        <v>55</v>
      </c>
      <c r="C5662" t="s">
        <v>82</v>
      </c>
      <c r="D5662" s="4">
        <v>43282</v>
      </c>
      <c r="E5662" t="s">
        <v>199</v>
      </c>
      <c r="F5662" s="5">
        <v>43221</v>
      </c>
      <c r="G5662">
        <v>1206.1099999999999</v>
      </c>
      <c r="H5662">
        <v>62.73</v>
      </c>
    </row>
    <row r="5663" spans="1:8" x14ac:dyDescent="0.2">
      <c r="A5663" t="s">
        <v>71</v>
      </c>
      <c r="B5663" t="s">
        <v>54</v>
      </c>
      <c r="C5663" t="s">
        <v>80</v>
      </c>
      <c r="D5663" s="4">
        <v>43282</v>
      </c>
      <c r="E5663" t="s">
        <v>198</v>
      </c>
      <c r="F5663" s="5">
        <v>43221</v>
      </c>
      <c r="G5663">
        <v>111428.76</v>
      </c>
      <c r="H5663">
        <v>-7911.27</v>
      </c>
    </row>
    <row r="5664" spans="1:8" x14ac:dyDescent="0.2">
      <c r="A5664" t="s">
        <v>71</v>
      </c>
      <c r="B5664" t="s">
        <v>54</v>
      </c>
      <c r="C5664" t="s">
        <v>80</v>
      </c>
      <c r="D5664" s="4">
        <v>43282</v>
      </c>
      <c r="E5664" t="s">
        <v>202</v>
      </c>
      <c r="F5664" s="5">
        <v>43221</v>
      </c>
      <c r="G5664">
        <v>106620.01</v>
      </c>
      <c r="H5664">
        <v>14073.9</v>
      </c>
    </row>
    <row r="5665" spans="1:8" x14ac:dyDescent="0.2">
      <c r="A5665" t="s">
        <v>71</v>
      </c>
      <c r="B5665" t="s">
        <v>54</v>
      </c>
      <c r="C5665" t="s">
        <v>80</v>
      </c>
      <c r="D5665" s="4">
        <v>43282</v>
      </c>
      <c r="E5665" t="s">
        <v>203</v>
      </c>
      <c r="F5665" s="5">
        <v>43221</v>
      </c>
      <c r="G5665">
        <v>4808.75</v>
      </c>
      <c r="H5665">
        <v>634.69000000000005</v>
      </c>
    </row>
    <row r="5666" spans="1:8" x14ac:dyDescent="0.2">
      <c r="A5666" t="s">
        <v>71</v>
      </c>
      <c r="B5666" t="s">
        <v>54</v>
      </c>
      <c r="C5666" t="s">
        <v>80</v>
      </c>
      <c r="D5666" s="4">
        <v>43282</v>
      </c>
      <c r="E5666" t="s">
        <v>199</v>
      </c>
      <c r="F5666" s="5">
        <v>43221</v>
      </c>
      <c r="G5666">
        <v>111428.76</v>
      </c>
      <c r="H5666">
        <v>7911.27</v>
      </c>
    </row>
    <row r="5667" spans="1:8" x14ac:dyDescent="0.2">
      <c r="A5667" t="s">
        <v>71</v>
      </c>
      <c r="B5667" t="s">
        <v>54</v>
      </c>
      <c r="C5667" t="s">
        <v>81</v>
      </c>
      <c r="D5667" s="4">
        <v>43282</v>
      </c>
      <c r="E5667" t="s">
        <v>198</v>
      </c>
      <c r="F5667" s="5">
        <v>43221</v>
      </c>
      <c r="G5667">
        <v>390848</v>
      </c>
      <c r="H5667">
        <v>-13679.65</v>
      </c>
    </row>
    <row r="5668" spans="1:8" x14ac:dyDescent="0.2">
      <c r="A5668" t="s">
        <v>71</v>
      </c>
      <c r="B5668" t="s">
        <v>54</v>
      </c>
      <c r="C5668" t="s">
        <v>81</v>
      </c>
      <c r="D5668" s="4">
        <v>43282</v>
      </c>
      <c r="E5668" t="s">
        <v>204</v>
      </c>
      <c r="F5668" s="5">
        <v>43221</v>
      </c>
      <c r="G5668">
        <v>373981.42</v>
      </c>
      <c r="H5668">
        <v>24308.720000000001</v>
      </c>
    </row>
    <row r="5669" spans="1:8" x14ac:dyDescent="0.2">
      <c r="A5669" t="s">
        <v>71</v>
      </c>
      <c r="B5669" t="s">
        <v>54</v>
      </c>
      <c r="C5669" t="s">
        <v>81</v>
      </c>
      <c r="D5669" s="4">
        <v>43282</v>
      </c>
      <c r="E5669" t="s">
        <v>205</v>
      </c>
      <c r="F5669" s="5">
        <v>43221</v>
      </c>
      <c r="G5669">
        <v>16866.580000000002</v>
      </c>
      <c r="H5669">
        <v>1096.56</v>
      </c>
    </row>
    <row r="5670" spans="1:8" x14ac:dyDescent="0.2">
      <c r="A5670" t="s">
        <v>71</v>
      </c>
      <c r="B5670" t="s">
        <v>54</v>
      </c>
      <c r="C5670" t="s">
        <v>81</v>
      </c>
      <c r="D5670" s="4">
        <v>43282</v>
      </c>
      <c r="E5670" t="s">
        <v>199</v>
      </c>
      <c r="F5670" s="5">
        <v>43221</v>
      </c>
      <c r="G5670">
        <v>390848</v>
      </c>
      <c r="H5670">
        <v>13679.65</v>
      </c>
    </row>
    <row r="5671" spans="1:8" x14ac:dyDescent="0.2">
      <c r="A5671" t="s">
        <v>71</v>
      </c>
      <c r="B5671" t="s">
        <v>54</v>
      </c>
      <c r="C5671" t="s">
        <v>80</v>
      </c>
      <c r="D5671" s="4">
        <v>43282</v>
      </c>
      <c r="E5671" t="s">
        <v>199</v>
      </c>
      <c r="F5671" s="5">
        <v>43101</v>
      </c>
      <c r="G5671">
        <v>53.74</v>
      </c>
      <c r="H5671">
        <v>2.86</v>
      </c>
    </row>
    <row r="5672" spans="1:8" x14ac:dyDescent="0.2">
      <c r="A5672" t="s">
        <v>71</v>
      </c>
      <c r="B5672" t="s">
        <v>54</v>
      </c>
      <c r="C5672" t="s">
        <v>80</v>
      </c>
      <c r="D5672" s="4">
        <v>43282</v>
      </c>
      <c r="E5672" t="s">
        <v>193</v>
      </c>
      <c r="F5672" s="5">
        <v>43101</v>
      </c>
      <c r="G5672">
        <v>51.42</v>
      </c>
      <c r="H5672">
        <v>6.79</v>
      </c>
    </row>
    <row r="5673" spans="1:8" x14ac:dyDescent="0.2">
      <c r="A5673" t="s">
        <v>71</v>
      </c>
      <c r="B5673" t="s">
        <v>54</v>
      </c>
      <c r="C5673" t="s">
        <v>80</v>
      </c>
      <c r="D5673" s="4">
        <v>43282</v>
      </c>
      <c r="E5673" t="s">
        <v>192</v>
      </c>
      <c r="F5673" s="5">
        <v>43101</v>
      </c>
      <c r="G5673">
        <v>2.3199999999999998</v>
      </c>
      <c r="H5673">
        <v>0.3</v>
      </c>
    </row>
    <row r="5674" spans="1:8" x14ac:dyDescent="0.2">
      <c r="A5674" t="s">
        <v>71</v>
      </c>
      <c r="B5674" t="s">
        <v>54</v>
      </c>
      <c r="C5674" t="s">
        <v>80</v>
      </c>
      <c r="D5674" s="4">
        <v>43282</v>
      </c>
      <c r="E5674" t="s">
        <v>198</v>
      </c>
      <c r="F5674" s="5">
        <v>43101</v>
      </c>
      <c r="G5674">
        <v>53.74</v>
      </c>
      <c r="H5674">
        <v>-2.86</v>
      </c>
    </row>
    <row r="5675" spans="1:8" x14ac:dyDescent="0.2">
      <c r="A5675" t="s">
        <v>71</v>
      </c>
      <c r="B5675" t="s">
        <v>54</v>
      </c>
      <c r="C5675" t="s">
        <v>81</v>
      </c>
      <c r="D5675" s="4">
        <v>43282</v>
      </c>
      <c r="E5675" t="s">
        <v>195</v>
      </c>
      <c r="F5675" s="5">
        <v>43101</v>
      </c>
      <c r="G5675">
        <v>227.59</v>
      </c>
      <c r="H5675">
        <v>14.79</v>
      </c>
    </row>
    <row r="5676" spans="1:8" x14ac:dyDescent="0.2">
      <c r="A5676" t="s">
        <v>71</v>
      </c>
      <c r="B5676" t="s">
        <v>54</v>
      </c>
      <c r="C5676" t="s">
        <v>81</v>
      </c>
      <c r="D5676" s="4">
        <v>43282</v>
      </c>
      <c r="E5676" t="s">
        <v>194</v>
      </c>
      <c r="F5676" s="5">
        <v>43101</v>
      </c>
      <c r="G5676">
        <v>10.27</v>
      </c>
      <c r="H5676">
        <v>0.67</v>
      </c>
    </row>
    <row r="5677" spans="1:8" x14ac:dyDescent="0.2">
      <c r="A5677" t="s">
        <v>71</v>
      </c>
      <c r="B5677" t="s">
        <v>54</v>
      </c>
      <c r="C5677" t="s">
        <v>81</v>
      </c>
      <c r="D5677" s="4">
        <v>43282</v>
      </c>
      <c r="E5677" t="s">
        <v>198</v>
      </c>
      <c r="F5677" s="5">
        <v>43101</v>
      </c>
      <c r="G5677">
        <v>237.86</v>
      </c>
      <c r="H5677">
        <v>-6.19</v>
      </c>
    </row>
    <row r="5678" spans="1:8" x14ac:dyDescent="0.2">
      <c r="A5678" t="s">
        <v>71</v>
      </c>
      <c r="B5678" t="s">
        <v>54</v>
      </c>
      <c r="C5678" t="s">
        <v>81</v>
      </c>
      <c r="D5678" s="4">
        <v>43282</v>
      </c>
      <c r="E5678" t="s">
        <v>199</v>
      </c>
      <c r="F5678" s="5">
        <v>43101</v>
      </c>
      <c r="G5678">
        <v>237.86</v>
      </c>
      <c r="H5678">
        <v>6.19</v>
      </c>
    </row>
    <row r="5679" spans="1:8" x14ac:dyDescent="0.2">
      <c r="A5679" t="s">
        <v>71</v>
      </c>
      <c r="B5679" t="s">
        <v>54</v>
      </c>
      <c r="C5679" t="s">
        <v>82</v>
      </c>
      <c r="D5679" s="4">
        <v>43282</v>
      </c>
      <c r="E5679" t="s">
        <v>199</v>
      </c>
      <c r="F5679" s="5">
        <v>43101</v>
      </c>
      <c r="G5679">
        <v>54.79</v>
      </c>
      <c r="H5679">
        <v>2.08</v>
      </c>
    </row>
    <row r="5680" spans="1:8" x14ac:dyDescent="0.2">
      <c r="A5680" t="s">
        <v>71</v>
      </c>
      <c r="B5680" t="s">
        <v>54</v>
      </c>
      <c r="C5680" t="s">
        <v>82</v>
      </c>
      <c r="D5680" s="4">
        <v>43282</v>
      </c>
      <c r="E5680" t="s">
        <v>197</v>
      </c>
      <c r="F5680" s="5">
        <v>43101</v>
      </c>
      <c r="G5680">
        <v>52.43</v>
      </c>
      <c r="H5680">
        <v>4.9800000000000004</v>
      </c>
    </row>
    <row r="5681" spans="1:8" x14ac:dyDescent="0.2">
      <c r="A5681" t="s">
        <v>71</v>
      </c>
      <c r="B5681" t="s">
        <v>54</v>
      </c>
      <c r="C5681" t="s">
        <v>82</v>
      </c>
      <c r="D5681" s="4">
        <v>43282</v>
      </c>
      <c r="E5681" t="s">
        <v>196</v>
      </c>
      <c r="F5681" s="5">
        <v>43101</v>
      </c>
      <c r="G5681">
        <v>2.36</v>
      </c>
      <c r="H5681">
        <v>0.23</v>
      </c>
    </row>
    <row r="5682" spans="1:8" x14ac:dyDescent="0.2">
      <c r="A5682" t="s">
        <v>71</v>
      </c>
      <c r="B5682" t="s">
        <v>54</v>
      </c>
      <c r="C5682" t="s">
        <v>82</v>
      </c>
      <c r="D5682" s="4">
        <v>43282</v>
      </c>
      <c r="E5682" t="s">
        <v>198</v>
      </c>
      <c r="F5682" s="5">
        <v>43101</v>
      </c>
      <c r="G5682">
        <v>54.79</v>
      </c>
      <c r="H5682">
        <v>-2.08</v>
      </c>
    </row>
    <row r="5683" spans="1:8" x14ac:dyDescent="0.2">
      <c r="A5683" t="s">
        <v>71</v>
      </c>
      <c r="B5683" t="s">
        <v>54</v>
      </c>
      <c r="C5683" t="s">
        <v>82</v>
      </c>
      <c r="D5683" s="4">
        <v>43282</v>
      </c>
      <c r="E5683" t="s">
        <v>198</v>
      </c>
      <c r="F5683" s="5">
        <v>43221</v>
      </c>
      <c r="G5683">
        <v>103666.62</v>
      </c>
      <c r="H5683">
        <v>-5390.74</v>
      </c>
    </row>
    <row r="5684" spans="1:8" x14ac:dyDescent="0.2">
      <c r="A5684" t="s">
        <v>71</v>
      </c>
      <c r="B5684" t="s">
        <v>54</v>
      </c>
      <c r="C5684" t="s">
        <v>82</v>
      </c>
      <c r="D5684" s="4">
        <v>43282</v>
      </c>
      <c r="E5684" t="s">
        <v>206</v>
      </c>
      <c r="F5684" s="5">
        <v>43221</v>
      </c>
      <c r="G5684">
        <v>99193.07</v>
      </c>
      <c r="H5684">
        <v>9324.1200000000008</v>
      </c>
    </row>
    <row r="5685" spans="1:8" x14ac:dyDescent="0.2">
      <c r="A5685" t="s">
        <v>71</v>
      </c>
      <c r="B5685" t="s">
        <v>54</v>
      </c>
      <c r="C5685" t="s">
        <v>82</v>
      </c>
      <c r="D5685" s="4">
        <v>43282</v>
      </c>
      <c r="E5685" t="s">
        <v>207</v>
      </c>
      <c r="F5685" s="5">
        <v>43221</v>
      </c>
      <c r="G5685">
        <v>4473.55</v>
      </c>
      <c r="H5685">
        <v>420.48</v>
      </c>
    </row>
    <row r="5686" spans="1:8" x14ac:dyDescent="0.2">
      <c r="A5686" t="s">
        <v>71</v>
      </c>
      <c r="B5686" t="s">
        <v>54</v>
      </c>
      <c r="C5686" t="s">
        <v>82</v>
      </c>
      <c r="D5686" s="4">
        <v>43282</v>
      </c>
      <c r="E5686" t="s">
        <v>199</v>
      </c>
      <c r="F5686" s="5">
        <v>43221</v>
      </c>
      <c r="G5686">
        <v>103666.62</v>
      </c>
      <c r="H5686">
        <v>5390.74</v>
      </c>
    </row>
    <row r="5687" spans="1:8" x14ac:dyDescent="0.2">
      <c r="A5687" t="s">
        <v>71</v>
      </c>
      <c r="B5687" t="s">
        <v>54</v>
      </c>
      <c r="C5687" t="s">
        <v>80</v>
      </c>
      <c r="D5687" s="4">
        <v>43282</v>
      </c>
      <c r="E5687" t="s">
        <v>199</v>
      </c>
      <c r="F5687" s="5">
        <v>43101</v>
      </c>
      <c r="G5687">
        <v>43.32</v>
      </c>
      <c r="H5687">
        <v>2.2999999999999998</v>
      </c>
    </row>
    <row r="5688" spans="1:8" x14ac:dyDescent="0.2">
      <c r="A5688" t="s">
        <v>71</v>
      </c>
      <c r="B5688" t="s">
        <v>54</v>
      </c>
      <c r="C5688" t="s">
        <v>80</v>
      </c>
      <c r="D5688" s="4">
        <v>43282</v>
      </c>
      <c r="E5688" t="s">
        <v>193</v>
      </c>
      <c r="F5688" s="5">
        <v>43101</v>
      </c>
      <c r="G5688">
        <v>41.45</v>
      </c>
      <c r="H5688">
        <v>5.47</v>
      </c>
    </row>
    <row r="5689" spans="1:8" x14ac:dyDescent="0.2">
      <c r="A5689" t="s">
        <v>71</v>
      </c>
      <c r="B5689" t="s">
        <v>54</v>
      </c>
      <c r="C5689" t="s">
        <v>80</v>
      </c>
      <c r="D5689" s="4">
        <v>43282</v>
      </c>
      <c r="E5689" t="s">
        <v>192</v>
      </c>
      <c r="F5689" s="5">
        <v>43101</v>
      </c>
      <c r="G5689">
        <v>1.87</v>
      </c>
      <c r="H5689">
        <v>0.25</v>
      </c>
    </row>
    <row r="5690" spans="1:8" x14ac:dyDescent="0.2">
      <c r="A5690" t="s">
        <v>71</v>
      </c>
      <c r="B5690" t="s">
        <v>54</v>
      </c>
      <c r="C5690" t="s">
        <v>80</v>
      </c>
      <c r="D5690" s="4">
        <v>43282</v>
      </c>
      <c r="E5690" t="s">
        <v>198</v>
      </c>
      <c r="F5690" s="5">
        <v>43101</v>
      </c>
      <c r="G5690">
        <v>43.32</v>
      </c>
      <c r="H5690">
        <v>-2.2999999999999998</v>
      </c>
    </row>
    <row r="5691" spans="1:8" x14ac:dyDescent="0.2">
      <c r="A5691" t="s">
        <v>71</v>
      </c>
      <c r="B5691" t="s">
        <v>54</v>
      </c>
      <c r="C5691" t="s">
        <v>81</v>
      </c>
      <c r="D5691" s="4">
        <v>43282</v>
      </c>
      <c r="E5691" t="s">
        <v>195</v>
      </c>
      <c r="F5691" s="5">
        <v>43101</v>
      </c>
      <c r="G5691">
        <v>175.13</v>
      </c>
      <c r="H5691">
        <v>11.38</v>
      </c>
    </row>
    <row r="5692" spans="1:8" x14ac:dyDescent="0.2">
      <c r="A5692" t="s">
        <v>71</v>
      </c>
      <c r="B5692" t="s">
        <v>54</v>
      </c>
      <c r="C5692" t="s">
        <v>81</v>
      </c>
      <c r="D5692" s="4">
        <v>43282</v>
      </c>
      <c r="E5692" t="s">
        <v>194</v>
      </c>
      <c r="F5692" s="5">
        <v>43101</v>
      </c>
      <c r="G5692">
        <v>7.9</v>
      </c>
      <c r="H5692">
        <v>0.51</v>
      </c>
    </row>
    <row r="5693" spans="1:8" x14ac:dyDescent="0.2">
      <c r="A5693" t="s">
        <v>71</v>
      </c>
      <c r="B5693" t="s">
        <v>54</v>
      </c>
      <c r="C5693" t="s">
        <v>81</v>
      </c>
      <c r="D5693" s="4">
        <v>43282</v>
      </c>
      <c r="E5693" t="s">
        <v>198</v>
      </c>
      <c r="F5693" s="5">
        <v>43101</v>
      </c>
      <c r="G5693">
        <v>183.03</v>
      </c>
      <c r="H5693">
        <v>-4.76</v>
      </c>
    </row>
    <row r="5694" spans="1:8" x14ac:dyDescent="0.2">
      <c r="A5694" t="s">
        <v>71</v>
      </c>
      <c r="B5694" t="s">
        <v>54</v>
      </c>
      <c r="C5694" t="s">
        <v>81</v>
      </c>
      <c r="D5694" s="4">
        <v>43282</v>
      </c>
      <c r="E5694" t="s">
        <v>199</v>
      </c>
      <c r="F5694" s="5">
        <v>43101</v>
      </c>
      <c r="G5694">
        <v>183.03</v>
      </c>
      <c r="H5694">
        <v>4.76</v>
      </c>
    </row>
    <row r="5695" spans="1:8" x14ac:dyDescent="0.2">
      <c r="A5695" t="s">
        <v>71</v>
      </c>
      <c r="B5695" t="s">
        <v>54</v>
      </c>
      <c r="C5695" t="s">
        <v>82</v>
      </c>
      <c r="D5695" s="4">
        <v>43282</v>
      </c>
      <c r="E5695" t="s">
        <v>199</v>
      </c>
      <c r="F5695" s="5">
        <v>43101</v>
      </c>
      <c r="G5695">
        <v>43.54</v>
      </c>
      <c r="H5695">
        <v>1.65</v>
      </c>
    </row>
    <row r="5696" spans="1:8" x14ac:dyDescent="0.2">
      <c r="A5696" t="s">
        <v>71</v>
      </c>
      <c r="B5696" t="s">
        <v>54</v>
      </c>
      <c r="C5696" t="s">
        <v>82</v>
      </c>
      <c r="D5696" s="4">
        <v>43282</v>
      </c>
      <c r="E5696" t="s">
        <v>197</v>
      </c>
      <c r="F5696" s="5">
        <v>43101</v>
      </c>
      <c r="G5696">
        <v>41.66</v>
      </c>
      <c r="H5696">
        <v>3.96</v>
      </c>
    </row>
    <row r="5697" spans="1:8" x14ac:dyDescent="0.2">
      <c r="A5697" t="s">
        <v>71</v>
      </c>
      <c r="B5697" t="s">
        <v>54</v>
      </c>
      <c r="C5697" t="s">
        <v>82</v>
      </c>
      <c r="D5697" s="4">
        <v>43282</v>
      </c>
      <c r="E5697" t="s">
        <v>196</v>
      </c>
      <c r="F5697" s="5">
        <v>43101</v>
      </c>
      <c r="G5697">
        <v>1.88</v>
      </c>
      <c r="H5697">
        <v>0.18</v>
      </c>
    </row>
    <row r="5698" spans="1:8" x14ac:dyDescent="0.2">
      <c r="A5698" t="s">
        <v>71</v>
      </c>
      <c r="B5698" t="s">
        <v>54</v>
      </c>
      <c r="C5698" t="s">
        <v>82</v>
      </c>
      <c r="D5698" s="4">
        <v>43282</v>
      </c>
      <c r="E5698" t="s">
        <v>198</v>
      </c>
      <c r="F5698" s="5">
        <v>43101</v>
      </c>
      <c r="G5698">
        <v>43.54</v>
      </c>
      <c r="H5698">
        <v>-1.65</v>
      </c>
    </row>
    <row r="5699" spans="1:8" x14ac:dyDescent="0.2">
      <c r="A5699" t="s">
        <v>71</v>
      </c>
      <c r="B5699" t="s">
        <v>54</v>
      </c>
      <c r="C5699" t="s">
        <v>80</v>
      </c>
      <c r="D5699" s="4">
        <v>43282</v>
      </c>
      <c r="E5699" t="s">
        <v>198</v>
      </c>
      <c r="F5699" s="5">
        <v>43221</v>
      </c>
      <c r="G5699">
        <v>215829.38</v>
      </c>
      <c r="H5699">
        <v>-15323.87</v>
      </c>
    </row>
    <row r="5700" spans="1:8" x14ac:dyDescent="0.2">
      <c r="A5700" t="s">
        <v>71</v>
      </c>
      <c r="B5700" t="s">
        <v>54</v>
      </c>
      <c r="C5700" t="s">
        <v>80</v>
      </c>
      <c r="D5700" s="4">
        <v>43282</v>
      </c>
      <c r="E5700" t="s">
        <v>202</v>
      </c>
      <c r="F5700" s="5">
        <v>43221</v>
      </c>
      <c r="G5700">
        <v>206515.43</v>
      </c>
      <c r="H5700">
        <v>27260.3</v>
      </c>
    </row>
    <row r="5701" spans="1:8" x14ac:dyDescent="0.2">
      <c r="A5701" t="s">
        <v>71</v>
      </c>
      <c r="B5701" t="s">
        <v>54</v>
      </c>
      <c r="C5701" t="s">
        <v>80</v>
      </c>
      <c r="D5701" s="4">
        <v>43282</v>
      </c>
      <c r="E5701" t="s">
        <v>203</v>
      </c>
      <c r="F5701" s="5">
        <v>43221</v>
      </c>
      <c r="G5701">
        <v>9313.9500000000007</v>
      </c>
      <c r="H5701">
        <v>1229.48</v>
      </c>
    </row>
    <row r="5702" spans="1:8" x14ac:dyDescent="0.2">
      <c r="A5702" t="s">
        <v>71</v>
      </c>
      <c r="B5702" t="s">
        <v>54</v>
      </c>
      <c r="C5702" t="s">
        <v>80</v>
      </c>
      <c r="D5702" s="4">
        <v>43282</v>
      </c>
      <c r="E5702" t="s">
        <v>199</v>
      </c>
      <c r="F5702" s="5">
        <v>43221</v>
      </c>
      <c r="G5702">
        <v>215829.38</v>
      </c>
      <c r="H5702">
        <v>15323.87</v>
      </c>
    </row>
    <row r="5703" spans="1:8" x14ac:dyDescent="0.2">
      <c r="A5703" t="s">
        <v>71</v>
      </c>
      <c r="B5703" t="s">
        <v>54</v>
      </c>
      <c r="C5703" t="s">
        <v>81</v>
      </c>
      <c r="D5703" s="4">
        <v>43282</v>
      </c>
      <c r="E5703" t="s">
        <v>198</v>
      </c>
      <c r="F5703" s="5">
        <v>43221</v>
      </c>
      <c r="G5703">
        <v>796128.1</v>
      </c>
      <c r="H5703">
        <v>-27864.44</v>
      </c>
    </row>
    <row r="5704" spans="1:8" x14ac:dyDescent="0.2">
      <c r="A5704" t="s">
        <v>71</v>
      </c>
      <c r="B5704" t="s">
        <v>54</v>
      </c>
      <c r="C5704" t="s">
        <v>81</v>
      </c>
      <c r="D5704" s="4">
        <v>43282</v>
      </c>
      <c r="E5704" t="s">
        <v>204</v>
      </c>
      <c r="F5704" s="5">
        <v>43221</v>
      </c>
      <c r="G5704">
        <v>761772.13</v>
      </c>
      <c r="H5704">
        <v>49515.03</v>
      </c>
    </row>
    <row r="5705" spans="1:8" x14ac:dyDescent="0.2">
      <c r="A5705" t="s">
        <v>71</v>
      </c>
      <c r="B5705" t="s">
        <v>54</v>
      </c>
      <c r="C5705" t="s">
        <v>81</v>
      </c>
      <c r="D5705" s="4">
        <v>43282</v>
      </c>
      <c r="E5705" t="s">
        <v>205</v>
      </c>
      <c r="F5705" s="5">
        <v>43221</v>
      </c>
      <c r="G5705">
        <v>34355.97</v>
      </c>
      <c r="H5705">
        <v>2233.13</v>
      </c>
    </row>
    <row r="5706" spans="1:8" x14ac:dyDescent="0.2">
      <c r="A5706" t="s">
        <v>71</v>
      </c>
      <c r="B5706" t="s">
        <v>54</v>
      </c>
      <c r="C5706" t="s">
        <v>81</v>
      </c>
      <c r="D5706" s="4">
        <v>43282</v>
      </c>
      <c r="E5706" t="s">
        <v>199</v>
      </c>
      <c r="F5706" s="5">
        <v>43221</v>
      </c>
      <c r="G5706">
        <v>796128.1</v>
      </c>
      <c r="H5706">
        <v>27864.44</v>
      </c>
    </row>
    <row r="5707" spans="1:8" x14ac:dyDescent="0.2">
      <c r="A5707" t="s">
        <v>71</v>
      </c>
      <c r="B5707" t="s">
        <v>54</v>
      </c>
      <c r="C5707" t="s">
        <v>82</v>
      </c>
      <c r="D5707" s="4">
        <v>43282</v>
      </c>
      <c r="E5707" t="s">
        <v>207</v>
      </c>
      <c r="F5707" s="5">
        <v>43221</v>
      </c>
      <c r="G5707">
        <v>9717.1200000000008</v>
      </c>
      <c r="H5707">
        <v>913.62</v>
      </c>
    </row>
    <row r="5708" spans="1:8" x14ac:dyDescent="0.2">
      <c r="A5708" t="s">
        <v>71</v>
      </c>
      <c r="B5708" t="s">
        <v>54</v>
      </c>
      <c r="C5708" t="s">
        <v>82</v>
      </c>
      <c r="D5708" s="4">
        <v>43282</v>
      </c>
      <c r="E5708" t="s">
        <v>199</v>
      </c>
      <c r="F5708" s="5">
        <v>43221</v>
      </c>
      <c r="G5708">
        <v>225173.24</v>
      </c>
      <c r="H5708">
        <v>11708.91</v>
      </c>
    </row>
    <row r="5709" spans="1:8" x14ac:dyDescent="0.2">
      <c r="A5709" t="s">
        <v>71</v>
      </c>
      <c r="B5709" t="s">
        <v>54</v>
      </c>
      <c r="C5709" t="s">
        <v>82</v>
      </c>
      <c r="D5709" s="4">
        <v>43282</v>
      </c>
      <c r="E5709" t="s">
        <v>198</v>
      </c>
      <c r="F5709" s="5">
        <v>43221</v>
      </c>
      <c r="G5709">
        <v>225173.24</v>
      </c>
      <c r="H5709">
        <v>-11708.91</v>
      </c>
    </row>
    <row r="5710" spans="1:8" x14ac:dyDescent="0.2">
      <c r="A5710" t="s">
        <v>71</v>
      </c>
      <c r="B5710" t="s">
        <v>54</v>
      </c>
      <c r="C5710" t="s">
        <v>82</v>
      </c>
      <c r="D5710" s="4">
        <v>43282</v>
      </c>
      <c r="E5710" t="s">
        <v>206</v>
      </c>
      <c r="F5710" s="5">
        <v>43221</v>
      </c>
      <c r="G5710">
        <v>215456.12</v>
      </c>
      <c r="H5710">
        <v>20253.18</v>
      </c>
    </row>
    <row r="5711" spans="1:8" x14ac:dyDescent="0.2">
      <c r="A5711" t="s">
        <v>71</v>
      </c>
      <c r="B5711" t="s">
        <v>54</v>
      </c>
      <c r="C5711" t="s">
        <v>80</v>
      </c>
      <c r="D5711" s="4">
        <v>43282</v>
      </c>
      <c r="E5711" t="s">
        <v>198</v>
      </c>
      <c r="F5711" s="5">
        <v>43221</v>
      </c>
      <c r="G5711">
        <v>145657.84</v>
      </c>
      <c r="H5711">
        <v>-10341.719999999999</v>
      </c>
    </row>
    <row r="5712" spans="1:8" x14ac:dyDescent="0.2">
      <c r="A5712" t="s">
        <v>71</v>
      </c>
      <c r="B5712" t="s">
        <v>54</v>
      </c>
      <c r="C5712" t="s">
        <v>80</v>
      </c>
      <c r="D5712" s="4">
        <v>43282</v>
      </c>
      <c r="E5712" t="s">
        <v>202</v>
      </c>
      <c r="F5712" s="5">
        <v>43221</v>
      </c>
      <c r="G5712">
        <v>139372.19</v>
      </c>
      <c r="H5712">
        <v>18397.18</v>
      </c>
    </row>
    <row r="5713" spans="1:8" x14ac:dyDescent="0.2">
      <c r="A5713" t="s">
        <v>71</v>
      </c>
      <c r="B5713" t="s">
        <v>54</v>
      </c>
      <c r="C5713" t="s">
        <v>80</v>
      </c>
      <c r="D5713" s="4">
        <v>43282</v>
      </c>
      <c r="E5713" t="s">
        <v>203</v>
      </c>
      <c r="F5713" s="5">
        <v>43221</v>
      </c>
      <c r="G5713">
        <v>6285.65</v>
      </c>
      <c r="H5713">
        <v>829.75</v>
      </c>
    </row>
    <row r="5714" spans="1:8" x14ac:dyDescent="0.2">
      <c r="A5714" t="s">
        <v>71</v>
      </c>
      <c r="B5714" t="s">
        <v>54</v>
      </c>
      <c r="C5714" t="s">
        <v>80</v>
      </c>
      <c r="D5714" s="4">
        <v>43282</v>
      </c>
      <c r="E5714" t="s">
        <v>199</v>
      </c>
      <c r="F5714" s="5">
        <v>43221</v>
      </c>
      <c r="G5714">
        <v>145657.84</v>
      </c>
      <c r="H5714">
        <v>10341.719999999999</v>
      </c>
    </row>
    <row r="5715" spans="1:8" x14ac:dyDescent="0.2">
      <c r="A5715" t="s">
        <v>71</v>
      </c>
      <c r="B5715" t="s">
        <v>54</v>
      </c>
      <c r="C5715" t="s">
        <v>81</v>
      </c>
      <c r="D5715" s="4">
        <v>43282</v>
      </c>
      <c r="E5715" t="s">
        <v>198</v>
      </c>
      <c r="F5715" s="5">
        <v>43221</v>
      </c>
      <c r="G5715">
        <v>536747.24</v>
      </c>
      <c r="H5715">
        <v>-18786.2</v>
      </c>
    </row>
    <row r="5716" spans="1:8" x14ac:dyDescent="0.2">
      <c r="A5716" t="s">
        <v>71</v>
      </c>
      <c r="B5716" t="s">
        <v>54</v>
      </c>
      <c r="C5716" t="s">
        <v>81</v>
      </c>
      <c r="D5716" s="4">
        <v>43282</v>
      </c>
      <c r="E5716" t="s">
        <v>204</v>
      </c>
      <c r="F5716" s="5">
        <v>43221</v>
      </c>
      <c r="G5716">
        <v>513584.56</v>
      </c>
      <c r="H5716">
        <v>33383.21</v>
      </c>
    </row>
    <row r="5717" spans="1:8" x14ac:dyDescent="0.2">
      <c r="A5717" t="s">
        <v>71</v>
      </c>
      <c r="B5717" t="s">
        <v>54</v>
      </c>
      <c r="C5717" t="s">
        <v>81</v>
      </c>
      <c r="D5717" s="4">
        <v>43282</v>
      </c>
      <c r="E5717" t="s">
        <v>205</v>
      </c>
      <c r="F5717" s="5">
        <v>43221</v>
      </c>
      <c r="G5717">
        <v>23162.68</v>
      </c>
      <c r="H5717">
        <v>1505.61</v>
      </c>
    </row>
    <row r="5718" spans="1:8" x14ac:dyDescent="0.2">
      <c r="A5718" t="s">
        <v>71</v>
      </c>
      <c r="B5718" t="s">
        <v>54</v>
      </c>
      <c r="C5718" t="s">
        <v>81</v>
      </c>
      <c r="D5718" s="4">
        <v>43282</v>
      </c>
      <c r="E5718" t="s">
        <v>199</v>
      </c>
      <c r="F5718" s="5">
        <v>43221</v>
      </c>
      <c r="G5718">
        <v>536747.24</v>
      </c>
      <c r="H5718">
        <v>18786.2</v>
      </c>
    </row>
    <row r="5719" spans="1:8" x14ac:dyDescent="0.2">
      <c r="A5719" t="s">
        <v>71</v>
      </c>
      <c r="B5719" t="s">
        <v>54</v>
      </c>
      <c r="C5719" t="s">
        <v>82</v>
      </c>
      <c r="D5719" s="4">
        <v>43282</v>
      </c>
      <c r="E5719" t="s">
        <v>198</v>
      </c>
      <c r="F5719" s="5">
        <v>43221</v>
      </c>
      <c r="G5719">
        <v>152174.51</v>
      </c>
      <c r="H5719">
        <v>-7912.82</v>
      </c>
    </row>
    <row r="5720" spans="1:8" x14ac:dyDescent="0.2">
      <c r="A5720" t="s">
        <v>71</v>
      </c>
      <c r="B5720" t="s">
        <v>54</v>
      </c>
      <c r="C5720" t="s">
        <v>82</v>
      </c>
      <c r="D5720" s="4">
        <v>43282</v>
      </c>
      <c r="E5720" t="s">
        <v>206</v>
      </c>
      <c r="F5720" s="5">
        <v>43221</v>
      </c>
      <c r="G5720">
        <v>145607.44</v>
      </c>
      <c r="H5720">
        <v>13687.07</v>
      </c>
    </row>
    <row r="5721" spans="1:8" x14ac:dyDescent="0.2">
      <c r="A5721" t="s">
        <v>71</v>
      </c>
      <c r="B5721" t="s">
        <v>54</v>
      </c>
      <c r="C5721" t="s">
        <v>82</v>
      </c>
      <c r="D5721" s="4">
        <v>43282</v>
      </c>
      <c r="E5721" t="s">
        <v>207</v>
      </c>
      <c r="F5721" s="5">
        <v>43221</v>
      </c>
      <c r="G5721">
        <v>6567.07</v>
      </c>
      <c r="H5721">
        <v>617.35</v>
      </c>
    </row>
    <row r="5722" spans="1:8" x14ac:dyDescent="0.2">
      <c r="A5722" t="s">
        <v>71</v>
      </c>
      <c r="B5722" t="s">
        <v>55</v>
      </c>
      <c r="C5722" t="s">
        <v>81</v>
      </c>
      <c r="D5722" s="4">
        <v>43252</v>
      </c>
      <c r="E5722" t="s">
        <v>205</v>
      </c>
      <c r="F5722" s="5">
        <v>43221</v>
      </c>
      <c r="G5722">
        <v>11558.31</v>
      </c>
      <c r="H5722">
        <v>751.25</v>
      </c>
    </row>
    <row r="5723" spans="1:8" x14ac:dyDescent="0.2">
      <c r="A5723" t="s">
        <v>71</v>
      </c>
      <c r="B5723" t="s">
        <v>55</v>
      </c>
      <c r="C5723" t="s">
        <v>81</v>
      </c>
      <c r="D5723" s="4">
        <v>43252</v>
      </c>
      <c r="E5723" t="s">
        <v>199</v>
      </c>
      <c r="F5723" s="5">
        <v>43221</v>
      </c>
      <c r="G5723">
        <v>267838.78000000003</v>
      </c>
      <c r="H5723">
        <v>9374.39</v>
      </c>
    </row>
    <row r="5724" spans="1:8" x14ac:dyDescent="0.2">
      <c r="A5724" t="s">
        <v>71</v>
      </c>
      <c r="B5724" t="s">
        <v>55</v>
      </c>
      <c r="C5724" t="s">
        <v>82</v>
      </c>
      <c r="D5724" s="4">
        <v>43252</v>
      </c>
      <c r="E5724" t="s">
        <v>198</v>
      </c>
      <c r="F5724" s="5">
        <v>43221</v>
      </c>
      <c r="G5724">
        <v>100303.84</v>
      </c>
      <c r="H5724">
        <v>-5215.68</v>
      </c>
    </row>
    <row r="5725" spans="1:8" x14ac:dyDescent="0.2">
      <c r="A5725" t="s">
        <v>71</v>
      </c>
      <c r="B5725" t="s">
        <v>55</v>
      </c>
      <c r="C5725" t="s">
        <v>82</v>
      </c>
      <c r="D5725" s="4">
        <v>43252</v>
      </c>
      <c r="E5725" t="s">
        <v>206</v>
      </c>
      <c r="F5725" s="5">
        <v>43221</v>
      </c>
      <c r="G5725">
        <v>95975.42</v>
      </c>
      <c r="H5725">
        <v>9021.68</v>
      </c>
    </row>
    <row r="5726" spans="1:8" x14ac:dyDescent="0.2">
      <c r="A5726" t="s">
        <v>71</v>
      </c>
      <c r="B5726" t="s">
        <v>55</v>
      </c>
      <c r="C5726" t="s">
        <v>82</v>
      </c>
      <c r="D5726" s="4">
        <v>43252</v>
      </c>
      <c r="E5726" t="s">
        <v>207</v>
      </c>
      <c r="F5726" s="5">
        <v>43221</v>
      </c>
      <c r="G5726">
        <v>4328.42</v>
      </c>
      <c r="H5726">
        <v>406.81</v>
      </c>
    </row>
    <row r="5727" spans="1:8" x14ac:dyDescent="0.2">
      <c r="A5727" t="s">
        <v>71</v>
      </c>
      <c r="B5727" t="s">
        <v>55</v>
      </c>
      <c r="C5727" t="s">
        <v>82</v>
      </c>
      <c r="D5727" s="4">
        <v>43252</v>
      </c>
      <c r="E5727" t="s">
        <v>199</v>
      </c>
      <c r="F5727" s="5">
        <v>43221</v>
      </c>
      <c r="G5727">
        <v>100303.84</v>
      </c>
      <c r="H5727">
        <v>5215.68</v>
      </c>
    </row>
    <row r="5728" spans="1:8" x14ac:dyDescent="0.2">
      <c r="A5728" t="s">
        <v>71</v>
      </c>
      <c r="B5728" t="s">
        <v>55</v>
      </c>
      <c r="C5728" t="s">
        <v>80</v>
      </c>
      <c r="D5728" s="4">
        <v>43252</v>
      </c>
      <c r="E5728" t="s">
        <v>202</v>
      </c>
      <c r="F5728" s="5">
        <v>43221</v>
      </c>
      <c r="G5728">
        <v>1.9</v>
      </c>
      <c r="H5728">
        <v>0.25</v>
      </c>
    </row>
    <row r="5729" spans="1:8" x14ac:dyDescent="0.2">
      <c r="A5729" t="s">
        <v>71</v>
      </c>
      <c r="B5729" t="s">
        <v>55</v>
      </c>
      <c r="C5729" t="s">
        <v>80</v>
      </c>
      <c r="D5729" s="4">
        <v>43252</v>
      </c>
      <c r="E5729" t="s">
        <v>203</v>
      </c>
      <c r="F5729" s="5">
        <v>43221</v>
      </c>
      <c r="G5729">
        <v>0.09</v>
      </c>
      <c r="H5729">
        <v>0.01</v>
      </c>
    </row>
    <row r="5730" spans="1:8" x14ac:dyDescent="0.2">
      <c r="A5730" t="s">
        <v>71</v>
      </c>
      <c r="B5730" t="s">
        <v>55</v>
      </c>
      <c r="C5730" t="s">
        <v>80</v>
      </c>
      <c r="D5730" s="4">
        <v>43252</v>
      </c>
      <c r="E5730" t="s">
        <v>199</v>
      </c>
      <c r="F5730" s="5">
        <v>43221</v>
      </c>
      <c r="G5730">
        <v>1.99</v>
      </c>
      <c r="H5730">
        <v>0.14000000000000001</v>
      </c>
    </row>
    <row r="5731" spans="1:8" x14ac:dyDescent="0.2">
      <c r="A5731" t="s">
        <v>71</v>
      </c>
      <c r="B5731" t="s">
        <v>55</v>
      </c>
      <c r="C5731" t="s">
        <v>81</v>
      </c>
      <c r="D5731" s="4">
        <v>43252</v>
      </c>
      <c r="E5731" t="s">
        <v>198</v>
      </c>
      <c r="F5731" s="5">
        <v>43221</v>
      </c>
      <c r="G5731">
        <v>717.95</v>
      </c>
      <c r="H5731">
        <v>-25.12</v>
      </c>
    </row>
    <row r="5732" spans="1:8" x14ac:dyDescent="0.2">
      <c r="A5732" t="s">
        <v>71</v>
      </c>
      <c r="B5732" t="s">
        <v>55</v>
      </c>
      <c r="C5732" t="s">
        <v>81</v>
      </c>
      <c r="D5732" s="4">
        <v>43252</v>
      </c>
      <c r="E5732" t="s">
        <v>204</v>
      </c>
      <c r="F5732" s="5">
        <v>43221</v>
      </c>
      <c r="G5732">
        <v>686.97</v>
      </c>
      <c r="H5732">
        <v>44.65</v>
      </c>
    </row>
    <row r="5733" spans="1:8" x14ac:dyDescent="0.2">
      <c r="A5733" t="s">
        <v>71</v>
      </c>
      <c r="B5733" t="s">
        <v>55</v>
      </c>
      <c r="C5733" t="s">
        <v>81</v>
      </c>
      <c r="D5733" s="4">
        <v>43252</v>
      </c>
      <c r="E5733" t="s">
        <v>205</v>
      </c>
      <c r="F5733" s="5">
        <v>43221</v>
      </c>
      <c r="G5733">
        <v>30.98</v>
      </c>
      <c r="H5733">
        <v>2.0099999999999998</v>
      </c>
    </row>
    <row r="5734" spans="1:8" x14ac:dyDescent="0.2">
      <c r="A5734" t="s">
        <v>71</v>
      </c>
      <c r="B5734" t="s">
        <v>55</v>
      </c>
      <c r="C5734" t="s">
        <v>81</v>
      </c>
      <c r="D5734" s="4">
        <v>43252</v>
      </c>
      <c r="E5734" t="s">
        <v>199</v>
      </c>
      <c r="F5734" s="5">
        <v>43221</v>
      </c>
      <c r="G5734">
        <v>717.95</v>
      </c>
      <c r="H5734">
        <v>25.12</v>
      </c>
    </row>
    <row r="5735" spans="1:8" x14ac:dyDescent="0.2">
      <c r="A5735" t="s">
        <v>71</v>
      </c>
      <c r="B5735" t="s">
        <v>55</v>
      </c>
      <c r="C5735" t="s">
        <v>82</v>
      </c>
      <c r="D5735" s="4">
        <v>43252</v>
      </c>
      <c r="E5735" t="s">
        <v>198</v>
      </c>
      <c r="F5735" s="5">
        <v>43221</v>
      </c>
      <c r="G5735">
        <v>6.41</v>
      </c>
      <c r="H5735">
        <v>-0.33</v>
      </c>
    </row>
    <row r="5736" spans="1:8" x14ac:dyDescent="0.2">
      <c r="A5736" t="s">
        <v>71</v>
      </c>
      <c r="B5736" t="s">
        <v>55</v>
      </c>
      <c r="C5736" t="s">
        <v>82</v>
      </c>
      <c r="D5736" s="4">
        <v>43252</v>
      </c>
      <c r="E5736" t="s">
        <v>206</v>
      </c>
      <c r="F5736" s="5">
        <v>43221</v>
      </c>
      <c r="G5736">
        <v>6.13</v>
      </c>
      <c r="H5736">
        <v>0.57999999999999996</v>
      </c>
    </row>
    <row r="5737" spans="1:8" x14ac:dyDescent="0.2">
      <c r="A5737" t="s">
        <v>71</v>
      </c>
      <c r="B5737" t="s">
        <v>55</v>
      </c>
      <c r="C5737" t="s">
        <v>82</v>
      </c>
      <c r="D5737" s="4">
        <v>43252</v>
      </c>
      <c r="E5737" t="s">
        <v>207</v>
      </c>
      <c r="F5737" s="5">
        <v>43221</v>
      </c>
      <c r="G5737">
        <v>0.28000000000000003</v>
      </c>
      <c r="H5737">
        <v>0.03</v>
      </c>
    </row>
    <row r="5738" spans="1:8" x14ac:dyDescent="0.2">
      <c r="A5738" t="s">
        <v>71</v>
      </c>
      <c r="B5738" t="s">
        <v>55</v>
      </c>
      <c r="C5738" t="s">
        <v>82</v>
      </c>
      <c r="D5738" s="4">
        <v>43252</v>
      </c>
      <c r="E5738" t="s">
        <v>199</v>
      </c>
      <c r="F5738" s="5">
        <v>43221</v>
      </c>
      <c r="G5738">
        <v>6.41</v>
      </c>
      <c r="H5738">
        <v>0.33</v>
      </c>
    </row>
    <row r="5739" spans="1:8" x14ac:dyDescent="0.2">
      <c r="A5739" t="s">
        <v>71</v>
      </c>
      <c r="B5739" t="s">
        <v>54</v>
      </c>
      <c r="C5739" t="s">
        <v>80</v>
      </c>
      <c r="D5739" s="4">
        <v>43252</v>
      </c>
      <c r="E5739" t="s">
        <v>198</v>
      </c>
      <c r="F5739" s="5">
        <v>43221</v>
      </c>
      <c r="G5739">
        <v>134703.5</v>
      </c>
      <c r="H5739">
        <v>-9564.0400000000009</v>
      </c>
    </row>
    <row r="5740" spans="1:8" x14ac:dyDescent="0.2">
      <c r="A5740" t="s">
        <v>71</v>
      </c>
      <c r="B5740" t="s">
        <v>54</v>
      </c>
      <c r="C5740" t="s">
        <v>80</v>
      </c>
      <c r="D5740" s="4">
        <v>43252</v>
      </c>
      <c r="E5740" t="s">
        <v>202</v>
      </c>
      <c r="F5740" s="5">
        <v>43221</v>
      </c>
      <c r="G5740">
        <v>128890.47</v>
      </c>
      <c r="H5740">
        <v>17013.62</v>
      </c>
    </row>
    <row r="5741" spans="1:8" x14ac:dyDescent="0.2">
      <c r="A5741" t="s">
        <v>71</v>
      </c>
      <c r="B5741" t="s">
        <v>54</v>
      </c>
      <c r="C5741" t="s">
        <v>80</v>
      </c>
      <c r="D5741" s="4">
        <v>43252</v>
      </c>
      <c r="E5741" t="s">
        <v>203</v>
      </c>
      <c r="F5741" s="5">
        <v>43221</v>
      </c>
      <c r="G5741">
        <v>5813.03</v>
      </c>
      <c r="H5741">
        <v>767.36</v>
      </c>
    </row>
    <row r="5742" spans="1:8" x14ac:dyDescent="0.2">
      <c r="A5742" t="s">
        <v>71</v>
      </c>
      <c r="B5742" t="s">
        <v>54</v>
      </c>
      <c r="C5742" t="s">
        <v>80</v>
      </c>
      <c r="D5742" s="4">
        <v>43252</v>
      </c>
      <c r="E5742" t="s">
        <v>199</v>
      </c>
      <c r="F5742" s="5">
        <v>43221</v>
      </c>
      <c r="G5742">
        <v>134703.5</v>
      </c>
      <c r="H5742">
        <v>9564.0400000000009</v>
      </c>
    </row>
    <row r="5743" spans="1:8" x14ac:dyDescent="0.2">
      <c r="A5743" t="s">
        <v>71</v>
      </c>
      <c r="B5743" t="s">
        <v>54</v>
      </c>
      <c r="C5743" t="s">
        <v>81</v>
      </c>
      <c r="D5743" s="4">
        <v>43252</v>
      </c>
      <c r="E5743" t="s">
        <v>198</v>
      </c>
      <c r="F5743" s="5">
        <v>43221</v>
      </c>
      <c r="G5743">
        <v>484037.81</v>
      </c>
      <c r="H5743">
        <v>-16941.240000000002</v>
      </c>
    </row>
    <row r="5744" spans="1:8" x14ac:dyDescent="0.2">
      <c r="A5744" t="s">
        <v>71</v>
      </c>
      <c r="B5744" t="s">
        <v>54</v>
      </c>
      <c r="C5744" t="s">
        <v>81</v>
      </c>
      <c r="D5744" s="4">
        <v>43252</v>
      </c>
      <c r="E5744" t="s">
        <v>204</v>
      </c>
      <c r="F5744" s="5">
        <v>43221</v>
      </c>
      <c r="G5744">
        <v>463149.67</v>
      </c>
      <c r="H5744">
        <v>30104.71</v>
      </c>
    </row>
    <row r="5745" spans="1:8" x14ac:dyDescent="0.2">
      <c r="A5745" t="s">
        <v>71</v>
      </c>
      <c r="B5745" t="s">
        <v>54</v>
      </c>
      <c r="C5745" t="s">
        <v>81</v>
      </c>
      <c r="D5745" s="4">
        <v>43252</v>
      </c>
      <c r="E5745" t="s">
        <v>205</v>
      </c>
      <c r="F5745" s="5">
        <v>43221</v>
      </c>
      <c r="G5745">
        <v>20888.14</v>
      </c>
      <c r="H5745">
        <v>1357.93</v>
      </c>
    </row>
    <row r="5746" spans="1:8" x14ac:dyDescent="0.2">
      <c r="A5746" t="s">
        <v>71</v>
      </c>
      <c r="B5746" t="s">
        <v>54</v>
      </c>
      <c r="C5746" t="s">
        <v>81</v>
      </c>
      <c r="D5746" s="4">
        <v>43252</v>
      </c>
      <c r="E5746" t="s">
        <v>199</v>
      </c>
      <c r="F5746" s="5">
        <v>43221</v>
      </c>
      <c r="G5746">
        <v>484037.81</v>
      </c>
      <c r="H5746">
        <v>16941.240000000002</v>
      </c>
    </row>
    <row r="5747" spans="1:8" x14ac:dyDescent="0.2">
      <c r="A5747" t="s">
        <v>71</v>
      </c>
      <c r="B5747" t="s">
        <v>54</v>
      </c>
      <c r="C5747" t="s">
        <v>82</v>
      </c>
      <c r="D5747" s="4">
        <v>43252</v>
      </c>
      <c r="E5747" t="s">
        <v>198</v>
      </c>
      <c r="F5747" s="5">
        <v>43221</v>
      </c>
      <c r="G5747">
        <v>145950.89000000001</v>
      </c>
      <c r="H5747">
        <v>-7589.52</v>
      </c>
    </row>
    <row r="5748" spans="1:8" x14ac:dyDescent="0.2">
      <c r="A5748" t="s">
        <v>71</v>
      </c>
      <c r="B5748" t="s">
        <v>54</v>
      </c>
      <c r="C5748" t="s">
        <v>82</v>
      </c>
      <c r="D5748" s="4">
        <v>43252</v>
      </c>
      <c r="E5748" t="s">
        <v>206</v>
      </c>
      <c r="F5748" s="5">
        <v>43221</v>
      </c>
      <c r="G5748">
        <v>139652.66</v>
      </c>
      <c r="H5748">
        <v>13127.28</v>
      </c>
    </row>
    <row r="5749" spans="1:8" x14ac:dyDescent="0.2">
      <c r="A5749" t="s">
        <v>71</v>
      </c>
      <c r="B5749" t="s">
        <v>54</v>
      </c>
      <c r="C5749" t="s">
        <v>82</v>
      </c>
      <c r="D5749" s="4">
        <v>43252</v>
      </c>
      <c r="E5749" t="s">
        <v>207</v>
      </c>
      <c r="F5749" s="5">
        <v>43221</v>
      </c>
      <c r="G5749">
        <v>6298.23</v>
      </c>
      <c r="H5749">
        <v>592.1</v>
      </c>
    </row>
    <row r="5750" spans="1:8" x14ac:dyDescent="0.2">
      <c r="A5750" t="s">
        <v>71</v>
      </c>
      <c r="B5750" t="s">
        <v>54</v>
      </c>
      <c r="C5750" t="s">
        <v>82</v>
      </c>
      <c r="D5750" s="4">
        <v>43252</v>
      </c>
      <c r="E5750" t="s">
        <v>199</v>
      </c>
      <c r="F5750" s="5">
        <v>43221</v>
      </c>
      <c r="G5750">
        <v>145950.89000000001</v>
      </c>
      <c r="H5750">
        <v>7589.52</v>
      </c>
    </row>
    <row r="5751" spans="1:8" x14ac:dyDescent="0.2">
      <c r="A5751" t="s">
        <v>71</v>
      </c>
      <c r="B5751" t="s">
        <v>54</v>
      </c>
      <c r="C5751" t="s">
        <v>80</v>
      </c>
      <c r="D5751" s="4">
        <v>43252</v>
      </c>
      <c r="E5751" t="s">
        <v>199</v>
      </c>
      <c r="F5751" s="5">
        <v>43221</v>
      </c>
      <c r="G5751">
        <v>0</v>
      </c>
      <c r="H5751">
        <v>0</v>
      </c>
    </row>
    <row r="5752" spans="1:8" x14ac:dyDescent="0.2">
      <c r="A5752" t="s">
        <v>71</v>
      </c>
      <c r="B5752" t="s">
        <v>54</v>
      </c>
      <c r="C5752" t="s">
        <v>80</v>
      </c>
      <c r="D5752" s="4">
        <v>43252</v>
      </c>
      <c r="E5752" t="s">
        <v>198</v>
      </c>
      <c r="F5752" s="5">
        <v>43221</v>
      </c>
      <c r="G5752">
        <v>0</v>
      </c>
      <c r="H5752">
        <v>0</v>
      </c>
    </row>
    <row r="5753" spans="1:8" x14ac:dyDescent="0.2">
      <c r="A5753" t="s">
        <v>71</v>
      </c>
      <c r="B5753" t="s">
        <v>54</v>
      </c>
      <c r="C5753" t="s">
        <v>80</v>
      </c>
      <c r="D5753" s="4">
        <v>43252</v>
      </c>
      <c r="E5753" t="s">
        <v>202</v>
      </c>
      <c r="F5753" s="5">
        <v>43221</v>
      </c>
      <c r="G5753">
        <v>0</v>
      </c>
      <c r="H5753">
        <v>0</v>
      </c>
    </row>
    <row r="5754" spans="1:8" x14ac:dyDescent="0.2">
      <c r="A5754" t="s">
        <v>71</v>
      </c>
      <c r="B5754" t="s">
        <v>54</v>
      </c>
      <c r="C5754" t="s">
        <v>80</v>
      </c>
      <c r="D5754" s="4">
        <v>43252</v>
      </c>
      <c r="E5754" t="s">
        <v>203</v>
      </c>
      <c r="F5754" s="5">
        <v>43221</v>
      </c>
      <c r="G5754">
        <v>0</v>
      </c>
      <c r="H5754">
        <v>0</v>
      </c>
    </row>
    <row r="5755" spans="1:8" x14ac:dyDescent="0.2">
      <c r="A5755" t="s">
        <v>71</v>
      </c>
      <c r="B5755" t="s">
        <v>54</v>
      </c>
      <c r="C5755" t="s">
        <v>80</v>
      </c>
      <c r="D5755" s="4">
        <v>43252</v>
      </c>
      <c r="E5755" t="s">
        <v>199</v>
      </c>
      <c r="F5755" s="5">
        <v>43101</v>
      </c>
      <c r="G5755">
        <v>0</v>
      </c>
      <c r="H5755">
        <v>0</v>
      </c>
    </row>
    <row r="5756" spans="1:8" x14ac:dyDescent="0.2">
      <c r="A5756" t="s">
        <v>71</v>
      </c>
      <c r="B5756" t="s">
        <v>54</v>
      </c>
      <c r="C5756" t="s">
        <v>80</v>
      </c>
      <c r="D5756" s="4">
        <v>43252</v>
      </c>
      <c r="E5756" t="s">
        <v>193</v>
      </c>
      <c r="F5756" s="5">
        <v>43101</v>
      </c>
      <c r="G5756">
        <v>0</v>
      </c>
      <c r="H5756">
        <v>0</v>
      </c>
    </row>
    <row r="5757" spans="1:8" x14ac:dyDescent="0.2">
      <c r="A5757" t="s">
        <v>71</v>
      </c>
      <c r="B5757" t="s">
        <v>54</v>
      </c>
      <c r="C5757" t="s">
        <v>80</v>
      </c>
      <c r="D5757" s="4">
        <v>43252</v>
      </c>
      <c r="E5757" t="s">
        <v>192</v>
      </c>
      <c r="F5757" s="5">
        <v>43101</v>
      </c>
      <c r="G5757">
        <v>0</v>
      </c>
      <c r="H5757">
        <v>0</v>
      </c>
    </row>
    <row r="5758" spans="1:8" x14ac:dyDescent="0.2">
      <c r="A5758" t="s">
        <v>71</v>
      </c>
      <c r="B5758" t="s">
        <v>54</v>
      </c>
      <c r="C5758" t="s">
        <v>80</v>
      </c>
      <c r="D5758" s="4">
        <v>43252</v>
      </c>
      <c r="E5758" t="s">
        <v>198</v>
      </c>
      <c r="F5758" s="5">
        <v>43101</v>
      </c>
      <c r="G5758">
        <v>0</v>
      </c>
      <c r="H5758">
        <v>0</v>
      </c>
    </row>
    <row r="5759" spans="1:8" x14ac:dyDescent="0.2">
      <c r="A5759" t="s">
        <v>71</v>
      </c>
      <c r="B5759" t="s">
        <v>54</v>
      </c>
      <c r="C5759" t="s">
        <v>81</v>
      </c>
      <c r="D5759" s="4">
        <v>43252</v>
      </c>
      <c r="E5759" t="s">
        <v>204</v>
      </c>
      <c r="F5759" s="5">
        <v>43221</v>
      </c>
      <c r="G5759">
        <v>0</v>
      </c>
      <c r="H5759">
        <v>0</v>
      </c>
    </row>
    <row r="5760" spans="1:8" x14ac:dyDescent="0.2">
      <c r="A5760" t="s">
        <v>71</v>
      </c>
      <c r="B5760" t="s">
        <v>54</v>
      </c>
      <c r="C5760" t="s">
        <v>81</v>
      </c>
      <c r="D5760" s="4">
        <v>43252</v>
      </c>
      <c r="E5760" t="s">
        <v>205</v>
      </c>
      <c r="F5760" s="5">
        <v>43221</v>
      </c>
      <c r="G5760">
        <v>0</v>
      </c>
      <c r="H5760">
        <v>0</v>
      </c>
    </row>
    <row r="5761" spans="1:8" x14ac:dyDescent="0.2">
      <c r="A5761" t="s">
        <v>71</v>
      </c>
      <c r="B5761" t="s">
        <v>54</v>
      </c>
      <c r="C5761" t="s">
        <v>81</v>
      </c>
      <c r="D5761" s="4">
        <v>43252</v>
      </c>
      <c r="E5761" t="s">
        <v>199</v>
      </c>
      <c r="F5761" s="5">
        <v>43221</v>
      </c>
      <c r="G5761">
        <v>0</v>
      </c>
      <c r="H5761">
        <v>0</v>
      </c>
    </row>
    <row r="5762" spans="1:8" x14ac:dyDescent="0.2">
      <c r="A5762" t="s">
        <v>71</v>
      </c>
      <c r="B5762" t="s">
        <v>54</v>
      </c>
      <c r="C5762" t="s">
        <v>81</v>
      </c>
      <c r="D5762" s="4">
        <v>43252</v>
      </c>
      <c r="E5762" t="s">
        <v>198</v>
      </c>
      <c r="F5762" s="5">
        <v>43221</v>
      </c>
      <c r="G5762">
        <v>0</v>
      </c>
      <c r="H5762">
        <v>0</v>
      </c>
    </row>
    <row r="5763" spans="1:8" x14ac:dyDescent="0.2">
      <c r="A5763" t="s">
        <v>71</v>
      </c>
      <c r="B5763" t="s">
        <v>54</v>
      </c>
      <c r="C5763" t="s">
        <v>81</v>
      </c>
      <c r="D5763" s="4">
        <v>43252</v>
      </c>
      <c r="E5763" t="s">
        <v>195</v>
      </c>
      <c r="F5763" s="5">
        <v>43101</v>
      </c>
      <c r="G5763">
        <v>0</v>
      </c>
      <c r="H5763">
        <v>0</v>
      </c>
    </row>
    <row r="5764" spans="1:8" x14ac:dyDescent="0.2">
      <c r="A5764" t="s">
        <v>71</v>
      </c>
      <c r="B5764" t="s">
        <v>54</v>
      </c>
      <c r="C5764" t="s">
        <v>81</v>
      </c>
      <c r="D5764" s="4">
        <v>43252</v>
      </c>
      <c r="E5764" t="s">
        <v>194</v>
      </c>
      <c r="F5764" s="5">
        <v>43101</v>
      </c>
      <c r="G5764">
        <v>0</v>
      </c>
      <c r="H5764">
        <v>0</v>
      </c>
    </row>
    <row r="5765" spans="1:8" x14ac:dyDescent="0.2">
      <c r="A5765" t="s">
        <v>71</v>
      </c>
      <c r="B5765" t="s">
        <v>54</v>
      </c>
      <c r="C5765" t="s">
        <v>81</v>
      </c>
      <c r="D5765" s="4">
        <v>43252</v>
      </c>
      <c r="E5765" t="s">
        <v>198</v>
      </c>
      <c r="F5765" s="5">
        <v>43101</v>
      </c>
      <c r="G5765">
        <v>0</v>
      </c>
      <c r="H5765">
        <v>0</v>
      </c>
    </row>
    <row r="5766" spans="1:8" x14ac:dyDescent="0.2">
      <c r="A5766" t="s">
        <v>71</v>
      </c>
      <c r="B5766" t="s">
        <v>54</v>
      </c>
      <c r="C5766" t="s">
        <v>81</v>
      </c>
      <c r="D5766" s="4">
        <v>43252</v>
      </c>
      <c r="E5766" t="s">
        <v>199</v>
      </c>
      <c r="F5766" s="5">
        <v>43101</v>
      </c>
      <c r="G5766">
        <v>0</v>
      </c>
      <c r="H5766">
        <v>0</v>
      </c>
    </row>
    <row r="5767" spans="1:8" x14ac:dyDescent="0.2">
      <c r="A5767" t="s">
        <v>71</v>
      </c>
      <c r="B5767" t="s">
        <v>54</v>
      </c>
      <c r="C5767" t="s">
        <v>82</v>
      </c>
      <c r="D5767" s="4">
        <v>43252</v>
      </c>
      <c r="E5767" t="s">
        <v>199</v>
      </c>
      <c r="F5767" s="5">
        <v>43221</v>
      </c>
      <c r="G5767">
        <v>0</v>
      </c>
      <c r="H5767">
        <v>0</v>
      </c>
    </row>
    <row r="5768" spans="1:8" x14ac:dyDescent="0.2">
      <c r="A5768" t="s">
        <v>71</v>
      </c>
      <c r="B5768" t="s">
        <v>54</v>
      </c>
      <c r="C5768" t="s">
        <v>82</v>
      </c>
      <c r="D5768" s="4">
        <v>43252</v>
      </c>
      <c r="E5768" t="s">
        <v>198</v>
      </c>
      <c r="F5768" s="5">
        <v>43221</v>
      </c>
      <c r="G5768">
        <v>0</v>
      </c>
      <c r="H5768">
        <v>0</v>
      </c>
    </row>
    <row r="5769" spans="1:8" x14ac:dyDescent="0.2">
      <c r="A5769" t="s">
        <v>71</v>
      </c>
      <c r="B5769" t="s">
        <v>54</v>
      </c>
      <c r="C5769" t="s">
        <v>82</v>
      </c>
      <c r="D5769" s="4">
        <v>43252</v>
      </c>
      <c r="E5769" t="s">
        <v>206</v>
      </c>
      <c r="F5769" s="5">
        <v>43221</v>
      </c>
      <c r="G5769">
        <v>0</v>
      </c>
      <c r="H5769">
        <v>0</v>
      </c>
    </row>
    <row r="5770" spans="1:8" x14ac:dyDescent="0.2">
      <c r="A5770" t="s">
        <v>71</v>
      </c>
      <c r="B5770" t="s">
        <v>54</v>
      </c>
      <c r="C5770" t="s">
        <v>82</v>
      </c>
      <c r="D5770" s="4">
        <v>43252</v>
      </c>
      <c r="E5770" t="s">
        <v>207</v>
      </c>
      <c r="F5770" s="5">
        <v>43221</v>
      </c>
      <c r="G5770">
        <v>0</v>
      </c>
      <c r="H5770">
        <v>0</v>
      </c>
    </row>
    <row r="5771" spans="1:8" x14ac:dyDescent="0.2">
      <c r="A5771" t="s">
        <v>71</v>
      </c>
      <c r="B5771" t="s">
        <v>54</v>
      </c>
      <c r="C5771" t="s">
        <v>82</v>
      </c>
      <c r="D5771" s="4">
        <v>43252</v>
      </c>
      <c r="E5771" t="s">
        <v>199</v>
      </c>
      <c r="F5771" s="5">
        <v>43101</v>
      </c>
      <c r="G5771">
        <v>0</v>
      </c>
      <c r="H5771">
        <v>0</v>
      </c>
    </row>
    <row r="5772" spans="1:8" x14ac:dyDescent="0.2">
      <c r="A5772" t="s">
        <v>71</v>
      </c>
      <c r="B5772" t="s">
        <v>54</v>
      </c>
      <c r="C5772" t="s">
        <v>82</v>
      </c>
      <c r="D5772" s="4">
        <v>43252</v>
      </c>
      <c r="E5772" t="s">
        <v>197</v>
      </c>
      <c r="F5772" s="5">
        <v>43101</v>
      </c>
      <c r="G5772">
        <v>0</v>
      </c>
      <c r="H5772">
        <v>0</v>
      </c>
    </row>
    <row r="5773" spans="1:8" x14ac:dyDescent="0.2">
      <c r="A5773" t="s">
        <v>71</v>
      </c>
      <c r="B5773" t="s">
        <v>54</v>
      </c>
      <c r="C5773" t="s">
        <v>82</v>
      </c>
      <c r="D5773" s="4">
        <v>43252</v>
      </c>
      <c r="E5773" t="s">
        <v>196</v>
      </c>
      <c r="F5773" s="5">
        <v>43101</v>
      </c>
      <c r="G5773">
        <v>0</v>
      </c>
      <c r="H5773">
        <v>0</v>
      </c>
    </row>
    <row r="5774" spans="1:8" x14ac:dyDescent="0.2">
      <c r="A5774" t="s">
        <v>71</v>
      </c>
      <c r="B5774" t="s">
        <v>54</v>
      </c>
      <c r="C5774" t="s">
        <v>82</v>
      </c>
      <c r="D5774" s="4">
        <v>43252</v>
      </c>
      <c r="E5774" t="s">
        <v>198</v>
      </c>
      <c r="F5774" s="5">
        <v>43101</v>
      </c>
      <c r="G5774">
        <v>0</v>
      </c>
      <c r="H5774">
        <v>0</v>
      </c>
    </row>
    <row r="5775" spans="1:8" x14ac:dyDescent="0.2">
      <c r="A5775" t="s">
        <v>71</v>
      </c>
      <c r="B5775" t="s">
        <v>54</v>
      </c>
      <c r="C5775" t="s">
        <v>80</v>
      </c>
      <c r="D5775" s="4">
        <v>43252</v>
      </c>
      <c r="E5775" t="s">
        <v>199</v>
      </c>
      <c r="F5775" s="5">
        <v>43221</v>
      </c>
      <c r="G5775">
        <v>31.48</v>
      </c>
      <c r="H5775">
        <v>2.2400000000000002</v>
      </c>
    </row>
    <row r="5776" spans="1:8" x14ac:dyDescent="0.2">
      <c r="A5776" t="s">
        <v>71</v>
      </c>
      <c r="B5776" t="s">
        <v>54</v>
      </c>
      <c r="C5776" t="s">
        <v>80</v>
      </c>
      <c r="D5776" s="4">
        <v>43252</v>
      </c>
      <c r="E5776" t="s">
        <v>198</v>
      </c>
      <c r="F5776" s="5">
        <v>43221</v>
      </c>
      <c r="G5776">
        <v>31.48</v>
      </c>
      <c r="H5776">
        <v>-2.2400000000000002</v>
      </c>
    </row>
    <row r="5777" spans="1:8" x14ac:dyDescent="0.2">
      <c r="A5777" t="s">
        <v>71</v>
      </c>
      <c r="B5777" t="s">
        <v>54</v>
      </c>
      <c r="C5777" t="s">
        <v>80</v>
      </c>
      <c r="D5777" s="4">
        <v>43252</v>
      </c>
      <c r="E5777" t="s">
        <v>193</v>
      </c>
      <c r="F5777" s="5">
        <v>43101</v>
      </c>
      <c r="G5777">
        <v>13.73</v>
      </c>
      <c r="H5777">
        <v>1.81</v>
      </c>
    </row>
    <row r="5778" spans="1:8" x14ac:dyDescent="0.2">
      <c r="A5778" t="s">
        <v>71</v>
      </c>
      <c r="B5778" t="s">
        <v>54</v>
      </c>
      <c r="C5778" t="s">
        <v>80</v>
      </c>
      <c r="D5778" s="4">
        <v>43252</v>
      </c>
      <c r="E5778" t="s">
        <v>192</v>
      </c>
      <c r="F5778" s="5">
        <v>43101</v>
      </c>
      <c r="G5778">
        <v>0.62</v>
      </c>
      <c r="H5778">
        <v>0.08</v>
      </c>
    </row>
    <row r="5779" spans="1:8" x14ac:dyDescent="0.2">
      <c r="A5779" t="s">
        <v>71</v>
      </c>
      <c r="B5779" t="s">
        <v>54</v>
      </c>
      <c r="C5779" t="s">
        <v>80</v>
      </c>
      <c r="D5779" s="4">
        <v>43252</v>
      </c>
      <c r="E5779" t="s">
        <v>198</v>
      </c>
      <c r="F5779" s="5">
        <v>43101</v>
      </c>
      <c r="G5779">
        <v>14.35</v>
      </c>
      <c r="H5779">
        <v>-0.76</v>
      </c>
    </row>
    <row r="5780" spans="1:8" x14ac:dyDescent="0.2">
      <c r="A5780" t="s">
        <v>71</v>
      </c>
      <c r="B5780" t="s">
        <v>54</v>
      </c>
      <c r="C5780" t="s">
        <v>80</v>
      </c>
      <c r="D5780" s="4">
        <v>43252</v>
      </c>
      <c r="E5780" t="s">
        <v>199</v>
      </c>
      <c r="F5780" s="5">
        <v>43101</v>
      </c>
      <c r="G5780">
        <v>14.35</v>
      </c>
      <c r="H5780">
        <v>0.76</v>
      </c>
    </row>
    <row r="5781" spans="1:8" x14ac:dyDescent="0.2">
      <c r="A5781" t="s">
        <v>71</v>
      </c>
      <c r="B5781" t="s">
        <v>54</v>
      </c>
      <c r="C5781" t="s">
        <v>81</v>
      </c>
      <c r="D5781" s="4">
        <v>43252</v>
      </c>
      <c r="E5781" t="s">
        <v>199</v>
      </c>
      <c r="F5781" s="5">
        <v>43221</v>
      </c>
      <c r="G5781">
        <v>141.38999999999999</v>
      </c>
      <c r="H5781">
        <v>4.95</v>
      </c>
    </row>
    <row r="5782" spans="1:8" x14ac:dyDescent="0.2">
      <c r="A5782" t="s">
        <v>71</v>
      </c>
      <c r="B5782" t="s">
        <v>54</v>
      </c>
      <c r="C5782" t="s">
        <v>81</v>
      </c>
      <c r="D5782" s="4">
        <v>43252</v>
      </c>
      <c r="E5782" t="s">
        <v>198</v>
      </c>
      <c r="F5782" s="5">
        <v>43221</v>
      </c>
      <c r="G5782">
        <v>141.38999999999999</v>
      </c>
      <c r="H5782">
        <v>-4.95</v>
      </c>
    </row>
    <row r="5783" spans="1:8" x14ac:dyDescent="0.2">
      <c r="A5783" t="s">
        <v>71</v>
      </c>
      <c r="B5783" t="s">
        <v>54</v>
      </c>
      <c r="C5783" t="s">
        <v>81</v>
      </c>
      <c r="D5783" s="4">
        <v>43252</v>
      </c>
      <c r="E5783" t="s">
        <v>204</v>
      </c>
      <c r="F5783" s="5">
        <v>43221</v>
      </c>
      <c r="G5783">
        <v>135.29</v>
      </c>
      <c r="H5783">
        <v>8.7899999999999991</v>
      </c>
    </row>
    <row r="5784" spans="1:8" x14ac:dyDescent="0.2">
      <c r="A5784" t="s">
        <v>71</v>
      </c>
      <c r="B5784" t="s">
        <v>54</v>
      </c>
      <c r="C5784" t="s">
        <v>81</v>
      </c>
      <c r="D5784" s="4">
        <v>43252</v>
      </c>
      <c r="E5784" t="s">
        <v>205</v>
      </c>
      <c r="F5784" s="5">
        <v>43221</v>
      </c>
      <c r="G5784">
        <v>6.1</v>
      </c>
      <c r="H5784">
        <v>0.4</v>
      </c>
    </row>
    <row r="5785" spans="1:8" x14ac:dyDescent="0.2">
      <c r="A5785" t="s">
        <v>71</v>
      </c>
      <c r="B5785" t="s">
        <v>54</v>
      </c>
      <c r="C5785" t="s">
        <v>81</v>
      </c>
      <c r="D5785" s="4">
        <v>43252</v>
      </c>
      <c r="E5785" t="s">
        <v>199</v>
      </c>
      <c r="F5785" s="5">
        <v>43101</v>
      </c>
      <c r="G5785">
        <v>69.7</v>
      </c>
      <c r="H5785">
        <v>1.81</v>
      </c>
    </row>
    <row r="5786" spans="1:8" x14ac:dyDescent="0.2">
      <c r="A5786" t="s">
        <v>71</v>
      </c>
      <c r="B5786" t="s">
        <v>54</v>
      </c>
      <c r="C5786" t="s">
        <v>81</v>
      </c>
      <c r="D5786" s="4">
        <v>43252</v>
      </c>
      <c r="E5786" t="s">
        <v>195</v>
      </c>
      <c r="F5786" s="5">
        <v>43101</v>
      </c>
      <c r="G5786">
        <v>66.69</v>
      </c>
      <c r="H5786">
        <v>4.33</v>
      </c>
    </row>
    <row r="5787" spans="1:8" x14ac:dyDescent="0.2">
      <c r="A5787" t="s">
        <v>71</v>
      </c>
      <c r="B5787" t="s">
        <v>54</v>
      </c>
      <c r="C5787" t="s">
        <v>81</v>
      </c>
      <c r="D5787" s="4">
        <v>43252</v>
      </c>
      <c r="E5787" t="s">
        <v>194</v>
      </c>
      <c r="F5787" s="5">
        <v>43101</v>
      </c>
      <c r="G5787">
        <v>3.01</v>
      </c>
      <c r="H5787">
        <v>0.2</v>
      </c>
    </row>
    <row r="5788" spans="1:8" x14ac:dyDescent="0.2">
      <c r="A5788" t="s">
        <v>71</v>
      </c>
      <c r="B5788" t="s">
        <v>54</v>
      </c>
      <c r="C5788" t="s">
        <v>81</v>
      </c>
      <c r="D5788" s="4">
        <v>43252</v>
      </c>
      <c r="E5788" t="s">
        <v>198</v>
      </c>
      <c r="F5788" s="5">
        <v>43101</v>
      </c>
      <c r="G5788">
        <v>69.7</v>
      </c>
      <c r="H5788">
        <v>-1.81</v>
      </c>
    </row>
    <row r="5789" spans="1:8" x14ac:dyDescent="0.2">
      <c r="A5789" t="s">
        <v>71</v>
      </c>
      <c r="B5789" t="s">
        <v>54</v>
      </c>
      <c r="C5789" t="s">
        <v>82</v>
      </c>
      <c r="D5789" s="4">
        <v>43252</v>
      </c>
      <c r="E5789" t="s">
        <v>199</v>
      </c>
      <c r="F5789" s="5">
        <v>43221</v>
      </c>
      <c r="G5789">
        <v>35.1</v>
      </c>
      <c r="H5789">
        <v>1.83</v>
      </c>
    </row>
    <row r="5790" spans="1:8" x14ac:dyDescent="0.2">
      <c r="A5790" t="s">
        <v>71</v>
      </c>
      <c r="B5790" t="s">
        <v>54</v>
      </c>
      <c r="C5790" t="s">
        <v>82</v>
      </c>
      <c r="D5790" s="4">
        <v>43252</v>
      </c>
      <c r="E5790" t="s">
        <v>206</v>
      </c>
      <c r="F5790" s="5">
        <v>43221</v>
      </c>
      <c r="G5790">
        <v>33.590000000000003</v>
      </c>
      <c r="H5790">
        <v>3.16</v>
      </c>
    </row>
    <row r="5791" spans="1:8" x14ac:dyDescent="0.2">
      <c r="A5791" t="s">
        <v>71</v>
      </c>
      <c r="B5791" t="s">
        <v>54</v>
      </c>
      <c r="C5791" t="s">
        <v>82</v>
      </c>
      <c r="D5791" s="4">
        <v>43252</v>
      </c>
      <c r="E5791" t="s">
        <v>207</v>
      </c>
      <c r="F5791" s="5">
        <v>43221</v>
      </c>
      <c r="G5791">
        <v>1.51</v>
      </c>
      <c r="H5791">
        <v>0.14000000000000001</v>
      </c>
    </row>
    <row r="5792" spans="1:8" x14ac:dyDescent="0.2">
      <c r="A5792" t="s">
        <v>71</v>
      </c>
      <c r="B5792" t="s">
        <v>54</v>
      </c>
      <c r="C5792" t="s">
        <v>82</v>
      </c>
      <c r="D5792" s="4">
        <v>43252</v>
      </c>
      <c r="E5792" t="s">
        <v>198</v>
      </c>
      <c r="F5792" s="5">
        <v>43221</v>
      </c>
      <c r="G5792">
        <v>35.1</v>
      </c>
      <c r="H5792">
        <v>-1.83</v>
      </c>
    </row>
    <row r="5793" spans="1:8" x14ac:dyDescent="0.2">
      <c r="A5793" t="s">
        <v>71</v>
      </c>
      <c r="B5793" t="s">
        <v>54</v>
      </c>
      <c r="C5793" t="s">
        <v>82</v>
      </c>
      <c r="D5793" s="4">
        <v>43252</v>
      </c>
      <c r="E5793" t="s">
        <v>197</v>
      </c>
      <c r="F5793" s="5">
        <v>43101</v>
      </c>
      <c r="G5793">
        <v>15.58</v>
      </c>
      <c r="H5793">
        <v>1.48</v>
      </c>
    </row>
    <row r="5794" spans="1:8" x14ac:dyDescent="0.2">
      <c r="A5794" t="s">
        <v>71</v>
      </c>
      <c r="B5794" t="s">
        <v>54</v>
      </c>
      <c r="C5794" t="s">
        <v>82</v>
      </c>
      <c r="D5794" s="4">
        <v>43252</v>
      </c>
      <c r="E5794" t="s">
        <v>196</v>
      </c>
      <c r="F5794" s="5">
        <v>43101</v>
      </c>
      <c r="G5794">
        <v>0.7</v>
      </c>
      <c r="H5794">
        <v>7.0000000000000007E-2</v>
      </c>
    </row>
    <row r="5795" spans="1:8" x14ac:dyDescent="0.2">
      <c r="A5795" t="s">
        <v>71</v>
      </c>
      <c r="B5795" t="s">
        <v>54</v>
      </c>
      <c r="C5795" t="s">
        <v>82</v>
      </c>
      <c r="D5795" s="4">
        <v>43252</v>
      </c>
      <c r="E5795" t="s">
        <v>198</v>
      </c>
      <c r="F5795" s="5">
        <v>43101</v>
      </c>
      <c r="G5795">
        <v>16.28</v>
      </c>
      <c r="H5795">
        <v>-0.62</v>
      </c>
    </row>
    <row r="5796" spans="1:8" x14ac:dyDescent="0.2">
      <c r="A5796" t="s">
        <v>71</v>
      </c>
      <c r="B5796" t="s">
        <v>54</v>
      </c>
      <c r="C5796" t="s">
        <v>82</v>
      </c>
      <c r="D5796" s="4">
        <v>43252</v>
      </c>
      <c r="E5796" t="s">
        <v>199</v>
      </c>
      <c r="F5796" s="5">
        <v>43101</v>
      </c>
      <c r="G5796">
        <v>16.28</v>
      </c>
      <c r="H5796">
        <v>0.62</v>
      </c>
    </row>
    <row r="5797" spans="1:8" x14ac:dyDescent="0.2">
      <c r="A5797" t="s">
        <v>71</v>
      </c>
      <c r="B5797" t="s">
        <v>54</v>
      </c>
      <c r="C5797" t="s">
        <v>80</v>
      </c>
      <c r="D5797" s="4">
        <v>43252</v>
      </c>
      <c r="E5797" t="s">
        <v>202</v>
      </c>
      <c r="F5797" s="5">
        <v>43221</v>
      </c>
      <c r="G5797">
        <v>30.12</v>
      </c>
      <c r="H5797">
        <v>3.98</v>
      </c>
    </row>
    <row r="5798" spans="1:8" x14ac:dyDescent="0.2">
      <c r="A5798" t="s">
        <v>71</v>
      </c>
      <c r="B5798" t="s">
        <v>54</v>
      </c>
      <c r="C5798" t="s">
        <v>80</v>
      </c>
      <c r="D5798" s="4">
        <v>43252</v>
      </c>
      <c r="E5798" t="s">
        <v>203</v>
      </c>
      <c r="F5798" s="5">
        <v>43221</v>
      </c>
      <c r="G5798">
        <v>1.36</v>
      </c>
      <c r="H5798">
        <v>0.18</v>
      </c>
    </row>
    <row r="5799" spans="1:8" x14ac:dyDescent="0.2">
      <c r="A5799" t="s">
        <v>71</v>
      </c>
      <c r="B5799" t="s">
        <v>54</v>
      </c>
      <c r="C5799" t="s">
        <v>80</v>
      </c>
      <c r="D5799" s="4">
        <v>43252</v>
      </c>
      <c r="E5799" t="s">
        <v>198</v>
      </c>
      <c r="F5799" s="5">
        <v>43101</v>
      </c>
      <c r="G5799">
        <v>2720.27</v>
      </c>
      <c r="H5799">
        <v>-144.29</v>
      </c>
    </row>
    <row r="5800" spans="1:8" x14ac:dyDescent="0.2">
      <c r="A5800" t="s">
        <v>71</v>
      </c>
      <c r="B5800" t="s">
        <v>54</v>
      </c>
      <c r="C5800" t="s">
        <v>80</v>
      </c>
      <c r="D5800" s="4">
        <v>43252</v>
      </c>
      <c r="E5800" t="s">
        <v>193</v>
      </c>
      <c r="F5800" s="5">
        <v>43101</v>
      </c>
      <c r="G5800">
        <v>2602.79</v>
      </c>
      <c r="H5800">
        <v>343.68</v>
      </c>
    </row>
    <row r="5801" spans="1:8" x14ac:dyDescent="0.2">
      <c r="A5801" t="s">
        <v>71</v>
      </c>
      <c r="B5801" t="s">
        <v>54</v>
      </c>
      <c r="C5801" t="s">
        <v>80</v>
      </c>
      <c r="D5801" s="4">
        <v>43252</v>
      </c>
      <c r="E5801" t="s">
        <v>192</v>
      </c>
      <c r="F5801" s="5">
        <v>43101</v>
      </c>
      <c r="G5801">
        <v>117.48</v>
      </c>
      <c r="H5801">
        <v>15.53</v>
      </c>
    </row>
    <row r="5802" spans="1:8" x14ac:dyDescent="0.2">
      <c r="A5802" t="s">
        <v>71</v>
      </c>
      <c r="B5802" t="s">
        <v>54</v>
      </c>
      <c r="C5802" t="s">
        <v>80</v>
      </c>
      <c r="D5802" s="4">
        <v>43252</v>
      </c>
      <c r="E5802" t="s">
        <v>199</v>
      </c>
      <c r="F5802" s="5">
        <v>43101</v>
      </c>
      <c r="G5802">
        <v>2720.27</v>
      </c>
      <c r="H5802">
        <v>144.29</v>
      </c>
    </row>
    <row r="5803" spans="1:8" x14ac:dyDescent="0.2">
      <c r="A5803" t="s">
        <v>71</v>
      </c>
      <c r="B5803" t="s">
        <v>54</v>
      </c>
      <c r="C5803" t="s">
        <v>81</v>
      </c>
      <c r="D5803" s="4">
        <v>43252</v>
      </c>
      <c r="E5803" t="s">
        <v>198</v>
      </c>
      <c r="F5803" s="5">
        <v>43101</v>
      </c>
      <c r="G5803">
        <v>17415.009999999998</v>
      </c>
      <c r="H5803">
        <v>-452.77</v>
      </c>
    </row>
    <row r="5804" spans="1:8" x14ac:dyDescent="0.2">
      <c r="A5804" t="s">
        <v>71</v>
      </c>
      <c r="B5804" t="s">
        <v>54</v>
      </c>
      <c r="C5804" t="s">
        <v>81</v>
      </c>
      <c r="D5804" s="4">
        <v>43252</v>
      </c>
      <c r="E5804" t="s">
        <v>195</v>
      </c>
      <c r="F5804" s="5">
        <v>43101</v>
      </c>
      <c r="G5804">
        <v>16663.52</v>
      </c>
      <c r="H5804">
        <v>1083.1600000000001</v>
      </c>
    </row>
    <row r="5805" spans="1:8" x14ac:dyDescent="0.2">
      <c r="A5805" t="s">
        <v>71</v>
      </c>
      <c r="B5805" t="s">
        <v>54</v>
      </c>
      <c r="C5805" t="s">
        <v>81</v>
      </c>
      <c r="D5805" s="4">
        <v>43252</v>
      </c>
      <c r="E5805" t="s">
        <v>194</v>
      </c>
      <c r="F5805" s="5">
        <v>43101</v>
      </c>
      <c r="G5805">
        <v>751.49</v>
      </c>
      <c r="H5805">
        <v>48.9</v>
      </c>
    </row>
    <row r="5806" spans="1:8" x14ac:dyDescent="0.2">
      <c r="A5806" t="s">
        <v>71</v>
      </c>
      <c r="B5806" t="s">
        <v>54</v>
      </c>
      <c r="C5806" t="s">
        <v>81</v>
      </c>
      <c r="D5806" s="4">
        <v>43252</v>
      </c>
      <c r="E5806" t="s">
        <v>199</v>
      </c>
      <c r="F5806" s="5">
        <v>43101</v>
      </c>
      <c r="G5806">
        <v>17415.009999999998</v>
      </c>
      <c r="H5806">
        <v>452.77</v>
      </c>
    </row>
    <row r="5807" spans="1:8" x14ac:dyDescent="0.2">
      <c r="A5807" t="s">
        <v>71</v>
      </c>
      <c r="B5807" t="s">
        <v>54</v>
      </c>
      <c r="C5807" t="s">
        <v>82</v>
      </c>
      <c r="D5807" s="4">
        <v>43252</v>
      </c>
      <c r="E5807" t="s">
        <v>198</v>
      </c>
      <c r="F5807" s="5">
        <v>43101</v>
      </c>
      <c r="G5807">
        <v>2233.5500000000002</v>
      </c>
      <c r="H5807">
        <v>-84.65</v>
      </c>
    </row>
    <row r="5808" spans="1:8" x14ac:dyDescent="0.2">
      <c r="A5808" t="s">
        <v>71</v>
      </c>
      <c r="B5808" t="s">
        <v>54</v>
      </c>
      <c r="C5808" t="s">
        <v>82</v>
      </c>
      <c r="D5808" s="4">
        <v>43252</v>
      </c>
      <c r="E5808" t="s">
        <v>197</v>
      </c>
      <c r="F5808" s="5">
        <v>43101</v>
      </c>
      <c r="G5808">
        <v>2137.2399999999998</v>
      </c>
      <c r="H5808">
        <v>203.04</v>
      </c>
    </row>
    <row r="5809" spans="1:8" x14ac:dyDescent="0.2">
      <c r="A5809" t="s">
        <v>71</v>
      </c>
      <c r="B5809" t="s">
        <v>54</v>
      </c>
      <c r="C5809" t="s">
        <v>82</v>
      </c>
      <c r="D5809" s="4">
        <v>43252</v>
      </c>
      <c r="E5809" t="s">
        <v>196</v>
      </c>
      <c r="F5809" s="5">
        <v>43101</v>
      </c>
      <c r="G5809">
        <v>96.31</v>
      </c>
      <c r="H5809">
        <v>9.19</v>
      </c>
    </row>
    <row r="5810" spans="1:8" x14ac:dyDescent="0.2">
      <c r="A5810" t="s">
        <v>71</v>
      </c>
      <c r="B5810" t="s">
        <v>54</v>
      </c>
      <c r="C5810" t="s">
        <v>82</v>
      </c>
      <c r="D5810" s="4">
        <v>43252</v>
      </c>
      <c r="E5810" t="s">
        <v>199</v>
      </c>
      <c r="F5810" s="5">
        <v>43101</v>
      </c>
      <c r="G5810">
        <v>2233.5500000000002</v>
      </c>
      <c r="H5810">
        <v>84.65</v>
      </c>
    </row>
    <row r="5811" spans="1:8" x14ac:dyDescent="0.2">
      <c r="A5811" t="s">
        <v>71</v>
      </c>
      <c r="B5811" t="s">
        <v>54</v>
      </c>
      <c r="C5811" t="s">
        <v>80</v>
      </c>
      <c r="D5811" s="4">
        <v>43252</v>
      </c>
      <c r="E5811" t="s">
        <v>199</v>
      </c>
      <c r="F5811" s="5">
        <v>43221</v>
      </c>
      <c r="G5811">
        <v>83410.58</v>
      </c>
      <c r="H5811">
        <v>5921.95</v>
      </c>
    </row>
    <row r="5812" spans="1:8" x14ac:dyDescent="0.2">
      <c r="A5812" t="s">
        <v>71</v>
      </c>
      <c r="B5812" t="s">
        <v>54</v>
      </c>
      <c r="C5812" t="s">
        <v>80</v>
      </c>
      <c r="D5812" s="4">
        <v>43252</v>
      </c>
      <c r="E5812" t="s">
        <v>198</v>
      </c>
      <c r="F5812" s="5">
        <v>43221</v>
      </c>
      <c r="G5812">
        <v>83410.58</v>
      </c>
      <c r="H5812">
        <v>-5921.95</v>
      </c>
    </row>
    <row r="5813" spans="1:8" x14ac:dyDescent="0.2">
      <c r="A5813" t="s">
        <v>71</v>
      </c>
      <c r="B5813" t="s">
        <v>54</v>
      </c>
      <c r="C5813" t="s">
        <v>80</v>
      </c>
      <c r="D5813" s="4">
        <v>43252</v>
      </c>
      <c r="E5813" t="s">
        <v>202</v>
      </c>
      <c r="F5813" s="5">
        <v>43221</v>
      </c>
      <c r="G5813">
        <v>79811.19</v>
      </c>
      <c r="H5813">
        <v>10535.01</v>
      </c>
    </row>
    <row r="5814" spans="1:8" x14ac:dyDescent="0.2">
      <c r="A5814" t="s">
        <v>71</v>
      </c>
      <c r="B5814" t="s">
        <v>54</v>
      </c>
      <c r="C5814" t="s">
        <v>80</v>
      </c>
      <c r="D5814" s="4">
        <v>43252</v>
      </c>
      <c r="E5814" t="s">
        <v>203</v>
      </c>
      <c r="F5814" s="5">
        <v>43221</v>
      </c>
      <c r="G5814">
        <v>3599.39</v>
      </c>
      <c r="H5814">
        <v>475.26</v>
      </c>
    </row>
    <row r="5815" spans="1:8" x14ac:dyDescent="0.2">
      <c r="A5815" t="s">
        <v>71</v>
      </c>
      <c r="B5815" t="s">
        <v>54</v>
      </c>
      <c r="C5815" t="s">
        <v>80</v>
      </c>
      <c r="D5815" s="4">
        <v>43252</v>
      </c>
      <c r="E5815" t="s">
        <v>199</v>
      </c>
      <c r="F5815" s="5">
        <v>43101</v>
      </c>
      <c r="G5815">
        <v>7036.56</v>
      </c>
      <c r="H5815">
        <v>372.81</v>
      </c>
    </row>
    <row r="5816" spans="1:8" x14ac:dyDescent="0.2">
      <c r="A5816" t="s">
        <v>71</v>
      </c>
      <c r="B5816" t="s">
        <v>54</v>
      </c>
      <c r="C5816" t="s">
        <v>80</v>
      </c>
      <c r="D5816" s="4">
        <v>43252</v>
      </c>
      <c r="E5816" t="s">
        <v>193</v>
      </c>
      <c r="F5816" s="5">
        <v>43101</v>
      </c>
      <c r="G5816">
        <v>6732.92</v>
      </c>
      <c r="H5816">
        <v>888.77</v>
      </c>
    </row>
    <row r="5817" spans="1:8" x14ac:dyDescent="0.2">
      <c r="A5817" t="s">
        <v>71</v>
      </c>
      <c r="B5817" t="s">
        <v>54</v>
      </c>
      <c r="C5817" t="s">
        <v>80</v>
      </c>
      <c r="D5817" s="4">
        <v>43252</v>
      </c>
      <c r="E5817" t="s">
        <v>192</v>
      </c>
      <c r="F5817" s="5">
        <v>43101</v>
      </c>
      <c r="G5817">
        <v>303.64</v>
      </c>
      <c r="H5817">
        <v>40.229999999999997</v>
      </c>
    </row>
    <row r="5818" spans="1:8" x14ac:dyDescent="0.2">
      <c r="A5818" t="s">
        <v>71</v>
      </c>
      <c r="B5818" t="s">
        <v>54</v>
      </c>
      <c r="C5818" t="s">
        <v>80</v>
      </c>
      <c r="D5818" s="4">
        <v>43252</v>
      </c>
      <c r="E5818" t="s">
        <v>199</v>
      </c>
      <c r="F5818" s="5">
        <v>43221</v>
      </c>
      <c r="G5818">
        <v>81296.3</v>
      </c>
      <c r="H5818">
        <v>5772.01</v>
      </c>
    </row>
    <row r="5819" spans="1:8" x14ac:dyDescent="0.2">
      <c r="A5819" t="s">
        <v>71</v>
      </c>
      <c r="B5819" t="s">
        <v>54</v>
      </c>
      <c r="C5819" t="s">
        <v>80</v>
      </c>
      <c r="D5819" s="4">
        <v>43252</v>
      </c>
      <c r="E5819" t="s">
        <v>198</v>
      </c>
      <c r="F5819" s="5">
        <v>43221</v>
      </c>
      <c r="G5819">
        <v>81296.3</v>
      </c>
      <c r="H5819">
        <v>-5772.01</v>
      </c>
    </row>
    <row r="5820" spans="1:8" x14ac:dyDescent="0.2">
      <c r="A5820" t="s">
        <v>71</v>
      </c>
      <c r="B5820" t="s">
        <v>54</v>
      </c>
      <c r="C5820" t="s">
        <v>80</v>
      </c>
      <c r="D5820" s="4">
        <v>43252</v>
      </c>
      <c r="E5820" t="s">
        <v>202</v>
      </c>
      <c r="F5820" s="5">
        <v>43221</v>
      </c>
      <c r="G5820">
        <v>77788.160000000003</v>
      </c>
      <c r="H5820">
        <v>10268.01</v>
      </c>
    </row>
    <row r="5821" spans="1:8" x14ac:dyDescent="0.2">
      <c r="A5821" t="s">
        <v>71</v>
      </c>
      <c r="B5821" t="s">
        <v>54</v>
      </c>
      <c r="C5821" t="s">
        <v>80</v>
      </c>
      <c r="D5821" s="4">
        <v>43252</v>
      </c>
      <c r="E5821" t="s">
        <v>203</v>
      </c>
      <c r="F5821" s="5">
        <v>43221</v>
      </c>
      <c r="G5821">
        <v>3508.14</v>
      </c>
      <c r="H5821">
        <v>463.07</v>
      </c>
    </row>
    <row r="5822" spans="1:8" x14ac:dyDescent="0.2">
      <c r="A5822" t="s">
        <v>71</v>
      </c>
      <c r="B5822" t="s">
        <v>54</v>
      </c>
      <c r="C5822" t="s">
        <v>80</v>
      </c>
      <c r="D5822" s="4">
        <v>43252</v>
      </c>
      <c r="E5822" t="s">
        <v>199</v>
      </c>
      <c r="F5822" s="5">
        <v>43101</v>
      </c>
      <c r="G5822">
        <v>250.29</v>
      </c>
      <c r="H5822">
        <v>13.28</v>
      </c>
    </row>
    <row r="5823" spans="1:8" x14ac:dyDescent="0.2">
      <c r="A5823" t="s">
        <v>71</v>
      </c>
      <c r="B5823" t="s">
        <v>54</v>
      </c>
      <c r="C5823" t="s">
        <v>80</v>
      </c>
      <c r="D5823" s="4">
        <v>43252</v>
      </c>
      <c r="E5823" t="s">
        <v>193</v>
      </c>
      <c r="F5823" s="5">
        <v>43101</v>
      </c>
      <c r="G5823">
        <v>239.49</v>
      </c>
      <c r="H5823">
        <v>31.62</v>
      </c>
    </row>
    <row r="5824" spans="1:8" x14ac:dyDescent="0.2">
      <c r="A5824" t="s">
        <v>71</v>
      </c>
      <c r="B5824" t="s">
        <v>54</v>
      </c>
      <c r="C5824" t="s">
        <v>80</v>
      </c>
      <c r="D5824" s="4">
        <v>43252</v>
      </c>
      <c r="E5824" t="s">
        <v>192</v>
      </c>
      <c r="F5824" s="5">
        <v>43101</v>
      </c>
      <c r="G5824">
        <v>10.8</v>
      </c>
      <c r="H5824">
        <v>1.44</v>
      </c>
    </row>
    <row r="5825" spans="1:8" x14ac:dyDescent="0.2">
      <c r="A5825" t="s">
        <v>71</v>
      </c>
      <c r="B5825" t="s">
        <v>54</v>
      </c>
      <c r="C5825" t="s">
        <v>80</v>
      </c>
      <c r="D5825" s="4">
        <v>43252</v>
      </c>
      <c r="E5825" t="s">
        <v>198</v>
      </c>
      <c r="F5825" s="5">
        <v>43101</v>
      </c>
      <c r="G5825">
        <v>250.29</v>
      </c>
      <c r="H5825">
        <v>-13.28</v>
      </c>
    </row>
    <row r="5826" spans="1:8" x14ac:dyDescent="0.2">
      <c r="A5826" t="s">
        <v>71</v>
      </c>
      <c r="B5826" t="s">
        <v>54</v>
      </c>
      <c r="C5826" t="s">
        <v>81</v>
      </c>
      <c r="D5826" s="4">
        <v>43252</v>
      </c>
      <c r="E5826" t="s">
        <v>204</v>
      </c>
      <c r="F5826" s="5">
        <v>43221</v>
      </c>
      <c r="G5826">
        <v>307562.65000000002</v>
      </c>
      <c r="H5826">
        <v>19991.599999999999</v>
      </c>
    </row>
    <row r="5827" spans="1:8" x14ac:dyDescent="0.2">
      <c r="A5827" t="s">
        <v>71</v>
      </c>
      <c r="B5827" t="s">
        <v>54</v>
      </c>
      <c r="C5827" t="s">
        <v>81</v>
      </c>
      <c r="D5827" s="4">
        <v>43252</v>
      </c>
      <c r="E5827" t="s">
        <v>205</v>
      </c>
      <c r="F5827" s="5">
        <v>43221</v>
      </c>
      <c r="G5827">
        <v>13870.97</v>
      </c>
      <c r="H5827">
        <v>901.7</v>
      </c>
    </row>
    <row r="5828" spans="1:8" x14ac:dyDescent="0.2">
      <c r="A5828" t="s">
        <v>71</v>
      </c>
      <c r="B5828" t="s">
        <v>54</v>
      </c>
      <c r="C5828" t="s">
        <v>81</v>
      </c>
      <c r="D5828" s="4">
        <v>43252</v>
      </c>
      <c r="E5828" t="s">
        <v>199</v>
      </c>
      <c r="F5828" s="5">
        <v>43221</v>
      </c>
      <c r="G5828">
        <v>321433.62</v>
      </c>
      <c r="H5828">
        <v>11250.01</v>
      </c>
    </row>
    <row r="5829" spans="1:8" x14ac:dyDescent="0.2">
      <c r="A5829" t="s">
        <v>71</v>
      </c>
      <c r="B5829" t="s">
        <v>54</v>
      </c>
      <c r="C5829" t="s">
        <v>81</v>
      </c>
      <c r="D5829" s="4">
        <v>43252</v>
      </c>
      <c r="E5829" t="s">
        <v>198</v>
      </c>
      <c r="F5829" s="5">
        <v>43221</v>
      </c>
      <c r="G5829">
        <v>321433.62</v>
      </c>
      <c r="H5829">
        <v>-11250.01</v>
      </c>
    </row>
    <row r="5830" spans="1:8" x14ac:dyDescent="0.2">
      <c r="A5830" t="s">
        <v>71</v>
      </c>
      <c r="B5830" t="s">
        <v>54</v>
      </c>
      <c r="C5830" t="s">
        <v>81</v>
      </c>
      <c r="D5830" s="4">
        <v>43252</v>
      </c>
      <c r="E5830" t="s">
        <v>195</v>
      </c>
      <c r="F5830" s="5">
        <v>43101</v>
      </c>
      <c r="G5830">
        <v>965.88</v>
      </c>
      <c r="H5830">
        <v>62.79</v>
      </c>
    </row>
    <row r="5831" spans="1:8" x14ac:dyDescent="0.2">
      <c r="A5831" t="s">
        <v>71</v>
      </c>
      <c r="B5831" t="s">
        <v>54</v>
      </c>
      <c r="C5831" t="s">
        <v>81</v>
      </c>
      <c r="D5831" s="4">
        <v>43252</v>
      </c>
      <c r="E5831" t="s">
        <v>194</v>
      </c>
      <c r="F5831" s="5">
        <v>43101</v>
      </c>
      <c r="G5831">
        <v>43.56</v>
      </c>
      <c r="H5831">
        <v>2.83</v>
      </c>
    </row>
    <row r="5832" spans="1:8" x14ac:dyDescent="0.2">
      <c r="A5832" t="s">
        <v>71</v>
      </c>
      <c r="B5832" t="s">
        <v>54</v>
      </c>
      <c r="C5832" t="s">
        <v>81</v>
      </c>
      <c r="D5832" s="4">
        <v>43252</v>
      </c>
      <c r="E5832" t="s">
        <v>198</v>
      </c>
      <c r="F5832" s="5">
        <v>43101</v>
      </c>
      <c r="G5832">
        <v>1009.44</v>
      </c>
      <c r="H5832">
        <v>-26.25</v>
      </c>
    </row>
    <row r="5833" spans="1:8" x14ac:dyDescent="0.2">
      <c r="A5833" t="s">
        <v>71</v>
      </c>
      <c r="B5833" t="s">
        <v>54</v>
      </c>
      <c r="C5833" t="s">
        <v>81</v>
      </c>
      <c r="D5833" s="4">
        <v>43252</v>
      </c>
      <c r="E5833" t="s">
        <v>199</v>
      </c>
      <c r="F5833" s="5">
        <v>43101</v>
      </c>
      <c r="G5833">
        <v>1009.44</v>
      </c>
      <c r="H5833">
        <v>26.25</v>
      </c>
    </row>
    <row r="5834" spans="1:8" x14ac:dyDescent="0.2">
      <c r="A5834" t="s">
        <v>71</v>
      </c>
      <c r="B5834" t="s">
        <v>54</v>
      </c>
      <c r="C5834" t="s">
        <v>82</v>
      </c>
      <c r="D5834" s="4">
        <v>43252</v>
      </c>
      <c r="E5834" t="s">
        <v>199</v>
      </c>
      <c r="F5834" s="5">
        <v>43221</v>
      </c>
      <c r="G5834">
        <v>81117.600000000006</v>
      </c>
      <c r="H5834">
        <v>4218.24</v>
      </c>
    </row>
    <row r="5835" spans="1:8" x14ac:dyDescent="0.2">
      <c r="A5835" t="s">
        <v>71</v>
      </c>
      <c r="B5835" t="s">
        <v>54</v>
      </c>
      <c r="C5835" t="s">
        <v>82</v>
      </c>
      <c r="D5835" s="4">
        <v>43252</v>
      </c>
      <c r="E5835" t="s">
        <v>198</v>
      </c>
      <c r="F5835" s="5">
        <v>43221</v>
      </c>
      <c r="G5835">
        <v>81117.600000000006</v>
      </c>
      <c r="H5835">
        <v>-4218.24</v>
      </c>
    </row>
    <row r="5836" spans="1:8" x14ac:dyDescent="0.2">
      <c r="A5836" t="s">
        <v>71</v>
      </c>
      <c r="B5836" t="s">
        <v>54</v>
      </c>
      <c r="C5836" t="s">
        <v>82</v>
      </c>
      <c r="D5836" s="4">
        <v>43252</v>
      </c>
      <c r="E5836" t="s">
        <v>206</v>
      </c>
      <c r="F5836" s="5">
        <v>43221</v>
      </c>
      <c r="G5836">
        <v>77617.11</v>
      </c>
      <c r="H5836">
        <v>7296.15</v>
      </c>
    </row>
    <row r="5837" spans="1:8" x14ac:dyDescent="0.2">
      <c r="A5837" t="s">
        <v>71</v>
      </c>
      <c r="B5837" t="s">
        <v>54</v>
      </c>
      <c r="C5837" t="s">
        <v>82</v>
      </c>
      <c r="D5837" s="4">
        <v>43252</v>
      </c>
      <c r="E5837" t="s">
        <v>207</v>
      </c>
      <c r="F5837" s="5">
        <v>43221</v>
      </c>
      <c r="G5837">
        <v>3500.49</v>
      </c>
      <c r="H5837">
        <v>329.04</v>
      </c>
    </row>
    <row r="5838" spans="1:8" x14ac:dyDescent="0.2">
      <c r="A5838" t="s">
        <v>71</v>
      </c>
      <c r="B5838" t="s">
        <v>54</v>
      </c>
      <c r="C5838" t="s">
        <v>82</v>
      </c>
      <c r="D5838" s="4">
        <v>43252</v>
      </c>
      <c r="E5838" t="s">
        <v>199</v>
      </c>
      <c r="F5838" s="5">
        <v>43101</v>
      </c>
      <c r="G5838">
        <v>244.2</v>
      </c>
      <c r="H5838">
        <v>9.27</v>
      </c>
    </row>
    <row r="5839" spans="1:8" x14ac:dyDescent="0.2">
      <c r="A5839" t="s">
        <v>71</v>
      </c>
      <c r="B5839" t="s">
        <v>54</v>
      </c>
      <c r="C5839" t="s">
        <v>82</v>
      </c>
      <c r="D5839" s="4">
        <v>43252</v>
      </c>
      <c r="E5839" t="s">
        <v>197</v>
      </c>
      <c r="F5839" s="5">
        <v>43101</v>
      </c>
      <c r="G5839">
        <v>233.66</v>
      </c>
      <c r="H5839">
        <v>22.2</v>
      </c>
    </row>
    <row r="5840" spans="1:8" x14ac:dyDescent="0.2">
      <c r="A5840" t="s">
        <v>71</v>
      </c>
      <c r="B5840" t="s">
        <v>54</v>
      </c>
      <c r="C5840" t="s">
        <v>82</v>
      </c>
      <c r="D5840" s="4">
        <v>43252</v>
      </c>
      <c r="E5840" t="s">
        <v>196</v>
      </c>
      <c r="F5840" s="5">
        <v>43101</v>
      </c>
      <c r="G5840">
        <v>10.54</v>
      </c>
      <c r="H5840">
        <v>1</v>
      </c>
    </row>
    <row r="5841" spans="1:8" x14ac:dyDescent="0.2">
      <c r="A5841" t="s">
        <v>71</v>
      </c>
      <c r="B5841" t="s">
        <v>54</v>
      </c>
      <c r="C5841" t="s">
        <v>82</v>
      </c>
      <c r="D5841" s="4">
        <v>43252</v>
      </c>
      <c r="E5841" t="s">
        <v>198</v>
      </c>
      <c r="F5841" s="5">
        <v>43101</v>
      </c>
      <c r="G5841">
        <v>244.2</v>
      </c>
      <c r="H5841">
        <v>-9.27</v>
      </c>
    </row>
    <row r="5842" spans="1:8" x14ac:dyDescent="0.2">
      <c r="A5842" t="s">
        <v>71</v>
      </c>
      <c r="B5842" t="s">
        <v>54</v>
      </c>
      <c r="C5842" t="s">
        <v>80</v>
      </c>
      <c r="D5842" s="4">
        <v>43252</v>
      </c>
      <c r="E5842" t="s">
        <v>198</v>
      </c>
      <c r="F5842" s="5">
        <v>43101</v>
      </c>
      <c r="G5842">
        <v>114.27</v>
      </c>
      <c r="H5842">
        <v>-6.05</v>
      </c>
    </row>
    <row r="5843" spans="1:8" x14ac:dyDescent="0.2">
      <c r="A5843" t="s">
        <v>71</v>
      </c>
      <c r="B5843" t="s">
        <v>54</v>
      </c>
      <c r="C5843" t="s">
        <v>80</v>
      </c>
      <c r="D5843" s="4">
        <v>43252</v>
      </c>
      <c r="E5843" t="s">
        <v>193</v>
      </c>
      <c r="F5843" s="5">
        <v>43101</v>
      </c>
      <c r="G5843">
        <v>109.35</v>
      </c>
      <c r="H5843">
        <v>14.43</v>
      </c>
    </row>
    <row r="5844" spans="1:8" x14ac:dyDescent="0.2">
      <c r="A5844" t="s">
        <v>71</v>
      </c>
      <c r="B5844" t="s">
        <v>54</v>
      </c>
      <c r="C5844" t="s">
        <v>80</v>
      </c>
      <c r="D5844" s="4">
        <v>43252</v>
      </c>
      <c r="E5844" t="s">
        <v>192</v>
      </c>
      <c r="F5844" s="5">
        <v>43101</v>
      </c>
      <c r="G5844">
        <v>4.92</v>
      </c>
      <c r="H5844">
        <v>0.65</v>
      </c>
    </row>
    <row r="5845" spans="1:8" x14ac:dyDescent="0.2">
      <c r="A5845" t="s">
        <v>71</v>
      </c>
      <c r="B5845" t="s">
        <v>54</v>
      </c>
      <c r="C5845" t="s">
        <v>80</v>
      </c>
      <c r="D5845" s="4">
        <v>43252</v>
      </c>
      <c r="E5845" t="s">
        <v>199</v>
      </c>
      <c r="F5845" s="5">
        <v>43101</v>
      </c>
      <c r="G5845">
        <v>114.27</v>
      </c>
      <c r="H5845">
        <v>6.05</v>
      </c>
    </row>
    <row r="5846" spans="1:8" x14ac:dyDescent="0.2">
      <c r="A5846" t="s">
        <v>71</v>
      </c>
      <c r="B5846" t="s">
        <v>54</v>
      </c>
      <c r="C5846" t="s">
        <v>81</v>
      </c>
      <c r="D5846" s="4">
        <v>43252</v>
      </c>
      <c r="E5846" t="s">
        <v>198</v>
      </c>
      <c r="F5846" s="5">
        <v>43101</v>
      </c>
      <c r="G5846">
        <v>417.25</v>
      </c>
      <c r="H5846">
        <v>-10.87</v>
      </c>
    </row>
    <row r="5847" spans="1:8" x14ac:dyDescent="0.2">
      <c r="A5847" t="s">
        <v>71</v>
      </c>
      <c r="B5847" t="s">
        <v>54</v>
      </c>
      <c r="C5847" t="s">
        <v>81</v>
      </c>
      <c r="D5847" s="4">
        <v>43252</v>
      </c>
      <c r="E5847" t="s">
        <v>195</v>
      </c>
      <c r="F5847" s="5">
        <v>43101</v>
      </c>
      <c r="G5847">
        <v>399.24</v>
      </c>
      <c r="H5847">
        <v>25.95</v>
      </c>
    </row>
    <row r="5848" spans="1:8" x14ac:dyDescent="0.2">
      <c r="A5848" t="s">
        <v>71</v>
      </c>
      <c r="B5848" t="s">
        <v>54</v>
      </c>
      <c r="C5848" t="s">
        <v>81</v>
      </c>
      <c r="D5848" s="4">
        <v>43252</v>
      </c>
      <c r="E5848" t="s">
        <v>194</v>
      </c>
      <c r="F5848" s="5">
        <v>43101</v>
      </c>
      <c r="G5848">
        <v>18.010000000000002</v>
      </c>
      <c r="H5848">
        <v>1.18</v>
      </c>
    </row>
    <row r="5849" spans="1:8" x14ac:dyDescent="0.2">
      <c r="A5849" t="s">
        <v>71</v>
      </c>
      <c r="B5849" t="s">
        <v>54</v>
      </c>
      <c r="C5849" t="s">
        <v>81</v>
      </c>
      <c r="D5849" s="4">
        <v>43252</v>
      </c>
      <c r="E5849" t="s">
        <v>199</v>
      </c>
      <c r="F5849" s="5">
        <v>43101</v>
      </c>
      <c r="G5849">
        <v>417.25</v>
      </c>
      <c r="H5849">
        <v>10.87</v>
      </c>
    </row>
    <row r="5850" spans="1:8" x14ac:dyDescent="0.2">
      <c r="A5850" t="s">
        <v>71</v>
      </c>
      <c r="B5850" t="s">
        <v>54</v>
      </c>
      <c r="C5850" t="s">
        <v>82</v>
      </c>
      <c r="D5850" s="4">
        <v>43252</v>
      </c>
      <c r="E5850" t="s">
        <v>198</v>
      </c>
      <c r="F5850" s="5">
        <v>43101</v>
      </c>
      <c r="G5850">
        <v>99.74</v>
      </c>
      <c r="H5850">
        <v>-3.78</v>
      </c>
    </row>
    <row r="5851" spans="1:8" x14ac:dyDescent="0.2">
      <c r="A5851" t="s">
        <v>71</v>
      </c>
      <c r="B5851" t="s">
        <v>54</v>
      </c>
      <c r="C5851" t="s">
        <v>82</v>
      </c>
      <c r="D5851" s="4">
        <v>43252</v>
      </c>
      <c r="E5851" t="s">
        <v>197</v>
      </c>
      <c r="F5851" s="5">
        <v>43101</v>
      </c>
      <c r="G5851">
        <v>95.43</v>
      </c>
      <c r="H5851">
        <v>9.06</v>
      </c>
    </row>
    <row r="5852" spans="1:8" x14ac:dyDescent="0.2">
      <c r="A5852" t="s">
        <v>71</v>
      </c>
      <c r="B5852" t="s">
        <v>54</v>
      </c>
      <c r="C5852" t="s">
        <v>82</v>
      </c>
      <c r="D5852" s="4">
        <v>43252</v>
      </c>
      <c r="E5852" t="s">
        <v>196</v>
      </c>
      <c r="F5852" s="5">
        <v>43101</v>
      </c>
      <c r="G5852">
        <v>4.3099999999999996</v>
      </c>
      <c r="H5852">
        <v>0.41</v>
      </c>
    </row>
    <row r="5853" spans="1:8" x14ac:dyDescent="0.2">
      <c r="A5853" t="s">
        <v>71</v>
      </c>
      <c r="B5853" t="s">
        <v>54</v>
      </c>
      <c r="C5853" t="s">
        <v>82</v>
      </c>
      <c r="D5853" s="4">
        <v>43252</v>
      </c>
      <c r="E5853" t="s">
        <v>199</v>
      </c>
      <c r="F5853" s="5">
        <v>43101</v>
      </c>
      <c r="G5853">
        <v>99.74</v>
      </c>
      <c r="H5853">
        <v>3.78</v>
      </c>
    </row>
    <row r="5854" spans="1:8" x14ac:dyDescent="0.2">
      <c r="A5854" t="s">
        <v>71</v>
      </c>
      <c r="B5854" t="s">
        <v>54</v>
      </c>
      <c r="C5854" t="s">
        <v>80</v>
      </c>
      <c r="D5854" s="4">
        <v>43252</v>
      </c>
      <c r="E5854" t="s">
        <v>198</v>
      </c>
      <c r="F5854" s="5">
        <v>43101</v>
      </c>
      <c r="G5854">
        <v>25350.36</v>
      </c>
      <c r="H5854">
        <v>-1343.56</v>
      </c>
    </row>
    <row r="5855" spans="1:8" x14ac:dyDescent="0.2">
      <c r="A5855" t="s">
        <v>71</v>
      </c>
      <c r="B5855" t="s">
        <v>54</v>
      </c>
      <c r="C5855" t="s">
        <v>80</v>
      </c>
      <c r="D5855" s="4">
        <v>43252</v>
      </c>
      <c r="E5855" t="s">
        <v>193</v>
      </c>
      <c r="F5855" s="5">
        <v>43101</v>
      </c>
      <c r="G5855">
        <v>24256.34</v>
      </c>
      <c r="H5855">
        <v>3201.87</v>
      </c>
    </row>
    <row r="5856" spans="1:8" x14ac:dyDescent="0.2">
      <c r="A5856" t="s">
        <v>71</v>
      </c>
      <c r="B5856" t="s">
        <v>54</v>
      </c>
      <c r="C5856" t="s">
        <v>80</v>
      </c>
      <c r="D5856" s="4">
        <v>43252</v>
      </c>
      <c r="E5856" t="s">
        <v>192</v>
      </c>
      <c r="F5856" s="5">
        <v>43101</v>
      </c>
      <c r="G5856">
        <v>1094.02</v>
      </c>
      <c r="H5856">
        <v>144.54</v>
      </c>
    </row>
    <row r="5857" spans="1:8" x14ac:dyDescent="0.2">
      <c r="A5857" t="s">
        <v>71</v>
      </c>
      <c r="B5857" t="s">
        <v>54</v>
      </c>
      <c r="C5857" t="s">
        <v>80</v>
      </c>
      <c r="D5857" s="4">
        <v>43252</v>
      </c>
      <c r="E5857" t="s">
        <v>199</v>
      </c>
      <c r="F5857" s="5">
        <v>43101</v>
      </c>
      <c r="G5857">
        <v>25350.36</v>
      </c>
      <c r="H5857">
        <v>1343.56</v>
      </c>
    </row>
    <row r="5858" spans="1:8" x14ac:dyDescent="0.2">
      <c r="A5858" t="s">
        <v>71</v>
      </c>
      <c r="B5858" t="s">
        <v>54</v>
      </c>
      <c r="C5858" t="s">
        <v>81</v>
      </c>
      <c r="D5858" s="4">
        <v>43252</v>
      </c>
      <c r="E5858" t="s">
        <v>198</v>
      </c>
      <c r="F5858" s="5">
        <v>43101</v>
      </c>
      <c r="G5858">
        <v>125080.01</v>
      </c>
      <c r="H5858">
        <v>-3251.94</v>
      </c>
    </row>
    <row r="5859" spans="1:8" x14ac:dyDescent="0.2">
      <c r="A5859" t="s">
        <v>71</v>
      </c>
      <c r="B5859" t="s">
        <v>54</v>
      </c>
      <c r="C5859" t="s">
        <v>81</v>
      </c>
      <c r="D5859" s="4">
        <v>43252</v>
      </c>
      <c r="E5859" t="s">
        <v>195</v>
      </c>
      <c r="F5859" s="5">
        <v>43101</v>
      </c>
      <c r="G5859">
        <v>119682.24000000001</v>
      </c>
      <c r="H5859">
        <v>7779.35</v>
      </c>
    </row>
    <row r="5860" spans="1:8" x14ac:dyDescent="0.2">
      <c r="A5860" t="s">
        <v>71</v>
      </c>
      <c r="B5860" t="s">
        <v>54</v>
      </c>
      <c r="C5860" t="s">
        <v>81</v>
      </c>
      <c r="D5860" s="4">
        <v>43252</v>
      </c>
      <c r="E5860" t="s">
        <v>194</v>
      </c>
      <c r="F5860" s="5">
        <v>43101</v>
      </c>
      <c r="G5860">
        <v>5397.77</v>
      </c>
      <c r="H5860">
        <v>350.83</v>
      </c>
    </row>
    <row r="5861" spans="1:8" x14ac:dyDescent="0.2">
      <c r="A5861" t="s">
        <v>71</v>
      </c>
      <c r="B5861" t="s">
        <v>54</v>
      </c>
      <c r="C5861" t="s">
        <v>81</v>
      </c>
      <c r="D5861" s="4">
        <v>43252</v>
      </c>
      <c r="E5861" t="s">
        <v>199</v>
      </c>
      <c r="F5861" s="5">
        <v>43101</v>
      </c>
      <c r="G5861">
        <v>125080.01</v>
      </c>
      <c r="H5861">
        <v>3251.94</v>
      </c>
    </row>
    <row r="5862" spans="1:8" x14ac:dyDescent="0.2">
      <c r="A5862" t="s">
        <v>71</v>
      </c>
      <c r="B5862" t="s">
        <v>54</v>
      </c>
      <c r="C5862" t="s">
        <v>82</v>
      </c>
      <c r="D5862" s="4">
        <v>43252</v>
      </c>
      <c r="E5862" t="s">
        <v>197</v>
      </c>
      <c r="F5862" s="5">
        <v>43101</v>
      </c>
      <c r="G5862">
        <v>20443.07</v>
      </c>
      <c r="H5862">
        <v>1941.97</v>
      </c>
    </row>
    <row r="5863" spans="1:8" x14ac:dyDescent="0.2">
      <c r="A5863" t="s">
        <v>71</v>
      </c>
      <c r="B5863" t="s">
        <v>54</v>
      </c>
      <c r="C5863" t="s">
        <v>82</v>
      </c>
      <c r="D5863" s="4">
        <v>43252</v>
      </c>
      <c r="E5863" t="s">
        <v>196</v>
      </c>
      <c r="F5863" s="5">
        <v>43101</v>
      </c>
      <c r="G5863">
        <v>922.04</v>
      </c>
      <c r="H5863">
        <v>87.55</v>
      </c>
    </row>
    <row r="5864" spans="1:8" x14ac:dyDescent="0.2">
      <c r="A5864" t="s">
        <v>71</v>
      </c>
      <c r="B5864" t="s">
        <v>54</v>
      </c>
      <c r="C5864" t="s">
        <v>82</v>
      </c>
      <c r="D5864" s="4">
        <v>43252</v>
      </c>
      <c r="E5864" t="s">
        <v>199</v>
      </c>
      <c r="F5864" s="5">
        <v>43101</v>
      </c>
      <c r="G5864">
        <v>21365.11</v>
      </c>
      <c r="H5864">
        <v>811.83</v>
      </c>
    </row>
    <row r="5865" spans="1:8" x14ac:dyDescent="0.2">
      <c r="A5865" t="s">
        <v>71</v>
      </c>
      <c r="B5865" t="s">
        <v>54</v>
      </c>
      <c r="C5865" t="s">
        <v>82</v>
      </c>
      <c r="D5865" s="4">
        <v>43252</v>
      </c>
      <c r="E5865" t="s">
        <v>198</v>
      </c>
      <c r="F5865" s="5">
        <v>43101</v>
      </c>
      <c r="G5865">
        <v>21365.11</v>
      </c>
      <c r="H5865">
        <v>-811.83</v>
      </c>
    </row>
    <row r="5866" spans="1:8" x14ac:dyDescent="0.2">
      <c r="A5866" t="s">
        <v>71</v>
      </c>
      <c r="B5866" t="s">
        <v>55</v>
      </c>
      <c r="C5866" t="s">
        <v>80</v>
      </c>
      <c r="D5866" s="4">
        <v>43252</v>
      </c>
      <c r="E5866" t="s">
        <v>202</v>
      </c>
      <c r="F5866" s="5">
        <v>43221</v>
      </c>
      <c r="G5866">
        <v>117992.57</v>
      </c>
      <c r="H5866">
        <v>15575.01</v>
      </c>
    </row>
    <row r="5867" spans="1:8" x14ac:dyDescent="0.2">
      <c r="A5867" t="s">
        <v>71</v>
      </c>
      <c r="B5867" t="s">
        <v>55</v>
      </c>
      <c r="C5867" t="s">
        <v>80</v>
      </c>
      <c r="D5867" s="4">
        <v>43252</v>
      </c>
      <c r="E5867" t="s">
        <v>203</v>
      </c>
      <c r="F5867" s="5">
        <v>43221</v>
      </c>
      <c r="G5867">
        <v>5321.49</v>
      </c>
      <c r="H5867">
        <v>702.44</v>
      </c>
    </row>
    <row r="5868" spans="1:8" x14ac:dyDescent="0.2">
      <c r="A5868" t="s">
        <v>71</v>
      </c>
      <c r="B5868" t="s">
        <v>55</v>
      </c>
      <c r="C5868" t="s">
        <v>80</v>
      </c>
      <c r="D5868" s="4">
        <v>43252</v>
      </c>
      <c r="E5868" t="s">
        <v>199</v>
      </c>
      <c r="F5868" s="5">
        <v>43221</v>
      </c>
      <c r="G5868">
        <v>123314.06</v>
      </c>
      <c r="H5868">
        <v>8755.34</v>
      </c>
    </row>
    <row r="5869" spans="1:8" x14ac:dyDescent="0.2">
      <c r="A5869" t="s">
        <v>71</v>
      </c>
      <c r="B5869" t="s">
        <v>55</v>
      </c>
      <c r="C5869" t="s">
        <v>80</v>
      </c>
      <c r="D5869" s="4">
        <v>43252</v>
      </c>
      <c r="E5869" t="s">
        <v>198</v>
      </c>
      <c r="F5869" s="5">
        <v>43101</v>
      </c>
      <c r="G5869">
        <v>33.049999999999997</v>
      </c>
      <c r="H5869">
        <v>-1.76</v>
      </c>
    </row>
    <row r="5870" spans="1:8" x14ac:dyDescent="0.2">
      <c r="A5870" t="s">
        <v>71</v>
      </c>
      <c r="B5870" t="s">
        <v>55</v>
      </c>
      <c r="C5870" t="s">
        <v>80</v>
      </c>
      <c r="D5870" s="4">
        <v>43252</v>
      </c>
      <c r="E5870" t="s">
        <v>199</v>
      </c>
      <c r="F5870" s="5">
        <v>43101</v>
      </c>
      <c r="G5870">
        <v>33.049999999999997</v>
      </c>
      <c r="H5870">
        <v>1.76</v>
      </c>
    </row>
    <row r="5871" spans="1:8" x14ac:dyDescent="0.2">
      <c r="A5871" t="s">
        <v>71</v>
      </c>
      <c r="B5871" t="s">
        <v>55</v>
      </c>
      <c r="C5871" t="s">
        <v>80</v>
      </c>
      <c r="D5871" s="4">
        <v>43252</v>
      </c>
      <c r="E5871" t="s">
        <v>193</v>
      </c>
      <c r="F5871" s="5">
        <v>43101</v>
      </c>
      <c r="G5871">
        <v>31.62</v>
      </c>
      <c r="H5871">
        <v>4.17</v>
      </c>
    </row>
    <row r="5872" spans="1:8" x14ac:dyDescent="0.2">
      <c r="A5872" t="s">
        <v>71</v>
      </c>
      <c r="B5872" t="s">
        <v>55</v>
      </c>
      <c r="C5872" t="s">
        <v>80</v>
      </c>
      <c r="D5872" s="4">
        <v>43252</v>
      </c>
      <c r="E5872" t="s">
        <v>192</v>
      </c>
      <c r="F5872" s="5">
        <v>43101</v>
      </c>
      <c r="G5872">
        <v>1.43</v>
      </c>
      <c r="H5872">
        <v>0.19</v>
      </c>
    </row>
    <row r="5873" spans="1:8" x14ac:dyDescent="0.2">
      <c r="A5873" t="s">
        <v>71</v>
      </c>
      <c r="B5873" t="s">
        <v>55</v>
      </c>
      <c r="C5873" t="s">
        <v>81</v>
      </c>
      <c r="D5873" s="4">
        <v>43252</v>
      </c>
      <c r="E5873" t="s">
        <v>204</v>
      </c>
      <c r="F5873" s="5">
        <v>43221</v>
      </c>
      <c r="G5873">
        <v>296166.73</v>
      </c>
      <c r="H5873">
        <v>19250.87</v>
      </c>
    </row>
    <row r="5874" spans="1:8" x14ac:dyDescent="0.2">
      <c r="A5874" t="s">
        <v>71</v>
      </c>
      <c r="B5874" t="s">
        <v>55</v>
      </c>
      <c r="C5874" t="s">
        <v>81</v>
      </c>
      <c r="D5874" s="4">
        <v>43252</v>
      </c>
      <c r="E5874" t="s">
        <v>205</v>
      </c>
      <c r="F5874" s="5">
        <v>43221</v>
      </c>
      <c r="G5874">
        <v>13357.06</v>
      </c>
      <c r="H5874">
        <v>868.27</v>
      </c>
    </row>
    <row r="5875" spans="1:8" x14ac:dyDescent="0.2">
      <c r="A5875" t="s">
        <v>71</v>
      </c>
      <c r="B5875" t="s">
        <v>55</v>
      </c>
      <c r="C5875" t="s">
        <v>81</v>
      </c>
      <c r="D5875" s="4">
        <v>43252</v>
      </c>
      <c r="E5875" t="s">
        <v>199</v>
      </c>
      <c r="F5875" s="5">
        <v>43221</v>
      </c>
      <c r="G5875">
        <v>309523.78999999998</v>
      </c>
      <c r="H5875">
        <v>10833.28</v>
      </c>
    </row>
    <row r="5876" spans="1:8" x14ac:dyDescent="0.2">
      <c r="A5876" t="s">
        <v>71</v>
      </c>
      <c r="B5876" t="s">
        <v>55</v>
      </c>
      <c r="C5876" t="s">
        <v>81</v>
      </c>
      <c r="D5876" s="4">
        <v>43252</v>
      </c>
      <c r="E5876" t="s">
        <v>198</v>
      </c>
      <c r="F5876" s="5">
        <v>43221</v>
      </c>
      <c r="G5876">
        <v>309523.78999999998</v>
      </c>
      <c r="H5876">
        <v>-10833.28</v>
      </c>
    </row>
    <row r="5877" spans="1:8" x14ac:dyDescent="0.2">
      <c r="A5877" t="s">
        <v>71</v>
      </c>
      <c r="B5877" t="s">
        <v>55</v>
      </c>
      <c r="C5877" t="s">
        <v>81</v>
      </c>
      <c r="D5877" s="4">
        <v>43252</v>
      </c>
      <c r="E5877" t="s">
        <v>195</v>
      </c>
      <c r="F5877" s="5">
        <v>43101</v>
      </c>
      <c r="G5877">
        <v>111.38</v>
      </c>
      <c r="H5877">
        <v>7.24</v>
      </c>
    </row>
    <row r="5878" spans="1:8" x14ac:dyDescent="0.2">
      <c r="A5878" t="s">
        <v>71</v>
      </c>
      <c r="B5878" t="s">
        <v>55</v>
      </c>
      <c r="C5878" t="s">
        <v>81</v>
      </c>
      <c r="D5878" s="4">
        <v>43252</v>
      </c>
      <c r="E5878" t="s">
        <v>194</v>
      </c>
      <c r="F5878" s="5">
        <v>43101</v>
      </c>
      <c r="G5878">
        <v>5.0199999999999996</v>
      </c>
      <c r="H5878">
        <v>0.33</v>
      </c>
    </row>
    <row r="5879" spans="1:8" x14ac:dyDescent="0.2">
      <c r="A5879" t="s">
        <v>71</v>
      </c>
      <c r="B5879" t="s">
        <v>55</v>
      </c>
      <c r="C5879" t="s">
        <v>81</v>
      </c>
      <c r="D5879" s="4">
        <v>43252</v>
      </c>
      <c r="E5879" t="s">
        <v>198</v>
      </c>
      <c r="F5879" s="5">
        <v>43101</v>
      </c>
      <c r="G5879">
        <v>116.4</v>
      </c>
      <c r="H5879">
        <v>-3.03</v>
      </c>
    </row>
    <row r="5880" spans="1:8" x14ac:dyDescent="0.2">
      <c r="A5880" t="s">
        <v>71</v>
      </c>
      <c r="B5880" t="s">
        <v>55</v>
      </c>
      <c r="C5880" t="s">
        <v>81</v>
      </c>
      <c r="D5880" s="4">
        <v>43252</v>
      </c>
      <c r="E5880" t="s">
        <v>199</v>
      </c>
      <c r="F5880" s="5">
        <v>43101</v>
      </c>
      <c r="G5880">
        <v>116.4</v>
      </c>
      <c r="H5880">
        <v>3.03</v>
      </c>
    </row>
    <row r="5881" spans="1:8" x14ac:dyDescent="0.2">
      <c r="A5881" t="s">
        <v>71</v>
      </c>
      <c r="B5881" t="s">
        <v>55</v>
      </c>
      <c r="C5881" t="s">
        <v>82</v>
      </c>
      <c r="D5881" s="4">
        <v>43252</v>
      </c>
      <c r="E5881" t="s">
        <v>199</v>
      </c>
      <c r="F5881" s="5">
        <v>43221</v>
      </c>
      <c r="G5881">
        <v>104045.45</v>
      </c>
      <c r="H5881">
        <v>5410.38</v>
      </c>
    </row>
    <row r="5882" spans="1:8" x14ac:dyDescent="0.2">
      <c r="A5882" t="s">
        <v>71</v>
      </c>
      <c r="B5882" t="s">
        <v>55</v>
      </c>
      <c r="C5882" t="s">
        <v>82</v>
      </c>
      <c r="D5882" s="4">
        <v>43252</v>
      </c>
      <c r="E5882" t="s">
        <v>198</v>
      </c>
      <c r="F5882" s="5">
        <v>43221</v>
      </c>
      <c r="G5882">
        <v>104045.45</v>
      </c>
      <c r="H5882">
        <v>-5410.38</v>
      </c>
    </row>
    <row r="5883" spans="1:8" x14ac:dyDescent="0.2">
      <c r="A5883" t="s">
        <v>71</v>
      </c>
      <c r="B5883" t="s">
        <v>55</v>
      </c>
      <c r="C5883" t="s">
        <v>82</v>
      </c>
      <c r="D5883" s="4">
        <v>43252</v>
      </c>
      <c r="E5883" t="s">
        <v>206</v>
      </c>
      <c r="F5883" s="5">
        <v>43221</v>
      </c>
      <c r="G5883">
        <v>99555.55</v>
      </c>
      <c r="H5883">
        <v>9358.18</v>
      </c>
    </row>
    <row r="5884" spans="1:8" x14ac:dyDescent="0.2">
      <c r="A5884" t="s">
        <v>71</v>
      </c>
      <c r="B5884" t="s">
        <v>55</v>
      </c>
      <c r="C5884" t="s">
        <v>82</v>
      </c>
      <c r="D5884" s="4">
        <v>43252</v>
      </c>
      <c r="E5884" t="s">
        <v>207</v>
      </c>
      <c r="F5884" s="5">
        <v>43221</v>
      </c>
      <c r="G5884">
        <v>4489.8999999999996</v>
      </c>
      <c r="H5884">
        <v>422.05</v>
      </c>
    </row>
    <row r="5885" spans="1:8" x14ac:dyDescent="0.2">
      <c r="A5885" t="s">
        <v>71</v>
      </c>
      <c r="B5885" t="s">
        <v>55</v>
      </c>
      <c r="C5885" t="s">
        <v>82</v>
      </c>
      <c r="D5885" s="4">
        <v>43252</v>
      </c>
      <c r="E5885" t="s">
        <v>199</v>
      </c>
      <c r="F5885" s="5">
        <v>43101</v>
      </c>
      <c r="G5885">
        <v>19.84</v>
      </c>
      <c r="H5885">
        <v>0.75</v>
      </c>
    </row>
    <row r="5886" spans="1:8" x14ac:dyDescent="0.2">
      <c r="A5886" t="s">
        <v>71</v>
      </c>
      <c r="B5886" t="s">
        <v>55</v>
      </c>
      <c r="C5886" t="s">
        <v>82</v>
      </c>
      <c r="D5886" s="4">
        <v>43252</v>
      </c>
      <c r="E5886" t="s">
        <v>197</v>
      </c>
      <c r="F5886" s="5">
        <v>43101</v>
      </c>
      <c r="G5886">
        <v>18.98</v>
      </c>
      <c r="H5886">
        <v>1.8</v>
      </c>
    </row>
    <row r="5887" spans="1:8" x14ac:dyDescent="0.2">
      <c r="A5887" t="s">
        <v>71</v>
      </c>
      <c r="B5887" t="s">
        <v>55</v>
      </c>
      <c r="C5887" t="s">
        <v>82</v>
      </c>
      <c r="D5887" s="4">
        <v>43252</v>
      </c>
      <c r="E5887" t="s">
        <v>196</v>
      </c>
      <c r="F5887" s="5">
        <v>43101</v>
      </c>
      <c r="G5887">
        <v>0.86</v>
      </c>
      <c r="H5887">
        <v>0.08</v>
      </c>
    </row>
    <row r="5888" spans="1:8" x14ac:dyDescent="0.2">
      <c r="A5888" t="s">
        <v>71</v>
      </c>
      <c r="B5888" t="s">
        <v>55</v>
      </c>
      <c r="C5888" t="s">
        <v>82</v>
      </c>
      <c r="D5888" s="4">
        <v>43252</v>
      </c>
      <c r="E5888" t="s">
        <v>198</v>
      </c>
      <c r="F5888" s="5">
        <v>43101</v>
      </c>
      <c r="G5888">
        <v>19.84</v>
      </c>
      <c r="H5888">
        <v>-0.75</v>
      </c>
    </row>
    <row r="5889" spans="1:8" x14ac:dyDescent="0.2">
      <c r="A5889" t="s">
        <v>71</v>
      </c>
      <c r="B5889" t="s">
        <v>55</v>
      </c>
      <c r="C5889" t="s">
        <v>82</v>
      </c>
      <c r="D5889" s="4">
        <v>43252</v>
      </c>
      <c r="E5889" t="s">
        <v>198</v>
      </c>
      <c r="F5889" s="5">
        <v>43221</v>
      </c>
      <c r="G5889">
        <v>1841.26</v>
      </c>
      <c r="H5889">
        <v>-95.74</v>
      </c>
    </row>
    <row r="5890" spans="1:8" x14ac:dyDescent="0.2">
      <c r="A5890" t="s">
        <v>71</v>
      </c>
      <c r="B5890" t="s">
        <v>55</v>
      </c>
      <c r="C5890" t="s">
        <v>82</v>
      </c>
      <c r="D5890" s="4">
        <v>43252</v>
      </c>
      <c r="E5890" t="s">
        <v>206</v>
      </c>
      <c r="F5890" s="5">
        <v>43221</v>
      </c>
      <c r="G5890">
        <v>1761.8</v>
      </c>
      <c r="H5890">
        <v>165.6</v>
      </c>
    </row>
    <row r="5891" spans="1:8" x14ac:dyDescent="0.2">
      <c r="A5891" t="s">
        <v>71</v>
      </c>
      <c r="B5891" t="s">
        <v>55</v>
      </c>
      <c r="C5891" t="s">
        <v>82</v>
      </c>
      <c r="D5891" s="4">
        <v>43252</v>
      </c>
      <c r="E5891" t="s">
        <v>207</v>
      </c>
      <c r="F5891" s="5">
        <v>43221</v>
      </c>
      <c r="G5891">
        <v>79.459999999999994</v>
      </c>
      <c r="H5891">
        <v>7.47</v>
      </c>
    </row>
    <row r="5892" spans="1:8" x14ac:dyDescent="0.2">
      <c r="A5892" t="s">
        <v>71</v>
      </c>
      <c r="B5892" t="s">
        <v>55</v>
      </c>
      <c r="C5892" t="s">
        <v>82</v>
      </c>
      <c r="D5892" s="4">
        <v>43252</v>
      </c>
      <c r="E5892" t="s">
        <v>199</v>
      </c>
      <c r="F5892" s="5">
        <v>43101</v>
      </c>
      <c r="G5892">
        <v>891.58</v>
      </c>
      <c r="H5892">
        <v>33.89</v>
      </c>
    </row>
    <row r="5893" spans="1:8" x14ac:dyDescent="0.2">
      <c r="A5893" t="s">
        <v>71</v>
      </c>
      <c r="B5893" t="s">
        <v>55</v>
      </c>
      <c r="C5893" t="s">
        <v>82</v>
      </c>
      <c r="D5893" s="4">
        <v>43252</v>
      </c>
      <c r="E5893" t="s">
        <v>197</v>
      </c>
      <c r="F5893" s="5">
        <v>43101</v>
      </c>
      <c r="G5893">
        <v>853.11</v>
      </c>
      <c r="H5893">
        <v>81.040000000000006</v>
      </c>
    </row>
    <row r="5894" spans="1:8" x14ac:dyDescent="0.2">
      <c r="A5894" t="s">
        <v>71</v>
      </c>
      <c r="B5894" t="s">
        <v>55</v>
      </c>
      <c r="C5894" t="s">
        <v>82</v>
      </c>
      <c r="D5894" s="4">
        <v>43252</v>
      </c>
      <c r="E5894" t="s">
        <v>196</v>
      </c>
      <c r="F5894" s="5">
        <v>43101</v>
      </c>
      <c r="G5894">
        <v>38.47</v>
      </c>
      <c r="H5894">
        <v>3.65</v>
      </c>
    </row>
    <row r="5895" spans="1:8" x14ac:dyDescent="0.2">
      <c r="A5895" t="s">
        <v>71</v>
      </c>
      <c r="B5895" t="s">
        <v>55</v>
      </c>
      <c r="C5895" t="s">
        <v>82</v>
      </c>
      <c r="D5895" s="4">
        <v>43252</v>
      </c>
      <c r="E5895" t="s">
        <v>198</v>
      </c>
      <c r="F5895" s="5">
        <v>43101</v>
      </c>
      <c r="G5895">
        <v>891.58</v>
      </c>
      <c r="H5895">
        <v>-33.89</v>
      </c>
    </row>
    <row r="5896" spans="1:8" x14ac:dyDescent="0.2">
      <c r="A5896" t="s">
        <v>71</v>
      </c>
      <c r="B5896" t="s">
        <v>54</v>
      </c>
      <c r="C5896" t="s">
        <v>80</v>
      </c>
      <c r="D5896" s="4">
        <v>43252</v>
      </c>
      <c r="E5896" t="s">
        <v>198</v>
      </c>
      <c r="F5896" s="5">
        <v>43221</v>
      </c>
      <c r="G5896">
        <v>21868.93</v>
      </c>
      <c r="H5896">
        <v>-1552.56</v>
      </c>
    </row>
    <row r="5897" spans="1:8" x14ac:dyDescent="0.2">
      <c r="A5897" t="s">
        <v>71</v>
      </c>
      <c r="B5897" t="s">
        <v>54</v>
      </c>
      <c r="C5897" t="s">
        <v>80</v>
      </c>
      <c r="D5897" s="4">
        <v>43252</v>
      </c>
      <c r="E5897" t="s">
        <v>202</v>
      </c>
      <c r="F5897" s="5">
        <v>43221</v>
      </c>
      <c r="G5897">
        <v>20925.259999999998</v>
      </c>
      <c r="H5897">
        <v>2762.21</v>
      </c>
    </row>
    <row r="5898" spans="1:8" x14ac:dyDescent="0.2">
      <c r="A5898" t="s">
        <v>71</v>
      </c>
      <c r="B5898" t="s">
        <v>54</v>
      </c>
      <c r="C5898" t="s">
        <v>82</v>
      </c>
      <c r="D5898" s="4">
        <v>43282</v>
      </c>
      <c r="E5898" t="s">
        <v>199</v>
      </c>
      <c r="F5898" s="5">
        <v>43221</v>
      </c>
      <c r="G5898">
        <v>152174.51</v>
      </c>
      <c r="H5898">
        <v>7912.82</v>
      </c>
    </row>
    <row r="5899" spans="1:8" x14ac:dyDescent="0.2">
      <c r="A5899" t="s">
        <v>71</v>
      </c>
      <c r="B5899" t="s">
        <v>55</v>
      </c>
      <c r="C5899" t="s">
        <v>80</v>
      </c>
      <c r="D5899" s="4">
        <v>43344</v>
      </c>
      <c r="E5899" t="s">
        <v>198</v>
      </c>
      <c r="F5899" s="5">
        <v>43221</v>
      </c>
      <c r="G5899">
        <v>161.82</v>
      </c>
      <c r="H5899">
        <v>-11.49</v>
      </c>
    </row>
    <row r="5900" spans="1:8" x14ac:dyDescent="0.2">
      <c r="A5900" t="s">
        <v>71</v>
      </c>
      <c r="B5900" t="s">
        <v>55</v>
      </c>
      <c r="C5900" t="s">
        <v>80</v>
      </c>
      <c r="D5900" s="4">
        <v>43344</v>
      </c>
      <c r="E5900" t="s">
        <v>202</v>
      </c>
      <c r="F5900" s="5">
        <v>43221</v>
      </c>
      <c r="G5900">
        <v>154.84</v>
      </c>
      <c r="H5900">
        <v>20.45</v>
      </c>
    </row>
    <row r="5901" spans="1:8" x14ac:dyDescent="0.2">
      <c r="A5901" t="s">
        <v>71</v>
      </c>
      <c r="B5901" t="s">
        <v>55</v>
      </c>
      <c r="C5901" t="s">
        <v>80</v>
      </c>
      <c r="D5901" s="4">
        <v>43344</v>
      </c>
      <c r="E5901" t="s">
        <v>203</v>
      </c>
      <c r="F5901" s="5">
        <v>43221</v>
      </c>
      <c r="G5901">
        <v>6.98</v>
      </c>
      <c r="H5901">
        <v>0.93</v>
      </c>
    </row>
    <row r="5902" spans="1:8" x14ac:dyDescent="0.2">
      <c r="A5902" t="s">
        <v>71</v>
      </c>
      <c r="B5902" t="s">
        <v>55</v>
      </c>
      <c r="C5902" t="s">
        <v>80</v>
      </c>
      <c r="D5902" s="4">
        <v>43344</v>
      </c>
      <c r="E5902" t="s">
        <v>199</v>
      </c>
      <c r="F5902" s="5">
        <v>43221</v>
      </c>
      <c r="G5902">
        <v>161.82</v>
      </c>
      <c r="H5902">
        <v>11.49</v>
      </c>
    </row>
    <row r="5903" spans="1:8" x14ac:dyDescent="0.2">
      <c r="A5903" t="s">
        <v>71</v>
      </c>
      <c r="B5903" t="s">
        <v>55</v>
      </c>
      <c r="C5903" t="s">
        <v>81</v>
      </c>
      <c r="D5903" s="4">
        <v>43344</v>
      </c>
      <c r="E5903" t="s">
        <v>199</v>
      </c>
      <c r="F5903" s="5">
        <v>43221</v>
      </c>
      <c r="G5903">
        <v>2285.35</v>
      </c>
      <c r="H5903">
        <v>79.98</v>
      </c>
    </row>
    <row r="5904" spans="1:8" x14ac:dyDescent="0.2">
      <c r="A5904" t="s">
        <v>71</v>
      </c>
      <c r="B5904" t="s">
        <v>55</v>
      </c>
      <c r="C5904" t="s">
        <v>81</v>
      </c>
      <c r="D5904" s="4">
        <v>43344</v>
      </c>
      <c r="E5904" t="s">
        <v>198</v>
      </c>
      <c r="F5904" s="5">
        <v>43221</v>
      </c>
      <c r="G5904">
        <v>2285.35</v>
      </c>
      <c r="H5904">
        <v>-79.98</v>
      </c>
    </row>
    <row r="5905" spans="1:8" x14ac:dyDescent="0.2">
      <c r="A5905" t="s">
        <v>71</v>
      </c>
      <c r="B5905" t="s">
        <v>55</v>
      </c>
      <c r="C5905" t="s">
        <v>81</v>
      </c>
      <c r="D5905" s="4">
        <v>43344</v>
      </c>
      <c r="E5905" t="s">
        <v>204</v>
      </c>
      <c r="F5905" s="5">
        <v>43221</v>
      </c>
      <c r="G5905">
        <v>2186.73</v>
      </c>
      <c r="H5905">
        <v>142.13999999999999</v>
      </c>
    </row>
    <row r="5906" spans="1:8" x14ac:dyDescent="0.2">
      <c r="A5906" t="s">
        <v>71</v>
      </c>
      <c r="B5906" t="s">
        <v>55</v>
      </c>
      <c r="C5906" t="s">
        <v>81</v>
      </c>
      <c r="D5906" s="4">
        <v>43344</v>
      </c>
      <c r="E5906" t="s">
        <v>205</v>
      </c>
      <c r="F5906" s="5">
        <v>43221</v>
      </c>
      <c r="G5906">
        <v>98.62</v>
      </c>
      <c r="H5906">
        <v>6.41</v>
      </c>
    </row>
    <row r="5907" spans="1:8" x14ac:dyDescent="0.2">
      <c r="A5907" t="s">
        <v>71</v>
      </c>
      <c r="B5907" t="s">
        <v>55</v>
      </c>
      <c r="C5907" t="s">
        <v>82</v>
      </c>
      <c r="D5907" s="4">
        <v>43344</v>
      </c>
      <c r="E5907" t="s">
        <v>199</v>
      </c>
      <c r="F5907" s="5">
        <v>43221</v>
      </c>
      <c r="G5907">
        <v>144.65</v>
      </c>
      <c r="H5907">
        <v>7.52</v>
      </c>
    </row>
    <row r="5908" spans="1:8" x14ac:dyDescent="0.2">
      <c r="A5908" t="s">
        <v>71</v>
      </c>
      <c r="B5908" t="s">
        <v>55</v>
      </c>
      <c r="C5908" t="s">
        <v>82</v>
      </c>
      <c r="D5908" s="4">
        <v>43344</v>
      </c>
      <c r="E5908" t="s">
        <v>198</v>
      </c>
      <c r="F5908" s="5">
        <v>43221</v>
      </c>
      <c r="G5908">
        <v>144.65</v>
      </c>
      <c r="H5908">
        <v>-7.52</v>
      </c>
    </row>
    <row r="5909" spans="1:8" x14ac:dyDescent="0.2">
      <c r="A5909" t="s">
        <v>71</v>
      </c>
      <c r="B5909" t="s">
        <v>55</v>
      </c>
      <c r="C5909" t="s">
        <v>82</v>
      </c>
      <c r="D5909" s="4">
        <v>43344</v>
      </c>
      <c r="E5909" t="s">
        <v>206</v>
      </c>
      <c r="F5909" s="5">
        <v>43221</v>
      </c>
      <c r="G5909">
        <v>138.41</v>
      </c>
      <c r="H5909">
        <v>13.01</v>
      </c>
    </row>
    <row r="5910" spans="1:8" x14ac:dyDescent="0.2">
      <c r="A5910" t="s">
        <v>71</v>
      </c>
      <c r="B5910" t="s">
        <v>55</v>
      </c>
      <c r="C5910" t="s">
        <v>82</v>
      </c>
      <c r="D5910" s="4">
        <v>43344</v>
      </c>
      <c r="E5910" t="s">
        <v>207</v>
      </c>
      <c r="F5910" s="5">
        <v>43221</v>
      </c>
      <c r="G5910">
        <v>6.24</v>
      </c>
      <c r="H5910">
        <v>0.59</v>
      </c>
    </row>
    <row r="5911" spans="1:8" x14ac:dyDescent="0.2">
      <c r="A5911" t="s">
        <v>71</v>
      </c>
      <c r="B5911" t="s">
        <v>54</v>
      </c>
      <c r="C5911" t="s">
        <v>80</v>
      </c>
      <c r="D5911" s="4">
        <v>43344</v>
      </c>
      <c r="E5911" t="s">
        <v>198</v>
      </c>
      <c r="F5911" s="5">
        <v>43221</v>
      </c>
      <c r="G5911">
        <v>112285.52</v>
      </c>
      <c r="H5911">
        <v>-7972.33</v>
      </c>
    </row>
    <row r="5912" spans="1:8" x14ac:dyDescent="0.2">
      <c r="A5912" t="s">
        <v>71</v>
      </c>
      <c r="B5912" t="s">
        <v>54</v>
      </c>
      <c r="C5912" t="s">
        <v>80</v>
      </c>
      <c r="D5912" s="4">
        <v>43344</v>
      </c>
      <c r="E5912" t="s">
        <v>202</v>
      </c>
      <c r="F5912" s="5">
        <v>43221</v>
      </c>
      <c r="G5912">
        <v>107440.01</v>
      </c>
      <c r="H5912">
        <v>14182.03</v>
      </c>
    </row>
    <row r="5913" spans="1:8" x14ac:dyDescent="0.2">
      <c r="A5913" t="s">
        <v>71</v>
      </c>
      <c r="B5913" t="s">
        <v>54</v>
      </c>
      <c r="C5913" t="s">
        <v>80</v>
      </c>
      <c r="D5913" s="4">
        <v>43344</v>
      </c>
      <c r="E5913" t="s">
        <v>203</v>
      </c>
      <c r="F5913" s="5">
        <v>43221</v>
      </c>
      <c r="G5913">
        <v>4845.51</v>
      </c>
      <c r="H5913">
        <v>639.6</v>
      </c>
    </row>
    <row r="5914" spans="1:8" x14ac:dyDescent="0.2">
      <c r="A5914" t="s">
        <v>71</v>
      </c>
      <c r="B5914" t="s">
        <v>54</v>
      </c>
      <c r="C5914" t="s">
        <v>80</v>
      </c>
      <c r="D5914" s="4">
        <v>43344</v>
      </c>
      <c r="E5914" t="s">
        <v>199</v>
      </c>
      <c r="F5914" s="5">
        <v>43221</v>
      </c>
      <c r="G5914">
        <v>112285.52</v>
      </c>
      <c r="H5914">
        <v>7972.33</v>
      </c>
    </row>
    <row r="5915" spans="1:8" x14ac:dyDescent="0.2">
      <c r="A5915" t="s">
        <v>71</v>
      </c>
      <c r="B5915" t="s">
        <v>54</v>
      </c>
      <c r="C5915" t="s">
        <v>81</v>
      </c>
      <c r="D5915" s="4">
        <v>43344</v>
      </c>
      <c r="E5915" t="s">
        <v>198</v>
      </c>
      <c r="F5915" s="5">
        <v>43221</v>
      </c>
      <c r="G5915">
        <v>405582.5</v>
      </c>
      <c r="H5915">
        <v>-14195.31</v>
      </c>
    </row>
    <row r="5916" spans="1:8" x14ac:dyDescent="0.2">
      <c r="A5916" t="s">
        <v>71</v>
      </c>
      <c r="B5916" t="s">
        <v>54</v>
      </c>
      <c r="C5916" t="s">
        <v>81</v>
      </c>
      <c r="D5916" s="4">
        <v>43344</v>
      </c>
      <c r="E5916" t="s">
        <v>204</v>
      </c>
      <c r="F5916" s="5">
        <v>43221</v>
      </c>
      <c r="G5916">
        <v>388080.06</v>
      </c>
      <c r="H5916">
        <v>25225.279999999999</v>
      </c>
    </row>
    <row r="5917" spans="1:8" x14ac:dyDescent="0.2">
      <c r="A5917" t="s">
        <v>71</v>
      </c>
      <c r="B5917" t="s">
        <v>54</v>
      </c>
      <c r="C5917" t="s">
        <v>81</v>
      </c>
      <c r="D5917" s="4">
        <v>43344</v>
      </c>
      <c r="E5917" t="s">
        <v>205</v>
      </c>
      <c r="F5917" s="5">
        <v>43221</v>
      </c>
      <c r="G5917">
        <v>17502.439999999999</v>
      </c>
      <c r="H5917">
        <v>1137.68</v>
      </c>
    </row>
    <row r="5918" spans="1:8" x14ac:dyDescent="0.2">
      <c r="A5918" t="s">
        <v>71</v>
      </c>
      <c r="B5918" t="s">
        <v>54</v>
      </c>
      <c r="C5918" t="s">
        <v>81</v>
      </c>
      <c r="D5918" s="4">
        <v>43344</v>
      </c>
      <c r="E5918" t="s">
        <v>199</v>
      </c>
      <c r="F5918" s="5">
        <v>43221</v>
      </c>
      <c r="G5918">
        <v>405582.5</v>
      </c>
      <c r="H5918">
        <v>14195.31</v>
      </c>
    </row>
    <row r="5919" spans="1:8" x14ac:dyDescent="0.2">
      <c r="A5919" t="s">
        <v>71</v>
      </c>
      <c r="B5919" t="s">
        <v>54</v>
      </c>
      <c r="C5919" t="s">
        <v>82</v>
      </c>
      <c r="D5919" s="4">
        <v>43344</v>
      </c>
      <c r="E5919" t="s">
        <v>199</v>
      </c>
      <c r="F5919" s="5">
        <v>43221</v>
      </c>
      <c r="G5919">
        <v>103294.31</v>
      </c>
      <c r="H5919">
        <v>5371.27</v>
      </c>
    </row>
    <row r="5920" spans="1:8" x14ac:dyDescent="0.2">
      <c r="A5920" t="s">
        <v>71</v>
      </c>
      <c r="B5920" t="s">
        <v>54</v>
      </c>
      <c r="C5920" t="s">
        <v>82</v>
      </c>
      <c r="D5920" s="4">
        <v>43344</v>
      </c>
      <c r="E5920" t="s">
        <v>198</v>
      </c>
      <c r="F5920" s="5">
        <v>43221</v>
      </c>
      <c r="G5920">
        <v>103294.31</v>
      </c>
      <c r="H5920">
        <v>-5371.27</v>
      </c>
    </row>
    <row r="5921" spans="1:8" x14ac:dyDescent="0.2">
      <c r="A5921" t="s">
        <v>71</v>
      </c>
      <c r="B5921" t="s">
        <v>54</v>
      </c>
      <c r="C5921" t="s">
        <v>82</v>
      </c>
      <c r="D5921" s="4">
        <v>43344</v>
      </c>
      <c r="E5921" t="s">
        <v>206</v>
      </c>
      <c r="F5921" s="5">
        <v>43221</v>
      </c>
      <c r="G5921">
        <v>98836.76</v>
      </c>
      <c r="H5921">
        <v>9290.7099999999991</v>
      </c>
    </row>
    <row r="5922" spans="1:8" x14ac:dyDescent="0.2">
      <c r="A5922" t="s">
        <v>71</v>
      </c>
      <c r="B5922" t="s">
        <v>54</v>
      </c>
      <c r="C5922" t="s">
        <v>82</v>
      </c>
      <c r="D5922" s="4">
        <v>43344</v>
      </c>
      <c r="E5922" t="s">
        <v>207</v>
      </c>
      <c r="F5922" s="5">
        <v>43221</v>
      </c>
      <c r="G5922">
        <v>4457.55</v>
      </c>
      <c r="H5922">
        <v>419.04</v>
      </c>
    </row>
    <row r="5923" spans="1:8" x14ac:dyDescent="0.2">
      <c r="A5923" t="s">
        <v>71</v>
      </c>
      <c r="B5923" t="s">
        <v>54</v>
      </c>
      <c r="C5923" t="s">
        <v>80</v>
      </c>
      <c r="D5923" s="4">
        <v>43313</v>
      </c>
      <c r="E5923" t="s">
        <v>198</v>
      </c>
      <c r="F5923" s="5">
        <v>43221</v>
      </c>
      <c r="G5923">
        <v>0</v>
      </c>
      <c r="H5923">
        <v>0</v>
      </c>
    </row>
    <row r="5924" spans="1:8" x14ac:dyDescent="0.2">
      <c r="A5924" t="s">
        <v>71</v>
      </c>
      <c r="B5924" t="s">
        <v>54</v>
      </c>
      <c r="C5924" t="s">
        <v>80</v>
      </c>
      <c r="D5924" s="4">
        <v>43313</v>
      </c>
      <c r="E5924" t="s">
        <v>202</v>
      </c>
      <c r="F5924" s="5">
        <v>43221</v>
      </c>
      <c r="G5924">
        <v>0</v>
      </c>
      <c r="H5924">
        <v>0</v>
      </c>
    </row>
    <row r="5925" spans="1:8" x14ac:dyDescent="0.2">
      <c r="A5925" t="s">
        <v>71</v>
      </c>
      <c r="B5925" t="s">
        <v>54</v>
      </c>
      <c r="C5925" t="s">
        <v>80</v>
      </c>
      <c r="D5925" s="4">
        <v>43313</v>
      </c>
      <c r="E5925" t="s">
        <v>203</v>
      </c>
      <c r="F5925" s="5">
        <v>43221</v>
      </c>
      <c r="G5925">
        <v>0</v>
      </c>
      <c r="H5925">
        <v>0</v>
      </c>
    </row>
    <row r="5926" spans="1:8" x14ac:dyDescent="0.2">
      <c r="A5926" t="s">
        <v>71</v>
      </c>
      <c r="B5926" t="s">
        <v>54</v>
      </c>
      <c r="C5926" t="s">
        <v>80</v>
      </c>
      <c r="D5926" s="4">
        <v>43313</v>
      </c>
      <c r="E5926" t="s">
        <v>199</v>
      </c>
      <c r="F5926" s="5">
        <v>43221</v>
      </c>
      <c r="G5926">
        <v>0</v>
      </c>
      <c r="H5926">
        <v>0</v>
      </c>
    </row>
    <row r="5927" spans="1:8" x14ac:dyDescent="0.2">
      <c r="A5927" t="s">
        <v>71</v>
      </c>
      <c r="B5927" t="s">
        <v>54</v>
      </c>
      <c r="C5927" t="s">
        <v>81</v>
      </c>
      <c r="D5927" s="4">
        <v>43313</v>
      </c>
      <c r="E5927" t="s">
        <v>198</v>
      </c>
      <c r="F5927" s="5">
        <v>43221</v>
      </c>
      <c r="G5927">
        <v>0</v>
      </c>
      <c r="H5927">
        <v>0</v>
      </c>
    </row>
    <row r="5928" spans="1:8" x14ac:dyDescent="0.2">
      <c r="A5928" t="s">
        <v>71</v>
      </c>
      <c r="B5928" t="s">
        <v>54</v>
      </c>
      <c r="C5928" t="s">
        <v>81</v>
      </c>
      <c r="D5928" s="4">
        <v>43313</v>
      </c>
      <c r="E5928" t="s">
        <v>204</v>
      </c>
      <c r="F5928" s="5">
        <v>43221</v>
      </c>
      <c r="G5928">
        <v>0</v>
      </c>
      <c r="H5928">
        <v>0</v>
      </c>
    </row>
    <row r="5929" spans="1:8" x14ac:dyDescent="0.2">
      <c r="A5929" t="s">
        <v>71</v>
      </c>
      <c r="B5929" t="s">
        <v>54</v>
      </c>
      <c r="C5929" t="s">
        <v>81</v>
      </c>
      <c r="D5929" s="4">
        <v>43313</v>
      </c>
      <c r="E5929" t="s">
        <v>205</v>
      </c>
      <c r="F5929" s="5">
        <v>43221</v>
      </c>
      <c r="G5929">
        <v>0</v>
      </c>
      <c r="H5929">
        <v>0</v>
      </c>
    </row>
    <row r="5930" spans="1:8" x14ac:dyDescent="0.2">
      <c r="A5930" t="s">
        <v>71</v>
      </c>
      <c r="B5930" t="s">
        <v>54</v>
      </c>
      <c r="C5930" t="s">
        <v>81</v>
      </c>
      <c r="D5930" s="4">
        <v>43313</v>
      </c>
      <c r="E5930" t="s">
        <v>199</v>
      </c>
      <c r="F5930" s="5">
        <v>43221</v>
      </c>
      <c r="G5930">
        <v>0</v>
      </c>
      <c r="H5930">
        <v>0</v>
      </c>
    </row>
    <row r="5931" spans="1:8" x14ac:dyDescent="0.2">
      <c r="A5931" t="s">
        <v>71</v>
      </c>
      <c r="B5931" t="s">
        <v>54</v>
      </c>
      <c r="C5931" t="s">
        <v>82</v>
      </c>
      <c r="D5931" s="4">
        <v>43313</v>
      </c>
      <c r="E5931" t="s">
        <v>198</v>
      </c>
      <c r="F5931" s="5">
        <v>43221</v>
      </c>
      <c r="G5931">
        <v>0</v>
      </c>
      <c r="H5931">
        <v>0</v>
      </c>
    </row>
    <row r="5932" spans="1:8" x14ac:dyDescent="0.2">
      <c r="A5932" t="s">
        <v>71</v>
      </c>
      <c r="B5932" t="s">
        <v>54</v>
      </c>
      <c r="C5932" t="s">
        <v>82</v>
      </c>
      <c r="D5932" s="4">
        <v>43313</v>
      </c>
      <c r="E5932" t="s">
        <v>206</v>
      </c>
      <c r="F5932" s="5">
        <v>43221</v>
      </c>
      <c r="G5932">
        <v>0</v>
      </c>
      <c r="H5932">
        <v>0</v>
      </c>
    </row>
    <row r="5933" spans="1:8" x14ac:dyDescent="0.2">
      <c r="A5933" t="s">
        <v>71</v>
      </c>
      <c r="B5933" t="s">
        <v>54</v>
      </c>
      <c r="C5933" t="s">
        <v>82</v>
      </c>
      <c r="D5933" s="4">
        <v>43313</v>
      </c>
      <c r="E5933" t="s">
        <v>207</v>
      </c>
      <c r="F5933" s="5">
        <v>43221</v>
      </c>
      <c r="G5933">
        <v>0</v>
      </c>
      <c r="H5933">
        <v>0</v>
      </c>
    </row>
    <row r="5934" spans="1:8" x14ac:dyDescent="0.2">
      <c r="A5934" t="s">
        <v>71</v>
      </c>
      <c r="B5934" t="s">
        <v>54</v>
      </c>
      <c r="C5934" t="s">
        <v>82</v>
      </c>
      <c r="D5934" s="4">
        <v>43313</v>
      </c>
      <c r="E5934" t="s">
        <v>199</v>
      </c>
      <c r="F5934" s="5">
        <v>43221</v>
      </c>
      <c r="G5934">
        <v>0</v>
      </c>
      <c r="H5934">
        <v>0</v>
      </c>
    </row>
    <row r="5935" spans="1:8" x14ac:dyDescent="0.2">
      <c r="A5935" t="s">
        <v>71</v>
      </c>
      <c r="B5935" t="s">
        <v>55</v>
      </c>
      <c r="C5935" t="s">
        <v>80</v>
      </c>
      <c r="D5935" s="4">
        <v>43313</v>
      </c>
      <c r="E5935" t="s">
        <v>198</v>
      </c>
      <c r="F5935" s="5">
        <v>43221</v>
      </c>
      <c r="G5935">
        <v>62167.15</v>
      </c>
      <c r="H5935">
        <v>-4413.83</v>
      </c>
    </row>
    <row r="5936" spans="1:8" x14ac:dyDescent="0.2">
      <c r="A5936" t="s">
        <v>71</v>
      </c>
      <c r="B5936" t="s">
        <v>55</v>
      </c>
      <c r="C5936" t="s">
        <v>80</v>
      </c>
      <c r="D5936" s="4">
        <v>43313</v>
      </c>
      <c r="E5936" t="s">
        <v>202</v>
      </c>
      <c r="F5936" s="5">
        <v>43221</v>
      </c>
      <c r="G5936">
        <v>59484.39</v>
      </c>
      <c r="H5936">
        <v>7851.89</v>
      </c>
    </row>
    <row r="5937" spans="1:8" x14ac:dyDescent="0.2">
      <c r="A5937" t="s">
        <v>71</v>
      </c>
      <c r="B5937" t="s">
        <v>55</v>
      </c>
      <c r="C5937" t="s">
        <v>80</v>
      </c>
      <c r="D5937" s="4">
        <v>43313</v>
      </c>
      <c r="E5937" t="s">
        <v>203</v>
      </c>
      <c r="F5937" s="5">
        <v>43221</v>
      </c>
      <c r="G5937">
        <v>2682.76</v>
      </c>
      <c r="H5937">
        <v>354.13</v>
      </c>
    </row>
    <row r="5938" spans="1:8" x14ac:dyDescent="0.2">
      <c r="A5938" t="s">
        <v>71</v>
      </c>
      <c r="B5938" t="s">
        <v>55</v>
      </c>
      <c r="C5938" t="s">
        <v>80</v>
      </c>
      <c r="D5938" s="4">
        <v>43313</v>
      </c>
      <c r="E5938" t="s">
        <v>199</v>
      </c>
      <c r="F5938" s="5">
        <v>43221</v>
      </c>
      <c r="G5938">
        <v>62167.15</v>
      </c>
      <c r="H5938">
        <v>4413.83</v>
      </c>
    </row>
    <row r="5939" spans="1:8" x14ac:dyDescent="0.2">
      <c r="A5939" t="s">
        <v>71</v>
      </c>
      <c r="B5939" t="s">
        <v>55</v>
      </c>
      <c r="C5939" t="s">
        <v>81</v>
      </c>
      <c r="D5939" s="4">
        <v>43313</v>
      </c>
      <c r="E5939" t="s">
        <v>198</v>
      </c>
      <c r="F5939" s="5">
        <v>43221</v>
      </c>
      <c r="G5939">
        <v>176001.42</v>
      </c>
      <c r="H5939">
        <v>-6160.08</v>
      </c>
    </row>
    <row r="5940" spans="1:8" x14ac:dyDescent="0.2">
      <c r="A5940" t="s">
        <v>71</v>
      </c>
      <c r="B5940" t="s">
        <v>55</v>
      </c>
      <c r="C5940" t="s">
        <v>81</v>
      </c>
      <c r="D5940" s="4">
        <v>43313</v>
      </c>
      <c r="E5940" t="s">
        <v>204</v>
      </c>
      <c r="F5940" s="5">
        <v>43221</v>
      </c>
      <c r="G5940">
        <v>168406.31</v>
      </c>
      <c r="H5940">
        <v>10946.41</v>
      </c>
    </row>
    <row r="5941" spans="1:8" x14ac:dyDescent="0.2">
      <c r="A5941" t="s">
        <v>71</v>
      </c>
      <c r="B5941" t="s">
        <v>55</v>
      </c>
      <c r="C5941" t="s">
        <v>81</v>
      </c>
      <c r="D5941" s="4">
        <v>43313</v>
      </c>
      <c r="E5941" t="s">
        <v>205</v>
      </c>
      <c r="F5941" s="5">
        <v>43221</v>
      </c>
      <c r="G5941">
        <v>7595.11</v>
      </c>
      <c r="H5941">
        <v>493.64</v>
      </c>
    </row>
    <row r="5942" spans="1:8" x14ac:dyDescent="0.2">
      <c r="A5942" t="s">
        <v>71</v>
      </c>
      <c r="B5942" t="s">
        <v>55</v>
      </c>
      <c r="C5942" t="s">
        <v>81</v>
      </c>
      <c r="D5942" s="4">
        <v>43313</v>
      </c>
      <c r="E5942" t="s">
        <v>199</v>
      </c>
      <c r="F5942" s="5">
        <v>43221</v>
      </c>
      <c r="G5942">
        <v>176001.42</v>
      </c>
      <c r="H5942">
        <v>6160.08</v>
      </c>
    </row>
    <row r="5943" spans="1:8" x14ac:dyDescent="0.2">
      <c r="A5943" t="s">
        <v>71</v>
      </c>
      <c r="B5943" t="s">
        <v>55</v>
      </c>
      <c r="C5943" t="s">
        <v>82</v>
      </c>
      <c r="D5943" s="4">
        <v>43313</v>
      </c>
      <c r="E5943" t="s">
        <v>199</v>
      </c>
      <c r="F5943" s="5">
        <v>43221</v>
      </c>
      <c r="G5943">
        <v>47820.94</v>
      </c>
      <c r="H5943">
        <v>2486.61</v>
      </c>
    </row>
    <row r="5944" spans="1:8" x14ac:dyDescent="0.2">
      <c r="A5944" t="s">
        <v>71</v>
      </c>
      <c r="B5944" t="s">
        <v>55</v>
      </c>
      <c r="C5944" t="s">
        <v>82</v>
      </c>
      <c r="D5944" s="4">
        <v>43313</v>
      </c>
      <c r="E5944" t="s">
        <v>198</v>
      </c>
      <c r="F5944" s="5">
        <v>43221</v>
      </c>
      <c r="G5944">
        <v>47820.94</v>
      </c>
      <c r="H5944">
        <v>-2486.61</v>
      </c>
    </row>
    <row r="5945" spans="1:8" x14ac:dyDescent="0.2">
      <c r="A5945" t="s">
        <v>71</v>
      </c>
      <c r="B5945" t="s">
        <v>55</v>
      </c>
      <c r="C5945" t="s">
        <v>82</v>
      </c>
      <c r="D5945" s="4">
        <v>43313</v>
      </c>
      <c r="E5945" t="s">
        <v>206</v>
      </c>
      <c r="F5945" s="5">
        <v>43221</v>
      </c>
      <c r="G5945">
        <v>45757.29</v>
      </c>
      <c r="H5945">
        <v>4301.18</v>
      </c>
    </row>
    <row r="5946" spans="1:8" x14ac:dyDescent="0.2">
      <c r="A5946" t="s">
        <v>71</v>
      </c>
      <c r="B5946" t="s">
        <v>55</v>
      </c>
      <c r="C5946" t="s">
        <v>82</v>
      </c>
      <c r="D5946" s="4">
        <v>43313</v>
      </c>
      <c r="E5946" t="s">
        <v>207</v>
      </c>
      <c r="F5946" s="5">
        <v>43221</v>
      </c>
      <c r="G5946">
        <v>2063.65</v>
      </c>
      <c r="H5946">
        <v>194.02</v>
      </c>
    </row>
    <row r="5947" spans="1:8" x14ac:dyDescent="0.2">
      <c r="A5947" t="s">
        <v>71</v>
      </c>
      <c r="B5947" t="s">
        <v>54</v>
      </c>
      <c r="C5947" t="s">
        <v>80</v>
      </c>
      <c r="D5947" s="4">
        <v>43313</v>
      </c>
      <c r="E5947" t="s">
        <v>198</v>
      </c>
      <c r="F5947" s="5">
        <v>43221</v>
      </c>
      <c r="G5947">
        <v>113515.49</v>
      </c>
      <c r="H5947">
        <v>-8059.6</v>
      </c>
    </row>
    <row r="5948" spans="1:8" x14ac:dyDescent="0.2">
      <c r="A5948" t="s">
        <v>71</v>
      </c>
      <c r="B5948" t="s">
        <v>54</v>
      </c>
      <c r="C5948" t="s">
        <v>80</v>
      </c>
      <c r="D5948" s="4">
        <v>43313</v>
      </c>
      <c r="E5948" t="s">
        <v>202</v>
      </c>
      <c r="F5948" s="5">
        <v>43221</v>
      </c>
      <c r="G5948">
        <v>108616.95</v>
      </c>
      <c r="H5948">
        <v>14337.39</v>
      </c>
    </row>
    <row r="5949" spans="1:8" x14ac:dyDescent="0.2">
      <c r="A5949" t="s">
        <v>71</v>
      </c>
      <c r="B5949" t="s">
        <v>54</v>
      </c>
      <c r="C5949" t="s">
        <v>80</v>
      </c>
      <c r="D5949" s="4">
        <v>43313</v>
      </c>
      <c r="E5949" t="s">
        <v>203</v>
      </c>
      <c r="F5949" s="5">
        <v>43221</v>
      </c>
      <c r="G5949">
        <v>4898.54</v>
      </c>
      <c r="H5949">
        <v>646.73</v>
      </c>
    </row>
    <row r="5950" spans="1:8" x14ac:dyDescent="0.2">
      <c r="A5950" t="s">
        <v>71</v>
      </c>
      <c r="B5950" t="s">
        <v>54</v>
      </c>
      <c r="C5950" t="s">
        <v>80</v>
      </c>
      <c r="D5950" s="4">
        <v>43313</v>
      </c>
      <c r="E5950" t="s">
        <v>199</v>
      </c>
      <c r="F5950" s="5">
        <v>43221</v>
      </c>
      <c r="G5950">
        <v>113515.49</v>
      </c>
      <c r="H5950">
        <v>8059.6</v>
      </c>
    </row>
    <row r="5951" spans="1:8" x14ac:dyDescent="0.2">
      <c r="A5951" t="s">
        <v>71</v>
      </c>
      <c r="B5951" t="s">
        <v>54</v>
      </c>
      <c r="C5951" t="s">
        <v>81</v>
      </c>
      <c r="D5951" s="4">
        <v>43313</v>
      </c>
      <c r="E5951" t="s">
        <v>198</v>
      </c>
      <c r="F5951" s="5">
        <v>43221</v>
      </c>
      <c r="G5951">
        <v>398441.61</v>
      </c>
      <c r="H5951">
        <v>-13945.46</v>
      </c>
    </row>
    <row r="5952" spans="1:8" x14ac:dyDescent="0.2">
      <c r="A5952" t="s">
        <v>71</v>
      </c>
      <c r="B5952" t="s">
        <v>54</v>
      </c>
      <c r="C5952" t="s">
        <v>81</v>
      </c>
      <c r="D5952" s="4">
        <v>43313</v>
      </c>
      <c r="E5952" t="s">
        <v>204</v>
      </c>
      <c r="F5952" s="5">
        <v>43221</v>
      </c>
      <c r="G5952">
        <v>381247.37</v>
      </c>
      <c r="H5952">
        <v>24781.15</v>
      </c>
    </row>
    <row r="5953" spans="1:8" x14ac:dyDescent="0.2">
      <c r="A5953" t="s">
        <v>71</v>
      </c>
      <c r="B5953" t="s">
        <v>54</v>
      </c>
      <c r="C5953" t="s">
        <v>81</v>
      </c>
      <c r="D5953" s="4">
        <v>43313</v>
      </c>
      <c r="E5953" t="s">
        <v>205</v>
      </c>
      <c r="F5953" s="5">
        <v>43221</v>
      </c>
      <c r="G5953">
        <v>17194.240000000002</v>
      </c>
      <c r="H5953">
        <v>1117.8399999999999</v>
      </c>
    </row>
    <row r="5954" spans="1:8" x14ac:dyDescent="0.2">
      <c r="A5954" t="s">
        <v>71</v>
      </c>
      <c r="B5954" t="s">
        <v>54</v>
      </c>
      <c r="C5954" t="s">
        <v>81</v>
      </c>
      <c r="D5954" s="4">
        <v>43313</v>
      </c>
      <c r="E5954" t="s">
        <v>199</v>
      </c>
      <c r="F5954" s="5">
        <v>43221</v>
      </c>
      <c r="G5954">
        <v>398441.61</v>
      </c>
      <c r="H5954">
        <v>13945.46</v>
      </c>
    </row>
    <row r="5955" spans="1:8" x14ac:dyDescent="0.2">
      <c r="A5955" t="s">
        <v>71</v>
      </c>
      <c r="B5955" t="s">
        <v>54</v>
      </c>
      <c r="C5955" t="s">
        <v>82</v>
      </c>
      <c r="D5955" s="4">
        <v>43313</v>
      </c>
      <c r="E5955" t="s">
        <v>198</v>
      </c>
      <c r="F5955" s="5">
        <v>43221</v>
      </c>
      <c r="G5955">
        <v>101931.94</v>
      </c>
      <c r="H5955">
        <v>-5300.44</v>
      </c>
    </row>
    <row r="5956" spans="1:8" x14ac:dyDescent="0.2">
      <c r="A5956" t="s">
        <v>71</v>
      </c>
      <c r="B5956" t="s">
        <v>54</v>
      </c>
      <c r="C5956" t="s">
        <v>82</v>
      </c>
      <c r="D5956" s="4">
        <v>43313</v>
      </c>
      <c r="E5956" t="s">
        <v>206</v>
      </c>
      <c r="F5956" s="5">
        <v>43221</v>
      </c>
      <c r="G5956">
        <v>97533.17</v>
      </c>
      <c r="H5956">
        <v>9168.2099999999991</v>
      </c>
    </row>
    <row r="5957" spans="1:8" x14ac:dyDescent="0.2">
      <c r="A5957" t="s">
        <v>71</v>
      </c>
      <c r="B5957" t="s">
        <v>54</v>
      </c>
      <c r="C5957" t="s">
        <v>82</v>
      </c>
      <c r="D5957" s="4">
        <v>43313</v>
      </c>
      <c r="E5957" t="s">
        <v>207</v>
      </c>
      <c r="F5957" s="5">
        <v>43221</v>
      </c>
      <c r="G5957">
        <v>4398.7700000000004</v>
      </c>
      <c r="H5957">
        <v>413.47</v>
      </c>
    </row>
    <row r="5958" spans="1:8" x14ac:dyDescent="0.2">
      <c r="A5958" t="s">
        <v>71</v>
      </c>
      <c r="B5958" t="s">
        <v>54</v>
      </c>
      <c r="C5958" t="s">
        <v>82</v>
      </c>
      <c r="D5958" s="4">
        <v>43313</v>
      </c>
      <c r="E5958" t="s">
        <v>199</v>
      </c>
      <c r="F5958" s="5">
        <v>43221</v>
      </c>
      <c r="G5958">
        <v>101931.94</v>
      </c>
      <c r="H5958">
        <v>5300.44</v>
      </c>
    </row>
    <row r="5959" spans="1:8" x14ac:dyDescent="0.2">
      <c r="A5959" t="s">
        <v>71</v>
      </c>
      <c r="B5959" t="s">
        <v>55</v>
      </c>
      <c r="C5959" t="s">
        <v>80</v>
      </c>
      <c r="D5959" s="4">
        <v>43252</v>
      </c>
      <c r="E5959" t="s">
        <v>198</v>
      </c>
      <c r="F5959" s="5">
        <v>43101</v>
      </c>
      <c r="G5959">
        <v>0</v>
      </c>
      <c r="H5959">
        <v>0</v>
      </c>
    </row>
    <row r="5960" spans="1:8" x14ac:dyDescent="0.2">
      <c r="A5960" t="s">
        <v>71</v>
      </c>
      <c r="B5960" t="s">
        <v>55</v>
      </c>
      <c r="C5960" t="s">
        <v>80</v>
      </c>
      <c r="D5960" s="4">
        <v>43252</v>
      </c>
      <c r="E5960" t="s">
        <v>199</v>
      </c>
      <c r="F5960" s="5">
        <v>43101</v>
      </c>
      <c r="G5960">
        <v>0</v>
      </c>
      <c r="H5960">
        <v>0</v>
      </c>
    </row>
    <row r="5961" spans="1:8" x14ac:dyDescent="0.2">
      <c r="A5961" t="s">
        <v>71</v>
      </c>
      <c r="B5961" t="s">
        <v>55</v>
      </c>
      <c r="C5961" t="s">
        <v>80</v>
      </c>
      <c r="D5961" s="4">
        <v>43252</v>
      </c>
      <c r="E5961" t="s">
        <v>193</v>
      </c>
      <c r="F5961" s="5">
        <v>43101</v>
      </c>
      <c r="G5961">
        <v>0</v>
      </c>
      <c r="H5961">
        <v>0</v>
      </c>
    </row>
    <row r="5962" spans="1:8" x14ac:dyDescent="0.2">
      <c r="A5962" t="s">
        <v>71</v>
      </c>
      <c r="B5962" t="s">
        <v>55</v>
      </c>
      <c r="C5962" t="s">
        <v>80</v>
      </c>
      <c r="D5962" s="4">
        <v>43252</v>
      </c>
      <c r="E5962" t="s">
        <v>192</v>
      </c>
      <c r="F5962" s="5">
        <v>43101</v>
      </c>
      <c r="G5962">
        <v>0</v>
      </c>
      <c r="H5962">
        <v>0</v>
      </c>
    </row>
    <row r="5963" spans="1:8" x14ac:dyDescent="0.2">
      <c r="A5963" t="s">
        <v>71</v>
      </c>
      <c r="B5963" t="s">
        <v>55</v>
      </c>
      <c r="C5963" t="s">
        <v>81</v>
      </c>
      <c r="D5963" s="4">
        <v>43252</v>
      </c>
      <c r="E5963" t="s">
        <v>195</v>
      </c>
      <c r="F5963" s="5">
        <v>43101</v>
      </c>
      <c r="G5963">
        <v>1.37</v>
      </c>
      <c r="H5963">
        <v>0.09</v>
      </c>
    </row>
    <row r="5964" spans="1:8" x14ac:dyDescent="0.2">
      <c r="A5964" t="s">
        <v>71</v>
      </c>
      <c r="B5964" t="s">
        <v>55</v>
      </c>
      <c r="C5964" t="s">
        <v>81</v>
      </c>
      <c r="D5964" s="4">
        <v>43252</v>
      </c>
      <c r="E5964" t="s">
        <v>194</v>
      </c>
      <c r="F5964" s="5">
        <v>43101</v>
      </c>
      <c r="G5964">
        <v>0.06</v>
      </c>
      <c r="H5964">
        <v>0</v>
      </c>
    </row>
    <row r="5965" spans="1:8" x14ac:dyDescent="0.2">
      <c r="A5965" t="s">
        <v>71</v>
      </c>
      <c r="B5965" t="s">
        <v>55</v>
      </c>
      <c r="C5965" t="s">
        <v>81</v>
      </c>
      <c r="D5965" s="4">
        <v>43252</v>
      </c>
      <c r="E5965" t="s">
        <v>198</v>
      </c>
      <c r="F5965" s="5">
        <v>43101</v>
      </c>
      <c r="G5965">
        <v>1.43</v>
      </c>
      <c r="H5965">
        <v>-0.04</v>
      </c>
    </row>
    <row r="5966" spans="1:8" x14ac:dyDescent="0.2">
      <c r="A5966" t="s">
        <v>71</v>
      </c>
      <c r="B5966" t="s">
        <v>55</v>
      </c>
      <c r="C5966" t="s">
        <v>81</v>
      </c>
      <c r="D5966" s="4">
        <v>43252</v>
      </c>
      <c r="E5966" t="s">
        <v>199</v>
      </c>
      <c r="F5966" s="5">
        <v>43101</v>
      </c>
      <c r="G5966">
        <v>1.43</v>
      </c>
      <c r="H5966">
        <v>0.04</v>
      </c>
    </row>
    <row r="5967" spans="1:8" x14ac:dyDescent="0.2">
      <c r="A5967" t="s">
        <v>71</v>
      </c>
      <c r="B5967" t="s">
        <v>55</v>
      </c>
      <c r="C5967" t="s">
        <v>82</v>
      </c>
      <c r="D5967" s="4">
        <v>43252</v>
      </c>
      <c r="E5967" t="s">
        <v>199</v>
      </c>
      <c r="F5967" s="5">
        <v>43101</v>
      </c>
      <c r="G5967">
        <v>0.66</v>
      </c>
      <c r="H5967">
        <v>0.02</v>
      </c>
    </row>
    <row r="5968" spans="1:8" x14ac:dyDescent="0.2">
      <c r="A5968" t="s">
        <v>71</v>
      </c>
      <c r="B5968" t="s">
        <v>55</v>
      </c>
      <c r="C5968" t="s">
        <v>82</v>
      </c>
      <c r="D5968" s="4">
        <v>43252</v>
      </c>
      <c r="E5968" t="s">
        <v>197</v>
      </c>
      <c r="F5968" s="5">
        <v>43101</v>
      </c>
      <c r="G5968">
        <v>0.63</v>
      </c>
      <c r="H5968">
        <v>0.06</v>
      </c>
    </row>
    <row r="5969" spans="1:8" x14ac:dyDescent="0.2">
      <c r="A5969" t="s">
        <v>71</v>
      </c>
      <c r="B5969" t="s">
        <v>55</v>
      </c>
      <c r="C5969" t="s">
        <v>82</v>
      </c>
      <c r="D5969" s="4">
        <v>43252</v>
      </c>
      <c r="E5969" t="s">
        <v>196</v>
      </c>
      <c r="F5969" s="5">
        <v>43101</v>
      </c>
      <c r="G5969">
        <v>0.03</v>
      </c>
      <c r="H5969">
        <v>0</v>
      </c>
    </row>
    <row r="5970" spans="1:8" x14ac:dyDescent="0.2">
      <c r="A5970" t="s">
        <v>71</v>
      </c>
      <c r="B5970" t="s">
        <v>55</v>
      </c>
      <c r="C5970" t="s">
        <v>82</v>
      </c>
      <c r="D5970" s="4">
        <v>43252</v>
      </c>
      <c r="E5970" t="s">
        <v>198</v>
      </c>
      <c r="F5970" s="5">
        <v>43101</v>
      </c>
      <c r="G5970">
        <v>0.66</v>
      </c>
      <c r="H5970">
        <v>-0.02</v>
      </c>
    </row>
    <row r="5971" spans="1:8" x14ac:dyDescent="0.2">
      <c r="A5971" t="s">
        <v>71</v>
      </c>
      <c r="B5971" t="s">
        <v>58</v>
      </c>
      <c r="C5971" t="s">
        <v>80</v>
      </c>
      <c r="D5971" s="4">
        <v>43252</v>
      </c>
      <c r="E5971" t="s">
        <v>198</v>
      </c>
      <c r="F5971" s="5">
        <v>43221</v>
      </c>
      <c r="G5971">
        <v>69.59</v>
      </c>
      <c r="H5971">
        <v>-4.9400000000000004</v>
      </c>
    </row>
    <row r="5972" spans="1:8" x14ac:dyDescent="0.2">
      <c r="A5972" t="s">
        <v>71</v>
      </c>
      <c r="B5972" t="s">
        <v>58</v>
      </c>
      <c r="C5972" t="s">
        <v>80</v>
      </c>
      <c r="D5972" s="4">
        <v>43252</v>
      </c>
      <c r="E5972" t="s">
        <v>202</v>
      </c>
      <c r="F5972" s="5">
        <v>43221</v>
      </c>
      <c r="G5972">
        <v>66.59</v>
      </c>
      <c r="H5972">
        <v>8.7899999999999991</v>
      </c>
    </row>
    <row r="5973" spans="1:8" x14ac:dyDescent="0.2">
      <c r="A5973" t="s">
        <v>71</v>
      </c>
      <c r="B5973" t="s">
        <v>58</v>
      </c>
      <c r="C5973" t="s">
        <v>80</v>
      </c>
      <c r="D5973" s="4">
        <v>43252</v>
      </c>
      <c r="E5973" t="s">
        <v>203</v>
      </c>
      <c r="F5973" s="5">
        <v>43221</v>
      </c>
      <c r="G5973">
        <v>3</v>
      </c>
      <c r="H5973">
        <v>0.4</v>
      </c>
    </row>
    <row r="5974" spans="1:8" x14ac:dyDescent="0.2">
      <c r="A5974" t="s">
        <v>71</v>
      </c>
      <c r="B5974" t="s">
        <v>58</v>
      </c>
      <c r="C5974" t="s">
        <v>80</v>
      </c>
      <c r="D5974" s="4">
        <v>43252</v>
      </c>
      <c r="E5974" t="s">
        <v>199</v>
      </c>
      <c r="F5974" s="5">
        <v>43221</v>
      </c>
      <c r="G5974">
        <v>69.59</v>
      </c>
      <c r="H5974">
        <v>4.9400000000000004</v>
      </c>
    </row>
    <row r="5975" spans="1:8" x14ac:dyDescent="0.2">
      <c r="A5975" t="s">
        <v>71</v>
      </c>
      <c r="B5975" t="s">
        <v>58</v>
      </c>
      <c r="C5975" t="s">
        <v>81</v>
      </c>
      <c r="D5975" s="4">
        <v>43252</v>
      </c>
      <c r="E5975" t="s">
        <v>198</v>
      </c>
      <c r="F5975" s="5">
        <v>43221</v>
      </c>
      <c r="G5975">
        <v>387.83</v>
      </c>
      <c r="H5975">
        <v>-13.58</v>
      </c>
    </row>
    <row r="5976" spans="1:8" x14ac:dyDescent="0.2">
      <c r="A5976" t="s">
        <v>71</v>
      </c>
      <c r="B5976" t="s">
        <v>58</v>
      </c>
      <c r="C5976" t="s">
        <v>81</v>
      </c>
      <c r="D5976" s="4">
        <v>43252</v>
      </c>
      <c r="E5976" t="s">
        <v>204</v>
      </c>
      <c r="F5976" s="5">
        <v>43221</v>
      </c>
      <c r="G5976">
        <v>371.09</v>
      </c>
      <c r="H5976">
        <v>24.12</v>
      </c>
    </row>
    <row r="5977" spans="1:8" x14ac:dyDescent="0.2">
      <c r="A5977" t="s">
        <v>71</v>
      </c>
      <c r="B5977" t="s">
        <v>58</v>
      </c>
      <c r="C5977" t="s">
        <v>81</v>
      </c>
      <c r="D5977" s="4">
        <v>43252</v>
      </c>
      <c r="E5977" t="s">
        <v>205</v>
      </c>
      <c r="F5977" s="5">
        <v>43221</v>
      </c>
      <c r="G5977">
        <v>16.739999999999998</v>
      </c>
      <c r="H5977">
        <v>1.0900000000000001</v>
      </c>
    </row>
    <row r="5978" spans="1:8" x14ac:dyDescent="0.2">
      <c r="A5978" t="s">
        <v>71</v>
      </c>
      <c r="B5978" t="s">
        <v>58</v>
      </c>
      <c r="C5978" t="s">
        <v>81</v>
      </c>
      <c r="D5978" s="4">
        <v>43252</v>
      </c>
      <c r="E5978" t="s">
        <v>199</v>
      </c>
      <c r="F5978" s="5">
        <v>43221</v>
      </c>
      <c r="G5978">
        <v>387.83</v>
      </c>
      <c r="H5978">
        <v>13.58</v>
      </c>
    </row>
    <row r="5979" spans="1:8" x14ac:dyDescent="0.2">
      <c r="A5979" t="s">
        <v>71</v>
      </c>
      <c r="B5979" t="s">
        <v>58</v>
      </c>
      <c r="C5979" t="s">
        <v>82</v>
      </c>
      <c r="D5979" s="4">
        <v>43252</v>
      </c>
      <c r="E5979" t="s">
        <v>198</v>
      </c>
      <c r="F5979" s="5">
        <v>43221</v>
      </c>
      <c r="G5979">
        <v>78.72</v>
      </c>
      <c r="H5979">
        <v>-4.0999999999999996</v>
      </c>
    </row>
    <row r="5980" spans="1:8" x14ac:dyDescent="0.2">
      <c r="A5980" t="s">
        <v>71</v>
      </c>
      <c r="B5980" t="s">
        <v>58</v>
      </c>
      <c r="C5980" t="s">
        <v>82</v>
      </c>
      <c r="D5980" s="4">
        <v>43252</v>
      </c>
      <c r="E5980" t="s">
        <v>206</v>
      </c>
      <c r="F5980" s="5">
        <v>43221</v>
      </c>
      <c r="G5980">
        <v>75.319999999999993</v>
      </c>
      <c r="H5980">
        <v>7.08</v>
      </c>
    </row>
    <row r="5981" spans="1:8" x14ac:dyDescent="0.2">
      <c r="A5981" t="s">
        <v>71</v>
      </c>
      <c r="B5981" t="s">
        <v>58</v>
      </c>
      <c r="C5981" t="s">
        <v>82</v>
      </c>
      <c r="D5981" s="4">
        <v>43252</v>
      </c>
      <c r="E5981" t="s">
        <v>207</v>
      </c>
      <c r="F5981" s="5">
        <v>43221</v>
      </c>
      <c r="G5981">
        <v>3.4</v>
      </c>
      <c r="H5981">
        <v>0.32</v>
      </c>
    </row>
    <row r="5982" spans="1:8" x14ac:dyDescent="0.2">
      <c r="A5982" t="s">
        <v>71</v>
      </c>
      <c r="B5982" t="s">
        <v>58</v>
      </c>
      <c r="C5982" t="s">
        <v>82</v>
      </c>
      <c r="D5982" s="4">
        <v>43252</v>
      </c>
      <c r="E5982" t="s">
        <v>199</v>
      </c>
      <c r="F5982" s="5">
        <v>43221</v>
      </c>
      <c r="G5982">
        <v>78.72</v>
      </c>
      <c r="H5982">
        <v>4.0999999999999996</v>
      </c>
    </row>
    <row r="5983" spans="1:8" x14ac:dyDescent="0.2">
      <c r="A5983" t="s">
        <v>71</v>
      </c>
      <c r="B5983" t="s">
        <v>54</v>
      </c>
      <c r="C5983" t="s">
        <v>80</v>
      </c>
      <c r="D5983" s="4">
        <v>43221</v>
      </c>
      <c r="E5983" t="s">
        <v>199</v>
      </c>
      <c r="F5983" s="5">
        <v>43221</v>
      </c>
      <c r="G5983">
        <v>7936.63</v>
      </c>
      <c r="H5983">
        <v>563.54999999999995</v>
      </c>
    </row>
    <row r="5984" spans="1:8" x14ac:dyDescent="0.2">
      <c r="A5984" t="s">
        <v>71</v>
      </c>
      <c r="B5984" t="s">
        <v>54</v>
      </c>
      <c r="C5984" t="s">
        <v>80</v>
      </c>
      <c r="D5984" s="4">
        <v>43221</v>
      </c>
      <c r="E5984" t="s">
        <v>198</v>
      </c>
      <c r="F5984" s="5">
        <v>43221</v>
      </c>
      <c r="G5984">
        <v>7936.63</v>
      </c>
      <c r="H5984">
        <v>-563.54999999999995</v>
      </c>
    </row>
    <row r="5985" spans="1:8" x14ac:dyDescent="0.2">
      <c r="A5985" t="s">
        <v>71</v>
      </c>
      <c r="B5985" t="s">
        <v>54</v>
      </c>
      <c r="C5985" t="s">
        <v>80</v>
      </c>
      <c r="D5985" s="4">
        <v>43221</v>
      </c>
      <c r="E5985" t="s">
        <v>202</v>
      </c>
      <c r="F5985" s="5">
        <v>43221</v>
      </c>
      <c r="G5985">
        <v>7594.1</v>
      </c>
      <c r="H5985">
        <v>1002.42</v>
      </c>
    </row>
    <row r="5986" spans="1:8" x14ac:dyDescent="0.2">
      <c r="A5986" t="s">
        <v>71</v>
      </c>
      <c r="B5986" t="s">
        <v>54</v>
      </c>
      <c r="C5986" t="s">
        <v>80</v>
      </c>
      <c r="D5986" s="4">
        <v>43252</v>
      </c>
      <c r="E5986" t="s">
        <v>203</v>
      </c>
      <c r="F5986" s="5">
        <v>43221</v>
      </c>
      <c r="G5986">
        <v>943.67</v>
      </c>
      <c r="H5986">
        <v>124.6</v>
      </c>
    </row>
    <row r="5987" spans="1:8" x14ac:dyDescent="0.2">
      <c r="A5987" t="s">
        <v>71</v>
      </c>
      <c r="B5987" t="s">
        <v>54</v>
      </c>
      <c r="C5987" t="s">
        <v>80</v>
      </c>
      <c r="D5987" s="4">
        <v>43252</v>
      </c>
      <c r="E5987" t="s">
        <v>199</v>
      </c>
      <c r="F5987" s="5">
        <v>43221</v>
      </c>
      <c r="G5987">
        <v>21868.93</v>
      </c>
      <c r="H5987">
        <v>1552.56</v>
      </c>
    </row>
    <row r="5988" spans="1:8" x14ac:dyDescent="0.2">
      <c r="A5988" t="s">
        <v>71</v>
      </c>
      <c r="B5988" t="s">
        <v>54</v>
      </c>
      <c r="C5988" t="s">
        <v>80</v>
      </c>
      <c r="D5988" s="4">
        <v>43252</v>
      </c>
      <c r="E5988" t="s">
        <v>198</v>
      </c>
      <c r="F5988" s="5">
        <v>43101</v>
      </c>
      <c r="G5988">
        <v>24006.2</v>
      </c>
      <c r="H5988">
        <v>-1272.28</v>
      </c>
    </row>
    <row r="5989" spans="1:8" x14ac:dyDescent="0.2">
      <c r="A5989" t="s">
        <v>71</v>
      </c>
      <c r="B5989" t="s">
        <v>54</v>
      </c>
      <c r="C5989" t="s">
        <v>80</v>
      </c>
      <c r="D5989" s="4">
        <v>43252</v>
      </c>
      <c r="E5989" t="s">
        <v>199</v>
      </c>
      <c r="F5989" s="5">
        <v>43101</v>
      </c>
      <c r="G5989">
        <v>24006.2</v>
      </c>
      <c r="H5989">
        <v>1272.28</v>
      </c>
    </row>
    <row r="5990" spans="1:8" x14ac:dyDescent="0.2">
      <c r="A5990" t="s">
        <v>71</v>
      </c>
      <c r="B5990" t="s">
        <v>54</v>
      </c>
      <c r="C5990" t="s">
        <v>80</v>
      </c>
      <c r="D5990" s="4">
        <v>43252</v>
      </c>
      <c r="E5990" t="s">
        <v>193</v>
      </c>
      <c r="F5990" s="5">
        <v>43101</v>
      </c>
      <c r="G5990">
        <v>22970.3</v>
      </c>
      <c r="H5990">
        <v>3032.09</v>
      </c>
    </row>
    <row r="5991" spans="1:8" x14ac:dyDescent="0.2">
      <c r="A5991" t="s">
        <v>71</v>
      </c>
      <c r="B5991" t="s">
        <v>54</v>
      </c>
      <c r="C5991" t="s">
        <v>80</v>
      </c>
      <c r="D5991" s="4">
        <v>43252</v>
      </c>
      <c r="E5991" t="s">
        <v>192</v>
      </c>
      <c r="F5991" s="5">
        <v>43101</v>
      </c>
      <c r="G5991">
        <v>1035.9000000000001</v>
      </c>
      <c r="H5991">
        <v>136.71</v>
      </c>
    </row>
    <row r="5992" spans="1:8" x14ac:dyDescent="0.2">
      <c r="A5992" t="s">
        <v>71</v>
      </c>
      <c r="B5992" t="s">
        <v>54</v>
      </c>
      <c r="C5992" t="s">
        <v>81</v>
      </c>
      <c r="D5992" s="4">
        <v>43252</v>
      </c>
      <c r="E5992" t="s">
        <v>199</v>
      </c>
      <c r="F5992" s="5">
        <v>43221</v>
      </c>
      <c r="G5992">
        <v>77298.17</v>
      </c>
      <c r="H5992">
        <v>2705.44</v>
      </c>
    </row>
    <row r="5993" spans="1:8" x14ac:dyDescent="0.2">
      <c r="A5993" t="s">
        <v>71</v>
      </c>
      <c r="B5993" t="s">
        <v>54</v>
      </c>
      <c r="C5993" t="s">
        <v>81</v>
      </c>
      <c r="D5993" s="4">
        <v>43252</v>
      </c>
      <c r="E5993" t="s">
        <v>198</v>
      </c>
      <c r="F5993" s="5">
        <v>43221</v>
      </c>
      <c r="G5993">
        <v>77298.17</v>
      </c>
      <c r="H5993">
        <v>-2705.44</v>
      </c>
    </row>
    <row r="5994" spans="1:8" x14ac:dyDescent="0.2">
      <c r="A5994" t="s">
        <v>71</v>
      </c>
      <c r="B5994" t="s">
        <v>54</v>
      </c>
      <c r="C5994" t="s">
        <v>81</v>
      </c>
      <c r="D5994" s="4">
        <v>43252</v>
      </c>
      <c r="E5994" t="s">
        <v>204</v>
      </c>
      <c r="F5994" s="5">
        <v>43221</v>
      </c>
      <c r="G5994">
        <v>73962.44</v>
      </c>
      <c r="H5994">
        <v>4807.58</v>
      </c>
    </row>
    <row r="5995" spans="1:8" x14ac:dyDescent="0.2">
      <c r="A5995" t="s">
        <v>71</v>
      </c>
      <c r="B5995" t="s">
        <v>54</v>
      </c>
      <c r="C5995" t="s">
        <v>81</v>
      </c>
      <c r="D5995" s="4">
        <v>43252</v>
      </c>
      <c r="E5995" t="s">
        <v>205</v>
      </c>
      <c r="F5995" s="5">
        <v>43221</v>
      </c>
      <c r="G5995">
        <v>3335.73</v>
      </c>
      <c r="H5995">
        <v>216.84</v>
      </c>
    </row>
    <row r="5996" spans="1:8" x14ac:dyDescent="0.2">
      <c r="A5996" t="s">
        <v>71</v>
      </c>
      <c r="B5996" t="s">
        <v>54</v>
      </c>
      <c r="C5996" t="s">
        <v>81</v>
      </c>
      <c r="D5996" s="4">
        <v>43252</v>
      </c>
      <c r="E5996" t="s">
        <v>199</v>
      </c>
      <c r="F5996" s="5">
        <v>43101</v>
      </c>
      <c r="G5996">
        <v>82861.440000000002</v>
      </c>
      <c r="H5996">
        <v>2154.5500000000002</v>
      </c>
    </row>
    <row r="5997" spans="1:8" x14ac:dyDescent="0.2">
      <c r="A5997" t="s">
        <v>71</v>
      </c>
      <c r="B5997" t="s">
        <v>54</v>
      </c>
      <c r="C5997" t="s">
        <v>81</v>
      </c>
      <c r="D5997" s="4">
        <v>43252</v>
      </c>
      <c r="E5997" t="s">
        <v>195</v>
      </c>
      <c r="F5997" s="5">
        <v>43101</v>
      </c>
      <c r="G5997">
        <v>79285.570000000007</v>
      </c>
      <c r="H5997">
        <v>5153.62</v>
      </c>
    </row>
    <row r="5998" spans="1:8" x14ac:dyDescent="0.2">
      <c r="A5998" t="s">
        <v>71</v>
      </c>
      <c r="B5998" t="s">
        <v>54</v>
      </c>
      <c r="C5998" t="s">
        <v>81</v>
      </c>
      <c r="D5998" s="4">
        <v>43252</v>
      </c>
      <c r="E5998" t="s">
        <v>194</v>
      </c>
      <c r="F5998" s="5">
        <v>43101</v>
      </c>
      <c r="G5998">
        <v>3575.87</v>
      </c>
      <c r="H5998">
        <v>232.55</v>
      </c>
    </row>
    <row r="5999" spans="1:8" x14ac:dyDescent="0.2">
      <c r="A5999" t="s">
        <v>71</v>
      </c>
      <c r="B5999" t="s">
        <v>54</v>
      </c>
      <c r="C5999" t="s">
        <v>81</v>
      </c>
      <c r="D5999" s="4">
        <v>43252</v>
      </c>
      <c r="E5999" t="s">
        <v>198</v>
      </c>
      <c r="F5999" s="5">
        <v>43101</v>
      </c>
      <c r="G5999">
        <v>82861.440000000002</v>
      </c>
      <c r="H5999">
        <v>-2154.5500000000002</v>
      </c>
    </row>
    <row r="6000" spans="1:8" x14ac:dyDescent="0.2">
      <c r="A6000" t="s">
        <v>71</v>
      </c>
      <c r="B6000" t="s">
        <v>54</v>
      </c>
      <c r="C6000" t="s">
        <v>82</v>
      </c>
      <c r="D6000" s="4">
        <v>43252</v>
      </c>
      <c r="E6000" t="s">
        <v>199</v>
      </c>
      <c r="F6000" s="5">
        <v>43221</v>
      </c>
      <c r="G6000">
        <v>24363.11</v>
      </c>
      <c r="H6000">
        <v>1266.8699999999999</v>
      </c>
    </row>
    <row r="6001" spans="1:8" x14ac:dyDescent="0.2">
      <c r="A6001" t="s">
        <v>71</v>
      </c>
      <c r="B6001" t="s">
        <v>54</v>
      </c>
      <c r="C6001" t="s">
        <v>82</v>
      </c>
      <c r="D6001" s="4">
        <v>43252</v>
      </c>
      <c r="E6001" t="s">
        <v>198</v>
      </c>
      <c r="F6001" s="5">
        <v>43221</v>
      </c>
      <c r="G6001">
        <v>24363.11</v>
      </c>
      <c r="H6001">
        <v>-1266.8699999999999</v>
      </c>
    </row>
    <row r="6002" spans="1:8" x14ac:dyDescent="0.2">
      <c r="A6002" t="s">
        <v>71</v>
      </c>
      <c r="B6002" t="s">
        <v>54</v>
      </c>
      <c r="C6002" t="s">
        <v>82</v>
      </c>
      <c r="D6002" s="4">
        <v>43252</v>
      </c>
      <c r="E6002" t="s">
        <v>206</v>
      </c>
      <c r="F6002" s="5">
        <v>43221</v>
      </c>
      <c r="G6002">
        <v>23311.77</v>
      </c>
      <c r="H6002">
        <v>2191.41</v>
      </c>
    </row>
    <row r="6003" spans="1:8" x14ac:dyDescent="0.2">
      <c r="A6003" t="s">
        <v>71</v>
      </c>
      <c r="B6003" t="s">
        <v>54</v>
      </c>
      <c r="C6003" t="s">
        <v>82</v>
      </c>
      <c r="D6003" s="4">
        <v>43252</v>
      </c>
      <c r="E6003" t="s">
        <v>207</v>
      </c>
      <c r="F6003" s="5">
        <v>43221</v>
      </c>
      <c r="G6003">
        <v>1051.3399999999999</v>
      </c>
      <c r="H6003">
        <v>98.8</v>
      </c>
    </row>
    <row r="6004" spans="1:8" x14ac:dyDescent="0.2">
      <c r="A6004" t="s">
        <v>71</v>
      </c>
      <c r="B6004" t="s">
        <v>54</v>
      </c>
      <c r="C6004" t="s">
        <v>82</v>
      </c>
      <c r="D6004" s="4">
        <v>43252</v>
      </c>
      <c r="E6004" t="s">
        <v>199</v>
      </c>
      <c r="F6004" s="5">
        <v>43101</v>
      </c>
      <c r="G6004">
        <v>21088.06</v>
      </c>
      <c r="H6004">
        <v>801.34</v>
      </c>
    </row>
    <row r="6005" spans="1:8" x14ac:dyDescent="0.2">
      <c r="A6005" t="s">
        <v>71</v>
      </c>
      <c r="B6005" t="s">
        <v>54</v>
      </c>
      <c r="C6005" t="s">
        <v>82</v>
      </c>
      <c r="D6005" s="4">
        <v>43252</v>
      </c>
      <c r="E6005" t="s">
        <v>197</v>
      </c>
      <c r="F6005" s="5">
        <v>43101</v>
      </c>
      <c r="G6005">
        <v>20178</v>
      </c>
      <c r="H6005">
        <v>1917.02</v>
      </c>
    </row>
    <row r="6006" spans="1:8" x14ac:dyDescent="0.2">
      <c r="A6006" t="s">
        <v>71</v>
      </c>
      <c r="B6006" t="s">
        <v>54</v>
      </c>
      <c r="C6006" t="s">
        <v>82</v>
      </c>
      <c r="D6006" s="4">
        <v>43252</v>
      </c>
      <c r="E6006" t="s">
        <v>198</v>
      </c>
      <c r="F6006" s="5">
        <v>43101</v>
      </c>
      <c r="G6006">
        <v>21088.06</v>
      </c>
      <c r="H6006">
        <v>-801.34</v>
      </c>
    </row>
    <row r="6007" spans="1:8" x14ac:dyDescent="0.2">
      <c r="A6007" t="s">
        <v>71</v>
      </c>
      <c r="B6007" t="s">
        <v>54</v>
      </c>
      <c r="C6007" t="s">
        <v>82</v>
      </c>
      <c r="D6007" s="4">
        <v>43252</v>
      </c>
      <c r="E6007" t="s">
        <v>196</v>
      </c>
      <c r="F6007" s="5">
        <v>43101</v>
      </c>
      <c r="G6007">
        <v>910.06</v>
      </c>
      <c r="H6007">
        <v>86.33</v>
      </c>
    </row>
    <row r="6008" spans="1:8" x14ac:dyDescent="0.2">
      <c r="A6008" t="s">
        <v>71</v>
      </c>
      <c r="B6008" t="s">
        <v>55</v>
      </c>
      <c r="C6008" t="s">
        <v>80</v>
      </c>
      <c r="D6008" s="4">
        <v>43252</v>
      </c>
      <c r="E6008" t="s">
        <v>198</v>
      </c>
      <c r="F6008" s="5">
        <v>43221</v>
      </c>
      <c r="G6008">
        <v>2555.86</v>
      </c>
      <c r="H6008">
        <v>-181.45</v>
      </c>
    </row>
    <row r="6009" spans="1:8" x14ac:dyDescent="0.2">
      <c r="A6009" t="s">
        <v>71</v>
      </c>
      <c r="B6009" t="s">
        <v>55</v>
      </c>
      <c r="C6009" t="s">
        <v>80</v>
      </c>
      <c r="D6009" s="4">
        <v>43252</v>
      </c>
      <c r="E6009" t="s">
        <v>202</v>
      </c>
      <c r="F6009" s="5">
        <v>43221</v>
      </c>
      <c r="G6009">
        <v>2445.5700000000002</v>
      </c>
      <c r="H6009">
        <v>322.82</v>
      </c>
    </row>
    <row r="6010" spans="1:8" x14ac:dyDescent="0.2">
      <c r="A6010" t="s">
        <v>71</v>
      </c>
      <c r="B6010" t="s">
        <v>55</v>
      </c>
      <c r="C6010" t="s">
        <v>80</v>
      </c>
      <c r="D6010" s="4">
        <v>43252</v>
      </c>
      <c r="E6010" t="s">
        <v>203</v>
      </c>
      <c r="F6010" s="5">
        <v>43221</v>
      </c>
      <c r="G6010">
        <v>110.29</v>
      </c>
      <c r="H6010">
        <v>14.56</v>
      </c>
    </row>
    <row r="6011" spans="1:8" x14ac:dyDescent="0.2">
      <c r="A6011" t="s">
        <v>71</v>
      </c>
      <c r="B6011" t="s">
        <v>55</v>
      </c>
      <c r="C6011" t="s">
        <v>80</v>
      </c>
      <c r="D6011" s="4">
        <v>43252</v>
      </c>
      <c r="E6011" t="s">
        <v>199</v>
      </c>
      <c r="F6011" s="5">
        <v>43221</v>
      </c>
      <c r="G6011">
        <v>2555.86</v>
      </c>
      <c r="H6011">
        <v>181.45</v>
      </c>
    </row>
    <row r="6012" spans="1:8" x14ac:dyDescent="0.2">
      <c r="A6012" t="s">
        <v>71</v>
      </c>
      <c r="B6012" t="s">
        <v>55</v>
      </c>
      <c r="C6012" t="s">
        <v>80</v>
      </c>
      <c r="D6012" s="4">
        <v>43252</v>
      </c>
      <c r="E6012" t="s">
        <v>199</v>
      </c>
      <c r="F6012" s="5">
        <v>43101</v>
      </c>
      <c r="G6012">
        <v>746.1</v>
      </c>
      <c r="H6012">
        <v>39.53</v>
      </c>
    </row>
    <row r="6013" spans="1:8" x14ac:dyDescent="0.2">
      <c r="A6013" t="s">
        <v>71</v>
      </c>
      <c r="B6013" t="s">
        <v>55</v>
      </c>
      <c r="C6013" t="s">
        <v>80</v>
      </c>
      <c r="D6013" s="4">
        <v>43252</v>
      </c>
      <c r="E6013" t="s">
        <v>193</v>
      </c>
      <c r="F6013" s="5">
        <v>43101</v>
      </c>
      <c r="G6013">
        <v>713.91</v>
      </c>
      <c r="H6013">
        <v>94.25</v>
      </c>
    </row>
    <row r="6014" spans="1:8" x14ac:dyDescent="0.2">
      <c r="A6014" t="s">
        <v>71</v>
      </c>
      <c r="B6014" t="s">
        <v>55</v>
      </c>
      <c r="C6014" t="s">
        <v>80</v>
      </c>
      <c r="D6014" s="4">
        <v>43252</v>
      </c>
      <c r="E6014" t="s">
        <v>192</v>
      </c>
      <c r="F6014" s="5">
        <v>43101</v>
      </c>
      <c r="G6014">
        <v>32.19</v>
      </c>
      <c r="H6014">
        <v>4.25</v>
      </c>
    </row>
    <row r="6015" spans="1:8" x14ac:dyDescent="0.2">
      <c r="A6015" t="s">
        <v>71</v>
      </c>
      <c r="B6015" t="s">
        <v>55</v>
      </c>
      <c r="C6015" t="s">
        <v>80</v>
      </c>
      <c r="D6015" s="4">
        <v>43252</v>
      </c>
      <c r="E6015" t="s">
        <v>198</v>
      </c>
      <c r="F6015" s="5">
        <v>43101</v>
      </c>
      <c r="G6015">
        <v>746.1</v>
      </c>
      <c r="H6015">
        <v>-39.53</v>
      </c>
    </row>
    <row r="6016" spans="1:8" x14ac:dyDescent="0.2">
      <c r="A6016" t="s">
        <v>71</v>
      </c>
      <c r="B6016" t="s">
        <v>55</v>
      </c>
      <c r="C6016" t="s">
        <v>81</v>
      </c>
      <c r="D6016" s="4">
        <v>43252</v>
      </c>
      <c r="E6016" t="s">
        <v>199</v>
      </c>
      <c r="F6016" s="5">
        <v>43221</v>
      </c>
      <c r="G6016">
        <v>6543.16</v>
      </c>
      <c r="H6016">
        <v>229.01</v>
      </c>
    </row>
    <row r="6017" spans="1:8" x14ac:dyDescent="0.2">
      <c r="A6017" t="s">
        <v>71</v>
      </c>
      <c r="B6017" t="s">
        <v>55</v>
      </c>
      <c r="C6017" t="s">
        <v>81</v>
      </c>
      <c r="D6017" s="4">
        <v>43252</v>
      </c>
      <c r="E6017" t="s">
        <v>198</v>
      </c>
      <c r="F6017" s="5">
        <v>43221</v>
      </c>
      <c r="G6017">
        <v>6543.16</v>
      </c>
      <c r="H6017">
        <v>-229.01</v>
      </c>
    </row>
    <row r="6018" spans="1:8" x14ac:dyDescent="0.2">
      <c r="A6018" t="s">
        <v>71</v>
      </c>
      <c r="B6018" t="s">
        <v>55</v>
      </c>
      <c r="C6018" t="s">
        <v>81</v>
      </c>
      <c r="D6018" s="4">
        <v>43252</v>
      </c>
      <c r="E6018" t="s">
        <v>204</v>
      </c>
      <c r="F6018" s="5">
        <v>43221</v>
      </c>
      <c r="G6018">
        <v>6260.79</v>
      </c>
      <c r="H6018">
        <v>406.96</v>
      </c>
    </row>
    <row r="6019" spans="1:8" x14ac:dyDescent="0.2">
      <c r="A6019" t="s">
        <v>71</v>
      </c>
      <c r="B6019" t="s">
        <v>55</v>
      </c>
      <c r="C6019" t="s">
        <v>81</v>
      </c>
      <c r="D6019" s="4">
        <v>43252</v>
      </c>
      <c r="E6019" t="s">
        <v>205</v>
      </c>
      <c r="F6019" s="5">
        <v>43221</v>
      </c>
      <c r="G6019">
        <v>282.37</v>
      </c>
      <c r="H6019">
        <v>18.36</v>
      </c>
    </row>
    <row r="6020" spans="1:8" x14ac:dyDescent="0.2">
      <c r="A6020" t="s">
        <v>71</v>
      </c>
      <c r="B6020" t="s">
        <v>55</v>
      </c>
      <c r="C6020" t="s">
        <v>81</v>
      </c>
      <c r="D6020" s="4">
        <v>43252</v>
      </c>
      <c r="E6020" t="s">
        <v>199</v>
      </c>
      <c r="F6020" s="5">
        <v>43101</v>
      </c>
      <c r="G6020">
        <v>3444.18</v>
      </c>
      <c r="H6020">
        <v>89.57</v>
      </c>
    </row>
    <row r="6021" spans="1:8" x14ac:dyDescent="0.2">
      <c r="A6021" t="s">
        <v>71</v>
      </c>
      <c r="B6021" t="s">
        <v>55</v>
      </c>
      <c r="C6021" t="s">
        <v>81</v>
      </c>
      <c r="D6021" s="4">
        <v>43252</v>
      </c>
      <c r="E6021" t="s">
        <v>195</v>
      </c>
      <c r="F6021" s="5">
        <v>43101</v>
      </c>
      <c r="G6021">
        <v>3295.54</v>
      </c>
      <c r="H6021">
        <v>214.21</v>
      </c>
    </row>
    <row r="6022" spans="1:8" x14ac:dyDescent="0.2">
      <c r="A6022" t="s">
        <v>71</v>
      </c>
      <c r="B6022" t="s">
        <v>55</v>
      </c>
      <c r="C6022" t="s">
        <v>81</v>
      </c>
      <c r="D6022" s="4">
        <v>43252</v>
      </c>
      <c r="E6022" t="s">
        <v>194</v>
      </c>
      <c r="F6022" s="5">
        <v>43101</v>
      </c>
      <c r="G6022">
        <v>148.63999999999999</v>
      </c>
      <c r="H6022">
        <v>9.65</v>
      </c>
    </row>
    <row r="6023" spans="1:8" x14ac:dyDescent="0.2">
      <c r="A6023" t="s">
        <v>71</v>
      </c>
      <c r="B6023" t="s">
        <v>55</v>
      </c>
      <c r="C6023" t="s">
        <v>81</v>
      </c>
      <c r="D6023" s="4">
        <v>43252</v>
      </c>
      <c r="E6023" t="s">
        <v>198</v>
      </c>
      <c r="F6023" s="5">
        <v>43101</v>
      </c>
      <c r="G6023">
        <v>3444.18</v>
      </c>
      <c r="H6023">
        <v>-89.57</v>
      </c>
    </row>
    <row r="6024" spans="1:8" x14ac:dyDescent="0.2">
      <c r="A6024" t="s">
        <v>71</v>
      </c>
      <c r="B6024" t="s">
        <v>55</v>
      </c>
      <c r="C6024" t="s">
        <v>82</v>
      </c>
      <c r="D6024" s="4">
        <v>43252</v>
      </c>
      <c r="E6024" t="s">
        <v>199</v>
      </c>
      <c r="F6024" s="5">
        <v>43221</v>
      </c>
      <c r="G6024">
        <v>1841.26</v>
      </c>
      <c r="H6024">
        <v>95.74</v>
      </c>
    </row>
    <row r="6025" spans="1:8" x14ac:dyDescent="0.2">
      <c r="A6025" t="s">
        <v>71</v>
      </c>
      <c r="B6025" t="s">
        <v>54</v>
      </c>
      <c r="C6025" t="s">
        <v>82</v>
      </c>
      <c r="D6025" s="4">
        <v>43252</v>
      </c>
      <c r="E6025" t="s">
        <v>197</v>
      </c>
      <c r="F6025" s="5">
        <v>43101</v>
      </c>
      <c r="G6025">
        <v>257.22000000000003</v>
      </c>
      <c r="H6025">
        <v>24.43</v>
      </c>
    </row>
    <row r="6026" spans="1:8" x14ac:dyDescent="0.2">
      <c r="A6026" t="s">
        <v>71</v>
      </c>
      <c r="B6026" t="s">
        <v>54</v>
      </c>
      <c r="C6026" t="s">
        <v>82</v>
      </c>
      <c r="D6026" s="4">
        <v>43252</v>
      </c>
      <c r="E6026" t="s">
        <v>196</v>
      </c>
      <c r="F6026" s="5">
        <v>43101</v>
      </c>
      <c r="G6026">
        <v>11.59</v>
      </c>
      <c r="H6026">
        <v>1.1000000000000001</v>
      </c>
    </row>
    <row r="6027" spans="1:8" x14ac:dyDescent="0.2">
      <c r="A6027" t="s">
        <v>71</v>
      </c>
      <c r="B6027" t="s">
        <v>54</v>
      </c>
      <c r="C6027" t="s">
        <v>82</v>
      </c>
      <c r="D6027" s="4">
        <v>43252</v>
      </c>
      <c r="E6027" t="s">
        <v>198</v>
      </c>
      <c r="F6027" s="5">
        <v>43101</v>
      </c>
      <c r="G6027">
        <v>268.81</v>
      </c>
      <c r="H6027">
        <v>-10.220000000000001</v>
      </c>
    </row>
    <row r="6028" spans="1:8" x14ac:dyDescent="0.2">
      <c r="A6028" t="s">
        <v>71</v>
      </c>
      <c r="B6028" t="s">
        <v>55</v>
      </c>
      <c r="C6028" t="s">
        <v>82</v>
      </c>
      <c r="D6028" s="4">
        <v>43252</v>
      </c>
      <c r="E6028" t="s">
        <v>198</v>
      </c>
      <c r="F6028" s="5">
        <v>43221</v>
      </c>
      <c r="G6028">
        <v>13246.81</v>
      </c>
      <c r="H6028">
        <v>-688.79</v>
      </c>
    </row>
    <row r="6029" spans="1:8" x14ac:dyDescent="0.2">
      <c r="A6029" t="s">
        <v>71</v>
      </c>
      <c r="B6029" t="s">
        <v>55</v>
      </c>
      <c r="C6029" t="s">
        <v>82</v>
      </c>
      <c r="D6029" s="4">
        <v>43252</v>
      </c>
      <c r="E6029" t="s">
        <v>197</v>
      </c>
      <c r="F6029" s="5">
        <v>43101</v>
      </c>
      <c r="G6029">
        <v>5657.54</v>
      </c>
      <c r="H6029">
        <v>537.49</v>
      </c>
    </row>
    <row r="6030" spans="1:8" x14ac:dyDescent="0.2">
      <c r="A6030" t="s">
        <v>71</v>
      </c>
      <c r="B6030" t="s">
        <v>55</v>
      </c>
      <c r="C6030" t="s">
        <v>82</v>
      </c>
      <c r="D6030" s="4">
        <v>43252</v>
      </c>
      <c r="E6030" t="s">
        <v>196</v>
      </c>
      <c r="F6030" s="5">
        <v>43101</v>
      </c>
      <c r="G6030">
        <v>255.12</v>
      </c>
      <c r="H6030">
        <v>24.25</v>
      </c>
    </row>
    <row r="6031" spans="1:8" x14ac:dyDescent="0.2">
      <c r="A6031" t="s">
        <v>71</v>
      </c>
      <c r="B6031" t="s">
        <v>55</v>
      </c>
      <c r="C6031" t="s">
        <v>82</v>
      </c>
      <c r="D6031" s="4">
        <v>43252</v>
      </c>
      <c r="E6031" t="s">
        <v>198</v>
      </c>
      <c r="F6031" s="5">
        <v>43101</v>
      </c>
      <c r="G6031">
        <v>5912.66</v>
      </c>
      <c r="H6031">
        <v>-224.71</v>
      </c>
    </row>
    <row r="6032" spans="1:8" x14ac:dyDescent="0.2">
      <c r="A6032" t="s">
        <v>71</v>
      </c>
      <c r="B6032" t="s">
        <v>55</v>
      </c>
      <c r="C6032" t="s">
        <v>82</v>
      </c>
      <c r="D6032" s="4">
        <v>43252</v>
      </c>
      <c r="E6032" t="s">
        <v>199</v>
      </c>
      <c r="F6032" s="5">
        <v>43101</v>
      </c>
      <c r="G6032">
        <v>5912.66</v>
      </c>
      <c r="H6032">
        <v>224.71</v>
      </c>
    </row>
    <row r="6033" spans="1:8" x14ac:dyDescent="0.2">
      <c r="A6033" t="s">
        <v>71</v>
      </c>
      <c r="B6033" t="s">
        <v>55</v>
      </c>
      <c r="C6033" t="s">
        <v>80</v>
      </c>
      <c r="D6033" s="4">
        <v>43252</v>
      </c>
      <c r="E6033" t="s">
        <v>198</v>
      </c>
      <c r="F6033" s="5">
        <v>43221</v>
      </c>
      <c r="G6033">
        <v>14303</v>
      </c>
      <c r="H6033">
        <v>-1015.53</v>
      </c>
    </row>
    <row r="6034" spans="1:8" x14ac:dyDescent="0.2">
      <c r="A6034" t="s">
        <v>71</v>
      </c>
      <c r="B6034" t="s">
        <v>55</v>
      </c>
      <c r="C6034" t="s">
        <v>80</v>
      </c>
      <c r="D6034" s="4">
        <v>43252</v>
      </c>
      <c r="E6034" t="s">
        <v>202</v>
      </c>
      <c r="F6034" s="5">
        <v>43221</v>
      </c>
      <c r="G6034">
        <v>13685.75</v>
      </c>
      <c r="H6034">
        <v>1806.58</v>
      </c>
    </row>
    <row r="6035" spans="1:8" x14ac:dyDescent="0.2">
      <c r="A6035" t="s">
        <v>71</v>
      </c>
      <c r="B6035" t="s">
        <v>55</v>
      </c>
      <c r="C6035" t="s">
        <v>80</v>
      </c>
      <c r="D6035" s="4">
        <v>43252</v>
      </c>
      <c r="E6035" t="s">
        <v>203</v>
      </c>
      <c r="F6035" s="5">
        <v>43221</v>
      </c>
      <c r="G6035">
        <v>617.25</v>
      </c>
      <c r="H6035">
        <v>81.47</v>
      </c>
    </row>
    <row r="6036" spans="1:8" x14ac:dyDescent="0.2">
      <c r="A6036" t="s">
        <v>71</v>
      </c>
      <c r="B6036" t="s">
        <v>55</v>
      </c>
      <c r="C6036" t="s">
        <v>80</v>
      </c>
      <c r="D6036" s="4">
        <v>43252</v>
      </c>
      <c r="E6036" t="s">
        <v>199</v>
      </c>
      <c r="F6036" s="5">
        <v>43221</v>
      </c>
      <c r="G6036">
        <v>14303</v>
      </c>
      <c r="H6036">
        <v>1015.53</v>
      </c>
    </row>
    <row r="6037" spans="1:8" x14ac:dyDescent="0.2">
      <c r="A6037" t="s">
        <v>71</v>
      </c>
      <c r="B6037" t="s">
        <v>55</v>
      </c>
      <c r="C6037" t="s">
        <v>80</v>
      </c>
      <c r="D6037" s="4">
        <v>43252</v>
      </c>
      <c r="E6037" t="s">
        <v>199</v>
      </c>
      <c r="F6037" s="5">
        <v>43101</v>
      </c>
      <c r="G6037">
        <v>5784.31</v>
      </c>
      <c r="H6037">
        <v>306.57</v>
      </c>
    </row>
    <row r="6038" spans="1:8" x14ac:dyDescent="0.2">
      <c r="A6038" t="s">
        <v>71</v>
      </c>
      <c r="B6038" t="s">
        <v>55</v>
      </c>
      <c r="C6038" t="s">
        <v>80</v>
      </c>
      <c r="D6038" s="4">
        <v>43252</v>
      </c>
      <c r="E6038" t="s">
        <v>193</v>
      </c>
      <c r="F6038" s="5">
        <v>43101</v>
      </c>
      <c r="G6038">
        <v>5534.68</v>
      </c>
      <c r="H6038">
        <v>730.6</v>
      </c>
    </row>
    <row r="6039" spans="1:8" x14ac:dyDescent="0.2">
      <c r="A6039" t="s">
        <v>71</v>
      </c>
      <c r="B6039" t="s">
        <v>55</v>
      </c>
      <c r="C6039" t="s">
        <v>80</v>
      </c>
      <c r="D6039" s="4">
        <v>43252</v>
      </c>
      <c r="E6039" t="s">
        <v>192</v>
      </c>
      <c r="F6039" s="5">
        <v>43101</v>
      </c>
      <c r="G6039">
        <v>249.63</v>
      </c>
      <c r="H6039">
        <v>32.94</v>
      </c>
    </row>
    <row r="6040" spans="1:8" x14ac:dyDescent="0.2">
      <c r="A6040" t="s">
        <v>71</v>
      </c>
      <c r="B6040" t="s">
        <v>55</v>
      </c>
      <c r="C6040" t="s">
        <v>80</v>
      </c>
      <c r="D6040" s="4">
        <v>43252</v>
      </c>
      <c r="E6040" t="s">
        <v>198</v>
      </c>
      <c r="F6040" s="5">
        <v>43101</v>
      </c>
      <c r="G6040">
        <v>5784.31</v>
      </c>
      <c r="H6040">
        <v>-306.57</v>
      </c>
    </row>
    <row r="6041" spans="1:8" x14ac:dyDescent="0.2">
      <c r="A6041" t="s">
        <v>71</v>
      </c>
      <c r="B6041" t="s">
        <v>55</v>
      </c>
      <c r="C6041" t="s">
        <v>81</v>
      </c>
      <c r="D6041" s="4">
        <v>43252</v>
      </c>
      <c r="E6041" t="s">
        <v>199</v>
      </c>
      <c r="F6041" s="5">
        <v>43221</v>
      </c>
      <c r="G6041">
        <v>42441.13</v>
      </c>
      <c r="H6041">
        <v>1485.44</v>
      </c>
    </row>
    <row r="6042" spans="1:8" x14ac:dyDescent="0.2">
      <c r="A6042" t="s">
        <v>71</v>
      </c>
      <c r="B6042" t="s">
        <v>55</v>
      </c>
      <c r="C6042" t="s">
        <v>81</v>
      </c>
      <c r="D6042" s="4">
        <v>43252</v>
      </c>
      <c r="E6042" t="s">
        <v>198</v>
      </c>
      <c r="F6042" s="5">
        <v>43221</v>
      </c>
      <c r="G6042">
        <v>42441.13</v>
      </c>
      <c r="H6042">
        <v>-1485.44</v>
      </c>
    </row>
    <row r="6043" spans="1:8" x14ac:dyDescent="0.2">
      <c r="A6043" t="s">
        <v>71</v>
      </c>
      <c r="B6043" t="s">
        <v>55</v>
      </c>
      <c r="C6043" t="s">
        <v>81</v>
      </c>
      <c r="D6043" s="4">
        <v>43252</v>
      </c>
      <c r="E6043" t="s">
        <v>204</v>
      </c>
      <c r="F6043" s="5">
        <v>43221</v>
      </c>
      <c r="G6043">
        <v>40609.64</v>
      </c>
      <c r="H6043">
        <v>2639.65</v>
      </c>
    </row>
    <row r="6044" spans="1:8" x14ac:dyDescent="0.2">
      <c r="A6044" t="s">
        <v>71</v>
      </c>
      <c r="B6044" t="s">
        <v>55</v>
      </c>
      <c r="C6044" t="s">
        <v>81</v>
      </c>
      <c r="D6044" s="4">
        <v>43252</v>
      </c>
      <c r="E6044" t="s">
        <v>205</v>
      </c>
      <c r="F6044" s="5">
        <v>43221</v>
      </c>
      <c r="G6044">
        <v>1831.49</v>
      </c>
      <c r="H6044">
        <v>119.05</v>
      </c>
    </row>
    <row r="6045" spans="1:8" x14ac:dyDescent="0.2">
      <c r="A6045" t="s">
        <v>71</v>
      </c>
      <c r="B6045" t="s">
        <v>55</v>
      </c>
      <c r="C6045" t="s">
        <v>81</v>
      </c>
      <c r="D6045" s="4">
        <v>43252</v>
      </c>
      <c r="E6045" t="s">
        <v>199</v>
      </c>
      <c r="F6045" s="5">
        <v>43101</v>
      </c>
      <c r="G6045">
        <v>22849.63</v>
      </c>
      <c r="H6045">
        <v>594.05999999999995</v>
      </c>
    </row>
    <row r="6046" spans="1:8" x14ac:dyDescent="0.2">
      <c r="A6046" t="s">
        <v>71</v>
      </c>
      <c r="B6046" t="s">
        <v>55</v>
      </c>
      <c r="C6046" t="s">
        <v>81</v>
      </c>
      <c r="D6046" s="4">
        <v>43252</v>
      </c>
      <c r="E6046" t="s">
        <v>195</v>
      </c>
      <c r="F6046" s="5">
        <v>43101</v>
      </c>
      <c r="G6046">
        <v>21863.56</v>
      </c>
      <c r="H6046">
        <v>1421.12</v>
      </c>
    </row>
    <row r="6047" spans="1:8" x14ac:dyDescent="0.2">
      <c r="A6047" t="s">
        <v>71</v>
      </c>
      <c r="B6047" t="s">
        <v>55</v>
      </c>
      <c r="C6047" t="s">
        <v>81</v>
      </c>
      <c r="D6047" s="4">
        <v>43252</v>
      </c>
      <c r="E6047" t="s">
        <v>194</v>
      </c>
      <c r="F6047" s="5">
        <v>43101</v>
      </c>
      <c r="G6047">
        <v>986.07</v>
      </c>
      <c r="H6047">
        <v>64.069999999999993</v>
      </c>
    </row>
    <row r="6048" spans="1:8" x14ac:dyDescent="0.2">
      <c r="A6048" t="s">
        <v>71</v>
      </c>
      <c r="B6048" t="s">
        <v>55</v>
      </c>
      <c r="C6048" t="s">
        <v>81</v>
      </c>
      <c r="D6048" s="4">
        <v>43252</v>
      </c>
      <c r="E6048" t="s">
        <v>198</v>
      </c>
      <c r="F6048" s="5">
        <v>43101</v>
      </c>
      <c r="G6048">
        <v>22849.63</v>
      </c>
      <c r="H6048">
        <v>-594.05999999999995</v>
      </c>
    </row>
    <row r="6049" spans="1:8" x14ac:dyDescent="0.2">
      <c r="A6049" t="s">
        <v>71</v>
      </c>
      <c r="B6049" t="s">
        <v>55</v>
      </c>
      <c r="C6049" t="s">
        <v>82</v>
      </c>
      <c r="D6049" s="4">
        <v>43252</v>
      </c>
      <c r="E6049" t="s">
        <v>206</v>
      </c>
      <c r="F6049" s="5">
        <v>43221</v>
      </c>
      <c r="G6049">
        <v>12675.18</v>
      </c>
      <c r="H6049">
        <v>1191.46</v>
      </c>
    </row>
    <row r="6050" spans="1:8" x14ac:dyDescent="0.2">
      <c r="A6050" t="s">
        <v>71</v>
      </c>
      <c r="B6050" t="s">
        <v>55</v>
      </c>
      <c r="C6050" t="s">
        <v>82</v>
      </c>
      <c r="D6050" s="4">
        <v>43252</v>
      </c>
      <c r="E6050" t="s">
        <v>207</v>
      </c>
      <c r="F6050" s="5">
        <v>43221</v>
      </c>
      <c r="G6050">
        <v>571.63</v>
      </c>
      <c r="H6050">
        <v>53.74</v>
      </c>
    </row>
    <row r="6051" spans="1:8" x14ac:dyDescent="0.2">
      <c r="A6051" t="s">
        <v>71</v>
      </c>
      <c r="B6051" t="s">
        <v>55</v>
      </c>
      <c r="C6051" t="s">
        <v>82</v>
      </c>
      <c r="D6051" s="4">
        <v>43252</v>
      </c>
      <c r="E6051" t="s">
        <v>199</v>
      </c>
      <c r="F6051" s="5">
        <v>43221</v>
      </c>
      <c r="G6051">
        <v>13246.81</v>
      </c>
      <c r="H6051">
        <v>688.79</v>
      </c>
    </row>
    <row r="6052" spans="1:8" x14ac:dyDescent="0.2">
      <c r="A6052" t="s">
        <v>71</v>
      </c>
      <c r="B6052" t="s">
        <v>54</v>
      </c>
      <c r="C6052" t="s">
        <v>80</v>
      </c>
      <c r="D6052" s="4">
        <v>43252</v>
      </c>
      <c r="E6052" t="s">
        <v>199</v>
      </c>
      <c r="F6052" s="5">
        <v>43221</v>
      </c>
      <c r="G6052">
        <v>118878.17</v>
      </c>
      <c r="H6052">
        <v>8440.4599999999991</v>
      </c>
    </row>
    <row r="6053" spans="1:8" x14ac:dyDescent="0.2">
      <c r="A6053" t="s">
        <v>71</v>
      </c>
      <c r="B6053" t="s">
        <v>54</v>
      </c>
      <c r="C6053" t="s">
        <v>80</v>
      </c>
      <c r="D6053" s="4">
        <v>43252</v>
      </c>
      <c r="E6053" t="s">
        <v>198</v>
      </c>
      <c r="F6053" s="5">
        <v>43221</v>
      </c>
      <c r="G6053">
        <v>118878.17</v>
      </c>
      <c r="H6053">
        <v>-8440.4599999999991</v>
      </c>
    </row>
    <row r="6054" spans="1:8" x14ac:dyDescent="0.2">
      <c r="A6054" t="s">
        <v>71</v>
      </c>
      <c r="B6054" t="s">
        <v>54</v>
      </c>
      <c r="C6054" t="s">
        <v>80</v>
      </c>
      <c r="D6054" s="4">
        <v>43252</v>
      </c>
      <c r="E6054" t="s">
        <v>202</v>
      </c>
      <c r="F6054" s="5">
        <v>43221</v>
      </c>
      <c r="G6054">
        <v>113748.09</v>
      </c>
      <c r="H6054">
        <v>15014.56</v>
      </c>
    </row>
    <row r="6055" spans="1:8" x14ac:dyDescent="0.2">
      <c r="A6055" t="s">
        <v>71</v>
      </c>
      <c r="B6055" t="s">
        <v>54</v>
      </c>
      <c r="C6055" t="s">
        <v>80</v>
      </c>
      <c r="D6055" s="4">
        <v>43252</v>
      </c>
      <c r="E6055" t="s">
        <v>203</v>
      </c>
      <c r="F6055" s="5">
        <v>43221</v>
      </c>
      <c r="G6055">
        <v>5130.08</v>
      </c>
      <c r="H6055">
        <v>677.12</v>
      </c>
    </row>
    <row r="6056" spans="1:8" x14ac:dyDescent="0.2">
      <c r="A6056" t="s">
        <v>71</v>
      </c>
      <c r="B6056" t="s">
        <v>54</v>
      </c>
      <c r="C6056" t="s">
        <v>80</v>
      </c>
      <c r="D6056" s="4">
        <v>43252</v>
      </c>
      <c r="E6056" t="s">
        <v>199</v>
      </c>
      <c r="F6056" s="5">
        <v>43101</v>
      </c>
      <c r="G6056">
        <v>293.41000000000003</v>
      </c>
      <c r="H6056">
        <v>15.56</v>
      </c>
    </row>
    <row r="6057" spans="1:8" x14ac:dyDescent="0.2">
      <c r="A6057" t="s">
        <v>71</v>
      </c>
      <c r="B6057" t="s">
        <v>54</v>
      </c>
      <c r="C6057" t="s">
        <v>80</v>
      </c>
      <c r="D6057" s="4">
        <v>43252</v>
      </c>
      <c r="E6057" t="s">
        <v>193</v>
      </c>
      <c r="F6057" s="5">
        <v>43101</v>
      </c>
      <c r="G6057">
        <v>280.75</v>
      </c>
      <c r="H6057">
        <v>37.06</v>
      </c>
    </row>
    <row r="6058" spans="1:8" x14ac:dyDescent="0.2">
      <c r="A6058" t="s">
        <v>71</v>
      </c>
      <c r="B6058" t="s">
        <v>54</v>
      </c>
      <c r="C6058" t="s">
        <v>80</v>
      </c>
      <c r="D6058" s="4">
        <v>43252</v>
      </c>
      <c r="E6058" t="s">
        <v>192</v>
      </c>
      <c r="F6058" s="5">
        <v>43101</v>
      </c>
      <c r="G6058">
        <v>12.66</v>
      </c>
      <c r="H6058">
        <v>1.68</v>
      </c>
    </row>
    <row r="6059" spans="1:8" x14ac:dyDescent="0.2">
      <c r="A6059" t="s">
        <v>71</v>
      </c>
      <c r="B6059" t="s">
        <v>54</v>
      </c>
      <c r="C6059" t="s">
        <v>80</v>
      </c>
      <c r="D6059" s="4">
        <v>43252</v>
      </c>
      <c r="E6059" t="s">
        <v>198</v>
      </c>
      <c r="F6059" s="5">
        <v>43101</v>
      </c>
      <c r="G6059">
        <v>293.41000000000003</v>
      </c>
      <c r="H6059">
        <v>-15.56</v>
      </c>
    </row>
    <row r="6060" spans="1:8" x14ac:dyDescent="0.2">
      <c r="A6060" t="s">
        <v>71</v>
      </c>
      <c r="B6060" t="s">
        <v>54</v>
      </c>
      <c r="C6060" t="s">
        <v>81</v>
      </c>
      <c r="D6060" s="4">
        <v>43252</v>
      </c>
      <c r="E6060" t="s">
        <v>204</v>
      </c>
      <c r="F6060" s="5">
        <v>43221</v>
      </c>
      <c r="G6060">
        <v>409306.96</v>
      </c>
      <c r="H6060">
        <v>26605.040000000001</v>
      </c>
    </row>
    <row r="6061" spans="1:8" x14ac:dyDescent="0.2">
      <c r="A6061" t="s">
        <v>71</v>
      </c>
      <c r="B6061" t="s">
        <v>54</v>
      </c>
      <c r="C6061" t="s">
        <v>81</v>
      </c>
      <c r="D6061" s="4">
        <v>43252</v>
      </c>
      <c r="E6061" t="s">
        <v>205</v>
      </c>
      <c r="F6061" s="5">
        <v>43221</v>
      </c>
      <c r="G6061">
        <v>18459.84</v>
      </c>
      <c r="H6061">
        <v>1199.96</v>
      </c>
    </row>
    <row r="6062" spans="1:8" x14ac:dyDescent="0.2">
      <c r="A6062" t="s">
        <v>71</v>
      </c>
      <c r="B6062" t="s">
        <v>54</v>
      </c>
      <c r="C6062" t="s">
        <v>81</v>
      </c>
      <c r="D6062" s="4">
        <v>43252</v>
      </c>
      <c r="E6062" t="s">
        <v>199</v>
      </c>
      <c r="F6062" s="5">
        <v>43221</v>
      </c>
      <c r="G6062">
        <v>427766.8</v>
      </c>
      <c r="H6062">
        <v>14971.93</v>
      </c>
    </row>
    <row r="6063" spans="1:8" x14ac:dyDescent="0.2">
      <c r="A6063" t="s">
        <v>71</v>
      </c>
      <c r="B6063" t="s">
        <v>54</v>
      </c>
      <c r="C6063" t="s">
        <v>81</v>
      </c>
      <c r="D6063" s="4">
        <v>43252</v>
      </c>
      <c r="E6063" t="s">
        <v>198</v>
      </c>
      <c r="F6063" s="5">
        <v>43221</v>
      </c>
      <c r="G6063">
        <v>427766.8</v>
      </c>
      <c r="H6063">
        <v>-14971.93</v>
      </c>
    </row>
    <row r="6064" spans="1:8" x14ac:dyDescent="0.2">
      <c r="A6064" t="s">
        <v>71</v>
      </c>
      <c r="B6064" t="s">
        <v>54</v>
      </c>
      <c r="C6064" t="s">
        <v>81</v>
      </c>
      <c r="D6064" s="4">
        <v>43252</v>
      </c>
      <c r="E6064" t="s">
        <v>195</v>
      </c>
      <c r="F6064" s="5">
        <v>43101</v>
      </c>
      <c r="G6064">
        <v>1139.3599999999999</v>
      </c>
      <c r="H6064">
        <v>74.06</v>
      </c>
    </row>
    <row r="6065" spans="1:8" x14ac:dyDescent="0.2">
      <c r="A6065" t="s">
        <v>71</v>
      </c>
      <c r="B6065" t="s">
        <v>54</v>
      </c>
      <c r="C6065" t="s">
        <v>81</v>
      </c>
      <c r="D6065" s="4">
        <v>43252</v>
      </c>
      <c r="E6065" t="s">
        <v>194</v>
      </c>
      <c r="F6065" s="5">
        <v>43101</v>
      </c>
      <c r="G6065">
        <v>51.39</v>
      </c>
      <c r="H6065">
        <v>3.34</v>
      </c>
    </row>
    <row r="6066" spans="1:8" x14ac:dyDescent="0.2">
      <c r="A6066" t="s">
        <v>71</v>
      </c>
      <c r="B6066" t="s">
        <v>54</v>
      </c>
      <c r="C6066" t="s">
        <v>81</v>
      </c>
      <c r="D6066" s="4">
        <v>43252</v>
      </c>
      <c r="E6066" t="s">
        <v>198</v>
      </c>
      <c r="F6066" s="5">
        <v>43101</v>
      </c>
      <c r="G6066">
        <v>1190.75</v>
      </c>
      <c r="H6066">
        <v>-30.95</v>
      </c>
    </row>
    <row r="6067" spans="1:8" x14ac:dyDescent="0.2">
      <c r="A6067" t="s">
        <v>71</v>
      </c>
      <c r="B6067" t="s">
        <v>54</v>
      </c>
      <c r="C6067" t="s">
        <v>81</v>
      </c>
      <c r="D6067" s="4">
        <v>43252</v>
      </c>
      <c r="E6067" t="s">
        <v>199</v>
      </c>
      <c r="F6067" s="5">
        <v>43101</v>
      </c>
      <c r="G6067">
        <v>1190.75</v>
      </c>
      <c r="H6067">
        <v>30.95</v>
      </c>
    </row>
    <row r="6068" spans="1:8" x14ac:dyDescent="0.2">
      <c r="A6068" t="s">
        <v>71</v>
      </c>
      <c r="B6068" t="s">
        <v>54</v>
      </c>
      <c r="C6068" t="s">
        <v>82</v>
      </c>
      <c r="D6068" s="4">
        <v>43252</v>
      </c>
      <c r="E6068" t="s">
        <v>199</v>
      </c>
      <c r="F6068" s="5">
        <v>43221</v>
      </c>
      <c r="G6068">
        <v>116926.83</v>
      </c>
      <c r="H6068">
        <v>6080.23</v>
      </c>
    </row>
    <row r="6069" spans="1:8" x14ac:dyDescent="0.2">
      <c r="A6069" t="s">
        <v>71</v>
      </c>
      <c r="B6069" t="s">
        <v>54</v>
      </c>
      <c r="C6069" t="s">
        <v>82</v>
      </c>
      <c r="D6069" s="4">
        <v>43252</v>
      </c>
      <c r="E6069" t="s">
        <v>198</v>
      </c>
      <c r="F6069" s="5">
        <v>43221</v>
      </c>
      <c r="G6069">
        <v>116926.83</v>
      </c>
      <c r="H6069">
        <v>-6080.23</v>
      </c>
    </row>
    <row r="6070" spans="1:8" x14ac:dyDescent="0.2">
      <c r="A6070" t="s">
        <v>71</v>
      </c>
      <c r="B6070" t="s">
        <v>54</v>
      </c>
      <c r="C6070" t="s">
        <v>82</v>
      </c>
      <c r="D6070" s="4">
        <v>43252</v>
      </c>
      <c r="E6070" t="s">
        <v>206</v>
      </c>
      <c r="F6070" s="5">
        <v>43221</v>
      </c>
      <c r="G6070">
        <v>111881.11</v>
      </c>
      <c r="H6070">
        <v>10516.94</v>
      </c>
    </row>
    <row r="6071" spans="1:8" x14ac:dyDescent="0.2">
      <c r="A6071" t="s">
        <v>71</v>
      </c>
      <c r="B6071" t="s">
        <v>54</v>
      </c>
      <c r="C6071" t="s">
        <v>82</v>
      </c>
      <c r="D6071" s="4">
        <v>43252</v>
      </c>
      <c r="E6071" t="s">
        <v>207</v>
      </c>
      <c r="F6071" s="5">
        <v>43221</v>
      </c>
      <c r="G6071">
        <v>5045.72</v>
      </c>
      <c r="H6071">
        <v>474.12</v>
      </c>
    </row>
    <row r="6072" spans="1:8" x14ac:dyDescent="0.2">
      <c r="A6072" t="s">
        <v>71</v>
      </c>
      <c r="B6072" t="s">
        <v>54</v>
      </c>
      <c r="C6072" t="s">
        <v>82</v>
      </c>
      <c r="D6072" s="4">
        <v>43252</v>
      </c>
      <c r="E6072" t="s">
        <v>199</v>
      </c>
      <c r="F6072" s="5">
        <v>43101</v>
      </c>
      <c r="G6072">
        <v>268.81</v>
      </c>
      <c r="H6072">
        <v>10.220000000000001</v>
      </c>
    </row>
    <row r="6073" spans="1:8" x14ac:dyDescent="0.2">
      <c r="A6073" t="s">
        <v>71</v>
      </c>
      <c r="B6073" t="s">
        <v>55</v>
      </c>
      <c r="C6073" t="s">
        <v>80</v>
      </c>
      <c r="D6073" s="4">
        <v>43252</v>
      </c>
      <c r="E6073" t="s">
        <v>198</v>
      </c>
      <c r="F6073" s="5">
        <v>43221</v>
      </c>
      <c r="G6073">
        <v>29474.61</v>
      </c>
      <c r="H6073">
        <v>-2092.66</v>
      </c>
    </row>
    <row r="6074" spans="1:8" x14ac:dyDescent="0.2">
      <c r="A6074" t="s">
        <v>71</v>
      </c>
      <c r="B6074" t="s">
        <v>54</v>
      </c>
      <c r="C6074" t="s">
        <v>80</v>
      </c>
      <c r="D6074" s="4">
        <v>43221</v>
      </c>
      <c r="E6074" t="s">
        <v>203</v>
      </c>
      <c r="F6074" s="5">
        <v>43221</v>
      </c>
      <c r="G6074">
        <v>342.53</v>
      </c>
      <c r="H6074">
        <v>45.22</v>
      </c>
    </row>
    <row r="6075" spans="1:8" x14ac:dyDescent="0.2">
      <c r="A6075" t="s">
        <v>71</v>
      </c>
      <c r="B6075" t="s">
        <v>54</v>
      </c>
      <c r="C6075" t="s">
        <v>81</v>
      </c>
      <c r="D6075" s="4">
        <v>43221</v>
      </c>
      <c r="E6075" t="s">
        <v>204</v>
      </c>
      <c r="F6075" s="5">
        <v>43221</v>
      </c>
      <c r="G6075">
        <v>29332.41</v>
      </c>
      <c r="H6075">
        <v>1906.69</v>
      </c>
    </row>
    <row r="6076" spans="1:8" x14ac:dyDescent="0.2">
      <c r="A6076" t="s">
        <v>71</v>
      </c>
      <c r="B6076" t="s">
        <v>54</v>
      </c>
      <c r="C6076" t="s">
        <v>81</v>
      </c>
      <c r="D6076" s="4">
        <v>43221</v>
      </c>
      <c r="E6076" t="s">
        <v>205</v>
      </c>
      <c r="F6076" s="5">
        <v>43221</v>
      </c>
      <c r="G6076">
        <v>1322.89</v>
      </c>
      <c r="H6076">
        <v>85.99</v>
      </c>
    </row>
    <row r="6077" spans="1:8" x14ac:dyDescent="0.2">
      <c r="A6077" t="s">
        <v>71</v>
      </c>
      <c r="B6077" t="s">
        <v>54</v>
      </c>
      <c r="C6077" t="s">
        <v>81</v>
      </c>
      <c r="D6077" s="4">
        <v>43221</v>
      </c>
      <c r="E6077" t="s">
        <v>199</v>
      </c>
      <c r="F6077" s="5">
        <v>43221</v>
      </c>
      <c r="G6077">
        <v>30655.3</v>
      </c>
      <c r="H6077">
        <v>1072.92</v>
      </c>
    </row>
    <row r="6078" spans="1:8" x14ac:dyDescent="0.2">
      <c r="A6078" t="s">
        <v>71</v>
      </c>
      <c r="B6078" t="s">
        <v>54</v>
      </c>
      <c r="C6078" t="s">
        <v>81</v>
      </c>
      <c r="D6078" s="4">
        <v>43221</v>
      </c>
      <c r="E6078" t="s">
        <v>198</v>
      </c>
      <c r="F6078" s="5">
        <v>43221</v>
      </c>
      <c r="G6078">
        <v>30655.3</v>
      </c>
      <c r="H6078">
        <v>-1072.92</v>
      </c>
    </row>
    <row r="6079" spans="1:8" x14ac:dyDescent="0.2">
      <c r="A6079" t="s">
        <v>71</v>
      </c>
      <c r="B6079" t="s">
        <v>54</v>
      </c>
      <c r="C6079" t="s">
        <v>82</v>
      </c>
      <c r="D6079" s="4">
        <v>43221</v>
      </c>
      <c r="E6079" t="s">
        <v>199</v>
      </c>
      <c r="F6079" s="5">
        <v>43221</v>
      </c>
      <c r="G6079">
        <v>8708.86</v>
      </c>
      <c r="H6079">
        <v>452.9</v>
      </c>
    </row>
    <row r="6080" spans="1:8" x14ac:dyDescent="0.2">
      <c r="A6080" t="s">
        <v>71</v>
      </c>
      <c r="B6080" t="s">
        <v>54</v>
      </c>
      <c r="C6080" t="s">
        <v>82</v>
      </c>
      <c r="D6080" s="4">
        <v>43221</v>
      </c>
      <c r="E6080" t="s">
        <v>198</v>
      </c>
      <c r="F6080" s="5">
        <v>43221</v>
      </c>
      <c r="G6080">
        <v>8708.86</v>
      </c>
      <c r="H6080">
        <v>-452.9</v>
      </c>
    </row>
    <row r="6081" spans="1:8" x14ac:dyDescent="0.2">
      <c r="A6081" t="s">
        <v>71</v>
      </c>
      <c r="B6081" t="s">
        <v>54</v>
      </c>
      <c r="C6081" t="s">
        <v>82</v>
      </c>
      <c r="D6081" s="4">
        <v>43221</v>
      </c>
      <c r="E6081" t="s">
        <v>206</v>
      </c>
      <c r="F6081" s="5">
        <v>43221</v>
      </c>
      <c r="G6081">
        <v>8333.0400000000009</v>
      </c>
      <c r="H6081">
        <v>783.25</v>
      </c>
    </row>
    <row r="6082" spans="1:8" x14ac:dyDescent="0.2">
      <c r="A6082" t="s">
        <v>71</v>
      </c>
      <c r="B6082" t="s">
        <v>54</v>
      </c>
      <c r="C6082" t="s">
        <v>82</v>
      </c>
      <c r="D6082" s="4">
        <v>43221</v>
      </c>
      <c r="E6082" t="s">
        <v>207</v>
      </c>
      <c r="F6082" s="5">
        <v>43221</v>
      </c>
      <c r="G6082">
        <v>375.82</v>
      </c>
      <c r="H6082">
        <v>35.36</v>
      </c>
    </row>
    <row r="6083" spans="1:8" x14ac:dyDescent="0.2">
      <c r="A6083" t="s">
        <v>71</v>
      </c>
      <c r="B6083" t="s">
        <v>55</v>
      </c>
      <c r="C6083" t="s">
        <v>80</v>
      </c>
      <c r="D6083" s="4">
        <v>43221</v>
      </c>
      <c r="E6083" t="s">
        <v>198</v>
      </c>
      <c r="F6083" s="5">
        <v>43221</v>
      </c>
      <c r="G6083">
        <v>954.09</v>
      </c>
      <c r="H6083">
        <v>-67.709999999999994</v>
      </c>
    </row>
    <row r="6084" spans="1:8" x14ac:dyDescent="0.2">
      <c r="A6084" t="s">
        <v>71</v>
      </c>
      <c r="B6084" t="s">
        <v>55</v>
      </c>
      <c r="C6084" t="s">
        <v>80</v>
      </c>
      <c r="D6084" s="4">
        <v>43221</v>
      </c>
      <c r="E6084" t="s">
        <v>202</v>
      </c>
      <c r="F6084" s="5">
        <v>43221</v>
      </c>
      <c r="G6084">
        <v>912.93</v>
      </c>
      <c r="H6084">
        <v>120.51</v>
      </c>
    </row>
    <row r="6085" spans="1:8" x14ac:dyDescent="0.2">
      <c r="A6085" t="s">
        <v>71</v>
      </c>
      <c r="B6085" t="s">
        <v>55</v>
      </c>
      <c r="C6085" t="s">
        <v>80</v>
      </c>
      <c r="D6085" s="4">
        <v>43221</v>
      </c>
      <c r="E6085" t="s">
        <v>203</v>
      </c>
      <c r="F6085" s="5">
        <v>43221</v>
      </c>
      <c r="G6085">
        <v>41.16</v>
      </c>
      <c r="H6085">
        <v>5.42</v>
      </c>
    </row>
    <row r="6086" spans="1:8" x14ac:dyDescent="0.2">
      <c r="A6086" t="s">
        <v>71</v>
      </c>
      <c r="B6086" t="s">
        <v>55</v>
      </c>
      <c r="C6086" t="s">
        <v>80</v>
      </c>
      <c r="D6086" s="4">
        <v>43221</v>
      </c>
      <c r="E6086" t="s">
        <v>199</v>
      </c>
      <c r="F6086" s="5">
        <v>43221</v>
      </c>
      <c r="G6086">
        <v>954.09</v>
      </c>
      <c r="H6086">
        <v>67.709999999999994</v>
      </c>
    </row>
    <row r="6087" spans="1:8" x14ac:dyDescent="0.2">
      <c r="A6087" t="s">
        <v>71</v>
      </c>
      <c r="B6087" t="s">
        <v>55</v>
      </c>
      <c r="C6087" t="s">
        <v>80</v>
      </c>
      <c r="D6087" s="4">
        <v>43221</v>
      </c>
      <c r="E6087" t="s">
        <v>199</v>
      </c>
      <c r="F6087" s="5">
        <v>43101</v>
      </c>
      <c r="G6087">
        <v>4113.45</v>
      </c>
      <c r="H6087">
        <v>218.01</v>
      </c>
    </row>
    <row r="6088" spans="1:8" x14ac:dyDescent="0.2">
      <c r="A6088" t="s">
        <v>71</v>
      </c>
      <c r="B6088" t="s">
        <v>55</v>
      </c>
      <c r="C6088" t="s">
        <v>80</v>
      </c>
      <c r="D6088" s="4">
        <v>43221</v>
      </c>
      <c r="E6088" t="s">
        <v>193</v>
      </c>
      <c r="F6088" s="5">
        <v>43101</v>
      </c>
      <c r="G6088">
        <v>3935.94</v>
      </c>
      <c r="H6088">
        <v>519.51</v>
      </c>
    </row>
    <row r="6089" spans="1:8" x14ac:dyDescent="0.2">
      <c r="A6089" t="s">
        <v>71</v>
      </c>
      <c r="B6089" t="s">
        <v>55</v>
      </c>
      <c r="C6089" t="s">
        <v>80</v>
      </c>
      <c r="D6089" s="4">
        <v>43221</v>
      </c>
      <c r="E6089" t="s">
        <v>192</v>
      </c>
      <c r="F6089" s="5">
        <v>43101</v>
      </c>
      <c r="G6089">
        <v>177.51</v>
      </c>
      <c r="H6089">
        <v>23.42</v>
      </c>
    </row>
    <row r="6090" spans="1:8" x14ac:dyDescent="0.2">
      <c r="A6090" t="s">
        <v>71</v>
      </c>
      <c r="B6090" t="s">
        <v>55</v>
      </c>
      <c r="C6090" t="s">
        <v>80</v>
      </c>
      <c r="D6090" s="4">
        <v>43221</v>
      </c>
      <c r="E6090" t="s">
        <v>198</v>
      </c>
      <c r="F6090" s="5">
        <v>43101</v>
      </c>
      <c r="G6090">
        <v>4113.45</v>
      </c>
      <c r="H6090">
        <v>-218.01</v>
      </c>
    </row>
    <row r="6091" spans="1:8" x14ac:dyDescent="0.2">
      <c r="A6091" t="s">
        <v>71</v>
      </c>
      <c r="B6091" t="s">
        <v>55</v>
      </c>
      <c r="C6091" t="s">
        <v>81</v>
      </c>
      <c r="D6091" s="4">
        <v>43221</v>
      </c>
      <c r="E6091" t="s">
        <v>199</v>
      </c>
      <c r="F6091" s="5">
        <v>43221</v>
      </c>
      <c r="G6091">
        <v>3693.8</v>
      </c>
      <c r="H6091">
        <v>129.28</v>
      </c>
    </row>
    <row r="6092" spans="1:8" x14ac:dyDescent="0.2">
      <c r="A6092" t="s">
        <v>71</v>
      </c>
      <c r="B6092" t="s">
        <v>55</v>
      </c>
      <c r="C6092" t="s">
        <v>81</v>
      </c>
      <c r="D6092" s="4">
        <v>43221</v>
      </c>
      <c r="E6092" t="s">
        <v>204</v>
      </c>
      <c r="F6092" s="5">
        <v>43221</v>
      </c>
      <c r="G6092">
        <v>3534.38</v>
      </c>
      <c r="H6092">
        <v>229.76</v>
      </c>
    </row>
    <row r="6093" spans="1:8" x14ac:dyDescent="0.2">
      <c r="A6093" t="s">
        <v>71</v>
      </c>
      <c r="B6093" t="s">
        <v>55</v>
      </c>
      <c r="C6093" t="s">
        <v>81</v>
      </c>
      <c r="D6093" s="4">
        <v>43221</v>
      </c>
      <c r="E6093" t="s">
        <v>205</v>
      </c>
      <c r="F6093" s="5">
        <v>43221</v>
      </c>
      <c r="G6093">
        <v>159.41999999999999</v>
      </c>
      <c r="H6093">
        <v>10.37</v>
      </c>
    </row>
    <row r="6094" spans="1:8" x14ac:dyDescent="0.2">
      <c r="A6094" t="s">
        <v>71</v>
      </c>
      <c r="B6094" t="s">
        <v>55</v>
      </c>
      <c r="C6094" t="s">
        <v>81</v>
      </c>
      <c r="D6094" s="4">
        <v>43221</v>
      </c>
      <c r="E6094" t="s">
        <v>198</v>
      </c>
      <c r="F6094" s="5">
        <v>43221</v>
      </c>
      <c r="G6094">
        <v>3693.8</v>
      </c>
      <c r="H6094">
        <v>-129.28</v>
      </c>
    </row>
    <row r="6095" spans="1:8" x14ac:dyDescent="0.2">
      <c r="A6095" t="s">
        <v>71</v>
      </c>
      <c r="B6095" t="s">
        <v>55</v>
      </c>
      <c r="C6095" t="s">
        <v>81</v>
      </c>
      <c r="D6095" s="4">
        <v>43221</v>
      </c>
      <c r="E6095" t="s">
        <v>195</v>
      </c>
      <c r="F6095" s="5">
        <v>43101</v>
      </c>
      <c r="G6095">
        <v>15420.39</v>
      </c>
      <c r="H6095">
        <v>1002.33</v>
      </c>
    </row>
    <row r="6096" spans="1:8" x14ac:dyDescent="0.2">
      <c r="A6096" t="s">
        <v>71</v>
      </c>
      <c r="B6096" t="s">
        <v>55</v>
      </c>
      <c r="C6096" t="s">
        <v>81</v>
      </c>
      <c r="D6096" s="4">
        <v>43221</v>
      </c>
      <c r="E6096" t="s">
        <v>194</v>
      </c>
      <c r="F6096" s="5">
        <v>43101</v>
      </c>
      <c r="G6096">
        <v>695.48</v>
      </c>
      <c r="H6096">
        <v>45.21</v>
      </c>
    </row>
    <row r="6097" spans="1:8" x14ac:dyDescent="0.2">
      <c r="A6097" t="s">
        <v>71</v>
      </c>
      <c r="B6097" t="s">
        <v>55</v>
      </c>
      <c r="C6097" t="s">
        <v>81</v>
      </c>
      <c r="D6097" s="4">
        <v>43221</v>
      </c>
      <c r="E6097" t="s">
        <v>198</v>
      </c>
      <c r="F6097" s="5">
        <v>43101</v>
      </c>
      <c r="G6097">
        <v>16115.87</v>
      </c>
      <c r="H6097">
        <v>-418.98</v>
      </c>
    </row>
    <row r="6098" spans="1:8" x14ac:dyDescent="0.2">
      <c r="A6098" t="s">
        <v>71</v>
      </c>
      <c r="B6098" t="s">
        <v>55</v>
      </c>
      <c r="C6098" t="s">
        <v>81</v>
      </c>
      <c r="D6098" s="4">
        <v>43221</v>
      </c>
      <c r="E6098" t="s">
        <v>199</v>
      </c>
      <c r="F6098" s="5">
        <v>43101</v>
      </c>
      <c r="G6098">
        <v>16115.87</v>
      </c>
      <c r="H6098">
        <v>418.98</v>
      </c>
    </row>
    <row r="6099" spans="1:8" x14ac:dyDescent="0.2">
      <c r="A6099" t="s">
        <v>71</v>
      </c>
      <c r="B6099" t="s">
        <v>55</v>
      </c>
      <c r="C6099" t="s">
        <v>82</v>
      </c>
      <c r="D6099" s="4">
        <v>43221</v>
      </c>
      <c r="E6099" t="s">
        <v>199</v>
      </c>
      <c r="F6099" s="5">
        <v>43221</v>
      </c>
      <c r="G6099">
        <v>1001.1</v>
      </c>
      <c r="H6099">
        <v>52.06</v>
      </c>
    </row>
    <row r="6100" spans="1:8" x14ac:dyDescent="0.2">
      <c r="A6100" t="s">
        <v>71</v>
      </c>
      <c r="B6100" t="s">
        <v>55</v>
      </c>
      <c r="C6100" t="s">
        <v>82</v>
      </c>
      <c r="D6100" s="4">
        <v>43221</v>
      </c>
      <c r="E6100" t="s">
        <v>198</v>
      </c>
      <c r="F6100" s="5">
        <v>43221</v>
      </c>
      <c r="G6100">
        <v>1001.1</v>
      </c>
      <c r="H6100">
        <v>-52.06</v>
      </c>
    </row>
    <row r="6101" spans="1:8" x14ac:dyDescent="0.2">
      <c r="A6101" t="s">
        <v>71</v>
      </c>
      <c r="B6101" t="s">
        <v>55</v>
      </c>
      <c r="C6101" t="s">
        <v>82</v>
      </c>
      <c r="D6101" s="4">
        <v>43221</v>
      </c>
      <c r="E6101" t="s">
        <v>206</v>
      </c>
      <c r="F6101" s="5">
        <v>43221</v>
      </c>
      <c r="G6101">
        <v>957.9</v>
      </c>
      <c r="H6101">
        <v>90.02</v>
      </c>
    </row>
    <row r="6102" spans="1:8" x14ac:dyDescent="0.2">
      <c r="A6102" t="s">
        <v>71</v>
      </c>
      <c r="B6102" t="s">
        <v>55</v>
      </c>
      <c r="C6102" t="s">
        <v>82</v>
      </c>
      <c r="D6102" s="4">
        <v>43221</v>
      </c>
      <c r="E6102" t="s">
        <v>207</v>
      </c>
      <c r="F6102" s="5">
        <v>43221</v>
      </c>
      <c r="G6102">
        <v>43.2</v>
      </c>
      <c r="H6102">
        <v>4.05</v>
      </c>
    </row>
    <row r="6103" spans="1:8" x14ac:dyDescent="0.2">
      <c r="A6103" t="s">
        <v>71</v>
      </c>
      <c r="B6103" t="s">
        <v>55</v>
      </c>
      <c r="C6103" t="s">
        <v>82</v>
      </c>
      <c r="D6103" s="4">
        <v>43221</v>
      </c>
      <c r="E6103" t="s">
        <v>199</v>
      </c>
      <c r="F6103" s="5">
        <v>43101</v>
      </c>
      <c r="G6103">
        <v>4124.08</v>
      </c>
      <c r="H6103">
        <v>156.69999999999999</v>
      </c>
    </row>
    <row r="6104" spans="1:8" x14ac:dyDescent="0.2">
      <c r="A6104" t="s">
        <v>71</v>
      </c>
      <c r="B6104" t="s">
        <v>55</v>
      </c>
      <c r="C6104" t="s">
        <v>82</v>
      </c>
      <c r="D6104" s="4">
        <v>43221</v>
      </c>
      <c r="E6104" t="s">
        <v>197</v>
      </c>
      <c r="F6104" s="5">
        <v>43101</v>
      </c>
      <c r="G6104">
        <v>3946.13</v>
      </c>
      <c r="H6104">
        <v>374.86</v>
      </c>
    </row>
    <row r="6105" spans="1:8" x14ac:dyDescent="0.2">
      <c r="A6105" t="s">
        <v>71</v>
      </c>
      <c r="B6105" t="s">
        <v>55</v>
      </c>
      <c r="C6105" t="s">
        <v>82</v>
      </c>
      <c r="D6105" s="4">
        <v>43221</v>
      </c>
      <c r="E6105" t="s">
        <v>196</v>
      </c>
      <c r="F6105" s="5">
        <v>43101</v>
      </c>
      <c r="G6105">
        <v>177.95</v>
      </c>
      <c r="H6105">
        <v>16.899999999999999</v>
      </c>
    </row>
    <row r="6106" spans="1:8" x14ac:dyDescent="0.2">
      <c r="A6106" t="s">
        <v>71</v>
      </c>
      <c r="B6106" t="s">
        <v>55</v>
      </c>
      <c r="C6106" t="s">
        <v>82</v>
      </c>
      <c r="D6106" s="4">
        <v>43221</v>
      </c>
      <c r="E6106" t="s">
        <v>198</v>
      </c>
      <c r="F6106" s="5">
        <v>43101</v>
      </c>
      <c r="G6106">
        <v>4124.08</v>
      </c>
      <c r="H6106">
        <v>-156.69999999999999</v>
      </c>
    </row>
    <row r="6107" spans="1:8" x14ac:dyDescent="0.2">
      <c r="A6107" t="s">
        <v>71</v>
      </c>
      <c r="B6107" t="s">
        <v>55</v>
      </c>
      <c r="C6107" t="s">
        <v>80</v>
      </c>
      <c r="D6107" s="4">
        <v>43221</v>
      </c>
      <c r="E6107" t="s">
        <v>199</v>
      </c>
      <c r="F6107" s="5">
        <v>43101</v>
      </c>
      <c r="G6107">
        <v>1568.79</v>
      </c>
      <c r="H6107">
        <v>83.15</v>
      </c>
    </row>
    <row r="6108" spans="1:8" x14ac:dyDescent="0.2">
      <c r="A6108" t="s">
        <v>71</v>
      </c>
      <c r="B6108" t="s">
        <v>55</v>
      </c>
      <c r="C6108" t="s">
        <v>80</v>
      </c>
      <c r="D6108" s="4">
        <v>43221</v>
      </c>
      <c r="E6108" t="s">
        <v>193</v>
      </c>
      <c r="F6108" s="5">
        <v>43101</v>
      </c>
      <c r="G6108">
        <v>1501.08</v>
      </c>
      <c r="H6108">
        <v>198.14</v>
      </c>
    </row>
    <row r="6109" spans="1:8" x14ac:dyDescent="0.2">
      <c r="A6109" t="s">
        <v>71</v>
      </c>
      <c r="B6109" t="s">
        <v>55</v>
      </c>
      <c r="C6109" t="s">
        <v>80</v>
      </c>
      <c r="D6109" s="4">
        <v>43221</v>
      </c>
      <c r="E6109" t="s">
        <v>192</v>
      </c>
      <c r="F6109" s="5">
        <v>43101</v>
      </c>
      <c r="G6109">
        <v>67.709999999999994</v>
      </c>
      <c r="H6109">
        <v>8.94</v>
      </c>
    </row>
    <row r="6110" spans="1:8" x14ac:dyDescent="0.2">
      <c r="A6110" t="s">
        <v>71</v>
      </c>
      <c r="B6110" t="s">
        <v>55</v>
      </c>
      <c r="C6110" t="s">
        <v>81</v>
      </c>
      <c r="D6110" s="4">
        <v>43221</v>
      </c>
      <c r="E6110" t="s">
        <v>199</v>
      </c>
      <c r="F6110" s="5">
        <v>43221</v>
      </c>
      <c r="G6110">
        <v>776.21</v>
      </c>
      <c r="H6110">
        <v>27.16</v>
      </c>
    </row>
    <row r="6111" spans="1:8" x14ac:dyDescent="0.2">
      <c r="A6111" t="s">
        <v>71</v>
      </c>
      <c r="B6111" t="s">
        <v>55</v>
      </c>
      <c r="C6111" t="s">
        <v>81</v>
      </c>
      <c r="D6111" s="4">
        <v>43221</v>
      </c>
      <c r="E6111" t="s">
        <v>198</v>
      </c>
      <c r="F6111" s="5">
        <v>43221</v>
      </c>
      <c r="G6111">
        <v>776.21</v>
      </c>
      <c r="H6111">
        <v>-27.16</v>
      </c>
    </row>
    <row r="6112" spans="1:8" x14ac:dyDescent="0.2">
      <c r="A6112" t="s">
        <v>71</v>
      </c>
      <c r="B6112" t="s">
        <v>55</v>
      </c>
      <c r="C6112" t="s">
        <v>81</v>
      </c>
      <c r="D6112" s="4">
        <v>43221</v>
      </c>
      <c r="E6112" t="s">
        <v>204</v>
      </c>
      <c r="F6112" s="5">
        <v>43221</v>
      </c>
      <c r="G6112">
        <v>742.72</v>
      </c>
      <c r="H6112">
        <v>48.28</v>
      </c>
    </row>
    <row r="6113" spans="1:8" x14ac:dyDescent="0.2">
      <c r="A6113" t="s">
        <v>71</v>
      </c>
      <c r="B6113" t="s">
        <v>55</v>
      </c>
      <c r="C6113" t="s">
        <v>81</v>
      </c>
      <c r="D6113" s="4">
        <v>43221</v>
      </c>
      <c r="E6113" t="s">
        <v>205</v>
      </c>
      <c r="F6113" s="5">
        <v>43221</v>
      </c>
      <c r="G6113">
        <v>33.49</v>
      </c>
      <c r="H6113">
        <v>2.1800000000000002</v>
      </c>
    </row>
    <row r="6114" spans="1:8" x14ac:dyDescent="0.2">
      <c r="A6114" t="s">
        <v>71</v>
      </c>
      <c r="B6114" t="s">
        <v>55</v>
      </c>
      <c r="C6114" t="s">
        <v>81</v>
      </c>
      <c r="D6114" s="4">
        <v>43221</v>
      </c>
      <c r="E6114" t="s">
        <v>199</v>
      </c>
      <c r="F6114" s="5">
        <v>43101</v>
      </c>
      <c r="G6114">
        <v>2654.32</v>
      </c>
      <c r="H6114">
        <v>69</v>
      </c>
    </row>
    <row r="6115" spans="1:8" x14ac:dyDescent="0.2">
      <c r="A6115" t="s">
        <v>71</v>
      </c>
      <c r="B6115" t="s">
        <v>55</v>
      </c>
      <c r="C6115" t="s">
        <v>81</v>
      </c>
      <c r="D6115" s="4">
        <v>43221</v>
      </c>
      <c r="E6115" t="s">
        <v>195</v>
      </c>
      <c r="F6115" s="5">
        <v>43101</v>
      </c>
      <c r="G6115">
        <v>2539.7800000000002</v>
      </c>
      <c r="H6115">
        <v>165.09</v>
      </c>
    </row>
    <row r="6116" spans="1:8" x14ac:dyDescent="0.2">
      <c r="A6116" t="s">
        <v>71</v>
      </c>
      <c r="B6116" t="s">
        <v>55</v>
      </c>
      <c r="C6116" t="s">
        <v>81</v>
      </c>
      <c r="D6116" s="4">
        <v>43221</v>
      </c>
      <c r="E6116" t="s">
        <v>194</v>
      </c>
      <c r="F6116" s="5">
        <v>43101</v>
      </c>
      <c r="G6116">
        <v>114.54</v>
      </c>
      <c r="H6116">
        <v>7.44</v>
      </c>
    </row>
    <row r="6117" spans="1:8" x14ac:dyDescent="0.2">
      <c r="A6117" t="s">
        <v>71</v>
      </c>
      <c r="B6117" t="s">
        <v>55</v>
      </c>
      <c r="C6117" t="s">
        <v>81</v>
      </c>
      <c r="D6117" s="4">
        <v>43221</v>
      </c>
      <c r="E6117" t="s">
        <v>198</v>
      </c>
      <c r="F6117" s="5">
        <v>43101</v>
      </c>
      <c r="G6117">
        <v>2654.32</v>
      </c>
      <c r="H6117">
        <v>-69</v>
      </c>
    </row>
    <row r="6118" spans="1:8" x14ac:dyDescent="0.2">
      <c r="A6118" t="s">
        <v>71</v>
      </c>
      <c r="B6118" t="s">
        <v>55</v>
      </c>
      <c r="C6118" t="s">
        <v>82</v>
      </c>
      <c r="D6118" s="4">
        <v>43221</v>
      </c>
      <c r="E6118" t="s">
        <v>206</v>
      </c>
      <c r="F6118" s="5">
        <v>43221</v>
      </c>
      <c r="G6118">
        <v>507.36</v>
      </c>
      <c r="H6118">
        <v>47.69</v>
      </c>
    </row>
    <row r="6119" spans="1:8" x14ac:dyDescent="0.2">
      <c r="A6119" t="s">
        <v>71</v>
      </c>
      <c r="B6119" t="s">
        <v>55</v>
      </c>
      <c r="C6119" t="s">
        <v>82</v>
      </c>
      <c r="D6119" s="4">
        <v>43221</v>
      </c>
      <c r="E6119" t="s">
        <v>207</v>
      </c>
      <c r="F6119" s="5">
        <v>43221</v>
      </c>
      <c r="G6119">
        <v>22.88</v>
      </c>
      <c r="H6119">
        <v>2.15</v>
      </c>
    </row>
    <row r="6120" spans="1:8" x14ac:dyDescent="0.2">
      <c r="A6120" t="s">
        <v>71</v>
      </c>
      <c r="B6120" t="s">
        <v>55</v>
      </c>
      <c r="C6120" t="s">
        <v>82</v>
      </c>
      <c r="D6120" s="4">
        <v>43221</v>
      </c>
      <c r="E6120" t="s">
        <v>199</v>
      </c>
      <c r="F6120" s="5">
        <v>43221</v>
      </c>
      <c r="G6120">
        <v>530.24</v>
      </c>
      <c r="H6120">
        <v>27.58</v>
      </c>
    </row>
    <row r="6121" spans="1:8" x14ac:dyDescent="0.2">
      <c r="A6121" t="s">
        <v>71</v>
      </c>
      <c r="B6121" t="s">
        <v>55</v>
      </c>
      <c r="C6121" t="s">
        <v>82</v>
      </c>
      <c r="D6121" s="4">
        <v>43221</v>
      </c>
      <c r="E6121" t="s">
        <v>198</v>
      </c>
      <c r="F6121" s="5">
        <v>43221</v>
      </c>
      <c r="G6121">
        <v>530.24</v>
      </c>
      <c r="H6121">
        <v>-27.58</v>
      </c>
    </row>
    <row r="6122" spans="1:8" x14ac:dyDescent="0.2">
      <c r="A6122" t="s">
        <v>71</v>
      </c>
      <c r="B6122" t="s">
        <v>55</v>
      </c>
      <c r="C6122" t="s">
        <v>82</v>
      </c>
      <c r="D6122" s="4">
        <v>43221</v>
      </c>
      <c r="E6122" t="s">
        <v>197</v>
      </c>
      <c r="F6122" s="5">
        <v>43101</v>
      </c>
      <c r="G6122">
        <v>1903.2</v>
      </c>
      <c r="H6122">
        <v>180.8</v>
      </c>
    </row>
    <row r="6123" spans="1:8" x14ac:dyDescent="0.2">
      <c r="A6123" t="s">
        <v>71</v>
      </c>
      <c r="B6123" t="s">
        <v>55</v>
      </c>
      <c r="C6123" t="s">
        <v>82</v>
      </c>
      <c r="D6123" s="4">
        <v>43221</v>
      </c>
      <c r="E6123" t="s">
        <v>196</v>
      </c>
      <c r="F6123" s="5">
        <v>43101</v>
      </c>
      <c r="G6123">
        <v>85.84</v>
      </c>
      <c r="H6123">
        <v>8.16</v>
      </c>
    </row>
    <row r="6124" spans="1:8" x14ac:dyDescent="0.2">
      <c r="A6124" t="s">
        <v>71</v>
      </c>
      <c r="B6124" t="s">
        <v>55</v>
      </c>
      <c r="C6124" t="s">
        <v>82</v>
      </c>
      <c r="D6124" s="4">
        <v>43221</v>
      </c>
      <c r="E6124" t="s">
        <v>198</v>
      </c>
      <c r="F6124" s="5">
        <v>43101</v>
      </c>
      <c r="G6124">
        <v>1989.04</v>
      </c>
      <c r="H6124">
        <v>-75.59</v>
      </c>
    </row>
    <row r="6125" spans="1:8" x14ac:dyDescent="0.2">
      <c r="A6125" t="s">
        <v>71</v>
      </c>
      <c r="B6125" t="s">
        <v>55</v>
      </c>
      <c r="C6125" t="s">
        <v>82</v>
      </c>
      <c r="D6125" s="4">
        <v>43221</v>
      </c>
      <c r="E6125" t="s">
        <v>199</v>
      </c>
      <c r="F6125" s="5">
        <v>43101</v>
      </c>
      <c r="G6125">
        <v>1989.04</v>
      </c>
      <c r="H6125">
        <v>75.59</v>
      </c>
    </row>
    <row r="6126" spans="1:8" x14ac:dyDescent="0.2">
      <c r="A6126" t="s">
        <v>71</v>
      </c>
      <c r="B6126" t="s">
        <v>55</v>
      </c>
      <c r="C6126" t="s">
        <v>80</v>
      </c>
      <c r="D6126" s="4">
        <v>43252</v>
      </c>
      <c r="E6126" t="s">
        <v>198</v>
      </c>
      <c r="F6126" s="5">
        <v>43221</v>
      </c>
      <c r="G6126">
        <v>16109.09</v>
      </c>
      <c r="H6126">
        <v>-1143.76</v>
      </c>
    </row>
    <row r="6127" spans="1:8" x14ac:dyDescent="0.2">
      <c r="A6127" t="s">
        <v>71</v>
      </c>
      <c r="B6127" t="s">
        <v>55</v>
      </c>
      <c r="C6127" t="s">
        <v>80</v>
      </c>
      <c r="D6127" s="4">
        <v>43252</v>
      </c>
      <c r="E6127" t="s">
        <v>202</v>
      </c>
      <c r="F6127" s="5">
        <v>43221</v>
      </c>
      <c r="G6127">
        <v>15413.94</v>
      </c>
      <c r="H6127">
        <v>2034.66</v>
      </c>
    </row>
    <row r="6128" spans="1:8" x14ac:dyDescent="0.2">
      <c r="A6128" t="s">
        <v>71</v>
      </c>
      <c r="B6128" t="s">
        <v>55</v>
      </c>
      <c r="C6128" t="s">
        <v>80</v>
      </c>
      <c r="D6128" s="4">
        <v>43252</v>
      </c>
      <c r="E6128" t="s">
        <v>203</v>
      </c>
      <c r="F6128" s="5">
        <v>43221</v>
      </c>
      <c r="G6128">
        <v>695.15</v>
      </c>
      <c r="H6128">
        <v>91.78</v>
      </c>
    </row>
    <row r="6129" spans="1:8" x14ac:dyDescent="0.2">
      <c r="A6129" t="s">
        <v>71</v>
      </c>
      <c r="B6129" t="s">
        <v>55</v>
      </c>
      <c r="C6129" t="s">
        <v>80</v>
      </c>
      <c r="D6129" s="4">
        <v>43252</v>
      </c>
      <c r="E6129" t="s">
        <v>199</v>
      </c>
      <c r="F6129" s="5">
        <v>43221</v>
      </c>
      <c r="G6129">
        <v>16109.09</v>
      </c>
      <c r="H6129">
        <v>1143.76</v>
      </c>
    </row>
    <row r="6130" spans="1:8" x14ac:dyDescent="0.2">
      <c r="A6130" t="s">
        <v>71</v>
      </c>
      <c r="B6130" t="s">
        <v>55</v>
      </c>
      <c r="C6130" t="s">
        <v>81</v>
      </c>
      <c r="D6130" s="4">
        <v>43252</v>
      </c>
      <c r="E6130" t="s">
        <v>198</v>
      </c>
      <c r="F6130" s="5">
        <v>43221</v>
      </c>
      <c r="G6130">
        <v>27530.02</v>
      </c>
      <c r="H6130">
        <v>-963.51</v>
      </c>
    </row>
    <row r="6131" spans="1:8" x14ac:dyDescent="0.2">
      <c r="A6131" t="s">
        <v>71</v>
      </c>
      <c r="B6131" t="s">
        <v>55</v>
      </c>
      <c r="C6131" t="s">
        <v>81</v>
      </c>
      <c r="D6131" s="4">
        <v>43252</v>
      </c>
      <c r="E6131" t="s">
        <v>204</v>
      </c>
      <c r="F6131" s="5">
        <v>43221</v>
      </c>
      <c r="G6131">
        <v>26341.98</v>
      </c>
      <c r="H6131">
        <v>1712.26</v>
      </c>
    </row>
    <row r="6132" spans="1:8" x14ac:dyDescent="0.2">
      <c r="A6132" t="s">
        <v>71</v>
      </c>
      <c r="B6132" t="s">
        <v>55</v>
      </c>
      <c r="C6132" t="s">
        <v>81</v>
      </c>
      <c r="D6132" s="4">
        <v>43252</v>
      </c>
      <c r="E6132" t="s">
        <v>205</v>
      </c>
      <c r="F6132" s="5">
        <v>43221</v>
      </c>
      <c r="G6132">
        <v>1188.04</v>
      </c>
      <c r="H6132">
        <v>77.22</v>
      </c>
    </row>
    <row r="6133" spans="1:8" x14ac:dyDescent="0.2">
      <c r="A6133" t="s">
        <v>71</v>
      </c>
      <c r="B6133" t="s">
        <v>55</v>
      </c>
      <c r="C6133" t="s">
        <v>81</v>
      </c>
      <c r="D6133" s="4">
        <v>43252</v>
      </c>
      <c r="E6133" t="s">
        <v>199</v>
      </c>
      <c r="F6133" s="5">
        <v>43221</v>
      </c>
      <c r="G6133">
        <v>27530.02</v>
      </c>
      <c r="H6133">
        <v>963.51</v>
      </c>
    </row>
    <row r="6134" spans="1:8" x14ac:dyDescent="0.2">
      <c r="A6134" t="s">
        <v>71</v>
      </c>
      <c r="B6134" t="s">
        <v>55</v>
      </c>
      <c r="C6134" t="s">
        <v>82</v>
      </c>
      <c r="D6134" s="4">
        <v>43252</v>
      </c>
      <c r="E6134" t="s">
        <v>198</v>
      </c>
      <c r="F6134" s="5">
        <v>43221</v>
      </c>
      <c r="G6134">
        <v>11559.19</v>
      </c>
      <c r="H6134">
        <v>-601.09</v>
      </c>
    </row>
    <row r="6135" spans="1:8" x14ac:dyDescent="0.2">
      <c r="A6135" t="s">
        <v>71</v>
      </c>
      <c r="B6135" t="s">
        <v>55</v>
      </c>
      <c r="C6135" t="s">
        <v>82</v>
      </c>
      <c r="D6135" s="4">
        <v>43252</v>
      </c>
      <c r="E6135" t="s">
        <v>206</v>
      </c>
      <c r="F6135" s="5">
        <v>43221</v>
      </c>
      <c r="G6135">
        <v>11060.35</v>
      </c>
      <c r="H6135">
        <v>1039.68</v>
      </c>
    </row>
    <row r="6136" spans="1:8" x14ac:dyDescent="0.2">
      <c r="A6136" t="s">
        <v>71</v>
      </c>
      <c r="B6136" t="s">
        <v>55</v>
      </c>
      <c r="C6136" t="s">
        <v>82</v>
      </c>
      <c r="D6136" s="4">
        <v>43252</v>
      </c>
      <c r="E6136" t="s">
        <v>207</v>
      </c>
      <c r="F6136" s="5">
        <v>43221</v>
      </c>
      <c r="G6136">
        <v>498.84</v>
      </c>
      <c r="H6136">
        <v>46.88</v>
      </c>
    </row>
    <row r="6137" spans="1:8" x14ac:dyDescent="0.2">
      <c r="A6137" t="s">
        <v>71</v>
      </c>
      <c r="B6137" t="s">
        <v>55</v>
      </c>
      <c r="C6137" t="s">
        <v>82</v>
      </c>
      <c r="D6137" s="4">
        <v>43252</v>
      </c>
      <c r="E6137" t="s">
        <v>199</v>
      </c>
      <c r="F6137" s="5">
        <v>43221</v>
      </c>
      <c r="G6137">
        <v>11559.19</v>
      </c>
      <c r="H6137">
        <v>601.09</v>
      </c>
    </row>
    <row r="6138" spans="1:8" x14ac:dyDescent="0.2">
      <c r="A6138" t="s">
        <v>71</v>
      </c>
      <c r="B6138" t="s">
        <v>55</v>
      </c>
      <c r="C6138" t="s">
        <v>80</v>
      </c>
      <c r="D6138" s="4">
        <v>43221</v>
      </c>
      <c r="E6138" t="s">
        <v>198</v>
      </c>
      <c r="F6138" s="5">
        <v>43221</v>
      </c>
      <c r="G6138">
        <v>3527.88</v>
      </c>
      <c r="H6138">
        <v>-250.46</v>
      </c>
    </row>
    <row r="6139" spans="1:8" x14ac:dyDescent="0.2">
      <c r="A6139" t="s">
        <v>71</v>
      </c>
      <c r="B6139" t="s">
        <v>55</v>
      </c>
      <c r="C6139" t="s">
        <v>80</v>
      </c>
      <c r="D6139" s="4">
        <v>43221</v>
      </c>
      <c r="E6139" t="s">
        <v>202</v>
      </c>
      <c r="F6139" s="5">
        <v>43221</v>
      </c>
      <c r="G6139">
        <v>3375.65</v>
      </c>
      <c r="H6139">
        <v>445.59</v>
      </c>
    </row>
    <row r="6140" spans="1:8" x14ac:dyDescent="0.2">
      <c r="A6140" t="s">
        <v>71</v>
      </c>
      <c r="B6140" t="s">
        <v>55</v>
      </c>
      <c r="C6140" t="s">
        <v>80</v>
      </c>
      <c r="D6140" s="4">
        <v>43221</v>
      </c>
      <c r="E6140" t="s">
        <v>203</v>
      </c>
      <c r="F6140" s="5">
        <v>43221</v>
      </c>
      <c r="G6140">
        <v>152.22999999999999</v>
      </c>
      <c r="H6140">
        <v>20.079999999999998</v>
      </c>
    </row>
    <row r="6141" spans="1:8" x14ac:dyDescent="0.2">
      <c r="A6141" t="s">
        <v>71</v>
      </c>
      <c r="B6141" t="s">
        <v>55</v>
      </c>
      <c r="C6141" t="s">
        <v>80</v>
      </c>
      <c r="D6141" s="4">
        <v>43221</v>
      </c>
      <c r="E6141" t="s">
        <v>199</v>
      </c>
      <c r="F6141" s="5">
        <v>43221</v>
      </c>
      <c r="G6141">
        <v>3527.88</v>
      </c>
      <c r="H6141">
        <v>250.46</v>
      </c>
    </row>
    <row r="6142" spans="1:8" x14ac:dyDescent="0.2">
      <c r="A6142" t="s">
        <v>71</v>
      </c>
      <c r="B6142" t="s">
        <v>55</v>
      </c>
      <c r="C6142" t="s">
        <v>80</v>
      </c>
      <c r="D6142" s="4">
        <v>43221</v>
      </c>
      <c r="E6142" t="s">
        <v>198</v>
      </c>
      <c r="F6142" s="5">
        <v>43101</v>
      </c>
      <c r="G6142">
        <v>4827.1099999999997</v>
      </c>
      <c r="H6142">
        <v>-255.83</v>
      </c>
    </row>
    <row r="6143" spans="1:8" x14ac:dyDescent="0.2">
      <c r="A6143" t="s">
        <v>71</v>
      </c>
      <c r="B6143" t="s">
        <v>55</v>
      </c>
      <c r="C6143" t="s">
        <v>80</v>
      </c>
      <c r="D6143" s="4">
        <v>43221</v>
      </c>
      <c r="E6143" t="s">
        <v>199</v>
      </c>
      <c r="F6143" s="5">
        <v>43101</v>
      </c>
      <c r="G6143">
        <v>4827.1099999999997</v>
      </c>
      <c r="H6143">
        <v>255.83</v>
      </c>
    </row>
    <row r="6144" spans="1:8" x14ac:dyDescent="0.2">
      <c r="A6144" t="s">
        <v>71</v>
      </c>
      <c r="B6144" t="s">
        <v>55</v>
      </c>
      <c r="C6144" t="s">
        <v>80</v>
      </c>
      <c r="D6144" s="4">
        <v>43221</v>
      </c>
      <c r="E6144" t="s">
        <v>193</v>
      </c>
      <c r="F6144" s="5">
        <v>43101</v>
      </c>
      <c r="G6144">
        <v>4618.8</v>
      </c>
      <c r="H6144">
        <v>609.69000000000005</v>
      </c>
    </row>
    <row r="6145" spans="1:8" x14ac:dyDescent="0.2">
      <c r="A6145" t="s">
        <v>71</v>
      </c>
      <c r="B6145" t="s">
        <v>55</v>
      </c>
      <c r="C6145" t="s">
        <v>80</v>
      </c>
      <c r="D6145" s="4">
        <v>43221</v>
      </c>
      <c r="E6145" t="s">
        <v>192</v>
      </c>
      <c r="F6145" s="5">
        <v>43101</v>
      </c>
      <c r="G6145">
        <v>208.31</v>
      </c>
      <c r="H6145">
        <v>27.5</v>
      </c>
    </row>
    <row r="6146" spans="1:8" x14ac:dyDescent="0.2">
      <c r="A6146" t="s">
        <v>71</v>
      </c>
      <c r="B6146" t="s">
        <v>55</v>
      </c>
      <c r="C6146" t="s">
        <v>81</v>
      </c>
      <c r="D6146" s="4">
        <v>43221</v>
      </c>
      <c r="E6146" t="s">
        <v>199</v>
      </c>
      <c r="F6146" s="5">
        <v>43221</v>
      </c>
      <c r="G6146">
        <v>8671.43</v>
      </c>
      <c r="H6146">
        <v>303.47000000000003</v>
      </c>
    </row>
    <row r="6147" spans="1:8" x14ac:dyDescent="0.2">
      <c r="A6147" t="s">
        <v>71</v>
      </c>
      <c r="B6147" t="s">
        <v>55</v>
      </c>
      <c r="C6147" t="s">
        <v>81</v>
      </c>
      <c r="D6147" s="4">
        <v>43221</v>
      </c>
      <c r="E6147" t="s">
        <v>198</v>
      </c>
      <c r="F6147" s="5">
        <v>43221</v>
      </c>
      <c r="G6147">
        <v>8671.43</v>
      </c>
      <c r="H6147">
        <v>-303.47000000000003</v>
      </c>
    </row>
    <row r="6148" spans="1:8" x14ac:dyDescent="0.2">
      <c r="A6148" t="s">
        <v>71</v>
      </c>
      <c r="B6148" t="s">
        <v>55</v>
      </c>
      <c r="C6148" t="s">
        <v>81</v>
      </c>
      <c r="D6148" s="4">
        <v>43221</v>
      </c>
      <c r="E6148" t="s">
        <v>204</v>
      </c>
      <c r="F6148" s="5">
        <v>43221</v>
      </c>
      <c r="G6148">
        <v>8297.23</v>
      </c>
      <c r="H6148">
        <v>539.33000000000004</v>
      </c>
    </row>
    <row r="6149" spans="1:8" x14ac:dyDescent="0.2">
      <c r="A6149" t="s">
        <v>71</v>
      </c>
      <c r="B6149" t="s">
        <v>55</v>
      </c>
      <c r="C6149" t="s">
        <v>81</v>
      </c>
      <c r="D6149" s="4">
        <v>43221</v>
      </c>
      <c r="E6149" t="s">
        <v>205</v>
      </c>
      <c r="F6149" s="5">
        <v>43221</v>
      </c>
      <c r="G6149">
        <v>374.2</v>
      </c>
      <c r="H6149">
        <v>24.32</v>
      </c>
    </row>
    <row r="6150" spans="1:8" x14ac:dyDescent="0.2">
      <c r="A6150" t="s">
        <v>71</v>
      </c>
      <c r="B6150" t="s">
        <v>55</v>
      </c>
      <c r="C6150" t="s">
        <v>81</v>
      </c>
      <c r="D6150" s="4">
        <v>43221</v>
      </c>
      <c r="E6150" t="s">
        <v>199</v>
      </c>
      <c r="F6150" s="5">
        <v>43101</v>
      </c>
      <c r="G6150">
        <v>14409.72</v>
      </c>
      <c r="H6150">
        <v>374.64</v>
      </c>
    </row>
    <row r="6151" spans="1:8" x14ac:dyDescent="0.2">
      <c r="A6151" t="s">
        <v>71</v>
      </c>
      <c r="B6151" t="s">
        <v>55</v>
      </c>
      <c r="C6151" t="s">
        <v>81</v>
      </c>
      <c r="D6151" s="4">
        <v>43221</v>
      </c>
      <c r="E6151" t="s">
        <v>195</v>
      </c>
      <c r="F6151" s="5">
        <v>43101</v>
      </c>
      <c r="G6151">
        <v>13787.89</v>
      </c>
      <c r="H6151">
        <v>896.25</v>
      </c>
    </row>
    <row r="6152" spans="1:8" x14ac:dyDescent="0.2">
      <c r="A6152" t="s">
        <v>71</v>
      </c>
      <c r="B6152" t="s">
        <v>55</v>
      </c>
      <c r="C6152" t="s">
        <v>81</v>
      </c>
      <c r="D6152" s="4">
        <v>43221</v>
      </c>
      <c r="E6152" t="s">
        <v>194</v>
      </c>
      <c r="F6152" s="5">
        <v>43101</v>
      </c>
      <c r="G6152">
        <v>621.83000000000004</v>
      </c>
      <c r="H6152">
        <v>40.42</v>
      </c>
    </row>
    <row r="6153" spans="1:8" x14ac:dyDescent="0.2">
      <c r="A6153" t="s">
        <v>71</v>
      </c>
      <c r="B6153" t="s">
        <v>55</v>
      </c>
      <c r="C6153" t="s">
        <v>81</v>
      </c>
      <c r="D6153" s="4">
        <v>43221</v>
      </c>
      <c r="E6153" t="s">
        <v>198</v>
      </c>
      <c r="F6153" s="5">
        <v>43101</v>
      </c>
      <c r="G6153">
        <v>14409.72</v>
      </c>
      <c r="H6153">
        <v>-374.64</v>
      </c>
    </row>
    <row r="6154" spans="1:8" x14ac:dyDescent="0.2">
      <c r="A6154" t="s">
        <v>71</v>
      </c>
      <c r="B6154" t="s">
        <v>55</v>
      </c>
      <c r="C6154" t="s">
        <v>82</v>
      </c>
      <c r="D6154" s="4">
        <v>43221</v>
      </c>
      <c r="E6154" t="s">
        <v>206</v>
      </c>
      <c r="F6154" s="5">
        <v>43221</v>
      </c>
      <c r="G6154">
        <v>3282.56</v>
      </c>
      <c r="H6154">
        <v>308.55</v>
      </c>
    </row>
    <row r="6155" spans="1:8" x14ac:dyDescent="0.2">
      <c r="A6155" t="s">
        <v>71</v>
      </c>
      <c r="B6155" t="s">
        <v>55</v>
      </c>
      <c r="C6155" t="s">
        <v>82</v>
      </c>
      <c r="D6155" s="4">
        <v>43221</v>
      </c>
      <c r="E6155" t="s">
        <v>207</v>
      </c>
      <c r="F6155" s="5">
        <v>43221</v>
      </c>
      <c r="G6155">
        <v>148.02000000000001</v>
      </c>
      <c r="H6155">
        <v>13.94</v>
      </c>
    </row>
    <row r="6156" spans="1:8" x14ac:dyDescent="0.2">
      <c r="A6156" t="s">
        <v>71</v>
      </c>
      <c r="B6156" t="s">
        <v>55</v>
      </c>
      <c r="C6156" t="s">
        <v>82</v>
      </c>
      <c r="D6156" s="4">
        <v>43221</v>
      </c>
      <c r="E6156" t="s">
        <v>199</v>
      </c>
      <c r="F6156" s="5">
        <v>43221</v>
      </c>
      <c r="G6156">
        <v>3430.58</v>
      </c>
      <c r="H6156">
        <v>178.39</v>
      </c>
    </row>
    <row r="6157" spans="1:8" x14ac:dyDescent="0.2">
      <c r="A6157" t="s">
        <v>71</v>
      </c>
      <c r="B6157" t="s">
        <v>55</v>
      </c>
      <c r="C6157" t="s">
        <v>82</v>
      </c>
      <c r="D6157" s="4">
        <v>43221</v>
      </c>
      <c r="E6157" t="s">
        <v>198</v>
      </c>
      <c r="F6157" s="5">
        <v>43221</v>
      </c>
      <c r="G6157">
        <v>3430.58</v>
      </c>
      <c r="H6157">
        <v>-178.39</v>
      </c>
    </row>
    <row r="6158" spans="1:8" x14ac:dyDescent="0.2">
      <c r="A6158" t="s">
        <v>71</v>
      </c>
      <c r="B6158" t="s">
        <v>55</v>
      </c>
      <c r="C6158" t="s">
        <v>82</v>
      </c>
      <c r="D6158" s="4">
        <v>43221</v>
      </c>
      <c r="E6158" t="s">
        <v>197</v>
      </c>
      <c r="F6158" s="5">
        <v>43101</v>
      </c>
      <c r="G6158">
        <v>4483.3900000000003</v>
      </c>
      <c r="H6158">
        <v>425.9</v>
      </c>
    </row>
    <row r="6159" spans="1:8" x14ac:dyDescent="0.2">
      <c r="A6159" t="s">
        <v>71</v>
      </c>
      <c r="B6159" t="s">
        <v>55</v>
      </c>
      <c r="C6159" t="s">
        <v>82</v>
      </c>
      <c r="D6159" s="4">
        <v>43221</v>
      </c>
      <c r="E6159" t="s">
        <v>196</v>
      </c>
      <c r="F6159" s="5">
        <v>43101</v>
      </c>
      <c r="G6159">
        <v>202.21</v>
      </c>
      <c r="H6159">
        <v>19.21</v>
      </c>
    </row>
    <row r="6160" spans="1:8" x14ac:dyDescent="0.2">
      <c r="A6160" t="s">
        <v>71</v>
      </c>
      <c r="B6160" t="s">
        <v>55</v>
      </c>
      <c r="C6160" t="s">
        <v>82</v>
      </c>
      <c r="D6160" s="4">
        <v>43221</v>
      </c>
      <c r="E6160" t="s">
        <v>198</v>
      </c>
      <c r="F6160" s="5">
        <v>43101</v>
      </c>
      <c r="G6160">
        <v>4685.6000000000004</v>
      </c>
      <c r="H6160">
        <v>-178.03</v>
      </c>
    </row>
    <row r="6161" spans="1:8" x14ac:dyDescent="0.2">
      <c r="A6161" t="s">
        <v>71</v>
      </c>
      <c r="B6161" t="s">
        <v>55</v>
      </c>
      <c r="C6161" t="s">
        <v>82</v>
      </c>
      <c r="D6161" s="4">
        <v>43221</v>
      </c>
      <c r="E6161" t="s">
        <v>199</v>
      </c>
      <c r="F6161" s="5">
        <v>43101</v>
      </c>
      <c r="G6161">
        <v>4685.6000000000004</v>
      </c>
      <c r="H6161">
        <v>178.03</v>
      </c>
    </row>
    <row r="6162" spans="1:8" x14ac:dyDescent="0.2">
      <c r="A6162" t="s">
        <v>71</v>
      </c>
      <c r="B6162" t="s">
        <v>55</v>
      </c>
      <c r="C6162" t="s">
        <v>81</v>
      </c>
      <c r="D6162" s="4">
        <v>43221</v>
      </c>
      <c r="E6162" t="s">
        <v>198</v>
      </c>
      <c r="F6162" s="5">
        <v>43101</v>
      </c>
      <c r="G6162">
        <v>22571.83</v>
      </c>
      <c r="H6162">
        <v>-586.9</v>
      </c>
    </row>
    <row r="6163" spans="1:8" x14ac:dyDescent="0.2">
      <c r="A6163" t="s">
        <v>71</v>
      </c>
      <c r="B6163" t="s">
        <v>55</v>
      </c>
      <c r="C6163" t="s">
        <v>81</v>
      </c>
      <c r="D6163" s="4">
        <v>43221</v>
      </c>
      <c r="E6163" t="s">
        <v>195</v>
      </c>
      <c r="F6163" s="5">
        <v>43101</v>
      </c>
      <c r="G6163">
        <v>21597.77</v>
      </c>
      <c r="H6163">
        <v>1403.86</v>
      </c>
    </row>
    <row r="6164" spans="1:8" x14ac:dyDescent="0.2">
      <c r="A6164" t="s">
        <v>71</v>
      </c>
      <c r="B6164" t="s">
        <v>55</v>
      </c>
      <c r="C6164" t="s">
        <v>81</v>
      </c>
      <c r="D6164" s="4">
        <v>43221</v>
      </c>
      <c r="E6164" t="s">
        <v>194</v>
      </c>
      <c r="F6164" s="5">
        <v>43101</v>
      </c>
      <c r="G6164">
        <v>974.06</v>
      </c>
      <c r="H6164">
        <v>63.3</v>
      </c>
    </row>
    <row r="6165" spans="1:8" x14ac:dyDescent="0.2">
      <c r="A6165" t="s">
        <v>71</v>
      </c>
      <c r="B6165" t="s">
        <v>55</v>
      </c>
      <c r="C6165" t="s">
        <v>81</v>
      </c>
      <c r="D6165" s="4">
        <v>43221</v>
      </c>
      <c r="E6165" t="s">
        <v>199</v>
      </c>
      <c r="F6165" s="5">
        <v>43101</v>
      </c>
      <c r="G6165">
        <v>22571.83</v>
      </c>
      <c r="H6165">
        <v>586.9</v>
      </c>
    </row>
    <row r="6166" spans="1:8" x14ac:dyDescent="0.2">
      <c r="A6166" t="s">
        <v>71</v>
      </c>
      <c r="B6166" t="s">
        <v>55</v>
      </c>
      <c r="C6166" t="s">
        <v>82</v>
      </c>
      <c r="D6166" s="4">
        <v>43221</v>
      </c>
      <c r="E6166" t="s">
        <v>198</v>
      </c>
      <c r="F6166" s="5">
        <v>43101</v>
      </c>
      <c r="G6166">
        <v>10852</v>
      </c>
      <c r="H6166">
        <v>-412.38</v>
      </c>
    </row>
    <row r="6167" spans="1:8" x14ac:dyDescent="0.2">
      <c r="A6167" t="s">
        <v>71</v>
      </c>
      <c r="B6167" t="s">
        <v>55</v>
      </c>
      <c r="C6167" t="s">
        <v>82</v>
      </c>
      <c r="D6167" s="4">
        <v>43221</v>
      </c>
      <c r="E6167" t="s">
        <v>197</v>
      </c>
      <c r="F6167" s="5">
        <v>43101</v>
      </c>
      <c r="G6167">
        <v>10383.700000000001</v>
      </c>
      <c r="H6167">
        <v>986.47</v>
      </c>
    </row>
    <row r="6168" spans="1:8" x14ac:dyDescent="0.2">
      <c r="A6168" t="s">
        <v>71</v>
      </c>
      <c r="B6168" t="s">
        <v>55</v>
      </c>
      <c r="C6168" t="s">
        <v>82</v>
      </c>
      <c r="D6168" s="4">
        <v>43221</v>
      </c>
      <c r="E6168" t="s">
        <v>196</v>
      </c>
      <c r="F6168" s="5">
        <v>43101</v>
      </c>
      <c r="G6168">
        <v>468.3</v>
      </c>
      <c r="H6168">
        <v>44.5</v>
      </c>
    </row>
    <row r="6169" spans="1:8" x14ac:dyDescent="0.2">
      <c r="A6169" t="s">
        <v>71</v>
      </c>
      <c r="B6169" t="s">
        <v>55</v>
      </c>
      <c r="C6169" t="s">
        <v>82</v>
      </c>
      <c r="D6169" s="4">
        <v>43221</v>
      </c>
      <c r="E6169" t="s">
        <v>199</v>
      </c>
      <c r="F6169" s="5">
        <v>43101</v>
      </c>
      <c r="G6169">
        <v>10852</v>
      </c>
      <c r="H6169">
        <v>412.38</v>
      </c>
    </row>
    <row r="6170" spans="1:8" x14ac:dyDescent="0.2">
      <c r="A6170" t="s">
        <v>71</v>
      </c>
      <c r="B6170" t="s">
        <v>55</v>
      </c>
      <c r="C6170" t="s">
        <v>80</v>
      </c>
      <c r="D6170" s="4">
        <v>43221</v>
      </c>
      <c r="E6170" t="s">
        <v>193</v>
      </c>
      <c r="F6170" s="5">
        <v>43101</v>
      </c>
      <c r="G6170">
        <v>8554.4699999999993</v>
      </c>
      <c r="H6170">
        <v>1129.18</v>
      </c>
    </row>
    <row r="6171" spans="1:8" x14ac:dyDescent="0.2">
      <c r="A6171" t="s">
        <v>71</v>
      </c>
      <c r="B6171" t="s">
        <v>55</v>
      </c>
      <c r="C6171" t="s">
        <v>80</v>
      </c>
      <c r="D6171" s="4">
        <v>43221</v>
      </c>
      <c r="E6171" t="s">
        <v>192</v>
      </c>
      <c r="F6171" s="5">
        <v>43101</v>
      </c>
      <c r="G6171">
        <v>385.79</v>
      </c>
      <c r="H6171">
        <v>50.91</v>
      </c>
    </row>
    <row r="6172" spans="1:8" x14ac:dyDescent="0.2">
      <c r="A6172" t="s">
        <v>71</v>
      </c>
      <c r="B6172" t="s">
        <v>55</v>
      </c>
      <c r="C6172" t="s">
        <v>81</v>
      </c>
      <c r="D6172" s="4">
        <v>43221</v>
      </c>
      <c r="E6172" t="s">
        <v>198</v>
      </c>
      <c r="F6172" s="5">
        <v>43101</v>
      </c>
      <c r="G6172">
        <v>24188.95</v>
      </c>
      <c r="H6172">
        <v>-628.91</v>
      </c>
    </row>
    <row r="6173" spans="1:8" x14ac:dyDescent="0.2">
      <c r="A6173" t="s">
        <v>71</v>
      </c>
      <c r="B6173" t="s">
        <v>55</v>
      </c>
      <c r="C6173" t="s">
        <v>81</v>
      </c>
      <c r="D6173" s="4">
        <v>43221</v>
      </c>
      <c r="E6173" t="s">
        <v>195</v>
      </c>
      <c r="F6173" s="5">
        <v>43101</v>
      </c>
      <c r="G6173">
        <v>23145.1</v>
      </c>
      <c r="H6173">
        <v>1504.45</v>
      </c>
    </row>
    <row r="6174" spans="1:8" x14ac:dyDescent="0.2">
      <c r="A6174" t="s">
        <v>71</v>
      </c>
      <c r="B6174" t="s">
        <v>55</v>
      </c>
      <c r="C6174" t="s">
        <v>81</v>
      </c>
      <c r="D6174" s="4">
        <v>43221</v>
      </c>
      <c r="E6174" t="s">
        <v>194</v>
      </c>
      <c r="F6174" s="5">
        <v>43101</v>
      </c>
      <c r="G6174">
        <v>1043.8499999999999</v>
      </c>
      <c r="H6174">
        <v>67.849999999999994</v>
      </c>
    </row>
    <row r="6175" spans="1:8" x14ac:dyDescent="0.2">
      <c r="A6175" t="s">
        <v>71</v>
      </c>
      <c r="B6175" t="s">
        <v>55</v>
      </c>
      <c r="C6175" t="s">
        <v>81</v>
      </c>
      <c r="D6175" s="4">
        <v>43221</v>
      </c>
      <c r="E6175" t="s">
        <v>199</v>
      </c>
      <c r="F6175" s="5">
        <v>43101</v>
      </c>
      <c r="G6175">
        <v>24188.95</v>
      </c>
      <c r="H6175">
        <v>628.91</v>
      </c>
    </row>
    <row r="6176" spans="1:8" x14ac:dyDescent="0.2">
      <c r="A6176" t="s">
        <v>71</v>
      </c>
      <c r="B6176" t="s">
        <v>55</v>
      </c>
      <c r="C6176" t="s">
        <v>82</v>
      </c>
      <c r="D6176" s="4">
        <v>43221</v>
      </c>
      <c r="E6176" t="s">
        <v>198</v>
      </c>
      <c r="F6176" s="5">
        <v>43101</v>
      </c>
      <c r="G6176">
        <v>11068.83</v>
      </c>
      <c r="H6176">
        <v>-420.64</v>
      </c>
    </row>
    <row r="6177" spans="1:8" x14ac:dyDescent="0.2">
      <c r="A6177" t="s">
        <v>71</v>
      </c>
      <c r="B6177" t="s">
        <v>55</v>
      </c>
      <c r="C6177" t="s">
        <v>82</v>
      </c>
      <c r="D6177" s="4">
        <v>43221</v>
      </c>
      <c r="E6177" t="s">
        <v>197</v>
      </c>
      <c r="F6177" s="5">
        <v>43101</v>
      </c>
      <c r="G6177">
        <v>10591.12</v>
      </c>
      <c r="H6177">
        <v>1006.13</v>
      </c>
    </row>
    <row r="6178" spans="1:8" x14ac:dyDescent="0.2">
      <c r="A6178" t="s">
        <v>71</v>
      </c>
      <c r="B6178" t="s">
        <v>55</v>
      </c>
      <c r="C6178" t="s">
        <v>82</v>
      </c>
      <c r="D6178" s="4">
        <v>43221</v>
      </c>
      <c r="E6178" t="s">
        <v>196</v>
      </c>
      <c r="F6178" s="5">
        <v>43101</v>
      </c>
      <c r="G6178">
        <v>477.71</v>
      </c>
      <c r="H6178">
        <v>45.39</v>
      </c>
    </row>
    <row r="6179" spans="1:8" x14ac:dyDescent="0.2">
      <c r="A6179" t="s">
        <v>71</v>
      </c>
      <c r="B6179" t="s">
        <v>55</v>
      </c>
      <c r="C6179" t="s">
        <v>82</v>
      </c>
      <c r="D6179" s="4">
        <v>43221</v>
      </c>
      <c r="E6179" t="s">
        <v>199</v>
      </c>
      <c r="F6179" s="5">
        <v>43101</v>
      </c>
      <c r="G6179">
        <v>11068.83</v>
      </c>
      <c r="H6179">
        <v>420.64</v>
      </c>
    </row>
    <row r="6180" spans="1:8" x14ac:dyDescent="0.2">
      <c r="A6180" t="s">
        <v>71</v>
      </c>
      <c r="B6180" t="s">
        <v>54</v>
      </c>
      <c r="C6180" t="s">
        <v>80</v>
      </c>
      <c r="D6180" s="4">
        <v>43221</v>
      </c>
      <c r="E6180" t="s">
        <v>198</v>
      </c>
      <c r="F6180" s="5">
        <v>43101</v>
      </c>
      <c r="G6180">
        <v>34138.74</v>
      </c>
      <c r="H6180">
        <v>-1809.58</v>
      </c>
    </row>
    <row r="6181" spans="1:8" x14ac:dyDescent="0.2">
      <c r="A6181" t="s">
        <v>71</v>
      </c>
      <c r="B6181" t="s">
        <v>54</v>
      </c>
      <c r="C6181" t="s">
        <v>80</v>
      </c>
      <c r="D6181" s="4">
        <v>43221</v>
      </c>
      <c r="E6181" t="s">
        <v>193</v>
      </c>
      <c r="F6181" s="5">
        <v>43101</v>
      </c>
      <c r="G6181">
        <v>32665.48</v>
      </c>
      <c r="H6181">
        <v>4311.74</v>
      </c>
    </row>
    <row r="6182" spans="1:8" x14ac:dyDescent="0.2">
      <c r="A6182" t="s">
        <v>71</v>
      </c>
      <c r="B6182" t="s">
        <v>54</v>
      </c>
      <c r="C6182" t="s">
        <v>80</v>
      </c>
      <c r="D6182" s="4">
        <v>43221</v>
      </c>
      <c r="E6182" t="s">
        <v>192</v>
      </c>
      <c r="F6182" s="5">
        <v>43101</v>
      </c>
      <c r="G6182">
        <v>1473.26</v>
      </c>
      <c r="H6182">
        <v>194.43</v>
      </c>
    </row>
    <row r="6183" spans="1:8" x14ac:dyDescent="0.2">
      <c r="A6183" t="s">
        <v>71</v>
      </c>
      <c r="B6183" t="s">
        <v>54</v>
      </c>
      <c r="C6183" t="s">
        <v>80</v>
      </c>
      <c r="D6183" s="4">
        <v>43221</v>
      </c>
      <c r="E6183" t="s">
        <v>199</v>
      </c>
      <c r="F6183" s="5">
        <v>43101</v>
      </c>
      <c r="G6183">
        <v>34138.74</v>
      </c>
      <c r="H6183">
        <v>1809.58</v>
      </c>
    </row>
    <row r="6184" spans="1:8" x14ac:dyDescent="0.2">
      <c r="A6184" t="s">
        <v>71</v>
      </c>
      <c r="B6184" t="s">
        <v>54</v>
      </c>
      <c r="C6184" t="s">
        <v>81</v>
      </c>
      <c r="D6184" s="4">
        <v>43221</v>
      </c>
      <c r="E6184" t="s">
        <v>198</v>
      </c>
      <c r="F6184" s="5">
        <v>43101</v>
      </c>
      <c r="G6184">
        <v>107748.54</v>
      </c>
      <c r="H6184">
        <v>-2801.48</v>
      </c>
    </row>
    <row r="6185" spans="1:8" x14ac:dyDescent="0.2">
      <c r="A6185" t="s">
        <v>71</v>
      </c>
      <c r="B6185" t="s">
        <v>54</v>
      </c>
      <c r="C6185" t="s">
        <v>81</v>
      </c>
      <c r="D6185" s="4">
        <v>43221</v>
      </c>
      <c r="E6185" t="s">
        <v>195</v>
      </c>
      <c r="F6185" s="5">
        <v>43101</v>
      </c>
      <c r="G6185">
        <v>103098.75</v>
      </c>
      <c r="H6185">
        <v>6701.51</v>
      </c>
    </row>
    <row r="6186" spans="1:8" x14ac:dyDescent="0.2">
      <c r="A6186" t="s">
        <v>71</v>
      </c>
      <c r="B6186" t="s">
        <v>54</v>
      </c>
      <c r="C6186" t="s">
        <v>81</v>
      </c>
      <c r="D6186" s="4">
        <v>43221</v>
      </c>
      <c r="E6186" t="s">
        <v>194</v>
      </c>
      <c r="F6186" s="5">
        <v>43101</v>
      </c>
      <c r="G6186">
        <v>4649.79</v>
      </c>
      <c r="H6186">
        <v>302.23</v>
      </c>
    </row>
    <row r="6187" spans="1:8" x14ac:dyDescent="0.2">
      <c r="A6187" t="s">
        <v>71</v>
      </c>
      <c r="B6187" t="s">
        <v>54</v>
      </c>
      <c r="C6187" t="s">
        <v>81</v>
      </c>
      <c r="D6187" s="4">
        <v>43221</v>
      </c>
      <c r="E6187" t="s">
        <v>199</v>
      </c>
      <c r="F6187" s="5">
        <v>43101</v>
      </c>
      <c r="G6187">
        <v>107748.54</v>
      </c>
      <c r="H6187">
        <v>2801.48</v>
      </c>
    </row>
    <row r="6188" spans="1:8" x14ac:dyDescent="0.2">
      <c r="A6188" t="s">
        <v>71</v>
      </c>
      <c r="B6188" t="s">
        <v>54</v>
      </c>
      <c r="C6188" t="s">
        <v>82</v>
      </c>
      <c r="D6188" s="4">
        <v>43221</v>
      </c>
      <c r="E6188" t="s">
        <v>198</v>
      </c>
      <c r="F6188" s="5">
        <v>43101</v>
      </c>
      <c r="G6188">
        <v>30120.32</v>
      </c>
      <c r="H6188">
        <v>-1144.5999999999999</v>
      </c>
    </row>
    <row r="6189" spans="1:8" x14ac:dyDescent="0.2">
      <c r="A6189" t="s">
        <v>71</v>
      </c>
      <c r="B6189" t="s">
        <v>54</v>
      </c>
      <c r="C6189" t="s">
        <v>82</v>
      </c>
      <c r="D6189" s="4">
        <v>43221</v>
      </c>
      <c r="E6189" t="s">
        <v>197</v>
      </c>
      <c r="F6189" s="5">
        <v>43101</v>
      </c>
      <c r="G6189">
        <v>28820.52</v>
      </c>
      <c r="H6189">
        <v>2737.99</v>
      </c>
    </row>
    <row r="6190" spans="1:8" x14ac:dyDescent="0.2">
      <c r="A6190" t="s">
        <v>71</v>
      </c>
      <c r="B6190" t="s">
        <v>54</v>
      </c>
      <c r="C6190" t="s">
        <v>82</v>
      </c>
      <c r="D6190" s="4">
        <v>43221</v>
      </c>
      <c r="E6190" t="s">
        <v>196</v>
      </c>
      <c r="F6190" s="5">
        <v>43101</v>
      </c>
      <c r="G6190">
        <v>1299.8</v>
      </c>
      <c r="H6190">
        <v>123.45</v>
      </c>
    </row>
    <row r="6191" spans="1:8" x14ac:dyDescent="0.2">
      <c r="A6191" t="s">
        <v>71</v>
      </c>
      <c r="B6191" t="s">
        <v>54</v>
      </c>
      <c r="C6191" t="s">
        <v>82</v>
      </c>
      <c r="D6191" s="4">
        <v>43221</v>
      </c>
      <c r="E6191" t="s">
        <v>199</v>
      </c>
      <c r="F6191" s="5">
        <v>43101</v>
      </c>
      <c r="G6191">
        <v>30120.32</v>
      </c>
      <c r="H6191">
        <v>1144.5999999999999</v>
      </c>
    </row>
    <row r="6192" spans="1:8" x14ac:dyDescent="0.2">
      <c r="A6192" t="s">
        <v>71</v>
      </c>
      <c r="B6192" t="s">
        <v>55</v>
      </c>
      <c r="C6192" t="s">
        <v>80</v>
      </c>
      <c r="D6192" s="4">
        <v>43221</v>
      </c>
      <c r="E6192" t="s">
        <v>198</v>
      </c>
      <c r="F6192" s="5">
        <v>43101</v>
      </c>
      <c r="G6192">
        <v>9401.61</v>
      </c>
      <c r="H6192">
        <v>-498.3</v>
      </c>
    </row>
    <row r="6193" spans="1:8" x14ac:dyDescent="0.2">
      <c r="A6193" t="s">
        <v>71</v>
      </c>
      <c r="B6193" t="s">
        <v>55</v>
      </c>
      <c r="C6193" t="s">
        <v>80</v>
      </c>
      <c r="D6193" s="4">
        <v>43221</v>
      </c>
      <c r="E6193" t="s">
        <v>193</v>
      </c>
      <c r="F6193" s="5">
        <v>43101</v>
      </c>
      <c r="G6193">
        <v>8995.92</v>
      </c>
      <c r="H6193">
        <v>1187.44</v>
      </c>
    </row>
    <row r="6194" spans="1:8" x14ac:dyDescent="0.2">
      <c r="A6194" t="s">
        <v>71</v>
      </c>
      <c r="B6194" t="s">
        <v>55</v>
      </c>
      <c r="C6194" t="s">
        <v>80</v>
      </c>
      <c r="D6194" s="4">
        <v>43221</v>
      </c>
      <c r="E6194" t="s">
        <v>192</v>
      </c>
      <c r="F6194" s="5">
        <v>43101</v>
      </c>
      <c r="G6194">
        <v>405.69</v>
      </c>
      <c r="H6194">
        <v>53.57</v>
      </c>
    </row>
    <row r="6195" spans="1:8" x14ac:dyDescent="0.2">
      <c r="A6195" t="s">
        <v>71</v>
      </c>
      <c r="B6195" t="s">
        <v>55</v>
      </c>
      <c r="C6195" t="s">
        <v>80</v>
      </c>
      <c r="D6195" s="4">
        <v>43221</v>
      </c>
      <c r="E6195" t="s">
        <v>199</v>
      </c>
      <c r="F6195" s="5">
        <v>43101</v>
      </c>
      <c r="G6195">
        <v>9401.61</v>
      </c>
      <c r="H6195">
        <v>498.3</v>
      </c>
    </row>
    <row r="6196" spans="1:8" x14ac:dyDescent="0.2">
      <c r="A6196" t="s">
        <v>71</v>
      </c>
      <c r="B6196" t="s">
        <v>55</v>
      </c>
      <c r="C6196" t="s">
        <v>80</v>
      </c>
      <c r="D6196" s="4">
        <v>43221</v>
      </c>
      <c r="E6196" t="s">
        <v>199</v>
      </c>
      <c r="F6196" s="5">
        <v>43101</v>
      </c>
      <c r="G6196">
        <v>8940.26</v>
      </c>
      <c r="H6196">
        <v>473.77</v>
      </c>
    </row>
    <row r="6197" spans="1:8" x14ac:dyDescent="0.2">
      <c r="A6197" t="s">
        <v>71</v>
      </c>
      <c r="B6197" t="s">
        <v>55</v>
      </c>
      <c r="C6197" t="s">
        <v>80</v>
      </c>
      <c r="D6197" s="4">
        <v>43221</v>
      </c>
      <c r="E6197" t="s">
        <v>198</v>
      </c>
      <c r="F6197" s="5">
        <v>43101</v>
      </c>
      <c r="G6197">
        <v>8940.26</v>
      </c>
      <c r="H6197">
        <v>-473.77</v>
      </c>
    </row>
    <row r="6198" spans="1:8" x14ac:dyDescent="0.2">
      <c r="A6198" t="s">
        <v>71</v>
      </c>
      <c r="B6198" t="s">
        <v>58</v>
      </c>
      <c r="C6198" t="s">
        <v>80</v>
      </c>
      <c r="D6198" s="4">
        <v>43221</v>
      </c>
      <c r="E6198" t="s">
        <v>198</v>
      </c>
      <c r="F6198" s="5">
        <v>43101</v>
      </c>
      <c r="G6198">
        <v>263.07</v>
      </c>
      <c r="H6198">
        <v>-13.94</v>
      </c>
    </row>
    <row r="6199" spans="1:8" x14ac:dyDescent="0.2">
      <c r="A6199" t="s">
        <v>71</v>
      </c>
      <c r="B6199" t="s">
        <v>58</v>
      </c>
      <c r="C6199" t="s">
        <v>80</v>
      </c>
      <c r="D6199" s="4">
        <v>43221</v>
      </c>
      <c r="E6199" t="s">
        <v>193</v>
      </c>
      <c r="F6199" s="5">
        <v>43101</v>
      </c>
      <c r="G6199">
        <v>251.72</v>
      </c>
      <c r="H6199">
        <v>33.229999999999997</v>
      </c>
    </row>
    <row r="6200" spans="1:8" x14ac:dyDescent="0.2">
      <c r="A6200" t="s">
        <v>71</v>
      </c>
      <c r="B6200" t="s">
        <v>58</v>
      </c>
      <c r="C6200" t="s">
        <v>80</v>
      </c>
      <c r="D6200" s="4">
        <v>43221</v>
      </c>
      <c r="E6200" t="s">
        <v>192</v>
      </c>
      <c r="F6200" s="5">
        <v>43101</v>
      </c>
      <c r="G6200">
        <v>11.35</v>
      </c>
      <c r="H6200">
        <v>1.5</v>
      </c>
    </row>
    <row r="6201" spans="1:8" x14ac:dyDescent="0.2">
      <c r="A6201" t="s">
        <v>71</v>
      </c>
      <c r="B6201" t="s">
        <v>58</v>
      </c>
      <c r="C6201" t="s">
        <v>80</v>
      </c>
      <c r="D6201" s="4">
        <v>43221</v>
      </c>
      <c r="E6201" t="s">
        <v>199</v>
      </c>
      <c r="F6201" s="5">
        <v>43101</v>
      </c>
      <c r="G6201">
        <v>263.07</v>
      </c>
      <c r="H6201">
        <v>13.94</v>
      </c>
    </row>
    <row r="6202" spans="1:8" x14ac:dyDescent="0.2">
      <c r="A6202" t="s">
        <v>71</v>
      </c>
      <c r="B6202" t="s">
        <v>58</v>
      </c>
      <c r="C6202" t="s">
        <v>81</v>
      </c>
      <c r="D6202" s="4">
        <v>43221</v>
      </c>
      <c r="E6202" t="s">
        <v>198</v>
      </c>
      <c r="F6202" s="5">
        <v>43101</v>
      </c>
      <c r="G6202">
        <v>977.76</v>
      </c>
      <c r="H6202">
        <v>-25.42</v>
      </c>
    </row>
    <row r="6203" spans="1:8" x14ac:dyDescent="0.2">
      <c r="A6203" t="s">
        <v>71</v>
      </c>
      <c r="B6203" t="s">
        <v>58</v>
      </c>
      <c r="C6203" t="s">
        <v>81</v>
      </c>
      <c r="D6203" s="4">
        <v>43221</v>
      </c>
      <c r="E6203" t="s">
        <v>195</v>
      </c>
      <c r="F6203" s="5">
        <v>43101</v>
      </c>
      <c r="G6203">
        <v>935.57</v>
      </c>
      <c r="H6203">
        <v>60.81</v>
      </c>
    </row>
    <row r="6204" spans="1:8" x14ac:dyDescent="0.2">
      <c r="A6204" t="s">
        <v>71</v>
      </c>
      <c r="B6204" t="s">
        <v>58</v>
      </c>
      <c r="C6204" t="s">
        <v>81</v>
      </c>
      <c r="D6204" s="4">
        <v>43221</v>
      </c>
      <c r="E6204" t="s">
        <v>194</v>
      </c>
      <c r="F6204" s="5">
        <v>43101</v>
      </c>
      <c r="G6204">
        <v>42.19</v>
      </c>
      <c r="H6204">
        <v>2.74</v>
      </c>
    </row>
    <row r="6205" spans="1:8" x14ac:dyDescent="0.2">
      <c r="A6205" t="s">
        <v>71</v>
      </c>
      <c r="B6205" t="s">
        <v>58</v>
      </c>
      <c r="C6205" t="s">
        <v>81</v>
      </c>
      <c r="D6205" s="4">
        <v>43221</v>
      </c>
      <c r="E6205" t="s">
        <v>199</v>
      </c>
      <c r="F6205" s="5">
        <v>43101</v>
      </c>
      <c r="G6205">
        <v>977.76</v>
      </c>
      <c r="H6205">
        <v>25.42</v>
      </c>
    </row>
    <row r="6206" spans="1:8" x14ac:dyDescent="0.2">
      <c r="A6206" t="s">
        <v>71</v>
      </c>
      <c r="B6206" t="s">
        <v>58</v>
      </c>
      <c r="C6206" t="s">
        <v>82</v>
      </c>
      <c r="D6206" s="4">
        <v>43221</v>
      </c>
      <c r="E6206" t="s">
        <v>198</v>
      </c>
      <c r="F6206" s="5">
        <v>43101</v>
      </c>
      <c r="G6206">
        <v>287.10000000000002</v>
      </c>
      <c r="H6206">
        <v>-10.91</v>
      </c>
    </row>
    <row r="6207" spans="1:8" x14ac:dyDescent="0.2">
      <c r="A6207" t="s">
        <v>71</v>
      </c>
      <c r="B6207" t="s">
        <v>58</v>
      </c>
      <c r="C6207" t="s">
        <v>82</v>
      </c>
      <c r="D6207" s="4">
        <v>43221</v>
      </c>
      <c r="E6207" t="s">
        <v>197</v>
      </c>
      <c r="F6207" s="5">
        <v>43101</v>
      </c>
      <c r="G6207">
        <v>274.70999999999998</v>
      </c>
      <c r="H6207">
        <v>26.1</v>
      </c>
    </row>
    <row r="6208" spans="1:8" x14ac:dyDescent="0.2">
      <c r="A6208" t="s">
        <v>71</v>
      </c>
      <c r="B6208" t="s">
        <v>58</v>
      </c>
      <c r="C6208" t="s">
        <v>82</v>
      </c>
      <c r="D6208" s="4">
        <v>43221</v>
      </c>
      <c r="E6208" t="s">
        <v>196</v>
      </c>
      <c r="F6208" s="5">
        <v>43101</v>
      </c>
      <c r="G6208">
        <v>12.39</v>
      </c>
      <c r="H6208">
        <v>1.18</v>
      </c>
    </row>
    <row r="6209" spans="1:8" x14ac:dyDescent="0.2">
      <c r="A6209" t="s">
        <v>71</v>
      </c>
      <c r="B6209" t="s">
        <v>58</v>
      </c>
      <c r="C6209" t="s">
        <v>82</v>
      </c>
      <c r="D6209" s="4">
        <v>43221</v>
      </c>
      <c r="E6209" t="s">
        <v>199</v>
      </c>
      <c r="F6209" s="5">
        <v>43101</v>
      </c>
      <c r="G6209">
        <v>287.10000000000002</v>
      </c>
      <c r="H6209">
        <v>10.91</v>
      </c>
    </row>
    <row r="6210" spans="1:8" x14ac:dyDescent="0.2">
      <c r="A6210" t="s">
        <v>71</v>
      </c>
      <c r="B6210" t="s">
        <v>55</v>
      </c>
      <c r="C6210" t="s">
        <v>80</v>
      </c>
      <c r="D6210" s="4">
        <v>43252</v>
      </c>
      <c r="E6210" t="s">
        <v>198</v>
      </c>
      <c r="F6210" s="5">
        <v>43221</v>
      </c>
      <c r="G6210">
        <v>16626.11</v>
      </c>
      <c r="H6210">
        <v>-1180.49</v>
      </c>
    </row>
    <row r="6211" spans="1:8" x14ac:dyDescent="0.2">
      <c r="A6211" t="s">
        <v>71</v>
      </c>
      <c r="B6211" t="s">
        <v>55</v>
      </c>
      <c r="C6211" t="s">
        <v>80</v>
      </c>
      <c r="D6211" s="4">
        <v>43252</v>
      </c>
      <c r="E6211" t="s">
        <v>202</v>
      </c>
      <c r="F6211" s="5">
        <v>43221</v>
      </c>
      <c r="G6211">
        <v>15908.6</v>
      </c>
      <c r="H6211">
        <v>2099.9699999999998</v>
      </c>
    </row>
    <row r="6212" spans="1:8" x14ac:dyDescent="0.2">
      <c r="A6212" t="s">
        <v>71</v>
      </c>
      <c r="B6212" t="s">
        <v>55</v>
      </c>
      <c r="C6212" t="s">
        <v>80</v>
      </c>
      <c r="D6212" s="4">
        <v>43252</v>
      </c>
      <c r="E6212" t="s">
        <v>203</v>
      </c>
      <c r="F6212" s="5">
        <v>43221</v>
      </c>
      <c r="G6212">
        <v>717.51</v>
      </c>
      <c r="H6212">
        <v>94.71</v>
      </c>
    </row>
    <row r="6213" spans="1:8" x14ac:dyDescent="0.2">
      <c r="A6213" t="s">
        <v>71</v>
      </c>
      <c r="B6213" t="s">
        <v>55</v>
      </c>
      <c r="C6213" t="s">
        <v>80</v>
      </c>
      <c r="D6213" s="4">
        <v>43252</v>
      </c>
      <c r="E6213" t="s">
        <v>199</v>
      </c>
      <c r="F6213" s="5">
        <v>43221</v>
      </c>
      <c r="G6213">
        <v>16626.11</v>
      </c>
      <c r="H6213">
        <v>1180.49</v>
      </c>
    </row>
    <row r="6214" spans="1:8" x14ac:dyDescent="0.2">
      <c r="A6214" t="s">
        <v>71</v>
      </c>
      <c r="B6214" t="s">
        <v>55</v>
      </c>
      <c r="C6214" t="s">
        <v>81</v>
      </c>
      <c r="D6214" s="4">
        <v>43252</v>
      </c>
      <c r="E6214" t="s">
        <v>198</v>
      </c>
      <c r="F6214" s="5">
        <v>43221</v>
      </c>
      <c r="G6214">
        <v>30273.11</v>
      </c>
      <c r="H6214">
        <v>-1059.6099999999999</v>
      </c>
    </row>
    <row r="6215" spans="1:8" x14ac:dyDescent="0.2">
      <c r="A6215" t="s">
        <v>71</v>
      </c>
      <c r="B6215" t="s">
        <v>55</v>
      </c>
      <c r="C6215" t="s">
        <v>81</v>
      </c>
      <c r="D6215" s="4">
        <v>43252</v>
      </c>
      <c r="E6215" t="s">
        <v>204</v>
      </c>
      <c r="F6215" s="5">
        <v>43221</v>
      </c>
      <c r="G6215">
        <v>28966.71</v>
      </c>
      <c r="H6215">
        <v>1882.83</v>
      </c>
    </row>
    <row r="6216" spans="1:8" x14ac:dyDescent="0.2">
      <c r="A6216" t="s">
        <v>71</v>
      </c>
      <c r="B6216" t="s">
        <v>55</v>
      </c>
      <c r="C6216" t="s">
        <v>81</v>
      </c>
      <c r="D6216" s="4">
        <v>43252</v>
      </c>
      <c r="E6216" t="s">
        <v>205</v>
      </c>
      <c r="F6216" s="5">
        <v>43221</v>
      </c>
      <c r="G6216">
        <v>1306.4000000000001</v>
      </c>
      <c r="H6216">
        <v>84.89</v>
      </c>
    </row>
    <row r="6217" spans="1:8" x14ac:dyDescent="0.2">
      <c r="A6217" t="s">
        <v>71</v>
      </c>
      <c r="B6217" t="s">
        <v>55</v>
      </c>
      <c r="C6217" t="s">
        <v>81</v>
      </c>
      <c r="D6217" s="4">
        <v>43252</v>
      </c>
      <c r="E6217" t="s">
        <v>199</v>
      </c>
      <c r="F6217" s="5">
        <v>43221</v>
      </c>
      <c r="G6217">
        <v>30273.11</v>
      </c>
      <c r="H6217">
        <v>1059.6099999999999</v>
      </c>
    </row>
    <row r="6218" spans="1:8" x14ac:dyDescent="0.2">
      <c r="A6218" t="s">
        <v>71</v>
      </c>
      <c r="B6218" t="s">
        <v>55</v>
      </c>
      <c r="C6218" t="s">
        <v>82</v>
      </c>
      <c r="D6218" s="4">
        <v>43252</v>
      </c>
      <c r="E6218" t="s">
        <v>198</v>
      </c>
      <c r="F6218" s="5">
        <v>43221</v>
      </c>
      <c r="G6218">
        <v>12619.52</v>
      </c>
      <c r="H6218">
        <v>-656.28</v>
      </c>
    </row>
    <row r="6219" spans="1:8" x14ac:dyDescent="0.2">
      <c r="A6219" t="s">
        <v>71</v>
      </c>
      <c r="B6219" t="s">
        <v>55</v>
      </c>
      <c r="C6219" t="s">
        <v>82</v>
      </c>
      <c r="D6219" s="4">
        <v>43252</v>
      </c>
      <c r="E6219" t="s">
        <v>206</v>
      </c>
      <c r="F6219" s="5">
        <v>43221</v>
      </c>
      <c r="G6219">
        <v>12074.96</v>
      </c>
      <c r="H6219">
        <v>1135.06</v>
      </c>
    </row>
    <row r="6220" spans="1:8" x14ac:dyDescent="0.2">
      <c r="A6220" t="s">
        <v>71</v>
      </c>
      <c r="B6220" t="s">
        <v>55</v>
      </c>
      <c r="C6220" t="s">
        <v>82</v>
      </c>
      <c r="D6220" s="4">
        <v>43252</v>
      </c>
      <c r="E6220" t="s">
        <v>207</v>
      </c>
      <c r="F6220" s="5">
        <v>43221</v>
      </c>
      <c r="G6220">
        <v>544.55999999999995</v>
      </c>
      <c r="H6220">
        <v>51.22</v>
      </c>
    </row>
    <row r="6221" spans="1:8" x14ac:dyDescent="0.2">
      <c r="A6221" t="s">
        <v>71</v>
      </c>
      <c r="B6221" t="s">
        <v>55</v>
      </c>
      <c r="C6221" t="s">
        <v>82</v>
      </c>
      <c r="D6221" s="4">
        <v>43252</v>
      </c>
      <c r="E6221" t="s">
        <v>199</v>
      </c>
      <c r="F6221" s="5">
        <v>43221</v>
      </c>
      <c r="G6221">
        <v>12619.52</v>
      </c>
      <c r="H6221">
        <v>656.28</v>
      </c>
    </row>
    <row r="6222" spans="1:8" x14ac:dyDescent="0.2">
      <c r="A6222" t="s">
        <v>71</v>
      </c>
      <c r="B6222" t="s">
        <v>54</v>
      </c>
      <c r="C6222" t="s">
        <v>80</v>
      </c>
      <c r="D6222" s="4">
        <v>43221</v>
      </c>
      <c r="E6222" t="s">
        <v>198</v>
      </c>
      <c r="F6222" s="5">
        <v>43101</v>
      </c>
      <c r="G6222">
        <v>59986.59</v>
      </c>
      <c r="H6222">
        <v>-3179.21</v>
      </c>
    </row>
    <row r="6223" spans="1:8" x14ac:dyDescent="0.2">
      <c r="A6223" t="s">
        <v>71</v>
      </c>
      <c r="B6223" t="s">
        <v>54</v>
      </c>
      <c r="C6223" t="s">
        <v>80</v>
      </c>
      <c r="D6223" s="4">
        <v>43221</v>
      </c>
      <c r="E6223" t="s">
        <v>193</v>
      </c>
      <c r="F6223" s="5">
        <v>43101</v>
      </c>
      <c r="G6223">
        <v>57397.87</v>
      </c>
      <c r="H6223">
        <v>7576.54</v>
      </c>
    </row>
    <row r="6224" spans="1:8" x14ac:dyDescent="0.2">
      <c r="A6224" t="s">
        <v>71</v>
      </c>
      <c r="B6224" t="s">
        <v>54</v>
      </c>
      <c r="C6224" t="s">
        <v>80</v>
      </c>
      <c r="D6224" s="4">
        <v>43221</v>
      </c>
      <c r="E6224" t="s">
        <v>192</v>
      </c>
      <c r="F6224" s="5">
        <v>43101</v>
      </c>
      <c r="G6224">
        <v>2588.7199999999998</v>
      </c>
      <c r="H6224">
        <v>341.77</v>
      </c>
    </row>
    <row r="6225" spans="1:8" x14ac:dyDescent="0.2">
      <c r="A6225" t="s">
        <v>71</v>
      </c>
      <c r="B6225" t="s">
        <v>54</v>
      </c>
      <c r="C6225" t="s">
        <v>80</v>
      </c>
      <c r="D6225" s="4">
        <v>43221</v>
      </c>
      <c r="E6225" t="s">
        <v>199</v>
      </c>
      <c r="F6225" s="5">
        <v>43101</v>
      </c>
      <c r="G6225">
        <v>59986.59</v>
      </c>
      <c r="H6225">
        <v>3179.21</v>
      </c>
    </row>
    <row r="6226" spans="1:8" x14ac:dyDescent="0.2">
      <c r="A6226" t="s">
        <v>71</v>
      </c>
      <c r="B6226" t="s">
        <v>54</v>
      </c>
      <c r="C6226" t="s">
        <v>81</v>
      </c>
      <c r="D6226" s="4">
        <v>43221</v>
      </c>
      <c r="E6226" t="s">
        <v>198</v>
      </c>
      <c r="F6226" s="5">
        <v>43101</v>
      </c>
      <c r="G6226">
        <v>227319.01</v>
      </c>
      <c r="H6226">
        <v>-5910.26</v>
      </c>
    </row>
    <row r="6227" spans="1:8" x14ac:dyDescent="0.2">
      <c r="A6227" t="s">
        <v>71</v>
      </c>
      <c r="B6227" t="s">
        <v>54</v>
      </c>
      <c r="C6227" t="s">
        <v>81</v>
      </c>
      <c r="D6227" s="4">
        <v>43221</v>
      </c>
      <c r="E6227" t="s">
        <v>195</v>
      </c>
      <c r="F6227" s="5">
        <v>43101</v>
      </c>
      <c r="G6227">
        <v>217509.39</v>
      </c>
      <c r="H6227">
        <v>14138.19</v>
      </c>
    </row>
    <row r="6228" spans="1:8" x14ac:dyDescent="0.2">
      <c r="A6228" t="s">
        <v>71</v>
      </c>
      <c r="B6228" t="s">
        <v>54</v>
      </c>
      <c r="C6228" t="s">
        <v>81</v>
      </c>
      <c r="D6228" s="4">
        <v>43221</v>
      </c>
      <c r="E6228" t="s">
        <v>194</v>
      </c>
      <c r="F6228" s="5">
        <v>43101</v>
      </c>
      <c r="G6228">
        <v>9809.6200000000008</v>
      </c>
      <c r="H6228">
        <v>637.64</v>
      </c>
    </row>
    <row r="6229" spans="1:8" x14ac:dyDescent="0.2">
      <c r="A6229" t="s">
        <v>71</v>
      </c>
      <c r="B6229" t="s">
        <v>54</v>
      </c>
      <c r="C6229" t="s">
        <v>81</v>
      </c>
      <c r="D6229" s="4">
        <v>43221</v>
      </c>
      <c r="E6229" t="s">
        <v>199</v>
      </c>
      <c r="F6229" s="5">
        <v>43101</v>
      </c>
      <c r="G6229">
        <v>227319.01</v>
      </c>
      <c r="H6229">
        <v>5910.26</v>
      </c>
    </row>
    <row r="6230" spans="1:8" x14ac:dyDescent="0.2">
      <c r="A6230" t="s">
        <v>71</v>
      </c>
      <c r="B6230" t="s">
        <v>54</v>
      </c>
      <c r="C6230" t="s">
        <v>82</v>
      </c>
      <c r="D6230" s="4">
        <v>43221</v>
      </c>
      <c r="E6230" t="s">
        <v>198</v>
      </c>
      <c r="F6230" s="5">
        <v>43101</v>
      </c>
      <c r="G6230">
        <v>54379.23</v>
      </c>
      <c r="H6230">
        <v>-2066.48</v>
      </c>
    </row>
    <row r="6231" spans="1:8" x14ac:dyDescent="0.2">
      <c r="A6231" t="s">
        <v>71</v>
      </c>
      <c r="B6231" t="s">
        <v>54</v>
      </c>
      <c r="C6231" t="s">
        <v>82</v>
      </c>
      <c r="D6231" s="4">
        <v>43221</v>
      </c>
      <c r="E6231" t="s">
        <v>197</v>
      </c>
      <c r="F6231" s="5">
        <v>43101</v>
      </c>
      <c r="G6231">
        <v>52032.65</v>
      </c>
      <c r="H6231">
        <v>4943.01</v>
      </c>
    </row>
    <row r="6232" spans="1:8" x14ac:dyDescent="0.2">
      <c r="A6232" t="s">
        <v>71</v>
      </c>
      <c r="B6232" t="s">
        <v>54</v>
      </c>
      <c r="C6232" t="s">
        <v>82</v>
      </c>
      <c r="D6232" s="4">
        <v>43221</v>
      </c>
      <c r="E6232" t="s">
        <v>196</v>
      </c>
      <c r="F6232" s="5">
        <v>43101</v>
      </c>
      <c r="G6232">
        <v>2346.58</v>
      </c>
      <c r="H6232">
        <v>222.86</v>
      </c>
    </row>
    <row r="6233" spans="1:8" x14ac:dyDescent="0.2">
      <c r="A6233" t="s">
        <v>71</v>
      </c>
      <c r="B6233" t="s">
        <v>54</v>
      </c>
      <c r="C6233" t="s">
        <v>82</v>
      </c>
      <c r="D6233" s="4">
        <v>43221</v>
      </c>
      <c r="E6233" t="s">
        <v>199</v>
      </c>
      <c r="F6233" s="5">
        <v>43101</v>
      </c>
      <c r="G6233">
        <v>54379.23</v>
      </c>
      <c r="H6233">
        <v>2066.48</v>
      </c>
    </row>
    <row r="6234" spans="1:8" x14ac:dyDescent="0.2">
      <c r="A6234" t="s">
        <v>71</v>
      </c>
      <c r="B6234" t="s">
        <v>55</v>
      </c>
      <c r="C6234" t="s">
        <v>80</v>
      </c>
      <c r="D6234" s="4">
        <v>43221</v>
      </c>
      <c r="E6234" t="s">
        <v>199</v>
      </c>
      <c r="F6234" s="5">
        <v>43101</v>
      </c>
      <c r="G6234">
        <v>18515.55</v>
      </c>
      <c r="H6234">
        <v>981.32</v>
      </c>
    </row>
    <row r="6235" spans="1:8" x14ac:dyDescent="0.2">
      <c r="A6235" t="s">
        <v>71</v>
      </c>
      <c r="B6235" t="s">
        <v>55</v>
      </c>
      <c r="C6235" t="s">
        <v>80</v>
      </c>
      <c r="D6235" s="4">
        <v>43221</v>
      </c>
      <c r="E6235" t="s">
        <v>198</v>
      </c>
      <c r="F6235" s="5">
        <v>43101</v>
      </c>
      <c r="G6235">
        <v>18515.55</v>
      </c>
      <c r="H6235">
        <v>-981.32</v>
      </c>
    </row>
    <row r="6236" spans="1:8" x14ac:dyDescent="0.2">
      <c r="A6236" t="s">
        <v>71</v>
      </c>
      <c r="B6236" t="s">
        <v>55</v>
      </c>
      <c r="C6236" t="s">
        <v>80</v>
      </c>
      <c r="D6236" s="4">
        <v>43221</v>
      </c>
      <c r="E6236" t="s">
        <v>193</v>
      </c>
      <c r="F6236" s="5">
        <v>43101</v>
      </c>
      <c r="G6236">
        <v>17716.53</v>
      </c>
      <c r="H6236">
        <v>2338.58</v>
      </c>
    </row>
    <row r="6237" spans="1:8" x14ac:dyDescent="0.2">
      <c r="A6237" t="s">
        <v>71</v>
      </c>
      <c r="B6237" t="s">
        <v>55</v>
      </c>
      <c r="C6237" t="s">
        <v>80</v>
      </c>
      <c r="D6237" s="4">
        <v>43221</v>
      </c>
      <c r="E6237" t="s">
        <v>192</v>
      </c>
      <c r="F6237" s="5">
        <v>43101</v>
      </c>
      <c r="G6237">
        <v>799.02</v>
      </c>
      <c r="H6237">
        <v>105.48</v>
      </c>
    </row>
    <row r="6238" spans="1:8" x14ac:dyDescent="0.2">
      <c r="A6238" t="s">
        <v>71</v>
      </c>
      <c r="B6238" t="s">
        <v>55</v>
      </c>
      <c r="C6238" t="s">
        <v>81</v>
      </c>
      <c r="D6238" s="4">
        <v>43221</v>
      </c>
      <c r="E6238" t="s">
        <v>198</v>
      </c>
      <c r="F6238" s="5">
        <v>43101</v>
      </c>
      <c r="G6238">
        <v>50328.35</v>
      </c>
      <c r="H6238">
        <v>-1308.57</v>
      </c>
    </row>
    <row r="6239" spans="1:8" x14ac:dyDescent="0.2">
      <c r="A6239" t="s">
        <v>71</v>
      </c>
      <c r="B6239" t="s">
        <v>55</v>
      </c>
      <c r="C6239" t="s">
        <v>81</v>
      </c>
      <c r="D6239" s="4">
        <v>43221</v>
      </c>
      <c r="E6239" t="s">
        <v>195</v>
      </c>
      <c r="F6239" s="5">
        <v>43101</v>
      </c>
      <c r="G6239">
        <v>48156.47</v>
      </c>
      <c r="H6239">
        <v>3130.17</v>
      </c>
    </row>
    <row r="6240" spans="1:8" x14ac:dyDescent="0.2">
      <c r="A6240" t="s">
        <v>71</v>
      </c>
      <c r="B6240" t="s">
        <v>55</v>
      </c>
      <c r="C6240" t="s">
        <v>81</v>
      </c>
      <c r="D6240" s="4">
        <v>43221</v>
      </c>
      <c r="E6240" t="s">
        <v>194</v>
      </c>
      <c r="F6240" s="5">
        <v>43101</v>
      </c>
      <c r="G6240">
        <v>2171.88</v>
      </c>
      <c r="H6240">
        <v>141.21</v>
      </c>
    </row>
    <row r="6241" spans="1:8" x14ac:dyDescent="0.2">
      <c r="A6241" t="s">
        <v>71</v>
      </c>
      <c r="B6241" t="s">
        <v>55</v>
      </c>
      <c r="C6241" t="s">
        <v>81</v>
      </c>
      <c r="D6241" s="4">
        <v>43221</v>
      </c>
      <c r="E6241" t="s">
        <v>199</v>
      </c>
      <c r="F6241" s="5">
        <v>43101</v>
      </c>
      <c r="G6241">
        <v>50328.35</v>
      </c>
      <c r="H6241">
        <v>1308.57</v>
      </c>
    </row>
    <row r="6242" spans="1:8" x14ac:dyDescent="0.2">
      <c r="A6242" t="s">
        <v>71</v>
      </c>
      <c r="B6242" t="s">
        <v>55</v>
      </c>
      <c r="C6242" t="s">
        <v>82</v>
      </c>
      <c r="D6242" s="4">
        <v>43221</v>
      </c>
      <c r="E6242" t="s">
        <v>198</v>
      </c>
      <c r="F6242" s="5">
        <v>43101</v>
      </c>
      <c r="G6242">
        <v>20662.55</v>
      </c>
      <c r="H6242">
        <v>-785.2</v>
      </c>
    </row>
    <row r="6243" spans="1:8" x14ac:dyDescent="0.2">
      <c r="A6243" t="s">
        <v>71</v>
      </c>
      <c r="B6243" t="s">
        <v>55</v>
      </c>
      <c r="C6243" t="s">
        <v>82</v>
      </c>
      <c r="D6243" s="4">
        <v>43221</v>
      </c>
      <c r="E6243" t="s">
        <v>197</v>
      </c>
      <c r="F6243" s="5">
        <v>43101</v>
      </c>
      <c r="G6243">
        <v>19770.89</v>
      </c>
      <c r="H6243">
        <v>1878.23</v>
      </c>
    </row>
    <row r="6244" spans="1:8" x14ac:dyDescent="0.2">
      <c r="A6244" t="s">
        <v>71</v>
      </c>
      <c r="B6244" t="s">
        <v>55</v>
      </c>
      <c r="C6244" t="s">
        <v>82</v>
      </c>
      <c r="D6244" s="4">
        <v>43221</v>
      </c>
      <c r="E6244" t="s">
        <v>196</v>
      </c>
      <c r="F6244" s="5">
        <v>43101</v>
      </c>
      <c r="G6244">
        <v>891.66</v>
      </c>
      <c r="H6244">
        <v>84.73</v>
      </c>
    </row>
    <row r="6245" spans="1:8" x14ac:dyDescent="0.2">
      <c r="A6245" t="s">
        <v>71</v>
      </c>
      <c r="B6245" t="s">
        <v>55</v>
      </c>
      <c r="C6245" t="s">
        <v>82</v>
      </c>
      <c r="D6245" s="4">
        <v>43221</v>
      </c>
      <c r="E6245" t="s">
        <v>199</v>
      </c>
      <c r="F6245" s="5">
        <v>43101</v>
      </c>
      <c r="G6245">
        <v>20662.55</v>
      </c>
      <c r="H6245">
        <v>785.2</v>
      </c>
    </row>
    <row r="6246" spans="1:8" x14ac:dyDescent="0.2">
      <c r="A6246" t="s">
        <v>71</v>
      </c>
      <c r="B6246" t="s">
        <v>54</v>
      </c>
      <c r="C6246" t="s">
        <v>80</v>
      </c>
      <c r="D6246" s="4">
        <v>43221</v>
      </c>
      <c r="E6246" t="s">
        <v>198</v>
      </c>
      <c r="F6246" s="5">
        <v>43101</v>
      </c>
      <c r="G6246">
        <v>41455.919999999998</v>
      </c>
      <c r="H6246">
        <v>-2197.27</v>
      </c>
    </row>
    <row r="6247" spans="1:8" x14ac:dyDescent="0.2">
      <c r="A6247" t="s">
        <v>71</v>
      </c>
      <c r="B6247" t="s">
        <v>54</v>
      </c>
      <c r="C6247" t="s">
        <v>80</v>
      </c>
      <c r="D6247" s="4">
        <v>43221</v>
      </c>
      <c r="E6247" t="s">
        <v>193</v>
      </c>
      <c r="F6247" s="5">
        <v>43101</v>
      </c>
      <c r="G6247">
        <v>39667</v>
      </c>
      <c r="H6247">
        <v>5235.97</v>
      </c>
    </row>
    <row r="6248" spans="1:8" x14ac:dyDescent="0.2">
      <c r="A6248" t="s">
        <v>71</v>
      </c>
      <c r="B6248" t="s">
        <v>54</v>
      </c>
      <c r="C6248" t="s">
        <v>80</v>
      </c>
      <c r="D6248" s="4">
        <v>43221</v>
      </c>
      <c r="E6248" t="s">
        <v>192</v>
      </c>
      <c r="F6248" s="5">
        <v>43101</v>
      </c>
      <c r="G6248">
        <v>1788.92</v>
      </c>
      <c r="H6248">
        <v>236.09</v>
      </c>
    </row>
    <row r="6249" spans="1:8" x14ac:dyDescent="0.2">
      <c r="A6249" t="s">
        <v>71</v>
      </c>
      <c r="B6249" t="s">
        <v>54</v>
      </c>
      <c r="C6249" t="s">
        <v>80</v>
      </c>
      <c r="D6249" s="4">
        <v>43221</v>
      </c>
      <c r="E6249" t="s">
        <v>199</v>
      </c>
      <c r="F6249" s="5">
        <v>43101</v>
      </c>
      <c r="G6249">
        <v>41455.919999999998</v>
      </c>
      <c r="H6249">
        <v>2197.27</v>
      </c>
    </row>
    <row r="6250" spans="1:8" x14ac:dyDescent="0.2">
      <c r="A6250" t="s">
        <v>71</v>
      </c>
      <c r="B6250" t="s">
        <v>55</v>
      </c>
      <c r="C6250" t="s">
        <v>80</v>
      </c>
      <c r="D6250" s="4">
        <v>43252</v>
      </c>
      <c r="E6250" t="s">
        <v>202</v>
      </c>
      <c r="F6250" s="5">
        <v>43221</v>
      </c>
      <c r="G6250">
        <v>28202.67</v>
      </c>
      <c r="H6250">
        <v>3722.78</v>
      </c>
    </row>
    <row r="6251" spans="1:8" x14ac:dyDescent="0.2">
      <c r="A6251" t="s">
        <v>71</v>
      </c>
      <c r="B6251" t="s">
        <v>55</v>
      </c>
      <c r="C6251" t="s">
        <v>80</v>
      </c>
      <c r="D6251" s="4">
        <v>43252</v>
      </c>
      <c r="E6251" t="s">
        <v>203</v>
      </c>
      <c r="F6251" s="5">
        <v>43221</v>
      </c>
      <c r="G6251">
        <v>1271.94</v>
      </c>
      <c r="H6251">
        <v>167.95</v>
      </c>
    </row>
    <row r="6252" spans="1:8" x14ac:dyDescent="0.2">
      <c r="A6252" t="s">
        <v>71</v>
      </c>
      <c r="B6252" t="s">
        <v>55</v>
      </c>
      <c r="C6252" t="s">
        <v>80</v>
      </c>
      <c r="D6252" s="4">
        <v>43252</v>
      </c>
      <c r="E6252" t="s">
        <v>199</v>
      </c>
      <c r="F6252" s="5">
        <v>43221</v>
      </c>
      <c r="G6252">
        <v>29474.61</v>
      </c>
      <c r="H6252">
        <v>2092.66</v>
      </c>
    </row>
    <row r="6253" spans="1:8" x14ac:dyDescent="0.2">
      <c r="A6253" t="s">
        <v>71</v>
      </c>
      <c r="B6253" t="s">
        <v>55</v>
      </c>
      <c r="C6253" t="s">
        <v>80</v>
      </c>
      <c r="D6253" s="4">
        <v>43252</v>
      </c>
      <c r="E6253" t="s">
        <v>198</v>
      </c>
      <c r="F6253" s="5">
        <v>43101</v>
      </c>
      <c r="G6253">
        <v>1192.78</v>
      </c>
      <c r="H6253">
        <v>-63.17</v>
      </c>
    </row>
    <row r="6254" spans="1:8" x14ac:dyDescent="0.2">
      <c r="A6254" t="s">
        <v>71</v>
      </c>
      <c r="B6254" t="s">
        <v>55</v>
      </c>
      <c r="C6254" t="s">
        <v>80</v>
      </c>
      <c r="D6254" s="4">
        <v>43252</v>
      </c>
      <c r="E6254" t="s">
        <v>199</v>
      </c>
      <c r="F6254" s="5">
        <v>43101</v>
      </c>
      <c r="G6254">
        <v>1192.78</v>
      </c>
      <c r="H6254">
        <v>63.17</v>
      </c>
    </row>
    <row r="6255" spans="1:8" x14ac:dyDescent="0.2">
      <c r="A6255" t="s">
        <v>71</v>
      </c>
      <c r="B6255" t="s">
        <v>55</v>
      </c>
      <c r="C6255" t="s">
        <v>80</v>
      </c>
      <c r="D6255" s="4">
        <v>43252</v>
      </c>
      <c r="E6255" t="s">
        <v>193</v>
      </c>
      <c r="F6255" s="5">
        <v>43101</v>
      </c>
      <c r="G6255">
        <v>1141.31</v>
      </c>
      <c r="H6255">
        <v>150.62</v>
      </c>
    </row>
    <row r="6256" spans="1:8" x14ac:dyDescent="0.2">
      <c r="A6256" t="s">
        <v>71</v>
      </c>
      <c r="B6256" t="s">
        <v>55</v>
      </c>
      <c r="C6256" t="s">
        <v>80</v>
      </c>
      <c r="D6256" s="4">
        <v>43252</v>
      </c>
      <c r="E6256" t="s">
        <v>192</v>
      </c>
      <c r="F6256" s="5">
        <v>43101</v>
      </c>
      <c r="G6256">
        <v>51.47</v>
      </c>
      <c r="H6256">
        <v>6.83</v>
      </c>
    </row>
    <row r="6257" spans="1:8" x14ac:dyDescent="0.2">
      <c r="A6257" t="s">
        <v>71</v>
      </c>
      <c r="B6257" t="s">
        <v>55</v>
      </c>
      <c r="C6257" t="s">
        <v>81</v>
      </c>
      <c r="D6257" s="4">
        <v>43252</v>
      </c>
      <c r="E6257" t="s">
        <v>199</v>
      </c>
      <c r="F6257" s="5">
        <v>43221</v>
      </c>
      <c r="G6257">
        <v>70986.44</v>
      </c>
      <c r="H6257">
        <v>2484.58</v>
      </c>
    </row>
    <row r="6258" spans="1:8" x14ac:dyDescent="0.2">
      <c r="A6258" t="s">
        <v>71</v>
      </c>
      <c r="B6258" t="s">
        <v>55</v>
      </c>
      <c r="C6258" t="s">
        <v>81</v>
      </c>
      <c r="D6258" s="4">
        <v>43252</v>
      </c>
      <c r="E6258" t="s">
        <v>198</v>
      </c>
      <c r="F6258" s="5">
        <v>43221</v>
      </c>
      <c r="G6258">
        <v>70986.44</v>
      </c>
      <c r="H6258">
        <v>-2484.58</v>
      </c>
    </row>
    <row r="6259" spans="1:8" x14ac:dyDescent="0.2">
      <c r="A6259" t="s">
        <v>71</v>
      </c>
      <c r="B6259" t="s">
        <v>55</v>
      </c>
      <c r="C6259" t="s">
        <v>81</v>
      </c>
      <c r="D6259" s="4">
        <v>43252</v>
      </c>
      <c r="E6259" t="s">
        <v>204</v>
      </c>
      <c r="F6259" s="5">
        <v>43221</v>
      </c>
      <c r="G6259">
        <v>67923.06</v>
      </c>
      <c r="H6259">
        <v>4414.99</v>
      </c>
    </row>
    <row r="6260" spans="1:8" x14ac:dyDescent="0.2">
      <c r="A6260" t="s">
        <v>71</v>
      </c>
      <c r="B6260" t="s">
        <v>55</v>
      </c>
      <c r="C6260" t="s">
        <v>81</v>
      </c>
      <c r="D6260" s="4">
        <v>43252</v>
      </c>
      <c r="E6260" t="s">
        <v>205</v>
      </c>
      <c r="F6260" s="5">
        <v>43221</v>
      </c>
      <c r="G6260">
        <v>3063.38</v>
      </c>
      <c r="H6260">
        <v>199.11</v>
      </c>
    </row>
    <row r="6261" spans="1:8" x14ac:dyDescent="0.2">
      <c r="A6261" t="s">
        <v>71</v>
      </c>
      <c r="B6261" t="s">
        <v>55</v>
      </c>
      <c r="C6261" t="s">
        <v>81</v>
      </c>
      <c r="D6261" s="4">
        <v>43252</v>
      </c>
      <c r="E6261" t="s">
        <v>198</v>
      </c>
      <c r="F6261" s="5">
        <v>43101</v>
      </c>
      <c r="G6261">
        <v>10177.18</v>
      </c>
      <c r="H6261">
        <v>-264.60000000000002</v>
      </c>
    </row>
    <row r="6262" spans="1:8" x14ac:dyDescent="0.2">
      <c r="A6262" t="s">
        <v>71</v>
      </c>
      <c r="B6262" t="s">
        <v>55</v>
      </c>
      <c r="C6262" t="s">
        <v>81</v>
      </c>
      <c r="D6262" s="4">
        <v>43252</v>
      </c>
      <c r="E6262" t="s">
        <v>195</v>
      </c>
      <c r="F6262" s="5">
        <v>43101</v>
      </c>
      <c r="G6262">
        <v>9738.02</v>
      </c>
      <c r="H6262">
        <v>633</v>
      </c>
    </row>
    <row r="6263" spans="1:8" x14ac:dyDescent="0.2">
      <c r="A6263" t="s">
        <v>71</v>
      </c>
      <c r="B6263" t="s">
        <v>55</v>
      </c>
      <c r="C6263" t="s">
        <v>81</v>
      </c>
      <c r="D6263" s="4">
        <v>43252</v>
      </c>
      <c r="E6263" t="s">
        <v>194</v>
      </c>
      <c r="F6263" s="5">
        <v>43101</v>
      </c>
      <c r="G6263">
        <v>439.16</v>
      </c>
      <c r="H6263">
        <v>28.55</v>
      </c>
    </row>
    <row r="6264" spans="1:8" x14ac:dyDescent="0.2">
      <c r="A6264" t="s">
        <v>71</v>
      </c>
      <c r="B6264" t="s">
        <v>55</v>
      </c>
      <c r="C6264" t="s">
        <v>81</v>
      </c>
      <c r="D6264" s="4">
        <v>43252</v>
      </c>
      <c r="E6264" t="s">
        <v>199</v>
      </c>
      <c r="F6264" s="5">
        <v>43101</v>
      </c>
      <c r="G6264">
        <v>10177.18</v>
      </c>
      <c r="H6264">
        <v>264.60000000000002</v>
      </c>
    </row>
    <row r="6265" spans="1:8" x14ac:dyDescent="0.2">
      <c r="A6265" t="s">
        <v>71</v>
      </c>
      <c r="B6265" t="s">
        <v>55</v>
      </c>
      <c r="C6265" t="s">
        <v>82</v>
      </c>
      <c r="D6265" s="4">
        <v>43252</v>
      </c>
      <c r="E6265" t="s">
        <v>199</v>
      </c>
      <c r="F6265" s="5">
        <v>43221</v>
      </c>
      <c r="G6265">
        <v>24888.12</v>
      </c>
      <c r="H6265">
        <v>1294.21</v>
      </c>
    </row>
    <row r="6266" spans="1:8" x14ac:dyDescent="0.2">
      <c r="A6266" t="s">
        <v>71</v>
      </c>
      <c r="B6266" t="s">
        <v>55</v>
      </c>
      <c r="C6266" t="s">
        <v>82</v>
      </c>
      <c r="D6266" s="4">
        <v>43252</v>
      </c>
      <c r="E6266" t="s">
        <v>198</v>
      </c>
      <c r="F6266" s="5">
        <v>43221</v>
      </c>
      <c r="G6266">
        <v>24888.12</v>
      </c>
      <c r="H6266">
        <v>-1294.21</v>
      </c>
    </row>
    <row r="6267" spans="1:8" x14ac:dyDescent="0.2">
      <c r="A6267" t="s">
        <v>71</v>
      </c>
      <c r="B6267" t="s">
        <v>55</v>
      </c>
      <c r="C6267" t="s">
        <v>82</v>
      </c>
      <c r="D6267" s="4">
        <v>43252</v>
      </c>
      <c r="E6267" t="s">
        <v>206</v>
      </c>
      <c r="F6267" s="5">
        <v>43221</v>
      </c>
      <c r="G6267">
        <v>23814.07</v>
      </c>
      <c r="H6267">
        <v>2238.5100000000002</v>
      </c>
    </row>
    <row r="6268" spans="1:8" x14ac:dyDescent="0.2">
      <c r="A6268" t="s">
        <v>71</v>
      </c>
      <c r="B6268" t="s">
        <v>55</v>
      </c>
      <c r="C6268" t="s">
        <v>82</v>
      </c>
      <c r="D6268" s="4">
        <v>43252</v>
      </c>
      <c r="E6268" t="s">
        <v>207</v>
      </c>
      <c r="F6268" s="5">
        <v>43221</v>
      </c>
      <c r="G6268">
        <v>1074.05</v>
      </c>
      <c r="H6268">
        <v>100.95</v>
      </c>
    </row>
    <row r="6269" spans="1:8" x14ac:dyDescent="0.2">
      <c r="A6269" t="s">
        <v>71</v>
      </c>
      <c r="B6269" t="s">
        <v>55</v>
      </c>
      <c r="C6269" t="s">
        <v>82</v>
      </c>
      <c r="D6269" s="4">
        <v>43252</v>
      </c>
      <c r="E6269" t="s">
        <v>199</v>
      </c>
      <c r="F6269" s="5">
        <v>43101</v>
      </c>
      <c r="G6269">
        <v>1350.42</v>
      </c>
      <c r="H6269">
        <v>51.31</v>
      </c>
    </row>
    <row r="6270" spans="1:8" x14ac:dyDescent="0.2">
      <c r="A6270" t="s">
        <v>71</v>
      </c>
      <c r="B6270" t="s">
        <v>55</v>
      </c>
      <c r="C6270" t="s">
        <v>82</v>
      </c>
      <c r="D6270" s="4">
        <v>43252</v>
      </c>
      <c r="E6270" t="s">
        <v>197</v>
      </c>
      <c r="F6270" s="5">
        <v>43101</v>
      </c>
      <c r="G6270">
        <v>1292.0999999999999</v>
      </c>
      <c r="H6270">
        <v>122.78</v>
      </c>
    </row>
    <row r="6271" spans="1:8" x14ac:dyDescent="0.2">
      <c r="A6271" t="s">
        <v>71</v>
      </c>
      <c r="B6271" t="s">
        <v>55</v>
      </c>
      <c r="C6271" t="s">
        <v>82</v>
      </c>
      <c r="D6271" s="4">
        <v>43252</v>
      </c>
      <c r="E6271" t="s">
        <v>196</v>
      </c>
      <c r="F6271" s="5">
        <v>43101</v>
      </c>
      <c r="G6271">
        <v>58.32</v>
      </c>
      <c r="H6271">
        <v>5.53</v>
      </c>
    </row>
    <row r="6272" spans="1:8" x14ac:dyDescent="0.2">
      <c r="A6272" t="s">
        <v>71</v>
      </c>
      <c r="B6272" t="s">
        <v>55</v>
      </c>
      <c r="C6272" t="s">
        <v>82</v>
      </c>
      <c r="D6272" s="4">
        <v>43252</v>
      </c>
      <c r="E6272" t="s">
        <v>198</v>
      </c>
      <c r="F6272" s="5">
        <v>43101</v>
      </c>
      <c r="G6272">
        <v>1350.42</v>
      </c>
      <c r="H6272">
        <v>-51.31</v>
      </c>
    </row>
    <row r="6273" spans="1:8" x14ac:dyDescent="0.2">
      <c r="A6273" t="s">
        <v>71</v>
      </c>
      <c r="B6273" t="s">
        <v>55</v>
      </c>
      <c r="C6273" t="s">
        <v>80</v>
      </c>
      <c r="D6273" s="4">
        <v>43252</v>
      </c>
      <c r="E6273" t="s">
        <v>198</v>
      </c>
      <c r="F6273" s="5">
        <v>43221</v>
      </c>
      <c r="G6273">
        <v>32945.15</v>
      </c>
      <c r="H6273">
        <v>-2339.06</v>
      </c>
    </row>
    <row r="6274" spans="1:8" x14ac:dyDescent="0.2">
      <c r="A6274" t="s">
        <v>71</v>
      </c>
      <c r="B6274" t="s">
        <v>55</v>
      </c>
      <c r="C6274" t="s">
        <v>80</v>
      </c>
      <c r="D6274" s="4">
        <v>43252</v>
      </c>
      <c r="E6274" t="s">
        <v>202</v>
      </c>
      <c r="F6274" s="5">
        <v>43221</v>
      </c>
      <c r="G6274">
        <v>31523.46</v>
      </c>
      <c r="H6274">
        <v>4161.12</v>
      </c>
    </row>
    <row r="6275" spans="1:8" x14ac:dyDescent="0.2">
      <c r="A6275" t="s">
        <v>71</v>
      </c>
      <c r="B6275" t="s">
        <v>55</v>
      </c>
      <c r="C6275" t="s">
        <v>80</v>
      </c>
      <c r="D6275" s="4">
        <v>43252</v>
      </c>
      <c r="E6275" t="s">
        <v>203</v>
      </c>
      <c r="F6275" s="5">
        <v>43221</v>
      </c>
      <c r="G6275">
        <v>1421.69</v>
      </c>
      <c r="H6275">
        <v>187.66</v>
      </c>
    </row>
    <row r="6276" spans="1:8" x14ac:dyDescent="0.2">
      <c r="A6276" t="s">
        <v>71</v>
      </c>
      <c r="B6276" t="s">
        <v>55</v>
      </c>
      <c r="C6276" t="s">
        <v>80</v>
      </c>
      <c r="D6276" s="4">
        <v>43252</v>
      </c>
      <c r="E6276" t="s">
        <v>199</v>
      </c>
      <c r="F6276" s="5">
        <v>43221</v>
      </c>
      <c r="G6276">
        <v>32945.15</v>
      </c>
      <c r="H6276">
        <v>2339.06</v>
      </c>
    </row>
    <row r="6277" spans="1:8" x14ac:dyDescent="0.2">
      <c r="A6277" t="s">
        <v>71</v>
      </c>
      <c r="B6277" t="s">
        <v>55</v>
      </c>
      <c r="C6277" t="s">
        <v>81</v>
      </c>
      <c r="D6277" s="4">
        <v>43252</v>
      </c>
      <c r="E6277" t="s">
        <v>198</v>
      </c>
      <c r="F6277" s="5">
        <v>43221</v>
      </c>
      <c r="G6277">
        <v>68488.41</v>
      </c>
      <c r="H6277">
        <v>-2397.0500000000002</v>
      </c>
    </row>
    <row r="6278" spans="1:8" x14ac:dyDescent="0.2">
      <c r="A6278" t="s">
        <v>71</v>
      </c>
      <c r="B6278" t="s">
        <v>55</v>
      </c>
      <c r="C6278" t="s">
        <v>81</v>
      </c>
      <c r="D6278" s="4">
        <v>43252</v>
      </c>
      <c r="E6278" t="s">
        <v>204</v>
      </c>
      <c r="F6278" s="5">
        <v>43221</v>
      </c>
      <c r="G6278">
        <v>65532.9</v>
      </c>
      <c r="H6278">
        <v>4259.59</v>
      </c>
    </row>
    <row r="6279" spans="1:8" x14ac:dyDescent="0.2">
      <c r="A6279" t="s">
        <v>71</v>
      </c>
      <c r="B6279" t="s">
        <v>55</v>
      </c>
      <c r="C6279" t="s">
        <v>81</v>
      </c>
      <c r="D6279" s="4">
        <v>43252</v>
      </c>
      <c r="E6279" t="s">
        <v>205</v>
      </c>
      <c r="F6279" s="5">
        <v>43221</v>
      </c>
      <c r="G6279">
        <v>2955.51</v>
      </c>
      <c r="H6279">
        <v>192.14</v>
      </c>
    </row>
    <row r="6280" spans="1:8" x14ac:dyDescent="0.2">
      <c r="A6280" t="s">
        <v>71</v>
      </c>
      <c r="B6280" t="s">
        <v>55</v>
      </c>
      <c r="C6280" t="s">
        <v>81</v>
      </c>
      <c r="D6280" s="4">
        <v>43252</v>
      </c>
      <c r="E6280" t="s">
        <v>199</v>
      </c>
      <c r="F6280" s="5">
        <v>43221</v>
      </c>
      <c r="G6280">
        <v>68488.41</v>
      </c>
      <c r="H6280">
        <v>2397.0500000000002</v>
      </c>
    </row>
    <row r="6281" spans="1:8" x14ac:dyDescent="0.2">
      <c r="A6281" t="s">
        <v>71</v>
      </c>
      <c r="B6281" t="s">
        <v>55</v>
      </c>
      <c r="C6281" t="s">
        <v>82</v>
      </c>
      <c r="D6281" s="4">
        <v>43252</v>
      </c>
      <c r="E6281" t="s">
        <v>198</v>
      </c>
      <c r="F6281" s="5">
        <v>43221</v>
      </c>
      <c r="G6281">
        <v>27058.83</v>
      </c>
      <c r="H6281">
        <v>-1407.11</v>
      </c>
    </row>
    <row r="6282" spans="1:8" x14ac:dyDescent="0.2">
      <c r="A6282" t="s">
        <v>71</v>
      </c>
      <c r="B6282" t="s">
        <v>55</v>
      </c>
      <c r="C6282" t="s">
        <v>82</v>
      </c>
      <c r="D6282" s="4">
        <v>43252</v>
      </c>
      <c r="E6282" t="s">
        <v>206</v>
      </c>
      <c r="F6282" s="5">
        <v>43221</v>
      </c>
      <c r="G6282">
        <v>25891.15</v>
      </c>
      <c r="H6282">
        <v>2433.7399999999998</v>
      </c>
    </row>
    <row r="6283" spans="1:8" x14ac:dyDescent="0.2">
      <c r="A6283" t="s">
        <v>71</v>
      </c>
      <c r="B6283" t="s">
        <v>55</v>
      </c>
      <c r="C6283" t="s">
        <v>82</v>
      </c>
      <c r="D6283" s="4">
        <v>43252</v>
      </c>
      <c r="E6283" t="s">
        <v>207</v>
      </c>
      <c r="F6283" s="5">
        <v>43221</v>
      </c>
      <c r="G6283">
        <v>1167.68</v>
      </c>
      <c r="H6283">
        <v>109.76</v>
      </c>
    </row>
    <row r="6284" spans="1:8" x14ac:dyDescent="0.2">
      <c r="A6284" t="s">
        <v>71</v>
      </c>
      <c r="B6284" t="s">
        <v>55</v>
      </c>
      <c r="C6284" t="s">
        <v>82</v>
      </c>
      <c r="D6284" s="4">
        <v>43252</v>
      </c>
      <c r="E6284" t="s">
        <v>199</v>
      </c>
      <c r="F6284" s="5">
        <v>43221</v>
      </c>
      <c r="G6284">
        <v>27058.83</v>
      </c>
      <c r="H6284">
        <v>1407.11</v>
      </c>
    </row>
    <row r="6285" spans="1:8" x14ac:dyDescent="0.2">
      <c r="A6285" t="s">
        <v>71</v>
      </c>
      <c r="B6285" t="s">
        <v>55</v>
      </c>
      <c r="C6285" t="s">
        <v>80</v>
      </c>
      <c r="D6285" s="4">
        <v>43221</v>
      </c>
      <c r="E6285" t="s">
        <v>198</v>
      </c>
      <c r="F6285" s="5">
        <v>43221</v>
      </c>
      <c r="G6285">
        <v>48028.9</v>
      </c>
      <c r="H6285">
        <v>-3410.13</v>
      </c>
    </row>
    <row r="6286" spans="1:8" x14ac:dyDescent="0.2">
      <c r="A6286" t="s">
        <v>71</v>
      </c>
      <c r="B6286" t="s">
        <v>55</v>
      </c>
      <c r="C6286" t="s">
        <v>80</v>
      </c>
      <c r="D6286" s="4">
        <v>43221</v>
      </c>
      <c r="E6286" t="s">
        <v>202</v>
      </c>
      <c r="F6286" s="5">
        <v>43221</v>
      </c>
      <c r="G6286">
        <v>45956.24</v>
      </c>
      <c r="H6286">
        <v>6066.12</v>
      </c>
    </row>
    <row r="6287" spans="1:8" x14ac:dyDescent="0.2">
      <c r="A6287" t="s">
        <v>71</v>
      </c>
      <c r="B6287" t="s">
        <v>55</v>
      </c>
      <c r="C6287" t="s">
        <v>80</v>
      </c>
      <c r="D6287" s="4">
        <v>43221</v>
      </c>
      <c r="E6287" t="s">
        <v>203</v>
      </c>
      <c r="F6287" s="5">
        <v>43221</v>
      </c>
      <c r="G6287">
        <v>2072.66</v>
      </c>
      <c r="H6287">
        <v>273.57</v>
      </c>
    </row>
    <row r="6288" spans="1:8" x14ac:dyDescent="0.2">
      <c r="A6288" t="s">
        <v>71</v>
      </c>
      <c r="B6288" t="s">
        <v>55</v>
      </c>
      <c r="C6288" t="s">
        <v>80</v>
      </c>
      <c r="D6288" s="4">
        <v>43221</v>
      </c>
      <c r="E6288" t="s">
        <v>199</v>
      </c>
      <c r="F6288" s="5">
        <v>43221</v>
      </c>
      <c r="G6288">
        <v>48028.9</v>
      </c>
      <c r="H6288">
        <v>3410.13</v>
      </c>
    </row>
    <row r="6289" spans="1:8" x14ac:dyDescent="0.2">
      <c r="A6289" t="s">
        <v>71</v>
      </c>
      <c r="B6289" t="s">
        <v>55</v>
      </c>
      <c r="C6289" t="s">
        <v>81</v>
      </c>
      <c r="D6289" s="4">
        <v>43221</v>
      </c>
      <c r="E6289" t="s">
        <v>199</v>
      </c>
      <c r="F6289" s="5">
        <v>43221</v>
      </c>
      <c r="G6289">
        <v>111376.22</v>
      </c>
      <c r="H6289">
        <v>3898.1</v>
      </c>
    </row>
    <row r="6290" spans="1:8" x14ac:dyDescent="0.2">
      <c r="A6290" t="s">
        <v>71</v>
      </c>
      <c r="B6290" t="s">
        <v>55</v>
      </c>
      <c r="C6290" t="s">
        <v>81</v>
      </c>
      <c r="D6290" s="4">
        <v>43221</v>
      </c>
      <c r="E6290" t="s">
        <v>198</v>
      </c>
      <c r="F6290" s="5">
        <v>43221</v>
      </c>
      <c r="G6290">
        <v>111376.22</v>
      </c>
      <c r="H6290">
        <v>-3898.1</v>
      </c>
    </row>
    <row r="6291" spans="1:8" x14ac:dyDescent="0.2">
      <c r="A6291" t="s">
        <v>71</v>
      </c>
      <c r="B6291" t="s">
        <v>55</v>
      </c>
      <c r="C6291" t="s">
        <v>81</v>
      </c>
      <c r="D6291" s="4">
        <v>43221</v>
      </c>
      <c r="E6291" t="s">
        <v>204</v>
      </c>
      <c r="F6291" s="5">
        <v>43221</v>
      </c>
      <c r="G6291">
        <v>106569.93</v>
      </c>
      <c r="H6291">
        <v>6927.06</v>
      </c>
    </row>
    <row r="6292" spans="1:8" x14ac:dyDescent="0.2">
      <c r="A6292" t="s">
        <v>71</v>
      </c>
      <c r="B6292" t="s">
        <v>55</v>
      </c>
      <c r="C6292" t="s">
        <v>81</v>
      </c>
      <c r="D6292" s="4">
        <v>43221</v>
      </c>
      <c r="E6292" t="s">
        <v>205</v>
      </c>
      <c r="F6292" s="5">
        <v>43221</v>
      </c>
      <c r="G6292">
        <v>4806.29</v>
      </c>
      <c r="H6292">
        <v>312.49</v>
      </c>
    </row>
    <row r="6293" spans="1:8" x14ac:dyDescent="0.2">
      <c r="A6293" t="s">
        <v>71</v>
      </c>
      <c r="B6293" t="s">
        <v>55</v>
      </c>
      <c r="C6293" t="s">
        <v>82</v>
      </c>
      <c r="D6293" s="4">
        <v>43221</v>
      </c>
      <c r="E6293" t="s">
        <v>206</v>
      </c>
      <c r="F6293" s="5">
        <v>43221</v>
      </c>
      <c r="G6293">
        <v>39745.85</v>
      </c>
      <c r="H6293">
        <v>3736.11</v>
      </c>
    </row>
    <row r="6294" spans="1:8" x14ac:dyDescent="0.2">
      <c r="A6294" t="s">
        <v>71</v>
      </c>
      <c r="B6294" t="s">
        <v>55</v>
      </c>
      <c r="C6294" t="s">
        <v>82</v>
      </c>
      <c r="D6294" s="4">
        <v>43221</v>
      </c>
      <c r="E6294" t="s">
        <v>207</v>
      </c>
      <c r="F6294" s="5">
        <v>43221</v>
      </c>
      <c r="G6294">
        <v>1792.51</v>
      </c>
      <c r="H6294">
        <v>168.48</v>
      </c>
    </row>
    <row r="6295" spans="1:8" x14ac:dyDescent="0.2">
      <c r="A6295" t="s">
        <v>71</v>
      </c>
      <c r="B6295" t="s">
        <v>55</v>
      </c>
      <c r="C6295" t="s">
        <v>82</v>
      </c>
      <c r="D6295" s="4">
        <v>43221</v>
      </c>
      <c r="E6295" t="s">
        <v>199</v>
      </c>
      <c r="F6295" s="5">
        <v>43221</v>
      </c>
      <c r="G6295">
        <v>41538.36</v>
      </c>
      <c r="H6295">
        <v>2159.9899999999998</v>
      </c>
    </row>
    <row r="6296" spans="1:8" x14ac:dyDescent="0.2">
      <c r="A6296" t="s">
        <v>71</v>
      </c>
      <c r="B6296" t="s">
        <v>55</v>
      </c>
      <c r="C6296" t="s">
        <v>82</v>
      </c>
      <c r="D6296" s="4">
        <v>43221</v>
      </c>
      <c r="E6296" t="s">
        <v>198</v>
      </c>
      <c r="F6296" s="5">
        <v>43221</v>
      </c>
      <c r="G6296">
        <v>41538.36</v>
      </c>
      <c r="H6296">
        <v>-2159.9899999999998</v>
      </c>
    </row>
    <row r="6297" spans="1:8" x14ac:dyDescent="0.2">
      <c r="A6297" t="s">
        <v>71</v>
      </c>
      <c r="B6297" t="s">
        <v>55</v>
      </c>
      <c r="C6297" t="s">
        <v>80</v>
      </c>
      <c r="D6297" s="4">
        <v>43221</v>
      </c>
      <c r="E6297" t="s">
        <v>198</v>
      </c>
      <c r="F6297" s="5">
        <v>43221</v>
      </c>
      <c r="G6297">
        <v>6648.36</v>
      </c>
      <c r="H6297">
        <v>-472.04</v>
      </c>
    </row>
    <row r="6298" spans="1:8" x14ac:dyDescent="0.2">
      <c r="A6298" t="s">
        <v>71</v>
      </c>
      <c r="B6298" t="s">
        <v>55</v>
      </c>
      <c r="C6298" t="s">
        <v>80</v>
      </c>
      <c r="D6298" s="4">
        <v>43221</v>
      </c>
      <c r="E6298" t="s">
        <v>202</v>
      </c>
      <c r="F6298" s="5">
        <v>43221</v>
      </c>
      <c r="G6298">
        <v>6361.46</v>
      </c>
      <c r="H6298">
        <v>839.68</v>
      </c>
    </row>
    <row r="6299" spans="1:8" x14ac:dyDescent="0.2">
      <c r="A6299" t="s">
        <v>71</v>
      </c>
      <c r="B6299" t="s">
        <v>55</v>
      </c>
      <c r="C6299" t="s">
        <v>80</v>
      </c>
      <c r="D6299" s="4">
        <v>43221</v>
      </c>
      <c r="E6299" t="s">
        <v>203</v>
      </c>
      <c r="F6299" s="5">
        <v>43221</v>
      </c>
      <c r="G6299">
        <v>286.89999999999998</v>
      </c>
      <c r="H6299">
        <v>37.869999999999997</v>
      </c>
    </row>
    <row r="6300" spans="1:8" x14ac:dyDescent="0.2">
      <c r="A6300" t="s">
        <v>71</v>
      </c>
      <c r="B6300" t="s">
        <v>55</v>
      </c>
      <c r="C6300" t="s">
        <v>80</v>
      </c>
      <c r="D6300" s="4">
        <v>43221</v>
      </c>
      <c r="E6300" t="s">
        <v>199</v>
      </c>
      <c r="F6300" s="5">
        <v>43221</v>
      </c>
      <c r="G6300">
        <v>6648.36</v>
      </c>
      <c r="H6300">
        <v>472.04</v>
      </c>
    </row>
    <row r="6301" spans="1:8" x14ac:dyDescent="0.2">
      <c r="A6301" t="s">
        <v>71</v>
      </c>
      <c r="B6301" t="s">
        <v>55</v>
      </c>
      <c r="C6301" t="s">
        <v>81</v>
      </c>
      <c r="D6301" s="4">
        <v>43221</v>
      </c>
      <c r="E6301" t="s">
        <v>198</v>
      </c>
      <c r="F6301" s="5">
        <v>43221</v>
      </c>
      <c r="G6301">
        <v>9048.44</v>
      </c>
      <c r="H6301">
        <v>-316.70999999999998</v>
      </c>
    </row>
    <row r="6302" spans="1:8" x14ac:dyDescent="0.2">
      <c r="A6302" t="s">
        <v>71</v>
      </c>
      <c r="B6302" t="s">
        <v>55</v>
      </c>
      <c r="C6302" t="s">
        <v>81</v>
      </c>
      <c r="D6302" s="4">
        <v>43221</v>
      </c>
      <c r="E6302" t="s">
        <v>204</v>
      </c>
      <c r="F6302" s="5">
        <v>43221</v>
      </c>
      <c r="G6302">
        <v>8657.9599999999991</v>
      </c>
      <c r="H6302">
        <v>562.78</v>
      </c>
    </row>
    <row r="6303" spans="1:8" x14ac:dyDescent="0.2">
      <c r="A6303" t="s">
        <v>71</v>
      </c>
      <c r="B6303" t="s">
        <v>55</v>
      </c>
      <c r="C6303" t="s">
        <v>81</v>
      </c>
      <c r="D6303" s="4">
        <v>43221</v>
      </c>
      <c r="E6303" t="s">
        <v>205</v>
      </c>
      <c r="F6303" s="5">
        <v>43221</v>
      </c>
      <c r="G6303">
        <v>390.48</v>
      </c>
      <c r="H6303">
        <v>25.39</v>
      </c>
    </row>
    <row r="6304" spans="1:8" x14ac:dyDescent="0.2">
      <c r="A6304" t="s">
        <v>71</v>
      </c>
      <c r="B6304" t="s">
        <v>55</v>
      </c>
      <c r="C6304" t="s">
        <v>81</v>
      </c>
      <c r="D6304" s="4">
        <v>43221</v>
      </c>
      <c r="E6304" t="s">
        <v>199</v>
      </c>
      <c r="F6304" s="5">
        <v>43221</v>
      </c>
      <c r="G6304">
        <v>9048.44</v>
      </c>
      <c r="H6304">
        <v>316.70999999999998</v>
      </c>
    </row>
    <row r="6305" spans="1:8" x14ac:dyDescent="0.2">
      <c r="A6305" t="s">
        <v>71</v>
      </c>
      <c r="B6305" t="s">
        <v>55</v>
      </c>
      <c r="C6305" t="s">
        <v>82</v>
      </c>
      <c r="D6305" s="4">
        <v>43221</v>
      </c>
      <c r="E6305" t="s">
        <v>199</v>
      </c>
      <c r="F6305" s="5">
        <v>43221</v>
      </c>
      <c r="G6305">
        <v>5001.7299999999996</v>
      </c>
      <c r="H6305">
        <v>260.10000000000002</v>
      </c>
    </row>
    <row r="6306" spans="1:8" x14ac:dyDescent="0.2">
      <c r="A6306" t="s">
        <v>71</v>
      </c>
      <c r="B6306" t="s">
        <v>55</v>
      </c>
      <c r="C6306" t="s">
        <v>82</v>
      </c>
      <c r="D6306" s="4">
        <v>43221</v>
      </c>
      <c r="E6306" t="s">
        <v>198</v>
      </c>
      <c r="F6306" s="5">
        <v>43221</v>
      </c>
      <c r="G6306">
        <v>5001.7299999999996</v>
      </c>
      <c r="H6306">
        <v>-260.10000000000002</v>
      </c>
    </row>
    <row r="6307" spans="1:8" x14ac:dyDescent="0.2">
      <c r="A6307" t="s">
        <v>71</v>
      </c>
      <c r="B6307" t="s">
        <v>55</v>
      </c>
      <c r="C6307" t="s">
        <v>82</v>
      </c>
      <c r="D6307" s="4">
        <v>43221</v>
      </c>
      <c r="E6307" t="s">
        <v>206</v>
      </c>
      <c r="F6307" s="5">
        <v>43221</v>
      </c>
      <c r="G6307">
        <v>4785.88</v>
      </c>
      <c r="H6307">
        <v>449.86</v>
      </c>
    </row>
    <row r="6308" spans="1:8" x14ac:dyDescent="0.2">
      <c r="A6308" t="s">
        <v>71</v>
      </c>
      <c r="B6308" t="s">
        <v>55</v>
      </c>
      <c r="C6308" t="s">
        <v>82</v>
      </c>
      <c r="D6308" s="4">
        <v>43221</v>
      </c>
      <c r="E6308" t="s">
        <v>207</v>
      </c>
      <c r="F6308" s="5">
        <v>43221</v>
      </c>
      <c r="G6308">
        <v>215.85</v>
      </c>
      <c r="H6308">
        <v>20.25</v>
      </c>
    </row>
    <row r="6309" spans="1:8" x14ac:dyDescent="0.2">
      <c r="A6309" t="s">
        <v>71</v>
      </c>
      <c r="B6309" t="s">
        <v>55</v>
      </c>
      <c r="C6309" t="s">
        <v>80</v>
      </c>
      <c r="D6309" s="4">
        <v>43221</v>
      </c>
      <c r="E6309" t="s">
        <v>198</v>
      </c>
      <c r="F6309" s="5">
        <v>43221</v>
      </c>
      <c r="G6309">
        <v>6721.03</v>
      </c>
      <c r="H6309">
        <v>-477.16</v>
      </c>
    </row>
    <row r="6310" spans="1:8" x14ac:dyDescent="0.2">
      <c r="A6310" t="s">
        <v>71</v>
      </c>
      <c r="B6310" t="s">
        <v>55</v>
      </c>
      <c r="C6310" t="s">
        <v>80</v>
      </c>
      <c r="D6310" s="4">
        <v>43221</v>
      </c>
      <c r="E6310" t="s">
        <v>202</v>
      </c>
      <c r="F6310" s="5">
        <v>43221</v>
      </c>
      <c r="G6310">
        <v>6430.98</v>
      </c>
      <c r="H6310">
        <v>848.89</v>
      </c>
    </row>
    <row r="6311" spans="1:8" x14ac:dyDescent="0.2">
      <c r="A6311" t="s">
        <v>71</v>
      </c>
      <c r="B6311" t="s">
        <v>55</v>
      </c>
      <c r="C6311" t="s">
        <v>80</v>
      </c>
      <c r="D6311" s="4">
        <v>43221</v>
      </c>
      <c r="E6311" t="s">
        <v>203</v>
      </c>
      <c r="F6311" s="5">
        <v>43221</v>
      </c>
      <c r="G6311">
        <v>290.05</v>
      </c>
      <c r="H6311">
        <v>38.31</v>
      </c>
    </row>
    <row r="6312" spans="1:8" x14ac:dyDescent="0.2">
      <c r="A6312" t="s">
        <v>71</v>
      </c>
      <c r="B6312" t="s">
        <v>55</v>
      </c>
      <c r="C6312" t="s">
        <v>80</v>
      </c>
      <c r="D6312" s="4">
        <v>43221</v>
      </c>
      <c r="E6312" t="s">
        <v>199</v>
      </c>
      <c r="F6312" s="5">
        <v>43221</v>
      </c>
      <c r="G6312">
        <v>6721.03</v>
      </c>
      <c r="H6312">
        <v>477.16</v>
      </c>
    </row>
    <row r="6313" spans="1:8" x14ac:dyDescent="0.2">
      <c r="A6313" t="s">
        <v>71</v>
      </c>
      <c r="B6313" t="s">
        <v>55</v>
      </c>
      <c r="C6313" t="s">
        <v>80</v>
      </c>
      <c r="D6313" s="4">
        <v>43221</v>
      </c>
      <c r="E6313" t="s">
        <v>199</v>
      </c>
      <c r="F6313" s="5">
        <v>43101</v>
      </c>
      <c r="G6313">
        <v>8035.66</v>
      </c>
      <c r="H6313">
        <v>425.89</v>
      </c>
    </row>
    <row r="6314" spans="1:8" x14ac:dyDescent="0.2">
      <c r="A6314" t="s">
        <v>71</v>
      </c>
      <c r="B6314" t="s">
        <v>55</v>
      </c>
      <c r="C6314" t="s">
        <v>80</v>
      </c>
      <c r="D6314" s="4">
        <v>43221</v>
      </c>
      <c r="E6314" t="s">
        <v>193</v>
      </c>
      <c r="F6314" s="5">
        <v>43101</v>
      </c>
      <c r="G6314">
        <v>7688.9</v>
      </c>
      <c r="H6314">
        <v>1014.95</v>
      </c>
    </row>
    <row r="6315" spans="1:8" x14ac:dyDescent="0.2">
      <c r="A6315" t="s">
        <v>71</v>
      </c>
      <c r="B6315" t="s">
        <v>55</v>
      </c>
      <c r="C6315" t="s">
        <v>80</v>
      </c>
      <c r="D6315" s="4">
        <v>43221</v>
      </c>
      <c r="E6315" t="s">
        <v>192</v>
      </c>
      <c r="F6315" s="5">
        <v>43101</v>
      </c>
      <c r="G6315">
        <v>346.76</v>
      </c>
      <c r="H6315">
        <v>45.73</v>
      </c>
    </row>
    <row r="6316" spans="1:8" x14ac:dyDescent="0.2">
      <c r="A6316" t="s">
        <v>71</v>
      </c>
      <c r="B6316" t="s">
        <v>55</v>
      </c>
      <c r="C6316" t="s">
        <v>80</v>
      </c>
      <c r="D6316" s="4">
        <v>43221</v>
      </c>
      <c r="E6316" t="s">
        <v>198</v>
      </c>
      <c r="F6316" s="5">
        <v>43101</v>
      </c>
      <c r="G6316">
        <v>8035.66</v>
      </c>
      <c r="H6316">
        <v>-425.89</v>
      </c>
    </row>
    <row r="6317" spans="1:8" x14ac:dyDescent="0.2">
      <c r="A6317" t="s">
        <v>71</v>
      </c>
      <c r="B6317" t="s">
        <v>55</v>
      </c>
      <c r="C6317" t="s">
        <v>81</v>
      </c>
      <c r="D6317" s="4">
        <v>43221</v>
      </c>
      <c r="E6317" t="s">
        <v>199</v>
      </c>
      <c r="F6317" s="5">
        <v>43221</v>
      </c>
      <c r="G6317">
        <v>8536.6200000000008</v>
      </c>
      <c r="H6317">
        <v>298.79000000000002</v>
      </c>
    </row>
    <row r="6318" spans="1:8" x14ac:dyDescent="0.2">
      <c r="A6318" t="s">
        <v>71</v>
      </c>
      <c r="B6318" t="s">
        <v>55</v>
      </c>
      <c r="C6318" t="s">
        <v>81</v>
      </c>
      <c r="D6318" s="4">
        <v>43221</v>
      </c>
      <c r="E6318" t="s">
        <v>204</v>
      </c>
      <c r="F6318" s="5">
        <v>43221</v>
      </c>
      <c r="G6318">
        <v>8168.23</v>
      </c>
      <c r="H6318">
        <v>530.91999999999996</v>
      </c>
    </row>
    <row r="6319" spans="1:8" x14ac:dyDescent="0.2">
      <c r="A6319" t="s">
        <v>71</v>
      </c>
      <c r="B6319" t="s">
        <v>55</v>
      </c>
      <c r="C6319" t="s">
        <v>81</v>
      </c>
      <c r="D6319" s="4">
        <v>43221</v>
      </c>
      <c r="E6319" t="s">
        <v>205</v>
      </c>
      <c r="F6319" s="5">
        <v>43221</v>
      </c>
      <c r="G6319">
        <v>368.39</v>
      </c>
      <c r="H6319">
        <v>23.92</v>
      </c>
    </row>
    <row r="6320" spans="1:8" x14ac:dyDescent="0.2">
      <c r="A6320" t="s">
        <v>71</v>
      </c>
      <c r="B6320" t="s">
        <v>55</v>
      </c>
      <c r="C6320" t="s">
        <v>81</v>
      </c>
      <c r="D6320" s="4">
        <v>43221</v>
      </c>
      <c r="E6320" t="s">
        <v>198</v>
      </c>
      <c r="F6320" s="5">
        <v>43221</v>
      </c>
      <c r="G6320">
        <v>8536.6200000000008</v>
      </c>
      <c r="H6320">
        <v>-298.79000000000002</v>
      </c>
    </row>
    <row r="6321" spans="1:8" x14ac:dyDescent="0.2">
      <c r="A6321" t="s">
        <v>71</v>
      </c>
      <c r="B6321" t="s">
        <v>55</v>
      </c>
      <c r="C6321" t="s">
        <v>81</v>
      </c>
      <c r="D6321" s="4">
        <v>43221</v>
      </c>
      <c r="E6321" t="s">
        <v>195</v>
      </c>
      <c r="F6321" s="5">
        <v>43101</v>
      </c>
      <c r="G6321">
        <v>19128.96</v>
      </c>
      <c r="H6321">
        <v>1243.3900000000001</v>
      </c>
    </row>
    <row r="6322" spans="1:8" x14ac:dyDescent="0.2">
      <c r="A6322" t="s">
        <v>71</v>
      </c>
      <c r="B6322" t="s">
        <v>55</v>
      </c>
      <c r="C6322" t="s">
        <v>81</v>
      </c>
      <c r="D6322" s="4">
        <v>43221</v>
      </c>
      <c r="E6322" t="s">
        <v>194</v>
      </c>
      <c r="F6322" s="5">
        <v>43101</v>
      </c>
      <c r="G6322">
        <v>862.71</v>
      </c>
      <c r="H6322">
        <v>56.08</v>
      </c>
    </row>
    <row r="6323" spans="1:8" x14ac:dyDescent="0.2">
      <c r="A6323" t="s">
        <v>71</v>
      </c>
      <c r="B6323" t="s">
        <v>55</v>
      </c>
      <c r="C6323" t="s">
        <v>81</v>
      </c>
      <c r="D6323" s="4">
        <v>43221</v>
      </c>
      <c r="E6323" t="s">
        <v>198</v>
      </c>
      <c r="F6323" s="5">
        <v>43101</v>
      </c>
      <c r="G6323">
        <v>19991.669999999998</v>
      </c>
      <c r="H6323">
        <v>-519.74</v>
      </c>
    </row>
    <row r="6324" spans="1:8" x14ac:dyDescent="0.2">
      <c r="A6324" t="s">
        <v>71</v>
      </c>
      <c r="B6324" t="s">
        <v>55</v>
      </c>
      <c r="C6324" t="s">
        <v>81</v>
      </c>
      <c r="D6324" s="4">
        <v>43221</v>
      </c>
      <c r="E6324" t="s">
        <v>199</v>
      </c>
      <c r="F6324" s="5">
        <v>43101</v>
      </c>
      <c r="G6324">
        <v>19991.669999999998</v>
      </c>
      <c r="H6324">
        <v>519.74</v>
      </c>
    </row>
    <row r="6325" spans="1:8" x14ac:dyDescent="0.2">
      <c r="A6325" t="s">
        <v>71</v>
      </c>
      <c r="B6325" t="s">
        <v>55</v>
      </c>
      <c r="C6325" t="s">
        <v>82</v>
      </c>
      <c r="D6325" s="4">
        <v>43221</v>
      </c>
      <c r="E6325" t="s">
        <v>199</v>
      </c>
      <c r="F6325" s="5">
        <v>43221</v>
      </c>
      <c r="G6325">
        <v>5106.09</v>
      </c>
      <c r="H6325">
        <v>265.52999999999997</v>
      </c>
    </row>
    <row r="6326" spans="1:8" x14ac:dyDescent="0.2">
      <c r="A6326" t="s">
        <v>71</v>
      </c>
      <c r="B6326" t="s">
        <v>55</v>
      </c>
      <c r="C6326" t="s">
        <v>82</v>
      </c>
      <c r="D6326" s="4">
        <v>43221</v>
      </c>
      <c r="E6326" t="s">
        <v>198</v>
      </c>
      <c r="F6326" s="5">
        <v>43221</v>
      </c>
      <c r="G6326">
        <v>5106.09</v>
      </c>
      <c r="H6326">
        <v>-265.52999999999997</v>
      </c>
    </row>
    <row r="6327" spans="1:8" x14ac:dyDescent="0.2">
      <c r="A6327" t="s">
        <v>71</v>
      </c>
      <c r="B6327" t="s">
        <v>55</v>
      </c>
      <c r="C6327" t="s">
        <v>82</v>
      </c>
      <c r="D6327" s="4">
        <v>43221</v>
      </c>
      <c r="E6327" t="s">
        <v>206</v>
      </c>
      <c r="F6327" s="5">
        <v>43221</v>
      </c>
      <c r="G6327">
        <v>4885.75</v>
      </c>
      <c r="H6327">
        <v>459.25</v>
      </c>
    </row>
    <row r="6328" spans="1:8" x14ac:dyDescent="0.2">
      <c r="A6328" t="s">
        <v>71</v>
      </c>
      <c r="B6328" t="s">
        <v>55</v>
      </c>
      <c r="C6328" t="s">
        <v>82</v>
      </c>
      <c r="D6328" s="4">
        <v>43221</v>
      </c>
      <c r="E6328" t="s">
        <v>207</v>
      </c>
      <c r="F6328" s="5">
        <v>43221</v>
      </c>
      <c r="G6328">
        <v>220.34</v>
      </c>
      <c r="H6328">
        <v>20.73</v>
      </c>
    </row>
    <row r="6329" spans="1:8" x14ac:dyDescent="0.2">
      <c r="A6329" t="s">
        <v>71</v>
      </c>
      <c r="B6329" t="s">
        <v>55</v>
      </c>
      <c r="C6329" t="s">
        <v>82</v>
      </c>
      <c r="D6329" s="4">
        <v>43221</v>
      </c>
      <c r="E6329" t="s">
        <v>199</v>
      </c>
      <c r="F6329" s="5">
        <v>43101</v>
      </c>
      <c r="G6329">
        <v>9609.25</v>
      </c>
      <c r="H6329">
        <v>365.16</v>
      </c>
    </row>
    <row r="6330" spans="1:8" x14ac:dyDescent="0.2">
      <c r="A6330" t="s">
        <v>71</v>
      </c>
      <c r="B6330" t="s">
        <v>55</v>
      </c>
      <c r="C6330" t="s">
        <v>82</v>
      </c>
      <c r="D6330" s="4">
        <v>43221</v>
      </c>
      <c r="E6330" t="s">
        <v>197</v>
      </c>
      <c r="F6330" s="5">
        <v>43101</v>
      </c>
      <c r="G6330">
        <v>9194.58</v>
      </c>
      <c r="H6330">
        <v>873.49</v>
      </c>
    </row>
    <row r="6331" spans="1:8" x14ac:dyDescent="0.2">
      <c r="A6331" t="s">
        <v>71</v>
      </c>
      <c r="B6331" t="s">
        <v>55</v>
      </c>
      <c r="C6331" t="s">
        <v>82</v>
      </c>
      <c r="D6331" s="4">
        <v>43221</v>
      </c>
      <c r="E6331" t="s">
        <v>196</v>
      </c>
      <c r="F6331" s="5">
        <v>43101</v>
      </c>
      <c r="G6331">
        <v>414.67</v>
      </c>
      <c r="H6331">
        <v>39.369999999999997</v>
      </c>
    </row>
    <row r="6332" spans="1:8" x14ac:dyDescent="0.2">
      <c r="A6332" t="s">
        <v>71</v>
      </c>
      <c r="B6332" t="s">
        <v>55</v>
      </c>
      <c r="C6332" t="s">
        <v>82</v>
      </c>
      <c r="D6332" s="4">
        <v>43221</v>
      </c>
      <c r="E6332" t="s">
        <v>198</v>
      </c>
      <c r="F6332" s="5">
        <v>43101</v>
      </c>
      <c r="G6332">
        <v>9609.25</v>
      </c>
      <c r="H6332">
        <v>-365.16</v>
      </c>
    </row>
    <row r="6333" spans="1:8" x14ac:dyDescent="0.2">
      <c r="A6333" t="s">
        <v>71</v>
      </c>
      <c r="B6333" t="s">
        <v>55</v>
      </c>
      <c r="C6333" t="s">
        <v>80</v>
      </c>
      <c r="D6333" s="4">
        <v>43252</v>
      </c>
      <c r="E6333" t="s">
        <v>198</v>
      </c>
      <c r="F6333" s="5">
        <v>43221</v>
      </c>
      <c r="G6333">
        <v>2413.62</v>
      </c>
      <c r="H6333">
        <v>-171.35</v>
      </c>
    </row>
    <row r="6334" spans="1:8" x14ac:dyDescent="0.2">
      <c r="A6334" t="s">
        <v>71</v>
      </c>
      <c r="B6334" t="s">
        <v>55</v>
      </c>
      <c r="C6334" t="s">
        <v>80</v>
      </c>
      <c r="D6334" s="4">
        <v>43252</v>
      </c>
      <c r="E6334" t="s">
        <v>202</v>
      </c>
      <c r="F6334" s="5">
        <v>43221</v>
      </c>
      <c r="G6334">
        <v>2309.4699999999998</v>
      </c>
      <c r="H6334">
        <v>304.85000000000002</v>
      </c>
    </row>
    <row r="6335" spans="1:8" x14ac:dyDescent="0.2">
      <c r="A6335" t="s">
        <v>71</v>
      </c>
      <c r="B6335" t="s">
        <v>55</v>
      </c>
      <c r="C6335" t="s">
        <v>80</v>
      </c>
      <c r="D6335" s="4">
        <v>43252</v>
      </c>
      <c r="E6335" t="s">
        <v>203</v>
      </c>
      <c r="F6335" s="5">
        <v>43221</v>
      </c>
      <c r="G6335">
        <v>104.15</v>
      </c>
      <c r="H6335">
        <v>13.74</v>
      </c>
    </row>
    <row r="6336" spans="1:8" x14ac:dyDescent="0.2">
      <c r="A6336" t="s">
        <v>71</v>
      </c>
      <c r="B6336" t="s">
        <v>55</v>
      </c>
      <c r="C6336" t="s">
        <v>80</v>
      </c>
      <c r="D6336" s="4">
        <v>43252</v>
      </c>
      <c r="E6336" t="s">
        <v>199</v>
      </c>
      <c r="F6336" s="5">
        <v>43221</v>
      </c>
      <c r="G6336">
        <v>2413.62</v>
      </c>
      <c r="H6336">
        <v>171.35</v>
      </c>
    </row>
    <row r="6337" spans="1:8" x14ac:dyDescent="0.2">
      <c r="A6337" t="s">
        <v>71</v>
      </c>
      <c r="B6337" t="s">
        <v>55</v>
      </c>
      <c r="C6337" t="s">
        <v>81</v>
      </c>
      <c r="D6337" s="4">
        <v>43252</v>
      </c>
      <c r="E6337" t="s">
        <v>198</v>
      </c>
      <c r="F6337" s="5">
        <v>43221</v>
      </c>
      <c r="G6337">
        <v>6129.32</v>
      </c>
      <c r="H6337">
        <v>-214.53</v>
      </c>
    </row>
    <row r="6338" spans="1:8" x14ac:dyDescent="0.2">
      <c r="A6338" t="s">
        <v>71</v>
      </c>
      <c r="B6338" t="s">
        <v>54</v>
      </c>
      <c r="C6338" t="s">
        <v>82</v>
      </c>
      <c r="D6338" s="4">
        <v>43313</v>
      </c>
      <c r="E6338" t="s">
        <v>206</v>
      </c>
      <c r="F6338" s="5">
        <v>43221</v>
      </c>
      <c r="G6338">
        <v>101562.86</v>
      </c>
      <c r="H6338">
        <v>9546.9599999999991</v>
      </c>
    </row>
    <row r="6339" spans="1:8" x14ac:dyDescent="0.2">
      <c r="A6339" t="s">
        <v>71</v>
      </c>
      <c r="B6339" t="s">
        <v>54</v>
      </c>
      <c r="C6339" t="s">
        <v>82</v>
      </c>
      <c r="D6339" s="4">
        <v>43313</v>
      </c>
      <c r="E6339" t="s">
        <v>207</v>
      </c>
      <c r="F6339" s="5">
        <v>43221</v>
      </c>
      <c r="G6339">
        <v>4580.45</v>
      </c>
      <c r="H6339">
        <v>430.52</v>
      </c>
    </row>
    <row r="6340" spans="1:8" x14ac:dyDescent="0.2">
      <c r="A6340" t="s">
        <v>71</v>
      </c>
      <c r="B6340" t="s">
        <v>54</v>
      </c>
      <c r="C6340" t="s">
        <v>82</v>
      </c>
      <c r="D6340" s="4">
        <v>43313</v>
      </c>
      <c r="E6340" t="s">
        <v>199</v>
      </c>
      <c r="F6340" s="5">
        <v>43221</v>
      </c>
      <c r="G6340">
        <v>106143.31</v>
      </c>
      <c r="H6340">
        <v>5519.35</v>
      </c>
    </row>
    <row r="6341" spans="1:8" x14ac:dyDescent="0.2">
      <c r="A6341" t="s">
        <v>71</v>
      </c>
      <c r="B6341" t="s">
        <v>55</v>
      </c>
      <c r="C6341" t="s">
        <v>80</v>
      </c>
      <c r="D6341" s="4">
        <v>43252</v>
      </c>
      <c r="E6341" t="s">
        <v>198</v>
      </c>
      <c r="F6341" s="5">
        <v>43221</v>
      </c>
      <c r="G6341">
        <v>6453.37</v>
      </c>
      <c r="H6341">
        <v>-458.19</v>
      </c>
    </row>
    <row r="6342" spans="1:8" x14ac:dyDescent="0.2">
      <c r="A6342" t="s">
        <v>71</v>
      </c>
      <c r="B6342" t="s">
        <v>55</v>
      </c>
      <c r="C6342" t="s">
        <v>80</v>
      </c>
      <c r="D6342" s="4">
        <v>43252</v>
      </c>
      <c r="E6342" t="s">
        <v>202</v>
      </c>
      <c r="F6342" s="5">
        <v>43221</v>
      </c>
      <c r="G6342">
        <v>6174.88</v>
      </c>
      <c r="H6342">
        <v>815.08</v>
      </c>
    </row>
    <row r="6343" spans="1:8" x14ac:dyDescent="0.2">
      <c r="A6343" t="s">
        <v>71</v>
      </c>
      <c r="B6343" t="s">
        <v>55</v>
      </c>
      <c r="C6343" t="s">
        <v>80</v>
      </c>
      <c r="D6343" s="4">
        <v>43252</v>
      </c>
      <c r="E6343" t="s">
        <v>203</v>
      </c>
      <c r="F6343" s="5">
        <v>43221</v>
      </c>
      <c r="G6343">
        <v>278.49</v>
      </c>
      <c r="H6343">
        <v>36.78</v>
      </c>
    </row>
    <row r="6344" spans="1:8" x14ac:dyDescent="0.2">
      <c r="A6344" t="s">
        <v>71</v>
      </c>
      <c r="B6344" t="s">
        <v>55</v>
      </c>
      <c r="C6344" t="s">
        <v>80</v>
      </c>
      <c r="D6344" s="4">
        <v>43252</v>
      </c>
      <c r="E6344" t="s">
        <v>199</v>
      </c>
      <c r="F6344" s="5">
        <v>43221</v>
      </c>
      <c r="G6344">
        <v>6453.37</v>
      </c>
      <c r="H6344">
        <v>458.19</v>
      </c>
    </row>
    <row r="6345" spans="1:8" x14ac:dyDescent="0.2">
      <c r="A6345" t="s">
        <v>71</v>
      </c>
      <c r="B6345" t="s">
        <v>55</v>
      </c>
      <c r="C6345" t="s">
        <v>81</v>
      </c>
      <c r="D6345" s="4">
        <v>43252</v>
      </c>
      <c r="E6345" t="s">
        <v>198</v>
      </c>
      <c r="F6345" s="5">
        <v>43221</v>
      </c>
      <c r="G6345">
        <v>19963.46</v>
      </c>
      <c r="H6345">
        <v>-698.73</v>
      </c>
    </row>
    <row r="6346" spans="1:8" x14ac:dyDescent="0.2">
      <c r="A6346" t="s">
        <v>71</v>
      </c>
      <c r="B6346" t="s">
        <v>55</v>
      </c>
      <c r="C6346" t="s">
        <v>81</v>
      </c>
      <c r="D6346" s="4">
        <v>43252</v>
      </c>
      <c r="E6346" t="s">
        <v>204</v>
      </c>
      <c r="F6346" s="5">
        <v>43221</v>
      </c>
      <c r="G6346">
        <v>19101.96</v>
      </c>
      <c r="H6346">
        <v>1241.6199999999999</v>
      </c>
    </row>
    <row r="6347" spans="1:8" x14ac:dyDescent="0.2">
      <c r="A6347" t="s">
        <v>71</v>
      </c>
      <c r="B6347" t="s">
        <v>55</v>
      </c>
      <c r="C6347" t="s">
        <v>81</v>
      </c>
      <c r="D6347" s="4">
        <v>43252</v>
      </c>
      <c r="E6347" t="s">
        <v>205</v>
      </c>
      <c r="F6347" s="5">
        <v>43221</v>
      </c>
      <c r="G6347">
        <v>861.5</v>
      </c>
      <c r="H6347">
        <v>56</v>
      </c>
    </row>
    <row r="6348" spans="1:8" x14ac:dyDescent="0.2">
      <c r="A6348" t="s">
        <v>71</v>
      </c>
      <c r="B6348" t="s">
        <v>55</v>
      </c>
      <c r="C6348" t="s">
        <v>81</v>
      </c>
      <c r="D6348" s="4">
        <v>43252</v>
      </c>
      <c r="E6348" t="s">
        <v>199</v>
      </c>
      <c r="F6348" s="5">
        <v>43221</v>
      </c>
      <c r="G6348">
        <v>19963.46</v>
      </c>
      <c r="H6348">
        <v>698.73</v>
      </c>
    </row>
    <row r="6349" spans="1:8" x14ac:dyDescent="0.2">
      <c r="A6349" t="s">
        <v>71</v>
      </c>
      <c r="B6349" t="s">
        <v>55</v>
      </c>
      <c r="C6349" t="s">
        <v>82</v>
      </c>
      <c r="D6349" s="4">
        <v>43252</v>
      </c>
      <c r="E6349" t="s">
        <v>198</v>
      </c>
      <c r="F6349" s="5">
        <v>43221</v>
      </c>
      <c r="G6349">
        <v>6111.82</v>
      </c>
      <c r="H6349">
        <v>-317.77999999999997</v>
      </c>
    </row>
    <row r="6350" spans="1:8" x14ac:dyDescent="0.2">
      <c r="A6350" t="s">
        <v>71</v>
      </c>
      <c r="B6350" t="s">
        <v>55</v>
      </c>
      <c r="C6350" t="s">
        <v>82</v>
      </c>
      <c r="D6350" s="4">
        <v>43252</v>
      </c>
      <c r="E6350" t="s">
        <v>206</v>
      </c>
      <c r="F6350" s="5">
        <v>43221</v>
      </c>
      <c r="G6350">
        <v>5848.07</v>
      </c>
      <c r="H6350">
        <v>549.74</v>
      </c>
    </row>
    <row r="6351" spans="1:8" x14ac:dyDescent="0.2">
      <c r="A6351" t="s">
        <v>71</v>
      </c>
      <c r="B6351" t="s">
        <v>55</v>
      </c>
      <c r="C6351" t="s">
        <v>82</v>
      </c>
      <c r="D6351" s="4">
        <v>43252</v>
      </c>
      <c r="E6351" t="s">
        <v>207</v>
      </c>
      <c r="F6351" s="5">
        <v>43221</v>
      </c>
      <c r="G6351">
        <v>263.75</v>
      </c>
      <c r="H6351">
        <v>24.79</v>
      </c>
    </row>
    <row r="6352" spans="1:8" x14ac:dyDescent="0.2">
      <c r="A6352" t="s">
        <v>71</v>
      </c>
      <c r="B6352" t="s">
        <v>55</v>
      </c>
      <c r="C6352" t="s">
        <v>82</v>
      </c>
      <c r="D6352" s="4">
        <v>43252</v>
      </c>
      <c r="E6352" t="s">
        <v>199</v>
      </c>
      <c r="F6352" s="5">
        <v>43221</v>
      </c>
      <c r="G6352">
        <v>6111.82</v>
      </c>
      <c r="H6352">
        <v>317.77999999999997</v>
      </c>
    </row>
    <row r="6353" spans="1:8" x14ac:dyDescent="0.2">
      <c r="A6353" t="s">
        <v>71</v>
      </c>
      <c r="B6353" t="s">
        <v>55</v>
      </c>
      <c r="C6353" t="s">
        <v>80</v>
      </c>
      <c r="D6353" s="4">
        <v>43252</v>
      </c>
      <c r="E6353" t="s">
        <v>198</v>
      </c>
      <c r="F6353" s="5">
        <v>43221</v>
      </c>
      <c r="G6353">
        <v>3208.49</v>
      </c>
      <c r="H6353">
        <v>-227.8</v>
      </c>
    </row>
    <row r="6354" spans="1:8" x14ac:dyDescent="0.2">
      <c r="A6354" t="s">
        <v>71</v>
      </c>
      <c r="B6354" t="s">
        <v>55</v>
      </c>
      <c r="C6354" t="s">
        <v>80</v>
      </c>
      <c r="D6354" s="4">
        <v>43252</v>
      </c>
      <c r="E6354" t="s">
        <v>202</v>
      </c>
      <c r="F6354" s="5">
        <v>43221</v>
      </c>
      <c r="G6354">
        <v>3070.03</v>
      </c>
      <c r="H6354">
        <v>405.23</v>
      </c>
    </row>
    <row r="6355" spans="1:8" x14ac:dyDescent="0.2">
      <c r="A6355" t="s">
        <v>71</v>
      </c>
      <c r="B6355" t="s">
        <v>55</v>
      </c>
      <c r="C6355" t="s">
        <v>80</v>
      </c>
      <c r="D6355" s="4">
        <v>43252</v>
      </c>
      <c r="E6355" t="s">
        <v>203</v>
      </c>
      <c r="F6355" s="5">
        <v>43221</v>
      </c>
      <c r="G6355">
        <v>138.46</v>
      </c>
      <c r="H6355">
        <v>18.28</v>
      </c>
    </row>
    <row r="6356" spans="1:8" x14ac:dyDescent="0.2">
      <c r="A6356" t="s">
        <v>71</v>
      </c>
      <c r="B6356" t="s">
        <v>55</v>
      </c>
      <c r="C6356" t="s">
        <v>80</v>
      </c>
      <c r="D6356" s="4">
        <v>43252</v>
      </c>
      <c r="E6356" t="s">
        <v>199</v>
      </c>
      <c r="F6356" s="5">
        <v>43221</v>
      </c>
      <c r="G6356">
        <v>3208.49</v>
      </c>
      <c r="H6356">
        <v>227.8</v>
      </c>
    </row>
    <row r="6357" spans="1:8" x14ac:dyDescent="0.2">
      <c r="A6357" t="s">
        <v>71</v>
      </c>
      <c r="B6357" t="s">
        <v>55</v>
      </c>
      <c r="C6357" t="s">
        <v>81</v>
      </c>
      <c r="D6357" s="4">
        <v>43252</v>
      </c>
      <c r="E6357" t="s">
        <v>198</v>
      </c>
      <c r="F6357" s="5">
        <v>43221</v>
      </c>
      <c r="G6357">
        <v>3380.11</v>
      </c>
      <c r="H6357">
        <v>-118.31</v>
      </c>
    </row>
    <row r="6358" spans="1:8" x14ac:dyDescent="0.2">
      <c r="A6358" t="s">
        <v>71</v>
      </c>
      <c r="B6358" t="s">
        <v>55</v>
      </c>
      <c r="C6358" t="s">
        <v>81</v>
      </c>
      <c r="D6358" s="4">
        <v>43252</v>
      </c>
      <c r="E6358" t="s">
        <v>204</v>
      </c>
      <c r="F6358" s="5">
        <v>43221</v>
      </c>
      <c r="G6358">
        <v>3234.24</v>
      </c>
      <c r="H6358">
        <v>210.23</v>
      </c>
    </row>
    <row r="6359" spans="1:8" x14ac:dyDescent="0.2">
      <c r="A6359" t="s">
        <v>71</v>
      </c>
      <c r="B6359" t="s">
        <v>55</v>
      </c>
      <c r="C6359" t="s">
        <v>81</v>
      </c>
      <c r="D6359" s="4">
        <v>43252</v>
      </c>
      <c r="E6359" t="s">
        <v>205</v>
      </c>
      <c r="F6359" s="5">
        <v>43221</v>
      </c>
      <c r="G6359">
        <v>145.87</v>
      </c>
      <c r="H6359">
        <v>9.48</v>
      </c>
    </row>
    <row r="6360" spans="1:8" x14ac:dyDescent="0.2">
      <c r="A6360" t="s">
        <v>71</v>
      </c>
      <c r="B6360" t="s">
        <v>55</v>
      </c>
      <c r="C6360" t="s">
        <v>81</v>
      </c>
      <c r="D6360" s="4">
        <v>43252</v>
      </c>
      <c r="E6360" t="s">
        <v>199</v>
      </c>
      <c r="F6360" s="5">
        <v>43221</v>
      </c>
      <c r="G6360">
        <v>3380.11</v>
      </c>
      <c r="H6360">
        <v>118.31</v>
      </c>
    </row>
    <row r="6361" spans="1:8" x14ac:dyDescent="0.2">
      <c r="A6361" t="s">
        <v>71</v>
      </c>
      <c r="B6361" t="s">
        <v>55</v>
      </c>
      <c r="C6361" t="s">
        <v>82</v>
      </c>
      <c r="D6361" s="4">
        <v>43252</v>
      </c>
      <c r="E6361" t="s">
        <v>198</v>
      </c>
      <c r="F6361" s="5">
        <v>43221</v>
      </c>
      <c r="G6361">
        <v>2222.6799999999998</v>
      </c>
      <c r="H6361">
        <v>-115.57</v>
      </c>
    </row>
    <row r="6362" spans="1:8" x14ac:dyDescent="0.2">
      <c r="A6362" t="s">
        <v>71</v>
      </c>
      <c r="B6362" t="s">
        <v>55</v>
      </c>
      <c r="C6362" t="s">
        <v>82</v>
      </c>
      <c r="D6362" s="4">
        <v>43252</v>
      </c>
      <c r="E6362" t="s">
        <v>206</v>
      </c>
      <c r="F6362" s="5">
        <v>43221</v>
      </c>
      <c r="G6362">
        <v>2126.7600000000002</v>
      </c>
      <c r="H6362">
        <v>199.93</v>
      </c>
    </row>
    <row r="6363" spans="1:8" x14ac:dyDescent="0.2">
      <c r="A6363" t="s">
        <v>71</v>
      </c>
      <c r="B6363" t="s">
        <v>55</v>
      </c>
      <c r="C6363" t="s">
        <v>82</v>
      </c>
      <c r="D6363" s="4">
        <v>43252</v>
      </c>
      <c r="E6363" t="s">
        <v>207</v>
      </c>
      <c r="F6363" s="5">
        <v>43221</v>
      </c>
      <c r="G6363">
        <v>95.92</v>
      </c>
      <c r="H6363">
        <v>9.01</v>
      </c>
    </row>
    <row r="6364" spans="1:8" x14ac:dyDescent="0.2">
      <c r="A6364" t="s">
        <v>71</v>
      </c>
      <c r="B6364" t="s">
        <v>55</v>
      </c>
      <c r="C6364" t="s">
        <v>82</v>
      </c>
      <c r="D6364" s="4">
        <v>43252</v>
      </c>
      <c r="E6364" t="s">
        <v>199</v>
      </c>
      <c r="F6364" s="5">
        <v>43221</v>
      </c>
      <c r="G6364">
        <v>2222.6799999999998</v>
      </c>
      <c r="H6364">
        <v>115.57</v>
      </c>
    </row>
    <row r="6365" spans="1:8" x14ac:dyDescent="0.2">
      <c r="A6365" t="s">
        <v>71</v>
      </c>
      <c r="B6365" t="s">
        <v>55</v>
      </c>
      <c r="C6365" t="s">
        <v>80</v>
      </c>
      <c r="D6365" s="4">
        <v>43282</v>
      </c>
      <c r="E6365" t="s">
        <v>198</v>
      </c>
      <c r="F6365" s="5">
        <v>43221</v>
      </c>
      <c r="G6365">
        <v>19033.259999999998</v>
      </c>
      <c r="H6365">
        <v>-1351.36</v>
      </c>
    </row>
    <row r="6366" spans="1:8" x14ac:dyDescent="0.2">
      <c r="A6366" t="s">
        <v>71</v>
      </c>
      <c r="B6366" t="s">
        <v>55</v>
      </c>
      <c r="C6366" t="s">
        <v>80</v>
      </c>
      <c r="D6366" s="4">
        <v>43282</v>
      </c>
      <c r="E6366" t="s">
        <v>202</v>
      </c>
      <c r="F6366" s="5">
        <v>43221</v>
      </c>
      <c r="G6366">
        <v>18211.91</v>
      </c>
      <c r="H6366">
        <v>2403.96</v>
      </c>
    </row>
    <row r="6367" spans="1:8" x14ac:dyDescent="0.2">
      <c r="A6367" t="s">
        <v>71</v>
      </c>
      <c r="B6367" t="s">
        <v>55</v>
      </c>
      <c r="C6367" t="s">
        <v>80</v>
      </c>
      <c r="D6367" s="4">
        <v>43282</v>
      </c>
      <c r="E6367" t="s">
        <v>203</v>
      </c>
      <c r="F6367" s="5">
        <v>43221</v>
      </c>
      <c r="G6367">
        <v>821.35</v>
      </c>
      <c r="H6367">
        <v>108.42</v>
      </c>
    </row>
    <row r="6368" spans="1:8" x14ac:dyDescent="0.2">
      <c r="A6368" t="s">
        <v>71</v>
      </c>
      <c r="B6368" t="s">
        <v>55</v>
      </c>
      <c r="C6368" t="s">
        <v>80</v>
      </c>
      <c r="D6368" s="4">
        <v>43282</v>
      </c>
      <c r="E6368" t="s">
        <v>199</v>
      </c>
      <c r="F6368" s="5">
        <v>43221</v>
      </c>
      <c r="G6368">
        <v>19033.259999999998</v>
      </c>
      <c r="H6368">
        <v>1351.36</v>
      </c>
    </row>
    <row r="6369" spans="1:8" x14ac:dyDescent="0.2">
      <c r="A6369" t="s">
        <v>71</v>
      </c>
      <c r="B6369" t="s">
        <v>55</v>
      </c>
      <c r="C6369" t="s">
        <v>81</v>
      </c>
      <c r="D6369" s="4">
        <v>43282</v>
      </c>
      <c r="E6369" t="s">
        <v>198</v>
      </c>
      <c r="F6369" s="5">
        <v>43221</v>
      </c>
      <c r="G6369">
        <v>45158.01</v>
      </c>
      <c r="H6369">
        <v>-1580.52</v>
      </c>
    </row>
    <row r="6370" spans="1:8" x14ac:dyDescent="0.2">
      <c r="A6370" t="s">
        <v>71</v>
      </c>
      <c r="B6370" t="s">
        <v>55</v>
      </c>
      <c r="C6370" t="s">
        <v>81</v>
      </c>
      <c r="D6370" s="4">
        <v>43282</v>
      </c>
      <c r="E6370" t="s">
        <v>204</v>
      </c>
      <c r="F6370" s="5">
        <v>43221</v>
      </c>
      <c r="G6370">
        <v>43209.27</v>
      </c>
      <c r="H6370">
        <v>2808.62</v>
      </c>
    </row>
    <row r="6371" spans="1:8" x14ac:dyDescent="0.2">
      <c r="A6371" t="s">
        <v>71</v>
      </c>
      <c r="B6371" t="s">
        <v>55</v>
      </c>
      <c r="C6371" t="s">
        <v>81</v>
      </c>
      <c r="D6371" s="4">
        <v>43282</v>
      </c>
      <c r="E6371" t="s">
        <v>205</v>
      </c>
      <c r="F6371" s="5">
        <v>43221</v>
      </c>
      <c r="G6371">
        <v>1948.74</v>
      </c>
      <c r="H6371">
        <v>126.66</v>
      </c>
    </row>
    <row r="6372" spans="1:8" x14ac:dyDescent="0.2">
      <c r="A6372" t="s">
        <v>71</v>
      </c>
      <c r="B6372" t="s">
        <v>55</v>
      </c>
      <c r="C6372" t="s">
        <v>81</v>
      </c>
      <c r="D6372" s="4">
        <v>43282</v>
      </c>
      <c r="E6372" t="s">
        <v>199</v>
      </c>
      <c r="F6372" s="5">
        <v>43221</v>
      </c>
      <c r="G6372">
        <v>45158.01</v>
      </c>
      <c r="H6372">
        <v>1580.52</v>
      </c>
    </row>
    <row r="6373" spans="1:8" x14ac:dyDescent="0.2">
      <c r="A6373" t="s">
        <v>71</v>
      </c>
      <c r="B6373" t="s">
        <v>55</v>
      </c>
      <c r="C6373" t="s">
        <v>82</v>
      </c>
      <c r="D6373" s="4">
        <v>43282</v>
      </c>
      <c r="E6373" t="s">
        <v>198</v>
      </c>
      <c r="F6373" s="5">
        <v>43221</v>
      </c>
      <c r="G6373">
        <v>16983.63</v>
      </c>
      <c r="H6373">
        <v>-883.15</v>
      </c>
    </row>
    <row r="6374" spans="1:8" x14ac:dyDescent="0.2">
      <c r="A6374" t="s">
        <v>71</v>
      </c>
      <c r="B6374" t="s">
        <v>55</v>
      </c>
      <c r="C6374" t="s">
        <v>82</v>
      </c>
      <c r="D6374" s="4">
        <v>43282</v>
      </c>
      <c r="E6374" t="s">
        <v>206</v>
      </c>
      <c r="F6374" s="5">
        <v>43221</v>
      </c>
      <c r="G6374">
        <v>16250.71</v>
      </c>
      <c r="H6374">
        <v>1527.56</v>
      </c>
    </row>
    <row r="6375" spans="1:8" x14ac:dyDescent="0.2">
      <c r="A6375" t="s">
        <v>71</v>
      </c>
      <c r="B6375" t="s">
        <v>55</v>
      </c>
      <c r="C6375" t="s">
        <v>82</v>
      </c>
      <c r="D6375" s="4">
        <v>43282</v>
      </c>
      <c r="E6375" t="s">
        <v>207</v>
      </c>
      <c r="F6375" s="5">
        <v>43221</v>
      </c>
      <c r="G6375">
        <v>732.92</v>
      </c>
      <c r="H6375">
        <v>68.900000000000006</v>
      </c>
    </row>
    <row r="6376" spans="1:8" x14ac:dyDescent="0.2">
      <c r="A6376" t="s">
        <v>71</v>
      </c>
      <c r="B6376" t="s">
        <v>55</v>
      </c>
      <c r="C6376" t="s">
        <v>82</v>
      </c>
      <c r="D6376" s="4">
        <v>43282</v>
      </c>
      <c r="E6376" t="s">
        <v>199</v>
      </c>
      <c r="F6376" s="5">
        <v>43221</v>
      </c>
      <c r="G6376">
        <v>16983.63</v>
      </c>
      <c r="H6376">
        <v>883.15</v>
      </c>
    </row>
    <row r="6377" spans="1:8" x14ac:dyDescent="0.2">
      <c r="A6377" t="s">
        <v>71</v>
      </c>
      <c r="B6377" t="s">
        <v>54</v>
      </c>
      <c r="C6377" t="s">
        <v>80</v>
      </c>
      <c r="D6377" s="4">
        <v>43282</v>
      </c>
      <c r="E6377" t="s">
        <v>198</v>
      </c>
      <c r="F6377" s="5">
        <v>43101</v>
      </c>
      <c r="G6377">
        <v>0</v>
      </c>
      <c r="H6377">
        <v>0</v>
      </c>
    </row>
    <row r="6378" spans="1:8" x14ac:dyDescent="0.2">
      <c r="A6378" t="s">
        <v>71</v>
      </c>
      <c r="B6378" t="s">
        <v>54</v>
      </c>
      <c r="C6378" t="s">
        <v>80</v>
      </c>
      <c r="D6378" s="4">
        <v>43282</v>
      </c>
      <c r="E6378" t="s">
        <v>199</v>
      </c>
      <c r="F6378" s="5">
        <v>43101</v>
      </c>
      <c r="G6378">
        <v>0</v>
      </c>
      <c r="H6378">
        <v>0</v>
      </c>
    </row>
    <row r="6379" spans="1:8" x14ac:dyDescent="0.2">
      <c r="A6379" t="s">
        <v>71</v>
      </c>
      <c r="B6379" t="s">
        <v>54</v>
      </c>
      <c r="C6379" t="s">
        <v>80</v>
      </c>
      <c r="D6379" s="4">
        <v>43282</v>
      </c>
      <c r="E6379" t="s">
        <v>193</v>
      </c>
      <c r="F6379" s="5">
        <v>43101</v>
      </c>
      <c r="G6379">
        <v>0</v>
      </c>
      <c r="H6379">
        <v>0</v>
      </c>
    </row>
    <row r="6380" spans="1:8" x14ac:dyDescent="0.2">
      <c r="A6380" t="s">
        <v>71</v>
      </c>
      <c r="B6380" t="s">
        <v>54</v>
      </c>
      <c r="C6380" t="s">
        <v>80</v>
      </c>
      <c r="D6380" s="4">
        <v>43282</v>
      </c>
      <c r="E6380" t="s">
        <v>192</v>
      </c>
      <c r="F6380" s="5">
        <v>43101</v>
      </c>
      <c r="G6380">
        <v>0</v>
      </c>
      <c r="H6380">
        <v>0</v>
      </c>
    </row>
    <row r="6381" spans="1:8" x14ac:dyDescent="0.2">
      <c r="A6381" t="s">
        <v>71</v>
      </c>
      <c r="B6381" t="s">
        <v>54</v>
      </c>
      <c r="C6381" t="s">
        <v>81</v>
      </c>
      <c r="D6381" s="4">
        <v>43282</v>
      </c>
      <c r="E6381" t="s">
        <v>199</v>
      </c>
      <c r="F6381" s="5">
        <v>43101</v>
      </c>
      <c r="G6381">
        <v>0</v>
      </c>
      <c r="H6381">
        <v>0</v>
      </c>
    </row>
    <row r="6382" spans="1:8" x14ac:dyDescent="0.2">
      <c r="A6382" t="s">
        <v>71</v>
      </c>
      <c r="B6382" t="s">
        <v>54</v>
      </c>
      <c r="C6382" t="s">
        <v>81</v>
      </c>
      <c r="D6382" s="4">
        <v>43282</v>
      </c>
      <c r="E6382" t="s">
        <v>195</v>
      </c>
      <c r="F6382" s="5">
        <v>43101</v>
      </c>
      <c r="G6382">
        <v>0</v>
      </c>
      <c r="H6382">
        <v>0</v>
      </c>
    </row>
    <row r="6383" spans="1:8" x14ac:dyDescent="0.2">
      <c r="A6383" t="s">
        <v>71</v>
      </c>
      <c r="B6383" t="s">
        <v>54</v>
      </c>
      <c r="C6383" t="s">
        <v>81</v>
      </c>
      <c r="D6383" s="4">
        <v>43282</v>
      </c>
      <c r="E6383" t="s">
        <v>194</v>
      </c>
      <c r="F6383" s="5">
        <v>43101</v>
      </c>
      <c r="G6383">
        <v>0</v>
      </c>
      <c r="H6383">
        <v>0</v>
      </c>
    </row>
    <row r="6384" spans="1:8" x14ac:dyDescent="0.2">
      <c r="A6384" t="s">
        <v>71</v>
      </c>
      <c r="B6384" t="s">
        <v>54</v>
      </c>
      <c r="C6384" t="s">
        <v>81</v>
      </c>
      <c r="D6384" s="4">
        <v>43282</v>
      </c>
      <c r="E6384" t="s">
        <v>198</v>
      </c>
      <c r="F6384" s="5">
        <v>43101</v>
      </c>
      <c r="G6384">
        <v>0</v>
      </c>
      <c r="H6384">
        <v>0</v>
      </c>
    </row>
    <row r="6385" spans="1:8" x14ac:dyDescent="0.2">
      <c r="A6385" t="s">
        <v>71</v>
      </c>
      <c r="B6385" t="s">
        <v>54</v>
      </c>
      <c r="C6385" t="s">
        <v>82</v>
      </c>
      <c r="D6385" s="4">
        <v>43282</v>
      </c>
      <c r="E6385" t="s">
        <v>197</v>
      </c>
      <c r="F6385" s="5">
        <v>43101</v>
      </c>
      <c r="G6385">
        <v>0</v>
      </c>
      <c r="H6385">
        <v>0</v>
      </c>
    </row>
    <row r="6386" spans="1:8" x14ac:dyDescent="0.2">
      <c r="A6386" t="s">
        <v>71</v>
      </c>
      <c r="B6386" t="s">
        <v>54</v>
      </c>
      <c r="C6386" t="s">
        <v>82</v>
      </c>
      <c r="D6386" s="4">
        <v>43282</v>
      </c>
      <c r="E6386" t="s">
        <v>196</v>
      </c>
      <c r="F6386" s="5">
        <v>43101</v>
      </c>
      <c r="G6386">
        <v>0</v>
      </c>
      <c r="H6386">
        <v>0</v>
      </c>
    </row>
    <row r="6387" spans="1:8" x14ac:dyDescent="0.2">
      <c r="A6387" t="s">
        <v>71</v>
      </c>
      <c r="B6387" t="s">
        <v>54</v>
      </c>
      <c r="C6387" t="s">
        <v>82</v>
      </c>
      <c r="D6387" s="4">
        <v>43282</v>
      </c>
      <c r="E6387" t="s">
        <v>198</v>
      </c>
      <c r="F6387" s="5">
        <v>43101</v>
      </c>
      <c r="G6387">
        <v>0</v>
      </c>
      <c r="H6387">
        <v>0</v>
      </c>
    </row>
    <row r="6388" spans="1:8" x14ac:dyDescent="0.2">
      <c r="A6388" t="s">
        <v>71</v>
      </c>
      <c r="B6388" t="s">
        <v>54</v>
      </c>
      <c r="C6388" t="s">
        <v>82</v>
      </c>
      <c r="D6388" s="4">
        <v>43282</v>
      </c>
      <c r="E6388" t="s">
        <v>199</v>
      </c>
      <c r="F6388" s="5">
        <v>43101</v>
      </c>
      <c r="G6388">
        <v>0</v>
      </c>
      <c r="H6388">
        <v>0</v>
      </c>
    </row>
    <row r="6389" spans="1:8" x14ac:dyDescent="0.2">
      <c r="A6389" t="s">
        <v>71</v>
      </c>
      <c r="B6389" t="s">
        <v>54</v>
      </c>
      <c r="C6389" t="s">
        <v>80</v>
      </c>
      <c r="D6389" s="4">
        <v>43252</v>
      </c>
      <c r="E6389" t="s">
        <v>198</v>
      </c>
      <c r="F6389" s="5">
        <v>43221</v>
      </c>
      <c r="G6389">
        <v>372.37</v>
      </c>
      <c r="H6389">
        <v>-26.44</v>
      </c>
    </row>
    <row r="6390" spans="1:8" x14ac:dyDescent="0.2">
      <c r="A6390" t="s">
        <v>71</v>
      </c>
      <c r="B6390" t="s">
        <v>54</v>
      </c>
      <c r="C6390" t="s">
        <v>80</v>
      </c>
      <c r="D6390" s="4">
        <v>43252</v>
      </c>
      <c r="E6390" t="s">
        <v>202</v>
      </c>
      <c r="F6390" s="5">
        <v>43221</v>
      </c>
      <c r="G6390">
        <v>356.3</v>
      </c>
      <c r="H6390">
        <v>47.03</v>
      </c>
    </row>
    <row r="6391" spans="1:8" x14ac:dyDescent="0.2">
      <c r="A6391" t="s">
        <v>71</v>
      </c>
      <c r="B6391" t="s">
        <v>54</v>
      </c>
      <c r="C6391" t="s">
        <v>80</v>
      </c>
      <c r="D6391" s="4">
        <v>43252</v>
      </c>
      <c r="E6391" t="s">
        <v>203</v>
      </c>
      <c r="F6391" s="5">
        <v>43221</v>
      </c>
      <c r="G6391">
        <v>16.07</v>
      </c>
      <c r="H6391">
        <v>2.12</v>
      </c>
    </row>
    <row r="6392" spans="1:8" x14ac:dyDescent="0.2">
      <c r="A6392" t="s">
        <v>71</v>
      </c>
      <c r="B6392" t="s">
        <v>54</v>
      </c>
      <c r="C6392" t="s">
        <v>80</v>
      </c>
      <c r="D6392" s="4">
        <v>43252</v>
      </c>
      <c r="E6392" t="s">
        <v>199</v>
      </c>
      <c r="F6392" s="5">
        <v>43221</v>
      </c>
      <c r="G6392">
        <v>372.37</v>
      </c>
      <c r="H6392">
        <v>26.44</v>
      </c>
    </row>
    <row r="6393" spans="1:8" x14ac:dyDescent="0.2">
      <c r="A6393" t="s">
        <v>71</v>
      </c>
      <c r="B6393" t="s">
        <v>54</v>
      </c>
      <c r="C6393" t="s">
        <v>81</v>
      </c>
      <c r="D6393" s="4">
        <v>43252</v>
      </c>
      <c r="E6393" t="s">
        <v>198</v>
      </c>
      <c r="F6393" s="5">
        <v>43221</v>
      </c>
      <c r="G6393">
        <v>768.72</v>
      </c>
      <c r="H6393">
        <v>-26.9</v>
      </c>
    </row>
    <row r="6394" spans="1:8" x14ac:dyDescent="0.2">
      <c r="A6394" t="s">
        <v>71</v>
      </c>
      <c r="B6394" t="s">
        <v>54</v>
      </c>
      <c r="C6394" t="s">
        <v>81</v>
      </c>
      <c r="D6394" s="4">
        <v>43252</v>
      </c>
      <c r="E6394" t="s">
        <v>204</v>
      </c>
      <c r="F6394" s="5">
        <v>43221</v>
      </c>
      <c r="G6394">
        <v>735.55</v>
      </c>
      <c r="H6394">
        <v>47.81</v>
      </c>
    </row>
    <row r="6395" spans="1:8" x14ac:dyDescent="0.2">
      <c r="A6395" t="s">
        <v>71</v>
      </c>
      <c r="B6395" t="s">
        <v>54</v>
      </c>
      <c r="C6395" t="s">
        <v>81</v>
      </c>
      <c r="D6395" s="4">
        <v>43252</v>
      </c>
      <c r="E6395" t="s">
        <v>205</v>
      </c>
      <c r="F6395" s="5">
        <v>43221</v>
      </c>
      <c r="G6395">
        <v>33.17</v>
      </c>
      <c r="H6395">
        <v>2.16</v>
      </c>
    </row>
    <row r="6396" spans="1:8" x14ac:dyDescent="0.2">
      <c r="A6396" t="s">
        <v>71</v>
      </c>
      <c r="B6396" t="s">
        <v>54</v>
      </c>
      <c r="C6396" t="s">
        <v>81</v>
      </c>
      <c r="D6396" s="4">
        <v>43252</v>
      </c>
      <c r="E6396" t="s">
        <v>199</v>
      </c>
      <c r="F6396" s="5">
        <v>43221</v>
      </c>
      <c r="G6396">
        <v>768.72</v>
      </c>
      <c r="H6396">
        <v>26.9</v>
      </c>
    </row>
    <row r="6397" spans="1:8" x14ac:dyDescent="0.2">
      <c r="A6397" t="s">
        <v>71</v>
      </c>
      <c r="B6397" t="s">
        <v>54</v>
      </c>
      <c r="C6397" t="s">
        <v>82</v>
      </c>
      <c r="D6397" s="4">
        <v>43252</v>
      </c>
      <c r="E6397" t="s">
        <v>198</v>
      </c>
      <c r="F6397" s="5">
        <v>43221</v>
      </c>
      <c r="G6397">
        <v>333.53</v>
      </c>
      <c r="H6397">
        <v>-17.350000000000001</v>
      </c>
    </row>
    <row r="6398" spans="1:8" x14ac:dyDescent="0.2">
      <c r="A6398" t="s">
        <v>71</v>
      </c>
      <c r="B6398" t="s">
        <v>54</v>
      </c>
      <c r="C6398" t="s">
        <v>82</v>
      </c>
      <c r="D6398" s="4">
        <v>43252</v>
      </c>
      <c r="E6398" t="s">
        <v>206</v>
      </c>
      <c r="F6398" s="5">
        <v>43221</v>
      </c>
      <c r="G6398">
        <v>319.14</v>
      </c>
      <c r="H6398">
        <v>30</v>
      </c>
    </row>
    <row r="6399" spans="1:8" x14ac:dyDescent="0.2">
      <c r="A6399" t="s">
        <v>71</v>
      </c>
      <c r="B6399" t="s">
        <v>54</v>
      </c>
      <c r="C6399" t="s">
        <v>82</v>
      </c>
      <c r="D6399" s="4">
        <v>43252</v>
      </c>
      <c r="E6399" t="s">
        <v>207</v>
      </c>
      <c r="F6399" s="5">
        <v>43221</v>
      </c>
      <c r="G6399">
        <v>14.39</v>
      </c>
      <c r="H6399">
        <v>1.35</v>
      </c>
    </row>
    <row r="6400" spans="1:8" x14ac:dyDescent="0.2">
      <c r="A6400" t="s">
        <v>71</v>
      </c>
      <c r="B6400" t="s">
        <v>54</v>
      </c>
      <c r="C6400" t="s">
        <v>82</v>
      </c>
      <c r="D6400" s="4">
        <v>43252</v>
      </c>
      <c r="E6400" t="s">
        <v>199</v>
      </c>
      <c r="F6400" s="5">
        <v>43221</v>
      </c>
      <c r="G6400">
        <v>333.53</v>
      </c>
      <c r="H6400">
        <v>17.350000000000001</v>
      </c>
    </row>
    <row r="6401" spans="1:8" x14ac:dyDescent="0.2">
      <c r="A6401" t="s">
        <v>71</v>
      </c>
      <c r="B6401" t="s">
        <v>54</v>
      </c>
      <c r="C6401" t="s">
        <v>80</v>
      </c>
      <c r="D6401" s="4">
        <v>43252</v>
      </c>
      <c r="E6401" t="s">
        <v>199</v>
      </c>
      <c r="F6401" s="5">
        <v>43101</v>
      </c>
      <c r="G6401">
        <v>152.44</v>
      </c>
      <c r="H6401">
        <v>8.08</v>
      </c>
    </row>
    <row r="6402" spans="1:8" x14ac:dyDescent="0.2">
      <c r="A6402" t="s">
        <v>71</v>
      </c>
      <c r="B6402" t="s">
        <v>54</v>
      </c>
      <c r="C6402" t="s">
        <v>80</v>
      </c>
      <c r="D6402" s="4">
        <v>43252</v>
      </c>
      <c r="E6402" t="s">
        <v>193</v>
      </c>
      <c r="F6402" s="5">
        <v>43101</v>
      </c>
      <c r="G6402">
        <v>145.86000000000001</v>
      </c>
      <c r="H6402">
        <v>19.25</v>
      </c>
    </row>
    <row r="6403" spans="1:8" x14ac:dyDescent="0.2">
      <c r="A6403" t="s">
        <v>71</v>
      </c>
      <c r="B6403" t="s">
        <v>54</v>
      </c>
      <c r="C6403" t="s">
        <v>80</v>
      </c>
      <c r="D6403" s="4">
        <v>43252</v>
      </c>
      <c r="E6403" t="s">
        <v>192</v>
      </c>
      <c r="F6403" s="5">
        <v>43101</v>
      </c>
      <c r="G6403">
        <v>6.58</v>
      </c>
      <c r="H6403">
        <v>0.87</v>
      </c>
    </row>
    <row r="6404" spans="1:8" x14ac:dyDescent="0.2">
      <c r="A6404" t="s">
        <v>71</v>
      </c>
      <c r="B6404" t="s">
        <v>54</v>
      </c>
      <c r="C6404" t="s">
        <v>80</v>
      </c>
      <c r="D6404" s="4">
        <v>43252</v>
      </c>
      <c r="E6404" t="s">
        <v>198</v>
      </c>
      <c r="F6404" s="5">
        <v>43101</v>
      </c>
      <c r="G6404">
        <v>152.44</v>
      </c>
      <c r="H6404">
        <v>-8.08</v>
      </c>
    </row>
    <row r="6405" spans="1:8" x14ac:dyDescent="0.2">
      <c r="A6405" t="s">
        <v>71</v>
      </c>
      <c r="B6405" t="s">
        <v>54</v>
      </c>
      <c r="C6405" t="s">
        <v>81</v>
      </c>
      <c r="D6405" s="4">
        <v>43252</v>
      </c>
      <c r="E6405" t="s">
        <v>199</v>
      </c>
      <c r="F6405" s="5">
        <v>43101</v>
      </c>
      <c r="G6405">
        <v>419.8</v>
      </c>
      <c r="H6405">
        <v>10.91</v>
      </c>
    </row>
    <row r="6406" spans="1:8" x14ac:dyDescent="0.2">
      <c r="A6406" t="s">
        <v>71</v>
      </c>
      <c r="B6406" t="s">
        <v>54</v>
      </c>
      <c r="C6406" t="s">
        <v>81</v>
      </c>
      <c r="D6406" s="4">
        <v>43252</v>
      </c>
      <c r="E6406" t="s">
        <v>195</v>
      </c>
      <c r="F6406" s="5">
        <v>43101</v>
      </c>
      <c r="G6406">
        <v>401.68</v>
      </c>
      <c r="H6406">
        <v>26.11</v>
      </c>
    </row>
    <row r="6407" spans="1:8" x14ac:dyDescent="0.2">
      <c r="A6407" t="s">
        <v>71</v>
      </c>
      <c r="B6407" t="s">
        <v>54</v>
      </c>
      <c r="C6407" t="s">
        <v>81</v>
      </c>
      <c r="D6407" s="4">
        <v>43252</v>
      </c>
      <c r="E6407" t="s">
        <v>194</v>
      </c>
      <c r="F6407" s="5">
        <v>43101</v>
      </c>
      <c r="G6407">
        <v>18.12</v>
      </c>
      <c r="H6407">
        <v>1.18</v>
      </c>
    </row>
    <row r="6408" spans="1:8" x14ac:dyDescent="0.2">
      <c r="A6408" t="s">
        <v>71</v>
      </c>
      <c r="B6408" t="s">
        <v>54</v>
      </c>
      <c r="C6408" t="s">
        <v>81</v>
      </c>
      <c r="D6408" s="4">
        <v>43252</v>
      </c>
      <c r="E6408" t="s">
        <v>198</v>
      </c>
      <c r="F6408" s="5">
        <v>43101</v>
      </c>
      <c r="G6408">
        <v>419.8</v>
      </c>
      <c r="H6408">
        <v>-10.91</v>
      </c>
    </row>
    <row r="6409" spans="1:8" x14ac:dyDescent="0.2">
      <c r="A6409" t="s">
        <v>71</v>
      </c>
      <c r="B6409" t="s">
        <v>54</v>
      </c>
      <c r="C6409" t="s">
        <v>82</v>
      </c>
      <c r="D6409" s="4">
        <v>43252</v>
      </c>
      <c r="E6409" t="s">
        <v>197</v>
      </c>
      <c r="F6409" s="5">
        <v>43101</v>
      </c>
      <c r="G6409">
        <v>156.12</v>
      </c>
      <c r="H6409">
        <v>14.83</v>
      </c>
    </row>
    <row r="6410" spans="1:8" x14ac:dyDescent="0.2">
      <c r="A6410" t="s">
        <v>71</v>
      </c>
      <c r="B6410" t="s">
        <v>54</v>
      </c>
      <c r="C6410" t="s">
        <v>82</v>
      </c>
      <c r="D6410" s="4">
        <v>43252</v>
      </c>
      <c r="E6410" t="s">
        <v>196</v>
      </c>
      <c r="F6410" s="5">
        <v>43101</v>
      </c>
      <c r="G6410">
        <v>7.04</v>
      </c>
      <c r="H6410">
        <v>0.66</v>
      </c>
    </row>
    <row r="6411" spans="1:8" x14ac:dyDescent="0.2">
      <c r="A6411" t="s">
        <v>71</v>
      </c>
      <c r="B6411" t="s">
        <v>54</v>
      </c>
      <c r="C6411" t="s">
        <v>82</v>
      </c>
      <c r="D6411" s="4">
        <v>43252</v>
      </c>
      <c r="E6411" t="s">
        <v>198</v>
      </c>
      <c r="F6411" s="5">
        <v>43101</v>
      </c>
      <c r="G6411">
        <v>163.16</v>
      </c>
      <c r="H6411">
        <v>-6.19</v>
      </c>
    </row>
    <row r="6412" spans="1:8" x14ac:dyDescent="0.2">
      <c r="A6412" t="s">
        <v>71</v>
      </c>
      <c r="B6412" t="s">
        <v>54</v>
      </c>
      <c r="C6412" t="s">
        <v>82</v>
      </c>
      <c r="D6412" s="4">
        <v>43252</v>
      </c>
      <c r="E6412" t="s">
        <v>199</v>
      </c>
      <c r="F6412" s="5">
        <v>43101</v>
      </c>
      <c r="G6412">
        <v>163.16</v>
      </c>
      <c r="H6412">
        <v>6.19</v>
      </c>
    </row>
    <row r="6413" spans="1:8" x14ac:dyDescent="0.2">
      <c r="A6413" t="s">
        <v>71</v>
      </c>
      <c r="B6413" t="s">
        <v>54</v>
      </c>
      <c r="C6413" t="s">
        <v>82</v>
      </c>
      <c r="D6413" s="4">
        <v>43282</v>
      </c>
      <c r="E6413" t="s">
        <v>196</v>
      </c>
      <c r="F6413" s="5">
        <v>43101</v>
      </c>
      <c r="G6413">
        <v>2.96</v>
      </c>
      <c r="H6413">
        <v>0.28000000000000003</v>
      </c>
    </row>
    <row r="6414" spans="1:8" x14ac:dyDescent="0.2">
      <c r="A6414" t="s">
        <v>71</v>
      </c>
      <c r="B6414" t="s">
        <v>54</v>
      </c>
      <c r="C6414" t="s">
        <v>80</v>
      </c>
      <c r="D6414" s="4">
        <v>43252</v>
      </c>
      <c r="E6414" t="s">
        <v>193</v>
      </c>
      <c r="F6414" s="5">
        <v>43101</v>
      </c>
      <c r="G6414">
        <v>7.16</v>
      </c>
      <c r="H6414">
        <v>0.95</v>
      </c>
    </row>
    <row r="6415" spans="1:8" x14ac:dyDescent="0.2">
      <c r="A6415" t="s">
        <v>71</v>
      </c>
      <c r="B6415" t="s">
        <v>54</v>
      </c>
      <c r="C6415" t="s">
        <v>80</v>
      </c>
      <c r="D6415" s="4">
        <v>43252</v>
      </c>
      <c r="E6415" t="s">
        <v>192</v>
      </c>
      <c r="F6415" s="5">
        <v>43101</v>
      </c>
      <c r="G6415">
        <v>0.32</v>
      </c>
      <c r="H6415">
        <v>0.04</v>
      </c>
    </row>
    <row r="6416" spans="1:8" x14ac:dyDescent="0.2">
      <c r="A6416" t="s">
        <v>71</v>
      </c>
      <c r="B6416" t="s">
        <v>54</v>
      </c>
      <c r="C6416" t="s">
        <v>80</v>
      </c>
      <c r="D6416" s="4">
        <v>43252</v>
      </c>
      <c r="E6416" t="s">
        <v>198</v>
      </c>
      <c r="F6416" s="5">
        <v>43101</v>
      </c>
      <c r="G6416">
        <v>7.48</v>
      </c>
      <c r="H6416">
        <v>-0.4</v>
      </c>
    </row>
    <row r="6417" spans="1:8" x14ac:dyDescent="0.2">
      <c r="A6417" t="s">
        <v>71</v>
      </c>
      <c r="B6417" t="s">
        <v>54</v>
      </c>
      <c r="C6417" t="s">
        <v>80</v>
      </c>
      <c r="D6417" s="4">
        <v>43252</v>
      </c>
      <c r="E6417" t="s">
        <v>199</v>
      </c>
      <c r="F6417" s="5">
        <v>43101</v>
      </c>
      <c r="G6417">
        <v>7.48</v>
      </c>
      <c r="H6417">
        <v>0.4</v>
      </c>
    </row>
    <row r="6418" spans="1:8" x14ac:dyDescent="0.2">
      <c r="A6418" t="s">
        <v>71</v>
      </c>
      <c r="B6418" t="s">
        <v>54</v>
      </c>
      <c r="C6418" t="s">
        <v>81</v>
      </c>
      <c r="D6418" s="4">
        <v>43252</v>
      </c>
      <c r="E6418" t="s">
        <v>199</v>
      </c>
      <c r="F6418" s="5">
        <v>43101</v>
      </c>
      <c r="G6418">
        <v>73.02</v>
      </c>
      <c r="H6418">
        <v>1.9</v>
      </c>
    </row>
    <row r="6419" spans="1:8" x14ac:dyDescent="0.2">
      <c r="A6419" t="s">
        <v>71</v>
      </c>
      <c r="B6419" t="s">
        <v>54</v>
      </c>
      <c r="C6419" t="s">
        <v>81</v>
      </c>
      <c r="D6419" s="4">
        <v>43252</v>
      </c>
      <c r="E6419" t="s">
        <v>195</v>
      </c>
      <c r="F6419" s="5">
        <v>43101</v>
      </c>
      <c r="G6419">
        <v>69.87</v>
      </c>
      <c r="H6419">
        <v>4.54</v>
      </c>
    </row>
    <row r="6420" spans="1:8" x14ac:dyDescent="0.2">
      <c r="A6420" t="s">
        <v>71</v>
      </c>
      <c r="B6420" t="s">
        <v>54</v>
      </c>
      <c r="C6420" t="s">
        <v>81</v>
      </c>
      <c r="D6420" s="4">
        <v>43252</v>
      </c>
      <c r="E6420" t="s">
        <v>194</v>
      </c>
      <c r="F6420" s="5">
        <v>43101</v>
      </c>
      <c r="G6420">
        <v>3.15</v>
      </c>
      <c r="H6420">
        <v>0.2</v>
      </c>
    </row>
    <row r="6421" spans="1:8" x14ac:dyDescent="0.2">
      <c r="A6421" t="s">
        <v>71</v>
      </c>
      <c r="B6421" t="s">
        <v>54</v>
      </c>
      <c r="C6421" t="s">
        <v>81</v>
      </c>
      <c r="D6421" s="4">
        <v>43252</v>
      </c>
      <c r="E6421" t="s">
        <v>198</v>
      </c>
      <c r="F6421" s="5">
        <v>43101</v>
      </c>
      <c r="G6421">
        <v>73.02</v>
      </c>
      <c r="H6421">
        <v>-1.9</v>
      </c>
    </row>
    <row r="6422" spans="1:8" x14ac:dyDescent="0.2">
      <c r="A6422" t="s">
        <v>71</v>
      </c>
      <c r="B6422" t="s">
        <v>54</v>
      </c>
      <c r="C6422" t="s">
        <v>82</v>
      </c>
      <c r="D6422" s="4">
        <v>43252</v>
      </c>
      <c r="E6422" t="s">
        <v>197</v>
      </c>
      <c r="F6422" s="5">
        <v>43101</v>
      </c>
      <c r="G6422">
        <v>9.9700000000000006</v>
      </c>
      <c r="H6422">
        <v>0.95</v>
      </c>
    </row>
    <row r="6423" spans="1:8" x14ac:dyDescent="0.2">
      <c r="A6423" t="s">
        <v>71</v>
      </c>
      <c r="B6423" t="s">
        <v>54</v>
      </c>
      <c r="C6423" t="s">
        <v>82</v>
      </c>
      <c r="D6423" s="4">
        <v>43252</v>
      </c>
      <c r="E6423" t="s">
        <v>196</v>
      </c>
      <c r="F6423" s="5">
        <v>43101</v>
      </c>
      <c r="G6423">
        <v>0.45</v>
      </c>
      <c r="H6423">
        <v>0.04</v>
      </c>
    </row>
    <row r="6424" spans="1:8" x14ac:dyDescent="0.2">
      <c r="A6424" t="s">
        <v>71</v>
      </c>
      <c r="B6424" t="s">
        <v>54</v>
      </c>
      <c r="C6424" t="s">
        <v>82</v>
      </c>
      <c r="D6424" s="4">
        <v>43252</v>
      </c>
      <c r="E6424" t="s">
        <v>199</v>
      </c>
      <c r="F6424" s="5">
        <v>43101</v>
      </c>
      <c r="G6424">
        <v>10.42</v>
      </c>
      <c r="H6424">
        <v>0.4</v>
      </c>
    </row>
    <row r="6425" spans="1:8" x14ac:dyDescent="0.2">
      <c r="A6425" t="s">
        <v>71</v>
      </c>
      <c r="B6425" t="s">
        <v>54</v>
      </c>
      <c r="C6425" t="s">
        <v>82</v>
      </c>
      <c r="D6425" s="4">
        <v>43252</v>
      </c>
      <c r="E6425" t="s">
        <v>198</v>
      </c>
      <c r="F6425" s="5">
        <v>43101</v>
      </c>
      <c r="G6425">
        <v>10.42</v>
      </c>
      <c r="H6425">
        <v>-0.4</v>
      </c>
    </row>
    <row r="6426" spans="1:8" x14ac:dyDescent="0.2">
      <c r="A6426" t="s">
        <v>71</v>
      </c>
      <c r="B6426" t="s">
        <v>54</v>
      </c>
      <c r="C6426" t="s">
        <v>82</v>
      </c>
      <c r="D6426" s="4">
        <v>43313</v>
      </c>
      <c r="E6426" t="s">
        <v>206</v>
      </c>
      <c r="F6426" s="5">
        <v>43221</v>
      </c>
      <c r="G6426">
        <v>108707.12</v>
      </c>
      <c r="H6426">
        <v>10218.629999999999</v>
      </c>
    </row>
    <row r="6427" spans="1:8" x14ac:dyDescent="0.2">
      <c r="A6427" t="s">
        <v>71</v>
      </c>
      <c r="B6427" t="s">
        <v>54</v>
      </c>
      <c r="C6427" t="s">
        <v>82</v>
      </c>
      <c r="D6427" s="4">
        <v>43313</v>
      </c>
      <c r="E6427" t="s">
        <v>207</v>
      </c>
      <c r="F6427" s="5">
        <v>43221</v>
      </c>
      <c r="G6427">
        <v>4902.6899999999996</v>
      </c>
      <c r="H6427">
        <v>460.68</v>
      </c>
    </row>
    <row r="6428" spans="1:8" x14ac:dyDescent="0.2">
      <c r="A6428" t="s">
        <v>71</v>
      </c>
      <c r="B6428" t="s">
        <v>54</v>
      </c>
      <c r="C6428" t="s">
        <v>82</v>
      </c>
      <c r="D6428" s="4">
        <v>43313</v>
      </c>
      <c r="E6428" t="s">
        <v>199</v>
      </c>
      <c r="F6428" s="5">
        <v>43221</v>
      </c>
      <c r="G6428">
        <v>113609.81</v>
      </c>
      <c r="H6428">
        <v>5907.81</v>
      </c>
    </row>
    <row r="6429" spans="1:8" x14ac:dyDescent="0.2">
      <c r="A6429" t="s">
        <v>71</v>
      </c>
      <c r="B6429" t="s">
        <v>54</v>
      </c>
      <c r="C6429" t="s">
        <v>80</v>
      </c>
      <c r="D6429" s="4">
        <v>43313</v>
      </c>
      <c r="E6429" t="s">
        <v>198</v>
      </c>
      <c r="F6429" s="5">
        <v>43221</v>
      </c>
      <c r="G6429">
        <v>42.68</v>
      </c>
      <c r="H6429">
        <v>-3.03</v>
      </c>
    </row>
    <row r="6430" spans="1:8" x14ac:dyDescent="0.2">
      <c r="A6430" t="s">
        <v>71</v>
      </c>
      <c r="B6430" t="s">
        <v>54</v>
      </c>
      <c r="C6430" t="s">
        <v>80</v>
      </c>
      <c r="D6430" s="4">
        <v>43313</v>
      </c>
      <c r="E6430" t="s">
        <v>202</v>
      </c>
      <c r="F6430" s="5">
        <v>43221</v>
      </c>
      <c r="G6430">
        <v>40.840000000000003</v>
      </c>
      <c r="H6430">
        <v>5.39</v>
      </c>
    </row>
    <row r="6431" spans="1:8" x14ac:dyDescent="0.2">
      <c r="A6431" t="s">
        <v>71</v>
      </c>
      <c r="B6431" t="s">
        <v>54</v>
      </c>
      <c r="C6431" t="s">
        <v>80</v>
      </c>
      <c r="D6431" s="4">
        <v>43313</v>
      </c>
      <c r="E6431" t="s">
        <v>203</v>
      </c>
      <c r="F6431" s="5">
        <v>43221</v>
      </c>
      <c r="G6431">
        <v>1.84</v>
      </c>
      <c r="H6431">
        <v>0.24</v>
      </c>
    </row>
    <row r="6432" spans="1:8" x14ac:dyDescent="0.2">
      <c r="A6432" t="s">
        <v>71</v>
      </c>
      <c r="B6432" t="s">
        <v>54</v>
      </c>
      <c r="C6432" t="s">
        <v>80</v>
      </c>
      <c r="D6432" s="4">
        <v>43313</v>
      </c>
      <c r="E6432" t="s">
        <v>199</v>
      </c>
      <c r="F6432" s="5">
        <v>43221</v>
      </c>
      <c r="G6432">
        <v>42.68</v>
      </c>
      <c r="H6432">
        <v>3.03</v>
      </c>
    </row>
    <row r="6433" spans="1:8" x14ac:dyDescent="0.2">
      <c r="A6433" t="s">
        <v>71</v>
      </c>
      <c r="B6433" t="s">
        <v>54</v>
      </c>
      <c r="C6433" t="s">
        <v>81</v>
      </c>
      <c r="D6433" s="4">
        <v>43313</v>
      </c>
      <c r="E6433" t="s">
        <v>198</v>
      </c>
      <c r="F6433" s="5">
        <v>43221</v>
      </c>
      <c r="G6433">
        <v>150.53</v>
      </c>
      <c r="H6433">
        <v>-5.27</v>
      </c>
    </row>
    <row r="6434" spans="1:8" x14ac:dyDescent="0.2">
      <c r="A6434" t="s">
        <v>71</v>
      </c>
      <c r="B6434" t="s">
        <v>54</v>
      </c>
      <c r="C6434" t="s">
        <v>81</v>
      </c>
      <c r="D6434" s="4">
        <v>43313</v>
      </c>
      <c r="E6434" t="s">
        <v>204</v>
      </c>
      <c r="F6434" s="5">
        <v>43221</v>
      </c>
      <c r="G6434">
        <v>144.03</v>
      </c>
      <c r="H6434">
        <v>9.36</v>
      </c>
    </row>
    <row r="6435" spans="1:8" x14ac:dyDescent="0.2">
      <c r="A6435" t="s">
        <v>71</v>
      </c>
      <c r="B6435" t="s">
        <v>54</v>
      </c>
      <c r="C6435" t="s">
        <v>81</v>
      </c>
      <c r="D6435" s="4">
        <v>43313</v>
      </c>
      <c r="E6435" t="s">
        <v>205</v>
      </c>
      <c r="F6435" s="5">
        <v>43221</v>
      </c>
      <c r="G6435">
        <v>6.5</v>
      </c>
      <c r="H6435">
        <v>0.42</v>
      </c>
    </row>
    <row r="6436" spans="1:8" x14ac:dyDescent="0.2">
      <c r="A6436" t="s">
        <v>71</v>
      </c>
      <c r="B6436" t="s">
        <v>54</v>
      </c>
      <c r="C6436" t="s">
        <v>81</v>
      </c>
      <c r="D6436" s="4">
        <v>43313</v>
      </c>
      <c r="E6436" t="s">
        <v>199</v>
      </c>
      <c r="F6436" s="5">
        <v>43221</v>
      </c>
      <c r="G6436">
        <v>150.53</v>
      </c>
      <c r="H6436">
        <v>5.27</v>
      </c>
    </row>
    <row r="6437" spans="1:8" x14ac:dyDescent="0.2">
      <c r="A6437" t="s">
        <v>71</v>
      </c>
      <c r="B6437" t="s">
        <v>54</v>
      </c>
      <c r="C6437" t="s">
        <v>82</v>
      </c>
      <c r="D6437" s="4">
        <v>43313</v>
      </c>
      <c r="E6437" t="s">
        <v>198</v>
      </c>
      <c r="F6437" s="5">
        <v>43221</v>
      </c>
      <c r="G6437">
        <v>52.4</v>
      </c>
      <c r="H6437">
        <v>-2.73</v>
      </c>
    </row>
    <row r="6438" spans="1:8" x14ac:dyDescent="0.2">
      <c r="A6438" t="s">
        <v>71</v>
      </c>
      <c r="B6438" t="s">
        <v>54</v>
      </c>
      <c r="C6438" t="s">
        <v>82</v>
      </c>
      <c r="D6438" s="4">
        <v>43313</v>
      </c>
      <c r="E6438" t="s">
        <v>206</v>
      </c>
      <c r="F6438" s="5">
        <v>43221</v>
      </c>
      <c r="G6438">
        <v>50.14</v>
      </c>
      <c r="H6438">
        <v>4.71</v>
      </c>
    </row>
    <row r="6439" spans="1:8" x14ac:dyDescent="0.2">
      <c r="A6439" t="s">
        <v>71</v>
      </c>
      <c r="B6439" t="s">
        <v>54</v>
      </c>
      <c r="C6439" t="s">
        <v>82</v>
      </c>
      <c r="D6439" s="4">
        <v>43313</v>
      </c>
      <c r="E6439" t="s">
        <v>207</v>
      </c>
      <c r="F6439" s="5">
        <v>43221</v>
      </c>
      <c r="G6439">
        <v>2.2599999999999998</v>
      </c>
      <c r="H6439">
        <v>0.21</v>
      </c>
    </row>
    <row r="6440" spans="1:8" x14ac:dyDescent="0.2">
      <c r="A6440" t="s">
        <v>71</v>
      </c>
      <c r="B6440" t="s">
        <v>54</v>
      </c>
      <c r="C6440" t="s">
        <v>82</v>
      </c>
      <c r="D6440" s="4">
        <v>43313</v>
      </c>
      <c r="E6440" t="s">
        <v>199</v>
      </c>
      <c r="F6440" s="5">
        <v>43221</v>
      </c>
      <c r="G6440">
        <v>52.4</v>
      </c>
      <c r="H6440">
        <v>2.73</v>
      </c>
    </row>
    <row r="6441" spans="1:8" x14ac:dyDescent="0.2">
      <c r="A6441" t="s">
        <v>71</v>
      </c>
      <c r="B6441" t="s">
        <v>55</v>
      </c>
      <c r="C6441" t="s">
        <v>80</v>
      </c>
      <c r="D6441" s="4">
        <v>43313</v>
      </c>
      <c r="E6441" t="s">
        <v>198</v>
      </c>
      <c r="F6441" s="5">
        <v>43221</v>
      </c>
      <c r="G6441">
        <v>130343.25</v>
      </c>
      <c r="H6441">
        <v>-9254.4699999999993</v>
      </c>
    </row>
    <row r="6442" spans="1:8" x14ac:dyDescent="0.2">
      <c r="A6442" t="s">
        <v>71</v>
      </c>
      <c r="B6442" t="s">
        <v>55</v>
      </c>
      <c r="C6442" t="s">
        <v>80</v>
      </c>
      <c r="D6442" s="4">
        <v>43313</v>
      </c>
      <c r="E6442" t="s">
        <v>202</v>
      </c>
      <c r="F6442" s="5">
        <v>43221</v>
      </c>
      <c r="G6442">
        <v>124718.46</v>
      </c>
      <c r="H6442">
        <v>16462.8</v>
      </c>
    </row>
    <row r="6443" spans="1:8" x14ac:dyDescent="0.2">
      <c r="A6443" t="s">
        <v>71</v>
      </c>
      <c r="B6443" t="s">
        <v>55</v>
      </c>
      <c r="C6443" t="s">
        <v>80</v>
      </c>
      <c r="D6443" s="4">
        <v>43313</v>
      </c>
      <c r="E6443" t="s">
        <v>203</v>
      </c>
      <c r="F6443" s="5">
        <v>43221</v>
      </c>
      <c r="G6443">
        <v>5624.79</v>
      </c>
      <c r="H6443">
        <v>742.45</v>
      </c>
    </row>
    <row r="6444" spans="1:8" x14ac:dyDescent="0.2">
      <c r="A6444" t="s">
        <v>71</v>
      </c>
      <c r="B6444" t="s">
        <v>55</v>
      </c>
      <c r="C6444" t="s">
        <v>80</v>
      </c>
      <c r="D6444" s="4">
        <v>43313</v>
      </c>
      <c r="E6444" t="s">
        <v>199</v>
      </c>
      <c r="F6444" s="5">
        <v>43221</v>
      </c>
      <c r="G6444">
        <v>130343.25</v>
      </c>
      <c r="H6444">
        <v>9254.4699999999993</v>
      </c>
    </row>
    <row r="6445" spans="1:8" x14ac:dyDescent="0.2">
      <c r="A6445" t="s">
        <v>71</v>
      </c>
      <c r="B6445" t="s">
        <v>55</v>
      </c>
      <c r="C6445" t="s">
        <v>81</v>
      </c>
      <c r="D6445" s="4">
        <v>43313</v>
      </c>
      <c r="E6445" t="s">
        <v>198</v>
      </c>
      <c r="F6445" s="5">
        <v>43221</v>
      </c>
      <c r="G6445">
        <v>356270.22</v>
      </c>
      <c r="H6445">
        <v>-12469.4</v>
      </c>
    </row>
    <row r="6446" spans="1:8" x14ac:dyDescent="0.2">
      <c r="A6446" t="s">
        <v>71</v>
      </c>
      <c r="B6446" t="s">
        <v>55</v>
      </c>
      <c r="C6446" t="s">
        <v>81</v>
      </c>
      <c r="D6446" s="4">
        <v>43313</v>
      </c>
      <c r="E6446" t="s">
        <v>204</v>
      </c>
      <c r="F6446" s="5">
        <v>43221</v>
      </c>
      <c r="G6446">
        <v>340895.86</v>
      </c>
      <c r="H6446">
        <v>22158.25</v>
      </c>
    </row>
    <row r="6447" spans="1:8" x14ac:dyDescent="0.2">
      <c r="A6447" t="s">
        <v>71</v>
      </c>
      <c r="B6447" t="s">
        <v>55</v>
      </c>
      <c r="C6447" t="s">
        <v>81</v>
      </c>
      <c r="D6447" s="4">
        <v>43313</v>
      </c>
      <c r="E6447" t="s">
        <v>205</v>
      </c>
      <c r="F6447" s="5">
        <v>43221</v>
      </c>
      <c r="G6447">
        <v>15374.36</v>
      </c>
      <c r="H6447">
        <v>999.31</v>
      </c>
    </row>
    <row r="6448" spans="1:8" x14ac:dyDescent="0.2">
      <c r="A6448" t="s">
        <v>71</v>
      </c>
      <c r="B6448" t="s">
        <v>55</v>
      </c>
      <c r="C6448" t="s">
        <v>81</v>
      </c>
      <c r="D6448" s="4">
        <v>43313</v>
      </c>
      <c r="E6448" t="s">
        <v>199</v>
      </c>
      <c r="F6448" s="5">
        <v>43221</v>
      </c>
      <c r="G6448">
        <v>356270.22</v>
      </c>
      <c r="H6448">
        <v>12469.4</v>
      </c>
    </row>
    <row r="6449" spans="1:8" x14ac:dyDescent="0.2">
      <c r="A6449" t="s">
        <v>71</v>
      </c>
      <c r="B6449" t="s">
        <v>55</v>
      </c>
      <c r="C6449" t="s">
        <v>82</v>
      </c>
      <c r="D6449" s="4">
        <v>43313</v>
      </c>
      <c r="E6449" t="s">
        <v>198</v>
      </c>
      <c r="F6449" s="5">
        <v>43221</v>
      </c>
      <c r="G6449">
        <v>108462.42</v>
      </c>
      <c r="H6449">
        <v>-5640.14</v>
      </c>
    </row>
    <row r="6450" spans="1:8" x14ac:dyDescent="0.2">
      <c r="A6450" t="s">
        <v>71</v>
      </c>
      <c r="B6450" t="s">
        <v>55</v>
      </c>
      <c r="C6450" t="s">
        <v>82</v>
      </c>
      <c r="D6450" s="4">
        <v>43313</v>
      </c>
      <c r="E6450" t="s">
        <v>206</v>
      </c>
      <c r="F6450" s="5">
        <v>43221</v>
      </c>
      <c r="G6450">
        <v>103781.89</v>
      </c>
      <c r="H6450">
        <v>9755.5</v>
      </c>
    </row>
    <row r="6451" spans="1:8" x14ac:dyDescent="0.2">
      <c r="A6451" t="s">
        <v>71</v>
      </c>
      <c r="B6451" t="s">
        <v>55</v>
      </c>
      <c r="C6451" t="s">
        <v>82</v>
      </c>
      <c r="D6451" s="4">
        <v>43313</v>
      </c>
      <c r="E6451" t="s">
        <v>207</v>
      </c>
      <c r="F6451" s="5">
        <v>43221</v>
      </c>
      <c r="G6451">
        <v>4680.53</v>
      </c>
      <c r="H6451">
        <v>439.96</v>
      </c>
    </row>
    <row r="6452" spans="1:8" x14ac:dyDescent="0.2">
      <c r="A6452" t="s">
        <v>71</v>
      </c>
      <c r="B6452" t="s">
        <v>55</v>
      </c>
      <c r="C6452" t="s">
        <v>82</v>
      </c>
      <c r="D6452" s="4">
        <v>43313</v>
      </c>
      <c r="E6452" t="s">
        <v>199</v>
      </c>
      <c r="F6452" s="5">
        <v>43221</v>
      </c>
      <c r="G6452">
        <v>108462.42</v>
      </c>
      <c r="H6452">
        <v>5640.14</v>
      </c>
    </row>
    <row r="6453" spans="1:8" x14ac:dyDescent="0.2">
      <c r="A6453" t="s">
        <v>71</v>
      </c>
      <c r="B6453" t="s">
        <v>54</v>
      </c>
      <c r="C6453" t="s">
        <v>80</v>
      </c>
      <c r="D6453" s="4">
        <v>43313</v>
      </c>
      <c r="E6453" t="s">
        <v>198</v>
      </c>
      <c r="F6453" s="5">
        <v>43221</v>
      </c>
      <c r="G6453">
        <v>204.54</v>
      </c>
      <c r="H6453">
        <v>-14.53</v>
      </c>
    </row>
    <row r="6454" spans="1:8" x14ac:dyDescent="0.2">
      <c r="A6454" t="s">
        <v>71</v>
      </c>
      <c r="B6454" t="s">
        <v>54</v>
      </c>
      <c r="C6454" t="s">
        <v>80</v>
      </c>
      <c r="D6454" s="4">
        <v>43313</v>
      </c>
      <c r="E6454" t="s">
        <v>202</v>
      </c>
      <c r="F6454" s="5">
        <v>43221</v>
      </c>
      <c r="G6454">
        <v>195.71</v>
      </c>
      <c r="H6454">
        <v>25.83</v>
      </c>
    </row>
    <row r="6455" spans="1:8" x14ac:dyDescent="0.2">
      <c r="A6455" t="s">
        <v>71</v>
      </c>
      <c r="B6455" t="s">
        <v>54</v>
      </c>
      <c r="C6455" t="s">
        <v>80</v>
      </c>
      <c r="D6455" s="4">
        <v>43313</v>
      </c>
      <c r="E6455" t="s">
        <v>203</v>
      </c>
      <c r="F6455" s="5">
        <v>43221</v>
      </c>
      <c r="G6455">
        <v>8.83</v>
      </c>
      <c r="H6455">
        <v>1.17</v>
      </c>
    </row>
    <row r="6456" spans="1:8" x14ac:dyDescent="0.2">
      <c r="A6456" t="s">
        <v>71</v>
      </c>
      <c r="B6456" t="s">
        <v>54</v>
      </c>
      <c r="C6456" t="s">
        <v>80</v>
      </c>
      <c r="D6456" s="4">
        <v>43313</v>
      </c>
      <c r="E6456" t="s">
        <v>199</v>
      </c>
      <c r="F6456" s="5">
        <v>43221</v>
      </c>
      <c r="G6456">
        <v>204.54</v>
      </c>
      <c r="H6456">
        <v>14.53</v>
      </c>
    </row>
    <row r="6457" spans="1:8" x14ac:dyDescent="0.2">
      <c r="A6457" t="s">
        <v>71</v>
      </c>
      <c r="B6457" t="s">
        <v>54</v>
      </c>
      <c r="C6457" t="s">
        <v>81</v>
      </c>
      <c r="D6457" s="4">
        <v>43313</v>
      </c>
      <c r="E6457" t="s">
        <v>198</v>
      </c>
      <c r="F6457" s="5">
        <v>43221</v>
      </c>
      <c r="G6457">
        <v>623.57000000000005</v>
      </c>
      <c r="H6457">
        <v>-21.82</v>
      </c>
    </row>
    <row r="6458" spans="1:8" x14ac:dyDescent="0.2">
      <c r="A6458" t="s">
        <v>71</v>
      </c>
      <c r="B6458" t="s">
        <v>54</v>
      </c>
      <c r="C6458" t="s">
        <v>81</v>
      </c>
      <c r="D6458" s="4">
        <v>43313</v>
      </c>
      <c r="E6458" t="s">
        <v>204</v>
      </c>
      <c r="F6458" s="5">
        <v>43221</v>
      </c>
      <c r="G6458">
        <v>596.66</v>
      </c>
      <c r="H6458">
        <v>38.78</v>
      </c>
    </row>
    <row r="6459" spans="1:8" x14ac:dyDescent="0.2">
      <c r="A6459" t="s">
        <v>71</v>
      </c>
      <c r="B6459" t="s">
        <v>54</v>
      </c>
      <c r="C6459" t="s">
        <v>81</v>
      </c>
      <c r="D6459" s="4">
        <v>43313</v>
      </c>
      <c r="E6459" t="s">
        <v>205</v>
      </c>
      <c r="F6459" s="5">
        <v>43221</v>
      </c>
      <c r="G6459">
        <v>26.91</v>
      </c>
      <c r="H6459">
        <v>1.75</v>
      </c>
    </row>
    <row r="6460" spans="1:8" x14ac:dyDescent="0.2">
      <c r="A6460" t="s">
        <v>71</v>
      </c>
      <c r="B6460" t="s">
        <v>54</v>
      </c>
      <c r="C6460" t="s">
        <v>81</v>
      </c>
      <c r="D6460" s="4">
        <v>43313</v>
      </c>
      <c r="E6460" t="s">
        <v>199</v>
      </c>
      <c r="F6460" s="5">
        <v>43221</v>
      </c>
      <c r="G6460">
        <v>623.57000000000005</v>
      </c>
      <c r="H6460">
        <v>21.82</v>
      </c>
    </row>
    <row r="6461" spans="1:8" x14ac:dyDescent="0.2">
      <c r="A6461" t="s">
        <v>71</v>
      </c>
      <c r="B6461" t="s">
        <v>54</v>
      </c>
      <c r="C6461" t="s">
        <v>82</v>
      </c>
      <c r="D6461" s="4">
        <v>43313</v>
      </c>
      <c r="E6461" t="s">
        <v>198</v>
      </c>
      <c r="F6461" s="5">
        <v>43221</v>
      </c>
      <c r="G6461">
        <v>197.13</v>
      </c>
      <c r="H6461">
        <v>-10.25</v>
      </c>
    </row>
    <row r="6462" spans="1:8" x14ac:dyDescent="0.2">
      <c r="A6462" t="s">
        <v>71</v>
      </c>
      <c r="B6462" t="s">
        <v>54</v>
      </c>
      <c r="C6462" t="s">
        <v>82</v>
      </c>
      <c r="D6462" s="4">
        <v>43313</v>
      </c>
      <c r="E6462" t="s">
        <v>206</v>
      </c>
      <c r="F6462" s="5">
        <v>43221</v>
      </c>
      <c r="G6462">
        <v>188.62</v>
      </c>
      <c r="H6462">
        <v>17.73</v>
      </c>
    </row>
    <row r="6463" spans="1:8" x14ac:dyDescent="0.2">
      <c r="A6463" t="s">
        <v>71</v>
      </c>
      <c r="B6463" t="s">
        <v>54</v>
      </c>
      <c r="C6463" t="s">
        <v>82</v>
      </c>
      <c r="D6463" s="4">
        <v>43313</v>
      </c>
      <c r="E6463" t="s">
        <v>207</v>
      </c>
      <c r="F6463" s="5">
        <v>43221</v>
      </c>
      <c r="G6463">
        <v>8.51</v>
      </c>
      <c r="H6463">
        <v>0.8</v>
      </c>
    </row>
    <row r="6464" spans="1:8" x14ac:dyDescent="0.2">
      <c r="A6464" t="s">
        <v>71</v>
      </c>
      <c r="B6464" t="s">
        <v>54</v>
      </c>
      <c r="C6464" t="s">
        <v>82</v>
      </c>
      <c r="D6464" s="4">
        <v>43313</v>
      </c>
      <c r="E6464" t="s">
        <v>199</v>
      </c>
      <c r="F6464" s="5">
        <v>43221</v>
      </c>
      <c r="G6464">
        <v>197.13</v>
      </c>
      <c r="H6464">
        <v>10.25</v>
      </c>
    </row>
    <row r="6465" spans="1:8" x14ac:dyDescent="0.2">
      <c r="A6465" t="s">
        <v>71</v>
      </c>
      <c r="B6465" t="s">
        <v>54</v>
      </c>
      <c r="C6465" t="s">
        <v>80</v>
      </c>
      <c r="D6465" s="4">
        <v>43313</v>
      </c>
      <c r="E6465" t="s">
        <v>198</v>
      </c>
      <c r="F6465" s="5">
        <v>43221</v>
      </c>
      <c r="G6465">
        <v>60067.47</v>
      </c>
      <c r="H6465">
        <v>-4264.84</v>
      </c>
    </row>
    <row r="6466" spans="1:8" x14ac:dyDescent="0.2">
      <c r="A6466" t="s">
        <v>71</v>
      </c>
      <c r="B6466" t="s">
        <v>54</v>
      </c>
      <c r="C6466" t="s">
        <v>80</v>
      </c>
      <c r="D6466" s="4">
        <v>43313</v>
      </c>
      <c r="E6466" t="s">
        <v>202</v>
      </c>
      <c r="F6466" s="5">
        <v>43221</v>
      </c>
      <c r="G6466">
        <v>57475.24</v>
      </c>
      <c r="H6466">
        <v>7586.73</v>
      </c>
    </row>
    <row r="6467" spans="1:8" x14ac:dyDescent="0.2">
      <c r="A6467" t="s">
        <v>71</v>
      </c>
      <c r="B6467" t="s">
        <v>54</v>
      </c>
      <c r="C6467" t="s">
        <v>80</v>
      </c>
      <c r="D6467" s="4">
        <v>43313</v>
      </c>
      <c r="E6467" t="s">
        <v>203</v>
      </c>
      <c r="F6467" s="5">
        <v>43221</v>
      </c>
      <c r="G6467">
        <v>2592.23</v>
      </c>
      <c r="H6467">
        <v>342.15</v>
      </c>
    </row>
    <row r="6468" spans="1:8" x14ac:dyDescent="0.2">
      <c r="A6468" t="s">
        <v>71</v>
      </c>
      <c r="B6468" t="s">
        <v>54</v>
      </c>
      <c r="C6468" t="s">
        <v>80</v>
      </c>
      <c r="D6468" s="4">
        <v>43313</v>
      </c>
      <c r="E6468" t="s">
        <v>199</v>
      </c>
      <c r="F6468" s="5">
        <v>43221</v>
      </c>
      <c r="G6468">
        <v>60067.47</v>
      </c>
      <c r="H6468">
        <v>4264.84</v>
      </c>
    </row>
    <row r="6469" spans="1:8" x14ac:dyDescent="0.2">
      <c r="A6469" t="s">
        <v>71</v>
      </c>
      <c r="B6469" t="s">
        <v>54</v>
      </c>
      <c r="C6469" t="s">
        <v>81</v>
      </c>
      <c r="D6469" s="4">
        <v>43313</v>
      </c>
      <c r="E6469" t="s">
        <v>198</v>
      </c>
      <c r="F6469" s="5">
        <v>43221</v>
      </c>
      <c r="G6469">
        <v>204269.87</v>
      </c>
      <c r="H6469">
        <v>-7149.41</v>
      </c>
    </row>
    <row r="6470" spans="1:8" x14ac:dyDescent="0.2">
      <c r="A6470" t="s">
        <v>71</v>
      </c>
      <c r="B6470" t="s">
        <v>54</v>
      </c>
      <c r="C6470" t="s">
        <v>81</v>
      </c>
      <c r="D6470" s="4">
        <v>43313</v>
      </c>
      <c r="E6470" t="s">
        <v>204</v>
      </c>
      <c r="F6470" s="5">
        <v>43221</v>
      </c>
      <c r="G6470">
        <v>195454.83</v>
      </c>
      <c r="H6470">
        <v>12704.59</v>
      </c>
    </row>
    <row r="6471" spans="1:8" x14ac:dyDescent="0.2">
      <c r="A6471" t="s">
        <v>71</v>
      </c>
      <c r="B6471" t="s">
        <v>54</v>
      </c>
      <c r="C6471" t="s">
        <v>81</v>
      </c>
      <c r="D6471" s="4">
        <v>43313</v>
      </c>
      <c r="E6471" t="s">
        <v>205</v>
      </c>
      <c r="F6471" s="5">
        <v>43221</v>
      </c>
      <c r="G6471">
        <v>8815.0400000000009</v>
      </c>
      <c r="H6471">
        <v>573.09</v>
      </c>
    </row>
    <row r="6472" spans="1:8" x14ac:dyDescent="0.2">
      <c r="A6472" t="s">
        <v>71</v>
      </c>
      <c r="B6472" t="s">
        <v>54</v>
      </c>
      <c r="C6472" t="s">
        <v>81</v>
      </c>
      <c r="D6472" s="4">
        <v>43313</v>
      </c>
      <c r="E6472" t="s">
        <v>199</v>
      </c>
      <c r="F6472" s="5">
        <v>43221</v>
      </c>
      <c r="G6472">
        <v>204269.87</v>
      </c>
      <c r="H6472">
        <v>7149.41</v>
      </c>
    </row>
    <row r="6473" spans="1:8" x14ac:dyDescent="0.2">
      <c r="A6473" t="s">
        <v>71</v>
      </c>
      <c r="B6473" t="s">
        <v>54</v>
      </c>
      <c r="C6473" t="s">
        <v>82</v>
      </c>
      <c r="D6473" s="4">
        <v>43313</v>
      </c>
      <c r="E6473" t="s">
        <v>198</v>
      </c>
      <c r="F6473" s="5">
        <v>43221</v>
      </c>
      <c r="G6473">
        <v>54169.34</v>
      </c>
      <c r="H6473">
        <v>-2816.64</v>
      </c>
    </row>
    <row r="6474" spans="1:8" x14ac:dyDescent="0.2">
      <c r="A6474" t="s">
        <v>71</v>
      </c>
      <c r="B6474" t="s">
        <v>54</v>
      </c>
      <c r="C6474" t="s">
        <v>82</v>
      </c>
      <c r="D6474" s="4">
        <v>43313</v>
      </c>
      <c r="E6474" t="s">
        <v>206</v>
      </c>
      <c r="F6474" s="5">
        <v>43221</v>
      </c>
      <c r="G6474">
        <v>51831.68</v>
      </c>
      <c r="H6474">
        <v>4872.13</v>
      </c>
    </row>
    <row r="6475" spans="1:8" x14ac:dyDescent="0.2">
      <c r="A6475" t="s">
        <v>71</v>
      </c>
      <c r="B6475" t="s">
        <v>54</v>
      </c>
      <c r="C6475" t="s">
        <v>82</v>
      </c>
      <c r="D6475" s="4">
        <v>43313</v>
      </c>
      <c r="E6475" t="s">
        <v>207</v>
      </c>
      <c r="F6475" s="5">
        <v>43221</v>
      </c>
      <c r="G6475">
        <v>2337.66</v>
      </c>
      <c r="H6475">
        <v>219.73</v>
      </c>
    </row>
    <row r="6476" spans="1:8" x14ac:dyDescent="0.2">
      <c r="A6476" t="s">
        <v>71</v>
      </c>
      <c r="B6476" t="s">
        <v>54</v>
      </c>
      <c r="C6476" t="s">
        <v>82</v>
      </c>
      <c r="D6476" s="4">
        <v>43313</v>
      </c>
      <c r="E6476" t="s">
        <v>199</v>
      </c>
      <c r="F6476" s="5">
        <v>43221</v>
      </c>
      <c r="G6476">
        <v>54169.34</v>
      </c>
      <c r="H6476">
        <v>2816.64</v>
      </c>
    </row>
    <row r="6477" spans="1:8" x14ac:dyDescent="0.2">
      <c r="A6477" t="s">
        <v>71</v>
      </c>
      <c r="B6477" t="s">
        <v>55</v>
      </c>
      <c r="C6477" t="s">
        <v>80</v>
      </c>
      <c r="D6477" s="4">
        <v>43313</v>
      </c>
      <c r="E6477" t="s">
        <v>198</v>
      </c>
      <c r="F6477" s="5">
        <v>43221</v>
      </c>
      <c r="G6477">
        <v>22596.18</v>
      </c>
      <c r="H6477">
        <v>-1604.35</v>
      </c>
    </row>
    <row r="6478" spans="1:8" x14ac:dyDescent="0.2">
      <c r="A6478" t="s">
        <v>71</v>
      </c>
      <c r="B6478" t="s">
        <v>55</v>
      </c>
      <c r="C6478" t="s">
        <v>80</v>
      </c>
      <c r="D6478" s="4">
        <v>43313</v>
      </c>
      <c r="E6478" t="s">
        <v>202</v>
      </c>
      <c r="F6478" s="5">
        <v>43221</v>
      </c>
      <c r="G6478">
        <v>21621.08</v>
      </c>
      <c r="H6478">
        <v>2853.98</v>
      </c>
    </row>
    <row r="6479" spans="1:8" x14ac:dyDescent="0.2">
      <c r="A6479" t="s">
        <v>71</v>
      </c>
      <c r="B6479" t="s">
        <v>55</v>
      </c>
      <c r="C6479" t="s">
        <v>80</v>
      </c>
      <c r="D6479" s="4">
        <v>43313</v>
      </c>
      <c r="E6479" t="s">
        <v>203</v>
      </c>
      <c r="F6479" s="5">
        <v>43221</v>
      </c>
      <c r="G6479">
        <v>975.1</v>
      </c>
      <c r="H6479">
        <v>128.76</v>
      </c>
    </row>
    <row r="6480" spans="1:8" x14ac:dyDescent="0.2">
      <c r="A6480" t="s">
        <v>71</v>
      </c>
      <c r="B6480" t="s">
        <v>55</v>
      </c>
      <c r="C6480" t="s">
        <v>80</v>
      </c>
      <c r="D6480" s="4">
        <v>43313</v>
      </c>
      <c r="E6480" t="s">
        <v>199</v>
      </c>
      <c r="F6480" s="5">
        <v>43221</v>
      </c>
      <c r="G6480">
        <v>22596.18</v>
      </c>
      <c r="H6480">
        <v>1604.35</v>
      </c>
    </row>
    <row r="6481" spans="1:8" x14ac:dyDescent="0.2">
      <c r="A6481" t="s">
        <v>71</v>
      </c>
      <c r="B6481" t="s">
        <v>55</v>
      </c>
      <c r="C6481" t="s">
        <v>81</v>
      </c>
      <c r="D6481" s="4">
        <v>43313</v>
      </c>
      <c r="E6481" t="s">
        <v>198</v>
      </c>
      <c r="F6481" s="5">
        <v>43221</v>
      </c>
      <c r="G6481">
        <v>54353.62</v>
      </c>
      <c r="H6481">
        <v>-1902.37</v>
      </c>
    </row>
    <row r="6482" spans="1:8" x14ac:dyDescent="0.2">
      <c r="A6482" t="s">
        <v>71</v>
      </c>
      <c r="B6482" t="s">
        <v>55</v>
      </c>
      <c r="C6482" t="s">
        <v>81</v>
      </c>
      <c r="D6482" s="4">
        <v>43313</v>
      </c>
      <c r="E6482" t="s">
        <v>204</v>
      </c>
      <c r="F6482" s="5">
        <v>43221</v>
      </c>
      <c r="G6482">
        <v>52008.05</v>
      </c>
      <c r="H6482">
        <v>3380.5</v>
      </c>
    </row>
    <row r="6483" spans="1:8" x14ac:dyDescent="0.2">
      <c r="A6483" t="s">
        <v>71</v>
      </c>
      <c r="B6483" t="s">
        <v>55</v>
      </c>
      <c r="C6483" t="s">
        <v>81</v>
      </c>
      <c r="D6483" s="4">
        <v>43313</v>
      </c>
      <c r="E6483" t="s">
        <v>205</v>
      </c>
      <c r="F6483" s="5">
        <v>43221</v>
      </c>
      <c r="G6483">
        <v>2345.5700000000002</v>
      </c>
      <c r="H6483">
        <v>152.46</v>
      </c>
    </row>
    <row r="6484" spans="1:8" x14ac:dyDescent="0.2">
      <c r="A6484" t="s">
        <v>71</v>
      </c>
      <c r="B6484" t="s">
        <v>55</v>
      </c>
      <c r="C6484" t="s">
        <v>81</v>
      </c>
      <c r="D6484" s="4">
        <v>43313</v>
      </c>
      <c r="E6484" t="s">
        <v>199</v>
      </c>
      <c r="F6484" s="5">
        <v>43221</v>
      </c>
      <c r="G6484">
        <v>54353.62</v>
      </c>
      <c r="H6484">
        <v>1902.37</v>
      </c>
    </row>
    <row r="6485" spans="1:8" x14ac:dyDescent="0.2">
      <c r="A6485" t="s">
        <v>71</v>
      </c>
      <c r="B6485" t="s">
        <v>55</v>
      </c>
      <c r="C6485" t="s">
        <v>82</v>
      </c>
      <c r="D6485" s="4">
        <v>43313</v>
      </c>
      <c r="E6485" t="s">
        <v>198</v>
      </c>
      <c r="F6485" s="5">
        <v>43221</v>
      </c>
      <c r="G6485">
        <v>18249.490000000002</v>
      </c>
      <c r="H6485">
        <v>-948.95</v>
      </c>
    </row>
    <row r="6486" spans="1:8" x14ac:dyDescent="0.2">
      <c r="A6486" t="s">
        <v>71</v>
      </c>
      <c r="B6486" t="s">
        <v>55</v>
      </c>
      <c r="C6486" t="s">
        <v>82</v>
      </c>
      <c r="D6486" s="4">
        <v>43313</v>
      </c>
      <c r="E6486" t="s">
        <v>206</v>
      </c>
      <c r="F6486" s="5">
        <v>43221</v>
      </c>
      <c r="G6486">
        <v>17461.97</v>
      </c>
      <c r="H6486">
        <v>1641.43</v>
      </c>
    </row>
    <row r="6487" spans="1:8" x14ac:dyDescent="0.2">
      <c r="A6487" t="s">
        <v>71</v>
      </c>
      <c r="B6487" t="s">
        <v>55</v>
      </c>
      <c r="C6487" t="s">
        <v>82</v>
      </c>
      <c r="D6487" s="4">
        <v>43313</v>
      </c>
      <c r="E6487" t="s">
        <v>207</v>
      </c>
      <c r="F6487" s="5">
        <v>43221</v>
      </c>
      <c r="G6487">
        <v>787.52</v>
      </c>
      <c r="H6487">
        <v>74.03</v>
      </c>
    </row>
    <row r="6488" spans="1:8" x14ac:dyDescent="0.2">
      <c r="A6488" t="s">
        <v>71</v>
      </c>
      <c r="B6488" t="s">
        <v>55</v>
      </c>
      <c r="C6488" t="s">
        <v>82</v>
      </c>
      <c r="D6488" s="4">
        <v>43313</v>
      </c>
      <c r="E6488" t="s">
        <v>199</v>
      </c>
      <c r="F6488" s="5">
        <v>43221</v>
      </c>
      <c r="G6488">
        <v>18249.490000000002</v>
      </c>
      <c r="H6488">
        <v>948.95</v>
      </c>
    </row>
    <row r="6489" spans="1:8" x14ac:dyDescent="0.2">
      <c r="A6489" t="s">
        <v>71</v>
      </c>
      <c r="B6489" t="s">
        <v>54</v>
      </c>
      <c r="C6489" t="s">
        <v>80</v>
      </c>
      <c r="D6489" s="4">
        <v>43313</v>
      </c>
      <c r="E6489" t="s">
        <v>198</v>
      </c>
      <c r="F6489" s="5">
        <v>43221</v>
      </c>
      <c r="G6489">
        <v>129868.31</v>
      </c>
      <c r="H6489">
        <v>-9220.67</v>
      </c>
    </row>
    <row r="6490" spans="1:8" x14ac:dyDescent="0.2">
      <c r="A6490" t="s">
        <v>71</v>
      </c>
      <c r="B6490" t="s">
        <v>54</v>
      </c>
      <c r="C6490" t="s">
        <v>80</v>
      </c>
      <c r="D6490" s="4">
        <v>43313</v>
      </c>
      <c r="E6490" t="s">
        <v>202</v>
      </c>
      <c r="F6490" s="5">
        <v>43221</v>
      </c>
      <c r="G6490">
        <v>124263.88</v>
      </c>
      <c r="H6490">
        <v>16402.939999999999</v>
      </c>
    </row>
    <row r="6491" spans="1:8" x14ac:dyDescent="0.2">
      <c r="A6491" t="s">
        <v>71</v>
      </c>
      <c r="B6491" t="s">
        <v>54</v>
      </c>
      <c r="C6491" t="s">
        <v>80</v>
      </c>
      <c r="D6491" s="4">
        <v>43313</v>
      </c>
      <c r="E6491" t="s">
        <v>203</v>
      </c>
      <c r="F6491" s="5">
        <v>43221</v>
      </c>
      <c r="G6491">
        <v>5604.43</v>
      </c>
      <c r="H6491">
        <v>739.88</v>
      </c>
    </row>
    <row r="6492" spans="1:8" x14ac:dyDescent="0.2">
      <c r="A6492" t="s">
        <v>71</v>
      </c>
      <c r="B6492" t="s">
        <v>54</v>
      </c>
      <c r="C6492" t="s">
        <v>80</v>
      </c>
      <c r="D6492" s="4">
        <v>43313</v>
      </c>
      <c r="E6492" t="s">
        <v>199</v>
      </c>
      <c r="F6492" s="5">
        <v>43221</v>
      </c>
      <c r="G6492">
        <v>129868.31</v>
      </c>
      <c r="H6492">
        <v>9220.67</v>
      </c>
    </row>
    <row r="6493" spans="1:8" x14ac:dyDescent="0.2">
      <c r="A6493" t="s">
        <v>71</v>
      </c>
      <c r="B6493" t="s">
        <v>54</v>
      </c>
      <c r="C6493" t="s">
        <v>81</v>
      </c>
      <c r="D6493" s="4">
        <v>43313</v>
      </c>
      <c r="E6493" t="s">
        <v>198</v>
      </c>
      <c r="F6493" s="5">
        <v>43221</v>
      </c>
      <c r="G6493">
        <v>428931.35</v>
      </c>
      <c r="H6493">
        <v>-15012.58</v>
      </c>
    </row>
    <row r="6494" spans="1:8" x14ac:dyDescent="0.2">
      <c r="A6494" t="s">
        <v>71</v>
      </c>
      <c r="B6494" t="s">
        <v>54</v>
      </c>
      <c r="C6494" t="s">
        <v>81</v>
      </c>
      <c r="D6494" s="4">
        <v>43313</v>
      </c>
      <c r="E6494" t="s">
        <v>204</v>
      </c>
      <c r="F6494" s="5">
        <v>43221</v>
      </c>
      <c r="G6494">
        <v>410421.36</v>
      </c>
      <c r="H6494">
        <v>26677.37</v>
      </c>
    </row>
    <row r="6495" spans="1:8" x14ac:dyDescent="0.2">
      <c r="A6495" t="s">
        <v>71</v>
      </c>
      <c r="B6495" t="s">
        <v>54</v>
      </c>
      <c r="C6495" t="s">
        <v>81</v>
      </c>
      <c r="D6495" s="4">
        <v>43313</v>
      </c>
      <c r="E6495" t="s">
        <v>205</v>
      </c>
      <c r="F6495" s="5">
        <v>43221</v>
      </c>
      <c r="G6495">
        <v>18509.990000000002</v>
      </c>
      <c r="H6495">
        <v>1203.07</v>
      </c>
    </row>
    <row r="6496" spans="1:8" x14ac:dyDescent="0.2">
      <c r="A6496" t="s">
        <v>71</v>
      </c>
      <c r="B6496" t="s">
        <v>54</v>
      </c>
      <c r="C6496" t="s">
        <v>81</v>
      </c>
      <c r="D6496" s="4">
        <v>43313</v>
      </c>
      <c r="E6496" t="s">
        <v>199</v>
      </c>
      <c r="F6496" s="5">
        <v>43221</v>
      </c>
      <c r="G6496">
        <v>428931.35</v>
      </c>
      <c r="H6496">
        <v>15012.58</v>
      </c>
    </row>
    <row r="6497" spans="1:8" x14ac:dyDescent="0.2">
      <c r="A6497" t="s">
        <v>71</v>
      </c>
      <c r="B6497" t="s">
        <v>54</v>
      </c>
      <c r="C6497" t="s">
        <v>82</v>
      </c>
      <c r="D6497" s="4">
        <v>43313</v>
      </c>
      <c r="E6497" t="s">
        <v>198</v>
      </c>
      <c r="F6497" s="5">
        <v>43221</v>
      </c>
      <c r="G6497">
        <v>113342.72</v>
      </c>
      <c r="H6497">
        <v>-5893.82</v>
      </c>
    </row>
    <row r="6498" spans="1:8" x14ac:dyDescent="0.2">
      <c r="A6498" t="s">
        <v>71</v>
      </c>
      <c r="B6498" t="s">
        <v>54</v>
      </c>
      <c r="C6498" t="s">
        <v>82</v>
      </c>
      <c r="D6498" s="4">
        <v>43313</v>
      </c>
      <c r="E6498" t="s">
        <v>206</v>
      </c>
      <c r="F6498" s="5">
        <v>43221</v>
      </c>
      <c r="G6498">
        <v>108451.51</v>
      </c>
      <c r="H6498">
        <v>10194.43</v>
      </c>
    </row>
    <row r="6499" spans="1:8" x14ac:dyDescent="0.2">
      <c r="A6499" t="s">
        <v>71</v>
      </c>
      <c r="B6499" t="s">
        <v>54</v>
      </c>
      <c r="C6499" t="s">
        <v>82</v>
      </c>
      <c r="D6499" s="4">
        <v>43313</v>
      </c>
      <c r="E6499" t="s">
        <v>207</v>
      </c>
      <c r="F6499" s="5">
        <v>43221</v>
      </c>
      <c r="G6499">
        <v>4891.21</v>
      </c>
      <c r="H6499">
        <v>459.63</v>
      </c>
    </row>
    <row r="6500" spans="1:8" x14ac:dyDescent="0.2">
      <c r="A6500" t="s">
        <v>71</v>
      </c>
      <c r="B6500" t="s">
        <v>54</v>
      </c>
      <c r="C6500" t="s">
        <v>82</v>
      </c>
      <c r="D6500" s="4">
        <v>43313</v>
      </c>
      <c r="E6500" t="s">
        <v>199</v>
      </c>
      <c r="F6500" s="5">
        <v>43221</v>
      </c>
      <c r="G6500">
        <v>113342.72</v>
      </c>
      <c r="H6500">
        <v>5893.82</v>
      </c>
    </row>
    <row r="6501" spans="1:8" x14ac:dyDescent="0.2">
      <c r="A6501" t="s">
        <v>71</v>
      </c>
      <c r="B6501" t="s">
        <v>54</v>
      </c>
      <c r="C6501" t="s">
        <v>80</v>
      </c>
      <c r="D6501" s="4">
        <v>43313</v>
      </c>
      <c r="E6501" t="s">
        <v>198</v>
      </c>
      <c r="F6501" s="5">
        <v>43221</v>
      </c>
      <c r="G6501">
        <v>183272.52</v>
      </c>
      <c r="H6501">
        <v>-13012.24</v>
      </c>
    </row>
    <row r="6502" spans="1:8" x14ac:dyDescent="0.2">
      <c r="A6502" t="s">
        <v>71</v>
      </c>
      <c r="B6502" t="s">
        <v>54</v>
      </c>
      <c r="C6502" t="s">
        <v>80</v>
      </c>
      <c r="D6502" s="4">
        <v>43313</v>
      </c>
      <c r="E6502" t="s">
        <v>202</v>
      </c>
      <c r="F6502" s="5">
        <v>43221</v>
      </c>
      <c r="G6502">
        <v>175363.73</v>
      </c>
      <c r="H6502">
        <v>23148.22</v>
      </c>
    </row>
    <row r="6503" spans="1:8" x14ac:dyDescent="0.2">
      <c r="A6503" t="s">
        <v>71</v>
      </c>
      <c r="B6503" t="s">
        <v>54</v>
      </c>
      <c r="C6503" t="s">
        <v>80</v>
      </c>
      <c r="D6503" s="4">
        <v>43313</v>
      </c>
      <c r="E6503" t="s">
        <v>203</v>
      </c>
      <c r="F6503" s="5">
        <v>43221</v>
      </c>
      <c r="G6503">
        <v>7908.79</v>
      </c>
      <c r="H6503">
        <v>1043.96</v>
      </c>
    </row>
    <row r="6504" spans="1:8" x14ac:dyDescent="0.2">
      <c r="A6504" t="s">
        <v>71</v>
      </c>
      <c r="B6504" t="s">
        <v>54</v>
      </c>
      <c r="C6504" t="s">
        <v>80</v>
      </c>
      <c r="D6504" s="4">
        <v>43313</v>
      </c>
      <c r="E6504" t="s">
        <v>199</v>
      </c>
      <c r="F6504" s="5">
        <v>43221</v>
      </c>
      <c r="G6504">
        <v>183272.52</v>
      </c>
      <c r="H6504">
        <v>13012.24</v>
      </c>
    </row>
    <row r="6505" spans="1:8" x14ac:dyDescent="0.2">
      <c r="A6505" t="s">
        <v>71</v>
      </c>
      <c r="B6505" t="s">
        <v>54</v>
      </c>
      <c r="C6505" t="s">
        <v>81</v>
      </c>
      <c r="D6505" s="4">
        <v>43313</v>
      </c>
      <c r="E6505" t="s">
        <v>198</v>
      </c>
      <c r="F6505" s="5">
        <v>43221</v>
      </c>
      <c r="G6505">
        <v>595476.9</v>
      </c>
      <c r="H6505">
        <v>-20841.740000000002</v>
      </c>
    </row>
    <row r="6506" spans="1:8" x14ac:dyDescent="0.2">
      <c r="A6506" t="s">
        <v>71</v>
      </c>
      <c r="B6506" t="s">
        <v>54</v>
      </c>
      <c r="C6506" t="s">
        <v>81</v>
      </c>
      <c r="D6506" s="4">
        <v>43313</v>
      </c>
      <c r="E6506" t="s">
        <v>204</v>
      </c>
      <c r="F6506" s="5">
        <v>43221</v>
      </c>
      <c r="G6506">
        <v>569779.88</v>
      </c>
      <c r="H6506">
        <v>37035.78</v>
      </c>
    </row>
    <row r="6507" spans="1:8" x14ac:dyDescent="0.2">
      <c r="A6507" t="s">
        <v>71</v>
      </c>
      <c r="B6507" t="s">
        <v>54</v>
      </c>
      <c r="C6507" t="s">
        <v>81</v>
      </c>
      <c r="D6507" s="4">
        <v>43313</v>
      </c>
      <c r="E6507" t="s">
        <v>205</v>
      </c>
      <c r="F6507" s="5">
        <v>43221</v>
      </c>
      <c r="G6507">
        <v>25697.02</v>
      </c>
      <c r="H6507">
        <v>1670.25</v>
      </c>
    </row>
    <row r="6508" spans="1:8" x14ac:dyDescent="0.2">
      <c r="A6508" t="s">
        <v>71</v>
      </c>
      <c r="B6508" t="s">
        <v>54</v>
      </c>
      <c r="C6508" t="s">
        <v>81</v>
      </c>
      <c r="D6508" s="4">
        <v>43313</v>
      </c>
      <c r="E6508" t="s">
        <v>199</v>
      </c>
      <c r="F6508" s="5">
        <v>43221</v>
      </c>
      <c r="G6508">
        <v>595476.9</v>
      </c>
      <c r="H6508">
        <v>20841.740000000002</v>
      </c>
    </row>
    <row r="6509" spans="1:8" x14ac:dyDescent="0.2">
      <c r="A6509" t="s">
        <v>71</v>
      </c>
      <c r="B6509" t="s">
        <v>54</v>
      </c>
      <c r="C6509" t="s">
        <v>82</v>
      </c>
      <c r="D6509" s="4">
        <v>43313</v>
      </c>
      <c r="E6509" t="s">
        <v>198</v>
      </c>
      <c r="F6509" s="5">
        <v>43221</v>
      </c>
      <c r="G6509">
        <v>162126.1</v>
      </c>
      <c r="H6509">
        <v>-8430.73</v>
      </c>
    </row>
    <row r="6510" spans="1:8" x14ac:dyDescent="0.2">
      <c r="A6510" t="s">
        <v>71</v>
      </c>
      <c r="B6510" t="s">
        <v>54</v>
      </c>
      <c r="C6510" t="s">
        <v>82</v>
      </c>
      <c r="D6510" s="4">
        <v>43313</v>
      </c>
      <c r="E6510" t="s">
        <v>206</v>
      </c>
      <c r="F6510" s="5">
        <v>43221</v>
      </c>
      <c r="G6510">
        <v>155129.76999999999</v>
      </c>
      <c r="H6510">
        <v>14582.01</v>
      </c>
    </row>
    <row r="6511" spans="1:8" x14ac:dyDescent="0.2">
      <c r="A6511" t="s">
        <v>71</v>
      </c>
      <c r="B6511" t="s">
        <v>54</v>
      </c>
      <c r="C6511" t="s">
        <v>82</v>
      </c>
      <c r="D6511" s="4">
        <v>43313</v>
      </c>
      <c r="E6511" t="s">
        <v>207</v>
      </c>
      <c r="F6511" s="5">
        <v>43221</v>
      </c>
      <c r="G6511">
        <v>6996.33</v>
      </c>
      <c r="H6511">
        <v>657.58</v>
      </c>
    </row>
    <row r="6512" spans="1:8" x14ac:dyDescent="0.2">
      <c r="A6512" t="s">
        <v>71</v>
      </c>
      <c r="B6512" t="s">
        <v>54</v>
      </c>
      <c r="C6512" t="s">
        <v>82</v>
      </c>
      <c r="D6512" s="4">
        <v>43313</v>
      </c>
      <c r="E6512" t="s">
        <v>199</v>
      </c>
      <c r="F6512" s="5">
        <v>43221</v>
      </c>
      <c r="G6512">
        <v>162126.1</v>
      </c>
      <c r="H6512">
        <v>8430.73</v>
      </c>
    </row>
    <row r="6513" spans="1:8" x14ac:dyDescent="0.2">
      <c r="A6513" t="s">
        <v>71</v>
      </c>
      <c r="B6513" t="s">
        <v>54</v>
      </c>
      <c r="C6513" t="s">
        <v>80</v>
      </c>
      <c r="D6513" s="4">
        <v>43313</v>
      </c>
      <c r="E6513" t="s">
        <v>198</v>
      </c>
      <c r="F6513" s="5">
        <v>43221</v>
      </c>
      <c r="G6513">
        <v>122484.15</v>
      </c>
      <c r="H6513">
        <v>-8696.4699999999993</v>
      </c>
    </row>
    <row r="6514" spans="1:8" x14ac:dyDescent="0.2">
      <c r="A6514" t="s">
        <v>71</v>
      </c>
      <c r="B6514" t="s">
        <v>54</v>
      </c>
      <c r="C6514" t="s">
        <v>80</v>
      </c>
      <c r="D6514" s="4">
        <v>43282</v>
      </c>
      <c r="E6514" t="s">
        <v>199</v>
      </c>
      <c r="F6514" s="5">
        <v>43101</v>
      </c>
      <c r="G6514">
        <v>89.61</v>
      </c>
      <c r="H6514">
        <v>4.75</v>
      </c>
    </row>
    <row r="6515" spans="1:8" x14ac:dyDescent="0.2">
      <c r="A6515" t="s">
        <v>71</v>
      </c>
      <c r="B6515" t="s">
        <v>54</v>
      </c>
      <c r="C6515" t="s">
        <v>80</v>
      </c>
      <c r="D6515" s="4">
        <v>43282</v>
      </c>
      <c r="E6515" t="s">
        <v>198</v>
      </c>
      <c r="F6515" s="5">
        <v>43101</v>
      </c>
      <c r="G6515">
        <v>89.61</v>
      </c>
      <c r="H6515">
        <v>-4.75</v>
      </c>
    </row>
    <row r="6516" spans="1:8" x14ac:dyDescent="0.2">
      <c r="A6516" t="s">
        <v>71</v>
      </c>
      <c r="B6516" t="s">
        <v>54</v>
      </c>
      <c r="C6516" t="s">
        <v>80</v>
      </c>
      <c r="D6516" s="4">
        <v>43282</v>
      </c>
      <c r="E6516" t="s">
        <v>193</v>
      </c>
      <c r="F6516" s="5">
        <v>43101</v>
      </c>
      <c r="G6516">
        <v>85.74</v>
      </c>
      <c r="H6516">
        <v>11.32</v>
      </c>
    </row>
    <row r="6517" spans="1:8" x14ac:dyDescent="0.2">
      <c r="A6517" t="s">
        <v>71</v>
      </c>
      <c r="B6517" t="s">
        <v>54</v>
      </c>
      <c r="C6517" t="s">
        <v>80</v>
      </c>
      <c r="D6517" s="4">
        <v>43282</v>
      </c>
      <c r="E6517" t="s">
        <v>192</v>
      </c>
      <c r="F6517" s="5">
        <v>43101</v>
      </c>
      <c r="G6517">
        <v>3.87</v>
      </c>
      <c r="H6517">
        <v>0.51</v>
      </c>
    </row>
    <row r="6518" spans="1:8" x14ac:dyDescent="0.2">
      <c r="A6518" t="s">
        <v>71</v>
      </c>
      <c r="B6518" t="s">
        <v>54</v>
      </c>
      <c r="C6518" t="s">
        <v>81</v>
      </c>
      <c r="D6518" s="4">
        <v>43282</v>
      </c>
      <c r="E6518" t="s">
        <v>195</v>
      </c>
      <c r="F6518" s="5">
        <v>43101</v>
      </c>
      <c r="G6518">
        <v>230.71</v>
      </c>
      <c r="H6518">
        <v>15</v>
      </c>
    </row>
    <row r="6519" spans="1:8" x14ac:dyDescent="0.2">
      <c r="A6519" t="s">
        <v>71</v>
      </c>
      <c r="B6519" t="s">
        <v>54</v>
      </c>
      <c r="C6519" t="s">
        <v>81</v>
      </c>
      <c r="D6519" s="4">
        <v>43282</v>
      </c>
      <c r="E6519" t="s">
        <v>194</v>
      </c>
      <c r="F6519" s="5">
        <v>43101</v>
      </c>
      <c r="G6519">
        <v>10.41</v>
      </c>
      <c r="H6519">
        <v>0.68</v>
      </c>
    </row>
    <row r="6520" spans="1:8" x14ac:dyDescent="0.2">
      <c r="A6520" t="s">
        <v>71</v>
      </c>
      <c r="B6520" t="s">
        <v>54</v>
      </c>
      <c r="C6520" t="s">
        <v>81</v>
      </c>
      <c r="D6520" s="4">
        <v>43282</v>
      </c>
      <c r="E6520" t="s">
        <v>199</v>
      </c>
      <c r="F6520" s="5">
        <v>43101</v>
      </c>
      <c r="G6520">
        <v>241.12</v>
      </c>
      <c r="H6520">
        <v>6.27</v>
      </c>
    </row>
    <row r="6521" spans="1:8" x14ac:dyDescent="0.2">
      <c r="A6521" t="s">
        <v>71</v>
      </c>
      <c r="B6521" t="s">
        <v>54</v>
      </c>
      <c r="C6521" t="s">
        <v>81</v>
      </c>
      <c r="D6521" s="4">
        <v>43282</v>
      </c>
      <c r="E6521" t="s">
        <v>198</v>
      </c>
      <c r="F6521" s="5">
        <v>43101</v>
      </c>
      <c r="G6521">
        <v>241.12</v>
      </c>
      <c r="H6521">
        <v>-6.27</v>
      </c>
    </row>
    <row r="6522" spans="1:8" x14ac:dyDescent="0.2">
      <c r="A6522" t="s">
        <v>71</v>
      </c>
      <c r="B6522" t="s">
        <v>54</v>
      </c>
      <c r="C6522" t="s">
        <v>82</v>
      </c>
      <c r="D6522" s="4">
        <v>43282</v>
      </c>
      <c r="E6522" t="s">
        <v>199</v>
      </c>
      <c r="F6522" s="5">
        <v>43101</v>
      </c>
      <c r="G6522">
        <v>68.510000000000005</v>
      </c>
      <c r="H6522">
        <v>2.6</v>
      </c>
    </row>
    <row r="6523" spans="1:8" x14ac:dyDescent="0.2">
      <c r="A6523" t="s">
        <v>71</v>
      </c>
      <c r="B6523" t="s">
        <v>54</v>
      </c>
      <c r="C6523" t="s">
        <v>82</v>
      </c>
      <c r="D6523" s="4">
        <v>43282</v>
      </c>
      <c r="E6523" t="s">
        <v>198</v>
      </c>
      <c r="F6523" s="5">
        <v>43101</v>
      </c>
      <c r="G6523">
        <v>68.510000000000005</v>
      </c>
      <c r="H6523">
        <v>-2.6</v>
      </c>
    </row>
    <row r="6524" spans="1:8" x14ac:dyDescent="0.2">
      <c r="A6524" t="s">
        <v>71</v>
      </c>
      <c r="B6524" t="s">
        <v>54</v>
      </c>
      <c r="C6524" t="s">
        <v>82</v>
      </c>
      <c r="D6524" s="4">
        <v>43282</v>
      </c>
      <c r="E6524" t="s">
        <v>197</v>
      </c>
      <c r="F6524" s="5">
        <v>43101</v>
      </c>
      <c r="G6524">
        <v>65.55</v>
      </c>
      <c r="H6524">
        <v>6.23</v>
      </c>
    </row>
    <row r="6525" spans="1:8" x14ac:dyDescent="0.2">
      <c r="A6525" t="s">
        <v>71</v>
      </c>
      <c r="B6525" t="s">
        <v>54</v>
      </c>
      <c r="C6525" t="s">
        <v>80</v>
      </c>
      <c r="D6525" s="4">
        <v>43282</v>
      </c>
      <c r="E6525" t="s">
        <v>199</v>
      </c>
      <c r="F6525" s="5">
        <v>43101</v>
      </c>
      <c r="G6525">
        <v>10.3</v>
      </c>
      <c r="H6525">
        <v>0.56000000000000005</v>
      </c>
    </row>
    <row r="6526" spans="1:8" x14ac:dyDescent="0.2">
      <c r="A6526" t="s">
        <v>71</v>
      </c>
      <c r="B6526" t="s">
        <v>54</v>
      </c>
      <c r="C6526" t="s">
        <v>80</v>
      </c>
      <c r="D6526" s="4">
        <v>43282</v>
      </c>
      <c r="E6526" t="s">
        <v>193</v>
      </c>
      <c r="F6526" s="5">
        <v>43101</v>
      </c>
      <c r="G6526">
        <v>9.86</v>
      </c>
      <c r="H6526">
        <v>1.31</v>
      </c>
    </row>
    <row r="6527" spans="1:8" x14ac:dyDescent="0.2">
      <c r="A6527" t="s">
        <v>71</v>
      </c>
      <c r="B6527" t="s">
        <v>54</v>
      </c>
      <c r="C6527" t="s">
        <v>80</v>
      </c>
      <c r="D6527" s="4">
        <v>43282</v>
      </c>
      <c r="E6527" t="s">
        <v>192</v>
      </c>
      <c r="F6527" s="5">
        <v>43101</v>
      </c>
      <c r="G6527">
        <v>0.44</v>
      </c>
      <c r="H6527">
        <v>0.06</v>
      </c>
    </row>
    <row r="6528" spans="1:8" x14ac:dyDescent="0.2">
      <c r="A6528" t="s">
        <v>71</v>
      </c>
      <c r="B6528" t="s">
        <v>54</v>
      </c>
      <c r="C6528" t="s">
        <v>80</v>
      </c>
      <c r="D6528" s="4">
        <v>43282</v>
      </c>
      <c r="E6528" t="s">
        <v>198</v>
      </c>
      <c r="F6528" s="5">
        <v>43101</v>
      </c>
      <c r="G6528">
        <v>10.3</v>
      </c>
      <c r="H6528">
        <v>-0.56000000000000005</v>
      </c>
    </row>
    <row r="6529" spans="1:8" x14ac:dyDescent="0.2">
      <c r="A6529" t="s">
        <v>71</v>
      </c>
      <c r="B6529" t="s">
        <v>54</v>
      </c>
      <c r="C6529" t="s">
        <v>81</v>
      </c>
      <c r="D6529" s="4">
        <v>43282</v>
      </c>
      <c r="E6529" t="s">
        <v>195</v>
      </c>
      <c r="F6529" s="5">
        <v>43101</v>
      </c>
      <c r="G6529">
        <v>16.46</v>
      </c>
      <c r="H6529">
        <v>1.07</v>
      </c>
    </row>
    <row r="6530" spans="1:8" x14ac:dyDescent="0.2">
      <c r="A6530" t="s">
        <v>71</v>
      </c>
      <c r="B6530" t="s">
        <v>54</v>
      </c>
      <c r="C6530" t="s">
        <v>81</v>
      </c>
      <c r="D6530" s="4">
        <v>43282</v>
      </c>
      <c r="E6530" t="s">
        <v>194</v>
      </c>
      <c r="F6530" s="5">
        <v>43101</v>
      </c>
      <c r="G6530">
        <v>0.75</v>
      </c>
      <c r="H6530">
        <v>0.05</v>
      </c>
    </row>
    <row r="6531" spans="1:8" x14ac:dyDescent="0.2">
      <c r="A6531" t="s">
        <v>71</v>
      </c>
      <c r="B6531" t="s">
        <v>54</v>
      </c>
      <c r="C6531" t="s">
        <v>81</v>
      </c>
      <c r="D6531" s="4">
        <v>43282</v>
      </c>
      <c r="E6531" t="s">
        <v>198</v>
      </c>
      <c r="F6531" s="5">
        <v>43101</v>
      </c>
      <c r="G6531">
        <v>17.21</v>
      </c>
      <c r="H6531">
        <v>-0.45</v>
      </c>
    </row>
    <row r="6532" spans="1:8" x14ac:dyDescent="0.2">
      <c r="A6532" t="s">
        <v>71</v>
      </c>
      <c r="B6532" t="s">
        <v>54</v>
      </c>
      <c r="C6532" t="s">
        <v>81</v>
      </c>
      <c r="D6532" s="4">
        <v>43282</v>
      </c>
      <c r="E6532" t="s">
        <v>199</v>
      </c>
      <c r="F6532" s="5">
        <v>43101</v>
      </c>
      <c r="G6532">
        <v>17.21</v>
      </c>
      <c r="H6532">
        <v>0.45</v>
      </c>
    </row>
    <row r="6533" spans="1:8" x14ac:dyDescent="0.2">
      <c r="A6533" t="s">
        <v>71</v>
      </c>
      <c r="B6533" t="s">
        <v>54</v>
      </c>
      <c r="C6533" t="s">
        <v>82</v>
      </c>
      <c r="D6533" s="4">
        <v>43282</v>
      </c>
      <c r="E6533" t="s">
        <v>199</v>
      </c>
      <c r="F6533" s="5">
        <v>43101</v>
      </c>
      <c r="G6533">
        <v>25.79</v>
      </c>
      <c r="H6533">
        <v>0.98</v>
      </c>
    </row>
    <row r="6534" spans="1:8" x14ac:dyDescent="0.2">
      <c r="A6534" t="s">
        <v>71</v>
      </c>
      <c r="B6534" t="s">
        <v>54</v>
      </c>
      <c r="C6534" t="s">
        <v>82</v>
      </c>
      <c r="D6534" s="4">
        <v>43282</v>
      </c>
      <c r="E6534" t="s">
        <v>197</v>
      </c>
      <c r="F6534" s="5">
        <v>43101</v>
      </c>
      <c r="G6534">
        <v>24.68</v>
      </c>
      <c r="H6534">
        <v>2.35</v>
      </c>
    </row>
    <row r="6535" spans="1:8" x14ac:dyDescent="0.2">
      <c r="A6535" t="s">
        <v>71</v>
      </c>
      <c r="B6535" t="s">
        <v>54</v>
      </c>
      <c r="C6535" t="s">
        <v>82</v>
      </c>
      <c r="D6535" s="4">
        <v>43282</v>
      </c>
      <c r="E6535" t="s">
        <v>196</v>
      </c>
      <c r="F6535" s="5">
        <v>43101</v>
      </c>
      <c r="G6535">
        <v>1.1100000000000001</v>
      </c>
      <c r="H6535">
        <v>0.11</v>
      </c>
    </row>
    <row r="6536" spans="1:8" x14ac:dyDescent="0.2">
      <c r="A6536" t="s">
        <v>71</v>
      </c>
      <c r="B6536" t="s">
        <v>54</v>
      </c>
      <c r="C6536" t="s">
        <v>82</v>
      </c>
      <c r="D6536" s="4">
        <v>43282</v>
      </c>
      <c r="E6536" t="s">
        <v>198</v>
      </c>
      <c r="F6536" s="5">
        <v>43101</v>
      </c>
      <c r="G6536">
        <v>25.79</v>
      </c>
      <c r="H6536">
        <v>-0.98</v>
      </c>
    </row>
    <row r="6537" spans="1:8" x14ac:dyDescent="0.2">
      <c r="A6537" t="s">
        <v>71</v>
      </c>
      <c r="B6537" t="s">
        <v>55</v>
      </c>
      <c r="C6537" t="s">
        <v>80</v>
      </c>
      <c r="D6537" s="4">
        <v>43282</v>
      </c>
      <c r="E6537" t="s">
        <v>199</v>
      </c>
      <c r="F6537" s="5">
        <v>43221</v>
      </c>
      <c r="G6537">
        <v>196.76</v>
      </c>
      <c r="H6537">
        <v>13.97</v>
      </c>
    </row>
    <row r="6538" spans="1:8" x14ac:dyDescent="0.2">
      <c r="A6538" t="s">
        <v>71</v>
      </c>
      <c r="B6538" t="s">
        <v>55</v>
      </c>
      <c r="C6538" t="s">
        <v>81</v>
      </c>
      <c r="D6538" s="4">
        <v>43282</v>
      </c>
      <c r="E6538" t="s">
        <v>198</v>
      </c>
      <c r="F6538" s="5">
        <v>43221</v>
      </c>
      <c r="G6538">
        <v>2031.43</v>
      </c>
      <c r="H6538">
        <v>-71.099999999999994</v>
      </c>
    </row>
    <row r="6539" spans="1:8" x14ac:dyDescent="0.2">
      <c r="A6539" t="s">
        <v>71</v>
      </c>
      <c r="B6539" t="s">
        <v>55</v>
      </c>
      <c r="C6539" t="s">
        <v>81</v>
      </c>
      <c r="D6539" s="4">
        <v>43282</v>
      </c>
      <c r="E6539" t="s">
        <v>204</v>
      </c>
      <c r="F6539" s="5">
        <v>43221</v>
      </c>
      <c r="G6539">
        <v>1943.76</v>
      </c>
      <c r="H6539">
        <v>126.35</v>
      </c>
    </row>
    <row r="6540" spans="1:8" x14ac:dyDescent="0.2">
      <c r="A6540" t="s">
        <v>71</v>
      </c>
      <c r="B6540" t="s">
        <v>55</v>
      </c>
      <c r="C6540" t="s">
        <v>81</v>
      </c>
      <c r="D6540" s="4">
        <v>43282</v>
      </c>
      <c r="E6540" t="s">
        <v>205</v>
      </c>
      <c r="F6540" s="5">
        <v>43221</v>
      </c>
      <c r="G6540">
        <v>87.67</v>
      </c>
      <c r="H6540">
        <v>5.7</v>
      </c>
    </row>
    <row r="6541" spans="1:8" x14ac:dyDescent="0.2">
      <c r="A6541" t="s">
        <v>71</v>
      </c>
      <c r="B6541" t="s">
        <v>55</v>
      </c>
      <c r="C6541" t="s">
        <v>81</v>
      </c>
      <c r="D6541" s="4">
        <v>43282</v>
      </c>
      <c r="E6541" t="s">
        <v>199</v>
      </c>
      <c r="F6541" s="5">
        <v>43221</v>
      </c>
      <c r="G6541">
        <v>2031.43</v>
      </c>
      <c r="H6541">
        <v>71.099999999999994</v>
      </c>
    </row>
    <row r="6542" spans="1:8" x14ac:dyDescent="0.2">
      <c r="A6542" t="s">
        <v>71</v>
      </c>
      <c r="B6542" t="s">
        <v>55</v>
      </c>
      <c r="C6542" t="s">
        <v>82</v>
      </c>
      <c r="D6542" s="4">
        <v>43282</v>
      </c>
      <c r="E6542" t="s">
        <v>198</v>
      </c>
      <c r="F6542" s="5">
        <v>43221</v>
      </c>
      <c r="G6542">
        <v>117.05</v>
      </c>
      <c r="H6542">
        <v>-6.08</v>
      </c>
    </row>
    <row r="6543" spans="1:8" x14ac:dyDescent="0.2">
      <c r="A6543" t="s">
        <v>71</v>
      </c>
      <c r="B6543" t="s">
        <v>55</v>
      </c>
      <c r="C6543" t="s">
        <v>82</v>
      </c>
      <c r="D6543" s="4">
        <v>43282</v>
      </c>
      <c r="E6543" t="s">
        <v>206</v>
      </c>
      <c r="F6543" s="5">
        <v>43221</v>
      </c>
      <c r="G6543">
        <v>112</v>
      </c>
      <c r="H6543">
        <v>10.53</v>
      </c>
    </row>
    <row r="6544" spans="1:8" x14ac:dyDescent="0.2">
      <c r="A6544" t="s">
        <v>71</v>
      </c>
      <c r="B6544" t="s">
        <v>55</v>
      </c>
      <c r="C6544" t="s">
        <v>82</v>
      </c>
      <c r="D6544" s="4">
        <v>43282</v>
      </c>
      <c r="E6544" t="s">
        <v>207</v>
      </c>
      <c r="F6544" s="5">
        <v>43221</v>
      </c>
      <c r="G6544">
        <v>5.05</v>
      </c>
      <c r="H6544">
        <v>0.48</v>
      </c>
    </row>
    <row r="6545" spans="1:8" x14ac:dyDescent="0.2">
      <c r="A6545" t="s">
        <v>71</v>
      </c>
      <c r="B6545" t="s">
        <v>55</v>
      </c>
      <c r="C6545" t="s">
        <v>82</v>
      </c>
      <c r="D6545" s="4">
        <v>43282</v>
      </c>
      <c r="E6545" t="s">
        <v>199</v>
      </c>
      <c r="F6545" s="5">
        <v>43221</v>
      </c>
      <c r="G6545">
        <v>117.05</v>
      </c>
      <c r="H6545">
        <v>6.08</v>
      </c>
    </row>
    <row r="6546" spans="1:8" x14ac:dyDescent="0.2">
      <c r="A6546" t="s">
        <v>71</v>
      </c>
      <c r="B6546" t="s">
        <v>54</v>
      </c>
      <c r="C6546" t="s">
        <v>80</v>
      </c>
      <c r="D6546" s="4">
        <v>43282</v>
      </c>
      <c r="E6546" t="s">
        <v>198</v>
      </c>
      <c r="F6546" s="5">
        <v>43221</v>
      </c>
      <c r="G6546">
        <v>90756.42</v>
      </c>
      <c r="H6546">
        <v>-6443.56</v>
      </c>
    </row>
    <row r="6547" spans="1:8" x14ac:dyDescent="0.2">
      <c r="A6547" t="s">
        <v>71</v>
      </c>
      <c r="B6547" t="s">
        <v>54</v>
      </c>
      <c r="C6547" t="s">
        <v>80</v>
      </c>
      <c r="D6547" s="4">
        <v>43282</v>
      </c>
      <c r="E6547" t="s">
        <v>202</v>
      </c>
      <c r="F6547" s="5">
        <v>43221</v>
      </c>
      <c r="G6547">
        <v>86839.9</v>
      </c>
      <c r="H6547">
        <v>11462.92</v>
      </c>
    </row>
    <row r="6548" spans="1:8" x14ac:dyDescent="0.2">
      <c r="A6548" t="s">
        <v>71</v>
      </c>
      <c r="B6548" t="s">
        <v>54</v>
      </c>
      <c r="C6548" t="s">
        <v>80</v>
      </c>
      <c r="D6548" s="4">
        <v>43282</v>
      </c>
      <c r="E6548" t="s">
        <v>203</v>
      </c>
      <c r="F6548" s="5">
        <v>43221</v>
      </c>
      <c r="G6548">
        <v>3916.52</v>
      </c>
      <c r="H6548">
        <v>517.1</v>
      </c>
    </row>
    <row r="6549" spans="1:8" x14ac:dyDescent="0.2">
      <c r="A6549" t="s">
        <v>71</v>
      </c>
      <c r="B6549" t="s">
        <v>54</v>
      </c>
      <c r="C6549" t="s">
        <v>80</v>
      </c>
      <c r="D6549" s="4">
        <v>43282</v>
      </c>
      <c r="E6549" t="s">
        <v>199</v>
      </c>
      <c r="F6549" s="5">
        <v>43221</v>
      </c>
      <c r="G6549">
        <v>90756.42</v>
      </c>
      <c r="H6549">
        <v>6443.56</v>
      </c>
    </row>
    <row r="6550" spans="1:8" x14ac:dyDescent="0.2">
      <c r="A6550" t="s">
        <v>71</v>
      </c>
      <c r="B6550" t="s">
        <v>54</v>
      </c>
      <c r="C6550" t="s">
        <v>81</v>
      </c>
      <c r="D6550" s="4">
        <v>43282</v>
      </c>
      <c r="E6550" t="s">
        <v>198</v>
      </c>
      <c r="F6550" s="5">
        <v>43221</v>
      </c>
      <c r="G6550">
        <v>299210.33</v>
      </c>
      <c r="H6550">
        <v>-10472.459999999999</v>
      </c>
    </row>
    <row r="6551" spans="1:8" x14ac:dyDescent="0.2">
      <c r="A6551" t="s">
        <v>71</v>
      </c>
      <c r="B6551" t="s">
        <v>54</v>
      </c>
      <c r="C6551" t="s">
        <v>81</v>
      </c>
      <c r="D6551" s="4">
        <v>43282</v>
      </c>
      <c r="E6551" t="s">
        <v>204</v>
      </c>
      <c r="F6551" s="5">
        <v>43221</v>
      </c>
      <c r="G6551">
        <v>286298.08</v>
      </c>
      <c r="H6551">
        <v>18609.43</v>
      </c>
    </row>
    <row r="6552" spans="1:8" x14ac:dyDescent="0.2">
      <c r="A6552" t="s">
        <v>71</v>
      </c>
      <c r="B6552" t="s">
        <v>54</v>
      </c>
      <c r="C6552" t="s">
        <v>81</v>
      </c>
      <c r="D6552" s="4">
        <v>43282</v>
      </c>
      <c r="E6552" t="s">
        <v>205</v>
      </c>
      <c r="F6552" s="5">
        <v>43221</v>
      </c>
      <c r="G6552">
        <v>12912.25</v>
      </c>
      <c r="H6552">
        <v>839.3</v>
      </c>
    </row>
    <row r="6553" spans="1:8" x14ac:dyDescent="0.2">
      <c r="A6553" t="s">
        <v>71</v>
      </c>
      <c r="B6553" t="s">
        <v>54</v>
      </c>
      <c r="C6553" t="s">
        <v>81</v>
      </c>
      <c r="D6553" s="4">
        <v>43282</v>
      </c>
      <c r="E6553" t="s">
        <v>199</v>
      </c>
      <c r="F6553" s="5">
        <v>43221</v>
      </c>
      <c r="G6553">
        <v>299210.33</v>
      </c>
      <c r="H6553">
        <v>10472.459999999999</v>
      </c>
    </row>
    <row r="6554" spans="1:8" x14ac:dyDescent="0.2">
      <c r="A6554" t="s">
        <v>71</v>
      </c>
      <c r="B6554" t="s">
        <v>54</v>
      </c>
      <c r="C6554" t="s">
        <v>82</v>
      </c>
      <c r="D6554" s="4">
        <v>43282</v>
      </c>
      <c r="E6554" t="s">
        <v>198</v>
      </c>
      <c r="F6554" s="5">
        <v>43221</v>
      </c>
      <c r="G6554">
        <v>93350.75</v>
      </c>
      <c r="H6554">
        <v>-4854.3</v>
      </c>
    </row>
    <row r="6555" spans="1:8" x14ac:dyDescent="0.2">
      <c r="A6555" t="s">
        <v>71</v>
      </c>
      <c r="B6555" t="s">
        <v>54</v>
      </c>
      <c r="C6555" t="s">
        <v>82</v>
      </c>
      <c r="D6555" s="4">
        <v>43282</v>
      </c>
      <c r="E6555" t="s">
        <v>206</v>
      </c>
      <c r="F6555" s="5">
        <v>43221</v>
      </c>
      <c r="G6555">
        <v>89322.38</v>
      </c>
      <c r="H6555">
        <v>8396.44</v>
      </c>
    </row>
    <row r="6556" spans="1:8" x14ac:dyDescent="0.2">
      <c r="A6556" t="s">
        <v>71</v>
      </c>
      <c r="B6556" t="s">
        <v>54</v>
      </c>
      <c r="C6556" t="s">
        <v>82</v>
      </c>
      <c r="D6556" s="4">
        <v>43282</v>
      </c>
      <c r="E6556" t="s">
        <v>207</v>
      </c>
      <c r="F6556" s="5">
        <v>43221</v>
      </c>
      <c r="G6556">
        <v>4028.37</v>
      </c>
      <c r="H6556">
        <v>378.58</v>
      </c>
    </row>
    <row r="6557" spans="1:8" x14ac:dyDescent="0.2">
      <c r="A6557" t="s">
        <v>71</v>
      </c>
      <c r="B6557" t="s">
        <v>54</v>
      </c>
      <c r="C6557" t="s">
        <v>82</v>
      </c>
      <c r="D6557" s="4">
        <v>43282</v>
      </c>
      <c r="E6557" t="s">
        <v>199</v>
      </c>
      <c r="F6557" s="5">
        <v>43221</v>
      </c>
      <c r="G6557">
        <v>93350.75</v>
      </c>
      <c r="H6557">
        <v>4854.3</v>
      </c>
    </row>
    <row r="6558" spans="1:8" x14ac:dyDescent="0.2">
      <c r="A6558" t="s">
        <v>71</v>
      </c>
      <c r="B6558" t="s">
        <v>55</v>
      </c>
      <c r="C6558" t="s">
        <v>80</v>
      </c>
      <c r="D6558" s="4">
        <v>43282</v>
      </c>
      <c r="E6558" t="s">
        <v>198</v>
      </c>
      <c r="F6558" s="5">
        <v>43221</v>
      </c>
      <c r="G6558">
        <v>196.76</v>
      </c>
      <c r="H6558">
        <v>-13.97</v>
      </c>
    </row>
    <row r="6559" spans="1:8" x14ac:dyDescent="0.2">
      <c r="A6559" t="s">
        <v>71</v>
      </c>
      <c r="B6559" t="s">
        <v>55</v>
      </c>
      <c r="C6559" t="s">
        <v>80</v>
      </c>
      <c r="D6559" s="4">
        <v>43282</v>
      </c>
      <c r="E6559" t="s">
        <v>202</v>
      </c>
      <c r="F6559" s="5">
        <v>43221</v>
      </c>
      <c r="G6559">
        <v>188.26</v>
      </c>
      <c r="H6559">
        <v>24.85</v>
      </c>
    </row>
    <row r="6560" spans="1:8" x14ac:dyDescent="0.2">
      <c r="A6560" t="s">
        <v>71</v>
      </c>
      <c r="B6560" t="s">
        <v>55</v>
      </c>
      <c r="C6560" t="s">
        <v>80</v>
      </c>
      <c r="D6560" s="4">
        <v>43282</v>
      </c>
      <c r="E6560" t="s">
        <v>203</v>
      </c>
      <c r="F6560" s="5">
        <v>43221</v>
      </c>
      <c r="G6560">
        <v>8.5</v>
      </c>
      <c r="H6560">
        <v>1.1299999999999999</v>
      </c>
    </row>
    <row r="6561" spans="1:8" x14ac:dyDescent="0.2">
      <c r="A6561" t="s">
        <v>71</v>
      </c>
      <c r="B6561" t="s">
        <v>54</v>
      </c>
      <c r="C6561" t="s">
        <v>80</v>
      </c>
      <c r="D6561" s="4">
        <v>43282</v>
      </c>
      <c r="E6561" t="s">
        <v>198</v>
      </c>
      <c r="F6561" s="5">
        <v>43221</v>
      </c>
      <c r="G6561">
        <v>149533.07</v>
      </c>
      <c r="H6561">
        <v>-10616.83</v>
      </c>
    </row>
    <row r="6562" spans="1:8" x14ac:dyDescent="0.2">
      <c r="A6562" t="s">
        <v>71</v>
      </c>
      <c r="B6562" t="s">
        <v>54</v>
      </c>
      <c r="C6562" t="s">
        <v>80</v>
      </c>
      <c r="D6562" s="4">
        <v>43282</v>
      </c>
      <c r="E6562" t="s">
        <v>202</v>
      </c>
      <c r="F6562" s="5">
        <v>43221</v>
      </c>
      <c r="G6562">
        <v>143080.22</v>
      </c>
      <c r="H6562">
        <v>18886.490000000002</v>
      </c>
    </row>
    <row r="6563" spans="1:8" x14ac:dyDescent="0.2">
      <c r="A6563" t="s">
        <v>71</v>
      </c>
      <c r="B6563" t="s">
        <v>54</v>
      </c>
      <c r="C6563" t="s">
        <v>80</v>
      </c>
      <c r="D6563" s="4">
        <v>43282</v>
      </c>
      <c r="E6563" t="s">
        <v>203</v>
      </c>
      <c r="F6563" s="5">
        <v>43221</v>
      </c>
      <c r="G6563">
        <v>6452.85</v>
      </c>
      <c r="H6563">
        <v>851.57</v>
      </c>
    </row>
    <row r="6564" spans="1:8" x14ac:dyDescent="0.2">
      <c r="A6564" t="s">
        <v>71</v>
      </c>
      <c r="B6564" t="s">
        <v>54</v>
      </c>
      <c r="C6564" t="s">
        <v>80</v>
      </c>
      <c r="D6564" s="4">
        <v>43282</v>
      </c>
      <c r="E6564" t="s">
        <v>199</v>
      </c>
      <c r="F6564" s="5">
        <v>43221</v>
      </c>
      <c r="G6564">
        <v>149533.07</v>
      </c>
      <c r="H6564">
        <v>10616.83</v>
      </c>
    </row>
    <row r="6565" spans="1:8" x14ac:dyDescent="0.2">
      <c r="A6565" t="s">
        <v>71</v>
      </c>
      <c r="B6565" t="s">
        <v>54</v>
      </c>
      <c r="C6565" t="s">
        <v>81</v>
      </c>
      <c r="D6565" s="4">
        <v>43282</v>
      </c>
      <c r="E6565" t="s">
        <v>198</v>
      </c>
      <c r="F6565" s="5">
        <v>43221</v>
      </c>
      <c r="G6565">
        <v>492283.16</v>
      </c>
      <c r="H6565">
        <v>-17230.16</v>
      </c>
    </row>
    <row r="6566" spans="1:8" x14ac:dyDescent="0.2">
      <c r="A6566" t="s">
        <v>71</v>
      </c>
      <c r="B6566" t="s">
        <v>54</v>
      </c>
      <c r="C6566" t="s">
        <v>81</v>
      </c>
      <c r="D6566" s="4">
        <v>43282</v>
      </c>
      <c r="E6566" t="s">
        <v>204</v>
      </c>
      <c r="F6566" s="5">
        <v>43221</v>
      </c>
      <c r="G6566">
        <v>471039.37</v>
      </c>
      <c r="H6566">
        <v>30617.58</v>
      </c>
    </row>
    <row r="6567" spans="1:8" x14ac:dyDescent="0.2">
      <c r="A6567" t="s">
        <v>71</v>
      </c>
      <c r="B6567" t="s">
        <v>54</v>
      </c>
      <c r="C6567" t="s">
        <v>81</v>
      </c>
      <c r="D6567" s="4">
        <v>43282</v>
      </c>
      <c r="E6567" t="s">
        <v>205</v>
      </c>
      <c r="F6567" s="5">
        <v>43221</v>
      </c>
      <c r="G6567">
        <v>21243.79</v>
      </c>
      <c r="H6567">
        <v>1381.02</v>
      </c>
    </row>
    <row r="6568" spans="1:8" x14ac:dyDescent="0.2">
      <c r="A6568" t="s">
        <v>71</v>
      </c>
      <c r="B6568" t="s">
        <v>54</v>
      </c>
      <c r="C6568" t="s">
        <v>81</v>
      </c>
      <c r="D6568" s="4">
        <v>43282</v>
      </c>
      <c r="E6568" t="s">
        <v>199</v>
      </c>
      <c r="F6568" s="5">
        <v>43221</v>
      </c>
      <c r="G6568">
        <v>492283.16</v>
      </c>
      <c r="H6568">
        <v>17230.16</v>
      </c>
    </row>
    <row r="6569" spans="1:8" x14ac:dyDescent="0.2">
      <c r="A6569" t="s">
        <v>71</v>
      </c>
      <c r="B6569" t="s">
        <v>54</v>
      </c>
      <c r="C6569" t="s">
        <v>82</v>
      </c>
      <c r="D6569" s="4">
        <v>43282</v>
      </c>
      <c r="E6569" t="s">
        <v>198</v>
      </c>
      <c r="F6569" s="5">
        <v>43221</v>
      </c>
      <c r="G6569">
        <v>153135.96</v>
      </c>
      <c r="H6569">
        <v>-7962.92</v>
      </c>
    </row>
    <row r="6570" spans="1:8" x14ac:dyDescent="0.2">
      <c r="A6570" t="s">
        <v>71</v>
      </c>
      <c r="B6570" t="s">
        <v>54</v>
      </c>
      <c r="C6570" t="s">
        <v>82</v>
      </c>
      <c r="D6570" s="4">
        <v>43282</v>
      </c>
      <c r="E6570" t="s">
        <v>206</v>
      </c>
      <c r="F6570" s="5">
        <v>43221</v>
      </c>
      <c r="G6570">
        <v>146527.57999999999</v>
      </c>
      <c r="H6570">
        <v>13773.56</v>
      </c>
    </row>
    <row r="6571" spans="1:8" x14ac:dyDescent="0.2">
      <c r="A6571" t="s">
        <v>71</v>
      </c>
      <c r="B6571" t="s">
        <v>54</v>
      </c>
      <c r="C6571" t="s">
        <v>82</v>
      </c>
      <c r="D6571" s="4">
        <v>43282</v>
      </c>
      <c r="E6571" t="s">
        <v>207</v>
      </c>
      <c r="F6571" s="5">
        <v>43221</v>
      </c>
      <c r="G6571">
        <v>6608.38</v>
      </c>
      <c r="H6571">
        <v>621.19000000000005</v>
      </c>
    </row>
    <row r="6572" spans="1:8" x14ac:dyDescent="0.2">
      <c r="A6572" t="s">
        <v>71</v>
      </c>
      <c r="B6572" t="s">
        <v>54</v>
      </c>
      <c r="C6572" t="s">
        <v>82</v>
      </c>
      <c r="D6572" s="4">
        <v>43282</v>
      </c>
      <c r="E6572" t="s">
        <v>199</v>
      </c>
      <c r="F6572" s="5">
        <v>43221</v>
      </c>
      <c r="G6572">
        <v>153135.96</v>
      </c>
      <c r="H6572">
        <v>7962.92</v>
      </c>
    </row>
    <row r="6573" spans="1:8" x14ac:dyDescent="0.2">
      <c r="A6573" t="s">
        <v>71</v>
      </c>
      <c r="B6573" t="s">
        <v>54</v>
      </c>
      <c r="C6573" t="s">
        <v>80</v>
      </c>
      <c r="D6573" s="4">
        <v>43282</v>
      </c>
      <c r="E6573" t="s">
        <v>199</v>
      </c>
      <c r="F6573" s="5">
        <v>43101</v>
      </c>
      <c r="G6573">
        <v>453.96</v>
      </c>
      <c r="H6573">
        <v>24.06</v>
      </c>
    </row>
    <row r="6574" spans="1:8" x14ac:dyDescent="0.2">
      <c r="A6574" t="s">
        <v>71</v>
      </c>
      <c r="B6574" t="s">
        <v>54</v>
      </c>
      <c r="C6574" t="s">
        <v>80</v>
      </c>
      <c r="D6574" s="4">
        <v>43282</v>
      </c>
      <c r="E6574" t="s">
        <v>193</v>
      </c>
      <c r="F6574" s="5">
        <v>43101</v>
      </c>
      <c r="G6574">
        <v>434.37</v>
      </c>
      <c r="H6574">
        <v>57.34</v>
      </c>
    </row>
    <row r="6575" spans="1:8" x14ac:dyDescent="0.2">
      <c r="A6575" t="s">
        <v>71</v>
      </c>
      <c r="B6575" t="s">
        <v>54</v>
      </c>
      <c r="C6575" t="s">
        <v>80</v>
      </c>
      <c r="D6575" s="4">
        <v>43282</v>
      </c>
      <c r="E6575" t="s">
        <v>192</v>
      </c>
      <c r="F6575" s="5">
        <v>43101</v>
      </c>
      <c r="G6575">
        <v>19.59</v>
      </c>
      <c r="H6575">
        <v>2.58</v>
      </c>
    </row>
    <row r="6576" spans="1:8" x14ac:dyDescent="0.2">
      <c r="A6576" t="s">
        <v>71</v>
      </c>
      <c r="B6576" t="s">
        <v>54</v>
      </c>
      <c r="C6576" t="s">
        <v>80</v>
      </c>
      <c r="D6576" s="4">
        <v>43282</v>
      </c>
      <c r="E6576" t="s">
        <v>198</v>
      </c>
      <c r="F6576" s="5">
        <v>43101</v>
      </c>
      <c r="G6576">
        <v>453.96</v>
      </c>
      <c r="H6576">
        <v>-24.06</v>
      </c>
    </row>
    <row r="6577" spans="1:8" x14ac:dyDescent="0.2">
      <c r="A6577" t="s">
        <v>71</v>
      </c>
      <c r="B6577" t="s">
        <v>54</v>
      </c>
      <c r="C6577" t="s">
        <v>81</v>
      </c>
      <c r="D6577" s="4">
        <v>43282</v>
      </c>
      <c r="E6577" t="s">
        <v>195</v>
      </c>
      <c r="F6577" s="5">
        <v>43101</v>
      </c>
      <c r="G6577">
        <v>1507.58</v>
      </c>
      <c r="H6577">
        <v>97.99</v>
      </c>
    </row>
    <row r="6578" spans="1:8" x14ac:dyDescent="0.2">
      <c r="A6578" t="s">
        <v>71</v>
      </c>
      <c r="B6578" t="s">
        <v>54</v>
      </c>
      <c r="C6578" t="s">
        <v>81</v>
      </c>
      <c r="D6578" s="4">
        <v>43282</v>
      </c>
      <c r="E6578" t="s">
        <v>194</v>
      </c>
      <c r="F6578" s="5">
        <v>43101</v>
      </c>
      <c r="G6578">
        <v>67.989999999999995</v>
      </c>
      <c r="H6578">
        <v>4.42</v>
      </c>
    </row>
    <row r="6579" spans="1:8" x14ac:dyDescent="0.2">
      <c r="A6579" t="s">
        <v>71</v>
      </c>
      <c r="B6579" t="s">
        <v>54</v>
      </c>
      <c r="C6579" t="s">
        <v>81</v>
      </c>
      <c r="D6579" s="4">
        <v>43282</v>
      </c>
      <c r="E6579" t="s">
        <v>198</v>
      </c>
      <c r="F6579" s="5">
        <v>43101</v>
      </c>
      <c r="G6579">
        <v>1575.57</v>
      </c>
      <c r="H6579">
        <v>-40.96</v>
      </c>
    </row>
    <row r="6580" spans="1:8" x14ac:dyDescent="0.2">
      <c r="A6580" t="s">
        <v>71</v>
      </c>
      <c r="B6580" t="s">
        <v>54</v>
      </c>
      <c r="C6580" t="s">
        <v>81</v>
      </c>
      <c r="D6580" s="4">
        <v>43282</v>
      </c>
      <c r="E6580" t="s">
        <v>199</v>
      </c>
      <c r="F6580" s="5">
        <v>43101</v>
      </c>
      <c r="G6580">
        <v>1575.57</v>
      </c>
      <c r="H6580">
        <v>40.96</v>
      </c>
    </row>
    <row r="6581" spans="1:8" x14ac:dyDescent="0.2">
      <c r="A6581" t="s">
        <v>71</v>
      </c>
      <c r="B6581" t="s">
        <v>54</v>
      </c>
      <c r="C6581" t="s">
        <v>82</v>
      </c>
      <c r="D6581" s="4">
        <v>43282</v>
      </c>
      <c r="E6581" t="s">
        <v>199</v>
      </c>
      <c r="F6581" s="5">
        <v>43101</v>
      </c>
      <c r="G6581">
        <v>470.58</v>
      </c>
      <c r="H6581">
        <v>17.88</v>
      </c>
    </row>
    <row r="6582" spans="1:8" x14ac:dyDescent="0.2">
      <c r="A6582" t="s">
        <v>71</v>
      </c>
      <c r="B6582" t="s">
        <v>54</v>
      </c>
      <c r="C6582" t="s">
        <v>82</v>
      </c>
      <c r="D6582" s="4">
        <v>43282</v>
      </c>
      <c r="E6582" t="s">
        <v>197</v>
      </c>
      <c r="F6582" s="5">
        <v>43101</v>
      </c>
      <c r="G6582">
        <v>450.27</v>
      </c>
      <c r="H6582">
        <v>42.77</v>
      </c>
    </row>
    <row r="6583" spans="1:8" x14ac:dyDescent="0.2">
      <c r="A6583" t="s">
        <v>71</v>
      </c>
      <c r="B6583" t="s">
        <v>54</v>
      </c>
      <c r="C6583" t="s">
        <v>82</v>
      </c>
      <c r="D6583" s="4">
        <v>43282</v>
      </c>
      <c r="E6583" t="s">
        <v>196</v>
      </c>
      <c r="F6583" s="5">
        <v>43101</v>
      </c>
      <c r="G6583">
        <v>20.309999999999999</v>
      </c>
      <c r="H6583">
        <v>1.92</v>
      </c>
    </row>
    <row r="6584" spans="1:8" x14ac:dyDescent="0.2">
      <c r="A6584" t="s">
        <v>71</v>
      </c>
      <c r="B6584" t="s">
        <v>54</v>
      </c>
      <c r="C6584" t="s">
        <v>82</v>
      </c>
      <c r="D6584" s="4">
        <v>43282</v>
      </c>
      <c r="E6584" t="s">
        <v>198</v>
      </c>
      <c r="F6584" s="5">
        <v>43101</v>
      </c>
      <c r="G6584">
        <v>470.58</v>
      </c>
      <c r="H6584">
        <v>-17.88</v>
      </c>
    </row>
    <row r="6585" spans="1:8" x14ac:dyDescent="0.2">
      <c r="A6585" t="s">
        <v>71</v>
      </c>
      <c r="B6585" t="s">
        <v>54</v>
      </c>
      <c r="C6585" t="s">
        <v>80</v>
      </c>
      <c r="D6585" s="4">
        <v>43282</v>
      </c>
      <c r="E6585" t="s">
        <v>198</v>
      </c>
      <c r="F6585" s="5">
        <v>43221</v>
      </c>
      <c r="G6585">
        <v>47197.09</v>
      </c>
      <c r="H6585">
        <v>-3351.1</v>
      </c>
    </row>
    <row r="6586" spans="1:8" x14ac:dyDescent="0.2">
      <c r="A6586" t="s">
        <v>71</v>
      </c>
      <c r="B6586" t="s">
        <v>54</v>
      </c>
      <c r="C6586" t="s">
        <v>80</v>
      </c>
      <c r="D6586" s="4">
        <v>43282</v>
      </c>
      <c r="E6586" t="s">
        <v>202</v>
      </c>
      <c r="F6586" s="5">
        <v>43221</v>
      </c>
      <c r="G6586">
        <v>45160.35</v>
      </c>
      <c r="H6586">
        <v>5961.27</v>
      </c>
    </row>
    <row r="6587" spans="1:8" x14ac:dyDescent="0.2">
      <c r="A6587" t="s">
        <v>71</v>
      </c>
      <c r="B6587" t="s">
        <v>54</v>
      </c>
      <c r="C6587" t="s">
        <v>80</v>
      </c>
      <c r="D6587" s="4">
        <v>43282</v>
      </c>
      <c r="E6587" t="s">
        <v>203</v>
      </c>
      <c r="F6587" s="5">
        <v>43221</v>
      </c>
      <c r="G6587">
        <v>2036.74</v>
      </c>
      <c r="H6587">
        <v>268.77</v>
      </c>
    </row>
    <row r="6588" spans="1:8" x14ac:dyDescent="0.2">
      <c r="A6588" t="s">
        <v>71</v>
      </c>
      <c r="B6588" t="s">
        <v>54</v>
      </c>
      <c r="C6588" t="s">
        <v>80</v>
      </c>
      <c r="D6588" s="4">
        <v>43282</v>
      </c>
      <c r="E6588" t="s">
        <v>199</v>
      </c>
      <c r="F6588" s="5">
        <v>43221</v>
      </c>
      <c r="G6588">
        <v>47197.09</v>
      </c>
      <c r="H6588">
        <v>3351.1</v>
      </c>
    </row>
    <row r="6589" spans="1:8" x14ac:dyDescent="0.2">
      <c r="A6589" t="s">
        <v>71</v>
      </c>
      <c r="B6589" t="s">
        <v>54</v>
      </c>
      <c r="C6589" t="s">
        <v>81</v>
      </c>
      <c r="D6589" s="4">
        <v>43282</v>
      </c>
      <c r="E6589" t="s">
        <v>198</v>
      </c>
      <c r="F6589" s="5">
        <v>43221</v>
      </c>
      <c r="G6589">
        <v>174813.72</v>
      </c>
      <c r="H6589">
        <v>-6118.52</v>
      </c>
    </row>
    <row r="6590" spans="1:8" x14ac:dyDescent="0.2">
      <c r="A6590" t="s">
        <v>71</v>
      </c>
      <c r="B6590" t="s">
        <v>54</v>
      </c>
      <c r="C6590" t="s">
        <v>81</v>
      </c>
      <c r="D6590" s="4">
        <v>43282</v>
      </c>
      <c r="E6590" t="s">
        <v>204</v>
      </c>
      <c r="F6590" s="5">
        <v>43221</v>
      </c>
      <c r="G6590">
        <v>167269.9</v>
      </c>
      <c r="H6590">
        <v>10872.49</v>
      </c>
    </row>
    <row r="6591" spans="1:8" x14ac:dyDescent="0.2">
      <c r="A6591" t="s">
        <v>71</v>
      </c>
      <c r="B6591" t="s">
        <v>54</v>
      </c>
      <c r="C6591" t="s">
        <v>81</v>
      </c>
      <c r="D6591" s="4">
        <v>43282</v>
      </c>
      <c r="E6591" t="s">
        <v>205</v>
      </c>
      <c r="F6591" s="5">
        <v>43221</v>
      </c>
      <c r="G6591">
        <v>7543.82</v>
      </c>
      <c r="H6591">
        <v>490.48</v>
      </c>
    </row>
    <row r="6592" spans="1:8" x14ac:dyDescent="0.2">
      <c r="A6592" t="s">
        <v>71</v>
      </c>
      <c r="B6592" t="s">
        <v>54</v>
      </c>
      <c r="C6592" t="s">
        <v>81</v>
      </c>
      <c r="D6592" s="4">
        <v>43282</v>
      </c>
      <c r="E6592" t="s">
        <v>199</v>
      </c>
      <c r="F6592" s="5">
        <v>43221</v>
      </c>
      <c r="G6592">
        <v>174813.72</v>
      </c>
      <c r="H6592">
        <v>6118.52</v>
      </c>
    </row>
    <row r="6593" spans="1:8" x14ac:dyDescent="0.2">
      <c r="A6593" t="s">
        <v>71</v>
      </c>
      <c r="B6593" t="s">
        <v>54</v>
      </c>
      <c r="C6593" t="s">
        <v>82</v>
      </c>
      <c r="D6593" s="4">
        <v>43282</v>
      </c>
      <c r="E6593" t="s">
        <v>198</v>
      </c>
      <c r="F6593" s="5">
        <v>43221</v>
      </c>
      <c r="G6593">
        <v>47955.96</v>
      </c>
      <c r="H6593">
        <v>-2493.7199999999998</v>
      </c>
    </row>
    <row r="6594" spans="1:8" x14ac:dyDescent="0.2">
      <c r="A6594" t="s">
        <v>71</v>
      </c>
      <c r="B6594" t="s">
        <v>54</v>
      </c>
      <c r="C6594" t="s">
        <v>82</v>
      </c>
      <c r="D6594" s="4">
        <v>43282</v>
      </c>
      <c r="E6594" t="s">
        <v>206</v>
      </c>
      <c r="F6594" s="5">
        <v>43221</v>
      </c>
      <c r="G6594">
        <v>45886.52</v>
      </c>
      <c r="H6594">
        <v>4313.28</v>
      </c>
    </row>
    <row r="6595" spans="1:8" x14ac:dyDescent="0.2">
      <c r="A6595" t="s">
        <v>71</v>
      </c>
      <c r="B6595" t="s">
        <v>54</v>
      </c>
      <c r="C6595" t="s">
        <v>82</v>
      </c>
      <c r="D6595" s="4">
        <v>43282</v>
      </c>
      <c r="E6595" t="s">
        <v>207</v>
      </c>
      <c r="F6595" s="5">
        <v>43221</v>
      </c>
      <c r="G6595">
        <v>2069.44</v>
      </c>
      <c r="H6595">
        <v>194.46</v>
      </c>
    </row>
    <row r="6596" spans="1:8" x14ac:dyDescent="0.2">
      <c r="A6596" t="s">
        <v>71</v>
      </c>
      <c r="B6596" t="s">
        <v>54</v>
      </c>
      <c r="C6596" t="s">
        <v>82</v>
      </c>
      <c r="D6596" s="4">
        <v>43282</v>
      </c>
      <c r="E6596" t="s">
        <v>199</v>
      </c>
      <c r="F6596" s="5">
        <v>43221</v>
      </c>
      <c r="G6596">
        <v>47955.96</v>
      </c>
      <c r="H6596">
        <v>2493.7199999999998</v>
      </c>
    </row>
    <row r="6597" spans="1:8" x14ac:dyDescent="0.2">
      <c r="A6597" t="s">
        <v>71</v>
      </c>
      <c r="B6597" t="s">
        <v>55</v>
      </c>
      <c r="C6597" t="s">
        <v>80</v>
      </c>
      <c r="D6597" s="4">
        <v>43282</v>
      </c>
      <c r="E6597" t="s">
        <v>198</v>
      </c>
      <c r="F6597" s="5">
        <v>43221</v>
      </c>
      <c r="G6597">
        <v>6033.87</v>
      </c>
      <c r="H6597">
        <v>-428.39</v>
      </c>
    </row>
    <row r="6598" spans="1:8" x14ac:dyDescent="0.2">
      <c r="A6598" t="s">
        <v>71</v>
      </c>
      <c r="B6598" t="s">
        <v>55</v>
      </c>
      <c r="C6598" t="s">
        <v>80</v>
      </c>
      <c r="D6598" s="4">
        <v>43282</v>
      </c>
      <c r="E6598" t="s">
        <v>202</v>
      </c>
      <c r="F6598" s="5">
        <v>43221</v>
      </c>
      <c r="G6598">
        <v>5773.48</v>
      </c>
      <c r="H6598">
        <v>762.09</v>
      </c>
    </row>
    <row r="6599" spans="1:8" x14ac:dyDescent="0.2">
      <c r="A6599" t="s">
        <v>71</v>
      </c>
      <c r="B6599" t="s">
        <v>55</v>
      </c>
      <c r="C6599" t="s">
        <v>80</v>
      </c>
      <c r="D6599" s="4">
        <v>43282</v>
      </c>
      <c r="E6599" t="s">
        <v>203</v>
      </c>
      <c r="F6599" s="5">
        <v>43221</v>
      </c>
      <c r="G6599">
        <v>260.39</v>
      </c>
      <c r="H6599">
        <v>34.380000000000003</v>
      </c>
    </row>
    <row r="6600" spans="1:8" x14ac:dyDescent="0.2">
      <c r="A6600" t="s">
        <v>71</v>
      </c>
      <c r="B6600" t="s">
        <v>55</v>
      </c>
      <c r="C6600" t="s">
        <v>80</v>
      </c>
      <c r="D6600" s="4">
        <v>43282</v>
      </c>
      <c r="E6600" t="s">
        <v>199</v>
      </c>
      <c r="F6600" s="5">
        <v>43221</v>
      </c>
      <c r="G6600">
        <v>6033.87</v>
      </c>
      <c r="H6600">
        <v>428.39</v>
      </c>
    </row>
    <row r="6601" spans="1:8" x14ac:dyDescent="0.2">
      <c r="A6601" t="s">
        <v>71</v>
      </c>
      <c r="B6601" t="s">
        <v>55</v>
      </c>
      <c r="C6601" t="s">
        <v>81</v>
      </c>
      <c r="D6601" s="4">
        <v>43282</v>
      </c>
      <c r="E6601" t="s">
        <v>198</v>
      </c>
      <c r="F6601" s="5">
        <v>43221</v>
      </c>
      <c r="G6601">
        <v>18160.64</v>
      </c>
      <c r="H6601">
        <v>-635.6</v>
      </c>
    </row>
    <row r="6602" spans="1:8" x14ac:dyDescent="0.2">
      <c r="A6602" t="s">
        <v>71</v>
      </c>
      <c r="B6602" t="s">
        <v>55</v>
      </c>
      <c r="C6602" t="s">
        <v>81</v>
      </c>
      <c r="D6602" s="4">
        <v>43252</v>
      </c>
      <c r="E6602" t="s">
        <v>204</v>
      </c>
      <c r="F6602" s="5">
        <v>43221</v>
      </c>
      <c r="G6602">
        <v>5864.81</v>
      </c>
      <c r="H6602">
        <v>381.23</v>
      </c>
    </row>
    <row r="6603" spans="1:8" x14ac:dyDescent="0.2">
      <c r="A6603" t="s">
        <v>71</v>
      </c>
      <c r="B6603" t="s">
        <v>55</v>
      </c>
      <c r="C6603" t="s">
        <v>81</v>
      </c>
      <c r="D6603" s="4">
        <v>43252</v>
      </c>
      <c r="E6603" t="s">
        <v>205</v>
      </c>
      <c r="F6603" s="5">
        <v>43221</v>
      </c>
      <c r="G6603">
        <v>264.51</v>
      </c>
      <c r="H6603">
        <v>17.2</v>
      </c>
    </row>
    <row r="6604" spans="1:8" x14ac:dyDescent="0.2">
      <c r="A6604" t="s">
        <v>71</v>
      </c>
      <c r="B6604" t="s">
        <v>55</v>
      </c>
      <c r="C6604" t="s">
        <v>81</v>
      </c>
      <c r="D6604" s="4">
        <v>43252</v>
      </c>
      <c r="E6604" t="s">
        <v>199</v>
      </c>
      <c r="F6604" s="5">
        <v>43221</v>
      </c>
      <c r="G6604">
        <v>6129.32</v>
      </c>
      <c r="H6604">
        <v>214.53</v>
      </c>
    </row>
    <row r="6605" spans="1:8" x14ac:dyDescent="0.2">
      <c r="A6605" t="s">
        <v>71</v>
      </c>
      <c r="B6605" t="s">
        <v>55</v>
      </c>
      <c r="C6605" t="s">
        <v>82</v>
      </c>
      <c r="D6605" s="4">
        <v>43252</v>
      </c>
      <c r="E6605" t="s">
        <v>199</v>
      </c>
      <c r="F6605" s="5">
        <v>43221</v>
      </c>
      <c r="G6605">
        <v>1912.73</v>
      </c>
      <c r="H6605">
        <v>99.44</v>
      </c>
    </row>
    <row r="6606" spans="1:8" x14ac:dyDescent="0.2">
      <c r="A6606" t="s">
        <v>71</v>
      </c>
      <c r="B6606" t="s">
        <v>55</v>
      </c>
      <c r="C6606" t="s">
        <v>82</v>
      </c>
      <c r="D6606" s="4">
        <v>43252</v>
      </c>
      <c r="E6606" t="s">
        <v>198</v>
      </c>
      <c r="F6606" s="5">
        <v>43221</v>
      </c>
      <c r="G6606">
        <v>1912.73</v>
      </c>
      <c r="H6606">
        <v>-99.44</v>
      </c>
    </row>
    <row r="6607" spans="1:8" x14ac:dyDescent="0.2">
      <c r="A6607" t="s">
        <v>71</v>
      </c>
      <c r="B6607" t="s">
        <v>55</v>
      </c>
      <c r="C6607" t="s">
        <v>82</v>
      </c>
      <c r="D6607" s="4">
        <v>43252</v>
      </c>
      <c r="E6607" t="s">
        <v>206</v>
      </c>
      <c r="F6607" s="5">
        <v>43221</v>
      </c>
      <c r="G6607">
        <v>1830.19</v>
      </c>
      <c r="H6607">
        <v>172.02</v>
      </c>
    </row>
    <row r="6608" spans="1:8" x14ac:dyDescent="0.2">
      <c r="A6608" t="s">
        <v>71</v>
      </c>
      <c r="B6608" t="s">
        <v>55</v>
      </c>
      <c r="C6608" t="s">
        <v>82</v>
      </c>
      <c r="D6608" s="4">
        <v>43252</v>
      </c>
      <c r="E6608" t="s">
        <v>207</v>
      </c>
      <c r="F6608" s="5">
        <v>43221</v>
      </c>
      <c r="G6608">
        <v>82.54</v>
      </c>
      <c r="H6608">
        <v>7.75</v>
      </c>
    </row>
    <row r="6609" spans="1:8" x14ac:dyDescent="0.2">
      <c r="A6609" t="s">
        <v>71</v>
      </c>
      <c r="B6609" t="s">
        <v>55</v>
      </c>
      <c r="C6609" t="s">
        <v>80</v>
      </c>
      <c r="D6609" s="4">
        <v>43221</v>
      </c>
      <c r="E6609" t="s">
        <v>198</v>
      </c>
      <c r="F6609" s="5">
        <v>43101</v>
      </c>
      <c r="G6609">
        <v>32838.300000000003</v>
      </c>
      <c r="H6609">
        <v>-1740.46</v>
      </c>
    </row>
    <row r="6610" spans="1:8" x14ac:dyDescent="0.2">
      <c r="A6610" t="s">
        <v>71</v>
      </c>
      <c r="B6610" t="s">
        <v>55</v>
      </c>
      <c r="C6610" t="s">
        <v>80</v>
      </c>
      <c r="D6610" s="4">
        <v>43221</v>
      </c>
      <c r="E6610" t="s">
        <v>193</v>
      </c>
      <c r="F6610" s="5">
        <v>43101</v>
      </c>
      <c r="G6610">
        <v>31421.22</v>
      </c>
      <c r="H6610">
        <v>4147.62</v>
      </c>
    </row>
    <row r="6611" spans="1:8" x14ac:dyDescent="0.2">
      <c r="A6611" t="s">
        <v>71</v>
      </c>
      <c r="B6611" t="s">
        <v>55</v>
      </c>
      <c r="C6611" t="s">
        <v>80</v>
      </c>
      <c r="D6611" s="4">
        <v>43221</v>
      </c>
      <c r="E6611" t="s">
        <v>192</v>
      </c>
      <c r="F6611" s="5">
        <v>43101</v>
      </c>
      <c r="G6611">
        <v>1417.08</v>
      </c>
      <c r="H6611">
        <v>187.09</v>
      </c>
    </row>
    <row r="6612" spans="1:8" x14ac:dyDescent="0.2">
      <c r="A6612" t="s">
        <v>71</v>
      </c>
      <c r="B6612" t="s">
        <v>55</v>
      </c>
      <c r="C6612" t="s">
        <v>80</v>
      </c>
      <c r="D6612" s="4">
        <v>43221</v>
      </c>
      <c r="E6612" t="s">
        <v>199</v>
      </c>
      <c r="F6612" s="5">
        <v>43101</v>
      </c>
      <c r="G6612">
        <v>32838.300000000003</v>
      </c>
      <c r="H6612">
        <v>1740.46</v>
      </c>
    </row>
    <row r="6613" spans="1:8" x14ac:dyDescent="0.2">
      <c r="A6613" t="s">
        <v>71</v>
      </c>
      <c r="B6613" t="s">
        <v>55</v>
      </c>
      <c r="C6613" t="s">
        <v>81</v>
      </c>
      <c r="D6613" s="4">
        <v>43221</v>
      </c>
      <c r="E6613" t="s">
        <v>198</v>
      </c>
      <c r="F6613" s="5">
        <v>43101</v>
      </c>
      <c r="G6613">
        <v>88213.49</v>
      </c>
      <c r="H6613">
        <v>-2293.5500000000002</v>
      </c>
    </row>
    <row r="6614" spans="1:8" x14ac:dyDescent="0.2">
      <c r="A6614" t="s">
        <v>71</v>
      </c>
      <c r="B6614" t="s">
        <v>55</v>
      </c>
      <c r="C6614" t="s">
        <v>81</v>
      </c>
      <c r="D6614" s="4">
        <v>43221</v>
      </c>
      <c r="E6614" t="s">
        <v>195</v>
      </c>
      <c r="F6614" s="5">
        <v>43101</v>
      </c>
      <c r="G6614">
        <v>84406.74</v>
      </c>
      <c r="H6614">
        <v>5486.44</v>
      </c>
    </row>
    <row r="6615" spans="1:8" x14ac:dyDescent="0.2">
      <c r="A6615" t="s">
        <v>71</v>
      </c>
      <c r="B6615" t="s">
        <v>55</v>
      </c>
      <c r="C6615" t="s">
        <v>81</v>
      </c>
      <c r="D6615" s="4">
        <v>43221</v>
      </c>
      <c r="E6615" t="s">
        <v>194</v>
      </c>
      <c r="F6615" s="5">
        <v>43101</v>
      </c>
      <c r="G6615">
        <v>3806.75</v>
      </c>
      <c r="H6615">
        <v>247.43</v>
      </c>
    </row>
    <row r="6616" spans="1:8" x14ac:dyDescent="0.2">
      <c r="A6616" t="s">
        <v>71</v>
      </c>
      <c r="B6616" t="s">
        <v>55</v>
      </c>
      <c r="C6616" t="s">
        <v>81</v>
      </c>
      <c r="D6616" s="4">
        <v>43221</v>
      </c>
      <c r="E6616" t="s">
        <v>199</v>
      </c>
      <c r="F6616" s="5">
        <v>43101</v>
      </c>
      <c r="G6616">
        <v>88213.49</v>
      </c>
      <c r="H6616">
        <v>2293.5500000000002</v>
      </c>
    </row>
    <row r="6617" spans="1:8" x14ac:dyDescent="0.2">
      <c r="A6617" t="s">
        <v>71</v>
      </c>
      <c r="B6617" t="s">
        <v>55</v>
      </c>
      <c r="C6617" t="s">
        <v>82</v>
      </c>
      <c r="D6617" s="4">
        <v>43221</v>
      </c>
      <c r="E6617" t="s">
        <v>198</v>
      </c>
      <c r="F6617" s="5">
        <v>43101</v>
      </c>
      <c r="G6617">
        <v>36083.11</v>
      </c>
      <c r="H6617">
        <v>-1371.17</v>
      </c>
    </row>
    <row r="6618" spans="1:8" x14ac:dyDescent="0.2">
      <c r="A6618" t="s">
        <v>71</v>
      </c>
      <c r="B6618" t="s">
        <v>55</v>
      </c>
      <c r="C6618" t="s">
        <v>82</v>
      </c>
      <c r="D6618" s="4">
        <v>43221</v>
      </c>
      <c r="E6618" t="s">
        <v>197</v>
      </c>
      <c r="F6618" s="5">
        <v>43101</v>
      </c>
      <c r="G6618">
        <v>34525.949999999997</v>
      </c>
      <c r="H6618">
        <v>3279.94</v>
      </c>
    </row>
    <row r="6619" spans="1:8" x14ac:dyDescent="0.2">
      <c r="A6619" t="s">
        <v>71</v>
      </c>
      <c r="B6619" t="s">
        <v>55</v>
      </c>
      <c r="C6619" t="s">
        <v>82</v>
      </c>
      <c r="D6619" s="4">
        <v>43221</v>
      </c>
      <c r="E6619" t="s">
        <v>196</v>
      </c>
      <c r="F6619" s="5">
        <v>43101</v>
      </c>
      <c r="G6619">
        <v>1557.16</v>
      </c>
      <c r="H6619">
        <v>147.9</v>
      </c>
    </row>
    <row r="6620" spans="1:8" x14ac:dyDescent="0.2">
      <c r="A6620" t="s">
        <v>71</v>
      </c>
      <c r="B6620" t="s">
        <v>55</v>
      </c>
      <c r="C6620" t="s">
        <v>82</v>
      </c>
      <c r="D6620" s="4">
        <v>43221</v>
      </c>
      <c r="E6620" t="s">
        <v>199</v>
      </c>
      <c r="F6620" s="5">
        <v>43101</v>
      </c>
      <c r="G6620">
        <v>36083.11</v>
      </c>
      <c r="H6620">
        <v>1371.17</v>
      </c>
    </row>
    <row r="6621" spans="1:8" x14ac:dyDescent="0.2">
      <c r="A6621" t="s">
        <v>71</v>
      </c>
      <c r="B6621" t="s">
        <v>55</v>
      </c>
      <c r="C6621" t="s">
        <v>80</v>
      </c>
      <c r="D6621" s="4">
        <v>43221</v>
      </c>
      <c r="E6621" t="s">
        <v>198</v>
      </c>
      <c r="F6621" s="5">
        <v>43101</v>
      </c>
      <c r="G6621">
        <v>16526.96</v>
      </c>
      <c r="H6621">
        <v>-875.88</v>
      </c>
    </row>
    <row r="6622" spans="1:8" x14ac:dyDescent="0.2">
      <c r="A6622" t="s">
        <v>71</v>
      </c>
      <c r="B6622" t="s">
        <v>55</v>
      </c>
      <c r="C6622" t="s">
        <v>80</v>
      </c>
      <c r="D6622" s="4">
        <v>43221</v>
      </c>
      <c r="E6622" t="s">
        <v>193</v>
      </c>
      <c r="F6622" s="5">
        <v>43101</v>
      </c>
      <c r="G6622">
        <v>15813.77</v>
      </c>
      <c r="H6622">
        <v>2087.41</v>
      </c>
    </row>
    <row r="6623" spans="1:8" x14ac:dyDescent="0.2">
      <c r="A6623" t="s">
        <v>71</v>
      </c>
      <c r="B6623" t="s">
        <v>55</v>
      </c>
      <c r="C6623" t="s">
        <v>80</v>
      </c>
      <c r="D6623" s="4">
        <v>43221</v>
      </c>
      <c r="E6623" t="s">
        <v>192</v>
      </c>
      <c r="F6623" s="5">
        <v>43101</v>
      </c>
      <c r="G6623">
        <v>713.19</v>
      </c>
      <c r="H6623">
        <v>94.14</v>
      </c>
    </row>
    <row r="6624" spans="1:8" x14ac:dyDescent="0.2">
      <c r="A6624" t="s">
        <v>71</v>
      </c>
      <c r="B6624" t="s">
        <v>55</v>
      </c>
      <c r="C6624" t="s">
        <v>80</v>
      </c>
      <c r="D6624" s="4">
        <v>43221</v>
      </c>
      <c r="E6624" t="s">
        <v>199</v>
      </c>
      <c r="F6624" s="5">
        <v>43101</v>
      </c>
      <c r="G6624">
        <v>16526.96</v>
      </c>
      <c r="H6624">
        <v>875.88</v>
      </c>
    </row>
    <row r="6625" spans="1:8" x14ac:dyDescent="0.2">
      <c r="A6625" t="s">
        <v>71</v>
      </c>
      <c r="B6625" t="s">
        <v>55</v>
      </c>
      <c r="C6625" t="s">
        <v>81</v>
      </c>
      <c r="D6625" s="4">
        <v>43221</v>
      </c>
      <c r="E6625" t="s">
        <v>198</v>
      </c>
      <c r="F6625" s="5">
        <v>43101</v>
      </c>
      <c r="G6625">
        <v>49600.92</v>
      </c>
      <c r="H6625">
        <v>-1289.6099999999999</v>
      </c>
    </row>
    <row r="6626" spans="1:8" x14ac:dyDescent="0.2">
      <c r="A6626" t="s">
        <v>71</v>
      </c>
      <c r="B6626" t="s">
        <v>55</v>
      </c>
      <c r="C6626" t="s">
        <v>81</v>
      </c>
      <c r="D6626" s="4">
        <v>43221</v>
      </c>
      <c r="E6626" t="s">
        <v>195</v>
      </c>
      <c r="F6626" s="5">
        <v>43101</v>
      </c>
      <c r="G6626">
        <v>47460.45</v>
      </c>
      <c r="H6626">
        <v>3084.99</v>
      </c>
    </row>
    <row r="6627" spans="1:8" x14ac:dyDescent="0.2">
      <c r="A6627" t="s">
        <v>71</v>
      </c>
      <c r="B6627" t="s">
        <v>55</v>
      </c>
      <c r="C6627" t="s">
        <v>81</v>
      </c>
      <c r="D6627" s="4">
        <v>43221</v>
      </c>
      <c r="E6627" t="s">
        <v>194</v>
      </c>
      <c r="F6627" s="5">
        <v>43101</v>
      </c>
      <c r="G6627">
        <v>2140.4699999999998</v>
      </c>
      <c r="H6627">
        <v>139.16</v>
      </c>
    </row>
    <row r="6628" spans="1:8" x14ac:dyDescent="0.2">
      <c r="A6628" t="s">
        <v>71</v>
      </c>
      <c r="B6628" t="s">
        <v>55</v>
      </c>
      <c r="C6628" t="s">
        <v>81</v>
      </c>
      <c r="D6628" s="4">
        <v>43221</v>
      </c>
      <c r="E6628" t="s">
        <v>199</v>
      </c>
      <c r="F6628" s="5">
        <v>43101</v>
      </c>
      <c r="G6628">
        <v>49600.92</v>
      </c>
      <c r="H6628">
        <v>1289.6099999999999</v>
      </c>
    </row>
    <row r="6629" spans="1:8" x14ac:dyDescent="0.2">
      <c r="A6629" t="s">
        <v>71</v>
      </c>
      <c r="B6629" t="s">
        <v>55</v>
      </c>
      <c r="C6629" t="s">
        <v>82</v>
      </c>
      <c r="D6629" s="4">
        <v>43221</v>
      </c>
      <c r="E6629" t="s">
        <v>198</v>
      </c>
      <c r="F6629" s="5">
        <v>43101</v>
      </c>
      <c r="G6629">
        <v>17078.88</v>
      </c>
      <c r="H6629">
        <v>-648.98</v>
      </c>
    </row>
    <row r="6630" spans="1:8" x14ac:dyDescent="0.2">
      <c r="A6630" t="s">
        <v>71</v>
      </c>
      <c r="B6630" t="s">
        <v>55</v>
      </c>
      <c r="C6630" t="s">
        <v>82</v>
      </c>
      <c r="D6630" s="4">
        <v>43221</v>
      </c>
      <c r="E6630" t="s">
        <v>197</v>
      </c>
      <c r="F6630" s="5">
        <v>43101</v>
      </c>
      <c r="G6630">
        <v>16341.88</v>
      </c>
      <c r="H6630">
        <v>1552.5</v>
      </c>
    </row>
    <row r="6631" spans="1:8" x14ac:dyDescent="0.2">
      <c r="A6631" t="s">
        <v>71</v>
      </c>
      <c r="B6631" t="s">
        <v>55</v>
      </c>
      <c r="C6631" t="s">
        <v>82</v>
      </c>
      <c r="D6631" s="4">
        <v>43221</v>
      </c>
      <c r="E6631" t="s">
        <v>196</v>
      </c>
      <c r="F6631" s="5">
        <v>43101</v>
      </c>
      <c r="G6631">
        <v>737</v>
      </c>
      <c r="H6631">
        <v>70.02</v>
      </c>
    </row>
    <row r="6632" spans="1:8" x14ac:dyDescent="0.2">
      <c r="A6632" t="s">
        <v>71</v>
      </c>
      <c r="B6632" t="s">
        <v>55</v>
      </c>
      <c r="C6632" t="s">
        <v>82</v>
      </c>
      <c r="D6632" s="4">
        <v>43221</v>
      </c>
      <c r="E6632" t="s">
        <v>199</v>
      </c>
      <c r="F6632" s="5">
        <v>43101</v>
      </c>
      <c r="G6632">
        <v>17078.88</v>
      </c>
      <c r="H6632">
        <v>648.98</v>
      </c>
    </row>
    <row r="6633" spans="1:8" x14ac:dyDescent="0.2">
      <c r="A6633" t="s">
        <v>71</v>
      </c>
      <c r="B6633" t="s">
        <v>54</v>
      </c>
      <c r="C6633" t="s">
        <v>80</v>
      </c>
      <c r="D6633" s="4">
        <v>43221</v>
      </c>
      <c r="E6633" t="s">
        <v>198</v>
      </c>
      <c r="F6633" s="5">
        <v>43101</v>
      </c>
      <c r="G6633">
        <v>25565.72</v>
      </c>
      <c r="H6633">
        <v>-1355.05</v>
      </c>
    </row>
    <row r="6634" spans="1:8" x14ac:dyDescent="0.2">
      <c r="A6634" t="s">
        <v>71</v>
      </c>
      <c r="B6634" t="s">
        <v>54</v>
      </c>
      <c r="C6634" t="s">
        <v>80</v>
      </c>
      <c r="D6634" s="4">
        <v>43221</v>
      </c>
      <c r="E6634" t="s">
        <v>193</v>
      </c>
      <c r="F6634" s="5">
        <v>43101</v>
      </c>
      <c r="G6634">
        <v>24462.42</v>
      </c>
      <c r="H6634">
        <v>3229.03</v>
      </c>
    </row>
    <row r="6635" spans="1:8" x14ac:dyDescent="0.2">
      <c r="A6635" t="s">
        <v>71</v>
      </c>
      <c r="B6635" t="s">
        <v>54</v>
      </c>
      <c r="C6635" t="s">
        <v>80</v>
      </c>
      <c r="D6635" s="4">
        <v>43221</v>
      </c>
      <c r="E6635" t="s">
        <v>192</v>
      </c>
      <c r="F6635" s="5">
        <v>43101</v>
      </c>
      <c r="G6635">
        <v>1103.3</v>
      </c>
      <c r="H6635">
        <v>145.68</v>
      </c>
    </row>
    <row r="6636" spans="1:8" x14ac:dyDescent="0.2">
      <c r="A6636" t="s">
        <v>71</v>
      </c>
      <c r="B6636" t="s">
        <v>54</v>
      </c>
      <c r="C6636" t="s">
        <v>80</v>
      </c>
      <c r="D6636" s="4">
        <v>43221</v>
      </c>
      <c r="E6636" t="s">
        <v>199</v>
      </c>
      <c r="F6636" s="5">
        <v>43101</v>
      </c>
      <c r="G6636">
        <v>25565.72</v>
      </c>
      <c r="H6636">
        <v>1355.05</v>
      </c>
    </row>
    <row r="6637" spans="1:8" x14ac:dyDescent="0.2">
      <c r="A6637" t="s">
        <v>71</v>
      </c>
      <c r="B6637" t="s">
        <v>54</v>
      </c>
      <c r="C6637" t="s">
        <v>81</v>
      </c>
      <c r="D6637" s="4">
        <v>43221</v>
      </c>
      <c r="E6637" t="s">
        <v>198</v>
      </c>
      <c r="F6637" s="5">
        <v>43101</v>
      </c>
      <c r="G6637">
        <v>85694.28</v>
      </c>
      <c r="H6637">
        <v>-2228.0300000000002</v>
      </c>
    </row>
    <row r="6638" spans="1:8" x14ac:dyDescent="0.2">
      <c r="A6638" t="s">
        <v>71</v>
      </c>
      <c r="B6638" t="s">
        <v>54</v>
      </c>
      <c r="C6638" t="s">
        <v>81</v>
      </c>
      <c r="D6638" s="4">
        <v>43221</v>
      </c>
      <c r="E6638" t="s">
        <v>195</v>
      </c>
      <c r="F6638" s="5">
        <v>43101</v>
      </c>
      <c r="G6638">
        <v>81996.25</v>
      </c>
      <c r="H6638">
        <v>5329.8</v>
      </c>
    </row>
    <row r="6639" spans="1:8" x14ac:dyDescent="0.2">
      <c r="A6639" t="s">
        <v>71</v>
      </c>
      <c r="B6639" t="s">
        <v>54</v>
      </c>
      <c r="C6639" t="s">
        <v>81</v>
      </c>
      <c r="D6639" s="4">
        <v>43221</v>
      </c>
      <c r="E6639" t="s">
        <v>194</v>
      </c>
      <c r="F6639" s="5">
        <v>43101</v>
      </c>
      <c r="G6639">
        <v>3698.03</v>
      </c>
      <c r="H6639">
        <v>240.47</v>
      </c>
    </row>
    <row r="6640" spans="1:8" x14ac:dyDescent="0.2">
      <c r="A6640" t="s">
        <v>71</v>
      </c>
      <c r="B6640" t="s">
        <v>54</v>
      </c>
      <c r="C6640" t="s">
        <v>81</v>
      </c>
      <c r="D6640" s="4">
        <v>43221</v>
      </c>
      <c r="E6640" t="s">
        <v>199</v>
      </c>
      <c r="F6640" s="5">
        <v>43101</v>
      </c>
      <c r="G6640">
        <v>85694.28</v>
      </c>
      <c r="H6640">
        <v>2228.0300000000002</v>
      </c>
    </row>
    <row r="6641" spans="1:8" x14ac:dyDescent="0.2">
      <c r="A6641" t="s">
        <v>71</v>
      </c>
      <c r="B6641" t="s">
        <v>54</v>
      </c>
      <c r="C6641" t="s">
        <v>82</v>
      </c>
      <c r="D6641" s="4">
        <v>43221</v>
      </c>
      <c r="E6641" t="s">
        <v>198</v>
      </c>
      <c r="F6641" s="5">
        <v>43101</v>
      </c>
      <c r="G6641">
        <v>22520.84</v>
      </c>
      <c r="H6641">
        <v>-855.72</v>
      </c>
    </row>
    <row r="6642" spans="1:8" x14ac:dyDescent="0.2">
      <c r="A6642" t="s">
        <v>71</v>
      </c>
      <c r="B6642" t="s">
        <v>54</v>
      </c>
      <c r="C6642" t="s">
        <v>82</v>
      </c>
      <c r="D6642" s="4">
        <v>43221</v>
      </c>
      <c r="E6642" t="s">
        <v>197</v>
      </c>
      <c r="F6642" s="5">
        <v>43101</v>
      </c>
      <c r="G6642">
        <v>21548.959999999999</v>
      </c>
      <c r="H6642">
        <v>2047.21</v>
      </c>
    </row>
    <row r="6643" spans="1:8" x14ac:dyDescent="0.2">
      <c r="A6643" t="s">
        <v>71</v>
      </c>
      <c r="B6643" t="s">
        <v>54</v>
      </c>
      <c r="C6643" t="s">
        <v>82</v>
      </c>
      <c r="D6643" s="4">
        <v>43221</v>
      </c>
      <c r="E6643" t="s">
        <v>196</v>
      </c>
      <c r="F6643" s="5">
        <v>43101</v>
      </c>
      <c r="G6643">
        <v>971.88</v>
      </c>
      <c r="H6643">
        <v>92.39</v>
      </c>
    </row>
    <row r="6644" spans="1:8" x14ac:dyDescent="0.2">
      <c r="A6644" t="s">
        <v>71</v>
      </c>
      <c r="B6644" t="s">
        <v>54</v>
      </c>
      <c r="C6644" t="s">
        <v>82</v>
      </c>
      <c r="D6644" s="4">
        <v>43221</v>
      </c>
      <c r="E6644" t="s">
        <v>199</v>
      </c>
      <c r="F6644" s="5">
        <v>43101</v>
      </c>
      <c r="G6644">
        <v>22520.84</v>
      </c>
      <c r="H6644">
        <v>855.72</v>
      </c>
    </row>
    <row r="6645" spans="1:8" x14ac:dyDescent="0.2">
      <c r="A6645" t="s">
        <v>71</v>
      </c>
      <c r="B6645" t="s">
        <v>54</v>
      </c>
      <c r="C6645" t="s">
        <v>80</v>
      </c>
      <c r="D6645" s="4">
        <v>43221</v>
      </c>
      <c r="E6645" t="s">
        <v>198</v>
      </c>
      <c r="F6645" s="5">
        <v>43101</v>
      </c>
      <c r="G6645">
        <v>0</v>
      </c>
      <c r="H6645">
        <v>0</v>
      </c>
    </row>
    <row r="6646" spans="1:8" x14ac:dyDescent="0.2">
      <c r="A6646" s="98" t="s">
        <v>71</v>
      </c>
      <c r="B6646" s="98" t="s">
        <v>54</v>
      </c>
      <c r="C6646" s="98" t="s">
        <v>80</v>
      </c>
      <c r="D6646" s="106">
        <v>43221</v>
      </c>
      <c r="E6646" s="98" t="s">
        <v>193</v>
      </c>
      <c r="F6646" s="100">
        <v>43101</v>
      </c>
      <c r="G6646" s="98">
        <v>0</v>
      </c>
      <c r="H6646" s="98">
        <v>0</v>
      </c>
    </row>
    <row r="6647" spans="1:8" x14ac:dyDescent="0.2">
      <c r="A6647" s="98" t="s">
        <v>71</v>
      </c>
      <c r="B6647" s="98" t="s">
        <v>54</v>
      </c>
      <c r="C6647" s="98" t="s">
        <v>80</v>
      </c>
      <c r="D6647" s="106">
        <v>43221</v>
      </c>
      <c r="E6647" s="98" t="s">
        <v>192</v>
      </c>
      <c r="F6647" s="100">
        <v>43101</v>
      </c>
      <c r="G6647" s="98">
        <v>0</v>
      </c>
      <c r="H6647" s="98">
        <v>0</v>
      </c>
    </row>
    <row r="6648" spans="1:8" x14ac:dyDescent="0.2">
      <c r="A6648" s="98" t="s">
        <v>71</v>
      </c>
      <c r="B6648" s="98" t="s">
        <v>54</v>
      </c>
      <c r="C6648" s="98" t="s">
        <v>80</v>
      </c>
      <c r="D6648" s="106">
        <v>43221</v>
      </c>
      <c r="E6648" s="98" t="s">
        <v>199</v>
      </c>
      <c r="F6648" s="100">
        <v>43101</v>
      </c>
      <c r="G6648" s="98">
        <v>0</v>
      </c>
      <c r="H6648" s="98">
        <v>0</v>
      </c>
    </row>
    <row r="6649" spans="1:8" x14ac:dyDescent="0.2">
      <c r="A6649" s="98" t="s">
        <v>71</v>
      </c>
      <c r="B6649" s="98" t="s">
        <v>54</v>
      </c>
      <c r="C6649" s="98" t="s">
        <v>81</v>
      </c>
      <c r="D6649" s="106">
        <v>43221</v>
      </c>
      <c r="E6649" s="98" t="s">
        <v>198</v>
      </c>
      <c r="F6649" s="100">
        <v>43101</v>
      </c>
      <c r="G6649" s="98">
        <v>0</v>
      </c>
      <c r="H6649" s="98">
        <v>0</v>
      </c>
    </row>
    <row r="6650" spans="1:8" x14ac:dyDescent="0.2">
      <c r="A6650" s="98" t="s">
        <v>71</v>
      </c>
      <c r="B6650" s="98" t="s">
        <v>54</v>
      </c>
      <c r="C6650" s="98" t="s">
        <v>81</v>
      </c>
      <c r="D6650" s="106">
        <v>43221</v>
      </c>
      <c r="E6650" s="98" t="s">
        <v>195</v>
      </c>
      <c r="F6650" s="100">
        <v>43101</v>
      </c>
      <c r="G6650" s="98">
        <v>0</v>
      </c>
      <c r="H6650" s="98">
        <v>0</v>
      </c>
    </row>
    <row r="6651" spans="1:8" x14ac:dyDescent="0.2">
      <c r="A6651" s="98" t="s">
        <v>71</v>
      </c>
      <c r="B6651" s="98" t="s">
        <v>54</v>
      </c>
      <c r="C6651" s="98" t="s">
        <v>81</v>
      </c>
      <c r="D6651" s="106">
        <v>43221</v>
      </c>
      <c r="E6651" s="98" t="s">
        <v>194</v>
      </c>
      <c r="F6651" s="100">
        <v>43101</v>
      </c>
      <c r="G6651" s="98">
        <v>0</v>
      </c>
      <c r="H6651" s="98">
        <v>0</v>
      </c>
    </row>
    <row r="6652" spans="1:8" x14ac:dyDescent="0.2">
      <c r="A6652" s="98" t="s">
        <v>71</v>
      </c>
      <c r="B6652" s="98" t="s">
        <v>54</v>
      </c>
      <c r="C6652" s="98" t="s">
        <v>81</v>
      </c>
      <c r="D6652" s="106">
        <v>43221</v>
      </c>
      <c r="E6652" s="98" t="s">
        <v>199</v>
      </c>
      <c r="F6652" s="100">
        <v>43101</v>
      </c>
      <c r="G6652" s="98">
        <v>0</v>
      </c>
      <c r="H6652" s="98">
        <v>0</v>
      </c>
    </row>
    <row r="6653" spans="1:8" x14ac:dyDescent="0.2">
      <c r="A6653" s="98" t="s">
        <v>71</v>
      </c>
      <c r="B6653" s="98" t="s">
        <v>54</v>
      </c>
      <c r="C6653" s="98" t="s">
        <v>82</v>
      </c>
      <c r="D6653" s="106">
        <v>43221</v>
      </c>
      <c r="E6653" s="98" t="s">
        <v>198</v>
      </c>
      <c r="F6653" s="100">
        <v>43101</v>
      </c>
      <c r="G6653" s="98">
        <v>0</v>
      </c>
      <c r="H6653" s="98">
        <v>0</v>
      </c>
    </row>
    <row r="6654" spans="1:8" x14ac:dyDescent="0.2">
      <c r="A6654" s="98" t="s">
        <v>71</v>
      </c>
      <c r="B6654" s="98" t="s">
        <v>54</v>
      </c>
      <c r="C6654" s="98" t="s">
        <v>82</v>
      </c>
      <c r="D6654" s="106">
        <v>43221</v>
      </c>
      <c r="E6654" s="98" t="s">
        <v>197</v>
      </c>
      <c r="F6654" s="100">
        <v>43101</v>
      </c>
      <c r="G6654" s="98">
        <v>0</v>
      </c>
      <c r="H6654" s="98">
        <v>0</v>
      </c>
    </row>
    <row r="6655" spans="1:8" x14ac:dyDescent="0.2">
      <c r="A6655" s="98" t="s">
        <v>71</v>
      </c>
      <c r="B6655" s="98" t="s">
        <v>54</v>
      </c>
      <c r="C6655" s="98" t="s">
        <v>82</v>
      </c>
      <c r="D6655" s="106">
        <v>43221</v>
      </c>
      <c r="E6655" s="98" t="s">
        <v>196</v>
      </c>
      <c r="F6655" s="100">
        <v>43101</v>
      </c>
      <c r="G6655" s="98">
        <v>0</v>
      </c>
      <c r="H6655" s="98">
        <v>0</v>
      </c>
    </row>
    <row r="6656" spans="1:8" x14ac:dyDescent="0.2">
      <c r="A6656" s="98" t="s">
        <v>71</v>
      </c>
      <c r="B6656" s="98" t="s">
        <v>54</v>
      </c>
      <c r="C6656" s="98" t="s">
        <v>82</v>
      </c>
      <c r="D6656" s="106">
        <v>43221</v>
      </c>
      <c r="E6656" s="98" t="s">
        <v>199</v>
      </c>
      <c r="F6656" s="100">
        <v>43101</v>
      </c>
      <c r="G6656" s="98">
        <v>0</v>
      </c>
      <c r="H6656" s="98">
        <v>0</v>
      </c>
    </row>
    <row r="6657" spans="1:8" x14ac:dyDescent="0.2">
      <c r="A6657" s="98" t="s">
        <v>71</v>
      </c>
      <c r="B6657" s="98" t="s">
        <v>54</v>
      </c>
      <c r="C6657" s="98" t="s">
        <v>80</v>
      </c>
      <c r="D6657" s="106">
        <v>43221</v>
      </c>
      <c r="E6657" s="98" t="s">
        <v>198</v>
      </c>
      <c r="F6657" s="100">
        <v>43101</v>
      </c>
      <c r="G6657" s="98">
        <v>60.69</v>
      </c>
      <c r="H6657" s="98">
        <v>-3.22</v>
      </c>
    </row>
    <row r="6658" spans="1:8" x14ac:dyDescent="0.2">
      <c r="A6658" s="98" t="s">
        <v>71</v>
      </c>
      <c r="B6658" s="98" t="s">
        <v>54</v>
      </c>
      <c r="C6658" s="98" t="s">
        <v>80</v>
      </c>
      <c r="D6658" s="106">
        <v>43221</v>
      </c>
      <c r="E6658" s="98" t="s">
        <v>193</v>
      </c>
      <c r="F6658" s="100">
        <v>43101</v>
      </c>
      <c r="G6658" s="98">
        <v>58.07</v>
      </c>
      <c r="H6658" s="98">
        <v>7.67</v>
      </c>
    </row>
    <row r="6659" spans="1:8" x14ac:dyDescent="0.2">
      <c r="A6659" s="98" t="s">
        <v>71</v>
      </c>
      <c r="B6659" s="98" t="s">
        <v>54</v>
      </c>
      <c r="C6659" s="98" t="s">
        <v>80</v>
      </c>
      <c r="D6659" s="106">
        <v>43221</v>
      </c>
      <c r="E6659" s="98" t="s">
        <v>192</v>
      </c>
      <c r="F6659" s="100">
        <v>43101</v>
      </c>
      <c r="G6659" s="98">
        <v>2.62</v>
      </c>
      <c r="H6659" s="98">
        <v>0.35</v>
      </c>
    </row>
    <row r="6660" spans="1:8" x14ac:dyDescent="0.2">
      <c r="A6660" s="98" t="s">
        <v>71</v>
      </c>
      <c r="B6660" s="98" t="s">
        <v>54</v>
      </c>
      <c r="C6660" s="98" t="s">
        <v>80</v>
      </c>
      <c r="D6660" s="106">
        <v>43221</v>
      </c>
      <c r="E6660" s="98" t="s">
        <v>199</v>
      </c>
      <c r="F6660" s="100">
        <v>43101</v>
      </c>
      <c r="G6660" s="98">
        <v>60.69</v>
      </c>
      <c r="H6660" s="98">
        <v>3.22</v>
      </c>
    </row>
    <row r="6661" spans="1:8" x14ac:dyDescent="0.2">
      <c r="A6661" s="98" t="s">
        <v>71</v>
      </c>
      <c r="B6661" s="98" t="s">
        <v>54</v>
      </c>
      <c r="C6661" s="98" t="s">
        <v>81</v>
      </c>
      <c r="D6661" s="106">
        <v>43221</v>
      </c>
      <c r="E6661" s="98" t="s">
        <v>198</v>
      </c>
      <c r="F6661" s="100">
        <v>43101</v>
      </c>
      <c r="G6661" s="98">
        <v>201.43</v>
      </c>
      <c r="H6661" s="98">
        <v>-5.24</v>
      </c>
    </row>
    <row r="6662" spans="1:8" x14ac:dyDescent="0.2">
      <c r="A6662" s="98" t="s">
        <v>71</v>
      </c>
      <c r="B6662" s="98" t="s">
        <v>54</v>
      </c>
      <c r="C6662" s="98" t="s">
        <v>81</v>
      </c>
      <c r="D6662" s="106">
        <v>43221</v>
      </c>
      <c r="E6662" s="98" t="s">
        <v>195</v>
      </c>
      <c r="F6662" s="100">
        <v>43101</v>
      </c>
      <c r="G6662" s="98">
        <v>192.74</v>
      </c>
      <c r="H6662" s="98">
        <v>12.53</v>
      </c>
    </row>
    <row r="6663" spans="1:8" x14ac:dyDescent="0.2">
      <c r="A6663" s="98" t="s">
        <v>71</v>
      </c>
      <c r="B6663" s="98" t="s">
        <v>54</v>
      </c>
      <c r="C6663" s="98" t="s">
        <v>81</v>
      </c>
      <c r="D6663" s="106">
        <v>43221</v>
      </c>
      <c r="E6663" s="98" t="s">
        <v>194</v>
      </c>
      <c r="F6663" s="100">
        <v>43101</v>
      </c>
      <c r="G6663" s="98">
        <v>8.69</v>
      </c>
      <c r="H6663" s="98">
        <v>0.56000000000000005</v>
      </c>
    </row>
    <row r="6664" spans="1:8" x14ac:dyDescent="0.2">
      <c r="A6664" s="98" t="s">
        <v>71</v>
      </c>
      <c r="B6664" s="98" t="s">
        <v>54</v>
      </c>
      <c r="C6664" s="98" t="s">
        <v>81</v>
      </c>
      <c r="D6664" s="106">
        <v>43221</v>
      </c>
      <c r="E6664" s="98" t="s">
        <v>199</v>
      </c>
      <c r="F6664" s="100">
        <v>43101</v>
      </c>
      <c r="G6664" s="98">
        <v>201.43</v>
      </c>
      <c r="H6664" s="98">
        <v>5.24</v>
      </c>
    </row>
    <row r="6665" spans="1:8" x14ac:dyDescent="0.2">
      <c r="A6665" s="98" t="s">
        <v>71</v>
      </c>
      <c r="B6665" s="98" t="s">
        <v>54</v>
      </c>
      <c r="C6665" s="98" t="s">
        <v>82</v>
      </c>
      <c r="D6665" s="106">
        <v>43221</v>
      </c>
      <c r="E6665" s="98" t="s">
        <v>198</v>
      </c>
      <c r="F6665" s="100">
        <v>43101</v>
      </c>
      <c r="G6665" s="98">
        <v>56.63</v>
      </c>
      <c r="H6665" s="98">
        <v>-2.15</v>
      </c>
    </row>
    <row r="6666" spans="1:8" x14ac:dyDescent="0.2">
      <c r="A6666" s="98" t="s">
        <v>71</v>
      </c>
      <c r="B6666" s="98" t="s">
        <v>54</v>
      </c>
      <c r="C6666" s="98" t="s">
        <v>80</v>
      </c>
      <c r="D6666" s="106">
        <v>43221</v>
      </c>
      <c r="E6666" s="98" t="s">
        <v>198</v>
      </c>
      <c r="F6666" s="100">
        <v>43101</v>
      </c>
      <c r="G6666" s="98">
        <v>26.8</v>
      </c>
      <c r="H6666" s="98">
        <v>-1.42</v>
      </c>
    </row>
    <row r="6667" spans="1:8" x14ac:dyDescent="0.2">
      <c r="A6667" s="98" t="s">
        <v>71</v>
      </c>
      <c r="B6667" s="98" t="s">
        <v>54</v>
      </c>
      <c r="C6667" s="98" t="s">
        <v>80</v>
      </c>
      <c r="D6667" s="106">
        <v>43221</v>
      </c>
      <c r="E6667" s="98" t="s">
        <v>193</v>
      </c>
      <c r="F6667" s="100">
        <v>43101</v>
      </c>
      <c r="G6667" s="98">
        <v>25.64</v>
      </c>
      <c r="H6667" s="98">
        <v>3.38</v>
      </c>
    </row>
    <row r="6668" spans="1:8" x14ac:dyDescent="0.2">
      <c r="A6668" s="98" t="s">
        <v>71</v>
      </c>
      <c r="B6668" s="98" t="s">
        <v>54</v>
      </c>
      <c r="C6668" s="98" t="s">
        <v>80</v>
      </c>
      <c r="D6668" s="106">
        <v>43221</v>
      </c>
      <c r="E6668" s="98" t="s">
        <v>192</v>
      </c>
      <c r="F6668" s="100">
        <v>43101</v>
      </c>
      <c r="G6668" s="98">
        <v>1.1599999999999999</v>
      </c>
      <c r="H6668" s="98">
        <v>0.15</v>
      </c>
    </row>
    <row r="6669" spans="1:8" x14ac:dyDescent="0.2">
      <c r="A6669" s="98" t="s">
        <v>71</v>
      </c>
      <c r="B6669" s="98" t="s">
        <v>54</v>
      </c>
      <c r="C6669" s="98" t="s">
        <v>80</v>
      </c>
      <c r="D6669" s="106">
        <v>43221</v>
      </c>
      <c r="E6669" s="98" t="s">
        <v>199</v>
      </c>
      <c r="F6669" s="100">
        <v>43101</v>
      </c>
      <c r="G6669" s="98">
        <v>26.8</v>
      </c>
      <c r="H6669" s="98">
        <v>1.42</v>
      </c>
    </row>
    <row r="6670" spans="1:8" x14ac:dyDescent="0.2">
      <c r="A6670" s="98" t="s">
        <v>71</v>
      </c>
      <c r="B6670" s="98" t="s">
        <v>54</v>
      </c>
      <c r="C6670" s="98" t="s">
        <v>81</v>
      </c>
      <c r="D6670" s="106">
        <v>43221</v>
      </c>
      <c r="E6670" s="98" t="s">
        <v>198</v>
      </c>
      <c r="F6670" s="100">
        <v>43101</v>
      </c>
      <c r="G6670" s="98">
        <v>93.46</v>
      </c>
      <c r="H6670" s="98">
        <v>-2.4300000000000002</v>
      </c>
    </row>
    <row r="6671" spans="1:8" x14ac:dyDescent="0.2">
      <c r="A6671" s="98" t="s">
        <v>71</v>
      </c>
      <c r="B6671" s="98" t="s">
        <v>54</v>
      </c>
      <c r="C6671" s="98" t="s">
        <v>81</v>
      </c>
      <c r="D6671" s="106">
        <v>43221</v>
      </c>
      <c r="E6671" s="98" t="s">
        <v>195</v>
      </c>
      <c r="F6671" s="100">
        <v>43101</v>
      </c>
      <c r="G6671" s="98">
        <v>89.43</v>
      </c>
      <c r="H6671" s="98">
        <v>5.81</v>
      </c>
    </row>
    <row r="6672" spans="1:8" x14ac:dyDescent="0.2">
      <c r="A6672" s="98" t="s">
        <v>71</v>
      </c>
      <c r="B6672" s="98" t="s">
        <v>54</v>
      </c>
      <c r="C6672" s="98" t="s">
        <v>81</v>
      </c>
      <c r="D6672" s="106">
        <v>43221</v>
      </c>
      <c r="E6672" s="98" t="s">
        <v>194</v>
      </c>
      <c r="F6672" s="100">
        <v>43101</v>
      </c>
      <c r="G6672" s="98">
        <v>4.03</v>
      </c>
      <c r="H6672" s="98">
        <v>0.26</v>
      </c>
    </row>
    <row r="6673" spans="1:8" x14ac:dyDescent="0.2">
      <c r="A6673" s="98" t="s">
        <v>71</v>
      </c>
      <c r="B6673" s="98" t="s">
        <v>54</v>
      </c>
      <c r="C6673" s="98" t="s">
        <v>81</v>
      </c>
      <c r="D6673" s="106">
        <v>43221</v>
      </c>
      <c r="E6673" s="98" t="s">
        <v>199</v>
      </c>
      <c r="F6673" s="100">
        <v>43101</v>
      </c>
      <c r="G6673" s="98">
        <v>93.46</v>
      </c>
      <c r="H6673" s="98">
        <v>2.4300000000000002</v>
      </c>
    </row>
    <row r="6674" spans="1:8" x14ac:dyDescent="0.2">
      <c r="A6674" s="98" t="s">
        <v>71</v>
      </c>
      <c r="B6674" s="98" t="s">
        <v>54</v>
      </c>
      <c r="C6674" s="98" t="s">
        <v>82</v>
      </c>
      <c r="D6674" s="106">
        <v>43221</v>
      </c>
      <c r="E6674" s="98" t="s">
        <v>198</v>
      </c>
      <c r="F6674" s="100">
        <v>43101</v>
      </c>
      <c r="G6674" s="98">
        <v>26.04</v>
      </c>
      <c r="H6674" s="98">
        <v>-0.99</v>
      </c>
    </row>
    <row r="6675" spans="1:8" x14ac:dyDescent="0.2">
      <c r="A6675" s="98" t="s">
        <v>71</v>
      </c>
      <c r="B6675" s="98" t="s">
        <v>54</v>
      </c>
      <c r="C6675" s="98" t="s">
        <v>82</v>
      </c>
      <c r="D6675" s="106">
        <v>43221</v>
      </c>
      <c r="E6675" s="98" t="s">
        <v>197</v>
      </c>
      <c r="F6675" s="100">
        <v>43101</v>
      </c>
      <c r="G6675" s="98">
        <v>24.92</v>
      </c>
      <c r="H6675" s="98">
        <v>2.37</v>
      </c>
    </row>
    <row r="6676" spans="1:8" x14ac:dyDescent="0.2">
      <c r="A6676" s="98" t="s">
        <v>71</v>
      </c>
      <c r="B6676" s="98" t="s">
        <v>54</v>
      </c>
      <c r="C6676" s="98" t="s">
        <v>82</v>
      </c>
      <c r="D6676" s="106">
        <v>43221</v>
      </c>
      <c r="E6676" s="98" t="s">
        <v>196</v>
      </c>
      <c r="F6676" s="100">
        <v>43101</v>
      </c>
      <c r="G6676" s="98">
        <v>1.1200000000000001</v>
      </c>
      <c r="H6676" s="98">
        <v>0.11</v>
      </c>
    </row>
    <row r="6677" spans="1:8" x14ac:dyDescent="0.2">
      <c r="A6677" s="98" t="s">
        <v>71</v>
      </c>
      <c r="B6677" s="98" t="s">
        <v>54</v>
      </c>
      <c r="C6677" s="98" t="s">
        <v>82</v>
      </c>
      <c r="D6677" s="106">
        <v>43221</v>
      </c>
      <c r="E6677" s="98" t="s">
        <v>199</v>
      </c>
      <c r="F6677" s="100">
        <v>43101</v>
      </c>
      <c r="G6677" s="98">
        <v>26.04</v>
      </c>
      <c r="H6677" s="98">
        <v>0.99</v>
      </c>
    </row>
    <row r="6678" spans="1:8" x14ac:dyDescent="0.2">
      <c r="A6678" s="98" t="s">
        <v>71</v>
      </c>
      <c r="B6678" s="98" t="s">
        <v>54</v>
      </c>
      <c r="C6678" s="98" t="s">
        <v>82</v>
      </c>
      <c r="D6678" s="106">
        <v>43221</v>
      </c>
      <c r="E6678" s="98" t="s">
        <v>197</v>
      </c>
      <c r="F6678" s="100">
        <v>43101</v>
      </c>
      <c r="G6678" s="98">
        <v>54.19</v>
      </c>
      <c r="H6678" s="98">
        <v>5.15</v>
      </c>
    </row>
    <row r="6679" spans="1:8" x14ac:dyDescent="0.2">
      <c r="A6679" s="98" t="s">
        <v>71</v>
      </c>
      <c r="B6679" s="98" t="s">
        <v>54</v>
      </c>
      <c r="C6679" s="98" t="s">
        <v>82</v>
      </c>
      <c r="D6679" s="106">
        <v>43221</v>
      </c>
      <c r="E6679" s="98" t="s">
        <v>196</v>
      </c>
      <c r="F6679" s="100">
        <v>43101</v>
      </c>
      <c r="G6679" s="98">
        <v>2.44</v>
      </c>
      <c r="H6679" s="98">
        <v>0.23</v>
      </c>
    </row>
    <row r="6680" spans="1:8" x14ac:dyDescent="0.2">
      <c r="A6680" s="98" t="s">
        <v>71</v>
      </c>
      <c r="B6680" s="98" t="s">
        <v>54</v>
      </c>
      <c r="C6680" s="98" t="s">
        <v>82</v>
      </c>
      <c r="D6680" s="106">
        <v>43221</v>
      </c>
      <c r="E6680" s="98" t="s">
        <v>199</v>
      </c>
      <c r="F6680" s="100">
        <v>43101</v>
      </c>
      <c r="G6680" s="98">
        <v>56.63</v>
      </c>
      <c r="H6680" s="98">
        <v>2.15</v>
      </c>
    </row>
    <row r="6681" spans="1:8" x14ac:dyDescent="0.2">
      <c r="A6681" s="98" t="s">
        <v>71</v>
      </c>
      <c r="B6681" s="98" t="s">
        <v>54</v>
      </c>
      <c r="C6681" s="98" t="s">
        <v>80</v>
      </c>
      <c r="D6681" s="106">
        <v>43221</v>
      </c>
      <c r="E6681" s="98" t="s">
        <v>193</v>
      </c>
      <c r="F6681" s="100">
        <v>43101</v>
      </c>
      <c r="G6681" s="98">
        <v>32268.37</v>
      </c>
      <c r="H6681" s="98">
        <v>4259.33</v>
      </c>
    </row>
    <row r="6682" spans="1:8" x14ac:dyDescent="0.2">
      <c r="A6682" s="98" t="s">
        <v>71</v>
      </c>
      <c r="B6682" s="98" t="s">
        <v>54</v>
      </c>
      <c r="C6682" s="98" t="s">
        <v>81</v>
      </c>
      <c r="D6682" s="106">
        <v>43221</v>
      </c>
      <c r="E6682" s="98" t="s">
        <v>198</v>
      </c>
      <c r="F6682" s="100">
        <v>43101</v>
      </c>
      <c r="G6682" s="98">
        <v>126567.69</v>
      </c>
      <c r="H6682" s="98">
        <v>-3290.69</v>
      </c>
    </row>
    <row r="6683" spans="1:8" x14ac:dyDescent="0.2">
      <c r="A6683" s="98" t="s">
        <v>71</v>
      </c>
      <c r="B6683" s="98" t="s">
        <v>54</v>
      </c>
      <c r="C6683" s="98" t="s">
        <v>81</v>
      </c>
      <c r="D6683" s="106">
        <v>43221</v>
      </c>
      <c r="E6683" s="98" t="s">
        <v>195</v>
      </c>
      <c r="F6683" s="100">
        <v>43101</v>
      </c>
      <c r="G6683" s="98">
        <v>121105.74</v>
      </c>
      <c r="H6683" s="98">
        <v>7871.83</v>
      </c>
    </row>
    <row r="6684" spans="1:8" x14ac:dyDescent="0.2">
      <c r="A6684" s="98" t="s">
        <v>71</v>
      </c>
      <c r="B6684" s="98" t="s">
        <v>54</v>
      </c>
      <c r="C6684" s="98" t="s">
        <v>81</v>
      </c>
      <c r="D6684" s="106">
        <v>43221</v>
      </c>
      <c r="E6684" s="98" t="s">
        <v>194</v>
      </c>
      <c r="F6684" s="100">
        <v>43101</v>
      </c>
      <c r="G6684" s="98">
        <v>5461.95</v>
      </c>
      <c r="H6684" s="98">
        <v>355.12</v>
      </c>
    </row>
    <row r="6685" spans="1:8" x14ac:dyDescent="0.2">
      <c r="A6685" s="98" t="s">
        <v>71</v>
      </c>
      <c r="B6685" s="98" t="s">
        <v>54</v>
      </c>
      <c r="C6685" s="98" t="s">
        <v>81</v>
      </c>
      <c r="D6685" s="106">
        <v>43221</v>
      </c>
      <c r="E6685" s="98" t="s">
        <v>199</v>
      </c>
      <c r="F6685" s="100">
        <v>43101</v>
      </c>
      <c r="G6685" s="98">
        <v>126567.69</v>
      </c>
      <c r="H6685" s="98">
        <v>3290.69</v>
      </c>
    </row>
    <row r="6686" spans="1:8" x14ac:dyDescent="0.2">
      <c r="A6686" s="98" t="s">
        <v>71</v>
      </c>
      <c r="B6686" s="98" t="s">
        <v>54</v>
      </c>
      <c r="C6686" s="98" t="s">
        <v>82</v>
      </c>
      <c r="D6686" s="106">
        <v>43221</v>
      </c>
      <c r="E6686" s="98" t="s">
        <v>198</v>
      </c>
      <c r="F6686" s="100">
        <v>43101</v>
      </c>
      <c r="G6686" s="98">
        <v>30704.57</v>
      </c>
      <c r="H6686" s="98">
        <v>-1166.79</v>
      </c>
    </row>
    <row r="6687" spans="1:8" x14ac:dyDescent="0.2">
      <c r="A6687" s="98" t="s">
        <v>71</v>
      </c>
      <c r="B6687" s="98" t="s">
        <v>54</v>
      </c>
      <c r="C6687" s="98" t="s">
        <v>82</v>
      </c>
      <c r="D6687" s="106">
        <v>43221</v>
      </c>
      <c r="E6687" s="98" t="s">
        <v>197</v>
      </c>
      <c r="F6687" s="100">
        <v>43101</v>
      </c>
      <c r="G6687" s="98">
        <v>29379.48</v>
      </c>
      <c r="H6687" s="98">
        <v>2791.09</v>
      </c>
    </row>
    <row r="6688" spans="1:8" x14ac:dyDescent="0.2">
      <c r="A6688" s="98" t="s">
        <v>71</v>
      </c>
      <c r="B6688" s="98" t="s">
        <v>54</v>
      </c>
      <c r="C6688" s="98" t="s">
        <v>82</v>
      </c>
      <c r="D6688" s="106">
        <v>43221</v>
      </c>
      <c r="E6688" s="98" t="s">
        <v>196</v>
      </c>
      <c r="F6688" s="100">
        <v>43101</v>
      </c>
      <c r="G6688" s="98">
        <v>1325.09</v>
      </c>
      <c r="H6688" s="98">
        <v>125.96</v>
      </c>
    </row>
    <row r="6689" spans="1:8" x14ac:dyDescent="0.2">
      <c r="A6689" s="98" t="s">
        <v>71</v>
      </c>
      <c r="B6689" s="98" t="s">
        <v>54</v>
      </c>
      <c r="C6689" s="98" t="s">
        <v>82</v>
      </c>
      <c r="D6689" s="106">
        <v>43221</v>
      </c>
      <c r="E6689" s="98" t="s">
        <v>199</v>
      </c>
      <c r="F6689" s="100">
        <v>43101</v>
      </c>
      <c r="G6689" s="98">
        <v>30704.57</v>
      </c>
      <c r="H6689" s="98">
        <v>1166.79</v>
      </c>
    </row>
    <row r="6690" spans="1:8" x14ac:dyDescent="0.2">
      <c r="A6690" s="98" t="s">
        <v>71</v>
      </c>
      <c r="B6690" s="98" t="s">
        <v>54</v>
      </c>
      <c r="C6690" s="98" t="s">
        <v>80</v>
      </c>
      <c r="D6690" s="106">
        <v>43313</v>
      </c>
      <c r="E6690" s="98" t="s">
        <v>202</v>
      </c>
      <c r="F6690" s="100">
        <v>43221</v>
      </c>
      <c r="G6690" s="98">
        <v>117198.39</v>
      </c>
      <c r="H6690" s="98">
        <v>15470.27</v>
      </c>
    </row>
    <row r="6691" spans="1:8" x14ac:dyDescent="0.2">
      <c r="A6691" s="98" t="s">
        <v>71</v>
      </c>
      <c r="B6691" s="98" t="s">
        <v>54</v>
      </c>
      <c r="C6691" s="98" t="s">
        <v>80</v>
      </c>
      <c r="D6691" s="106">
        <v>43313</v>
      </c>
      <c r="E6691" s="98" t="s">
        <v>203</v>
      </c>
      <c r="F6691" s="100">
        <v>43221</v>
      </c>
      <c r="G6691" s="98">
        <v>5285.76</v>
      </c>
      <c r="H6691" s="98">
        <v>697.78</v>
      </c>
    </row>
    <row r="6692" spans="1:8" x14ac:dyDescent="0.2">
      <c r="A6692" s="98" t="s">
        <v>71</v>
      </c>
      <c r="B6692" s="98" t="s">
        <v>54</v>
      </c>
      <c r="C6692" s="98" t="s">
        <v>80</v>
      </c>
      <c r="D6692" s="106">
        <v>43313</v>
      </c>
      <c r="E6692" s="98" t="s">
        <v>199</v>
      </c>
      <c r="F6692" s="100">
        <v>43221</v>
      </c>
      <c r="G6692" s="98">
        <v>122484.15</v>
      </c>
      <c r="H6692" s="98">
        <v>8696.4699999999993</v>
      </c>
    </row>
    <row r="6693" spans="1:8" x14ac:dyDescent="0.2">
      <c r="A6693" s="98" t="s">
        <v>71</v>
      </c>
      <c r="B6693" s="98" t="s">
        <v>54</v>
      </c>
      <c r="C6693" s="98" t="s">
        <v>81</v>
      </c>
      <c r="D6693" s="106">
        <v>43313</v>
      </c>
      <c r="E6693" s="98" t="s">
        <v>198</v>
      </c>
      <c r="F6693" s="100">
        <v>43221</v>
      </c>
      <c r="G6693" s="98">
        <v>422048.07</v>
      </c>
      <c r="H6693" s="98">
        <v>-14771.67</v>
      </c>
    </row>
    <row r="6694" spans="1:8" x14ac:dyDescent="0.2">
      <c r="A6694" s="98" t="s">
        <v>71</v>
      </c>
      <c r="B6694" s="98" t="s">
        <v>54</v>
      </c>
      <c r="C6694" s="98" t="s">
        <v>81</v>
      </c>
      <c r="D6694" s="106">
        <v>43313</v>
      </c>
      <c r="E6694" s="98" t="s">
        <v>204</v>
      </c>
      <c r="F6694" s="100">
        <v>43221</v>
      </c>
      <c r="G6694" s="98">
        <v>403835.05</v>
      </c>
      <c r="H6694" s="98">
        <v>26249.25</v>
      </c>
    </row>
    <row r="6695" spans="1:8" x14ac:dyDescent="0.2">
      <c r="A6695" s="98" t="s">
        <v>71</v>
      </c>
      <c r="B6695" s="98" t="s">
        <v>54</v>
      </c>
      <c r="C6695" s="98" t="s">
        <v>81</v>
      </c>
      <c r="D6695" s="106">
        <v>43313</v>
      </c>
      <c r="E6695" s="98" t="s">
        <v>205</v>
      </c>
      <c r="F6695" s="100">
        <v>43221</v>
      </c>
      <c r="G6695" s="98">
        <v>18213.02</v>
      </c>
      <c r="H6695" s="98">
        <v>1183.8499999999999</v>
      </c>
    </row>
    <row r="6696" spans="1:8" x14ac:dyDescent="0.2">
      <c r="A6696" s="98" t="s">
        <v>71</v>
      </c>
      <c r="B6696" s="98" t="s">
        <v>54</v>
      </c>
      <c r="C6696" s="98" t="s">
        <v>81</v>
      </c>
      <c r="D6696" s="106">
        <v>43313</v>
      </c>
      <c r="E6696" s="98" t="s">
        <v>199</v>
      </c>
      <c r="F6696" s="100">
        <v>43221</v>
      </c>
      <c r="G6696" s="98">
        <v>422048.07</v>
      </c>
      <c r="H6696" s="98">
        <v>14771.67</v>
      </c>
    </row>
    <row r="6697" spans="1:8" x14ac:dyDescent="0.2">
      <c r="A6697" s="98" t="s">
        <v>71</v>
      </c>
      <c r="B6697" s="98" t="s">
        <v>54</v>
      </c>
      <c r="C6697" s="98" t="s">
        <v>82</v>
      </c>
      <c r="D6697" s="106">
        <v>43313</v>
      </c>
      <c r="E6697" s="98" t="s">
        <v>198</v>
      </c>
      <c r="F6697" s="100">
        <v>43221</v>
      </c>
      <c r="G6697" s="98">
        <v>110127.39</v>
      </c>
      <c r="H6697" s="98">
        <v>-5726.74</v>
      </c>
    </row>
    <row r="6698" spans="1:8" x14ac:dyDescent="0.2">
      <c r="A6698" s="98" t="s">
        <v>71</v>
      </c>
      <c r="B6698" s="98" t="s">
        <v>54</v>
      </c>
      <c r="C6698" s="98" t="s">
        <v>82</v>
      </c>
      <c r="D6698" s="106">
        <v>43313</v>
      </c>
      <c r="E6698" s="98" t="s">
        <v>206</v>
      </c>
      <c r="F6698" s="100">
        <v>43221</v>
      </c>
      <c r="G6698" s="98">
        <v>105374.95</v>
      </c>
      <c r="H6698" s="98">
        <v>9905.3799999999992</v>
      </c>
    </row>
    <row r="6699" spans="1:8" x14ac:dyDescent="0.2">
      <c r="A6699" s="98" t="s">
        <v>71</v>
      </c>
      <c r="B6699" s="98" t="s">
        <v>54</v>
      </c>
      <c r="C6699" s="98" t="s">
        <v>82</v>
      </c>
      <c r="D6699" s="106">
        <v>43313</v>
      </c>
      <c r="E6699" s="98" t="s">
        <v>207</v>
      </c>
      <c r="F6699" s="100">
        <v>43221</v>
      </c>
      <c r="G6699" s="98">
        <v>4752.4399999999996</v>
      </c>
      <c r="H6699" s="98">
        <v>446.98</v>
      </c>
    </row>
    <row r="6700" spans="1:8" x14ac:dyDescent="0.2">
      <c r="A6700" s="98" t="s">
        <v>71</v>
      </c>
      <c r="B6700" s="98" t="s">
        <v>54</v>
      </c>
      <c r="C6700" s="98" t="s">
        <v>82</v>
      </c>
      <c r="D6700" s="106">
        <v>43313</v>
      </c>
      <c r="E6700" s="98" t="s">
        <v>199</v>
      </c>
      <c r="F6700" s="100">
        <v>43221</v>
      </c>
      <c r="G6700" s="98">
        <v>110127.39</v>
      </c>
      <c r="H6700" s="98">
        <v>5726.74</v>
      </c>
    </row>
    <row r="6701" spans="1:8" x14ac:dyDescent="0.2">
      <c r="A6701" s="98" t="s">
        <v>71</v>
      </c>
      <c r="B6701" s="98" t="s">
        <v>54</v>
      </c>
      <c r="C6701" s="98" t="s">
        <v>80</v>
      </c>
      <c r="D6701" s="106">
        <v>43313</v>
      </c>
      <c r="E6701" s="98" t="s">
        <v>198</v>
      </c>
      <c r="F6701" s="100">
        <v>43221</v>
      </c>
      <c r="G6701" s="98">
        <v>171961.3</v>
      </c>
      <c r="H6701" s="98">
        <v>-12209.44</v>
      </c>
    </row>
    <row r="6702" spans="1:8" x14ac:dyDescent="0.2">
      <c r="A6702" s="98" t="s">
        <v>71</v>
      </c>
      <c r="B6702" s="98" t="s">
        <v>54</v>
      </c>
      <c r="C6702" s="98" t="s">
        <v>80</v>
      </c>
      <c r="D6702" s="106">
        <v>43313</v>
      </c>
      <c r="E6702" s="98" t="s">
        <v>202</v>
      </c>
      <c r="F6702" s="100">
        <v>43221</v>
      </c>
      <c r="G6702" s="98">
        <v>164540.60999999999</v>
      </c>
      <c r="H6702" s="98">
        <v>21719.43</v>
      </c>
    </row>
    <row r="6703" spans="1:8" x14ac:dyDescent="0.2">
      <c r="A6703" s="98" t="s">
        <v>71</v>
      </c>
      <c r="B6703" s="98" t="s">
        <v>54</v>
      </c>
      <c r="C6703" s="98" t="s">
        <v>80</v>
      </c>
      <c r="D6703" s="106">
        <v>43313</v>
      </c>
      <c r="E6703" s="98" t="s">
        <v>203</v>
      </c>
      <c r="F6703" s="100">
        <v>43221</v>
      </c>
      <c r="G6703" s="98">
        <v>7420.69</v>
      </c>
      <c r="H6703" s="98">
        <v>979.62</v>
      </c>
    </row>
    <row r="6704" spans="1:8" x14ac:dyDescent="0.2">
      <c r="A6704" s="98" t="s">
        <v>71</v>
      </c>
      <c r="B6704" s="98" t="s">
        <v>54</v>
      </c>
      <c r="C6704" s="98" t="s">
        <v>80</v>
      </c>
      <c r="D6704" s="106">
        <v>43313</v>
      </c>
      <c r="E6704" s="98" t="s">
        <v>199</v>
      </c>
      <c r="F6704" s="100">
        <v>43221</v>
      </c>
      <c r="G6704" s="98">
        <v>171961.3</v>
      </c>
      <c r="H6704" s="98">
        <v>12209.44</v>
      </c>
    </row>
    <row r="6705" spans="1:8" x14ac:dyDescent="0.2">
      <c r="A6705" s="98" t="s">
        <v>71</v>
      </c>
      <c r="B6705" s="98" t="s">
        <v>54</v>
      </c>
      <c r="C6705" s="98" t="s">
        <v>81</v>
      </c>
      <c r="D6705" s="106">
        <v>43313</v>
      </c>
      <c r="E6705" s="98" t="s">
        <v>198</v>
      </c>
      <c r="F6705" s="100">
        <v>43221</v>
      </c>
      <c r="G6705" s="98">
        <v>603707.71</v>
      </c>
      <c r="H6705" s="98">
        <v>-21129.77</v>
      </c>
    </row>
    <row r="6706" spans="1:8" x14ac:dyDescent="0.2">
      <c r="A6706" s="98" t="s">
        <v>71</v>
      </c>
      <c r="B6706" s="98" t="s">
        <v>54</v>
      </c>
      <c r="C6706" s="98" t="s">
        <v>81</v>
      </c>
      <c r="D6706" s="106">
        <v>43313</v>
      </c>
      <c r="E6706" s="98" t="s">
        <v>204</v>
      </c>
      <c r="F6706" s="100">
        <v>43221</v>
      </c>
      <c r="G6706" s="98">
        <v>577655.37</v>
      </c>
      <c r="H6706" s="98">
        <v>37547.54</v>
      </c>
    </row>
    <row r="6707" spans="1:8" x14ac:dyDescent="0.2">
      <c r="A6707" s="98" t="s">
        <v>71</v>
      </c>
      <c r="B6707" s="98" t="s">
        <v>54</v>
      </c>
      <c r="C6707" s="98" t="s">
        <v>81</v>
      </c>
      <c r="D6707" s="106">
        <v>43313</v>
      </c>
      <c r="E6707" s="98" t="s">
        <v>205</v>
      </c>
      <c r="F6707" s="100">
        <v>43221</v>
      </c>
      <c r="G6707" s="98">
        <v>26052.34</v>
      </c>
      <c r="H6707" s="98">
        <v>1693.57</v>
      </c>
    </row>
    <row r="6708" spans="1:8" x14ac:dyDescent="0.2">
      <c r="A6708" s="98" t="s">
        <v>71</v>
      </c>
      <c r="B6708" s="98" t="s">
        <v>54</v>
      </c>
      <c r="C6708" s="98" t="s">
        <v>81</v>
      </c>
      <c r="D6708" s="106">
        <v>43313</v>
      </c>
      <c r="E6708" s="98" t="s">
        <v>199</v>
      </c>
      <c r="F6708" s="100">
        <v>43221</v>
      </c>
      <c r="G6708" s="98">
        <v>603707.71</v>
      </c>
      <c r="H6708" s="98">
        <v>21129.77</v>
      </c>
    </row>
    <row r="6709" spans="1:8" x14ac:dyDescent="0.2">
      <c r="A6709" s="98" t="s">
        <v>71</v>
      </c>
      <c r="B6709" s="98" t="s">
        <v>54</v>
      </c>
      <c r="C6709" s="98" t="s">
        <v>82</v>
      </c>
      <c r="D6709" s="106">
        <v>43313</v>
      </c>
      <c r="E6709" s="98" t="s">
        <v>198</v>
      </c>
      <c r="F6709" s="100">
        <v>43221</v>
      </c>
      <c r="G6709" s="98">
        <v>148796.82999999999</v>
      </c>
      <c r="H6709" s="98">
        <v>-7737.54</v>
      </c>
    </row>
    <row r="6710" spans="1:8" x14ac:dyDescent="0.2">
      <c r="A6710" s="98" t="s">
        <v>71</v>
      </c>
      <c r="B6710" s="98" t="s">
        <v>54</v>
      </c>
      <c r="C6710" s="98" t="s">
        <v>82</v>
      </c>
      <c r="D6710" s="106">
        <v>43313</v>
      </c>
      <c r="E6710" s="98" t="s">
        <v>206</v>
      </c>
      <c r="F6710" s="100">
        <v>43221</v>
      </c>
      <c r="G6710" s="98">
        <v>142375.70000000001</v>
      </c>
      <c r="H6710" s="98">
        <v>13383.43</v>
      </c>
    </row>
    <row r="6711" spans="1:8" x14ac:dyDescent="0.2">
      <c r="A6711" s="98" t="s">
        <v>71</v>
      </c>
      <c r="B6711" s="98" t="s">
        <v>54</v>
      </c>
      <c r="C6711" s="98" t="s">
        <v>82</v>
      </c>
      <c r="D6711" s="106">
        <v>43313</v>
      </c>
      <c r="E6711" s="98" t="s">
        <v>207</v>
      </c>
      <c r="F6711" s="100">
        <v>43221</v>
      </c>
      <c r="G6711" s="98">
        <v>6421.13</v>
      </c>
      <c r="H6711" s="98">
        <v>603.6</v>
      </c>
    </row>
    <row r="6712" spans="1:8" x14ac:dyDescent="0.2">
      <c r="A6712" s="98" t="s">
        <v>71</v>
      </c>
      <c r="B6712" s="98" t="s">
        <v>54</v>
      </c>
      <c r="C6712" s="98" t="s">
        <v>82</v>
      </c>
      <c r="D6712" s="106">
        <v>43313</v>
      </c>
      <c r="E6712" s="98" t="s">
        <v>199</v>
      </c>
      <c r="F6712" s="100">
        <v>43221</v>
      </c>
      <c r="G6712" s="98">
        <v>148796.82999999999</v>
      </c>
      <c r="H6712" s="98">
        <v>7737.54</v>
      </c>
    </row>
    <row r="6713" spans="1:8" x14ac:dyDescent="0.2">
      <c r="A6713" s="98" t="s">
        <v>71</v>
      </c>
      <c r="B6713" s="98" t="s">
        <v>54</v>
      </c>
      <c r="C6713" s="98" t="s">
        <v>80</v>
      </c>
      <c r="D6713" s="106">
        <v>43313</v>
      </c>
      <c r="E6713" s="98" t="s">
        <v>198</v>
      </c>
      <c r="F6713" s="100">
        <v>43221</v>
      </c>
      <c r="G6713" s="98">
        <v>138487.46</v>
      </c>
      <c r="H6713" s="98">
        <v>-9832.6</v>
      </c>
    </row>
    <row r="6714" spans="1:8" x14ac:dyDescent="0.2">
      <c r="A6714" s="98" t="s">
        <v>71</v>
      </c>
      <c r="B6714" s="98" t="s">
        <v>54</v>
      </c>
      <c r="C6714" s="98" t="s">
        <v>80</v>
      </c>
      <c r="D6714" s="106">
        <v>43313</v>
      </c>
      <c r="E6714" s="98" t="s">
        <v>202</v>
      </c>
      <c r="F6714" s="100">
        <v>43221</v>
      </c>
      <c r="G6714" s="98">
        <v>132511.26</v>
      </c>
      <c r="H6714" s="98">
        <v>17491.490000000002</v>
      </c>
    </row>
    <row r="6715" spans="1:8" x14ac:dyDescent="0.2">
      <c r="A6715" s="98" t="s">
        <v>71</v>
      </c>
      <c r="B6715" s="98" t="s">
        <v>54</v>
      </c>
      <c r="C6715" s="98" t="s">
        <v>80</v>
      </c>
      <c r="D6715" s="106">
        <v>43313</v>
      </c>
      <c r="E6715" s="98" t="s">
        <v>203</v>
      </c>
      <c r="F6715" s="100">
        <v>43221</v>
      </c>
      <c r="G6715" s="98">
        <v>5976.2</v>
      </c>
      <c r="H6715" s="98">
        <v>788.84</v>
      </c>
    </row>
    <row r="6716" spans="1:8" x14ac:dyDescent="0.2">
      <c r="A6716" s="98" t="s">
        <v>71</v>
      </c>
      <c r="B6716" s="98" t="s">
        <v>54</v>
      </c>
      <c r="C6716" s="98" t="s">
        <v>80</v>
      </c>
      <c r="D6716" s="106">
        <v>43313</v>
      </c>
      <c r="E6716" s="98" t="s">
        <v>199</v>
      </c>
      <c r="F6716" s="100">
        <v>43221</v>
      </c>
      <c r="G6716" s="98">
        <v>138487.46</v>
      </c>
      <c r="H6716" s="98">
        <v>9832.6</v>
      </c>
    </row>
    <row r="6717" spans="1:8" x14ac:dyDescent="0.2">
      <c r="A6717" s="98" t="s">
        <v>71</v>
      </c>
      <c r="B6717" s="98" t="s">
        <v>54</v>
      </c>
      <c r="C6717" s="98" t="s">
        <v>81</v>
      </c>
      <c r="D6717" s="106">
        <v>43313</v>
      </c>
      <c r="E6717" s="98" t="s">
        <v>198</v>
      </c>
      <c r="F6717" s="100">
        <v>43221</v>
      </c>
      <c r="G6717" s="98">
        <v>409569.28000000003</v>
      </c>
      <c r="H6717" s="98">
        <v>-14334.96</v>
      </c>
    </row>
    <row r="6718" spans="1:8" x14ac:dyDescent="0.2">
      <c r="A6718" s="98" t="s">
        <v>71</v>
      </c>
      <c r="B6718" s="98" t="s">
        <v>54</v>
      </c>
      <c r="C6718" s="98" t="s">
        <v>81</v>
      </c>
      <c r="D6718" s="106">
        <v>43313</v>
      </c>
      <c r="E6718" s="98" t="s">
        <v>204</v>
      </c>
      <c r="F6718" s="100">
        <v>43221</v>
      </c>
      <c r="G6718" s="98">
        <v>391894.76</v>
      </c>
      <c r="H6718" s="98">
        <v>25473.11</v>
      </c>
    </row>
    <row r="6719" spans="1:8" x14ac:dyDescent="0.2">
      <c r="A6719" s="98" t="s">
        <v>71</v>
      </c>
      <c r="B6719" s="98" t="s">
        <v>54</v>
      </c>
      <c r="C6719" s="98" t="s">
        <v>81</v>
      </c>
      <c r="D6719" s="106">
        <v>43313</v>
      </c>
      <c r="E6719" s="98" t="s">
        <v>205</v>
      </c>
      <c r="F6719" s="100">
        <v>43221</v>
      </c>
      <c r="G6719" s="98">
        <v>17674.52</v>
      </c>
      <c r="H6719" s="98">
        <v>1148.93</v>
      </c>
    </row>
    <row r="6720" spans="1:8" x14ac:dyDescent="0.2">
      <c r="A6720" s="98" t="s">
        <v>71</v>
      </c>
      <c r="B6720" s="98" t="s">
        <v>54</v>
      </c>
      <c r="C6720" s="98" t="s">
        <v>81</v>
      </c>
      <c r="D6720" s="106">
        <v>43313</v>
      </c>
      <c r="E6720" s="98" t="s">
        <v>199</v>
      </c>
      <c r="F6720" s="100">
        <v>43221</v>
      </c>
      <c r="G6720" s="98">
        <v>409569.28000000003</v>
      </c>
      <c r="H6720" s="98">
        <v>14334.96</v>
      </c>
    </row>
    <row r="6721" spans="1:8" x14ac:dyDescent="0.2">
      <c r="A6721" s="98" t="s">
        <v>71</v>
      </c>
      <c r="B6721" s="98" t="s">
        <v>54</v>
      </c>
      <c r="C6721" s="98" t="s">
        <v>82</v>
      </c>
      <c r="D6721" s="106">
        <v>43313</v>
      </c>
      <c r="E6721" s="98" t="s">
        <v>198</v>
      </c>
      <c r="F6721" s="100">
        <v>43221</v>
      </c>
      <c r="G6721" s="98">
        <v>121404.7</v>
      </c>
      <c r="H6721" s="98">
        <v>-6313.06</v>
      </c>
    </row>
    <row r="6722" spans="1:8" x14ac:dyDescent="0.2">
      <c r="A6722" s="98" t="s">
        <v>71</v>
      </c>
      <c r="B6722" s="98" t="s">
        <v>54</v>
      </c>
      <c r="C6722" s="98" t="s">
        <v>82</v>
      </c>
      <c r="D6722" s="106">
        <v>43313</v>
      </c>
      <c r="E6722" s="98" t="s">
        <v>206</v>
      </c>
      <c r="F6722" s="100">
        <v>43221</v>
      </c>
      <c r="G6722" s="98">
        <v>116165.5</v>
      </c>
      <c r="H6722" s="98">
        <v>10919.55</v>
      </c>
    </row>
    <row r="6723" spans="1:8" x14ac:dyDescent="0.2">
      <c r="A6723" s="98" t="s">
        <v>71</v>
      </c>
      <c r="B6723" s="98" t="s">
        <v>54</v>
      </c>
      <c r="C6723" s="98" t="s">
        <v>82</v>
      </c>
      <c r="D6723" s="106">
        <v>43313</v>
      </c>
      <c r="E6723" s="98" t="s">
        <v>207</v>
      </c>
      <c r="F6723" s="100">
        <v>43221</v>
      </c>
      <c r="G6723" s="98">
        <v>5239.2</v>
      </c>
      <c r="H6723" s="98">
        <v>492.54</v>
      </c>
    </row>
    <row r="6724" spans="1:8" x14ac:dyDescent="0.2">
      <c r="A6724" s="98" t="s">
        <v>71</v>
      </c>
      <c r="B6724" s="98" t="s">
        <v>54</v>
      </c>
      <c r="C6724" s="98" t="s">
        <v>82</v>
      </c>
      <c r="D6724" s="106">
        <v>43313</v>
      </c>
      <c r="E6724" s="98" t="s">
        <v>199</v>
      </c>
      <c r="F6724" s="100">
        <v>43221</v>
      </c>
      <c r="G6724" s="98">
        <v>121404.7</v>
      </c>
      <c r="H6724" s="98">
        <v>6313.06</v>
      </c>
    </row>
    <row r="6725" spans="1:8" x14ac:dyDescent="0.2">
      <c r="A6725" s="98" t="s">
        <v>71</v>
      </c>
      <c r="B6725" s="98" t="s">
        <v>54</v>
      </c>
      <c r="C6725" s="98" t="s">
        <v>80</v>
      </c>
      <c r="D6725" s="106">
        <v>43313</v>
      </c>
      <c r="E6725" s="98" t="s">
        <v>202</v>
      </c>
      <c r="F6725" s="100">
        <v>43221</v>
      </c>
      <c r="G6725" s="98">
        <v>188348.93</v>
      </c>
      <c r="H6725" s="98">
        <v>24862</v>
      </c>
    </row>
    <row r="6726" spans="1:8" x14ac:dyDescent="0.2">
      <c r="A6726" s="98" t="s">
        <v>71</v>
      </c>
      <c r="B6726" s="98" t="s">
        <v>54</v>
      </c>
      <c r="C6726" s="98" t="s">
        <v>80</v>
      </c>
      <c r="D6726" s="106">
        <v>43313</v>
      </c>
      <c r="E6726" s="98" t="s">
        <v>203</v>
      </c>
      <c r="F6726" s="100">
        <v>43221</v>
      </c>
      <c r="G6726" s="98">
        <v>8494.5499999999993</v>
      </c>
      <c r="H6726" s="98">
        <v>1121.4000000000001</v>
      </c>
    </row>
    <row r="6727" spans="1:8" x14ac:dyDescent="0.2">
      <c r="A6727" s="98" t="s">
        <v>71</v>
      </c>
      <c r="B6727" s="98" t="s">
        <v>54</v>
      </c>
      <c r="C6727" s="98" t="s">
        <v>80</v>
      </c>
      <c r="D6727" s="106">
        <v>43313</v>
      </c>
      <c r="E6727" s="98" t="s">
        <v>199</v>
      </c>
      <c r="F6727" s="100">
        <v>43221</v>
      </c>
      <c r="G6727" s="98">
        <v>196843.48</v>
      </c>
      <c r="H6727" s="98">
        <v>13975.77</v>
      </c>
    </row>
    <row r="6728" spans="1:8" x14ac:dyDescent="0.2">
      <c r="A6728" s="98" t="s">
        <v>71</v>
      </c>
      <c r="B6728" s="98" t="s">
        <v>54</v>
      </c>
      <c r="C6728" s="98" t="s">
        <v>80</v>
      </c>
      <c r="D6728" s="106">
        <v>43313</v>
      </c>
      <c r="E6728" s="98" t="s">
        <v>198</v>
      </c>
      <c r="F6728" s="100">
        <v>43221</v>
      </c>
      <c r="G6728" s="98">
        <v>196843.48</v>
      </c>
      <c r="H6728" s="98">
        <v>-13975.77</v>
      </c>
    </row>
    <row r="6729" spans="1:8" x14ac:dyDescent="0.2">
      <c r="A6729" s="98" t="s">
        <v>71</v>
      </c>
      <c r="B6729" s="98" t="s">
        <v>54</v>
      </c>
      <c r="C6729" s="98" t="s">
        <v>81</v>
      </c>
      <c r="D6729" s="106">
        <v>43313</v>
      </c>
      <c r="E6729" s="98" t="s">
        <v>198</v>
      </c>
      <c r="F6729" s="100">
        <v>43221</v>
      </c>
      <c r="G6729" s="98">
        <v>627658.34</v>
      </c>
      <c r="H6729" s="98">
        <v>-21968.080000000002</v>
      </c>
    </row>
    <row r="6730" spans="1:8" x14ac:dyDescent="0.2">
      <c r="A6730" s="98" t="s">
        <v>71</v>
      </c>
      <c r="B6730" s="98" t="s">
        <v>54</v>
      </c>
      <c r="C6730" s="98" t="s">
        <v>81</v>
      </c>
      <c r="D6730" s="106">
        <v>43313</v>
      </c>
      <c r="E6730" s="98" t="s">
        <v>204</v>
      </c>
      <c r="F6730" s="100">
        <v>43221</v>
      </c>
      <c r="G6730" s="98">
        <v>600572.6</v>
      </c>
      <c r="H6730" s="98">
        <v>39037.160000000003</v>
      </c>
    </row>
    <row r="6731" spans="1:8" x14ac:dyDescent="0.2">
      <c r="A6731" s="98" t="s">
        <v>71</v>
      </c>
      <c r="B6731" s="98" t="s">
        <v>54</v>
      </c>
      <c r="C6731" s="98" t="s">
        <v>81</v>
      </c>
      <c r="D6731" s="106">
        <v>43313</v>
      </c>
      <c r="E6731" s="98" t="s">
        <v>205</v>
      </c>
      <c r="F6731" s="100">
        <v>43221</v>
      </c>
      <c r="G6731" s="98">
        <v>27085.74</v>
      </c>
      <c r="H6731" s="98">
        <v>1760.46</v>
      </c>
    </row>
    <row r="6732" spans="1:8" x14ac:dyDescent="0.2">
      <c r="A6732" s="98" t="s">
        <v>71</v>
      </c>
      <c r="B6732" s="98" t="s">
        <v>54</v>
      </c>
      <c r="C6732" s="98" t="s">
        <v>81</v>
      </c>
      <c r="D6732" s="106">
        <v>43313</v>
      </c>
      <c r="E6732" s="98" t="s">
        <v>199</v>
      </c>
      <c r="F6732" s="100">
        <v>43221</v>
      </c>
      <c r="G6732" s="98">
        <v>627658.34</v>
      </c>
      <c r="H6732" s="98">
        <v>21968.080000000002</v>
      </c>
    </row>
    <row r="6733" spans="1:8" x14ac:dyDescent="0.2">
      <c r="A6733" s="98" t="s">
        <v>71</v>
      </c>
      <c r="B6733" s="98" t="s">
        <v>54</v>
      </c>
      <c r="C6733" s="98" t="s">
        <v>82</v>
      </c>
      <c r="D6733" s="106">
        <v>43313</v>
      </c>
      <c r="E6733" s="98" t="s">
        <v>198</v>
      </c>
      <c r="F6733" s="100">
        <v>43221</v>
      </c>
      <c r="G6733" s="98">
        <v>181443.35</v>
      </c>
      <c r="H6733" s="98">
        <v>-9434.94</v>
      </c>
    </row>
    <row r="6734" spans="1:8" x14ac:dyDescent="0.2">
      <c r="A6734" s="98" t="s">
        <v>71</v>
      </c>
      <c r="B6734" s="98" t="s">
        <v>54</v>
      </c>
      <c r="C6734" s="98" t="s">
        <v>82</v>
      </c>
      <c r="D6734" s="106">
        <v>43313</v>
      </c>
      <c r="E6734" s="98" t="s">
        <v>206</v>
      </c>
      <c r="F6734" s="100">
        <v>43221</v>
      </c>
      <c r="G6734" s="98">
        <v>173613.47</v>
      </c>
      <c r="H6734" s="98">
        <v>16319.67</v>
      </c>
    </row>
    <row r="6735" spans="1:8" x14ac:dyDescent="0.2">
      <c r="A6735" s="98" t="s">
        <v>71</v>
      </c>
      <c r="B6735" s="98" t="s">
        <v>54</v>
      </c>
      <c r="C6735" s="98" t="s">
        <v>82</v>
      </c>
      <c r="D6735" s="106">
        <v>43313</v>
      </c>
      <c r="E6735" s="98" t="s">
        <v>207</v>
      </c>
      <c r="F6735" s="100">
        <v>43221</v>
      </c>
      <c r="G6735" s="98">
        <v>7829.88</v>
      </c>
      <c r="H6735" s="98">
        <v>736.03</v>
      </c>
    </row>
    <row r="6736" spans="1:8" x14ac:dyDescent="0.2">
      <c r="A6736" s="98" t="s">
        <v>71</v>
      </c>
      <c r="B6736" s="98" t="s">
        <v>54</v>
      </c>
      <c r="C6736" s="98" t="s">
        <v>82</v>
      </c>
      <c r="D6736" s="106">
        <v>43313</v>
      </c>
      <c r="E6736" s="98" t="s">
        <v>199</v>
      </c>
      <c r="F6736" s="100">
        <v>43221</v>
      </c>
      <c r="G6736" s="98">
        <v>181443.35</v>
      </c>
      <c r="H6736" s="98">
        <v>9434.94</v>
      </c>
    </row>
    <row r="6737" spans="1:8" x14ac:dyDescent="0.2">
      <c r="A6737" s="98" t="s">
        <v>71</v>
      </c>
      <c r="B6737" s="98" t="s">
        <v>55</v>
      </c>
      <c r="C6737" s="98" t="s">
        <v>80</v>
      </c>
      <c r="D6737" s="106">
        <v>43282</v>
      </c>
      <c r="E6737" s="98" t="s">
        <v>198</v>
      </c>
      <c r="F6737" s="100">
        <v>43221</v>
      </c>
      <c r="G6737" s="98">
        <v>10611.93</v>
      </c>
      <c r="H6737" s="98">
        <v>-753.43</v>
      </c>
    </row>
    <row r="6738" spans="1:8" x14ac:dyDescent="0.2">
      <c r="A6738" s="98" t="s">
        <v>71</v>
      </c>
      <c r="B6738" s="98" t="s">
        <v>55</v>
      </c>
      <c r="C6738" s="98" t="s">
        <v>80</v>
      </c>
      <c r="D6738" s="106">
        <v>43282</v>
      </c>
      <c r="E6738" s="98" t="s">
        <v>202</v>
      </c>
      <c r="F6738" s="100">
        <v>43221</v>
      </c>
      <c r="G6738" s="98">
        <v>10153.969999999999</v>
      </c>
      <c r="H6738" s="98">
        <v>1340.34</v>
      </c>
    </row>
    <row r="6739" spans="1:8" x14ac:dyDescent="0.2">
      <c r="A6739" s="98" t="s">
        <v>71</v>
      </c>
      <c r="B6739" s="98" t="s">
        <v>55</v>
      </c>
      <c r="C6739" s="98" t="s">
        <v>80</v>
      </c>
      <c r="D6739" s="106">
        <v>43282</v>
      </c>
      <c r="E6739" s="98" t="s">
        <v>203</v>
      </c>
      <c r="F6739" s="100">
        <v>43221</v>
      </c>
      <c r="G6739" s="98">
        <v>457.96</v>
      </c>
      <c r="H6739" s="98">
        <v>60.46</v>
      </c>
    </row>
    <row r="6740" spans="1:8" x14ac:dyDescent="0.2">
      <c r="A6740" s="98" t="s">
        <v>71</v>
      </c>
      <c r="B6740" s="98" t="s">
        <v>55</v>
      </c>
      <c r="C6740" s="98" t="s">
        <v>80</v>
      </c>
      <c r="D6740" s="106">
        <v>43282</v>
      </c>
      <c r="E6740" s="98" t="s">
        <v>199</v>
      </c>
      <c r="F6740" s="100">
        <v>43221</v>
      </c>
      <c r="G6740" s="98">
        <v>10611.93</v>
      </c>
      <c r="H6740" s="98">
        <v>753.43</v>
      </c>
    </row>
    <row r="6741" spans="1:8" x14ac:dyDescent="0.2">
      <c r="A6741" s="98" t="s">
        <v>71</v>
      </c>
      <c r="B6741" s="98" t="s">
        <v>55</v>
      </c>
      <c r="C6741" s="98" t="s">
        <v>81</v>
      </c>
      <c r="D6741" s="106">
        <v>43282</v>
      </c>
      <c r="E6741" s="98" t="s">
        <v>198</v>
      </c>
      <c r="F6741" s="100">
        <v>43221</v>
      </c>
      <c r="G6741" s="98">
        <v>28657.98</v>
      </c>
      <c r="H6741" s="98">
        <v>-1003.06</v>
      </c>
    </row>
    <row r="6742" spans="1:8" x14ac:dyDescent="0.2">
      <c r="A6742" s="98" t="s">
        <v>71</v>
      </c>
      <c r="B6742" s="98" t="s">
        <v>55</v>
      </c>
      <c r="C6742" s="98" t="s">
        <v>81</v>
      </c>
      <c r="D6742" s="106">
        <v>43282</v>
      </c>
      <c r="E6742" s="98" t="s">
        <v>204</v>
      </c>
      <c r="F6742" s="100">
        <v>43221</v>
      </c>
      <c r="G6742" s="98">
        <v>27421.25</v>
      </c>
      <c r="H6742" s="98">
        <v>1782.37</v>
      </c>
    </row>
    <row r="6743" spans="1:8" x14ac:dyDescent="0.2">
      <c r="A6743" s="98" t="s">
        <v>71</v>
      </c>
      <c r="B6743" s="98" t="s">
        <v>55</v>
      </c>
      <c r="C6743" s="98" t="s">
        <v>81</v>
      </c>
      <c r="D6743" s="106">
        <v>43282</v>
      </c>
      <c r="E6743" s="98" t="s">
        <v>205</v>
      </c>
      <c r="F6743" s="100">
        <v>43221</v>
      </c>
      <c r="G6743" s="98">
        <v>1236.73</v>
      </c>
      <c r="H6743" s="98">
        <v>80.39</v>
      </c>
    </row>
    <row r="6744" spans="1:8" x14ac:dyDescent="0.2">
      <c r="A6744" s="98" t="s">
        <v>71</v>
      </c>
      <c r="B6744" s="98" t="s">
        <v>55</v>
      </c>
      <c r="C6744" s="98" t="s">
        <v>81</v>
      </c>
      <c r="D6744" s="106">
        <v>43282</v>
      </c>
      <c r="E6744" s="98" t="s">
        <v>199</v>
      </c>
      <c r="F6744" s="100">
        <v>43221</v>
      </c>
      <c r="G6744" s="98">
        <v>28657.98</v>
      </c>
      <c r="H6744" s="98">
        <v>1003.06</v>
      </c>
    </row>
    <row r="6745" spans="1:8" x14ac:dyDescent="0.2">
      <c r="A6745" s="98" t="s">
        <v>71</v>
      </c>
      <c r="B6745" s="98" t="s">
        <v>55</v>
      </c>
      <c r="C6745" s="98" t="s">
        <v>82</v>
      </c>
      <c r="D6745" s="106">
        <v>43282</v>
      </c>
      <c r="E6745" s="98" t="s">
        <v>198</v>
      </c>
      <c r="F6745" s="100">
        <v>43221</v>
      </c>
      <c r="G6745" s="98">
        <v>9111.59</v>
      </c>
      <c r="H6745" s="98">
        <v>-473.84</v>
      </c>
    </row>
    <row r="6746" spans="1:8" x14ac:dyDescent="0.2">
      <c r="A6746" s="98" t="s">
        <v>71</v>
      </c>
      <c r="B6746" s="98" t="s">
        <v>55</v>
      </c>
      <c r="C6746" s="98" t="s">
        <v>82</v>
      </c>
      <c r="D6746" s="106">
        <v>43282</v>
      </c>
      <c r="E6746" s="98" t="s">
        <v>206</v>
      </c>
      <c r="F6746" s="100">
        <v>43221</v>
      </c>
      <c r="G6746" s="98">
        <v>8718.3799999999992</v>
      </c>
      <c r="H6746" s="98">
        <v>819.52</v>
      </c>
    </row>
    <row r="6747" spans="1:8" x14ac:dyDescent="0.2">
      <c r="A6747" s="98" t="s">
        <v>71</v>
      </c>
      <c r="B6747" s="98" t="s">
        <v>55</v>
      </c>
      <c r="C6747" s="98" t="s">
        <v>82</v>
      </c>
      <c r="D6747" s="106">
        <v>43282</v>
      </c>
      <c r="E6747" s="98" t="s">
        <v>207</v>
      </c>
      <c r="F6747" s="100">
        <v>43221</v>
      </c>
      <c r="G6747" s="98">
        <v>393.21</v>
      </c>
      <c r="H6747" s="98">
        <v>36.950000000000003</v>
      </c>
    </row>
    <row r="6748" spans="1:8" x14ac:dyDescent="0.2">
      <c r="A6748" s="98" t="s">
        <v>71</v>
      </c>
      <c r="B6748" s="98" t="s">
        <v>55</v>
      </c>
      <c r="C6748" s="98" t="s">
        <v>82</v>
      </c>
      <c r="D6748" s="106">
        <v>43282</v>
      </c>
      <c r="E6748" s="98" t="s">
        <v>199</v>
      </c>
      <c r="F6748" s="100">
        <v>43221</v>
      </c>
      <c r="G6748" s="98">
        <v>9111.59</v>
      </c>
      <c r="H6748" s="98">
        <v>473.84</v>
      </c>
    </row>
    <row r="6749" spans="1:8" x14ac:dyDescent="0.2">
      <c r="A6749" s="98" t="s">
        <v>71</v>
      </c>
      <c r="B6749" s="98" t="s">
        <v>55</v>
      </c>
      <c r="C6749" s="98" t="s">
        <v>80</v>
      </c>
      <c r="D6749" s="106">
        <v>43313</v>
      </c>
      <c r="E6749" s="98" t="s">
        <v>202</v>
      </c>
      <c r="F6749" s="100">
        <v>43221</v>
      </c>
      <c r="G6749" s="98">
        <v>6322.27</v>
      </c>
      <c r="H6749" s="98">
        <v>834.54</v>
      </c>
    </row>
    <row r="6750" spans="1:8" x14ac:dyDescent="0.2">
      <c r="A6750" s="98" t="s">
        <v>71</v>
      </c>
      <c r="B6750" s="98" t="s">
        <v>54</v>
      </c>
      <c r="C6750" s="98" t="s">
        <v>80</v>
      </c>
      <c r="D6750" s="106">
        <v>43191</v>
      </c>
      <c r="E6750" s="98" t="s">
        <v>198</v>
      </c>
      <c r="F6750" s="100">
        <v>43101</v>
      </c>
      <c r="G6750" s="98">
        <v>33061.18</v>
      </c>
      <c r="H6750" s="98">
        <v>-1752.38</v>
      </c>
    </row>
    <row r="6751" spans="1:8" x14ac:dyDescent="0.2">
      <c r="A6751" s="98" t="s">
        <v>71</v>
      </c>
      <c r="B6751" s="98" t="s">
        <v>54</v>
      </c>
      <c r="C6751" s="98" t="s">
        <v>80</v>
      </c>
      <c r="D6751" s="106">
        <v>43191</v>
      </c>
      <c r="E6751" s="98" t="s">
        <v>193</v>
      </c>
      <c r="F6751" s="100">
        <v>43101</v>
      </c>
      <c r="G6751" s="98">
        <v>31634.44</v>
      </c>
      <c r="H6751" s="98">
        <v>4175.74</v>
      </c>
    </row>
    <row r="6752" spans="1:8" x14ac:dyDescent="0.2">
      <c r="A6752" s="98" t="s">
        <v>71</v>
      </c>
      <c r="B6752" s="98" t="s">
        <v>54</v>
      </c>
      <c r="C6752" s="98" t="s">
        <v>80</v>
      </c>
      <c r="D6752" s="106">
        <v>43191</v>
      </c>
      <c r="E6752" s="98" t="s">
        <v>192</v>
      </c>
      <c r="F6752" s="100">
        <v>43101</v>
      </c>
      <c r="G6752" s="98">
        <v>1426.74</v>
      </c>
      <c r="H6752" s="98">
        <v>188.31</v>
      </c>
    </row>
    <row r="6753" spans="1:8" x14ac:dyDescent="0.2">
      <c r="A6753" s="98" t="s">
        <v>71</v>
      </c>
      <c r="B6753" s="98" t="s">
        <v>54</v>
      </c>
      <c r="C6753" s="98" t="s">
        <v>80</v>
      </c>
      <c r="D6753" s="106">
        <v>43191</v>
      </c>
      <c r="E6753" s="98" t="s">
        <v>199</v>
      </c>
      <c r="F6753" s="100">
        <v>43101</v>
      </c>
      <c r="G6753" s="98">
        <v>33061.18</v>
      </c>
      <c r="H6753" s="98">
        <v>1752.38</v>
      </c>
    </row>
    <row r="6754" spans="1:8" x14ac:dyDescent="0.2">
      <c r="A6754" s="98" t="s">
        <v>71</v>
      </c>
      <c r="B6754" s="98" t="s">
        <v>54</v>
      </c>
      <c r="C6754" s="98" t="s">
        <v>81</v>
      </c>
      <c r="D6754" s="106">
        <v>43191</v>
      </c>
      <c r="E6754" s="98" t="s">
        <v>198</v>
      </c>
      <c r="F6754" s="100">
        <v>43101</v>
      </c>
      <c r="G6754" s="98">
        <v>133103.9</v>
      </c>
      <c r="H6754" s="98">
        <v>-3460.72</v>
      </c>
    </row>
    <row r="6755" spans="1:8" x14ac:dyDescent="0.2">
      <c r="A6755" s="98" t="s">
        <v>71</v>
      </c>
      <c r="B6755" s="98" t="s">
        <v>54</v>
      </c>
      <c r="C6755" s="98" t="s">
        <v>81</v>
      </c>
      <c r="D6755" s="106">
        <v>43191</v>
      </c>
      <c r="E6755" s="98" t="s">
        <v>195</v>
      </c>
      <c r="F6755" s="100">
        <v>43101</v>
      </c>
      <c r="G6755" s="98">
        <v>127360.06</v>
      </c>
      <c r="H6755" s="98">
        <v>8278.4699999999993</v>
      </c>
    </row>
    <row r="6756" spans="1:8" x14ac:dyDescent="0.2">
      <c r="A6756" s="98" t="s">
        <v>71</v>
      </c>
      <c r="B6756" s="98" t="s">
        <v>54</v>
      </c>
      <c r="C6756" s="98" t="s">
        <v>81</v>
      </c>
      <c r="D6756" s="106">
        <v>43191</v>
      </c>
      <c r="E6756" s="98" t="s">
        <v>194</v>
      </c>
      <c r="F6756" s="100">
        <v>43101</v>
      </c>
      <c r="G6756" s="98">
        <v>5743.84</v>
      </c>
      <c r="H6756" s="98">
        <v>373.36</v>
      </c>
    </row>
    <row r="6757" spans="1:8" x14ac:dyDescent="0.2">
      <c r="A6757" s="98" t="s">
        <v>71</v>
      </c>
      <c r="B6757" s="98" t="s">
        <v>54</v>
      </c>
      <c r="C6757" s="98" t="s">
        <v>81</v>
      </c>
      <c r="D6757" s="106">
        <v>43191</v>
      </c>
      <c r="E6757" s="98" t="s">
        <v>199</v>
      </c>
      <c r="F6757" s="100">
        <v>43101</v>
      </c>
      <c r="G6757" s="98">
        <v>133103.9</v>
      </c>
      <c r="H6757" s="98">
        <v>3460.72</v>
      </c>
    </row>
    <row r="6758" spans="1:8" x14ac:dyDescent="0.2">
      <c r="A6758" s="98" t="s">
        <v>71</v>
      </c>
      <c r="B6758" s="98" t="s">
        <v>54</v>
      </c>
      <c r="C6758" s="98" t="s">
        <v>82</v>
      </c>
      <c r="D6758" s="106">
        <v>43191</v>
      </c>
      <c r="E6758" s="98" t="s">
        <v>198</v>
      </c>
      <c r="F6758" s="100">
        <v>43101</v>
      </c>
      <c r="G6758" s="98">
        <v>29407.22</v>
      </c>
      <c r="H6758" s="98">
        <v>-1117.3900000000001</v>
      </c>
    </row>
    <row r="6759" spans="1:8" x14ac:dyDescent="0.2">
      <c r="A6759" s="98" t="s">
        <v>71</v>
      </c>
      <c r="B6759" s="98" t="s">
        <v>54</v>
      </c>
      <c r="C6759" s="98" t="s">
        <v>82</v>
      </c>
      <c r="D6759" s="106">
        <v>43191</v>
      </c>
      <c r="E6759" s="98" t="s">
        <v>197</v>
      </c>
      <c r="F6759" s="100">
        <v>43101</v>
      </c>
      <c r="G6759" s="98">
        <v>28138.17</v>
      </c>
      <c r="H6759" s="98">
        <v>2673.08</v>
      </c>
    </row>
    <row r="6760" spans="1:8" x14ac:dyDescent="0.2">
      <c r="A6760" s="98" t="s">
        <v>71</v>
      </c>
      <c r="B6760" s="98" t="s">
        <v>54</v>
      </c>
      <c r="C6760" s="98" t="s">
        <v>82</v>
      </c>
      <c r="D6760" s="106">
        <v>43191</v>
      </c>
      <c r="E6760" s="98" t="s">
        <v>196</v>
      </c>
      <c r="F6760" s="100">
        <v>43101</v>
      </c>
      <c r="G6760" s="98">
        <v>1269.05</v>
      </c>
      <c r="H6760" s="98">
        <v>120.59</v>
      </c>
    </row>
    <row r="6761" spans="1:8" x14ac:dyDescent="0.2">
      <c r="A6761" s="98" t="s">
        <v>71</v>
      </c>
      <c r="B6761" s="98" t="s">
        <v>54</v>
      </c>
      <c r="C6761" s="98" t="s">
        <v>82</v>
      </c>
      <c r="D6761" s="106">
        <v>43191</v>
      </c>
      <c r="E6761" s="98" t="s">
        <v>199</v>
      </c>
      <c r="F6761" s="100">
        <v>43101</v>
      </c>
      <c r="G6761" s="98">
        <v>29407.22</v>
      </c>
      <c r="H6761" s="98">
        <v>1117.3900000000001</v>
      </c>
    </row>
    <row r="6762" spans="1:8" x14ac:dyDescent="0.2">
      <c r="A6762" s="98" t="s">
        <v>71</v>
      </c>
      <c r="B6762" s="98" t="s">
        <v>54</v>
      </c>
      <c r="C6762" s="98" t="s">
        <v>80</v>
      </c>
      <c r="D6762" s="106">
        <v>43252</v>
      </c>
      <c r="E6762" s="98" t="s">
        <v>199</v>
      </c>
      <c r="F6762" s="100">
        <v>43221</v>
      </c>
      <c r="G6762" s="98">
        <v>34154.61</v>
      </c>
      <c r="H6762" s="98">
        <v>2424.9699999999998</v>
      </c>
    </row>
    <row r="6763" spans="1:8" x14ac:dyDescent="0.2">
      <c r="A6763" s="98" t="s">
        <v>71</v>
      </c>
      <c r="B6763" s="98" t="s">
        <v>54</v>
      </c>
      <c r="C6763" s="98" t="s">
        <v>80</v>
      </c>
      <c r="D6763" s="106">
        <v>43252</v>
      </c>
      <c r="E6763" s="98" t="s">
        <v>198</v>
      </c>
      <c r="F6763" s="100">
        <v>43221</v>
      </c>
      <c r="G6763" s="98">
        <v>34154.61</v>
      </c>
      <c r="H6763" s="98">
        <v>-2424.9699999999998</v>
      </c>
    </row>
    <row r="6764" spans="1:8" x14ac:dyDescent="0.2">
      <c r="A6764" s="98" t="s">
        <v>71</v>
      </c>
      <c r="B6764" s="98" t="s">
        <v>54</v>
      </c>
      <c r="C6764" s="98" t="s">
        <v>80</v>
      </c>
      <c r="D6764" s="106">
        <v>43252</v>
      </c>
      <c r="E6764" s="98" t="s">
        <v>202</v>
      </c>
      <c r="F6764" s="100">
        <v>43221</v>
      </c>
      <c r="G6764" s="98">
        <v>32680.720000000001</v>
      </c>
      <c r="H6764" s="98">
        <v>4313.9399999999996</v>
      </c>
    </row>
    <row r="6765" spans="1:8" x14ac:dyDescent="0.2">
      <c r="A6765" s="98" t="s">
        <v>71</v>
      </c>
      <c r="B6765" s="98" t="s">
        <v>54</v>
      </c>
      <c r="C6765" s="98" t="s">
        <v>80</v>
      </c>
      <c r="D6765" s="106">
        <v>43252</v>
      </c>
      <c r="E6765" s="98" t="s">
        <v>203</v>
      </c>
      <c r="F6765" s="100">
        <v>43221</v>
      </c>
      <c r="G6765" s="98">
        <v>1473.89</v>
      </c>
      <c r="H6765" s="98">
        <v>194.47</v>
      </c>
    </row>
    <row r="6766" spans="1:8" x14ac:dyDescent="0.2">
      <c r="A6766" s="98" t="s">
        <v>71</v>
      </c>
      <c r="B6766" s="98" t="s">
        <v>54</v>
      </c>
      <c r="C6766" s="98" t="s">
        <v>80</v>
      </c>
      <c r="D6766" s="106">
        <v>43252</v>
      </c>
      <c r="E6766" s="98" t="s">
        <v>199</v>
      </c>
      <c r="F6766" s="100">
        <v>43101</v>
      </c>
      <c r="G6766" s="98">
        <v>35438.33</v>
      </c>
      <c r="H6766" s="98">
        <v>1878.08</v>
      </c>
    </row>
    <row r="6767" spans="1:8" x14ac:dyDescent="0.2">
      <c r="A6767" s="98" t="s">
        <v>71</v>
      </c>
      <c r="B6767" s="98" t="s">
        <v>54</v>
      </c>
      <c r="C6767" s="98" t="s">
        <v>80</v>
      </c>
      <c r="D6767" s="106">
        <v>43252</v>
      </c>
      <c r="E6767" s="98" t="s">
        <v>193</v>
      </c>
      <c r="F6767" s="100">
        <v>43101</v>
      </c>
      <c r="G6767" s="98">
        <v>33908.99</v>
      </c>
      <c r="H6767" s="98">
        <v>4475.96</v>
      </c>
    </row>
    <row r="6768" spans="1:8" x14ac:dyDescent="0.2">
      <c r="A6768" s="98" t="s">
        <v>71</v>
      </c>
      <c r="B6768" s="98" t="s">
        <v>54</v>
      </c>
      <c r="C6768" s="98" t="s">
        <v>80</v>
      </c>
      <c r="D6768" s="106">
        <v>43252</v>
      </c>
      <c r="E6768" s="98" t="s">
        <v>192</v>
      </c>
      <c r="F6768" s="100">
        <v>43101</v>
      </c>
      <c r="G6768" s="98">
        <v>1529.34</v>
      </c>
      <c r="H6768" s="98">
        <v>202</v>
      </c>
    </row>
    <row r="6769" spans="1:8" x14ac:dyDescent="0.2">
      <c r="A6769" s="98" t="s">
        <v>71</v>
      </c>
      <c r="B6769" s="98" t="s">
        <v>54</v>
      </c>
      <c r="C6769" s="98" t="s">
        <v>80</v>
      </c>
      <c r="D6769" s="106">
        <v>43252</v>
      </c>
      <c r="E6769" s="98" t="s">
        <v>198</v>
      </c>
      <c r="F6769" s="100">
        <v>43101</v>
      </c>
      <c r="G6769" s="98">
        <v>35438.33</v>
      </c>
      <c r="H6769" s="98">
        <v>-1878.08</v>
      </c>
    </row>
    <row r="6770" spans="1:8" x14ac:dyDescent="0.2">
      <c r="A6770" s="98" t="s">
        <v>71</v>
      </c>
      <c r="B6770" s="98" t="s">
        <v>54</v>
      </c>
      <c r="C6770" s="98" t="s">
        <v>81</v>
      </c>
      <c r="D6770" s="106">
        <v>43252</v>
      </c>
      <c r="E6770" s="98" t="s">
        <v>199</v>
      </c>
      <c r="F6770" s="100">
        <v>43221</v>
      </c>
      <c r="G6770" s="98">
        <v>120640.92</v>
      </c>
      <c r="H6770" s="98">
        <v>4222.54</v>
      </c>
    </row>
    <row r="6771" spans="1:8" x14ac:dyDescent="0.2">
      <c r="A6771" s="98" t="s">
        <v>71</v>
      </c>
      <c r="B6771" s="98" t="s">
        <v>54</v>
      </c>
      <c r="C6771" s="98" t="s">
        <v>81</v>
      </c>
      <c r="D6771" s="106">
        <v>43252</v>
      </c>
      <c r="E6771" s="98" t="s">
        <v>204</v>
      </c>
      <c r="F6771" s="100">
        <v>43221</v>
      </c>
      <c r="G6771" s="98">
        <v>115434.85</v>
      </c>
      <c r="H6771" s="98">
        <v>7503.29</v>
      </c>
    </row>
    <row r="6772" spans="1:8" x14ac:dyDescent="0.2">
      <c r="A6772" s="98" t="s">
        <v>71</v>
      </c>
      <c r="B6772" s="98" t="s">
        <v>54</v>
      </c>
      <c r="C6772" s="98" t="s">
        <v>81</v>
      </c>
      <c r="D6772" s="106">
        <v>43252</v>
      </c>
      <c r="E6772" s="98" t="s">
        <v>205</v>
      </c>
      <c r="F6772" s="100">
        <v>43221</v>
      </c>
      <c r="G6772" s="98">
        <v>5206.07</v>
      </c>
      <c r="H6772" s="98">
        <v>338.41</v>
      </c>
    </row>
    <row r="6773" spans="1:8" x14ac:dyDescent="0.2">
      <c r="A6773" s="98" t="s">
        <v>71</v>
      </c>
      <c r="B6773" s="98" t="s">
        <v>54</v>
      </c>
      <c r="C6773" s="98" t="s">
        <v>81</v>
      </c>
      <c r="D6773" s="106">
        <v>43252</v>
      </c>
      <c r="E6773" s="98" t="s">
        <v>198</v>
      </c>
      <c r="F6773" s="100">
        <v>43221</v>
      </c>
      <c r="G6773" s="98">
        <v>120640.92</v>
      </c>
      <c r="H6773" s="98">
        <v>-4222.54</v>
      </c>
    </row>
    <row r="6774" spans="1:8" x14ac:dyDescent="0.2">
      <c r="A6774" s="98" t="s">
        <v>71</v>
      </c>
      <c r="B6774" s="98" t="s">
        <v>54</v>
      </c>
      <c r="C6774" s="98" t="s">
        <v>81</v>
      </c>
      <c r="D6774" s="106">
        <v>43252</v>
      </c>
      <c r="E6774" s="98" t="s">
        <v>195</v>
      </c>
      <c r="F6774" s="100">
        <v>43101</v>
      </c>
      <c r="G6774" s="98">
        <v>115011.16</v>
      </c>
      <c r="H6774" s="98">
        <v>7475.86</v>
      </c>
    </row>
    <row r="6775" spans="1:8" x14ac:dyDescent="0.2">
      <c r="A6775" s="98" t="s">
        <v>71</v>
      </c>
      <c r="B6775" s="98" t="s">
        <v>54</v>
      </c>
      <c r="C6775" s="98" t="s">
        <v>81</v>
      </c>
      <c r="D6775" s="106">
        <v>43252</v>
      </c>
      <c r="E6775" s="98" t="s">
        <v>194</v>
      </c>
      <c r="F6775" s="100">
        <v>43101</v>
      </c>
      <c r="G6775" s="98">
        <v>5187.08</v>
      </c>
      <c r="H6775" s="98">
        <v>337</v>
      </c>
    </row>
    <row r="6776" spans="1:8" x14ac:dyDescent="0.2">
      <c r="A6776" s="98" t="s">
        <v>71</v>
      </c>
      <c r="B6776" s="98" t="s">
        <v>54</v>
      </c>
      <c r="C6776" s="98" t="s">
        <v>81</v>
      </c>
      <c r="D6776" s="106">
        <v>43252</v>
      </c>
      <c r="E6776" s="98" t="s">
        <v>198</v>
      </c>
      <c r="F6776" s="100">
        <v>43101</v>
      </c>
      <c r="G6776" s="98">
        <v>120198.24</v>
      </c>
      <c r="H6776" s="98">
        <v>-3125.24</v>
      </c>
    </row>
    <row r="6777" spans="1:8" x14ac:dyDescent="0.2">
      <c r="A6777" s="98" t="s">
        <v>71</v>
      </c>
      <c r="B6777" s="98" t="s">
        <v>54</v>
      </c>
      <c r="C6777" s="98" t="s">
        <v>81</v>
      </c>
      <c r="D6777" s="106">
        <v>43252</v>
      </c>
      <c r="E6777" s="98" t="s">
        <v>199</v>
      </c>
      <c r="F6777" s="100">
        <v>43101</v>
      </c>
      <c r="G6777" s="98">
        <v>120198.24</v>
      </c>
      <c r="H6777" s="98">
        <v>3125.24</v>
      </c>
    </row>
    <row r="6778" spans="1:8" x14ac:dyDescent="0.2">
      <c r="A6778" s="98" t="s">
        <v>71</v>
      </c>
      <c r="B6778" s="98" t="s">
        <v>55</v>
      </c>
      <c r="C6778" s="98" t="s">
        <v>81</v>
      </c>
      <c r="D6778" s="106">
        <v>43282</v>
      </c>
      <c r="E6778" s="98" t="s">
        <v>204</v>
      </c>
      <c r="F6778" s="100">
        <v>43221</v>
      </c>
      <c r="G6778" s="98">
        <v>17376.93</v>
      </c>
      <c r="H6778" s="98">
        <v>1129.52</v>
      </c>
    </row>
    <row r="6779" spans="1:8" x14ac:dyDescent="0.2">
      <c r="A6779" s="98" t="s">
        <v>71</v>
      </c>
      <c r="B6779" s="98" t="s">
        <v>55</v>
      </c>
      <c r="C6779" s="98" t="s">
        <v>81</v>
      </c>
      <c r="D6779" s="106">
        <v>43282</v>
      </c>
      <c r="E6779" s="98" t="s">
        <v>205</v>
      </c>
      <c r="F6779" s="100">
        <v>43221</v>
      </c>
      <c r="G6779" s="98">
        <v>783.71</v>
      </c>
      <c r="H6779" s="98">
        <v>50.94</v>
      </c>
    </row>
    <row r="6780" spans="1:8" x14ac:dyDescent="0.2">
      <c r="A6780" s="98" t="s">
        <v>71</v>
      </c>
      <c r="B6780" s="98" t="s">
        <v>55</v>
      </c>
      <c r="C6780" s="98" t="s">
        <v>81</v>
      </c>
      <c r="D6780" s="106">
        <v>43282</v>
      </c>
      <c r="E6780" s="98" t="s">
        <v>199</v>
      </c>
      <c r="F6780" s="100">
        <v>43221</v>
      </c>
      <c r="G6780" s="98">
        <v>18160.64</v>
      </c>
      <c r="H6780" s="98">
        <v>635.6</v>
      </c>
    </row>
    <row r="6781" spans="1:8" x14ac:dyDescent="0.2">
      <c r="A6781" s="98" t="s">
        <v>71</v>
      </c>
      <c r="B6781" s="98" t="s">
        <v>55</v>
      </c>
      <c r="C6781" s="98" t="s">
        <v>82</v>
      </c>
      <c r="D6781" s="106">
        <v>43282</v>
      </c>
      <c r="E6781" s="98" t="s">
        <v>198</v>
      </c>
      <c r="F6781" s="100">
        <v>43221</v>
      </c>
      <c r="G6781" s="98">
        <v>4554.97</v>
      </c>
      <c r="H6781" s="98">
        <v>-236.86</v>
      </c>
    </row>
    <row r="6782" spans="1:8" x14ac:dyDescent="0.2">
      <c r="A6782" s="98" t="s">
        <v>71</v>
      </c>
      <c r="B6782" s="98" t="s">
        <v>55</v>
      </c>
      <c r="C6782" s="98" t="s">
        <v>82</v>
      </c>
      <c r="D6782" s="106">
        <v>43282</v>
      </c>
      <c r="E6782" s="98" t="s">
        <v>206</v>
      </c>
      <c r="F6782" s="100">
        <v>43221</v>
      </c>
      <c r="G6782" s="98">
        <v>4358.3999999999996</v>
      </c>
      <c r="H6782" s="98">
        <v>409.69</v>
      </c>
    </row>
    <row r="6783" spans="1:8" x14ac:dyDescent="0.2">
      <c r="A6783" s="98" t="s">
        <v>71</v>
      </c>
      <c r="B6783" s="98" t="s">
        <v>55</v>
      </c>
      <c r="C6783" s="98" t="s">
        <v>82</v>
      </c>
      <c r="D6783" s="106">
        <v>43282</v>
      </c>
      <c r="E6783" s="98" t="s">
        <v>207</v>
      </c>
      <c r="F6783" s="100">
        <v>43221</v>
      </c>
      <c r="G6783" s="98">
        <v>196.57</v>
      </c>
      <c r="H6783" s="98">
        <v>18.47</v>
      </c>
    </row>
    <row r="6784" spans="1:8" x14ac:dyDescent="0.2">
      <c r="A6784" s="98" t="s">
        <v>71</v>
      </c>
      <c r="B6784" s="98" t="s">
        <v>55</v>
      </c>
      <c r="C6784" s="98" t="s">
        <v>82</v>
      </c>
      <c r="D6784" s="106">
        <v>43282</v>
      </c>
      <c r="E6784" s="98" t="s">
        <v>199</v>
      </c>
      <c r="F6784" s="100">
        <v>43221</v>
      </c>
      <c r="G6784" s="98">
        <v>4554.97</v>
      </c>
      <c r="H6784" s="98">
        <v>236.86</v>
      </c>
    </row>
    <row r="6785" spans="1:8" x14ac:dyDescent="0.2">
      <c r="A6785" s="98" t="s">
        <v>71</v>
      </c>
      <c r="B6785" s="98" t="s">
        <v>55</v>
      </c>
      <c r="C6785" s="98" t="s">
        <v>80</v>
      </c>
      <c r="D6785" s="106">
        <v>43282</v>
      </c>
      <c r="E6785" s="98" t="s">
        <v>198</v>
      </c>
      <c r="F6785" s="100">
        <v>43221</v>
      </c>
      <c r="G6785" s="98">
        <v>52652.57</v>
      </c>
      <c r="H6785" s="98">
        <v>-3738.34</v>
      </c>
    </row>
    <row r="6786" spans="1:8" x14ac:dyDescent="0.2">
      <c r="A6786" s="98" t="s">
        <v>71</v>
      </c>
      <c r="B6786" s="98" t="s">
        <v>55</v>
      </c>
      <c r="C6786" s="98" t="s">
        <v>80</v>
      </c>
      <c r="D6786" s="106">
        <v>43282</v>
      </c>
      <c r="E6786" s="98" t="s">
        <v>202</v>
      </c>
      <c r="F6786" s="100">
        <v>43221</v>
      </c>
      <c r="G6786" s="98">
        <v>50380.43</v>
      </c>
      <c r="H6786" s="98">
        <v>6650.24</v>
      </c>
    </row>
    <row r="6787" spans="1:8" x14ac:dyDescent="0.2">
      <c r="A6787" s="98" t="s">
        <v>71</v>
      </c>
      <c r="B6787" s="98" t="s">
        <v>55</v>
      </c>
      <c r="C6787" s="98" t="s">
        <v>80</v>
      </c>
      <c r="D6787" s="106">
        <v>43282</v>
      </c>
      <c r="E6787" s="98" t="s">
        <v>203</v>
      </c>
      <c r="F6787" s="100">
        <v>43221</v>
      </c>
      <c r="G6787" s="98">
        <v>2272.14</v>
      </c>
      <c r="H6787" s="98">
        <v>299.92</v>
      </c>
    </row>
    <row r="6788" spans="1:8" x14ac:dyDescent="0.2">
      <c r="A6788" s="98" t="s">
        <v>71</v>
      </c>
      <c r="B6788" s="98" t="s">
        <v>55</v>
      </c>
      <c r="C6788" s="98" t="s">
        <v>80</v>
      </c>
      <c r="D6788" s="106">
        <v>43282</v>
      </c>
      <c r="E6788" s="98" t="s">
        <v>199</v>
      </c>
      <c r="F6788" s="100">
        <v>43221</v>
      </c>
      <c r="G6788" s="98">
        <v>52652.57</v>
      </c>
      <c r="H6788" s="98">
        <v>3738.34</v>
      </c>
    </row>
    <row r="6789" spans="1:8" x14ac:dyDescent="0.2">
      <c r="A6789" s="98" t="s">
        <v>71</v>
      </c>
      <c r="B6789" s="98" t="s">
        <v>55</v>
      </c>
      <c r="C6789" s="98" t="s">
        <v>81</v>
      </c>
      <c r="D6789" s="106">
        <v>43282</v>
      </c>
      <c r="E6789" s="98" t="s">
        <v>198</v>
      </c>
      <c r="F6789" s="100">
        <v>43221</v>
      </c>
      <c r="G6789" s="98">
        <v>140667.51999999999</v>
      </c>
      <c r="H6789" s="98">
        <v>-4923.32</v>
      </c>
    </row>
    <row r="6790" spans="1:8" x14ac:dyDescent="0.2">
      <c r="A6790" s="98" t="s">
        <v>71</v>
      </c>
      <c r="B6790" s="98" t="s">
        <v>55</v>
      </c>
      <c r="C6790" s="98" t="s">
        <v>81</v>
      </c>
      <c r="D6790" s="106">
        <v>43282</v>
      </c>
      <c r="E6790" s="98" t="s">
        <v>204</v>
      </c>
      <c r="F6790" s="100">
        <v>43221</v>
      </c>
      <c r="G6790" s="98">
        <v>134597.19</v>
      </c>
      <c r="H6790" s="98">
        <v>8748.7900000000009</v>
      </c>
    </row>
    <row r="6791" spans="1:8" x14ac:dyDescent="0.2">
      <c r="A6791" s="98" t="s">
        <v>71</v>
      </c>
      <c r="B6791" s="98" t="s">
        <v>55</v>
      </c>
      <c r="C6791" s="98" t="s">
        <v>81</v>
      </c>
      <c r="D6791" s="106">
        <v>43282</v>
      </c>
      <c r="E6791" s="98" t="s">
        <v>205</v>
      </c>
      <c r="F6791" s="100">
        <v>43221</v>
      </c>
      <c r="G6791" s="98">
        <v>6070.33</v>
      </c>
      <c r="H6791" s="98">
        <v>394.6</v>
      </c>
    </row>
    <row r="6792" spans="1:8" x14ac:dyDescent="0.2">
      <c r="A6792" s="98" t="s">
        <v>71</v>
      </c>
      <c r="B6792" s="98" t="s">
        <v>55</v>
      </c>
      <c r="C6792" s="98" t="s">
        <v>81</v>
      </c>
      <c r="D6792" s="106">
        <v>43282</v>
      </c>
      <c r="E6792" s="98" t="s">
        <v>199</v>
      </c>
      <c r="F6792" s="100">
        <v>43221</v>
      </c>
      <c r="G6792" s="98">
        <v>140667.51999999999</v>
      </c>
      <c r="H6792" s="98">
        <v>4923.32</v>
      </c>
    </row>
    <row r="6793" spans="1:8" x14ac:dyDescent="0.2">
      <c r="A6793" s="98" t="s">
        <v>71</v>
      </c>
      <c r="B6793" s="98" t="s">
        <v>55</v>
      </c>
      <c r="C6793" s="98" t="s">
        <v>82</v>
      </c>
      <c r="D6793" s="106">
        <v>43282</v>
      </c>
      <c r="E6793" s="98" t="s">
        <v>198</v>
      </c>
      <c r="F6793" s="100">
        <v>43221</v>
      </c>
      <c r="G6793" s="98">
        <v>40804.480000000003</v>
      </c>
      <c r="H6793" s="98">
        <v>-2121.83</v>
      </c>
    </row>
    <row r="6794" spans="1:8" x14ac:dyDescent="0.2">
      <c r="A6794" s="98" t="s">
        <v>71</v>
      </c>
      <c r="B6794" s="98" t="s">
        <v>55</v>
      </c>
      <c r="C6794" s="98" t="s">
        <v>82</v>
      </c>
      <c r="D6794" s="106">
        <v>43282</v>
      </c>
      <c r="E6794" s="98" t="s">
        <v>206</v>
      </c>
      <c r="F6794" s="100">
        <v>43221</v>
      </c>
      <c r="G6794" s="98">
        <v>39043.589999999997</v>
      </c>
      <c r="H6794" s="98">
        <v>3670.1</v>
      </c>
    </row>
    <row r="6795" spans="1:8" x14ac:dyDescent="0.2">
      <c r="A6795" s="98" t="s">
        <v>71</v>
      </c>
      <c r="B6795" s="98" t="s">
        <v>55</v>
      </c>
      <c r="C6795" s="98" t="s">
        <v>82</v>
      </c>
      <c r="D6795" s="106">
        <v>43282</v>
      </c>
      <c r="E6795" s="98" t="s">
        <v>207</v>
      </c>
      <c r="F6795" s="100">
        <v>43221</v>
      </c>
      <c r="G6795" s="98">
        <v>1760.89</v>
      </c>
      <c r="H6795" s="98">
        <v>165.53</v>
      </c>
    </row>
    <row r="6796" spans="1:8" x14ac:dyDescent="0.2">
      <c r="A6796" s="98" t="s">
        <v>71</v>
      </c>
      <c r="B6796" s="98" t="s">
        <v>55</v>
      </c>
      <c r="C6796" s="98" t="s">
        <v>82</v>
      </c>
      <c r="D6796" s="106">
        <v>43282</v>
      </c>
      <c r="E6796" s="98" t="s">
        <v>199</v>
      </c>
      <c r="F6796" s="100">
        <v>43221</v>
      </c>
      <c r="G6796" s="98">
        <v>40804.480000000003</v>
      </c>
      <c r="H6796" s="98">
        <v>2121.83</v>
      </c>
    </row>
    <row r="6797" spans="1:8" x14ac:dyDescent="0.2">
      <c r="A6797" s="98" t="s">
        <v>71</v>
      </c>
      <c r="B6797" s="98" t="s">
        <v>54</v>
      </c>
      <c r="C6797" s="98" t="s">
        <v>80</v>
      </c>
      <c r="D6797" s="106">
        <v>43282</v>
      </c>
      <c r="E6797" s="98" t="s">
        <v>198</v>
      </c>
      <c r="F6797" s="100">
        <v>43221</v>
      </c>
      <c r="G6797" s="98">
        <v>78469.289999999994</v>
      </c>
      <c r="H6797" s="98">
        <v>-5571.45</v>
      </c>
    </row>
    <row r="6798" spans="1:8" x14ac:dyDescent="0.2">
      <c r="A6798" s="98" t="s">
        <v>71</v>
      </c>
      <c r="B6798" s="98" t="s">
        <v>54</v>
      </c>
      <c r="C6798" s="98" t="s">
        <v>80</v>
      </c>
      <c r="D6798" s="106">
        <v>43282</v>
      </c>
      <c r="E6798" s="98" t="s">
        <v>202</v>
      </c>
      <c r="F6798" s="100">
        <v>43221</v>
      </c>
      <c r="G6798" s="98">
        <v>75082.95</v>
      </c>
      <c r="H6798" s="98">
        <v>9910.8799999999992</v>
      </c>
    </row>
    <row r="6799" spans="1:8" x14ac:dyDescent="0.2">
      <c r="A6799" s="98" t="s">
        <v>71</v>
      </c>
      <c r="B6799" s="98" t="s">
        <v>54</v>
      </c>
      <c r="C6799" s="98" t="s">
        <v>80</v>
      </c>
      <c r="D6799" s="106">
        <v>43282</v>
      </c>
      <c r="E6799" s="98" t="s">
        <v>203</v>
      </c>
      <c r="F6799" s="100">
        <v>43221</v>
      </c>
      <c r="G6799" s="98">
        <v>3386.34</v>
      </c>
      <c r="H6799" s="98">
        <v>447.1</v>
      </c>
    </row>
    <row r="6800" spans="1:8" x14ac:dyDescent="0.2">
      <c r="A6800" s="98" t="s">
        <v>71</v>
      </c>
      <c r="B6800" s="98" t="s">
        <v>54</v>
      </c>
      <c r="C6800" s="98" t="s">
        <v>80</v>
      </c>
      <c r="D6800" s="106">
        <v>43282</v>
      </c>
      <c r="E6800" s="98" t="s">
        <v>199</v>
      </c>
      <c r="F6800" s="100">
        <v>43221</v>
      </c>
      <c r="G6800" s="98">
        <v>78469.289999999994</v>
      </c>
      <c r="H6800" s="98">
        <v>5571.45</v>
      </c>
    </row>
    <row r="6801" spans="1:8" x14ac:dyDescent="0.2">
      <c r="A6801" s="98" t="s">
        <v>71</v>
      </c>
      <c r="B6801" s="98" t="s">
        <v>54</v>
      </c>
      <c r="C6801" s="98" t="s">
        <v>81</v>
      </c>
      <c r="D6801" s="106">
        <v>43282</v>
      </c>
      <c r="E6801" s="98" t="s">
        <v>198</v>
      </c>
      <c r="F6801" s="100">
        <v>43221</v>
      </c>
      <c r="G6801" s="98">
        <v>281261.21999999997</v>
      </c>
      <c r="H6801" s="98">
        <v>-9844.2099999999991</v>
      </c>
    </row>
    <row r="6802" spans="1:8" x14ac:dyDescent="0.2">
      <c r="A6802" s="98" t="s">
        <v>71</v>
      </c>
      <c r="B6802" s="98" t="s">
        <v>54</v>
      </c>
      <c r="C6802" s="98" t="s">
        <v>81</v>
      </c>
      <c r="D6802" s="106">
        <v>43282</v>
      </c>
      <c r="E6802" s="98" t="s">
        <v>204</v>
      </c>
      <c r="F6802" s="100">
        <v>43221</v>
      </c>
      <c r="G6802" s="98">
        <v>269123.75</v>
      </c>
      <c r="H6802" s="98">
        <v>17493.2</v>
      </c>
    </row>
    <row r="6803" spans="1:8" x14ac:dyDescent="0.2">
      <c r="A6803" s="98" t="s">
        <v>71</v>
      </c>
      <c r="B6803" s="98" t="s">
        <v>54</v>
      </c>
      <c r="C6803" s="98" t="s">
        <v>81</v>
      </c>
      <c r="D6803" s="106">
        <v>43282</v>
      </c>
      <c r="E6803" s="98" t="s">
        <v>205</v>
      </c>
      <c r="F6803" s="100">
        <v>43221</v>
      </c>
      <c r="G6803" s="98">
        <v>12137.47</v>
      </c>
      <c r="H6803" s="98">
        <v>788.96</v>
      </c>
    </row>
    <row r="6804" spans="1:8" x14ac:dyDescent="0.2">
      <c r="A6804" s="98" t="s">
        <v>71</v>
      </c>
      <c r="B6804" s="98" t="s">
        <v>54</v>
      </c>
      <c r="C6804" s="98" t="s">
        <v>81</v>
      </c>
      <c r="D6804" s="106">
        <v>43282</v>
      </c>
      <c r="E6804" s="98" t="s">
        <v>199</v>
      </c>
      <c r="F6804" s="100">
        <v>43221</v>
      </c>
      <c r="G6804" s="98">
        <v>281261.21999999997</v>
      </c>
      <c r="H6804" s="98">
        <v>9844.2099999999991</v>
      </c>
    </row>
    <row r="6805" spans="1:8" x14ac:dyDescent="0.2">
      <c r="A6805" s="98" t="s">
        <v>71</v>
      </c>
      <c r="B6805" s="98" t="s">
        <v>54</v>
      </c>
      <c r="C6805" s="98" t="s">
        <v>82</v>
      </c>
      <c r="D6805" s="106">
        <v>43282</v>
      </c>
      <c r="E6805" s="98" t="s">
        <v>199</v>
      </c>
      <c r="F6805" s="100">
        <v>43221</v>
      </c>
      <c r="G6805" s="98">
        <v>79350.850000000006</v>
      </c>
      <c r="H6805" s="98">
        <v>4126.2700000000004</v>
      </c>
    </row>
    <row r="6806" spans="1:8" x14ac:dyDescent="0.2">
      <c r="A6806" s="98" t="s">
        <v>71</v>
      </c>
      <c r="B6806" s="98" t="s">
        <v>54</v>
      </c>
      <c r="C6806" s="98" t="s">
        <v>82</v>
      </c>
      <c r="D6806" s="106">
        <v>43282</v>
      </c>
      <c r="E6806" s="98" t="s">
        <v>198</v>
      </c>
      <c r="F6806" s="100">
        <v>43221</v>
      </c>
      <c r="G6806" s="98">
        <v>79350.850000000006</v>
      </c>
      <c r="H6806" s="98">
        <v>-4126.2700000000004</v>
      </c>
    </row>
    <row r="6807" spans="1:8" x14ac:dyDescent="0.2">
      <c r="A6807" s="98" t="s">
        <v>71</v>
      </c>
      <c r="B6807" s="98" t="s">
        <v>54</v>
      </c>
      <c r="C6807" s="98" t="s">
        <v>82</v>
      </c>
      <c r="D6807" s="106">
        <v>43282</v>
      </c>
      <c r="E6807" s="98" t="s">
        <v>206</v>
      </c>
      <c r="F6807" s="100">
        <v>43221</v>
      </c>
      <c r="G6807" s="98">
        <v>75926.61</v>
      </c>
      <c r="H6807" s="98">
        <v>7137.01</v>
      </c>
    </row>
    <row r="6808" spans="1:8" x14ac:dyDescent="0.2">
      <c r="A6808" s="98" t="s">
        <v>71</v>
      </c>
      <c r="B6808" s="98" t="s">
        <v>54</v>
      </c>
      <c r="C6808" s="98" t="s">
        <v>82</v>
      </c>
      <c r="D6808" s="106">
        <v>43282</v>
      </c>
      <c r="E6808" s="98" t="s">
        <v>207</v>
      </c>
      <c r="F6808" s="100">
        <v>43221</v>
      </c>
      <c r="G6808" s="98">
        <v>3424.24</v>
      </c>
      <c r="H6808" s="98">
        <v>321.92</v>
      </c>
    </row>
    <row r="6809" spans="1:8" x14ac:dyDescent="0.2">
      <c r="A6809" s="98" t="s">
        <v>71</v>
      </c>
      <c r="B6809" s="98" t="s">
        <v>55</v>
      </c>
      <c r="C6809" s="98" t="s">
        <v>80</v>
      </c>
      <c r="D6809" s="106">
        <v>43282</v>
      </c>
      <c r="E6809" s="98" t="s">
        <v>203</v>
      </c>
      <c r="F6809" s="100">
        <v>43221</v>
      </c>
      <c r="G6809" s="98">
        <v>0.26</v>
      </c>
      <c r="H6809" s="98">
        <v>0.03</v>
      </c>
    </row>
    <row r="6810" spans="1:8" x14ac:dyDescent="0.2">
      <c r="A6810" s="98" t="s">
        <v>71</v>
      </c>
      <c r="B6810" s="98" t="s">
        <v>55</v>
      </c>
      <c r="C6810" s="98" t="s">
        <v>80</v>
      </c>
      <c r="D6810" s="106">
        <v>43282</v>
      </c>
      <c r="E6810" s="98" t="s">
        <v>199</v>
      </c>
      <c r="F6810" s="100">
        <v>43221</v>
      </c>
      <c r="G6810" s="98">
        <v>6.06</v>
      </c>
      <c r="H6810" s="98">
        <v>0.43</v>
      </c>
    </row>
    <row r="6811" spans="1:8" x14ac:dyDescent="0.2">
      <c r="A6811" s="98" t="s">
        <v>71</v>
      </c>
      <c r="B6811" s="98" t="s">
        <v>55</v>
      </c>
      <c r="C6811" s="98" t="s">
        <v>81</v>
      </c>
      <c r="D6811" s="106">
        <v>43282</v>
      </c>
      <c r="E6811" s="98" t="s">
        <v>198</v>
      </c>
      <c r="F6811" s="100">
        <v>43221</v>
      </c>
      <c r="G6811" s="98">
        <v>648.37</v>
      </c>
      <c r="H6811" s="98">
        <v>-22.69</v>
      </c>
    </row>
    <row r="6812" spans="1:8" x14ac:dyDescent="0.2">
      <c r="A6812" s="98" t="s">
        <v>71</v>
      </c>
      <c r="B6812" s="98" t="s">
        <v>55</v>
      </c>
      <c r="C6812" s="98" t="s">
        <v>81</v>
      </c>
      <c r="D6812" s="106">
        <v>43282</v>
      </c>
      <c r="E6812" s="98" t="s">
        <v>204</v>
      </c>
      <c r="F6812" s="100">
        <v>43221</v>
      </c>
      <c r="G6812" s="98">
        <v>620.39</v>
      </c>
      <c r="H6812" s="98">
        <v>40.33</v>
      </c>
    </row>
    <row r="6813" spans="1:8" x14ac:dyDescent="0.2">
      <c r="A6813" s="98" t="s">
        <v>71</v>
      </c>
      <c r="B6813" s="98" t="s">
        <v>55</v>
      </c>
      <c r="C6813" s="98" t="s">
        <v>81</v>
      </c>
      <c r="D6813" s="106">
        <v>43282</v>
      </c>
      <c r="E6813" s="98" t="s">
        <v>205</v>
      </c>
      <c r="F6813" s="100">
        <v>43221</v>
      </c>
      <c r="G6813" s="98">
        <v>27.98</v>
      </c>
      <c r="H6813" s="98">
        <v>1.82</v>
      </c>
    </row>
    <row r="6814" spans="1:8" x14ac:dyDescent="0.2">
      <c r="A6814" s="98" t="s">
        <v>71</v>
      </c>
      <c r="B6814" s="98" t="s">
        <v>55</v>
      </c>
      <c r="C6814" s="98" t="s">
        <v>81</v>
      </c>
      <c r="D6814" s="106">
        <v>43282</v>
      </c>
      <c r="E6814" s="98" t="s">
        <v>199</v>
      </c>
      <c r="F6814" s="100">
        <v>43221</v>
      </c>
      <c r="G6814" s="98">
        <v>648.37</v>
      </c>
      <c r="H6814" s="98">
        <v>22.69</v>
      </c>
    </row>
    <row r="6815" spans="1:8" x14ac:dyDescent="0.2">
      <c r="A6815" s="98" t="s">
        <v>71</v>
      </c>
      <c r="B6815" s="98" t="s">
        <v>55</v>
      </c>
      <c r="C6815" s="98" t="s">
        <v>82</v>
      </c>
      <c r="D6815" s="106">
        <v>43282</v>
      </c>
      <c r="E6815" s="98" t="s">
        <v>198</v>
      </c>
      <c r="F6815" s="100">
        <v>43221</v>
      </c>
      <c r="G6815" s="98">
        <v>10.25</v>
      </c>
      <c r="H6815" s="98">
        <v>-0.53</v>
      </c>
    </row>
    <row r="6816" spans="1:8" x14ac:dyDescent="0.2">
      <c r="A6816" s="98" t="s">
        <v>71</v>
      </c>
      <c r="B6816" s="98" t="s">
        <v>55</v>
      </c>
      <c r="C6816" s="98" t="s">
        <v>82</v>
      </c>
      <c r="D6816" s="106">
        <v>43282</v>
      </c>
      <c r="E6816" s="98" t="s">
        <v>206</v>
      </c>
      <c r="F6816" s="100">
        <v>43221</v>
      </c>
      <c r="G6816" s="98">
        <v>9.81</v>
      </c>
      <c r="H6816" s="98">
        <v>0.92</v>
      </c>
    </row>
    <row r="6817" spans="1:8" x14ac:dyDescent="0.2">
      <c r="A6817" s="98" t="s">
        <v>71</v>
      </c>
      <c r="B6817" s="98" t="s">
        <v>55</v>
      </c>
      <c r="C6817" s="98" t="s">
        <v>82</v>
      </c>
      <c r="D6817" s="106">
        <v>43282</v>
      </c>
      <c r="E6817" s="98" t="s">
        <v>207</v>
      </c>
      <c r="F6817" s="100">
        <v>43221</v>
      </c>
      <c r="G6817" s="98">
        <v>0.44</v>
      </c>
      <c r="H6817" s="98">
        <v>0.04</v>
      </c>
    </row>
    <row r="6818" spans="1:8" x14ac:dyDescent="0.2">
      <c r="A6818" s="98" t="s">
        <v>71</v>
      </c>
      <c r="B6818" s="98" t="s">
        <v>55</v>
      </c>
      <c r="C6818" s="98" t="s">
        <v>82</v>
      </c>
      <c r="D6818" s="106">
        <v>43282</v>
      </c>
      <c r="E6818" s="98" t="s">
        <v>199</v>
      </c>
      <c r="F6818" s="100">
        <v>43221</v>
      </c>
      <c r="G6818" s="98">
        <v>10.25</v>
      </c>
      <c r="H6818" s="98">
        <v>0.53</v>
      </c>
    </row>
    <row r="6819" spans="1:8" x14ac:dyDescent="0.2">
      <c r="A6819" s="98" t="s">
        <v>71</v>
      </c>
      <c r="B6819" s="98" t="s">
        <v>55</v>
      </c>
      <c r="C6819" s="98" t="s">
        <v>80</v>
      </c>
      <c r="D6819" s="106">
        <v>43282</v>
      </c>
      <c r="E6819" s="98" t="s">
        <v>198</v>
      </c>
      <c r="F6819" s="100">
        <v>43221</v>
      </c>
      <c r="G6819" s="98">
        <v>6.06</v>
      </c>
      <c r="H6819" s="98">
        <v>-0.43</v>
      </c>
    </row>
    <row r="6820" spans="1:8" x14ac:dyDescent="0.2">
      <c r="A6820" s="98" t="s">
        <v>71</v>
      </c>
      <c r="B6820" s="98" t="s">
        <v>55</v>
      </c>
      <c r="C6820" s="98" t="s">
        <v>80</v>
      </c>
      <c r="D6820" s="106">
        <v>43282</v>
      </c>
      <c r="E6820" s="98" t="s">
        <v>202</v>
      </c>
      <c r="F6820" s="100">
        <v>43221</v>
      </c>
      <c r="G6820" s="98">
        <v>5.8</v>
      </c>
      <c r="H6820" s="98">
        <v>0.77</v>
      </c>
    </row>
    <row r="6821" spans="1:8" x14ac:dyDescent="0.2">
      <c r="A6821" s="98" t="s">
        <v>71</v>
      </c>
      <c r="B6821" s="98" t="s">
        <v>55</v>
      </c>
      <c r="C6821" s="98" t="s">
        <v>80</v>
      </c>
      <c r="D6821" s="106">
        <v>43282</v>
      </c>
      <c r="E6821" s="98" t="s">
        <v>198</v>
      </c>
      <c r="F6821" s="100">
        <v>43221</v>
      </c>
      <c r="G6821" s="98">
        <v>119882.16</v>
      </c>
      <c r="H6821" s="98">
        <v>-8511.69</v>
      </c>
    </row>
    <row r="6822" spans="1:8" x14ac:dyDescent="0.2">
      <c r="A6822" s="98" t="s">
        <v>71</v>
      </c>
      <c r="B6822" s="98" t="s">
        <v>55</v>
      </c>
      <c r="C6822" s="98" t="s">
        <v>80</v>
      </c>
      <c r="D6822" s="106">
        <v>43282</v>
      </c>
      <c r="E6822" s="98" t="s">
        <v>202</v>
      </c>
      <c r="F6822" s="100">
        <v>43221</v>
      </c>
      <c r="G6822" s="98">
        <v>114708.76</v>
      </c>
      <c r="H6822" s="98">
        <v>15141.62</v>
      </c>
    </row>
    <row r="6823" spans="1:8" x14ac:dyDescent="0.2">
      <c r="A6823" s="98" t="s">
        <v>71</v>
      </c>
      <c r="B6823" s="98" t="s">
        <v>55</v>
      </c>
      <c r="C6823" s="98" t="s">
        <v>80</v>
      </c>
      <c r="D6823" s="106">
        <v>43282</v>
      </c>
      <c r="E6823" s="98" t="s">
        <v>203</v>
      </c>
      <c r="F6823" s="100">
        <v>43221</v>
      </c>
      <c r="G6823" s="98">
        <v>5173.3999999999996</v>
      </c>
      <c r="H6823" s="98">
        <v>682.95</v>
      </c>
    </row>
    <row r="6824" spans="1:8" x14ac:dyDescent="0.2">
      <c r="A6824" s="98" t="s">
        <v>71</v>
      </c>
      <c r="B6824" s="98" t="s">
        <v>55</v>
      </c>
      <c r="C6824" s="98" t="s">
        <v>80</v>
      </c>
      <c r="D6824" s="106">
        <v>43282</v>
      </c>
      <c r="E6824" s="98" t="s">
        <v>199</v>
      </c>
      <c r="F6824" s="100">
        <v>43221</v>
      </c>
      <c r="G6824" s="98">
        <v>119882.16</v>
      </c>
      <c r="H6824" s="98">
        <v>8511.69</v>
      </c>
    </row>
    <row r="6825" spans="1:8" x14ac:dyDescent="0.2">
      <c r="A6825" s="98" t="s">
        <v>71</v>
      </c>
      <c r="B6825" s="98" t="s">
        <v>55</v>
      </c>
      <c r="C6825" s="98" t="s">
        <v>81</v>
      </c>
      <c r="D6825" s="106">
        <v>43282</v>
      </c>
      <c r="E6825" s="98" t="s">
        <v>198</v>
      </c>
      <c r="F6825" s="100">
        <v>43221</v>
      </c>
      <c r="G6825" s="98">
        <v>283354.48</v>
      </c>
      <c r="H6825" s="98">
        <v>-9917.31</v>
      </c>
    </row>
    <row r="6826" spans="1:8" x14ac:dyDescent="0.2">
      <c r="A6826" s="98" t="s">
        <v>71</v>
      </c>
      <c r="B6826" s="98" t="s">
        <v>55</v>
      </c>
      <c r="C6826" s="98" t="s">
        <v>81</v>
      </c>
      <c r="D6826" s="106">
        <v>43282</v>
      </c>
      <c r="E6826" s="98" t="s">
        <v>204</v>
      </c>
      <c r="F6826" s="100">
        <v>43221</v>
      </c>
      <c r="G6826" s="98">
        <v>271126.71999999997</v>
      </c>
      <c r="H6826" s="98">
        <v>17623.25</v>
      </c>
    </row>
    <row r="6827" spans="1:8" x14ac:dyDescent="0.2">
      <c r="A6827" s="98" t="s">
        <v>71</v>
      </c>
      <c r="B6827" s="98" t="s">
        <v>55</v>
      </c>
      <c r="C6827" s="98" t="s">
        <v>81</v>
      </c>
      <c r="D6827" s="106">
        <v>43282</v>
      </c>
      <c r="E6827" s="98" t="s">
        <v>205</v>
      </c>
      <c r="F6827" s="100">
        <v>43221</v>
      </c>
      <c r="G6827" s="98">
        <v>12227.76</v>
      </c>
      <c r="H6827" s="98">
        <v>794.85</v>
      </c>
    </row>
    <row r="6828" spans="1:8" x14ac:dyDescent="0.2">
      <c r="A6828" s="98" t="s">
        <v>71</v>
      </c>
      <c r="B6828" s="98" t="s">
        <v>55</v>
      </c>
      <c r="C6828" s="98" t="s">
        <v>81</v>
      </c>
      <c r="D6828" s="106">
        <v>43282</v>
      </c>
      <c r="E6828" s="98" t="s">
        <v>199</v>
      </c>
      <c r="F6828" s="100">
        <v>43221</v>
      </c>
      <c r="G6828" s="98">
        <v>283354.48</v>
      </c>
      <c r="H6828" s="98">
        <v>9917.31</v>
      </c>
    </row>
    <row r="6829" spans="1:8" x14ac:dyDescent="0.2">
      <c r="A6829" s="98" t="s">
        <v>71</v>
      </c>
      <c r="B6829" s="98" t="s">
        <v>55</v>
      </c>
      <c r="C6829" s="98" t="s">
        <v>82</v>
      </c>
      <c r="D6829" s="106">
        <v>43282</v>
      </c>
      <c r="E6829" s="98" t="s">
        <v>198</v>
      </c>
      <c r="F6829" s="100">
        <v>43221</v>
      </c>
      <c r="G6829" s="98">
        <v>101981.49</v>
      </c>
      <c r="H6829" s="98">
        <v>-5303.06</v>
      </c>
    </row>
    <row r="6830" spans="1:8" x14ac:dyDescent="0.2">
      <c r="A6830" s="98" t="s">
        <v>71</v>
      </c>
      <c r="B6830" s="98" t="s">
        <v>55</v>
      </c>
      <c r="C6830" s="98" t="s">
        <v>82</v>
      </c>
      <c r="D6830" s="106">
        <v>43282</v>
      </c>
      <c r="E6830" s="98" t="s">
        <v>206</v>
      </c>
      <c r="F6830" s="100">
        <v>43221</v>
      </c>
      <c r="G6830" s="98">
        <v>97580.55</v>
      </c>
      <c r="H6830" s="98">
        <v>9172.5300000000007</v>
      </c>
    </row>
    <row r="6831" spans="1:8" x14ac:dyDescent="0.2">
      <c r="A6831" s="98" t="s">
        <v>71</v>
      </c>
      <c r="B6831" s="98" t="s">
        <v>55</v>
      </c>
      <c r="C6831" s="98" t="s">
        <v>82</v>
      </c>
      <c r="D6831" s="106">
        <v>43282</v>
      </c>
      <c r="E6831" s="98" t="s">
        <v>207</v>
      </c>
      <c r="F6831" s="100">
        <v>43221</v>
      </c>
      <c r="G6831" s="98">
        <v>4400.9399999999996</v>
      </c>
      <c r="H6831" s="98">
        <v>413.61</v>
      </c>
    </row>
    <row r="6832" spans="1:8" x14ac:dyDescent="0.2">
      <c r="A6832" s="98" t="s">
        <v>71</v>
      </c>
      <c r="B6832" s="98" t="s">
        <v>55</v>
      </c>
      <c r="C6832" s="98" t="s">
        <v>82</v>
      </c>
      <c r="D6832" s="106">
        <v>43282</v>
      </c>
      <c r="E6832" s="98" t="s">
        <v>199</v>
      </c>
      <c r="F6832" s="100">
        <v>43221</v>
      </c>
      <c r="G6832" s="98">
        <v>101981.49</v>
      </c>
      <c r="H6832" s="98">
        <v>5303.06</v>
      </c>
    </row>
    <row r="6833" spans="1:8" x14ac:dyDescent="0.2">
      <c r="A6833" s="98" t="s">
        <v>71</v>
      </c>
      <c r="B6833" s="98" t="s">
        <v>55</v>
      </c>
      <c r="C6833" s="98" t="s">
        <v>80</v>
      </c>
      <c r="D6833" s="106">
        <v>43282</v>
      </c>
      <c r="E6833" s="98" t="s">
        <v>198</v>
      </c>
      <c r="F6833" s="100">
        <v>43221</v>
      </c>
      <c r="G6833" s="98">
        <v>75288.27</v>
      </c>
      <c r="H6833" s="98">
        <v>-5345.47</v>
      </c>
    </row>
    <row r="6834" spans="1:8" x14ac:dyDescent="0.2">
      <c r="A6834" s="98" t="s">
        <v>71</v>
      </c>
      <c r="B6834" s="98" t="s">
        <v>55</v>
      </c>
      <c r="C6834" s="98" t="s">
        <v>80</v>
      </c>
      <c r="D6834" s="106">
        <v>43282</v>
      </c>
      <c r="E6834" s="98" t="s">
        <v>202</v>
      </c>
      <c r="F6834" s="100">
        <v>43221</v>
      </c>
      <c r="G6834" s="98">
        <v>72039.3</v>
      </c>
      <c r="H6834" s="98">
        <v>9509.25</v>
      </c>
    </row>
    <row r="6835" spans="1:8" x14ac:dyDescent="0.2">
      <c r="A6835" s="98" t="s">
        <v>71</v>
      </c>
      <c r="B6835" s="98" t="s">
        <v>55</v>
      </c>
      <c r="C6835" s="98" t="s">
        <v>80</v>
      </c>
      <c r="D6835" s="106">
        <v>43282</v>
      </c>
      <c r="E6835" s="98" t="s">
        <v>203</v>
      </c>
      <c r="F6835" s="100">
        <v>43221</v>
      </c>
      <c r="G6835" s="98">
        <v>3248.97</v>
      </c>
      <c r="H6835" s="98">
        <v>428.83</v>
      </c>
    </row>
    <row r="6836" spans="1:8" x14ac:dyDescent="0.2">
      <c r="A6836" s="98" t="s">
        <v>71</v>
      </c>
      <c r="B6836" s="98" t="s">
        <v>55</v>
      </c>
      <c r="C6836" s="98" t="s">
        <v>80</v>
      </c>
      <c r="D6836" s="106">
        <v>43282</v>
      </c>
      <c r="E6836" s="98" t="s">
        <v>199</v>
      </c>
      <c r="F6836" s="100">
        <v>43221</v>
      </c>
      <c r="G6836" s="98">
        <v>75288.27</v>
      </c>
      <c r="H6836" s="98">
        <v>5345.47</v>
      </c>
    </row>
    <row r="6837" spans="1:8" x14ac:dyDescent="0.2">
      <c r="A6837" s="98" t="s">
        <v>71</v>
      </c>
      <c r="B6837" s="98" t="s">
        <v>55</v>
      </c>
      <c r="C6837" s="98" t="s">
        <v>81</v>
      </c>
      <c r="D6837" s="106">
        <v>43282</v>
      </c>
      <c r="E6837" s="98" t="s">
        <v>198</v>
      </c>
      <c r="F6837" s="100">
        <v>43221</v>
      </c>
      <c r="G6837" s="98">
        <v>150765.29999999999</v>
      </c>
      <c r="H6837" s="98">
        <v>-5276.76</v>
      </c>
    </row>
    <row r="6838" spans="1:8" x14ac:dyDescent="0.2">
      <c r="A6838" s="98" t="s">
        <v>71</v>
      </c>
      <c r="B6838" s="98" t="s">
        <v>55</v>
      </c>
      <c r="C6838" s="98" t="s">
        <v>81</v>
      </c>
      <c r="D6838" s="106">
        <v>43282</v>
      </c>
      <c r="E6838" s="98" t="s">
        <v>204</v>
      </c>
      <c r="F6838" s="100">
        <v>43221</v>
      </c>
      <c r="G6838" s="98">
        <v>144259.23000000001</v>
      </c>
      <c r="H6838" s="98">
        <v>9376.85</v>
      </c>
    </row>
    <row r="6839" spans="1:8" x14ac:dyDescent="0.2">
      <c r="A6839" s="98" t="s">
        <v>71</v>
      </c>
      <c r="B6839" s="98" t="s">
        <v>55</v>
      </c>
      <c r="C6839" s="98" t="s">
        <v>81</v>
      </c>
      <c r="D6839" s="106">
        <v>43282</v>
      </c>
      <c r="E6839" s="98" t="s">
        <v>205</v>
      </c>
      <c r="F6839" s="100">
        <v>43221</v>
      </c>
      <c r="G6839" s="98">
        <v>6506.07</v>
      </c>
      <c r="H6839" s="98">
        <v>422.97</v>
      </c>
    </row>
    <row r="6840" spans="1:8" x14ac:dyDescent="0.2">
      <c r="A6840" s="98" t="s">
        <v>71</v>
      </c>
      <c r="B6840" s="98" t="s">
        <v>55</v>
      </c>
      <c r="C6840" s="98" t="s">
        <v>81</v>
      </c>
      <c r="D6840" s="106">
        <v>43282</v>
      </c>
      <c r="E6840" s="98" t="s">
        <v>199</v>
      </c>
      <c r="F6840" s="100">
        <v>43221</v>
      </c>
      <c r="G6840" s="98">
        <v>150765.29999999999</v>
      </c>
      <c r="H6840" s="98">
        <v>5276.76</v>
      </c>
    </row>
    <row r="6841" spans="1:8" x14ac:dyDescent="0.2">
      <c r="A6841" s="98" t="s">
        <v>71</v>
      </c>
      <c r="B6841" s="98" t="s">
        <v>55</v>
      </c>
      <c r="C6841" s="98" t="s">
        <v>82</v>
      </c>
      <c r="D6841" s="106">
        <v>43282</v>
      </c>
      <c r="E6841" s="98" t="s">
        <v>198</v>
      </c>
      <c r="F6841" s="100">
        <v>43221</v>
      </c>
      <c r="G6841" s="98">
        <v>60658.37</v>
      </c>
      <c r="H6841" s="98">
        <v>-3154.26</v>
      </c>
    </row>
    <row r="6842" spans="1:8" x14ac:dyDescent="0.2">
      <c r="A6842" s="98" t="s">
        <v>71</v>
      </c>
      <c r="B6842" s="98" t="s">
        <v>55</v>
      </c>
      <c r="C6842" s="98" t="s">
        <v>82</v>
      </c>
      <c r="D6842" s="106">
        <v>43282</v>
      </c>
      <c r="E6842" s="98" t="s">
        <v>206</v>
      </c>
      <c r="F6842" s="100">
        <v>43221</v>
      </c>
      <c r="G6842" s="98">
        <v>58040.7</v>
      </c>
      <c r="H6842" s="98">
        <v>5455.83</v>
      </c>
    </row>
    <row r="6843" spans="1:8" x14ac:dyDescent="0.2">
      <c r="A6843" s="98" t="s">
        <v>71</v>
      </c>
      <c r="B6843" s="98" t="s">
        <v>55</v>
      </c>
      <c r="C6843" s="98" t="s">
        <v>82</v>
      </c>
      <c r="D6843" s="106">
        <v>43282</v>
      </c>
      <c r="E6843" s="98" t="s">
        <v>207</v>
      </c>
      <c r="F6843" s="100">
        <v>43221</v>
      </c>
      <c r="G6843" s="98">
        <v>2617.67</v>
      </c>
      <c r="H6843" s="98">
        <v>246.03</v>
      </c>
    </row>
    <row r="6844" spans="1:8" x14ac:dyDescent="0.2">
      <c r="A6844" s="98" t="s">
        <v>71</v>
      </c>
      <c r="B6844" s="98" t="s">
        <v>55</v>
      </c>
      <c r="C6844" s="98" t="s">
        <v>82</v>
      </c>
      <c r="D6844" s="106">
        <v>43282</v>
      </c>
      <c r="E6844" s="98" t="s">
        <v>199</v>
      </c>
      <c r="F6844" s="100">
        <v>43221</v>
      </c>
      <c r="G6844" s="98">
        <v>60658.37</v>
      </c>
      <c r="H6844" s="98">
        <v>3154.26</v>
      </c>
    </row>
    <row r="6845" spans="1:8" x14ac:dyDescent="0.2">
      <c r="A6845" s="98" t="s">
        <v>71</v>
      </c>
      <c r="B6845" s="98" t="s">
        <v>55</v>
      </c>
      <c r="C6845" s="98" t="s">
        <v>80</v>
      </c>
      <c r="D6845" s="106">
        <v>43221</v>
      </c>
      <c r="E6845" s="98" t="s">
        <v>198</v>
      </c>
      <c r="F6845" s="100">
        <v>43221</v>
      </c>
      <c r="G6845" s="98">
        <v>818.23</v>
      </c>
      <c r="H6845" s="98">
        <v>-58.08</v>
      </c>
    </row>
    <row r="6846" spans="1:8" x14ac:dyDescent="0.2">
      <c r="A6846" s="98" t="s">
        <v>71</v>
      </c>
      <c r="B6846" s="98" t="s">
        <v>55</v>
      </c>
      <c r="C6846" s="98" t="s">
        <v>80</v>
      </c>
      <c r="D6846" s="106">
        <v>43221</v>
      </c>
      <c r="E6846" s="98" t="s">
        <v>202</v>
      </c>
      <c r="F6846" s="100">
        <v>43221</v>
      </c>
      <c r="G6846" s="98">
        <v>782.92</v>
      </c>
      <c r="H6846" s="98">
        <v>103.34</v>
      </c>
    </row>
    <row r="6847" spans="1:8" x14ac:dyDescent="0.2">
      <c r="A6847" s="98" t="s">
        <v>71</v>
      </c>
      <c r="B6847" s="98" t="s">
        <v>55</v>
      </c>
      <c r="C6847" s="98" t="s">
        <v>80</v>
      </c>
      <c r="D6847" s="106">
        <v>43221</v>
      </c>
      <c r="E6847" s="98" t="s">
        <v>203</v>
      </c>
      <c r="F6847" s="100">
        <v>43221</v>
      </c>
      <c r="G6847" s="98">
        <v>35.31</v>
      </c>
      <c r="H6847" s="98">
        <v>4.6500000000000004</v>
      </c>
    </row>
    <row r="6848" spans="1:8" x14ac:dyDescent="0.2">
      <c r="A6848" s="98" t="s">
        <v>71</v>
      </c>
      <c r="B6848" s="98" t="s">
        <v>55</v>
      </c>
      <c r="C6848" s="98" t="s">
        <v>80</v>
      </c>
      <c r="D6848" s="106">
        <v>43221</v>
      </c>
      <c r="E6848" s="98" t="s">
        <v>199</v>
      </c>
      <c r="F6848" s="100">
        <v>43221</v>
      </c>
      <c r="G6848" s="98">
        <v>818.23</v>
      </c>
      <c r="H6848" s="98">
        <v>58.08</v>
      </c>
    </row>
    <row r="6849" spans="1:8" x14ac:dyDescent="0.2">
      <c r="A6849" s="98" t="s">
        <v>71</v>
      </c>
      <c r="B6849" s="98" t="s">
        <v>55</v>
      </c>
      <c r="C6849" s="98" t="s">
        <v>80</v>
      </c>
      <c r="D6849" s="106">
        <v>43221</v>
      </c>
      <c r="E6849" s="98" t="s">
        <v>198</v>
      </c>
      <c r="F6849" s="100">
        <v>43101</v>
      </c>
      <c r="G6849" s="98">
        <v>1568.79</v>
      </c>
      <c r="H6849" s="98">
        <v>-83.15</v>
      </c>
    </row>
    <row r="6850" spans="1:8" x14ac:dyDescent="0.2">
      <c r="A6850" s="98" t="s">
        <v>71</v>
      </c>
      <c r="B6850" s="98" t="s">
        <v>55</v>
      </c>
      <c r="C6850" s="98" t="s">
        <v>80</v>
      </c>
      <c r="D6850" s="106">
        <v>43221</v>
      </c>
      <c r="E6850" s="98" t="s">
        <v>198</v>
      </c>
      <c r="F6850" s="100">
        <v>43221</v>
      </c>
      <c r="G6850" s="98">
        <v>7954.55</v>
      </c>
      <c r="H6850" s="98">
        <v>-564.73</v>
      </c>
    </row>
    <row r="6851" spans="1:8" x14ac:dyDescent="0.2">
      <c r="A6851" s="98" t="s">
        <v>71</v>
      </c>
      <c r="B6851" s="98" t="s">
        <v>55</v>
      </c>
      <c r="C6851" s="98" t="s">
        <v>80</v>
      </c>
      <c r="D6851" s="106">
        <v>43221</v>
      </c>
      <c r="E6851" s="98" t="s">
        <v>202</v>
      </c>
      <c r="F6851" s="100">
        <v>43221</v>
      </c>
      <c r="G6851" s="98">
        <v>7611.29</v>
      </c>
      <c r="H6851" s="98">
        <v>1004.77</v>
      </c>
    </row>
    <row r="6852" spans="1:8" x14ac:dyDescent="0.2">
      <c r="A6852" s="98" t="s">
        <v>71</v>
      </c>
      <c r="B6852" s="98" t="s">
        <v>55</v>
      </c>
      <c r="C6852" s="98" t="s">
        <v>80</v>
      </c>
      <c r="D6852" s="106">
        <v>43221</v>
      </c>
      <c r="E6852" s="98" t="s">
        <v>203</v>
      </c>
      <c r="F6852" s="100">
        <v>43221</v>
      </c>
      <c r="G6852" s="98">
        <v>343.26</v>
      </c>
      <c r="H6852" s="98">
        <v>45.26</v>
      </c>
    </row>
    <row r="6853" spans="1:8" x14ac:dyDescent="0.2">
      <c r="A6853" s="98" t="s">
        <v>71</v>
      </c>
      <c r="B6853" s="98" t="s">
        <v>55</v>
      </c>
      <c r="C6853" s="98" t="s">
        <v>80</v>
      </c>
      <c r="D6853" s="106">
        <v>43221</v>
      </c>
      <c r="E6853" s="98" t="s">
        <v>199</v>
      </c>
      <c r="F6853" s="100">
        <v>43221</v>
      </c>
      <c r="G6853" s="98">
        <v>7954.55</v>
      </c>
      <c r="H6853" s="98">
        <v>564.73</v>
      </c>
    </row>
    <row r="6854" spans="1:8" x14ac:dyDescent="0.2">
      <c r="A6854" s="98" t="s">
        <v>71</v>
      </c>
      <c r="B6854" s="98" t="s">
        <v>55</v>
      </c>
      <c r="C6854" s="98" t="s">
        <v>80</v>
      </c>
      <c r="D6854" s="106">
        <v>43221</v>
      </c>
      <c r="E6854" s="98" t="s">
        <v>198</v>
      </c>
      <c r="F6854" s="100">
        <v>43101</v>
      </c>
      <c r="G6854" s="98">
        <v>19926.400000000001</v>
      </c>
      <c r="H6854" s="98">
        <v>-1056.1199999999999</v>
      </c>
    </row>
    <row r="6855" spans="1:8" x14ac:dyDescent="0.2">
      <c r="A6855" s="98" t="s">
        <v>71</v>
      </c>
      <c r="B6855" s="98" t="s">
        <v>55</v>
      </c>
      <c r="C6855" s="98" t="s">
        <v>80</v>
      </c>
      <c r="D6855" s="106">
        <v>43221</v>
      </c>
      <c r="E6855" s="98" t="s">
        <v>199</v>
      </c>
      <c r="F6855" s="100">
        <v>43101</v>
      </c>
      <c r="G6855" s="98">
        <v>19926.400000000001</v>
      </c>
      <c r="H6855" s="98">
        <v>1056.1199999999999</v>
      </c>
    </row>
    <row r="6856" spans="1:8" x14ac:dyDescent="0.2">
      <c r="A6856" s="98" t="s">
        <v>71</v>
      </c>
      <c r="B6856" s="98" t="s">
        <v>55</v>
      </c>
      <c r="C6856" s="98" t="s">
        <v>80</v>
      </c>
      <c r="D6856" s="106">
        <v>43221</v>
      </c>
      <c r="E6856" s="98" t="s">
        <v>193</v>
      </c>
      <c r="F6856" s="100">
        <v>43101</v>
      </c>
      <c r="G6856" s="98">
        <v>19066.490000000002</v>
      </c>
      <c r="H6856" s="98">
        <v>2516.81</v>
      </c>
    </row>
    <row r="6857" spans="1:8" x14ac:dyDescent="0.2">
      <c r="A6857" s="98" t="s">
        <v>71</v>
      </c>
      <c r="B6857" s="98" t="s">
        <v>55</v>
      </c>
      <c r="C6857" s="98" t="s">
        <v>80</v>
      </c>
      <c r="D6857" s="106">
        <v>43221</v>
      </c>
      <c r="E6857" s="98" t="s">
        <v>192</v>
      </c>
      <c r="F6857" s="100">
        <v>43101</v>
      </c>
      <c r="G6857" s="98">
        <v>859.91</v>
      </c>
      <c r="H6857" s="98">
        <v>113.5</v>
      </c>
    </row>
    <row r="6858" spans="1:8" x14ac:dyDescent="0.2">
      <c r="A6858" s="98" t="s">
        <v>71</v>
      </c>
      <c r="B6858" s="98" t="s">
        <v>55</v>
      </c>
      <c r="C6858" s="98" t="s">
        <v>81</v>
      </c>
      <c r="D6858" s="106">
        <v>43221</v>
      </c>
      <c r="E6858" s="98" t="s">
        <v>199</v>
      </c>
      <c r="F6858" s="100">
        <v>43221</v>
      </c>
      <c r="G6858" s="98">
        <v>14883.25</v>
      </c>
      <c r="H6858" s="98">
        <v>520.91999999999996</v>
      </c>
    </row>
    <row r="6859" spans="1:8" x14ac:dyDescent="0.2">
      <c r="A6859" s="98" t="s">
        <v>71</v>
      </c>
      <c r="B6859" s="98" t="s">
        <v>55</v>
      </c>
      <c r="C6859" s="98" t="s">
        <v>81</v>
      </c>
      <c r="D6859" s="106">
        <v>43221</v>
      </c>
      <c r="E6859" s="98" t="s">
        <v>198</v>
      </c>
      <c r="F6859" s="100">
        <v>43221</v>
      </c>
      <c r="G6859" s="98">
        <v>14883.25</v>
      </c>
      <c r="H6859" s="98">
        <v>-520.91999999999996</v>
      </c>
    </row>
    <row r="6860" spans="1:8" x14ac:dyDescent="0.2">
      <c r="A6860" s="98" t="s">
        <v>71</v>
      </c>
      <c r="B6860" s="98" t="s">
        <v>55</v>
      </c>
      <c r="C6860" s="98" t="s">
        <v>81</v>
      </c>
      <c r="D6860" s="106">
        <v>43221</v>
      </c>
      <c r="E6860" s="98" t="s">
        <v>204</v>
      </c>
      <c r="F6860" s="100">
        <v>43221</v>
      </c>
      <c r="G6860" s="98">
        <v>14240.98</v>
      </c>
      <c r="H6860" s="98">
        <v>925.68</v>
      </c>
    </row>
    <row r="6861" spans="1:8" x14ac:dyDescent="0.2">
      <c r="A6861" s="98" t="s">
        <v>71</v>
      </c>
      <c r="B6861" s="98" t="s">
        <v>55</v>
      </c>
      <c r="C6861" s="98" t="s">
        <v>81</v>
      </c>
      <c r="D6861" s="106">
        <v>43221</v>
      </c>
      <c r="E6861" s="98" t="s">
        <v>205</v>
      </c>
      <c r="F6861" s="100">
        <v>43221</v>
      </c>
      <c r="G6861" s="98">
        <v>642.27</v>
      </c>
      <c r="H6861" s="98">
        <v>41.75</v>
      </c>
    </row>
    <row r="6862" spans="1:8" x14ac:dyDescent="0.2">
      <c r="A6862" s="98" t="s">
        <v>71</v>
      </c>
      <c r="B6862" s="98" t="s">
        <v>55</v>
      </c>
      <c r="C6862" s="98" t="s">
        <v>81</v>
      </c>
      <c r="D6862" s="106">
        <v>43221</v>
      </c>
      <c r="E6862" s="98" t="s">
        <v>199</v>
      </c>
      <c r="F6862" s="100">
        <v>43101</v>
      </c>
      <c r="G6862" s="98">
        <v>52962.47</v>
      </c>
      <c r="H6862" s="98">
        <v>1377.04</v>
      </c>
    </row>
    <row r="6863" spans="1:8" x14ac:dyDescent="0.2">
      <c r="A6863" s="98" t="s">
        <v>71</v>
      </c>
      <c r="B6863" s="98" t="s">
        <v>55</v>
      </c>
      <c r="C6863" s="98" t="s">
        <v>81</v>
      </c>
      <c r="D6863" s="106">
        <v>43221</v>
      </c>
      <c r="E6863" s="98" t="s">
        <v>195</v>
      </c>
      <c r="F6863" s="100">
        <v>43101</v>
      </c>
      <c r="G6863" s="98">
        <v>50676.95</v>
      </c>
      <c r="H6863" s="98">
        <v>3293.97</v>
      </c>
    </row>
    <row r="6864" spans="1:8" x14ac:dyDescent="0.2">
      <c r="A6864" s="98" t="s">
        <v>71</v>
      </c>
      <c r="B6864" s="98" t="s">
        <v>55</v>
      </c>
      <c r="C6864" s="98" t="s">
        <v>81</v>
      </c>
      <c r="D6864" s="106">
        <v>43221</v>
      </c>
      <c r="E6864" s="98" t="s">
        <v>194</v>
      </c>
      <c r="F6864" s="100">
        <v>43101</v>
      </c>
      <c r="G6864" s="98">
        <v>2285.52</v>
      </c>
      <c r="H6864" s="98">
        <v>148.58000000000001</v>
      </c>
    </row>
    <row r="6865" spans="1:8" x14ac:dyDescent="0.2">
      <c r="A6865" s="98" t="s">
        <v>71</v>
      </c>
      <c r="B6865" s="98" t="s">
        <v>55</v>
      </c>
      <c r="C6865" s="98" t="s">
        <v>81</v>
      </c>
      <c r="D6865" s="106">
        <v>43221</v>
      </c>
      <c r="E6865" s="98" t="s">
        <v>198</v>
      </c>
      <c r="F6865" s="100">
        <v>43101</v>
      </c>
      <c r="G6865" s="98">
        <v>52962.47</v>
      </c>
      <c r="H6865" s="98">
        <v>-1377.04</v>
      </c>
    </row>
    <row r="6866" spans="1:8" x14ac:dyDescent="0.2">
      <c r="A6866" s="98" t="s">
        <v>71</v>
      </c>
      <c r="B6866" s="98" t="s">
        <v>54</v>
      </c>
      <c r="C6866" s="98" t="s">
        <v>80</v>
      </c>
      <c r="D6866" s="106">
        <v>43221</v>
      </c>
      <c r="E6866" s="98" t="s">
        <v>198</v>
      </c>
      <c r="F6866" s="100">
        <v>43101</v>
      </c>
      <c r="G6866" s="98">
        <v>59862.93</v>
      </c>
      <c r="H6866" s="98">
        <v>-3172.87</v>
      </c>
    </row>
    <row r="6867" spans="1:8" x14ac:dyDescent="0.2">
      <c r="A6867" s="98" t="s">
        <v>71</v>
      </c>
      <c r="B6867" s="98" t="s">
        <v>54</v>
      </c>
      <c r="C6867" s="98" t="s">
        <v>80</v>
      </c>
      <c r="D6867" s="106">
        <v>43221</v>
      </c>
      <c r="E6867" s="98" t="s">
        <v>193</v>
      </c>
      <c r="F6867" s="100">
        <v>43101</v>
      </c>
      <c r="G6867" s="98">
        <v>57279.72</v>
      </c>
      <c r="H6867" s="98">
        <v>7560.96</v>
      </c>
    </row>
    <row r="6868" spans="1:8" x14ac:dyDescent="0.2">
      <c r="A6868" s="98" t="s">
        <v>71</v>
      </c>
      <c r="B6868" s="98" t="s">
        <v>54</v>
      </c>
      <c r="C6868" s="98" t="s">
        <v>80</v>
      </c>
      <c r="D6868" s="106">
        <v>43221</v>
      </c>
      <c r="E6868" s="98" t="s">
        <v>192</v>
      </c>
      <c r="F6868" s="100">
        <v>43101</v>
      </c>
      <c r="G6868" s="98">
        <v>2583.21</v>
      </c>
      <c r="H6868" s="98">
        <v>341.03</v>
      </c>
    </row>
    <row r="6869" spans="1:8" x14ac:dyDescent="0.2">
      <c r="A6869" s="98" t="s">
        <v>71</v>
      </c>
      <c r="B6869" s="98" t="s">
        <v>54</v>
      </c>
      <c r="C6869" s="98" t="s">
        <v>80</v>
      </c>
      <c r="D6869" s="106">
        <v>43221</v>
      </c>
      <c r="E6869" s="98" t="s">
        <v>199</v>
      </c>
      <c r="F6869" s="100">
        <v>43101</v>
      </c>
      <c r="G6869" s="98">
        <v>59862.93</v>
      </c>
      <c r="H6869" s="98">
        <v>3172.87</v>
      </c>
    </row>
    <row r="6870" spans="1:8" x14ac:dyDescent="0.2">
      <c r="A6870" s="98" t="s">
        <v>71</v>
      </c>
      <c r="B6870" s="98" t="s">
        <v>54</v>
      </c>
      <c r="C6870" s="98" t="s">
        <v>81</v>
      </c>
      <c r="D6870" s="106">
        <v>43221</v>
      </c>
      <c r="E6870" s="98" t="s">
        <v>198</v>
      </c>
      <c r="F6870" s="100">
        <v>43101</v>
      </c>
      <c r="G6870" s="98">
        <v>200840.63</v>
      </c>
      <c r="H6870" s="98">
        <v>-5221.84</v>
      </c>
    </row>
    <row r="6871" spans="1:8" x14ac:dyDescent="0.2">
      <c r="A6871" s="98" t="s">
        <v>71</v>
      </c>
      <c r="B6871" s="98" t="s">
        <v>54</v>
      </c>
      <c r="C6871" s="98" t="s">
        <v>81</v>
      </c>
      <c r="D6871" s="106">
        <v>43221</v>
      </c>
      <c r="E6871" s="98" t="s">
        <v>195</v>
      </c>
      <c r="F6871" s="100">
        <v>43101</v>
      </c>
      <c r="G6871" s="98">
        <v>192173.56</v>
      </c>
      <c r="H6871" s="98">
        <v>12491.35</v>
      </c>
    </row>
    <row r="6872" spans="1:8" x14ac:dyDescent="0.2">
      <c r="A6872" s="98" t="s">
        <v>71</v>
      </c>
      <c r="B6872" s="98" t="s">
        <v>54</v>
      </c>
      <c r="C6872" s="98" t="s">
        <v>81</v>
      </c>
      <c r="D6872" s="106">
        <v>43221</v>
      </c>
      <c r="E6872" s="98" t="s">
        <v>194</v>
      </c>
      <c r="F6872" s="100">
        <v>43101</v>
      </c>
      <c r="G6872" s="98">
        <v>8667.07</v>
      </c>
      <c r="H6872" s="98">
        <v>563.37</v>
      </c>
    </row>
    <row r="6873" spans="1:8" x14ac:dyDescent="0.2">
      <c r="A6873" s="98" t="s">
        <v>71</v>
      </c>
      <c r="B6873" s="98" t="s">
        <v>54</v>
      </c>
      <c r="C6873" s="98" t="s">
        <v>81</v>
      </c>
      <c r="D6873" s="106">
        <v>43221</v>
      </c>
      <c r="E6873" s="98" t="s">
        <v>199</v>
      </c>
      <c r="F6873" s="100">
        <v>43101</v>
      </c>
      <c r="G6873" s="98">
        <v>200840.63</v>
      </c>
      <c r="H6873" s="98">
        <v>5221.84</v>
      </c>
    </row>
    <row r="6874" spans="1:8" x14ac:dyDescent="0.2">
      <c r="A6874" s="98" t="s">
        <v>71</v>
      </c>
      <c r="B6874" s="98" t="s">
        <v>54</v>
      </c>
      <c r="C6874" s="98" t="s">
        <v>82</v>
      </c>
      <c r="D6874" s="106">
        <v>43221</v>
      </c>
      <c r="E6874" s="98" t="s">
        <v>198</v>
      </c>
      <c r="F6874" s="100">
        <v>43101</v>
      </c>
      <c r="G6874" s="98">
        <v>54766.75</v>
      </c>
      <c r="H6874" s="98">
        <v>-2081.23</v>
      </c>
    </row>
    <row r="6875" spans="1:8" x14ac:dyDescent="0.2">
      <c r="A6875" s="98" t="s">
        <v>71</v>
      </c>
      <c r="B6875" s="98" t="s">
        <v>54</v>
      </c>
      <c r="C6875" s="98" t="s">
        <v>82</v>
      </c>
      <c r="D6875" s="106">
        <v>43221</v>
      </c>
      <c r="E6875" s="98" t="s">
        <v>197</v>
      </c>
      <c r="F6875" s="100">
        <v>43101</v>
      </c>
      <c r="G6875" s="98">
        <v>52403.22</v>
      </c>
      <c r="H6875" s="98">
        <v>4978.43</v>
      </c>
    </row>
    <row r="6876" spans="1:8" x14ac:dyDescent="0.2">
      <c r="A6876" s="98" t="s">
        <v>71</v>
      </c>
      <c r="B6876" s="98" t="s">
        <v>54</v>
      </c>
      <c r="C6876" s="98" t="s">
        <v>82</v>
      </c>
      <c r="D6876" s="106">
        <v>43221</v>
      </c>
      <c r="E6876" s="98" t="s">
        <v>196</v>
      </c>
      <c r="F6876" s="100">
        <v>43101</v>
      </c>
      <c r="G6876" s="98">
        <v>2363.5300000000002</v>
      </c>
      <c r="H6876" s="98">
        <v>224.56</v>
      </c>
    </row>
    <row r="6877" spans="1:8" x14ac:dyDescent="0.2">
      <c r="A6877" s="98" t="s">
        <v>71</v>
      </c>
      <c r="B6877" s="98" t="s">
        <v>54</v>
      </c>
      <c r="C6877" s="98" t="s">
        <v>82</v>
      </c>
      <c r="D6877" s="106">
        <v>43221</v>
      </c>
      <c r="E6877" s="98" t="s">
        <v>199</v>
      </c>
      <c r="F6877" s="100">
        <v>43101</v>
      </c>
      <c r="G6877" s="98">
        <v>54766.75</v>
      </c>
      <c r="H6877" s="98">
        <v>2081.23</v>
      </c>
    </row>
    <row r="6878" spans="1:8" x14ac:dyDescent="0.2">
      <c r="A6878" s="98" t="s">
        <v>71</v>
      </c>
      <c r="B6878" s="98" t="s">
        <v>54</v>
      </c>
      <c r="C6878" s="98" t="s">
        <v>80</v>
      </c>
      <c r="D6878" s="106">
        <v>43221</v>
      </c>
      <c r="E6878" s="98" t="s">
        <v>192</v>
      </c>
      <c r="F6878" s="100">
        <v>43101</v>
      </c>
      <c r="G6878" s="98">
        <v>1455.33</v>
      </c>
      <c r="H6878" s="98">
        <v>192.14</v>
      </c>
    </row>
    <row r="6879" spans="1:8" x14ac:dyDescent="0.2">
      <c r="A6879" s="98" t="s">
        <v>71</v>
      </c>
      <c r="B6879" s="98" t="s">
        <v>54</v>
      </c>
      <c r="C6879" s="98" t="s">
        <v>80</v>
      </c>
      <c r="D6879" s="106">
        <v>43221</v>
      </c>
      <c r="E6879" s="98" t="s">
        <v>199</v>
      </c>
      <c r="F6879" s="100">
        <v>43101</v>
      </c>
      <c r="G6879" s="98">
        <v>33723.699999999997</v>
      </c>
      <c r="H6879" s="98">
        <v>1787.38</v>
      </c>
    </row>
    <row r="6880" spans="1:8" x14ac:dyDescent="0.2">
      <c r="A6880" s="98" t="s">
        <v>71</v>
      </c>
      <c r="B6880" s="98" t="s">
        <v>54</v>
      </c>
      <c r="C6880" s="98" t="s">
        <v>80</v>
      </c>
      <c r="D6880" s="106">
        <v>43221</v>
      </c>
      <c r="E6880" s="98" t="s">
        <v>198</v>
      </c>
      <c r="F6880" s="100">
        <v>43101</v>
      </c>
      <c r="G6880" s="98">
        <v>33723.699999999997</v>
      </c>
      <c r="H6880" s="98">
        <v>-1787.38</v>
      </c>
    </row>
    <row r="6881" spans="1:8" x14ac:dyDescent="0.2">
      <c r="A6881" s="98" t="s">
        <v>71</v>
      </c>
      <c r="B6881" s="98" t="s">
        <v>55</v>
      </c>
      <c r="C6881" s="98" t="s">
        <v>80</v>
      </c>
      <c r="D6881" s="106">
        <v>43221</v>
      </c>
      <c r="E6881" s="98" t="s">
        <v>198</v>
      </c>
      <c r="F6881" s="100">
        <v>43101</v>
      </c>
      <c r="G6881" s="98">
        <v>23755.81</v>
      </c>
      <c r="H6881" s="98">
        <v>-1259.06</v>
      </c>
    </row>
    <row r="6882" spans="1:8" x14ac:dyDescent="0.2">
      <c r="A6882" s="98" t="s">
        <v>71</v>
      </c>
      <c r="B6882" s="98" t="s">
        <v>55</v>
      </c>
      <c r="C6882" s="98" t="s">
        <v>80</v>
      </c>
      <c r="D6882" s="106">
        <v>43221</v>
      </c>
      <c r="E6882" s="98" t="s">
        <v>193</v>
      </c>
      <c r="F6882" s="100">
        <v>43101</v>
      </c>
      <c r="G6882" s="98">
        <v>22730.66</v>
      </c>
      <c r="H6882" s="98">
        <v>3000.47</v>
      </c>
    </row>
    <row r="6883" spans="1:8" x14ac:dyDescent="0.2">
      <c r="A6883" s="98" t="s">
        <v>71</v>
      </c>
      <c r="B6883" s="98" t="s">
        <v>55</v>
      </c>
      <c r="C6883" s="98" t="s">
        <v>80</v>
      </c>
      <c r="D6883" s="106">
        <v>43221</v>
      </c>
      <c r="E6883" s="98" t="s">
        <v>192</v>
      </c>
      <c r="F6883" s="100">
        <v>43101</v>
      </c>
      <c r="G6883" s="98">
        <v>1025.1500000000001</v>
      </c>
      <c r="H6883" s="98">
        <v>135.33000000000001</v>
      </c>
    </row>
    <row r="6884" spans="1:8" x14ac:dyDescent="0.2">
      <c r="A6884" s="98" t="s">
        <v>71</v>
      </c>
      <c r="B6884" s="98" t="s">
        <v>55</v>
      </c>
      <c r="C6884" s="98" t="s">
        <v>80</v>
      </c>
      <c r="D6884" s="106">
        <v>43221</v>
      </c>
      <c r="E6884" s="98" t="s">
        <v>199</v>
      </c>
      <c r="F6884" s="100">
        <v>43101</v>
      </c>
      <c r="G6884" s="98">
        <v>23755.81</v>
      </c>
      <c r="H6884" s="98">
        <v>1259.06</v>
      </c>
    </row>
    <row r="6885" spans="1:8" x14ac:dyDescent="0.2">
      <c r="A6885" s="98" t="s">
        <v>71</v>
      </c>
      <c r="B6885" s="98" t="s">
        <v>55</v>
      </c>
      <c r="C6885" s="98" t="s">
        <v>81</v>
      </c>
      <c r="D6885" s="106">
        <v>43221</v>
      </c>
      <c r="E6885" s="98" t="s">
        <v>198</v>
      </c>
      <c r="F6885" s="100">
        <v>43101</v>
      </c>
      <c r="G6885" s="98">
        <v>73688.429999999993</v>
      </c>
      <c r="H6885" s="98">
        <v>-1915.84</v>
      </c>
    </row>
    <row r="6886" spans="1:8" x14ac:dyDescent="0.2">
      <c r="A6886" s="98" t="s">
        <v>71</v>
      </c>
      <c r="B6886" s="98" t="s">
        <v>55</v>
      </c>
      <c r="C6886" s="98" t="s">
        <v>81</v>
      </c>
      <c r="D6886" s="106">
        <v>43221</v>
      </c>
      <c r="E6886" s="98" t="s">
        <v>195</v>
      </c>
      <c r="F6886" s="100">
        <v>43101</v>
      </c>
      <c r="G6886" s="98">
        <v>70508.509999999995</v>
      </c>
      <c r="H6886" s="98">
        <v>4583.05</v>
      </c>
    </row>
    <row r="6887" spans="1:8" x14ac:dyDescent="0.2">
      <c r="A6887" s="98" t="s">
        <v>71</v>
      </c>
      <c r="B6887" s="98" t="s">
        <v>55</v>
      </c>
      <c r="C6887" s="98" t="s">
        <v>81</v>
      </c>
      <c r="D6887" s="106">
        <v>43221</v>
      </c>
      <c r="E6887" s="98" t="s">
        <v>194</v>
      </c>
      <c r="F6887" s="100">
        <v>43101</v>
      </c>
      <c r="G6887" s="98">
        <v>3179.92</v>
      </c>
      <c r="H6887" s="98">
        <v>206.72</v>
      </c>
    </row>
    <row r="6888" spans="1:8" x14ac:dyDescent="0.2">
      <c r="A6888" s="98" t="s">
        <v>71</v>
      </c>
      <c r="B6888" s="98" t="s">
        <v>55</v>
      </c>
      <c r="C6888" s="98" t="s">
        <v>81</v>
      </c>
      <c r="D6888" s="106">
        <v>43221</v>
      </c>
      <c r="E6888" s="98" t="s">
        <v>199</v>
      </c>
      <c r="F6888" s="100">
        <v>43101</v>
      </c>
      <c r="G6888" s="98">
        <v>73688.429999999993</v>
      </c>
      <c r="H6888" s="98">
        <v>1915.84</v>
      </c>
    </row>
    <row r="6889" spans="1:8" x14ac:dyDescent="0.2">
      <c r="A6889" s="98" t="s">
        <v>71</v>
      </c>
      <c r="B6889" s="98" t="s">
        <v>55</v>
      </c>
      <c r="C6889" s="98" t="s">
        <v>82</v>
      </c>
      <c r="D6889" s="106">
        <v>43221</v>
      </c>
      <c r="E6889" s="98" t="s">
        <v>198</v>
      </c>
      <c r="F6889" s="100">
        <v>43101</v>
      </c>
      <c r="G6889" s="98">
        <v>25219.95</v>
      </c>
      <c r="H6889" s="98">
        <v>-958.37</v>
      </c>
    </row>
    <row r="6890" spans="1:8" x14ac:dyDescent="0.2">
      <c r="A6890" s="98" t="s">
        <v>71</v>
      </c>
      <c r="B6890" s="98" t="s">
        <v>55</v>
      </c>
      <c r="C6890" s="98" t="s">
        <v>82</v>
      </c>
      <c r="D6890" s="106">
        <v>43221</v>
      </c>
      <c r="E6890" s="98" t="s">
        <v>197</v>
      </c>
      <c r="F6890" s="100">
        <v>43101</v>
      </c>
      <c r="G6890" s="98">
        <v>24131.61</v>
      </c>
      <c r="H6890" s="98">
        <v>2292.5300000000002</v>
      </c>
    </row>
    <row r="6891" spans="1:8" x14ac:dyDescent="0.2">
      <c r="A6891" s="98" t="s">
        <v>71</v>
      </c>
      <c r="B6891" s="98" t="s">
        <v>55</v>
      </c>
      <c r="C6891" s="98" t="s">
        <v>82</v>
      </c>
      <c r="D6891" s="106">
        <v>43221</v>
      </c>
      <c r="E6891" s="98" t="s">
        <v>196</v>
      </c>
      <c r="F6891" s="100">
        <v>43101</v>
      </c>
      <c r="G6891" s="98">
        <v>1088.3399999999999</v>
      </c>
      <c r="H6891" s="98">
        <v>103.4</v>
      </c>
    </row>
    <row r="6892" spans="1:8" x14ac:dyDescent="0.2">
      <c r="A6892" s="98" t="s">
        <v>71</v>
      </c>
      <c r="B6892" s="98" t="s">
        <v>55</v>
      </c>
      <c r="C6892" s="98" t="s">
        <v>82</v>
      </c>
      <c r="D6892" s="106">
        <v>43221</v>
      </c>
      <c r="E6892" s="98" t="s">
        <v>199</v>
      </c>
      <c r="F6892" s="100">
        <v>43101</v>
      </c>
      <c r="G6892" s="98">
        <v>25219.95</v>
      </c>
      <c r="H6892" s="98">
        <v>958.37</v>
      </c>
    </row>
    <row r="6893" spans="1:8" x14ac:dyDescent="0.2">
      <c r="A6893" s="98" t="s">
        <v>71</v>
      </c>
      <c r="B6893" s="98" t="s">
        <v>55</v>
      </c>
      <c r="C6893" s="98" t="s">
        <v>80</v>
      </c>
      <c r="D6893" s="106">
        <v>43221</v>
      </c>
      <c r="E6893" s="98" t="s">
        <v>193</v>
      </c>
      <c r="F6893" s="100">
        <v>43101</v>
      </c>
      <c r="G6893" s="98">
        <v>1042.6500000000001</v>
      </c>
      <c r="H6893" s="98">
        <v>137.62</v>
      </c>
    </row>
    <row r="6894" spans="1:8" x14ac:dyDescent="0.2">
      <c r="A6894" s="98" t="s">
        <v>71</v>
      </c>
      <c r="B6894" s="98" t="s">
        <v>55</v>
      </c>
      <c r="C6894" s="98" t="s">
        <v>80</v>
      </c>
      <c r="D6894" s="106">
        <v>43221</v>
      </c>
      <c r="E6894" s="98" t="s">
        <v>192</v>
      </c>
      <c r="F6894" s="100">
        <v>43101</v>
      </c>
      <c r="G6894" s="98">
        <v>47.03</v>
      </c>
      <c r="H6894" s="98">
        <v>6.22</v>
      </c>
    </row>
    <row r="6895" spans="1:8" x14ac:dyDescent="0.2">
      <c r="A6895" s="98" t="s">
        <v>71</v>
      </c>
      <c r="B6895" s="98" t="s">
        <v>55</v>
      </c>
      <c r="C6895" s="98" t="s">
        <v>80</v>
      </c>
      <c r="D6895" s="106">
        <v>43221</v>
      </c>
      <c r="E6895" s="98" t="s">
        <v>199</v>
      </c>
      <c r="F6895" s="100">
        <v>43101</v>
      </c>
      <c r="G6895" s="98">
        <v>1089.68</v>
      </c>
      <c r="H6895" s="98">
        <v>57.77</v>
      </c>
    </row>
    <row r="6896" spans="1:8" x14ac:dyDescent="0.2">
      <c r="A6896" s="98" t="s">
        <v>71</v>
      </c>
      <c r="B6896" s="98" t="s">
        <v>55</v>
      </c>
      <c r="C6896" s="98" t="s">
        <v>81</v>
      </c>
      <c r="D6896" s="106">
        <v>43221</v>
      </c>
      <c r="E6896" s="98" t="s">
        <v>198</v>
      </c>
      <c r="F6896" s="100">
        <v>43101</v>
      </c>
      <c r="G6896" s="98">
        <v>6485.74</v>
      </c>
      <c r="H6896" s="98">
        <v>-168.64</v>
      </c>
    </row>
    <row r="6897" spans="1:8" x14ac:dyDescent="0.2">
      <c r="A6897" s="98" t="s">
        <v>71</v>
      </c>
      <c r="B6897" s="98" t="s">
        <v>55</v>
      </c>
      <c r="C6897" s="98" t="s">
        <v>81</v>
      </c>
      <c r="D6897" s="106">
        <v>43221</v>
      </c>
      <c r="E6897" s="98" t="s">
        <v>195</v>
      </c>
      <c r="F6897" s="100">
        <v>43101</v>
      </c>
      <c r="G6897" s="98">
        <v>6205.85</v>
      </c>
      <c r="H6897" s="98">
        <v>403.39</v>
      </c>
    </row>
    <row r="6898" spans="1:8" x14ac:dyDescent="0.2">
      <c r="A6898" s="98" t="s">
        <v>71</v>
      </c>
      <c r="B6898" s="98" t="s">
        <v>55</v>
      </c>
      <c r="C6898" s="98" t="s">
        <v>81</v>
      </c>
      <c r="D6898" s="106">
        <v>43221</v>
      </c>
      <c r="E6898" s="98" t="s">
        <v>194</v>
      </c>
      <c r="F6898" s="100">
        <v>43101</v>
      </c>
      <c r="G6898" s="98">
        <v>279.89</v>
      </c>
      <c r="H6898" s="98">
        <v>18.18</v>
      </c>
    </row>
    <row r="6899" spans="1:8" x14ac:dyDescent="0.2">
      <c r="A6899" s="98" t="s">
        <v>71</v>
      </c>
      <c r="B6899" s="98" t="s">
        <v>55</v>
      </c>
      <c r="C6899" s="98" t="s">
        <v>81</v>
      </c>
      <c r="D6899" s="106">
        <v>43221</v>
      </c>
      <c r="E6899" s="98" t="s">
        <v>199</v>
      </c>
      <c r="F6899" s="100">
        <v>43101</v>
      </c>
      <c r="G6899" s="98">
        <v>6485.74</v>
      </c>
      <c r="H6899" s="98">
        <v>168.64</v>
      </c>
    </row>
    <row r="6900" spans="1:8" x14ac:dyDescent="0.2">
      <c r="A6900" s="98" t="s">
        <v>71</v>
      </c>
      <c r="B6900" s="98" t="s">
        <v>55</v>
      </c>
      <c r="C6900" s="98" t="s">
        <v>82</v>
      </c>
      <c r="D6900" s="106">
        <v>43221</v>
      </c>
      <c r="E6900" s="98" t="s">
        <v>198</v>
      </c>
      <c r="F6900" s="100">
        <v>43101</v>
      </c>
      <c r="G6900" s="98">
        <v>1154.82</v>
      </c>
      <c r="H6900" s="98">
        <v>-43.89</v>
      </c>
    </row>
    <row r="6901" spans="1:8" x14ac:dyDescent="0.2">
      <c r="A6901" s="98" t="s">
        <v>71</v>
      </c>
      <c r="B6901" s="98" t="s">
        <v>55</v>
      </c>
      <c r="C6901" s="98" t="s">
        <v>82</v>
      </c>
      <c r="D6901" s="106">
        <v>43221</v>
      </c>
      <c r="E6901" s="98" t="s">
        <v>197</v>
      </c>
      <c r="F6901" s="100">
        <v>43101</v>
      </c>
      <c r="G6901" s="98">
        <v>1104.99</v>
      </c>
      <c r="H6901" s="98">
        <v>104.97</v>
      </c>
    </row>
    <row r="6902" spans="1:8" x14ac:dyDescent="0.2">
      <c r="A6902" s="98" t="s">
        <v>71</v>
      </c>
      <c r="B6902" s="98" t="s">
        <v>55</v>
      </c>
      <c r="C6902" s="98" t="s">
        <v>82</v>
      </c>
      <c r="D6902" s="106">
        <v>43221</v>
      </c>
      <c r="E6902" s="98" t="s">
        <v>196</v>
      </c>
      <c r="F6902" s="100">
        <v>43101</v>
      </c>
      <c r="G6902" s="98">
        <v>49.83</v>
      </c>
      <c r="H6902" s="98">
        <v>4.7300000000000004</v>
      </c>
    </row>
    <row r="6903" spans="1:8" x14ac:dyDescent="0.2">
      <c r="A6903" s="98" t="s">
        <v>71</v>
      </c>
      <c r="B6903" s="98" t="s">
        <v>55</v>
      </c>
      <c r="C6903" s="98" t="s">
        <v>82</v>
      </c>
      <c r="D6903" s="106">
        <v>43221</v>
      </c>
      <c r="E6903" s="98" t="s">
        <v>199</v>
      </c>
      <c r="F6903" s="100">
        <v>43101</v>
      </c>
      <c r="G6903" s="98">
        <v>1154.82</v>
      </c>
      <c r="H6903" s="98">
        <v>43.89</v>
      </c>
    </row>
    <row r="6904" spans="1:8" x14ac:dyDescent="0.2">
      <c r="A6904" s="98" t="s">
        <v>71</v>
      </c>
      <c r="B6904" s="98" t="s">
        <v>55</v>
      </c>
      <c r="C6904" s="98" t="s">
        <v>80</v>
      </c>
      <c r="D6904" s="106">
        <v>43221</v>
      </c>
      <c r="E6904" s="98" t="s">
        <v>198</v>
      </c>
      <c r="F6904" s="100">
        <v>43101</v>
      </c>
      <c r="G6904" s="98">
        <v>1089.68</v>
      </c>
      <c r="H6904" s="98">
        <v>-57.77</v>
      </c>
    </row>
    <row r="6905" spans="1:8" x14ac:dyDescent="0.2">
      <c r="A6905" s="98" t="s">
        <v>71</v>
      </c>
      <c r="B6905" s="98" t="s">
        <v>55</v>
      </c>
      <c r="C6905" s="98" t="s">
        <v>80</v>
      </c>
      <c r="D6905" s="106">
        <v>43221</v>
      </c>
      <c r="E6905" s="98" t="s">
        <v>198</v>
      </c>
      <c r="F6905" s="100">
        <v>43101</v>
      </c>
      <c r="G6905" s="98">
        <v>33069.9</v>
      </c>
      <c r="H6905" s="98">
        <v>-1752.7</v>
      </c>
    </row>
    <row r="6906" spans="1:8" x14ac:dyDescent="0.2">
      <c r="A6906" s="98" t="s">
        <v>71</v>
      </c>
      <c r="B6906" s="98" t="s">
        <v>55</v>
      </c>
      <c r="C6906" s="98" t="s">
        <v>80</v>
      </c>
      <c r="D6906" s="106">
        <v>43221</v>
      </c>
      <c r="E6906" s="98" t="s">
        <v>193</v>
      </c>
      <c r="F6906" s="100">
        <v>43101</v>
      </c>
      <c r="G6906" s="98">
        <v>31642.84</v>
      </c>
      <c r="H6906" s="98">
        <v>4176.83</v>
      </c>
    </row>
    <row r="6907" spans="1:8" x14ac:dyDescent="0.2">
      <c r="A6907" s="98" t="s">
        <v>71</v>
      </c>
      <c r="B6907" s="98" t="s">
        <v>55</v>
      </c>
      <c r="C6907" s="98" t="s">
        <v>80</v>
      </c>
      <c r="D6907" s="106">
        <v>43221</v>
      </c>
      <c r="E6907" s="98" t="s">
        <v>192</v>
      </c>
      <c r="F6907" s="100">
        <v>43101</v>
      </c>
      <c r="G6907" s="98">
        <v>1427.06</v>
      </c>
      <c r="H6907" s="98">
        <v>188.32</v>
      </c>
    </row>
    <row r="6908" spans="1:8" x14ac:dyDescent="0.2">
      <c r="A6908" s="98" t="s">
        <v>71</v>
      </c>
      <c r="B6908" s="98" t="s">
        <v>55</v>
      </c>
      <c r="C6908" s="98" t="s">
        <v>80</v>
      </c>
      <c r="D6908" s="106">
        <v>43221</v>
      </c>
      <c r="E6908" s="98" t="s">
        <v>199</v>
      </c>
      <c r="F6908" s="100">
        <v>43101</v>
      </c>
      <c r="G6908" s="98">
        <v>33069.9</v>
      </c>
      <c r="H6908" s="98">
        <v>1752.7</v>
      </c>
    </row>
    <row r="6909" spans="1:8" x14ac:dyDescent="0.2">
      <c r="A6909" s="98" t="s">
        <v>71</v>
      </c>
      <c r="B6909" s="98" t="s">
        <v>55</v>
      </c>
      <c r="C6909" s="98" t="s">
        <v>81</v>
      </c>
      <c r="D6909" s="106">
        <v>43221</v>
      </c>
      <c r="E6909" s="98" t="s">
        <v>198</v>
      </c>
      <c r="F6909" s="100">
        <v>43101</v>
      </c>
      <c r="G6909" s="98">
        <v>127224.24</v>
      </c>
      <c r="H6909" s="98">
        <v>-3307.88</v>
      </c>
    </row>
    <row r="6910" spans="1:8" x14ac:dyDescent="0.2">
      <c r="A6910" s="98" t="s">
        <v>71</v>
      </c>
      <c r="B6910" s="98" t="s">
        <v>55</v>
      </c>
      <c r="C6910" s="98" t="s">
        <v>81</v>
      </c>
      <c r="D6910" s="106">
        <v>43221</v>
      </c>
      <c r="E6910" s="98" t="s">
        <v>195</v>
      </c>
      <c r="F6910" s="100">
        <v>43101</v>
      </c>
      <c r="G6910" s="98">
        <v>121734.03</v>
      </c>
      <c r="H6910" s="98">
        <v>7912.71</v>
      </c>
    </row>
    <row r="6911" spans="1:8" x14ac:dyDescent="0.2">
      <c r="A6911" s="98" t="s">
        <v>71</v>
      </c>
      <c r="B6911" s="98" t="s">
        <v>55</v>
      </c>
      <c r="C6911" s="98" t="s">
        <v>81</v>
      </c>
      <c r="D6911" s="106">
        <v>43221</v>
      </c>
      <c r="E6911" s="98" t="s">
        <v>194</v>
      </c>
      <c r="F6911" s="100">
        <v>43101</v>
      </c>
      <c r="G6911" s="98">
        <v>5490.21</v>
      </c>
      <c r="H6911" s="98">
        <v>356.92</v>
      </c>
    </row>
    <row r="6912" spans="1:8" x14ac:dyDescent="0.2">
      <c r="A6912" s="98" t="s">
        <v>71</v>
      </c>
      <c r="B6912" s="98" t="s">
        <v>55</v>
      </c>
      <c r="C6912" s="98" t="s">
        <v>81</v>
      </c>
      <c r="D6912" s="106">
        <v>43221</v>
      </c>
      <c r="E6912" s="98" t="s">
        <v>199</v>
      </c>
      <c r="F6912" s="100">
        <v>43101</v>
      </c>
      <c r="G6912" s="98">
        <v>127224.24</v>
      </c>
      <c r="H6912" s="98">
        <v>3307.88</v>
      </c>
    </row>
    <row r="6913" spans="1:8" x14ac:dyDescent="0.2">
      <c r="A6913" s="98" t="s">
        <v>71</v>
      </c>
      <c r="B6913" s="98" t="s">
        <v>55</v>
      </c>
      <c r="C6913" s="98" t="s">
        <v>82</v>
      </c>
      <c r="D6913" s="106">
        <v>43221</v>
      </c>
      <c r="E6913" s="98" t="s">
        <v>198</v>
      </c>
      <c r="F6913" s="100">
        <v>43101</v>
      </c>
      <c r="G6913" s="98">
        <v>36927.769999999997</v>
      </c>
      <c r="H6913" s="98">
        <v>-1403.24</v>
      </c>
    </row>
    <row r="6914" spans="1:8" x14ac:dyDescent="0.2">
      <c r="A6914" s="98" t="s">
        <v>71</v>
      </c>
      <c r="B6914" s="98" t="s">
        <v>55</v>
      </c>
      <c r="C6914" s="98" t="s">
        <v>82</v>
      </c>
      <c r="D6914" s="106">
        <v>43221</v>
      </c>
      <c r="E6914" s="98" t="s">
        <v>197</v>
      </c>
      <c r="F6914" s="100">
        <v>43101</v>
      </c>
      <c r="G6914" s="98">
        <v>35334.25</v>
      </c>
      <c r="H6914" s="98">
        <v>3356.73</v>
      </c>
    </row>
    <row r="6915" spans="1:8" x14ac:dyDescent="0.2">
      <c r="A6915" s="98" t="s">
        <v>71</v>
      </c>
      <c r="B6915" s="98" t="s">
        <v>55</v>
      </c>
      <c r="C6915" s="98" t="s">
        <v>82</v>
      </c>
      <c r="D6915" s="106">
        <v>43221</v>
      </c>
      <c r="E6915" s="98" t="s">
        <v>196</v>
      </c>
      <c r="F6915" s="100">
        <v>43101</v>
      </c>
      <c r="G6915" s="98">
        <v>1593.52</v>
      </c>
      <c r="H6915" s="98">
        <v>151.41999999999999</v>
      </c>
    </row>
    <row r="6916" spans="1:8" x14ac:dyDescent="0.2">
      <c r="A6916" s="98" t="s">
        <v>71</v>
      </c>
      <c r="B6916" s="98" t="s">
        <v>55</v>
      </c>
      <c r="C6916" s="98" t="s">
        <v>82</v>
      </c>
      <c r="D6916" s="106">
        <v>43221</v>
      </c>
      <c r="E6916" s="98" t="s">
        <v>199</v>
      </c>
      <c r="F6916" s="100">
        <v>43101</v>
      </c>
      <c r="G6916" s="98">
        <v>36927.769999999997</v>
      </c>
      <c r="H6916" s="98">
        <v>1403.24</v>
      </c>
    </row>
    <row r="6917" spans="1:8" x14ac:dyDescent="0.2">
      <c r="A6917" s="98" t="s">
        <v>71</v>
      </c>
      <c r="B6917" s="98" t="s">
        <v>54</v>
      </c>
      <c r="C6917" s="98" t="s">
        <v>82</v>
      </c>
      <c r="D6917" s="106">
        <v>43221</v>
      </c>
      <c r="E6917" s="98" t="s">
        <v>196</v>
      </c>
      <c r="F6917" s="100">
        <v>43101</v>
      </c>
      <c r="G6917" s="98">
        <v>2010.17</v>
      </c>
      <c r="H6917" s="98">
        <v>190.89</v>
      </c>
    </row>
    <row r="6918" spans="1:8" x14ac:dyDescent="0.2">
      <c r="A6918" s="98" t="s">
        <v>71</v>
      </c>
      <c r="B6918" s="98" t="s">
        <v>54</v>
      </c>
      <c r="C6918" s="98" t="s">
        <v>82</v>
      </c>
      <c r="D6918" s="106">
        <v>43221</v>
      </c>
      <c r="E6918" s="98" t="s">
        <v>199</v>
      </c>
      <c r="F6918" s="100">
        <v>43101</v>
      </c>
      <c r="G6918" s="98">
        <v>46582.62</v>
      </c>
      <c r="H6918" s="98">
        <v>1770.33</v>
      </c>
    </row>
    <row r="6919" spans="1:8" x14ac:dyDescent="0.2">
      <c r="A6919" s="98" t="s">
        <v>71</v>
      </c>
      <c r="B6919" s="98" t="s">
        <v>54</v>
      </c>
      <c r="C6919" s="98" t="s">
        <v>80</v>
      </c>
      <c r="D6919" s="106">
        <v>43221</v>
      </c>
      <c r="E6919" s="98" t="s">
        <v>198</v>
      </c>
      <c r="F6919" s="100">
        <v>43101</v>
      </c>
      <c r="G6919" s="98">
        <v>160766.22</v>
      </c>
      <c r="H6919" s="98">
        <v>-8521.01</v>
      </c>
    </row>
    <row r="6920" spans="1:8" x14ac:dyDescent="0.2">
      <c r="A6920" s="98" t="s">
        <v>71</v>
      </c>
      <c r="B6920" s="98" t="s">
        <v>54</v>
      </c>
      <c r="C6920" s="98" t="s">
        <v>80</v>
      </c>
      <c r="D6920" s="106">
        <v>43221</v>
      </c>
      <c r="E6920" s="98" t="s">
        <v>193</v>
      </c>
      <c r="F6920" s="100">
        <v>43101</v>
      </c>
      <c r="G6920" s="98">
        <v>153828.57999999999</v>
      </c>
      <c r="H6920" s="98">
        <v>20305.28</v>
      </c>
    </row>
    <row r="6921" spans="1:8" x14ac:dyDescent="0.2">
      <c r="A6921" s="98" t="s">
        <v>71</v>
      </c>
      <c r="B6921" s="98" t="s">
        <v>54</v>
      </c>
      <c r="C6921" s="98" t="s">
        <v>80</v>
      </c>
      <c r="D6921" s="106">
        <v>43221</v>
      </c>
      <c r="E6921" s="98" t="s">
        <v>192</v>
      </c>
      <c r="F6921" s="100">
        <v>43101</v>
      </c>
      <c r="G6921" s="98">
        <v>6937.64</v>
      </c>
      <c r="H6921" s="98">
        <v>915.88</v>
      </c>
    </row>
    <row r="6922" spans="1:8" x14ac:dyDescent="0.2">
      <c r="A6922" s="98" t="s">
        <v>71</v>
      </c>
      <c r="B6922" s="98" t="s">
        <v>54</v>
      </c>
      <c r="C6922" s="98" t="s">
        <v>80</v>
      </c>
      <c r="D6922" s="106">
        <v>43221</v>
      </c>
      <c r="E6922" s="98" t="s">
        <v>199</v>
      </c>
      <c r="F6922" s="100">
        <v>43101</v>
      </c>
      <c r="G6922" s="98">
        <v>160766.22</v>
      </c>
      <c r="H6922" s="98">
        <v>8521.01</v>
      </c>
    </row>
    <row r="6923" spans="1:8" x14ac:dyDescent="0.2">
      <c r="A6923" s="98" t="s">
        <v>71</v>
      </c>
      <c r="B6923" s="98" t="s">
        <v>54</v>
      </c>
      <c r="C6923" s="98" t="s">
        <v>81</v>
      </c>
      <c r="D6923" s="106">
        <v>43221</v>
      </c>
      <c r="E6923" s="98" t="s">
        <v>194</v>
      </c>
      <c r="F6923" s="100">
        <v>43101</v>
      </c>
      <c r="G6923" s="98">
        <v>23885.99</v>
      </c>
      <c r="H6923" s="98">
        <v>1552.52</v>
      </c>
    </row>
    <row r="6924" spans="1:8" x14ac:dyDescent="0.2">
      <c r="A6924" s="98" t="s">
        <v>71</v>
      </c>
      <c r="B6924" s="98" t="s">
        <v>54</v>
      </c>
      <c r="C6924" s="98" t="s">
        <v>81</v>
      </c>
      <c r="D6924" s="106">
        <v>43221</v>
      </c>
      <c r="E6924" s="98" t="s">
        <v>195</v>
      </c>
      <c r="F6924" s="100">
        <v>43101</v>
      </c>
      <c r="G6924" s="98">
        <v>529623.52</v>
      </c>
      <c r="H6924" s="98">
        <v>34427.129999999997</v>
      </c>
    </row>
    <row r="6925" spans="1:8" x14ac:dyDescent="0.2">
      <c r="A6925" s="98" t="s">
        <v>71</v>
      </c>
      <c r="B6925" s="98" t="s">
        <v>54</v>
      </c>
      <c r="C6925" s="98" t="s">
        <v>81</v>
      </c>
      <c r="D6925" s="106">
        <v>43221</v>
      </c>
      <c r="E6925" s="98" t="s">
        <v>198</v>
      </c>
      <c r="F6925" s="100">
        <v>43101</v>
      </c>
      <c r="G6925" s="98">
        <v>553509.51</v>
      </c>
      <c r="H6925" s="98">
        <v>-14391.01</v>
      </c>
    </row>
    <row r="6926" spans="1:8" x14ac:dyDescent="0.2">
      <c r="A6926" s="98" t="s">
        <v>71</v>
      </c>
      <c r="B6926" s="98" t="s">
        <v>54</v>
      </c>
      <c r="C6926" s="98" t="s">
        <v>81</v>
      </c>
      <c r="D6926" s="106">
        <v>43221</v>
      </c>
      <c r="E6926" s="98" t="s">
        <v>199</v>
      </c>
      <c r="F6926" s="100">
        <v>43101</v>
      </c>
      <c r="G6926" s="98">
        <v>553509.51</v>
      </c>
      <c r="H6926" s="98">
        <v>14391.01</v>
      </c>
    </row>
    <row r="6927" spans="1:8" x14ac:dyDescent="0.2">
      <c r="A6927" s="98" t="s">
        <v>71</v>
      </c>
      <c r="B6927" s="98" t="s">
        <v>54</v>
      </c>
      <c r="C6927" s="98" t="s">
        <v>82</v>
      </c>
      <c r="D6927" s="106">
        <v>43221</v>
      </c>
      <c r="E6927" s="98" t="s">
        <v>198</v>
      </c>
      <c r="F6927" s="100">
        <v>43101</v>
      </c>
      <c r="G6927" s="98">
        <v>141511.01999999999</v>
      </c>
      <c r="H6927" s="98">
        <v>-5377.59</v>
      </c>
    </row>
    <row r="6928" spans="1:8" x14ac:dyDescent="0.2">
      <c r="A6928" s="98" t="s">
        <v>71</v>
      </c>
      <c r="B6928" s="98" t="s">
        <v>54</v>
      </c>
      <c r="C6928" s="98" t="s">
        <v>82</v>
      </c>
      <c r="D6928" s="106">
        <v>43221</v>
      </c>
      <c r="E6928" s="98" t="s">
        <v>197</v>
      </c>
      <c r="F6928" s="100">
        <v>43101</v>
      </c>
      <c r="G6928" s="98">
        <v>135404.29999999999</v>
      </c>
      <c r="H6928" s="98">
        <v>12864.99</v>
      </c>
    </row>
    <row r="6929" spans="1:8" x14ac:dyDescent="0.2">
      <c r="A6929" s="98" t="s">
        <v>71</v>
      </c>
      <c r="B6929" s="98" t="s">
        <v>54</v>
      </c>
      <c r="C6929" s="98" t="s">
        <v>82</v>
      </c>
      <c r="D6929" s="106">
        <v>43221</v>
      </c>
      <c r="E6929" s="98" t="s">
        <v>196</v>
      </c>
      <c r="F6929" s="100">
        <v>43101</v>
      </c>
      <c r="G6929" s="98">
        <v>6106.72</v>
      </c>
      <c r="H6929" s="98">
        <v>580.24</v>
      </c>
    </row>
    <row r="6930" spans="1:8" x14ac:dyDescent="0.2">
      <c r="A6930" s="98" t="s">
        <v>71</v>
      </c>
      <c r="B6930" s="98" t="s">
        <v>54</v>
      </c>
      <c r="C6930" s="98" t="s">
        <v>82</v>
      </c>
      <c r="D6930" s="106">
        <v>43221</v>
      </c>
      <c r="E6930" s="98" t="s">
        <v>199</v>
      </c>
      <c r="F6930" s="100">
        <v>43101</v>
      </c>
      <c r="G6930" s="98">
        <v>141511.01999999999</v>
      </c>
      <c r="H6930" s="98">
        <v>5377.59</v>
      </c>
    </row>
    <row r="6931" spans="1:8" x14ac:dyDescent="0.2">
      <c r="A6931" s="98" t="s">
        <v>71</v>
      </c>
      <c r="B6931" s="98" t="s">
        <v>54</v>
      </c>
      <c r="C6931" s="98" t="s">
        <v>80</v>
      </c>
      <c r="D6931" s="106">
        <v>43221</v>
      </c>
      <c r="E6931" s="98" t="s">
        <v>198</v>
      </c>
      <c r="F6931" s="100">
        <v>43101</v>
      </c>
      <c r="G6931" s="98">
        <v>142921.44</v>
      </c>
      <c r="H6931" s="98">
        <v>-7574.89</v>
      </c>
    </row>
    <row r="6932" spans="1:8" x14ac:dyDescent="0.2">
      <c r="A6932" s="98" t="s">
        <v>71</v>
      </c>
      <c r="B6932" s="98" t="s">
        <v>54</v>
      </c>
      <c r="C6932" s="98" t="s">
        <v>80</v>
      </c>
      <c r="D6932" s="106">
        <v>43221</v>
      </c>
      <c r="E6932" s="98" t="s">
        <v>193</v>
      </c>
      <c r="F6932" s="100">
        <v>43101</v>
      </c>
      <c r="G6932" s="98">
        <v>136753.76999999999</v>
      </c>
      <c r="H6932" s="98">
        <v>18051.48</v>
      </c>
    </row>
    <row r="6933" spans="1:8" x14ac:dyDescent="0.2">
      <c r="A6933" s="98" t="s">
        <v>71</v>
      </c>
      <c r="B6933" s="98" t="s">
        <v>54</v>
      </c>
      <c r="C6933" s="98" t="s">
        <v>80</v>
      </c>
      <c r="D6933" s="106">
        <v>43221</v>
      </c>
      <c r="E6933" s="98" t="s">
        <v>192</v>
      </c>
      <c r="F6933" s="100">
        <v>43101</v>
      </c>
      <c r="G6933" s="98">
        <v>6167.67</v>
      </c>
      <c r="H6933" s="98">
        <v>814.06</v>
      </c>
    </row>
    <row r="6934" spans="1:8" x14ac:dyDescent="0.2">
      <c r="A6934" s="98" t="s">
        <v>71</v>
      </c>
      <c r="B6934" s="98" t="s">
        <v>54</v>
      </c>
      <c r="C6934" s="98" t="s">
        <v>80</v>
      </c>
      <c r="D6934" s="106">
        <v>43221</v>
      </c>
      <c r="E6934" s="98" t="s">
        <v>199</v>
      </c>
      <c r="F6934" s="100">
        <v>43101</v>
      </c>
      <c r="G6934" s="98">
        <v>142921.44</v>
      </c>
      <c r="H6934" s="98">
        <v>7574.89</v>
      </c>
    </row>
    <row r="6935" spans="1:8" x14ac:dyDescent="0.2">
      <c r="A6935" s="98" t="s">
        <v>71</v>
      </c>
      <c r="B6935" s="98" t="s">
        <v>54</v>
      </c>
      <c r="C6935" s="98" t="s">
        <v>81</v>
      </c>
      <c r="D6935" s="106">
        <v>43221</v>
      </c>
      <c r="E6935" s="98" t="s">
        <v>198</v>
      </c>
      <c r="F6935" s="100">
        <v>43101</v>
      </c>
      <c r="G6935" s="98">
        <v>498587.27</v>
      </c>
      <c r="H6935" s="98">
        <v>-12963.53</v>
      </c>
    </row>
    <row r="6936" spans="1:8" x14ac:dyDescent="0.2">
      <c r="A6936" s="98" t="s">
        <v>71</v>
      </c>
      <c r="B6936" s="98" t="s">
        <v>54</v>
      </c>
      <c r="C6936" s="98" t="s">
        <v>81</v>
      </c>
      <c r="D6936" s="106">
        <v>43221</v>
      </c>
      <c r="E6936" s="98" t="s">
        <v>195</v>
      </c>
      <c r="F6936" s="100">
        <v>43101</v>
      </c>
      <c r="G6936" s="98">
        <v>477071.35999999999</v>
      </c>
      <c r="H6936" s="98">
        <v>31009.53</v>
      </c>
    </row>
    <row r="6937" spans="1:8" x14ac:dyDescent="0.2">
      <c r="A6937" s="98" t="s">
        <v>71</v>
      </c>
      <c r="B6937" s="98" t="s">
        <v>54</v>
      </c>
      <c r="C6937" s="98" t="s">
        <v>81</v>
      </c>
      <c r="D6937" s="106">
        <v>43221</v>
      </c>
      <c r="E6937" s="98" t="s">
        <v>194</v>
      </c>
      <c r="F6937" s="100">
        <v>43101</v>
      </c>
      <c r="G6937" s="98">
        <v>21515.91</v>
      </c>
      <c r="H6937" s="98">
        <v>1398.45</v>
      </c>
    </row>
    <row r="6938" spans="1:8" x14ac:dyDescent="0.2">
      <c r="A6938" s="98" t="s">
        <v>71</v>
      </c>
      <c r="B6938" s="98" t="s">
        <v>54</v>
      </c>
      <c r="C6938" s="98" t="s">
        <v>81</v>
      </c>
      <c r="D6938" s="106">
        <v>43221</v>
      </c>
      <c r="E6938" s="98" t="s">
        <v>199</v>
      </c>
      <c r="F6938" s="100">
        <v>43101</v>
      </c>
      <c r="G6938" s="98">
        <v>498587.27</v>
      </c>
      <c r="H6938" s="98">
        <v>12963.53</v>
      </c>
    </row>
    <row r="6939" spans="1:8" x14ac:dyDescent="0.2">
      <c r="A6939" s="98" t="s">
        <v>71</v>
      </c>
      <c r="B6939" s="98" t="s">
        <v>54</v>
      </c>
      <c r="C6939" s="98" t="s">
        <v>82</v>
      </c>
      <c r="D6939" s="106">
        <v>43221</v>
      </c>
      <c r="E6939" s="98" t="s">
        <v>198</v>
      </c>
      <c r="F6939" s="100">
        <v>43101</v>
      </c>
      <c r="G6939" s="98">
        <v>125806.39</v>
      </c>
      <c r="H6939" s="98">
        <v>-4780.6099999999997</v>
      </c>
    </row>
    <row r="6940" spans="1:8" x14ac:dyDescent="0.2">
      <c r="A6940" s="98" t="s">
        <v>71</v>
      </c>
      <c r="B6940" s="98" t="s">
        <v>54</v>
      </c>
      <c r="C6940" s="98" t="s">
        <v>82</v>
      </c>
      <c r="D6940" s="106">
        <v>43221</v>
      </c>
      <c r="E6940" s="98" t="s">
        <v>197</v>
      </c>
      <c r="F6940" s="100">
        <v>43101</v>
      </c>
      <c r="G6940" s="98">
        <v>120377.38</v>
      </c>
      <c r="H6940" s="98">
        <v>11435.91</v>
      </c>
    </row>
    <row r="6941" spans="1:8" x14ac:dyDescent="0.2">
      <c r="A6941" s="98" t="s">
        <v>71</v>
      </c>
      <c r="B6941" s="98" t="s">
        <v>54</v>
      </c>
      <c r="C6941" s="98" t="s">
        <v>82</v>
      </c>
      <c r="D6941" s="106">
        <v>43221</v>
      </c>
      <c r="E6941" s="98" t="s">
        <v>196</v>
      </c>
      <c r="F6941" s="100">
        <v>43101</v>
      </c>
      <c r="G6941" s="98">
        <v>5429.01</v>
      </c>
      <c r="H6941" s="98">
        <v>515.57000000000005</v>
      </c>
    </row>
    <row r="6942" spans="1:8" x14ac:dyDescent="0.2">
      <c r="A6942" s="98" t="s">
        <v>71</v>
      </c>
      <c r="B6942" s="98" t="s">
        <v>54</v>
      </c>
      <c r="C6942" s="98" t="s">
        <v>82</v>
      </c>
      <c r="D6942" s="106">
        <v>43221</v>
      </c>
      <c r="E6942" s="98" t="s">
        <v>199</v>
      </c>
      <c r="F6942" s="100">
        <v>43101</v>
      </c>
      <c r="G6942" s="98">
        <v>125806.39</v>
      </c>
      <c r="H6942" s="98">
        <v>4780.6099999999997</v>
      </c>
    </row>
    <row r="6943" spans="1:8" x14ac:dyDescent="0.2">
      <c r="A6943" s="98" t="s">
        <v>71</v>
      </c>
      <c r="B6943" s="98" t="s">
        <v>54</v>
      </c>
      <c r="C6943" s="98" t="s">
        <v>80</v>
      </c>
      <c r="D6943" s="106">
        <v>43221</v>
      </c>
      <c r="E6943" s="98" t="s">
        <v>198</v>
      </c>
      <c r="F6943" s="100">
        <v>43101</v>
      </c>
      <c r="G6943" s="98">
        <v>50687.37</v>
      </c>
      <c r="H6943" s="98">
        <v>-2686.33</v>
      </c>
    </row>
    <row r="6944" spans="1:8" x14ac:dyDescent="0.2">
      <c r="A6944" s="98" t="s">
        <v>71</v>
      </c>
      <c r="B6944" s="98" t="s">
        <v>54</v>
      </c>
      <c r="C6944" s="98" t="s">
        <v>80</v>
      </c>
      <c r="D6944" s="106">
        <v>43221</v>
      </c>
      <c r="E6944" s="98" t="s">
        <v>193</v>
      </c>
      <c r="F6944" s="100">
        <v>43101</v>
      </c>
      <c r="G6944" s="98">
        <v>48500.12</v>
      </c>
      <c r="H6944" s="98">
        <v>6402.05</v>
      </c>
    </row>
    <row r="6945" spans="1:8" x14ac:dyDescent="0.2">
      <c r="A6945" s="98" t="s">
        <v>71</v>
      </c>
      <c r="B6945" s="98" t="s">
        <v>54</v>
      </c>
      <c r="C6945" s="98" t="s">
        <v>80</v>
      </c>
      <c r="D6945" s="106">
        <v>43221</v>
      </c>
      <c r="E6945" s="98" t="s">
        <v>192</v>
      </c>
      <c r="F6945" s="100">
        <v>43101</v>
      </c>
      <c r="G6945" s="98">
        <v>2187.25</v>
      </c>
      <c r="H6945" s="98">
        <v>288.60000000000002</v>
      </c>
    </row>
    <row r="6946" spans="1:8" x14ac:dyDescent="0.2">
      <c r="A6946" s="98" t="s">
        <v>71</v>
      </c>
      <c r="B6946" s="98" t="s">
        <v>54</v>
      </c>
      <c r="C6946" s="98" t="s">
        <v>80</v>
      </c>
      <c r="D6946" s="106">
        <v>43221</v>
      </c>
      <c r="E6946" s="98" t="s">
        <v>199</v>
      </c>
      <c r="F6946" s="100">
        <v>43101</v>
      </c>
      <c r="G6946" s="98">
        <v>50687.37</v>
      </c>
      <c r="H6946" s="98">
        <v>2686.33</v>
      </c>
    </row>
    <row r="6947" spans="1:8" x14ac:dyDescent="0.2">
      <c r="A6947" s="98" t="s">
        <v>71</v>
      </c>
      <c r="B6947" s="98" t="s">
        <v>54</v>
      </c>
      <c r="C6947" s="98" t="s">
        <v>81</v>
      </c>
      <c r="D6947" s="106">
        <v>43221</v>
      </c>
      <c r="E6947" s="98" t="s">
        <v>198</v>
      </c>
      <c r="F6947" s="100">
        <v>43101</v>
      </c>
      <c r="G6947" s="98">
        <v>205408.25</v>
      </c>
      <c r="H6947" s="98">
        <v>-5340.44</v>
      </c>
    </row>
    <row r="6948" spans="1:8" x14ac:dyDescent="0.2">
      <c r="A6948" s="98" t="s">
        <v>71</v>
      </c>
      <c r="B6948" s="98" t="s">
        <v>54</v>
      </c>
      <c r="C6948" s="98" t="s">
        <v>81</v>
      </c>
      <c r="D6948" s="106">
        <v>43221</v>
      </c>
      <c r="E6948" s="98" t="s">
        <v>195</v>
      </c>
      <c r="F6948" s="100">
        <v>43101</v>
      </c>
      <c r="G6948" s="98">
        <v>196544</v>
      </c>
      <c r="H6948" s="98">
        <v>12775.44</v>
      </c>
    </row>
    <row r="6949" spans="1:8" x14ac:dyDescent="0.2">
      <c r="A6949" s="98" t="s">
        <v>71</v>
      </c>
      <c r="B6949" s="98" t="s">
        <v>54</v>
      </c>
      <c r="C6949" s="98" t="s">
        <v>81</v>
      </c>
      <c r="D6949" s="106">
        <v>43221</v>
      </c>
      <c r="E6949" s="98" t="s">
        <v>194</v>
      </c>
      <c r="F6949" s="100">
        <v>43101</v>
      </c>
      <c r="G6949" s="98">
        <v>8864.25</v>
      </c>
      <c r="H6949" s="98">
        <v>576.24</v>
      </c>
    </row>
    <row r="6950" spans="1:8" x14ac:dyDescent="0.2">
      <c r="A6950" s="98" t="s">
        <v>71</v>
      </c>
      <c r="B6950" s="98" t="s">
        <v>54</v>
      </c>
      <c r="C6950" s="98" t="s">
        <v>81</v>
      </c>
      <c r="D6950" s="106">
        <v>43221</v>
      </c>
      <c r="E6950" s="98" t="s">
        <v>199</v>
      </c>
      <c r="F6950" s="100">
        <v>43101</v>
      </c>
      <c r="G6950" s="98">
        <v>205408.25</v>
      </c>
      <c r="H6950" s="98">
        <v>5340.44</v>
      </c>
    </row>
    <row r="6951" spans="1:8" x14ac:dyDescent="0.2">
      <c r="A6951" s="98" t="s">
        <v>71</v>
      </c>
      <c r="B6951" s="98" t="s">
        <v>54</v>
      </c>
      <c r="C6951" s="98" t="s">
        <v>82</v>
      </c>
      <c r="D6951" s="106">
        <v>43221</v>
      </c>
      <c r="E6951" s="98" t="s">
        <v>198</v>
      </c>
      <c r="F6951" s="100">
        <v>43101</v>
      </c>
      <c r="G6951" s="98">
        <v>46582.62</v>
      </c>
      <c r="H6951" s="98">
        <v>-1770.33</v>
      </c>
    </row>
    <row r="6952" spans="1:8" x14ac:dyDescent="0.2">
      <c r="A6952" s="98" t="s">
        <v>71</v>
      </c>
      <c r="B6952" s="98" t="s">
        <v>54</v>
      </c>
      <c r="C6952" s="98" t="s">
        <v>82</v>
      </c>
      <c r="D6952" s="106">
        <v>43221</v>
      </c>
      <c r="E6952" s="98" t="s">
        <v>197</v>
      </c>
      <c r="F6952" s="100">
        <v>43101</v>
      </c>
      <c r="G6952" s="98">
        <v>44572.45</v>
      </c>
      <c r="H6952" s="98">
        <v>4234.37</v>
      </c>
    </row>
    <row r="6953" spans="1:8" x14ac:dyDescent="0.2">
      <c r="A6953" s="98" t="s">
        <v>71</v>
      </c>
      <c r="B6953" s="98" t="s">
        <v>54</v>
      </c>
      <c r="C6953" s="98" t="s">
        <v>82</v>
      </c>
      <c r="D6953" s="106">
        <v>43221</v>
      </c>
      <c r="E6953" s="98" t="s">
        <v>198</v>
      </c>
      <c r="F6953" s="100">
        <v>43221</v>
      </c>
      <c r="G6953" s="98">
        <v>17076.34</v>
      </c>
      <c r="H6953" s="98">
        <v>-888.14</v>
      </c>
    </row>
    <row r="6954" spans="1:8" x14ac:dyDescent="0.2">
      <c r="A6954" s="98" t="s">
        <v>71</v>
      </c>
      <c r="B6954" s="98" t="s">
        <v>54</v>
      </c>
      <c r="C6954" s="98" t="s">
        <v>82</v>
      </c>
      <c r="D6954" s="106">
        <v>43252</v>
      </c>
      <c r="E6954" s="98" t="s">
        <v>199</v>
      </c>
      <c r="F6954" s="100">
        <v>43221</v>
      </c>
      <c r="G6954" s="98">
        <v>38242.33</v>
      </c>
      <c r="H6954" s="98">
        <v>1988.63</v>
      </c>
    </row>
    <row r="6955" spans="1:8" x14ac:dyDescent="0.2">
      <c r="A6955" s="98" t="s">
        <v>71</v>
      </c>
      <c r="B6955" s="98" t="s">
        <v>54</v>
      </c>
      <c r="C6955" s="98" t="s">
        <v>82</v>
      </c>
      <c r="D6955" s="106">
        <v>43252</v>
      </c>
      <c r="E6955" s="98" t="s">
        <v>206</v>
      </c>
      <c r="F6955" s="100">
        <v>43221</v>
      </c>
      <c r="G6955" s="98">
        <v>36592.01</v>
      </c>
      <c r="H6955" s="98">
        <v>3439.65</v>
      </c>
    </row>
    <row r="6956" spans="1:8" x14ac:dyDescent="0.2">
      <c r="A6956" s="98" t="s">
        <v>71</v>
      </c>
      <c r="B6956" s="98" t="s">
        <v>54</v>
      </c>
      <c r="C6956" s="98" t="s">
        <v>82</v>
      </c>
      <c r="D6956" s="106">
        <v>43252</v>
      </c>
      <c r="E6956" s="98" t="s">
        <v>207</v>
      </c>
      <c r="F6956" s="100">
        <v>43221</v>
      </c>
      <c r="G6956" s="98">
        <v>1650.32</v>
      </c>
      <c r="H6956" s="98">
        <v>155.18</v>
      </c>
    </row>
    <row r="6957" spans="1:8" x14ac:dyDescent="0.2">
      <c r="A6957" s="98" t="s">
        <v>71</v>
      </c>
      <c r="B6957" s="98" t="s">
        <v>54</v>
      </c>
      <c r="C6957" s="98" t="s">
        <v>82</v>
      </c>
      <c r="D6957" s="106">
        <v>43252</v>
      </c>
      <c r="E6957" s="98" t="s">
        <v>198</v>
      </c>
      <c r="F6957" s="100">
        <v>43221</v>
      </c>
      <c r="G6957" s="98">
        <v>38242.33</v>
      </c>
      <c r="H6957" s="98">
        <v>-1988.63</v>
      </c>
    </row>
    <row r="6958" spans="1:8" x14ac:dyDescent="0.2">
      <c r="A6958" s="98" t="s">
        <v>71</v>
      </c>
      <c r="B6958" s="98" t="s">
        <v>54</v>
      </c>
      <c r="C6958" s="98" t="s">
        <v>82</v>
      </c>
      <c r="D6958" s="106">
        <v>43252</v>
      </c>
      <c r="E6958" s="98" t="s">
        <v>197</v>
      </c>
      <c r="F6958" s="100">
        <v>43101</v>
      </c>
      <c r="G6958" s="98">
        <v>30697.599999999999</v>
      </c>
      <c r="H6958" s="98">
        <v>2916.29</v>
      </c>
    </row>
    <row r="6959" spans="1:8" x14ac:dyDescent="0.2">
      <c r="A6959" s="98" t="s">
        <v>71</v>
      </c>
      <c r="B6959" s="98" t="s">
        <v>54</v>
      </c>
      <c r="C6959" s="98" t="s">
        <v>82</v>
      </c>
      <c r="D6959" s="106">
        <v>43252</v>
      </c>
      <c r="E6959" s="98" t="s">
        <v>199</v>
      </c>
      <c r="F6959" s="100">
        <v>43101</v>
      </c>
      <c r="G6959" s="98">
        <v>32082.09</v>
      </c>
      <c r="H6959" s="98">
        <v>1219.1500000000001</v>
      </c>
    </row>
    <row r="6960" spans="1:8" x14ac:dyDescent="0.2">
      <c r="A6960" s="98" t="s">
        <v>71</v>
      </c>
      <c r="B6960" s="98" t="s">
        <v>54</v>
      </c>
      <c r="C6960" s="98" t="s">
        <v>82</v>
      </c>
      <c r="D6960" s="106">
        <v>43252</v>
      </c>
      <c r="E6960" s="98" t="s">
        <v>196</v>
      </c>
      <c r="F6960" s="100">
        <v>43101</v>
      </c>
      <c r="G6960" s="98">
        <v>1384.49</v>
      </c>
      <c r="H6960" s="98">
        <v>131.5</v>
      </c>
    </row>
    <row r="6961" spans="1:8" x14ac:dyDescent="0.2">
      <c r="A6961" s="98" t="s">
        <v>71</v>
      </c>
      <c r="B6961" s="98" t="s">
        <v>54</v>
      </c>
      <c r="C6961" s="98" t="s">
        <v>82</v>
      </c>
      <c r="D6961" s="106">
        <v>43252</v>
      </c>
      <c r="E6961" s="98" t="s">
        <v>198</v>
      </c>
      <c r="F6961" s="100">
        <v>43101</v>
      </c>
      <c r="G6961" s="98">
        <v>32082.09</v>
      </c>
      <c r="H6961" s="98">
        <v>-1219.1500000000001</v>
      </c>
    </row>
    <row r="6962" spans="1:8" x14ac:dyDescent="0.2">
      <c r="A6962" s="98" t="s">
        <v>71</v>
      </c>
      <c r="B6962" s="98" t="s">
        <v>55</v>
      </c>
      <c r="C6962" s="98" t="s">
        <v>80</v>
      </c>
      <c r="D6962" s="106">
        <v>43191</v>
      </c>
      <c r="E6962" s="98" t="s">
        <v>198</v>
      </c>
      <c r="F6962" s="100">
        <v>43101</v>
      </c>
      <c r="G6962" s="98">
        <v>11014.28</v>
      </c>
      <c r="H6962" s="98">
        <v>-583.75</v>
      </c>
    </row>
    <row r="6963" spans="1:8" x14ac:dyDescent="0.2">
      <c r="A6963" s="98" t="s">
        <v>71</v>
      </c>
      <c r="B6963" s="98" t="s">
        <v>55</v>
      </c>
      <c r="C6963" s="98" t="s">
        <v>80</v>
      </c>
      <c r="D6963" s="106">
        <v>43191</v>
      </c>
      <c r="E6963" s="98" t="s">
        <v>193</v>
      </c>
      <c r="F6963" s="100">
        <v>43101</v>
      </c>
      <c r="G6963" s="98">
        <v>10538.99</v>
      </c>
      <c r="H6963" s="98">
        <v>1391.14</v>
      </c>
    </row>
    <row r="6964" spans="1:8" x14ac:dyDescent="0.2">
      <c r="A6964" s="98" t="s">
        <v>71</v>
      </c>
      <c r="B6964" s="98" t="s">
        <v>55</v>
      </c>
      <c r="C6964" s="98" t="s">
        <v>80</v>
      </c>
      <c r="D6964" s="106">
        <v>43191</v>
      </c>
      <c r="E6964" s="98" t="s">
        <v>192</v>
      </c>
      <c r="F6964" s="100">
        <v>43101</v>
      </c>
      <c r="G6964" s="98">
        <v>475.29</v>
      </c>
      <c r="H6964" s="98">
        <v>62.74</v>
      </c>
    </row>
    <row r="6965" spans="1:8" x14ac:dyDescent="0.2">
      <c r="A6965" s="98" t="s">
        <v>71</v>
      </c>
      <c r="B6965" s="98" t="s">
        <v>55</v>
      </c>
      <c r="C6965" s="98" t="s">
        <v>80</v>
      </c>
      <c r="D6965" s="106">
        <v>43191</v>
      </c>
      <c r="E6965" s="98" t="s">
        <v>199</v>
      </c>
      <c r="F6965" s="100">
        <v>43101</v>
      </c>
      <c r="G6965" s="98">
        <v>11014.28</v>
      </c>
      <c r="H6965" s="98">
        <v>583.75</v>
      </c>
    </row>
    <row r="6966" spans="1:8" x14ac:dyDescent="0.2">
      <c r="A6966" s="98" t="s">
        <v>71</v>
      </c>
      <c r="B6966" s="98" t="s">
        <v>55</v>
      </c>
      <c r="C6966" s="98" t="s">
        <v>81</v>
      </c>
      <c r="D6966" s="106">
        <v>43191</v>
      </c>
      <c r="E6966" s="98" t="s">
        <v>198</v>
      </c>
      <c r="F6966" s="100">
        <v>43101</v>
      </c>
      <c r="G6966" s="98">
        <v>33020.660000000003</v>
      </c>
      <c r="H6966" s="98">
        <v>-858.5</v>
      </c>
    </row>
    <row r="6967" spans="1:8" x14ac:dyDescent="0.2">
      <c r="A6967" s="98" t="s">
        <v>71</v>
      </c>
      <c r="B6967" s="98" t="s">
        <v>55</v>
      </c>
      <c r="C6967" s="98" t="s">
        <v>81</v>
      </c>
      <c r="D6967" s="106">
        <v>43191</v>
      </c>
      <c r="E6967" s="98" t="s">
        <v>195</v>
      </c>
      <c r="F6967" s="100">
        <v>43101</v>
      </c>
      <c r="G6967" s="98">
        <v>31595.7</v>
      </c>
      <c r="H6967" s="98">
        <v>2053.73</v>
      </c>
    </row>
    <row r="6968" spans="1:8" x14ac:dyDescent="0.2">
      <c r="A6968" s="98" t="s">
        <v>71</v>
      </c>
      <c r="B6968" s="98" t="s">
        <v>55</v>
      </c>
      <c r="C6968" s="98" t="s">
        <v>81</v>
      </c>
      <c r="D6968" s="106">
        <v>43191</v>
      </c>
      <c r="E6968" s="98" t="s">
        <v>194</v>
      </c>
      <c r="F6968" s="100">
        <v>43101</v>
      </c>
      <c r="G6968" s="98">
        <v>1424.96</v>
      </c>
      <c r="H6968" s="98">
        <v>92.63</v>
      </c>
    </row>
    <row r="6969" spans="1:8" x14ac:dyDescent="0.2">
      <c r="A6969" s="98" t="s">
        <v>71</v>
      </c>
      <c r="B6969" s="98" t="s">
        <v>55</v>
      </c>
      <c r="C6969" s="98" t="s">
        <v>81</v>
      </c>
      <c r="D6969" s="106">
        <v>43191</v>
      </c>
      <c r="E6969" s="98" t="s">
        <v>199</v>
      </c>
      <c r="F6969" s="100">
        <v>43101</v>
      </c>
      <c r="G6969" s="98">
        <v>33020.660000000003</v>
      </c>
      <c r="H6969" s="98">
        <v>858.5</v>
      </c>
    </row>
    <row r="6970" spans="1:8" x14ac:dyDescent="0.2">
      <c r="A6970" s="98" t="s">
        <v>71</v>
      </c>
      <c r="B6970" s="98" t="s">
        <v>55</v>
      </c>
      <c r="C6970" s="98" t="s">
        <v>82</v>
      </c>
      <c r="D6970" s="106">
        <v>43191</v>
      </c>
      <c r="E6970" s="98" t="s">
        <v>198</v>
      </c>
      <c r="F6970" s="100">
        <v>43101</v>
      </c>
      <c r="G6970" s="98">
        <v>12089.55</v>
      </c>
      <c r="H6970" s="98">
        <v>-459.37</v>
      </c>
    </row>
    <row r="6971" spans="1:8" x14ac:dyDescent="0.2">
      <c r="A6971" s="98" t="s">
        <v>71</v>
      </c>
      <c r="B6971" s="98" t="s">
        <v>55</v>
      </c>
      <c r="C6971" s="98" t="s">
        <v>82</v>
      </c>
      <c r="D6971" s="106">
        <v>43191</v>
      </c>
      <c r="E6971" s="98" t="s">
        <v>197</v>
      </c>
      <c r="F6971" s="100">
        <v>43101</v>
      </c>
      <c r="G6971" s="98">
        <v>11567.85</v>
      </c>
      <c r="H6971" s="98">
        <v>1098.95</v>
      </c>
    </row>
    <row r="6972" spans="1:8" x14ac:dyDescent="0.2">
      <c r="A6972" s="98" t="s">
        <v>71</v>
      </c>
      <c r="B6972" s="98" t="s">
        <v>55</v>
      </c>
      <c r="C6972" s="98" t="s">
        <v>82</v>
      </c>
      <c r="D6972" s="106">
        <v>43191</v>
      </c>
      <c r="E6972" s="98" t="s">
        <v>196</v>
      </c>
      <c r="F6972" s="100">
        <v>43101</v>
      </c>
      <c r="G6972" s="98">
        <v>521.70000000000005</v>
      </c>
      <c r="H6972" s="98">
        <v>49.56</v>
      </c>
    </row>
    <row r="6973" spans="1:8" x14ac:dyDescent="0.2">
      <c r="A6973" s="98" t="s">
        <v>71</v>
      </c>
      <c r="B6973" s="98" t="s">
        <v>55</v>
      </c>
      <c r="C6973" s="98" t="s">
        <v>82</v>
      </c>
      <c r="D6973" s="106">
        <v>43191</v>
      </c>
      <c r="E6973" s="98" t="s">
        <v>199</v>
      </c>
      <c r="F6973" s="100">
        <v>43101</v>
      </c>
      <c r="G6973" s="98">
        <v>12089.55</v>
      </c>
      <c r="H6973" s="98">
        <v>459.37</v>
      </c>
    </row>
    <row r="6974" spans="1:8" x14ac:dyDescent="0.2">
      <c r="A6974" s="98" t="s">
        <v>71</v>
      </c>
      <c r="B6974" s="98" t="s">
        <v>55</v>
      </c>
      <c r="C6974" s="98" t="s">
        <v>80</v>
      </c>
      <c r="D6974" s="106">
        <v>43191</v>
      </c>
      <c r="E6974" s="98" t="s">
        <v>198</v>
      </c>
      <c r="F6974" s="100">
        <v>43101</v>
      </c>
      <c r="G6974" s="98">
        <v>9349.81</v>
      </c>
      <c r="H6974" s="98">
        <v>-495.54</v>
      </c>
    </row>
    <row r="6975" spans="1:8" x14ac:dyDescent="0.2">
      <c r="A6975" s="98" t="s">
        <v>71</v>
      </c>
      <c r="B6975" s="98" t="s">
        <v>55</v>
      </c>
      <c r="C6975" s="98" t="s">
        <v>80</v>
      </c>
      <c r="D6975" s="106">
        <v>43191</v>
      </c>
      <c r="E6975" s="98" t="s">
        <v>193</v>
      </c>
      <c r="F6975" s="100">
        <v>43101</v>
      </c>
      <c r="G6975" s="98">
        <v>8946.3799999999992</v>
      </c>
      <c r="H6975" s="98">
        <v>1180.92</v>
      </c>
    </row>
    <row r="6976" spans="1:8" x14ac:dyDescent="0.2">
      <c r="A6976" s="98" t="s">
        <v>71</v>
      </c>
      <c r="B6976" s="98" t="s">
        <v>55</v>
      </c>
      <c r="C6976" s="98" t="s">
        <v>80</v>
      </c>
      <c r="D6976" s="106">
        <v>43191</v>
      </c>
      <c r="E6976" s="98" t="s">
        <v>192</v>
      </c>
      <c r="F6976" s="100">
        <v>43101</v>
      </c>
      <c r="G6976" s="98">
        <v>403.43</v>
      </c>
      <c r="H6976" s="98">
        <v>53.26</v>
      </c>
    </row>
    <row r="6977" spans="1:8" x14ac:dyDescent="0.2">
      <c r="A6977" s="98" t="s">
        <v>71</v>
      </c>
      <c r="B6977" s="98" t="s">
        <v>55</v>
      </c>
      <c r="C6977" s="98" t="s">
        <v>80</v>
      </c>
      <c r="D6977" s="106">
        <v>43191</v>
      </c>
      <c r="E6977" s="98" t="s">
        <v>199</v>
      </c>
      <c r="F6977" s="100">
        <v>43101</v>
      </c>
      <c r="G6977" s="98">
        <v>9349.81</v>
      </c>
      <c r="H6977" s="98">
        <v>495.54</v>
      </c>
    </row>
    <row r="6978" spans="1:8" x14ac:dyDescent="0.2">
      <c r="A6978" s="98" t="s">
        <v>71</v>
      </c>
      <c r="B6978" s="98" t="s">
        <v>55</v>
      </c>
      <c r="C6978" s="98" t="s">
        <v>81</v>
      </c>
      <c r="D6978" s="106">
        <v>43191</v>
      </c>
      <c r="E6978" s="98" t="s">
        <v>198</v>
      </c>
      <c r="F6978" s="100">
        <v>43101</v>
      </c>
      <c r="G6978" s="98">
        <v>25937.65</v>
      </c>
      <c r="H6978" s="98">
        <v>-674.37</v>
      </c>
    </row>
    <row r="6979" spans="1:8" x14ac:dyDescent="0.2">
      <c r="A6979" s="98" t="s">
        <v>71</v>
      </c>
      <c r="B6979" s="98" t="s">
        <v>55</v>
      </c>
      <c r="C6979" s="98" t="s">
        <v>81</v>
      </c>
      <c r="D6979" s="106">
        <v>43191</v>
      </c>
      <c r="E6979" s="98" t="s">
        <v>195</v>
      </c>
      <c r="F6979" s="100">
        <v>43101</v>
      </c>
      <c r="G6979" s="98">
        <v>24818.34</v>
      </c>
      <c r="H6979" s="98">
        <v>1613.18</v>
      </c>
    </row>
    <row r="6980" spans="1:8" x14ac:dyDescent="0.2">
      <c r="A6980" s="98" t="s">
        <v>71</v>
      </c>
      <c r="B6980" s="98" t="s">
        <v>55</v>
      </c>
      <c r="C6980" s="98" t="s">
        <v>81</v>
      </c>
      <c r="D6980" s="106">
        <v>43191</v>
      </c>
      <c r="E6980" s="98" t="s">
        <v>194</v>
      </c>
      <c r="F6980" s="100">
        <v>43101</v>
      </c>
      <c r="G6980" s="98">
        <v>1119.31</v>
      </c>
      <c r="H6980" s="98">
        <v>72.75</v>
      </c>
    </row>
    <row r="6981" spans="1:8" x14ac:dyDescent="0.2">
      <c r="A6981" s="98" t="s">
        <v>71</v>
      </c>
      <c r="B6981" s="98" t="s">
        <v>55</v>
      </c>
      <c r="C6981" s="98" t="s">
        <v>81</v>
      </c>
      <c r="D6981" s="106">
        <v>43191</v>
      </c>
      <c r="E6981" s="98" t="s">
        <v>199</v>
      </c>
      <c r="F6981" s="100">
        <v>43101</v>
      </c>
      <c r="G6981" s="98">
        <v>25937.65</v>
      </c>
      <c r="H6981" s="98">
        <v>674.37</v>
      </c>
    </row>
    <row r="6982" spans="1:8" x14ac:dyDescent="0.2">
      <c r="A6982" s="98" t="s">
        <v>71</v>
      </c>
      <c r="B6982" s="98" t="s">
        <v>55</v>
      </c>
      <c r="C6982" s="98" t="s">
        <v>82</v>
      </c>
      <c r="D6982" s="106">
        <v>43191</v>
      </c>
      <c r="E6982" s="98" t="s">
        <v>198</v>
      </c>
      <c r="F6982" s="100">
        <v>43101</v>
      </c>
      <c r="G6982" s="98">
        <v>9012.82</v>
      </c>
      <c r="H6982" s="98">
        <v>-342.47</v>
      </c>
    </row>
    <row r="6983" spans="1:8" x14ac:dyDescent="0.2">
      <c r="A6983" s="98" t="s">
        <v>71</v>
      </c>
      <c r="B6983" s="98" t="s">
        <v>55</v>
      </c>
      <c r="C6983" s="98" t="s">
        <v>82</v>
      </c>
      <c r="D6983" s="106">
        <v>43191</v>
      </c>
      <c r="E6983" s="98" t="s">
        <v>197</v>
      </c>
      <c r="F6983" s="100">
        <v>43101</v>
      </c>
      <c r="G6983" s="98">
        <v>8623.89</v>
      </c>
      <c r="H6983" s="98">
        <v>819.26</v>
      </c>
    </row>
    <row r="6984" spans="1:8" x14ac:dyDescent="0.2">
      <c r="A6984" s="98" t="s">
        <v>71</v>
      </c>
      <c r="B6984" s="98" t="s">
        <v>55</v>
      </c>
      <c r="C6984" s="98" t="s">
        <v>82</v>
      </c>
      <c r="D6984" s="106">
        <v>43191</v>
      </c>
      <c r="E6984" s="98" t="s">
        <v>196</v>
      </c>
      <c r="F6984" s="100">
        <v>43101</v>
      </c>
      <c r="G6984" s="98">
        <v>388.93</v>
      </c>
      <c r="H6984" s="98">
        <v>36.92</v>
      </c>
    </row>
    <row r="6985" spans="1:8" x14ac:dyDescent="0.2">
      <c r="A6985" s="98" t="s">
        <v>71</v>
      </c>
      <c r="B6985" s="98" t="s">
        <v>55</v>
      </c>
      <c r="C6985" s="98" t="s">
        <v>82</v>
      </c>
      <c r="D6985" s="106">
        <v>43191</v>
      </c>
      <c r="E6985" s="98" t="s">
        <v>199</v>
      </c>
      <c r="F6985" s="100">
        <v>43101</v>
      </c>
      <c r="G6985" s="98">
        <v>9012.82</v>
      </c>
      <c r="H6985" s="98">
        <v>342.47</v>
      </c>
    </row>
    <row r="6986" spans="1:8" x14ac:dyDescent="0.2">
      <c r="A6986" s="98" t="s">
        <v>71</v>
      </c>
      <c r="B6986" s="98" t="s">
        <v>55</v>
      </c>
      <c r="C6986" s="98" t="s">
        <v>80</v>
      </c>
      <c r="D6986" s="106">
        <v>43191</v>
      </c>
      <c r="E6986" s="98" t="s">
        <v>198</v>
      </c>
      <c r="F6986" s="100">
        <v>43101</v>
      </c>
      <c r="G6986" s="98">
        <v>2619.04</v>
      </c>
      <c r="H6986" s="98">
        <v>-138.82</v>
      </c>
    </row>
    <row r="6987" spans="1:8" x14ac:dyDescent="0.2">
      <c r="A6987" s="98" t="s">
        <v>71</v>
      </c>
      <c r="B6987" s="98" t="s">
        <v>55</v>
      </c>
      <c r="C6987" s="98" t="s">
        <v>80</v>
      </c>
      <c r="D6987" s="106">
        <v>43191</v>
      </c>
      <c r="E6987" s="98" t="s">
        <v>193</v>
      </c>
      <c r="F6987" s="100">
        <v>43101</v>
      </c>
      <c r="G6987" s="98">
        <v>2506.02</v>
      </c>
      <c r="H6987" s="98">
        <v>330.8</v>
      </c>
    </row>
    <row r="6988" spans="1:8" x14ac:dyDescent="0.2">
      <c r="A6988" s="98" t="s">
        <v>71</v>
      </c>
      <c r="B6988" s="98" t="s">
        <v>55</v>
      </c>
      <c r="C6988" s="98" t="s">
        <v>80</v>
      </c>
      <c r="D6988" s="106">
        <v>43191</v>
      </c>
      <c r="E6988" s="98" t="s">
        <v>192</v>
      </c>
      <c r="F6988" s="100">
        <v>43101</v>
      </c>
      <c r="G6988" s="98">
        <v>113.02</v>
      </c>
      <c r="H6988" s="98">
        <v>14.9</v>
      </c>
    </row>
    <row r="6989" spans="1:8" x14ac:dyDescent="0.2">
      <c r="A6989" s="98" t="s">
        <v>71</v>
      </c>
      <c r="B6989" s="98" t="s">
        <v>55</v>
      </c>
      <c r="C6989" s="98" t="s">
        <v>80</v>
      </c>
      <c r="D6989" s="106">
        <v>43191</v>
      </c>
      <c r="E6989" s="98" t="s">
        <v>199</v>
      </c>
      <c r="F6989" s="100">
        <v>43101</v>
      </c>
      <c r="G6989" s="98">
        <v>2619.04</v>
      </c>
      <c r="H6989" s="98">
        <v>138.82</v>
      </c>
    </row>
    <row r="6990" spans="1:8" x14ac:dyDescent="0.2">
      <c r="A6990" s="98" t="s">
        <v>71</v>
      </c>
      <c r="B6990" s="98" t="s">
        <v>55</v>
      </c>
      <c r="C6990" s="98" t="s">
        <v>81</v>
      </c>
      <c r="D6990" s="106">
        <v>43191</v>
      </c>
      <c r="E6990" s="98" t="s">
        <v>198</v>
      </c>
      <c r="F6990" s="100">
        <v>43101</v>
      </c>
      <c r="G6990" s="98">
        <v>9045.99</v>
      </c>
      <c r="H6990" s="98">
        <v>-235.2</v>
      </c>
    </row>
    <row r="6991" spans="1:8" x14ac:dyDescent="0.2">
      <c r="A6991" s="98" t="s">
        <v>71</v>
      </c>
      <c r="B6991" s="98" t="s">
        <v>55</v>
      </c>
      <c r="C6991" s="98" t="s">
        <v>81</v>
      </c>
      <c r="D6991" s="106">
        <v>43191</v>
      </c>
      <c r="E6991" s="98" t="s">
        <v>195</v>
      </c>
      <c r="F6991" s="100">
        <v>43101</v>
      </c>
      <c r="G6991" s="98">
        <v>8655.6200000000008</v>
      </c>
      <c r="H6991" s="98">
        <v>562.61</v>
      </c>
    </row>
    <row r="6992" spans="1:8" x14ac:dyDescent="0.2">
      <c r="A6992" s="98" t="s">
        <v>71</v>
      </c>
      <c r="B6992" s="98" t="s">
        <v>55</v>
      </c>
      <c r="C6992" s="98" t="s">
        <v>81</v>
      </c>
      <c r="D6992" s="106">
        <v>43191</v>
      </c>
      <c r="E6992" s="98" t="s">
        <v>194</v>
      </c>
      <c r="F6992" s="100">
        <v>43101</v>
      </c>
      <c r="G6992" s="98">
        <v>390.37</v>
      </c>
      <c r="H6992" s="98">
        <v>25.38</v>
      </c>
    </row>
    <row r="6993" spans="1:8" x14ac:dyDescent="0.2">
      <c r="A6993" s="98" t="s">
        <v>71</v>
      </c>
      <c r="B6993" s="98" t="s">
        <v>55</v>
      </c>
      <c r="C6993" s="98" t="s">
        <v>81</v>
      </c>
      <c r="D6993" s="106">
        <v>43191</v>
      </c>
      <c r="E6993" s="98" t="s">
        <v>199</v>
      </c>
      <c r="F6993" s="100">
        <v>43101</v>
      </c>
      <c r="G6993" s="98">
        <v>9045.99</v>
      </c>
      <c r="H6993" s="98">
        <v>235.2</v>
      </c>
    </row>
    <row r="6994" spans="1:8" x14ac:dyDescent="0.2">
      <c r="A6994" s="98" t="s">
        <v>71</v>
      </c>
      <c r="B6994" s="98" t="s">
        <v>55</v>
      </c>
      <c r="C6994" s="98" t="s">
        <v>82</v>
      </c>
      <c r="D6994" s="106">
        <v>43191</v>
      </c>
      <c r="E6994" s="98" t="s">
        <v>198</v>
      </c>
      <c r="F6994" s="100">
        <v>43101</v>
      </c>
      <c r="G6994" s="98">
        <v>2886.24</v>
      </c>
      <c r="H6994" s="98">
        <v>-109.69</v>
      </c>
    </row>
    <row r="6995" spans="1:8" x14ac:dyDescent="0.2">
      <c r="A6995" s="98" t="s">
        <v>71</v>
      </c>
      <c r="B6995" s="98" t="s">
        <v>55</v>
      </c>
      <c r="C6995" s="98" t="s">
        <v>82</v>
      </c>
      <c r="D6995" s="106">
        <v>43191</v>
      </c>
      <c r="E6995" s="98" t="s">
        <v>197</v>
      </c>
      <c r="F6995" s="100">
        <v>43101</v>
      </c>
      <c r="G6995" s="98">
        <v>2761.69</v>
      </c>
      <c r="H6995" s="98">
        <v>262.36</v>
      </c>
    </row>
    <row r="6996" spans="1:8" x14ac:dyDescent="0.2">
      <c r="A6996" s="98" t="s">
        <v>71</v>
      </c>
      <c r="B6996" s="98" t="s">
        <v>55</v>
      </c>
      <c r="C6996" s="98" t="s">
        <v>82</v>
      </c>
      <c r="D6996" s="106">
        <v>43191</v>
      </c>
      <c r="E6996" s="98" t="s">
        <v>196</v>
      </c>
      <c r="F6996" s="100">
        <v>43101</v>
      </c>
      <c r="G6996" s="98">
        <v>124.55</v>
      </c>
      <c r="H6996" s="98">
        <v>11.84</v>
      </c>
    </row>
    <row r="6997" spans="1:8" x14ac:dyDescent="0.2">
      <c r="A6997" s="98" t="s">
        <v>71</v>
      </c>
      <c r="B6997" s="98" t="s">
        <v>55</v>
      </c>
      <c r="C6997" s="98" t="s">
        <v>82</v>
      </c>
      <c r="D6997" s="106">
        <v>43191</v>
      </c>
      <c r="E6997" s="98" t="s">
        <v>199</v>
      </c>
      <c r="F6997" s="100">
        <v>43101</v>
      </c>
      <c r="G6997" s="98">
        <v>2886.24</v>
      </c>
      <c r="H6997" s="98">
        <v>109.69</v>
      </c>
    </row>
    <row r="6998" spans="1:8" x14ac:dyDescent="0.2">
      <c r="A6998" s="98" t="s">
        <v>71</v>
      </c>
      <c r="B6998" s="98" t="s">
        <v>55</v>
      </c>
      <c r="C6998" s="98" t="s">
        <v>82</v>
      </c>
      <c r="D6998" s="106">
        <v>43466</v>
      </c>
      <c r="E6998" s="98" t="s">
        <v>196</v>
      </c>
      <c r="F6998" s="100">
        <v>43405</v>
      </c>
      <c r="G6998" s="98">
        <v>697.01</v>
      </c>
      <c r="H6998" s="98">
        <v>65.55</v>
      </c>
    </row>
    <row r="6999" spans="1:8" x14ac:dyDescent="0.2">
      <c r="A6999" s="98" t="s">
        <v>71</v>
      </c>
      <c r="B6999" s="98" t="s">
        <v>55</v>
      </c>
      <c r="C6999" s="98" t="s">
        <v>82</v>
      </c>
      <c r="D6999" s="106">
        <v>43466</v>
      </c>
      <c r="E6999" s="98" t="s">
        <v>199</v>
      </c>
      <c r="F6999" s="100">
        <v>43405</v>
      </c>
      <c r="G6999" s="98">
        <v>17864.759999999998</v>
      </c>
      <c r="H6999" s="98">
        <v>928.98</v>
      </c>
    </row>
    <row r="7000" spans="1:8" x14ac:dyDescent="0.2">
      <c r="A7000" s="98" t="s">
        <v>71</v>
      </c>
      <c r="B7000" s="98" t="s">
        <v>55</v>
      </c>
      <c r="C7000" s="98" t="s">
        <v>80</v>
      </c>
      <c r="D7000" s="106">
        <v>43466</v>
      </c>
      <c r="E7000" s="98" t="s">
        <v>199</v>
      </c>
      <c r="F7000" s="100">
        <v>43405</v>
      </c>
      <c r="G7000" s="98">
        <v>8119.82</v>
      </c>
      <c r="H7000" s="98">
        <v>576.51</v>
      </c>
    </row>
    <row r="7001" spans="1:8" x14ac:dyDescent="0.2">
      <c r="A7001" s="98" t="s">
        <v>71</v>
      </c>
      <c r="B7001" s="98" t="s">
        <v>55</v>
      </c>
      <c r="C7001" s="98" t="s">
        <v>80</v>
      </c>
      <c r="D7001" s="106">
        <v>43466</v>
      </c>
      <c r="E7001" s="98" t="s">
        <v>193</v>
      </c>
      <c r="F7001" s="100">
        <v>43405</v>
      </c>
      <c r="G7001" s="98">
        <v>7803</v>
      </c>
      <c r="H7001" s="98">
        <v>1029.98</v>
      </c>
    </row>
    <row r="7002" spans="1:8" x14ac:dyDescent="0.2">
      <c r="A7002" s="98" t="s">
        <v>71</v>
      </c>
      <c r="B7002" s="98" t="s">
        <v>55</v>
      </c>
      <c r="C7002" s="98" t="s">
        <v>80</v>
      </c>
      <c r="D7002" s="106">
        <v>43466</v>
      </c>
      <c r="E7002" s="98" t="s">
        <v>192</v>
      </c>
      <c r="F7002" s="100">
        <v>43405</v>
      </c>
      <c r="G7002" s="98">
        <v>316.82</v>
      </c>
      <c r="H7002" s="98">
        <v>41.83</v>
      </c>
    </row>
    <row r="7003" spans="1:8" x14ac:dyDescent="0.2">
      <c r="A7003" s="98" t="s">
        <v>71</v>
      </c>
      <c r="B7003" s="98" t="s">
        <v>55</v>
      </c>
      <c r="C7003" s="98" t="s">
        <v>80</v>
      </c>
      <c r="D7003" s="106">
        <v>43466</v>
      </c>
      <c r="E7003" s="98" t="s">
        <v>198</v>
      </c>
      <c r="F7003" s="100">
        <v>43405</v>
      </c>
      <c r="G7003" s="98">
        <v>8119.82</v>
      </c>
      <c r="H7003" s="98">
        <v>-576.51</v>
      </c>
    </row>
    <row r="7004" spans="1:8" x14ac:dyDescent="0.2">
      <c r="A7004" s="98" t="s">
        <v>71</v>
      </c>
      <c r="B7004" s="98" t="s">
        <v>55</v>
      </c>
      <c r="C7004" s="98" t="s">
        <v>81</v>
      </c>
      <c r="D7004" s="106">
        <v>43466</v>
      </c>
      <c r="E7004" s="98" t="s">
        <v>198</v>
      </c>
      <c r="F7004" s="100">
        <v>43405</v>
      </c>
      <c r="G7004" s="98">
        <v>22627.82</v>
      </c>
      <c r="H7004" s="98">
        <v>-792.11</v>
      </c>
    </row>
    <row r="7005" spans="1:8" x14ac:dyDescent="0.2">
      <c r="A7005" s="98" t="s">
        <v>71</v>
      </c>
      <c r="B7005" s="98" t="s">
        <v>55</v>
      </c>
      <c r="C7005" s="98" t="s">
        <v>81</v>
      </c>
      <c r="D7005" s="106">
        <v>43466</v>
      </c>
      <c r="E7005" s="98" t="s">
        <v>199</v>
      </c>
      <c r="F7005" s="100">
        <v>43405</v>
      </c>
      <c r="G7005" s="98">
        <v>22627.82</v>
      </c>
      <c r="H7005" s="98">
        <v>792.11</v>
      </c>
    </row>
    <row r="7006" spans="1:8" x14ac:dyDescent="0.2">
      <c r="A7006" s="98" t="s">
        <v>71</v>
      </c>
      <c r="B7006" s="98" t="s">
        <v>55</v>
      </c>
      <c r="C7006" s="98" t="s">
        <v>81</v>
      </c>
      <c r="D7006" s="106">
        <v>43466</v>
      </c>
      <c r="E7006" s="98" t="s">
        <v>195</v>
      </c>
      <c r="F7006" s="100">
        <v>43405</v>
      </c>
      <c r="G7006" s="98">
        <v>21745</v>
      </c>
      <c r="H7006" s="98">
        <v>1413.56</v>
      </c>
    </row>
    <row r="7007" spans="1:8" x14ac:dyDescent="0.2">
      <c r="A7007" s="98" t="s">
        <v>71</v>
      </c>
      <c r="B7007" s="98" t="s">
        <v>55</v>
      </c>
      <c r="C7007" s="98" t="s">
        <v>81</v>
      </c>
      <c r="D7007" s="106">
        <v>43466</v>
      </c>
      <c r="E7007" s="98" t="s">
        <v>194</v>
      </c>
      <c r="F7007" s="100">
        <v>43405</v>
      </c>
      <c r="G7007" s="98">
        <v>882.82</v>
      </c>
      <c r="H7007" s="98">
        <v>57.4</v>
      </c>
    </row>
    <row r="7008" spans="1:8" x14ac:dyDescent="0.2">
      <c r="A7008" s="98" t="s">
        <v>71</v>
      </c>
      <c r="B7008" s="98" t="s">
        <v>55</v>
      </c>
      <c r="C7008" s="98" t="s">
        <v>82</v>
      </c>
      <c r="D7008" s="106">
        <v>43466</v>
      </c>
      <c r="E7008" s="98" t="s">
        <v>199</v>
      </c>
      <c r="F7008" s="100">
        <v>43405</v>
      </c>
      <c r="G7008" s="98">
        <v>9424.7099999999991</v>
      </c>
      <c r="H7008" s="98">
        <v>490.05</v>
      </c>
    </row>
    <row r="7009" spans="1:8" x14ac:dyDescent="0.2">
      <c r="A7009" s="98" t="s">
        <v>71</v>
      </c>
      <c r="B7009" s="98" t="s">
        <v>55</v>
      </c>
      <c r="C7009" s="98" t="s">
        <v>82</v>
      </c>
      <c r="D7009" s="106">
        <v>43466</v>
      </c>
      <c r="E7009" s="98" t="s">
        <v>197</v>
      </c>
      <c r="F7009" s="100">
        <v>43405</v>
      </c>
      <c r="G7009" s="98">
        <v>9057</v>
      </c>
      <c r="H7009" s="98">
        <v>851.37</v>
      </c>
    </row>
    <row r="7010" spans="1:8" x14ac:dyDescent="0.2">
      <c r="A7010" s="98" t="s">
        <v>71</v>
      </c>
      <c r="B7010" s="98" t="s">
        <v>55</v>
      </c>
      <c r="C7010" s="98" t="s">
        <v>82</v>
      </c>
      <c r="D7010" s="106">
        <v>43466</v>
      </c>
      <c r="E7010" s="98" t="s">
        <v>196</v>
      </c>
      <c r="F7010" s="100">
        <v>43405</v>
      </c>
      <c r="G7010" s="98">
        <v>367.71</v>
      </c>
      <c r="H7010" s="98">
        <v>34.58</v>
      </c>
    </row>
    <row r="7011" spans="1:8" x14ac:dyDescent="0.2">
      <c r="A7011" s="98" t="s">
        <v>71</v>
      </c>
      <c r="B7011" s="98" t="s">
        <v>55</v>
      </c>
      <c r="C7011" s="98" t="s">
        <v>82</v>
      </c>
      <c r="D7011" s="106">
        <v>43466</v>
      </c>
      <c r="E7011" s="98" t="s">
        <v>198</v>
      </c>
      <c r="F7011" s="100">
        <v>43405</v>
      </c>
      <c r="G7011" s="98">
        <v>9424.7099999999991</v>
      </c>
      <c r="H7011" s="98">
        <v>-490.05</v>
      </c>
    </row>
    <row r="7012" spans="1:8" x14ac:dyDescent="0.2">
      <c r="A7012" s="98" t="s">
        <v>71</v>
      </c>
      <c r="B7012" s="98" t="s">
        <v>55</v>
      </c>
      <c r="C7012" s="98" t="s">
        <v>80</v>
      </c>
      <c r="D7012" s="106">
        <v>43466</v>
      </c>
      <c r="E7012" s="98" t="s">
        <v>199</v>
      </c>
      <c r="F7012" s="100">
        <v>43405</v>
      </c>
      <c r="G7012" s="98">
        <v>15772.41</v>
      </c>
      <c r="H7012" s="98">
        <v>1119.96</v>
      </c>
    </row>
    <row r="7013" spans="1:8" x14ac:dyDescent="0.2">
      <c r="A7013" s="98" t="s">
        <v>71</v>
      </c>
      <c r="B7013" s="98" t="s">
        <v>55</v>
      </c>
      <c r="C7013" s="98" t="s">
        <v>80</v>
      </c>
      <c r="D7013" s="106">
        <v>43466</v>
      </c>
      <c r="E7013" s="98" t="s">
        <v>193</v>
      </c>
      <c r="F7013" s="100">
        <v>43405</v>
      </c>
      <c r="G7013" s="98">
        <v>15157</v>
      </c>
      <c r="H7013" s="98">
        <v>2000.73</v>
      </c>
    </row>
    <row r="7014" spans="1:8" x14ac:dyDescent="0.2">
      <c r="A7014" s="98" t="s">
        <v>71</v>
      </c>
      <c r="B7014" s="98" t="s">
        <v>55</v>
      </c>
      <c r="C7014" s="98" t="s">
        <v>80</v>
      </c>
      <c r="D7014" s="106">
        <v>43466</v>
      </c>
      <c r="E7014" s="98" t="s">
        <v>192</v>
      </c>
      <c r="F7014" s="100">
        <v>43405</v>
      </c>
      <c r="G7014" s="98">
        <v>615.41</v>
      </c>
      <c r="H7014" s="98">
        <v>81.22</v>
      </c>
    </row>
    <row r="7015" spans="1:8" x14ac:dyDescent="0.2">
      <c r="A7015" s="98" t="s">
        <v>71</v>
      </c>
      <c r="B7015" s="98" t="s">
        <v>55</v>
      </c>
      <c r="C7015" s="98" t="s">
        <v>80</v>
      </c>
      <c r="D7015" s="106">
        <v>43466</v>
      </c>
      <c r="E7015" s="98" t="s">
        <v>198</v>
      </c>
      <c r="F7015" s="100">
        <v>43405</v>
      </c>
      <c r="G7015" s="98">
        <v>15772.41</v>
      </c>
      <c r="H7015" s="98">
        <v>-1119.96</v>
      </c>
    </row>
    <row r="7016" spans="1:8" x14ac:dyDescent="0.2">
      <c r="A7016" s="98" t="s">
        <v>71</v>
      </c>
      <c r="B7016" s="98" t="s">
        <v>55</v>
      </c>
      <c r="C7016" s="98" t="s">
        <v>81</v>
      </c>
      <c r="D7016" s="106">
        <v>43466</v>
      </c>
      <c r="E7016" s="98" t="s">
        <v>195</v>
      </c>
      <c r="F7016" s="100">
        <v>43405</v>
      </c>
      <c r="G7016" s="98">
        <v>52024</v>
      </c>
      <c r="H7016" s="98">
        <v>3381.79</v>
      </c>
    </row>
    <row r="7017" spans="1:8" x14ac:dyDescent="0.2">
      <c r="A7017" s="98" t="s">
        <v>71</v>
      </c>
      <c r="B7017" s="98" t="s">
        <v>55</v>
      </c>
      <c r="C7017" s="98" t="s">
        <v>81</v>
      </c>
      <c r="D7017" s="106">
        <v>43466</v>
      </c>
      <c r="E7017" s="98" t="s">
        <v>194</v>
      </c>
      <c r="F7017" s="100">
        <v>43405</v>
      </c>
      <c r="G7017" s="98">
        <v>2112.14</v>
      </c>
      <c r="H7017" s="98">
        <v>137.26</v>
      </c>
    </row>
    <row r="7018" spans="1:8" x14ac:dyDescent="0.2">
      <c r="A7018" s="98" t="s">
        <v>71</v>
      </c>
      <c r="B7018" s="98" t="s">
        <v>55</v>
      </c>
      <c r="C7018" s="98" t="s">
        <v>81</v>
      </c>
      <c r="D7018" s="106">
        <v>43466</v>
      </c>
      <c r="E7018" s="98" t="s">
        <v>198</v>
      </c>
      <c r="F7018" s="100">
        <v>43405</v>
      </c>
      <c r="G7018" s="98">
        <v>54136.14</v>
      </c>
      <c r="H7018" s="98">
        <v>-1894.97</v>
      </c>
    </row>
    <row r="7019" spans="1:8" x14ac:dyDescent="0.2">
      <c r="A7019" s="98" t="s">
        <v>71</v>
      </c>
      <c r="B7019" s="98" t="s">
        <v>55</v>
      </c>
      <c r="C7019" s="98" t="s">
        <v>81</v>
      </c>
      <c r="D7019" s="106">
        <v>43466</v>
      </c>
      <c r="E7019" s="98" t="s">
        <v>199</v>
      </c>
      <c r="F7019" s="100">
        <v>43405</v>
      </c>
      <c r="G7019" s="98">
        <v>54136.14</v>
      </c>
      <c r="H7019" s="98">
        <v>1894.97</v>
      </c>
    </row>
    <row r="7020" spans="1:8" x14ac:dyDescent="0.2">
      <c r="A7020" s="98" t="s">
        <v>71</v>
      </c>
      <c r="B7020" s="98" t="s">
        <v>55</v>
      </c>
      <c r="C7020" s="98" t="s">
        <v>82</v>
      </c>
      <c r="D7020" s="106">
        <v>43466</v>
      </c>
      <c r="E7020" s="98" t="s">
        <v>198</v>
      </c>
      <c r="F7020" s="100">
        <v>43405</v>
      </c>
      <c r="G7020" s="98">
        <v>17864.759999999998</v>
      </c>
      <c r="H7020" s="98">
        <v>-928.98</v>
      </c>
    </row>
    <row r="7021" spans="1:8" x14ac:dyDescent="0.2">
      <c r="A7021" s="98" t="s">
        <v>71</v>
      </c>
      <c r="B7021" s="98" t="s">
        <v>55</v>
      </c>
      <c r="C7021" s="98" t="s">
        <v>82</v>
      </c>
      <c r="D7021" s="106">
        <v>43466</v>
      </c>
      <c r="E7021" s="98" t="s">
        <v>197</v>
      </c>
      <c r="F7021" s="100">
        <v>43405</v>
      </c>
      <c r="G7021" s="98">
        <v>17167.75</v>
      </c>
      <c r="H7021" s="98">
        <v>1613.75</v>
      </c>
    </row>
    <row r="7022" spans="1:8" x14ac:dyDescent="0.2">
      <c r="A7022" s="98" t="s">
        <v>71</v>
      </c>
      <c r="B7022" s="98" t="s">
        <v>55</v>
      </c>
      <c r="C7022" s="98" t="s">
        <v>80</v>
      </c>
      <c r="D7022" s="106">
        <v>43191</v>
      </c>
      <c r="E7022" s="98" t="s">
        <v>198</v>
      </c>
      <c r="F7022" s="100">
        <v>43101</v>
      </c>
      <c r="G7022" s="98">
        <v>1196.71</v>
      </c>
      <c r="H7022" s="98">
        <v>-63.42</v>
      </c>
    </row>
    <row r="7023" spans="1:8" x14ac:dyDescent="0.2">
      <c r="A7023" s="98" t="s">
        <v>71</v>
      </c>
      <c r="B7023" s="98" t="s">
        <v>55</v>
      </c>
      <c r="C7023" s="98" t="s">
        <v>80</v>
      </c>
      <c r="D7023" s="106">
        <v>43191</v>
      </c>
      <c r="E7023" s="98" t="s">
        <v>193</v>
      </c>
      <c r="F7023" s="100">
        <v>43101</v>
      </c>
      <c r="G7023" s="98">
        <v>1145.07</v>
      </c>
      <c r="H7023" s="98">
        <v>151.16</v>
      </c>
    </row>
    <row r="7024" spans="1:8" x14ac:dyDescent="0.2">
      <c r="A7024" s="98" t="s">
        <v>71</v>
      </c>
      <c r="B7024" s="98" t="s">
        <v>55</v>
      </c>
      <c r="C7024" s="98" t="s">
        <v>80</v>
      </c>
      <c r="D7024" s="106">
        <v>43191</v>
      </c>
      <c r="E7024" s="98" t="s">
        <v>192</v>
      </c>
      <c r="F7024" s="100">
        <v>43101</v>
      </c>
      <c r="G7024" s="98">
        <v>51.64</v>
      </c>
      <c r="H7024" s="98">
        <v>6.82</v>
      </c>
    </row>
    <row r="7025" spans="1:8" x14ac:dyDescent="0.2">
      <c r="A7025" s="98" t="s">
        <v>71</v>
      </c>
      <c r="B7025" s="98" t="s">
        <v>55</v>
      </c>
      <c r="C7025" s="98" t="s">
        <v>80</v>
      </c>
      <c r="D7025" s="106">
        <v>43191</v>
      </c>
      <c r="E7025" s="98" t="s">
        <v>199</v>
      </c>
      <c r="F7025" s="100">
        <v>43101</v>
      </c>
      <c r="G7025" s="98">
        <v>1196.71</v>
      </c>
      <c r="H7025" s="98">
        <v>63.42</v>
      </c>
    </row>
    <row r="7026" spans="1:8" x14ac:dyDescent="0.2">
      <c r="A7026" s="98" t="s">
        <v>71</v>
      </c>
      <c r="B7026" s="98" t="s">
        <v>55</v>
      </c>
      <c r="C7026" s="98" t="s">
        <v>81</v>
      </c>
      <c r="D7026" s="106">
        <v>43191</v>
      </c>
      <c r="E7026" s="98" t="s">
        <v>198</v>
      </c>
      <c r="F7026" s="100">
        <v>43101</v>
      </c>
      <c r="G7026" s="98">
        <v>4000.24</v>
      </c>
      <c r="H7026" s="98">
        <v>-104</v>
      </c>
    </row>
    <row r="7027" spans="1:8" x14ac:dyDescent="0.2">
      <c r="A7027" s="98" t="s">
        <v>71</v>
      </c>
      <c r="B7027" s="98" t="s">
        <v>55</v>
      </c>
      <c r="C7027" s="98" t="s">
        <v>81</v>
      </c>
      <c r="D7027" s="106">
        <v>43191</v>
      </c>
      <c r="E7027" s="98" t="s">
        <v>195</v>
      </c>
      <c r="F7027" s="100">
        <v>43101</v>
      </c>
      <c r="G7027" s="98">
        <v>3827.62</v>
      </c>
      <c r="H7027" s="98">
        <v>248.79</v>
      </c>
    </row>
    <row r="7028" spans="1:8" x14ac:dyDescent="0.2">
      <c r="A7028" s="98" t="s">
        <v>71</v>
      </c>
      <c r="B7028" s="98" t="s">
        <v>55</v>
      </c>
      <c r="C7028" s="98" t="s">
        <v>81</v>
      </c>
      <c r="D7028" s="106">
        <v>43191</v>
      </c>
      <c r="E7028" s="98" t="s">
        <v>194</v>
      </c>
      <c r="F7028" s="100">
        <v>43101</v>
      </c>
      <c r="G7028" s="98">
        <v>172.62</v>
      </c>
      <c r="H7028" s="98">
        <v>11.23</v>
      </c>
    </row>
    <row r="7029" spans="1:8" x14ac:dyDescent="0.2">
      <c r="A7029" s="98" t="s">
        <v>71</v>
      </c>
      <c r="B7029" s="98" t="s">
        <v>55</v>
      </c>
      <c r="C7029" s="98" t="s">
        <v>81</v>
      </c>
      <c r="D7029" s="106">
        <v>43191</v>
      </c>
      <c r="E7029" s="98" t="s">
        <v>199</v>
      </c>
      <c r="F7029" s="100">
        <v>43101</v>
      </c>
      <c r="G7029" s="98">
        <v>4000.24</v>
      </c>
      <c r="H7029" s="98">
        <v>104</v>
      </c>
    </row>
    <row r="7030" spans="1:8" x14ac:dyDescent="0.2">
      <c r="A7030" s="98" t="s">
        <v>71</v>
      </c>
      <c r="B7030" s="98" t="s">
        <v>55</v>
      </c>
      <c r="C7030" s="98" t="s">
        <v>82</v>
      </c>
      <c r="D7030" s="106">
        <v>43191</v>
      </c>
      <c r="E7030" s="98" t="s">
        <v>198</v>
      </c>
      <c r="F7030" s="100">
        <v>43101</v>
      </c>
      <c r="G7030" s="98">
        <v>1238.81</v>
      </c>
      <c r="H7030" s="98">
        <v>-47.08</v>
      </c>
    </row>
    <row r="7031" spans="1:8" x14ac:dyDescent="0.2">
      <c r="A7031" s="98" t="s">
        <v>71</v>
      </c>
      <c r="B7031" s="98" t="s">
        <v>55</v>
      </c>
      <c r="C7031" s="98" t="s">
        <v>82</v>
      </c>
      <c r="D7031" s="106">
        <v>43191</v>
      </c>
      <c r="E7031" s="98" t="s">
        <v>197</v>
      </c>
      <c r="F7031" s="100">
        <v>43101</v>
      </c>
      <c r="G7031" s="98">
        <v>1185.3599999999999</v>
      </c>
      <c r="H7031" s="98">
        <v>112.6</v>
      </c>
    </row>
    <row r="7032" spans="1:8" x14ac:dyDescent="0.2">
      <c r="A7032" s="98" t="s">
        <v>71</v>
      </c>
      <c r="B7032" s="98" t="s">
        <v>55</v>
      </c>
      <c r="C7032" s="98" t="s">
        <v>82</v>
      </c>
      <c r="D7032" s="106">
        <v>43191</v>
      </c>
      <c r="E7032" s="98" t="s">
        <v>196</v>
      </c>
      <c r="F7032" s="100">
        <v>43101</v>
      </c>
      <c r="G7032" s="98">
        <v>53.45</v>
      </c>
      <c r="H7032" s="98">
        <v>5.08</v>
      </c>
    </row>
    <row r="7033" spans="1:8" x14ac:dyDescent="0.2">
      <c r="A7033" s="98" t="s">
        <v>71</v>
      </c>
      <c r="B7033" s="98" t="s">
        <v>55</v>
      </c>
      <c r="C7033" s="98" t="s">
        <v>82</v>
      </c>
      <c r="D7033" s="106">
        <v>43191</v>
      </c>
      <c r="E7033" s="98" t="s">
        <v>199</v>
      </c>
      <c r="F7033" s="100">
        <v>43101</v>
      </c>
      <c r="G7033" s="98">
        <v>1238.81</v>
      </c>
      <c r="H7033" s="98">
        <v>47.08</v>
      </c>
    </row>
    <row r="7034" spans="1:8" x14ac:dyDescent="0.2">
      <c r="A7034" s="98" t="s">
        <v>71</v>
      </c>
      <c r="B7034" s="98" t="s">
        <v>55</v>
      </c>
      <c r="C7034" s="98" t="s">
        <v>80</v>
      </c>
      <c r="D7034" s="106">
        <v>43191</v>
      </c>
      <c r="E7034" s="98" t="s">
        <v>198</v>
      </c>
      <c r="F7034" s="100">
        <v>43101</v>
      </c>
      <c r="G7034" s="98">
        <v>152318.65</v>
      </c>
      <c r="H7034" s="98">
        <v>-8072.77</v>
      </c>
    </row>
    <row r="7035" spans="1:8" x14ac:dyDescent="0.2">
      <c r="A7035" s="98" t="s">
        <v>71</v>
      </c>
      <c r="B7035" s="98" t="s">
        <v>55</v>
      </c>
      <c r="C7035" s="98" t="s">
        <v>80</v>
      </c>
      <c r="D7035" s="106">
        <v>43191</v>
      </c>
      <c r="E7035" s="98" t="s">
        <v>193</v>
      </c>
      <c r="F7035" s="100">
        <v>43101</v>
      </c>
      <c r="G7035" s="98">
        <v>145745.51</v>
      </c>
      <c r="H7035" s="98">
        <v>19238.419999999998</v>
      </c>
    </row>
    <row r="7036" spans="1:8" x14ac:dyDescent="0.2">
      <c r="A7036" s="98" t="s">
        <v>71</v>
      </c>
      <c r="B7036" s="98" t="s">
        <v>55</v>
      </c>
      <c r="C7036" s="98" t="s">
        <v>80</v>
      </c>
      <c r="D7036" s="106">
        <v>43191</v>
      </c>
      <c r="E7036" s="98" t="s">
        <v>192</v>
      </c>
      <c r="F7036" s="100">
        <v>43101</v>
      </c>
      <c r="G7036" s="98">
        <v>6573.14</v>
      </c>
      <c r="H7036" s="98">
        <v>867.64</v>
      </c>
    </row>
    <row r="7037" spans="1:8" x14ac:dyDescent="0.2">
      <c r="A7037" s="98" t="s">
        <v>71</v>
      </c>
      <c r="B7037" s="98" t="s">
        <v>55</v>
      </c>
      <c r="C7037" s="98" t="s">
        <v>80</v>
      </c>
      <c r="D7037" s="106">
        <v>43191</v>
      </c>
      <c r="E7037" s="98" t="s">
        <v>199</v>
      </c>
      <c r="F7037" s="100">
        <v>43101</v>
      </c>
      <c r="G7037" s="98">
        <v>152318.65</v>
      </c>
      <c r="H7037" s="98">
        <v>8072.77</v>
      </c>
    </row>
    <row r="7038" spans="1:8" x14ac:dyDescent="0.2">
      <c r="A7038" s="98" t="s">
        <v>71</v>
      </c>
      <c r="B7038" s="98" t="s">
        <v>55</v>
      </c>
      <c r="C7038" s="98" t="s">
        <v>81</v>
      </c>
      <c r="D7038" s="106">
        <v>43191</v>
      </c>
      <c r="E7038" s="98" t="s">
        <v>199</v>
      </c>
      <c r="F7038" s="100">
        <v>43101</v>
      </c>
      <c r="G7038" s="98">
        <v>457534.77</v>
      </c>
      <c r="H7038" s="98">
        <v>11895.86</v>
      </c>
    </row>
    <row r="7039" spans="1:8" x14ac:dyDescent="0.2">
      <c r="A7039" s="98" t="s">
        <v>71</v>
      </c>
      <c r="B7039" s="98" t="s">
        <v>54</v>
      </c>
      <c r="C7039" s="98" t="s">
        <v>80</v>
      </c>
      <c r="D7039" s="106">
        <v>43191</v>
      </c>
      <c r="E7039" s="98" t="s">
        <v>198</v>
      </c>
      <c r="F7039" s="100">
        <v>43101</v>
      </c>
      <c r="G7039" s="98">
        <v>47440.77</v>
      </c>
      <c r="H7039" s="98">
        <v>-2514.31</v>
      </c>
    </row>
    <row r="7040" spans="1:8" x14ac:dyDescent="0.2">
      <c r="A7040" s="98" t="s">
        <v>71</v>
      </c>
      <c r="B7040" s="98" t="s">
        <v>54</v>
      </c>
      <c r="C7040" s="98" t="s">
        <v>80</v>
      </c>
      <c r="D7040" s="106">
        <v>43191</v>
      </c>
      <c r="E7040" s="98" t="s">
        <v>193</v>
      </c>
      <c r="F7040" s="100">
        <v>43101</v>
      </c>
      <c r="G7040" s="98">
        <v>45393.56</v>
      </c>
      <c r="H7040" s="98">
        <v>5991.96</v>
      </c>
    </row>
    <row r="7041" spans="1:8" x14ac:dyDescent="0.2">
      <c r="A7041" s="98" t="s">
        <v>71</v>
      </c>
      <c r="B7041" s="98" t="s">
        <v>54</v>
      </c>
      <c r="C7041" s="98" t="s">
        <v>80</v>
      </c>
      <c r="D7041" s="106">
        <v>43191</v>
      </c>
      <c r="E7041" s="98" t="s">
        <v>192</v>
      </c>
      <c r="F7041" s="100">
        <v>43101</v>
      </c>
      <c r="G7041" s="98">
        <v>2047.21</v>
      </c>
      <c r="H7041" s="98">
        <v>270.32</v>
      </c>
    </row>
    <row r="7042" spans="1:8" x14ac:dyDescent="0.2">
      <c r="A7042" s="98" t="s">
        <v>71</v>
      </c>
      <c r="B7042" s="98" t="s">
        <v>55</v>
      </c>
      <c r="C7042" s="98" t="s">
        <v>82</v>
      </c>
      <c r="D7042" s="106">
        <v>43221</v>
      </c>
      <c r="E7042" s="98" t="s">
        <v>198</v>
      </c>
      <c r="F7042" s="100">
        <v>43221</v>
      </c>
      <c r="G7042" s="98">
        <v>6442.01</v>
      </c>
      <c r="H7042" s="98">
        <v>-335</v>
      </c>
    </row>
    <row r="7043" spans="1:8" x14ac:dyDescent="0.2">
      <c r="A7043" s="98" t="s">
        <v>71</v>
      </c>
      <c r="B7043" s="98" t="s">
        <v>55</v>
      </c>
      <c r="C7043" s="98" t="s">
        <v>82</v>
      </c>
      <c r="D7043" s="106">
        <v>43221</v>
      </c>
      <c r="E7043" s="98" t="s">
        <v>206</v>
      </c>
      <c r="F7043" s="100">
        <v>43221</v>
      </c>
      <c r="G7043" s="98">
        <v>6164.03</v>
      </c>
      <c r="H7043" s="98">
        <v>579.44000000000005</v>
      </c>
    </row>
    <row r="7044" spans="1:8" x14ac:dyDescent="0.2">
      <c r="A7044" s="98" t="s">
        <v>71</v>
      </c>
      <c r="B7044" s="98" t="s">
        <v>55</v>
      </c>
      <c r="C7044" s="98" t="s">
        <v>82</v>
      </c>
      <c r="D7044" s="106">
        <v>43221</v>
      </c>
      <c r="E7044" s="98" t="s">
        <v>207</v>
      </c>
      <c r="F7044" s="100">
        <v>43221</v>
      </c>
      <c r="G7044" s="98">
        <v>277.98</v>
      </c>
      <c r="H7044" s="98">
        <v>26.09</v>
      </c>
    </row>
    <row r="7045" spans="1:8" x14ac:dyDescent="0.2">
      <c r="A7045" s="98" t="s">
        <v>71</v>
      </c>
      <c r="B7045" s="98" t="s">
        <v>55</v>
      </c>
      <c r="C7045" s="98" t="s">
        <v>82</v>
      </c>
      <c r="D7045" s="106">
        <v>43221</v>
      </c>
      <c r="E7045" s="98" t="s">
        <v>199</v>
      </c>
      <c r="F7045" s="100">
        <v>43221</v>
      </c>
      <c r="G7045" s="98">
        <v>6442.01</v>
      </c>
      <c r="H7045" s="98">
        <v>335</v>
      </c>
    </row>
    <row r="7046" spans="1:8" x14ac:dyDescent="0.2">
      <c r="A7046" s="98" t="s">
        <v>71</v>
      </c>
      <c r="B7046" s="98" t="s">
        <v>55</v>
      </c>
      <c r="C7046" s="98" t="s">
        <v>82</v>
      </c>
      <c r="D7046" s="106">
        <v>43221</v>
      </c>
      <c r="E7046" s="98" t="s">
        <v>199</v>
      </c>
      <c r="F7046" s="100">
        <v>43101</v>
      </c>
      <c r="G7046" s="98">
        <v>22119.07</v>
      </c>
      <c r="H7046" s="98">
        <v>840.59</v>
      </c>
    </row>
    <row r="7047" spans="1:8" x14ac:dyDescent="0.2">
      <c r="A7047" s="98" t="s">
        <v>71</v>
      </c>
      <c r="B7047" s="98" t="s">
        <v>55</v>
      </c>
      <c r="C7047" s="98" t="s">
        <v>82</v>
      </c>
      <c r="D7047" s="106">
        <v>43221</v>
      </c>
      <c r="E7047" s="98" t="s">
        <v>198</v>
      </c>
      <c r="F7047" s="100">
        <v>43101</v>
      </c>
      <c r="G7047" s="98">
        <v>22119.07</v>
      </c>
      <c r="H7047" s="98">
        <v>-840.59</v>
      </c>
    </row>
    <row r="7048" spans="1:8" x14ac:dyDescent="0.2">
      <c r="A7048" s="98" t="s">
        <v>71</v>
      </c>
      <c r="B7048" s="98" t="s">
        <v>55</v>
      </c>
      <c r="C7048" s="98" t="s">
        <v>82</v>
      </c>
      <c r="D7048" s="106">
        <v>43221</v>
      </c>
      <c r="E7048" s="98" t="s">
        <v>197</v>
      </c>
      <c r="F7048" s="100">
        <v>43101</v>
      </c>
      <c r="G7048" s="98">
        <v>21164.59</v>
      </c>
      <c r="H7048" s="98">
        <v>2010.66</v>
      </c>
    </row>
    <row r="7049" spans="1:8" x14ac:dyDescent="0.2">
      <c r="A7049" s="98" t="s">
        <v>71</v>
      </c>
      <c r="B7049" s="98" t="s">
        <v>55</v>
      </c>
      <c r="C7049" s="98" t="s">
        <v>82</v>
      </c>
      <c r="D7049" s="106">
        <v>43221</v>
      </c>
      <c r="E7049" s="98" t="s">
        <v>196</v>
      </c>
      <c r="F7049" s="100">
        <v>43101</v>
      </c>
      <c r="G7049" s="98">
        <v>954.48</v>
      </c>
      <c r="H7049" s="98">
        <v>90.72</v>
      </c>
    </row>
    <row r="7050" spans="1:8" x14ac:dyDescent="0.2">
      <c r="A7050" s="98" t="s">
        <v>71</v>
      </c>
      <c r="B7050" s="98" t="s">
        <v>54</v>
      </c>
      <c r="C7050" s="98" t="s">
        <v>80</v>
      </c>
      <c r="D7050" s="106">
        <v>43221</v>
      </c>
      <c r="E7050" s="98" t="s">
        <v>199</v>
      </c>
      <c r="F7050" s="100">
        <v>43221</v>
      </c>
      <c r="G7050" s="98">
        <v>7379.1</v>
      </c>
      <c r="H7050" s="98">
        <v>524.04999999999995</v>
      </c>
    </row>
    <row r="7051" spans="1:8" x14ac:dyDescent="0.2">
      <c r="A7051" s="98" t="s">
        <v>71</v>
      </c>
      <c r="B7051" s="98" t="s">
        <v>54</v>
      </c>
      <c r="C7051" s="98" t="s">
        <v>80</v>
      </c>
      <c r="D7051" s="106">
        <v>43221</v>
      </c>
      <c r="E7051" s="98" t="s">
        <v>198</v>
      </c>
      <c r="F7051" s="100">
        <v>43221</v>
      </c>
      <c r="G7051" s="98">
        <v>7379.1</v>
      </c>
      <c r="H7051" s="98">
        <v>-524.04999999999995</v>
      </c>
    </row>
    <row r="7052" spans="1:8" x14ac:dyDescent="0.2">
      <c r="A7052" s="98" t="s">
        <v>71</v>
      </c>
      <c r="B7052" s="98" t="s">
        <v>54</v>
      </c>
      <c r="C7052" s="98" t="s">
        <v>80</v>
      </c>
      <c r="D7052" s="106">
        <v>43221</v>
      </c>
      <c r="E7052" s="98" t="s">
        <v>202</v>
      </c>
      <c r="F7052" s="100">
        <v>43221</v>
      </c>
      <c r="G7052" s="98">
        <v>7060.66</v>
      </c>
      <c r="H7052" s="98">
        <v>932.03</v>
      </c>
    </row>
    <row r="7053" spans="1:8" x14ac:dyDescent="0.2">
      <c r="A7053" s="98" t="s">
        <v>71</v>
      </c>
      <c r="B7053" s="98" t="s">
        <v>54</v>
      </c>
      <c r="C7053" s="98" t="s">
        <v>80</v>
      </c>
      <c r="D7053" s="106">
        <v>43221</v>
      </c>
      <c r="E7053" s="98" t="s">
        <v>203</v>
      </c>
      <c r="F7053" s="100">
        <v>43221</v>
      </c>
      <c r="G7053" s="98">
        <v>318.44</v>
      </c>
      <c r="H7053" s="98">
        <v>41.94</v>
      </c>
    </row>
    <row r="7054" spans="1:8" x14ac:dyDescent="0.2">
      <c r="A7054" s="98" t="s">
        <v>71</v>
      </c>
      <c r="B7054" s="98" t="s">
        <v>54</v>
      </c>
      <c r="C7054" s="98" t="s">
        <v>81</v>
      </c>
      <c r="D7054" s="106">
        <v>43221</v>
      </c>
      <c r="E7054" s="98" t="s">
        <v>204</v>
      </c>
      <c r="F7054" s="100">
        <v>43221</v>
      </c>
      <c r="G7054" s="98">
        <v>24275.97</v>
      </c>
      <c r="H7054" s="98">
        <v>1577.95</v>
      </c>
    </row>
    <row r="7055" spans="1:8" x14ac:dyDescent="0.2">
      <c r="A7055" s="98" t="s">
        <v>71</v>
      </c>
      <c r="B7055" s="98" t="s">
        <v>54</v>
      </c>
      <c r="C7055" s="98" t="s">
        <v>81</v>
      </c>
      <c r="D7055" s="106">
        <v>43221</v>
      </c>
      <c r="E7055" s="98" t="s">
        <v>205</v>
      </c>
      <c r="F7055" s="100">
        <v>43221</v>
      </c>
      <c r="G7055" s="98">
        <v>1094.8599999999999</v>
      </c>
      <c r="H7055" s="98">
        <v>71.180000000000007</v>
      </c>
    </row>
    <row r="7056" spans="1:8" x14ac:dyDescent="0.2">
      <c r="A7056" s="98" t="s">
        <v>71</v>
      </c>
      <c r="B7056" s="98" t="s">
        <v>54</v>
      </c>
      <c r="C7056" s="98" t="s">
        <v>81</v>
      </c>
      <c r="D7056" s="106">
        <v>43221</v>
      </c>
      <c r="E7056" s="98" t="s">
        <v>199</v>
      </c>
      <c r="F7056" s="100">
        <v>43221</v>
      </c>
      <c r="G7056" s="98">
        <v>25370.83</v>
      </c>
      <c r="H7056" s="98">
        <v>888.02</v>
      </c>
    </row>
    <row r="7057" spans="1:8" x14ac:dyDescent="0.2">
      <c r="A7057" s="98" t="s">
        <v>71</v>
      </c>
      <c r="B7057" s="98" t="s">
        <v>54</v>
      </c>
      <c r="C7057" s="98" t="s">
        <v>81</v>
      </c>
      <c r="D7057" s="106">
        <v>43221</v>
      </c>
      <c r="E7057" s="98" t="s">
        <v>198</v>
      </c>
      <c r="F7057" s="100">
        <v>43221</v>
      </c>
      <c r="G7057" s="98">
        <v>25370.83</v>
      </c>
      <c r="H7057" s="98">
        <v>-888.02</v>
      </c>
    </row>
    <row r="7058" spans="1:8" x14ac:dyDescent="0.2">
      <c r="A7058" s="98" t="s">
        <v>71</v>
      </c>
      <c r="B7058" s="98" t="s">
        <v>54</v>
      </c>
      <c r="C7058" s="98" t="s">
        <v>82</v>
      </c>
      <c r="D7058" s="106">
        <v>43221</v>
      </c>
      <c r="E7058" s="98" t="s">
        <v>199</v>
      </c>
      <c r="F7058" s="100">
        <v>43221</v>
      </c>
      <c r="G7058" s="98">
        <v>7799.71</v>
      </c>
      <c r="H7058" s="98">
        <v>405.66</v>
      </c>
    </row>
    <row r="7059" spans="1:8" x14ac:dyDescent="0.2">
      <c r="A7059" s="98" t="s">
        <v>71</v>
      </c>
      <c r="B7059" s="98" t="s">
        <v>54</v>
      </c>
      <c r="C7059" s="98" t="s">
        <v>82</v>
      </c>
      <c r="D7059" s="106">
        <v>43221</v>
      </c>
      <c r="E7059" s="98" t="s">
        <v>198</v>
      </c>
      <c r="F7059" s="100">
        <v>43221</v>
      </c>
      <c r="G7059" s="98">
        <v>7799.71</v>
      </c>
      <c r="H7059" s="98">
        <v>-405.66</v>
      </c>
    </row>
    <row r="7060" spans="1:8" x14ac:dyDescent="0.2">
      <c r="A7060" s="98" t="s">
        <v>71</v>
      </c>
      <c r="B7060" s="98" t="s">
        <v>54</v>
      </c>
      <c r="C7060" s="98" t="s">
        <v>82</v>
      </c>
      <c r="D7060" s="106">
        <v>43221</v>
      </c>
      <c r="E7060" s="98" t="s">
        <v>206</v>
      </c>
      <c r="F7060" s="100">
        <v>43221</v>
      </c>
      <c r="G7060" s="98">
        <v>7463.14</v>
      </c>
      <c r="H7060" s="98">
        <v>701.49</v>
      </c>
    </row>
    <row r="7061" spans="1:8" x14ac:dyDescent="0.2">
      <c r="A7061" s="98" t="s">
        <v>71</v>
      </c>
      <c r="B7061" s="98" t="s">
        <v>54</v>
      </c>
      <c r="C7061" s="98" t="s">
        <v>82</v>
      </c>
      <c r="D7061" s="106">
        <v>43221</v>
      </c>
      <c r="E7061" s="98" t="s">
        <v>207</v>
      </c>
      <c r="F7061" s="100">
        <v>43221</v>
      </c>
      <c r="G7061" s="98">
        <v>336.57</v>
      </c>
      <c r="H7061" s="98">
        <v>31.66</v>
      </c>
    </row>
    <row r="7062" spans="1:8" x14ac:dyDescent="0.2">
      <c r="A7062" s="98" t="s">
        <v>71</v>
      </c>
      <c r="B7062" s="98" t="s">
        <v>55</v>
      </c>
      <c r="C7062" s="98" t="s">
        <v>81</v>
      </c>
      <c r="D7062" s="106">
        <v>43221</v>
      </c>
      <c r="E7062" s="98" t="s">
        <v>198</v>
      </c>
      <c r="F7062" s="100">
        <v>43221</v>
      </c>
      <c r="G7062" s="98">
        <v>5074.99</v>
      </c>
      <c r="H7062" s="98">
        <v>-177.64</v>
      </c>
    </row>
    <row r="7063" spans="1:8" x14ac:dyDescent="0.2">
      <c r="A7063" s="98" t="s">
        <v>71</v>
      </c>
      <c r="B7063" s="98" t="s">
        <v>55</v>
      </c>
      <c r="C7063" s="98" t="s">
        <v>81</v>
      </c>
      <c r="D7063" s="106">
        <v>43221</v>
      </c>
      <c r="E7063" s="98" t="s">
        <v>204</v>
      </c>
      <c r="F7063" s="100">
        <v>43221</v>
      </c>
      <c r="G7063" s="98">
        <v>4855.9799999999996</v>
      </c>
      <c r="H7063" s="98">
        <v>315.61</v>
      </c>
    </row>
    <row r="7064" spans="1:8" x14ac:dyDescent="0.2">
      <c r="A7064" s="98" t="s">
        <v>71</v>
      </c>
      <c r="B7064" s="98" t="s">
        <v>55</v>
      </c>
      <c r="C7064" s="98" t="s">
        <v>81</v>
      </c>
      <c r="D7064" s="106">
        <v>43221</v>
      </c>
      <c r="E7064" s="98" t="s">
        <v>205</v>
      </c>
      <c r="F7064" s="100">
        <v>43221</v>
      </c>
      <c r="G7064" s="98">
        <v>219.01</v>
      </c>
      <c r="H7064" s="98">
        <v>14.23</v>
      </c>
    </row>
    <row r="7065" spans="1:8" x14ac:dyDescent="0.2">
      <c r="A7065" s="98" t="s">
        <v>71</v>
      </c>
      <c r="B7065" s="98" t="s">
        <v>55</v>
      </c>
      <c r="C7065" s="98" t="s">
        <v>82</v>
      </c>
      <c r="D7065" s="106">
        <v>43221</v>
      </c>
      <c r="E7065" s="98" t="s">
        <v>206</v>
      </c>
      <c r="F7065" s="100">
        <v>43221</v>
      </c>
      <c r="G7065" s="98">
        <v>2465.9699999999998</v>
      </c>
      <c r="H7065" s="98">
        <v>231.8</v>
      </c>
    </row>
    <row r="7066" spans="1:8" x14ac:dyDescent="0.2">
      <c r="A7066" s="98" t="s">
        <v>71</v>
      </c>
      <c r="B7066" s="98" t="s">
        <v>55</v>
      </c>
      <c r="C7066" s="98" t="s">
        <v>82</v>
      </c>
      <c r="D7066" s="106">
        <v>43221</v>
      </c>
      <c r="E7066" s="98" t="s">
        <v>207</v>
      </c>
      <c r="F7066" s="100">
        <v>43221</v>
      </c>
      <c r="G7066" s="98">
        <v>111.26</v>
      </c>
      <c r="H7066" s="98">
        <v>10.47</v>
      </c>
    </row>
    <row r="7067" spans="1:8" x14ac:dyDescent="0.2">
      <c r="A7067" s="98" t="s">
        <v>71</v>
      </c>
      <c r="B7067" s="98" t="s">
        <v>55</v>
      </c>
      <c r="C7067" s="98" t="s">
        <v>82</v>
      </c>
      <c r="D7067" s="106">
        <v>43221</v>
      </c>
      <c r="E7067" s="98" t="s">
        <v>199</v>
      </c>
      <c r="F7067" s="100">
        <v>43221</v>
      </c>
      <c r="G7067" s="98">
        <v>2577.23</v>
      </c>
      <c r="H7067" s="98">
        <v>134</v>
      </c>
    </row>
    <row r="7068" spans="1:8" x14ac:dyDescent="0.2">
      <c r="A7068" s="98" t="s">
        <v>71</v>
      </c>
      <c r="B7068" s="98" t="s">
        <v>55</v>
      </c>
      <c r="C7068" s="98" t="s">
        <v>82</v>
      </c>
      <c r="D7068" s="106">
        <v>43221</v>
      </c>
      <c r="E7068" s="98" t="s">
        <v>198</v>
      </c>
      <c r="F7068" s="100">
        <v>43221</v>
      </c>
      <c r="G7068" s="98">
        <v>2577.23</v>
      </c>
      <c r="H7068" s="98">
        <v>-134</v>
      </c>
    </row>
    <row r="7069" spans="1:8" x14ac:dyDescent="0.2">
      <c r="A7069" s="98" t="s">
        <v>71</v>
      </c>
      <c r="B7069" s="98" t="s">
        <v>54</v>
      </c>
      <c r="C7069" s="98" t="s">
        <v>80</v>
      </c>
      <c r="D7069" s="106">
        <v>43221</v>
      </c>
      <c r="E7069" s="98" t="s">
        <v>199</v>
      </c>
      <c r="F7069" s="100">
        <v>43221</v>
      </c>
      <c r="G7069" s="98">
        <v>8598.67</v>
      </c>
      <c r="H7069" s="98">
        <v>610.49</v>
      </c>
    </row>
    <row r="7070" spans="1:8" x14ac:dyDescent="0.2">
      <c r="A7070" s="98" t="s">
        <v>71</v>
      </c>
      <c r="B7070" s="98" t="s">
        <v>54</v>
      </c>
      <c r="C7070" s="98" t="s">
        <v>80</v>
      </c>
      <c r="D7070" s="106">
        <v>43221</v>
      </c>
      <c r="E7070" s="98" t="s">
        <v>198</v>
      </c>
      <c r="F7070" s="100">
        <v>43221</v>
      </c>
      <c r="G7070" s="98">
        <v>8598.67</v>
      </c>
      <c r="H7070" s="98">
        <v>-610.49</v>
      </c>
    </row>
    <row r="7071" spans="1:8" x14ac:dyDescent="0.2">
      <c r="A7071" s="98" t="s">
        <v>71</v>
      </c>
      <c r="B7071" s="98" t="s">
        <v>54</v>
      </c>
      <c r="C7071" s="98" t="s">
        <v>80</v>
      </c>
      <c r="D7071" s="106">
        <v>43221</v>
      </c>
      <c r="E7071" s="98" t="s">
        <v>202</v>
      </c>
      <c r="F7071" s="100">
        <v>43221</v>
      </c>
      <c r="G7071" s="98">
        <v>8227.66</v>
      </c>
      <c r="H7071" s="98">
        <v>1086.05</v>
      </c>
    </row>
    <row r="7072" spans="1:8" x14ac:dyDescent="0.2">
      <c r="A7072" s="98" t="s">
        <v>71</v>
      </c>
      <c r="B7072" s="98" t="s">
        <v>54</v>
      </c>
      <c r="C7072" s="98" t="s">
        <v>80</v>
      </c>
      <c r="D7072" s="106">
        <v>43221</v>
      </c>
      <c r="E7072" s="98" t="s">
        <v>203</v>
      </c>
      <c r="F7072" s="100">
        <v>43221</v>
      </c>
      <c r="G7072" s="98">
        <v>371.01</v>
      </c>
      <c r="H7072" s="98">
        <v>48.95</v>
      </c>
    </row>
    <row r="7073" spans="1:8" x14ac:dyDescent="0.2">
      <c r="A7073" s="98" t="s">
        <v>71</v>
      </c>
      <c r="B7073" s="98" t="s">
        <v>54</v>
      </c>
      <c r="C7073" s="98" t="s">
        <v>81</v>
      </c>
      <c r="D7073" s="106">
        <v>43221</v>
      </c>
      <c r="E7073" s="98" t="s">
        <v>204</v>
      </c>
      <c r="F7073" s="100">
        <v>43221</v>
      </c>
      <c r="G7073" s="98">
        <v>30916.84</v>
      </c>
      <c r="H7073" s="98">
        <v>2009.58</v>
      </c>
    </row>
    <row r="7074" spans="1:8" x14ac:dyDescent="0.2">
      <c r="A7074" s="98" t="s">
        <v>71</v>
      </c>
      <c r="B7074" s="98" t="s">
        <v>54</v>
      </c>
      <c r="C7074" s="98" t="s">
        <v>81</v>
      </c>
      <c r="D7074" s="106">
        <v>43221</v>
      </c>
      <c r="E7074" s="98" t="s">
        <v>205</v>
      </c>
      <c r="F7074" s="100">
        <v>43221</v>
      </c>
      <c r="G7074" s="98">
        <v>1394.29</v>
      </c>
      <c r="H7074" s="98">
        <v>90.68</v>
      </c>
    </row>
    <row r="7075" spans="1:8" x14ac:dyDescent="0.2">
      <c r="A7075" s="98" t="s">
        <v>71</v>
      </c>
      <c r="B7075" s="98" t="s">
        <v>54</v>
      </c>
      <c r="C7075" s="98" t="s">
        <v>81</v>
      </c>
      <c r="D7075" s="106">
        <v>43221</v>
      </c>
      <c r="E7075" s="98" t="s">
        <v>199</v>
      </c>
      <c r="F7075" s="100">
        <v>43221</v>
      </c>
      <c r="G7075" s="98">
        <v>32311.13</v>
      </c>
      <c r="H7075" s="98">
        <v>1130.95</v>
      </c>
    </row>
    <row r="7076" spans="1:8" x14ac:dyDescent="0.2">
      <c r="A7076" s="98" t="s">
        <v>71</v>
      </c>
      <c r="B7076" s="98" t="s">
        <v>54</v>
      </c>
      <c r="C7076" s="98" t="s">
        <v>81</v>
      </c>
      <c r="D7076" s="106">
        <v>43221</v>
      </c>
      <c r="E7076" s="98" t="s">
        <v>198</v>
      </c>
      <c r="F7076" s="100">
        <v>43221</v>
      </c>
      <c r="G7076" s="98">
        <v>32311.13</v>
      </c>
      <c r="H7076" s="98">
        <v>-1130.95</v>
      </c>
    </row>
    <row r="7077" spans="1:8" x14ac:dyDescent="0.2">
      <c r="A7077" s="98" t="s">
        <v>71</v>
      </c>
      <c r="B7077" s="98" t="s">
        <v>54</v>
      </c>
      <c r="C7077" s="98" t="s">
        <v>82</v>
      </c>
      <c r="D7077" s="106">
        <v>43221</v>
      </c>
      <c r="E7077" s="98" t="s">
        <v>199</v>
      </c>
      <c r="F7077" s="100">
        <v>43221</v>
      </c>
      <c r="G7077" s="98">
        <v>9821</v>
      </c>
      <c r="H7077" s="98">
        <v>510.73</v>
      </c>
    </row>
    <row r="7078" spans="1:8" x14ac:dyDescent="0.2">
      <c r="A7078" s="98" t="s">
        <v>71</v>
      </c>
      <c r="B7078" s="98" t="s">
        <v>54</v>
      </c>
      <c r="C7078" s="98" t="s">
        <v>82</v>
      </c>
      <c r="D7078" s="106">
        <v>43221</v>
      </c>
      <c r="E7078" s="98" t="s">
        <v>198</v>
      </c>
      <c r="F7078" s="100">
        <v>43221</v>
      </c>
      <c r="G7078" s="98">
        <v>9821</v>
      </c>
      <c r="H7078" s="98">
        <v>-510.73</v>
      </c>
    </row>
    <row r="7079" spans="1:8" x14ac:dyDescent="0.2">
      <c r="A7079" s="98" t="s">
        <v>71</v>
      </c>
      <c r="B7079" s="98" t="s">
        <v>54</v>
      </c>
      <c r="C7079" s="98" t="s">
        <v>82</v>
      </c>
      <c r="D7079" s="106">
        <v>43221</v>
      </c>
      <c r="E7079" s="98" t="s">
        <v>206</v>
      </c>
      <c r="F7079" s="100">
        <v>43221</v>
      </c>
      <c r="G7079" s="98">
        <v>9397.18</v>
      </c>
      <c r="H7079" s="98">
        <v>883.27</v>
      </c>
    </row>
    <row r="7080" spans="1:8" x14ac:dyDescent="0.2">
      <c r="A7080" s="98" t="s">
        <v>71</v>
      </c>
      <c r="B7080" s="98" t="s">
        <v>54</v>
      </c>
      <c r="C7080" s="98" t="s">
        <v>82</v>
      </c>
      <c r="D7080" s="106">
        <v>43221</v>
      </c>
      <c r="E7080" s="98" t="s">
        <v>207</v>
      </c>
      <c r="F7080" s="100">
        <v>43221</v>
      </c>
      <c r="G7080" s="98">
        <v>423.82</v>
      </c>
      <c r="H7080" s="98">
        <v>39.840000000000003</v>
      </c>
    </row>
    <row r="7081" spans="1:8" x14ac:dyDescent="0.2">
      <c r="A7081" s="98" t="s">
        <v>71</v>
      </c>
      <c r="B7081" s="98" t="s">
        <v>54</v>
      </c>
      <c r="C7081" s="98" t="s">
        <v>81</v>
      </c>
      <c r="D7081" s="106">
        <v>43191</v>
      </c>
      <c r="E7081" s="98" t="s">
        <v>198</v>
      </c>
      <c r="F7081" s="100">
        <v>43101</v>
      </c>
      <c r="G7081" s="98">
        <v>669.83</v>
      </c>
      <c r="H7081" s="98">
        <v>-17.41</v>
      </c>
    </row>
    <row r="7082" spans="1:8" x14ac:dyDescent="0.2">
      <c r="A7082" s="98" t="s">
        <v>71</v>
      </c>
      <c r="B7082" s="98" t="s">
        <v>54</v>
      </c>
      <c r="C7082" s="98" t="s">
        <v>81</v>
      </c>
      <c r="D7082" s="106">
        <v>43191</v>
      </c>
      <c r="E7082" s="98" t="s">
        <v>195</v>
      </c>
      <c r="F7082" s="100">
        <v>43101</v>
      </c>
      <c r="G7082" s="98">
        <v>640.91999999999996</v>
      </c>
      <c r="H7082" s="98">
        <v>41.66</v>
      </c>
    </row>
    <row r="7083" spans="1:8" x14ac:dyDescent="0.2">
      <c r="A7083" s="98" t="s">
        <v>71</v>
      </c>
      <c r="B7083" s="98" t="s">
        <v>54</v>
      </c>
      <c r="C7083" s="98" t="s">
        <v>81</v>
      </c>
      <c r="D7083" s="106">
        <v>43191</v>
      </c>
      <c r="E7083" s="98" t="s">
        <v>194</v>
      </c>
      <c r="F7083" s="100">
        <v>43101</v>
      </c>
      <c r="G7083" s="98">
        <v>28.91</v>
      </c>
      <c r="H7083" s="98">
        <v>1.88</v>
      </c>
    </row>
    <row r="7084" spans="1:8" x14ac:dyDescent="0.2">
      <c r="A7084" s="98" t="s">
        <v>71</v>
      </c>
      <c r="B7084" s="98" t="s">
        <v>54</v>
      </c>
      <c r="C7084" s="98" t="s">
        <v>81</v>
      </c>
      <c r="D7084" s="106">
        <v>43191</v>
      </c>
      <c r="E7084" s="98" t="s">
        <v>199</v>
      </c>
      <c r="F7084" s="100">
        <v>43101</v>
      </c>
      <c r="G7084" s="98">
        <v>669.83</v>
      </c>
      <c r="H7084" s="98">
        <v>17.41</v>
      </c>
    </row>
    <row r="7085" spans="1:8" x14ac:dyDescent="0.2">
      <c r="A7085" s="98" t="s">
        <v>71</v>
      </c>
      <c r="B7085" s="98" t="s">
        <v>54</v>
      </c>
      <c r="C7085" s="98" t="s">
        <v>82</v>
      </c>
      <c r="D7085" s="106">
        <v>43191</v>
      </c>
      <c r="E7085" s="98" t="s">
        <v>198</v>
      </c>
      <c r="F7085" s="100">
        <v>43101</v>
      </c>
      <c r="G7085" s="98">
        <v>280.31</v>
      </c>
      <c r="H7085" s="98">
        <v>-10.65</v>
      </c>
    </row>
    <row r="7086" spans="1:8" x14ac:dyDescent="0.2">
      <c r="A7086" s="98" t="s">
        <v>71</v>
      </c>
      <c r="B7086" s="98" t="s">
        <v>54</v>
      </c>
      <c r="C7086" s="98" t="s">
        <v>82</v>
      </c>
      <c r="D7086" s="106">
        <v>43191</v>
      </c>
      <c r="E7086" s="98" t="s">
        <v>197</v>
      </c>
      <c r="F7086" s="100">
        <v>43101</v>
      </c>
      <c r="G7086" s="98">
        <v>268.20999999999998</v>
      </c>
      <c r="H7086" s="98">
        <v>25.48</v>
      </c>
    </row>
    <row r="7087" spans="1:8" x14ac:dyDescent="0.2">
      <c r="A7087" s="98" t="s">
        <v>71</v>
      </c>
      <c r="B7087" s="98" t="s">
        <v>54</v>
      </c>
      <c r="C7087" s="98" t="s">
        <v>82</v>
      </c>
      <c r="D7087" s="106">
        <v>43191</v>
      </c>
      <c r="E7087" s="98" t="s">
        <v>196</v>
      </c>
      <c r="F7087" s="100">
        <v>43101</v>
      </c>
      <c r="G7087" s="98">
        <v>12.1</v>
      </c>
      <c r="H7087" s="98">
        <v>1.1499999999999999</v>
      </c>
    </row>
    <row r="7088" spans="1:8" x14ac:dyDescent="0.2">
      <c r="A7088" s="98" t="s">
        <v>71</v>
      </c>
      <c r="B7088" s="98" t="s">
        <v>54</v>
      </c>
      <c r="C7088" s="98" t="s">
        <v>82</v>
      </c>
      <c r="D7088" s="106">
        <v>43191</v>
      </c>
      <c r="E7088" s="98" t="s">
        <v>199</v>
      </c>
      <c r="F7088" s="100">
        <v>43101</v>
      </c>
      <c r="G7088" s="98">
        <v>280.31</v>
      </c>
      <c r="H7088" s="98">
        <v>10.65</v>
      </c>
    </row>
    <row r="7089" spans="1:8" x14ac:dyDescent="0.2">
      <c r="A7089" s="98" t="s">
        <v>71</v>
      </c>
      <c r="B7089" s="98" t="s">
        <v>55</v>
      </c>
      <c r="C7089" s="98" t="s">
        <v>80</v>
      </c>
      <c r="D7089" s="106">
        <v>43191</v>
      </c>
      <c r="E7089" s="98" t="s">
        <v>198</v>
      </c>
      <c r="F7089" s="100">
        <v>43101</v>
      </c>
      <c r="G7089" s="98">
        <v>22752.14</v>
      </c>
      <c r="H7089" s="98">
        <v>-1205.8800000000001</v>
      </c>
    </row>
    <row r="7090" spans="1:8" x14ac:dyDescent="0.2">
      <c r="A7090" s="98" t="s">
        <v>71</v>
      </c>
      <c r="B7090" s="98" t="s">
        <v>55</v>
      </c>
      <c r="C7090" s="98" t="s">
        <v>80</v>
      </c>
      <c r="D7090" s="106">
        <v>43191</v>
      </c>
      <c r="E7090" s="98" t="s">
        <v>193</v>
      </c>
      <c r="F7090" s="100">
        <v>43101</v>
      </c>
      <c r="G7090" s="98">
        <v>21770.28</v>
      </c>
      <c r="H7090" s="98">
        <v>2873.67</v>
      </c>
    </row>
    <row r="7091" spans="1:8" x14ac:dyDescent="0.2">
      <c r="A7091" s="98" t="s">
        <v>71</v>
      </c>
      <c r="B7091" s="98" t="s">
        <v>55</v>
      </c>
      <c r="C7091" s="98" t="s">
        <v>80</v>
      </c>
      <c r="D7091" s="106">
        <v>43191</v>
      </c>
      <c r="E7091" s="98" t="s">
        <v>192</v>
      </c>
      <c r="F7091" s="100">
        <v>43101</v>
      </c>
      <c r="G7091" s="98">
        <v>981.86</v>
      </c>
      <c r="H7091" s="98">
        <v>129.66999999999999</v>
      </c>
    </row>
    <row r="7092" spans="1:8" x14ac:dyDescent="0.2">
      <c r="A7092" s="98" t="s">
        <v>71</v>
      </c>
      <c r="B7092" s="98" t="s">
        <v>55</v>
      </c>
      <c r="C7092" s="98" t="s">
        <v>80</v>
      </c>
      <c r="D7092" s="106">
        <v>43191</v>
      </c>
      <c r="E7092" s="98" t="s">
        <v>199</v>
      </c>
      <c r="F7092" s="100">
        <v>43101</v>
      </c>
      <c r="G7092" s="98">
        <v>22752.14</v>
      </c>
      <c r="H7092" s="98">
        <v>1205.8800000000001</v>
      </c>
    </row>
    <row r="7093" spans="1:8" x14ac:dyDescent="0.2">
      <c r="A7093" s="98" t="s">
        <v>71</v>
      </c>
      <c r="B7093" s="98" t="s">
        <v>55</v>
      </c>
      <c r="C7093" s="98" t="s">
        <v>81</v>
      </c>
      <c r="D7093" s="106">
        <v>43191</v>
      </c>
      <c r="E7093" s="98" t="s">
        <v>198</v>
      </c>
      <c r="F7093" s="100">
        <v>43101</v>
      </c>
      <c r="G7093" s="98">
        <v>67526.44</v>
      </c>
      <c r="H7093" s="98">
        <v>-1755.64</v>
      </c>
    </row>
    <row r="7094" spans="1:8" x14ac:dyDescent="0.2">
      <c r="A7094" s="98" t="s">
        <v>71</v>
      </c>
      <c r="B7094" s="98" t="s">
        <v>55</v>
      </c>
      <c r="C7094" s="98" t="s">
        <v>81</v>
      </c>
      <c r="D7094" s="106">
        <v>43191</v>
      </c>
      <c r="E7094" s="98" t="s">
        <v>195</v>
      </c>
      <c r="F7094" s="100">
        <v>43101</v>
      </c>
      <c r="G7094" s="98">
        <v>64612.41</v>
      </c>
      <c r="H7094" s="98">
        <v>4199.84</v>
      </c>
    </row>
    <row r="7095" spans="1:8" x14ac:dyDescent="0.2">
      <c r="A7095" s="98" t="s">
        <v>71</v>
      </c>
      <c r="B7095" s="98" t="s">
        <v>55</v>
      </c>
      <c r="C7095" s="98" t="s">
        <v>81</v>
      </c>
      <c r="D7095" s="106">
        <v>43191</v>
      </c>
      <c r="E7095" s="98" t="s">
        <v>194</v>
      </c>
      <c r="F7095" s="100">
        <v>43101</v>
      </c>
      <c r="G7095" s="98">
        <v>2914.03</v>
      </c>
      <c r="H7095" s="98">
        <v>189.42</v>
      </c>
    </row>
    <row r="7096" spans="1:8" x14ac:dyDescent="0.2">
      <c r="A7096" s="98" t="s">
        <v>71</v>
      </c>
      <c r="B7096" s="98" t="s">
        <v>55</v>
      </c>
      <c r="C7096" s="98" t="s">
        <v>81</v>
      </c>
      <c r="D7096" s="106">
        <v>43191</v>
      </c>
      <c r="E7096" s="98" t="s">
        <v>199</v>
      </c>
      <c r="F7096" s="100">
        <v>43101</v>
      </c>
      <c r="G7096" s="98">
        <v>67526.44</v>
      </c>
      <c r="H7096" s="98">
        <v>1755.64</v>
      </c>
    </row>
    <row r="7097" spans="1:8" x14ac:dyDescent="0.2">
      <c r="A7097" s="98" t="s">
        <v>71</v>
      </c>
      <c r="B7097" s="98" t="s">
        <v>55</v>
      </c>
      <c r="C7097" s="98" t="s">
        <v>82</v>
      </c>
      <c r="D7097" s="106">
        <v>43191</v>
      </c>
      <c r="E7097" s="98" t="s">
        <v>198</v>
      </c>
      <c r="F7097" s="100">
        <v>43101</v>
      </c>
      <c r="G7097" s="98">
        <v>27229.63</v>
      </c>
      <c r="H7097" s="98">
        <v>-1034.76</v>
      </c>
    </row>
    <row r="7098" spans="1:8" x14ac:dyDescent="0.2">
      <c r="A7098" s="98" t="s">
        <v>71</v>
      </c>
      <c r="B7098" s="98" t="s">
        <v>55</v>
      </c>
      <c r="C7098" s="98" t="s">
        <v>82</v>
      </c>
      <c r="D7098" s="106">
        <v>43191</v>
      </c>
      <c r="E7098" s="98" t="s">
        <v>197</v>
      </c>
      <c r="F7098" s="100">
        <v>43101</v>
      </c>
      <c r="G7098" s="98">
        <v>26054.58</v>
      </c>
      <c r="H7098" s="98">
        <v>2475.1799999999998</v>
      </c>
    </row>
    <row r="7099" spans="1:8" x14ac:dyDescent="0.2">
      <c r="A7099" s="98" t="s">
        <v>71</v>
      </c>
      <c r="B7099" s="98" t="s">
        <v>55</v>
      </c>
      <c r="C7099" s="98" t="s">
        <v>82</v>
      </c>
      <c r="D7099" s="106">
        <v>43191</v>
      </c>
      <c r="E7099" s="98" t="s">
        <v>196</v>
      </c>
      <c r="F7099" s="100">
        <v>43101</v>
      </c>
      <c r="G7099" s="98">
        <v>1175.05</v>
      </c>
      <c r="H7099" s="98">
        <v>111.65</v>
      </c>
    </row>
    <row r="7100" spans="1:8" x14ac:dyDescent="0.2">
      <c r="A7100" s="98" t="s">
        <v>71</v>
      </c>
      <c r="B7100" s="98" t="s">
        <v>55</v>
      </c>
      <c r="C7100" s="98" t="s">
        <v>82</v>
      </c>
      <c r="D7100" s="106">
        <v>43191</v>
      </c>
      <c r="E7100" s="98" t="s">
        <v>199</v>
      </c>
      <c r="F7100" s="100">
        <v>43101</v>
      </c>
      <c r="G7100" s="98">
        <v>27229.63</v>
      </c>
      <c r="H7100" s="98">
        <v>1034.76</v>
      </c>
    </row>
    <row r="7101" spans="1:8" x14ac:dyDescent="0.2">
      <c r="A7101" s="98" t="s">
        <v>71</v>
      </c>
      <c r="B7101" s="98" t="s">
        <v>54</v>
      </c>
      <c r="C7101" s="98" t="s">
        <v>80</v>
      </c>
      <c r="D7101" s="106">
        <v>43191</v>
      </c>
      <c r="E7101" s="98" t="s">
        <v>198</v>
      </c>
      <c r="F7101" s="100">
        <v>43101</v>
      </c>
      <c r="G7101" s="98">
        <v>303.99</v>
      </c>
      <c r="H7101" s="98">
        <v>-16.12</v>
      </c>
    </row>
    <row r="7102" spans="1:8" x14ac:dyDescent="0.2">
      <c r="A7102" s="98" t="s">
        <v>71</v>
      </c>
      <c r="B7102" s="98" t="s">
        <v>54</v>
      </c>
      <c r="C7102" s="98" t="s">
        <v>80</v>
      </c>
      <c r="D7102" s="106">
        <v>43191</v>
      </c>
      <c r="E7102" s="98" t="s">
        <v>193</v>
      </c>
      <c r="F7102" s="100">
        <v>43101</v>
      </c>
      <c r="G7102" s="98">
        <v>290.87</v>
      </c>
      <c r="H7102" s="98">
        <v>38.39</v>
      </c>
    </row>
    <row r="7103" spans="1:8" x14ac:dyDescent="0.2">
      <c r="A7103" s="98" t="s">
        <v>71</v>
      </c>
      <c r="B7103" s="98" t="s">
        <v>54</v>
      </c>
      <c r="C7103" s="98" t="s">
        <v>80</v>
      </c>
      <c r="D7103" s="106">
        <v>43191</v>
      </c>
      <c r="E7103" s="98" t="s">
        <v>192</v>
      </c>
      <c r="F7103" s="100">
        <v>43101</v>
      </c>
      <c r="G7103" s="98">
        <v>13.12</v>
      </c>
      <c r="H7103" s="98">
        <v>1.73</v>
      </c>
    </row>
    <row r="7104" spans="1:8" x14ac:dyDescent="0.2">
      <c r="A7104" s="98" t="s">
        <v>71</v>
      </c>
      <c r="B7104" s="98" t="s">
        <v>54</v>
      </c>
      <c r="C7104" s="98" t="s">
        <v>80</v>
      </c>
      <c r="D7104" s="106">
        <v>43191</v>
      </c>
      <c r="E7104" s="98" t="s">
        <v>199</v>
      </c>
      <c r="F7104" s="100">
        <v>43101</v>
      </c>
      <c r="G7104" s="98">
        <v>303.99</v>
      </c>
      <c r="H7104" s="98">
        <v>16.12</v>
      </c>
    </row>
    <row r="7105" spans="1:8" x14ac:dyDescent="0.2">
      <c r="A7105" s="98" t="s">
        <v>71</v>
      </c>
      <c r="B7105" s="98" t="s">
        <v>55</v>
      </c>
      <c r="C7105" s="98" t="s">
        <v>80</v>
      </c>
      <c r="D7105" s="106">
        <v>43191</v>
      </c>
      <c r="E7105" s="98" t="s">
        <v>198</v>
      </c>
      <c r="F7105" s="100">
        <v>43101</v>
      </c>
      <c r="G7105" s="98">
        <v>6074.74</v>
      </c>
      <c r="H7105" s="98">
        <v>-321.92</v>
      </c>
    </row>
    <row r="7106" spans="1:8" x14ac:dyDescent="0.2">
      <c r="A7106" s="98" t="s">
        <v>71</v>
      </c>
      <c r="B7106" s="98" t="s">
        <v>55</v>
      </c>
      <c r="C7106" s="98" t="s">
        <v>80</v>
      </c>
      <c r="D7106" s="106">
        <v>43191</v>
      </c>
      <c r="E7106" s="98" t="s">
        <v>193</v>
      </c>
      <c r="F7106" s="100">
        <v>43101</v>
      </c>
      <c r="G7106" s="98">
        <v>5812.56</v>
      </c>
      <c r="H7106" s="98">
        <v>767.28</v>
      </c>
    </row>
    <row r="7107" spans="1:8" x14ac:dyDescent="0.2">
      <c r="A7107" s="98" t="s">
        <v>71</v>
      </c>
      <c r="B7107" s="98" t="s">
        <v>55</v>
      </c>
      <c r="C7107" s="98" t="s">
        <v>80</v>
      </c>
      <c r="D7107" s="106">
        <v>43191</v>
      </c>
      <c r="E7107" s="98" t="s">
        <v>192</v>
      </c>
      <c r="F7107" s="100">
        <v>43101</v>
      </c>
      <c r="G7107" s="98">
        <v>262.18</v>
      </c>
      <c r="H7107" s="98">
        <v>34.6</v>
      </c>
    </row>
    <row r="7108" spans="1:8" x14ac:dyDescent="0.2">
      <c r="A7108" s="98" t="s">
        <v>71</v>
      </c>
      <c r="B7108" s="98" t="s">
        <v>55</v>
      </c>
      <c r="C7108" s="98" t="s">
        <v>80</v>
      </c>
      <c r="D7108" s="106">
        <v>43191</v>
      </c>
      <c r="E7108" s="98" t="s">
        <v>199</v>
      </c>
      <c r="F7108" s="100">
        <v>43101</v>
      </c>
      <c r="G7108" s="98">
        <v>6074.74</v>
      </c>
      <c r="H7108" s="98">
        <v>321.92</v>
      </c>
    </row>
    <row r="7109" spans="1:8" x14ac:dyDescent="0.2">
      <c r="A7109" s="98" t="s">
        <v>71</v>
      </c>
      <c r="B7109" s="98" t="s">
        <v>55</v>
      </c>
      <c r="C7109" s="98" t="s">
        <v>81</v>
      </c>
      <c r="D7109" s="106">
        <v>43191</v>
      </c>
      <c r="E7109" s="98" t="s">
        <v>198</v>
      </c>
      <c r="F7109" s="100">
        <v>43101</v>
      </c>
      <c r="G7109" s="98">
        <v>23506.62</v>
      </c>
      <c r="H7109" s="98">
        <v>-611.17999999999995</v>
      </c>
    </row>
    <row r="7110" spans="1:8" x14ac:dyDescent="0.2">
      <c r="A7110" s="98" t="s">
        <v>71</v>
      </c>
      <c r="B7110" s="98" t="s">
        <v>55</v>
      </c>
      <c r="C7110" s="98" t="s">
        <v>81</v>
      </c>
      <c r="D7110" s="106">
        <v>43191</v>
      </c>
      <c r="E7110" s="98" t="s">
        <v>195</v>
      </c>
      <c r="F7110" s="100">
        <v>43101</v>
      </c>
      <c r="G7110" s="98">
        <v>22492.21</v>
      </c>
      <c r="H7110" s="98">
        <v>1461.98</v>
      </c>
    </row>
    <row r="7111" spans="1:8" x14ac:dyDescent="0.2">
      <c r="A7111" s="98" t="s">
        <v>71</v>
      </c>
      <c r="B7111" s="98" t="s">
        <v>55</v>
      </c>
      <c r="C7111" s="98" t="s">
        <v>81</v>
      </c>
      <c r="D7111" s="106">
        <v>43191</v>
      </c>
      <c r="E7111" s="98" t="s">
        <v>194</v>
      </c>
      <c r="F7111" s="100">
        <v>43101</v>
      </c>
      <c r="G7111" s="98">
        <v>1014.41</v>
      </c>
      <c r="H7111" s="98">
        <v>65.95</v>
      </c>
    </row>
    <row r="7112" spans="1:8" x14ac:dyDescent="0.2">
      <c r="A7112" s="98" t="s">
        <v>71</v>
      </c>
      <c r="B7112" s="98" t="s">
        <v>55</v>
      </c>
      <c r="C7112" s="98" t="s">
        <v>81</v>
      </c>
      <c r="D7112" s="106">
        <v>43191</v>
      </c>
      <c r="E7112" s="98" t="s">
        <v>199</v>
      </c>
      <c r="F7112" s="100">
        <v>43101</v>
      </c>
      <c r="G7112" s="98">
        <v>23506.62</v>
      </c>
      <c r="H7112" s="98">
        <v>611.17999999999995</v>
      </c>
    </row>
    <row r="7113" spans="1:8" x14ac:dyDescent="0.2">
      <c r="A7113" s="98" t="s">
        <v>71</v>
      </c>
      <c r="B7113" s="98" t="s">
        <v>55</v>
      </c>
      <c r="C7113" s="98" t="s">
        <v>82</v>
      </c>
      <c r="D7113" s="106">
        <v>43191</v>
      </c>
      <c r="E7113" s="98" t="s">
        <v>198</v>
      </c>
      <c r="F7113" s="100">
        <v>43101</v>
      </c>
      <c r="G7113" s="98">
        <v>6033.85</v>
      </c>
      <c r="H7113" s="98">
        <v>-229.27</v>
      </c>
    </row>
    <row r="7114" spans="1:8" x14ac:dyDescent="0.2">
      <c r="A7114" s="98" t="s">
        <v>71</v>
      </c>
      <c r="B7114" s="98" t="s">
        <v>55</v>
      </c>
      <c r="C7114" s="98" t="s">
        <v>82</v>
      </c>
      <c r="D7114" s="106">
        <v>43191</v>
      </c>
      <c r="E7114" s="98" t="s">
        <v>197</v>
      </c>
      <c r="F7114" s="100">
        <v>43101</v>
      </c>
      <c r="G7114" s="98">
        <v>5773.46</v>
      </c>
      <c r="H7114" s="98">
        <v>548.47</v>
      </c>
    </row>
    <row r="7115" spans="1:8" x14ac:dyDescent="0.2">
      <c r="A7115" s="98" t="s">
        <v>71</v>
      </c>
      <c r="B7115" s="98" t="s">
        <v>55</v>
      </c>
      <c r="C7115" s="98" t="s">
        <v>82</v>
      </c>
      <c r="D7115" s="106">
        <v>43191</v>
      </c>
      <c r="E7115" s="98" t="s">
        <v>196</v>
      </c>
      <c r="F7115" s="100">
        <v>43101</v>
      </c>
      <c r="G7115" s="98">
        <v>260.39</v>
      </c>
      <c r="H7115" s="98">
        <v>24.73</v>
      </c>
    </row>
    <row r="7116" spans="1:8" x14ac:dyDescent="0.2">
      <c r="A7116" s="98" t="s">
        <v>71</v>
      </c>
      <c r="B7116" s="98" t="s">
        <v>55</v>
      </c>
      <c r="C7116" s="98" t="s">
        <v>82</v>
      </c>
      <c r="D7116" s="106">
        <v>43191</v>
      </c>
      <c r="E7116" s="98" t="s">
        <v>199</v>
      </c>
      <c r="F7116" s="100">
        <v>43101</v>
      </c>
      <c r="G7116" s="98">
        <v>6033.85</v>
      </c>
      <c r="H7116" s="98">
        <v>229.27</v>
      </c>
    </row>
    <row r="7117" spans="1:8" x14ac:dyDescent="0.2">
      <c r="A7117" s="98" t="s">
        <v>71</v>
      </c>
      <c r="B7117" s="98" t="s">
        <v>55</v>
      </c>
      <c r="C7117" s="98" t="s">
        <v>80</v>
      </c>
      <c r="D7117" s="106">
        <v>43191</v>
      </c>
      <c r="E7117" s="98" t="s">
        <v>198</v>
      </c>
      <c r="F7117" s="100">
        <v>43101</v>
      </c>
      <c r="G7117" s="98">
        <v>2220.0500000000002</v>
      </c>
      <c r="H7117" s="98">
        <v>-117.65</v>
      </c>
    </row>
    <row r="7118" spans="1:8" x14ac:dyDescent="0.2">
      <c r="A7118" s="98" t="s">
        <v>71</v>
      </c>
      <c r="B7118" s="98" t="s">
        <v>55</v>
      </c>
      <c r="C7118" s="98" t="s">
        <v>80</v>
      </c>
      <c r="D7118" s="106">
        <v>43191</v>
      </c>
      <c r="E7118" s="98" t="s">
        <v>193</v>
      </c>
      <c r="F7118" s="100">
        <v>43101</v>
      </c>
      <c r="G7118" s="98">
        <v>2124.2399999999998</v>
      </c>
      <c r="H7118" s="98">
        <v>280.39999999999998</v>
      </c>
    </row>
    <row r="7119" spans="1:8" x14ac:dyDescent="0.2">
      <c r="A7119" s="98" t="s">
        <v>71</v>
      </c>
      <c r="B7119" s="98" t="s">
        <v>55</v>
      </c>
      <c r="C7119" s="98" t="s">
        <v>80</v>
      </c>
      <c r="D7119" s="106">
        <v>43191</v>
      </c>
      <c r="E7119" s="98" t="s">
        <v>192</v>
      </c>
      <c r="F7119" s="100">
        <v>43101</v>
      </c>
      <c r="G7119" s="98">
        <v>95.81</v>
      </c>
      <c r="H7119" s="98">
        <v>12.64</v>
      </c>
    </row>
    <row r="7120" spans="1:8" x14ac:dyDescent="0.2">
      <c r="A7120" s="98" t="s">
        <v>71</v>
      </c>
      <c r="B7120" s="98" t="s">
        <v>55</v>
      </c>
      <c r="C7120" s="98" t="s">
        <v>80</v>
      </c>
      <c r="D7120" s="106">
        <v>43191</v>
      </c>
      <c r="E7120" s="98" t="s">
        <v>199</v>
      </c>
      <c r="F7120" s="100">
        <v>43101</v>
      </c>
      <c r="G7120" s="98">
        <v>2220.0500000000002</v>
      </c>
      <c r="H7120" s="98">
        <v>117.65</v>
      </c>
    </row>
    <row r="7121" spans="1:8" x14ac:dyDescent="0.2">
      <c r="A7121" s="98" t="s">
        <v>71</v>
      </c>
      <c r="B7121" s="98" t="s">
        <v>55</v>
      </c>
      <c r="C7121" s="98" t="s">
        <v>81</v>
      </c>
      <c r="D7121" s="106">
        <v>43191</v>
      </c>
      <c r="E7121" s="98" t="s">
        <v>198</v>
      </c>
      <c r="F7121" s="100">
        <v>43101</v>
      </c>
      <c r="G7121" s="98">
        <v>5427.94</v>
      </c>
      <c r="H7121" s="98">
        <v>-141.13</v>
      </c>
    </row>
    <row r="7122" spans="1:8" x14ac:dyDescent="0.2">
      <c r="A7122" s="98" t="s">
        <v>71</v>
      </c>
      <c r="B7122" s="98" t="s">
        <v>55</v>
      </c>
      <c r="C7122" s="98" t="s">
        <v>81</v>
      </c>
      <c r="D7122" s="106">
        <v>43191</v>
      </c>
      <c r="E7122" s="98" t="s">
        <v>195</v>
      </c>
      <c r="F7122" s="100">
        <v>43101</v>
      </c>
      <c r="G7122" s="98">
        <v>5193.71</v>
      </c>
      <c r="H7122" s="98">
        <v>337.59</v>
      </c>
    </row>
    <row r="7123" spans="1:8" x14ac:dyDescent="0.2">
      <c r="A7123" s="98" t="s">
        <v>71</v>
      </c>
      <c r="B7123" s="98" t="s">
        <v>55</v>
      </c>
      <c r="C7123" s="98" t="s">
        <v>81</v>
      </c>
      <c r="D7123" s="106">
        <v>43191</v>
      </c>
      <c r="E7123" s="98" t="s">
        <v>194</v>
      </c>
      <c r="F7123" s="100">
        <v>43101</v>
      </c>
      <c r="G7123" s="98">
        <v>234.23</v>
      </c>
      <c r="H7123" s="98">
        <v>15.23</v>
      </c>
    </row>
    <row r="7124" spans="1:8" x14ac:dyDescent="0.2">
      <c r="A7124" s="98" t="s">
        <v>71</v>
      </c>
      <c r="B7124" s="98" t="s">
        <v>55</v>
      </c>
      <c r="C7124" s="98" t="s">
        <v>81</v>
      </c>
      <c r="D7124" s="106">
        <v>43191</v>
      </c>
      <c r="E7124" s="98" t="s">
        <v>199</v>
      </c>
      <c r="F7124" s="100">
        <v>43101</v>
      </c>
      <c r="G7124" s="98">
        <v>5427.94</v>
      </c>
      <c r="H7124" s="98">
        <v>141.13</v>
      </c>
    </row>
    <row r="7125" spans="1:8" x14ac:dyDescent="0.2">
      <c r="A7125" s="98" t="s">
        <v>71</v>
      </c>
      <c r="B7125" s="98" t="s">
        <v>55</v>
      </c>
      <c r="C7125" s="98" t="s">
        <v>82</v>
      </c>
      <c r="D7125" s="106">
        <v>43191</v>
      </c>
      <c r="E7125" s="98" t="s">
        <v>198</v>
      </c>
      <c r="F7125" s="100">
        <v>43101</v>
      </c>
      <c r="G7125" s="98">
        <v>2646.27</v>
      </c>
      <c r="H7125" s="98">
        <v>-100.56</v>
      </c>
    </row>
    <row r="7126" spans="1:8" x14ac:dyDescent="0.2">
      <c r="A7126" s="98" t="s">
        <v>71</v>
      </c>
      <c r="B7126" s="98" t="s">
        <v>55</v>
      </c>
      <c r="C7126" s="98" t="s">
        <v>82</v>
      </c>
      <c r="D7126" s="106">
        <v>43191</v>
      </c>
      <c r="E7126" s="98" t="s">
        <v>197</v>
      </c>
      <c r="F7126" s="100">
        <v>43101</v>
      </c>
      <c r="G7126" s="98">
        <v>2532.0700000000002</v>
      </c>
      <c r="H7126" s="98">
        <v>240.54</v>
      </c>
    </row>
    <row r="7127" spans="1:8" x14ac:dyDescent="0.2">
      <c r="A7127" s="98" t="s">
        <v>71</v>
      </c>
      <c r="B7127" s="98" t="s">
        <v>55</v>
      </c>
      <c r="C7127" s="98" t="s">
        <v>82</v>
      </c>
      <c r="D7127" s="106">
        <v>43191</v>
      </c>
      <c r="E7127" s="98" t="s">
        <v>196</v>
      </c>
      <c r="F7127" s="100">
        <v>43101</v>
      </c>
      <c r="G7127" s="98">
        <v>114.2</v>
      </c>
      <c r="H7127" s="98">
        <v>10.85</v>
      </c>
    </row>
    <row r="7128" spans="1:8" x14ac:dyDescent="0.2">
      <c r="A7128" s="98" t="s">
        <v>71</v>
      </c>
      <c r="B7128" s="98" t="s">
        <v>55</v>
      </c>
      <c r="C7128" s="98" t="s">
        <v>82</v>
      </c>
      <c r="D7128" s="106">
        <v>43191</v>
      </c>
      <c r="E7128" s="98" t="s">
        <v>199</v>
      </c>
      <c r="F7128" s="100">
        <v>43101</v>
      </c>
      <c r="G7128" s="98">
        <v>2646.27</v>
      </c>
      <c r="H7128" s="98">
        <v>100.56</v>
      </c>
    </row>
    <row r="7129" spans="1:8" x14ac:dyDescent="0.2">
      <c r="A7129" s="98" t="s">
        <v>71</v>
      </c>
      <c r="B7129" s="98" t="s">
        <v>54</v>
      </c>
      <c r="C7129" s="98" t="s">
        <v>80</v>
      </c>
      <c r="D7129" s="106">
        <v>43252</v>
      </c>
      <c r="E7129" s="98" t="s">
        <v>199</v>
      </c>
      <c r="F7129" s="100">
        <v>43221</v>
      </c>
      <c r="G7129" s="98">
        <v>119460.39</v>
      </c>
      <c r="H7129" s="98">
        <v>8481.73</v>
      </c>
    </row>
    <row r="7130" spans="1:8" x14ac:dyDescent="0.2">
      <c r="A7130" s="98" t="s">
        <v>71</v>
      </c>
      <c r="B7130" s="98" t="s">
        <v>54</v>
      </c>
      <c r="C7130" s="98" t="s">
        <v>80</v>
      </c>
      <c r="D7130" s="106">
        <v>43191</v>
      </c>
      <c r="E7130" s="98" t="s">
        <v>199</v>
      </c>
      <c r="F7130" s="100">
        <v>43101</v>
      </c>
      <c r="G7130" s="98">
        <v>47440.77</v>
      </c>
      <c r="H7130" s="98">
        <v>2514.31</v>
      </c>
    </row>
    <row r="7131" spans="1:8" x14ac:dyDescent="0.2">
      <c r="A7131" s="98" t="s">
        <v>71</v>
      </c>
      <c r="B7131" s="98" t="s">
        <v>54</v>
      </c>
      <c r="C7131" s="98" t="s">
        <v>81</v>
      </c>
      <c r="D7131" s="106">
        <v>43191</v>
      </c>
      <c r="E7131" s="98" t="s">
        <v>198</v>
      </c>
      <c r="F7131" s="100">
        <v>43101</v>
      </c>
      <c r="G7131" s="98">
        <v>184217.89</v>
      </c>
      <c r="H7131" s="98">
        <v>-4789.71</v>
      </c>
    </row>
    <row r="7132" spans="1:8" x14ac:dyDescent="0.2">
      <c r="A7132" s="98" t="s">
        <v>71</v>
      </c>
      <c r="B7132" s="98" t="s">
        <v>54</v>
      </c>
      <c r="C7132" s="98" t="s">
        <v>81</v>
      </c>
      <c r="D7132" s="106">
        <v>43191</v>
      </c>
      <c r="E7132" s="98" t="s">
        <v>195</v>
      </c>
      <c r="F7132" s="100">
        <v>43101</v>
      </c>
      <c r="G7132" s="98">
        <v>176268.23</v>
      </c>
      <c r="H7132" s="98">
        <v>11457.43</v>
      </c>
    </row>
    <row r="7133" spans="1:8" x14ac:dyDescent="0.2">
      <c r="A7133" s="98" t="s">
        <v>71</v>
      </c>
      <c r="B7133" s="98" t="s">
        <v>54</v>
      </c>
      <c r="C7133" s="98" t="s">
        <v>81</v>
      </c>
      <c r="D7133" s="106">
        <v>43191</v>
      </c>
      <c r="E7133" s="98" t="s">
        <v>194</v>
      </c>
      <c r="F7133" s="100">
        <v>43101</v>
      </c>
      <c r="G7133" s="98">
        <v>7949.66</v>
      </c>
      <c r="H7133" s="98">
        <v>516.77</v>
      </c>
    </row>
    <row r="7134" spans="1:8" x14ac:dyDescent="0.2">
      <c r="A7134" s="98" t="s">
        <v>71</v>
      </c>
      <c r="B7134" s="98" t="s">
        <v>54</v>
      </c>
      <c r="C7134" s="98" t="s">
        <v>81</v>
      </c>
      <c r="D7134" s="106">
        <v>43191</v>
      </c>
      <c r="E7134" s="98" t="s">
        <v>199</v>
      </c>
      <c r="F7134" s="100">
        <v>43101</v>
      </c>
      <c r="G7134" s="98">
        <v>184217.89</v>
      </c>
      <c r="H7134" s="98">
        <v>4789.71</v>
      </c>
    </row>
    <row r="7135" spans="1:8" x14ac:dyDescent="0.2">
      <c r="A7135" s="98" t="s">
        <v>71</v>
      </c>
      <c r="B7135" s="98" t="s">
        <v>54</v>
      </c>
      <c r="C7135" s="98" t="s">
        <v>82</v>
      </c>
      <c r="D7135" s="106">
        <v>43191</v>
      </c>
      <c r="E7135" s="98" t="s">
        <v>198</v>
      </c>
      <c r="F7135" s="100">
        <v>43101</v>
      </c>
      <c r="G7135" s="98">
        <v>44929.07</v>
      </c>
      <c r="H7135" s="98">
        <v>-1707.33</v>
      </c>
    </row>
    <row r="7136" spans="1:8" x14ac:dyDescent="0.2">
      <c r="A7136" s="98" t="s">
        <v>71</v>
      </c>
      <c r="B7136" s="98" t="s">
        <v>54</v>
      </c>
      <c r="C7136" s="98" t="s">
        <v>82</v>
      </c>
      <c r="D7136" s="106">
        <v>43191</v>
      </c>
      <c r="E7136" s="98" t="s">
        <v>197</v>
      </c>
      <c r="F7136" s="100">
        <v>43101</v>
      </c>
      <c r="G7136" s="98">
        <v>42990.239999999998</v>
      </c>
      <c r="H7136" s="98">
        <v>4084.14</v>
      </c>
    </row>
    <row r="7137" spans="1:8" x14ac:dyDescent="0.2">
      <c r="A7137" s="98" t="s">
        <v>71</v>
      </c>
      <c r="B7137" s="98" t="s">
        <v>54</v>
      </c>
      <c r="C7137" s="98" t="s">
        <v>82</v>
      </c>
      <c r="D7137" s="106">
        <v>43191</v>
      </c>
      <c r="E7137" s="98" t="s">
        <v>196</v>
      </c>
      <c r="F7137" s="100">
        <v>43101</v>
      </c>
      <c r="G7137" s="98">
        <v>1938.83</v>
      </c>
      <c r="H7137" s="98">
        <v>184.15</v>
      </c>
    </row>
    <row r="7138" spans="1:8" x14ac:dyDescent="0.2">
      <c r="A7138" s="98" t="s">
        <v>71</v>
      </c>
      <c r="B7138" s="98" t="s">
        <v>54</v>
      </c>
      <c r="C7138" s="98" t="s">
        <v>82</v>
      </c>
      <c r="D7138" s="106">
        <v>43191</v>
      </c>
      <c r="E7138" s="98" t="s">
        <v>199</v>
      </c>
      <c r="F7138" s="100">
        <v>43101</v>
      </c>
      <c r="G7138" s="98">
        <v>44929.07</v>
      </c>
      <c r="H7138" s="98">
        <v>1707.33</v>
      </c>
    </row>
    <row r="7139" spans="1:8" x14ac:dyDescent="0.2">
      <c r="A7139" s="98" t="s">
        <v>71</v>
      </c>
      <c r="B7139" s="98" t="s">
        <v>54</v>
      </c>
      <c r="C7139" s="98" t="s">
        <v>80</v>
      </c>
      <c r="D7139" s="106">
        <v>43191</v>
      </c>
      <c r="E7139" s="98" t="s">
        <v>198</v>
      </c>
      <c r="F7139" s="100">
        <v>43101</v>
      </c>
      <c r="G7139" s="98">
        <v>47720.3</v>
      </c>
      <c r="H7139" s="98">
        <v>-2529.19</v>
      </c>
    </row>
    <row r="7140" spans="1:8" x14ac:dyDescent="0.2">
      <c r="A7140" s="98" t="s">
        <v>71</v>
      </c>
      <c r="B7140" s="98" t="s">
        <v>54</v>
      </c>
      <c r="C7140" s="98" t="s">
        <v>80</v>
      </c>
      <c r="D7140" s="106">
        <v>43191</v>
      </c>
      <c r="E7140" s="98" t="s">
        <v>193</v>
      </c>
      <c r="F7140" s="100">
        <v>43101</v>
      </c>
      <c r="G7140" s="98">
        <v>45660.99</v>
      </c>
      <c r="H7140" s="98">
        <v>6027.26</v>
      </c>
    </row>
    <row r="7141" spans="1:8" x14ac:dyDescent="0.2">
      <c r="A7141" s="98" t="s">
        <v>71</v>
      </c>
      <c r="B7141" s="98" t="s">
        <v>54</v>
      </c>
      <c r="C7141" s="98" t="s">
        <v>80</v>
      </c>
      <c r="D7141" s="106">
        <v>43191</v>
      </c>
      <c r="E7141" s="98" t="s">
        <v>192</v>
      </c>
      <c r="F7141" s="100">
        <v>43101</v>
      </c>
      <c r="G7141" s="98">
        <v>2059.31</v>
      </c>
      <c r="H7141" s="98">
        <v>271.8</v>
      </c>
    </row>
    <row r="7142" spans="1:8" x14ac:dyDescent="0.2">
      <c r="A7142" s="98" t="s">
        <v>71</v>
      </c>
      <c r="B7142" s="98" t="s">
        <v>54</v>
      </c>
      <c r="C7142" s="98" t="s">
        <v>80</v>
      </c>
      <c r="D7142" s="106">
        <v>43191</v>
      </c>
      <c r="E7142" s="98" t="s">
        <v>199</v>
      </c>
      <c r="F7142" s="100">
        <v>43101</v>
      </c>
      <c r="G7142" s="98">
        <v>47720.3</v>
      </c>
      <c r="H7142" s="98">
        <v>2529.19</v>
      </c>
    </row>
    <row r="7143" spans="1:8" x14ac:dyDescent="0.2">
      <c r="A7143" s="98" t="s">
        <v>71</v>
      </c>
      <c r="B7143" s="98" t="s">
        <v>54</v>
      </c>
      <c r="C7143" s="98" t="s">
        <v>81</v>
      </c>
      <c r="D7143" s="106">
        <v>43191</v>
      </c>
      <c r="E7143" s="98" t="s">
        <v>198</v>
      </c>
      <c r="F7143" s="100">
        <v>43101</v>
      </c>
      <c r="G7143" s="98">
        <v>188057.01</v>
      </c>
      <c r="H7143" s="98">
        <v>-4889.3900000000003</v>
      </c>
    </row>
    <row r="7144" spans="1:8" x14ac:dyDescent="0.2">
      <c r="A7144" s="98" t="s">
        <v>71</v>
      </c>
      <c r="B7144" s="98" t="s">
        <v>54</v>
      </c>
      <c r="C7144" s="98" t="s">
        <v>81</v>
      </c>
      <c r="D7144" s="106">
        <v>43191</v>
      </c>
      <c r="E7144" s="98" t="s">
        <v>195</v>
      </c>
      <c r="F7144" s="100">
        <v>43101</v>
      </c>
      <c r="G7144" s="98">
        <v>179941.69</v>
      </c>
      <c r="H7144" s="98">
        <v>11696.33</v>
      </c>
    </row>
    <row r="7145" spans="1:8" x14ac:dyDescent="0.2">
      <c r="A7145" s="98" t="s">
        <v>71</v>
      </c>
      <c r="B7145" s="98" t="s">
        <v>54</v>
      </c>
      <c r="C7145" s="98" t="s">
        <v>81</v>
      </c>
      <c r="D7145" s="106">
        <v>43191</v>
      </c>
      <c r="E7145" s="98" t="s">
        <v>194</v>
      </c>
      <c r="F7145" s="100">
        <v>43101</v>
      </c>
      <c r="G7145" s="98">
        <v>8115.32</v>
      </c>
      <c r="H7145" s="98">
        <v>527.53</v>
      </c>
    </row>
    <row r="7146" spans="1:8" x14ac:dyDescent="0.2">
      <c r="A7146" s="98" t="s">
        <v>71</v>
      </c>
      <c r="B7146" s="98" t="s">
        <v>54</v>
      </c>
      <c r="C7146" s="98" t="s">
        <v>81</v>
      </c>
      <c r="D7146" s="106">
        <v>43191</v>
      </c>
      <c r="E7146" s="98" t="s">
        <v>199</v>
      </c>
      <c r="F7146" s="100">
        <v>43101</v>
      </c>
      <c r="G7146" s="98">
        <v>188057.01</v>
      </c>
      <c r="H7146" s="98">
        <v>4889.3900000000003</v>
      </c>
    </row>
    <row r="7147" spans="1:8" x14ac:dyDescent="0.2">
      <c r="A7147" s="98" t="s">
        <v>71</v>
      </c>
      <c r="B7147" s="98" t="s">
        <v>54</v>
      </c>
      <c r="C7147" s="98" t="s">
        <v>82</v>
      </c>
      <c r="D7147" s="106">
        <v>43191</v>
      </c>
      <c r="E7147" s="98" t="s">
        <v>198</v>
      </c>
      <c r="F7147" s="100">
        <v>43101</v>
      </c>
      <c r="G7147" s="98">
        <v>42720.19</v>
      </c>
      <c r="H7147" s="98">
        <v>-1623.29</v>
      </c>
    </row>
    <row r="7148" spans="1:8" x14ac:dyDescent="0.2">
      <c r="A7148" s="98" t="s">
        <v>71</v>
      </c>
      <c r="B7148" s="98" t="s">
        <v>54</v>
      </c>
      <c r="C7148" s="98" t="s">
        <v>82</v>
      </c>
      <c r="D7148" s="106">
        <v>43191</v>
      </c>
      <c r="E7148" s="98" t="s">
        <v>197</v>
      </c>
      <c r="F7148" s="100">
        <v>43101</v>
      </c>
      <c r="G7148" s="98">
        <v>40876.67</v>
      </c>
      <c r="H7148" s="98">
        <v>3883.28</v>
      </c>
    </row>
    <row r="7149" spans="1:8" x14ac:dyDescent="0.2">
      <c r="A7149" s="98" t="s">
        <v>71</v>
      </c>
      <c r="B7149" s="98" t="s">
        <v>54</v>
      </c>
      <c r="C7149" s="98" t="s">
        <v>82</v>
      </c>
      <c r="D7149" s="106">
        <v>43191</v>
      </c>
      <c r="E7149" s="98" t="s">
        <v>196</v>
      </c>
      <c r="F7149" s="100">
        <v>43101</v>
      </c>
      <c r="G7149" s="98">
        <v>1843.52</v>
      </c>
      <c r="H7149" s="98">
        <v>175.09</v>
      </c>
    </row>
    <row r="7150" spans="1:8" x14ac:dyDescent="0.2">
      <c r="A7150" s="98" t="s">
        <v>71</v>
      </c>
      <c r="B7150" s="98" t="s">
        <v>54</v>
      </c>
      <c r="C7150" s="98" t="s">
        <v>82</v>
      </c>
      <c r="D7150" s="106">
        <v>43191</v>
      </c>
      <c r="E7150" s="98" t="s">
        <v>199</v>
      </c>
      <c r="F7150" s="100">
        <v>43101</v>
      </c>
      <c r="G7150" s="98">
        <v>42720.19</v>
      </c>
      <c r="H7150" s="98">
        <v>1623.29</v>
      </c>
    </row>
    <row r="7151" spans="1:8" x14ac:dyDescent="0.2">
      <c r="A7151" s="98" t="s">
        <v>71</v>
      </c>
      <c r="B7151" s="98" t="s">
        <v>55</v>
      </c>
      <c r="C7151" s="98" t="s">
        <v>81</v>
      </c>
      <c r="D7151" s="106">
        <v>43191</v>
      </c>
      <c r="E7151" s="98" t="s">
        <v>198</v>
      </c>
      <c r="F7151" s="100">
        <v>43101</v>
      </c>
      <c r="G7151" s="98">
        <v>457534.77</v>
      </c>
      <c r="H7151" s="98">
        <v>-11895.86</v>
      </c>
    </row>
    <row r="7152" spans="1:8" x14ac:dyDescent="0.2">
      <c r="A7152" s="98" t="s">
        <v>71</v>
      </c>
      <c r="B7152" s="98" t="s">
        <v>55</v>
      </c>
      <c r="C7152" s="98" t="s">
        <v>81</v>
      </c>
      <c r="D7152" s="106">
        <v>43191</v>
      </c>
      <c r="E7152" s="98" t="s">
        <v>195</v>
      </c>
      <c r="F7152" s="100">
        <v>43101</v>
      </c>
      <c r="G7152" s="98">
        <v>437790.37</v>
      </c>
      <c r="H7152" s="98">
        <v>28456.34</v>
      </c>
    </row>
    <row r="7153" spans="1:8" x14ac:dyDescent="0.2">
      <c r="A7153" s="98" t="s">
        <v>71</v>
      </c>
      <c r="B7153" s="98" t="s">
        <v>55</v>
      </c>
      <c r="C7153" s="98" t="s">
        <v>81</v>
      </c>
      <c r="D7153" s="106">
        <v>43191</v>
      </c>
      <c r="E7153" s="98" t="s">
        <v>194</v>
      </c>
      <c r="F7153" s="100">
        <v>43101</v>
      </c>
      <c r="G7153" s="98">
        <v>19744.400000000001</v>
      </c>
      <c r="H7153" s="98">
        <v>1283.42</v>
      </c>
    </row>
    <row r="7154" spans="1:8" x14ac:dyDescent="0.2">
      <c r="A7154" s="98" t="s">
        <v>71</v>
      </c>
      <c r="B7154" s="98" t="s">
        <v>55</v>
      </c>
      <c r="C7154" s="98" t="s">
        <v>82</v>
      </c>
      <c r="D7154" s="106">
        <v>43191</v>
      </c>
      <c r="E7154" s="98" t="s">
        <v>198</v>
      </c>
      <c r="F7154" s="100">
        <v>43101</v>
      </c>
      <c r="G7154" s="98">
        <v>165742.12</v>
      </c>
      <c r="H7154" s="98">
        <v>-6298.24</v>
      </c>
    </row>
    <row r="7155" spans="1:8" x14ac:dyDescent="0.2">
      <c r="A7155" s="98" t="s">
        <v>71</v>
      </c>
      <c r="B7155" s="98" t="s">
        <v>55</v>
      </c>
      <c r="C7155" s="98" t="s">
        <v>82</v>
      </c>
      <c r="D7155" s="106">
        <v>43191</v>
      </c>
      <c r="E7155" s="98" t="s">
        <v>197</v>
      </c>
      <c r="F7155" s="100">
        <v>43101</v>
      </c>
      <c r="G7155" s="98">
        <v>158589.72</v>
      </c>
      <c r="H7155" s="98">
        <v>15065.98</v>
      </c>
    </row>
    <row r="7156" spans="1:8" x14ac:dyDescent="0.2">
      <c r="A7156" s="98" t="s">
        <v>71</v>
      </c>
      <c r="B7156" s="98" t="s">
        <v>55</v>
      </c>
      <c r="C7156" s="98" t="s">
        <v>82</v>
      </c>
      <c r="D7156" s="106">
        <v>43191</v>
      </c>
      <c r="E7156" s="98" t="s">
        <v>196</v>
      </c>
      <c r="F7156" s="100">
        <v>43101</v>
      </c>
      <c r="G7156" s="98">
        <v>7152.4</v>
      </c>
      <c r="H7156" s="98">
        <v>679.39</v>
      </c>
    </row>
    <row r="7157" spans="1:8" x14ac:dyDescent="0.2">
      <c r="A7157" s="98" t="s">
        <v>71</v>
      </c>
      <c r="B7157" s="98" t="s">
        <v>55</v>
      </c>
      <c r="C7157" s="98" t="s">
        <v>82</v>
      </c>
      <c r="D7157" s="106">
        <v>43191</v>
      </c>
      <c r="E7157" s="98" t="s">
        <v>199</v>
      </c>
      <c r="F7157" s="100">
        <v>43101</v>
      </c>
      <c r="G7157" s="98">
        <v>165742.12</v>
      </c>
      <c r="H7157" s="98">
        <v>6298.24</v>
      </c>
    </row>
    <row r="7158" spans="1:8" x14ac:dyDescent="0.2">
      <c r="A7158" s="98" t="s">
        <v>71</v>
      </c>
      <c r="B7158" s="98" t="s">
        <v>55</v>
      </c>
      <c r="C7158" s="98" t="s">
        <v>80</v>
      </c>
      <c r="D7158" s="106">
        <v>43221</v>
      </c>
      <c r="E7158" s="98" t="s">
        <v>198</v>
      </c>
      <c r="F7158" s="100">
        <v>43221</v>
      </c>
      <c r="G7158" s="98">
        <v>4.58</v>
      </c>
      <c r="H7158" s="98">
        <v>-0.32</v>
      </c>
    </row>
    <row r="7159" spans="1:8" x14ac:dyDescent="0.2">
      <c r="A7159" s="98" t="s">
        <v>71</v>
      </c>
      <c r="B7159" s="98" t="s">
        <v>55</v>
      </c>
      <c r="C7159" s="98" t="s">
        <v>80</v>
      </c>
      <c r="D7159" s="106">
        <v>43221</v>
      </c>
      <c r="E7159" s="98" t="s">
        <v>202</v>
      </c>
      <c r="F7159" s="100">
        <v>43221</v>
      </c>
      <c r="G7159" s="98">
        <v>4.38</v>
      </c>
      <c r="H7159" s="98">
        <v>0.57999999999999996</v>
      </c>
    </row>
    <row r="7160" spans="1:8" x14ac:dyDescent="0.2">
      <c r="A7160" s="98" t="s">
        <v>71</v>
      </c>
      <c r="B7160" s="98" t="s">
        <v>55</v>
      </c>
      <c r="C7160" s="98" t="s">
        <v>80</v>
      </c>
      <c r="D7160" s="106">
        <v>43221</v>
      </c>
      <c r="E7160" s="98" t="s">
        <v>203</v>
      </c>
      <c r="F7160" s="100">
        <v>43221</v>
      </c>
      <c r="G7160" s="98">
        <v>0.2</v>
      </c>
      <c r="H7160" s="98">
        <v>0.03</v>
      </c>
    </row>
    <row r="7161" spans="1:8" x14ac:dyDescent="0.2">
      <c r="A7161" s="98" t="s">
        <v>71</v>
      </c>
      <c r="B7161" s="98" t="s">
        <v>55</v>
      </c>
      <c r="C7161" s="98" t="s">
        <v>80</v>
      </c>
      <c r="D7161" s="106">
        <v>43221</v>
      </c>
      <c r="E7161" s="98" t="s">
        <v>199</v>
      </c>
      <c r="F7161" s="100">
        <v>43221</v>
      </c>
      <c r="G7161" s="98">
        <v>4.58</v>
      </c>
      <c r="H7161" s="98">
        <v>0.32</v>
      </c>
    </row>
    <row r="7162" spans="1:8" x14ac:dyDescent="0.2">
      <c r="A7162" s="98" t="s">
        <v>71</v>
      </c>
      <c r="B7162" s="98" t="s">
        <v>55</v>
      </c>
      <c r="C7162" s="98" t="s">
        <v>81</v>
      </c>
      <c r="D7162" s="106">
        <v>43221</v>
      </c>
      <c r="E7162" s="98" t="s">
        <v>199</v>
      </c>
      <c r="F7162" s="100">
        <v>43221</v>
      </c>
      <c r="G7162" s="98">
        <v>5.17</v>
      </c>
      <c r="H7162" s="98">
        <v>0.18</v>
      </c>
    </row>
    <row r="7163" spans="1:8" x14ac:dyDescent="0.2">
      <c r="A7163" s="98" t="s">
        <v>71</v>
      </c>
      <c r="B7163" s="98" t="s">
        <v>55</v>
      </c>
      <c r="C7163" s="98" t="s">
        <v>81</v>
      </c>
      <c r="D7163" s="106">
        <v>43221</v>
      </c>
      <c r="E7163" s="98" t="s">
        <v>198</v>
      </c>
      <c r="F7163" s="100">
        <v>43221</v>
      </c>
      <c r="G7163" s="98">
        <v>5.17</v>
      </c>
      <c r="H7163" s="98">
        <v>-0.18</v>
      </c>
    </row>
    <row r="7164" spans="1:8" x14ac:dyDescent="0.2">
      <c r="A7164" s="98" t="s">
        <v>71</v>
      </c>
      <c r="B7164" s="98" t="s">
        <v>55</v>
      </c>
      <c r="C7164" s="98" t="s">
        <v>81</v>
      </c>
      <c r="D7164" s="106">
        <v>43221</v>
      </c>
      <c r="E7164" s="98" t="s">
        <v>204</v>
      </c>
      <c r="F7164" s="100">
        <v>43221</v>
      </c>
      <c r="G7164" s="98">
        <v>4.95</v>
      </c>
      <c r="H7164" s="98">
        <v>0.32</v>
      </c>
    </row>
    <row r="7165" spans="1:8" x14ac:dyDescent="0.2">
      <c r="A7165" s="98" t="s">
        <v>71</v>
      </c>
      <c r="B7165" s="98" t="s">
        <v>55</v>
      </c>
      <c r="C7165" s="98" t="s">
        <v>81</v>
      </c>
      <c r="D7165" s="106">
        <v>43221</v>
      </c>
      <c r="E7165" s="98" t="s">
        <v>205</v>
      </c>
      <c r="F7165" s="100">
        <v>43221</v>
      </c>
      <c r="G7165" s="98">
        <v>0.22</v>
      </c>
      <c r="H7165" s="98">
        <v>0.01</v>
      </c>
    </row>
    <row r="7166" spans="1:8" x14ac:dyDescent="0.2">
      <c r="A7166" s="98" t="s">
        <v>71</v>
      </c>
      <c r="B7166" s="98" t="s">
        <v>55</v>
      </c>
      <c r="C7166" s="98" t="s">
        <v>82</v>
      </c>
      <c r="D7166" s="106">
        <v>43221</v>
      </c>
      <c r="E7166" s="98" t="s">
        <v>206</v>
      </c>
      <c r="F7166" s="100">
        <v>43221</v>
      </c>
      <c r="G7166" s="98">
        <v>1.67</v>
      </c>
      <c r="H7166" s="98">
        <v>0.16</v>
      </c>
    </row>
    <row r="7167" spans="1:8" x14ac:dyDescent="0.2">
      <c r="A7167" s="98" t="s">
        <v>71</v>
      </c>
      <c r="B7167" s="98" t="s">
        <v>55</v>
      </c>
      <c r="C7167" s="98" t="s">
        <v>82</v>
      </c>
      <c r="D7167" s="106">
        <v>43221</v>
      </c>
      <c r="E7167" s="98" t="s">
        <v>207</v>
      </c>
      <c r="F7167" s="100">
        <v>43221</v>
      </c>
      <c r="G7167" s="98">
        <v>0.08</v>
      </c>
      <c r="H7167" s="98">
        <v>0.01</v>
      </c>
    </row>
    <row r="7168" spans="1:8" x14ac:dyDescent="0.2">
      <c r="A7168" s="98" t="s">
        <v>71</v>
      </c>
      <c r="B7168" s="98" t="s">
        <v>55</v>
      </c>
      <c r="C7168" s="98" t="s">
        <v>82</v>
      </c>
      <c r="D7168" s="106">
        <v>43221</v>
      </c>
      <c r="E7168" s="98" t="s">
        <v>199</v>
      </c>
      <c r="F7168" s="100">
        <v>43221</v>
      </c>
      <c r="G7168" s="98">
        <v>1.75</v>
      </c>
      <c r="H7168" s="98">
        <v>0.09</v>
      </c>
    </row>
    <row r="7169" spans="1:8" x14ac:dyDescent="0.2">
      <c r="A7169" s="98" t="s">
        <v>71</v>
      </c>
      <c r="B7169" s="98" t="s">
        <v>55</v>
      </c>
      <c r="C7169" s="98" t="s">
        <v>82</v>
      </c>
      <c r="D7169" s="106">
        <v>43221</v>
      </c>
      <c r="E7169" s="98" t="s">
        <v>198</v>
      </c>
      <c r="F7169" s="100">
        <v>43221</v>
      </c>
      <c r="G7169" s="98">
        <v>1.75</v>
      </c>
      <c r="H7169" s="98">
        <v>-0.09</v>
      </c>
    </row>
    <row r="7170" spans="1:8" x14ac:dyDescent="0.2">
      <c r="A7170" s="98" t="s">
        <v>71</v>
      </c>
      <c r="B7170" s="98" t="s">
        <v>54</v>
      </c>
      <c r="C7170" s="98" t="s">
        <v>81</v>
      </c>
      <c r="D7170" s="106">
        <v>43221</v>
      </c>
      <c r="E7170" s="98" t="s">
        <v>199</v>
      </c>
      <c r="F7170" s="100">
        <v>43101</v>
      </c>
      <c r="G7170" s="98">
        <v>351.15</v>
      </c>
      <c r="H7170" s="98">
        <v>9.1300000000000008</v>
      </c>
    </row>
    <row r="7171" spans="1:8" x14ac:dyDescent="0.2">
      <c r="A7171" s="98" t="s">
        <v>71</v>
      </c>
      <c r="B7171" s="98" t="s">
        <v>54</v>
      </c>
      <c r="C7171" s="98" t="s">
        <v>81</v>
      </c>
      <c r="D7171" s="106">
        <v>43221</v>
      </c>
      <c r="E7171" s="98" t="s">
        <v>194</v>
      </c>
      <c r="F7171" s="100">
        <v>43101</v>
      </c>
      <c r="G7171" s="98">
        <v>15.15</v>
      </c>
      <c r="H7171" s="98">
        <v>0.98</v>
      </c>
    </row>
    <row r="7172" spans="1:8" x14ac:dyDescent="0.2">
      <c r="A7172" s="98" t="s">
        <v>71</v>
      </c>
      <c r="B7172" s="98" t="s">
        <v>54</v>
      </c>
      <c r="C7172" s="98" t="s">
        <v>82</v>
      </c>
      <c r="D7172" s="106">
        <v>43221</v>
      </c>
      <c r="E7172" s="98" t="s">
        <v>199</v>
      </c>
      <c r="F7172" s="100">
        <v>43221</v>
      </c>
      <c r="G7172" s="98">
        <v>106.83</v>
      </c>
      <c r="H7172" s="98">
        <v>5.56</v>
      </c>
    </row>
    <row r="7173" spans="1:8" x14ac:dyDescent="0.2">
      <c r="A7173" s="98" t="s">
        <v>71</v>
      </c>
      <c r="B7173" s="98" t="s">
        <v>54</v>
      </c>
      <c r="C7173" s="98" t="s">
        <v>82</v>
      </c>
      <c r="D7173" s="106">
        <v>43221</v>
      </c>
      <c r="E7173" s="98" t="s">
        <v>198</v>
      </c>
      <c r="F7173" s="100">
        <v>43221</v>
      </c>
      <c r="G7173" s="98">
        <v>106.83</v>
      </c>
      <c r="H7173" s="98">
        <v>-5.56</v>
      </c>
    </row>
    <row r="7174" spans="1:8" x14ac:dyDescent="0.2">
      <c r="A7174" s="98" t="s">
        <v>71</v>
      </c>
      <c r="B7174" s="98" t="s">
        <v>54</v>
      </c>
      <c r="C7174" s="98" t="s">
        <v>82</v>
      </c>
      <c r="D7174" s="106">
        <v>43221</v>
      </c>
      <c r="E7174" s="98" t="s">
        <v>206</v>
      </c>
      <c r="F7174" s="100">
        <v>43221</v>
      </c>
      <c r="G7174" s="98">
        <v>102.22</v>
      </c>
      <c r="H7174" s="98">
        <v>9.61</v>
      </c>
    </row>
    <row r="7175" spans="1:8" x14ac:dyDescent="0.2">
      <c r="A7175" s="98" t="s">
        <v>71</v>
      </c>
      <c r="B7175" s="98" t="s">
        <v>54</v>
      </c>
      <c r="C7175" s="98" t="s">
        <v>82</v>
      </c>
      <c r="D7175" s="106">
        <v>43221</v>
      </c>
      <c r="E7175" s="98" t="s">
        <v>207</v>
      </c>
      <c r="F7175" s="100">
        <v>43221</v>
      </c>
      <c r="G7175" s="98">
        <v>4.6100000000000003</v>
      </c>
      <c r="H7175" s="98">
        <v>0.43</v>
      </c>
    </row>
    <row r="7176" spans="1:8" x14ac:dyDescent="0.2">
      <c r="A7176" s="98" t="s">
        <v>71</v>
      </c>
      <c r="B7176" s="98" t="s">
        <v>54</v>
      </c>
      <c r="C7176" s="98" t="s">
        <v>82</v>
      </c>
      <c r="D7176" s="106">
        <v>43221</v>
      </c>
      <c r="E7176" s="98" t="s">
        <v>199</v>
      </c>
      <c r="F7176" s="100">
        <v>43101</v>
      </c>
      <c r="G7176" s="98">
        <v>152.69</v>
      </c>
      <c r="H7176" s="98">
        <v>5.8</v>
      </c>
    </row>
    <row r="7177" spans="1:8" x14ac:dyDescent="0.2">
      <c r="A7177" s="98" t="s">
        <v>71</v>
      </c>
      <c r="B7177" s="98" t="s">
        <v>54</v>
      </c>
      <c r="C7177" s="98" t="s">
        <v>82</v>
      </c>
      <c r="D7177" s="106">
        <v>43221</v>
      </c>
      <c r="E7177" s="98" t="s">
        <v>197</v>
      </c>
      <c r="F7177" s="100">
        <v>43101</v>
      </c>
      <c r="G7177" s="98">
        <v>146.1</v>
      </c>
      <c r="H7177" s="98">
        <v>13.88</v>
      </c>
    </row>
    <row r="7178" spans="1:8" x14ac:dyDescent="0.2">
      <c r="A7178" s="98" t="s">
        <v>71</v>
      </c>
      <c r="B7178" s="98" t="s">
        <v>54</v>
      </c>
      <c r="C7178" s="98" t="s">
        <v>82</v>
      </c>
      <c r="D7178" s="106">
        <v>43221</v>
      </c>
      <c r="E7178" s="98" t="s">
        <v>196</v>
      </c>
      <c r="F7178" s="100">
        <v>43101</v>
      </c>
      <c r="G7178" s="98">
        <v>6.59</v>
      </c>
      <c r="H7178" s="98">
        <v>0.63</v>
      </c>
    </row>
    <row r="7179" spans="1:8" x14ac:dyDescent="0.2">
      <c r="A7179" s="98" t="s">
        <v>71</v>
      </c>
      <c r="B7179" s="98" t="s">
        <v>54</v>
      </c>
      <c r="C7179" s="98" t="s">
        <v>82</v>
      </c>
      <c r="D7179" s="106">
        <v>43221</v>
      </c>
      <c r="E7179" s="98" t="s">
        <v>198</v>
      </c>
      <c r="F7179" s="100">
        <v>43101</v>
      </c>
      <c r="G7179" s="98">
        <v>152.69</v>
      </c>
      <c r="H7179" s="98">
        <v>-5.8</v>
      </c>
    </row>
    <row r="7180" spans="1:8" x14ac:dyDescent="0.2">
      <c r="A7180" s="98" t="s">
        <v>71</v>
      </c>
      <c r="B7180" s="98" t="s">
        <v>54</v>
      </c>
      <c r="C7180" s="98" t="s">
        <v>80</v>
      </c>
      <c r="D7180" s="106">
        <v>43221</v>
      </c>
      <c r="E7180" s="98" t="s">
        <v>199</v>
      </c>
      <c r="F7180" s="100">
        <v>43221</v>
      </c>
      <c r="G7180" s="98">
        <v>113.14</v>
      </c>
      <c r="H7180" s="98">
        <v>8.0399999999999991</v>
      </c>
    </row>
    <row r="7181" spans="1:8" x14ac:dyDescent="0.2">
      <c r="A7181" s="98" t="s">
        <v>71</v>
      </c>
      <c r="B7181" s="98" t="s">
        <v>54</v>
      </c>
      <c r="C7181" s="98" t="s">
        <v>80</v>
      </c>
      <c r="D7181" s="106">
        <v>43221</v>
      </c>
      <c r="E7181" s="98" t="s">
        <v>198</v>
      </c>
      <c r="F7181" s="100">
        <v>43221</v>
      </c>
      <c r="G7181" s="98">
        <v>113.14</v>
      </c>
      <c r="H7181" s="98">
        <v>-8.0399999999999991</v>
      </c>
    </row>
    <row r="7182" spans="1:8" x14ac:dyDescent="0.2">
      <c r="A7182" s="98" t="s">
        <v>71</v>
      </c>
      <c r="B7182" s="98" t="s">
        <v>54</v>
      </c>
      <c r="C7182" s="98" t="s">
        <v>80</v>
      </c>
      <c r="D7182" s="106">
        <v>43221</v>
      </c>
      <c r="E7182" s="98" t="s">
        <v>202</v>
      </c>
      <c r="F7182" s="100">
        <v>43221</v>
      </c>
      <c r="G7182" s="98">
        <v>108.26</v>
      </c>
      <c r="H7182" s="98">
        <v>14.29</v>
      </c>
    </row>
    <row r="7183" spans="1:8" x14ac:dyDescent="0.2">
      <c r="A7183" s="98" t="s">
        <v>71</v>
      </c>
      <c r="B7183" s="98" t="s">
        <v>54</v>
      </c>
      <c r="C7183" s="98" t="s">
        <v>80</v>
      </c>
      <c r="D7183" s="106">
        <v>43221</v>
      </c>
      <c r="E7183" s="98" t="s">
        <v>203</v>
      </c>
      <c r="F7183" s="100">
        <v>43221</v>
      </c>
      <c r="G7183" s="98">
        <v>4.88</v>
      </c>
      <c r="H7183" s="98">
        <v>0.64</v>
      </c>
    </row>
    <row r="7184" spans="1:8" x14ac:dyDescent="0.2">
      <c r="A7184" s="98" t="s">
        <v>71</v>
      </c>
      <c r="B7184" s="98" t="s">
        <v>54</v>
      </c>
      <c r="C7184" s="98" t="s">
        <v>80</v>
      </c>
      <c r="D7184" s="106">
        <v>43221</v>
      </c>
      <c r="E7184" s="98" t="s">
        <v>199</v>
      </c>
      <c r="F7184" s="100">
        <v>43101</v>
      </c>
      <c r="G7184" s="98">
        <v>163.98</v>
      </c>
      <c r="H7184" s="98">
        <v>8.6999999999999993</v>
      </c>
    </row>
    <row r="7185" spans="1:8" x14ac:dyDescent="0.2">
      <c r="A7185" s="98" t="s">
        <v>71</v>
      </c>
      <c r="B7185" s="98" t="s">
        <v>54</v>
      </c>
      <c r="C7185" s="98" t="s">
        <v>80</v>
      </c>
      <c r="D7185" s="106">
        <v>43221</v>
      </c>
      <c r="E7185" s="98" t="s">
        <v>193</v>
      </c>
      <c r="F7185" s="100">
        <v>43101</v>
      </c>
      <c r="G7185" s="98">
        <v>156.9</v>
      </c>
      <c r="H7185" s="98">
        <v>20.71</v>
      </c>
    </row>
    <row r="7186" spans="1:8" x14ac:dyDescent="0.2">
      <c r="A7186" s="98" t="s">
        <v>71</v>
      </c>
      <c r="B7186" s="98" t="s">
        <v>54</v>
      </c>
      <c r="C7186" s="98" t="s">
        <v>80</v>
      </c>
      <c r="D7186" s="106">
        <v>43221</v>
      </c>
      <c r="E7186" s="98" t="s">
        <v>192</v>
      </c>
      <c r="F7186" s="100">
        <v>43101</v>
      </c>
      <c r="G7186" s="98">
        <v>7.08</v>
      </c>
      <c r="H7186" s="98">
        <v>0.93</v>
      </c>
    </row>
    <row r="7187" spans="1:8" x14ac:dyDescent="0.2">
      <c r="A7187" s="98" t="s">
        <v>71</v>
      </c>
      <c r="B7187" s="98" t="s">
        <v>54</v>
      </c>
      <c r="C7187" s="98" t="s">
        <v>80</v>
      </c>
      <c r="D7187" s="106">
        <v>43221</v>
      </c>
      <c r="E7187" s="98" t="s">
        <v>198</v>
      </c>
      <c r="F7187" s="100">
        <v>43101</v>
      </c>
      <c r="G7187" s="98">
        <v>163.98</v>
      </c>
      <c r="H7187" s="98">
        <v>-8.6999999999999993</v>
      </c>
    </row>
    <row r="7188" spans="1:8" x14ac:dyDescent="0.2">
      <c r="A7188" s="98" t="s">
        <v>71</v>
      </c>
      <c r="B7188" s="98" t="s">
        <v>54</v>
      </c>
      <c r="C7188" s="98" t="s">
        <v>81</v>
      </c>
      <c r="D7188" s="106">
        <v>43221</v>
      </c>
      <c r="E7188" s="98" t="s">
        <v>199</v>
      </c>
      <c r="F7188" s="100">
        <v>43221</v>
      </c>
      <c r="G7188" s="98">
        <v>192.84</v>
      </c>
      <c r="H7188" s="98">
        <v>6.75</v>
      </c>
    </row>
    <row r="7189" spans="1:8" x14ac:dyDescent="0.2">
      <c r="A7189" s="98" t="s">
        <v>71</v>
      </c>
      <c r="B7189" s="98" t="s">
        <v>54</v>
      </c>
      <c r="C7189" s="98" t="s">
        <v>81</v>
      </c>
      <c r="D7189" s="106">
        <v>43221</v>
      </c>
      <c r="E7189" s="98" t="s">
        <v>204</v>
      </c>
      <c r="F7189" s="100">
        <v>43221</v>
      </c>
      <c r="G7189" s="98">
        <v>184.52</v>
      </c>
      <c r="H7189" s="98">
        <v>11.99</v>
      </c>
    </row>
    <row r="7190" spans="1:8" x14ac:dyDescent="0.2">
      <c r="A7190" s="98" t="s">
        <v>71</v>
      </c>
      <c r="B7190" s="98" t="s">
        <v>54</v>
      </c>
      <c r="C7190" s="98" t="s">
        <v>81</v>
      </c>
      <c r="D7190" s="106">
        <v>43221</v>
      </c>
      <c r="E7190" s="98" t="s">
        <v>205</v>
      </c>
      <c r="F7190" s="100">
        <v>43221</v>
      </c>
      <c r="G7190" s="98">
        <v>8.32</v>
      </c>
      <c r="H7190" s="98">
        <v>0.54</v>
      </c>
    </row>
    <row r="7191" spans="1:8" x14ac:dyDescent="0.2">
      <c r="A7191" s="98" t="s">
        <v>71</v>
      </c>
      <c r="B7191" s="98" t="s">
        <v>54</v>
      </c>
      <c r="C7191" s="98" t="s">
        <v>81</v>
      </c>
      <c r="D7191" s="106">
        <v>43221</v>
      </c>
      <c r="E7191" s="98" t="s">
        <v>198</v>
      </c>
      <c r="F7191" s="100">
        <v>43221</v>
      </c>
      <c r="G7191" s="98">
        <v>192.84</v>
      </c>
      <c r="H7191" s="98">
        <v>-6.75</v>
      </c>
    </row>
    <row r="7192" spans="1:8" x14ac:dyDescent="0.2">
      <c r="A7192" s="98" t="s">
        <v>71</v>
      </c>
      <c r="B7192" s="98" t="s">
        <v>54</v>
      </c>
      <c r="C7192" s="98" t="s">
        <v>81</v>
      </c>
      <c r="D7192" s="106">
        <v>43221</v>
      </c>
      <c r="E7192" s="98" t="s">
        <v>195</v>
      </c>
      <c r="F7192" s="100">
        <v>43101</v>
      </c>
      <c r="G7192" s="98">
        <v>336</v>
      </c>
      <c r="H7192" s="98">
        <v>21.84</v>
      </c>
    </row>
    <row r="7193" spans="1:8" x14ac:dyDescent="0.2">
      <c r="A7193" s="98" t="s">
        <v>71</v>
      </c>
      <c r="B7193" s="98" t="s">
        <v>54</v>
      </c>
      <c r="C7193" s="98" t="s">
        <v>81</v>
      </c>
      <c r="D7193" s="106">
        <v>43221</v>
      </c>
      <c r="E7193" s="98" t="s">
        <v>198</v>
      </c>
      <c r="F7193" s="100">
        <v>43101</v>
      </c>
      <c r="G7193" s="98">
        <v>351.15</v>
      </c>
      <c r="H7193" s="98">
        <v>-9.1300000000000008</v>
      </c>
    </row>
    <row r="7194" spans="1:8" x14ac:dyDescent="0.2">
      <c r="A7194" s="98" t="s">
        <v>71</v>
      </c>
      <c r="B7194" s="98" t="s">
        <v>55</v>
      </c>
      <c r="C7194" s="98" t="s">
        <v>80</v>
      </c>
      <c r="D7194" s="106">
        <v>43221</v>
      </c>
      <c r="E7194" s="98" t="s">
        <v>198</v>
      </c>
      <c r="F7194" s="100">
        <v>43221</v>
      </c>
      <c r="G7194" s="98">
        <v>53735.63</v>
      </c>
      <c r="H7194" s="98">
        <v>-3815.3</v>
      </c>
    </row>
    <row r="7195" spans="1:8" x14ac:dyDescent="0.2">
      <c r="A7195" s="98" t="s">
        <v>71</v>
      </c>
      <c r="B7195" s="98" t="s">
        <v>55</v>
      </c>
      <c r="C7195" s="98" t="s">
        <v>80</v>
      </c>
      <c r="D7195" s="106">
        <v>43221</v>
      </c>
      <c r="E7195" s="98" t="s">
        <v>202</v>
      </c>
      <c r="F7195" s="100">
        <v>43221</v>
      </c>
      <c r="G7195" s="98">
        <v>51416.66</v>
      </c>
      <c r="H7195" s="98">
        <v>6787.03</v>
      </c>
    </row>
    <row r="7196" spans="1:8" x14ac:dyDescent="0.2">
      <c r="A7196" s="98" t="s">
        <v>71</v>
      </c>
      <c r="B7196" s="98" t="s">
        <v>55</v>
      </c>
      <c r="C7196" s="98" t="s">
        <v>80</v>
      </c>
      <c r="D7196" s="106">
        <v>43221</v>
      </c>
      <c r="E7196" s="98" t="s">
        <v>203</v>
      </c>
      <c r="F7196" s="100">
        <v>43221</v>
      </c>
      <c r="G7196" s="98">
        <v>2318.9699999999998</v>
      </c>
      <c r="H7196" s="98">
        <v>306.08</v>
      </c>
    </row>
    <row r="7197" spans="1:8" x14ac:dyDescent="0.2">
      <c r="A7197" s="98" t="s">
        <v>71</v>
      </c>
      <c r="B7197" s="98" t="s">
        <v>55</v>
      </c>
      <c r="C7197" s="98" t="s">
        <v>80</v>
      </c>
      <c r="D7197" s="106">
        <v>43221</v>
      </c>
      <c r="E7197" s="98" t="s">
        <v>199</v>
      </c>
      <c r="F7197" s="100">
        <v>43221</v>
      </c>
      <c r="G7197" s="98">
        <v>53735.63</v>
      </c>
      <c r="H7197" s="98">
        <v>3815.3</v>
      </c>
    </row>
    <row r="7198" spans="1:8" x14ac:dyDescent="0.2">
      <c r="A7198" s="98" t="s">
        <v>71</v>
      </c>
      <c r="B7198" s="98" t="s">
        <v>55</v>
      </c>
      <c r="C7198" s="98" t="s">
        <v>82</v>
      </c>
      <c r="D7198" s="106">
        <v>43221</v>
      </c>
      <c r="E7198" s="98" t="s">
        <v>206</v>
      </c>
      <c r="F7198" s="100">
        <v>43221</v>
      </c>
      <c r="G7198" s="98">
        <v>43367.08</v>
      </c>
      <c r="H7198" s="98">
        <v>4076.54</v>
      </c>
    </row>
    <row r="7199" spans="1:8" x14ac:dyDescent="0.2">
      <c r="A7199" s="98" t="s">
        <v>71</v>
      </c>
      <c r="B7199" s="98" t="s">
        <v>55</v>
      </c>
      <c r="C7199" s="98" t="s">
        <v>82</v>
      </c>
      <c r="D7199" s="106">
        <v>43221</v>
      </c>
      <c r="E7199" s="98" t="s">
        <v>207</v>
      </c>
      <c r="F7199" s="100">
        <v>43221</v>
      </c>
      <c r="G7199" s="98">
        <v>1955.81</v>
      </c>
      <c r="H7199" s="98">
        <v>183.89</v>
      </c>
    </row>
    <row r="7200" spans="1:8" x14ac:dyDescent="0.2">
      <c r="A7200" s="98" t="s">
        <v>71</v>
      </c>
      <c r="B7200" s="98" t="s">
        <v>55</v>
      </c>
      <c r="C7200" s="98" t="s">
        <v>82</v>
      </c>
      <c r="D7200" s="106">
        <v>43221</v>
      </c>
      <c r="E7200" s="98" t="s">
        <v>199</v>
      </c>
      <c r="F7200" s="100">
        <v>43221</v>
      </c>
      <c r="G7200" s="98">
        <v>45322.89</v>
      </c>
      <c r="H7200" s="98">
        <v>2356.92</v>
      </c>
    </row>
    <row r="7201" spans="1:8" x14ac:dyDescent="0.2">
      <c r="A7201" s="98" t="s">
        <v>71</v>
      </c>
      <c r="B7201" s="98" t="s">
        <v>55</v>
      </c>
      <c r="C7201" s="98" t="s">
        <v>82</v>
      </c>
      <c r="D7201" s="106">
        <v>43221</v>
      </c>
      <c r="E7201" s="98" t="s">
        <v>198</v>
      </c>
      <c r="F7201" s="100">
        <v>43221</v>
      </c>
      <c r="G7201" s="98">
        <v>45322.89</v>
      </c>
      <c r="H7201" s="98">
        <v>-2356.92</v>
      </c>
    </row>
    <row r="7202" spans="1:8" x14ac:dyDescent="0.2">
      <c r="A7202" s="98" t="s">
        <v>71</v>
      </c>
      <c r="B7202" s="98" t="s">
        <v>55</v>
      </c>
      <c r="C7202" s="98" t="s">
        <v>80</v>
      </c>
      <c r="D7202" s="106">
        <v>43191</v>
      </c>
      <c r="E7202" s="98" t="s">
        <v>198</v>
      </c>
      <c r="F7202" s="100">
        <v>43101</v>
      </c>
      <c r="G7202" s="98">
        <v>17.239999999999998</v>
      </c>
      <c r="H7202" s="98">
        <v>-0.91</v>
      </c>
    </row>
    <row r="7203" spans="1:8" x14ac:dyDescent="0.2">
      <c r="A7203" s="98" t="s">
        <v>71</v>
      </c>
      <c r="B7203" s="98" t="s">
        <v>55</v>
      </c>
      <c r="C7203" s="98" t="s">
        <v>80</v>
      </c>
      <c r="D7203" s="106">
        <v>43191</v>
      </c>
      <c r="E7203" s="98" t="s">
        <v>193</v>
      </c>
      <c r="F7203" s="100">
        <v>43101</v>
      </c>
      <c r="G7203" s="98">
        <v>16.5</v>
      </c>
      <c r="H7203" s="98">
        <v>2.1800000000000002</v>
      </c>
    </row>
    <row r="7204" spans="1:8" x14ac:dyDescent="0.2">
      <c r="A7204" s="98" t="s">
        <v>71</v>
      </c>
      <c r="B7204" s="98" t="s">
        <v>55</v>
      </c>
      <c r="C7204" s="98" t="s">
        <v>80</v>
      </c>
      <c r="D7204" s="106">
        <v>43191</v>
      </c>
      <c r="E7204" s="98" t="s">
        <v>192</v>
      </c>
      <c r="F7204" s="100">
        <v>43101</v>
      </c>
      <c r="G7204" s="98">
        <v>0.74</v>
      </c>
      <c r="H7204" s="98">
        <v>0.1</v>
      </c>
    </row>
    <row r="7205" spans="1:8" x14ac:dyDescent="0.2">
      <c r="A7205" s="98" t="s">
        <v>71</v>
      </c>
      <c r="B7205" s="98" t="s">
        <v>55</v>
      </c>
      <c r="C7205" s="98" t="s">
        <v>80</v>
      </c>
      <c r="D7205" s="106">
        <v>43191</v>
      </c>
      <c r="E7205" s="98" t="s">
        <v>199</v>
      </c>
      <c r="F7205" s="100">
        <v>43101</v>
      </c>
      <c r="G7205" s="98">
        <v>17.239999999999998</v>
      </c>
      <c r="H7205" s="98">
        <v>0.91</v>
      </c>
    </row>
    <row r="7206" spans="1:8" x14ac:dyDescent="0.2">
      <c r="A7206" s="98" t="s">
        <v>71</v>
      </c>
      <c r="B7206" s="98" t="s">
        <v>55</v>
      </c>
      <c r="C7206" s="98" t="s">
        <v>81</v>
      </c>
      <c r="D7206" s="106">
        <v>43191</v>
      </c>
      <c r="E7206" s="98" t="s">
        <v>198</v>
      </c>
      <c r="F7206" s="100">
        <v>43101</v>
      </c>
      <c r="G7206" s="98">
        <v>918.3</v>
      </c>
      <c r="H7206" s="98">
        <v>-23.88</v>
      </c>
    </row>
    <row r="7207" spans="1:8" x14ac:dyDescent="0.2">
      <c r="A7207" s="98" t="s">
        <v>71</v>
      </c>
      <c r="B7207" s="98" t="s">
        <v>55</v>
      </c>
      <c r="C7207" s="98" t="s">
        <v>81</v>
      </c>
      <c r="D7207" s="106">
        <v>43191</v>
      </c>
      <c r="E7207" s="98" t="s">
        <v>195</v>
      </c>
      <c r="F7207" s="100">
        <v>43101</v>
      </c>
      <c r="G7207" s="98">
        <v>878.67</v>
      </c>
      <c r="H7207" s="98">
        <v>57.11</v>
      </c>
    </row>
    <row r="7208" spans="1:8" x14ac:dyDescent="0.2">
      <c r="A7208" s="98" t="s">
        <v>71</v>
      </c>
      <c r="B7208" s="98" t="s">
        <v>55</v>
      </c>
      <c r="C7208" s="98" t="s">
        <v>81</v>
      </c>
      <c r="D7208" s="106">
        <v>43191</v>
      </c>
      <c r="E7208" s="98" t="s">
        <v>194</v>
      </c>
      <c r="F7208" s="100">
        <v>43101</v>
      </c>
      <c r="G7208" s="98">
        <v>39.630000000000003</v>
      </c>
      <c r="H7208" s="98">
        <v>2.58</v>
      </c>
    </row>
    <row r="7209" spans="1:8" x14ac:dyDescent="0.2">
      <c r="A7209" s="98" t="s">
        <v>71</v>
      </c>
      <c r="B7209" s="98" t="s">
        <v>55</v>
      </c>
      <c r="C7209" s="98" t="s">
        <v>81</v>
      </c>
      <c r="D7209" s="106">
        <v>43191</v>
      </c>
      <c r="E7209" s="98" t="s">
        <v>199</v>
      </c>
      <c r="F7209" s="100">
        <v>43101</v>
      </c>
      <c r="G7209" s="98">
        <v>918.3</v>
      </c>
      <c r="H7209" s="98">
        <v>23.88</v>
      </c>
    </row>
    <row r="7210" spans="1:8" x14ac:dyDescent="0.2">
      <c r="A7210" s="98" t="s">
        <v>71</v>
      </c>
      <c r="B7210" s="98" t="s">
        <v>55</v>
      </c>
      <c r="C7210" s="98" t="s">
        <v>82</v>
      </c>
      <c r="D7210" s="106">
        <v>43191</v>
      </c>
      <c r="E7210" s="98" t="s">
        <v>198</v>
      </c>
      <c r="F7210" s="100">
        <v>43101</v>
      </c>
      <c r="G7210" s="98">
        <v>1.91</v>
      </c>
      <c r="H7210" s="98">
        <v>-7.0000000000000007E-2</v>
      </c>
    </row>
    <row r="7211" spans="1:8" x14ac:dyDescent="0.2">
      <c r="A7211" s="98" t="s">
        <v>71</v>
      </c>
      <c r="B7211" s="98" t="s">
        <v>55</v>
      </c>
      <c r="C7211" s="98" t="s">
        <v>82</v>
      </c>
      <c r="D7211" s="106">
        <v>43191</v>
      </c>
      <c r="E7211" s="98" t="s">
        <v>197</v>
      </c>
      <c r="F7211" s="100">
        <v>43101</v>
      </c>
      <c r="G7211" s="98">
        <v>1.83</v>
      </c>
      <c r="H7211" s="98">
        <v>0.17</v>
      </c>
    </row>
    <row r="7212" spans="1:8" x14ac:dyDescent="0.2">
      <c r="A7212" s="98" t="s">
        <v>71</v>
      </c>
      <c r="B7212" s="98" t="s">
        <v>55</v>
      </c>
      <c r="C7212" s="98" t="s">
        <v>82</v>
      </c>
      <c r="D7212" s="106">
        <v>43191</v>
      </c>
      <c r="E7212" s="98" t="s">
        <v>196</v>
      </c>
      <c r="F7212" s="100">
        <v>43101</v>
      </c>
      <c r="G7212" s="98">
        <v>0.08</v>
      </c>
      <c r="H7212" s="98">
        <v>0.01</v>
      </c>
    </row>
    <row r="7213" spans="1:8" x14ac:dyDescent="0.2">
      <c r="A7213" s="98" t="s">
        <v>71</v>
      </c>
      <c r="B7213" s="98" t="s">
        <v>55</v>
      </c>
      <c r="C7213" s="98" t="s">
        <v>82</v>
      </c>
      <c r="D7213" s="106">
        <v>43191</v>
      </c>
      <c r="E7213" s="98" t="s">
        <v>199</v>
      </c>
      <c r="F7213" s="100">
        <v>43101</v>
      </c>
      <c r="G7213" s="98">
        <v>1.91</v>
      </c>
      <c r="H7213" s="98">
        <v>7.0000000000000007E-2</v>
      </c>
    </row>
    <row r="7214" spans="1:8" x14ac:dyDescent="0.2">
      <c r="A7214" s="98" t="s">
        <v>71</v>
      </c>
      <c r="B7214" s="98" t="s">
        <v>55</v>
      </c>
      <c r="C7214" s="98" t="s">
        <v>80</v>
      </c>
      <c r="D7214" s="106">
        <v>43191</v>
      </c>
      <c r="E7214" s="98" t="s">
        <v>198</v>
      </c>
      <c r="F7214" s="100">
        <v>43101</v>
      </c>
      <c r="G7214" s="98">
        <v>67117.279999999999</v>
      </c>
      <c r="H7214" s="98">
        <v>-3557.17</v>
      </c>
    </row>
    <row r="7215" spans="1:8" x14ac:dyDescent="0.2">
      <c r="A7215" s="98" t="s">
        <v>71</v>
      </c>
      <c r="B7215" s="98" t="s">
        <v>55</v>
      </c>
      <c r="C7215" s="98" t="s">
        <v>80</v>
      </c>
      <c r="D7215" s="106">
        <v>43191</v>
      </c>
      <c r="E7215" s="98" t="s">
        <v>193</v>
      </c>
      <c r="F7215" s="100">
        <v>43101</v>
      </c>
      <c r="G7215" s="98">
        <v>64220.88</v>
      </c>
      <c r="H7215" s="98">
        <v>8477.26</v>
      </c>
    </row>
    <row r="7216" spans="1:8" x14ac:dyDescent="0.2">
      <c r="A7216" s="98" t="s">
        <v>71</v>
      </c>
      <c r="B7216" s="98" t="s">
        <v>55</v>
      </c>
      <c r="C7216" s="98" t="s">
        <v>80</v>
      </c>
      <c r="D7216" s="106">
        <v>43191</v>
      </c>
      <c r="E7216" s="98" t="s">
        <v>192</v>
      </c>
      <c r="F7216" s="100">
        <v>43101</v>
      </c>
      <c r="G7216" s="98">
        <v>2896.4</v>
      </c>
      <c r="H7216" s="98">
        <v>382.35</v>
      </c>
    </row>
    <row r="7217" spans="1:8" x14ac:dyDescent="0.2">
      <c r="A7217" s="98" t="s">
        <v>71</v>
      </c>
      <c r="B7217" s="98" t="s">
        <v>55</v>
      </c>
      <c r="C7217" s="98" t="s">
        <v>80</v>
      </c>
      <c r="D7217" s="106">
        <v>43191</v>
      </c>
      <c r="E7217" s="98" t="s">
        <v>199</v>
      </c>
      <c r="F7217" s="100">
        <v>43101</v>
      </c>
      <c r="G7217" s="98">
        <v>67117.279999999999</v>
      </c>
      <c r="H7217" s="98">
        <v>3557.17</v>
      </c>
    </row>
    <row r="7218" spans="1:8" x14ac:dyDescent="0.2">
      <c r="A7218" s="98" t="s">
        <v>71</v>
      </c>
      <c r="B7218" s="98" t="s">
        <v>54</v>
      </c>
      <c r="C7218" s="98" t="s">
        <v>82</v>
      </c>
      <c r="D7218" s="106">
        <v>43221</v>
      </c>
      <c r="E7218" s="98" t="s">
        <v>199</v>
      </c>
      <c r="F7218" s="100">
        <v>43221</v>
      </c>
      <c r="G7218" s="98">
        <v>17076.34</v>
      </c>
      <c r="H7218" s="98">
        <v>888.14</v>
      </c>
    </row>
    <row r="7219" spans="1:8" x14ac:dyDescent="0.2">
      <c r="A7219" s="98" t="s">
        <v>71</v>
      </c>
      <c r="B7219" s="98" t="s">
        <v>54</v>
      </c>
      <c r="C7219" s="98" t="s">
        <v>82</v>
      </c>
      <c r="D7219" s="106">
        <v>43221</v>
      </c>
      <c r="E7219" s="98" t="s">
        <v>206</v>
      </c>
      <c r="F7219" s="100">
        <v>43221</v>
      </c>
      <c r="G7219" s="98">
        <v>16339.34</v>
      </c>
      <c r="H7219" s="98">
        <v>1535.9</v>
      </c>
    </row>
    <row r="7220" spans="1:8" x14ac:dyDescent="0.2">
      <c r="A7220" s="98" t="s">
        <v>71</v>
      </c>
      <c r="B7220" s="98" t="s">
        <v>54</v>
      </c>
      <c r="C7220" s="98" t="s">
        <v>82</v>
      </c>
      <c r="D7220" s="106">
        <v>43221</v>
      </c>
      <c r="E7220" s="98" t="s">
        <v>207</v>
      </c>
      <c r="F7220" s="100">
        <v>43221</v>
      </c>
      <c r="G7220" s="98">
        <v>737</v>
      </c>
      <c r="H7220" s="98">
        <v>69.36</v>
      </c>
    </row>
    <row r="7221" spans="1:8" x14ac:dyDescent="0.2">
      <c r="A7221" s="98" t="s">
        <v>71</v>
      </c>
      <c r="B7221" s="98" t="s">
        <v>54</v>
      </c>
      <c r="C7221" s="98" t="s">
        <v>80</v>
      </c>
      <c r="D7221" s="106">
        <v>43221</v>
      </c>
      <c r="E7221" s="98" t="s">
        <v>199</v>
      </c>
      <c r="F7221" s="100">
        <v>43221</v>
      </c>
      <c r="G7221" s="98">
        <v>16908.41</v>
      </c>
      <c r="H7221" s="98">
        <v>1200.57</v>
      </c>
    </row>
    <row r="7222" spans="1:8" x14ac:dyDescent="0.2">
      <c r="A7222" s="98" t="s">
        <v>71</v>
      </c>
      <c r="B7222" s="98" t="s">
        <v>54</v>
      </c>
      <c r="C7222" s="98" t="s">
        <v>80</v>
      </c>
      <c r="D7222" s="106">
        <v>43221</v>
      </c>
      <c r="E7222" s="98" t="s">
        <v>198</v>
      </c>
      <c r="F7222" s="100">
        <v>43221</v>
      </c>
      <c r="G7222" s="98">
        <v>16908.41</v>
      </c>
      <c r="H7222" s="98">
        <v>-1200.57</v>
      </c>
    </row>
    <row r="7223" spans="1:8" x14ac:dyDescent="0.2">
      <c r="A7223" s="98" t="s">
        <v>71</v>
      </c>
      <c r="B7223" s="98" t="s">
        <v>54</v>
      </c>
      <c r="C7223" s="98" t="s">
        <v>80</v>
      </c>
      <c r="D7223" s="106">
        <v>43221</v>
      </c>
      <c r="E7223" s="98" t="s">
        <v>202</v>
      </c>
      <c r="F7223" s="100">
        <v>43221</v>
      </c>
      <c r="G7223" s="98">
        <v>16178.81</v>
      </c>
      <c r="H7223" s="98">
        <v>2135.5</v>
      </c>
    </row>
    <row r="7224" spans="1:8" x14ac:dyDescent="0.2">
      <c r="A7224" s="98" t="s">
        <v>71</v>
      </c>
      <c r="B7224" s="98" t="s">
        <v>54</v>
      </c>
      <c r="C7224" s="98" t="s">
        <v>80</v>
      </c>
      <c r="D7224" s="106">
        <v>43221</v>
      </c>
      <c r="E7224" s="98" t="s">
        <v>203</v>
      </c>
      <c r="F7224" s="100">
        <v>43221</v>
      </c>
      <c r="G7224" s="98">
        <v>729.6</v>
      </c>
      <c r="H7224" s="98">
        <v>96.3</v>
      </c>
    </row>
    <row r="7225" spans="1:8" x14ac:dyDescent="0.2">
      <c r="A7225" s="98" t="s">
        <v>71</v>
      </c>
      <c r="B7225" s="98" t="s">
        <v>54</v>
      </c>
      <c r="C7225" s="98" t="s">
        <v>81</v>
      </c>
      <c r="D7225" s="106">
        <v>43221</v>
      </c>
      <c r="E7225" s="98" t="s">
        <v>199</v>
      </c>
      <c r="F7225" s="100">
        <v>43221</v>
      </c>
      <c r="G7225" s="98">
        <v>55955.01</v>
      </c>
      <c r="H7225" s="98">
        <v>1958.43</v>
      </c>
    </row>
    <row r="7226" spans="1:8" x14ac:dyDescent="0.2">
      <c r="A7226" s="98" t="s">
        <v>71</v>
      </c>
      <c r="B7226" s="98" t="s">
        <v>54</v>
      </c>
      <c r="C7226" s="98" t="s">
        <v>81</v>
      </c>
      <c r="D7226" s="106">
        <v>43221</v>
      </c>
      <c r="E7226" s="98" t="s">
        <v>204</v>
      </c>
      <c r="F7226" s="100">
        <v>43221</v>
      </c>
      <c r="G7226" s="98">
        <v>53540.37</v>
      </c>
      <c r="H7226" s="98">
        <v>3480.2</v>
      </c>
    </row>
    <row r="7227" spans="1:8" x14ac:dyDescent="0.2">
      <c r="A7227" s="98" t="s">
        <v>71</v>
      </c>
      <c r="B7227" s="98" t="s">
        <v>54</v>
      </c>
      <c r="C7227" s="98" t="s">
        <v>81</v>
      </c>
      <c r="D7227" s="106">
        <v>43221</v>
      </c>
      <c r="E7227" s="98" t="s">
        <v>205</v>
      </c>
      <c r="F7227" s="100">
        <v>43221</v>
      </c>
      <c r="G7227" s="98">
        <v>2414.64</v>
      </c>
      <c r="H7227" s="98">
        <v>156.94</v>
      </c>
    </row>
    <row r="7228" spans="1:8" x14ac:dyDescent="0.2">
      <c r="A7228" s="98" t="s">
        <v>71</v>
      </c>
      <c r="B7228" s="98" t="s">
        <v>54</v>
      </c>
      <c r="C7228" s="98" t="s">
        <v>81</v>
      </c>
      <c r="D7228" s="106">
        <v>43221</v>
      </c>
      <c r="E7228" s="98" t="s">
        <v>198</v>
      </c>
      <c r="F7228" s="100">
        <v>43221</v>
      </c>
      <c r="G7228" s="98">
        <v>55955.01</v>
      </c>
      <c r="H7228" s="98">
        <v>-1958.43</v>
      </c>
    </row>
    <row r="7229" spans="1:8" x14ac:dyDescent="0.2">
      <c r="A7229" s="98" t="s">
        <v>71</v>
      </c>
      <c r="B7229" s="98" t="s">
        <v>55</v>
      </c>
      <c r="C7229" s="98" t="s">
        <v>80</v>
      </c>
      <c r="D7229" s="106">
        <v>43221</v>
      </c>
      <c r="E7229" s="98" t="s">
        <v>198</v>
      </c>
      <c r="F7229" s="100">
        <v>43221</v>
      </c>
      <c r="G7229" s="98">
        <v>1624.29</v>
      </c>
      <c r="H7229" s="98">
        <v>-115.31</v>
      </c>
    </row>
    <row r="7230" spans="1:8" x14ac:dyDescent="0.2">
      <c r="A7230" s="98" t="s">
        <v>71</v>
      </c>
      <c r="B7230" s="98" t="s">
        <v>55</v>
      </c>
      <c r="C7230" s="98" t="s">
        <v>80</v>
      </c>
      <c r="D7230" s="106">
        <v>43221</v>
      </c>
      <c r="E7230" s="98" t="s">
        <v>202</v>
      </c>
      <c r="F7230" s="100">
        <v>43221</v>
      </c>
      <c r="G7230" s="98">
        <v>1554.22</v>
      </c>
      <c r="H7230" s="98">
        <v>205.16</v>
      </c>
    </row>
    <row r="7231" spans="1:8" x14ac:dyDescent="0.2">
      <c r="A7231" s="98" t="s">
        <v>71</v>
      </c>
      <c r="B7231" s="98" t="s">
        <v>55</v>
      </c>
      <c r="C7231" s="98" t="s">
        <v>80</v>
      </c>
      <c r="D7231" s="106">
        <v>43221</v>
      </c>
      <c r="E7231" s="98" t="s">
        <v>203</v>
      </c>
      <c r="F7231" s="100">
        <v>43221</v>
      </c>
      <c r="G7231" s="98">
        <v>70.069999999999993</v>
      </c>
      <c r="H7231" s="98">
        <v>9.26</v>
      </c>
    </row>
    <row r="7232" spans="1:8" x14ac:dyDescent="0.2">
      <c r="A7232" s="98" t="s">
        <v>71</v>
      </c>
      <c r="B7232" s="98" t="s">
        <v>55</v>
      </c>
      <c r="C7232" s="98" t="s">
        <v>80</v>
      </c>
      <c r="D7232" s="106">
        <v>43221</v>
      </c>
      <c r="E7232" s="98" t="s">
        <v>199</v>
      </c>
      <c r="F7232" s="100">
        <v>43221</v>
      </c>
      <c r="G7232" s="98">
        <v>1624.29</v>
      </c>
      <c r="H7232" s="98">
        <v>115.31</v>
      </c>
    </row>
    <row r="7233" spans="1:8" x14ac:dyDescent="0.2">
      <c r="A7233" s="98" t="s">
        <v>71</v>
      </c>
      <c r="B7233" s="98" t="s">
        <v>55</v>
      </c>
      <c r="C7233" s="98" t="s">
        <v>80</v>
      </c>
      <c r="D7233" s="106">
        <v>43221</v>
      </c>
      <c r="E7233" s="98" t="s">
        <v>199</v>
      </c>
      <c r="F7233" s="100">
        <v>43101</v>
      </c>
      <c r="G7233" s="98">
        <v>4619.8500000000004</v>
      </c>
      <c r="H7233" s="98">
        <v>244.85</v>
      </c>
    </row>
    <row r="7234" spans="1:8" x14ac:dyDescent="0.2">
      <c r="A7234" s="98" t="s">
        <v>71</v>
      </c>
      <c r="B7234" s="98" t="s">
        <v>55</v>
      </c>
      <c r="C7234" s="98" t="s">
        <v>80</v>
      </c>
      <c r="D7234" s="106">
        <v>43221</v>
      </c>
      <c r="E7234" s="98" t="s">
        <v>193</v>
      </c>
      <c r="F7234" s="100">
        <v>43101</v>
      </c>
      <c r="G7234" s="98">
        <v>4420.46</v>
      </c>
      <c r="H7234" s="98">
        <v>583.49</v>
      </c>
    </row>
    <row r="7235" spans="1:8" x14ac:dyDescent="0.2">
      <c r="A7235" s="98" t="s">
        <v>71</v>
      </c>
      <c r="B7235" s="98" t="s">
        <v>55</v>
      </c>
      <c r="C7235" s="98" t="s">
        <v>80</v>
      </c>
      <c r="D7235" s="106">
        <v>43221</v>
      </c>
      <c r="E7235" s="98" t="s">
        <v>192</v>
      </c>
      <c r="F7235" s="100">
        <v>43101</v>
      </c>
      <c r="G7235" s="98">
        <v>199.39</v>
      </c>
      <c r="H7235" s="98">
        <v>26.35</v>
      </c>
    </row>
    <row r="7236" spans="1:8" x14ac:dyDescent="0.2">
      <c r="A7236" s="98" t="s">
        <v>71</v>
      </c>
      <c r="B7236" s="98" t="s">
        <v>55</v>
      </c>
      <c r="C7236" s="98" t="s">
        <v>80</v>
      </c>
      <c r="D7236" s="106">
        <v>43221</v>
      </c>
      <c r="E7236" s="98" t="s">
        <v>198</v>
      </c>
      <c r="F7236" s="100">
        <v>43101</v>
      </c>
      <c r="G7236" s="98">
        <v>4619.8500000000004</v>
      </c>
      <c r="H7236" s="98">
        <v>-244.85</v>
      </c>
    </row>
    <row r="7237" spans="1:8" x14ac:dyDescent="0.2">
      <c r="A7237" s="98" t="s">
        <v>71</v>
      </c>
      <c r="B7237" s="98" t="s">
        <v>55</v>
      </c>
      <c r="C7237" s="98" t="s">
        <v>81</v>
      </c>
      <c r="D7237" s="106">
        <v>43221</v>
      </c>
      <c r="E7237" s="98" t="s">
        <v>199</v>
      </c>
      <c r="F7237" s="100">
        <v>43221</v>
      </c>
      <c r="G7237" s="98">
        <v>4479.21</v>
      </c>
      <c r="H7237" s="98">
        <v>156.78</v>
      </c>
    </row>
    <row r="7238" spans="1:8" x14ac:dyDescent="0.2">
      <c r="A7238" s="98" t="s">
        <v>71</v>
      </c>
      <c r="B7238" s="98" t="s">
        <v>55</v>
      </c>
      <c r="C7238" s="98" t="s">
        <v>81</v>
      </c>
      <c r="D7238" s="106">
        <v>43221</v>
      </c>
      <c r="E7238" s="98" t="s">
        <v>198</v>
      </c>
      <c r="F7238" s="100">
        <v>43221</v>
      </c>
      <c r="G7238" s="98">
        <v>4479.21</v>
      </c>
      <c r="H7238" s="98">
        <v>-156.78</v>
      </c>
    </row>
    <row r="7239" spans="1:8" x14ac:dyDescent="0.2">
      <c r="A7239" s="98" t="s">
        <v>71</v>
      </c>
      <c r="B7239" s="98" t="s">
        <v>55</v>
      </c>
      <c r="C7239" s="98" t="s">
        <v>81</v>
      </c>
      <c r="D7239" s="106">
        <v>43221</v>
      </c>
      <c r="E7239" s="98" t="s">
        <v>204</v>
      </c>
      <c r="F7239" s="100">
        <v>43221</v>
      </c>
      <c r="G7239" s="98">
        <v>4285.93</v>
      </c>
      <c r="H7239" s="98">
        <v>278.56</v>
      </c>
    </row>
    <row r="7240" spans="1:8" x14ac:dyDescent="0.2">
      <c r="A7240" s="98" t="s">
        <v>71</v>
      </c>
      <c r="B7240" s="98" t="s">
        <v>55</v>
      </c>
      <c r="C7240" s="98" t="s">
        <v>81</v>
      </c>
      <c r="D7240" s="106">
        <v>43221</v>
      </c>
      <c r="E7240" s="98" t="s">
        <v>205</v>
      </c>
      <c r="F7240" s="100">
        <v>43221</v>
      </c>
      <c r="G7240" s="98">
        <v>193.28</v>
      </c>
      <c r="H7240" s="98">
        <v>12.57</v>
      </c>
    </row>
    <row r="7241" spans="1:8" x14ac:dyDescent="0.2">
      <c r="A7241" s="98" t="s">
        <v>71</v>
      </c>
      <c r="B7241" s="98" t="s">
        <v>55</v>
      </c>
      <c r="C7241" s="98" t="s">
        <v>81</v>
      </c>
      <c r="D7241" s="106">
        <v>43221</v>
      </c>
      <c r="E7241" s="98" t="s">
        <v>199</v>
      </c>
      <c r="F7241" s="100">
        <v>43101</v>
      </c>
      <c r="G7241" s="98">
        <v>14786.65</v>
      </c>
      <c r="H7241" s="98">
        <v>384.43</v>
      </c>
    </row>
    <row r="7242" spans="1:8" x14ac:dyDescent="0.2">
      <c r="A7242" s="98" t="s">
        <v>71</v>
      </c>
      <c r="B7242" s="98" t="s">
        <v>55</v>
      </c>
      <c r="C7242" s="98" t="s">
        <v>81</v>
      </c>
      <c r="D7242" s="106">
        <v>43221</v>
      </c>
      <c r="E7242" s="98" t="s">
        <v>195</v>
      </c>
      <c r="F7242" s="100">
        <v>43101</v>
      </c>
      <c r="G7242" s="98">
        <v>14148.54</v>
      </c>
      <c r="H7242" s="98">
        <v>919.65</v>
      </c>
    </row>
    <row r="7243" spans="1:8" x14ac:dyDescent="0.2">
      <c r="A7243" s="98" t="s">
        <v>71</v>
      </c>
      <c r="B7243" s="98" t="s">
        <v>55</v>
      </c>
      <c r="C7243" s="98" t="s">
        <v>81</v>
      </c>
      <c r="D7243" s="106">
        <v>43221</v>
      </c>
      <c r="E7243" s="98" t="s">
        <v>194</v>
      </c>
      <c r="F7243" s="100">
        <v>43101</v>
      </c>
      <c r="G7243" s="98">
        <v>638.11</v>
      </c>
      <c r="H7243" s="98">
        <v>41.46</v>
      </c>
    </row>
    <row r="7244" spans="1:8" x14ac:dyDescent="0.2">
      <c r="A7244" s="98" t="s">
        <v>71</v>
      </c>
      <c r="B7244" s="98" t="s">
        <v>55</v>
      </c>
      <c r="C7244" s="98" t="s">
        <v>81</v>
      </c>
      <c r="D7244" s="106">
        <v>43221</v>
      </c>
      <c r="E7244" s="98" t="s">
        <v>198</v>
      </c>
      <c r="F7244" s="100">
        <v>43101</v>
      </c>
      <c r="G7244" s="98">
        <v>14786.65</v>
      </c>
      <c r="H7244" s="98">
        <v>-384.43</v>
      </c>
    </row>
    <row r="7245" spans="1:8" x14ac:dyDescent="0.2">
      <c r="A7245" s="98" t="s">
        <v>71</v>
      </c>
      <c r="B7245" s="98" t="s">
        <v>55</v>
      </c>
      <c r="C7245" s="98" t="s">
        <v>82</v>
      </c>
      <c r="D7245" s="106">
        <v>43221</v>
      </c>
      <c r="E7245" s="98" t="s">
        <v>199</v>
      </c>
      <c r="F7245" s="100">
        <v>43221</v>
      </c>
      <c r="G7245" s="98">
        <v>1481.13</v>
      </c>
      <c r="H7245" s="98">
        <v>77.05</v>
      </c>
    </row>
    <row r="7246" spans="1:8" x14ac:dyDescent="0.2">
      <c r="A7246" s="98" t="s">
        <v>71</v>
      </c>
      <c r="B7246" s="98" t="s">
        <v>55</v>
      </c>
      <c r="C7246" s="98" t="s">
        <v>82</v>
      </c>
      <c r="D7246" s="106">
        <v>43221</v>
      </c>
      <c r="E7246" s="98" t="s">
        <v>206</v>
      </c>
      <c r="F7246" s="100">
        <v>43221</v>
      </c>
      <c r="G7246" s="98">
        <v>1417.22</v>
      </c>
      <c r="H7246" s="98">
        <v>133.22999999999999</v>
      </c>
    </row>
    <row r="7247" spans="1:8" x14ac:dyDescent="0.2">
      <c r="A7247" s="98" t="s">
        <v>71</v>
      </c>
      <c r="B7247" s="98" t="s">
        <v>55</v>
      </c>
      <c r="C7247" s="98" t="s">
        <v>82</v>
      </c>
      <c r="D7247" s="106">
        <v>43221</v>
      </c>
      <c r="E7247" s="98" t="s">
        <v>207</v>
      </c>
      <c r="F7247" s="100">
        <v>43221</v>
      </c>
      <c r="G7247" s="98">
        <v>63.91</v>
      </c>
      <c r="H7247" s="98">
        <v>6.02</v>
      </c>
    </row>
    <row r="7248" spans="1:8" x14ac:dyDescent="0.2">
      <c r="A7248" s="98" t="s">
        <v>71</v>
      </c>
      <c r="B7248" s="98" t="s">
        <v>55</v>
      </c>
      <c r="C7248" s="98" t="s">
        <v>82</v>
      </c>
      <c r="D7248" s="106">
        <v>43221</v>
      </c>
      <c r="E7248" s="98" t="s">
        <v>198</v>
      </c>
      <c r="F7248" s="100">
        <v>43221</v>
      </c>
      <c r="G7248" s="98">
        <v>1481.13</v>
      </c>
      <c r="H7248" s="98">
        <v>-77.05</v>
      </c>
    </row>
    <row r="7249" spans="1:8" x14ac:dyDescent="0.2">
      <c r="A7249" s="98" t="s">
        <v>71</v>
      </c>
      <c r="B7249" s="98" t="s">
        <v>55</v>
      </c>
      <c r="C7249" s="98" t="s">
        <v>82</v>
      </c>
      <c r="D7249" s="106">
        <v>43221</v>
      </c>
      <c r="E7249" s="98" t="s">
        <v>197</v>
      </c>
      <c r="F7249" s="100">
        <v>43101</v>
      </c>
      <c r="G7249" s="98">
        <v>4500.79</v>
      </c>
      <c r="H7249" s="98">
        <v>427.59</v>
      </c>
    </row>
    <row r="7250" spans="1:8" x14ac:dyDescent="0.2">
      <c r="A7250" s="98" t="s">
        <v>71</v>
      </c>
      <c r="B7250" s="98" t="s">
        <v>55</v>
      </c>
      <c r="C7250" s="98" t="s">
        <v>82</v>
      </c>
      <c r="D7250" s="106">
        <v>43221</v>
      </c>
      <c r="E7250" s="98" t="s">
        <v>196</v>
      </c>
      <c r="F7250" s="100">
        <v>43101</v>
      </c>
      <c r="G7250" s="98">
        <v>202.99</v>
      </c>
      <c r="H7250" s="98">
        <v>19.260000000000002</v>
      </c>
    </row>
    <row r="7251" spans="1:8" x14ac:dyDescent="0.2">
      <c r="A7251" s="98" t="s">
        <v>71</v>
      </c>
      <c r="B7251" s="98" t="s">
        <v>55</v>
      </c>
      <c r="C7251" s="98" t="s">
        <v>82</v>
      </c>
      <c r="D7251" s="106">
        <v>43221</v>
      </c>
      <c r="E7251" s="98" t="s">
        <v>198</v>
      </c>
      <c r="F7251" s="100">
        <v>43101</v>
      </c>
      <c r="G7251" s="98">
        <v>4703.78</v>
      </c>
      <c r="H7251" s="98">
        <v>-178.73</v>
      </c>
    </row>
    <row r="7252" spans="1:8" x14ac:dyDescent="0.2">
      <c r="A7252" s="98" t="s">
        <v>71</v>
      </c>
      <c r="B7252" s="98" t="s">
        <v>55</v>
      </c>
      <c r="C7252" s="98" t="s">
        <v>82</v>
      </c>
      <c r="D7252" s="106">
        <v>43221</v>
      </c>
      <c r="E7252" s="98" t="s">
        <v>199</v>
      </c>
      <c r="F7252" s="100">
        <v>43101</v>
      </c>
      <c r="G7252" s="98">
        <v>4703.78</v>
      </c>
      <c r="H7252" s="98">
        <v>178.73</v>
      </c>
    </row>
    <row r="7253" spans="1:8" x14ac:dyDescent="0.2">
      <c r="A7253" s="98" t="s">
        <v>71</v>
      </c>
      <c r="B7253" s="98" t="s">
        <v>54</v>
      </c>
      <c r="C7253" s="98" t="s">
        <v>82</v>
      </c>
      <c r="D7253" s="106">
        <v>43221</v>
      </c>
      <c r="E7253" s="98" t="s">
        <v>199</v>
      </c>
      <c r="F7253" s="100">
        <v>43221</v>
      </c>
      <c r="G7253" s="98">
        <v>25.94</v>
      </c>
      <c r="H7253" s="98">
        <v>1.36</v>
      </c>
    </row>
    <row r="7254" spans="1:8" x14ac:dyDescent="0.2">
      <c r="A7254" s="98" t="s">
        <v>71</v>
      </c>
      <c r="B7254" s="98" t="s">
        <v>54</v>
      </c>
      <c r="C7254" s="98" t="s">
        <v>82</v>
      </c>
      <c r="D7254" s="106">
        <v>43221</v>
      </c>
      <c r="E7254" s="98" t="s">
        <v>206</v>
      </c>
      <c r="F7254" s="100">
        <v>43221</v>
      </c>
      <c r="G7254" s="98">
        <v>24.83</v>
      </c>
      <c r="H7254" s="98">
        <v>2.33</v>
      </c>
    </row>
    <row r="7255" spans="1:8" x14ac:dyDescent="0.2">
      <c r="A7255" s="98" t="s">
        <v>71</v>
      </c>
      <c r="B7255" s="98" t="s">
        <v>54</v>
      </c>
      <c r="C7255" s="98" t="s">
        <v>82</v>
      </c>
      <c r="D7255" s="106">
        <v>43221</v>
      </c>
      <c r="E7255" s="98" t="s">
        <v>207</v>
      </c>
      <c r="F7255" s="100">
        <v>43221</v>
      </c>
      <c r="G7255" s="98">
        <v>1.1100000000000001</v>
      </c>
      <c r="H7255" s="98">
        <v>0.12</v>
      </c>
    </row>
    <row r="7256" spans="1:8" x14ac:dyDescent="0.2">
      <c r="A7256" s="98" t="s">
        <v>71</v>
      </c>
      <c r="B7256" s="98" t="s">
        <v>54</v>
      </c>
      <c r="C7256" s="98" t="s">
        <v>82</v>
      </c>
      <c r="D7256" s="106">
        <v>43221</v>
      </c>
      <c r="E7256" s="98" t="s">
        <v>198</v>
      </c>
      <c r="F7256" s="100">
        <v>43221</v>
      </c>
      <c r="G7256" s="98">
        <v>25.94</v>
      </c>
      <c r="H7256" s="98">
        <v>-1.36</v>
      </c>
    </row>
    <row r="7257" spans="1:8" x14ac:dyDescent="0.2">
      <c r="A7257" s="98" t="s">
        <v>71</v>
      </c>
      <c r="B7257" s="98" t="s">
        <v>54</v>
      </c>
      <c r="C7257" s="98" t="s">
        <v>80</v>
      </c>
      <c r="D7257" s="106">
        <v>43221</v>
      </c>
      <c r="E7257" s="98" t="s">
        <v>199</v>
      </c>
      <c r="F7257" s="100">
        <v>43221</v>
      </c>
      <c r="G7257" s="98">
        <v>25.35</v>
      </c>
      <c r="H7257" s="98">
        <v>1.8</v>
      </c>
    </row>
    <row r="7258" spans="1:8" x14ac:dyDescent="0.2">
      <c r="A7258" s="98" t="s">
        <v>71</v>
      </c>
      <c r="B7258" s="98" t="s">
        <v>54</v>
      </c>
      <c r="C7258" s="98" t="s">
        <v>80</v>
      </c>
      <c r="D7258" s="106">
        <v>43221</v>
      </c>
      <c r="E7258" s="98" t="s">
        <v>198</v>
      </c>
      <c r="F7258" s="100">
        <v>43221</v>
      </c>
      <c r="G7258" s="98">
        <v>25.35</v>
      </c>
      <c r="H7258" s="98">
        <v>-1.8</v>
      </c>
    </row>
    <row r="7259" spans="1:8" x14ac:dyDescent="0.2">
      <c r="A7259" s="98" t="s">
        <v>71</v>
      </c>
      <c r="B7259" s="98" t="s">
        <v>54</v>
      </c>
      <c r="C7259" s="98" t="s">
        <v>80</v>
      </c>
      <c r="D7259" s="106">
        <v>43221</v>
      </c>
      <c r="E7259" s="98" t="s">
        <v>202</v>
      </c>
      <c r="F7259" s="100">
        <v>43221</v>
      </c>
      <c r="G7259" s="98">
        <v>24.25</v>
      </c>
      <c r="H7259" s="98">
        <v>3.2</v>
      </c>
    </row>
    <row r="7260" spans="1:8" x14ac:dyDescent="0.2">
      <c r="A7260" s="98" t="s">
        <v>71</v>
      </c>
      <c r="B7260" s="98" t="s">
        <v>54</v>
      </c>
      <c r="C7260" s="98" t="s">
        <v>80</v>
      </c>
      <c r="D7260" s="106">
        <v>43221</v>
      </c>
      <c r="E7260" s="98" t="s">
        <v>203</v>
      </c>
      <c r="F7260" s="100">
        <v>43221</v>
      </c>
      <c r="G7260" s="98">
        <v>1.1000000000000001</v>
      </c>
      <c r="H7260" s="98">
        <v>0.14000000000000001</v>
      </c>
    </row>
    <row r="7261" spans="1:8" x14ac:dyDescent="0.2">
      <c r="A7261" s="98" t="s">
        <v>71</v>
      </c>
      <c r="B7261" s="98" t="s">
        <v>54</v>
      </c>
      <c r="C7261" s="98" t="s">
        <v>82</v>
      </c>
      <c r="D7261" s="106">
        <v>43221</v>
      </c>
      <c r="E7261" s="98" t="s">
        <v>199</v>
      </c>
      <c r="F7261" s="100">
        <v>43221</v>
      </c>
      <c r="G7261" s="98">
        <v>35.06</v>
      </c>
      <c r="H7261" s="98">
        <v>1.82</v>
      </c>
    </row>
    <row r="7262" spans="1:8" x14ac:dyDescent="0.2">
      <c r="A7262" s="98" t="s">
        <v>71</v>
      </c>
      <c r="B7262" s="98" t="s">
        <v>54</v>
      </c>
      <c r="C7262" s="98" t="s">
        <v>82</v>
      </c>
      <c r="D7262" s="106">
        <v>43221</v>
      </c>
      <c r="E7262" s="98" t="s">
        <v>198</v>
      </c>
      <c r="F7262" s="100">
        <v>43221</v>
      </c>
      <c r="G7262" s="98">
        <v>35.06</v>
      </c>
      <c r="H7262" s="98">
        <v>-1.82</v>
      </c>
    </row>
    <row r="7263" spans="1:8" x14ac:dyDescent="0.2">
      <c r="A7263" s="98" t="s">
        <v>71</v>
      </c>
      <c r="B7263" s="98" t="s">
        <v>54</v>
      </c>
      <c r="C7263" s="98" t="s">
        <v>82</v>
      </c>
      <c r="D7263" s="106">
        <v>43221</v>
      </c>
      <c r="E7263" s="98" t="s">
        <v>206</v>
      </c>
      <c r="F7263" s="100">
        <v>43221</v>
      </c>
      <c r="G7263" s="98">
        <v>33.549999999999997</v>
      </c>
      <c r="H7263" s="98">
        <v>3.15</v>
      </c>
    </row>
    <row r="7264" spans="1:8" x14ac:dyDescent="0.2">
      <c r="A7264" s="98" t="s">
        <v>71</v>
      </c>
      <c r="B7264" s="98" t="s">
        <v>54</v>
      </c>
      <c r="C7264" s="98" t="s">
        <v>82</v>
      </c>
      <c r="D7264" s="106">
        <v>43221</v>
      </c>
      <c r="E7264" s="98" t="s">
        <v>207</v>
      </c>
      <c r="F7264" s="100">
        <v>43221</v>
      </c>
      <c r="G7264" s="98">
        <v>1.51</v>
      </c>
      <c r="H7264" s="98">
        <v>0.14000000000000001</v>
      </c>
    </row>
    <row r="7265" spans="1:8" x14ac:dyDescent="0.2">
      <c r="A7265" s="98" t="s">
        <v>71</v>
      </c>
      <c r="B7265" s="98" t="s">
        <v>54</v>
      </c>
      <c r="C7265" s="98" t="s">
        <v>81</v>
      </c>
      <c r="D7265" s="106">
        <v>43221</v>
      </c>
      <c r="E7265" s="98" t="s">
        <v>198</v>
      </c>
      <c r="F7265" s="100">
        <v>43221</v>
      </c>
      <c r="G7265" s="98">
        <v>49.04</v>
      </c>
      <c r="H7265" s="98">
        <v>-1.71</v>
      </c>
    </row>
    <row r="7266" spans="1:8" x14ac:dyDescent="0.2">
      <c r="A7266" s="98" t="s">
        <v>71</v>
      </c>
      <c r="B7266" s="98" t="s">
        <v>54</v>
      </c>
      <c r="C7266" s="98" t="s">
        <v>81</v>
      </c>
      <c r="D7266" s="106">
        <v>43221</v>
      </c>
      <c r="E7266" s="98" t="s">
        <v>204</v>
      </c>
      <c r="F7266" s="100">
        <v>43221</v>
      </c>
      <c r="G7266" s="98">
        <v>46.93</v>
      </c>
      <c r="H7266" s="98">
        <v>3.05</v>
      </c>
    </row>
    <row r="7267" spans="1:8" x14ac:dyDescent="0.2">
      <c r="A7267" s="98" t="s">
        <v>71</v>
      </c>
      <c r="B7267" s="98" t="s">
        <v>54</v>
      </c>
      <c r="C7267" s="98" t="s">
        <v>81</v>
      </c>
      <c r="D7267" s="106">
        <v>43221</v>
      </c>
      <c r="E7267" s="98" t="s">
        <v>205</v>
      </c>
      <c r="F7267" s="100">
        <v>43221</v>
      </c>
      <c r="G7267" s="98">
        <v>2.11</v>
      </c>
      <c r="H7267" s="98">
        <v>0.14000000000000001</v>
      </c>
    </row>
    <row r="7268" spans="1:8" x14ac:dyDescent="0.2">
      <c r="A7268" s="98" t="s">
        <v>71</v>
      </c>
      <c r="B7268" s="98" t="s">
        <v>54</v>
      </c>
      <c r="C7268" s="98" t="s">
        <v>81</v>
      </c>
      <c r="D7268" s="106">
        <v>43221</v>
      </c>
      <c r="E7268" s="98" t="s">
        <v>199</v>
      </c>
      <c r="F7268" s="100">
        <v>43221</v>
      </c>
      <c r="G7268" s="98">
        <v>49.04</v>
      </c>
      <c r="H7268" s="98">
        <v>1.71</v>
      </c>
    </row>
    <row r="7269" spans="1:8" x14ac:dyDescent="0.2">
      <c r="A7269" s="98" t="s">
        <v>71</v>
      </c>
      <c r="B7269" s="98" t="s">
        <v>54</v>
      </c>
      <c r="C7269" s="98" t="s">
        <v>80</v>
      </c>
      <c r="D7269" s="106">
        <v>43221</v>
      </c>
      <c r="E7269" s="98" t="s">
        <v>198</v>
      </c>
      <c r="F7269" s="100">
        <v>43221</v>
      </c>
      <c r="G7269" s="98">
        <v>47.35</v>
      </c>
      <c r="H7269" s="98">
        <v>-3.36</v>
      </c>
    </row>
    <row r="7270" spans="1:8" x14ac:dyDescent="0.2">
      <c r="A7270" s="98" t="s">
        <v>71</v>
      </c>
      <c r="B7270" s="98" t="s">
        <v>54</v>
      </c>
      <c r="C7270" s="98" t="s">
        <v>80</v>
      </c>
      <c r="D7270" s="106">
        <v>43221</v>
      </c>
      <c r="E7270" s="98" t="s">
        <v>202</v>
      </c>
      <c r="F7270" s="100">
        <v>43221</v>
      </c>
      <c r="G7270" s="98">
        <v>45.31</v>
      </c>
      <c r="H7270" s="98">
        <v>5.98</v>
      </c>
    </row>
    <row r="7271" spans="1:8" x14ac:dyDescent="0.2">
      <c r="A7271" s="98" t="s">
        <v>71</v>
      </c>
      <c r="B7271" s="98" t="s">
        <v>54</v>
      </c>
      <c r="C7271" s="98" t="s">
        <v>80</v>
      </c>
      <c r="D7271" s="106">
        <v>43221</v>
      </c>
      <c r="E7271" s="98" t="s">
        <v>203</v>
      </c>
      <c r="F7271" s="100">
        <v>43221</v>
      </c>
      <c r="G7271" s="98">
        <v>2.04</v>
      </c>
      <c r="H7271" s="98">
        <v>0.27</v>
      </c>
    </row>
    <row r="7272" spans="1:8" x14ac:dyDescent="0.2">
      <c r="A7272" s="98" t="s">
        <v>71</v>
      </c>
      <c r="B7272" s="98" t="s">
        <v>54</v>
      </c>
      <c r="C7272" s="98" t="s">
        <v>80</v>
      </c>
      <c r="D7272" s="106">
        <v>43221</v>
      </c>
      <c r="E7272" s="98" t="s">
        <v>199</v>
      </c>
      <c r="F7272" s="100">
        <v>43221</v>
      </c>
      <c r="G7272" s="98">
        <v>30343.96</v>
      </c>
      <c r="H7272" s="98">
        <v>2154.39</v>
      </c>
    </row>
    <row r="7273" spans="1:8" x14ac:dyDescent="0.2">
      <c r="A7273" s="98" t="s">
        <v>71</v>
      </c>
      <c r="B7273" s="98" t="s">
        <v>54</v>
      </c>
      <c r="C7273" s="98" t="s">
        <v>80</v>
      </c>
      <c r="D7273" s="106">
        <v>43221</v>
      </c>
      <c r="E7273" s="98" t="s">
        <v>198</v>
      </c>
      <c r="F7273" s="100">
        <v>43221</v>
      </c>
      <c r="G7273" s="98">
        <v>30343.96</v>
      </c>
      <c r="H7273" s="98">
        <v>-2154.39</v>
      </c>
    </row>
    <row r="7274" spans="1:8" x14ac:dyDescent="0.2">
      <c r="A7274" s="98" t="s">
        <v>71</v>
      </c>
      <c r="B7274" s="98" t="s">
        <v>54</v>
      </c>
      <c r="C7274" s="98" t="s">
        <v>80</v>
      </c>
      <c r="D7274" s="106">
        <v>43221</v>
      </c>
      <c r="E7274" s="98" t="s">
        <v>202</v>
      </c>
      <c r="F7274" s="100">
        <v>43221</v>
      </c>
      <c r="G7274" s="98">
        <v>29034.44</v>
      </c>
      <c r="H7274" s="98">
        <v>3832.5</v>
      </c>
    </row>
    <row r="7275" spans="1:8" x14ac:dyDescent="0.2">
      <c r="A7275" s="98" t="s">
        <v>71</v>
      </c>
      <c r="B7275" s="98" t="s">
        <v>54</v>
      </c>
      <c r="C7275" s="98" t="s">
        <v>80</v>
      </c>
      <c r="D7275" s="106">
        <v>43221</v>
      </c>
      <c r="E7275" s="98" t="s">
        <v>203</v>
      </c>
      <c r="F7275" s="100">
        <v>43221</v>
      </c>
      <c r="G7275" s="98">
        <v>1309.52</v>
      </c>
      <c r="H7275" s="98">
        <v>172.9</v>
      </c>
    </row>
    <row r="7276" spans="1:8" x14ac:dyDescent="0.2">
      <c r="A7276" s="98" t="s">
        <v>71</v>
      </c>
      <c r="B7276" s="98" t="s">
        <v>54</v>
      </c>
      <c r="C7276" s="98" t="s">
        <v>81</v>
      </c>
      <c r="D7276" s="106">
        <v>43221</v>
      </c>
      <c r="E7276" s="98" t="s">
        <v>199</v>
      </c>
      <c r="F7276" s="100">
        <v>43221</v>
      </c>
      <c r="G7276" s="98">
        <v>86799.28</v>
      </c>
      <c r="H7276" s="98">
        <v>3038</v>
      </c>
    </row>
    <row r="7277" spans="1:8" x14ac:dyDescent="0.2">
      <c r="A7277" s="98" t="s">
        <v>71</v>
      </c>
      <c r="B7277" s="98" t="s">
        <v>54</v>
      </c>
      <c r="C7277" s="98" t="s">
        <v>81</v>
      </c>
      <c r="D7277" s="106">
        <v>43221</v>
      </c>
      <c r="E7277" s="98" t="s">
        <v>204</v>
      </c>
      <c r="F7277" s="100">
        <v>43221</v>
      </c>
      <c r="G7277" s="98">
        <v>83053.509999999995</v>
      </c>
      <c r="H7277" s="98">
        <v>5398.57</v>
      </c>
    </row>
    <row r="7278" spans="1:8" x14ac:dyDescent="0.2">
      <c r="A7278" s="98" t="s">
        <v>71</v>
      </c>
      <c r="B7278" s="98" t="s">
        <v>54</v>
      </c>
      <c r="C7278" s="98" t="s">
        <v>81</v>
      </c>
      <c r="D7278" s="106">
        <v>43221</v>
      </c>
      <c r="E7278" s="98" t="s">
        <v>205</v>
      </c>
      <c r="F7278" s="100">
        <v>43221</v>
      </c>
      <c r="G7278" s="98">
        <v>3745.77</v>
      </c>
      <c r="H7278" s="98">
        <v>243.52</v>
      </c>
    </row>
    <row r="7279" spans="1:8" x14ac:dyDescent="0.2">
      <c r="A7279" s="98" t="s">
        <v>71</v>
      </c>
      <c r="B7279" s="98" t="s">
        <v>54</v>
      </c>
      <c r="C7279" s="98" t="s">
        <v>81</v>
      </c>
      <c r="D7279" s="106">
        <v>43221</v>
      </c>
      <c r="E7279" s="98" t="s">
        <v>198</v>
      </c>
      <c r="F7279" s="100">
        <v>43221</v>
      </c>
      <c r="G7279" s="98">
        <v>86799.28</v>
      </c>
      <c r="H7279" s="98">
        <v>-3038</v>
      </c>
    </row>
    <row r="7280" spans="1:8" x14ac:dyDescent="0.2">
      <c r="A7280" s="98" t="s">
        <v>71</v>
      </c>
      <c r="B7280" s="98" t="s">
        <v>54</v>
      </c>
      <c r="C7280" s="98" t="s">
        <v>82</v>
      </c>
      <c r="D7280" s="106">
        <v>43221</v>
      </c>
      <c r="E7280" s="98" t="s">
        <v>199</v>
      </c>
      <c r="F7280" s="100">
        <v>43221</v>
      </c>
      <c r="G7280" s="98">
        <v>34343.019999999997</v>
      </c>
      <c r="H7280" s="98">
        <v>1785.89</v>
      </c>
    </row>
    <row r="7281" spans="1:8" x14ac:dyDescent="0.2">
      <c r="A7281" s="98" t="s">
        <v>71</v>
      </c>
      <c r="B7281" s="98" t="s">
        <v>54</v>
      </c>
      <c r="C7281" s="98" t="s">
        <v>82</v>
      </c>
      <c r="D7281" s="106">
        <v>43221</v>
      </c>
      <c r="E7281" s="98" t="s">
        <v>206</v>
      </c>
      <c r="F7281" s="100">
        <v>43221</v>
      </c>
      <c r="G7281" s="98">
        <v>32861.01</v>
      </c>
      <c r="H7281" s="98">
        <v>3088.98</v>
      </c>
    </row>
    <row r="7282" spans="1:8" x14ac:dyDescent="0.2">
      <c r="A7282" s="98" t="s">
        <v>71</v>
      </c>
      <c r="B7282" s="98" t="s">
        <v>54</v>
      </c>
      <c r="C7282" s="98" t="s">
        <v>82</v>
      </c>
      <c r="D7282" s="106">
        <v>43221</v>
      </c>
      <c r="E7282" s="98" t="s">
        <v>207</v>
      </c>
      <c r="F7282" s="100">
        <v>43221</v>
      </c>
      <c r="G7282" s="98">
        <v>1482.01</v>
      </c>
      <c r="H7282" s="98">
        <v>139.29</v>
      </c>
    </row>
    <row r="7283" spans="1:8" x14ac:dyDescent="0.2">
      <c r="A7283" s="98" t="s">
        <v>71</v>
      </c>
      <c r="B7283" s="98" t="s">
        <v>54</v>
      </c>
      <c r="C7283" s="98" t="s">
        <v>82</v>
      </c>
      <c r="D7283" s="106">
        <v>43221</v>
      </c>
      <c r="E7283" s="98" t="s">
        <v>198</v>
      </c>
      <c r="F7283" s="100">
        <v>43221</v>
      </c>
      <c r="G7283" s="98">
        <v>34343.019999999997</v>
      </c>
      <c r="H7283" s="98">
        <v>-1785.89</v>
      </c>
    </row>
    <row r="7284" spans="1:8" x14ac:dyDescent="0.2">
      <c r="A7284" s="98" t="s">
        <v>71</v>
      </c>
      <c r="B7284" s="98" t="s">
        <v>54</v>
      </c>
      <c r="C7284" s="98" t="s">
        <v>80</v>
      </c>
      <c r="D7284" s="106">
        <v>43221</v>
      </c>
      <c r="E7284" s="98" t="s">
        <v>199</v>
      </c>
      <c r="F7284" s="100">
        <v>43221</v>
      </c>
      <c r="G7284" s="98">
        <v>31559.19</v>
      </c>
      <c r="H7284" s="98">
        <v>2240.5500000000002</v>
      </c>
    </row>
    <row r="7285" spans="1:8" x14ac:dyDescent="0.2">
      <c r="A7285" s="98" t="s">
        <v>71</v>
      </c>
      <c r="B7285" s="98" t="s">
        <v>54</v>
      </c>
      <c r="C7285" s="98" t="s">
        <v>80</v>
      </c>
      <c r="D7285" s="106">
        <v>43221</v>
      </c>
      <c r="E7285" s="98" t="s">
        <v>198</v>
      </c>
      <c r="F7285" s="100">
        <v>43221</v>
      </c>
      <c r="G7285" s="98">
        <v>31559.19</v>
      </c>
      <c r="H7285" s="98">
        <v>-2240.5500000000002</v>
      </c>
    </row>
    <row r="7286" spans="1:8" x14ac:dyDescent="0.2">
      <c r="A7286" s="98" t="s">
        <v>71</v>
      </c>
      <c r="B7286" s="98" t="s">
        <v>54</v>
      </c>
      <c r="C7286" s="98" t="s">
        <v>80</v>
      </c>
      <c r="D7286" s="106">
        <v>43221</v>
      </c>
      <c r="E7286" s="98" t="s">
        <v>202</v>
      </c>
      <c r="F7286" s="100">
        <v>43221</v>
      </c>
      <c r="G7286" s="98">
        <v>30197.3</v>
      </c>
      <c r="H7286" s="98">
        <v>3986.15</v>
      </c>
    </row>
    <row r="7287" spans="1:8" x14ac:dyDescent="0.2">
      <c r="A7287" s="98" t="s">
        <v>71</v>
      </c>
      <c r="B7287" s="98" t="s">
        <v>54</v>
      </c>
      <c r="C7287" s="98" t="s">
        <v>80</v>
      </c>
      <c r="D7287" s="106">
        <v>43221</v>
      </c>
      <c r="E7287" s="98" t="s">
        <v>203</v>
      </c>
      <c r="F7287" s="100">
        <v>43221</v>
      </c>
      <c r="G7287" s="98">
        <v>1361.89</v>
      </c>
      <c r="H7287" s="98">
        <v>179.79</v>
      </c>
    </row>
    <row r="7288" spans="1:8" x14ac:dyDescent="0.2">
      <c r="A7288" s="98" t="s">
        <v>71</v>
      </c>
      <c r="B7288" s="98" t="s">
        <v>54</v>
      </c>
      <c r="C7288" s="98" t="s">
        <v>82</v>
      </c>
      <c r="D7288" s="106">
        <v>43221</v>
      </c>
      <c r="E7288" s="98" t="s">
        <v>199</v>
      </c>
      <c r="F7288" s="100">
        <v>43221</v>
      </c>
      <c r="G7288" s="98">
        <v>34570.89</v>
      </c>
      <c r="H7288" s="98">
        <v>1797.7</v>
      </c>
    </row>
    <row r="7289" spans="1:8" x14ac:dyDescent="0.2">
      <c r="A7289" s="98" t="s">
        <v>71</v>
      </c>
      <c r="B7289" s="98" t="s">
        <v>54</v>
      </c>
      <c r="C7289" s="98" t="s">
        <v>82</v>
      </c>
      <c r="D7289" s="106">
        <v>43221</v>
      </c>
      <c r="E7289" s="98" t="s">
        <v>206</v>
      </c>
      <c r="F7289" s="100">
        <v>43221</v>
      </c>
      <c r="G7289" s="98">
        <v>33079.089999999997</v>
      </c>
      <c r="H7289" s="98">
        <v>3109.47</v>
      </c>
    </row>
    <row r="7290" spans="1:8" x14ac:dyDescent="0.2">
      <c r="A7290" s="98" t="s">
        <v>71</v>
      </c>
      <c r="B7290" s="98" t="s">
        <v>54</v>
      </c>
      <c r="C7290" s="98" t="s">
        <v>82</v>
      </c>
      <c r="D7290" s="106">
        <v>43221</v>
      </c>
      <c r="E7290" s="98" t="s">
        <v>207</v>
      </c>
      <c r="F7290" s="100">
        <v>43221</v>
      </c>
      <c r="G7290" s="98">
        <v>1491.8</v>
      </c>
      <c r="H7290" s="98">
        <v>140.44999999999999</v>
      </c>
    </row>
    <row r="7291" spans="1:8" x14ac:dyDescent="0.2">
      <c r="A7291" s="98" t="s">
        <v>71</v>
      </c>
      <c r="B7291" s="98" t="s">
        <v>54</v>
      </c>
      <c r="C7291" s="98" t="s">
        <v>82</v>
      </c>
      <c r="D7291" s="106">
        <v>43221</v>
      </c>
      <c r="E7291" s="98" t="s">
        <v>198</v>
      </c>
      <c r="F7291" s="100">
        <v>43221</v>
      </c>
      <c r="G7291" s="98">
        <v>34570.89</v>
      </c>
      <c r="H7291" s="98">
        <v>-1797.7</v>
      </c>
    </row>
    <row r="7292" spans="1:8" x14ac:dyDescent="0.2">
      <c r="A7292" s="98" t="s">
        <v>71</v>
      </c>
      <c r="B7292" s="98" t="s">
        <v>54</v>
      </c>
      <c r="C7292" s="98" t="s">
        <v>80</v>
      </c>
      <c r="D7292" s="106">
        <v>43221</v>
      </c>
      <c r="E7292" s="98" t="s">
        <v>199</v>
      </c>
      <c r="F7292" s="100">
        <v>43221</v>
      </c>
      <c r="G7292" s="98">
        <v>36821.68</v>
      </c>
      <c r="H7292" s="98">
        <v>2614.25</v>
      </c>
    </row>
    <row r="7293" spans="1:8" x14ac:dyDescent="0.2">
      <c r="A7293" s="98" t="s">
        <v>71</v>
      </c>
      <c r="B7293" s="98" t="s">
        <v>54</v>
      </c>
      <c r="C7293" s="98" t="s">
        <v>80</v>
      </c>
      <c r="D7293" s="106">
        <v>43221</v>
      </c>
      <c r="E7293" s="98" t="s">
        <v>198</v>
      </c>
      <c r="F7293" s="100">
        <v>43221</v>
      </c>
      <c r="G7293" s="98">
        <v>36821.68</v>
      </c>
      <c r="H7293" s="98">
        <v>-2614.25</v>
      </c>
    </row>
    <row r="7294" spans="1:8" x14ac:dyDescent="0.2">
      <c r="A7294" s="98" t="s">
        <v>71</v>
      </c>
      <c r="B7294" s="98" t="s">
        <v>54</v>
      </c>
      <c r="C7294" s="98" t="s">
        <v>80</v>
      </c>
      <c r="D7294" s="106">
        <v>43221</v>
      </c>
      <c r="E7294" s="98" t="s">
        <v>202</v>
      </c>
      <c r="F7294" s="100">
        <v>43221</v>
      </c>
      <c r="G7294" s="98">
        <v>35232.61</v>
      </c>
      <c r="H7294" s="98">
        <v>4650.74</v>
      </c>
    </row>
    <row r="7295" spans="1:8" x14ac:dyDescent="0.2">
      <c r="A7295" s="98" t="s">
        <v>71</v>
      </c>
      <c r="B7295" s="98" t="s">
        <v>54</v>
      </c>
      <c r="C7295" s="98" t="s">
        <v>80</v>
      </c>
      <c r="D7295" s="106">
        <v>43221</v>
      </c>
      <c r="E7295" s="98" t="s">
        <v>203</v>
      </c>
      <c r="F7295" s="100">
        <v>43221</v>
      </c>
      <c r="G7295" s="98">
        <v>1589.07</v>
      </c>
      <c r="H7295" s="98">
        <v>209.8</v>
      </c>
    </row>
    <row r="7296" spans="1:8" x14ac:dyDescent="0.2">
      <c r="A7296" s="98" t="s">
        <v>71</v>
      </c>
      <c r="B7296" s="98" t="s">
        <v>54</v>
      </c>
      <c r="C7296" s="98" t="s">
        <v>81</v>
      </c>
      <c r="D7296" s="106">
        <v>43221</v>
      </c>
      <c r="E7296" s="98" t="s">
        <v>198</v>
      </c>
      <c r="F7296" s="100">
        <v>43221</v>
      </c>
      <c r="G7296" s="98">
        <v>132814.15</v>
      </c>
      <c r="H7296" s="98">
        <v>-4648.25</v>
      </c>
    </row>
    <row r="7297" spans="1:8" x14ac:dyDescent="0.2">
      <c r="A7297" s="98" t="s">
        <v>71</v>
      </c>
      <c r="B7297" s="98" t="s">
        <v>54</v>
      </c>
      <c r="C7297" s="98" t="s">
        <v>81</v>
      </c>
      <c r="D7297" s="106">
        <v>43221</v>
      </c>
      <c r="E7297" s="98" t="s">
        <v>204</v>
      </c>
      <c r="F7297" s="100">
        <v>43221</v>
      </c>
      <c r="G7297" s="98">
        <v>127082.5</v>
      </c>
      <c r="H7297" s="98">
        <v>8260.4500000000007</v>
      </c>
    </row>
    <row r="7298" spans="1:8" x14ac:dyDescent="0.2">
      <c r="A7298" s="98" t="s">
        <v>71</v>
      </c>
      <c r="B7298" s="98" t="s">
        <v>54</v>
      </c>
      <c r="C7298" s="98" t="s">
        <v>81</v>
      </c>
      <c r="D7298" s="106">
        <v>43221</v>
      </c>
      <c r="E7298" s="98" t="s">
        <v>205</v>
      </c>
      <c r="F7298" s="100">
        <v>43221</v>
      </c>
      <c r="G7298" s="98">
        <v>5731.65</v>
      </c>
      <c r="H7298" s="98">
        <v>372.6</v>
      </c>
    </row>
    <row r="7299" spans="1:8" x14ac:dyDescent="0.2">
      <c r="A7299" s="98" t="s">
        <v>71</v>
      </c>
      <c r="B7299" s="98" t="s">
        <v>54</v>
      </c>
      <c r="C7299" s="98" t="s">
        <v>81</v>
      </c>
      <c r="D7299" s="106">
        <v>43221</v>
      </c>
      <c r="E7299" s="98" t="s">
        <v>199</v>
      </c>
      <c r="F7299" s="100">
        <v>43221</v>
      </c>
      <c r="G7299" s="98">
        <v>132814.15</v>
      </c>
      <c r="H7299" s="98">
        <v>4648.25</v>
      </c>
    </row>
    <row r="7300" spans="1:8" x14ac:dyDescent="0.2">
      <c r="A7300" s="98" t="s">
        <v>71</v>
      </c>
      <c r="B7300" s="98" t="s">
        <v>54</v>
      </c>
      <c r="C7300" s="98" t="s">
        <v>80</v>
      </c>
      <c r="D7300" s="106">
        <v>43221</v>
      </c>
      <c r="E7300" s="98" t="s">
        <v>199</v>
      </c>
      <c r="F7300" s="100">
        <v>43221</v>
      </c>
      <c r="G7300" s="98">
        <v>38925.949999999997</v>
      </c>
      <c r="H7300" s="98">
        <v>2763.66</v>
      </c>
    </row>
    <row r="7301" spans="1:8" x14ac:dyDescent="0.2">
      <c r="A7301" s="98" t="s">
        <v>71</v>
      </c>
      <c r="B7301" s="98" t="s">
        <v>54</v>
      </c>
      <c r="C7301" s="98" t="s">
        <v>80</v>
      </c>
      <c r="D7301" s="106">
        <v>43221</v>
      </c>
      <c r="E7301" s="98" t="s">
        <v>198</v>
      </c>
      <c r="F7301" s="100">
        <v>43221</v>
      </c>
      <c r="G7301" s="98">
        <v>38925.949999999997</v>
      </c>
      <c r="H7301" s="98">
        <v>-2763.66</v>
      </c>
    </row>
    <row r="7302" spans="1:8" x14ac:dyDescent="0.2">
      <c r="A7302" s="98" t="s">
        <v>71</v>
      </c>
      <c r="B7302" s="98" t="s">
        <v>54</v>
      </c>
      <c r="C7302" s="98" t="s">
        <v>80</v>
      </c>
      <c r="D7302" s="106">
        <v>43221</v>
      </c>
      <c r="E7302" s="98" t="s">
        <v>202</v>
      </c>
      <c r="F7302" s="100">
        <v>43221</v>
      </c>
      <c r="G7302" s="98">
        <v>37246.17</v>
      </c>
      <c r="H7302" s="98">
        <v>4916.47</v>
      </c>
    </row>
    <row r="7303" spans="1:8" x14ac:dyDescent="0.2">
      <c r="A7303" s="98" t="s">
        <v>71</v>
      </c>
      <c r="B7303" s="98" t="s">
        <v>54</v>
      </c>
      <c r="C7303" s="98" t="s">
        <v>80</v>
      </c>
      <c r="D7303" s="106">
        <v>43221</v>
      </c>
      <c r="E7303" s="98" t="s">
        <v>203</v>
      </c>
      <c r="F7303" s="100">
        <v>43221</v>
      </c>
      <c r="G7303" s="98">
        <v>1679.78</v>
      </c>
      <c r="H7303" s="98">
        <v>221.73</v>
      </c>
    </row>
    <row r="7304" spans="1:8" x14ac:dyDescent="0.2">
      <c r="A7304" s="98" t="s">
        <v>71</v>
      </c>
      <c r="B7304" s="98" t="s">
        <v>54</v>
      </c>
      <c r="C7304" s="98" t="s">
        <v>81</v>
      </c>
      <c r="D7304" s="106">
        <v>43221</v>
      </c>
      <c r="E7304" s="98" t="s">
        <v>204</v>
      </c>
      <c r="F7304" s="100">
        <v>43221</v>
      </c>
      <c r="G7304" s="98">
        <v>116031.37</v>
      </c>
      <c r="H7304" s="98">
        <v>7542.19</v>
      </c>
    </row>
    <row r="7305" spans="1:8" x14ac:dyDescent="0.2">
      <c r="A7305" s="98" t="s">
        <v>71</v>
      </c>
      <c r="B7305" s="98" t="s">
        <v>54</v>
      </c>
      <c r="C7305" s="98" t="s">
        <v>81</v>
      </c>
      <c r="D7305" s="106">
        <v>43221</v>
      </c>
      <c r="E7305" s="98" t="s">
        <v>205</v>
      </c>
      <c r="F7305" s="100">
        <v>43221</v>
      </c>
      <c r="G7305" s="98">
        <v>5232.8</v>
      </c>
      <c r="H7305" s="98">
        <v>340.07</v>
      </c>
    </row>
    <row r="7306" spans="1:8" x14ac:dyDescent="0.2">
      <c r="A7306" s="98" t="s">
        <v>71</v>
      </c>
      <c r="B7306" s="98" t="s">
        <v>54</v>
      </c>
      <c r="C7306" s="98" t="s">
        <v>80</v>
      </c>
      <c r="D7306" s="106">
        <v>43252</v>
      </c>
      <c r="E7306" s="98" t="s">
        <v>198</v>
      </c>
      <c r="F7306" s="100">
        <v>43221</v>
      </c>
      <c r="G7306" s="98">
        <v>119460.39</v>
      </c>
      <c r="H7306" s="98">
        <v>-8481.73</v>
      </c>
    </row>
    <row r="7307" spans="1:8" x14ac:dyDescent="0.2">
      <c r="A7307" s="98" t="s">
        <v>71</v>
      </c>
      <c r="B7307" s="98" t="s">
        <v>54</v>
      </c>
      <c r="C7307" s="98" t="s">
        <v>80</v>
      </c>
      <c r="D7307" s="106">
        <v>43252</v>
      </c>
      <c r="E7307" s="98" t="s">
        <v>202</v>
      </c>
      <c r="F7307" s="100">
        <v>43221</v>
      </c>
      <c r="G7307" s="98">
        <v>114305.21</v>
      </c>
      <c r="H7307" s="98">
        <v>15088.43</v>
      </c>
    </row>
    <row r="7308" spans="1:8" x14ac:dyDescent="0.2">
      <c r="A7308" s="98" t="s">
        <v>71</v>
      </c>
      <c r="B7308" s="98" t="s">
        <v>54</v>
      </c>
      <c r="C7308" s="98" t="s">
        <v>80</v>
      </c>
      <c r="D7308" s="106">
        <v>43252</v>
      </c>
      <c r="E7308" s="98" t="s">
        <v>203</v>
      </c>
      <c r="F7308" s="100">
        <v>43221</v>
      </c>
      <c r="G7308" s="98">
        <v>5155.18</v>
      </c>
      <c r="H7308" s="98">
        <v>680.49</v>
      </c>
    </row>
    <row r="7309" spans="1:8" x14ac:dyDescent="0.2">
      <c r="A7309" s="98" t="s">
        <v>71</v>
      </c>
      <c r="B7309" s="98" t="s">
        <v>54</v>
      </c>
      <c r="C7309" s="98" t="s">
        <v>80</v>
      </c>
      <c r="D7309" s="106">
        <v>43252</v>
      </c>
      <c r="E7309" s="98" t="s">
        <v>199</v>
      </c>
      <c r="F7309" s="100">
        <v>43101</v>
      </c>
      <c r="G7309" s="98">
        <v>154.16</v>
      </c>
      <c r="H7309" s="98">
        <v>8.17</v>
      </c>
    </row>
    <row r="7310" spans="1:8" x14ac:dyDescent="0.2">
      <c r="A7310" s="98" t="s">
        <v>71</v>
      </c>
      <c r="B7310" s="98" t="s">
        <v>54</v>
      </c>
      <c r="C7310" s="98" t="s">
        <v>80</v>
      </c>
      <c r="D7310" s="106">
        <v>43252</v>
      </c>
      <c r="E7310" s="98" t="s">
        <v>193</v>
      </c>
      <c r="F7310" s="100">
        <v>43101</v>
      </c>
      <c r="G7310" s="98">
        <v>147.5</v>
      </c>
      <c r="H7310" s="98">
        <v>19.47</v>
      </c>
    </row>
    <row r="7311" spans="1:8" x14ac:dyDescent="0.2">
      <c r="A7311" s="98" t="s">
        <v>71</v>
      </c>
      <c r="B7311" s="98" t="s">
        <v>54</v>
      </c>
      <c r="C7311" s="98" t="s">
        <v>80</v>
      </c>
      <c r="D7311" s="106">
        <v>43252</v>
      </c>
      <c r="E7311" s="98" t="s">
        <v>192</v>
      </c>
      <c r="F7311" s="100">
        <v>43101</v>
      </c>
      <c r="G7311" s="98">
        <v>6.66</v>
      </c>
      <c r="H7311" s="98">
        <v>0.88</v>
      </c>
    </row>
    <row r="7312" spans="1:8" x14ac:dyDescent="0.2">
      <c r="A7312" s="98" t="s">
        <v>71</v>
      </c>
      <c r="B7312" s="98" t="s">
        <v>54</v>
      </c>
      <c r="C7312" s="98" t="s">
        <v>80</v>
      </c>
      <c r="D7312" s="106">
        <v>43252</v>
      </c>
      <c r="E7312" s="98" t="s">
        <v>198</v>
      </c>
      <c r="F7312" s="100">
        <v>43101</v>
      </c>
      <c r="G7312" s="98">
        <v>154.16</v>
      </c>
      <c r="H7312" s="98">
        <v>-8.17</v>
      </c>
    </row>
    <row r="7313" spans="1:8" x14ac:dyDescent="0.2">
      <c r="A7313" s="98" t="s">
        <v>71</v>
      </c>
      <c r="B7313" s="98" t="s">
        <v>54</v>
      </c>
      <c r="C7313" s="98" t="s">
        <v>81</v>
      </c>
      <c r="D7313" s="106">
        <v>43252</v>
      </c>
      <c r="E7313" s="98" t="s">
        <v>204</v>
      </c>
      <c r="F7313" s="100">
        <v>43221</v>
      </c>
      <c r="G7313" s="98">
        <v>445277.39</v>
      </c>
      <c r="H7313" s="98">
        <v>28943.01</v>
      </c>
    </row>
    <row r="7314" spans="1:8" x14ac:dyDescent="0.2">
      <c r="A7314" s="98" t="s">
        <v>71</v>
      </c>
      <c r="B7314" s="98" t="s">
        <v>54</v>
      </c>
      <c r="C7314" s="98" t="s">
        <v>81</v>
      </c>
      <c r="D7314" s="106">
        <v>43252</v>
      </c>
      <c r="E7314" s="98" t="s">
        <v>205</v>
      </c>
      <c r="F7314" s="100">
        <v>43221</v>
      </c>
      <c r="G7314" s="98">
        <v>20081.990000000002</v>
      </c>
      <c r="H7314" s="98">
        <v>1305.28</v>
      </c>
    </row>
    <row r="7315" spans="1:8" x14ac:dyDescent="0.2">
      <c r="A7315" s="98" t="s">
        <v>71</v>
      </c>
      <c r="B7315" s="98" t="s">
        <v>54</v>
      </c>
      <c r="C7315" s="98" t="s">
        <v>80</v>
      </c>
      <c r="D7315" s="106">
        <v>43252</v>
      </c>
      <c r="E7315" s="98" t="s">
        <v>199</v>
      </c>
      <c r="F7315" s="100">
        <v>43221</v>
      </c>
      <c r="G7315" s="98">
        <v>84574.84</v>
      </c>
      <c r="H7315" s="98">
        <v>6004.62</v>
      </c>
    </row>
    <row r="7316" spans="1:8" x14ac:dyDescent="0.2">
      <c r="A7316" s="98" t="s">
        <v>71</v>
      </c>
      <c r="B7316" s="98" t="s">
        <v>54</v>
      </c>
      <c r="C7316" s="98" t="s">
        <v>80</v>
      </c>
      <c r="D7316" s="106">
        <v>43252</v>
      </c>
      <c r="E7316" s="98" t="s">
        <v>198</v>
      </c>
      <c r="F7316" s="100">
        <v>43221</v>
      </c>
      <c r="G7316" s="98">
        <v>84574.84</v>
      </c>
      <c r="H7316" s="98">
        <v>-6004.62</v>
      </c>
    </row>
    <row r="7317" spans="1:8" x14ac:dyDescent="0.2">
      <c r="A7317" s="98" t="s">
        <v>71</v>
      </c>
      <c r="B7317" s="98" t="s">
        <v>54</v>
      </c>
      <c r="C7317" s="98" t="s">
        <v>80</v>
      </c>
      <c r="D7317" s="106">
        <v>43252</v>
      </c>
      <c r="E7317" s="98" t="s">
        <v>202</v>
      </c>
      <c r="F7317" s="100">
        <v>43221</v>
      </c>
      <c r="G7317" s="98">
        <v>80925.210000000006</v>
      </c>
      <c r="H7317" s="98">
        <v>10682.22</v>
      </c>
    </row>
    <row r="7318" spans="1:8" x14ac:dyDescent="0.2">
      <c r="A7318" s="98" t="s">
        <v>71</v>
      </c>
      <c r="B7318" s="98" t="s">
        <v>54</v>
      </c>
      <c r="C7318" s="98" t="s">
        <v>80</v>
      </c>
      <c r="D7318" s="106">
        <v>43252</v>
      </c>
      <c r="E7318" s="98" t="s">
        <v>203</v>
      </c>
      <c r="F7318" s="100">
        <v>43221</v>
      </c>
      <c r="G7318" s="98">
        <v>3649.63</v>
      </c>
      <c r="H7318" s="98">
        <v>481.72</v>
      </c>
    </row>
    <row r="7319" spans="1:8" x14ac:dyDescent="0.2">
      <c r="A7319" s="98" t="s">
        <v>71</v>
      </c>
      <c r="B7319" s="98" t="s">
        <v>54</v>
      </c>
      <c r="C7319" s="98" t="s">
        <v>81</v>
      </c>
      <c r="D7319" s="106">
        <v>43252</v>
      </c>
      <c r="E7319" s="98" t="s">
        <v>204</v>
      </c>
      <c r="F7319" s="100">
        <v>43221</v>
      </c>
      <c r="G7319" s="98">
        <v>318607.48</v>
      </c>
      <c r="H7319" s="98">
        <v>20709.52</v>
      </c>
    </row>
    <row r="7320" spans="1:8" x14ac:dyDescent="0.2">
      <c r="A7320" s="98" t="s">
        <v>71</v>
      </c>
      <c r="B7320" s="98" t="s">
        <v>54</v>
      </c>
      <c r="C7320" s="98" t="s">
        <v>81</v>
      </c>
      <c r="D7320" s="106">
        <v>43252</v>
      </c>
      <c r="E7320" s="98" t="s">
        <v>205</v>
      </c>
      <c r="F7320" s="100">
        <v>43221</v>
      </c>
      <c r="G7320" s="98">
        <v>14369.19</v>
      </c>
      <c r="H7320" s="98">
        <v>934.01</v>
      </c>
    </row>
    <row r="7321" spans="1:8" x14ac:dyDescent="0.2">
      <c r="A7321" s="98" t="s">
        <v>71</v>
      </c>
      <c r="B7321" s="98" t="s">
        <v>54</v>
      </c>
      <c r="C7321" s="98" t="s">
        <v>81</v>
      </c>
      <c r="D7321" s="106">
        <v>43252</v>
      </c>
      <c r="E7321" s="98" t="s">
        <v>199</v>
      </c>
      <c r="F7321" s="100">
        <v>43221</v>
      </c>
      <c r="G7321" s="98">
        <v>465359.38</v>
      </c>
      <c r="H7321" s="98">
        <v>16287.63</v>
      </c>
    </row>
    <row r="7322" spans="1:8" x14ac:dyDescent="0.2">
      <c r="A7322" s="98" t="s">
        <v>71</v>
      </c>
      <c r="B7322" s="98" t="s">
        <v>54</v>
      </c>
      <c r="C7322" s="98" t="s">
        <v>81</v>
      </c>
      <c r="D7322" s="106">
        <v>43252</v>
      </c>
      <c r="E7322" s="98" t="s">
        <v>198</v>
      </c>
      <c r="F7322" s="100">
        <v>43221</v>
      </c>
      <c r="G7322" s="98">
        <v>465359.38</v>
      </c>
      <c r="H7322" s="98">
        <v>-16287.63</v>
      </c>
    </row>
    <row r="7323" spans="1:8" x14ac:dyDescent="0.2">
      <c r="A7323" s="98" t="s">
        <v>71</v>
      </c>
      <c r="B7323" s="98" t="s">
        <v>54</v>
      </c>
      <c r="C7323" s="98" t="s">
        <v>81</v>
      </c>
      <c r="D7323" s="106">
        <v>43252</v>
      </c>
      <c r="E7323" s="98" t="s">
        <v>195</v>
      </c>
      <c r="F7323" s="100">
        <v>43101</v>
      </c>
      <c r="G7323" s="98">
        <v>494.78</v>
      </c>
      <c r="H7323" s="98">
        <v>32.17</v>
      </c>
    </row>
    <row r="7324" spans="1:8" x14ac:dyDescent="0.2">
      <c r="A7324" s="98" t="s">
        <v>71</v>
      </c>
      <c r="B7324" s="98" t="s">
        <v>54</v>
      </c>
      <c r="C7324" s="98" t="s">
        <v>81</v>
      </c>
      <c r="D7324" s="106">
        <v>43252</v>
      </c>
      <c r="E7324" s="98" t="s">
        <v>194</v>
      </c>
      <c r="F7324" s="100">
        <v>43101</v>
      </c>
      <c r="G7324" s="98">
        <v>22.31</v>
      </c>
      <c r="H7324" s="98">
        <v>1.45</v>
      </c>
    </row>
    <row r="7325" spans="1:8" x14ac:dyDescent="0.2">
      <c r="A7325" s="98" t="s">
        <v>71</v>
      </c>
      <c r="B7325" s="98" t="s">
        <v>54</v>
      </c>
      <c r="C7325" s="98" t="s">
        <v>81</v>
      </c>
      <c r="D7325" s="106">
        <v>43252</v>
      </c>
      <c r="E7325" s="98" t="s">
        <v>198</v>
      </c>
      <c r="F7325" s="100">
        <v>43101</v>
      </c>
      <c r="G7325" s="98">
        <v>517.09</v>
      </c>
      <c r="H7325" s="98">
        <v>-13.45</v>
      </c>
    </row>
    <row r="7326" spans="1:8" x14ac:dyDescent="0.2">
      <c r="A7326" s="98" t="s">
        <v>71</v>
      </c>
      <c r="B7326" s="98" t="s">
        <v>54</v>
      </c>
      <c r="C7326" s="98" t="s">
        <v>81</v>
      </c>
      <c r="D7326" s="106">
        <v>43252</v>
      </c>
      <c r="E7326" s="98" t="s">
        <v>199</v>
      </c>
      <c r="F7326" s="100">
        <v>43101</v>
      </c>
      <c r="G7326" s="98">
        <v>517.09</v>
      </c>
      <c r="H7326" s="98">
        <v>13.45</v>
      </c>
    </row>
    <row r="7327" spans="1:8" x14ac:dyDescent="0.2">
      <c r="A7327" s="98" t="s">
        <v>71</v>
      </c>
      <c r="B7327" s="98" t="s">
        <v>54</v>
      </c>
      <c r="C7327" s="98" t="s">
        <v>82</v>
      </c>
      <c r="D7327" s="106">
        <v>43252</v>
      </c>
      <c r="E7327" s="98" t="s">
        <v>199</v>
      </c>
      <c r="F7327" s="100">
        <v>43221</v>
      </c>
      <c r="G7327" s="98">
        <v>120453.75999999999</v>
      </c>
      <c r="H7327" s="98">
        <v>6263.58</v>
      </c>
    </row>
    <row r="7328" spans="1:8" x14ac:dyDescent="0.2">
      <c r="A7328" s="98" t="s">
        <v>71</v>
      </c>
      <c r="B7328" s="98" t="s">
        <v>54</v>
      </c>
      <c r="C7328" s="98" t="s">
        <v>82</v>
      </c>
      <c r="D7328" s="106">
        <v>43252</v>
      </c>
      <c r="E7328" s="98" t="s">
        <v>198</v>
      </c>
      <c r="F7328" s="100">
        <v>43221</v>
      </c>
      <c r="G7328" s="98">
        <v>120453.75999999999</v>
      </c>
      <c r="H7328" s="98">
        <v>-6263.58</v>
      </c>
    </row>
    <row r="7329" spans="1:8" x14ac:dyDescent="0.2">
      <c r="A7329" s="98" t="s">
        <v>71</v>
      </c>
      <c r="B7329" s="98" t="s">
        <v>54</v>
      </c>
      <c r="C7329" s="98" t="s">
        <v>82</v>
      </c>
      <c r="D7329" s="106">
        <v>43252</v>
      </c>
      <c r="E7329" s="98" t="s">
        <v>206</v>
      </c>
      <c r="F7329" s="100">
        <v>43221</v>
      </c>
      <c r="G7329" s="98">
        <v>115255.79</v>
      </c>
      <c r="H7329" s="98">
        <v>10833.91</v>
      </c>
    </row>
    <row r="7330" spans="1:8" x14ac:dyDescent="0.2">
      <c r="A7330" s="98" t="s">
        <v>71</v>
      </c>
      <c r="B7330" s="98" t="s">
        <v>54</v>
      </c>
      <c r="C7330" s="98" t="s">
        <v>82</v>
      </c>
      <c r="D7330" s="106">
        <v>43252</v>
      </c>
      <c r="E7330" s="98" t="s">
        <v>207</v>
      </c>
      <c r="F7330" s="100">
        <v>43221</v>
      </c>
      <c r="G7330" s="98">
        <v>5197.97</v>
      </c>
      <c r="H7330" s="98">
        <v>488.51</v>
      </c>
    </row>
    <row r="7331" spans="1:8" x14ac:dyDescent="0.2">
      <c r="A7331" s="98" t="s">
        <v>71</v>
      </c>
      <c r="B7331" s="98" t="s">
        <v>54</v>
      </c>
      <c r="C7331" s="98" t="s">
        <v>82</v>
      </c>
      <c r="D7331" s="106">
        <v>43252</v>
      </c>
      <c r="E7331" s="98" t="s">
        <v>199</v>
      </c>
      <c r="F7331" s="100">
        <v>43101</v>
      </c>
      <c r="G7331" s="98">
        <v>150.75</v>
      </c>
      <c r="H7331" s="98">
        <v>5.73</v>
      </c>
    </row>
    <row r="7332" spans="1:8" x14ac:dyDescent="0.2">
      <c r="A7332" s="98" t="s">
        <v>71</v>
      </c>
      <c r="B7332" s="98" t="s">
        <v>54</v>
      </c>
      <c r="C7332" s="98" t="s">
        <v>82</v>
      </c>
      <c r="D7332" s="106">
        <v>43252</v>
      </c>
      <c r="E7332" s="98" t="s">
        <v>197</v>
      </c>
      <c r="F7332" s="100">
        <v>43101</v>
      </c>
      <c r="G7332" s="98">
        <v>144.24</v>
      </c>
      <c r="H7332" s="98">
        <v>13.7</v>
      </c>
    </row>
    <row r="7333" spans="1:8" x14ac:dyDescent="0.2">
      <c r="A7333" s="98" t="s">
        <v>71</v>
      </c>
      <c r="B7333" s="98" t="s">
        <v>54</v>
      </c>
      <c r="C7333" s="98" t="s">
        <v>82</v>
      </c>
      <c r="D7333" s="106">
        <v>43252</v>
      </c>
      <c r="E7333" s="98" t="s">
        <v>196</v>
      </c>
      <c r="F7333" s="100">
        <v>43101</v>
      </c>
      <c r="G7333" s="98">
        <v>6.51</v>
      </c>
      <c r="H7333" s="98">
        <v>0.61</v>
      </c>
    </row>
    <row r="7334" spans="1:8" x14ac:dyDescent="0.2">
      <c r="A7334" s="98" t="s">
        <v>71</v>
      </c>
      <c r="B7334" s="98" t="s">
        <v>54</v>
      </c>
      <c r="C7334" s="98" t="s">
        <v>82</v>
      </c>
      <c r="D7334" s="106">
        <v>43252</v>
      </c>
      <c r="E7334" s="98" t="s">
        <v>198</v>
      </c>
      <c r="F7334" s="100">
        <v>43101</v>
      </c>
      <c r="G7334" s="98">
        <v>150.75</v>
      </c>
      <c r="H7334" s="98">
        <v>-5.73</v>
      </c>
    </row>
    <row r="7335" spans="1:8" x14ac:dyDescent="0.2">
      <c r="A7335" s="98" t="s">
        <v>71</v>
      </c>
      <c r="B7335" s="98" t="s">
        <v>55</v>
      </c>
      <c r="C7335" s="98" t="s">
        <v>80</v>
      </c>
      <c r="D7335" s="106">
        <v>43252</v>
      </c>
      <c r="E7335" s="98" t="s">
        <v>198</v>
      </c>
      <c r="F7335" s="100">
        <v>43221</v>
      </c>
      <c r="G7335" s="98">
        <v>27798.6</v>
      </c>
      <c r="H7335" s="98">
        <v>-1973.71</v>
      </c>
    </row>
    <row r="7336" spans="1:8" x14ac:dyDescent="0.2">
      <c r="A7336" s="98" t="s">
        <v>71</v>
      </c>
      <c r="B7336" s="98" t="s">
        <v>55</v>
      </c>
      <c r="C7336" s="98" t="s">
        <v>80</v>
      </c>
      <c r="D7336" s="106">
        <v>43252</v>
      </c>
      <c r="E7336" s="98" t="s">
        <v>202</v>
      </c>
      <c r="F7336" s="100">
        <v>43221</v>
      </c>
      <c r="G7336" s="98">
        <v>26599</v>
      </c>
      <c r="H7336" s="98">
        <v>3511.11</v>
      </c>
    </row>
    <row r="7337" spans="1:8" x14ac:dyDescent="0.2">
      <c r="A7337" s="98" t="s">
        <v>71</v>
      </c>
      <c r="B7337" s="98" t="s">
        <v>55</v>
      </c>
      <c r="C7337" s="98" t="s">
        <v>80</v>
      </c>
      <c r="D7337" s="106">
        <v>43252</v>
      </c>
      <c r="E7337" s="98" t="s">
        <v>203</v>
      </c>
      <c r="F7337" s="100">
        <v>43221</v>
      </c>
      <c r="G7337" s="98">
        <v>1199.5999999999999</v>
      </c>
      <c r="H7337" s="98">
        <v>158.41</v>
      </c>
    </row>
    <row r="7338" spans="1:8" x14ac:dyDescent="0.2">
      <c r="A7338" s="98" t="s">
        <v>71</v>
      </c>
      <c r="B7338" s="98" t="s">
        <v>55</v>
      </c>
      <c r="C7338" s="98" t="s">
        <v>80</v>
      </c>
      <c r="D7338" s="106">
        <v>43252</v>
      </c>
      <c r="E7338" s="98" t="s">
        <v>199</v>
      </c>
      <c r="F7338" s="100">
        <v>43221</v>
      </c>
      <c r="G7338" s="98">
        <v>27798.6</v>
      </c>
      <c r="H7338" s="98">
        <v>1973.71</v>
      </c>
    </row>
    <row r="7339" spans="1:8" x14ac:dyDescent="0.2">
      <c r="A7339" s="98" t="s">
        <v>71</v>
      </c>
      <c r="B7339" s="98" t="s">
        <v>55</v>
      </c>
      <c r="C7339" s="98" t="s">
        <v>80</v>
      </c>
      <c r="D7339" s="106">
        <v>43252</v>
      </c>
      <c r="E7339" s="98" t="s">
        <v>198</v>
      </c>
      <c r="F7339" s="100">
        <v>43101</v>
      </c>
      <c r="G7339" s="98">
        <v>85.09</v>
      </c>
      <c r="H7339" s="98">
        <v>-4.51</v>
      </c>
    </row>
    <row r="7340" spans="1:8" x14ac:dyDescent="0.2">
      <c r="A7340" s="98" t="s">
        <v>71</v>
      </c>
      <c r="B7340" s="98" t="s">
        <v>55</v>
      </c>
      <c r="C7340" s="98" t="s">
        <v>80</v>
      </c>
      <c r="D7340" s="106">
        <v>43252</v>
      </c>
      <c r="E7340" s="98" t="s">
        <v>199</v>
      </c>
      <c r="F7340" s="100">
        <v>43101</v>
      </c>
      <c r="G7340" s="98">
        <v>85.09</v>
      </c>
      <c r="H7340" s="98">
        <v>4.51</v>
      </c>
    </row>
    <row r="7341" spans="1:8" x14ac:dyDescent="0.2">
      <c r="A7341" s="98" t="s">
        <v>71</v>
      </c>
      <c r="B7341" s="98" t="s">
        <v>55</v>
      </c>
      <c r="C7341" s="98" t="s">
        <v>80</v>
      </c>
      <c r="D7341" s="106">
        <v>43252</v>
      </c>
      <c r="E7341" s="98" t="s">
        <v>193</v>
      </c>
      <c r="F7341" s="100">
        <v>43101</v>
      </c>
      <c r="G7341" s="98">
        <v>81.41</v>
      </c>
      <c r="H7341" s="98">
        <v>10.75</v>
      </c>
    </row>
    <row r="7342" spans="1:8" x14ac:dyDescent="0.2">
      <c r="A7342" s="98" t="s">
        <v>71</v>
      </c>
      <c r="B7342" s="98" t="s">
        <v>55</v>
      </c>
      <c r="C7342" s="98" t="s">
        <v>80</v>
      </c>
      <c r="D7342" s="106">
        <v>43252</v>
      </c>
      <c r="E7342" s="98" t="s">
        <v>192</v>
      </c>
      <c r="F7342" s="100">
        <v>43101</v>
      </c>
      <c r="G7342" s="98">
        <v>3.68</v>
      </c>
      <c r="H7342" s="98">
        <v>0.48</v>
      </c>
    </row>
    <row r="7343" spans="1:8" x14ac:dyDescent="0.2">
      <c r="A7343" s="98" t="s">
        <v>71</v>
      </c>
      <c r="B7343" s="98" t="s">
        <v>55</v>
      </c>
      <c r="C7343" s="98" t="s">
        <v>81</v>
      </c>
      <c r="D7343" s="106">
        <v>43252</v>
      </c>
      <c r="E7343" s="98" t="s">
        <v>204</v>
      </c>
      <c r="F7343" s="100">
        <v>43221</v>
      </c>
      <c r="G7343" s="98">
        <v>60098.82</v>
      </c>
      <c r="H7343" s="98">
        <v>3906.44</v>
      </c>
    </row>
    <row r="7344" spans="1:8" x14ac:dyDescent="0.2">
      <c r="A7344" s="98" t="s">
        <v>71</v>
      </c>
      <c r="B7344" s="98" t="s">
        <v>55</v>
      </c>
      <c r="C7344" s="98" t="s">
        <v>81</v>
      </c>
      <c r="D7344" s="106">
        <v>43252</v>
      </c>
      <c r="E7344" s="98" t="s">
        <v>205</v>
      </c>
      <c r="F7344" s="100">
        <v>43221</v>
      </c>
      <c r="G7344" s="98">
        <v>2710.47</v>
      </c>
      <c r="H7344" s="98">
        <v>176.16</v>
      </c>
    </row>
    <row r="7345" spans="1:8" x14ac:dyDescent="0.2">
      <c r="A7345" s="98" t="s">
        <v>71</v>
      </c>
      <c r="B7345" s="98" t="s">
        <v>55</v>
      </c>
      <c r="C7345" s="98" t="s">
        <v>81</v>
      </c>
      <c r="D7345" s="106">
        <v>43252</v>
      </c>
      <c r="E7345" s="98" t="s">
        <v>199</v>
      </c>
      <c r="F7345" s="100">
        <v>43221</v>
      </c>
      <c r="G7345" s="98">
        <v>62809.29</v>
      </c>
      <c r="H7345" s="98">
        <v>2198.33</v>
      </c>
    </row>
    <row r="7346" spans="1:8" x14ac:dyDescent="0.2">
      <c r="A7346" s="98" t="s">
        <v>71</v>
      </c>
      <c r="B7346" s="98" t="s">
        <v>55</v>
      </c>
      <c r="C7346" s="98" t="s">
        <v>81</v>
      </c>
      <c r="D7346" s="106">
        <v>43252</v>
      </c>
      <c r="E7346" s="98" t="s">
        <v>198</v>
      </c>
      <c r="F7346" s="100">
        <v>43221</v>
      </c>
      <c r="G7346" s="98">
        <v>62809.29</v>
      </c>
      <c r="H7346" s="98">
        <v>-2198.33</v>
      </c>
    </row>
    <row r="7347" spans="1:8" x14ac:dyDescent="0.2">
      <c r="A7347" s="98" t="s">
        <v>71</v>
      </c>
      <c r="B7347" s="98" t="s">
        <v>55</v>
      </c>
      <c r="C7347" s="98" t="s">
        <v>81</v>
      </c>
      <c r="D7347" s="106">
        <v>43252</v>
      </c>
      <c r="E7347" s="98" t="s">
        <v>195</v>
      </c>
      <c r="F7347" s="100">
        <v>43101</v>
      </c>
      <c r="G7347" s="98">
        <v>303.91000000000003</v>
      </c>
      <c r="H7347" s="98">
        <v>19.760000000000002</v>
      </c>
    </row>
    <row r="7348" spans="1:8" x14ac:dyDescent="0.2">
      <c r="A7348" s="98" t="s">
        <v>71</v>
      </c>
      <c r="B7348" s="98" t="s">
        <v>55</v>
      </c>
      <c r="C7348" s="98" t="s">
        <v>81</v>
      </c>
      <c r="D7348" s="106">
        <v>43252</v>
      </c>
      <c r="E7348" s="98" t="s">
        <v>194</v>
      </c>
      <c r="F7348" s="100">
        <v>43101</v>
      </c>
      <c r="G7348" s="98">
        <v>13.71</v>
      </c>
      <c r="H7348" s="98">
        <v>0.9</v>
      </c>
    </row>
    <row r="7349" spans="1:8" x14ac:dyDescent="0.2">
      <c r="A7349" s="98" t="s">
        <v>71</v>
      </c>
      <c r="B7349" s="98" t="s">
        <v>55</v>
      </c>
      <c r="C7349" s="98" t="s">
        <v>81</v>
      </c>
      <c r="D7349" s="106">
        <v>43252</v>
      </c>
      <c r="E7349" s="98" t="s">
        <v>198</v>
      </c>
      <c r="F7349" s="100">
        <v>43101</v>
      </c>
      <c r="G7349" s="98">
        <v>317.62</v>
      </c>
      <c r="H7349" s="98">
        <v>-8.25</v>
      </c>
    </row>
    <row r="7350" spans="1:8" x14ac:dyDescent="0.2">
      <c r="A7350" s="98" t="s">
        <v>71</v>
      </c>
      <c r="B7350" s="98" t="s">
        <v>55</v>
      </c>
      <c r="C7350" s="98" t="s">
        <v>81</v>
      </c>
      <c r="D7350" s="106">
        <v>43252</v>
      </c>
      <c r="E7350" s="98" t="s">
        <v>199</v>
      </c>
      <c r="F7350" s="100">
        <v>43101</v>
      </c>
      <c r="G7350" s="98">
        <v>317.62</v>
      </c>
      <c r="H7350" s="98">
        <v>8.25</v>
      </c>
    </row>
    <row r="7351" spans="1:8" x14ac:dyDescent="0.2">
      <c r="A7351" s="98" t="s">
        <v>71</v>
      </c>
      <c r="B7351" s="98" t="s">
        <v>55</v>
      </c>
      <c r="C7351" s="98" t="s">
        <v>82</v>
      </c>
      <c r="D7351" s="106">
        <v>43252</v>
      </c>
      <c r="E7351" s="98" t="s">
        <v>199</v>
      </c>
      <c r="F7351" s="100">
        <v>43221</v>
      </c>
      <c r="G7351" s="98">
        <v>20563.46</v>
      </c>
      <c r="H7351" s="98">
        <v>1069.27</v>
      </c>
    </row>
    <row r="7352" spans="1:8" x14ac:dyDescent="0.2">
      <c r="A7352" s="98" t="s">
        <v>71</v>
      </c>
      <c r="B7352" s="98" t="s">
        <v>55</v>
      </c>
      <c r="C7352" s="98" t="s">
        <v>82</v>
      </c>
      <c r="D7352" s="106">
        <v>43252</v>
      </c>
      <c r="E7352" s="98" t="s">
        <v>198</v>
      </c>
      <c r="F7352" s="100">
        <v>43221</v>
      </c>
      <c r="G7352" s="98">
        <v>20563.46</v>
      </c>
      <c r="H7352" s="98">
        <v>-1069.27</v>
      </c>
    </row>
    <row r="7353" spans="1:8" x14ac:dyDescent="0.2">
      <c r="A7353" s="98" t="s">
        <v>71</v>
      </c>
      <c r="B7353" s="98" t="s">
        <v>55</v>
      </c>
      <c r="C7353" s="98" t="s">
        <v>82</v>
      </c>
      <c r="D7353" s="106">
        <v>43252</v>
      </c>
      <c r="E7353" s="98" t="s">
        <v>206</v>
      </c>
      <c r="F7353" s="100">
        <v>43221</v>
      </c>
      <c r="G7353" s="98">
        <v>19676.09</v>
      </c>
      <c r="H7353" s="98">
        <v>1849.55</v>
      </c>
    </row>
    <row r="7354" spans="1:8" x14ac:dyDescent="0.2">
      <c r="A7354" s="98" t="s">
        <v>71</v>
      </c>
      <c r="B7354" s="98" t="s">
        <v>55</v>
      </c>
      <c r="C7354" s="98" t="s">
        <v>82</v>
      </c>
      <c r="D7354" s="106">
        <v>43252</v>
      </c>
      <c r="E7354" s="98" t="s">
        <v>207</v>
      </c>
      <c r="F7354" s="100">
        <v>43221</v>
      </c>
      <c r="G7354" s="98">
        <v>887.37</v>
      </c>
      <c r="H7354" s="98">
        <v>83.41</v>
      </c>
    </row>
    <row r="7355" spans="1:8" x14ac:dyDescent="0.2">
      <c r="A7355" s="98" t="s">
        <v>71</v>
      </c>
      <c r="B7355" s="98" t="s">
        <v>55</v>
      </c>
      <c r="C7355" s="98" t="s">
        <v>82</v>
      </c>
      <c r="D7355" s="106">
        <v>43252</v>
      </c>
      <c r="E7355" s="98" t="s">
        <v>199</v>
      </c>
      <c r="F7355" s="100">
        <v>43101</v>
      </c>
      <c r="G7355" s="98">
        <v>66.56</v>
      </c>
      <c r="H7355" s="98">
        <v>2.5299999999999998</v>
      </c>
    </row>
    <row r="7356" spans="1:8" x14ac:dyDescent="0.2">
      <c r="A7356" s="98" t="s">
        <v>71</v>
      </c>
      <c r="B7356" s="98" t="s">
        <v>55</v>
      </c>
      <c r="C7356" s="98" t="s">
        <v>82</v>
      </c>
      <c r="D7356" s="106">
        <v>43252</v>
      </c>
      <c r="E7356" s="98" t="s">
        <v>197</v>
      </c>
      <c r="F7356" s="100">
        <v>43101</v>
      </c>
      <c r="G7356" s="98">
        <v>63.69</v>
      </c>
      <c r="H7356" s="98">
        <v>6.05</v>
      </c>
    </row>
    <row r="7357" spans="1:8" x14ac:dyDescent="0.2">
      <c r="A7357" s="98" t="s">
        <v>71</v>
      </c>
      <c r="B7357" s="98" t="s">
        <v>55</v>
      </c>
      <c r="C7357" s="98" t="s">
        <v>82</v>
      </c>
      <c r="D7357" s="106">
        <v>43252</v>
      </c>
      <c r="E7357" s="98" t="s">
        <v>196</v>
      </c>
      <c r="F7357" s="100">
        <v>43101</v>
      </c>
      <c r="G7357" s="98">
        <v>2.87</v>
      </c>
      <c r="H7357" s="98">
        <v>0.27</v>
      </c>
    </row>
    <row r="7358" spans="1:8" x14ac:dyDescent="0.2">
      <c r="A7358" s="98" t="s">
        <v>71</v>
      </c>
      <c r="B7358" s="98" t="s">
        <v>55</v>
      </c>
      <c r="C7358" s="98" t="s">
        <v>82</v>
      </c>
      <c r="D7358" s="106">
        <v>43252</v>
      </c>
      <c r="E7358" s="98" t="s">
        <v>198</v>
      </c>
      <c r="F7358" s="100">
        <v>43101</v>
      </c>
      <c r="G7358" s="98">
        <v>66.56</v>
      </c>
      <c r="H7358" s="98">
        <v>-2.5299999999999998</v>
      </c>
    </row>
    <row r="7359" spans="1:8" x14ac:dyDescent="0.2">
      <c r="A7359" s="98" t="s">
        <v>71</v>
      </c>
      <c r="B7359" s="98" t="s">
        <v>54</v>
      </c>
      <c r="C7359" s="98" t="s">
        <v>80</v>
      </c>
      <c r="D7359" s="106">
        <v>43252</v>
      </c>
      <c r="E7359" s="98" t="s">
        <v>199</v>
      </c>
      <c r="F7359" s="100">
        <v>43221</v>
      </c>
      <c r="G7359" s="98">
        <v>38650.269999999997</v>
      </c>
      <c r="H7359" s="98">
        <v>2744.12</v>
      </c>
    </row>
    <row r="7360" spans="1:8" x14ac:dyDescent="0.2">
      <c r="A7360" s="98" t="s">
        <v>71</v>
      </c>
      <c r="B7360" s="98" t="s">
        <v>54</v>
      </c>
      <c r="C7360" s="98" t="s">
        <v>80</v>
      </c>
      <c r="D7360" s="106">
        <v>43252</v>
      </c>
      <c r="E7360" s="98" t="s">
        <v>198</v>
      </c>
      <c r="F7360" s="100">
        <v>43221</v>
      </c>
      <c r="G7360" s="98">
        <v>38650.269999999997</v>
      </c>
      <c r="H7360" s="98">
        <v>-2744.12</v>
      </c>
    </row>
    <row r="7361" spans="1:8" x14ac:dyDescent="0.2">
      <c r="A7361" s="98" t="s">
        <v>71</v>
      </c>
      <c r="B7361" s="98" t="s">
        <v>54</v>
      </c>
      <c r="C7361" s="98" t="s">
        <v>80</v>
      </c>
      <c r="D7361" s="106">
        <v>43252</v>
      </c>
      <c r="E7361" s="98" t="s">
        <v>202</v>
      </c>
      <c r="F7361" s="100">
        <v>43221</v>
      </c>
      <c r="G7361" s="98">
        <v>36982.379999999997</v>
      </c>
      <c r="H7361" s="98">
        <v>4881.66</v>
      </c>
    </row>
    <row r="7362" spans="1:8" x14ac:dyDescent="0.2">
      <c r="A7362" s="98" t="s">
        <v>71</v>
      </c>
      <c r="B7362" s="98" t="s">
        <v>54</v>
      </c>
      <c r="C7362" s="98" t="s">
        <v>80</v>
      </c>
      <c r="D7362" s="106">
        <v>43252</v>
      </c>
      <c r="E7362" s="98" t="s">
        <v>203</v>
      </c>
      <c r="F7362" s="100">
        <v>43221</v>
      </c>
      <c r="G7362" s="98">
        <v>1667.89</v>
      </c>
      <c r="H7362" s="98">
        <v>220.22</v>
      </c>
    </row>
    <row r="7363" spans="1:8" x14ac:dyDescent="0.2">
      <c r="A7363" s="98" t="s">
        <v>71</v>
      </c>
      <c r="B7363" s="98" t="s">
        <v>54</v>
      </c>
      <c r="C7363" s="98" t="s">
        <v>81</v>
      </c>
      <c r="D7363" s="106">
        <v>43252</v>
      </c>
      <c r="E7363" s="98" t="s">
        <v>204</v>
      </c>
      <c r="F7363" s="100">
        <v>43221</v>
      </c>
      <c r="G7363" s="98">
        <v>121902.69</v>
      </c>
      <c r="H7363" s="98">
        <v>7923.63</v>
      </c>
    </row>
    <row r="7364" spans="1:8" x14ac:dyDescent="0.2">
      <c r="A7364" s="98" t="s">
        <v>71</v>
      </c>
      <c r="B7364" s="98" t="s">
        <v>54</v>
      </c>
      <c r="C7364" s="98" t="s">
        <v>81</v>
      </c>
      <c r="D7364" s="106">
        <v>43252</v>
      </c>
      <c r="E7364" s="98" t="s">
        <v>205</v>
      </c>
      <c r="F7364" s="100">
        <v>43221</v>
      </c>
      <c r="G7364" s="98">
        <v>5497.81</v>
      </c>
      <c r="H7364" s="98">
        <v>357.34</v>
      </c>
    </row>
    <row r="7365" spans="1:8" x14ac:dyDescent="0.2">
      <c r="A7365" s="98" t="s">
        <v>71</v>
      </c>
      <c r="B7365" s="98" t="s">
        <v>54</v>
      </c>
      <c r="C7365" s="98" t="s">
        <v>81</v>
      </c>
      <c r="D7365" s="106">
        <v>43252</v>
      </c>
      <c r="E7365" s="98" t="s">
        <v>199</v>
      </c>
      <c r="F7365" s="100">
        <v>43221</v>
      </c>
      <c r="G7365" s="98">
        <v>127400.5</v>
      </c>
      <c r="H7365" s="98">
        <v>4458.91</v>
      </c>
    </row>
    <row r="7366" spans="1:8" x14ac:dyDescent="0.2">
      <c r="A7366" s="98" t="s">
        <v>71</v>
      </c>
      <c r="B7366" s="98" t="s">
        <v>54</v>
      </c>
      <c r="C7366" s="98" t="s">
        <v>81</v>
      </c>
      <c r="D7366" s="106">
        <v>43252</v>
      </c>
      <c r="E7366" s="98" t="s">
        <v>198</v>
      </c>
      <c r="F7366" s="100">
        <v>43221</v>
      </c>
      <c r="G7366" s="98">
        <v>127400.5</v>
      </c>
      <c r="H7366" s="98">
        <v>-4458.91</v>
      </c>
    </row>
    <row r="7367" spans="1:8" x14ac:dyDescent="0.2">
      <c r="A7367" s="98" t="s">
        <v>71</v>
      </c>
      <c r="B7367" s="98" t="s">
        <v>54</v>
      </c>
      <c r="C7367" s="98" t="s">
        <v>82</v>
      </c>
      <c r="D7367" s="106">
        <v>43252</v>
      </c>
      <c r="E7367" s="98" t="s">
        <v>199</v>
      </c>
      <c r="F7367" s="100">
        <v>43221</v>
      </c>
      <c r="G7367" s="98">
        <v>38683.64</v>
      </c>
      <c r="H7367" s="98">
        <v>2011.56</v>
      </c>
    </row>
    <row r="7368" spans="1:8" x14ac:dyDescent="0.2">
      <c r="A7368" s="98" t="s">
        <v>71</v>
      </c>
      <c r="B7368" s="98" t="s">
        <v>54</v>
      </c>
      <c r="C7368" s="98" t="s">
        <v>82</v>
      </c>
      <c r="D7368" s="106">
        <v>43252</v>
      </c>
      <c r="E7368" s="98" t="s">
        <v>198</v>
      </c>
      <c r="F7368" s="100">
        <v>43221</v>
      </c>
      <c r="G7368" s="98">
        <v>38683.64</v>
      </c>
      <c r="H7368" s="98">
        <v>-2011.56</v>
      </c>
    </row>
    <row r="7369" spans="1:8" x14ac:dyDescent="0.2">
      <c r="A7369" s="98" t="s">
        <v>71</v>
      </c>
      <c r="B7369" s="98" t="s">
        <v>54</v>
      </c>
      <c r="C7369" s="98" t="s">
        <v>82</v>
      </c>
      <c r="D7369" s="106">
        <v>43252</v>
      </c>
      <c r="E7369" s="98" t="s">
        <v>206</v>
      </c>
      <c r="F7369" s="100">
        <v>43221</v>
      </c>
      <c r="G7369" s="98">
        <v>37014.25</v>
      </c>
      <c r="H7369" s="98">
        <v>3479.46</v>
      </c>
    </row>
    <row r="7370" spans="1:8" x14ac:dyDescent="0.2">
      <c r="A7370" s="98" t="s">
        <v>71</v>
      </c>
      <c r="B7370" s="98" t="s">
        <v>54</v>
      </c>
      <c r="C7370" s="98" t="s">
        <v>82</v>
      </c>
      <c r="D7370" s="106">
        <v>43252</v>
      </c>
      <c r="E7370" s="98" t="s">
        <v>207</v>
      </c>
      <c r="F7370" s="100">
        <v>43221</v>
      </c>
      <c r="G7370" s="98">
        <v>1669.39</v>
      </c>
      <c r="H7370" s="98">
        <v>156.87</v>
      </c>
    </row>
    <row r="7371" spans="1:8" x14ac:dyDescent="0.2">
      <c r="A7371" s="98" t="s">
        <v>71</v>
      </c>
      <c r="B7371" s="98" t="s">
        <v>55</v>
      </c>
      <c r="C7371" s="98" t="s">
        <v>80</v>
      </c>
      <c r="D7371" s="106">
        <v>43252</v>
      </c>
      <c r="E7371" s="98" t="s">
        <v>198</v>
      </c>
      <c r="F7371" s="100">
        <v>43221</v>
      </c>
      <c r="G7371" s="98">
        <v>761.18</v>
      </c>
      <c r="H7371" s="98">
        <v>-54.04</v>
      </c>
    </row>
    <row r="7372" spans="1:8" x14ac:dyDescent="0.2">
      <c r="A7372" s="98" t="s">
        <v>71</v>
      </c>
      <c r="B7372" s="98" t="s">
        <v>55</v>
      </c>
      <c r="C7372" s="98" t="s">
        <v>80</v>
      </c>
      <c r="D7372" s="106">
        <v>43252</v>
      </c>
      <c r="E7372" s="98" t="s">
        <v>202</v>
      </c>
      <c r="F7372" s="100">
        <v>43221</v>
      </c>
      <c r="G7372" s="98">
        <v>728.33</v>
      </c>
      <c r="H7372" s="98">
        <v>96.14</v>
      </c>
    </row>
    <row r="7373" spans="1:8" x14ac:dyDescent="0.2">
      <c r="A7373" s="98" t="s">
        <v>71</v>
      </c>
      <c r="B7373" s="98" t="s">
        <v>55</v>
      </c>
      <c r="C7373" s="98" t="s">
        <v>80</v>
      </c>
      <c r="D7373" s="106">
        <v>43252</v>
      </c>
      <c r="E7373" s="98" t="s">
        <v>203</v>
      </c>
      <c r="F7373" s="100">
        <v>43221</v>
      </c>
      <c r="G7373" s="98">
        <v>32.85</v>
      </c>
      <c r="H7373" s="98">
        <v>4.34</v>
      </c>
    </row>
    <row r="7374" spans="1:8" x14ac:dyDescent="0.2">
      <c r="A7374" s="98" t="s">
        <v>71</v>
      </c>
      <c r="B7374" s="98" t="s">
        <v>55</v>
      </c>
      <c r="C7374" s="98" t="s">
        <v>80</v>
      </c>
      <c r="D7374" s="106">
        <v>43252</v>
      </c>
      <c r="E7374" s="98" t="s">
        <v>199</v>
      </c>
      <c r="F7374" s="100">
        <v>43221</v>
      </c>
      <c r="G7374" s="98">
        <v>761.18</v>
      </c>
      <c r="H7374" s="98">
        <v>54.04</v>
      </c>
    </row>
    <row r="7375" spans="1:8" x14ac:dyDescent="0.2">
      <c r="A7375" s="98" t="s">
        <v>71</v>
      </c>
      <c r="B7375" s="98" t="s">
        <v>55</v>
      </c>
      <c r="C7375" s="98" t="s">
        <v>80</v>
      </c>
      <c r="D7375" s="106">
        <v>43252</v>
      </c>
      <c r="E7375" s="98" t="s">
        <v>199</v>
      </c>
      <c r="F7375" s="100">
        <v>43101</v>
      </c>
      <c r="G7375" s="98">
        <v>0.86</v>
      </c>
      <c r="H7375" s="98">
        <v>0.04</v>
      </c>
    </row>
    <row r="7376" spans="1:8" x14ac:dyDescent="0.2">
      <c r="A7376" s="98" t="s">
        <v>71</v>
      </c>
      <c r="B7376" s="98" t="s">
        <v>55</v>
      </c>
      <c r="C7376" s="98" t="s">
        <v>80</v>
      </c>
      <c r="D7376" s="106">
        <v>43252</v>
      </c>
      <c r="E7376" s="98" t="s">
        <v>193</v>
      </c>
      <c r="F7376" s="100">
        <v>43101</v>
      </c>
      <c r="G7376" s="98">
        <v>0.82</v>
      </c>
      <c r="H7376" s="98">
        <v>0.11</v>
      </c>
    </row>
    <row r="7377" spans="1:8" x14ac:dyDescent="0.2">
      <c r="A7377" s="98" t="s">
        <v>71</v>
      </c>
      <c r="B7377" s="98" t="s">
        <v>55</v>
      </c>
      <c r="C7377" s="98" t="s">
        <v>80</v>
      </c>
      <c r="D7377" s="106">
        <v>43252</v>
      </c>
      <c r="E7377" s="98" t="s">
        <v>192</v>
      </c>
      <c r="F7377" s="100">
        <v>43101</v>
      </c>
      <c r="G7377" s="98">
        <v>0.04</v>
      </c>
      <c r="H7377" s="98">
        <v>0.01</v>
      </c>
    </row>
    <row r="7378" spans="1:8" x14ac:dyDescent="0.2">
      <c r="A7378" s="98" t="s">
        <v>71</v>
      </c>
      <c r="B7378" s="98" t="s">
        <v>55</v>
      </c>
      <c r="C7378" s="98" t="s">
        <v>80</v>
      </c>
      <c r="D7378" s="106">
        <v>43252</v>
      </c>
      <c r="E7378" s="98" t="s">
        <v>198</v>
      </c>
      <c r="F7378" s="100">
        <v>43101</v>
      </c>
      <c r="G7378" s="98">
        <v>0.86</v>
      </c>
      <c r="H7378" s="98">
        <v>-0.04</v>
      </c>
    </row>
    <row r="7379" spans="1:8" x14ac:dyDescent="0.2">
      <c r="A7379" s="98" t="s">
        <v>71</v>
      </c>
      <c r="B7379" s="98" t="s">
        <v>55</v>
      </c>
      <c r="C7379" s="98" t="s">
        <v>81</v>
      </c>
      <c r="D7379" s="106">
        <v>43252</v>
      </c>
      <c r="E7379" s="98" t="s">
        <v>199</v>
      </c>
      <c r="F7379" s="100">
        <v>43221</v>
      </c>
      <c r="G7379" s="98">
        <v>2881.08</v>
      </c>
      <c r="H7379" s="98">
        <v>100.83</v>
      </c>
    </row>
    <row r="7380" spans="1:8" x14ac:dyDescent="0.2">
      <c r="A7380" s="98" t="s">
        <v>71</v>
      </c>
      <c r="B7380" s="98" t="s">
        <v>55</v>
      </c>
      <c r="C7380" s="98" t="s">
        <v>81</v>
      </c>
      <c r="D7380" s="106">
        <v>43252</v>
      </c>
      <c r="E7380" s="98" t="s">
        <v>204</v>
      </c>
      <c r="F7380" s="100">
        <v>43221</v>
      </c>
      <c r="G7380" s="98">
        <v>2756.75</v>
      </c>
      <c r="H7380" s="98">
        <v>179.19</v>
      </c>
    </row>
    <row r="7381" spans="1:8" x14ac:dyDescent="0.2">
      <c r="A7381" s="98" t="s">
        <v>71</v>
      </c>
      <c r="B7381" s="98" t="s">
        <v>55</v>
      </c>
      <c r="C7381" s="98" t="s">
        <v>81</v>
      </c>
      <c r="D7381" s="106">
        <v>43252</v>
      </c>
      <c r="E7381" s="98" t="s">
        <v>205</v>
      </c>
      <c r="F7381" s="100">
        <v>43221</v>
      </c>
      <c r="G7381" s="98">
        <v>124.33</v>
      </c>
      <c r="H7381" s="98">
        <v>8.08</v>
      </c>
    </row>
    <row r="7382" spans="1:8" x14ac:dyDescent="0.2">
      <c r="A7382" s="98" t="s">
        <v>71</v>
      </c>
      <c r="B7382" s="98" t="s">
        <v>55</v>
      </c>
      <c r="C7382" s="98" t="s">
        <v>81</v>
      </c>
      <c r="D7382" s="106">
        <v>43252</v>
      </c>
      <c r="E7382" s="98" t="s">
        <v>198</v>
      </c>
      <c r="F7382" s="100">
        <v>43221</v>
      </c>
      <c r="G7382" s="98">
        <v>2881.08</v>
      </c>
      <c r="H7382" s="98">
        <v>-100.83</v>
      </c>
    </row>
    <row r="7383" spans="1:8" x14ac:dyDescent="0.2">
      <c r="A7383" s="98" t="s">
        <v>71</v>
      </c>
      <c r="B7383" s="98" t="s">
        <v>55</v>
      </c>
      <c r="C7383" s="98" t="s">
        <v>81</v>
      </c>
      <c r="D7383" s="106">
        <v>43252</v>
      </c>
      <c r="E7383" s="98" t="s">
        <v>195</v>
      </c>
      <c r="F7383" s="100">
        <v>43101</v>
      </c>
      <c r="G7383" s="98">
        <v>3</v>
      </c>
      <c r="H7383" s="98">
        <v>0.2</v>
      </c>
    </row>
    <row r="7384" spans="1:8" x14ac:dyDescent="0.2">
      <c r="A7384" s="98" t="s">
        <v>71</v>
      </c>
      <c r="B7384" s="98" t="s">
        <v>55</v>
      </c>
      <c r="C7384" s="98" t="s">
        <v>81</v>
      </c>
      <c r="D7384" s="106">
        <v>43252</v>
      </c>
      <c r="E7384" s="98" t="s">
        <v>194</v>
      </c>
      <c r="F7384" s="100">
        <v>43101</v>
      </c>
      <c r="G7384" s="98">
        <v>0.14000000000000001</v>
      </c>
      <c r="H7384" s="98">
        <v>0.01</v>
      </c>
    </row>
    <row r="7385" spans="1:8" x14ac:dyDescent="0.2">
      <c r="A7385" s="98" t="s">
        <v>71</v>
      </c>
      <c r="B7385" s="98" t="s">
        <v>55</v>
      </c>
      <c r="C7385" s="98" t="s">
        <v>81</v>
      </c>
      <c r="D7385" s="106">
        <v>43252</v>
      </c>
      <c r="E7385" s="98" t="s">
        <v>198</v>
      </c>
      <c r="F7385" s="100">
        <v>43101</v>
      </c>
      <c r="G7385" s="98">
        <v>3.14</v>
      </c>
      <c r="H7385" s="98">
        <v>-0.08</v>
      </c>
    </row>
    <row r="7386" spans="1:8" x14ac:dyDescent="0.2">
      <c r="A7386" s="98" t="s">
        <v>71</v>
      </c>
      <c r="B7386" s="98" t="s">
        <v>55</v>
      </c>
      <c r="C7386" s="98" t="s">
        <v>81</v>
      </c>
      <c r="D7386" s="106">
        <v>43252</v>
      </c>
      <c r="E7386" s="98" t="s">
        <v>199</v>
      </c>
      <c r="F7386" s="100">
        <v>43101</v>
      </c>
      <c r="G7386" s="98">
        <v>3.14</v>
      </c>
      <c r="H7386" s="98">
        <v>0.08</v>
      </c>
    </row>
    <row r="7387" spans="1:8" x14ac:dyDescent="0.2">
      <c r="A7387" s="98" t="s">
        <v>71</v>
      </c>
      <c r="B7387" s="98" t="s">
        <v>55</v>
      </c>
      <c r="C7387" s="98" t="s">
        <v>82</v>
      </c>
      <c r="D7387" s="106">
        <v>43252</v>
      </c>
      <c r="E7387" s="98" t="s">
        <v>199</v>
      </c>
      <c r="F7387" s="100">
        <v>43221</v>
      </c>
      <c r="G7387" s="98">
        <v>853.62</v>
      </c>
      <c r="H7387" s="98">
        <v>44.4</v>
      </c>
    </row>
    <row r="7388" spans="1:8" x14ac:dyDescent="0.2">
      <c r="A7388" s="98" t="s">
        <v>71</v>
      </c>
      <c r="B7388" s="98" t="s">
        <v>55</v>
      </c>
      <c r="C7388" s="98" t="s">
        <v>82</v>
      </c>
      <c r="D7388" s="106">
        <v>43252</v>
      </c>
      <c r="E7388" s="98" t="s">
        <v>198</v>
      </c>
      <c r="F7388" s="100">
        <v>43221</v>
      </c>
      <c r="G7388" s="98">
        <v>853.62</v>
      </c>
      <c r="H7388" s="98">
        <v>-44.4</v>
      </c>
    </row>
    <row r="7389" spans="1:8" x14ac:dyDescent="0.2">
      <c r="A7389" s="98" t="s">
        <v>71</v>
      </c>
      <c r="B7389" s="98" t="s">
        <v>55</v>
      </c>
      <c r="C7389" s="98" t="s">
        <v>82</v>
      </c>
      <c r="D7389" s="106">
        <v>43252</v>
      </c>
      <c r="E7389" s="98" t="s">
        <v>206</v>
      </c>
      <c r="F7389" s="100">
        <v>43221</v>
      </c>
      <c r="G7389" s="98">
        <v>816.77</v>
      </c>
      <c r="H7389" s="98">
        <v>76.77</v>
      </c>
    </row>
    <row r="7390" spans="1:8" x14ac:dyDescent="0.2">
      <c r="A7390" s="98" t="s">
        <v>71</v>
      </c>
      <c r="B7390" s="98" t="s">
        <v>55</v>
      </c>
      <c r="C7390" s="98" t="s">
        <v>82</v>
      </c>
      <c r="D7390" s="106">
        <v>43252</v>
      </c>
      <c r="E7390" s="98" t="s">
        <v>207</v>
      </c>
      <c r="F7390" s="100">
        <v>43221</v>
      </c>
      <c r="G7390" s="98">
        <v>36.85</v>
      </c>
      <c r="H7390" s="98">
        <v>3.47</v>
      </c>
    </row>
    <row r="7391" spans="1:8" x14ac:dyDescent="0.2">
      <c r="A7391" s="98" t="s">
        <v>71</v>
      </c>
      <c r="B7391" s="98" t="s">
        <v>55</v>
      </c>
      <c r="C7391" s="98" t="s">
        <v>82</v>
      </c>
      <c r="D7391" s="106">
        <v>43252</v>
      </c>
      <c r="E7391" s="98" t="s">
        <v>199</v>
      </c>
      <c r="F7391" s="100">
        <v>43101</v>
      </c>
      <c r="G7391" s="98">
        <v>1.44</v>
      </c>
      <c r="H7391" s="98">
        <v>0.05</v>
      </c>
    </row>
    <row r="7392" spans="1:8" x14ac:dyDescent="0.2">
      <c r="A7392" s="98" t="s">
        <v>71</v>
      </c>
      <c r="B7392" s="98" t="s">
        <v>55</v>
      </c>
      <c r="C7392" s="98" t="s">
        <v>82</v>
      </c>
      <c r="D7392" s="106">
        <v>43252</v>
      </c>
      <c r="E7392" s="98" t="s">
        <v>197</v>
      </c>
      <c r="F7392" s="100">
        <v>43101</v>
      </c>
      <c r="G7392" s="98">
        <v>1.38</v>
      </c>
      <c r="H7392" s="98">
        <v>0.13</v>
      </c>
    </row>
    <row r="7393" spans="1:8" x14ac:dyDescent="0.2">
      <c r="A7393" s="98" t="s">
        <v>71</v>
      </c>
      <c r="B7393" s="98" t="s">
        <v>55</v>
      </c>
      <c r="C7393" s="98" t="s">
        <v>82</v>
      </c>
      <c r="D7393" s="106">
        <v>43252</v>
      </c>
      <c r="E7393" s="98" t="s">
        <v>196</v>
      </c>
      <c r="F7393" s="100">
        <v>43101</v>
      </c>
      <c r="G7393" s="98">
        <v>0.06</v>
      </c>
      <c r="H7393" s="98">
        <v>0.01</v>
      </c>
    </row>
    <row r="7394" spans="1:8" x14ac:dyDescent="0.2">
      <c r="A7394" s="98" t="s">
        <v>71</v>
      </c>
      <c r="B7394" s="98" t="s">
        <v>54</v>
      </c>
      <c r="C7394" s="98" t="s">
        <v>81</v>
      </c>
      <c r="D7394" s="106">
        <v>43221</v>
      </c>
      <c r="E7394" s="98" t="s">
        <v>199</v>
      </c>
      <c r="F7394" s="100">
        <v>43221</v>
      </c>
      <c r="G7394" s="98">
        <v>121264.17</v>
      </c>
      <c r="H7394" s="98">
        <v>4244.2299999999996</v>
      </c>
    </row>
    <row r="7395" spans="1:8" x14ac:dyDescent="0.2">
      <c r="A7395" s="98" t="s">
        <v>71</v>
      </c>
      <c r="B7395" s="98" t="s">
        <v>54</v>
      </c>
      <c r="C7395" s="98" t="s">
        <v>81</v>
      </c>
      <c r="D7395" s="106">
        <v>43221</v>
      </c>
      <c r="E7395" s="98" t="s">
        <v>198</v>
      </c>
      <c r="F7395" s="100">
        <v>43221</v>
      </c>
      <c r="G7395" s="98">
        <v>121264.17</v>
      </c>
      <c r="H7395" s="98">
        <v>-4244.2299999999996</v>
      </c>
    </row>
    <row r="7396" spans="1:8" x14ac:dyDescent="0.2">
      <c r="A7396" s="98" t="s">
        <v>71</v>
      </c>
      <c r="B7396" s="98" t="s">
        <v>54</v>
      </c>
      <c r="C7396" s="98" t="s">
        <v>82</v>
      </c>
      <c r="D7396" s="106">
        <v>43221</v>
      </c>
      <c r="E7396" s="98" t="s">
        <v>199</v>
      </c>
      <c r="F7396" s="100">
        <v>43221</v>
      </c>
      <c r="G7396" s="98">
        <v>43563</v>
      </c>
      <c r="H7396" s="98">
        <v>2265.11</v>
      </c>
    </row>
    <row r="7397" spans="1:8" x14ac:dyDescent="0.2">
      <c r="A7397" s="98" t="s">
        <v>71</v>
      </c>
      <c r="B7397" s="98" t="s">
        <v>54</v>
      </c>
      <c r="C7397" s="98" t="s">
        <v>82</v>
      </c>
      <c r="D7397" s="106">
        <v>43221</v>
      </c>
      <c r="E7397" s="98" t="s">
        <v>198</v>
      </c>
      <c r="F7397" s="100">
        <v>43221</v>
      </c>
      <c r="G7397" s="98">
        <v>43563</v>
      </c>
      <c r="H7397" s="98">
        <v>-2265.11</v>
      </c>
    </row>
    <row r="7398" spans="1:8" x14ac:dyDescent="0.2">
      <c r="A7398" s="98" t="s">
        <v>71</v>
      </c>
      <c r="B7398" s="98" t="s">
        <v>54</v>
      </c>
      <c r="C7398" s="98" t="s">
        <v>82</v>
      </c>
      <c r="D7398" s="106">
        <v>43221</v>
      </c>
      <c r="E7398" s="98" t="s">
        <v>206</v>
      </c>
      <c r="F7398" s="100">
        <v>43221</v>
      </c>
      <c r="G7398" s="98">
        <v>41683.15</v>
      </c>
      <c r="H7398" s="98">
        <v>3918.23</v>
      </c>
    </row>
    <row r="7399" spans="1:8" x14ac:dyDescent="0.2">
      <c r="A7399" s="98" t="s">
        <v>71</v>
      </c>
      <c r="B7399" s="98" t="s">
        <v>54</v>
      </c>
      <c r="C7399" s="98" t="s">
        <v>82</v>
      </c>
      <c r="D7399" s="106">
        <v>43221</v>
      </c>
      <c r="E7399" s="98" t="s">
        <v>207</v>
      </c>
      <c r="F7399" s="100">
        <v>43221</v>
      </c>
      <c r="G7399" s="98">
        <v>1879.85</v>
      </c>
      <c r="H7399" s="98">
        <v>176.75</v>
      </c>
    </row>
    <row r="7400" spans="1:8" x14ac:dyDescent="0.2">
      <c r="A7400" s="98" t="s">
        <v>71</v>
      </c>
      <c r="B7400" s="98" t="s">
        <v>54</v>
      </c>
      <c r="C7400" s="98" t="s">
        <v>80</v>
      </c>
      <c r="D7400" s="106">
        <v>43221</v>
      </c>
      <c r="E7400" s="98" t="s">
        <v>199</v>
      </c>
      <c r="F7400" s="100">
        <v>43221</v>
      </c>
      <c r="G7400" s="98">
        <v>140.57</v>
      </c>
      <c r="H7400" s="98">
        <v>9.99</v>
      </c>
    </row>
    <row r="7401" spans="1:8" x14ac:dyDescent="0.2">
      <c r="A7401" s="98" t="s">
        <v>71</v>
      </c>
      <c r="B7401" s="98" t="s">
        <v>54</v>
      </c>
      <c r="C7401" s="98" t="s">
        <v>80</v>
      </c>
      <c r="D7401" s="106">
        <v>43221</v>
      </c>
      <c r="E7401" s="98" t="s">
        <v>198</v>
      </c>
      <c r="F7401" s="100">
        <v>43221</v>
      </c>
      <c r="G7401" s="98">
        <v>140.57</v>
      </c>
      <c r="H7401" s="98">
        <v>-9.99</v>
      </c>
    </row>
    <row r="7402" spans="1:8" x14ac:dyDescent="0.2">
      <c r="A7402" s="98" t="s">
        <v>71</v>
      </c>
      <c r="B7402" s="98" t="s">
        <v>54</v>
      </c>
      <c r="C7402" s="98" t="s">
        <v>80</v>
      </c>
      <c r="D7402" s="106">
        <v>43221</v>
      </c>
      <c r="E7402" s="98" t="s">
        <v>202</v>
      </c>
      <c r="F7402" s="100">
        <v>43221</v>
      </c>
      <c r="G7402" s="98">
        <v>134.51</v>
      </c>
      <c r="H7402" s="98">
        <v>17.760000000000002</v>
      </c>
    </row>
    <row r="7403" spans="1:8" x14ac:dyDescent="0.2">
      <c r="A7403" s="98" t="s">
        <v>71</v>
      </c>
      <c r="B7403" s="98" t="s">
        <v>54</v>
      </c>
      <c r="C7403" s="98" t="s">
        <v>80</v>
      </c>
      <c r="D7403" s="106">
        <v>43221</v>
      </c>
      <c r="E7403" s="98" t="s">
        <v>203</v>
      </c>
      <c r="F7403" s="100">
        <v>43221</v>
      </c>
      <c r="G7403" s="98">
        <v>6.06</v>
      </c>
      <c r="H7403" s="98">
        <v>0.81</v>
      </c>
    </row>
    <row r="7404" spans="1:8" x14ac:dyDescent="0.2">
      <c r="A7404" s="98" t="s">
        <v>71</v>
      </c>
      <c r="B7404" s="98" t="s">
        <v>54</v>
      </c>
      <c r="C7404" s="98" t="s">
        <v>81</v>
      </c>
      <c r="D7404" s="106">
        <v>43221</v>
      </c>
      <c r="E7404" s="98" t="s">
        <v>204</v>
      </c>
      <c r="F7404" s="100">
        <v>43221</v>
      </c>
      <c r="G7404" s="98">
        <v>815.11</v>
      </c>
      <c r="H7404" s="98">
        <v>52.99</v>
      </c>
    </row>
    <row r="7405" spans="1:8" x14ac:dyDescent="0.2">
      <c r="A7405" s="98" t="s">
        <v>71</v>
      </c>
      <c r="B7405" s="98" t="s">
        <v>54</v>
      </c>
      <c r="C7405" s="98" t="s">
        <v>81</v>
      </c>
      <c r="D7405" s="106">
        <v>43221</v>
      </c>
      <c r="E7405" s="98" t="s">
        <v>205</v>
      </c>
      <c r="F7405" s="100">
        <v>43221</v>
      </c>
      <c r="G7405" s="98">
        <v>36.770000000000003</v>
      </c>
      <c r="H7405" s="98">
        <v>2.39</v>
      </c>
    </row>
    <row r="7406" spans="1:8" x14ac:dyDescent="0.2">
      <c r="A7406" s="98" t="s">
        <v>71</v>
      </c>
      <c r="B7406" s="98" t="s">
        <v>54</v>
      </c>
      <c r="C7406" s="98" t="s">
        <v>81</v>
      </c>
      <c r="D7406" s="106">
        <v>43221</v>
      </c>
      <c r="E7406" s="98" t="s">
        <v>199</v>
      </c>
      <c r="F7406" s="100">
        <v>43221</v>
      </c>
      <c r="G7406" s="98">
        <v>851.88</v>
      </c>
      <c r="H7406" s="98">
        <v>29.8</v>
      </c>
    </row>
    <row r="7407" spans="1:8" x14ac:dyDescent="0.2">
      <c r="A7407" s="98" t="s">
        <v>71</v>
      </c>
      <c r="B7407" s="98" t="s">
        <v>54</v>
      </c>
      <c r="C7407" s="98" t="s">
        <v>81</v>
      </c>
      <c r="D7407" s="106">
        <v>43221</v>
      </c>
      <c r="E7407" s="98" t="s">
        <v>198</v>
      </c>
      <c r="F7407" s="100">
        <v>43221</v>
      </c>
      <c r="G7407" s="98">
        <v>851.88</v>
      </c>
      <c r="H7407" s="98">
        <v>-29.8</v>
      </c>
    </row>
    <row r="7408" spans="1:8" x14ac:dyDescent="0.2">
      <c r="A7408" s="98" t="s">
        <v>71</v>
      </c>
      <c r="B7408" s="98" t="s">
        <v>54</v>
      </c>
      <c r="C7408" s="98" t="s">
        <v>82</v>
      </c>
      <c r="D7408" s="106">
        <v>43221</v>
      </c>
      <c r="E7408" s="98" t="s">
        <v>199</v>
      </c>
      <c r="F7408" s="100">
        <v>43221</v>
      </c>
      <c r="G7408" s="98">
        <v>146.28</v>
      </c>
      <c r="H7408" s="98">
        <v>7.59</v>
      </c>
    </row>
    <row r="7409" spans="1:8" x14ac:dyDescent="0.2">
      <c r="A7409" s="98" t="s">
        <v>71</v>
      </c>
      <c r="B7409" s="98" t="s">
        <v>54</v>
      </c>
      <c r="C7409" s="98" t="s">
        <v>82</v>
      </c>
      <c r="D7409" s="106">
        <v>43221</v>
      </c>
      <c r="E7409" s="98" t="s">
        <v>198</v>
      </c>
      <c r="F7409" s="100">
        <v>43221</v>
      </c>
      <c r="G7409" s="98">
        <v>146.28</v>
      </c>
      <c r="H7409" s="98">
        <v>-7.59</v>
      </c>
    </row>
    <row r="7410" spans="1:8" x14ac:dyDescent="0.2">
      <c r="A7410" s="98" t="s">
        <v>71</v>
      </c>
      <c r="B7410" s="98" t="s">
        <v>54</v>
      </c>
      <c r="C7410" s="98" t="s">
        <v>82</v>
      </c>
      <c r="D7410" s="106">
        <v>43221</v>
      </c>
      <c r="E7410" s="98" t="s">
        <v>206</v>
      </c>
      <c r="F7410" s="100">
        <v>43221</v>
      </c>
      <c r="G7410" s="98">
        <v>139.96</v>
      </c>
      <c r="H7410" s="98">
        <v>13.15</v>
      </c>
    </row>
    <row r="7411" spans="1:8" x14ac:dyDescent="0.2">
      <c r="A7411" s="98" t="s">
        <v>71</v>
      </c>
      <c r="B7411" s="98" t="s">
        <v>54</v>
      </c>
      <c r="C7411" s="98" t="s">
        <v>82</v>
      </c>
      <c r="D7411" s="106">
        <v>43221</v>
      </c>
      <c r="E7411" s="98" t="s">
        <v>207</v>
      </c>
      <c r="F7411" s="100">
        <v>43221</v>
      </c>
      <c r="G7411" s="98">
        <v>6.32</v>
      </c>
      <c r="H7411" s="98">
        <v>0.6</v>
      </c>
    </row>
    <row r="7412" spans="1:8" x14ac:dyDescent="0.2">
      <c r="A7412" s="98" t="s">
        <v>71</v>
      </c>
      <c r="B7412" s="98" t="s">
        <v>54</v>
      </c>
      <c r="C7412" s="98" t="s">
        <v>82</v>
      </c>
      <c r="D7412" s="106">
        <v>43221</v>
      </c>
      <c r="E7412" s="98" t="s">
        <v>199</v>
      </c>
      <c r="F7412" s="100">
        <v>43221</v>
      </c>
      <c r="G7412" s="98">
        <v>29605.72</v>
      </c>
      <c r="H7412" s="98">
        <v>1539.45</v>
      </c>
    </row>
    <row r="7413" spans="1:8" x14ac:dyDescent="0.2">
      <c r="A7413" s="98" t="s">
        <v>71</v>
      </c>
      <c r="B7413" s="98" t="s">
        <v>54</v>
      </c>
      <c r="C7413" s="98" t="s">
        <v>82</v>
      </c>
      <c r="D7413" s="106">
        <v>43221</v>
      </c>
      <c r="E7413" s="98" t="s">
        <v>198</v>
      </c>
      <c r="F7413" s="100">
        <v>43221</v>
      </c>
      <c r="G7413" s="98">
        <v>29605.72</v>
      </c>
      <c r="H7413" s="98">
        <v>-1539.45</v>
      </c>
    </row>
    <row r="7414" spans="1:8" x14ac:dyDescent="0.2">
      <c r="A7414" s="98" t="s">
        <v>71</v>
      </c>
      <c r="B7414" s="98" t="s">
        <v>54</v>
      </c>
      <c r="C7414" s="98" t="s">
        <v>82</v>
      </c>
      <c r="D7414" s="106">
        <v>43221</v>
      </c>
      <c r="E7414" s="98" t="s">
        <v>206</v>
      </c>
      <c r="F7414" s="100">
        <v>43221</v>
      </c>
      <c r="G7414" s="98">
        <v>28328.19</v>
      </c>
      <c r="H7414" s="98">
        <v>2662.98</v>
      </c>
    </row>
    <row r="7415" spans="1:8" x14ac:dyDescent="0.2">
      <c r="A7415" s="98" t="s">
        <v>71</v>
      </c>
      <c r="B7415" s="98" t="s">
        <v>54</v>
      </c>
      <c r="C7415" s="98" t="s">
        <v>82</v>
      </c>
      <c r="D7415" s="106">
        <v>43221</v>
      </c>
      <c r="E7415" s="98" t="s">
        <v>207</v>
      </c>
      <c r="F7415" s="100">
        <v>43221</v>
      </c>
      <c r="G7415" s="98">
        <v>1277.53</v>
      </c>
      <c r="H7415" s="98">
        <v>120.15</v>
      </c>
    </row>
    <row r="7416" spans="1:8" x14ac:dyDescent="0.2">
      <c r="A7416" s="98" t="s">
        <v>71</v>
      </c>
      <c r="B7416" s="98" t="s">
        <v>54</v>
      </c>
      <c r="C7416" s="98" t="s">
        <v>80</v>
      </c>
      <c r="D7416" s="106">
        <v>43221</v>
      </c>
      <c r="E7416" s="98" t="s">
        <v>199</v>
      </c>
      <c r="F7416" s="100">
        <v>43221</v>
      </c>
      <c r="G7416" s="98">
        <v>28140.16</v>
      </c>
      <c r="H7416" s="98">
        <v>1997.88</v>
      </c>
    </row>
    <row r="7417" spans="1:8" x14ac:dyDescent="0.2">
      <c r="A7417" s="98" t="s">
        <v>71</v>
      </c>
      <c r="B7417" s="98" t="s">
        <v>54</v>
      </c>
      <c r="C7417" s="98" t="s">
        <v>80</v>
      </c>
      <c r="D7417" s="106">
        <v>43221</v>
      </c>
      <c r="E7417" s="98" t="s">
        <v>198</v>
      </c>
      <c r="F7417" s="100">
        <v>43221</v>
      </c>
      <c r="G7417" s="98">
        <v>28140.16</v>
      </c>
      <c r="H7417" s="98">
        <v>-1997.88</v>
      </c>
    </row>
    <row r="7418" spans="1:8" x14ac:dyDescent="0.2">
      <c r="A7418" s="98" t="s">
        <v>71</v>
      </c>
      <c r="B7418" s="98" t="s">
        <v>54</v>
      </c>
      <c r="C7418" s="98" t="s">
        <v>80</v>
      </c>
      <c r="D7418" s="106">
        <v>43221</v>
      </c>
      <c r="E7418" s="98" t="s">
        <v>202</v>
      </c>
      <c r="F7418" s="100">
        <v>43221</v>
      </c>
      <c r="G7418" s="98">
        <v>26925.87</v>
      </c>
      <c r="H7418" s="98">
        <v>3554.27</v>
      </c>
    </row>
    <row r="7419" spans="1:8" x14ac:dyDescent="0.2">
      <c r="A7419" s="98" t="s">
        <v>71</v>
      </c>
      <c r="B7419" s="98" t="s">
        <v>54</v>
      </c>
      <c r="C7419" s="98" t="s">
        <v>80</v>
      </c>
      <c r="D7419" s="106">
        <v>43221</v>
      </c>
      <c r="E7419" s="98" t="s">
        <v>203</v>
      </c>
      <c r="F7419" s="100">
        <v>43221</v>
      </c>
      <c r="G7419" s="98">
        <v>1214.29</v>
      </c>
      <c r="H7419" s="98">
        <v>160.33000000000001</v>
      </c>
    </row>
    <row r="7420" spans="1:8" x14ac:dyDescent="0.2">
      <c r="A7420" s="98" t="s">
        <v>71</v>
      </c>
      <c r="B7420" s="98" t="s">
        <v>54</v>
      </c>
      <c r="C7420" s="98" t="s">
        <v>81</v>
      </c>
      <c r="D7420" s="106">
        <v>43221</v>
      </c>
      <c r="E7420" s="98" t="s">
        <v>204</v>
      </c>
      <c r="F7420" s="100">
        <v>43221</v>
      </c>
      <c r="G7420" s="98">
        <v>82747</v>
      </c>
      <c r="H7420" s="98">
        <v>5378.58</v>
      </c>
    </row>
    <row r="7421" spans="1:8" x14ac:dyDescent="0.2">
      <c r="A7421" s="98" t="s">
        <v>71</v>
      </c>
      <c r="B7421" s="98" t="s">
        <v>54</v>
      </c>
      <c r="C7421" s="98" t="s">
        <v>81</v>
      </c>
      <c r="D7421" s="106">
        <v>43221</v>
      </c>
      <c r="E7421" s="98" t="s">
        <v>205</v>
      </c>
      <c r="F7421" s="100">
        <v>43221</v>
      </c>
      <c r="G7421" s="98">
        <v>3732.02</v>
      </c>
      <c r="H7421" s="98">
        <v>242.57</v>
      </c>
    </row>
    <row r="7422" spans="1:8" x14ac:dyDescent="0.2">
      <c r="A7422" s="98" t="s">
        <v>71</v>
      </c>
      <c r="B7422" s="98" t="s">
        <v>54</v>
      </c>
      <c r="C7422" s="98" t="s">
        <v>81</v>
      </c>
      <c r="D7422" s="106">
        <v>43221</v>
      </c>
      <c r="E7422" s="98" t="s">
        <v>199</v>
      </c>
      <c r="F7422" s="100">
        <v>43221</v>
      </c>
      <c r="G7422" s="98">
        <v>86479.02</v>
      </c>
      <c r="H7422" s="98">
        <v>3026.76</v>
      </c>
    </row>
    <row r="7423" spans="1:8" x14ac:dyDescent="0.2">
      <c r="A7423" s="98" t="s">
        <v>71</v>
      </c>
      <c r="B7423" s="98" t="s">
        <v>54</v>
      </c>
      <c r="C7423" s="98" t="s">
        <v>81</v>
      </c>
      <c r="D7423" s="106">
        <v>43221</v>
      </c>
      <c r="E7423" s="98" t="s">
        <v>198</v>
      </c>
      <c r="F7423" s="100">
        <v>43221</v>
      </c>
      <c r="G7423" s="98">
        <v>86479.02</v>
      </c>
      <c r="H7423" s="98">
        <v>-3026.76</v>
      </c>
    </row>
    <row r="7424" spans="1:8" x14ac:dyDescent="0.2">
      <c r="A7424" s="98" t="s">
        <v>71</v>
      </c>
      <c r="B7424" s="98" t="s">
        <v>54</v>
      </c>
      <c r="C7424" s="98" t="s">
        <v>82</v>
      </c>
      <c r="D7424" s="106">
        <v>43221</v>
      </c>
      <c r="E7424" s="98" t="s">
        <v>199</v>
      </c>
      <c r="F7424" s="100">
        <v>43221</v>
      </c>
      <c r="G7424" s="98">
        <v>30651.42</v>
      </c>
      <c r="H7424" s="98">
        <v>1594.1</v>
      </c>
    </row>
    <row r="7425" spans="1:8" x14ac:dyDescent="0.2">
      <c r="A7425" s="98" t="s">
        <v>71</v>
      </c>
      <c r="B7425" s="98" t="s">
        <v>54</v>
      </c>
      <c r="C7425" s="98" t="s">
        <v>82</v>
      </c>
      <c r="D7425" s="106">
        <v>43221</v>
      </c>
      <c r="E7425" s="98" t="s">
        <v>206</v>
      </c>
      <c r="F7425" s="100">
        <v>43221</v>
      </c>
      <c r="G7425" s="98">
        <v>29328.75</v>
      </c>
      <c r="H7425" s="98">
        <v>2756.97</v>
      </c>
    </row>
    <row r="7426" spans="1:8" x14ac:dyDescent="0.2">
      <c r="A7426" s="98" t="s">
        <v>71</v>
      </c>
      <c r="B7426" s="98" t="s">
        <v>54</v>
      </c>
      <c r="C7426" s="98" t="s">
        <v>82</v>
      </c>
      <c r="D7426" s="106">
        <v>43221</v>
      </c>
      <c r="E7426" s="98" t="s">
        <v>207</v>
      </c>
      <c r="F7426" s="100">
        <v>43221</v>
      </c>
      <c r="G7426" s="98">
        <v>1322.67</v>
      </c>
      <c r="H7426" s="98">
        <v>124.46</v>
      </c>
    </row>
    <row r="7427" spans="1:8" x14ac:dyDescent="0.2">
      <c r="A7427" s="98" t="s">
        <v>71</v>
      </c>
      <c r="B7427" s="98" t="s">
        <v>54</v>
      </c>
      <c r="C7427" s="98" t="s">
        <v>82</v>
      </c>
      <c r="D7427" s="106">
        <v>43221</v>
      </c>
      <c r="E7427" s="98" t="s">
        <v>198</v>
      </c>
      <c r="F7427" s="100">
        <v>43221</v>
      </c>
      <c r="G7427" s="98">
        <v>30651.42</v>
      </c>
      <c r="H7427" s="98">
        <v>-1594.1</v>
      </c>
    </row>
    <row r="7428" spans="1:8" x14ac:dyDescent="0.2">
      <c r="A7428" s="98" t="s">
        <v>71</v>
      </c>
      <c r="B7428" s="98" t="s">
        <v>54</v>
      </c>
      <c r="C7428" s="98" t="s">
        <v>80</v>
      </c>
      <c r="D7428" s="106">
        <v>43221</v>
      </c>
      <c r="E7428" s="98" t="s">
        <v>199</v>
      </c>
      <c r="F7428" s="100">
        <v>43221</v>
      </c>
      <c r="G7428" s="98">
        <v>47.35</v>
      </c>
      <c r="H7428" s="98">
        <v>3.36</v>
      </c>
    </row>
    <row r="7429" spans="1:8" x14ac:dyDescent="0.2">
      <c r="A7429" s="98" t="s">
        <v>71</v>
      </c>
      <c r="B7429" s="98" t="s">
        <v>54</v>
      </c>
      <c r="C7429" s="98" t="s">
        <v>82</v>
      </c>
      <c r="D7429" s="106">
        <v>43221</v>
      </c>
      <c r="E7429" s="98" t="s">
        <v>199</v>
      </c>
      <c r="F7429" s="100">
        <v>43221</v>
      </c>
      <c r="G7429" s="98">
        <v>39913.120000000003</v>
      </c>
      <c r="H7429" s="98">
        <v>2075.5300000000002</v>
      </c>
    </row>
    <row r="7430" spans="1:8" x14ac:dyDescent="0.2">
      <c r="A7430" s="98" t="s">
        <v>71</v>
      </c>
      <c r="B7430" s="98" t="s">
        <v>54</v>
      </c>
      <c r="C7430" s="98" t="s">
        <v>82</v>
      </c>
      <c r="D7430" s="106">
        <v>43221</v>
      </c>
      <c r="E7430" s="98" t="s">
        <v>198</v>
      </c>
      <c r="F7430" s="100">
        <v>43221</v>
      </c>
      <c r="G7430" s="98">
        <v>39913.120000000003</v>
      </c>
      <c r="H7430" s="98">
        <v>-2075.5300000000002</v>
      </c>
    </row>
    <row r="7431" spans="1:8" x14ac:dyDescent="0.2">
      <c r="A7431" s="98" t="s">
        <v>71</v>
      </c>
      <c r="B7431" s="98" t="s">
        <v>54</v>
      </c>
      <c r="C7431" s="98" t="s">
        <v>82</v>
      </c>
      <c r="D7431" s="106">
        <v>43221</v>
      </c>
      <c r="E7431" s="98" t="s">
        <v>206</v>
      </c>
      <c r="F7431" s="100">
        <v>43221</v>
      </c>
      <c r="G7431" s="98">
        <v>38190.78</v>
      </c>
      <c r="H7431" s="98">
        <v>3589.88</v>
      </c>
    </row>
    <row r="7432" spans="1:8" x14ac:dyDescent="0.2">
      <c r="A7432" s="98" t="s">
        <v>71</v>
      </c>
      <c r="B7432" s="98" t="s">
        <v>54</v>
      </c>
      <c r="C7432" s="98" t="s">
        <v>82</v>
      </c>
      <c r="D7432" s="106">
        <v>43221</v>
      </c>
      <c r="E7432" s="98" t="s">
        <v>207</v>
      </c>
      <c r="F7432" s="100">
        <v>43221</v>
      </c>
      <c r="G7432" s="98">
        <v>1722.34</v>
      </c>
      <c r="H7432" s="98">
        <v>161.75</v>
      </c>
    </row>
    <row r="7433" spans="1:8" x14ac:dyDescent="0.2">
      <c r="A7433" s="98" t="s">
        <v>71</v>
      </c>
      <c r="B7433" s="98" t="s">
        <v>54</v>
      </c>
      <c r="C7433" s="98" t="s">
        <v>80</v>
      </c>
      <c r="D7433" s="106">
        <v>43221</v>
      </c>
      <c r="E7433" s="98" t="s">
        <v>199</v>
      </c>
      <c r="F7433" s="100">
        <v>43221</v>
      </c>
      <c r="G7433" s="98">
        <v>26669.3</v>
      </c>
      <c r="H7433" s="98">
        <v>1893.59</v>
      </c>
    </row>
    <row r="7434" spans="1:8" x14ac:dyDescent="0.2">
      <c r="A7434" s="98" t="s">
        <v>71</v>
      </c>
      <c r="B7434" s="98" t="s">
        <v>54</v>
      </c>
      <c r="C7434" s="98" t="s">
        <v>80</v>
      </c>
      <c r="D7434" s="106">
        <v>43221</v>
      </c>
      <c r="E7434" s="98" t="s">
        <v>198</v>
      </c>
      <c r="F7434" s="100">
        <v>43221</v>
      </c>
      <c r="G7434" s="98">
        <v>26669.3</v>
      </c>
      <c r="H7434" s="98">
        <v>-1893.59</v>
      </c>
    </row>
    <row r="7435" spans="1:8" x14ac:dyDescent="0.2">
      <c r="A7435" s="98" t="s">
        <v>71</v>
      </c>
      <c r="B7435" s="98" t="s">
        <v>54</v>
      </c>
      <c r="C7435" s="98" t="s">
        <v>80</v>
      </c>
      <c r="D7435" s="106">
        <v>43221</v>
      </c>
      <c r="E7435" s="98" t="s">
        <v>202</v>
      </c>
      <c r="F7435" s="100">
        <v>43221</v>
      </c>
      <c r="G7435" s="98">
        <v>25518.51</v>
      </c>
      <c r="H7435" s="98">
        <v>3368.44</v>
      </c>
    </row>
    <row r="7436" spans="1:8" x14ac:dyDescent="0.2">
      <c r="A7436" s="98" t="s">
        <v>71</v>
      </c>
      <c r="B7436" s="98" t="s">
        <v>54</v>
      </c>
      <c r="C7436" s="98" t="s">
        <v>80</v>
      </c>
      <c r="D7436" s="106">
        <v>43221</v>
      </c>
      <c r="E7436" s="98" t="s">
        <v>203</v>
      </c>
      <c r="F7436" s="100">
        <v>43221</v>
      </c>
      <c r="G7436" s="98">
        <v>1150.79</v>
      </c>
      <c r="H7436" s="98">
        <v>151.99</v>
      </c>
    </row>
    <row r="7437" spans="1:8" x14ac:dyDescent="0.2">
      <c r="A7437" s="98" t="s">
        <v>71</v>
      </c>
      <c r="B7437" s="98" t="s">
        <v>54</v>
      </c>
      <c r="C7437" s="98" t="s">
        <v>81</v>
      </c>
      <c r="D7437" s="106">
        <v>43221</v>
      </c>
      <c r="E7437" s="98" t="s">
        <v>204</v>
      </c>
      <c r="F7437" s="100">
        <v>43221</v>
      </c>
      <c r="G7437" s="98">
        <v>79641.119999999995</v>
      </c>
      <c r="H7437" s="98">
        <v>5176.66</v>
      </c>
    </row>
    <row r="7438" spans="1:8" x14ac:dyDescent="0.2">
      <c r="A7438" s="98" t="s">
        <v>71</v>
      </c>
      <c r="B7438" s="98" t="s">
        <v>54</v>
      </c>
      <c r="C7438" s="98" t="s">
        <v>81</v>
      </c>
      <c r="D7438" s="106">
        <v>43221</v>
      </c>
      <c r="E7438" s="98" t="s">
        <v>205</v>
      </c>
      <c r="F7438" s="100">
        <v>43221</v>
      </c>
      <c r="G7438" s="98">
        <v>3591.75</v>
      </c>
      <c r="H7438" s="98">
        <v>233.64</v>
      </c>
    </row>
    <row r="7439" spans="1:8" x14ac:dyDescent="0.2">
      <c r="A7439" s="98" t="s">
        <v>71</v>
      </c>
      <c r="B7439" s="98" t="s">
        <v>54</v>
      </c>
      <c r="C7439" s="98" t="s">
        <v>81</v>
      </c>
      <c r="D7439" s="106">
        <v>43221</v>
      </c>
      <c r="E7439" s="98" t="s">
        <v>199</v>
      </c>
      <c r="F7439" s="100">
        <v>43221</v>
      </c>
      <c r="G7439" s="98">
        <v>83232.87</v>
      </c>
      <c r="H7439" s="98">
        <v>2913.19</v>
      </c>
    </row>
    <row r="7440" spans="1:8" x14ac:dyDescent="0.2">
      <c r="A7440" s="98" t="s">
        <v>71</v>
      </c>
      <c r="B7440" s="98" t="s">
        <v>54</v>
      </c>
      <c r="C7440" s="98" t="s">
        <v>81</v>
      </c>
      <c r="D7440" s="106">
        <v>43221</v>
      </c>
      <c r="E7440" s="98" t="s">
        <v>198</v>
      </c>
      <c r="F7440" s="100">
        <v>43221</v>
      </c>
      <c r="G7440" s="98">
        <v>83232.87</v>
      </c>
      <c r="H7440" s="98">
        <v>-2913.19</v>
      </c>
    </row>
    <row r="7441" spans="1:8" x14ac:dyDescent="0.2">
      <c r="A7441" s="98" t="s">
        <v>71</v>
      </c>
      <c r="B7441" s="98" t="s">
        <v>54</v>
      </c>
      <c r="C7441" s="98" t="s">
        <v>80</v>
      </c>
      <c r="D7441" s="106">
        <v>43221</v>
      </c>
      <c r="E7441" s="98" t="s">
        <v>198</v>
      </c>
      <c r="F7441" s="100">
        <v>43101</v>
      </c>
      <c r="G7441" s="98">
        <v>59638.65</v>
      </c>
      <c r="H7441" s="98">
        <v>-3160.78</v>
      </c>
    </row>
    <row r="7442" spans="1:8" x14ac:dyDescent="0.2">
      <c r="A7442" s="98" t="s">
        <v>71</v>
      </c>
      <c r="B7442" s="98" t="s">
        <v>54</v>
      </c>
      <c r="C7442" s="98" t="s">
        <v>80</v>
      </c>
      <c r="D7442" s="106">
        <v>43221</v>
      </c>
      <c r="E7442" s="98" t="s">
        <v>193</v>
      </c>
      <c r="F7442" s="100">
        <v>43101</v>
      </c>
      <c r="G7442" s="98">
        <v>57065.07</v>
      </c>
      <c r="H7442" s="98">
        <v>7532.7</v>
      </c>
    </row>
    <row r="7443" spans="1:8" x14ac:dyDescent="0.2">
      <c r="A7443" s="98" t="s">
        <v>71</v>
      </c>
      <c r="B7443" s="98" t="s">
        <v>54</v>
      </c>
      <c r="C7443" s="98" t="s">
        <v>80</v>
      </c>
      <c r="D7443" s="106">
        <v>43221</v>
      </c>
      <c r="E7443" s="98" t="s">
        <v>192</v>
      </c>
      <c r="F7443" s="100">
        <v>43101</v>
      </c>
      <c r="G7443" s="98">
        <v>2573.58</v>
      </c>
      <c r="H7443" s="98">
        <v>339.74</v>
      </c>
    </row>
    <row r="7444" spans="1:8" x14ac:dyDescent="0.2">
      <c r="A7444" s="98" t="s">
        <v>71</v>
      </c>
      <c r="B7444" s="98" t="s">
        <v>54</v>
      </c>
      <c r="C7444" s="98" t="s">
        <v>80</v>
      </c>
      <c r="D7444" s="106">
        <v>43221</v>
      </c>
      <c r="E7444" s="98" t="s">
        <v>199</v>
      </c>
      <c r="F7444" s="100">
        <v>43101</v>
      </c>
      <c r="G7444" s="98">
        <v>59638.65</v>
      </c>
      <c r="H7444" s="98">
        <v>3160.78</v>
      </c>
    </row>
    <row r="7445" spans="1:8" x14ac:dyDescent="0.2">
      <c r="A7445" s="98" t="s">
        <v>71</v>
      </c>
      <c r="B7445" s="98" t="s">
        <v>54</v>
      </c>
      <c r="C7445" s="98" t="s">
        <v>81</v>
      </c>
      <c r="D7445" s="106">
        <v>43221</v>
      </c>
      <c r="E7445" s="98" t="s">
        <v>198</v>
      </c>
      <c r="F7445" s="100">
        <v>43101</v>
      </c>
      <c r="G7445" s="98">
        <v>245655.74</v>
      </c>
      <c r="H7445" s="98">
        <v>-6387.11</v>
      </c>
    </row>
    <row r="7446" spans="1:8" x14ac:dyDescent="0.2">
      <c r="A7446" s="98" t="s">
        <v>71</v>
      </c>
      <c r="B7446" s="98" t="s">
        <v>54</v>
      </c>
      <c r="C7446" s="98" t="s">
        <v>81</v>
      </c>
      <c r="D7446" s="106">
        <v>43221</v>
      </c>
      <c r="E7446" s="98" t="s">
        <v>195</v>
      </c>
      <c r="F7446" s="100">
        <v>43101</v>
      </c>
      <c r="G7446" s="98">
        <v>235054.95</v>
      </c>
      <c r="H7446" s="98">
        <v>15278.55</v>
      </c>
    </row>
    <row r="7447" spans="1:8" x14ac:dyDescent="0.2">
      <c r="A7447" s="98" t="s">
        <v>71</v>
      </c>
      <c r="B7447" s="98" t="s">
        <v>54</v>
      </c>
      <c r="C7447" s="98" t="s">
        <v>81</v>
      </c>
      <c r="D7447" s="106">
        <v>43221</v>
      </c>
      <c r="E7447" s="98" t="s">
        <v>194</v>
      </c>
      <c r="F7447" s="100">
        <v>43101</v>
      </c>
      <c r="G7447" s="98">
        <v>10600.79</v>
      </c>
      <c r="H7447" s="98">
        <v>689.03</v>
      </c>
    </row>
    <row r="7448" spans="1:8" x14ac:dyDescent="0.2">
      <c r="A7448" s="98" t="s">
        <v>71</v>
      </c>
      <c r="B7448" s="98" t="s">
        <v>54</v>
      </c>
      <c r="C7448" s="98" t="s">
        <v>81</v>
      </c>
      <c r="D7448" s="106">
        <v>43221</v>
      </c>
      <c r="E7448" s="98" t="s">
        <v>199</v>
      </c>
      <c r="F7448" s="100">
        <v>43101</v>
      </c>
      <c r="G7448" s="98">
        <v>245655.74</v>
      </c>
      <c r="H7448" s="98">
        <v>6387.11</v>
      </c>
    </row>
    <row r="7449" spans="1:8" x14ac:dyDescent="0.2">
      <c r="A7449" s="98" t="s">
        <v>71</v>
      </c>
      <c r="B7449" s="98" t="s">
        <v>54</v>
      </c>
      <c r="C7449" s="98" t="s">
        <v>82</v>
      </c>
      <c r="D7449" s="106">
        <v>43221</v>
      </c>
      <c r="E7449" s="98" t="s">
        <v>198</v>
      </c>
      <c r="F7449" s="100">
        <v>43101</v>
      </c>
      <c r="G7449" s="98">
        <v>54733.41</v>
      </c>
      <c r="H7449" s="98">
        <v>-2080.09</v>
      </c>
    </row>
    <row r="7450" spans="1:8" x14ac:dyDescent="0.2">
      <c r="A7450" s="98" t="s">
        <v>71</v>
      </c>
      <c r="B7450" s="98" t="s">
        <v>54</v>
      </c>
      <c r="C7450" s="98" t="s">
        <v>82</v>
      </c>
      <c r="D7450" s="106">
        <v>43221</v>
      </c>
      <c r="E7450" s="98" t="s">
        <v>197</v>
      </c>
      <c r="F7450" s="100">
        <v>43101</v>
      </c>
      <c r="G7450" s="98">
        <v>52371.37</v>
      </c>
      <c r="H7450" s="98">
        <v>4975.2700000000004</v>
      </c>
    </row>
    <row r="7451" spans="1:8" x14ac:dyDescent="0.2">
      <c r="A7451" s="98" t="s">
        <v>71</v>
      </c>
      <c r="B7451" s="98" t="s">
        <v>54</v>
      </c>
      <c r="C7451" s="98" t="s">
        <v>82</v>
      </c>
      <c r="D7451" s="106">
        <v>43221</v>
      </c>
      <c r="E7451" s="98" t="s">
        <v>196</v>
      </c>
      <c r="F7451" s="100">
        <v>43101</v>
      </c>
      <c r="G7451" s="98">
        <v>2362.04</v>
      </c>
      <c r="H7451" s="98">
        <v>224.39</v>
      </c>
    </row>
    <row r="7452" spans="1:8" x14ac:dyDescent="0.2">
      <c r="A7452" s="98" t="s">
        <v>71</v>
      </c>
      <c r="B7452" s="98" t="s">
        <v>54</v>
      </c>
      <c r="C7452" s="98" t="s">
        <v>82</v>
      </c>
      <c r="D7452" s="106">
        <v>43221</v>
      </c>
      <c r="E7452" s="98" t="s">
        <v>199</v>
      </c>
      <c r="F7452" s="100">
        <v>43101</v>
      </c>
      <c r="G7452" s="98">
        <v>54733.41</v>
      </c>
      <c r="H7452" s="98">
        <v>2080.09</v>
      </c>
    </row>
    <row r="7453" spans="1:8" x14ac:dyDescent="0.2">
      <c r="A7453" s="98" t="s">
        <v>71</v>
      </c>
      <c r="B7453" s="98" t="s">
        <v>54</v>
      </c>
      <c r="C7453" s="98" t="s">
        <v>80</v>
      </c>
      <c r="D7453" s="106">
        <v>43221</v>
      </c>
      <c r="E7453" s="98" t="s">
        <v>198</v>
      </c>
      <c r="F7453" s="100">
        <v>43101</v>
      </c>
      <c r="G7453" s="98">
        <v>110612.13</v>
      </c>
      <c r="H7453" s="98">
        <v>-5862.3</v>
      </c>
    </row>
    <row r="7454" spans="1:8" x14ac:dyDescent="0.2">
      <c r="A7454" s="98" t="s">
        <v>71</v>
      </c>
      <c r="B7454" s="98" t="s">
        <v>54</v>
      </c>
      <c r="C7454" s="98" t="s">
        <v>80</v>
      </c>
      <c r="D7454" s="106">
        <v>43221</v>
      </c>
      <c r="E7454" s="98" t="s">
        <v>193</v>
      </c>
      <c r="F7454" s="100">
        <v>43101</v>
      </c>
      <c r="G7454" s="98">
        <v>105838.76</v>
      </c>
      <c r="H7454" s="98">
        <v>13970.87</v>
      </c>
    </row>
    <row r="7455" spans="1:8" x14ac:dyDescent="0.2">
      <c r="A7455" s="98" t="s">
        <v>71</v>
      </c>
      <c r="B7455" s="98" t="s">
        <v>54</v>
      </c>
      <c r="C7455" s="98" t="s">
        <v>80</v>
      </c>
      <c r="D7455" s="106">
        <v>43221</v>
      </c>
      <c r="E7455" s="98" t="s">
        <v>192</v>
      </c>
      <c r="F7455" s="100">
        <v>43101</v>
      </c>
      <c r="G7455" s="98">
        <v>4773.37</v>
      </c>
      <c r="H7455" s="98">
        <v>630.14</v>
      </c>
    </row>
    <row r="7456" spans="1:8" x14ac:dyDescent="0.2">
      <c r="A7456" s="98" t="s">
        <v>71</v>
      </c>
      <c r="B7456" s="98" t="s">
        <v>54</v>
      </c>
      <c r="C7456" s="98" t="s">
        <v>80</v>
      </c>
      <c r="D7456" s="106">
        <v>43221</v>
      </c>
      <c r="E7456" s="98" t="s">
        <v>199</v>
      </c>
      <c r="F7456" s="100">
        <v>43101</v>
      </c>
      <c r="G7456" s="98">
        <v>110612.13</v>
      </c>
      <c r="H7456" s="98">
        <v>5862.3</v>
      </c>
    </row>
    <row r="7457" spans="1:8" x14ac:dyDescent="0.2">
      <c r="A7457" s="98" t="s">
        <v>71</v>
      </c>
      <c r="B7457" s="98" t="s">
        <v>54</v>
      </c>
      <c r="C7457" s="98" t="s">
        <v>81</v>
      </c>
      <c r="D7457" s="106">
        <v>43221</v>
      </c>
      <c r="E7457" s="98" t="s">
        <v>198</v>
      </c>
      <c r="F7457" s="100">
        <v>43101</v>
      </c>
      <c r="G7457" s="98">
        <v>398554.53</v>
      </c>
      <c r="H7457" s="98">
        <v>-10362.33</v>
      </c>
    </row>
    <row r="7458" spans="1:8" x14ac:dyDescent="0.2">
      <c r="A7458" s="98" t="s">
        <v>71</v>
      </c>
      <c r="B7458" s="98" t="s">
        <v>54</v>
      </c>
      <c r="C7458" s="98" t="s">
        <v>81</v>
      </c>
      <c r="D7458" s="106">
        <v>43221</v>
      </c>
      <c r="E7458" s="98" t="s">
        <v>195</v>
      </c>
      <c r="F7458" s="100">
        <v>43101</v>
      </c>
      <c r="G7458" s="98">
        <v>381355.36</v>
      </c>
      <c r="H7458" s="98">
        <v>24788.09</v>
      </c>
    </row>
    <row r="7459" spans="1:8" x14ac:dyDescent="0.2">
      <c r="A7459" s="98" t="s">
        <v>71</v>
      </c>
      <c r="B7459" s="98" t="s">
        <v>54</v>
      </c>
      <c r="C7459" s="98" t="s">
        <v>81</v>
      </c>
      <c r="D7459" s="106">
        <v>43221</v>
      </c>
      <c r="E7459" s="98" t="s">
        <v>194</v>
      </c>
      <c r="F7459" s="100">
        <v>43101</v>
      </c>
      <c r="G7459" s="98">
        <v>17199.169999999998</v>
      </c>
      <c r="H7459" s="98">
        <v>1118.05</v>
      </c>
    </row>
    <row r="7460" spans="1:8" x14ac:dyDescent="0.2">
      <c r="A7460" s="98" t="s">
        <v>71</v>
      </c>
      <c r="B7460" s="98" t="s">
        <v>54</v>
      </c>
      <c r="C7460" s="98" t="s">
        <v>81</v>
      </c>
      <c r="D7460" s="106">
        <v>43221</v>
      </c>
      <c r="E7460" s="98" t="s">
        <v>199</v>
      </c>
      <c r="F7460" s="100">
        <v>43101</v>
      </c>
      <c r="G7460" s="98">
        <v>398554.53</v>
      </c>
      <c r="H7460" s="98">
        <v>10362.33</v>
      </c>
    </row>
    <row r="7461" spans="1:8" x14ac:dyDescent="0.2">
      <c r="A7461" s="98" t="s">
        <v>71</v>
      </c>
      <c r="B7461" s="98" t="s">
        <v>54</v>
      </c>
      <c r="C7461" s="98" t="s">
        <v>82</v>
      </c>
      <c r="D7461" s="106">
        <v>43221</v>
      </c>
      <c r="E7461" s="98" t="s">
        <v>198</v>
      </c>
      <c r="F7461" s="100">
        <v>43101</v>
      </c>
      <c r="G7461" s="98">
        <v>99259.78</v>
      </c>
      <c r="H7461" s="98">
        <v>-3771.93</v>
      </c>
    </row>
    <row r="7462" spans="1:8" x14ac:dyDescent="0.2">
      <c r="A7462" s="98" t="s">
        <v>71</v>
      </c>
      <c r="B7462" s="98" t="s">
        <v>54</v>
      </c>
      <c r="C7462" s="98" t="s">
        <v>82</v>
      </c>
      <c r="D7462" s="106">
        <v>43221</v>
      </c>
      <c r="E7462" s="98" t="s">
        <v>197</v>
      </c>
      <c r="F7462" s="100">
        <v>43101</v>
      </c>
      <c r="G7462" s="98">
        <v>94976.35</v>
      </c>
      <c r="H7462" s="98">
        <v>9022.9</v>
      </c>
    </row>
    <row r="7463" spans="1:8" x14ac:dyDescent="0.2">
      <c r="A7463" s="98" t="s">
        <v>71</v>
      </c>
      <c r="B7463" s="98" t="s">
        <v>54</v>
      </c>
      <c r="C7463" s="98" t="s">
        <v>82</v>
      </c>
      <c r="D7463" s="106">
        <v>43221</v>
      </c>
      <c r="E7463" s="98" t="s">
        <v>196</v>
      </c>
      <c r="F7463" s="100">
        <v>43101</v>
      </c>
      <c r="G7463" s="98">
        <v>4283.43</v>
      </c>
      <c r="H7463" s="98">
        <v>406.93</v>
      </c>
    </row>
    <row r="7464" spans="1:8" x14ac:dyDescent="0.2">
      <c r="A7464" s="98" t="s">
        <v>71</v>
      </c>
      <c r="B7464" s="98" t="s">
        <v>54</v>
      </c>
      <c r="C7464" s="98" t="s">
        <v>82</v>
      </c>
      <c r="D7464" s="106">
        <v>43221</v>
      </c>
      <c r="E7464" s="98" t="s">
        <v>199</v>
      </c>
      <c r="F7464" s="100">
        <v>43101</v>
      </c>
      <c r="G7464" s="98">
        <v>99259.78</v>
      </c>
      <c r="H7464" s="98">
        <v>3771.93</v>
      </c>
    </row>
    <row r="7465" spans="1:8" x14ac:dyDescent="0.2">
      <c r="A7465" s="98" t="s">
        <v>71</v>
      </c>
      <c r="B7465" s="98" t="s">
        <v>54</v>
      </c>
      <c r="C7465" s="98" t="s">
        <v>81</v>
      </c>
      <c r="D7465" s="106">
        <v>43221</v>
      </c>
      <c r="E7465" s="98" t="s">
        <v>198</v>
      </c>
      <c r="F7465" s="100">
        <v>43101</v>
      </c>
      <c r="G7465" s="98">
        <v>813060.76</v>
      </c>
      <c r="H7465" s="98">
        <v>-21139.57</v>
      </c>
    </row>
    <row r="7466" spans="1:8" x14ac:dyDescent="0.2">
      <c r="A7466" s="98" t="s">
        <v>71</v>
      </c>
      <c r="B7466" s="98" t="s">
        <v>54</v>
      </c>
      <c r="C7466" s="98" t="s">
        <v>81</v>
      </c>
      <c r="D7466" s="106">
        <v>43221</v>
      </c>
      <c r="E7466" s="98" t="s">
        <v>195</v>
      </c>
      <c r="F7466" s="100">
        <v>43101</v>
      </c>
      <c r="G7466" s="98">
        <v>777974.06</v>
      </c>
      <c r="H7466" s="98">
        <v>50570.559999999998</v>
      </c>
    </row>
    <row r="7467" spans="1:8" x14ac:dyDescent="0.2">
      <c r="A7467" s="98" t="s">
        <v>71</v>
      </c>
      <c r="B7467" s="98" t="s">
        <v>54</v>
      </c>
      <c r="C7467" s="98" t="s">
        <v>81</v>
      </c>
      <c r="D7467" s="106">
        <v>43221</v>
      </c>
      <c r="E7467" s="98" t="s">
        <v>194</v>
      </c>
      <c r="F7467" s="100">
        <v>43101</v>
      </c>
      <c r="G7467" s="98">
        <v>35086.699999999997</v>
      </c>
      <c r="H7467" s="98">
        <v>2280.6799999999998</v>
      </c>
    </row>
    <row r="7468" spans="1:8" x14ac:dyDescent="0.2">
      <c r="A7468" s="98" t="s">
        <v>71</v>
      </c>
      <c r="B7468" s="98" t="s">
        <v>54</v>
      </c>
      <c r="C7468" s="98" t="s">
        <v>81</v>
      </c>
      <c r="D7468" s="106">
        <v>43221</v>
      </c>
      <c r="E7468" s="98" t="s">
        <v>199</v>
      </c>
      <c r="F7468" s="100">
        <v>43101</v>
      </c>
      <c r="G7468" s="98">
        <v>813060.76</v>
      </c>
      <c r="H7468" s="98">
        <v>21139.57</v>
      </c>
    </row>
    <row r="7469" spans="1:8" x14ac:dyDescent="0.2">
      <c r="A7469" s="98" t="s">
        <v>71</v>
      </c>
      <c r="B7469" s="98" t="s">
        <v>54</v>
      </c>
      <c r="C7469" s="98" t="s">
        <v>82</v>
      </c>
      <c r="D7469" s="106">
        <v>43221</v>
      </c>
      <c r="E7469" s="98" t="s">
        <v>198</v>
      </c>
      <c r="F7469" s="100">
        <v>43101</v>
      </c>
      <c r="G7469" s="98">
        <v>199367.41</v>
      </c>
      <c r="H7469" s="98">
        <v>-7575.94</v>
      </c>
    </row>
    <row r="7470" spans="1:8" x14ac:dyDescent="0.2">
      <c r="A7470" s="98" t="s">
        <v>71</v>
      </c>
      <c r="B7470" s="98" t="s">
        <v>54</v>
      </c>
      <c r="C7470" s="98" t="s">
        <v>82</v>
      </c>
      <c r="D7470" s="106">
        <v>43221</v>
      </c>
      <c r="E7470" s="98" t="s">
        <v>197</v>
      </c>
      <c r="F7470" s="100">
        <v>43101</v>
      </c>
      <c r="G7470" s="98">
        <v>190764.15</v>
      </c>
      <c r="H7470" s="98">
        <v>18124.73</v>
      </c>
    </row>
    <row r="7471" spans="1:8" x14ac:dyDescent="0.2">
      <c r="A7471" s="98" t="s">
        <v>71</v>
      </c>
      <c r="B7471" s="98" t="s">
        <v>54</v>
      </c>
      <c r="C7471" s="98" t="s">
        <v>82</v>
      </c>
      <c r="D7471" s="106">
        <v>43221</v>
      </c>
      <c r="E7471" s="98" t="s">
        <v>196</v>
      </c>
      <c r="F7471" s="100">
        <v>43101</v>
      </c>
      <c r="G7471" s="98">
        <v>8603.26</v>
      </c>
      <c r="H7471" s="98">
        <v>817.64</v>
      </c>
    </row>
    <row r="7472" spans="1:8" x14ac:dyDescent="0.2">
      <c r="A7472" s="98" t="s">
        <v>71</v>
      </c>
      <c r="B7472" s="98" t="s">
        <v>54</v>
      </c>
      <c r="C7472" s="98" t="s">
        <v>82</v>
      </c>
      <c r="D7472" s="106">
        <v>43221</v>
      </c>
      <c r="E7472" s="98" t="s">
        <v>199</v>
      </c>
      <c r="F7472" s="100">
        <v>43101</v>
      </c>
      <c r="G7472" s="98">
        <v>199367.41</v>
      </c>
      <c r="H7472" s="98">
        <v>7575.94</v>
      </c>
    </row>
    <row r="7473" spans="1:8" x14ac:dyDescent="0.2">
      <c r="A7473" s="98" t="s">
        <v>71</v>
      </c>
      <c r="B7473" s="98" t="s">
        <v>55</v>
      </c>
      <c r="C7473" s="98" t="s">
        <v>80</v>
      </c>
      <c r="D7473" s="106">
        <v>43221</v>
      </c>
      <c r="E7473" s="98" t="s">
        <v>198</v>
      </c>
      <c r="F7473" s="100">
        <v>43101</v>
      </c>
      <c r="G7473" s="98">
        <v>112226.88</v>
      </c>
      <c r="H7473" s="98">
        <v>-5948.03</v>
      </c>
    </row>
    <row r="7474" spans="1:8" x14ac:dyDescent="0.2">
      <c r="A7474" s="98" t="s">
        <v>71</v>
      </c>
      <c r="B7474" s="98" t="s">
        <v>55</v>
      </c>
      <c r="C7474" s="98" t="s">
        <v>80</v>
      </c>
      <c r="D7474" s="106">
        <v>43221</v>
      </c>
      <c r="E7474" s="98" t="s">
        <v>193</v>
      </c>
      <c r="F7474" s="100">
        <v>43101</v>
      </c>
      <c r="G7474" s="98">
        <v>107383.87</v>
      </c>
      <c r="H7474" s="98">
        <v>14174.58</v>
      </c>
    </row>
    <row r="7475" spans="1:8" x14ac:dyDescent="0.2">
      <c r="A7475" s="98" t="s">
        <v>71</v>
      </c>
      <c r="B7475" s="98" t="s">
        <v>55</v>
      </c>
      <c r="C7475" s="98" t="s">
        <v>80</v>
      </c>
      <c r="D7475" s="106">
        <v>43221</v>
      </c>
      <c r="E7475" s="98" t="s">
        <v>192</v>
      </c>
      <c r="F7475" s="100">
        <v>43101</v>
      </c>
      <c r="G7475" s="98">
        <v>4843.01</v>
      </c>
      <c r="H7475" s="98">
        <v>639.33000000000004</v>
      </c>
    </row>
    <row r="7476" spans="1:8" x14ac:dyDescent="0.2">
      <c r="A7476" s="98" t="s">
        <v>71</v>
      </c>
      <c r="B7476" s="98" t="s">
        <v>55</v>
      </c>
      <c r="C7476" s="98" t="s">
        <v>80</v>
      </c>
      <c r="D7476" s="106">
        <v>43221</v>
      </c>
      <c r="E7476" s="98" t="s">
        <v>199</v>
      </c>
      <c r="F7476" s="100">
        <v>43101</v>
      </c>
      <c r="G7476" s="98">
        <v>112226.88</v>
      </c>
      <c r="H7476" s="98">
        <v>5948.03</v>
      </c>
    </row>
    <row r="7477" spans="1:8" x14ac:dyDescent="0.2">
      <c r="A7477" s="98" t="s">
        <v>71</v>
      </c>
      <c r="B7477" s="98" t="s">
        <v>55</v>
      </c>
      <c r="C7477" s="98" t="s">
        <v>81</v>
      </c>
      <c r="D7477" s="106">
        <v>43221</v>
      </c>
      <c r="E7477" s="98" t="s">
        <v>198</v>
      </c>
      <c r="F7477" s="100">
        <v>43101</v>
      </c>
      <c r="G7477" s="98">
        <v>316973.02</v>
      </c>
      <c r="H7477" s="98">
        <v>-8241.31</v>
      </c>
    </row>
    <row r="7478" spans="1:8" x14ac:dyDescent="0.2">
      <c r="A7478" s="98" t="s">
        <v>71</v>
      </c>
      <c r="B7478" s="98" t="s">
        <v>55</v>
      </c>
      <c r="C7478" s="98" t="s">
        <v>81</v>
      </c>
      <c r="D7478" s="106">
        <v>43221</v>
      </c>
      <c r="E7478" s="98" t="s">
        <v>195</v>
      </c>
      <c r="F7478" s="100">
        <v>43101</v>
      </c>
      <c r="G7478" s="98">
        <v>303294.43</v>
      </c>
      <c r="H7478" s="98">
        <v>19714.37</v>
      </c>
    </row>
    <row r="7479" spans="1:8" x14ac:dyDescent="0.2">
      <c r="A7479" s="98" t="s">
        <v>71</v>
      </c>
      <c r="B7479" s="98" t="s">
        <v>55</v>
      </c>
      <c r="C7479" s="98" t="s">
        <v>81</v>
      </c>
      <c r="D7479" s="106">
        <v>43221</v>
      </c>
      <c r="E7479" s="98" t="s">
        <v>194</v>
      </c>
      <c r="F7479" s="100">
        <v>43101</v>
      </c>
      <c r="G7479" s="98">
        <v>13678.59</v>
      </c>
      <c r="H7479" s="98">
        <v>889.09</v>
      </c>
    </row>
    <row r="7480" spans="1:8" x14ac:dyDescent="0.2">
      <c r="A7480" s="98" t="s">
        <v>71</v>
      </c>
      <c r="B7480" s="98" t="s">
        <v>55</v>
      </c>
      <c r="C7480" s="98" t="s">
        <v>81</v>
      </c>
      <c r="D7480" s="106">
        <v>43221</v>
      </c>
      <c r="E7480" s="98" t="s">
        <v>199</v>
      </c>
      <c r="F7480" s="100">
        <v>43101</v>
      </c>
      <c r="G7480" s="98">
        <v>316973.02</v>
      </c>
      <c r="H7480" s="98">
        <v>8241.31</v>
      </c>
    </row>
    <row r="7481" spans="1:8" x14ac:dyDescent="0.2">
      <c r="A7481" s="98" t="s">
        <v>71</v>
      </c>
      <c r="B7481" s="98" t="s">
        <v>55</v>
      </c>
      <c r="C7481" s="98" t="s">
        <v>82</v>
      </c>
      <c r="D7481" s="106">
        <v>43221</v>
      </c>
      <c r="E7481" s="98" t="s">
        <v>198</v>
      </c>
      <c r="F7481" s="100">
        <v>43101</v>
      </c>
      <c r="G7481" s="98">
        <v>122210.83</v>
      </c>
      <c r="H7481" s="98">
        <v>-4644.01</v>
      </c>
    </row>
    <row r="7482" spans="1:8" x14ac:dyDescent="0.2">
      <c r="A7482" s="98" t="s">
        <v>71</v>
      </c>
      <c r="B7482" s="98" t="s">
        <v>55</v>
      </c>
      <c r="C7482" s="98" t="s">
        <v>81</v>
      </c>
      <c r="D7482" s="106">
        <v>43191</v>
      </c>
      <c r="E7482" s="98" t="s">
        <v>198</v>
      </c>
      <c r="F7482" s="100">
        <v>43101</v>
      </c>
      <c r="G7482" s="98">
        <v>189405.97</v>
      </c>
      <c r="H7482" s="98">
        <v>-4924.4799999999996</v>
      </c>
    </row>
    <row r="7483" spans="1:8" x14ac:dyDescent="0.2">
      <c r="A7483" s="98" t="s">
        <v>71</v>
      </c>
      <c r="B7483" s="98" t="s">
        <v>55</v>
      </c>
      <c r="C7483" s="98" t="s">
        <v>81</v>
      </c>
      <c r="D7483" s="106">
        <v>43191</v>
      </c>
      <c r="E7483" s="98" t="s">
        <v>195</v>
      </c>
      <c r="F7483" s="100">
        <v>43101</v>
      </c>
      <c r="G7483" s="98">
        <v>181232.41</v>
      </c>
      <c r="H7483" s="98">
        <v>11780.04</v>
      </c>
    </row>
    <row r="7484" spans="1:8" x14ac:dyDescent="0.2">
      <c r="A7484" s="98" t="s">
        <v>71</v>
      </c>
      <c r="B7484" s="98" t="s">
        <v>55</v>
      </c>
      <c r="C7484" s="98" t="s">
        <v>81</v>
      </c>
      <c r="D7484" s="106">
        <v>43191</v>
      </c>
      <c r="E7484" s="98" t="s">
        <v>194</v>
      </c>
      <c r="F7484" s="100">
        <v>43101</v>
      </c>
      <c r="G7484" s="98">
        <v>8173.56</v>
      </c>
      <c r="H7484" s="98">
        <v>531.20000000000005</v>
      </c>
    </row>
    <row r="7485" spans="1:8" x14ac:dyDescent="0.2">
      <c r="A7485" s="98" t="s">
        <v>71</v>
      </c>
      <c r="B7485" s="98" t="s">
        <v>55</v>
      </c>
      <c r="C7485" s="98" t="s">
        <v>81</v>
      </c>
      <c r="D7485" s="106">
        <v>43191</v>
      </c>
      <c r="E7485" s="98" t="s">
        <v>199</v>
      </c>
      <c r="F7485" s="100">
        <v>43101</v>
      </c>
      <c r="G7485" s="98">
        <v>189405.97</v>
      </c>
      <c r="H7485" s="98">
        <v>4924.4799999999996</v>
      </c>
    </row>
    <row r="7486" spans="1:8" x14ac:dyDescent="0.2">
      <c r="A7486" s="98" t="s">
        <v>71</v>
      </c>
      <c r="B7486" s="98" t="s">
        <v>55</v>
      </c>
      <c r="C7486" s="98" t="s">
        <v>82</v>
      </c>
      <c r="D7486" s="106">
        <v>43191</v>
      </c>
      <c r="E7486" s="98" t="s">
        <v>198</v>
      </c>
      <c r="F7486" s="100">
        <v>43101</v>
      </c>
      <c r="G7486" s="98">
        <v>75694.720000000001</v>
      </c>
      <c r="H7486" s="98">
        <v>-2876.4</v>
      </c>
    </row>
    <row r="7487" spans="1:8" x14ac:dyDescent="0.2">
      <c r="A7487" s="98" t="s">
        <v>71</v>
      </c>
      <c r="B7487" s="98" t="s">
        <v>55</v>
      </c>
      <c r="C7487" s="98" t="s">
        <v>82</v>
      </c>
      <c r="D7487" s="106">
        <v>43191</v>
      </c>
      <c r="E7487" s="98" t="s">
        <v>197</v>
      </c>
      <c r="F7487" s="100">
        <v>43101</v>
      </c>
      <c r="G7487" s="98">
        <v>72428.259999999995</v>
      </c>
      <c r="H7487" s="98">
        <v>6880.69</v>
      </c>
    </row>
    <row r="7488" spans="1:8" x14ac:dyDescent="0.2">
      <c r="A7488" s="98" t="s">
        <v>71</v>
      </c>
      <c r="B7488" s="98" t="s">
        <v>55</v>
      </c>
      <c r="C7488" s="98" t="s">
        <v>82</v>
      </c>
      <c r="D7488" s="106">
        <v>43191</v>
      </c>
      <c r="E7488" s="98" t="s">
        <v>196</v>
      </c>
      <c r="F7488" s="100">
        <v>43101</v>
      </c>
      <c r="G7488" s="98">
        <v>3266.46</v>
      </c>
      <c r="H7488" s="98">
        <v>310.27999999999997</v>
      </c>
    </row>
    <row r="7489" spans="1:8" x14ac:dyDescent="0.2">
      <c r="A7489" s="98" t="s">
        <v>71</v>
      </c>
      <c r="B7489" s="98" t="s">
        <v>55</v>
      </c>
      <c r="C7489" s="98" t="s">
        <v>82</v>
      </c>
      <c r="D7489" s="106">
        <v>43191</v>
      </c>
      <c r="E7489" s="98" t="s">
        <v>199</v>
      </c>
      <c r="F7489" s="100">
        <v>43101</v>
      </c>
      <c r="G7489" s="98">
        <v>75694.720000000001</v>
      </c>
      <c r="H7489" s="98">
        <v>2876.4</v>
      </c>
    </row>
    <row r="7490" spans="1:8" x14ac:dyDescent="0.2">
      <c r="A7490" s="98" t="s">
        <v>71</v>
      </c>
      <c r="B7490" s="98" t="s">
        <v>54</v>
      </c>
      <c r="C7490" s="98" t="s">
        <v>80</v>
      </c>
      <c r="D7490" s="106">
        <v>43191</v>
      </c>
      <c r="E7490" s="98" t="s">
        <v>198</v>
      </c>
      <c r="F7490" s="100">
        <v>43101</v>
      </c>
      <c r="G7490" s="98">
        <v>136847.56</v>
      </c>
      <c r="H7490" s="98">
        <v>-7252.83</v>
      </c>
    </row>
    <row r="7491" spans="1:8" x14ac:dyDescent="0.2">
      <c r="A7491" s="98" t="s">
        <v>71</v>
      </c>
      <c r="B7491" s="98" t="s">
        <v>54</v>
      </c>
      <c r="C7491" s="98" t="s">
        <v>80</v>
      </c>
      <c r="D7491" s="106">
        <v>43191</v>
      </c>
      <c r="E7491" s="98" t="s">
        <v>193</v>
      </c>
      <c r="F7491" s="100">
        <v>43101</v>
      </c>
      <c r="G7491" s="98">
        <v>130942.13</v>
      </c>
      <c r="H7491" s="98">
        <v>17284.27</v>
      </c>
    </row>
    <row r="7492" spans="1:8" x14ac:dyDescent="0.2">
      <c r="A7492" s="98" t="s">
        <v>71</v>
      </c>
      <c r="B7492" s="98" t="s">
        <v>54</v>
      </c>
      <c r="C7492" s="98" t="s">
        <v>80</v>
      </c>
      <c r="D7492" s="106">
        <v>43191</v>
      </c>
      <c r="E7492" s="98" t="s">
        <v>192</v>
      </c>
      <c r="F7492" s="100">
        <v>43101</v>
      </c>
      <c r="G7492" s="98">
        <v>5905.43</v>
      </c>
      <c r="H7492" s="98">
        <v>779.57</v>
      </c>
    </row>
    <row r="7493" spans="1:8" x14ac:dyDescent="0.2">
      <c r="A7493" s="98" t="s">
        <v>71</v>
      </c>
      <c r="B7493" s="98" t="s">
        <v>54</v>
      </c>
      <c r="C7493" s="98" t="s">
        <v>80</v>
      </c>
      <c r="D7493" s="106">
        <v>43191</v>
      </c>
      <c r="E7493" s="98" t="s">
        <v>199</v>
      </c>
      <c r="F7493" s="100">
        <v>43101</v>
      </c>
      <c r="G7493" s="98">
        <v>136847.56</v>
      </c>
      <c r="H7493" s="98">
        <v>7252.83</v>
      </c>
    </row>
    <row r="7494" spans="1:8" x14ac:dyDescent="0.2">
      <c r="A7494" s="98" t="s">
        <v>71</v>
      </c>
      <c r="B7494" s="98" t="s">
        <v>54</v>
      </c>
      <c r="C7494" s="98" t="s">
        <v>81</v>
      </c>
      <c r="D7494" s="106">
        <v>43191</v>
      </c>
      <c r="E7494" s="98" t="s">
        <v>198</v>
      </c>
      <c r="F7494" s="100">
        <v>43101</v>
      </c>
      <c r="G7494" s="98">
        <v>464713.44</v>
      </c>
      <c r="H7494" s="98">
        <v>-12082.61</v>
      </c>
    </row>
    <row r="7495" spans="1:8" x14ac:dyDescent="0.2">
      <c r="A7495" s="98" t="s">
        <v>71</v>
      </c>
      <c r="B7495" s="98" t="s">
        <v>54</v>
      </c>
      <c r="C7495" s="98" t="s">
        <v>81</v>
      </c>
      <c r="D7495" s="106">
        <v>43191</v>
      </c>
      <c r="E7495" s="98" t="s">
        <v>195</v>
      </c>
      <c r="F7495" s="100">
        <v>43101</v>
      </c>
      <c r="G7495" s="98">
        <v>444659.41</v>
      </c>
      <c r="H7495" s="98">
        <v>28902.85</v>
      </c>
    </row>
    <row r="7496" spans="1:8" x14ac:dyDescent="0.2">
      <c r="A7496" s="98" t="s">
        <v>71</v>
      </c>
      <c r="B7496" s="98" t="s">
        <v>54</v>
      </c>
      <c r="C7496" s="98" t="s">
        <v>81</v>
      </c>
      <c r="D7496" s="106">
        <v>43191</v>
      </c>
      <c r="E7496" s="98" t="s">
        <v>194</v>
      </c>
      <c r="F7496" s="100">
        <v>43101</v>
      </c>
      <c r="G7496" s="98">
        <v>20054.03</v>
      </c>
      <c r="H7496" s="98">
        <v>1303.46</v>
      </c>
    </row>
    <row r="7497" spans="1:8" x14ac:dyDescent="0.2">
      <c r="A7497" s="98" t="s">
        <v>71</v>
      </c>
      <c r="B7497" s="98" t="s">
        <v>54</v>
      </c>
      <c r="C7497" s="98" t="s">
        <v>81</v>
      </c>
      <c r="D7497" s="106">
        <v>43191</v>
      </c>
      <c r="E7497" s="98" t="s">
        <v>199</v>
      </c>
      <c r="F7497" s="100">
        <v>43101</v>
      </c>
      <c r="G7497" s="98">
        <v>464713.44</v>
      </c>
      <c r="H7497" s="98">
        <v>12082.61</v>
      </c>
    </row>
    <row r="7498" spans="1:8" x14ac:dyDescent="0.2">
      <c r="A7498" s="98" t="s">
        <v>71</v>
      </c>
      <c r="B7498" s="98" t="s">
        <v>54</v>
      </c>
      <c r="C7498" s="98" t="s">
        <v>82</v>
      </c>
      <c r="D7498" s="106">
        <v>43191</v>
      </c>
      <c r="E7498" s="98" t="s">
        <v>198</v>
      </c>
      <c r="F7498" s="100">
        <v>43101</v>
      </c>
      <c r="G7498" s="98">
        <v>119850.25</v>
      </c>
      <c r="H7498" s="98">
        <v>-4554.3100000000004</v>
      </c>
    </row>
    <row r="7499" spans="1:8" x14ac:dyDescent="0.2">
      <c r="A7499" s="98" t="s">
        <v>71</v>
      </c>
      <c r="B7499" s="98" t="s">
        <v>54</v>
      </c>
      <c r="C7499" s="98" t="s">
        <v>82</v>
      </c>
      <c r="D7499" s="106">
        <v>43191</v>
      </c>
      <c r="E7499" s="98" t="s">
        <v>197</v>
      </c>
      <c r="F7499" s="100">
        <v>43101</v>
      </c>
      <c r="G7499" s="98">
        <v>114678.29</v>
      </c>
      <c r="H7499" s="98">
        <v>10894.5</v>
      </c>
    </row>
    <row r="7500" spans="1:8" x14ac:dyDescent="0.2">
      <c r="A7500" s="98" t="s">
        <v>71</v>
      </c>
      <c r="B7500" s="98" t="s">
        <v>54</v>
      </c>
      <c r="C7500" s="98" t="s">
        <v>82</v>
      </c>
      <c r="D7500" s="106">
        <v>43191</v>
      </c>
      <c r="E7500" s="98" t="s">
        <v>196</v>
      </c>
      <c r="F7500" s="100">
        <v>43101</v>
      </c>
      <c r="G7500" s="98">
        <v>5171.96</v>
      </c>
      <c r="H7500" s="98">
        <v>491.41</v>
      </c>
    </row>
    <row r="7501" spans="1:8" x14ac:dyDescent="0.2">
      <c r="A7501" s="98" t="s">
        <v>71</v>
      </c>
      <c r="B7501" s="98" t="s">
        <v>54</v>
      </c>
      <c r="C7501" s="98" t="s">
        <v>82</v>
      </c>
      <c r="D7501" s="106">
        <v>43191</v>
      </c>
      <c r="E7501" s="98" t="s">
        <v>199</v>
      </c>
      <c r="F7501" s="100">
        <v>43101</v>
      </c>
      <c r="G7501" s="98">
        <v>119850.25</v>
      </c>
      <c r="H7501" s="98">
        <v>4554.3100000000004</v>
      </c>
    </row>
    <row r="7502" spans="1:8" x14ac:dyDescent="0.2">
      <c r="A7502" s="98" t="s">
        <v>71</v>
      </c>
      <c r="B7502" s="98" t="s">
        <v>54</v>
      </c>
      <c r="C7502" s="98" t="s">
        <v>80</v>
      </c>
      <c r="D7502" s="106">
        <v>43191</v>
      </c>
      <c r="E7502" s="98" t="s">
        <v>198</v>
      </c>
      <c r="F7502" s="100">
        <v>43101</v>
      </c>
      <c r="G7502" s="98">
        <v>21902.76</v>
      </c>
      <c r="H7502" s="98">
        <v>-1160.83</v>
      </c>
    </row>
    <row r="7503" spans="1:8" x14ac:dyDescent="0.2">
      <c r="A7503" s="98" t="s">
        <v>71</v>
      </c>
      <c r="B7503" s="98" t="s">
        <v>54</v>
      </c>
      <c r="C7503" s="98" t="s">
        <v>80</v>
      </c>
      <c r="D7503" s="106">
        <v>43191</v>
      </c>
      <c r="E7503" s="98" t="s">
        <v>193</v>
      </c>
      <c r="F7503" s="100">
        <v>43101</v>
      </c>
      <c r="G7503" s="98">
        <v>20957.54</v>
      </c>
      <c r="H7503" s="98">
        <v>2766.35</v>
      </c>
    </row>
    <row r="7504" spans="1:8" x14ac:dyDescent="0.2">
      <c r="A7504" s="98" t="s">
        <v>71</v>
      </c>
      <c r="B7504" s="98" t="s">
        <v>54</v>
      </c>
      <c r="C7504" s="98" t="s">
        <v>80</v>
      </c>
      <c r="D7504" s="106">
        <v>43191</v>
      </c>
      <c r="E7504" s="98" t="s">
        <v>192</v>
      </c>
      <c r="F7504" s="100">
        <v>43101</v>
      </c>
      <c r="G7504" s="98">
        <v>945.22</v>
      </c>
      <c r="H7504" s="98">
        <v>124.73</v>
      </c>
    </row>
    <row r="7505" spans="1:8" x14ac:dyDescent="0.2">
      <c r="A7505" s="98" t="s">
        <v>71</v>
      </c>
      <c r="B7505" s="98" t="s">
        <v>54</v>
      </c>
      <c r="C7505" s="98" t="s">
        <v>80</v>
      </c>
      <c r="D7505" s="106">
        <v>43191</v>
      </c>
      <c r="E7505" s="98" t="s">
        <v>199</v>
      </c>
      <c r="F7505" s="100">
        <v>43101</v>
      </c>
      <c r="G7505" s="98">
        <v>21902.76</v>
      </c>
      <c r="H7505" s="98">
        <v>1160.83</v>
      </c>
    </row>
    <row r="7506" spans="1:8" x14ac:dyDescent="0.2">
      <c r="A7506" s="98" t="s">
        <v>71</v>
      </c>
      <c r="B7506" s="98" t="s">
        <v>54</v>
      </c>
      <c r="C7506" s="98" t="s">
        <v>81</v>
      </c>
      <c r="D7506" s="106">
        <v>43191</v>
      </c>
      <c r="E7506" s="98" t="s">
        <v>198</v>
      </c>
      <c r="F7506" s="100">
        <v>43101</v>
      </c>
      <c r="G7506" s="98">
        <v>85443.08</v>
      </c>
      <c r="H7506" s="98">
        <v>-2221.56</v>
      </c>
    </row>
    <row r="7507" spans="1:8" x14ac:dyDescent="0.2">
      <c r="A7507" s="98" t="s">
        <v>71</v>
      </c>
      <c r="B7507" s="98" t="s">
        <v>54</v>
      </c>
      <c r="C7507" s="98" t="s">
        <v>81</v>
      </c>
      <c r="D7507" s="106">
        <v>43191</v>
      </c>
      <c r="E7507" s="98" t="s">
        <v>195</v>
      </c>
      <c r="F7507" s="100">
        <v>43101</v>
      </c>
      <c r="G7507" s="98">
        <v>81755.94</v>
      </c>
      <c r="H7507" s="98">
        <v>5314.16</v>
      </c>
    </row>
    <row r="7508" spans="1:8" x14ac:dyDescent="0.2">
      <c r="A7508" s="98" t="s">
        <v>71</v>
      </c>
      <c r="B7508" s="98" t="s">
        <v>54</v>
      </c>
      <c r="C7508" s="98" t="s">
        <v>81</v>
      </c>
      <c r="D7508" s="106">
        <v>43191</v>
      </c>
      <c r="E7508" s="98" t="s">
        <v>194</v>
      </c>
      <c r="F7508" s="100">
        <v>43101</v>
      </c>
      <c r="G7508" s="98">
        <v>3687.14</v>
      </c>
      <c r="H7508" s="98">
        <v>239.64</v>
      </c>
    </row>
    <row r="7509" spans="1:8" x14ac:dyDescent="0.2">
      <c r="A7509" s="98" t="s">
        <v>71</v>
      </c>
      <c r="B7509" s="98" t="s">
        <v>54</v>
      </c>
      <c r="C7509" s="98" t="s">
        <v>81</v>
      </c>
      <c r="D7509" s="106">
        <v>43191</v>
      </c>
      <c r="E7509" s="98" t="s">
        <v>199</v>
      </c>
      <c r="F7509" s="100">
        <v>43101</v>
      </c>
      <c r="G7509" s="98">
        <v>85443.08</v>
      </c>
      <c r="H7509" s="98">
        <v>2221.56</v>
      </c>
    </row>
    <row r="7510" spans="1:8" x14ac:dyDescent="0.2">
      <c r="A7510" s="98" t="s">
        <v>71</v>
      </c>
      <c r="B7510" s="98" t="s">
        <v>54</v>
      </c>
      <c r="C7510" s="98" t="s">
        <v>82</v>
      </c>
      <c r="D7510" s="106">
        <v>43191</v>
      </c>
      <c r="E7510" s="98" t="s">
        <v>196</v>
      </c>
      <c r="F7510" s="100">
        <v>43101</v>
      </c>
      <c r="G7510" s="98">
        <v>875.78</v>
      </c>
      <c r="H7510" s="98">
        <v>83.2</v>
      </c>
    </row>
    <row r="7511" spans="1:8" x14ac:dyDescent="0.2">
      <c r="A7511" s="98" t="s">
        <v>71</v>
      </c>
      <c r="B7511" s="98" t="s">
        <v>54</v>
      </c>
      <c r="C7511" s="98" t="s">
        <v>82</v>
      </c>
      <c r="D7511" s="106">
        <v>43191</v>
      </c>
      <c r="E7511" s="98" t="s">
        <v>199</v>
      </c>
      <c r="F7511" s="100">
        <v>43101</v>
      </c>
      <c r="G7511" s="98">
        <v>20293.560000000001</v>
      </c>
      <c r="H7511" s="98">
        <v>771.14</v>
      </c>
    </row>
    <row r="7512" spans="1:8" x14ac:dyDescent="0.2">
      <c r="A7512" s="98" t="s">
        <v>71</v>
      </c>
      <c r="B7512" s="98" t="s">
        <v>54</v>
      </c>
      <c r="C7512" s="98" t="s">
        <v>82</v>
      </c>
      <c r="D7512" s="106">
        <v>43191</v>
      </c>
      <c r="E7512" s="98" t="s">
        <v>198</v>
      </c>
      <c r="F7512" s="100">
        <v>43101</v>
      </c>
      <c r="G7512" s="98">
        <v>20293.560000000001</v>
      </c>
      <c r="H7512" s="98">
        <v>-771.14</v>
      </c>
    </row>
    <row r="7513" spans="1:8" x14ac:dyDescent="0.2">
      <c r="A7513" s="98" t="s">
        <v>71</v>
      </c>
      <c r="B7513" s="98" t="s">
        <v>54</v>
      </c>
      <c r="C7513" s="98" t="s">
        <v>82</v>
      </c>
      <c r="D7513" s="106">
        <v>43191</v>
      </c>
      <c r="E7513" s="98" t="s">
        <v>197</v>
      </c>
      <c r="F7513" s="100">
        <v>43101</v>
      </c>
      <c r="G7513" s="98">
        <v>19417.78</v>
      </c>
      <c r="H7513" s="98">
        <v>1844.72</v>
      </c>
    </row>
    <row r="7514" spans="1:8" x14ac:dyDescent="0.2">
      <c r="A7514" s="98" t="s">
        <v>71</v>
      </c>
      <c r="B7514" s="98" t="s">
        <v>54</v>
      </c>
      <c r="C7514" s="98" t="s">
        <v>80</v>
      </c>
      <c r="D7514" s="106">
        <v>43191</v>
      </c>
      <c r="E7514" s="98" t="s">
        <v>198</v>
      </c>
      <c r="F7514" s="100">
        <v>43101</v>
      </c>
      <c r="G7514" s="98">
        <v>0</v>
      </c>
      <c r="H7514" s="98">
        <v>0</v>
      </c>
    </row>
    <row r="7515" spans="1:8" x14ac:dyDescent="0.2">
      <c r="A7515" s="98" t="s">
        <v>71</v>
      </c>
      <c r="B7515" s="98" t="s">
        <v>54</v>
      </c>
      <c r="C7515" s="98" t="s">
        <v>80</v>
      </c>
      <c r="D7515" s="106">
        <v>43191</v>
      </c>
      <c r="E7515" s="98" t="s">
        <v>193</v>
      </c>
      <c r="F7515" s="100">
        <v>43101</v>
      </c>
      <c r="G7515" s="98">
        <v>0</v>
      </c>
      <c r="H7515" s="98">
        <v>0</v>
      </c>
    </row>
    <row r="7516" spans="1:8" x14ac:dyDescent="0.2">
      <c r="A7516" s="98" t="s">
        <v>71</v>
      </c>
      <c r="B7516" s="98" t="s">
        <v>54</v>
      </c>
      <c r="C7516" s="98" t="s">
        <v>80</v>
      </c>
      <c r="D7516" s="106">
        <v>43191</v>
      </c>
      <c r="E7516" s="98" t="s">
        <v>192</v>
      </c>
      <c r="F7516" s="100">
        <v>43101</v>
      </c>
      <c r="G7516" s="98">
        <v>0</v>
      </c>
      <c r="H7516" s="98">
        <v>0</v>
      </c>
    </row>
    <row r="7517" spans="1:8" x14ac:dyDescent="0.2">
      <c r="A7517" s="98" t="s">
        <v>71</v>
      </c>
      <c r="B7517" s="98" t="s">
        <v>54</v>
      </c>
      <c r="C7517" s="98" t="s">
        <v>80</v>
      </c>
      <c r="D7517" s="106">
        <v>43191</v>
      </c>
      <c r="E7517" s="98" t="s">
        <v>199</v>
      </c>
      <c r="F7517" s="100">
        <v>43101</v>
      </c>
      <c r="G7517" s="98">
        <v>0</v>
      </c>
      <c r="H7517" s="98">
        <v>0</v>
      </c>
    </row>
    <row r="7518" spans="1:8" x14ac:dyDescent="0.2">
      <c r="A7518" s="98" t="s">
        <v>71</v>
      </c>
      <c r="B7518" s="98" t="s">
        <v>54</v>
      </c>
      <c r="C7518" s="98" t="s">
        <v>81</v>
      </c>
      <c r="D7518" s="106">
        <v>43191</v>
      </c>
      <c r="E7518" s="98" t="s">
        <v>198</v>
      </c>
      <c r="F7518" s="100">
        <v>43101</v>
      </c>
      <c r="G7518" s="98">
        <v>0</v>
      </c>
      <c r="H7518" s="98">
        <v>0</v>
      </c>
    </row>
    <row r="7519" spans="1:8" x14ac:dyDescent="0.2">
      <c r="A7519" s="98" t="s">
        <v>71</v>
      </c>
      <c r="B7519" s="98" t="s">
        <v>54</v>
      </c>
      <c r="C7519" s="98" t="s">
        <v>81</v>
      </c>
      <c r="D7519" s="106">
        <v>43191</v>
      </c>
      <c r="E7519" s="98" t="s">
        <v>195</v>
      </c>
      <c r="F7519" s="100">
        <v>43101</v>
      </c>
      <c r="G7519" s="98">
        <v>0</v>
      </c>
      <c r="H7519" s="98">
        <v>0</v>
      </c>
    </row>
    <row r="7520" spans="1:8" x14ac:dyDescent="0.2">
      <c r="A7520" s="98" t="s">
        <v>71</v>
      </c>
      <c r="B7520" s="98" t="s">
        <v>54</v>
      </c>
      <c r="C7520" s="98" t="s">
        <v>81</v>
      </c>
      <c r="D7520" s="106">
        <v>43191</v>
      </c>
      <c r="E7520" s="98" t="s">
        <v>194</v>
      </c>
      <c r="F7520" s="100">
        <v>43101</v>
      </c>
      <c r="G7520" s="98">
        <v>0</v>
      </c>
      <c r="H7520" s="98">
        <v>0</v>
      </c>
    </row>
    <row r="7521" spans="1:8" x14ac:dyDescent="0.2">
      <c r="A7521" s="98" t="s">
        <v>71</v>
      </c>
      <c r="B7521" s="98" t="s">
        <v>54</v>
      </c>
      <c r="C7521" s="98" t="s">
        <v>81</v>
      </c>
      <c r="D7521" s="106">
        <v>43191</v>
      </c>
      <c r="E7521" s="98" t="s">
        <v>199</v>
      </c>
      <c r="F7521" s="100">
        <v>43101</v>
      </c>
      <c r="G7521" s="98">
        <v>0</v>
      </c>
      <c r="H7521" s="98">
        <v>0</v>
      </c>
    </row>
    <row r="7522" spans="1:8" x14ac:dyDescent="0.2">
      <c r="A7522" s="98" t="s">
        <v>71</v>
      </c>
      <c r="B7522" s="98" t="s">
        <v>54</v>
      </c>
      <c r="C7522" s="98" t="s">
        <v>82</v>
      </c>
      <c r="D7522" s="106">
        <v>43191</v>
      </c>
      <c r="E7522" s="98" t="s">
        <v>198</v>
      </c>
      <c r="F7522" s="100">
        <v>43101</v>
      </c>
      <c r="G7522" s="98">
        <v>0</v>
      </c>
      <c r="H7522" s="98">
        <v>0</v>
      </c>
    </row>
    <row r="7523" spans="1:8" x14ac:dyDescent="0.2">
      <c r="A7523" s="98" t="s">
        <v>71</v>
      </c>
      <c r="B7523" s="98" t="s">
        <v>54</v>
      </c>
      <c r="C7523" s="98" t="s">
        <v>82</v>
      </c>
      <c r="D7523" s="106">
        <v>43191</v>
      </c>
      <c r="E7523" s="98" t="s">
        <v>197</v>
      </c>
      <c r="F7523" s="100">
        <v>43101</v>
      </c>
      <c r="G7523" s="98">
        <v>0</v>
      </c>
      <c r="H7523" s="98">
        <v>0</v>
      </c>
    </row>
    <row r="7524" spans="1:8" x14ac:dyDescent="0.2">
      <c r="A7524" s="98" t="s">
        <v>71</v>
      </c>
      <c r="B7524" s="98" t="s">
        <v>54</v>
      </c>
      <c r="C7524" s="98" t="s">
        <v>82</v>
      </c>
      <c r="D7524" s="106">
        <v>43191</v>
      </c>
      <c r="E7524" s="98" t="s">
        <v>196</v>
      </c>
      <c r="F7524" s="100">
        <v>43101</v>
      </c>
      <c r="G7524" s="98">
        <v>0</v>
      </c>
      <c r="H7524" s="98">
        <v>0</v>
      </c>
    </row>
    <row r="7525" spans="1:8" x14ac:dyDescent="0.2">
      <c r="A7525" s="98" t="s">
        <v>71</v>
      </c>
      <c r="B7525" s="98" t="s">
        <v>54</v>
      </c>
      <c r="C7525" s="98" t="s">
        <v>82</v>
      </c>
      <c r="D7525" s="106">
        <v>43191</v>
      </c>
      <c r="E7525" s="98" t="s">
        <v>199</v>
      </c>
      <c r="F7525" s="100">
        <v>43101</v>
      </c>
      <c r="G7525" s="98">
        <v>0</v>
      </c>
      <c r="H7525" s="98">
        <v>0</v>
      </c>
    </row>
    <row r="7526" spans="1:8" x14ac:dyDescent="0.2">
      <c r="A7526" s="98" t="s">
        <v>71</v>
      </c>
      <c r="B7526" s="98" t="s">
        <v>54</v>
      </c>
      <c r="C7526" s="98" t="s">
        <v>80</v>
      </c>
      <c r="D7526" s="106">
        <v>43191</v>
      </c>
      <c r="E7526" s="98" t="s">
        <v>198</v>
      </c>
      <c r="F7526" s="100">
        <v>43101</v>
      </c>
      <c r="G7526" s="98">
        <v>48.57</v>
      </c>
      <c r="H7526" s="98">
        <v>-2.57</v>
      </c>
    </row>
    <row r="7527" spans="1:8" x14ac:dyDescent="0.2">
      <c r="A7527" s="98" t="s">
        <v>71</v>
      </c>
      <c r="B7527" s="98" t="s">
        <v>54</v>
      </c>
      <c r="C7527" s="98" t="s">
        <v>80</v>
      </c>
      <c r="D7527" s="106">
        <v>43191</v>
      </c>
      <c r="E7527" s="98" t="s">
        <v>193</v>
      </c>
      <c r="F7527" s="100">
        <v>43101</v>
      </c>
      <c r="G7527" s="98">
        <v>46.47</v>
      </c>
      <c r="H7527" s="98">
        <v>6.13</v>
      </c>
    </row>
    <row r="7528" spans="1:8" x14ac:dyDescent="0.2">
      <c r="A7528" s="98" t="s">
        <v>71</v>
      </c>
      <c r="B7528" s="98" t="s">
        <v>54</v>
      </c>
      <c r="C7528" s="98" t="s">
        <v>80</v>
      </c>
      <c r="D7528" s="106">
        <v>43191</v>
      </c>
      <c r="E7528" s="98" t="s">
        <v>192</v>
      </c>
      <c r="F7528" s="100">
        <v>43101</v>
      </c>
      <c r="G7528" s="98">
        <v>2.1</v>
      </c>
      <c r="H7528" s="98">
        <v>0.28000000000000003</v>
      </c>
    </row>
    <row r="7529" spans="1:8" x14ac:dyDescent="0.2">
      <c r="A7529" s="98" t="s">
        <v>71</v>
      </c>
      <c r="B7529" s="98" t="s">
        <v>54</v>
      </c>
      <c r="C7529" s="98" t="s">
        <v>80</v>
      </c>
      <c r="D7529" s="106">
        <v>43191</v>
      </c>
      <c r="E7529" s="98" t="s">
        <v>199</v>
      </c>
      <c r="F7529" s="100">
        <v>43101</v>
      </c>
      <c r="G7529" s="98">
        <v>48.57</v>
      </c>
      <c r="H7529" s="98">
        <v>2.57</v>
      </c>
    </row>
    <row r="7530" spans="1:8" x14ac:dyDescent="0.2">
      <c r="A7530" s="98" t="s">
        <v>71</v>
      </c>
      <c r="B7530" s="98" t="s">
        <v>54</v>
      </c>
      <c r="C7530" s="98" t="s">
        <v>81</v>
      </c>
      <c r="D7530" s="106">
        <v>43191</v>
      </c>
      <c r="E7530" s="98" t="s">
        <v>198</v>
      </c>
      <c r="F7530" s="100">
        <v>43101</v>
      </c>
      <c r="G7530" s="98">
        <v>174.92</v>
      </c>
      <c r="H7530" s="98">
        <v>-4.55</v>
      </c>
    </row>
    <row r="7531" spans="1:8" x14ac:dyDescent="0.2">
      <c r="A7531" s="98" t="s">
        <v>71</v>
      </c>
      <c r="B7531" s="98" t="s">
        <v>54</v>
      </c>
      <c r="C7531" s="98" t="s">
        <v>81</v>
      </c>
      <c r="D7531" s="106">
        <v>43191</v>
      </c>
      <c r="E7531" s="98" t="s">
        <v>195</v>
      </c>
      <c r="F7531" s="100">
        <v>43101</v>
      </c>
      <c r="G7531" s="98">
        <v>167.37</v>
      </c>
      <c r="H7531" s="98">
        <v>10.88</v>
      </c>
    </row>
    <row r="7532" spans="1:8" x14ac:dyDescent="0.2">
      <c r="A7532" s="98" t="s">
        <v>71</v>
      </c>
      <c r="B7532" s="98" t="s">
        <v>54</v>
      </c>
      <c r="C7532" s="98" t="s">
        <v>81</v>
      </c>
      <c r="D7532" s="106">
        <v>43191</v>
      </c>
      <c r="E7532" s="98" t="s">
        <v>194</v>
      </c>
      <c r="F7532" s="100">
        <v>43101</v>
      </c>
      <c r="G7532" s="98">
        <v>7.55</v>
      </c>
      <c r="H7532" s="98">
        <v>0.49</v>
      </c>
    </row>
    <row r="7533" spans="1:8" x14ac:dyDescent="0.2">
      <c r="A7533" s="98" t="s">
        <v>71</v>
      </c>
      <c r="B7533" s="98" t="s">
        <v>54</v>
      </c>
      <c r="C7533" s="98" t="s">
        <v>81</v>
      </c>
      <c r="D7533" s="106">
        <v>43191</v>
      </c>
      <c r="E7533" s="98" t="s">
        <v>199</v>
      </c>
      <c r="F7533" s="100">
        <v>43101</v>
      </c>
      <c r="G7533" s="98">
        <v>174.92</v>
      </c>
      <c r="H7533" s="98">
        <v>4.55</v>
      </c>
    </row>
    <row r="7534" spans="1:8" x14ac:dyDescent="0.2">
      <c r="A7534" s="98" t="s">
        <v>71</v>
      </c>
      <c r="B7534" s="98" t="s">
        <v>54</v>
      </c>
      <c r="C7534" s="98" t="s">
        <v>82</v>
      </c>
      <c r="D7534" s="106">
        <v>43191</v>
      </c>
      <c r="E7534" s="98" t="s">
        <v>198</v>
      </c>
      <c r="F7534" s="100">
        <v>43101</v>
      </c>
      <c r="G7534" s="98">
        <v>48.24</v>
      </c>
      <c r="H7534" s="98">
        <v>-1.83</v>
      </c>
    </row>
    <row r="7535" spans="1:8" x14ac:dyDescent="0.2">
      <c r="A7535" s="98" t="s">
        <v>71</v>
      </c>
      <c r="B7535" s="98" t="s">
        <v>54</v>
      </c>
      <c r="C7535" s="98" t="s">
        <v>82</v>
      </c>
      <c r="D7535" s="106">
        <v>43191</v>
      </c>
      <c r="E7535" s="98" t="s">
        <v>197</v>
      </c>
      <c r="F7535" s="100">
        <v>43101</v>
      </c>
      <c r="G7535" s="98">
        <v>46.16</v>
      </c>
      <c r="H7535" s="98">
        <v>4.3899999999999997</v>
      </c>
    </row>
    <row r="7536" spans="1:8" x14ac:dyDescent="0.2">
      <c r="A7536" s="98" t="s">
        <v>71</v>
      </c>
      <c r="B7536" s="98" t="s">
        <v>54</v>
      </c>
      <c r="C7536" s="98" t="s">
        <v>82</v>
      </c>
      <c r="D7536" s="106">
        <v>43191</v>
      </c>
      <c r="E7536" s="98" t="s">
        <v>196</v>
      </c>
      <c r="F7536" s="100">
        <v>43101</v>
      </c>
      <c r="G7536" s="98">
        <v>2.08</v>
      </c>
      <c r="H7536" s="98">
        <v>0.2</v>
      </c>
    </row>
    <row r="7537" spans="1:8" x14ac:dyDescent="0.2">
      <c r="A7537" s="98" t="s">
        <v>71</v>
      </c>
      <c r="B7537" s="98" t="s">
        <v>54</v>
      </c>
      <c r="C7537" s="98" t="s">
        <v>82</v>
      </c>
      <c r="D7537" s="106">
        <v>43191</v>
      </c>
      <c r="E7537" s="98" t="s">
        <v>199</v>
      </c>
      <c r="F7537" s="100">
        <v>43101</v>
      </c>
      <c r="G7537" s="98">
        <v>48.24</v>
      </c>
      <c r="H7537" s="98">
        <v>1.83</v>
      </c>
    </row>
    <row r="7538" spans="1:8" x14ac:dyDescent="0.2">
      <c r="A7538" s="98" t="s">
        <v>71</v>
      </c>
      <c r="B7538" s="98" t="s">
        <v>55</v>
      </c>
      <c r="C7538" s="98" t="s">
        <v>80</v>
      </c>
      <c r="D7538" s="106">
        <v>43191</v>
      </c>
      <c r="E7538" s="98" t="s">
        <v>198</v>
      </c>
      <c r="F7538" s="100">
        <v>43101</v>
      </c>
      <c r="G7538" s="98">
        <v>29155.11</v>
      </c>
      <c r="H7538" s="98">
        <v>-1545.23</v>
      </c>
    </row>
    <row r="7539" spans="1:8" x14ac:dyDescent="0.2">
      <c r="A7539" s="98" t="s">
        <v>71</v>
      </c>
      <c r="B7539" s="98" t="s">
        <v>55</v>
      </c>
      <c r="C7539" s="98" t="s">
        <v>80</v>
      </c>
      <c r="D7539" s="106">
        <v>43191</v>
      </c>
      <c r="E7539" s="98" t="s">
        <v>193</v>
      </c>
      <c r="F7539" s="100">
        <v>43101</v>
      </c>
      <c r="G7539" s="98">
        <v>27896.93</v>
      </c>
      <c r="H7539" s="98">
        <v>3682.38</v>
      </c>
    </row>
    <row r="7540" spans="1:8" x14ac:dyDescent="0.2">
      <c r="A7540" s="98" t="s">
        <v>71</v>
      </c>
      <c r="B7540" s="98" t="s">
        <v>55</v>
      </c>
      <c r="C7540" s="98" t="s">
        <v>80</v>
      </c>
      <c r="D7540" s="106">
        <v>43191</v>
      </c>
      <c r="E7540" s="98" t="s">
        <v>192</v>
      </c>
      <c r="F7540" s="100">
        <v>43101</v>
      </c>
      <c r="G7540" s="98">
        <v>1258.18</v>
      </c>
      <c r="H7540" s="98">
        <v>166.11</v>
      </c>
    </row>
    <row r="7541" spans="1:8" x14ac:dyDescent="0.2">
      <c r="A7541" s="98" t="s">
        <v>71</v>
      </c>
      <c r="B7541" s="98" t="s">
        <v>55</v>
      </c>
      <c r="C7541" s="98" t="s">
        <v>80</v>
      </c>
      <c r="D7541" s="106">
        <v>43191</v>
      </c>
      <c r="E7541" s="98" t="s">
        <v>199</v>
      </c>
      <c r="F7541" s="100">
        <v>43101</v>
      </c>
      <c r="G7541" s="98">
        <v>29155.11</v>
      </c>
      <c r="H7541" s="98">
        <v>1545.23</v>
      </c>
    </row>
    <row r="7542" spans="1:8" x14ac:dyDescent="0.2">
      <c r="A7542" s="98" t="s">
        <v>71</v>
      </c>
      <c r="B7542" s="98" t="s">
        <v>55</v>
      </c>
      <c r="C7542" s="98" t="s">
        <v>81</v>
      </c>
      <c r="D7542" s="106">
        <v>43191</v>
      </c>
      <c r="E7542" s="98" t="s">
        <v>198</v>
      </c>
      <c r="F7542" s="100">
        <v>43101</v>
      </c>
      <c r="G7542" s="98">
        <v>77640.7</v>
      </c>
      <c r="H7542" s="98">
        <v>-2018.6</v>
      </c>
    </row>
    <row r="7543" spans="1:8" x14ac:dyDescent="0.2">
      <c r="A7543" s="98" t="s">
        <v>71</v>
      </c>
      <c r="B7543" s="98" t="s">
        <v>55</v>
      </c>
      <c r="C7543" s="98" t="s">
        <v>81</v>
      </c>
      <c r="D7543" s="106">
        <v>43191</v>
      </c>
      <c r="E7543" s="98" t="s">
        <v>195</v>
      </c>
      <c r="F7543" s="100">
        <v>43101</v>
      </c>
      <c r="G7543" s="98">
        <v>74290.19</v>
      </c>
      <c r="H7543" s="98">
        <v>4828.91</v>
      </c>
    </row>
    <row r="7544" spans="1:8" x14ac:dyDescent="0.2">
      <c r="A7544" s="98" t="s">
        <v>71</v>
      </c>
      <c r="B7544" s="98" t="s">
        <v>55</v>
      </c>
      <c r="C7544" s="98" t="s">
        <v>81</v>
      </c>
      <c r="D7544" s="106">
        <v>43191</v>
      </c>
      <c r="E7544" s="98" t="s">
        <v>194</v>
      </c>
      <c r="F7544" s="100">
        <v>43101</v>
      </c>
      <c r="G7544" s="98">
        <v>3350.51</v>
      </c>
      <c r="H7544" s="98">
        <v>217.77</v>
      </c>
    </row>
    <row r="7545" spans="1:8" x14ac:dyDescent="0.2">
      <c r="A7545" s="98" t="s">
        <v>71</v>
      </c>
      <c r="B7545" s="98" t="s">
        <v>55</v>
      </c>
      <c r="C7545" s="98" t="s">
        <v>81</v>
      </c>
      <c r="D7545" s="106">
        <v>43191</v>
      </c>
      <c r="E7545" s="98" t="s">
        <v>199</v>
      </c>
      <c r="F7545" s="100">
        <v>43101</v>
      </c>
      <c r="G7545" s="98">
        <v>77640.7</v>
      </c>
      <c r="H7545" s="98">
        <v>2018.6</v>
      </c>
    </row>
    <row r="7546" spans="1:8" x14ac:dyDescent="0.2">
      <c r="A7546" s="98" t="s">
        <v>71</v>
      </c>
      <c r="B7546" s="98" t="s">
        <v>55</v>
      </c>
      <c r="C7546" s="98" t="s">
        <v>82</v>
      </c>
      <c r="D7546" s="106">
        <v>43191</v>
      </c>
      <c r="E7546" s="98" t="s">
        <v>198</v>
      </c>
      <c r="F7546" s="100">
        <v>43101</v>
      </c>
      <c r="G7546" s="98">
        <v>31545.43</v>
      </c>
      <c r="H7546" s="98">
        <v>-1198.75</v>
      </c>
    </row>
    <row r="7547" spans="1:8" x14ac:dyDescent="0.2">
      <c r="A7547" s="98" t="s">
        <v>71</v>
      </c>
      <c r="B7547" s="98" t="s">
        <v>55</v>
      </c>
      <c r="C7547" s="98" t="s">
        <v>82</v>
      </c>
      <c r="D7547" s="106">
        <v>43191</v>
      </c>
      <c r="E7547" s="98" t="s">
        <v>197</v>
      </c>
      <c r="F7547" s="100">
        <v>43101</v>
      </c>
      <c r="G7547" s="98">
        <v>30184.09</v>
      </c>
      <c r="H7547" s="98">
        <v>2867.48</v>
      </c>
    </row>
    <row r="7548" spans="1:8" x14ac:dyDescent="0.2">
      <c r="A7548" s="98" t="s">
        <v>71</v>
      </c>
      <c r="B7548" s="98" t="s">
        <v>55</v>
      </c>
      <c r="C7548" s="98" t="s">
        <v>82</v>
      </c>
      <c r="D7548" s="106">
        <v>43191</v>
      </c>
      <c r="E7548" s="98" t="s">
        <v>196</v>
      </c>
      <c r="F7548" s="100">
        <v>43101</v>
      </c>
      <c r="G7548" s="98">
        <v>1361.34</v>
      </c>
      <c r="H7548" s="98">
        <v>129.33000000000001</v>
      </c>
    </row>
    <row r="7549" spans="1:8" x14ac:dyDescent="0.2">
      <c r="A7549" s="98" t="s">
        <v>71</v>
      </c>
      <c r="B7549" s="98" t="s">
        <v>55</v>
      </c>
      <c r="C7549" s="98" t="s">
        <v>82</v>
      </c>
      <c r="D7549" s="106">
        <v>43191</v>
      </c>
      <c r="E7549" s="98" t="s">
        <v>199</v>
      </c>
      <c r="F7549" s="100">
        <v>43101</v>
      </c>
      <c r="G7549" s="98">
        <v>31545.43</v>
      </c>
      <c r="H7549" s="98">
        <v>1198.75</v>
      </c>
    </row>
    <row r="7550" spans="1:8" x14ac:dyDescent="0.2">
      <c r="A7550" s="98" t="s">
        <v>71</v>
      </c>
      <c r="B7550" s="98" t="s">
        <v>54</v>
      </c>
      <c r="C7550" s="98" t="s">
        <v>80</v>
      </c>
      <c r="D7550" s="106">
        <v>43191</v>
      </c>
      <c r="E7550" s="98" t="s">
        <v>198</v>
      </c>
      <c r="F7550" s="100">
        <v>43101</v>
      </c>
      <c r="G7550" s="98">
        <v>104397.18</v>
      </c>
      <c r="H7550" s="98">
        <v>-5533.02</v>
      </c>
    </row>
    <row r="7551" spans="1:8" x14ac:dyDescent="0.2">
      <c r="A7551" s="98" t="s">
        <v>71</v>
      </c>
      <c r="B7551" s="98" t="s">
        <v>54</v>
      </c>
      <c r="C7551" s="98" t="s">
        <v>80</v>
      </c>
      <c r="D7551" s="106">
        <v>43191</v>
      </c>
      <c r="E7551" s="98" t="s">
        <v>193</v>
      </c>
      <c r="F7551" s="100">
        <v>43101</v>
      </c>
      <c r="G7551" s="98">
        <v>99892.2</v>
      </c>
      <c r="H7551" s="98">
        <v>13185.86</v>
      </c>
    </row>
    <row r="7552" spans="1:8" x14ac:dyDescent="0.2">
      <c r="A7552" s="98" t="s">
        <v>71</v>
      </c>
      <c r="B7552" s="98" t="s">
        <v>54</v>
      </c>
      <c r="C7552" s="98" t="s">
        <v>80</v>
      </c>
      <c r="D7552" s="106">
        <v>43191</v>
      </c>
      <c r="E7552" s="98" t="s">
        <v>192</v>
      </c>
      <c r="F7552" s="100">
        <v>43101</v>
      </c>
      <c r="G7552" s="98">
        <v>4504.9799999999996</v>
      </c>
      <c r="H7552" s="98">
        <v>594.58000000000004</v>
      </c>
    </row>
    <row r="7553" spans="1:8" x14ac:dyDescent="0.2">
      <c r="A7553" s="98" t="s">
        <v>71</v>
      </c>
      <c r="B7553" s="98" t="s">
        <v>54</v>
      </c>
      <c r="C7553" s="98" t="s">
        <v>80</v>
      </c>
      <c r="D7553" s="106">
        <v>43191</v>
      </c>
      <c r="E7553" s="98" t="s">
        <v>199</v>
      </c>
      <c r="F7553" s="100">
        <v>43101</v>
      </c>
      <c r="G7553" s="98">
        <v>104397.18</v>
      </c>
      <c r="H7553" s="98">
        <v>5533.02</v>
      </c>
    </row>
    <row r="7554" spans="1:8" x14ac:dyDescent="0.2">
      <c r="A7554" s="98" t="s">
        <v>71</v>
      </c>
      <c r="B7554" s="98" t="s">
        <v>54</v>
      </c>
      <c r="C7554" s="98" t="s">
        <v>81</v>
      </c>
      <c r="D7554" s="106">
        <v>43191</v>
      </c>
      <c r="E7554" s="98" t="s">
        <v>198</v>
      </c>
      <c r="F7554" s="100">
        <v>43101</v>
      </c>
      <c r="G7554" s="98">
        <v>363460.37</v>
      </c>
      <c r="H7554" s="98">
        <v>-9450.16</v>
      </c>
    </row>
    <row r="7555" spans="1:8" x14ac:dyDescent="0.2">
      <c r="A7555" s="98" t="s">
        <v>71</v>
      </c>
      <c r="B7555" s="98" t="s">
        <v>54</v>
      </c>
      <c r="C7555" s="98" t="s">
        <v>81</v>
      </c>
      <c r="D7555" s="106">
        <v>43191</v>
      </c>
      <c r="E7555" s="98" t="s">
        <v>195</v>
      </c>
      <c r="F7555" s="100">
        <v>43101</v>
      </c>
      <c r="G7555" s="98">
        <v>347775.7</v>
      </c>
      <c r="H7555" s="98">
        <v>22605.48</v>
      </c>
    </row>
    <row r="7556" spans="1:8" x14ac:dyDescent="0.2">
      <c r="A7556" s="98" t="s">
        <v>71</v>
      </c>
      <c r="B7556" s="98" t="s">
        <v>54</v>
      </c>
      <c r="C7556" s="98" t="s">
        <v>81</v>
      </c>
      <c r="D7556" s="106">
        <v>43191</v>
      </c>
      <c r="E7556" s="98" t="s">
        <v>194</v>
      </c>
      <c r="F7556" s="100">
        <v>43101</v>
      </c>
      <c r="G7556" s="98">
        <v>15684.67</v>
      </c>
      <c r="H7556" s="98">
        <v>1019.5</v>
      </c>
    </row>
    <row r="7557" spans="1:8" x14ac:dyDescent="0.2">
      <c r="A7557" s="98" t="s">
        <v>71</v>
      </c>
      <c r="B7557" s="98" t="s">
        <v>54</v>
      </c>
      <c r="C7557" s="98" t="s">
        <v>81</v>
      </c>
      <c r="D7557" s="106">
        <v>43191</v>
      </c>
      <c r="E7557" s="98" t="s">
        <v>199</v>
      </c>
      <c r="F7557" s="100">
        <v>43101</v>
      </c>
      <c r="G7557" s="98">
        <v>363460.37</v>
      </c>
      <c r="H7557" s="98">
        <v>9450.16</v>
      </c>
    </row>
    <row r="7558" spans="1:8" x14ac:dyDescent="0.2">
      <c r="A7558" s="98" t="s">
        <v>71</v>
      </c>
      <c r="B7558" s="98" t="s">
        <v>54</v>
      </c>
      <c r="C7558" s="98" t="s">
        <v>82</v>
      </c>
      <c r="D7558" s="106">
        <v>43191</v>
      </c>
      <c r="E7558" s="98" t="s">
        <v>198</v>
      </c>
      <c r="F7558" s="100">
        <v>43101</v>
      </c>
      <c r="G7558" s="98">
        <v>92769.45</v>
      </c>
      <c r="H7558" s="98">
        <v>-3525.25</v>
      </c>
    </row>
    <row r="7559" spans="1:8" x14ac:dyDescent="0.2">
      <c r="A7559" s="98" t="s">
        <v>71</v>
      </c>
      <c r="B7559" s="98" t="s">
        <v>54</v>
      </c>
      <c r="C7559" s="98" t="s">
        <v>82</v>
      </c>
      <c r="D7559" s="106">
        <v>43191</v>
      </c>
      <c r="E7559" s="98" t="s">
        <v>197</v>
      </c>
      <c r="F7559" s="100">
        <v>43101</v>
      </c>
      <c r="G7559" s="98">
        <v>88766.21</v>
      </c>
      <c r="H7559" s="98">
        <v>8432.83</v>
      </c>
    </row>
    <row r="7560" spans="1:8" x14ac:dyDescent="0.2">
      <c r="A7560" s="98" t="s">
        <v>71</v>
      </c>
      <c r="B7560" s="98" t="s">
        <v>54</v>
      </c>
      <c r="C7560" s="98" t="s">
        <v>82</v>
      </c>
      <c r="D7560" s="106">
        <v>43191</v>
      </c>
      <c r="E7560" s="98" t="s">
        <v>196</v>
      </c>
      <c r="F7560" s="100">
        <v>43101</v>
      </c>
      <c r="G7560" s="98">
        <v>4003.24</v>
      </c>
      <c r="H7560" s="98">
        <v>380.18</v>
      </c>
    </row>
    <row r="7561" spans="1:8" x14ac:dyDescent="0.2">
      <c r="A7561" s="98" t="s">
        <v>71</v>
      </c>
      <c r="B7561" s="98" t="s">
        <v>54</v>
      </c>
      <c r="C7561" s="98" t="s">
        <v>82</v>
      </c>
      <c r="D7561" s="106">
        <v>43191</v>
      </c>
      <c r="E7561" s="98" t="s">
        <v>199</v>
      </c>
      <c r="F7561" s="100">
        <v>43101</v>
      </c>
      <c r="G7561" s="98">
        <v>92769.45</v>
      </c>
      <c r="H7561" s="98">
        <v>3525.25</v>
      </c>
    </row>
    <row r="7562" spans="1:8" x14ac:dyDescent="0.2">
      <c r="A7562" s="98" t="s">
        <v>71</v>
      </c>
      <c r="B7562" s="98" t="s">
        <v>54</v>
      </c>
      <c r="C7562" s="98" t="s">
        <v>80</v>
      </c>
      <c r="D7562" s="106">
        <v>43191</v>
      </c>
      <c r="E7562" s="98" t="s">
        <v>198</v>
      </c>
      <c r="F7562" s="100">
        <v>43101</v>
      </c>
      <c r="G7562" s="98">
        <v>64692.73</v>
      </c>
      <c r="H7562" s="98">
        <v>-3428.74</v>
      </c>
    </row>
    <row r="7563" spans="1:8" x14ac:dyDescent="0.2">
      <c r="A7563" s="98" t="s">
        <v>71</v>
      </c>
      <c r="B7563" s="98" t="s">
        <v>54</v>
      </c>
      <c r="C7563" s="98" t="s">
        <v>80</v>
      </c>
      <c r="D7563" s="106">
        <v>43191</v>
      </c>
      <c r="E7563" s="98" t="s">
        <v>193</v>
      </c>
      <c r="F7563" s="100">
        <v>43101</v>
      </c>
      <c r="G7563" s="98">
        <v>61901.02</v>
      </c>
      <c r="H7563" s="98">
        <v>8170.91</v>
      </c>
    </row>
    <row r="7564" spans="1:8" x14ac:dyDescent="0.2">
      <c r="A7564" s="98" t="s">
        <v>71</v>
      </c>
      <c r="B7564" s="98" t="s">
        <v>54</v>
      </c>
      <c r="C7564" s="98" t="s">
        <v>80</v>
      </c>
      <c r="D7564" s="106">
        <v>43191</v>
      </c>
      <c r="E7564" s="98" t="s">
        <v>192</v>
      </c>
      <c r="F7564" s="100">
        <v>43101</v>
      </c>
      <c r="G7564" s="98">
        <v>2791.71</v>
      </c>
      <c r="H7564" s="98">
        <v>368.53</v>
      </c>
    </row>
    <row r="7565" spans="1:8" x14ac:dyDescent="0.2">
      <c r="A7565" s="98" t="s">
        <v>71</v>
      </c>
      <c r="B7565" s="98" t="s">
        <v>54</v>
      </c>
      <c r="C7565" s="98" t="s">
        <v>80</v>
      </c>
      <c r="D7565" s="106">
        <v>43191</v>
      </c>
      <c r="E7565" s="98" t="s">
        <v>199</v>
      </c>
      <c r="F7565" s="100">
        <v>43101</v>
      </c>
      <c r="G7565" s="98">
        <v>64692.73</v>
      </c>
      <c r="H7565" s="98">
        <v>3428.74</v>
      </c>
    </row>
    <row r="7566" spans="1:8" x14ac:dyDescent="0.2">
      <c r="A7566" s="98" t="s">
        <v>71</v>
      </c>
      <c r="B7566" s="98" t="s">
        <v>54</v>
      </c>
      <c r="C7566" s="98" t="s">
        <v>81</v>
      </c>
      <c r="D7566" s="106">
        <v>43191</v>
      </c>
      <c r="E7566" s="98" t="s">
        <v>198</v>
      </c>
      <c r="F7566" s="100">
        <v>43101</v>
      </c>
      <c r="G7566" s="98">
        <v>216723.68</v>
      </c>
      <c r="H7566" s="98">
        <v>-5634.86</v>
      </c>
    </row>
    <row r="7567" spans="1:8" x14ac:dyDescent="0.2">
      <c r="A7567" s="98" t="s">
        <v>71</v>
      </c>
      <c r="B7567" s="98" t="s">
        <v>54</v>
      </c>
      <c r="C7567" s="98" t="s">
        <v>81</v>
      </c>
      <c r="D7567" s="106">
        <v>43191</v>
      </c>
      <c r="E7567" s="98" t="s">
        <v>195</v>
      </c>
      <c r="F7567" s="100">
        <v>43101</v>
      </c>
      <c r="G7567" s="98">
        <v>207371.34</v>
      </c>
      <c r="H7567" s="98">
        <v>13479.17</v>
      </c>
    </row>
    <row r="7568" spans="1:8" x14ac:dyDescent="0.2">
      <c r="A7568" s="98" t="s">
        <v>71</v>
      </c>
      <c r="B7568" s="98" t="s">
        <v>54</v>
      </c>
      <c r="C7568" s="98" t="s">
        <v>81</v>
      </c>
      <c r="D7568" s="106">
        <v>43191</v>
      </c>
      <c r="E7568" s="98" t="s">
        <v>194</v>
      </c>
      <c r="F7568" s="100">
        <v>43101</v>
      </c>
      <c r="G7568" s="98">
        <v>9352.34</v>
      </c>
      <c r="H7568" s="98">
        <v>607.91</v>
      </c>
    </row>
    <row r="7569" spans="1:8" x14ac:dyDescent="0.2">
      <c r="A7569" s="98" t="s">
        <v>71</v>
      </c>
      <c r="B7569" s="98" t="s">
        <v>54</v>
      </c>
      <c r="C7569" s="98" t="s">
        <v>81</v>
      </c>
      <c r="D7569" s="106">
        <v>43191</v>
      </c>
      <c r="E7569" s="98" t="s">
        <v>199</v>
      </c>
      <c r="F7569" s="100">
        <v>43101</v>
      </c>
      <c r="G7569" s="98">
        <v>216723.68</v>
      </c>
      <c r="H7569" s="98">
        <v>5634.86</v>
      </c>
    </row>
    <row r="7570" spans="1:8" x14ac:dyDescent="0.2">
      <c r="A7570" s="98" t="s">
        <v>71</v>
      </c>
      <c r="B7570" s="98" t="s">
        <v>54</v>
      </c>
      <c r="C7570" s="98" t="s">
        <v>82</v>
      </c>
      <c r="D7570" s="106">
        <v>43191</v>
      </c>
      <c r="E7570" s="98" t="s">
        <v>198</v>
      </c>
      <c r="F7570" s="100">
        <v>43101</v>
      </c>
      <c r="G7570" s="98">
        <v>57400</v>
      </c>
      <c r="H7570" s="98">
        <v>-2181.2199999999998</v>
      </c>
    </row>
    <row r="7571" spans="1:8" x14ac:dyDescent="0.2">
      <c r="A7571" s="98" t="s">
        <v>71</v>
      </c>
      <c r="B7571" s="98" t="s">
        <v>54</v>
      </c>
      <c r="C7571" s="98" t="s">
        <v>82</v>
      </c>
      <c r="D7571" s="106">
        <v>43191</v>
      </c>
      <c r="E7571" s="98" t="s">
        <v>197</v>
      </c>
      <c r="F7571" s="100">
        <v>43101</v>
      </c>
      <c r="G7571" s="98">
        <v>54923.03</v>
      </c>
      <c r="H7571" s="98">
        <v>5217.62</v>
      </c>
    </row>
    <row r="7572" spans="1:8" x14ac:dyDescent="0.2">
      <c r="A7572" s="98" t="s">
        <v>71</v>
      </c>
      <c r="B7572" s="98" t="s">
        <v>54</v>
      </c>
      <c r="C7572" s="98" t="s">
        <v>82</v>
      </c>
      <c r="D7572" s="106">
        <v>43191</v>
      </c>
      <c r="E7572" s="98" t="s">
        <v>196</v>
      </c>
      <c r="F7572" s="100">
        <v>43101</v>
      </c>
      <c r="G7572" s="98">
        <v>2476.9699999999998</v>
      </c>
      <c r="H7572" s="98">
        <v>235.21</v>
      </c>
    </row>
    <row r="7573" spans="1:8" x14ac:dyDescent="0.2">
      <c r="A7573" s="98" t="s">
        <v>71</v>
      </c>
      <c r="B7573" s="98" t="s">
        <v>54</v>
      </c>
      <c r="C7573" s="98" t="s">
        <v>82</v>
      </c>
      <c r="D7573" s="106">
        <v>43191</v>
      </c>
      <c r="E7573" s="98" t="s">
        <v>199</v>
      </c>
      <c r="F7573" s="100">
        <v>43101</v>
      </c>
      <c r="G7573" s="98">
        <v>57400</v>
      </c>
      <c r="H7573" s="98">
        <v>2181.2199999999998</v>
      </c>
    </row>
    <row r="7574" spans="1:8" x14ac:dyDescent="0.2">
      <c r="A7574" s="98" t="s">
        <v>71</v>
      </c>
      <c r="B7574" s="98" t="s">
        <v>54</v>
      </c>
      <c r="C7574" s="98" t="s">
        <v>80</v>
      </c>
      <c r="D7574" s="106">
        <v>43191</v>
      </c>
      <c r="E7574" s="98" t="s">
        <v>198</v>
      </c>
      <c r="F7574" s="100">
        <v>43101</v>
      </c>
      <c r="G7574" s="98">
        <v>246458.02</v>
      </c>
      <c r="H7574" s="98">
        <v>-13062.46</v>
      </c>
    </row>
    <row r="7575" spans="1:8" x14ac:dyDescent="0.2">
      <c r="A7575" s="98" t="s">
        <v>71</v>
      </c>
      <c r="B7575" s="98" t="s">
        <v>54</v>
      </c>
      <c r="C7575" s="98" t="s">
        <v>80</v>
      </c>
      <c r="D7575" s="106">
        <v>43191</v>
      </c>
      <c r="E7575" s="98" t="s">
        <v>193</v>
      </c>
      <c r="F7575" s="100">
        <v>43101</v>
      </c>
      <c r="G7575" s="98">
        <v>235822.41</v>
      </c>
      <c r="H7575" s="98">
        <v>31128.63</v>
      </c>
    </row>
    <row r="7576" spans="1:8" x14ac:dyDescent="0.2">
      <c r="A7576" s="98" t="s">
        <v>71</v>
      </c>
      <c r="B7576" s="98" t="s">
        <v>54</v>
      </c>
      <c r="C7576" s="98" t="s">
        <v>80</v>
      </c>
      <c r="D7576" s="106">
        <v>43191</v>
      </c>
      <c r="E7576" s="98" t="s">
        <v>192</v>
      </c>
      <c r="F7576" s="100">
        <v>43101</v>
      </c>
      <c r="G7576" s="98">
        <v>10635.61</v>
      </c>
      <c r="H7576" s="98">
        <v>1403.9</v>
      </c>
    </row>
    <row r="7577" spans="1:8" x14ac:dyDescent="0.2">
      <c r="A7577" s="98" t="s">
        <v>71</v>
      </c>
      <c r="B7577" s="98" t="s">
        <v>54</v>
      </c>
      <c r="C7577" s="98" t="s">
        <v>80</v>
      </c>
      <c r="D7577" s="106">
        <v>43191</v>
      </c>
      <c r="E7577" s="98" t="s">
        <v>199</v>
      </c>
      <c r="F7577" s="100">
        <v>43101</v>
      </c>
      <c r="G7577" s="98">
        <v>246458.02</v>
      </c>
      <c r="H7577" s="98">
        <v>13062.46</v>
      </c>
    </row>
    <row r="7578" spans="1:8" x14ac:dyDescent="0.2">
      <c r="A7578" s="98" t="s">
        <v>71</v>
      </c>
      <c r="B7578" s="98" t="s">
        <v>54</v>
      </c>
      <c r="C7578" s="98" t="s">
        <v>81</v>
      </c>
      <c r="D7578" s="106">
        <v>43191</v>
      </c>
      <c r="E7578" s="98" t="s">
        <v>194</v>
      </c>
      <c r="F7578" s="100">
        <v>43101</v>
      </c>
      <c r="G7578" s="98">
        <v>39361.93</v>
      </c>
      <c r="H7578" s="98">
        <v>2558.71</v>
      </c>
    </row>
    <row r="7579" spans="1:8" x14ac:dyDescent="0.2">
      <c r="A7579" s="98" t="s">
        <v>71</v>
      </c>
      <c r="B7579" s="98" t="s">
        <v>54</v>
      </c>
      <c r="C7579" s="98" t="s">
        <v>81</v>
      </c>
      <c r="D7579" s="106">
        <v>43191</v>
      </c>
      <c r="E7579" s="98" t="s">
        <v>199</v>
      </c>
      <c r="F7579" s="100">
        <v>43101</v>
      </c>
      <c r="G7579" s="98">
        <v>912128.1</v>
      </c>
      <c r="H7579" s="98">
        <v>23715.43</v>
      </c>
    </row>
    <row r="7580" spans="1:8" x14ac:dyDescent="0.2">
      <c r="A7580" s="98" t="s">
        <v>71</v>
      </c>
      <c r="B7580" s="98" t="s">
        <v>54</v>
      </c>
      <c r="C7580" s="98" t="s">
        <v>81</v>
      </c>
      <c r="D7580" s="106">
        <v>43191</v>
      </c>
      <c r="E7580" s="98" t="s">
        <v>198</v>
      </c>
      <c r="F7580" s="100">
        <v>43101</v>
      </c>
      <c r="G7580" s="98">
        <v>912128.1</v>
      </c>
      <c r="H7580" s="98">
        <v>-23715.43</v>
      </c>
    </row>
    <row r="7581" spans="1:8" x14ac:dyDescent="0.2">
      <c r="A7581" s="98" t="s">
        <v>71</v>
      </c>
      <c r="B7581" s="98" t="s">
        <v>54</v>
      </c>
      <c r="C7581" s="98" t="s">
        <v>81</v>
      </c>
      <c r="D7581" s="106">
        <v>43191</v>
      </c>
      <c r="E7581" s="98" t="s">
        <v>195</v>
      </c>
      <c r="F7581" s="100">
        <v>43101</v>
      </c>
      <c r="G7581" s="98">
        <v>872766.17</v>
      </c>
      <c r="H7581" s="98">
        <v>56729.919999999998</v>
      </c>
    </row>
    <row r="7582" spans="1:8" x14ac:dyDescent="0.2">
      <c r="A7582" s="98" t="s">
        <v>71</v>
      </c>
      <c r="B7582" s="98" t="s">
        <v>54</v>
      </c>
      <c r="C7582" s="98" t="s">
        <v>82</v>
      </c>
      <c r="D7582" s="106">
        <v>43191</v>
      </c>
      <c r="E7582" s="98" t="s">
        <v>198</v>
      </c>
      <c r="F7582" s="100">
        <v>43101</v>
      </c>
      <c r="G7582" s="98">
        <v>215704.17</v>
      </c>
      <c r="H7582" s="98">
        <v>-8196.82</v>
      </c>
    </row>
    <row r="7583" spans="1:8" x14ac:dyDescent="0.2">
      <c r="A7583" s="98" t="s">
        <v>71</v>
      </c>
      <c r="B7583" s="98" t="s">
        <v>54</v>
      </c>
      <c r="C7583" s="98" t="s">
        <v>82</v>
      </c>
      <c r="D7583" s="106">
        <v>43191</v>
      </c>
      <c r="E7583" s="98" t="s">
        <v>197</v>
      </c>
      <c r="F7583" s="100">
        <v>43101</v>
      </c>
      <c r="G7583" s="98">
        <v>206395.59</v>
      </c>
      <c r="H7583" s="98">
        <v>19607.55</v>
      </c>
    </row>
    <row r="7584" spans="1:8" x14ac:dyDescent="0.2">
      <c r="A7584" s="98" t="s">
        <v>71</v>
      </c>
      <c r="B7584" s="98" t="s">
        <v>54</v>
      </c>
      <c r="C7584" s="98" t="s">
        <v>82</v>
      </c>
      <c r="D7584" s="106">
        <v>43191</v>
      </c>
      <c r="E7584" s="98" t="s">
        <v>196</v>
      </c>
      <c r="F7584" s="100">
        <v>43101</v>
      </c>
      <c r="G7584" s="98">
        <v>9308.58</v>
      </c>
      <c r="H7584" s="98">
        <v>884.57</v>
      </c>
    </row>
    <row r="7585" spans="1:8" x14ac:dyDescent="0.2">
      <c r="A7585" s="98" t="s">
        <v>71</v>
      </c>
      <c r="B7585" s="98" t="s">
        <v>54</v>
      </c>
      <c r="C7585" s="98" t="s">
        <v>82</v>
      </c>
      <c r="D7585" s="106">
        <v>43191</v>
      </c>
      <c r="E7585" s="98" t="s">
        <v>199</v>
      </c>
      <c r="F7585" s="100">
        <v>43101</v>
      </c>
      <c r="G7585" s="98">
        <v>215704.17</v>
      </c>
      <c r="H7585" s="98">
        <v>8196.82</v>
      </c>
    </row>
    <row r="7586" spans="1:8" x14ac:dyDescent="0.2">
      <c r="A7586" s="98" t="s">
        <v>71</v>
      </c>
      <c r="B7586" s="98" t="s">
        <v>54</v>
      </c>
      <c r="C7586" s="98" t="s">
        <v>80</v>
      </c>
      <c r="D7586" s="106">
        <v>43191</v>
      </c>
      <c r="E7586" s="98" t="s">
        <v>198</v>
      </c>
      <c r="F7586" s="100">
        <v>43101</v>
      </c>
      <c r="G7586" s="98">
        <v>101154.12</v>
      </c>
      <c r="H7586" s="98">
        <v>-5361.1</v>
      </c>
    </row>
    <row r="7587" spans="1:8" x14ac:dyDescent="0.2">
      <c r="A7587" s="98" t="s">
        <v>71</v>
      </c>
      <c r="B7587" s="98" t="s">
        <v>54</v>
      </c>
      <c r="C7587" s="98" t="s">
        <v>80</v>
      </c>
      <c r="D7587" s="106">
        <v>43191</v>
      </c>
      <c r="E7587" s="98" t="s">
        <v>193</v>
      </c>
      <c r="F7587" s="100">
        <v>43101</v>
      </c>
      <c r="G7587" s="98">
        <v>96788.95</v>
      </c>
      <c r="H7587" s="98">
        <v>12776.29</v>
      </c>
    </row>
    <row r="7588" spans="1:8" x14ac:dyDescent="0.2">
      <c r="A7588" s="98" t="s">
        <v>71</v>
      </c>
      <c r="B7588" s="98" t="s">
        <v>54</v>
      </c>
      <c r="C7588" s="98" t="s">
        <v>80</v>
      </c>
      <c r="D7588" s="106">
        <v>43191</v>
      </c>
      <c r="E7588" s="98" t="s">
        <v>192</v>
      </c>
      <c r="F7588" s="100">
        <v>43101</v>
      </c>
      <c r="G7588" s="98">
        <v>4365.17</v>
      </c>
      <c r="H7588" s="98">
        <v>576.23</v>
      </c>
    </row>
    <row r="7589" spans="1:8" x14ac:dyDescent="0.2">
      <c r="A7589" s="98" t="s">
        <v>71</v>
      </c>
      <c r="B7589" s="98" t="s">
        <v>54</v>
      </c>
      <c r="C7589" s="98" t="s">
        <v>80</v>
      </c>
      <c r="D7589" s="106">
        <v>43191</v>
      </c>
      <c r="E7589" s="98" t="s">
        <v>199</v>
      </c>
      <c r="F7589" s="100">
        <v>43101</v>
      </c>
      <c r="G7589" s="98">
        <v>101154.12</v>
      </c>
      <c r="H7589" s="98">
        <v>5361.1</v>
      </c>
    </row>
    <row r="7590" spans="1:8" x14ac:dyDescent="0.2">
      <c r="A7590" s="98" t="s">
        <v>71</v>
      </c>
      <c r="B7590" s="98" t="s">
        <v>54</v>
      </c>
      <c r="C7590" s="98" t="s">
        <v>81</v>
      </c>
      <c r="D7590" s="106">
        <v>43191</v>
      </c>
      <c r="E7590" s="98" t="s">
        <v>198</v>
      </c>
      <c r="F7590" s="100">
        <v>43101</v>
      </c>
      <c r="G7590" s="98">
        <v>361490.3</v>
      </c>
      <c r="H7590" s="98">
        <v>-9398.73</v>
      </c>
    </row>
    <row r="7591" spans="1:8" x14ac:dyDescent="0.2">
      <c r="A7591" s="98" t="s">
        <v>71</v>
      </c>
      <c r="B7591" s="98" t="s">
        <v>54</v>
      </c>
      <c r="C7591" s="98" t="s">
        <v>81</v>
      </c>
      <c r="D7591" s="106">
        <v>43191</v>
      </c>
      <c r="E7591" s="98" t="s">
        <v>195</v>
      </c>
      <c r="F7591" s="100">
        <v>43101</v>
      </c>
      <c r="G7591" s="98">
        <v>345890.63</v>
      </c>
      <c r="H7591" s="98">
        <v>22482.959999999999</v>
      </c>
    </row>
    <row r="7592" spans="1:8" x14ac:dyDescent="0.2">
      <c r="A7592" s="98" t="s">
        <v>71</v>
      </c>
      <c r="B7592" s="98" t="s">
        <v>54</v>
      </c>
      <c r="C7592" s="98" t="s">
        <v>81</v>
      </c>
      <c r="D7592" s="106">
        <v>43191</v>
      </c>
      <c r="E7592" s="98" t="s">
        <v>194</v>
      </c>
      <c r="F7592" s="100">
        <v>43101</v>
      </c>
      <c r="G7592" s="98">
        <v>15599.67</v>
      </c>
      <c r="H7592" s="98">
        <v>1014.09</v>
      </c>
    </row>
    <row r="7593" spans="1:8" x14ac:dyDescent="0.2">
      <c r="A7593" s="98" t="s">
        <v>71</v>
      </c>
      <c r="B7593" s="98" t="s">
        <v>54</v>
      </c>
      <c r="C7593" s="98" t="s">
        <v>81</v>
      </c>
      <c r="D7593" s="106">
        <v>43191</v>
      </c>
      <c r="E7593" s="98" t="s">
        <v>199</v>
      </c>
      <c r="F7593" s="100">
        <v>43101</v>
      </c>
      <c r="G7593" s="98">
        <v>361490.3</v>
      </c>
      <c r="H7593" s="98">
        <v>9398.73</v>
      </c>
    </row>
    <row r="7594" spans="1:8" x14ac:dyDescent="0.2">
      <c r="A7594" s="98" t="s">
        <v>71</v>
      </c>
      <c r="B7594" s="98" t="s">
        <v>54</v>
      </c>
      <c r="C7594" s="98" t="s">
        <v>82</v>
      </c>
      <c r="D7594" s="106">
        <v>43191</v>
      </c>
      <c r="E7594" s="98" t="s">
        <v>198</v>
      </c>
      <c r="F7594" s="100">
        <v>43101</v>
      </c>
      <c r="G7594" s="98">
        <v>93993.91</v>
      </c>
      <c r="H7594" s="98">
        <v>-3571.89</v>
      </c>
    </row>
    <row r="7595" spans="1:8" x14ac:dyDescent="0.2">
      <c r="A7595" s="98" t="s">
        <v>71</v>
      </c>
      <c r="B7595" s="98" t="s">
        <v>54</v>
      </c>
      <c r="C7595" s="98" t="s">
        <v>82</v>
      </c>
      <c r="D7595" s="106">
        <v>43191</v>
      </c>
      <c r="E7595" s="98" t="s">
        <v>197</v>
      </c>
      <c r="F7595" s="100">
        <v>43101</v>
      </c>
      <c r="G7595" s="98">
        <v>89937.77</v>
      </c>
      <c r="H7595" s="98">
        <v>8544.15</v>
      </c>
    </row>
    <row r="7596" spans="1:8" x14ac:dyDescent="0.2">
      <c r="A7596" s="98" t="s">
        <v>71</v>
      </c>
      <c r="B7596" s="98" t="s">
        <v>54</v>
      </c>
      <c r="C7596" s="98" t="s">
        <v>82</v>
      </c>
      <c r="D7596" s="106">
        <v>43191</v>
      </c>
      <c r="E7596" s="98" t="s">
        <v>196</v>
      </c>
      <c r="F7596" s="100">
        <v>43101</v>
      </c>
      <c r="G7596" s="98">
        <v>4056.14</v>
      </c>
      <c r="H7596" s="98">
        <v>385.42</v>
      </c>
    </row>
    <row r="7597" spans="1:8" x14ac:dyDescent="0.2">
      <c r="A7597" s="98" t="s">
        <v>71</v>
      </c>
      <c r="B7597" s="98" t="s">
        <v>54</v>
      </c>
      <c r="C7597" s="98" t="s">
        <v>82</v>
      </c>
      <c r="D7597" s="106">
        <v>43191</v>
      </c>
      <c r="E7597" s="98" t="s">
        <v>199</v>
      </c>
      <c r="F7597" s="100">
        <v>43101</v>
      </c>
      <c r="G7597" s="98">
        <v>93993.91</v>
      </c>
      <c r="H7597" s="98">
        <v>3571.89</v>
      </c>
    </row>
    <row r="7598" spans="1:8" x14ac:dyDescent="0.2">
      <c r="A7598" s="98" t="s">
        <v>71</v>
      </c>
      <c r="B7598" s="98" t="s">
        <v>54</v>
      </c>
      <c r="C7598" s="98" t="s">
        <v>82</v>
      </c>
      <c r="D7598" s="106">
        <v>43191</v>
      </c>
      <c r="E7598" s="98" t="s">
        <v>199</v>
      </c>
      <c r="F7598" s="100">
        <v>43101</v>
      </c>
      <c r="G7598" s="98">
        <v>83397.42</v>
      </c>
      <c r="H7598" s="98">
        <v>3169.13</v>
      </c>
    </row>
    <row r="7599" spans="1:8" x14ac:dyDescent="0.2">
      <c r="A7599" s="98" t="s">
        <v>71</v>
      </c>
      <c r="B7599" s="98" t="s">
        <v>55</v>
      </c>
      <c r="C7599" s="98" t="s">
        <v>80</v>
      </c>
      <c r="D7599" s="106">
        <v>43191</v>
      </c>
      <c r="E7599" s="98" t="s">
        <v>198</v>
      </c>
      <c r="F7599" s="100">
        <v>43101</v>
      </c>
      <c r="G7599" s="98">
        <v>16898.259999999998</v>
      </c>
      <c r="H7599" s="98">
        <v>-895.59</v>
      </c>
    </row>
    <row r="7600" spans="1:8" x14ac:dyDescent="0.2">
      <c r="A7600" s="98" t="s">
        <v>71</v>
      </c>
      <c r="B7600" s="98" t="s">
        <v>55</v>
      </c>
      <c r="C7600" s="98" t="s">
        <v>80</v>
      </c>
      <c r="D7600" s="106">
        <v>43191</v>
      </c>
      <c r="E7600" s="98" t="s">
        <v>193</v>
      </c>
      <c r="F7600" s="100">
        <v>43101</v>
      </c>
      <c r="G7600" s="98">
        <v>16169.03</v>
      </c>
      <c r="H7600" s="98">
        <v>2134.31</v>
      </c>
    </row>
    <row r="7601" spans="1:8" x14ac:dyDescent="0.2">
      <c r="A7601" s="98" t="s">
        <v>71</v>
      </c>
      <c r="B7601" s="98" t="s">
        <v>55</v>
      </c>
      <c r="C7601" s="98" t="s">
        <v>80</v>
      </c>
      <c r="D7601" s="106">
        <v>43191</v>
      </c>
      <c r="E7601" s="98" t="s">
        <v>192</v>
      </c>
      <c r="F7601" s="100">
        <v>43101</v>
      </c>
      <c r="G7601" s="98">
        <v>729.23</v>
      </c>
      <c r="H7601" s="98">
        <v>96.25</v>
      </c>
    </row>
    <row r="7602" spans="1:8" x14ac:dyDescent="0.2">
      <c r="A7602" s="98" t="s">
        <v>71</v>
      </c>
      <c r="B7602" s="98" t="s">
        <v>55</v>
      </c>
      <c r="C7602" s="98" t="s">
        <v>80</v>
      </c>
      <c r="D7602" s="106">
        <v>43191</v>
      </c>
      <c r="E7602" s="98" t="s">
        <v>199</v>
      </c>
      <c r="F7602" s="100">
        <v>43101</v>
      </c>
      <c r="G7602" s="98">
        <v>16898.259999999998</v>
      </c>
      <c r="H7602" s="98">
        <v>895.59</v>
      </c>
    </row>
    <row r="7603" spans="1:8" x14ac:dyDescent="0.2">
      <c r="A7603" s="98" t="s">
        <v>71</v>
      </c>
      <c r="B7603" s="98" t="s">
        <v>55</v>
      </c>
      <c r="C7603" s="98" t="s">
        <v>81</v>
      </c>
      <c r="D7603" s="106">
        <v>43191</v>
      </c>
      <c r="E7603" s="98" t="s">
        <v>198</v>
      </c>
      <c r="F7603" s="100">
        <v>43101</v>
      </c>
      <c r="G7603" s="98">
        <v>41928.76</v>
      </c>
      <c r="H7603" s="98">
        <v>-1090.0999999999999</v>
      </c>
    </row>
    <row r="7604" spans="1:8" x14ac:dyDescent="0.2">
      <c r="A7604" s="98" t="s">
        <v>71</v>
      </c>
      <c r="B7604" s="98" t="s">
        <v>55</v>
      </c>
      <c r="C7604" s="98" t="s">
        <v>81</v>
      </c>
      <c r="D7604" s="106">
        <v>43191</v>
      </c>
      <c r="E7604" s="98" t="s">
        <v>195</v>
      </c>
      <c r="F7604" s="100">
        <v>43101</v>
      </c>
      <c r="G7604" s="98">
        <v>40119.39</v>
      </c>
      <c r="H7604" s="98">
        <v>2607.75</v>
      </c>
    </row>
    <row r="7605" spans="1:8" x14ac:dyDescent="0.2">
      <c r="A7605" s="98" t="s">
        <v>71</v>
      </c>
      <c r="B7605" s="98" t="s">
        <v>55</v>
      </c>
      <c r="C7605" s="98" t="s">
        <v>81</v>
      </c>
      <c r="D7605" s="106">
        <v>43191</v>
      </c>
      <c r="E7605" s="98" t="s">
        <v>194</v>
      </c>
      <c r="F7605" s="100">
        <v>43101</v>
      </c>
      <c r="G7605" s="98">
        <v>1809.37</v>
      </c>
      <c r="H7605" s="98">
        <v>117.59</v>
      </c>
    </row>
    <row r="7606" spans="1:8" x14ac:dyDescent="0.2">
      <c r="A7606" s="98" t="s">
        <v>71</v>
      </c>
      <c r="B7606" s="98" t="s">
        <v>55</v>
      </c>
      <c r="C7606" s="98" t="s">
        <v>81</v>
      </c>
      <c r="D7606" s="106">
        <v>43191</v>
      </c>
      <c r="E7606" s="98" t="s">
        <v>199</v>
      </c>
      <c r="F7606" s="100">
        <v>43101</v>
      </c>
      <c r="G7606" s="98">
        <v>41928.76</v>
      </c>
      <c r="H7606" s="98">
        <v>1090.0999999999999</v>
      </c>
    </row>
    <row r="7607" spans="1:8" x14ac:dyDescent="0.2">
      <c r="A7607" s="98" t="s">
        <v>71</v>
      </c>
      <c r="B7607" s="98" t="s">
        <v>55</v>
      </c>
      <c r="C7607" s="98" t="s">
        <v>82</v>
      </c>
      <c r="D7607" s="106">
        <v>43191</v>
      </c>
      <c r="E7607" s="98" t="s">
        <v>198</v>
      </c>
      <c r="F7607" s="100">
        <v>43101</v>
      </c>
      <c r="G7607" s="98">
        <v>20966.16</v>
      </c>
      <c r="H7607" s="98">
        <v>-796.7</v>
      </c>
    </row>
    <row r="7608" spans="1:8" x14ac:dyDescent="0.2">
      <c r="A7608" s="98" t="s">
        <v>71</v>
      </c>
      <c r="B7608" s="98" t="s">
        <v>55</v>
      </c>
      <c r="C7608" s="98" t="s">
        <v>82</v>
      </c>
      <c r="D7608" s="106">
        <v>43191</v>
      </c>
      <c r="E7608" s="98" t="s">
        <v>197</v>
      </c>
      <c r="F7608" s="100">
        <v>43101</v>
      </c>
      <c r="G7608" s="98">
        <v>20061.38</v>
      </c>
      <c r="H7608" s="98">
        <v>1905.86</v>
      </c>
    </row>
    <row r="7609" spans="1:8" x14ac:dyDescent="0.2">
      <c r="A7609" s="98" t="s">
        <v>71</v>
      </c>
      <c r="B7609" s="98" t="s">
        <v>55</v>
      </c>
      <c r="C7609" s="98" t="s">
        <v>82</v>
      </c>
      <c r="D7609" s="106">
        <v>43191</v>
      </c>
      <c r="E7609" s="98" t="s">
        <v>196</v>
      </c>
      <c r="F7609" s="100">
        <v>43101</v>
      </c>
      <c r="G7609" s="98">
        <v>904.78</v>
      </c>
      <c r="H7609" s="98">
        <v>85.96</v>
      </c>
    </row>
    <row r="7610" spans="1:8" x14ac:dyDescent="0.2">
      <c r="A7610" s="98" t="s">
        <v>71</v>
      </c>
      <c r="B7610" s="98" t="s">
        <v>55</v>
      </c>
      <c r="C7610" s="98" t="s">
        <v>82</v>
      </c>
      <c r="D7610" s="106">
        <v>43191</v>
      </c>
      <c r="E7610" s="98" t="s">
        <v>199</v>
      </c>
      <c r="F7610" s="100">
        <v>43101</v>
      </c>
      <c r="G7610" s="98">
        <v>20966.16</v>
      </c>
      <c r="H7610" s="98">
        <v>796.7</v>
      </c>
    </row>
    <row r="7611" spans="1:8" x14ac:dyDescent="0.2">
      <c r="A7611" s="98" t="s">
        <v>71</v>
      </c>
      <c r="B7611" s="98" t="s">
        <v>54</v>
      </c>
      <c r="C7611" s="98" t="s">
        <v>80</v>
      </c>
      <c r="D7611" s="106">
        <v>43191</v>
      </c>
      <c r="E7611" s="98" t="s">
        <v>198</v>
      </c>
      <c r="F7611" s="100">
        <v>43101</v>
      </c>
      <c r="G7611" s="98">
        <v>79560.179999999993</v>
      </c>
      <c r="H7611" s="98">
        <v>-4216.63</v>
      </c>
    </row>
    <row r="7612" spans="1:8" x14ac:dyDescent="0.2">
      <c r="A7612" s="98" t="s">
        <v>71</v>
      </c>
      <c r="B7612" s="98" t="s">
        <v>54</v>
      </c>
      <c r="C7612" s="98" t="s">
        <v>80</v>
      </c>
      <c r="D7612" s="106">
        <v>43191</v>
      </c>
      <c r="E7612" s="98" t="s">
        <v>193</v>
      </c>
      <c r="F7612" s="100">
        <v>43101</v>
      </c>
      <c r="G7612" s="98">
        <v>76126.73</v>
      </c>
      <c r="H7612" s="98">
        <v>10048.67</v>
      </c>
    </row>
    <row r="7613" spans="1:8" x14ac:dyDescent="0.2">
      <c r="A7613" s="98" t="s">
        <v>71</v>
      </c>
      <c r="B7613" s="98" t="s">
        <v>54</v>
      </c>
      <c r="C7613" s="98" t="s">
        <v>80</v>
      </c>
      <c r="D7613" s="106">
        <v>43191</v>
      </c>
      <c r="E7613" s="98" t="s">
        <v>192</v>
      </c>
      <c r="F7613" s="100">
        <v>43101</v>
      </c>
      <c r="G7613" s="98">
        <v>3433.45</v>
      </c>
      <c r="H7613" s="98">
        <v>453.24</v>
      </c>
    </row>
    <row r="7614" spans="1:8" x14ac:dyDescent="0.2">
      <c r="A7614" s="98" t="s">
        <v>71</v>
      </c>
      <c r="B7614" s="98" t="s">
        <v>54</v>
      </c>
      <c r="C7614" s="98" t="s">
        <v>80</v>
      </c>
      <c r="D7614" s="106">
        <v>43191</v>
      </c>
      <c r="E7614" s="98" t="s">
        <v>199</v>
      </c>
      <c r="F7614" s="100">
        <v>43101</v>
      </c>
      <c r="G7614" s="98">
        <v>79560.179999999993</v>
      </c>
      <c r="H7614" s="98">
        <v>4216.63</v>
      </c>
    </row>
    <row r="7615" spans="1:8" x14ac:dyDescent="0.2">
      <c r="A7615" s="98" t="s">
        <v>71</v>
      </c>
      <c r="B7615" s="98" t="s">
        <v>54</v>
      </c>
      <c r="C7615" s="98" t="s">
        <v>81</v>
      </c>
      <c r="D7615" s="106">
        <v>43191</v>
      </c>
      <c r="E7615" s="98" t="s">
        <v>198</v>
      </c>
      <c r="F7615" s="100">
        <v>43101</v>
      </c>
      <c r="G7615" s="98">
        <v>323082.7</v>
      </c>
      <c r="H7615" s="98">
        <v>-8400.2199999999993</v>
      </c>
    </row>
    <row r="7616" spans="1:8" x14ac:dyDescent="0.2">
      <c r="A7616" s="98" t="s">
        <v>71</v>
      </c>
      <c r="B7616" s="98" t="s">
        <v>54</v>
      </c>
      <c r="C7616" s="98" t="s">
        <v>81</v>
      </c>
      <c r="D7616" s="106">
        <v>43191</v>
      </c>
      <c r="E7616" s="98" t="s">
        <v>195</v>
      </c>
      <c r="F7616" s="100">
        <v>43101</v>
      </c>
      <c r="G7616" s="98">
        <v>309140.5</v>
      </c>
      <c r="H7616" s="98">
        <v>20094.11</v>
      </c>
    </row>
    <row r="7617" spans="1:8" x14ac:dyDescent="0.2">
      <c r="A7617" s="98" t="s">
        <v>71</v>
      </c>
      <c r="B7617" s="98" t="s">
        <v>54</v>
      </c>
      <c r="C7617" s="98" t="s">
        <v>81</v>
      </c>
      <c r="D7617" s="106">
        <v>43191</v>
      </c>
      <c r="E7617" s="98" t="s">
        <v>194</v>
      </c>
      <c r="F7617" s="100">
        <v>43101</v>
      </c>
      <c r="G7617" s="98">
        <v>13942.2</v>
      </c>
      <c r="H7617" s="98">
        <v>906.33</v>
      </c>
    </row>
    <row r="7618" spans="1:8" x14ac:dyDescent="0.2">
      <c r="A7618" s="98" t="s">
        <v>71</v>
      </c>
      <c r="B7618" s="98" t="s">
        <v>54</v>
      </c>
      <c r="C7618" s="98" t="s">
        <v>81</v>
      </c>
      <c r="D7618" s="106">
        <v>43191</v>
      </c>
      <c r="E7618" s="98" t="s">
        <v>199</v>
      </c>
      <c r="F7618" s="100">
        <v>43101</v>
      </c>
      <c r="G7618" s="98">
        <v>323082.7</v>
      </c>
      <c r="H7618" s="98">
        <v>8400.2199999999993</v>
      </c>
    </row>
    <row r="7619" spans="1:8" x14ac:dyDescent="0.2">
      <c r="A7619" s="98" t="s">
        <v>71</v>
      </c>
      <c r="B7619" s="98" t="s">
        <v>54</v>
      </c>
      <c r="C7619" s="98" t="s">
        <v>82</v>
      </c>
      <c r="D7619" s="106">
        <v>43191</v>
      </c>
      <c r="E7619" s="98" t="s">
        <v>198</v>
      </c>
      <c r="F7619" s="100">
        <v>43101</v>
      </c>
      <c r="G7619" s="98">
        <v>74183.91</v>
      </c>
      <c r="H7619" s="98">
        <v>-2818.99</v>
      </c>
    </row>
    <row r="7620" spans="1:8" x14ac:dyDescent="0.2">
      <c r="A7620" s="98" t="s">
        <v>71</v>
      </c>
      <c r="B7620" s="98" t="s">
        <v>54</v>
      </c>
      <c r="C7620" s="98" t="s">
        <v>82</v>
      </c>
      <c r="D7620" s="106">
        <v>43191</v>
      </c>
      <c r="E7620" s="98" t="s">
        <v>197</v>
      </c>
      <c r="F7620" s="100">
        <v>43101</v>
      </c>
      <c r="G7620" s="98">
        <v>70982.63</v>
      </c>
      <c r="H7620" s="98">
        <v>6743.46</v>
      </c>
    </row>
    <row r="7621" spans="1:8" x14ac:dyDescent="0.2">
      <c r="A7621" s="98" t="s">
        <v>71</v>
      </c>
      <c r="B7621" s="98" t="s">
        <v>54</v>
      </c>
      <c r="C7621" s="98" t="s">
        <v>82</v>
      </c>
      <c r="D7621" s="106">
        <v>43191</v>
      </c>
      <c r="E7621" s="98" t="s">
        <v>196</v>
      </c>
      <c r="F7621" s="100">
        <v>43101</v>
      </c>
      <c r="G7621" s="98">
        <v>3201.28</v>
      </c>
      <c r="H7621" s="98">
        <v>304.02999999999997</v>
      </c>
    </row>
    <row r="7622" spans="1:8" x14ac:dyDescent="0.2">
      <c r="A7622" s="98" t="s">
        <v>71</v>
      </c>
      <c r="B7622" s="98" t="s">
        <v>54</v>
      </c>
      <c r="C7622" s="98" t="s">
        <v>82</v>
      </c>
      <c r="D7622" s="106">
        <v>43191</v>
      </c>
      <c r="E7622" s="98" t="s">
        <v>199</v>
      </c>
      <c r="F7622" s="100">
        <v>43101</v>
      </c>
      <c r="G7622" s="98">
        <v>74183.91</v>
      </c>
      <c r="H7622" s="98">
        <v>2818.99</v>
      </c>
    </row>
    <row r="7623" spans="1:8" x14ac:dyDescent="0.2">
      <c r="A7623" s="98" t="s">
        <v>71</v>
      </c>
      <c r="B7623" s="98" t="s">
        <v>54</v>
      </c>
      <c r="C7623" s="98" t="s">
        <v>80</v>
      </c>
      <c r="D7623" s="106">
        <v>43191</v>
      </c>
      <c r="E7623" s="98" t="s">
        <v>198</v>
      </c>
      <c r="F7623" s="100">
        <v>43101</v>
      </c>
      <c r="G7623" s="98">
        <v>93121.11</v>
      </c>
      <c r="H7623" s="98">
        <v>-4935.45</v>
      </c>
    </row>
    <row r="7624" spans="1:8" x14ac:dyDescent="0.2">
      <c r="A7624" s="98" t="s">
        <v>71</v>
      </c>
      <c r="B7624" s="98" t="s">
        <v>54</v>
      </c>
      <c r="C7624" s="98" t="s">
        <v>80</v>
      </c>
      <c r="D7624" s="106">
        <v>43191</v>
      </c>
      <c r="E7624" s="98" t="s">
        <v>193</v>
      </c>
      <c r="F7624" s="100">
        <v>43101</v>
      </c>
      <c r="G7624" s="98">
        <v>89102.61</v>
      </c>
      <c r="H7624" s="98">
        <v>11761.68</v>
      </c>
    </row>
    <row r="7625" spans="1:8" x14ac:dyDescent="0.2">
      <c r="A7625" s="98" t="s">
        <v>71</v>
      </c>
      <c r="B7625" s="98" t="s">
        <v>54</v>
      </c>
      <c r="C7625" s="98" t="s">
        <v>80</v>
      </c>
      <c r="D7625" s="106">
        <v>43191</v>
      </c>
      <c r="E7625" s="98" t="s">
        <v>192</v>
      </c>
      <c r="F7625" s="100">
        <v>43101</v>
      </c>
      <c r="G7625" s="98">
        <v>4018.5</v>
      </c>
      <c r="H7625" s="98">
        <v>530.51</v>
      </c>
    </row>
    <row r="7626" spans="1:8" x14ac:dyDescent="0.2">
      <c r="A7626" s="98" t="s">
        <v>71</v>
      </c>
      <c r="B7626" s="98" t="s">
        <v>54</v>
      </c>
      <c r="C7626" s="98" t="s">
        <v>80</v>
      </c>
      <c r="D7626" s="106">
        <v>43191</v>
      </c>
      <c r="E7626" s="98" t="s">
        <v>199</v>
      </c>
      <c r="F7626" s="100">
        <v>43101</v>
      </c>
      <c r="G7626" s="98">
        <v>93121.11</v>
      </c>
      <c r="H7626" s="98">
        <v>4935.45</v>
      </c>
    </row>
    <row r="7627" spans="1:8" x14ac:dyDescent="0.2">
      <c r="A7627" s="98" t="s">
        <v>71</v>
      </c>
      <c r="B7627" s="98" t="s">
        <v>54</v>
      </c>
      <c r="C7627" s="98" t="s">
        <v>81</v>
      </c>
      <c r="D7627" s="106">
        <v>43191</v>
      </c>
      <c r="E7627" s="98" t="s">
        <v>198</v>
      </c>
      <c r="F7627" s="100">
        <v>43101</v>
      </c>
      <c r="G7627" s="98">
        <v>333681.82</v>
      </c>
      <c r="H7627" s="98">
        <v>-8675.99</v>
      </c>
    </row>
    <row r="7628" spans="1:8" x14ac:dyDescent="0.2">
      <c r="A7628" s="98" t="s">
        <v>71</v>
      </c>
      <c r="B7628" s="98" t="s">
        <v>54</v>
      </c>
      <c r="C7628" s="98" t="s">
        <v>81</v>
      </c>
      <c r="D7628" s="106">
        <v>43191</v>
      </c>
      <c r="E7628" s="98" t="s">
        <v>195</v>
      </c>
      <c r="F7628" s="100">
        <v>43101</v>
      </c>
      <c r="G7628" s="98">
        <v>319282.02</v>
      </c>
      <c r="H7628" s="98">
        <v>20753.47</v>
      </c>
    </row>
    <row r="7629" spans="1:8" x14ac:dyDescent="0.2">
      <c r="A7629" s="98" t="s">
        <v>71</v>
      </c>
      <c r="B7629" s="98" t="s">
        <v>54</v>
      </c>
      <c r="C7629" s="98" t="s">
        <v>81</v>
      </c>
      <c r="D7629" s="106">
        <v>43191</v>
      </c>
      <c r="E7629" s="98" t="s">
        <v>194</v>
      </c>
      <c r="F7629" s="100">
        <v>43101</v>
      </c>
      <c r="G7629" s="98">
        <v>14399.8</v>
      </c>
      <c r="H7629" s="98">
        <v>935.88</v>
      </c>
    </row>
    <row r="7630" spans="1:8" x14ac:dyDescent="0.2">
      <c r="A7630" s="98" t="s">
        <v>71</v>
      </c>
      <c r="B7630" s="98" t="s">
        <v>54</v>
      </c>
      <c r="C7630" s="98" t="s">
        <v>81</v>
      </c>
      <c r="D7630" s="106">
        <v>43191</v>
      </c>
      <c r="E7630" s="98" t="s">
        <v>199</v>
      </c>
      <c r="F7630" s="100">
        <v>43101</v>
      </c>
      <c r="G7630" s="98">
        <v>333681.82</v>
      </c>
      <c r="H7630" s="98">
        <v>8675.99</v>
      </c>
    </row>
    <row r="7631" spans="1:8" x14ac:dyDescent="0.2">
      <c r="A7631" s="98" t="s">
        <v>71</v>
      </c>
      <c r="B7631" s="98" t="s">
        <v>54</v>
      </c>
      <c r="C7631" s="98" t="s">
        <v>82</v>
      </c>
      <c r="D7631" s="106">
        <v>43191</v>
      </c>
      <c r="E7631" s="98" t="s">
        <v>198</v>
      </c>
      <c r="F7631" s="100">
        <v>43101</v>
      </c>
      <c r="G7631" s="98">
        <v>85972.82</v>
      </c>
      <c r="H7631" s="98">
        <v>-3267.02</v>
      </c>
    </row>
    <row r="7632" spans="1:8" x14ac:dyDescent="0.2">
      <c r="A7632" s="98" t="s">
        <v>71</v>
      </c>
      <c r="B7632" s="98" t="s">
        <v>54</v>
      </c>
      <c r="C7632" s="98" t="s">
        <v>82</v>
      </c>
      <c r="D7632" s="106">
        <v>43191</v>
      </c>
      <c r="E7632" s="98" t="s">
        <v>197</v>
      </c>
      <c r="F7632" s="100">
        <v>43101</v>
      </c>
      <c r="G7632" s="98">
        <v>82262.679999999993</v>
      </c>
      <c r="H7632" s="98">
        <v>7815.03</v>
      </c>
    </row>
    <row r="7633" spans="1:8" x14ac:dyDescent="0.2">
      <c r="A7633" s="98" t="s">
        <v>71</v>
      </c>
      <c r="B7633" s="98" t="s">
        <v>54</v>
      </c>
      <c r="C7633" s="98" t="s">
        <v>82</v>
      </c>
      <c r="D7633" s="106">
        <v>43191</v>
      </c>
      <c r="E7633" s="98" t="s">
        <v>196</v>
      </c>
      <c r="F7633" s="100">
        <v>43101</v>
      </c>
      <c r="G7633" s="98">
        <v>3710.14</v>
      </c>
      <c r="H7633" s="98">
        <v>352.52</v>
      </c>
    </row>
    <row r="7634" spans="1:8" x14ac:dyDescent="0.2">
      <c r="A7634" s="98" t="s">
        <v>71</v>
      </c>
      <c r="B7634" s="98" t="s">
        <v>54</v>
      </c>
      <c r="C7634" s="98" t="s">
        <v>82</v>
      </c>
      <c r="D7634" s="106">
        <v>43191</v>
      </c>
      <c r="E7634" s="98" t="s">
        <v>199</v>
      </c>
      <c r="F7634" s="100">
        <v>43101</v>
      </c>
      <c r="G7634" s="98">
        <v>85972.82</v>
      </c>
      <c r="H7634" s="98">
        <v>3267.02</v>
      </c>
    </row>
    <row r="7635" spans="1:8" x14ac:dyDescent="0.2">
      <c r="A7635" s="98" t="s">
        <v>71</v>
      </c>
      <c r="B7635" s="98" t="s">
        <v>54</v>
      </c>
      <c r="C7635" s="98" t="s">
        <v>80</v>
      </c>
      <c r="D7635" s="106">
        <v>43191</v>
      </c>
      <c r="E7635" s="98" t="s">
        <v>198</v>
      </c>
      <c r="F7635" s="100">
        <v>43101</v>
      </c>
      <c r="G7635" s="98">
        <v>89489.36</v>
      </c>
      <c r="H7635" s="98">
        <v>-4742.92</v>
      </c>
    </row>
    <row r="7636" spans="1:8" x14ac:dyDescent="0.2">
      <c r="A7636" s="98" t="s">
        <v>71</v>
      </c>
      <c r="B7636" s="98" t="s">
        <v>54</v>
      </c>
      <c r="C7636" s="98" t="s">
        <v>80</v>
      </c>
      <c r="D7636" s="106">
        <v>43191</v>
      </c>
      <c r="E7636" s="98" t="s">
        <v>193</v>
      </c>
      <c r="F7636" s="100">
        <v>43101</v>
      </c>
      <c r="G7636" s="98">
        <v>85627.62</v>
      </c>
      <c r="H7636" s="98">
        <v>11302.79</v>
      </c>
    </row>
    <row r="7637" spans="1:8" x14ac:dyDescent="0.2">
      <c r="A7637" s="98" t="s">
        <v>71</v>
      </c>
      <c r="B7637" s="98" t="s">
        <v>54</v>
      </c>
      <c r="C7637" s="98" t="s">
        <v>80</v>
      </c>
      <c r="D7637" s="106">
        <v>43191</v>
      </c>
      <c r="E7637" s="98" t="s">
        <v>192</v>
      </c>
      <c r="F7637" s="100">
        <v>43101</v>
      </c>
      <c r="G7637" s="98">
        <v>3861.74</v>
      </c>
      <c r="H7637" s="98">
        <v>509.73</v>
      </c>
    </row>
    <row r="7638" spans="1:8" x14ac:dyDescent="0.2">
      <c r="A7638" s="98" t="s">
        <v>71</v>
      </c>
      <c r="B7638" s="98" t="s">
        <v>54</v>
      </c>
      <c r="C7638" s="98" t="s">
        <v>80</v>
      </c>
      <c r="D7638" s="106">
        <v>43191</v>
      </c>
      <c r="E7638" s="98" t="s">
        <v>199</v>
      </c>
      <c r="F7638" s="100">
        <v>43101</v>
      </c>
      <c r="G7638" s="98">
        <v>89489.36</v>
      </c>
      <c r="H7638" s="98">
        <v>4742.92</v>
      </c>
    </row>
    <row r="7639" spans="1:8" x14ac:dyDescent="0.2">
      <c r="A7639" s="98" t="s">
        <v>71</v>
      </c>
      <c r="B7639" s="98" t="s">
        <v>54</v>
      </c>
      <c r="C7639" s="98" t="s">
        <v>81</v>
      </c>
      <c r="D7639" s="106">
        <v>43191</v>
      </c>
      <c r="E7639" s="98" t="s">
        <v>199</v>
      </c>
      <c r="F7639" s="100">
        <v>43101</v>
      </c>
      <c r="G7639" s="98">
        <v>321488.68</v>
      </c>
      <c r="H7639" s="98">
        <v>8358.94</v>
      </c>
    </row>
    <row r="7640" spans="1:8" x14ac:dyDescent="0.2">
      <c r="A7640" s="98" t="s">
        <v>71</v>
      </c>
      <c r="B7640" s="98" t="s">
        <v>54</v>
      </c>
      <c r="C7640" s="98" t="s">
        <v>81</v>
      </c>
      <c r="D7640" s="106">
        <v>43191</v>
      </c>
      <c r="E7640" s="98" t="s">
        <v>194</v>
      </c>
      <c r="F7640" s="100">
        <v>43101</v>
      </c>
      <c r="G7640" s="98">
        <v>13873.61</v>
      </c>
      <c r="H7640" s="98">
        <v>902.07</v>
      </c>
    </row>
    <row r="7641" spans="1:8" x14ac:dyDescent="0.2">
      <c r="A7641" s="98" t="s">
        <v>71</v>
      </c>
      <c r="B7641" s="98" t="s">
        <v>54</v>
      </c>
      <c r="C7641" s="98" t="s">
        <v>81</v>
      </c>
      <c r="D7641" s="106">
        <v>43191</v>
      </c>
      <c r="E7641" s="98" t="s">
        <v>198</v>
      </c>
      <c r="F7641" s="100">
        <v>43101</v>
      </c>
      <c r="G7641" s="98">
        <v>321488.68</v>
      </c>
      <c r="H7641" s="98">
        <v>-8358.94</v>
      </c>
    </row>
    <row r="7642" spans="1:8" x14ac:dyDescent="0.2">
      <c r="A7642" s="98" t="s">
        <v>71</v>
      </c>
      <c r="B7642" s="98" t="s">
        <v>54</v>
      </c>
      <c r="C7642" s="98" t="s">
        <v>81</v>
      </c>
      <c r="D7642" s="106">
        <v>43191</v>
      </c>
      <c r="E7642" s="98" t="s">
        <v>195</v>
      </c>
      <c r="F7642" s="100">
        <v>43101</v>
      </c>
      <c r="G7642" s="98">
        <v>307615.07</v>
      </c>
      <c r="H7642" s="98">
        <v>19994.95</v>
      </c>
    </row>
    <row r="7643" spans="1:8" x14ac:dyDescent="0.2">
      <c r="A7643" s="98" t="s">
        <v>71</v>
      </c>
      <c r="B7643" s="98" t="s">
        <v>54</v>
      </c>
      <c r="C7643" s="98" t="s">
        <v>82</v>
      </c>
      <c r="D7643" s="106">
        <v>43191</v>
      </c>
      <c r="E7643" s="98" t="s">
        <v>198</v>
      </c>
      <c r="F7643" s="100">
        <v>43101</v>
      </c>
      <c r="G7643" s="98">
        <v>83397.42</v>
      </c>
      <c r="H7643" s="98">
        <v>-3169.13</v>
      </c>
    </row>
    <row r="7644" spans="1:8" x14ac:dyDescent="0.2">
      <c r="A7644" s="98" t="s">
        <v>71</v>
      </c>
      <c r="B7644" s="98" t="s">
        <v>54</v>
      </c>
      <c r="C7644" s="98" t="s">
        <v>82</v>
      </c>
      <c r="D7644" s="106">
        <v>43191</v>
      </c>
      <c r="E7644" s="98" t="s">
        <v>197</v>
      </c>
      <c r="F7644" s="100">
        <v>43101</v>
      </c>
      <c r="G7644" s="98">
        <v>79798.48</v>
      </c>
      <c r="H7644" s="98">
        <v>7580.92</v>
      </c>
    </row>
    <row r="7645" spans="1:8" x14ac:dyDescent="0.2">
      <c r="A7645" s="98" t="s">
        <v>71</v>
      </c>
      <c r="B7645" s="98" t="s">
        <v>54</v>
      </c>
      <c r="C7645" s="98" t="s">
        <v>82</v>
      </c>
      <c r="D7645" s="106">
        <v>43191</v>
      </c>
      <c r="E7645" s="98" t="s">
        <v>196</v>
      </c>
      <c r="F7645" s="100">
        <v>43101</v>
      </c>
      <c r="G7645" s="98">
        <v>3598.94</v>
      </c>
      <c r="H7645" s="98">
        <v>341.81</v>
      </c>
    </row>
    <row r="7646" spans="1:8" x14ac:dyDescent="0.2">
      <c r="A7646" s="98" t="s">
        <v>71</v>
      </c>
      <c r="B7646" s="98" t="s">
        <v>55</v>
      </c>
      <c r="C7646" s="98" t="s">
        <v>80</v>
      </c>
      <c r="D7646" s="106">
        <v>43191</v>
      </c>
      <c r="E7646" s="98" t="s">
        <v>192</v>
      </c>
      <c r="F7646" s="100">
        <v>43101</v>
      </c>
      <c r="G7646" s="98">
        <v>638.35</v>
      </c>
      <c r="H7646" s="98">
        <v>84.22</v>
      </c>
    </row>
    <row r="7647" spans="1:8" x14ac:dyDescent="0.2">
      <c r="A7647" s="98" t="s">
        <v>71</v>
      </c>
      <c r="B7647" s="98" t="s">
        <v>55</v>
      </c>
      <c r="C7647" s="98" t="s">
        <v>80</v>
      </c>
      <c r="D7647" s="106">
        <v>43191</v>
      </c>
      <c r="E7647" s="98" t="s">
        <v>199</v>
      </c>
      <c r="F7647" s="100">
        <v>43101</v>
      </c>
      <c r="G7647" s="98">
        <v>14792.42</v>
      </c>
      <c r="H7647" s="98">
        <v>784.02</v>
      </c>
    </row>
    <row r="7648" spans="1:8" x14ac:dyDescent="0.2">
      <c r="A7648" s="98" t="s">
        <v>71</v>
      </c>
      <c r="B7648" s="98" t="s">
        <v>55</v>
      </c>
      <c r="C7648" s="98" t="s">
        <v>81</v>
      </c>
      <c r="D7648" s="106">
        <v>43191</v>
      </c>
      <c r="E7648" s="98" t="s">
        <v>198</v>
      </c>
      <c r="F7648" s="100">
        <v>43101</v>
      </c>
      <c r="G7648" s="98">
        <v>35329.42</v>
      </c>
      <c r="H7648" s="98">
        <v>-918.56</v>
      </c>
    </row>
    <row r="7649" spans="1:8" x14ac:dyDescent="0.2">
      <c r="A7649" s="98" t="s">
        <v>71</v>
      </c>
      <c r="B7649" s="98" t="s">
        <v>55</v>
      </c>
      <c r="C7649" s="98" t="s">
        <v>81</v>
      </c>
      <c r="D7649" s="106">
        <v>43191</v>
      </c>
      <c r="E7649" s="98" t="s">
        <v>195</v>
      </c>
      <c r="F7649" s="100">
        <v>43101</v>
      </c>
      <c r="G7649" s="98">
        <v>33804.83</v>
      </c>
      <c r="H7649" s="98">
        <v>2197.31</v>
      </c>
    </row>
    <row r="7650" spans="1:8" x14ac:dyDescent="0.2">
      <c r="A7650" s="98" t="s">
        <v>71</v>
      </c>
      <c r="B7650" s="98" t="s">
        <v>55</v>
      </c>
      <c r="C7650" s="98" t="s">
        <v>81</v>
      </c>
      <c r="D7650" s="106">
        <v>43191</v>
      </c>
      <c r="E7650" s="98" t="s">
        <v>194</v>
      </c>
      <c r="F7650" s="100">
        <v>43101</v>
      </c>
      <c r="G7650" s="98">
        <v>1524.59</v>
      </c>
      <c r="H7650" s="98">
        <v>99.14</v>
      </c>
    </row>
    <row r="7651" spans="1:8" x14ac:dyDescent="0.2">
      <c r="A7651" s="98" t="s">
        <v>71</v>
      </c>
      <c r="B7651" s="98" t="s">
        <v>55</v>
      </c>
      <c r="C7651" s="98" t="s">
        <v>81</v>
      </c>
      <c r="D7651" s="106">
        <v>43191</v>
      </c>
      <c r="E7651" s="98" t="s">
        <v>199</v>
      </c>
      <c r="F7651" s="100">
        <v>43101</v>
      </c>
      <c r="G7651" s="98">
        <v>35329.42</v>
      </c>
      <c r="H7651" s="98">
        <v>918.56</v>
      </c>
    </row>
    <row r="7652" spans="1:8" x14ac:dyDescent="0.2">
      <c r="A7652" s="98" t="s">
        <v>71</v>
      </c>
      <c r="B7652" s="98" t="s">
        <v>55</v>
      </c>
      <c r="C7652" s="98" t="s">
        <v>82</v>
      </c>
      <c r="D7652" s="106">
        <v>43191</v>
      </c>
      <c r="E7652" s="98" t="s">
        <v>198</v>
      </c>
      <c r="F7652" s="100">
        <v>43101</v>
      </c>
      <c r="G7652" s="98">
        <v>17366.36</v>
      </c>
      <c r="H7652" s="98">
        <v>-659.88</v>
      </c>
    </row>
    <row r="7653" spans="1:8" x14ac:dyDescent="0.2">
      <c r="A7653" s="98" t="s">
        <v>71</v>
      </c>
      <c r="B7653" s="98" t="s">
        <v>55</v>
      </c>
      <c r="C7653" s="98" t="s">
        <v>82</v>
      </c>
      <c r="D7653" s="106">
        <v>43191</v>
      </c>
      <c r="E7653" s="98" t="s">
        <v>197</v>
      </c>
      <c r="F7653" s="100">
        <v>43101</v>
      </c>
      <c r="G7653" s="98">
        <v>16616.91</v>
      </c>
      <c r="H7653" s="98">
        <v>1578.61</v>
      </c>
    </row>
    <row r="7654" spans="1:8" x14ac:dyDescent="0.2">
      <c r="A7654" s="98" t="s">
        <v>71</v>
      </c>
      <c r="B7654" s="98" t="s">
        <v>55</v>
      </c>
      <c r="C7654" s="98" t="s">
        <v>82</v>
      </c>
      <c r="D7654" s="106">
        <v>43191</v>
      </c>
      <c r="E7654" s="98" t="s">
        <v>196</v>
      </c>
      <c r="F7654" s="100">
        <v>43101</v>
      </c>
      <c r="G7654" s="98">
        <v>749.45</v>
      </c>
      <c r="H7654" s="98">
        <v>71.19</v>
      </c>
    </row>
    <row r="7655" spans="1:8" x14ac:dyDescent="0.2">
      <c r="A7655" s="98" t="s">
        <v>71</v>
      </c>
      <c r="B7655" s="98" t="s">
        <v>55</v>
      </c>
      <c r="C7655" s="98" t="s">
        <v>82</v>
      </c>
      <c r="D7655" s="106">
        <v>43191</v>
      </c>
      <c r="E7655" s="98" t="s">
        <v>199</v>
      </c>
      <c r="F7655" s="100">
        <v>43101</v>
      </c>
      <c r="G7655" s="98">
        <v>17366.36</v>
      </c>
      <c r="H7655" s="98">
        <v>659.88</v>
      </c>
    </row>
    <row r="7656" spans="1:8" x14ac:dyDescent="0.2">
      <c r="A7656" s="98" t="s">
        <v>71</v>
      </c>
      <c r="B7656" s="98" t="s">
        <v>54</v>
      </c>
      <c r="C7656" s="98" t="s">
        <v>80</v>
      </c>
      <c r="D7656" s="106">
        <v>43191</v>
      </c>
      <c r="E7656" s="98" t="s">
        <v>198</v>
      </c>
      <c r="F7656" s="100">
        <v>43101</v>
      </c>
      <c r="G7656" s="98">
        <v>77986.600000000006</v>
      </c>
      <c r="H7656" s="98">
        <v>-4133.3500000000004</v>
      </c>
    </row>
    <row r="7657" spans="1:8" x14ac:dyDescent="0.2">
      <c r="A7657" s="98" t="s">
        <v>71</v>
      </c>
      <c r="B7657" s="98" t="s">
        <v>54</v>
      </c>
      <c r="C7657" s="98" t="s">
        <v>80</v>
      </c>
      <c r="D7657" s="106">
        <v>43191</v>
      </c>
      <c r="E7657" s="98" t="s">
        <v>193</v>
      </c>
      <c r="F7657" s="100">
        <v>43101</v>
      </c>
      <c r="G7657" s="98">
        <v>74620.990000000005</v>
      </c>
      <c r="H7657" s="98">
        <v>9850.02</v>
      </c>
    </row>
    <row r="7658" spans="1:8" x14ac:dyDescent="0.2">
      <c r="A7658" s="98" t="s">
        <v>71</v>
      </c>
      <c r="B7658" s="98" t="s">
        <v>55</v>
      </c>
      <c r="C7658" s="98" t="s">
        <v>82</v>
      </c>
      <c r="D7658" s="106">
        <v>43252</v>
      </c>
      <c r="E7658" s="98" t="s">
        <v>198</v>
      </c>
      <c r="F7658" s="100">
        <v>43101</v>
      </c>
      <c r="G7658" s="98">
        <v>1.44</v>
      </c>
      <c r="H7658" s="98">
        <v>-0.05</v>
      </c>
    </row>
    <row r="7659" spans="1:8" x14ac:dyDescent="0.2">
      <c r="A7659" s="98" t="s">
        <v>71</v>
      </c>
      <c r="B7659" s="98" t="s">
        <v>54</v>
      </c>
      <c r="C7659" s="98" t="s">
        <v>80</v>
      </c>
      <c r="D7659" s="106">
        <v>43252</v>
      </c>
      <c r="E7659" s="98" t="s">
        <v>199</v>
      </c>
      <c r="F7659" s="100">
        <v>43221</v>
      </c>
      <c r="G7659" s="98">
        <v>21747.15</v>
      </c>
      <c r="H7659" s="98">
        <v>1544.06</v>
      </c>
    </row>
    <row r="7660" spans="1:8" x14ac:dyDescent="0.2">
      <c r="A7660" s="98" t="s">
        <v>71</v>
      </c>
      <c r="B7660" s="98" t="s">
        <v>54</v>
      </c>
      <c r="C7660" s="98" t="s">
        <v>80</v>
      </c>
      <c r="D7660" s="106">
        <v>43252</v>
      </c>
      <c r="E7660" s="98" t="s">
        <v>198</v>
      </c>
      <c r="F7660" s="100">
        <v>43221</v>
      </c>
      <c r="G7660" s="98">
        <v>21747.15</v>
      </c>
      <c r="H7660" s="98">
        <v>-1544.06</v>
      </c>
    </row>
    <row r="7661" spans="1:8" x14ac:dyDescent="0.2">
      <c r="A7661" s="98" t="s">
        <v>71</v>
      </c>
      <c r="B7661" s="98" t="s">
        <v>54</v>
      </c>
      <c r="C7661" s="98" t="s">
        <v>80</v>
      </c>
      <c r="D7661" s="106">
        <v>43252</v>
      </c>
      <c r="E7661" s="98" t="s">
        <v>202</v>
      </c>
      <c r="F7661" s="100">
        <v>43221</v>
      </c>
      <c r="G7661" s="98">
        <v>20808.7</v>
      </c>
      <c r="H7661" s="98">
        <v>2746.75</v>
      </c>
    </row>
    <row r="7662" spans="1:8" x14ac:dyDescent="0.2">
      <c r="A7662" s="98" t="s">
        <v>71</v>
      </c>
      <c r="B7662" s="98" t="s">
        <v>54</v>
      </c>
      <c r="C7662" s="98" t="s">
        <v>80</v>
      </c>
      <c r="D7662" s="106">
        <v>43252</v>
      </c>
      <c r="E7662" s="98" t="s">
        <v>203</v>
      </c>
      <c r="F7662" s="100">
        <v>43221</v>
      </c>
      <c r="G7662" s="98">
        <v>938.45</v>
      </c>
      <c r="H7662" s="98">
        <v>123.85</v>
      </c>
    </row>
    <row r="7663" spans="1:8" x14ac:dyDescent="0.2">
      <c r="A7663" s="98" t="s">
        <v>71</v>
      </c>
      <c r="B7663" s="98" t="s">
        <v>54</v>
      </c>
      <c r="C7663" s="98" t="s">
        <v>80</v>
      </c>
      <c r="D7663" s="106">
        <v>43252</v>
      </c>
      <c r="E7663" s="98" t="s">
        <v>199</v>
      </c>
      <c r="F7663" s="100">
        <v>43101</v>
      </c>
      <c r="G7663" s="98">
        <v>71.25</v>
      </c>
      <c r="H7663" s="98">
        <v>3.77</v>
      </c>
    </row>
    <row r="7664" spans="1:8" x14ac:dyDescent="0.2">
      <c r="A7664" s="98" t="s">
        <v>71</v>
      </c>
      <c r="B7664" s="98" t="s">
        <v>54</v>
      </c>
      <c r="C7664" s="98" t="s">
        <v>80</v>
      </c>
      <c r="D7664" s="106">
        <v>43252</v>
      </c>
      <c r="E7664" s="98" t="s">
        <v>193</v>
      </c>
      <c r="F7664" s="100">
        <v>43101</v>
      </c>
      <c r="G7664" s="98">
        <v>68.180000000000007</v>
      </c>
      <c r="H7664" s="98">
        <v>9</v>
      </c>
    </row>
    <row r="7665" spans="1:8" x14ac:dyDescent="0.2">
      <c r="A7665" s="98" t="s">
        <v>71</v>
      </c>
      <c r="B7665" s="98" t="s">
        <v>54</v>
      </c>
      <c r="C7665" s="98" t="s">
        <v>80</v>
      </c>
      <c r="D7665" s="106">
        <v>43252</v>
      </c>
      <c r="E7665" s="98" t="s">
        <v>192</v>
      </c>
      <c r="F7665" s="100">
        <v>43101</v>
      </c>
      <c r="G7665" s="98">
        <v>3.07</v>
      </c>
      <c r="H7665" s="98">
        <v>0.41</v>
      </c>
    </row>
    <row r="7666" spans="1:8" x14ac:dyDescent="0.2">
      <c r="A7666" s="98" t="s">
        <v>71</v>
      </c>
      <c r="B7666" s="98" t="s">
        <v>54</v>
      </c>
      <c r="C7666" s="98" t="s">
        <v>80</v>
      </c>
      <c r="D7666" s="106">
        <v>43252</v>
      </c>
      <c r="E7666" s="98" t="s">
        <v>198</v>
      </c>
      <c r="F7666" s="100">
        <v>43101</v>
      </c>
      <c r="G7666" s="98">
        <v>71.25</v>
      </c>
      <c r="H7666" s="98">
        <v>-3.77</v>
      </c>
    </row>
    <row r="7667" spans="1:8" x14ac:dyDescent="0.2">
      <c r="A7667" s="98" t="s">
        <v>71</v>
      </c>
      <c r="B7667" s="98" t="s">
        <v>54</v>
      </c>
      <c r="C7667" s="98" t="s">
        <v>81</v>
      </c>
      <c r="D7667" s="106">
        <v>43252</v>
      </c>
      <c r="E7667" s="98" t="s">
        <v>204</v>
      </c>
      <c r="F7667" s="100">
        <v>43221</v>
      </c>
      <c r="G7667" s="98">
        <v>71585.84</v>
      </c>
      <c r="H7667" s="98">
        <v>4653.03</v>
      </c>
    </row>
    <row r="7668" spans="1:8" x14ac:dyDescent="0.2">
      <c r="A7668" s="98" t="s">
        <v>71</v>
      </c>
      <c r="B7668" s="98" t="s">
        <v>54</v>
      </c>
      <c r="C7668" s="98" t="s">
        <v>81</v>
      </c>
      <c r="D7668" s="106">
        <v>43252</v>
      </c>
      <c r="E7668" s="98" t="s">
        <v>205</v>
      </c>
      <c r="F7668" s="100">
        <v>43221</v>
      </c>
      <c r="G7668" s="98">
        <v>3228.46</v>
      </c>
      <c r="H7668" s="98">
        <v>209.84</v>
      </c>
    </row>
    <row r="7669" spans="1:8" x14ac:dyDescent="0.2">
      <c r="A7669" s="98" t="s">
        <v>71</v>
      </c>
      <c r="B7669" s="98" t="s">
        <v>54</v>
      </c>
      <c r="C7669" s="98" t="s">
        <v>81</v>
      </c>
      <c r="D7669" s="106">
        <v>43252</v>
      </c>
      <c r="E7669" s="98" t="s">
        <v>199</v>
      </c>
      <c r="F7669" s="100">
        <v>43221</v>
      </c>
      <c r="G7669" s="98">
        <v>74814.3</v>
      </c>
      <c r="H7669" s="98">
        <v>2618.5</v>
      </c>
    </row>
    <row r="7670" spans="1:8" x14ac:dyDescent="0.2">
      <c r="A7670" s="98" t="s">
        <v>71</v>
      </c>
      <c r="B7670" s="98" t="s">
        <v>54</v>
      </c>
      <c r="C7670" s="98" t="s">
        <v>81</v>
      </c>
      <c r="D7670" s="106">
        <v>43252</v>
      </c>
      <c r="E7670" s="98" t="s">
        <v>198</v>
      </c>
      <c r="F7670" s="100">
        <v>43221</v>
      </c>
      <c r="G7670" s="98">
        <v>74814.3</v>
      </c>
      <c r="H7670" s="98">
        <v>-2618.5</v>
      </c>
    </row>
    <row r="7671" spans="1:8" x14ac:dyDescent="0.2">
      <c r="A7671" s="98" t="s">
        <v>71</v>
      </c>
      <c r="B7671" s="98" t="s">
        <v>54</v>
      </c>
      <c r="C7671" s="98" t="s">
        <v>81</v>
      </c>
      <c r="D7671" s="106">
        <v>43252</v>
      </c>
      <c r="E7671" s="98" t="s">
        <v>195</v>
      </c>
      <c r="F7671" s="100">
        <v>43101</v>
      </c>
      <c r="G7671" s="98">
        <v>207.41</v>
      </c>
      <c r="H7671" s="98">
        <v>13.48</v>
      </c>
    </row>
    <row r="7672" spans="1:8" x14ac:dyDescent="0.2">
      <c r="A7672" s="98" t="s">
        <v>71</v>
      </c>
      <c r="B7672" s="98" t="s">
        <v>54</v>
      </c>
      <c r="C7672" s="98" t="s">
        <v>81</v>
      </c>
      <c r="D7672" s="106">
        <v>43252</v>
      </c>
      <c r="E7672" s="98" t="s">
        <v>194</v>
      </c>
      <c r="F7672" s="100">
        <v>43101</v>
      </c>
      <c r="G7672" s="98">
        <v>9.35</v>
      </c>
      <c r="H7672" s="98">
        <v>0.61</v>
      </c>
    </row>
    <row r="7673" spans="1:8" x14ac:dyDescent="0.2">
      <c r="A7673" s="98" t="s">
        <v>71</v>
      </c>
      <c r="B7673" s="98" t="s">
        <v>54</v>
      </c>
      <c r="C7673" s="98" t="s">
        <v>81</v>
      </c>
      <c r="D7673" s="106">
        <v>43252</v>
      </c>
      <c r="E7673" s="98" t="s">
        <v>198</v>
      </c>
      <c r="F7673" s="100">
        <v>43101</v>
      </c>
      <c r="G7673" s="98">
        <v>216.76</v>
      </c>
      <c r="H7673" s="98">
        <v>-5.63</v>
      </c>
    </row>
    <row r="7674" spans="1:8" x14ac:dyDescent="0.2">
      <c r="A7674" s="98" t="s">
        <v>71</v>
      </c>
      <c r="B7674" s="98" t="s">
        <v>54</v>
      </c>
      <c r="C7674" s="98" t="s">
        <v>81</v>
      </c>
      <c r="D7674" s="106">
        <v>43252</v>
      </c>
      <c r="E7674" s="98" t="s">
        <v>199</v>
      </c>
      <c r="F7674" s="100">
        <v>43101</v>
      </c>
      <c r="G7674" s="98">
        <v>216.76</v>
      </c>
      <c r="H7674" s="98">
        <v>5.63</v>
      </c>
    </row>
    <row r="7675" spans="1:8" x14ac:dyDescent="0.2">
      <c r="A7675" s="98" t="s">
        <v>71</v>
      </c>
      <c r="B7675" s="98" t="s">
        <v>54</v>
      </c>
      <c r="C7675" s="98" t="s">
        <v>82</v>
      </c>
      <c r="D7675" s="106">
        <v>43252</v>
      </c>
      <c r="E7675" s="98" t="s">
        <v>199</v>
      </c>
      <c r="F7675" s="100">
        <v>43221</v>
      </c>
      <c r="G7675" s="98">
        <v>22722.37</v>
      </c>
      <c r="H7675" s="98">
        <v>1181.5899999999999</v>
      </c>
    </row>
    <row r="7676" spans="1:8" x14ac:dyDescent="0.2">
      <c r="A7676" s="98" t="s">
        <v>71</v>
      </c>
      <c r="B7676" s="98" t="s">
        <v>54</v>
      </c>
      <c r="C7676" s="98" t="s">
        <v>82</v>
      </c>
      <c r="D7676" s="106">
        <v>43252</v>
      </c>
      <c r="E7676" s="98" t="s">
        <v>198</v>
      </c>
      <c r="F7676" s="100">
        <v>43221</v>
      </c>
      <c r="G7676" s="98">
        <v>22722.37</v>
      </c>
      <c r="H7676" s="98">
        <v>-1181.5899999999999</v>
      </c>
    </row>
    <row r="7677" spans="1:8" x14ac:dyDescent="0.2">
      <c r="A7677" s="98" t="s">
        <v>71</v>
      </c>
      <c r="B7677" s="98" t="s">
        <v>54</v>
      </c>
      <c r="C7677" s="98" t="s">
        <v>82</v>
      </c>
      <c r="D7677" s="106">
        <v>43252</v>
      </c>
      <c r="E7677" s="98" t="s">
        <v>206</v>
      </c>
      <c r="F7677" s="100">
        <v>43221</v>
      </c>
      <c r="G7677" s="98">
        <v>21741.81</v>
      </c>
      <c r="H7677" s="98">
        <v>2043.77</v>
      </c>
    </row>
    <row r="7678" spans="1:8" x14ac:dyDescent="0.2">
      <c r="A7678" s="98" t="s">
        <v>71</v>
      </c>
      <c r="B7678" s="98" t="s">
        <v>54</v>
      </c>
      <c r="C7678" s="98" t="s">
        <v>82</v>
      </c>
      <c r="D7678" s="106">
        <v>43252</v>
      </c>
      <c r="E7678" s="98" t="s">
        <v>207</v>
      </c>
      <c r="F7678" s="100">
        <v>43221</v>
      </c>
      <c r="G7678" s="98">
        <v>980.56</v>
      </c>
      <c r="H7678" s="98">
        <v>92.23</v>
      </c>
    </row>
    <row r="7679" spans="1:8" x14ac:dyDescent="0.2">
      <c r="A7679" s="98" t="s">
        <v>71</v>
      </c>
      <c r="B7679" s="98" t="s">
        <v>54</v>
      </c>
      <c r="C7679" s="98" t="s">
        <v>82</v>
      </c>
      <c r="D7679" s="106">
        <v>43252</v>
      </c>
      <c r="E7679" s="98" t="s">
        <v>199</v>
      </c>
      <c r="F7679" s="100">
        <v>43101</v>
      </c>
      <c r="G7679" s="98">
        <v>66.75</v>
      </c>
      <c r="H7679" s="98">
        <v>2.54</v>
      </c>
    </row>
    <row r="7680" spans="1:8" x14ac:dyDescent="0.2">
      <c r="A7680" s="98" t="s">
        <v>71</v>
      </c>
      <c r="B7680" s="98" t="s">
        <v>54</v>
      </c>
      <c r="C7680" s="98" t="s">
        <v>82</v>
      </c>
      <c r="D7680" s="106">
        <v>43252</v>
      </c>
      <c r="E7680" s="98" t="s">
        <v>197</v>
      </c>
      <c r="F7680" s="100">
        <v>43101</v>
      </c>
      <c r="G7680" s="98">
        <v>63.87</v>
      </c>
      <c r="H7680" s="98">
        <v>6.07</v>
      </c>
    </row>
    <row r="7681" spans="1:8" x14ac:dyDescent="0.2">
      <c r="A7681" s="98" t="s">
        <v>71</v>
      </c>
      <c r="B7681" s="98" t="s">
        <v>54</v>
      </c>
      <c r="C7681" s="98" t="s">
        <v>82</v>
      </c>
      <c r="D7681" s="106">
        <v>43252</v>
      </c>
      <c r="E7681" s="98" t="s">
        <v>196</v>
      </c>
      <c r="F7681" s="100">
        <v>43101</v>
      </c>
      <c r="G7681" s="98">
        <v>2.88</v>
      </c>
      <c r="H7681" s="98">
        <v>0.27</v>
      </c>
    </row>
    <row r="7682" spans="1:8" x14ac:dyDescent="0.2">
      <c r="A7682" s="98" t="s">
        <v>71</v>
      </c>
      <c r="B7682" s="98" t="s">
        <v>54</v>
      </c>
      <c r="C7682" s="98" t="s">
        <v>82</v>
      </c>
      <c r="D7682" s="106">
        <v>43252</v>
      </c>
      <c r="E7682" s="98" t="s">
        <v>198</v>
      </c>
      <c r="F7682" s="100">
        <v>43101</v>
      </c>
      <c r="G7682" s="98">
        <v>66.75</v>
      </c>
      <c r="H7682" s="98">
        <v>-2.54</v>
      </c>
    </row>
    <row r="7683" spans="1:8" x14ac:dyDescent="0.2">
      <c r="A7683" s="98" t="s">
        <v>71</v>
      </c>
      <c r="B7683" s="98" t="s">
        <v>55</v>
      </c>
      <c r="C7683" s="98" t="s">
        <v>80</v>
      </c>
      <c r="D7683" s="106">
        <v>43191</v>
      </c>
      <c r="E7683" s="98" t="s">
        <v>198</v>
      </c>
      <c r="F7683" s="100">
        <v>43101</v>
      </c>
      <c r="G7683" s="98">
        <v>28347.32</v>
      </c>
      <c r="H7683" s="98">
        <v>-1502.39</v>
      </c>
    </row>
    <row r="7684" spans="1:8" x14ac:dyDescent="0.2">
      <c r="A7684" s="98" t="s">
        <v>71</v>
      </c>
      <c r="B7684" s="98" t="s">
        <v>55</v>
      </c>
      <c r="C7684" s="98" t="s">
        <v>80</v>
      </c>
      <c r="D7684" s="106">
        <v>43191</v>
      </c>
      <c r="E7684" s="98" t="s">
        <v>193</v>
      </c>
      <c r="F7684" s="100">
        <v>43101</v>
      </c>
      <c r="G7684" s="98">
        <v>27124.04</v>
      </c>
      <c r="H7684" s="98">
        <v>3580.38</v>
      </c>
    </row>
    <row r="7685" spans="1:8" x14ac:dyDescent="0.2">
      <c r="A7685" s="98" t="s">
        <v>71</v>
      </c>
      <c r="B7685" s="98" t="s">
        <v>55</v>
      </c>
      <c r="C7685" s="98" t="s">
        <v>80</v>
      </c>
      <c r="D7685" s="106">
        <v>43191</v>
      </c>
      <c r="E7685" s="98" t="s">
        <v>192</v>
      </c>
      <c r="F7685" s="100">
        <v>43101</v>
      </c>
      <c r="G7685" s="98">
        <v>1223.28</v>
      </c>
      <c r="H7685" s="98">
        <v>161.49</v>
      </c>
    </row>
    <row r="7686" spans="1:8" x14ac:dyDescent="0.2">
      <c r="A7686" s="98" t="s">
        <v>71</v>
      </c>
      <c r="B7686" s="98" t="s">
        <v>55</v>
      </c>
      <c r="C7686" s="98" t="s">
        <v>80</v>
      </c>
      <c r="D7686" s="106">
        <v>43191</v>
      </c>
      <c r="E7686" s="98" t="s">
        <v>199</v>
      </c>
      <c r="F7686" s="100">
        <v>43101</v>
      </c>
      <c r="G7686" s="98">
        <v>28347.32</v>
      </c>
      <c r="H7686" s="98">
        <v>1502.39</v>
      </c>
    </row>
    <row r="7687" spans="1:8" x14ac:dyDescent="0.2">
      <c r="A7687" s="98" t="s">
        <v>71</v>
      </c>
      <c r="B7687" s="98" t="s">
        <v>55</v>
      </c>
      <c r="C7687" s="98" t="s">
        <v>81</v>
      </c>
      <c r="D7687" s="106">
        <v>43191</v>
      </c>
      <c r="E7687" s="98" t="s">
        <v>198</v>
      </c>
      <c r="F7687" s="100">
        <v>43101</v>
      </c>
      <c r="G7687" s="98">
        <v>92125.1</v>
      </c>
      <c r="H7687" s="98">
        <v>-2395.29</v>
      </c>
    </row>
    <row r="7688" spans="1:8" x14ac:dyDescent="0.2">
      <c r="A7688" s="98" t="s">
        <v>71</v>
      </c>
      <c r="B7688" s="98" t="s">
        <v>55</v>
      </c>
      <c r="C7688" s="98" t="s">
        <v>81</v>
      </c>
      <c r="D7688" s="106">
        <v>43191</v>
      </c>
      <c r="E7688" s="98" t="s">
        <v>195</v>
      </c>
      <c r="F7688" s="100">
        <v>43101</v>
      </c>
      <c r="G7688" s="98">
        <v>88149.56</v>
      </c>
      <c r="H7688" s="98">
        <v>5729.72</v>
      </c>
    </row>
    <row r="7689" spans="1:8" x14ac:dyDescent="0.2">
      <c r="A7689" s="98" t="s">
        <v>71</v>
      </c>
      <c r="B7689" s="98" t="s">
        <v>55</v>
      </c>
      <c r="C7689" s="98" t="s">
        <v>81</v>
      </c>
      <c r="D7689" s="106">
        <v>43191</v>
      </c>
      <c r="E7689" s="98" t="s">
        <v>194</v>
      </c>
      <c r="F7689" s="100">
        <v>43101</v>
      </c>
      <c r="G7689" s="98">
        <v>3975.54</v>
      </c>
      <c r="H7689" s="98">
        <v>258.37</v>
      </c>
    </row>
    <row r="7690" spans="1:8" x14ac:dyDescent="0.2">
      <c r="A7690" s="98" t="s">
        <v>71</v>
      </c>
      <c r="B7690" s="98" t="s">
        <v>55</v>
      </c>
      <c r="C7690" s="98" t="s">
        <v>81</v>
      </c>
      <c r="D7690" s="106">
        <v>43191</v>
      </c>
      <c r="E7690" s="98" t="s">
        <v>199</v>
      </c>
      <c r="F7690" s="100">
        <v>43101</v>
      </c>
      <c r="G7690" s="98">
        <v>92125.1</v>
      </c>
      <c r="H7690" s="98">
        <v>2395.29</v>
      </c>
    </row>
    <row r="7691" spans="1:8" x14ac:dyDescent="0.2">
      <c r="A7691" s="98" t="s">
        <v>71</v>
      </c>
      <c r="B7691" s="98" t="s">
        <v>55</v>
      </c>
      <c r="C7691" s="98" t="s">
        <v>82</v>
      </c>
      <c r="D7691" s="106">
        <v>43191</v>
      </c>
      <c r="E7691" s="98" t="s">
        <v>198</v>
      </c>
      <c r="F7691" s="100">
        <v>43101</v>
      </c>
      <c r="G7691" s="98">
        <v>30944.01</v>
      </c>
      <c r="H7691" s="98">
        <v>-1175.8800000000001</v>
      </c>
    </row>
    <row r="7692" spans="1:8" x14ac:dyDescent="0.2">
      <c r="A7692" s="98" t="s">
        <v>71</v>
      </c>
      <c r="B7692" s="98" t="s">
        <v>55</v>
      </c>
      <c r="C7692" s="98" t="s">
        <v>82</v>
      </c>
      <c r="D7692" s="106">
        <v>43191</v>
      </c>
      <c r="E7692" s="98" t="s">
        <v>197</v>
      </c>
      <c r="F7692" s="100">
        <v>43101</v>
      </c>
      <c r="G7692" s="98">
        <v>29608.7</v>
      </c>
      <c r="H7692" s="98">
        <v>2812.86</v>
      </c>
    </row>
    <row r="7693" spans="1:8" x14ac:dyDescent="0.2">
      <c r="A7693" s="98" t="s">
        <v>71</v>
      </c>
      <c r="B7693" s="98" t="s">
        <v>55</v>
      </c>
      <c r="C7693" s="98" t="s">
        <v>82</v>
      </c>
      <c r="D7693" s="106">
        <v>43191</v>
      </c>
      <c r="E7693" s="98" t="s">
        <v>196</v>
      </c>
      <c r="F7693" s="100">
        <v>43101</v>
      </c>
      <c r="G7693" s="98">
        <v>1335.31</v>
      </c>
      <c r="H7693" s="98">
        <v>126.82</v>
      </c>
    </row>
    <row r="7694" spans="1:8" x14ac:dyDescent="0.2">
      <c r="A7694" s="98" t="s">
        <v>71</v>
      </c>
      <c r="B7694" s="98" t="s">
        <v>55</v>
      </c>
      <c r="C7694" s="98" t="s">
        <v>82</v>
      </c>
      <c r="D7694" s="106">
        <v>43191</v>
      </c>
      <c r="E7694" s="98" t="s">
        <v>199</v>
      </c>
      <c r="F7694" s="100">
        <v>43101</v>
      </c>
      <c r="G7694" s="98">
        <v>30944.01</v>
      </c>
      <c r="H7694" s="98">
        <v>1175.8800000000001</v>
      </c>
    </row>
    <row r="7695" spans="1:8" x14ac:dyDescent="0.2">
      <c r="A7695" s="98" t="s">
        <v>71</v>
      </c>
      <c r="B7695" s="98" t="s">
        <v>55</v>
      </c>
      <c r="C7695" s="98" t="s">
        <v>82</v>
      </c>
      <c r="D7695" s="106">
        <v>43252</v>
      </c>
      <c r="E7695" s="98" t="s">
        <v>207</v>
      </c>
      <c r="F7695" s="100">
        <v>43221</v>
      </c>
      <c r="G7695" s="98">
        <v>797.03</v>
      </c>
      <c r="H7695" s="98">
        <v>74.900000000000006</v>
      </c>
    </row>
    <row r="7696" spans="1:8" x14ac:dyDescent="0.2">
      <c r="A7696" s="98" t="s">
        <v>71</v>
      </c>
      <c r="B7696" s="98" t="s">
        <v>55</v>
      </c>
      <c r="C7696" s="98" t="s">
        <v>82</v>
      </c>
      <c r="D7696" s="106">
        <v>43252</v>
      </c>
      <c r="E7696" s="98" t="s">
        <v>198</v>
      </c>
      <c r="F7696" s="100">
        <v>43221</v>
      </c>
      <c r="G7696" s="98">
        <v>54.14</v>
      </c>
      <c r="H7696" s="98">
        <v>-2.82</v>
      </c>
    </row>
    <row r="7697" spans="1:8" x14ac:dyDescent="0.2">
      <c r="A7697" s="98" t="s">
        <v>71</v>
      </c>
      <c r="B7697" s="98" t="s">
        <v>55</v>
      </c>
      <c r="C7697" s="98" t="s">
        <v>82</v>
      </c>
      <c r="D7697" s="106">
        <v>43252</v>
      </c>
      <c r="E7697" s="98" t="s">
        <v>206</v>
      </c>
      <c r="F7697" s="100">
        <v>43221</v>
      </c>
      <c r="G7697" s="98">
        <v>51.8</v>
      </c>
      <c r="H7697" s="98">
        <v>4.87</v>
      </c>
    </row>
    <row r="7698" spans="1:8" x14ac:dyDescent="0.2">
      <c r="A7698" s="98" t="s">
        <v>71</v>
      </c>
      <c r="B7698" s="98" t="s">
        <v>55</v>
      </c>
      <c r="C7698" s="98" t="s">
        <v>82</v>
      </c>
      <c r="D7698" s="106">
        <v>43252</v>
      </c>
      <c r="E7698" s="98" t="s">
        <v>207</v>
      </c>
      <c r="F7698" s="100">
        <v>43221</v>
      </c>
      <c r="G7698" s="98">
        <v>2.34</v>
      </c>
      <c r="H7698" s="98">
        <v>0.22</v>
      </c>
    </row>
    <row r="7699" spans="1:8" x14ac:dyDescent="0.2">
      <c r="A7699" s="98" t="s">
        <v>71</v>
      </c>
      <c r="B7699" s="98" t="s">
        <v>55</v>
      </c>
      <c r="C7699" s="98" t="s">
        <v>82</v>
      </c>
      <c r="D7699" s="106">
        <v>43252</v>
      </c>
      <c r="E7699" s="98" t="s">
        <v>199</v>
      </c>
      <c r="F7699" s="100">
        <v>43221</v>
      </c>
      <c r="G7699" s="98">
        <v>54.14</v>
      </c>
      <c r="H7699" s="98">
        <v>2.82</v>
      </c>
    </row>
    <row r="7700" spans="1:8" x14ac:dyDescent="0.2">
      <c r="A7700" s="98" t="s">
        <v>71</v>
      </c>
      <c r="B7700" s="98" t="s">
        <v>54</v>
      </c>
      <c r="C7700" s="98" t="s">
        <v>80</v>
      </c>
      <c r="D7700" s="106">
        <v>43252</v>
      </c>
      <c r="E7700" s="98" t="s">
        <v>198</v>
      </c>
      <c r="F7700" s="100">
        <v>43101</v>
      </c>
      <c r="G7700" s="98">
        <v>48569.8</v>
      </c>
      <c r="H7700" s="98">
        <v>-2574.2600000000002</v>
      </c>
    </row>
    <row r="7701" spans="1:8" x14ac:dyDescent="0.2">
      <c r="A7701" s="98" t="s">
        <v>71</v>
      </c>
      <c r="B7701" s="98" t="s">
        <v>54</v>
      </c>
      <c r="C7701" s="98" t="s">
        <v>80</v>
      </c>
      <c r="D7701" s="106">
        <v>43252</v>
      </c>
      <c r="E7701" s="98" t="s">
        <v>199</v>
      </c>
      <c r="F7701" s="100">
        <v>43101</v>
      </c>
      <c r="G7701" s="98">
        <v>48569.8</v>
      </c>
      <c r="H7701" s="98">
        <v>2574.2600000000002</v>
      </c>
    </row>
    <row r="7702" spans="1:8" x14ac:dyDescent="0.2">
      <c r="A7702" s="98" t="s">
        <v>71</v>
      </c>
      <c r="B7702" s="98" t="s">
        <v>55</v>
      </c>
      <c r="C7702" s="98" t="s">
        <v>82</v>
      </c>
      <c r="D7702" s="106">
        <v>43252</v>
      </c>
      <c r="E7702" s="98" t="s">
        <v>198</v>
      </c>
      <c r="F7702" s="100">
        <v>43101</v>
      </c>
      <c r="G7702" s="98">
        <v>68.87</v>
      </c>
      <c r="H7702" s="98">
        <v>-2.61</v>
      </c>
    </row>
    <row r="7703" spans="1:8" x14ac:dyDescent="0.2">
      <c r="A7703" s="98" t="s">
        <v>71</v>
      </c>
      <c r="B7703" s="98" t="s">
        <v>55</v>
      </c>
      <c r="C7703" s="98" t="s">
        <v>82</v>
      </c>
      <c r="D7703" s="106">
        <v>43252</v>
      </c>
      <c r="E7703" s="98" t="s">
        <v>199</v>
      </c>
      <c r="F7703" s="100">
        <v>43101</v>
      </c>
      <c r="G7703" s="98">
        <v>68.87</v>
      </c>
      <c r="H7703" s="98">
        <v>2.61</v>
      </c>
    </row>
    <row r="7704" spans="1:8" x14ac:dyDescent="0.2">
      <c r="A7704" s="98" t="s">
        <v>71</v>
      </c>
      <c r="B7704" s="98" t="s">
        <v>55</v>
      </c>
      <c r="C7704" s="98" t="s">
        <v>82</v>
      </c>
      <c r="D7704" s="106">
        <v>43252</v>
      </c>
      <c r="E7704" s="98" t="s">
        <v>197</v>
      </c>
      <c r="F7704" s="100">
        <v>43101</v>
      </c>
      <c r="G7704" s="98">
        <v>65.900000000000006</v>
      </c>
      <c r="H7704" s="98">
        <v>6.26</v>
      </c>
    </row>
    <row r="7705" spans="1:8" x14ac:dyDescent="0.2">
      <c r="A7705" s="98" t="s">
        <v>71</v>
      </c>
      <c r="B7705" s="98" t="s">
        <v>55</v>
      </c>
      <c r="C7705" s="98" t="s">
        <v>82</v>
      </c>
      <c r="D7705" s="106">
        <v>43252</v>
      </c>
      <c r="E7705" s="98" t="s">
        <v>196</v>
      </c>
      <c r="F7705" s="100">
        <v>43101</v>
      </c>
      <c r="G7705" s="98">
        <v>2.97</v>
      </c>
      <c r="H7705" s="98">
        <v>0.28000000000000003</v>
      </c>
    </row>
    <row r="7706" spans="1:8" x14ac:dyDescent="0.2">
      <c r="A7706" s="98" t="s">
        <v>71</v>
      </c>
      <c r="B7706" s="98" t="s">
        <v>54</v>
      </c>
      <c r="C7706" s="98" t="s">
        <v>81</v>
      </c>
      <c r="D7706" s="106">
        <v>43252</v>
      </c>
      <c r="E7706" s="98" t="s">
        <v>199</v>
      </c>
      <c r="F7706" s="100">
        <v>43221</v>
      </c>
      <c r="G7706" s="98">
        <v>115108.36</v>
      </c>
      <c r="H7706" s="98">
        <v>4028.82</v>
      </c>
    </row>
    <row r="7707" spans="1:8" x14ac:dyDescent="0.2">
      <c r="A7707" s="98" t="s">
        <v>71</v>
      </c>
      <c r="B7707" s="98" t="s">
        <v>54</v>
      </c>
      <c r="C7707" s="98" t="s">
        <v>81</v>
      </c>
      <c r="D7707" s="106">
        <v>43252</v>
      </c>
      <c r="E7707" s="98" t="s">
        <v>198</v>
      </c>
      <c r="F7707" s="100">
        <v>43221</v>
      </c>
      <c r="G7707" s="98">
        <v>115108.36</v>
      </c>
      <c r="H7707" s="98">
        <v>-4028.82</v>
      </c>
    </row>
    <row r="7708" spans="1:8" x14ac:dyDescent="0.2">
      <c r="A7708" s="98" t="s">
        <v>71</v>
      </c>
      <c r="B7708" s="98" t="s">
        <v>54</v>
      </c>
      <c r="C7708" s="98" t="s">
        <v>81</v>
      </c>
      <c r="D7708" s="106">
        <v>43252</v>
      </c>
      <c r="E7708" s="98" t="s">
        <v>204</v>
      </c>
      <c r="F7708" s="100">
        <v>43221</v>
      </c>
      <c r="G7708" s="98">
        <v>110140.97</v>
      </c>
      <c r="H7708" s="98">
        <v>7159.07</v>
      </c>
    </row>
    <row r="7709" spans="1:8" x14ac:dyDescent="0.2">
      <c r="A7709" s="98" t="s">
        <v>71</v>
      </c>
      <c r="B7709" s="98" t="s">
        <v>54</v>
      </c>
      <c r="C7709" s="98" t="s">
        <v>81</v>
      </c>
      <c r="D7709" s="106">
        <v>43252</v>
      </c>
      <c r="E7709" s="98" t="s">
        <v>205</v>
      </c>
      <c r="F7709" s="100">
        <v>43221</v>
      </c>
      <c r="G7709" s="98">
        <v>4967.3900000000003</v>
      </c>
      <c r="H7709" s="98">
        <v>323.02999999999997</v>
      </c>
    </row>
    <row r="7710" spans="1:8" x14ac:dyDescent="0.2">
      <c r="A7710" s="98" t="s">
        <v>71</v>
      </c>
      <c r="B7710" s="98" t="s">
        <v>54</v>
      </c>
      <c r="C7710" s="98" t="s">
        <v>81</v>
      </c>
      <c r="D7710" s="106">
        <v>43252</v>
      </c>
      <c r="E7710" s="98" t="s">
        <v>199</v>
      </c>
      <c r="F7710" s="100">
        <v>43101</v>
      </c>
      <c r="G7710" s="98">
        <v>190067.44</v>
      </c>
      <c r="H7710" s="98">
        <v>4941.8100000000004</v>
      </c>
    </row>
    <row r="7711" spans="1:8" x14ac:dyDescent="0.2">
      <c r="A7711" s="98" t="s">
        <v>71</v>
      </c>
      <c r="B7711" s="98" t="s">
        <v>54</v>
      </c>
      <c r="C7711" s="98" t="s">
        <v>81</v>
      </c>
      <c r="D7711" s="106">
        <v>43252</v>
      </c>
      <c r="E7711" s="98" t="s">
        <v>195</v>
      </c>
      <c r="F7711" s="100">
        <v>43101</v>
      </c>
      <c r="G7711" s="98">
        <v>181865.15</v>
      </c>
      <c r="H7711" s="98">
        <v>11821.22</v>
      </c>
    </row>
    <row r="7712" spans="1:8" x14ac:dyDescent="0.2">
      <c r="A7712" s="98" t="s">
        <v>71</v>
      </c>
      <c r="B7712" s="98" t="s">
        <v>54</v>
      </c>
      <c r="C7712" s="98" t="s">
        <v>81</v>
      </c>
      <c r="D7712" s="106">
        <v>43252</v>
      </c>
      <c r="E7712" s="98" t="s">
        <v>194</v>
      </c>
      <c r="F7712" s="100">
        <v>43101</v>
      </c>
      <c r="G7712" s="98">
        <v>8202.2900000000009</v>
      </c>
      <c r="H7712" s="98">
        <v>533.05999999999995</v>
      </c>
    </row>
    <row r="7713" spans="1:8" x14ac:dyDescent="0.2">
      <c r="A7713" s="98" t="s">
        <v>71</v>
      </c>
      <c r="B7713" s="98" t="s">
        <v>54</v>
      </c>
      <c r="C7713" s="98" t="s">
        <v>81</v>
      </c>
      <c r="D7713" s="106">
        <v>43252</v>
      </c>
      <c r="E7713" s="98" t="s">
        <v>198</v>
      </c>
      <c r="F7713" s="100">
        <v>43101</v>
      </c>
      <c r="G7713" s="98">
        <v>190067.44</v>
      </c>
      <c r="H7713" s="98">
        <v>-4941.8100000000004</v>
      </c>
    </row>
    <row r="7714" spans="1:8" x14ac:dyDescent="0.2">
      <c r="A7714" s="98" t="s">
        <v>71</v>
      </c>
      <c r="B7714" s="98" t="s">
        <v>54</v>
      </c>
      <c r="C7714" s="98" t="s">
        <v>82</v>
      </c>
      <c r="D7714" s="106">
        <v>43252</v>
      </c>
      <c r="E7714" s="98" t="s">
        <v>199</v>
      </c>
      <c r="F7714" s="100">
        <v>43221</v>
      </c>
      <c r="G7714" s="98">
        <v>33288.629999999997</v>
      </c>
      <c r="H7714" s="98">
        <v>1731.09</v>
      </c>
    </row>
    <row r="7715" spans="1:8" x14ac:dyDescent="0.2">
      <c r="A7715" s="98" t="s">
        <v>71</v>
      </c>
      <c r="B7715" s="98" t="s">
        <v>54</v>
      </c>
      <c r="C7715" s="98" t="s">
        <v>82</v>
      </c>
      <c r="D7715" s="106">
        <v>43252</v>
      </c>
      <c r="E7715" s="98" t="s">
        <v>206</v>
      </c>
      <c r="F7715" s="100">
        <v>43221</v>
      </c>
      <c r="G7715" s="98">
        <v>31852.17</v>
      </c>
      <c r="H7715" s="98">
        <v>2994.16</v>
      </c>
    </row>
    <row r="7716" spans="1:8" x14ac:dyDescent="0.2">
      <c r="A7716" s="98" t="s">
        <v>71</v>
      </c>
      <c r="B7716" s="98" t="s">
        <v>54</v>
      </c>
      <c r="C7716" s="98" t="s">
        <v>82</v>
      </c>
      <c r="D7716" s="106">
        <v>43252</v>
      </c>
      <c r="E7716" s="98" t="s">
        <v>207</v>
      </c>
      <c r="F7716" s="100">
        <v>43221</v>
      </c>
      <c r="G7716" s="98">
        <v>1436.46</v>
      </c>
      <c r="H7716" s="98">
        <v>135.11000000000001</v>
      </c>
    </row>
    <row r="7717" spans="1:8" x14ac:dyDescent="0.2">
      <c r="A7717" s="98" t="s">
        <v>71</v>
      </c>
      <c r="B7717" s="98" t="s">
        <v>54</v>
      </c>
      <c r="C7717" s="98" t="s">
        <v>82</v>
      </c>
      <c r="D7717" s="106">
        <v>43252</v>
      </c>
      <c r="E7717" s="98" t="s">
        <v>198</v>
      </c>
      <c r="F7717" s="100">
        <v>43221</v>
      </c>
      <c r="G7717" s="98">
        <v>33288.629999999997</v>
      </c>
      <c r="H7717" s="98">
        <v>-1731.09</v>
      </c>
    </row>
    <row r="7718" spans="1:8" x14ac:dyDescent="0.2">
      <c r="A7718" s="98" t="s">
        <v>71</v>
      </c>
      <c r="B7718" s="98" t="s">
        <v>54</v>
      </c>
      <c r="C7718" s="98" t="s">
        <v>82</v>
      </c>
      <c r="D7718" s="106">
        <v>43252</v>
      </c>
      <c r="E7718" s="98" t="s">
        <v>197</v>
      </c>
      <c r="F7718" s="100">
        <v>43101</v>
      </c>
      <c r="G7718" s="98">
        <v>41567.199999999997</v>
      </c>
      <c r="H7718" s="98">
        <v>3948.88</v>
      </c>
    </row>
    <row r="7719" spans="1:8" x14ac:dyDescent="0.2">
      <c r="A7719" s="98" t="s">
        <v>71</v>
      </c>
      <c r="B7719" s="98" t="s">
        <v>54</v>
      </c>
      <c r="C7719" s="98" t="s">
        <v>82</v>
      </c>
      <c r="D7719" s="106">
        <v>43252</v>
      </c>
      <c r="E7719" s="98" t="s">
        <v>196</v>
      </c>
      <c r="F7719" s="100">
        <v>43101</v>
      </c>
      <c r="G7719" s="98">
        <v>1874.72</v>
      </c>
      <c r="H7719" s="98">
        <v>178.08</v>
      </c>
    </row>
    <row r="7720" spans="1:8" x14ac:dyDescent="0.2">
      <c r="A7720" s="98" t="s">
        <v>71</v>
      </c>
      <c r="B7720" s="98" t="s">
        <v>54</v>
      </c>
      <c r="C7720" s="98" t="s">
        <v>82</v>
      </c>
      <c r="D7720" s="106">
        <v>43252</v>
      </c>
      <c r="E7720" s="98" t="s">
        <v>198</v>
      </c>
      <c r="F7720" s="100">
        <v>43101</v>
      </c>
      <c r="G7720" s="98">
        <v>43441.919999999998</v>
      </c>
      <c r="H7720" s="98">
        <v>-1650.72</v>
      </c>
    </row>
    <row r="7721" spans="1:8" x14ac:dyDescent="0.2">
      <c r="A7721" s="98" t="s">
        <v>71</v>
      </c>
      <c r="B7721" s="98" t="s">
        <v>54</v>
      </c>
      <c r="C7721" s="98" t="s">
        <v>82</v>
      </c>
      <c r="D7721" s="106">
        <v>43252</v>
      </c>
      <c r="E7721" s="98" t="s">
        <v>199</v>
      </c>
      <c r="F7721" s="100">
        <v>43101</v>
      </c>
      <c r="G7721" s="98">
        <v>43441.919999999998</v>
      </c>
      <c r="H7721" s="98">
        <v>1650.72</v>
      </c>
    </row>
    <row r="7722" spans="1:8" x14ac:dyDescent="0.2">
      <c r="A7722" s="98" t="s">
        <v>71</v>
      </c>
      <c r="B7722" s="98" t="s">
        <v>55</v>
      </c>
      <c r="C7722" s="98" t="s">
        <v>80</v>
      </c>
      <c r="D7722" s="106">
        <v>43252</v>
      </c>
      <c r="E7722" s="98" t="s">
        <v>198</v>
      </c>
      <c r="F7722" s="100">
        <v>43221</v>
      </c>
      <c r="G7722" s="98">
        <v>56.87</v>
      </c>
      <c r="H7722" s="98">
        <v>-4.04</v>
      </c>
    </row>
    <row r="7723" spans="1:8" x14ac:dyDescent="0.2">
      <c r="A7723" s="98" t="s">
        <v>71</v>
      </c>
      <c r="B7723" s="98" t="s">
        <v>55</v>
      </c>
      <c r="C7723" s="98" t="s">
        <v>80</v>
      </c>
      <c r="D7723" s="106">
        <v>43252</v>
      </c>
      <c r="E7723" s="98" t="s">
        <v>202</v>
      </c>
      <c r="F7723" s="100">
        <v>43221</v>
      </c>
      <c r="G7723" s="98">
        <v>54.41</v>
      </c>
      <c r="H7723" s="98">
        <v>7.18</v>
      </c>
    </row>
    <row r="7724" spans="1:8" x14ac:dyDescent="0.2">
      <c r="A7724" s="98" t="s">
        <v>71</v>
      </c>
      <c r="B7724" s="98" t="s">
        <v>55</v>
      </c>
      <c r="C7724" s="98" t="s">
        <v>80</v>
      </c>
      <c r="D7724" s="106">
        <v>43252</v>
      </c>
      <c r="E7724" s="98" t="s">
        <v>203</v>
      </c>
      <c r="F7724" s="100">
        <v>43221</v>
      </c>
      <c r="G7724" s="98">
        <v>2.46</v>
      </c>
      <c r="H7724" s="98">
        <v>0.32</v>
      </c>
    </row>
    <row r="7725" spans="1:8" x14ac:dyDescent="0.2">
      <c r="A7725" s="98" t="s">
        <v>71</v>
      </c>
      <c r="B7725" s="98" t="s">
        <v>55</v>
      </c>
      <c r="C7725" s="98" t="s">
        <v>80</v>
      </c>
      <c r="D7725" s="106">
        <v>43252</v>
      </c>
      <c r="E7725" s="98" t="s">
        <v>199</v>
      </c>
      <c r="F7725" s="100">
        <v>43221</v>
      </c>
      <c r="G7725" s="98">
        <v>56.87</v>
      </c>
      <c r="H7725" s="98">
        <v>4.04</v>
      </c>
    </row>
    <row r="7726" spans="1:8" x14ac:dyDescent="0.2">
      <c r="A7726" s="98" t="s">
        <v>71</v>
      </c>
      <c r="B7726" s="98" t="s">
        <v>55</v>
      </c>
      <c r="C7726" s="98" t="s">
        <v>80</v>
      </c>
      <c r="D7726" s="106">
        <v>43252</v>
      </c>
      <c r="E7726" s="98" t="s">
        <v>198</v>
      </c>
      <c r="F7726" s="100">
        <v>43101</v>
      </c>
      <c r="G7726" s="98">
        <v>67.84</v>
      </c>
      <c r="H7726" s="98">
        <v>-3.59</v>
      </c>
    </row>
    <row r="7727" spans="1:8" x14ac:dyDescent="0.2">
      <c r="A7727" s="98" t="s">
        <v>71</v>
      </c>
      <c r="B7727" s="98" t="s">
        <v>55</v>
      </c>
      <c r="C7727" s="98" t="s">
        <v>80</v>
      </c>
      <c r="D7727" s="106">
        <v>43252</v>
      </c>
      <c r="E7727" s="98" t="s">
        <v>199</v>
      </c>
      <c r="F7727" s="100">
        <v>43101</v>
      </c>
      <c r="G7727" s="98">
        <v>67.84</v>
      </c>
      <c r="H7727" s="98">
        <v>3.59</v>
      </c>
    </row>
    <row r="7728" spans="1:8" x14ac:dyDescent="0.2">
      <c r="A7728" s="98" t="s">
        <v>71</v>
      </c>
      <c r="B7728" s="98" t="s">
        <v>55</v>
      </c>
      <c r="C7728" s="98" t="s">
        <v>80</v>
      </c>
      <c r="D7728" s="106">
        <v>43252</v>
      </c>
      <c r="E7728" s="98" t="s">
        <v>193</v>
      </c>
      <c r="F7728" s="100">
        <v>43101</v>
      </c>
      <c r="G7728" s="98">
        <v>64.91</v>
      </c>
      <c r="H7728" s="98">
        <v>8.56</v>
      </c>
    </row>
    <row r="7729" spans="1:8" x14ac:dyDescent="0.2">
      <c r="A7729" s="98" t="s">
        <v>71</v>
      </c>
      <c r="B7729" s="98" t="s">
        <v>55</v>
      </c>
      <c r="C7729" s="98" t="s">
        <v>80</v>
      </c>
      <c r="D7729" s="106">
        <v>43252</v>
      </c>
      <c r="E7729" s="98" t="s">
        <v>192</v>
      </c>
      <c r="F7729" s="100">
        <v>43101</v>
      </c>
      <c r="G7729" s="98">
        <v>2.93</v>
      </c>
      <c r="H7729" s="98">
        <v>0.39</v>
      </c>
    </row>
    <row r="7730" spans="1:8" x14ac:dyDescent="0.2">
      <c r="A7730" s="98" t="s">
        <v>71</v>
      </c>
      <c r="B7730" s="98" t="s">
        <v>55</v>
      </c>
      <c r="C7730" s="98" t="s">
        <v>81</v>
      </c>
      <c r="D7730" s="106">
        <v>43252</v>
      </c>
      <c r="E7730" s="98" t="s">
        <v>199</v>
      </c>
      <c r="F7730" s="100">
        <v>43221</v>
      </c>
      <c r="G7730" s="98">
        <v>473.21</v>
      </c>
      <c r="H7730" s="98">
        <v>16.55</v>
      </c>
    </row>
    <row r="7731" spans="1:8" x14ac:dyDescent="0.2">
      <c r="A7731" s="98" t="s">
        <v>71</v>
      </c>
      <c r="B7731" s="98" t="s">
        <v>55</v>
      </c>
      <c r="C7731" s="98" t="s">
        <v>81</v>
      </c>
      <c r="D7731" s="106">
        <v>43252</v>
      </c>
      <c r="E7731" s="98" t="s">
        <v>198</v>
      </c>
      <c r="F7731" s="100">
        <v>43221</v>
      </c>
      <c r="G7731" s="98">
        <v>473.21</v>
      </c>
      <c r="H7731" s="98">
        <v>-16.55</v>
      </c>
    </row>
    <row r="7732" spans="1:8" x14ac:dyDescent="0.2">
      <c r="A7732" s="98" t="s">
        <v>71</v>
      </c>
      <c r="B7732" s="98" t="s">
        <v>55</v>
      </c>
      <c r="C7732" s="98" t="s">
        <v>81</v>
      </c>
      <c r="D7732" s="106">
        <v>43252</v>
      </c>
      <c r="E7732" s="98" t="s">
        <v>204</v>
      </c>
      <c r="F7732" s="100">
        <v>43221</v>
      </c>
      <c r="G7732" s="98">
        <v>452.79</v>
      </c>
      <c r="H7732" s="98">
        <v>29.43</v>
      </c>
    </row>
    <row r="7733" spans="1:8" x14ac:dyDescent="0.2">
      <c r="A7733" s="98" t="s">
        <v>71</v>
      </c>
      <c r="B7733" s="98" t="s">
        <v>55</v>
      </c>
      <c r="C7733" s="98" t="s">
        <v>81</v>
      </c>
      <c r="D7733" s="106">
        <v>43252</v>
      </c>
      <c r="E7733" s="98" t="s">
        <v>205</v>
      </c>
      <c r="F7733" s="100">
        <v>43221</v>
      </c>
      <c r="G7733" s="98">
        <v>20.420000000000002</v>
      </c>
      <c r="H7733" s="98">
        <v>1.33</v>
      </c>
    </row>
    <row r="7734" spans="1:8" x14ac:dyDescent="0.2">
      <c r="A7734" s="98" t="s">
        <v>71</v>
      </c>
      <c r="B7734" s="98" t="s">
        <v>55</v>
      </c>
      <c r="C7734" s="98" t="s">
        <v>81</v>
      </c>
      <c r="D7734" s="106">
        <v>43252</v>
      </c>
      <c r="E7734" s="98" t="s">
        <v>199</v>
      </c>
      <c r="F7734" s="100">
        <v>43101</v>
      </c>
      <c r="G7734" s="98">
        <v>291.77999999999997</v>
      </c>
      <c r="H7734" s="98">
        <v>7.6</v>
      </c>
    </row>
    <row r="7735" spans="1:8" x14ac:dyDescent="0.2">
      <c r="A7735" s="98" t="s">
        <v>71</v>
      </c>
      <c r="B7735" s="98" t="s">
        <v>55</v>
      </c>
      <c r="C7735" s="98" t="s">
        <v>81</v>
      </c>
      <c r="D7735" s="106">
        <v>43252</v>
      </c>
      <c r="E7735" s="98" t="s">
        <v>195</v>
      </c>
      <c r="F7735" s="100">
        <v>43101</v>
      </c>
      <c r="G7735" s="98">
        <v>279.18</v>
      </c>
      <c r="H7735" s="98">
        <v>18.14</v>
      </c>
    </row>
    <row r="7736" spans="1:8" x14ac:dyDescent="0.2">
      <c r="A7736" s="98" t="s">
        <v>71</v>
      </c>
      <c r="B7736" s="98" t="s">
        <v>55</v>
      </c>
      <c r="C7736" s="98" t="s">
        <v>81</v>
      </c>
      <c r="D7736" s="106">
        <v>43252</v>
      </c>
      <c r="E7736" s="98" t="s">
        <v>194</v>
      </c>
      <c r="F7736" s="100">
        <v>43101</v>
      </c>
      <c r="G7736" s="98">
        <v>12.6</v>
      </c>
      <c r="H7736" s="98">
        <v>0.81</v>
      </c>
    </row>
    <row r="7737" spans="1:8" x14ac:dyDescent="0.2">
      <c r="A7737" s="98" t="s">
        <v>71</v>
      </c>
      <c r="B7737" s="98" t="s">
        <v>55</v>
      </c>
      <c r="C7737" s="98" t="s">
        <v>81</v>
      </c>
      <c r="D7737" s="106">
        <v>43252</v>
      </c>
      <c r="E7737" s="98" t="s">
        <v>198</v>
      </c>
      <c r="F7737" s="100">
        <v>43101</v>
      </c>
      <c r="G7737" s="98">
        <v>291.77999999999997</v>
      </c>
      <c r="H7737" s="98">
        <v>-7.6</v>
      </c>
    </row>
    <row r="7738" spans="1:8" x14ac:dyDescent="0.2">
      <c r="A7738" s="98" t="s">
        <v>71</v>
      </c>
      <c r="B7738" s="98" t="s">
        <v>54</v>
      </c>
      <c r="C7738" s="98" t="s">
        <v>82</v>
      </c>
      <c r="D7738" s="106">
        <v>43252</v>
      </c>
      <c r="E7738" s="98" t="s">
        <v>207</v>
      </c>
      <c r="F7738" s="100">
        <v>43221</v>
      </c>
      <c r="G7738" s="98">
        <v>2258.27</v>
      </c>
      <c r="H7738" s="98">
        <v>212.33</v>
      </c>
    </row>
    <row r="7739" spans="1:8" x14ac:dyDescent="0.2">
      <c r="A7739" s="98" t="s">
        <v>71</v>
      </c>
      <c r="B7739" s="98" t="s">
        <v>54</v>
      </c>
      <c r="C7739" s="98" t="s">
        <v>82</v>
      </c>
      <c r="D7739" s="106">
        <v>43252</v>
      </c>
      <c r="E7739" s="98" t="s">
        <v>199</v>
      </c>
      <c r="F7739" s="100">
        <v>43101</v>
      </c>
      <c r="G7739" s="98">
        <v>65973.66</v>
      </c>
      <c r="H7739" s="98">
        <v>2507.04</v>
      </c>
    </row>
    <row r="7740" spans="1:8" x14ac:dyDescent="0.2">
      <c r="A7740" s="98" t="s">
        <v>71</v>
      </c>
      <c r="B7740" s="98" t="s">
        <v>54</v>
      </c>
      <c r="C7740" s="98" t="s">
        <v>82</v>
      </c>
      <c r="D7740" s="106">
        <v>43252</v>
      </c>
      <c r="E7740" s="98" t="s">
        <v>197</v>
      </c>
      <c r="F7740" s="100">
        <v>43101</v>
      </c>
      <c r="G7740" s="98">
        <v>63126.66</v>
      </c>
      <c r="H7740" s="98">
        <v>5997.07</v>
      </c>
    </row>
    <row r="7741" spans="1:8" x14ac:dyDescent="0.2">
      <c r="A7741" s="98" t="s">
        <v>71</v>
      </c>
      <c r="B7741" s="98" t="s">
        <v>54</v>
      </c>
      <c r="C7741" s="98" t="s">
        <v>82</v>
      </c>
      <c r="D7741" s="106">
        <v>43252</v>
      </c>
      <c r="E7741" s="98" t="s">
        <v>196</v>
      </c>
      <c r="F7741" s="100">
        <v>43101</v>
      </c>
      <c r="G7741" s="98">
        <v>2847</v>
      </c>
      <c r="H7741" s="98">
        <v>270.52999999999997</v>
      </c>
    </row>
    <row r="7742" spans="1:8" x14ac:dyDescent="0.2">
      <c r="A7742" s="98" t="s">
        <v>71</v>
      </c>
      <c r="B7742" s="98" t="s">
        <v>54</v>
      </c>
      <c r="C7742" s="98" t="s">
        <v>82</v>
      </c>
      <c r="D7742" s="106">
        <v>43252</v>
      </c>
      <c r="E7742" s="98" t="s">
        <v>198</v>
      </c>
      <c r="F7742" s="100">
        <v>43101</v>
      </c>
      <c r="G7742" s="98">
        <v>65973.66</v>
      </c>
      <c r="H7742" s="98">
        <v>-2507.04</v>
      </c>
    </row>
    <row r="7743" spans="1:8" x14ac:dyDescent="0.2">
      <c r="A7743" s="98" t="s">
        <v>71</v>
      </c>
      <c r="B7743" s="98" t="s">
        <v>54</v>
      </c>
      <c r="C7743" s="98" t="s">
        <v>80</v>
      </c>
      <c r="D7743" s="106">
        <v>43252</v>
      </c>
      <c r="E7743" s="98" t="s">
        <v>199</v>
      </c>
      <c r="F7743" s="100">
        <v>43221</v>
      </c>
      <c r="G7743" s="98">
        <v>29765.54</v>
      </c>
      <c r="H7743" s="98">
        <v>2113.3000000000002</v>
      </c>
    </row>
    <row r="7744" spans="1:8" x14ac:dyDescent="0.2">
      <c r="A7744" s="98" t="s">
        <v>71</v>
      </c>
      <c r="B7744" s="98" t="s">
        <v>54</v>
      </c>
      <c r="C7744" s="98" t="s">
        <v>80</v>
      </c>
      <c r="D7744" s="106">
        <v>43252</v>
      </c>
      <c r="E7744" s="98" t="s">
        <v>202</v>
      </c>
      <c r="F7744" s="100">
        <v>43221</v>
      </c>
      <c r="G7744" s="98">
        <v>28481.07</v>
      </c>
      <c r="H7744" s="98">
        <v>3759.61</v>
      </c>
    </row>
    <row r="7745" spans="1:8" x14ac:dyDescent="0.2">
      <c r="A7745" s="98" t="s">
        <v>71</v>
      </c>
      <c r="B7745" s="98" t="s">
        <v>54</v>
      </c>
      <c r="C7745" s="98" t="s">
        <v>80</v>
      </c>
      <c r="D7745" s="106">
        <v>43252</v>
      </c>
      <c r="E7745" s="98" t="s">
        <v>203</v>
      </c>
      <c r="F7745" s="100">
        <v>43221</v>
      </c>
      <c r="G7745" s="98">
        <v>1284.47</v>
      </c>
      <c r="H7745" s="98">
        <v>169.34</v>
      </c>
    </row>
    <row r="7746" spans="1:8" x14ac:dyDescent="0.2">
      <c r="A7746" s="98" t="s">
        <v>71</v>
      </c>
      <c r="B7746" s="98" t="s">
        <v>55</v>
      </c>
      <c r="C7746" s="98" t="s">
        <v>82</v>
      </c>
      <c r="D7746" s="106">
        <v>43221</v>
      </c>
      <c r="E7746" s="98" t="s">
        <v>197</v>
      </c>
      <c r="F7746" s="100">
        <v>43101</v>
      </c>
      <c r="G7746" s="98">
        <v>116936.97</v>
      </c>
      <c r="H7746" s="98">
        <v>11109.25</v>
      </c>
    </row>
    <row r="7747" spans="1:8" x14ac:dyDescent="0.2">
      <c r="A7747" s="98" t="s">
        <v>71</v>
      </c>
      <c r="B7747" s="98" t="s">
        <v>55</v>
      </c>
      <c r="C7747" s="98" t="s">
        <v>82</v>
      </c>
      <c r="D7747" s="106">
        <v>43221</v>
      </c>
      <c r="E7747" s="98" t="s">
        <v>196</v>
      </c>
      <c r="F7747" s="100">
        <v>43101</v>
      </c>
      <c r="G7747" s="98">
        <v>5273.86</v>
      </c>
      <c r="H7747" s="98">
        <v>500.98</v>
      </c>
    </row>
    <row r="7748" spans="1:8" x14ac:dyDescent="0.2">
      <c r="A7748" s="98" t="s">
        <v>71</v>
      </c>
      <c r="B7748" s="98" t="s">
        <v>55</v>
      </c>
      <c r="C7748" s="98" t="s">
        <v>82</v>
      </c>
      <c r="D7748" s="106">
        <v>43221</v>
      </c>
      <c r="E7748" s="98" t="s">
        <v>199</v>
      </c>
      <c r="F7748" s="100">
        <v>43101</v>
      </c>
      <c r="G7748" s="98">
        <v>122210.83</v>
      </c>
      <c r="H7748" s="98">
        <v>4644.01</v>
      </c>
    </row>
    <row r="7749" spans="1:8" x14ac:dyDescent="0.2">
      <c r="A7749" s="98" t="s">
        <v>71</v>
      </c>
      <c r="B7749" s="98" t="s">
        <v>54</v>
      </c>
      <c r="C7749" s="98" t="s">
        <v>80</v>
      </c>
      <c r="D7749" s="106">
        <v>43221</v>
      </c>
      <c r="E7749" s="98" t="s">
        <v>198</v>
      </c>
      <c r="F7749" s="100">
        <v>43101</v>
      </c>
      <c r="G7749" s="98">
        <v>51285.29</v>
      </c>
      <c r="H7749" s="98">
        <v>-2718.13</v>
      </c>
    </row>
    <row r="7750" spans="1:8" x14ac:dyDescent="0.2">
      <c r="A7750" s="98" t="s">
        <v>71</v>
      </c>
      <c r="B7750" s="98" t="s">
        <v>54</v>
      </c>
      <c r="C7750" s="98" t="s">
        <v>80</v>
      </c>
      <c r="D7750" s="106">
        <v>43221</v>
      </c>
      <c r="E7750" s="98" t="s">
        <v>193</v>
      </c>
      <c r="F7750" s="100">
        <v>43101</v>
      </c>
      <c r="G7750" s="98">
        <v>49072.24</v>
      </c>
      <c r="H7750" s="98">
        <v>6477.41</v>
      </c>
    </row>
    <row r="7751" spans="1:8" x14ac:dyDescent="0.2">
      <c r="A7751" s="98" t="s">
        <v>71</v>
      </c>
      <c r="B7751" s="98" t="s">
        <v>54</v>
      </c>
      <c r="C7751" s="98" t="s">
        <v>80</v>
      </c>
      <c r="D7751" s="106">
        <v>43221</v>
      </c>
      <c r="E7751" s="98" t="s">
        <v>192</v>
      </c>
      <c r="F7751" s="100">
        <v>43101</v>
      </c>
      <c r="G7751" s="98">
        <v>2213.0500000000002</v>
      </c>
      <c r="H7751" s="98">
        <v>292.17</v>
      </c>
    </row>
    <row r="7752" spans="1:8" x14ac:dyDescent="0.2">
      <c r="A7752" s="98" t="s">
        <v>71</v>
      </c>
      <c r="B7752" s="98" t="s">
        <v>54</v>
      </c>
      <c r="C7752" s="98" t="s">
        <v>80</v>
      </c>
      <c r="D7752" s="106">
        <v>43221</v>
      </c>
      <c r="E7752" s="98" t="s">
        <v>199</v>
      </c>
      <c r="F7752" s="100">
        <v>43101</v>
      </c>
      <c r="G7752" s="98">
        <v>51285.29</v>
      </c>
      <c r="H7752" s="98">
        <v>2718.13</v>
      </c>
    </row>
    <row r="7753" spans="1:8" x14ac:dyDescent="0.2">
      <c r="A7753" s="98" t="s">
        <v>71</v>
      </c>
      <c r="B7753" s="98" t="s">
        <v>54</v>
      </c>
      <c r="C7753" s="98" t="s">
        <v>81</v>
      </c>
      <c r="D7753" s="106">
        <v>43221</v>
      </c>
      <c r="E7753" s="98" t="s">
        <v>198</v>
      </c>
      <c r="F7753" s="100">
        <v>43101</v>
      </c>
      <c r="G7753" s="98">
        <v>204987</v>
      </c>
      <c r="H7753" s="98">
        <v>-5329.73</v>
      </c>
    </row>
    <row r="7754" spans="1:8" x14ac:dyDescent="0.2">
      <c r="A7754" s="98" t="s">
        <v>71</v>
      </c>
      <c r="B7754" s="98" t="s">
        <v>54</v>
      </c>
      <c r="C7754" s="98" t="s">
        <v>81</v>
      </c>
      <c r="D7754" s="106">
        <v>43221</v>
      </c>
      <c r="E7754" s="98" t="s">
        <v>195</v>
      </c>
      <c r="F7754" s="100">
        <v>43101</v>
      </c>
      <c r="G7754" s="98">
        <v>196141.19</v>
      </c>
      <c r="H7754" s="98">
        <v>12749.21</v>
      </c>
    </row>
    <row r="7755" spans="1:8" x14ac:dyDescent="0.2">
      <c r="A7755" s="98" t="s">
        <v>71</v>
      </c>
      <c r="B7755" s="98" t="s">
        <v>54</v>
      </c>
      <c r="C7755" s="98" t="s">
        <v>81</v>
      </c>
      <c r="D7755" s="106">
        <v>43221</v>
      </c>
      <c r="E7755" s="98" t="s">
        <v>194</v>
      </c>
      <c r="F7755" s="100">
        <v>43101</v>
      </c>
      <c r="G7755" s="98">
        <v>8845.81</v>
      </c>
      <c r="H7755" s="98">
        <v>574.95000000000005</v>
      </c>
    </row>
    <row r="7756" spans="1:8" x14ac:dyDescent="0.2">
      <c r="A7756" s="98" t="s">
        <v>71</v>
      </c>
      <c r="B7756" s="98" t="s">
        <v>54</v>
      </c>
      <c r="C7756" s="98" t="s">
        <v>81</v>
      </c>
      <c r="D7756" s="106">
        <v>43221</v>
      </c>
      <c r="E7756" s="98" t="s">
        <v>199</v>
      </c>
      <c r="F7756" s="100">
        <v>43101</v>
      </c>
      <c r="G7756" s="98">
        <v>204987</v>
      </c>
      <c r="H7756" s="98">
        <v>5329.73</v>
      </c>
    </row>
    <row r="7757" spans="1:8" x14ac:dyDescent="0.2">
      <c r="A7757" s="98" t="s">
        <v>71</v>
      </c>
      <c r="B7757" s="98" t="s">
        <v>54</v>
      </c>
      <c r="C7757" s="98" t="s">
        <v>82</v>
      </c>
      <c r="D7757" s="106">
        <v>43221</v>
      </c>
      <c r="E7757" s="98" t="s">
        <v>198</v>
      </c>
      <c r="F7757" s="100">
        <v>43101</v>
      </c>
      <c r="G7757" s="98">
        <v>46066.85</v>
      </c>
      <c r="H7757" s="98">
        <v>-1750.56</v>
      </c>
    </row>
    <row r="7758" spans="1:8" x14ac:dyDescent="0.2">
      <c r="A7758" s="98" t="s">
        <v>71</v>
      </c>
      <c r="B7758" s="98" t="s">
        <v>54</v>
      </c>
      <c r="C7758" s="98" t="s">
        <v>82</v>
      </c>
      <c r="D7758" s="106">
        <v>43221</v>
      </c>
      <c r="E7758" s="98" t="s">
        <v>197</v>
      </c>
      <c r="F7758" s="100">
        <v>43101</v>
      </c>
      <c r="G7758" s="98">
        <v>44078.82</v>
      </c>
      <c r="H7758" s="98">
        <v>4187.46</v>
      </c>
    </row>
    <row r="7759" spans="1:8" x14ac:dyDescent="0.2">
      <c r="A7759" s="98" t="s">
        <v>71</v>
      </c>
      <c r="B7759" s="98" t="s">
        <v>54</v>
      </c>
      <c r="C7759" s="98" t="s">
        <v>82</v>
      </c>
      <c r="D7759" s="106">
        <v>43221</v>
      </c>
      <c r="E7759" s="98" t="s">
        <v>196</v>
      </c>
      <c r="F7759" s="100">
        <v>43101</v>
      </c>
      <c r="G7759" s="98">
        <v>1988.03</v>
      </c>
      <c r="H7759" s="98">
        <v>189.02</v>
      </c>
    </row>
    <row r="7760" spans="1:8" x14ac:dyDescent="0.2">
      <c r="A7760" s="98" t="s">
        <v>71</v>
      </c>
      <c r="B7760" s="98" t="s">
        <v>54</v>
      </c>
      <c r="C7760" s="98" t="s">
        <v>82</v>
      </c>
      <c r="D7760" s="106">
        <v>43221</v>
      </c>
      <c r="E7760" s="98" t="s">
        <v>199</v>
      </c>
      <c r="F7760" s="100">
        <v>43101</v>
      </c>
      <c r="G7760" s="98">
        <v>46066.85</v>
      </c>
      <c r="H7760" s="98">
        <v>1750.56</v>
      </c>
    </row>
    <row r="7761" spans="1:8" x14ac:dyDescent="0.2">
      <c r="A7761" s="98" t="s">
        <v>71</v>
      </c>
      <c r="B7761" s="98" t="s">
        <v>54</v>
      </c>
      <c r="C7761" s="98" t="s">
        <v>80</v>
      </c>
      <c r="D7761" s="106">
        <v>43221</v>
      </c>
      <c r="E7761" s="98" t="s">
        <v>198</v>
      </c>
      <c r="F7761" s="100">
        <v>43101</v>
      </c>
      <c r="G7761" s="98">
        <v>75694.600000000006</v>
      </c>
      <c r="H7761" s="98">
        <v>-4011.82</v>
      </c>
    </row>
    <row r="7762" spans="1:8" x14ac:dyDescent="0.2">
      <c r="A7762" s="98" t="s">
        <v>71</v>
      </c>
      <c r="B7762" s="98" t="s">
        <v>54</v>
      </c>
      <c r="C7762" s="98" t="s">
        <v>80</v>
      </c>
      <c r="D7762" s="106">
        <v>43221</v>
      </c>
      <c r="E7762" s="98" t="s">
        <v>193</v>
      </c>
      <c r="F7762" s="100">
        <v>43101</v>
      </c>
      <c r="G7762" s="98">
        <v>72428.08</v>
      </c>
      <c r="H7762" s="98">
        <v>9560.5</v>
      </c>
    </row>
    <row r="7763" spans="1:8" x14ac:dyDescent="0.2">
      <c r="A7763" s="98" t="s">
        <v>71</v>
      </c>
      <c r="B7763" s="98" t="s">
        <v>54</v>
      </c>
      <c r="C7763" s="98" t="s">
        <v>80</v>
      </c>
      <c r="D7763" s="106">
        <v>43221</v>
      </c>
      <c r="E7763" s="98" t="s">
        <v>192</v>
      </c>
      <c r="F7763" s="100">
        <v>43101</v>
      </c>
      <c r="G7763" s="98">
        <v>3266.52</v>
      </c>
      <c r="H7763" s="98">
        <v>431.21</v>
      </c>
    </row>
    <row r="7764" spans="1:8" x14ac:dyDescent="0.2">
      <c r="A7764" s="98" t="s">
        <v>71</v>
      </c>
      <c r="B7764" s="98" t="s">
        <v>54</v>
      </c>
      <c r="C7764" s="98" t="s">
        <v>80</v>
      </c>
      <c r="D7764" s="106">
        <v>43221</v>
      </c>
      <c r="E7764" s="98" t="s">
        <v>199</v>
      </c>
      <c r="F7764" s="100">
        <v>43101</v>
      </c>
      <c r="G7764" s="98">
        <v>75694.600000000006</v>
      </c>
      <c r="H7764" s="98">
        <v>4011.82</v>
      </c>
    </row>
    <row r="7765" spans="1:8" x14ac:dyDescent="0.2">
      <c r="A7765" s="98" t="s">
        <v>71</v>
      </c>
      <c r="B7765" s="98" t="s">
        <v>54</v>
      </c>
      <c r="C7765" s="98" t="s">
        <v>81</v>
      </c>
      <c r="D7765" s="106">
        <v>43221</v>
      </c>
      <c r="E7765" s="98" t="s">
        <v>198</v>
      </c>
      <c r="F7765" s="100">
        <v>43101</v>
      </c>
      <c r="G7765" s="98">
        <v>300559.98</v>
      </c>
      <c r="H7765" s="98">
        <v>-7814.56</v>
      </c>
    </row>
    <row r="7766" spans="1:8" x14ac:dyDescent="0.2">
      <c r="A7766" s="98" t="s">
        <v>71</v>
      </c>
      <c r="B7766" s="98" t="s">
        <v>54</v>
      </c>
      <c r="C7766" s="98" t="s">
        <v>81</v>
      </c>
      <c r="D7766" s="106">
        <v>43221</v>
      </c>
      <c r="E7766" s="98" t="s">
        <v>195</v>
      </c>
      <c r="F7766" s="100">
        <v>43101</v>
      </c>
      <c r="G7766" s="98">
        <v>287589.62</v>
      </c>
      <c r="H7766" s="98">
        <v>18693.439999999999</v>
      </c>
    </row>
    <row r="7767" spans="1:8" x14ac:dyDescent="0.2">
      <c r="A7767" s="98" t="s">
        <v>71</v>
      </c>
      <c r="B7767" s="98" t="s">
        <v>54</v>
      </c>
      <c r="C7767" s="98" t="s">
        <v>81</v>
      </c>
      <c r="D7767" s="106">
        <v>43221</v>
      </c>
      <c r="E7767" s="98" t="s">
        <v>194</v>
      </c>
      <c r="F7767" s="100">
        <v>43101</v>
      </c>
      <c r="G7767" s="98">
        <v>12970.36</v>
      </c>
      <c r="H7767" s="98">
        <v>842.98</v>
      </c>
    </row>
    <row r="7768" spans="1:8" x14ac:dyDescent="0.2">
      <c r="A7768" s="98" t="s">
        <v>71</v>
      </c>
      <c r="B7768" s="98" t="s">
        <v>54</v>
      </c>
      <c r="C7768" s="98" t="s">
        <v>81</v>
      </c>
      <c r="D7768" s="106">
        <v>43221</v>
      </c>
      <c r="E7768" s="98" t="s">
        <v>199</v>
      </c>
      <c r="F7768" s="100">
        <v>43101</v>
      </c>
      <c r="G7768" s="98">
        <v>300559.98</v>
      </c>
      <c r="H7768" s="98">
        <v>7814.56</v>
      </c>
    </row>
    <row r="7769" spans="1:8" x14ac:dyDescent="0.2">
      <c r="A7769" s="98" t="s">
        <v>71</v>
      </c>
      <c r="B7769" s="98" t="s">
        <v>54</v>
      </c>
      <c r="C7769" s="98" t="s">
        <v>82</v>
      </c>
      <c r="D7769" s="106">
        <v>43221</v>
      </c>
      <c r="E7769" s="98" t="s">
        <v>198</v>
      </c>
      <c r="F7769" s="100">
        <v>43101</v>
      </c>
      <c r="G7769" s="98">
        <v>68981.69</v>
      </c>
      <c r="H7769" s="98">
        <v>-2621.3200000000002</v>
      </c>
    </row>
    <row r="7770" spans="1:8" x14ac:dyDescent="0.2">
      <c r="A7770" s="98" t="s">
        <v>71</v>
      </c>
      <c r="B7770" s="98" t="s">
        <v>54</v>
      </c>
      <c r="C7770" s="98" t="s">
        <v>82</v>
      </c>
      <c r="D7770" s="106">
        <v>43221</v>
      </c>
      <c r="E7770" s="98" t="s">
        <v>197</v>
      </c>
      <c r="F7770" s="100">
        <v>43101</v>
      </c>
      <c r="G7770" s="98">
        <v>66004.86</v>
      </c>
      <c r="H7770" s="98">
        <v>6270.64</v>
      </c>
    </row>
    <row r="7771" spans="1:8" x14ac:dyDescent="0.2">
      <c r="A7771" s="98" t="s">
        <v>71</v>
      </c>
      <c r="B7771" s="98" t="s">
        <v>54</v>
      </c>
      <c r="C7771" s="98" t="s">
        <v>82</v>
      </c>
      <c r="D7771" s="106">
        <v>43221</v>
      </c>
      <c r="E7771" s="98" t="s">
        <v>196</v>
      </c>
      <c r="F7771" s="100">
        <v>43101</v>
      </c>
      <c r="G7771" s="98">
        <v>2976.83</v>
      </c>
      <c r="H7771" s="98">
        <v>282.76</v>
      </c>
    </row>
    <row r="7772" spans="1:8" x14ac:dyDescent="0.2">
      <c r="A7772" s="98" t="s">
        <v>71</v>
      </c>
      <c r="B7772" s="98" t="s">
        <v>54</v>
      </c>
      <c r="C7772" s="98" t="s">
        <v>82</v>
      </c>
      <c r="D7772" s="106">
        <v>43221</v>
      </c>
      <c r="E7772" s="98" t="s">
        <v>199</v>
      </c>
      <c r="F7772" s="100">
        <v>43101</v>
      </c>
      <c r="G7772" s="98">
        <v>68981.69</v>
      </c>
      <c r="H7772" s="98">
        <v>2621.3200000000002</v>
      </c>
    </row>
    <row r="7773" spans="1:8" x14ac:dyDescent="0.2">
      <c r="A7773" s="98" t="s">
        <v>71</v>
      </c>
      <c r="B7773" s="98" t="s">
        <v>54</v>
      </c>
      <c r="C7773" s="98" t="s">
        <v>80</v>
      </c>
      <c r="D7773" s="106">
        <v>43221</v>
      </c>
      <c r="E7773" s="98" t="s">
        <v>198</v>
      </c>
      <c r="F7773" s="100">
        <v>43101</v>
      </c>
      <c r="G7773" s="98">
        <v>228107.75</v>
      </c>
      <c r="H7773" s="98">
        <v>-12090.12</v>
      </c>
    </row>
    <row r="7774" spans="1:8" x14ac:dyDescent="0.2">
      <c r="A7774" s="98" t="s">
        <v>71</v>
      </c>
      <c r="B7774" s="98" t="s">
        <v>54</v>
      </c>
      <c r="C7774" s="98" t="s">
        <v>80</v>
      </c>
      <c r="D7774" s="106">
        <v>43221</v>
      </c>
      <c r="E7774" s="98" t="s">
        <v>193</v>
      </c>
      <c r="F7774" s="100">
        <v>43101</v>
      </c>
      <c r="G7774" s="98">
        <v>218264.04</v>
      </c>
      <c r="H7774" s="98">
        <v>28811.14</v>
      </c>
    </row>
    <row r="7775" spans="1:8" x14ac:dyDescent="0.2">
      <c r="A7775" s="98" t="s">
        <v>71</v>
      </c>
      <c r="B7775" s="98" t="s">
        <v>54</v>
      </c>
      <c r="C7775" s="98" t="s">
        <v>80</v>
      </c>
      <c r="D7775" s="106">
        <v>43221</v>
      </c>
      <c r="E7775" s="98" t="s">
        <v>192</v>
      </c>
      <c r="F7775" s="100">
        <v>43101</v>
      </c>
      <c r="G7775" s="98">
        <v>9843.7099999999991</v>
      </c>
      <c r="H7775" s="98">
        <v>1299.56</v>
      </c>
    </row>
    <row r="7776" spans="1:8" x14ac:dyDescent="0.2">
      <c r="A7776" s="98" t="s">
        <v>71</v>
      </c>
      <c r="B7776" s="98" t="s">
        <v>54</v>
      </c>
      <c r="C7776" s="98" t="s">
        <v>80</v>
      </c>
      <c r="D7776" s="106">
        <v>43221</v>
      </c>
      <c r="E7776" s="98" t="s">
        <v>199</v>
      </c>
      <c r="F7776" s="100">
        <v>43101</v>
      </c>
      <c r="G7776" s="98">
        <v>228107.75</v>
      </c>
      <c r="H7776" s="98">
        <v>12090.12</v>
      </c>
    </row>
    <row r="7777" spans="1:8" x14ac:dyDescent="0.2">
      <c r="A7777" s="98" t="s">
        <v>71</v>
      </c>
      <c r="B7777" s="98" t="s">
        <v>55</v>
      </c>
      <c r="C7777" s="98" t="s">
        <v>80</v>
      </c>
      <c r="D7777" s="106">
        <v>43221</v>
      </c>
      <c r="E7777" s="98" t="s">
        <v>198</v>
      </c>
      <c r="F7777" s="100">
        <v>43101</v>
      </c>
      <c r="G7777" s="98">
        <v>62607.76</v>
      </c>
      <c r="H7777" s="98">
        <v>-3318.26</v>
      </c>
    </row>
    <row r="7778" spans="1:8" x14ac:dyDescent="0.2">
      <c r="A7778" s="98" t="s">
        <v>71</v>
      </c>
      <c r="B7778" s="98" t="s">
        <v>55</v>
      </c>
      <c r="C7778" s="98" t="s">
        <v>80</v>
      </c>
      <c r="D7778" s="106">
        <v>43221</v>
      </c>
      <c r="E7778" s="98" t="s">
        <v>193</v>
      </c>
      <c r="F7778" s="100">
        <v>43101</v>
      </c>
      <c r="G7778" s="98">
        <v>59906.01</v>
      </c>
      <c r="H7778" s="98">
        <v>7907.59</v>
      </c>
    </row>
    <row r="7779" spans="1:8" x14ac:dyDescent="0.2">
      <c r="A7779" s="98" t="s">
        <v>71</v>
      </c>
      <c r="B7779" s="98" t="s">
        <v>55</v>
      </c>
      <c r="C7779" s="98" t="s">
        <v>80</v>
      </c>
      <c r="D7779" s="106">
        <v>43221</v>
      </c>
      <c r="E7779" s="98" t="s">
        <v>192</v>
      </c>
      <c r="F7779" s="100">
        <v>43101</v>
      </c>
      <c r="G7779" s="98">
        <v>2701.75</v>
      </c>
      <c r="H7779" s="98">
        <v>356.69</v>
      </c>
    </row>
    <row r="7780" spans="1:8" x14ac:dyDescent="0.2">
      <c r="A7780" s="98" t="s">
        <v>71</v>
      </c>
      <c r="B7780" s="98" t="s">
        <v>55</v>
      </c>
      <c r="C7780" s="98" t="s">
        <v>80</v>
      </c>
      <c r="D7780" s="106">
        <v>43221</v>
      </c>
      <c r="E7780" s="98" t="s">
        <v>199</v>
      </c>
      <c r="F7780" s="100">
        <v>43101</v>
      </c>
      <c r="G7780" s="98">
        <v>62607.76</v>
      </c>
      <c r="H7780" s="98">
        <v>3318.26</v>
      </c>
    </row>
    <row r="7781" spans="1:8" x14ac:dyDescent="0.2">
      <c r="A7781" s="98" t="s">
        <v>71</v>
      </c>
      <c r="B7781" s="98" t="s">
        <v>55</v>
      </c>
      <c r="C7781" s="98" t="s">
        <v>81</v>
      </c>
      <c r="D7781" s="106">
        <v>43221</v>
      </c>
      <c r="E7781" s="98" t="s">
        <v>198</v>
      </c>
      <c r="F7781" s="100">
        <v>43101</v>
      </c>
      <c r="G7781" s="98">
        <v>208857.46</v>
      </c>
      <c r="H7781" s="98">
        <v>-5430.31</v>
      </c>
    </row>
    <row r="7782" spans="1:8" x14ac:dyDescent="0.2">
      <c r="A7782" s="98" t="s">
        <v>71</v>
      </c>
      <c r="B7782" s="98" t="s">
        <v>55</v>
      </c>
      <c r="C7782" s="98" t="s">
        <v>81</v>
      </c>
      <c r="D7782" s="106">
        <v>43221</v>
      </c>
      <c r="E7782" s="98" t="s">
        <v>195</v>
      </c>
      <c r="F7782" s="100">
        <v>43101</v>
      </c>
      <c r="G7782" s="98">
        <v>199844.44</v>
      </c>
      <c r="H7782" s="98">
        <v>12989.88</v>
      </c>
    </row>
    <row r="7783" spans="1:8" x14ac:dyDescent="0.2">
      <c r="A7783" s="98" t="s">
        <v>71</v>
      </c>
      <c r="B7783" s="98" t="s">
        <v>55</v>
      </c>
      <c r="C7783" s="98" t="s">
        <v>81</v>
      </c>
      <c r="D7783" s="106">
        <v>43221</v>
      </c>
      <c r="E7783" s="98" t="s">
        <v>194</v>
      </c>
      <c r="F7783" s="100">
        <v>43101</v>
      </c>
      <c r="G7783" s="98">
        <v>9013.02</v>
      </c>
      <c r="H7783" s="98">
        <v>585.82000000000005</v>
      </c>
    </row>
    <row r="7784" spans="1:8" x14ac:dyDescent="0.2">
      <c r="A7784" s="98" t="s">
        <v>71</v>
      </c>
      <c r="B7784" s="98" t="s">
        <v>55</v>
      </c>
      <c r="C7784" s="98" t="s">
        <v>81</v>
      </c>
      <c r="D7784" s="106">
        <v>43221</v>
      </c>
      <c r="E7784" s="98" t="s">
        <v>199</v>
      </c>
      <c r="F7784" s="100">
        <v>43101</v>
      </c>
      <c r="G7784" s="98">
        <v>208857.46</v>
      </c>
      <c r="H7784" s="98">
        <v>5430.31</v>
      </c>
    </row>
    <row r="7785" spans="1:8" x14ac:dyDescent="0.2">
      <c r="A7785" s="98" t="s">
        <v>71</v>
      </c>
      <c r="B7785" s="98" t="s">
        <v>55</v>
      </c>
      <c r="C7785" s="98" t="s">
        <v>82</v>
      </c>
      <c r="D7785" s="106">
        <v>43221</v>
      </c>
      <c r="E7785" s="98" t="s">
        <v>198</v>
      </c>
      <c r="F7785" s="100">
        <v>43101</v>
      </c>
      <c r="G7785" s="98">
        <v>68000.02</v>
      </c>
      <c r="H7785" s="98">
        <v>-2583.9899999999998</v>
      </c>
    </row>
    <row r="7786" spans="1:8" x14ac:dyDescent="0.2">
      <c r="A7786" s="98" t="s">
        <v>71</v>
      </c>
      <c r="B7786" s="98" t="s">
        <v>55</v>
      </c>
      <c r="C7786" s="98" t="s">
        <v>82</v>
      </c>
      <c r="D7786" s="106">
        <v>43221</v>
      </c>
      <c r="E7786" s="98" t="s">
        <v>197</v>
      </c>
      <c r="F7786" s="100">
        <v>43101</v>
      </c>
      <c r="G7786" s="98">
        <v>65065.57</v>
      </c>
      <c r="H7786" s="98">
        <v>6181.24</v>
      </c>
    </row>
    <row r="7787" spans="1:8" x14ac:dyDescent="0.2">
      <c r="A7787" s="98" t="s">
        <v>71</v>
      </c>
      <c r="B7787" s="98" t="s">
        <v>55</v>
      </c>
      <c r="C7787" s="98" t="s">
        <v>82</v>
      </c>
      <c r="D7787" s="106">
        <v>43221</v>
      </c>
      <c r="E7787" s="98" t="s">
        <v>196</v>
      </c>
      <c r="F7787" s="100">
        <v>43101</v>
      </c>
      <c r="G7787" s="98">
        <v>2934.45</v>
      </c>
      <c r="H7787" s="98">
        <v>278.76</v>
      </c>
    </row>
    <row r="7788" spans="1:8" x14ac:dyDescent="0.2">
      <c r="A7788" s="98" t="s">
        <v>71</v>
      </c>
      <c r="B7788" s="98" t="s">
        <v>55</v>
      </c>
      <c r="C7788" s="98" t="s">
        <v>82</v>
      </c>
      <c r="D7788" s="106">
        <v>43221</v>
      </c>
      <c r="E7788" s="98" t="s">
        <v>199</v>
      </c>
      <c r="F7788" s="100">
        <v>43101</v>
      </c>
      <c r="G7788" s="98">
        <v>68000.02</v>
      </c>
      <c r="H7788" s="98">
        <v>2583.9899999999998</v>
      </c>
    </row>
    <row r="7789" spans="1:8" x14ac:dyDescent="0.2">
      <c r="A7789" s="98" t="s">
        <v>71</v>
      </c>
      <c r="B7789" s="98" t="s">
        <v>54</v>
      </c>
      <c r="C7789" s="98" t="s">
        <v>80</v>
      </c>
      <c r="D7789" s="106">
        <v>43221</v>
      </c>
      <c r="E7789" s="98" t="s">
        <v>198</v>
      </c>
      <c r="F7789" s="100">
        <v>43101</v>
      </c>
      <c r="G7789" s="98">
        <v>50461.41</v>
      </c>
      <c r="H7789" s="98">
        <v>-2674.43</v>
      </c>
    </row>
    <row r="7790" spans="1:8" x14ac:dyDescent="0.2">
      <c r="A7790" s="98" t="s">
        <v>71</v>
      </c>
      <c r="B7790" s="98" t="s">
        <v>54</v>
      </c>
      <c r="C7790" s="98" t="s">
        <v>80</v>
      </c>
      <c r="D7790" s="106">
        <v>43221</v>
      </c>
      <c r="E7790" s="98" t="s">
        <v>193</v>
      </c>
      <c r="F7790" s="100">
        <v>43101</v>
      </c>
      <c r="G7790" s="98">
        <v>48283.82</v>
      </c>
      <c r="H7790" s="98">
        <v>6373.45</v>
      </c>
    </row>
    <row r="7791" spans="1:8" x14ac:dyDescent="0.2">
      <c r="A7791" s="98" t="s">
        <v>71</v>
      </c>
      <c r="B7791" s="98" t="s">
        <v>54</v>
      </c>
      <c r="C7791" s="98" t="s">
        <v>80</v>
      </c>
      <c r="D7791" s="106">
        <v>43221</v>
      </c>
      <c r="E7791" s="98" t="s">
        <v>192</v>
      </c>
      <c r="F7791" s="100">
        <v>43101</v>
      </c>
      <c r="G7791" s="98">
        <v>2177.59</v>
      </c>
      <c r="H7791" s="98">
        <v>287.36</v>
      </c>
    </row>
    <row r="7792" spans="1:8" x14ac:dyDescent="0.2">
      <c r="A7792" s="98" t="s">
        <v>71</v>
      </c>
      <c r="B7792" s="98" t="s">
        <v>54</v>
      </c>
      <c r="C7792" s="98" t="s">
        <v>80</v>
      </c>
      <c r="D7792" s="106">
        <v>43221</v>
      </c>
      <c r="E7792" s="98" t="s">
        <v>199</v>
      </c>
      <c r="F7792" s="100">
        <v>43101</v>
      </c>
      <c r="G7792" s="98">
        <v>50461.41</v>
      </c>
      <c r="H7792" s="98">
        <v>2674.43</v>
      </c>
    </row>
    <row r="7793" spans="1:8" x14ac:dyDescent="0.2">
      <c r="A7793" s="98" t="s">
        <v>71</v>
      </c>
      <c r="B7793" s="98" t="s">
        <v>54</v>
      </c>
      <c r="C7793" s="98" t="s">
        <v>81</v>
      </c>
      <c r="D7793" s="106">
        <v>43221</v>
      </c>
      <c r="E7793" s="98" t="s">
        <v>198</v>
      </c>
      <c r="F7793" s="100">
        <v>43101</v>
      </c>
      <c r="G7793" s="98">
        <v>196294.86</v>
      </c>
      <c r="H7793" s="98">
        <v>-5103.41</v>
      </c>
    </row>
    <row r="7794" spans="1:8" x14ac:dyDescent="0.2">
      <c r="A7794" s="98" t="s">
        <v>71</v>
      </c>
      <c r="B7794" s="98" t="s">
        <v>54</v>
      </c>
      <c r="C7794" s="98" t="s">
        <v>81</v>
      </c>
      <c r="D7794" s="106">
        <v>43221</v>
      </c>
      <c r="E7794" s="98" t="s">
        <v>195</v>
      </c>
      <c r="F7794" s="100">
        <v>43101</v>
      </c>
      <c r="G7794" s="98">
        <v>187824</v>
      </c>
      <c r="H7794" s="98">
        <v>12208.67</v>
      </c>
    </row>
    <row r="7795" spans="1:8" x14ac:dyDescent="0.2">
      <c r="A7795" s="98" t="s">
        <v>71</v>
      </c>
      <c r="B7795" s="98" t="s">
        <v>54</v>
      </c>
      <c r="C7795" s="98" t="s">
        <v>81</v>
      </c>
      <c r="D7795" s="106">
        <v>43221</v>
      </c>
      <c r="E7795" s="98" t="s">
        <v>194</v>
      </c>
      <c r="F7795" s="100">
        <v>43101</v>
      </c>
      <c r="G7795" s="98">
        <v>8470.86</v>
      </c>
      <c r="H7795" s="98">
        <v>550.71</v>
      </c>
    </row>
    <row r="7796" spans="1:8" x14ac:dyDescent="0.2">
      <c r="A7796" s="98" t="s">
        <v>71</v>
      </c>
      <c r="B7796" s="98" t="s">
        <v>54</v>
      </c>
      <c r="C7796" s="98" t="s">
        <v>81</v>
      </c>
      <c r="D7796" s="106">
        <v>43221</v>
      </c>
      <c r="E7796" s="98" t="s">
        <v>199</v>
      </c>
      <c r="F7796" s="100">
        <v>43101</v>
      </c>
      <c r="G7796" s="98">
        <v>196294.86</v>
      </c>
      <c r="H7796" s="98">
        <v>5103.41</v>
      </c>
    </row>
    <row r="7797" spans="1:8" x14ac:dyDescent="0.2">
      <c r="A7797" s="98" t="s">
        <v>71</v>
      </c>
      <c r="B7797" s="98" t="s">
        <v>54</v>
      </c>
      <c r="C7797" s="98" t="s">
        <v>82</v>
      </c>
      <c r="D7797" s="106">
        <v>43221</v>
      </c>
      <c r="E7797" s="98" t="s">
        <v>198</v>
      </c>
      <c r="F7797" s="100">
        <v>43101</v>
      </c>
      <c r="G7797" s="98">
        <v>46487.31</v>
      </c>
      <c r="H7797" s="98">
        <v>-1766.83</v>
      </c>
    </row>
    <row r="7798" spans="1:8" x14ac:dyDescent="0.2">
      <c r="A7798" s="98" t="s">
        <v>71</v>
      </c>
      <c r="B7798" s="98" t="s">
        <v>54</v>
      </c>
      <c r="C7798" s="98" t="s">
        <v>82</v>
      </c>
      <c r="D7798" s="106">
        <v>43221</v>
      </c>
      <c r="E7798" s="98" t="s">
        <v>197</v>
      </c>
      <c r="F7798" s="100">
        <v>43101</v>
      </c>
      <c r="G7798" s="98">
        <v>44481.23</v>
      </c>
      <c r="H7798" s="98">
        <v>4225.82</v>
      </c>
    </row>
    <row r="7799" spans="1:8" x14ac:dyDescent="0.2">
      <c r="A7799" s="98" t="s">
        <v>71</v>
      </c>
      <c r="B7799" s="98" t="s">
        <v>54</v>
      </c>
      <c r="C7799" s="98" t="s">
        <v>82</v>
      </c>
      <c r="D7799" s="106">
        <v>43221</v>
      </c>
      <c r="E7799" s="98" t="s">
        <v>196</v>
      </c>
      <c r="F7799" s="100">
        <v>43101</v>
      </c>
      <c r="G7799" s="98">
        <v>2006.08</v>
      </c>
      <c r="H7799" s="98">
        <v>190.57</v>
      </c>
    </row>
    <row r="7800" spans="1:8" x14ac:dyDescent="0.2">
      <c r="A7800" s="98" t="s">
        <v>71</v>
      </c>
      <c r="B7800" s="98" t="s">
        <v>54</v>
      </c>
      <c r="C7800" s="98" t="s">
        <v>82</v>
      </c>
      <c r="D7800" s="106">
        <v>43221</v>
      </c>
      <c r="E7800" s="98" t="s">
        <v>199</v>
      </c>
      <c r="F7800" s="100">
        <v>43101</v>
      </c>
      <c r="G7800" s="98">
        <v>46487.31</v>
      </c>
      <c r="H7800" s="98">
        <v>1766.83</v>
      </c>
    </row>
    <row r="7801" spans="1:8" x14ac:dyDescent="0.2">
      <c r="A7801" s="98" t="s">
        <v>71</v>
      </c>
      <c r="B7801" s="98" t="s">
        <v>54</v>
      </c>
      <c r="C7801" s="98" t="s">
        <v>80</v>
      </c>
      <c r="D7801" s="106">
        <v>43221</v>
      </c>
      <c r="E7801" s="98" t="s">
        <v>198</v>
      </c>
      <c r="F7801" s="100">
        <v>43101</v>
      </c>
      <c r="G7801" s="98">
        <v>73418.86</v>
      </c>
      <c r="H7801" s="98">
        <v>-3891.36</v>
      </c>
    </row>
    <row r="7802" spans="1:8" x14ac:dyDescent="0.2">
      <c r="A7802" s="98" t="s">
        <v>71</v>
      </c>
      <c r="B7802" s="98" t="s">
        <v>54</v>
      </c>
      <c r="C7802" s="98" t="s">
        <v>80</v>
      </c>
      <c r="D7802" s="106">
        <v>43221</v>
      </c>
      <c r="E7802" s="98" t="s">
        <v>193</v>
      </c>
      <c r="F7802" s="100">
        <v>43101</v>
      </c>
      <c r="G7802" s="98">
        <v>70250.570000000007</v>
      </c>
      <c r="H7802" s="98">
        <v>9273.1299999999992</v>
      </c>
    </row>
    <row r="7803" spans="1:8" x14ac:dyDescent="0.2">
      <c r="A7803" s="98" t="s">
        <v>71</v>
      </c>
      <c r="B7803" s="98" t="s">
        <v>54</v>
      </c>
      <c r="C7803" s="98" t="s">
        <v>80</v>
      </c>
      <c r="D7803" s="106">
        <v>43221</v>
      </c>
      <c r="E7803" s="98" t="s">
        <v>192</v>
      </c>
      <c r="F7803" s="100">
        <v>43101</v>
      </c>
      <c r="G7803" s="98">
        <v>3168.29</v>
      </c>
      <c r="H7803" s="98">
        <v>418.17</v>
      </c>
    </row>
    <row r="7804" spans="1:8" x14ac:dyDescent="0.2">
      <c r="A7804" s="98" t="s">
        <v>71</v>
      </c>
      <c r="B7804" s="98" t="s">
        <v>54</v>
      </c>
      <c r="C7804" s="98" t="s">
        <v>80</v>
      </c>
      <c r="D7804" s="106">
        <v>43221</v>
      </c>
      <c r="E7804" s="98" t="s">
        <v>199</v>
      </c>
      <c r="F7804" s="100">
        <v>43101</v>
      </c>
      <c r="G7804" s="98">
        <v>73418.86</v>
      </c>
      <c r="H7804" s="98">
        <v>3891.36</v>
      </c>
    </row>
    <row r="7805" spans="1:8" x14ac:dyDescent="0.2">
      <c r="A7805" s="98" t="s">
        <v>71</v>
      </c>
      <c r="B7805" s="98" t="s">
        <v>54</v>
      </c>
      <c r="C7805" s="98" t="s">
        <v>81</v>
      </c>
      <c r="D7805" s="106">
        <v>43221</v>
      </c>
      <c r="E7805" s="98" t="s">
        <v>198</v>
      </c>
      <c r="F7805" s="100">
        <v>43101</v>
      </c>
      <c r="G7805" s="98">
        <v>279854.45</v>
      </c>
      <c r="H7805" s="98">
        <v>-7276.14</v>
      </c>
    </row>
    <row r="7806" spans="1:8" x14ac:dyDescent="0.2">
      <c r="A7806" s="98" t="s">
        <v>71</v>
      </c>
      <c r="B7806" s="98" t="s">
        <v>54</v>
      </c>
      <c r="C7806" s="98" t="s">
        <v>81</v>
      </c>
      <c r="D7806" s="106">
        <v>43221</v>
      </c>
      <c r="E7806" s="98" t="s">
        <v>195</v>
      </c>
      <c r="F7806" s="100">
        <v>43101</v>
      </c>
      <c r="G7806" s="98">
        <v>267777.59000000003</v>
      </c>
      <c r="H7806" s="98">
        <v>17405.38</v>
      </c>
    </row>
    <row r="7807" spans="1:8" x14ac:dyDescent="0.2">
      <c r="A7807" s="98" t="s">
        <v>71</v>
      </c>
      <c r="B7807" s="98" t="s">
        <v>54</v>
      </c>
      <c r="C7807" s="98" t="s">
        <v>81</v>
      </c>
      <c r="D7807" s="106">
        <v>43221</v>
      </c>
      <c r="E7807" s="98" t="s">
        <v>194</v>
      </c>
      <c r="F7807" s="100">
        <v>43101</v>
      </c>
      <c r="G7807" s="98">
        <v>12076.86</v>
      </c>
      <c r="H7807" s="98">
        <v>785.03</v>
      </c>
    </row>
    <row r="7808" spans="1:8" x14ac:dyDescent="0.2">
      <c r="A7808" s="98" t="s">
        <v>71</v>
      </c>
      <c r="B7808" s="98" t="s">
        <v>54</v>
      </c>
      <c r="C7808" s="98" t="s">
        <v>81</v>
      </c>
      <c r="D7808" s="106">
        <v>43221</v>
      </c>
      <c r="E7808" s="98" t="s">
        <v>199</v>
      </c>
      <c r="F7808" s="100">
        <v>43101</v>
      </c>
      <c r="G7808" s="98">
        <v>279854.45</v>
      </c>
      <c r="H7808" s="98">
        <v>7276.14</v>
      </c>
    </row>
    <row r="7809" spans="1:8" x14ac:dyDescent="0.2">
      <c r="A7809" s="98" t="s">
        <v>71</v>
      </c>
      <c r="B7809" s="98" t="s">
        <v>54</v>
      </c>
      <c r="C7809" s="98" t="s">
        <v>82</v>
      </c>
      <c r="D7809" s="106">
        <v>43221</v>
      </c>
      <c r="E7809" s="98" t="s">
        <v>198</v>
      </c>
      <c r="F7809" s="100">
        <v>43101</v>
      </c>
      <c r="G7809" s="98">
        <v>66089.679999999993</v>
      </c>
      <c r="H7809" s="98">
        <v>-2511.21</v>
      </c>
    </row>
    <row r="7810" spans="1:8" x14ac:dyDescent="0.2">
      <c r="A7810" s="98" t="s">
        <v>71</v>
      </c>
      <c r="B7810" s="98" t="s">
        <v>54</v>
      </c>
      <c r="C7810" s="98" t="s">
        <v>82</v>
      </c>
      <c r="D7810" s="106">
        <v>43221</v>
      </c>
      <c r="E7810" s="98" t="s">
        <v>197</v>
      </c>
      <c r="F7810" s="100">
        <v>43101</v>
      </c>
      <c r="G7810" s="98">
        <v>63237.71</v>
      </c>
      <c r="H7810" s="98">
        <v>6007.66</v>
      </c>
    </row>
    <row r="7811" spans="1:8" x14ac:dyDescent="0.2">
      <c r="A7811" s="98" t="s">
        <v>71</v>
      </c>
      <c r="B7811" s="98" t="s">
        <v>54</v>
      </c>
      <c r="C7811" s="98" t="s">
        <v>82</v>
      </c>
      <c r="D7811" s="106">
        <v>43221</v>
      </c>
      <c r="E7811" s="98" t="s">
        <v>196</v>
      </c>
      <c r="F7811" s="100">
        <v>43101</v>
      </c>
      <c r="G7811" s="98">
        <v>2851.97</v>
      </c>
      <c r="H7811" s="98">
        <v>270.95999999999998</v>
      </c>
    </row>
    <row r="7812" spans="1:8" x14ac:dyDescent="0.2">
      <c r="A7812" s="98" t="s">
        <v>71</v>
      </c>
      <c r="B7812" s="98" t="s">
        <v>54</v>
      </c>
      <c r="C7812" s="98" t="s">
        <v>82</v>
      </c>
      <c r="D7812" s="106">
        <v>43221</v>
      </c>
      <c r="E7812" s="98" t="s">
        <v>199</v>
      </c>
      <c r="F7812" s="100">
        <v>43101</v>
      </c>
      <c r="G7812" s="98">
        <v>66089.679999999993</v>
      </c>
      <c r="H7812" s="98">
        <v>2511.21</v>
      </c>
    </row>
    <row r="7813" spans="1:8" x14ac:dyDescent="0.2">
      <c r="A7813" s="98" t="s">
        <v>71</v>
      </c>
      <c r="B7813" s="98" t="s">
        <v>54</v>
      </c>
      <c r="C7813" s="98" t="s">
        <v>80</v>
      </c>
      <c r="D7813" s="106">
        <v>43221</v>
      </c>
      <c r="E7813" s="98" t="s">
        <v>198</v>
      </c>
      <c r="F7813" s="100">
        <v>43101</v>
      </c>
      <c r="G7813" s="98">
        <v>50791.4</v>
      </c>
      <c r="H7813" s="98">
        <v>-2692.1</v>
      </c>
    </row>
    <row r="7814" spans="1:8" x14ac:dyDescent="0.2">
      <c r="A7814" s="98" t="s">
        <v>71</v>
      </c>
      <c r="B7814" s="98" t="s">
        <v>54</v>
      </c>
      <c r="C7814" s="98" t="s">
        <v>80</v>
      </c>
      <c r="D7814" s="106">
        <v>43221</v>
      </c>
      <c r="E7814" s="98" t="s">
        <v>193</v>
      </c>
      <c r="F7814" s="100">
        <v>43101</v>
      </c>
      <c r="G7814" s="98">
        <v>48599.55</v>
      </c>
      <c r="H7814" s="98">
        <v>6415.12</v>
      </c>
    </row>
    <row r="7815" spans="1:8" x14ac:dyDescent="0.2">
      <c r="A7815" s="98" t="s">
        <v>71</v>
      </c>
      <c r="B7815" s="98" t="s">
        <v>54</v>
      </c>
      <c r="C7815" s="98" t="s">
        <v>80</v>
      </c>
      <c r="D7815" s="106">
        <v>43221</v>
      </c>
      <c r="E7815" s="98" t="s">
        <v>192</v>
      </c>
      <c r="F7815" s="100">
        <v>43101</v>
      </c>
      <c r="G7815" s="98">
        <v>2191.85</v>
      </c>
      <c r="H7815" s="98">
        <v>289.33</v>
      </c>
    </row>
    <row r="7816" spans="1:8" x14ac:dyDescent="0.2">
      <c r="A7816" s="98" t="s">
        <v>71</v>
      </c>
      <c r="B7816" s="98" t="s">
        <v>54</v>
      </c>
      <c r="C7816" s="98" t="s">
        <v>80</v>
      </c>
      <c r="D7816" s="106">
        <v>43221</v>
      </c>
      <c r="E7816" s="98" t="s">
        <v>199</v>
      </c>
      <c r="F7816" s="100">
        <v>43101</v>
      </c>
      <c r="G7816" s="98">
        <v>50791.4</v>
      </c>
      <c r="H7816" s="98">
        <v>2692.1</v>
      </c>
    </row>
    <row r="7817" spans="1:8" x14ac:dyDescent="0.2">
      <c r="A7817" s="98" t="s">
        <v>71</v>
      </c>
      <c r="B7817" s="98" t="s">
        <v>54</v>
      </c>
      <c r="C7817" s="98" t="s">
        <v>81</v>
      </c>
      <c r="D7817" s="106">
        <v>43221</v>
      </c>
      <c r="E7817" s="98" t="s">
        <v>198</v>
      </c>
      <c r="F7817" s="100">
        <v>43101</v>
      </c>
      <c r="G7817" s="98">
        <v>196541.81</v>
      </c>
      <c r="H7817" s="98">
        <v>-5110.33</v>
      </c>
    </row>
    <row r="7818" spans="1:8" x14ac:dyDescent="0.2">
      <c r="A7818" s="98" t="s">
        <v>71</v>
      </c>
      <c r="B7818" s="98" t="s">
        <v>54</v>
      </c>
      <c r="C7818" s="98" t="s">
        <v>81</v>
      </c>
      <c r="D7818" s="106">
        <v>43221</v>
      </c>
      <c r="E7818" s="98" t="s">
        <v>195</v>
      </c>
      <c r="F7818" s="100">
        <v>43101</v>
      </c>
      <c r="G7818" s="98">
        <v>188060.29</v>
      </c>
      <c r="H7818" s="98">
        <v>12223.96</v>
      </c>
    </row>
    <row r="7819" spans="1:8" x14ac:dyDescent="0.2">
      <c r="A7819" s="98" t="s">
        <v>71</v>
      </c>
      <c r="B7819" s="98" t="s">
        <v>54</v>
      </c>
      <c r="C7819" s="98" t="s">
        <v>81</v>
      </c>
      <c r="D7819" s="106">
        <v>43221</v>
      </c>
      <c r="E7819" s="98" t="s">
        <v>194</v>
      </c>
      <c r="F7819" s="100">
        <v>43101</v>
      </c>
      <c r="G7819" s="98">
        <v>8481.52</v>
      </c>
      <c r="H7819" s="98">
        <v>551.26</v>
      </c>
    </row>
    <row r="7820" spans="1:8" x14ac:dyDescent="0.2">
      <c r="A7820" s="98" t="s">
        <v>71</v>
      </c>
      <c r="B7820" s="98" t="s">
        <v>54</v>
      </c>
      <c r="C7820" s="98" t="s">
        <v>81</v>
      </c>
      <c r="D7820" s="106">
        <v>43221</v>
      </c>
      <c r="E7820" s="98" t="s">
        <v>199</v>
      </c>
      <c r="F7820" s="100">
        <v>43101</v>
      </c>
      <c r="G7820" s="98">
        <v>196541.81</v>
      </c>
      <c r="H7820" s="98">
        <v>5110.33</v>
      </c>
    </row>
    <row r="7821" spans="1:8" x14ac:dyDescent="0.2">
      <c r="A7821" s="98" t="s">
        <v>71</v>
      </c>
      <c r="B7821" s="98" t="s">
        <v>54</v>
      </c>
      <c r="C7821" s="98" t="s">
        <v>82</v>
      </c>
      <c r="D7821" s="106">
        <v>43221</v>
      </c>
      <c r="E7821" s="98" t="s">
        <v>198</v>
      </c>
      <c r="F7821" s="100">
        <v>43101</v>
      </c>
      <c r="G7821" s="98">
        <v>45625.89</v>
      </c>
      <c r="H7821" s="98">
        <v>-1733.92</v>
      </c>
    </row>
    <row r="7822" spans="1:8" x14ac:dyDescent="0.2">
      <c r="A7822" s="98" t="s">
        <v>71</v>
      </c>
      <c r="B7822" s="98" t="s">
        <v>54</v>
      </c>
      <c r="C7822" s="98" t="s">
        <v>82</v>
      </c>
      <c r="D7822" s="106">
        <v>43221</v>
      </c>
      <c r="E7822" s="98" t="s">
        <v>197</v>
      </c>
      <c r="F7822" s="100">
        <v>43101</v>
      </c>
      <c r="G7822" s="98">
        <v>43656.92</v>
      </c>
      <c r="H7822" s="98">
        <v>4147.38</v>
      </c>
    </row>
    <row r="7823" spans="1:8" x14ac:dyDescent="0.2">
      <c r="A7823" s="98" t="s">
        <v>71</v>
      </c>
      <c r="B7823" s="98" t="s">
        <v>54</v>
      </c>
      <c r="C7823" s="98" t="s">
        <v>82</v>
      </c>
      <c r="D7823" s="106">
        <v>43221</v>
      </c>
      <c r="E7823" s="98" t="s">
        <v>196</v>
      </c>
      <c r="F7823" s="100">
        <v>43101</v>
      </c>
      <c r="G7823" s="98">
        <v>1968.97</v>
      </c>
      <c r="H7823" s="98">
        <v>187.2</v>
      </c>
    </row>
    <row r="7824" spans="1:8" x14ac:dyDescent="0.2">
      <c r="A7824" s="98" t="s">
        <v>71</v>
      </c>
      <c r="B7824" s="98" t="s">
        <v>54</v>
      </c>
      <c r="C7824" s="98" t="s">
        <v>82</v>
      </c>
      <c r="D7824" s="106">
        <v>43221</v>
      </c>
      <c r="E7824" s="98" t="s">
        <v>199</v>
      </c>
      <c r="F7824" s="100">
        <v>43101</v>
      </c>
      <c r="G7824" s="98">
        <v>45625.89</v>
      </c>
      <c r="H7824" s="98">
        <v>1733.92</v>
      </c>
    </row>
    <row r="7825" spans="1:8" x14ac:dyDescent="0.2">
      <c r="A7825" s="98" t="s">
        <v>71</v>
      </c>
      <c r="B7825" s="98" t="s">
        <v>54</v>
      </c>
      <c r="C7825" s="98" t="s">
        <v>80</v>
      </c>
      <c r="D7825" s="106">
        <v>43221</v>
      </c>
      <c r="E7825" s="98" t="s">
        <v>198</v>
      </c>
      <c r="F7825" s="100">
        <v>43101</v>
      </c>
      <c r="G7825" s="98">
        <v>167918.43</v>
      </c>
      <c r="H7825" s="98">
        <v>-8899.66</v>
      </c>
    </row>
    <row r="7826" spans="1:8" x14ac:dyDescent="0.2">
      <c r="A7826" s="98" t="s">
        <v>71</v>
      </c>
      <c r="B7826" s="98" t="s">
        <v>54</v>
      </c>
      <c r="C7826" s="98" t="s">
        <v>80</v>
      </c>
      <c r="D7826" s="106">
        <v>43221</v>
      </c>
      <c r="E7826" s="98" t="s">
        <v>193</v>
      </c>
      <c r="F7826" s="100">
        <v>43101</v>
      </c>
      <c r="G7826" s="98">
        <v>160672.15</v>
      </c>
      <c r="H7826" s="98">
        <v>21208.83</v>
      </c>
    </row>
    <row r="7827" spans="1:8" x14ac:dyDescent="0.2">
      <c r="A7827" s="98" t="s">
        <v>71</v>
      </c>
      <c r="B7827" s="98" t="s">
        <v>54</v>
      </c>
      <c r="C7827" s="98" t="s">
        <v>80</v>
      </c>
      <c r="D7827" s="106">
        <v>43221</v>
      </c>
      <c r="E7827" s="98" t="s">
        <v>192</v>
      </c>
      <c r="F7827" s="100">
        <v>43101</v>
      </c>
      <c r="G7827" s="98">
        <v>7246.28</v>
      </c>
      <c r="H7827" s="98">
        <v>956.5</v>
      </c>
    </row>
    <row r="7828" spans="1:8" x14ac:dyDescent="0.2">
      <c r="A7828" s="98" t="s">
        <v>71</v>
      </c>
      <c r="B7828" s="98" t="s">
        <v>54</v>
      </c>
      <c r="C7828" s="98" t="s">
        <v>80</v>
      </c>
      <c r="D7828" s="106">
        <v>43221</v>
      </c>
      <c r="E7828" s="98" t="s">
        <v>199</v>
      </c>
      <c r="F7828" s="100">
        <v>43101</v>
      </c>
      <c r="G7828" s="98">
        <v>167918.43</v>
      </c>
      <c r="H7828" s="98">
        <v>8899.66</v>
      </c>
    </row>
    <row r="7829" spans="1:8" x14ac:dyDescent="0.2">
      <c r="A7829" s="98" t="s">
        <v>71</v>
      </c>
      <c r="B7829" s="98" t="s">
        <v>54</v>
      </c>
      <c r="C7829" s="98" t="s">
        <v>81</v>
      </c>
      <c r="D7829" s="106">
        <v>43221</v>
      </c>
      <c r="E7829" s="98" t="s">
        <v>198</v>
      </c>
      <c r="F7829" s="100">
        <v>43101</v>
      </c>
      <c r="G7829" s="98">
        <v>573314.89</v>
      </c>
      <c r="H7829" s="98">
        <v>-14906.34</v>
      </c>
    </row>
    <row r="7830" spans="1:8" x14ac:dyDescent="0.2">
      <c r="A7830" s="98" t="s">
        <v>71</v>
      </c>
      <c r="B7830" s="98" t="s">
        <v>54</v>
      </c>
      <c r="C7830" s="98" t="s">
        <v>81</v>
      </c>
      <c r="D7830" s="106">
        <v>43221</v>
      </c>
      <c r="E7830" s="98" t="s">
        <v>195</v>
      </c>
      <c r="F7830" s="100">
        <v>43101</v>
      </c>
      <c r="G7830" s="98">
        <v>548574.21</v>
      </c>
      <c r="H7830" s="98">
        <v>35657.29</v>
      </c>
    </row>
    <row r="7831" spans="1:8" x14ac:dyDescent="0.2">
      <c r="A7831" s="98" t="s">
        <v>71</v>
      </c>
      <c r="B7831" s="98" t="s">
        <v>54</v>
      </c>
      <c r="C7831" s="98" t="s">
        <v>81</v>
      </c>
      <c r="D7831" s="106">
        <v>43221</v>
      </c>
      <c r="E7831" s="98" t="s">
        <v>194</v>
      </c>
      <c r="F7831" s="100">
        <v>43101</v>
      </c>
      <c r="G7831" s="98">
        <v>24740.68</v>
      </c>
      <c r="H7831" s="98">
        <v>1608.17</v>
      </c>
    </row>
    <row r="7832" spans="1:8" x14ac:dyDescent="0.2">
      <c r="A7832" s="98" t="s">
        <v>71</v>
      </c>
      <c r="B7832" s="98" t="s">
        <v>54</v>
      </c>
      <c r="C7832" s="98" t="s">
        <v>81</v>
      </c>
      <c r="D7832" s="106">
        <v>43221</v>
      </c>
      <c r="E7832" s="98" t="s">
        <v>199</v>
      </c>
      <c r="F7832" s="100">
        <v>43101</v>
      </c>
      <c r="G7832" s="98">
        <v>573314.89</v>
      </c>
      <c r="H7832" s="98">
        <v>14906.34</v>
      </c>
    </row>
    <row r="7833" spans="1:8" x14ac:dyDescent="0.2">
      <c r="A7833" s="98" t="s">
        <v>71</v>
      </c>
      <c r="B7833" s="98" t="s">
        <v>54</v>
      </c>
      <c r="C7833" s="98" t="s">
        <v>82</v>
      </c>
      <c r="D7833" s="106">
        <v>43221</v>
      </c>
      <c r="E7833" s="98" t="s">
        <v>198</v>
      </c>
      <c r="F7833" s="100">
        <v>43101</v>
      </c>
      <c r="G7833" s="98">
        <v>149604.51999999999</v>
      </c>
      <c r="H7833" s="98">
        <v>-5684.76</v>
      </c>
    </row>
    <row r="7834" spans="1:8" x14ac:dyDescent="0.2">
      <c r="A7834" s="98" t="s">
        <v>71</v>
      </c>
      <c r="B7834" s="98" t="s">
        <v>54</v>
      </c>
      <c r="C7834" s="98" t="s">
        <v>80</v>
      </c>
      <c r="D7834" s="106">
        <v>43191</v>
      </c>
      <c r="E7834" s="98" t="s">
        <v>192</v>
      </c>
      <c r="F7834" s="100">
        <v>43101</v>
      </c>
      <c r="G7834" s="98">
        <v>3365.61</v>
      </c>
      <c r="H7834" s="98">
        <v>444.19</v>
      </c>
    </row>
    <row r="7835" spans="1:8" x14ac:dyDescent="0.2">
      <c r="A7835" s="98" t="s">
        <v>71</v>
      </c>
      <c r="B7835" s="98" t="s">
        <v>54</v>
      </c>
      <c r="C7835" s="98" t="s">
        <v>80</v>
      </c>
      <c r="D7835" s="106">
        <v>43191</v>
      </c>
      <c r="E7835" s="98" t="s">
        <v>199</v>
      </c>
      <c r="F7835" s="100">
        <v>43101</v>
      </c>
      <c r="G7835" s="98">
        <v>77986.600000000006</v>
      </c>
      <c r="H7835" s="98">
        <v>4133.3500000000004</v>
      </c>
    </row>
    <row r="7836" spans="1:8" x14ac:dyDescent="0.2">
      <c r="A7836" s="98" t="s">
        <v>71</v>
      </c>
      <c r="B7836" s="98" t="s">
        <v>54</v>
      </c>
      <c r="C7836" s="98" t="s">
        <v>81</v>
      </c>
      <c r="D7836" s="106">
        <v>43191</v>
      </c>
      <c r="E7836" s="98" t="s">
        <v>198</v>
      </c>
      <c r="F7836" s="100">
        <v>43101</v>
      </c>
      <c r="G7836" s="98">
        <v>284109.49</v>
      </c>
      <c r="H7836" s="98">
        <v>-7386.83</v>
      </c>
    </row>
    <row r="7837" spans="1:8" x14ac:dyDescent="0.2">
      <c r="A7837" s="98" t="s">
        <v>71</v>
      </c>
      <c r="B7837" s="98" t="s">
        <v>54</v>
      </c>
      <c r="C7837" s="98" t="s">
        <v>81</v>
      </c>
      <c r="D7837" s="106">
        <v>43191</v>
      </c>
      <c r="E7837" s="98" t="s">
        <v>195</v>
      </c>
      <c r="F7837" s="100">
        <v>43101</v>
      </c>
      <c r="G7837" s="98">
        <v>271849.06</v>
      </c>
      <c r="H7837" s="98">
        <v>17670.11</v>
      </c>
    </row>
    <row r="7838" spans="1:8" x14ac:dyDescent="0.2">
      <c r="A7838" s="98" t="s">
        <v>71</v>
      </c>
      <c r="B7838" s="98" t="s">
        <v>54</v>
      </c>
      <c r="C7838" s="98" t="s">
        <v>81</v>
      </c>
      <c r="D7838" s="106">
        <v>43191</v>
      </c>
      <c r="E7838" s="98" t="s">
        <v>194</v>
      </c>
      <c r="F7838" s="100">
        <v>43101</v>
      </c>
      <c r="G7838" s="98">
        <v>12260.43</v>
      </c>
      <c r="H7838" s="98">
        <v>796.97</v>
      </c>
    </row>
    <row r="7839" spans="1:8" x14ac:dyDescent="0.2">
      <c r="A7839" s="98" t="s">
        <v>71</v>
      </c>
      <c r="B7839" s="98" t="s">
        <v>54</v>
      </c>
      <c r="C7839" s="98" t="s">
        <v>81</v>
      </c>
      <c r="D7839" s="106">
        <v>43191</v>
      </c>
      <c r="E7839" s="98" t="s">
        <v>199</v>
      </c>
      <c r="F7839" s="100">
        <v>43101</v>
      </c>
      <c r="G7839" s="98">
        <v>284109.49</v>
      </c>
      <c r="H7839" s="98">
        <v>7386.83</v>
      </c>
    </row>
    <row r="7840" spans="1:8" x14ac:dyDescent="0.2">
      <c r="A7840" s="98" t="s">
        <v>71</v>
      </c>
      <c r="B7840" s="98" t="s">
        <v>54</v>
      </c>
      <c r="C7840" s="98" t="s">
        <v>82</v>
      </c>
      <c r="D7840" s="106">
        <v>43191</v>
      </c>
      <c r="E7840" s="98" t="s">
        <v>198</v>
      </c>
      <c r="F7840" s="100">
        <v>43101</v>
      </c>
      <c r="G7840" s="98">
        <v>71602.009999999995</v>
      </c>
      <c r="H7840" s="98">
        <v>-2720.81</v>
      </c>
    </row>
    <row r="7841" spans="1:8" x14ac:dyDescent="0.2">
      <c r="A7841" s="98" t="s">
        <v>71</v>
      </c>
      <c r="B7841" s="98" t="s">
        <v>54</v>
      </c>
      <c r="C7841" s="98" t="s">
        <v>82</v>
      </c>
      <c r="D7841" s="106">
        <v>43191</v>
      </c>
      <c r="E7841" s="98" t="s">
        <v>197</v>
      </c>
      <c r="F7841" s="100">
        <v>43101</v>
      </c>
      <c r="G7841" s="98">
        <v>68512.11</v>
      </c>
      <c r="H7841" s="98">
        <v>6508.69</v>
      </c>
    </row>
    <row r="7842" spans="1:8" x14ac:dyDescent="0.2">
      <c r="A7842" s="98" t="s">
        <v>71</v>
      </c>
      <c r="B7842" s="98" t="s">
        <v>55</v>
      </c>
      <c r="C7842" s="98" t="s">
        <v>80</v>
      </c>
      <c r="D7842" s="106">
        <v>43191</v>
      </c>
      <c r="E7842" s="98" t="s">
        <v>198</v>
      </c>
      <c r="F7842" s="100">
        <v>43101</v>
      </c>
      <c r="G7842" s="98">
        <v>33425.71</v>
      </c>
      <c r="H7842" s="98">
        <v>-1771.58</v>
      </c>
    </row>
    <row r="7843" spans="1:8" x14ac:dyDescent="0.2">
      <c r="A7843" s="98" t="s">
        <v>71</v>
      </c>
      <c r="B7843" s="98" t="s">
        <v>55</v>
      </c>
      <c r="C7843" s="98" t="s">
        <v>80</v>
      </c>
      <c r="D7843" s="106">
        <v>43191</v>
      </c>
      <c r="E7843" s="98" t="s">
        <v>193</v>
      </c>
      <c r="F7843" s="100">
        <v>43101</v>
      </c>
      <c r="G7843" s="98">
        <v>31983.3</v>
      </c>
      <c r="H7843" s="98">
        <v>4221.8100000000004</v>
      </c>
    </row>
    <row r="7844" spans="1:8" x14ac:dyDescent="0.2">
      <c r="A7844" s="98" t="s">
        <v>71</v>
      </c>
      <c r="B7844" s="98" t="s">
        <v>55</v>
      </c>
      <c r="C7844" s="98" t="s">
        <v>80</v>
      </c>
      <c r="D7844" s="106">
        <v>43191</v>
      </c>
      <c r="E7844" s="98" t="s">
        <v>192</v>
      </c>
      <c r="F7844" s="100">
        <v>43101</v>
      </c>
      <c r="G7844" s="98">
        <v>1442.41</v>
      </c>
      <c r="H7844" s="98">
        <v>190.42</v>
      </c>
    </row>
    <row r="7845" spans="1:8" x14ac:dyDescent="0.2">
      <c r="A7845" s="98" t="s">
        <v>71</v>
      </c>
      <c r="B7845" s="98" t="s">
        <v>55</v>
      </c>
      <c r="C7845" s="98" t="s">
        <v>80</v>
      </c>
      <c r="D7845" s="106">
        <v>43191</v>
      </c>
      <c r="E7845" s="98" t="s">
        <v>199</v>
      </c>
      <c r="F7845" s="100">
        <v>43101</v>
      </c>
      <c r="G7845" s="98">
        <v>33425.71</v>
      </c>
      <c r="H7845" s="98">
        <v>1771.58</v>
      </c>
    </row>
    <row r="7846" spans="1:8" x14ac:dyDescent="0.2">
      <c r="A7846" s="98" t="s">
        <v>71</v>
      </c>
      <c r="B7846" s="98" t="s">
        <v>55</v>
      </c>
      <c r="C7846" s="98" t="s">
        <v>81</v>
      </c>
      <c r="D7846" s="106">
        <v>43191</v>
      </c>
      <c r="E7846" s="98" t="s">
        <v>198</v>
      </c>
      <c r="F7846" s="100">
        <v>43101</v>
      </c>
      <c r="G7846" s="98">
        <v>117811.04</v>
      </c>
      <c r="H7846" s="98">
        <v>-3063.09</v>
      </c>
    </row>
    <row r="7847" spans="1:8" x14ac:dyDescent="0.2">
      <c r="A7847" s="98" t="s">
        <v>71</v>
      </c>
      <c r="B7847" s="98" t="s">
        <v>55</v>
      </c>
      <c r="C7847" s="98" t="s">
        <v>81</v>
      </c>
      <c r="D7847" s="106">
        <v>43191</v>
      </c>
      <c r="E7847" s="98" t="s">
        <v>195</v>
      </c>
      <c r="F7847" s="100">
        <v>43101</v>
      </c>
      <c r="G7847" s="98">
        <v>112727.01</v>
      </c>
      <c r="H7847" s="98">
        <v>7327.25</v>
      </c>
    </row>
    <row r="7848" spans="1:8" x14ac:dyDescent="0.2">
      <c r="A7848" s="98" t="s">
        <v>71</v>
      </c>
      <c r="B7848" s="98" t="s">
        <v>55</v>
      </c>
      <c r="C7848" s="98" t="s">
        <v>81</v>
      </c>
      <c r="D7848" s="106">
        <v>43191</v>
      </c>
      <c r="E7848" s="98" t="s">
        <v>194</v>
      </c>
      <c r="F7848" s="100">
        <v>43101</v>
      </c>
      <c r="G7848" s="98">
        <v>5084.03</v>
      </c>
      <c r="H7848" s="98">
        <v>330.43</v>
      </c>
    </row>
    <row r="7849" spans="1:8" x14ac:dyDescent="0.2">
      <c r="A7849" s="98" t="s">
        <v>71</v>
      </c>
      <c r="B7849" s="98" t="s">
        <v>55</v>
      </c>
      <c r="C7849" s="98" t="s">
        <v>81</v>
      </c>
      <c r="D7849" s="106">
        <v>43191</v>
      </c>
      <c r="E7849" s="98" t="s">
        <v>199</v>
      </c>
      <c r="F7849" s="100">
        <v>43101</v>
      </c>
      <c r="G7849" s="98">
        <v>117811.04</v>
      </c>
      <c r="H7849" s="98">
        <v>3063.09</v>
      </c>
    </row>
    <row r="7850" spans="1:8" x14ac:dyDescent="0.2">
      <c r="A7850" s="98" t="s">
        <v>71</v>
      </c>
      <c r="B7850" s="98" t="s">
        <v>55</v>
      </c>
      <c r="C7850" s="98" t="s">
        <v>82</v>
      </c>
      <c r="D7850" s="106">
        <v>43191</v>
      </c>
      <c r="E7850" s="98" t="s">
        <v>198</v>
      </c>
      <c r="F7850" s="100">
        <v>43101</v>
      </c>
      <c r="G7850" s="98">
        <v>36271.370000000003</v>
      </c>
      <c r="H7850" s="98">
        <v>-1378.33</v>
      </c>
    </row>
    <row r="7851" spans="1:8" x14ac:dyDescent="0.2">
      <c r="A7851" s="98" t="s">
        <v>71</v>
      </c>
      <c r="B7851" s="98" t="s">
        <v>55</v>
      </c>
      <c r="C7851" s="98" t="s">
        <v>82</v>
      </c>
      <c r="D7851" s="106">
        <v>43191</v>
      </c>
      <c r="E7851" s="98" t="s">
        <v>197</v>
      </c>
      <c r="F7851" s="100">
        <v>43101</v>
      </c>
      <c r="G7851" s="98">
        <v>34706.120000000003</v>
      </c>
      <c r="H7851" s="98">
        <v>3297.07</v>
      </c>
    </row>
    <row r="7852" spans="1:8" x14ac:dyDescent="0.2">
      <c r="A7852" s="98" t="s">
        <v>71</v>
      </c>
      <c r="B7852" s="98" t="s">
        <v>55</v>
      </c>
      <c r="C7852" s="98" t="s">
        <v>82</v>
      </c>
      <c r="D7852" s="106">
        <v>43191</v>
      </c>
      <c r="E7852" s="98" t="s">
        <v>196</v>
      </c>
      <c r="F7852" s="100">
        <v>43101</v>
      </c>
      <c r="G7852" s="98">
        <v>1565.25</v>
      </c>
      <c r="H7852" s="98">
        <v>148.75</v>
      </c>
    </row>
    <row r="7853" spans="1:8" x14ac:dyDescent="0.2">
      <c r="A7853" s="98" t="s">
        <v>71</v>
      </c>
      <c r="B7853" s="98" t="s">
        <v>55</v>
      </c>
      <c r="C7853" s="98" t="s">
        <v>82</v>
      </c>
      <c r="D7853" s="106">
        <v>43191</v>
      </c>
      <c r="E7853" s="98" t="s">
        <v>199</v>
      </c>
      <c r="F7853" s="100">
        <v>43101</v>
      </c>
      <c r="G7853" s="98">
        <v>36271.370000000003</v>
      </c>
      <c r="H7853" s="98">
        <v>1378.33</v>
      </c>
    </row>
    <row r="7854" spans="1:8" x14ac:dyDescent="0.2">
      <c r="A7854" s="98" t="s">
        <v>71</v>
      </c>
      <c r="B7854" s="98" t="s">
        <v>54</v>
      </c>
      <c r="C7854" s="98" t="s">
        <v>80</v>
      </c>
      <c r="D7854" s="106">
        <v>43191</v>
      </c>
      <c r="E7854" s="98" t="s">
        <v>198</v>
      </c>
      <c r="F7854" s="100">
        <v>43101</v>
      </c>
      <c r="G7854" s="98">
        <v>117563.29</v>
      </c>
      <c r="H7854" s="98">
        <v>-6230.96</v>
      </c>
    </row>
    <row r="7855" spans="1:8" x14ac:dyDescent="0.2">
      <c r="A7855" s="98" t="s">
        <v>71</v>
      </c>
      <c r="B7855" s="98" t="s">
        <v>54</v>
      </c>
      <c r="C7855" s="98" t="s">
        <v>80</v>
      </c>
      <c r="D7855" s="106">
        <v>43191</v>
      </c>
      <c r="E7855" s="98" t="s">
        <v>193</v>
      </c>
      <c r="F7855" s="100">
        <v>43101</v>
      </c>
      <c r="G7855" s="98">
        <v>112489.87</v>
      </c>
      <c r="H7855" s="98">
        <v>14848.67</v>
      </c>
    </row>
    <row r="7856" spans="1:8" x14ac:dyDescent="0.2">
      <c r="A7856" s="98" t="s">
        <v>71</v>
      </c>
      <c r="B7856" s="98" t="s">
        <v>54</v>
      </c>
      <c r="C7856" s="98" t="s">
        <v>80</v>
      </c>
      <c r="D7856" s="106">
        <v>43191</v>
      </c>
      <c r="E7856" s="98" t="s">
        <v>192</v>
      </c>
      <c r="F7856" s="100">
        <v>43101</v>
      </c>
      <c r="G7856" s="98">
        <v>5073.42</v>
      </c>
      <c r="H7856" s="98">
        <v>669.71</v>
      </c>
    </row>
    <row r="7857" spans="1:8" x14ac:dyDescent="0.2">
      <c r="A7857" s="98" t="s">
        <v>71</v>
      </c>
      <c r="B7857" s="98" t="s">
        <v>54</v>
      </c>
      <c r="C7857" s="98" t="s">
        <v>80</v>
      </c>
      <c r="D7857" s="106">
        <v>43191</v>
      </c>
      <c r="E7857" s="98" t="s">
        <v>199</v>
      </c>
      <c r="F7857" s="100">
        <v>43101</v>
      </c>
      <c r="G7857" s="98">
        <v>117563.29</v>
      </c>
      <c r="H7857" s="98">
        <v>6230.96</v>
      </c>
    </row>
    <row r="7858" spans="1:8" x14ac:dyDescent="0.2">
      <c r="A7858" s="98" t="s">
        <v>71</v>
      </c>
      <c r="B7858" s="98" t="s">
        <v>54</v>
      </c>
      <c r="C7858" s="98" t="s">
        <v>81</v>
      </c>
      <c r="D7858" s="106">
        <v>43191</v>
      </c>
      <c r="E7858" s="98" t="s">
        <v>198</v>
      </c>
      <c r="F7858" s="100">
        <v>43101</v>
      </c>
      <c r="G7858" s="98">
        <v>427130.49</v>
      </c>
      <c r="H7858" s="98">
        <v>-11105.46</v>
      </c>
    </row>
    <row r="7859" spans="1:8" x14ac:dyDescent="0.2">
      <c r="A7859" s="98" t="s">
        <v>71</v>
      </c>
      <c r="B7859" s="98" t="s">
        <v>54</v>
      </c>
      <c r="C7859" s="98" t="s">
        <v>81</v>
      </c>
      <c r="D7859" s="106">
        <v>43191</v>
      </c>
      <c r="E7859" s="98" t="s">
        <v>195</v>
      </c>
      <c r="F7859" s="100">
        <v>43101</v>
      </c>
      <c r="G7859" s="98">
        <v>408698.06</v>
      </c>
      <c r="H7859" s="98">
        <v>26565.45</v>
      </c>
    </row>
    <row r="7860" spans="1:8" x14ac:dyDescent="0.2">
      <c r="A7860" s="98" t="s">
        <v>71</v>
      </c>
      <c r="B7860" s="98" t="s">
        <v>54</v>
      </c>
      <c r="C7860" s="98" t="s">
        <v>81</v>
      </c>
      <c r="D7860" s="106">
        <v>43191</v>
      </c>
      <c r="E7860" s="98" t="s">
        <v>194</v>
      </c>
      <c r="F7860" s="100">
        <v>43101</v>
      </c>
      <c r="G7860" s="98">
        <v>18432.43</v>
      </c>
      <c r="H7860" s="98">
        <v>1198.1600000000001</v>
      </c>
    </row>
    <row r="7861" spans="1:8" x14ac:dyDescent="0.2">
      <c r="A7861" s="98" t="s">
        <v>71</v>
      </c>
      <c r="B7861" s="98" t="s">
        <v>54</v>
      </c>
      <c r="C7861" s="98" t="s">
        <v>81</v>
      </c>
      <c r="D7861" s="106">
        <v>43191</v>
      </c>
      <c r="E7861" s="98" t="s">
        <v>199</v>
      </c>
      <c r="F7861" s="100">
        <v>43101</v>
      </c>
      <c r="G7861" s="98">
        <v>427130.49</v>
      </c>
      <c r="H7861" s="98">
        <v>11105.46</v>
      </c>
    </row>
    <row r="7862" spans="1:8" x14ac:dyDescent="0.2">
      <c r="A7862" s="98" t="s">
        <v>71</v>
      </c>
      <c r="B7862" s="98" t="s">
        <v>54</v>
      </c>
      <c r="C7862" s="98" t="s">
        <v>82</v>
      </c>
      <c r="D7862" s="106">
        <v>43191</v>
      </c>
      <c r="E7862" s="98" t="s">
        <v>198</v>
      </c>
      <c r="F7862" s="100">
        <v>43101</v>
      </c>
      <c r="G7862" s="98">
        <v>109508.06</v>
      </c>
      <c r="H7862" s="98">
        <v>-4161.1099999999997</v>
      </c>
    </row>
    <row r="7863" spans="1:8" x14ac:dyDescent="0.2">
      <c r="A7863" s="98" t="s">
        <v>71</v>
      </c>
      <c r="B7863" s="98" t="s">
        <v>54</v>
      </c>
      <c r="C7863" s="98" t="s">
        <v>82</v>
      </c>
      <c r="D7863" s="106">
        <v>43191</v>
      </c>
      <c r="E7863" s="98" t="s">
        <v>197</v>
      </c>
      <c r="F7863" s="100">
        <v>43101</v>
      </c>
      <c r="G7863" s="98">
        <v>104782.43</v>
      </c>
      <c r="H7863" s="98">
        <v>9954.41</v>
      </c>
    </row>
    <row r="7864" spans="1:8" x14ac:dyDescent="0.2">
      <c r="A7864" s="98" t="s">
        <v>71</v>
      </c>
      <c r="B7864" s="98" t="s">
        <v>54</v>
      </c>
      <c r="C7864" s="98" t="s">
        <v>82</v>
      </c>
      <c r="D7864" s="106">
        <v>43191</v>
      </c>
      <c r="E7864" s="98" t="s">
        <v>196</v>
      </c>
      <c r="F7864" s="100">
        <v>43101</v>
      </c>
      <c r="G7864" s="98">
        <v>4725.63</v>
      </c>
      <c r="H7864" s="98">
        <v>448.87</v>
      </c>
    </row>
    <row r="7865" spans="1:8" x14ac:dyDescent="0.2">
      <c r="A7865" s="98" t="s">
        <v>71</v>
      </c>
      <c r="B7865" s="98" t="s">
        <v>54</v>
      </c>
      <c r="C7865" s="98" t="s">
        <v>82</v>
      </c>
      <c r="D7865" s="106">
        <v>43191</v>
      </c>
      <c r="E7865" s="98" t="s">
        <v>199</v>
      </c>
      <c r="F7865" s="100">
        <v>43101</v>
      </c>
      <c r="G7865" s="98">
        <v>109508.06</v>
      </c>
      <c r="H7865" s="98">
        <v>4161.1099999999997</v>
      </c>
    </row>
    <row r="7866" spans="1:8" x14ac:dyDescent="0.2">
      <c r="A7866" s="98" t="s">
        <v>71</v>
      </c>
      <c r="B7866" s="98" t="s">
        <v>55</v>
      </c>
      <c r="C7866" s="98" t="s">
        <v>80</v>
      </c>
      <c r="D7866" s="106">
        <v>43191</v>
      </c>
      <c r="E7866" s="98" t="s">
        <v>198</v>
      </c>
      <c r="F7866" s="100">
        <v>43101</v>
      </c>
      <c r="G7866" s="98">
        <v>14792.42</v>
      </c>
      <c r="H7866" s="98">
        <v>-784.02</v>
      </c>
    </row>
    <row r="7867" spans="1:8" x14ac:dyDescent="0.2">
      <c r="A7867" s="98" t="s">
        <v>71</v>
      </c>
      <c r="B7867" s="98" t="s">
        <v>55</v>
      </c>
      <c r="C7867" s="98" t="s">
        <v>80</v>
      </c>
      <c r="D7867" s="106">
        <v>43191</v>
      </c>
      <c r="E7867" s="98" t="s">
        <v>193</v>
      </c>
      <c r="F7867" s="100">
        <v>43101</v>
      </c>
      <c r="G7867" s="98">
        <v>14154.07</v>
      </c>
      <c r="H7867" s="98">
        <v>1868.33</v>
      </c>
    </row>
    <row r="7868" spans="1:8" x14ac:dyDescent="0.2">
      <c r="A7868" s="98" t="s">
        <v>71</v>
      </c>
      <c r="B7868" s="98" t="s">
        <v>54</v>
      </c>
      <c r="C7868" s="98" t="s">
        <v>80</v>
      </c>
      <c r="D7868" s="106">
        <v>43191</v>
      </c>
      <c r="E7868" s="98" t="s">
        <v>198</v>
      </c>
      <c r="F7868" s="100">
        <v>43101</v>
      </c>
      <c r="G7868" s="98">
        <v>133080.57</v>
      </c>
      <c r="H7868" s="98">
        <v>-7053.21</v>
      </c>
    </row>
    <row r="7869" spans="1:8" x14ac:dyDescent="0.2">
      <c r="A7869" s="98" t="s">
        <v>71</v>
      </c>
      <c r="B7869" s="98" t="s">
        <v>54</v>
      </c>
      <c r="C7869" s="98" t="s">
        <v>80</v>
      </c>
      <c r="D7869" s="106">
        <v>43191</v>
      </c>
      <c r="E7869" s="98" t="s">
        <v>193</v>
      </c>
      <c r="F7869" s="100">
        <v>43101</v>
      </c>
      <c r="G7869" s="98">
        <v>127337.66</v>
      </c>
      <c r="H7869" s="98">
        <v>16808.45</v>
      </c>
    </row>
    <row r="7870" spans="1:8" x14ac:dyDescent="0.2">
      <c r="A7870" s="98" t="s">
        <v>71</v>
      </c>
      <c r="B7870" s="98" t="s">
        <v>54</v>
      </c>
      <c r="C7870" s="98" t="s">
        <v>80</v>
      </c>
      <c r="D7870" s="106">
        <v>43191</v>
      </c>
      <c r="E7870" s="98" t="s">
        <v>192</v>
      </c>
      <c r="F7870" s="100">
        <v>43101</v>
      </c>
      <c r="G7870" s="98">
        <v>5742.91</v>
      </c>
      <c r="H7870" s="98">
        <v>758.04</v>
      </c>
    </row>
    <row r="7871" spans="1:8" x14ac:dyDescent="0.2">
      <c r="A7871" s="98" t="s">
        <v>71</v>
      </c>
      <c r="B7871" s="98" t="s">
        <v>54</v>
      </c>
      <c r="C7871" s="98" t="s">
        <v>80</v>
      </c>
      <c r="D7871" s="106">
        <v>43191</v>
      </c>
      <c r="E7871" s="98" t="s">
        <v>199</v>
      </c>
      <c r="F7871" s="100">
        <v>43101</v>
      </c>
      <c r="G7871" s="98">
        <v>133080.57</v>
      </c>
      <c r="H7871" s="98">
        <v>7053.21</v>
      </c>
    </row>
    <row r="7872" spans="1:8" x14ac:dyDescent="0.2">
      <c r="A7872" s="98" t="s">
        <v>71</v>
      </c>
      <c r="B7872" s="98" t="s">
        <v>54</v>
      </c>
      <c r="C7872" s="98" t="s">
        <v>81</v>
      </c>
      <c r="D7872" s="106">
        <v>43191</v>
      </c>
      <c r="E7872" s="98" t="s">
        <v>198</v>
      </c>
      <c r="F7872" s="100">
        <v>43101</v>
      </c>
      <c r="G7872" s="98">
        <v>470904.44</v>
      </c>
      <c r="H7872" s="98">
        <v>-12243.46</v>
      </c>
    </row>
    <row r="7873" spans="1:8" x14ac:dyDescent="0.2">
      <c r="A7873" s="98" t="s">
        <v>71</v>
      </c>
      <c r="B7873" s="98" t="s">
        <v>54</v>
      </c>
      <c r="C7873" s="98" t="s">
        <v>81</v>
      </c>
      <c r="D7873" s="106">
        <v>43191</v>
      </c>
      <c r="E7873" s="98" t="s">
        <v>195</v>
      </c>
      <c r="F7873" s="100">
        <v>43101</v>
      </c>
      <c r="G7873" s="98">
        <v>450583.19</v>
      </c>
      <c r="H7873" s="98">
        <v>29288.02</v>
      </c>
    </row>
    <row r="7874" spans="1:8" x14ac:dyDescent="0.2">
      <c r="A7874" s="98" t="s">
        <v>71</v>
      </c>
      <c r="B7874" s="98" t="s">
        <v>54</v>
      </c>
      <c r="C7874" s="98" t="s">
        <v>81</v>
      </c>
      <c r="D7874" s="106">
        <v>43191</v>
      </c>
      <c r="E7874" s="98" t="s">
        <v>194</v>
      </c>
      <c r="F7874" s="100">
        <v>43101</v>
      </c>
      <c r="G7874" s="98">
        <v>20321.25</v>
      </c>
      <c r="H7874" s="98">
        <v>1320.97</v>
      </c>
    </row>
    <row r="7875" spans="1:8" x14ac:dyDescent="0.2">
      <c r="A7875" s="98" t="s">
        <v>71</v>
      </c>
      <c r="B7875" s="98" t="s">
        <v>54</v>
      </c>
      <c r="C7875" s="98" t="s">
        <v>81</v>
      </c>
      <c r="D7875" s="106">
        <v>43191</v>
      </c>
      <c r="E7875" s="98" t="s">
        <v>199</v>
      </c>
      <c r="F7875" s="100">
        <v>43101</v>
      </c>
      <c r="G7875" s="98">
        <v>470904.44</v>
      </c>
      <c r="H7875" s="98">
        <v>12243.46</v>
      </c>
    </row>
    <row r="7876" spans="1:8" x14ac:dyDescent="0.2">
      <c r="A7876" s="98" t="s">
        <v>71</v>
      </c>
      <c r="B7876" s="98" t="s">
        <v>54</v>
      </c>
      <c r="C7876" s="98" t="s">
        <v>82</v>
      </c>
      <c r="D7876" s="106">
        <v>43191</v>
      </c>
      <c r="E7876" s="98" t="s">
        <v>198</v>
      </c>
      <c r="F7876" s="100">
        <v>43101</v>
      </c>
      <c r="G7876" s="98">
        <v>122605.94</v>
      </c>
      <c r="H7876" s="98">
        <v>-4659.24</v>
      </c>
    </row>
    <row r="7877" spans="1:8" x14ac:dyDescent="0.2">
      <c r="A7877" s="98" t="s">
        <v>71</v>
      </c>
      <c r="B7877" s="98" t="s">
        <v>54</v>
      </c>
      <c r="C7877" s="98" t="s">
        <v>82</v>
      </c>
      <c r="D7877" s="106">
        <v>43191</v>
      </c>
      <c r="E7877" s="98" t="s">
        <v>197</v>
      </c>
      <c r="F7877" s="100">
        <v>43101</v>
      </c>
      <c r="G7877" s="98">
        <v>117315.06</v>
      </c>
      <c r="H7877" s="98">
        <v>11144.99</v>
      </c>
    </row>
    <row r="7878" spans="1:8" x14ac:dyDescent="0.2">
      <c r="A7878" s="98" t="s">
        <v>71</v>
      </c>
      <c r="B7878" s="98" t="s">
        <v>54</v>
      </c>
      <c r="C7878" s="98" t="s">
        <v>82</v>
      </c>
      <c r="D7878" s="106">
        <v>43191</v>
      </c>
      <c r="E7878" s="98" t="s">
        <v>196</v>
      </c>
      <c r="F7878" s="100">
        <v>43101</v>
      </c>
      <c r="G7878" s="98">
        <v>5290.88</v>
      </c>
      <c r="H7878" s="98">
        <v>502.47</v>
      </c>
    </row>
    <row r="7879" spans="1:8" x14ac:dyDescent="0.2">
      <c r="A7879" s="98" t="s">
        <v>71</v>
      </c>
      <c r="B7879" s="98" t="s">
        <v>54</v>
      </c>
      <c r="C7879" s="98" t="s">
        <v>82</v>
      </c>
      <c r="D7879" s="106">
        <v>43191</v>
      </c>
      <c r="E7879" s="98" t="s">
        <v>199</v>
      </c>
      <c r="F7879" s="100">
        <v>43101</v>
      </c>
      <c r="G7879" s="98">
        <v>122605.94</v>
      </c>
      <c r="H7879" s="98">
        <v>4659.24</v>
      </c>
    </row>
    <row r="7880" spans="1:8" x14ac:dyDescent="0.2">
      <c r="A7880" s="98" t="s">
        <v>71</v>
      </c>
      <c r="B7880" s="98" t="s">
        <v>54</v>
      </c>
      <c r="C7880" s="98" t="s">
        <v>80</v>
      </c>
      <c r="D7880" s="106">
        <v>43191</v>
      </c>
      <c r="E7880" s="98" t="s">
        <v>198</v>
      </c>
      <c r="F7880" s="100">
        <v>43101</v>
      </c>
      <c r="G7880" s="98">
        <v>120938.27</v>
      </c>
      <c r="H7880" s="98">
        <v>-6409.68</v>
      </c>
    </row>
    <row r="7881" spans="1:8" x14ac:dyDescent="0.2">
      <c r="A7881" s="98" t="s">
        <v>71</v>
      </c>
      <c r="B7881" s="98" t="s">
        <v>54</v>
      </c>
      <c r="C7881" s="98" t="s">
        <v>80</v>
      </c>
      <c r="D7881" s="106">
        <v>43191</v>
      </c>
      <c r="E7881" s="98" t="s">
        <v>193</v>
      </c>
      <c r="F7881" s="100">
        <v>43101</v>
      </c>
      <c r="G7881" s="98">
        <v>115719.25</v>
      </c>
      <c r="H7881" s="98">
        <v>15275.01</v>
      </c>
    </row>
    <row r="7882" spans="1:8" x14ac:dyDescent="0.2">
      <c r="A7882" s="98" t="s">
        <v>71</v>
      </c>
      <c r="B7882" s="98" t="s">
        <v>54</v>
      </c>
      <c r="C7882" s="98" t="s">
        <v>80</v>
      </c>
      <c r="D7882" s="106">
        <v>43191</v>
      </c>
      <c r="E7882" s="98" t="s">
        <v>192</v>
      </c>
      <c r="F7882" s="100">
        <v>43101</v>
      </c>
      <c r="G7882" s="98">
        <v>5219.0200000000004</v>
      </c>
      <c r="H7882" s="98">
        <v>688.95</v>
      </c>
    </row>
    <row r="7883" spans="1:8" x14ac:dyDescent="0.2">
      <c r="A7883" s="98" t="s">
        <v>71</v>
      </c>
      <c r="B7883" s="98" t="s">
        <v>54</v>
      </c>
      <c r="C7883" s="98" t="s">
        <v>80</v>
      </c>
      <c r="D7883" s="106">
        <v>43191</v>
      </c>
      <c r="E7883" s="98" t="s">
        <v>199</v>
      </c>
      <c r="F7883" s="100">
        <v>43101</v>
      </c>
      <c r="G7883" s="98">
        <v>120938.27</v>
      </c>
      <c r="H7883" s="98">
        <v>6409.68</v>
      </c>
    </row>
    <row r="7884" spans="1:8" x14ac:dyDescent="0.2">
      <c r="A7884" s="98" t="s">
        <v>71</v>
      </c>
      <c r="B7884" s="98" t="s">
        <v>54</v>
      </c>
      <c r="C7884" s="98" t="s">
        <v>81</v>
      </c>
      <c r="D7884" s="106">
        <v>43191</v>
      </c>
      <c r="E7884" s="98" t="s">
        <v>198</v>
      </c>
      <c r="F7884" s="100">
        <v>43101</v>
      </c>
      <c r="G7884" s="98">
        <v>406128.92</v>
      </c>
      <c r="H7884" s="98">
        <v>-10559.28</v>
      </c>
    </row>
    <row r="7885" spans="1:8" x14ac:dyDescent="0.2">
      <c r="A7885" s="98" t="s">
        <v>71</v>
      </c>
      <c r="B7885" s="98" t="s">
        <v>54</v>
      </c>
      <c r="C7885" s="98" t="s">
        <v>81</v>
      </c>
      <c r="D7885" s="106">
        <v>43191</v>
      </c>
      <c r="E7885" s="98" t="s">
        <v>195</v>
      </c>
      <c r="F7885" s="100">
        <v>43101</v>
      </c>
      <c r="G7885" s="98">
        <v>388602.86</v>
      </c>
      <c r="H7885" s="98">
        <v>25259.21</v>
      </c>
    </row>
    <row r="7886" spans="1:8" x14ac:dyDescent="0.2">
      <c r="A7886" s="98" t="s">
        <v>71</v>
      </c>
      <c r="B7886" s="98" t="s">
        <v>54</v>
      </c>
      <c r="C7886" s="98" t="s">
        <v>81</v>
      </c>
      <c r="D7886" s="106">
        <v>43191</v>
      </c>
      <c r="E7886" s="98" t="s">
        <v>194</v>
      </c>
      <c r="F7886" s="100">
        <v>43101</v>
      </c>
      <c r="G7886" s="98">
        <v>17526.060000000001</v>
      </c>
      <c r="H7886" s="98">
        <v>1139.2</v>
      </c>
    </row>
    <row r="7887" spans="1:8" x14ac:dyDescent="0.2">
      <c r="A7887" s="98" t="s">
        <v>71</v>
      </c>
      <c r="B7887" s="98" t="s">
        <v>54</v>
      </c>
      <c r="C7887" s="98" t="s">
        <v>81</v>
      </c>
      <c r="D7887" s="106">
        <v>43191</v>
      </c>
      <c r="E7887" s="98" t="s">
        <v>199</v>
      </c>
      <c r="F7887" s="100">
        <v>43101</v>
      </c>
      <c r="G7887" s="98">
        <v>406128.92</v>
      </c>
      <c r="H7887" s="98">
        <v>10559.28</v>
      </c>
    </row>
    <row r="7888" spans="1:8" x14ac:dyDescent="0.2">
      <c r="A7888" s="98" t="s">
        <v>71</v>
      </c>
      <c r="B7888" s="98" t="s">
        <v>54</v>
      </c>
      <c r="C7888" s="98" t="s">
        <v>82</v>
      </c>
      <c r="D7888" s="106">
        <v>43191</v>
      </c>
      <c r="E7888" s="98" t="s">
        <v>198</v>
      </c>
      <c r="F7888" s="100">
        <v>43101</v>
      </c>
      <c r="G7888" s="98">
        <v>111090.74</v>
      </c>
      <c r="H7888" s="98">
        <v>-4221.38</v>
      </c>
    </row>
    <row r="7889" spans="1:8" x14ac:dyDescent="0.2">
      <c r="A7889" s="98" t="s">
        <v>71</v>
      </c>
      <c r="B7889" s="98" t="s">
        <v>54</v>
      </c>
      <c r="C7889" s="98" t="s">
        <v>82</v>
      </c>
      <c r="D7889" s="106">
        <v>43191</v>
      </c>
      <c r="E7889" s="98" t="s">
        <v>197</v>
      </c>
      <c r="F7889" s="100">
        <v>43101</v>
      </c>
      <c r="G7889" s="98">
        <v>106296.72</v>
      </c>
      <c r="H7889" s="98">
        <v>10098.18</v>
      </c>
    </row>
    <row r="7890" spans="1:8" x14ac:dyDescent="0.2">
      <c r="A7890" s="98" t="s">
        <v>71</v>
      </c>
      <c r="B7890" s="98" t="s">
        <v>54</v>
      </c>
      <c r="C7890" s="98" t="s">
        <v>82</v>
      </c>
      <c r="D7890" s="106">
        <v>43191</v>
      </c>
      <c r="E7890" s="98" t="s">
        <v>196</v>
      </c>
      <c r="F7890" s="100">
        <v>43101</v>
      </c>
      <c r="G7890" s="98">
        <v>4794.0200000000004</v>
      </c>
      <c r="H7890" s="98">
        <v>455.32</v>
      </c>
    </row>
    <row r="7891" spans="1:8" x14ac:dyDescent="0.2">
      <c r="A7891" s="98" t="s">
        <v>71</v>
      </c>
      <c r="B7891" s="98" t="s">
        <v>54</v>
      </c>
      <c r="C7891" s="98" t="s">
        <v>82</v>
      </c>
      <c r="D7891" s="106">
        <v>43191</v>
      </c>
      <c r="E7891" s="98" t="s">
        <v>199</v>
      </c>
      <c r="F7891" s="100">
        <v>43101</v>
      </c>
      <c r="G7891" s="98">
        <v>111090.74</v>
      </c>
      <c r="H7891" s="98">
        <v>4221.38</v>
      </c>
    </row>
    <row r="7892" spans="1:8" x14ac:dyDescent="0.2">
      <c r="A7892" s="98" t="s">
        <v>71</v>
      </c>
      <c r="B7892" s="98" t="s">
        <v>55</v>
      </c>
      <c r="C7892" s="98" t="s">
        <v>80</v>
      </c>
      <c r="D7892" s="106">
        <v>43497</v>
      </c>
      <c r="E7892" s="98" t="s">
        <v>198</v>
      </c>
      <c r="F7892" s="100">
        <v>43405</v>
      </c>
      <c r="G7892" s="98">
        <v>16890.98</v>
      </c>
      <c r="H7892" s="98">
        <v>-1199.29</v>
      </c>
    </row>
    <row r="7893" spans="1:8" x14ac:dyDescent="0.2">
      <c r="A7893" s="98" t="s">
        <v>71</v>
      </c>
      <c r="B7893" s="98" t="s">
        <v>55</v>
      </c>
      <c r="C7893" s="98" t="s">
        <v>80</v>
      </c>
      <c r="D7893" s="106">
        <v>43497</v>
      </c>
      <c r="E7893" s="98" t="s">
        <v>199</v>
      </c>
      <c r="F7893" s="100">
        <v>43405</v>
      </c>
      <c r="G7893" s="98">
        <v>16890.98</v>
      </c>
      <c r="H7893" s="98">
        <v>1199.29</v>
      </c>
    </row>
    <row r="7894" spans="1:8" x14ac:dyDescent="0.2">
      <c r="A7894" s="98" t="s">
        <v>71</v>
      </c>
      <c r="B7894" s="98" t="s">
        <v>55</v>
      </c>
      <c r="C7894" s="98" t="s">
        <v>80</v>
      </c>
      <c r="D7894" s="106">
        <v>43497</v>
      </c>
      <c r="E7894" s="98" t="s">
        <v>193</v>
      </c>
      <c r="F7894" s="100">
        <v>43405</v>
      </c>
      <c r="G7894" s="98">
        <v>16262.42</v>
      </c>
      <c r="H7894" s="98">
        <v>2146.65</v>
      </c>
    </row>
    <row r="7895" spans="1:8" x14ac:dyDescent="0.2">
      <c r="A7895" s="98" t="s">
        <v>71</v>
      </c>
      <c r="B7895" s="98" t="s">
        <v>55</v>
      </c>
      <c r="C7895" s="98" t="s">
        <v>80</v>
      </c>
      <c r="D7895" s="106">
        <v>43497</v>
      </c>
      <c r="E7895" s="98" t="s">
        <v>192</v>
      </c>
      <c r="F7895" s="100">
        <v>43405</v>
      </c>
      <c r="G7895" s="98">
        <v>628.55999999999995</v>
      </c>
      <c r="H7895" s="98">
        <v>83.03</v>
      </c>
    </row>
    <row r="7896" spans="1:8" x14ac:dyDescent="0.2">
      <c r="A7896" s="98" t="s">
        <v>71</v>
      </c>
      <c r="B7896" s="98" t="s">
        <v>54</v>
      </c>
      <c r="C7896" s="98" t="s">
        <v>80</v>
      </c>
      <c r="D7896" s="106">
        <v>43466</v>
      </c>
      <c r="E7896" s="98" t="s">
        <v>198</v>
      </c>
      <c r="F7896" s="100">
        <v>43221</v>
      </c>
      <c r="G7896" s="98">
        <v>39.65</v>
      </c>
      <c r="H7896" s="98">
        <v>-2.82</v>
      </c>
    </row>
    <row r="7897" spans="1:8" x14ac:dyDescent="0.2">
      <c r="A7897" s="98" t="s">
        <v>71</v>
      </c>
      <c r="B7897" s="98" t="s">
        <v>54</v>
      </c>
      <c r="C7897" s="98" t="s">
        <v>80</v>
      </c>
      <c r="D7897" s="106">
        <v>43466</v>
      </c>
      <c r="E7897" s="98" t="s">
        <v>202</v>
      </c>
      <c r="F7897" s="100">
        <v>43221</v>
      </c>
      <c r="G7897" s="98">
        <v>38</v>
      </c>
      <c r="H7897" s="98">
        <v>5.0199999999999996</v>
      </c>
    </row>
    <row r="7898" spans="1:8" x14ac:dyDescent="0.2">
      <c r="A7898" s="98" t="s">
        <v>71</v>
      </c>
      <c r="B7898" s="98" t="s">
        <v>54</v>
      </c>
      <c r="C7898" s="98" t="s">
        <v>80</v>
      </c>
      <c r="D7898" s="106">
        <v>43466</v>
      </c>
      <c r="E7898" s="98" t="s">
        <v>203</v>
      </c>
      <c r="F7898" s="100">
        <v>43221</v>
      </c>
      <c r="G7898" s="98">
        <v>1.65</v>
      </c>
      <c r="H7898" s="98">
        <v>0.22</v>
      </c>
    </row>
    <row r="7899" spans="1:8" x14ac:dyDescent="0.2">
      <c r="A7899" s="98" t="s">
        <v>71</v>
      </c>
      <c r="B7899" s="98" t="s">
        <v>54</v>
      </c>
      <c r="C7899" s="98" t="s">
        <v>80</v>
      </c>
      <c r="D7899" s="106">
        <v>43466</v>
      </c>
      <c r="E7899" s="98" t="s">
        <v>199</v>
      </c>
      <c r="F7899" s="100">
        <v>43221</v>
      </c>
      <c r="G7899" s="98">
        <v>39.65</v>
      </c>
      <c r="H7899" s="98">
        <v>2.82</v>
      </c>
    </row>
    <row r="7900" spans="1:8" x14ac:dyDescent="0.2">
      <c r="A7900" s="98" t="s">
        <v>71</v>
      </c>
      <c r="B7900" s="98" t="s">
        <v>54</v>
      </c>
      <c r="C7900" s="98" t="s">
        <v>81</v>
      </c>
      <c r="D7900" s="106">
        <v>43466</v>
      </c>
      <c r="E7900" s="98" t="s">
        <v>204</v>
      </c>
      <c r="F7900" s="100">
        <v>43221</v>
      </c>
      <c r="G7900" s="98">
        <v>205</v>
      </c>
      <c r="H7900" s="98">
        <v>13.33</v>
      </c>
    </row>
    <row r="7901" spans="1:8" x14ac:dyDescent="0.2">
      <c r="A7901" s="98" t="s">
        <v>71</v>
      </c>
      <c r="B7901" s="98" t="s">
        <v>54</v>
      </c>
      <c r="C7901" s="98" t="s">
        <v>81</v>
      </c>
      <c r="D7901" s="106">
        <v>43466</v>
      </c>
      <c r="E7901" s="98" t="s">
        <v>205</v>
      </c>
      <c r="F7901" s="100">
        <v>43221</v>
      </c>
      <c r="G7901" s="98">
        <v>8.8800000000000008</v>
      </c>
      <c r="H7901" s="98">
        <v>0.57999999999999996</v>
      </c>
    </row>
    <row r="7902" spans="1:8" x14ac:dyDescent="0.2">
      <c r="A7902" s="98" t="s">
        <v>71</v>
      </c>
      <c r="B7902" s="98" t="s">
        <v>54</v>
      </c>
      <c r="C7902" s="98" t="s">
        <v>81</v>
      </c>
      <c r="D7902" s="106">
        <v>43466</v>
      </c>
      <c r="E7902" s="98" t="s">
        <v>199</v>
      </c>
      <c r="F7902" s="100">
        <v>43221</v>
      </c>
      <c r="G7902" s="98">
        <v>213.88</v>
      </c>
      <c r="H7902" s="98">
        <v>7.49</v>
      </c>
    </row>
    <row r="7903" spans="1:8" x14ac:dyDescent="0.2">
      <c r="A7903" s="98" t="s">
        <v>71</v>
      </c>
      <c r="B7903" s="98" t="s">
        <v>54</v>
      </c>
      <c r="C7903" s="98" t="s">
        <v>81</v>
      </c>
      <c r="D7903" s="106">
        <v>43466</v>
      </c>
      <c r="E7903" s="98" t="s">
        <v>198</v>
      </c>
      <c r="F7903" s="100">
        <v>43221</v>
      </c>
      <c r="G7903" s="98">
        <v>213.88</v>
      </c>
      <c r="H7903" s="98">
        <v>-7.49</v>
      </c>
    </row>
    <row r="7904" spans="1:8" x14ac:dyDescent="0.2">
      <c r="A7904" s="98" t="s">
        <v>71</v>
      </c>
      <c r="B7904" s="98" t="s">
        <v>54</v>
      </c>
      <c r="C7904" s="98" t="s">
        <v>82</v>
      </c>
      <c r="D7904" s="106">
        <v>43466</v>
      </c>
      <c r="E7904" s="98" t="s">
        <v>198</v>
      </c>
      <c r="F7904" s="100">
        <v>43221</v>
      </c>
      <c r="G7904" s="98">
        <v>40.69</v>
      </c>
      <c r="H7904" s="98">
        <v>-2.12</v>
      </c>
    </row>
    <row r="7905" spans="1:8" x14ac:dyDescent="0.2">
      <c r="A7905" s="98" t="s">
        <v>71</v>
      </c>
      <c r="B7905" s="98" t="s">
        <v>54</v>
      </c>
      <c r="C7905" s="98" t="s">
        <v>82</v>
      </c>
      <c r="D7905" s="106">
        <v>43466</v>
      </c>
      <c r="E7905" s="98" t="s">
        <v>199</v>
      </c>
      <c r="F7905" s="100">
        <v>43221</v>
      </c>
      <c r="G7905" s="98">
        <v>40.69</v>
      </c>
      <c r="H7905" s="98">
        <v>2.12</v>
      </c>
    </row>
    <row r="7906" spans="1:8" x14ac:dyDescent="0.2">
      <c r="A7906" s="98" t="s">
        <v>71</v>
      </c>
      <c r="B7906" s="98" t="s">
        <v>54</v>
      </c>
      <c r="C7906" s="98" t="s">
        <v>82</v>
      </c>
      <c r="D7906" s="106">
        <v>43466</v>
      </c>
      <c r="E7906" s="98" t="s">
        <v>206</v>
      </c>
      <c r="F7906" s="100">
        <v>43221</v>
      </c>
      <c r="G7906" s="98">
        <v>39</v>
      </c>
      <c r="H7906" s="98">
        <v>3.67</v>
      </c>
    </row>
    <row r="7907" spans="1:8" x14ac:dyDescent="0.2">
      <c r="A7907" s="98" t="s">
        <v>71</v>
      </c>
      <c r="B7907" s="98" t="s">
        <v>54</v>
      </c>
      <c r="C7907" s="98" t="s">
        <v>82</v>
      </c>
      <c r="D7907" s="106">
        <v>43466</v>
      </c>
      <c r="E7907" s="98" t="s">
        <v>207</v>
      </c>
      <c r="F7907" s="100">
        <v>43221</v>
      </c>
      <c r="G7907" s="98">
        <v>1.69</v>
      </c>
      <c r="H7907" s="98">
        <v>0.16</v>
      </c>
    </row>
    <row r="7908" spans="1:8" x14ac:dyDescent="0.2">
      <c r="A7908" s="98" t="s">
        <v>71</v>
      </c>
      <c r="B7908" s="98" t="s">
        <v>55</v>
      </c>
      <c r="C7908" s="98" t="s">
        <v>80</v>
      </c>
      <c r="D7908" s="106">
        <v>43525</v>
      </c>
      <c r="E7908" s="98" t="s">
        <v>198</v>
      </c>
      <c r="F7908" s="100">
        <v>43405</v>
      </c>
      <c r="G7908" s="98">
        <v>0</v>
      </c>
      <c r="H7908" s="98">
        <v>0</v>
      </c>
    </row>
    <row r="7909" spans="1:8" x14ac:dyDescent="0.2">
      <c r="A7909" s="98" t="s">
        <v>71</v>
      </c>
      <c r="B7909" s="98" t="s">
        <v>55</v>
      </c>
      <c r="C7909" s="98" t="s">
        <v>80</v>
      </c>
      <c r="D7909" s="106">
        <v>43525</v>
      </c>
      <c r="E7909" s="98" t="s">
        <v>193</v>
      </c>
      <c r="F7909" s="100">
        <v>43405</v>
      </c>
      <c r="G7909" s="98">
        <v>0</v>
      </c>
      <c r="H7909" s="98">
        <v>0</v>
      </c>
    </row>
    <row r="7910" spans="1:8" x14ac:dyDescent="0.2">
      <c r="A7910" s="98" t="s">
        <v>71</v>
      </c>
      <c r="B7910" s="98" t="s">
        <v>55</v>
      </c>
      <c r="C7910" s="98" t="s">
        <v>80</v>
      </c>
      <c r="D7910" s="106">
        <v>43525</v>
      </c>
      <c r="E7910" s="98" t="s">
        <v>192</v>
      </c>
      <c r="F7910" s="100">
        <v>43405</v>
      </c>
      <c r="G7910" s="98">
        <v>0</v>
      </c>
      <c r="H7910" s="98">
        <v>0</v>
      </c>
    </row>
    <row r="7911" spans="1:8" x14ac:dyDescent="0.2">
      <c r="A7911" s="98" t="s">
        <v>71</v>
      </c>
      <c r="B7911" s="98" t="s">
        <v>55</v>
      </c>
      <c r="C7911" s="98" t="s">
        <v>80</v>
      </c>
      <c r="D7911" s="106">
        <v>43525</v>
      </c>
      <c r="E7911" s="98" t="s">
        <v>199</v>
      </c>
      <c r="F7911" s="100">
        <v>43405</v>
      </c>
      <c r="G7911" s="98">
        <v>0</v>
      </c>
      <c r="H7911" s="98">
        <v>0</v>
      </c>
    </row>
    <row r="7912" spans="1:8" x14ac:dyDescent="0.2">
      <c r="A7912" s="98" t="s">
        <v>71</v>
      </c>
      <c r="B7912" s="98" t="s">
        <v>55</v>
      </c>
      <c r="C7912" s="98" t="s">
        <v>81</v>
      </c>
      <c r="D7912" s="106">
        <v>43525</v>
      </c>
      <c r="E7912" s="98" t="s">
        <v>198</v>
      </c>
      <c r="F7912" s="100">
        <v>43405</v>
      </c>
      <c r="G7912" s="98">
        <v>0</v>
      </c>
      <c r="H7912" s="98">
        <v>0</v>
      </c>
    </row>
    <row r="7913" spans="1:8" x14ac:dyDescent="0.2">
      <c r="A7913" s="98" t="s">
        <v>71</v>
      </c>
      <c r="B7913" s="98" t="s">
        <v>55</v>
      </c>
      <c r="C7913" s="98" t="s">
        <v>81</v>
      </c>
      <c r="D7913" s="106">
        <v>43525</v>
      </c>
      <c r="E7913" s="98" t="s">
        <v>195</v>
      </c>
      <c r="F7913" s="100">
        <v>43405</v>
      </c>
      <c r="G7913" s="98">
        <v>0</v>
      </c>
      <c r="H7913" s="98">
        <v>0</v>
      </c>
    </row>
    <row r="7914" spans="1:8" x14ac:dyDescent="0.2">
      <c r="A7914" s="98" t="s">
        <v>71</v>
      </c>
      <c r="B7914" s="98" t="s">
        <v>55</v>
      </c>
      <c r="C7914" s="98" t="s">
        <v>81</v>
      </c>
      <c r="D7914" s="106">
        <v>43525</v>
      </c>
      <c r="E7914" s="98" t="s">
        <v>194</v>
      </c>
      <c r="F7914" s="100">
        <v>43405</v>
      </c>
      <c r="G7914" s="98">
        <v>0</v>
      </c>
      <c r="H7914" s="98">
        <v>0</v>
      </c>
    </row>
    <row r="7915" spans="1:8" x14ac:dyDescent="0.2">
      <c r="A7915" s="98" t="s">
        <v>71</v>
      </c>
      <c r="B7915" s="98" t="s">
        <v>55</v>
      </c>
      <c r="C7915" s="98" t="s">
        <v>81</v>
      </c>
      <c r="D7915" s="106">
        <v>43525</v>
      </c>
      <c r="E7915" s="98" t="s">
        <v>199</v>
      </c>
      <c r="F7915" s="100">
        <v>43405</v>
      </c>
      <c r="G7915" s="98">
        <v>0</v>
      </c>
      <c r="H7915" s="98">
        <v>0</v>
      </c>
    </row>
    <row r="7916" spans="1:8" x14ac:dyDescent="0.2">
      <c r="A7916" s="98" t="s">
        <v>71</v>
      </c>
      <c r="B7916" s="98" t="s">
        <v>55</v>
      </c>
      <c r="C7916" s="98" t="s">
        <v>82</v>
      </c>
      <c r="D7916" s="106">
        <v>43525</v>
      </c>
      <c r="E7916" s="98" t="s">
        <v>198</v>
      </c>
      <c r="F7916" s="100">
        <v>43405</v>
      </c>
      <c r="G7916" s="98">
        <v>0</v>
      </c>
      <c r="H7916" s="98">
        <v>0</v>
      </c>
    </row>
    <row r="7917" spans="1:8" x14ac:dyDescent="0.2">
      <c r="A7917" s="98" t="s">
        <v>71</v>
      </c>
      <c r="B7917" s="98" t="s">
        <v>55</v>
      </c>
      <c r="C7917" s="98" t="s">
        <v>82</v>
      </c>
      <c r="D7917" s="106">
        <v>43525</v>
      </c>
      <c r="E7917" s="98" t="s">
        <v>197</v>
      </c>
      <c r="F7917" s="100">
        <v>43405</v>
      </c>
      <c r="G7917" s="98">
        <v>0</v>
      </c>
      <c r="H7917" s="98">
        <v>0</v>
      </c>
    </row>
    <row r="7918" spans="1:8" x14ac:dyDescent="0.2">
      <c r="A7918" s="98" t="s">
        <v>71</v>
      </c>
      <c r="B7918" s="98" t="s">
        <v>55</v>
      </c>
      <c r="C7918" s="98" t="s">
        <v>82</v>
      </c>
      <c r="D7918" s="106">
        <v>43525</v>
      </c>
      <c r="E7918" s="98" t="s">
        <v>196</v>
      </c>
      <c r="F7918" s="100">
        <v>43405</v>
      </c>
      <c r="G7918" s="98">
        <v>0</v>
      </c>
      <c r="H7918" s="98">
        <v>0</v>
      </c>
    </row>
    <row r="7919" spans="1:8" x14ac:dyDescent="0.2">
      <c r="A7919" s="98" t="s">
        <v>71</v>
      </c>
      <c r="B7919" s="98" t="s">
        <v>55</v>
      </c>
      <c r="C7919" s="98" t="s">
        <v>82</v>
      </c>
      <c r="D7919" s="106">
        <v>43525</v>
      </c>
      <c r="E7919" s="98" t="s">
        <v>199</v>
      </c>
      <c r="F7919" s="100">
        <v>43405</v>
      </c>
      <c r="G7919" s="98">
        <v>0</v>
      </c>
      <c r="H7919" s="98">
        <v>0</v>
      </c>
    </row>
    <row r="7920" spans="1:8" x14ac:dyDescent="0.2">
      <c r="A7920" s="98" t="s">
        <v>71</v>
      </c>
      <c r="B7920" s="98" t="s">
        <v>55</v>
      </c>
      <c r="C7920" s="98" t="s">
        <v>80</v>
      </c>
      <c r="D7920" s="106">
        <v>43191</v>
      </c>
      <c r="E7920" s="98" t="s">
        <v>199</v>
      </c>
      <c r="F7920" s="100">
        <v>43101</v>
      </c>
      <c r="G7920" s="98">
        <v>154.97</v>
      </c>
      <c r="H7920" s="98">
        <v>8.2200000000000006</v>
      </c>
    </row>
    <row r="7921" spans="1:8" x14ac:dyDescent="0.2">
      <c r="A7921" s="98" t="s">
        <v>71</v>
      </c>
      <c r="B7921" s="98" t="s">
        <v>55</v>
      </c>
      <c r="C7921" s="98" t="s">
        <v>80</v>
      </c>
      <c r="D7921" s="106">
        <v>43191</v>
      </c>
      <c r="E7921" s="98" t="s">
        <v>198</v>
      </c>
      <c r="F7921" s="100">
        <v>43101</v>
      </c>
      <c r="G7921" s="98">
        <v>154.97</v>
      </c>
      <c r="H7921" s="98">
        <v>-8.2200000000000006</v>
      </c>
    </row>
    <row r="7922" spans="1:8" x14ac:dyDescent="0.2">
      <c r="A7922" s="98" t="s">
        <v>71</v>
      </c>
      <c r="B7922" s="98" t="s">
        <v>54</v>
      </c>
      <c r="C7922" s="98" t="s">
        <v>80</v>
      </c>
      <c r="D7922" s="106">
        <v>43252</v>
      </c>
      <c r="E7922" s="98" t="s">
        <v>198</v>
      </c>
      <c r="F7922" s="100">
        <v>43221</v>
      </c>
      <c r="G7922" s="98">
        <v>29765.54</v>
      </c>
      <c r="H7922" s="98">
        <v>-2113.3000000000002</v>
      </c>
    </row>
    <row r="7923" spans="1:8" x14ac:dyDescent="0.2">
      <c r="A7923" s="98" t="s">
        <v>71</v>
      </c>
      <c r="B7923" s="98" t="s">
        <v>54</v>
      </c>
      <c r="C7923" s="98" t="s">
        <v>80</v>
      </c>
      <c r="D7923" s="106">
        <v>43252</v>
      </c>
      <c r="E7923" s="98" t="s">
        <v>199</v>
      </c>
      <c r="F7923" s="100">
        <v>43221</v>
      </c>
      <c r="G7923" s="98">
        <v>45486.68</v>
      </c>
      <c r="H7923" s="98">
        <v>3229.72</v>
      </c>
    </row>
    <row r="7924" spans="1:8" x14ac:dyDescent="0.2">
      <c r="A7924" s="98" t="s">
        <v>71</v>
      </c>
      <c r="B7924" s="98" t="s">
        <v>54</v>
      </c>
      <c r="C7924" s="98" t="s">
        <v>80</v>
      </c>
      <c r="D7924" s="106">
        <v>43252</v>
      </c>
      <c r="E7924" s="98" t="s">
        <v>198</v>
      </c>
      <c r="F7924" s="100">
        <v>43221</v>
      </c>
      <c r="G7924" s="98">
        <v>45486.68</v>
      </c>
      <c r="H7924" s="98">
        <v>-3229.72</v>
      </c>
    </row>
    <row r="7925" spans="1:8" x14ac:dyDescent="0.2">
      <c r="A7925" s="98" t="s">
        <v>71</v>
      </c>
      <c r="B7925" s="98" t="s">
        <v>54</v>
      </c>
      <c r="C7925" s="98" t="s">
        <v>80</v>
      </c>
      <c r="D7925" s="106">
        <v>43252</v>
      </c>
      <c r="E7925" s="98" t="s">
        <v>202</v>
      </c>
      <c r="F7925" s="100">
        <v>43221</v>
      </c>
      <c r="G7925" s="98">
        <v>43523.61</v>
      </c>
      <c r="H7925" s="98">
        <v>5745.3</v>
      </c>
    </row>
    <row r="7926" spans="1:8" x14ac:dyDescent="0.2">
      <c r="A7926" s="98" t="s">
        <v>71</v>
      </c>
      <c r="B7926" s="98" t="s">
        <v>54</v>
      </c>
      <c r="C7926" s="98" t="s">
        <v>80</v>
      </c>
      <c r="D7926" s="106">
        <v>43252</v>
      </c>
      <c r="E7926" s="98" t="s">
        <v>203</v>
      </c>
      <c r="F7926" s="100">
        <v>43221</v>
      </c>
      <c r="G7926" s="98">
        <v>1963.07</v>
      </c>
      <c r="H7926" s="98">
        <v>259.24</v>
      </c>
    </row>
    <row r="7927" spans="1:8" x14ac:dyDescent="0.2">
      <c r="A7927" s="98" t="s">
        <v>71</v>
      </c>
      <c r="B7927" s="98" t="s">
        <v>54</v>
      </c>
      <c r="C7927" s="98" t="s">
        <v>80</v>
      </c>
      <c r="D7927" s="106">
        <v>43252</v>
      </c>
      <c r="E7927" s="98" t="s">
        <v>199</v>
      </c>
      <c r="F7927" s="100">
        <v>43101</v>
      </c>
      <c r="G7927" s="98">
        <v>75823.100000000006</v>
      </c>
      <c r="H7927" s="98">
        <v>4018.57</v>
      </c>
    </row>
    <row r="7928" spans="1:8" x14ac:dyDescent="0.2">
      <c r="A7928" s="98" t="s">
        <v>71</v>
      </c>
      <c r="B7928" s="98" t="s">
        <v>54</v>
      </c>
      <c r="C7928" s="98" t="s">
        <v>80</v>
      </c>
      <c r="D7928" s="106">
        <v>43252</v>
      </c>
      <c r="E7928" s="98" t="s">
        <v>193</v>
      </c>
      <c r="F7928" s="100">
        <v>43101</v>
      </c>
      <c r="G7928" s="98">
        <v>72551.13</v>
      </c>
      <c r="H7928" s="98">
        <v>9576.7800000000007</v>
      </c>
    </row>
    <row r="7929" spans="1:8" x14ac:dyDescent="0.2">
      <c r="A7929" s="98" t="s">
        <v>71</v>
      </c>
      <c r="B7929" s="98" t="s">
        <v>54</v>
      </c>
      <c r="C7929" s="98" t="s">
        <v>80</v>
      </c>
      <c r="D7929" s="106">
        <v>43252</v>
      </c>
      <c r="E7929" s="98" t="s">
        <v>192</v>
      </c>
      <c r="F7929" s="100">
        <v>43101</v>
      </c>
      <c r="G7929" s="98">
        <v>3271.97</v>
      </c>
      <c r="H7929" s="98">
        <v>431.78</v>
      </c>
    </row>
    <row r="7930" spans="1:8" x14ac:dyDescent="0.2">
      <c r="A7930" s="98" t="s">
        <v>71</v>
      </c>
      <c r="B7930" s="98" t="s">
        <v>54</v>
      </c>
      <c r="C7930" s="98" t="s">
        <v>80</v>
      </c>
      <c r="D7930" s="106">
        <v>43252</v>
      </c>
      <c r="E7930" s="98" t="s">
        <v>198</v>
      </c>
      <c r="F7930" s="100">
        <v>43101</v>
      </c>
      <c r="G7930" s="98">
        <v>75823.100000000006</v>
      </c>
      <c r="H7930" s="98">
        <v>-4018.57</v>
      </c>
    </row>
    <row r="7931" spans="1:8" x14ac:dyDescent="0.2">
      <c r="A7931" s="98" t="s">
        <v>71</v>
      </c>
      <c r="B7931" s="98" t="s">
        <v>54</v>
      </c>
      <c r="C7931" s="98" t="s">
        <v>81</v>
      </c>
      <c r="D7931" s="106">
        <v>43252</v>
      </c>
      <c r="E7931" s="98" t="s">
        <v>204</v>
      </c>
      <c r="F7931" s="100">
        <v>43221</v>
      </c>
      <c r="G7931" s="98">
        <v>174934.23</v>
      </c>
      <c r="H7931" s="98">
        <v>11370.84</v>
      </c>
    </row>
    <row r="7932" spans="1:8" x14ac:dyDescent="0.2">
      <c r="A7932" s="98" t="s">
        <v>71</v>
      </c>
      <c r="B7932" s="98" t="s">
        <v>54</v>
      </c>
      <c r="C7932" s="98" t="s">
        <v>81</v>
      </c>
      <c r="D7932" s="106">
        <v>43252</v>
      </c>
      <c r="E7932" s="98" t="s">
        <v>205</v>
      </c>
      <c r="F7932" s="100">
        <v>43221</v>
      </c>
      <c r="G7932" s="98">
        <v>7889.62</v>
      </c>
      <c r="H7932" s="98">
        <v>512.65</v>
      </c>
    </row>
    <row r="7933" spans="1:8" x14ac:dyDescent="0.2">
      <c r="A7933" s="98" t="s">
        <v>71</v>
      </c>
      <c r="B7933" s="98" t="s">
        <v>54</v>
      </c>
      <c r="C7933" s="98" t="s">
        <v>81</v>
      </c>
      <c r="D7933" s="106">
        <v>43252</v>
      </c>
      <c r="E7933" s="98" t="s">
        <v>199</v>
      </c>
      <c r="F7933" s="100">
        <v>43221</v>
      </c>
      <c r="G7933" s="98">
        <v>182823.85</v>
      </c>
      <c r="H7933" s="98">
        <v>6398.63</v>
      </c>
    </row>
    <row r="7934" spans="1:8" x14ac:dyDescent="0.2">
      <c r="A7934" s="98" t="s">
        <v>71</v>
      </c>
      <c r="B7934" s="98" t="s">
        <v>54</v>
      </c>
      <c r="C7934" s="98" t="s">
        <v>81</v>
      </c>
      <c r="D7934" s="106">
        <v>43252</v>
      </c>
      <c r="E7934" s="98" t="s">
        <v>198</v>
      </c>
      <c r="F7934" s="100">
        <v>43221</v>
      </c>
      <c r="G7934" s="98">
        <v>182823.85</v>
      </c>
      <c r="H7934" s="98">
        <v>-6398.63</v>
      </c>
    </row>
    <row r="7935" spans="1:8" x14ac:dyDescent="0.2">
      <c r="A7935" s="98" t="s">
        <v>71</v>
      </c>
      <c r="B7935" s="98" t="s">
        <v>54</v>
      </c>
      <c r="C7935" s="98" t="s">
        <v>81</v>
      </c>
      <c r="D7935" s="106">
        <v>43252</v>
      </c>
      <c r="E7935" s="98" t="s">
        <v>195</v>
      </c>
      <c r="F7935" s="100">
        <v>43101</v>
      </c>
      <c r="G7935" s="98">
        <v>283522.3</v>
      </c>
      <c r="H7935" s="98">
        <v>18429.080000000002</v>
      </c>
    </row>
    <row r="7936" spans="1:8" x14ac:dyDescent="0.2">
      <c r="A7936" s="98" t="s">
        <v>71</v>
      </c>
      <c r="B7936" s="98" t="s">
        <v>54</v>
      </c>
      <c r="C7936" s="98" t="s">
        <v>81</v>
      </c>
      <c r="D7936" s="106">
        <v>43252</v>
      </c>
      <c r="E7936" s="98" t="s">
        <v>194</v>
      </c>
      <c r="F7936" s="100">
        <v>43101</v>
      </c>
      <c r="G7936" s="98">
        <v>12786.98</v>
      </c>
      <c r="H7936" s="98">
        <v>831.1</v>
      </c>
    </row>
    <row r="7937" spans="1:8" x14ac:dyDescent="0.2">
      <c r="A7937" s="98" t="s">
        <v>71</v>
      </c>
      <c r="B7937" s="98" t="s">
        <v>54</v>
      </c>
      <c r="C7937" s="98" t="s">
        <v>81</v>
      </c>
      <c r="D7937" s="106">
        <v>43252</v>
      </c>
      <c r="E7937" s="98" t="s">
        <v>198</v>
      </c>
      <c r="F7937" s="100">
        <v>43101</v>
      </c>
      <c r="G7937" s="98">
        <v>296309.28000000003</v>
      </c>
      <c r="H7937" s="98">
        <v>-7703.88</v>
      </c>
    </row>
    <row r="7938" spans="1:8" x14ac:dyDescent="0.2">
      <c r="A7938" s="98" t="s">
        <v>71</v>
      </c>
      <c r="B7938" s="98" t="s">
        <v>54</v>
      </c>
      <c r="C7938" s="98" t="s">
        <v>80</v>
      </c>
      <c r="D7938" s="106">
        <v>43252</v>
      </c>
      <c r="E7938" s="98" t="s">
        <v>193</v>
      </c>
      <c r="F7938" s="100">
        <v>43101</v>
      </c>
      <c r="G7938" s="98">
        <v>46473.84</v>
      </c>
      <c r="H7938" s="98">
        <v>6134.65</v>
      </c>
    </row>
    <row r="7939" spans="1:8" x14ac:dyDescent="0.2">
      <c r="A7939" s="98" t="s">
        <v>71</v>
      </c>
      <c r="B7939" s="98" t="s">
        <v>54</v>
      </c>
      <c r="C7939" s="98" t="s">
        <v>80</v>
      </c>
      <c r="D7939" s="106">
        <v>43252</v>
      </c>
      <c r="E7939" s="98" t="s">
        <v>192</v>
      </c>
      <c r="F7939" s="100">
        <v>43101</v>
      </c>
      <c r="G7939" s="98">
        <v>2095.96</v>
      </c>
      <c r="H7939" s="98">
        <v>276.61</v>
      </c>
    </row>
    <row r="7940" spans="1:8" x14ac:dyDescent="0.2">
      <c r="A7940" s="98" t="s">
        <v>71</v>
      </c>
      <c r="B7940" s="98" t="s">
        <v>54</v>
      </c>
      <c r="C7940" s="98" t="s">
        <v>81</v>
      </c>
      <c r="D7940" s="106">
        <v>43252</v>
      </c>
      <c r="E7940" s="98" t="s">
        <v>199</v>
      </c>
      <c r="F7940" s="100">
        <v>43101</v>
      </c>
      <c r="G7940" s="98">
        <v>296309.28000000003</v>
      </c>
      <c r="H7940" s="98">
        <v>7703.88</v>
      </c>
    </row>
    <row r="7941" spans="1:8" x14ac:dyDescent="0.2">
      <c r="A7941" s="98" t="s">
        <v>71</v>
      </c>
      <c r="B7941" s="98" t="s">
        <v>54</v>
      </c>
      <c r="C7941" s="98" t="s">
        <v>82</v>
      </c>
      <c r="D7941" s="106">
        <v>43252</v>
      </c>
      <c r="E7941" s="98" t="s">
        <v>199</v>
      </c>
      <c r="F7941" s="100">
        <v>43221</v>
      </c>
      <c r="G7941" s="98">
        <v>52331.57</v>
      </c>
      <c r="H7941" s="98">
        <v>2721.56</v>
      </c>
    </row>
    <row r="7942" spans="1:8" x14ac:dyDescent="0.2">
      <c r="A7942" s="98" t="s">
        <v>71</v>
      </c>
      <c r="B7942" s="98" t="s">
        <v>54</v>
      </c>
      <c r="C7942" s="98" t="s">
        <v>82</v>
      </c>
      <c r="D7942" s="106">
        <v>43252</v>
      </c>
      <c r="E7942" s="98" t="s">
        <v>198</v>
      </c>
      <c r="F7942" s="100">
        <v>43221</v>
      </c>
      <c r="G7942" s="98">
        <v>52331.57</v>
      </c>
      <c r="H7942" s="98">
        <v>-2721.56</v>
      </c>
    </row>
    <row r="7943" spans="1:8" x14ac:dyDescent="0.2">
      <c r="A7943" s="98" t="s">
        <v>71</v>
      </c>
      <c r="B7943" s="98" t="s">
        <v>54</v>
      </c>
      <c r="C7943" s="98" t="s">
        <v>82</v>
      </c>
      <c r="D7943" s="106">
        <v>43252</v>
      </c>
      <c r="E7943" s="98" t="s">
        <v>206</v>
      </c>
      <c r="F7943" s="100">
        <v>43221</v>
      </c>
      <c r="G7943" s="98">
        <v>50073.3</v>
      </c>
      <c r="H7943" s="98">
        <v>4706.97</v>
      </c>
    </row>
    <row r="7944" spans="1:8" x14ac:dyDescent="0.2">
      <c r="A7944" s="98" t="s">
        <v>71</v>
      </c>
      <c r="B7944" s="98" t="s">
        <v>55</v>
      </c>
      <c r="C7944" s="98" t="s">
        <v>80</v>
      </c>
      <c r="D7944" s="106">
        <v>43252</v>
      </c>
      <c r="E7944" s="98" t="s">
        <v>198</v>
      </c>
      <c r="F7944" s="100">
        <v>43221</v>
      </c>
      <c r="G7944" s="98">
        <v>12113.23</v>
      </c>
      <c r="H7944" s="98">
        <v>-860.04</v>
      </c>
    </row>
    <row r="7945" spans="1:8" x14ac:dyDescent="0.2">
      <c r="A7945" s="98" t="s">
        <v>71</v>
      </c>
      <c r="B7945" s="98" t="s">
        <v>55</v>
      </c>
      <c r="C7945" s="98" t="s">
        <v>80</v>
      </c>
      <c r="D7945" s="106">
        <v>43252</v>
      </c>
      <c r="E7945" s="98" t="s">
        <v>202</v>
      </c>
      <c r="F7945" s="100">
        <v>43221</v>
      </c>
      <c r="G7945" s="98">
        <v>11590.52</v>
      </c>
      <c r="H7945" s="98">
        <v>1529.95</v>
      </c>
    </row>
    <row r="7946" spans="1:8" x14ac:dyDescent="0.2">
      <c r="A7946" s="98" t="s">
        <v>71</v>
      </c>
      <c r="B7946" s="98" t="s">
        <v>55</v>
      </c>
      <c r="C7946" s="98" t="s">
        <v>80</v>
      </c>
      <c r="D7946" s="106">
        <v>43252</v>
      </c>
      <c r="E7946" s="98" t="s">
        <v>203</v>
      </c>
      <c r="F7946" s="100">
        <v>43221</v>
      </c>
      <c r="G7946" s="98">
        <v>522.71</v>
      </c>
      <c r="H7946" s="98">
        <v>69.02</v>
      </c>
    </row>
    <row r="7947" spans="1:8" x14ac:dyDescent="0.2">
      <c r="A7947" s="98" t="s">
        <v>71</v>
      </c>
      <c r="B7947" s="98" t="s">
        <v>55</v>
      </c>
      <c r="C7947" s="98" t="s">
        <v>80</v>
      </c>
      <c r="D7947" s="106">
        <v>43252</v>
      </c>
      <c r="E7947" s="98" t="s">
        <v>199</v>
      </c>
      <c r="F7947" s="100">
        <v>43221</v>
      </c>
      <c r="G7947" s="98">
        <v>12113.23</v>
      </c>
      <c r="H7947" s="98">
        <v>860.04</v>
      </c>
    </row>
    <row r="7948" spans="1:8" x14ac:dyDescent="0.2">
      <c r="A7948" s="98" t="s">
        <v>71</v>
      </c>
      <c r="B7948" s="98" t="s">
        <v>55</v>
      </c>
      <c r="C7948" s="98" t="s">
        <v>81</v>
      </c>
      <c r="D7948" s="106">
        <v>43252</v>
      </c>
      <c r="E7948" s="98" t="s">
        <v>198</v>
      </c>
      <c r="F7948" s="100">
        <v>43221</v>
      </c>
      <c r="G7948" s="98">
        <v>20750.82</v>
      </c>
      <c r="H7948" s="98">
        <v>-726.26</v>
      </c>
    </row>
    <row r="7949" spans="1:8" x14ac:dyDescent="0.2">
      <c r="A7949" s="98" t="s">
        <v>71</v>
      </c>
      <c r="B7949" s="98" t="s">
        <v>55</v>
      </c>
      <c r="C7949" s="98" t="s">
        <v>81</v>
      </c>
      <c r="D7949" s="106">
        <v>43252</v>
      </c>
      <c r="E7949" s="98" t="s">
        <v>204</v>
      </c>
      <c r="F7949" s="100">
        <v>43221</v>
      </c>
      <c r="G7949" s="98">
        <v>19855.34</v>
      </c>
      <c r="H7949" s="98">
        <v>1290.58</v>
      </c>
    </row>
    <row r="7950" spans="1:8" x14ac:dyDescent="0.2">
      <c r="A7950" s="98" t="s">
        <v>71</v>
      </c>
      <c r="B7950" s="98" t="s">
        <v>55</v>
      </c>
      <c r="C7950" s="98" t="s">
        <v>81</v>
      </c>
      <c r="D7950" s="106">
        <v>43252</v>
      </c>
      <c r="E7950" s="98" t="s">
        <v>205</v>
      </c>
      <c r="F7950" s="100">
        <v>43221</v>
      </c>
      <c r="G7950" s="98">
        <v>895.48</v>
      </c>
      <c r="H7950" s="98">
        <v>58.22</v>
      </c>
    </row>
    <row r="7951" spans="1:8" x14ac:dyDescent="0.2">
      <c r="A7951" s="98" t="s">
        <v>71</v>
      </c>
      <c r="B7951" s="98" t="s">
        <v>55</v>
      </c>
      <c r="C7951" s="98" t="s">
        <v>81</v>
      </c>
      <c r="D7951" s="106">
        <v>43252</v>
      </c>
      <c r="E7951" s="98" t="s">
        <v>199</v>
      </c>
      <c r="F7951" s="100">
        <v>43221</v>
      </c>
      <c r="G7951" s="98">
        <v>20750.82</v>
      </c>
      <c r="H7951" s="98">
        <v>726.26</v>
      </c>
    </row>
    <row r="7952" spans="1:8" x14ac:dyDescent="0.2">
      <c r="A7952" s="98" t="s">
        <v>71</v>
      </c>
      <c r="B7952" s="98" t="s">
        <v>55</v>
      </c>
      <c r="C7952" s="98" t="s">
        <v>82</v>
      </c>
      <c r="D7952" s="106">
        <v>43252</v>
      </c>
      <c r="E7952" s="98" t="s">
        <v>198</v>
      </c>
      <c r="F7952" s="100">
        <v>43221</v>
      </c>
      <c r="G7952" s="98">
        <v>9760.41</v>
      </c>
      <c r="H7952" s="98">
        <v>-507.55</v>
      </c>
    </row>
    <row r="7953" spans="1:8" x14ac:dyDescent="0.2">
      <c r="A7953" s="98" t="s">
        <v>71</v>
      </c>
      <c r="B7953" s="98" t="s">
        <v>55</v>
      </c>
      <c r="C7953" s="98" t="s">
        <v>82</v>
      </c>
      <c r="D7953" s="106">
        <v>43252</v>
      </c>
      <c r="E7953" s="98" t="s">
        <v>206</v>
      </c>
      <c r="F7953" s="100">
        <v>43221</v>
      </c>
      <c r="G7953" s="98">
        <v>9339.18</v>
      </c>
      <c r="H7953" s="98">
        <v>877.85</v>
      </c>
    </row>
    <row r="7954" spans="1:8" x14ac:dyDescent="0.2">
      <c r="A7954" s="98" t="s">
        <v>71</v>
      </c>
      <c r="B7954" s="98" t="s">
        <v>55</v>
      </c>
      <c r="C7954" s="98" t="s">
        <v>82</v>
      </c>
      <c r="D7954" s="106">
        <v>43252</v>
      </c>
      <c r="E7954" s="98" t="s">
        <v>207</v>
      </c>
      <c r="F7954" s="100">
        <v>43221</v>
      </c>
      <c r="G7954" s="98">
        <v>421.23</v>
      </c>
      <c r="H7954" s="98">
        <v>39.61</v>
      </c>
    </row>
    <row r="7955" spans="1:8" x14ac:dyDescent="0.2">
      <c r="A7955" s="98" t="s">
        <v>71</v>
      </c>
      <c r="B7955" s="98" t="s">
        <v>55</v>
      </c>
      <c r="C7955" s="98" t="s">
        <v>82</v>
      </c>
      <c r="D7955" s="106">
        <v>43252</v>
      </c>
      <c r="E7955" s="98" t="s">
        <v>199</v>
      </c>
      <c r="F7955" s="100">
        <v>43221</v>
      </c>
      <c r="G7955" s="98">
        <v>9760.41</v>
      </c>
      <c r="H7955" s="98">
        <v>507.55</v>
      </c>
    </row>
    <row r="7956" spans="1:8" x14ac:dyDescent="0.2">
      <c r="A7956" s="98" t="s">
        <v>71</v>
      </c>
      <c r="B7956" s="98" t="s">
        <v>54</v>
      </c>
      <c r="C7956" s="98" t="s">
        <v>80</v>
      </c>
      <c r="D7956" s="106">
        <v>43252</v>
      </c>
      <c r="E7956" s="98" t="s">
        <v>198</v>
      </c>
      <c r="F7956" s="100">
        <v>43221</v>
      </c>
      <c r="G7956" s="98">
        <v>44590.76</v>
      </c>
      <c r="H7956" s="98">
        <v>-3166.05</v>
      </c>
    </row>
    <row r="7957" spans="1:8" x14ac:dyDescent="0.2">
      <c r="A7957" s="98" t="s">
        <v>71</v>
      </c>
      <c r="B7957" s="98" t="s">
        <v>54</v>
      </c>
      <c r="C7957" s="98" t="s">
        <v>80</v>
      </c>
      <c r="D7957" s="106">
        <v>43252</v>
      </c>
      <c r="E7957" s="98" t="s">
        <v>202</v>
      </c>
      <c r="F7957" s="100">
        <v>43221</v>
      </c>
      <c r="G7957" s="98">
        <v>42666.42</v>
      </c>
      <c r="H7957" s="98">
        <v>5632.03</v>
      </c>
    </row>
    <row r="7958" spans="1:8" x14ac:dyDescent="0.2">
      <c r="A7958" s="98" t="s">
        <v>71</v>
      </c>
      <c r="B7958" s="98" t="s">
        <v>54</v>
      </c>
      <c r="C7958" s="98" t="s">
        <v>80</v>
      </c>
      <c r="D7958" s="106">
        <v>43252</v>
      </c>
      <c r="E7958" s="98" t="s">
        <v>203</v>
      </c>
      <c r="F7958" s="100">
        <v>43221</v>
      </c>
      <c r="G7958" s="98">
        <v>1924.34</v>
      </c>
      <c r="H7958" s="98">
        <v>254.11</v>
      </c>
    </row>
    <row r="7959" spans="1:8" x14ac:dyDescent="0.2">
      <c r="A7959" s="98" t="s">
        <v>71</v>
      </c>
      <c r="B7959" s="98" t="s">
        <v>54</v>
      </c>
      <c r="C7959" s="98" t="s">
        <v>80</v>
      </c>
      <c r="D7959" s="106">
        <v>43252</v>
      </c>
      <c r="E7959" s="98" t="s">
        <v>199</v>
      </c>
      <c r="F7959" s="100">
        <v>43221</v>
      </c>
      <c r="G7959" s="98">
        <v>44590.76</v>
      </c>
      <c r="H7959" s="98">
        <v>3166.05</v>
      </c>
    </row>
    <row r="7960" spans="1:8" x14ac:dyDescent="0.2">
      <c r="A7960" s="98" t="s">
        <v>71</v>
      </c>
      <c r="B7960" s="98" t="s">
        <v>54</v>
      </c>
      <c r="C7960" s="98" t="s">
        <v>81</v>
      </c>
      <c r="D7960" s="106">
        <v>43252</v>
      </c>
      <c r="E7960" s="98" t="s">
        <v>198</v>
      </c>
      <c r="F7960" s="100">
        <v>43221</v>
      </c>
      <c r="G7960" s="98">
        <v>153802.07999999999</v>
      </c>
      <c r="H7960" s="98">
        <v>-5383.04</v>
      </c>
    </row>
    <row r="7961" spans="1:8" x14ac:dyDescent="0.2">
      <c r="A7961" s="98" t="s">
        <v>71</v>
      </c>
      <c r="B7961" s="98" t="s">
        <v>54</v>
      </c>
      <c r="C7961" s="98" t="s">
        <v>81</v>
      </c>
      <c r="D7961" s="106">
        <v>43252</v>
      </c>
      <c r="E7961" s="98" t="s">
        <v>204</v>
      </c>
      <c r="F7961" s="100">
        <v>43221</v>
      </c>
      <c r="G7961" s="98">
        <v>147164.92000000001</v>
      </c>
      <c r="H7961" s="98">
        <v>9565.65</v>
      </c>
    </row>
    <row r="7962" spans="1:8" x14ac:dyDescent="0.2">
      <c r="A7962" s="98" t="s">
        <v>71</v>
      </c>
      <c r="B7962" s="98" t="s">
        <v>54</v>
      </c>
      <c r="C7962" s="98" t="s">
        <v>81</v>
      </c>
      <c r="D7962" s="106">
        <v>43252</v>
      </c>
      <c r="E7962" s="98" t="s">
        <v>205</v>
      </c>
      <c r="F7962" s="100">
        <v>43221</v>
      </c>
      <c r="G7962" s="98">
        <v>6637.16</v>
      </c>
      <c r="H7962" s="98">
        <v>431.42</v>
      </c>
    </row>
    <row r="7963" spans="1:8" x14ac:dyDescent="0.2">
      <c r="A7963" s="98" t="s">
        <v>71</v>
      </c>
      <c r="B7963" s="98" t="s">
        <v>54</v>
      </c>
      <c r="C7963" s="98" t="s">
        <v>81</v>
      </c>
      <c r="D7963" s="106">
        <v>43252</v>
      </c>
      <c r="E7963" s="98" t="s">
        <v>199</v>
      </c>
      <c r="F7963" s="100">
        <v>43221</v>
      </c>
      <c r="G7963" s="98">
        <v>153802.07999999999</v>
      </c>
      <c r="H7963" s="98">
        <v>5383.04</v>
      </c>
    </row>
    <row r="7964" spans="1:8" x14ac:dyDescent="0.2">
      <c r="A7964" s="98" t="s">
        <v>71</v>
      </c>
      <c r="B7964" s="98" t="s">
        <v>54</v>
      </c>
      <c r="C7964" s="98" t="s">
        <v>82</v>
      </c>
      <c r="D7964" s="106">
        <v>43252</v>
      </c>
      <c r="E7964" s="98" t="s">
        <v>198</v>
      </c>
      <c r="F7964" s="100">
        <v>43221</v>
      </c>
      <c r="G7964" s="98">
        <v>45249.79</v>
      </c>
      <c r="H7964" s="98">
        <v>-2352.96</v>
      </c>
    </row>
    <row r="7965" spans="1:8" x14ac:dyDescent="0.2">
      <c r="A7965" s="98" t="s">
        <v>71</v>
      </c>
      <c r="B7965" s="98" t="s">
        <v>54</v>
      </c>
      <c r="C7965" s="98" t="s">
        <v>82</v>
      </c>
      <c r="D7965" s="106">
        <v>43252</v>
      </c>
      <c r="E7965" s="98" t="s">
        <v>206</v>
      </c>
      <c r="F7965" s="100">
        <v>43221</v>
      </c>
      <c r="G7965" s="98">
        <v>43297.02</v>
      </c>
      <c r="H7965" s="98">
        <v>4069.94</v>
      </c>
    </row>
    <row r="7966" spans="1:8" x14ac:dyDescent="0.2">
      <c r="A7966" s="98" t="s">
        <v>71</v>
      </c>
      <c r="B7966" s="98" t="s">
        <v>54</v>
      </c>
      <c r="C7966" s="98" t="s">
        <v>82</v>
      </c>
      <c r="D7966" s="106">
        <v>43252</v>
      </c>
      <c r="E7966" s="98" t="s">
        <v>207</v>
      </c>
      <c r="F7966" s="100">
        <v>43221</v>
      </c>
      <c r="G7966" s="98">
        <v>1952.77</v>
      </c>
      <c r="H7966" s="98">
        <v>183.51</v>
      </c>
    </row>
    <row r="7967" spans="1:8" x14ac:dyDescent="0.2">
      <c r="A7967" s="98" t="s">
        <v>71</v>
      </c>
      <c r="B7967" s="98" t="s">
        <v>54</v>
      </c>
      <c r="C7967" s="98" t="s">
        <v>82</v>
      </c>
      <c r="D7967" s="106">
        <v>43252</v>
      </c>
      <c r="E7967" s="98" t="s">
        <v>199</v>
      </c>
      <c r="F7967" s="100">
        <v>43221</v>
      </c>
      <c r="G7967" s="98">
        <v>45249.79</v>
      </c>
      <c r="H7967" s="98">
        <v>2352.96</v>
      </c>
    </row>
    <row r="7968" spans="1:8" x14ac:dyDescent="0.2">
      <c r="A7968" s="98" t="s">
        <v>71</v>
      </c>
      <c r="B7968" s="98" t="s">
        <v>55</v>
      </c>
      <c r="C7968" s="98" t="s">
        <v>80</v>
      </c>
      <c r="D7968" s="106">
        <v>43252</v>
      </c>
      <c r="E7968" s="98" t="s">
        <v>198</v>
      </c>
      <c r="F7968" s="100">
        <v>43221</v>
      </c>
      <c r="G7968" s="98">
        <v>4958.4799999999996</v>
      </c>
      <c r="H7968" s="98">
        <v>-352.05</v>
      </c>
    </row>
    <row r="7969" spans="1:8" x14ac:dyDescent="0.2">
      <c r="A7969" s="98" t="s">
        <v>71</v>
      </c>
      <c r="B7969" s="98" t="s">
        <v>55</v>
      </c>
      <c r="C7969" s="98" t="s">
        <v>80</v>
      </c>
      <c r="D7969" s="106">
        <v>43252</v>
      </c>
      <c r="E7969" s="98" t="s">
        <v>202</v>
      </c>
      <c r="F7969" s="100">
        <v>43221</v>
      </c>
      <c r="G7969" s="98">
        <v>4744.49</v>
      </c>
      <c r="H7969" s="98">
        <v>626.26</v>
      </c>
    </row>
    <row r="7970" spans="1:8" x14ac:dyDescent="0.2">
      <c r="A7970" s="98" t="s">
        <v>71</v>
      </c>
      <c r="B7970" s="98" t="s">
        <v>55</v>
      </c>
      <c r="C7970" s="98" t="s">
        <v>80</v>
      </c>
      <c r="D7970" s="106">
        <v>43252</v>
      </c>
      <c r="E7970" s="98" t="s">
        <v>203</v>
      </c>
      <c r="F7970" s="100">
        <v>43221</v>
      </c>
      <c r="G7970" s="98">
        <v>213.99</v>
      </c>
      <c r="H7970" s="98">
        <v>28.25</v>
      </c>
    </row>
    <row r="7971" spans="1:8" x14ac:dyDescent="0.2">
      <c r="A7971" s="98" t="s">
        <v>71</v>
      </c>
      <c r="B7971" s="98" t="s">
        <v>55</v>
      </c>
      <c r="C7971" s="98" t="s">
        <v>80</v>
      </c>
      <c r="D7971" s="106">
        <v>43252</v>
      </c>
      <c r="E7971" s="98" t="s">
        <v>199</v>
      </c>
      <c r="F7971" s="100">
        <v>43221</v>
      </c>
      <c r="G7971" s="98">
        <v>4958.4799999999996</v>
      </c>
      <c r="H7971" s="98">
        <v>352.05</v>
      </c>
    </row>
    <row r="7972" spans="1:8" x14ac:dyDescent="0.2">
      <c r="A7972" s="98" t="s">
        <v>71</v>
      </c>
      <c r="B7972" s="98" t="s">
        <v>55</v>
      </c>
      <c r="C7972" s="98" t="s">
        <v>81</v>
      </c>
      <c r="D7972" s="106">
        <v>43252</v>
      </c>
      <c r="E7972" s="98" t="s">
        <v>198</v>
      </c>
      <c r="F7972" s="100">
        <v>43221</v>
      </c>
      <c r="G7972" s="98">
        <v>17198.72</v>
      </c>
      <c r="H7972" s="98">
        <v>-601.97</v>
      </c>
    </row>
    <row r="7973" spans="1:8" x14ac:dyDescent="0.2">
      <c r="A7973" s="98" t="s">
        <v>71</v>
      </c>
      <c r="B7973" s="98" t="s">
        <v>55</v>
      </c>
      <c r="C7973" s="98" t="s">
        <v>81</v>
      </c>
      <c r="D7973" s="106">
        <v>43252</v>
      </c>
      <c r="E7973" s="98" t="s">
        <v>204</v>
      </c>
      <c r="F7973" s="100">
        <v>43221</v>
      </c>
      <c r="G7973" s="98">
        <v>16456.560000000001</v>
      </c>
      <c r="H7973" s="98">
        <v>1069.69</v>
      </c>
    </row>
    <row r="7974" spans="1:8" x14ac:dyDescent="0.2">
      <c r="A7974" s="98" t="s">
        <v>71</v>
      </c>
      <c r="B7974" s="98" t="s">
        <v>55</v>
      </c>
      <c r="C7974" s="98" t="s">
        <v>81</v>
      </c>
      <c r="D7974" s="106">
        <v>43252</v>
      </c>
      <c r="E7974" s="98" t="s">
        <v>205</v>
      </c>
      <c r="F7974" s="100">
        <v>43221</v>
      </c>
      <c r="G7974" s="98">
        <v>742.16</v>
      </c>
      <c r="H7974" s="98">
        <v>48.24</v>
      </c>
    </row>
    <row r="7975" spans="1:8" x14ac:dyDescent="0.2">
      <c r="A7975" s="98" t="s">
        <v>71</v>
      </c>
      <c r="B7975" s="98" t="s">
        <v>55</v>
      </c>
      <c r="C7975" s="98" t="s">
        <v>81</v>
      </c>
      <c r="D7975" s="106">
        <v>43252</v>
      </c>
      <c r="E7975" s="98" t="s">
        <v>199</v>
      </c>
      <c r="F7975" s="100">
        <v>43221</v>
      </c>
      <c r="G7975" s="98">
        <v>17198.72</v>
      </c>
      <c r="H7975" s="98">
        <v>601.97</v>
      </c>
    </row>
    <row r="7976" spans="1:8" x14ac:dyDescent="0.2">
      <c r="A7976" s="98" t="s">
        <v>71</v>
      </c>
      <c r="B7976" s="98" t="s">
        <v>55</v>
      </c>
      <c r="C7976" s="98" t="s">
        <v>82</v>
      </c>
      <c r="D7976" s="106">
        <v>43252</v>
      </c>
      <c r="E7976" s="98" t="s">
        <v>198</v>
      </c>
      <c r="F7976" s="100">
        <v>43221</v>
      </c>
      <c r="G7976" s="98">
        <v>4743.01</v>
      </c>
      <c r="H7976" s="98">
        <v>-246.63</v>
      </c>
    </row>
    <row r="7977" spans="1:8" x14ac:dyDescent="0.2">
      <c r="A7977" s="98" t="s">
        <v>71</v>
      </c>
      <c r="B7977" s="98" t="s">
        <v>55</v>
      </c>
      <c r="C7977" s="98" t="s">
        <v>82</v>
      </c>
      <c r="D7977" s="106">
        <v>43252</v>
      </c>
      <c r="E7977" s="98" t="s">
        <v>206</v>
      </c>
      <c r="F7977" s="100">
        <v>43221</v>
      </c>
      <c r="G7977" s="98">
        <v>4538.32</v>
      </c>
      <c r="H7977" s="98">
        <v>426.61</v>
      </c>
    </row>
    <row r="7978" spans="1:8" x14ac:dyDescent="0.2">
      <c r="A7978" s="98" t="s">
        <v>71</v>
      </c>
      <c r="B7978" s="98" t="s">
        <v>55</v>
      </c>
      <c r="C7978" s="98" t="s">
        <v>82</v>
      </c>
      <c r="D7978" s="106">
        <v>43252</v>
      </c>
      <c r="E7978" s="98" t="s">
        <v>207</v>
      </c>
      <c r="F7978" s="100">
        <v>43221</v>
      </c>
      <c r="G7978" s="98">
        <v>204.69</v>
      </c>
      <c r="H7978" s="98">
        <v>19.23</v>
      </c>
    </row>
    <row r="7979" spans="1:8" x14ac:dyDescent="0.2">
      <c r="A7979" s="98" t="s">
        <v>71</v>
      </c>
      <c r="B7979" s="98" t="s">
        <v>55</v>
      </c>
      <c r="C7979" s="98" t="s">
        <v>82</v>
      </c>
      <c r="D7979" s="106">
        <v>43252</v>
      </c>
      <c r="E7979" s="98" t="s">
        <v>199</v>
      </c>
      <c r="F7979" s="100">
        <v>43221</v>
      </c>
      <c r="G7979" s="98">
        <v>4743.01</v>
      </c>
      <c r="H7979" s="98">
        <v>246.63</v>
      </c>
    </row>
    <row r="7980" spans="1:8" x14ac:dyDescent="0.2">
      <c r="A7980" s="98" t="s">
        <v>71</v>
      </c>
      <c r="B7980" s="98" t="s">
        <v>54</v>
      </c>
      <c r="C7980" s="98" t="s">
        <v>80</v>
      </c>
      <c r="D7980" s="106">
        <v>43252</v>
      </c>
      <c r="E7980" s="98" t="s">
        <v>198</v>
      </c>
      <c r="F7980" s="100">
        <v>43221</v>
      </c>
      <c r="G7980" s="98">
        <v>48994.89</v>
      </c>
      <c r="H7980" s="98">
        <v>-3478.45</v>
      </c>
    </row>
    <row r="7981" spans="1:8" x14ac:dyDescent="0.2">
      <c r="A7981" s="98" t="s">
        <v>71</v>
      </c>
      <c r="B7981" s="98" t="s">
        <v>54</v>
      </c>
      <c r="C7981" s="98" t="s">
        <v>80</v>
      </c>
      <c r="D7981" s="106">
        <v>43252</v>
      </c>
      <c r="E7981" s="98" t="s">
        <v>202</v>
      </c>
      <c r="F7981" s="100">
        <v>43221</v>
      </c>
      <c r="G7981" s="98">
        <v>46880.61</v>
      </c>
      <c r="H7981" s="98">
        <v>6188.24</v>
      </c>
    </row>
    <row r="7982" spans="1:8" x14ac:dyDescent="0.2">
      <c r="A7982" s="98" t="s">
        <v>71</v>
      </c>
      <c r="B7982" s="98" t="s">
        <v>54</v>
      </c>
      <c r="C7982" s="98" t="s">
        <v>80</v>
      </c>
      <c r="D7982" s="106">
        <v>43252</v>
      </c>
      <c r="E7982" s="98" t="s">
        <v>203</v>
      </c>
      <c r="F7982" s="100">
        <v>43221</v>
      </c>
      <c r="G7982" s="98">
        <v>2114.2800000000002</v>
      </c>
      <c r="H7982" s="98">
        <v>279.16000000000003</v>
      </c>
    </row>
    <row r="7983" spans="1:8" x14ac:dyDescent="0.2">
      <c r="A7983" s="98" t="s">
        <v>71</v>
      </c>
      <c r="B7983" s="98" t="s">
        <v>54</v>
      </c>
      <c r="C7983" s="98" t="s">
        <v>80</v>
      </c>
      <c r="D7983" s="106">
        <v>43252</v>
      </c>
      <c r="E7983" s="98" t="s">
        <v>199</v>
      </c>
      <c r="F7983" s="100">
        <v>43221</v>
      </c>
      <c r="G7983" s="98">
        <v>48994.89</v>
      </c>
      <c r="H7983" s="98">
        <v>3478.45</v>
      </c>
    </row>
    <row r="7984" spans="1:8" x14ac:dyDescent="0.2">
      <c r="A7984" s="98" t="s">
        <v>71</v>
      </c>
      <c r="B7984" s="98" t="s">
        <v>54</v>
      </c>
      <c r="C7984" s="98" t="s">
        <v>81</v>
      </c>
      <c r="D7984" s="106">
        <v>43252</v>
      </c>
      <c r="E7984" s="98" t="s">
        <v>198</v>
      </c>
      <c r="F7984" s="100">
        <v>43221</v>
      </c>
      <c r="G7984" s="98">
        <v>164713.89000000001</v>
      </c>
      <c r="H7984" s="98">
        <v>-5764.9</v>
      </c>
    </row>
    <row r="7985" spans="1:8" x14ac:dyDescent="0.2">
      <c r="A7985" s="98" t="s">
        <v>71</v>
      </c>
      <c r="B7985" s="98" t="s">
        <v>54</v>
      </c>
      <c r="C7985" s="98" t="s">
        <v>81</v>
      </c>
      <c r="D7985" s="106">
        <v>43252</v>
      </c>
      <c r="E7985" s="98" t="s">
        <v>204</v>
      </c>
      <c r="F7985" s="100">
        <v>43221</v>
      </c>
      <c r="G7985" s="98">
        <v>157605.85</v>
      </c>
      <c r="H7985" s="98">
        <v>10244.379999999999</v>
      </c>
    </row>
    <row r="7986" spans="1:8" x14ac:dyDescent="0.2">
      <c r="A7986" s="98" t="s">
        <v>71</v>
      </c>
      <c r="B7986" s="98" t="s">
        <v>54</v>
      </c>
      <c r="C7986" s="98" t="s">
        <v>81</v>
      </c>
      <c r="D7986" s="106">
        <v>43252</v>
      </c>
      <c r="E7986" s="98" t="s">
        <v>205</v>
      </c>
      <c r="F7986" s="100">
        <v>43221</v>
      </c>
      <c r="G7986" s="98">
        <v>7108.04</v>
      </c>
      <c r="H7986" s="98">
        <v>462.01</v>
      </c>
    </row>
    <row r="7987" spans="1:8" x14ac:dyDescent="0.2">
      <c r="A7987" s="98" t="s">
        <v>71</v>
      </c>
      <c r="B7987" s="98" t="s">
        <v>54</v>
      </c>
      <c r="C7987" s="98" t="s">
        <v>81</v>
      </c>
      <c r="D7987" s="106">
        <v>43252</v>
      </c>
      <c r="E7987" s="98" t="s">
        <v>199</v>
      </c>
      <c r="F7987" s="100">
        <v>43221</v>
      </c>
      <c r="G7987" s="98">
        <v>164713.89000000001</v>
      </c>
      <c r="H7987" s="98">
        <v>5764.9</v>
      </c>
    </row>
    <row r="7988" spans="1:8" x14ac:dyDescent="0.2">
      <c r="A7988" s="98" t="s">
        <v>71</v>
      </c>
      <c r="B7988" s="98" t="s">
        <v>54</v>
      </c>
      <c r="C7988" s="98" t="s">
        <v>82</v>
      </c>
      <c r="D7988" s="106">
        <v>43252</v>
      </c>
      <c r="E7988" s="98" t="s">
        <v>198</v>
      </c>
      <c r="F7988" s="100">
        <v>43221</v>
      </c>
      <c r="G7988" s="98">
        <v>49435.74</v>
      </c>
      <c r="H7988" s="98">
        <v>-2570.77</v>
      </c>
    </row>
    <row r="7989" spans="1:8" x14ac:dyDescent="0.2">
      <c r="A7989" s="98" t="s">
        <v>71</v>
      </c>
      <c r="B7989" s="98" t="s">
        <v>54</v>
      </c>
      <c r="C7989" s="98" t="s">
        <v>82</v>
      </c>
      <c r="D7989" s="106">
        <v>43252</v>
      </c>
      <c r="E7989" s="98" t="s">
        <v>206</v>
      </c>
      <c r="F7989" s="100">
        <v>43221</v>
      </c>
      <c r="G7989" s="98">
        <v>47302.46</v>
      </c>
      <c r="H7989" s="98">
        <v>4446.46</v>
      </c>
    </row>
    <row r="7990" spans="1:8" x14ac:dyDescent="0.2">
      <c r="A7990" s="98" t="s">
        <v>71</v>
      </c>
      <c r="B7990" s="98" t="s">
        <v>54</v>
      </c>
      <c r="C7990" s="98" t="s">
        <v>82</v>
      </c>
      <c r="D7990" s="106">
        <v>43252</v>
      </c>
      <c r="E7990" s="98" t="s">
        <v>207</v>
      </c>
      <c r="F7990" s="100">
        <v>43221</v>
      </c>
      <c r="G7990" s="98">
        <v>2133.2800000000002</v>
      </c>
      <c r="H7990" s="98">
        <v>200.47</v>
      </c>
    </row>
    <row r="7991" spans="1:8" x14ac:dyDescent="0.2">
      <c r="A7991" s="98" t="s">
        <v>71</v>
      </c>
      <c r="B7991" s="98" t="s">
        <v>54</v>
      </c>
      <c r="C7991" s="98" t="s">
        <v>82</v>
      </c>
      <c r="D7991" s="106">
        <v>43252</v>
      </c>
      <c r="E7991" s="98" t="s">
        <v>199</v>
      </c>
      <c r="F7991" s="100">
        <v>43221</v>
      </c>
      <c r="G7991" s="98">
        <v>49435.74</v>
      </c>
      <c r="H7991" s="98">
        <v>2570.77</v>
      </c>
    </row>
    <row r="7992" spans="1:8" x14ac:dyDescent="0.2">
      <c r="A7992" s="98" t="s">
        <v>71</v>
      </c>
      <c r="B7992" s="98" t="s">
        <v>55</v>
      </c>
      <c r="C7992" s="98" t="s">
        <v>82</v>
      </c>
      <c r="D7992" s="106">
        <v>43160</v>
      </c>
      <c r="E7992" s="98" t="s">
        <v>197</v>
      </c>
      <c r="F7992" s="100">
        <v>43101</v>
      </c>
      <c r="G7992" s="98">
        <v>15862.84</v>
      </c>
      <c r="H7992" s="98">
        <v>1506.99</v>
      </c>
    </row>
    <row r="7993" spans="1:8" x14ac:dyDescent="0.2">
      <c r="A7993" s="98" t="s">
        <v>71</v>
      </c>
      <c r="B7993" s="98" t="s">
        <v>55</v>
      </c>
      <c r="C7993" s="98" t="s">
        <v>82</v>
      </c>
      <c r="D7993" s="106">
        <v>43160</v>
      </c>
      <c r="E7993" s="98" t="s">
        <v>196</v>
      </c>
      <c r="F7993" s="100">
        <v>43101</v>
      </c>
      <c r="G7993" s="98">
        <v>715.38</v>
      </c>
      <c r="H7993" s="98">
        <v>67.95</v>
      </c>
    </row>
    <row r="7994" spans="1:8" x14ac:dyDescent="0.2">
      <c r="A7994" s="98" t="s">
        <v>71</v>
      </c>
      <c r="B7994" s="98" t="s">
        <v>55</v>
      </c>
      <c r="C7994" s="98" t="s">
        <v>82</v>
      </c>
      <c r="D7994" s="106">
        <v>43160</v>
      </c>
      <c r="E7994" s="98" t="s">
        <v>199</v>
      </c>
      <c r="F7994" s="100">
        <v>43101</v>
      </c>
      <c r="G7994" s="98">
        <v>16578.22</v>
      </c>
      <c r="H7994" s="98">
        <v>629.92999999999995</v>
      </c>
    </row>
    <row r="7995" spans="1:8" x14ac:dyDescent="0.2">
      <c r="A7995" s="98" t="s">
        <v>71</v>
      </c>
      <c r="B7995" s="98" t="s">
        <v>55</v>
      </c>
      <c r="C7995" s="98" t="s">
        <v>80</v>
      </c>
      <c r="D7995" s="106">
        <v>43160</v>
      </c>
      <c r="E7995" s="98" t="s">
        <v>198</v>
      </c>
      <c r="F7995" s="100">
        <v>43101</v>
      </c>
      <c r="G7995" s="98">
        <v>13778.86</v>
      </c>
      <c r="H7995" s="98">
        <v>-730.3</v>
      </c>
    </row>
    <row r="7996" spans="1:8" x14ac:dyDescent="0.2">
      <c r="A7996" s="98" t="s">
        <v>71</v>
      </c>
      <c r="B7996" s="98" t="s">
        <v>55</v>
      </c>
      <c r="C7996" s="98" t="s">
        <v>80</v>
      </c>
      <c r="D7996" s="106">
        <v>43160</v>
      </c>
      <c r="E7996" s="98" t="s">
        <v>193</v>
      </c>
      <c r="F7996" s="100">
        <v>43101</v>
      </c>
      <c r="G7996" s="98">
        <v>13184.23</v>
      </c>
      <c r="H7996" s="98">
        <v>1740.32</v>
      </c>
    </row>
    <row r="7997" spans="1:8" x14ac:dyDescent="0.2">
      <c r="A7997" s="98" t="s">
        <v>71</v>
      </c>
      <c r="B7997" s="98" t="s">
        <v>55</v>
      </c>
      <c r="C7997" s="98" t="s">
        <v>80</v>
      </c>
      <c r="D7997" s="106">
        <v>43160</v>
      </c>
      <c r="E7997" s="98" t="s">
        <v>192</v>
      </c>
      <c r="F7997" s="100">
        <v>43101</v>
      </c>
      <c r="G7997" s="98">
        <v>594.63</v>
      </c>
      <c r="H7997" s="98">
        <v>78.47</v>
      </c>
    </row>
    <row r="7998" spans="1:8" x14ac:dyDescent="0.2">
      <c r="A7998" s="98" t="s">
        <v>71</v>
      </c>
      <c r="B7998" s="98" t="s">
        <v>55</v>
      </c>
      <c r="C7998" s="98" t="s">
        <v>80</v>
      </c>
      <c r="D7998" s="106">
        <v>43160</v>
      </c>
      <c r="E7998" s="98" t="s">
        <v>199</v>
      </c>
      <c r="F7998" s="100">
        <v>43101</v>
      </c>
      <c r="G7998" s="98">
        <v>13778.86</v>
      </c>
      <c r="H7998" s="98">
        <v>730.3</v>
      </c>
    </row>
    <row r="7999" spans="1:8" x14ac:dyDescent="0.2">
      <c r="A7999" s="98" t="s">
        <v>71</v>
      </c>
      <c r="B7999" s="98" t="s">
        <v>55</v>
      </c>
      <c r="C7999" s="98" t="s">
        <v>81</v>
      </c>
      <c r="D7999" s="106">
        <v>43160</v>
      </c>
      <c r="E7999" s="98" t="s">
        <v>198</v>
      </c>
      <c r="F7999" s="100">
        <v>43101</v>
      </c>
      <c r="G7999" s="98">
        <v>37647.39</v>
      </c>
      <c r="H7999" s="98">
        <v>-978.87</v>
      </c>
    </row>
    <row r="8000" spans="1:8" x14ac:dyDescent="0.2">
      <c r="A8000" s="98" t="s">
        <v>71</v>
      </c>
      <c r="B8000" s="98" t="s">
        <v>55</v>
      </c>
      <c r="C8000" s="98" t="s">
        <v>81</v>
      </c>
      <c r="D8000" s="106">
        <v>43160</v>
      </c>
      <c r="E8000" s="98" t="s">
        <v>195</v>
      </c>
      <c r="F8000" s="100">
        <v>43101</v>
      </c>
      <c r="G8000" s="98">
        <v>36022.769999999997</v>
      </c>
      <c r="H8000" s="98">
        <v>2341.46</v>
      </c>
    </row>
    <row r="8001" spans="1:8" x14ac:dyDescent="0.2">
      <c r="A8001" s="98" t="s">
        <v>71</v>
      </c>
      <c r="B8001" s="98" t="s">
        <v>55</v>
      </c>
      <c r="C8001" s="98" t="s">
        <v>81</v>
      </c>
      <c r="D8001" s="106">
        <v>43160</v>
      </c>
      <c r="E8001" s="98" t="s">
        <v>194</v>
      </c>
      <c r="F8001" s="100">
        <v>43101</v>
      </c>
      <c r="G8001" s="98">
        <v>1624.62</v>
      </c>
      <c r="H8001" s="98">
        <v>105.57</v>
      </c>
    </row>
    <row r="8002" spans="1:8" x14ac:dyDescent="0.2">
      <c r="A8002" s="98" t="s">
        <v>71</v>
      </c>
      <c r="B8002" s="98" t="s">
        <v>55</v>
      </c>
      <c r="C8002" s="98" t="s">
        <v>81</v>
      </c>
      <c r="D8002" s="106">
        <v>43160</v>
      </c>
      <c r="E8002" s="98" t="s">
        <v>199</v>
      </c>
      <c r="F8002" s="100">
        <v>43101</v>
      </c>
      <c r="G8002" s="98">
        <v>37647.39</v>
      </c>
      <c r="H8002" s="98">
        <v>978.87</v>
      </c>
    </row>
    <row r="8003" spans="1:8" x14ac:dyDescent="0.2">
      <c r="A8003" s="98" t="s">
        <v>71</v>
      </c>
      <c r="B8003" s="98" t="s">
        <v>55</v>
      </c>
      <c r="C8003" s="98" t="s">
        <v>82</v>
      </c>
      <c r="D8003" s="106">
        <v>43160</v>
      </c>
      <c r="E8003" s="98" t="s">
        <v>198</v>
      </c>
      <c r="F8003" s="100">
        <v>43101</v>
      </c>
      <c r="G8003" s="98">
        <v>16578.22</v>
      </c>
      <c r="H8003" s="98">
        <v>-629.92999999999995</v>
      </c>
    </row>
    <row r="8004" spans="1:8" x14ac:dyDescent="0.2">
      <c r="A8004" s="98" t="s">
        <v>71</v>
      </c>
      <c r="B8004" s="98" t="s">
        <v>55</v>
      </c>
      <c r="C8004" s="98" t="s">
        <v>80</v>
      </c>
      <c r="D8004" s="106">
        <v>43191</v>
      </c>
      <c r="E8004" s="98" t="s">
        <v>198</v>
      </c>
      <c r="F8004" s="100">
        <v>43101</v>
      </c>
      <c r="G8004" s="98">
        <v>962.13</v>
      </c>
      <c r="H8004" s="98">
        <v>-50.98</v>
      </c>
    </row>
    <row r="8005" spans="1:8" x14ac:dyDescent="0.2">
      <c r="A8005" s="98" t="s">
        <v>71</v>
      </c>
      <c r="B8005" s="98" t="s">
        <v>55</v>
      </c>
      <c r="C8005" s="98" t="s">
        <v>80</v>
      </c>
      <c r="D8005" s="106">
        <v>43191</v>
      </c>
      <c r="E8005" s="98" t="s">
        <v>193</v>
      </c>
      <c r="F8005" s="100">
        <v>43101</v>
      </c>
      <c r="G8005" s="98">
        <v>920.6</v>
      </c>
      <c r="H8005" s="98">
        <v>121.54</v>
      </c>
    </row>
    <row r="8006" spans="1:8" x14ac:dyDescent="0.2">
      <c r="A8006" s="98" t="s">
        <v>71</v>
      </c>
      <c r="B8006" s="98" t="s">
        <v>55</v>
      </c>
      <c r="C8006" s="98" t="s">
        <v>80</v>
      </c>
      <c r="D8006" s="106">
        <v>43191</v>
      </c>
      <c r="E8006" s="98" t="s">
        <v>192</v>
      </c>
      <c r="F8006" s="100">
        <v>43101</v>
      </c>
      <c r="G8006" s="98">
        <v>41.53</v>
      </c>
      <c r="H8006" s="98">
        <v>5.48</v>
      </c>
    </row>
    <row r="8007" spans="1:8" x14ac:dyDescent="0.2">
      <c r="A8007" s="98" t="s">
        <v>71</v>
      </c>
      <c r="B8007" s="98" t="s">
        <v>55</v>
      </c>
      <c r="C8007" s="98" t="s">
        <v>80</v>
      </c>
      <c r="D8007" s="106">
        <v>43191</v>
      </c>
      <c r="E8007" s="98" t="s">
        <v>199</v>
      </c>
      <c r="F8007" s="100">
        <v>43101</v>
      </c>
      <c r="G8007" s="98">
        <v>962.13</v>
      </c>
      <c r="H8007" s="98">
        <v>50.98</v>
      </c>
    </row>
    <row r="8008" spans="1:8" x14ac:dyDescent="0.2">
      <c r="A8008" s="98" t="s">
        <v>71</v>
      </c>
      <c r="B8008" s="98" t="s">
        <v>55</v>
      </c>
      <c r="C8008" s="98" t="s">
        <v>81</v>
      </c>
      <c r="D8008" s="106">
        <v>43191</v>
      </c>
      <c r="E8008" s="98" t="s">
        <v>198</v>
      </c>
      <c r="F8008" s="100">
        <v>43101</v>
      </c>
      <c r="G8008" s="98">
        <v>5888.56</v>
      </c>
      <c r="H8008" s="98">
        <v>-153.13999999999999</v>
      </c>
    </row>
    <row r="8009" spans="1:8" x14ac:dyDescent="0.2">
      <c r="A8009" s="98" t="s">
        <v>71</v>
      </c>
      <c r="B8009" s="98" t="s">
        <v>55</v>
      </c>
      <c r="C8009" s="98" t="s">
        <v>81</v>
      </c>
      <c r="D8009" s="106">
        <v>43191</v>
      </c>
      <c r="E8009" s="98" t="s">
        <v>195</v>
      </c>
      <c r="F8009" s="100">
        <v>43101</v>
      </c>
      <c r="G8009" s="98">
        <v>5634.44</v>
      </c>
      <c r="H8009" s="98">
        <v>366.24</v>
      </c>
    </row>
    <row r="8010" spans="1:8" x14ac:dyDescent="0.2">
      <c r="A8010" s="98" t="s">
        <v>71</v>
      </c>
      <c r="B8010" s="98" t="s">
        <v>55</v>
      </c>
      <c r="C8010" s="98" t="s">
        <v>80</v>
      </c>
      <c r="D8010" s="106">
        <v>43191</v>
      </c>
      <c r="E8010" s="98" t="s">
        <v>193</v>
      </c>
      <c r="F8010" s="100">
        <v>43101</v>
      </c>
      <c r="G8010" s="98">
        <v>148.28</v>
      </c>
      <c r="H8010" s="98">
        <v>19.579999999999998</v>
      </c>
    </row>
    <row r="8011" spans="1:8" x14ac:dyDescent="0.2">
      <c r="A8011" s="98" t="s">
        <v>71</v>
      </c>
      <c r="B8011" s="98" t="s">
        <v>55</v>
      </c>
      <c r="C8011" s="98" t="s">
        <v>80</v>
      </c>
      <c r="D8011" s="106">
        <v>43191</v>
      </c>
      <c r="E8011" s="98" t="s">
        <v>192</v>
      </c>
      <c r="F8011" s="100">
        <v>43101</v>
      </c>
      <c r="G8011" s="98">
        <v>6.69</v>
      </c>
      <c r="H8011" s="98">
        <v>0.88</v>
      </c>
    </row>
    <row r="8012" spans="1:8" x14ac:dyDescent="0.2">
      <c r="A8012" s="98" t="s">
        <v>71</v>
      </c>
      <c r="B8012" s="98" t="s">
        <v>55</v>
      </c>
      <c r="C8012" s="98" t="s">
        <v>81</v>
      </c>
      <c r="D8012" s="106">
        <v>43191</v>
      </c>
      <c r="E8012" s="98" t="s">
        <v>198</v>
      </c>
      <c r="F8012" s="100">
        <v>43101</v>
      </c>
      <c r="G8012" s="98">
        <v>524.82000000000005</v>
      </c>
      <c r="H8012" s="98">
        <v>-13.63</v>
      </c>
    </row>
    <row r="8013" spans="1:8" x14ac:dyDescent="0.2">
      <c r="A8013" s="98" t="s">
        <v>71</v>
      </c>
      <c r="B8013" s="98" t="s">
        <v>55</v>
      </c>
      <c r="C8013" s="98" t="s">
        <v>81</v>
      </c>
      <c r="D8013" s="106">
        <v>43191</v>
      </c>
      <c r="E8013" s="98" t="s">
        <v>195</v>
      </c>
      <c r="F8013" s="100">
        <v>43101</v>
      </c>
      <c r="G8013" s="98">
        <v>502.17</v>
      </c>
      <c r="H8013" s="98">
        <v>32.64</v>
      </c>
    </row>
    <row r="8014" spans="1:8" x14ac:dyDescent="0.2">
      <c r="A8014" s="98" t="s">
        <v>71</v>
      </c>
      <c r="B8014" s="98" t="s">
        <v>55</v>
      </c>
      <c r="C8014" s="98" t="s">
        <v>81</v>
      </c>
      <c r="D8014" s="106">
        <v>43191</v>
      </c>
      <c r="E8014" s="98" t="s">
        <v>194</v>
      </c>
      <c r="F8014" s="100">
        <v>43101</v>
      </c>
      <c r="G8014" s="98">
        <v>22.65</v>
      </c>
      <c r="H8014" s="98">
        <v>1.47</v>
      </c>
    </row>
    <row r="8015" spans="1:8" x14ac:dyDescent="0.2">
      <c r="A8015" s="98" t="s">
        <v>71</v>
      </c>
      <c r="B8015" s="98" t="s">
        <v>55</v>
      </c>
      <c r="C8015" s="98" t="s">
        <v>81</v>
      </c>
      <c r="D8015" s="106">
        <v>43191</v>
      </c>
      <c r="E8015" s="98" t="s">
        <v>199</v>
      </c>
      <c r="F8015" s="100">
        <v>43101</v>
      </c>
      <c r="G8015" s="98">
        <v>524.82000000000005</v>
      </c>
      <c r="H8015" s="98">
        <v>13.63</v>
      </c>
    </row>
    <row r="8016" spans="1:8" x14ac:dyDescent="0.2">
      <c r="A8016" s="98" t="s">
        <v>71</v>
      </c>
      <c r="B8016" s="98" t="s">
        <v>55</v>
      </c>
      <c r="C8016" s="98" t="s">
        <v>82</v>
      </c>
      <c r="D8016" s="106">
        <v>43191</v>
      </c>
      <c r="E8016" s="98" t="s">
        <v>198</v>
      </c>
      <c r="F8016" s="100">
        <v>43101</v>
      </c>
      <c r="G8016" s="98">
        <v>154.21</v>
      </c>
      <c r="H8016" s="98">
        <v>-5.85</v>
      </c>
    </row>
    <row r="8017" spans="1:8" x14ac:dyDescent="0.2">
      <c r="A8017" s="98" t="s">
        <v>71</v>
      </c>
      <c r="B8017" s="98" t="s">
        <v>55</v>
      </c>
      <c r="C8017" s="98" t="s">
        <v>82</v>
      </c>
      <c r="D8017" s="106">
        <v>43191</v>
      </c>
      <c r="E8017" s="98" t="s">
        <v>197</v>
      </c>
      <c r="F8017" s="100">
        <v>43101</v>
      </c>
      <c r="G8017" s="98">
        <v>147.56</v>
      </c>
      <c r="H8017" s="98">
        <v>14.02</v>
      </c>
    </row>
    <row r="8018" spans="1:8" x14ac:dyDescent="0.2">
      <c r="A8018" s="98" t="s">
        <v>71</v>
      </c>
      <c r="B8018" s="98" t="s">
        <v>55</v>
      </c>
      <c r="C8018" s="98" t="s">
        <v>82</v>
      </c>
      <c r="D8018" s="106">
        <v>43191</v>
      </c>
      <c r="E8018" s="98" t="s">
        <v>196</v>
      </c>
      <c r="F8018" s="100">
        <v>43101</v>
      </c>
      <c r="G8018" s="98">
        <v>6.65</v>
      </c>
      <c r="H8018" s="98">
        <v>0.63</v>
      </c>
    </row>
    <row r="8019" spans="1:8" x14ac:dyDescent="0.2">
      <c r="A8019" s="98" t="s">
        <v>71</v>
      </c>
      <c r="B8019" s="98" t="s">
        <v>55</v>
      </c>
      <c r="C8019" s="98" t="s">
        <v>82</v>
      </c>
      <c r="D8019" s="106">
        <v>43191</v>
      </c>
      <c r="E8019" s="98" t="s">
        <v>199</v>
      </c>
      <c r="F8019" s="100">
        <v>43101</v>
      </c>
      <c r="G8019" s="98">
        <v>154.21</v>
      </c>
      <c r="H8019" s="98">
        <v>5.85</v>
      </c>
    </row>
    <row r="8020" spans="1:8" x14ac:dyDescent="0.2">
      <c r="A8020" s="98" t="s">
        <v>71</v>
      </c>
      <c r="B8020" s="98" t="s">
        <v>54</v>
      </c>
      <c r="C8020" s="98" t="s">
        <v>80</v>
      </c>
      <c r="D8020" s="106">
        <v>43191</v>
      </c>
      <c r="E8020" s="98" t="s">
        <v>198</v>
      </c>
      <c r="F8020" s="100">
        <v>43101</v>
      </c>
      <c r="G8020" s="98">
        <v>95535.57</v>
      </c>
      <c r="H8020" s="98">
        <v>-5063.55</v>
      </c>
    </row>
    <row r="8021" spans="1:8" x14ac:dyDescent="0.2">
      <c r="A8021" s="98" t="s">
        <v>71</v>
      </c>
      <c r="B8021" s="98" t="s">
        <v>54</v>
      </c>
      <c r="C8021" s="98" t="s">
        <v>80</v>
      </c>
      <c r="D8021" s="106">
        <v>43191</v>
      </c>
      <c r="E8021" s="98" t="s">
        <v>193</v>
      </c>
      <c r="F8021" s="100">
        <v>43101</v>
      </c>
      <c r="G8021" s="98">
        <v>91412.82</v>
      </c>
      <c r="H8021" s="98">
        <v>12066.52</v>
      </c>
    </row>
    <row r="8022" spans="1:8" x14ac:dyDescent="0.2">
      <c r="A8022" s="98" t="s">
        <v>71</v>
      </c>
      <c r="B8022" s="98" t="s">
        <v>54</v>
      </c>
      <c r="C8022" s="98" t="s">
        <v>80</v>
      </c>
      <c r="D8022" s="106">
        <v>43191</v>
      </c>
      <c r="E8022" s="98" t="s">
        <v>192</v>
      </c>
      <c r="F8022" s="100">
        <v>43101</v>
      </c>
      <c r="G8022" s="98">
        <v>4122.75</v>
      </c>
      <c r="H8022" s="98">
        <v>544.22</v>
      </c>
    </row>
    <row r="8023" spans="1:8" x14ac:dyDescent="0.2">
      <c r="A8023" s="98" t="s">
        <v>71</v>
      </c>
      <c r="B8023" s="98" t="s">
        <v>54</v>
      </c>
      <c r="C8023" s="98" t="s">
        <v>80</v>
      </c>
      <c r="D8023" s="106">
        <v>43191</v>
      </c>
      <c r="E8023" s="98" t="s">
        <v>199</v>
      </c>
      <c r="F8023" s="100">
        <v>43101</v>
      </c>
      <c r="G8023" s="98">
        <v>95535.57</v>
      </c>
      <c r="H8023" s="98">
        <v>5063.55</v>
      </c>
    </row>
    <row r="8024" spans="1:8" x14ac:dyDescent="0.2">
      <c r="A8024" s="98" t="s">
        <v>71</v>
      </c>
      <c r="B8024" s="98" t="s">
        <v>54</v>
      </c>
      <c r="C8024" s="98" t="s">
        <v>81</v>
      </c>
      <c r="D8024" s="106">
        <v>43191</v>
      </c>
      <c r="E8024" s="98" t="s">
        <v>198</v>
      </c>
      <c r="F8024" s="100">
        <v>43101</v>
      </c>
      <c r="G8024" s="98">
        <v>347161.27</v>
      </c>
      <c r="H8024" s="98">
        <v>-9026.11</v>
      </c>
    </row>
    <row r="8025" spans="1:8" x14ac:dyDescent="0.2">
      <c r="A8025" s="98" t="s">
        <v>71</v>
      </c>
      <c r="B8025" s="98" t="s">
        <v>54</v>
      </c>
      <c r="C8025" s="98" t="s">
        <v>81</v>
      </c>
      <c r="D8025" s="106">
        <v>43191</v>
      </c>
      <c r="E8025" s="98" t="s">
        <v>195</v>
      </c>
      <c r="F8025" s="100">
        <v>43101</v>
      </c>
      <c r="G8025" s="98">
        <v>332179.94</v>
      </c>
      <c r="H8025" s="98">
        <v>21591.89</v>
      </c>
    </row>
    <row r="8026" spans="1:8" x14ac:dyDescent="0.2">
      <c r="A8026" s="98" t="s">
        <v>71</v>
      </c>
      <c r="B8026" s="98" t="s">
        <v>54</v>
      </c>
      <c r="C8026" s="98" t="s">
        <v>81</v>
      </c>
      <c r="D8026" s="106">
        <v>43191</v>
      </c>
      <c r="E8026" s="98" t="s">
        <v>194</v>
      </c>
      <c r="F8026" s="100">
        <v>43101</v>
      </c>
      <c r="G8026" s="98">
        <v>14981.33</v>
      </c>
      <c r="H8026" s="98">
        <v>973.71</v>
      </c>
    </row>
    <row r="8027" spans="1:8" x14ac:dyDescent="0.2">
      <c r="A8027" s="98" t="s">
        <v>71</v>
      </c>
      <c r="B8027" s="98" t="s">
        <v>54</v>
      </c>
      <c r="C8027" s="98" t="s">
        <v>81</v>
      </c>
      <c r="D8027" s="106">
        <v>43191</v>
      </c>
      <c r="E8027" s="98" t="s">
        <v>199</v>
      </c>
      <c r="F8027" s="100">
        <v>43101</v>
      </c>
      <c r="G8027" s="98">
        <v>347161.27</v>
      </c>
      <c r="H8027" s="98">
        <v>9026.11</v>
      </c>
    </row>
    <row r="8028" spans="1:8" x14ac:dyDescent="0.2">
      <c r="A8028" s="98" t="s">
        <v>71</v>
      </c>
      <c r="B8028" s="98" t="s">
        <v>54</v>
      </c>
      <c r="C8028" s="98" t="s">
        <v>82</v>
      </c>
      <c r="D8028" s="106">
        <v>43191</v>
      </c>
      <c r="E8028" s="98" t="s">
        <v>198</v>
      </c>
      <c r="F8028" s="100">
        <v>43101</v>
      </c>
      <c r="G8028" s="98">
        <v>86404.86</v>
      </c>
      <c r="H8028" s="98">
        <v>-3283.48</v>
      </c>
    </row>
    <row r="8029" spans="1:8" x14ac:dyDescent="0.2">
      <c r="A8029" s="98" t="s">
        <v>71</v>
      </c>
      <c r="B8029" s="98" t="s">
        <v>54</v>
      </c>
      <c r="C8029" s="98" t="s">
        <v>82</v>
      </c>
      <c r="D8029" s="106">
        <v>43191</v>
      </c>
      <c r="E8029" s="98" t="s">
        <v>197</v>
      </c>
      <c r="F8029" s="100">
        <v>43101</v>
      </c>
      <c r="G8029" s="98">
        <v>82676.179999999993</v>
      </c>
      <c r="H8029" s="98">
        <v>7854.37</v>
      </c>
    </row>
    <row r="8030" spans="1:8" x14ac:dyDescent="0.2">
      <c r="A8030" s="98" t="s">
        <v>71</v>
      </c>
      <c r="B8030" s="98" t="s">
        <v>54</v>
      </c>
      <c r="C8030" s="98" t="s">
        <v>82</v>
      </c>
      <c r="D8030" s="106">
        <v>43191</v>
      </c>
      <c r="E8030" s="98" t="s">
        <v>196</v>
      </c>
      <c r="F8030" s="100">
        <v>43101</v>
      </c>
      <c r="G8030" s="98">
        <v>3728.68</v>
      </c>
      <c r="H8030" s="98">
        <v>354.24</v>
      </c>
    </row>
    <row r="8031" spans="1:8" x14ac:dyDescent="0.2">
      <c r="A8031" s="98" t="s">
        <v>71</v>
      </c>
      <c r="B8031" s="98" t="s">
        <v>54</v>
      </c>
      <c r="C8031" s="98" t="s">
        <v>82</v>
      </c>
      <c r="D8031" s="106">
        <v>43191</v>
      </c>
      <c r="E8031" s="98" t="s">
        <v>199</v>
      </c>
      <c r="F8031" s="100">
        <v>43101</v>
      </c>
      <c r="G8031" s="98">
        <v>86404.86</v>
      </c>
      <c r="H8031" s="98">
        <v>3283.48</v>
      </c>
    </row>
    <row r="8032" spans="1:8" x14ac:dyDescent="0.2">
      <c r="A8032" s="98" t="s">
        <v>71</v>
      </c>
      <c r="B8032" s="98" t="s">
        <v>54</v>
      </c>
      <c r="C8032" s="98" t="s">
        <v>80</v>
      </c>
      <c r="D8032" s="106">
        <v>43191</v>
      </c>
      <c r="E8032" s="98" t="s">
        <v>198</v>
      </c>
      <c r="F8032" s="100">
        <v>43101</v>
      </c>
      <c r="G8032" s="98">
        <v>151508.89000000001</v>
      </c>
      <c r="H8032" s="98">
        <v>-8029.98</v>
      </c>
    </row>
    <row r="8033" spans="1:8" x14ac:dyDescent="0.2">
      <c r="A8033" s="98" t="s">
        <v>71</v>
      </c>
      <c r="B8033" s="98" t="s">
        <v>54</v>
      </c>
      <c r="C8033" s="98" t="s">
        <v>80</v>
      </c>
      <c r="D8033" s="106">
        <v>43191</v>
      </c>
      <c r="E8033" s="98" t="s">
        <v>193</v>
      </c>
      <c r="F8033" s="100">
        <v>43101</v>
      </c>
      <c r="G8033" s="98">
        <v>144970.74</v>
      </c>
      <c r="H8033" s="98">
        <v>19136.22</v>
      </c>
    </row>
    <row r="8034" spans="1:8" x14ac:dyDescent="0.2">
      <c r="A8034" s="98" t="s">
        <v>71</v>
      </c>
      <c r="B8034" s="98" t="s">
        <v>54</v>
      </c>
      <c r="C8034" s="98" t="s">
        <v>80</v>
      </c>
      <c r="D8034" s="106">
        <v>43191</v>
      </c>
      <c r="E8034" s="98" t="s">
        <v>192</v>
      </c>
      <c r="F8034" s="100">
        <v>43101</v>
      </c>
      <c r="G8034" s="98">
        <v>6538.15</v>
      </c>
      <c r="H8034" s="98">
        <v>863.17</v>
      </c>
    </row>
    <row r="8035" spans="1:8" x14ac:dyDescent="0.2">
      <c r="A8035" s="98" t="s">
        <v>71</v>
      </c>
      <c r="B8035" s="98" t="s">
        <v>54</v>
      </c>
      <c r="C8035" s="98" t="s">
        <v>80</v>
      </c>
      <c r="D8035" s="106">
        <v>43191</v>
      </c>
      <c r="E8035" s="98" t="s">
        <v>199</v>
      </c>
      <c r="F8035" s="100">
        <v>43101</v>
      </c>
      <c r="G8035" s="98">
        <v>151508.89000000001</v>
      </c>
      <c r="H8035" s="98">
        <v>8029.98</v>
      </c>
    </row>
    <row r="8036" spans="1:8" x14ac:dyDescent="0.2">
      <c r="A8036" s="98" t="s">
        <v>71</v>
      </c>
      <c r="B8036" s="98" t="s">
        <v>54</v>
      </c>
      <c r="C8036" s="98" t="s">
        <v>81</v>
      </c>
      <c r="D8036" s="106">
        <v>43191</v>
      </c>
      <c r="E8036" s="98" t="s">
        <v>198</v>
      </c>
      <c r="F8036" s="100">
        <v>43101</v>
      </c>
      <c r="G8036" s="98">
        <v>555044.23</v>
      </c>
      <c r="H8036" s="98">
        <v>-14431.09</v>
      </c>
    </row>
    <row r="8037" spans="1:8" x14ac:dyDescent="0.2">
      <c r="A8037" s="98" t="s">
        <v>71</v>
      </c>
      <c r="B8037" s="98" t="s">
        <v>54</v>
      </c>
      <c r="C8037" s="98" t="s">
        <v>81</v>
      </c>
      <c r="D8037" s="106">
        <v>43191</v>
      </c>
      <c r="E8037" s="98" t="s">
        <v>195</v>
      </c>
      <c r="F8037" s="100">
        <v>43101</v>
      </c>
      <c r="G8037" s="98">
        <v>531092.04</v>
      </c>
      <c r="H8037" s="98">
        <v>34521.089999999997</v>
      </c>
    </row>
    <row r="8038" spans="1:8" x14ac:dyDescent="0.2">
      <c r="A8038" s="98" t="s">
        <v>71</v>
      </c>
      <c r="B8038" s="98" t="s">
        <v>54</v>
      </c>
      <c r="C8038" s="98" t="s">
        <v>81</v>
      </c>
      <c r="D8038" s="106">
        <v>43191</v>
      </c>
      <c r="E8038" s="98" t="s">
        <v>194</v>
      </c>
      <c r="F8038" s="100">
        <v>43101</v>
      </c>
      <c r="G8038" s="98">
        <v>23952.19</v>
      </c>
      <c r="H8038" s="98">
        <v>1556.94</v>
      </c>
    </row>
    <row r="8039" spans="1:8" x14ac:dyDescent="0.2">
      <c r="A8039" s="98" t="s">
        <v>71</v>
      </c>
      <c r="B8039" s="98" t="s">
        <v>54</v>
      </c>
      <c r="C8039" s="98" t="s">
        <v>81</v>
      </c>
      <c r="D8039" s="106">
        <v>43191</v>
      </c>
      <c r="E8039" s="98" t="s">
        <v>199</v>
      </c>
      <c r="F8039" s="100">
        <v>43101</v>
      </c>
      <c r="G8039" s="98">
        <v>555044.23</v>
      </c>
      <c r="H8039" s="98">
        <v>14431.09</v>
      </c>
    </row>
    <row r="8040" spans="1:8" x14ac:dyDescent="0.2">
      <c r="A8040" s="98" t="s">
        <v>71</v>
      </c>
      <c r="B8040" s="98" t="s">
        <v>54</v>
      </c>
      <c r="C8040" s="98" t="s">
        <v>82</v>
      </c>
      <c r="D8040" s="106">
        <v>43191</v>
      </c>
      <c r="E8040" s="98" t="s">
        <v>198</v>
      </c>
      <c r="F8040" s="100">
        <v>43101</v>
      </c>
      <c r="G8040" s="98">
        <v>133745.42000000001</v>
      </c>
      <c r="H8040" s="98">
        <v>-5082.2700000000004</v>
      </c>
    </row>
    <row r="8041" spans="1:8" x14ac:dyDescent="0.2">
      <c r="A8041" s="98" t="s">
        <v>71</v>
      </c>
      <c r="B8041" s="98" t="s">
        <v>54</v>
      </c>
      <c r="C8041" s="98" t="s">
        <v>82</v>
      </c>
      <c r="D8041" s="106">
        <v>43191</v>
      </c>
      <c r="E8041" s="98" t="s">
        <v>197</v>
      </c>
      <c r="F8041" s="100">
        <v>43101</v>
      </c>
      <c r="G8041" s="98">
        <v>127973.86</v>
      </c>
      <c r="H8041" s="98">
        <v>12157.49</v>
      </c>
    </row>
    <row r="8042" spans="1:8" x14ac:dyDescent="0.2">
      <c r="A8042" s="98" t="s">
        <v>71</v>
      </c>
      <c r="B8042" s="98" t="s">
        <v>54</v>
      </c>
      <c r="C8042" s="98" t="s">
        <v>82</v>
      </c>
      <c r="D8042" s="106">
        <v>43191</v>
      </c>
      <c r="E8042" s="98" t="s">
        <v>196</v>
      </c>
      <c r="F8042" s="100">
        <v>43101</v>
      </c>
      <c r="G8042" s="98">
        <v>5771.56</v>
      </c>
      <c r="H8042" s="98">
        <v>548.35</v>
      </c>
    </row>
    <row r="8043" spans="1:8" x14ac:dyDescent="0.2">
      <c r="A8043" s="98" t="s">
        <v>71</v>
      </c>
      <c r="B8043" s="98" t="s">
        <v>54</v>
      </c>
      <c r="C8043" s="98" t="s">
        <v>82</v>
      </c>
      <c r="D8043" s="106">
        <v>43191</v>
      </c>
      <c r="E8043" s="98" t="s">
        <v>199</v>
      </c>
      <c r="F8043" s="100">
        <v>43101</v>
      </c>
      <c r="G8043" s="98">
        <v>133745.42000000001</v>
      </c>
      <c r="H8043" s="98">
        <v>5082.2700000000004</v>
      </c>
    </row>
    <row r="8044" spans="1:8" x14ac:dyDescent="0.2">
      <c r="A8044" s="98" t="s">
        <v>71</v>
      </c>
      <c r="B8044" s="98" t="s">
        <v>55</v>
      </c>
      <c r="C8044" s="98" t="s">
        <v>80</v>
      </c>
      <c r="D8044" s="106">
        <v>43160</v>
      </c>
      <c r="E8044" s="98" t="s">
        <v>198</v>
      </c>
      <c r="F8044" s="100">
        <v>43101</v>
      </c>
      <c r="G8044" s="98">
        <v>8229.09</v>
      </c>
      <c r="H8044" s="98">
        <v>-436.15</v>
      </c>
    </row>
    <row r="8045" spans="1:8" x14ac:dyDescent="0.2">
      <c r="A8045" s="98" t="s">
        <v>71</v>
      </c>
      <c r="B8045" s="98" t="s">
        <v>55</v>
      </c>
      <c r="C8045" s="98" t="s">
        <v>80</v>
      </c>
      <c r="D8045" s="106">
        <v>43160</v>
      </c>
      <c r="E8045" s="98" t="s">
        <v>193</v>
      </c>
      <c r="F8045" s="100">
        <v>43101</v>
      </c>
      <c r="G8045" s="98">
        <v>7874</v>
      </c>
      <c r="H8045" s="98">
        <v>1039.3800000000001</v>
      </c>
    </row>
    <row r="8046" spans="1:8" x14ac:dyDescent="0.2">
      <c r="A8046" s="98" t="s">
        <v>71</v>
      </c>
      <c r="B8046" s="98" t="s">
        <v>55</v>
      </c>
      <c r="C8046" s="98" t="s">
        <v>80</v>
      </c>
      <c r="D8046" s="106">
        <v>43160</v>
      </c>
      <c r="E8046" s="98" t="s">
        <v>192</v>
      </c>
      <c r="F8046" s="100">
        <v>43101</v>
      </c>
      <c r="G8046" s="98">
        <v>355.09</v>
      </c>
      <c r="H8046" s="98">
        <v>46.87</v>
      </c>
    </row>
    <row r="8047" spans="1:8" x14ac:dyDescent="0.2">
      <c r="A8047" s="98" t="s">
        <v>71</v>
      </c>
      <c r="B8047" s="98" t="s">
        <v>55</v>
      </c>
      <c r="C8047" s="98" t="s">
        <v>80</v>
      </c>
      <c r="D8047" s="106">
        <v>43160</v>
      </c>
      <c r="E8047" s="98" t="s">
        <v>199</v>
      </c>
      <c r="F8047" s="100">
        <v>43101</v>
      </c>
      <c r="G8047" s="98">
        <v>8229.09</v>
      </c>
      <c r="H8047" s="98">
        <v>436.15</v>
      </c>
    </row>
    <row r="8048" spans="1:8" x14ac:dyDescent="0.2">
      <c r="A8048" s="98" t="s">
        <v>71</v>
      </c>
      <c r="B8048" s="98" t="s">
        <v>55</v>
      </c>
      <c r="C8048" s="98" t="s">
        <v>81</v>
      </c>
      <c r="D8048" s="106">
        <v>43160</v>
      </c>
      <c r="E8048" s="98" t="s">
        <v>198</v>
      </c>
      <c r="F8048" s="100">
        <v>43101</v>
      </c>
      <c r="G8048" s="98">
        <v>25099.47</v>
      </c>
      <c r="H8048" s="98">
        <v>-652.59</v>
      </c>
    </row>
    <row r="8049" spans="1:8" x14ac:dyDescent="0.2">
      <c r="A8049" s="98" t="s">
        <v>71</v>
      </c>
      <c r="B8049" s="98" t="s">
        <v>55</v>
      </c>
      <c r="C8049" s="98" t="s">
        <v>81</v>
      </c>
      <c r="D8049" s="106">
        <v>43160</v>
      </c>
      <c r="E8049" s="98" t="s">
        <v>195</v>
      </c>
      <c r="F8049" s="100">
        <v>43101</v>
      </c>
      <c r="G8049" s="98">
        <v>24016.33</v>
      </c>
      <c r="H8049" s="98">
        <v>1561.06</v>
      </c>
    </row>
    <row r="8050" spans="1:8" x14ac:dyDescent="0.2">
      <c r="A8050" s="98" t="s">
        <v>71</v>
      </c>
      <c r="B8050" s="98" t="s">
        <v>55</v>
      </c>
      <c r="C8050" s="98" t="s">
        <v>81</v>
      </c>
      <c r="D8050" s="106">
        <v>43160</v>
      </c>
      <c r="E8050" s="98" t="s">
        <v>194</v>
      </c>
      <c r="F8050" s="100">
        <v>43101</v>
      </c>
      <c r="G8050" s="98">
        <v>1083.1400000000001</v>
      </c>
      <c r="H8050" s="98">
        <v>70.400000000000006</v>
      </c>
    </row>
    <row r="8051" spans="1:8" x14ac:dyDescent="0.2">
      <c r="A8051" s="98" t="s">
        <v>71</v>
      </c>
      <c r="B8051" s="98" t="s">
        <v>55</v>
      </c>
      <c r="C8051" s="98" t="s">
        <v>81</v>
      </c>
      <c r="D8051" s="106">
        <v>43160</v>
      </c>
      <c r="E8051" s="98" t="s">
        <v>199</v>
      </c>
      <c r="F8051" s="100">
        <v>43101</v>
      </c>
      <c r="G8051" s="98">
        <v>25099.47</v>
      </c>
      <c r="H8051" s="98">
        <v>652.59</v>
      </c>
    </row>
    <row r="8052" spans="1:8" x14ac:dyDescent="0.2">
      <c r="A8052" s="98" t="s">
        <v>71</v>
      </c>
      <c r="B8052" s="98" t="s">
        <v>55</v>
      </c>
      <c r="C8052" s="98" t="s">
        <v>82</v>
      </c>
      <c r="D8052" s="106">
        <v>43160</v>
      </c>
      <c r="E8052" s="98" t="s">
        <v>198</v>
      </c>
      <c r="F8052" s="100">
        <v>43101</v>
      </c>
      <c r="G8052" s="98">
        <v>7889.67</v>
      </c>
      <c r="H8052" s="98">
        <v>-299.8</v>
      </c>
    </row>
    <row r="8053" spans="1:8" x14ac:dyDescent="0.2">
      <c r="A8053" s="98" t="s">
        <v>71</v>
      </c>
      <c r="B8053" s="98" t="s">
        <v>55</v>
      </c>
      <c r="C8053" s="98" t="s">
        <v>82</v>
      </c>
      <c r="D8053" s="106">
        <v>43160</v>
      </c>
      <c r="E8053" s="98" t="s">
        <v>197</v>
      </c>
      <c r="F8053" s="100">
        <v>43101</v>
      </c>
      <c r="G8053" s="98">
        <v>7549.19</v>
      </c>
      <c r="H8053" s="98">
        <v>717.18</v>
      </c>
    </row>
    <row r="8054" spans="1:8" x14ac:dyDescent="0.2">
      <c r="A8054" s="98" t="s">
        <v>71</v>
      </c>
      <c r="B8054" s="98" t="s">
        <v>55</v>
      </c>
      <c r="C8054" s="98" t="s">
        <v>82</v>
      </c>
      <c r="D8054" s="106">
        <v>43160</v>
      </c>
      <c r="E8054" s="98" t="s">
        <v>196</v>
      </c>
      <c r="F8054" s="100">
        <v>43101</v>
      </c>
      <c r="G8054" s="98">
        <v>340.48</v>
      </c>
      <c r="H8054" s="98">
        <v>32.32</v>
      </c>
    </row>
    <row r="8055" spans="1:8" x14ac:dyDescent="0.2">
      <c r="A8055" s="98" t="s">
        <v>71</v>
      </c>
      <c r="B8055" s="98" t="s">
        <v>55</v>
      </c>
      <c r="C8055" s="98" t="s">
        <v>82</v>
      </c>
      <c r="D8055" s="106">
        <v>43160</v>
      </c>
      <c r="E8055" s="98" t="s">
        <v>199</v>
      </c>
      <c r="F8055" s="100">
        <v>43101</v>
      </c>
      <c r="G8055" s="98">
        <v>7889.67</v>
      </c>
      <c r="H8055" s="98">
        <v>299.8</v>
      </c>
    </row>
    <row r="8056" spans="1:8" x14ac:dyDescent="0.2">
      <c r="A8056" s="98" t="s">
        <v>71</v>
      </c>
      <c r="B8056" s="98" t="s">
        <v>55</v>
      </c>
      <c r="C8056" s="98" t="s">
        <v>80</v>
      </c>
      <c r="D8056" s="106">
        <v>43160</v>
      </c>
      <c r="E8056" s="98" t="s">
        <v>198</v>
      </c>
      <c r="F8056" s="100">
        <v>43101</v>
      </c>
      <c r="G8056" s="98">
        <v>2370.94</v>
      </c>
      <c r="H8056" s="98">
        <v>-125.67</v>
      </c>
    </row>
    <row r="8057" spans="1:8" x14ac:dyDescent="0.2">
      <c r="A8057" s="98" t="s">
        <v>71</v>
      </c>
      <c r="B8057" s="98" t="s">
        <v>55</v>
      </c>
      <c r="C8057" s="98" t="s">
        <v>80</v>
      </c>
      <c r="D8057" s="106">
        <v>43160</v>
      </c>
      <c r="E8057" s="98" t="s">
        <v>193</v>
      </c>
      <c r="F8057" s="100">
        <v>43101</v>
      </c>
      <c r="G8057" s="98">
        <v>2268.63</v>
      </c>
      <c r="H8057" s="98">
        <v>299.45</v>
      </c>
    </row>
    <row r="8058" spans="1:8" x14ac:dyDescent="0.2">
      <c r="A8058" s="98" t="s">
        <v>71</v>
      </c>
      <c r="B8058" s="98" t="s">
        <v>55</v>
      </c>
      <c r="C8058" s="98" t="s">
        <v>80</v>
      </c>
      <c r="D8058" s="106">
        <v>43160</v>
      </c>
      <c r="E8058" s="98" t="s">
        <v>192</v>
      </c>
      <c r="F8058" s="100">
        <v>43101</v>
      </c>
      <c r="G8058" s="98">
        <v>102.31</v>
      </c>
      <c r="H8058" s="98">
        <v>13.51</v>
      </c>
    </row>
    <row r="8059" spans="1:8" x14ac:dyDescent="0.2">
      <c r="A8059" s="98" t="s">
        <v>71</v>
      </c>
      <c r="B8059" s="98" t="s">
        <v>55</v>
      </c>
      <c r="C8059" s="98" t="s">
        <v>80</v>
      </c>
      <c r="D8059" s="106">
        <v>43160</v>
      </c>
      <c r="E8059" s="98" t="s">
        <v>199</v>
      </c>
      <c r="F8059" s="100">
        <v>43101</v>
      </c>
      <c r="G8059" s="98">
        <v>2370.94</v>
      </c>
      <c r="H8059" s="98">
        <v>125.67</v>
      </c>
    </row>
    <row r="8060" spans="1:8" x14ac:dyDescent="0.2">
      <c r="A8060" s="98" t="s">
        <v>71</v>
      </c>
      <c r="B8060" s="98" t="s">
        <v>55</v>
      </c>
      <c r="C8060" s="98" t="s">
        <v>81</v>
      </c>
      <c r="D8060" s="106">
        <v>43160</v>
      </c>
      <c r="E8060" s="98" t="s">
        <v>198</v>
      </c>
      <c r="F8060" s="100">
        <v>43101</v>
      </c>
      <c r="G8060" s="98">
        <v>8594.48</v>
      </c>
      <c r="H8060" s="98">
        <v>-223.45</v>
      </c>
    </row>
    <row r="8061" spans="1:8" x14ac:dyDescent="0.2">
      <c r="A8061" s="98" t="s">
        <v>71</v>
      </c>
      <c r="B8061" s="98" t="s">
        <v>55</v>
      </c>
      <c r="C8061" s="98" t="s">
        <v>81</v>
      </c>
      <c r="D8061" s="106">
        <v>43160</v>
      </c>
      <c r="E8061" s="98" t="s">
        <v>195</v>
      </c>
      <c r="F8061" s="100">
        <v>43101</v>
      </c>
      <c r="G8061" s="98">
        <v>8223.59</v>
      </c>
      <c r="H8061" s="98">
        <v>534.54</v>
      </c>
    </row>
    <row r="8062" spans="1:8" x14ac:dyDescent="0.2">
      <c r="A8062" s="98" t="s">
        <v>71</v>
      </c>
      <c r="B8062" s="98" t="s">
        <v>55</v>
      </c>
      <c r="C8062" s="98" t="s">
        <v>81</v>
      </c>
      <c r="D8062" s="106">
        <v>43160</v>
      </c>
      <c r="E8062" s="98" t="s">
        <v>194</v>
      </c>
      <c r="F8062" s="100">
        <v>43101</v>
      </c>
      <c r="G8062" s="98">
        <v>370.89</v>
      </c>
      <c r="H8062" s="98">
        <v>24.11</v>
      </c>
    </row>
    <row r="8063" spans="1:8" x14ac:dyDescent="0.2">
      <c r="A8063" s="98" t="s">
        <v>71</v>
      </c>
      <c r="B8063" s="98" t="s">
        <v>55</v>
      </c>
      <c r="C8063" s="98" t="s">
        <v>81</v>
      </c>
      <c r="D8063" s="106">
        <v>43160</v>
      </c>
      <c r="E8063" s="98" t="s">
        <v>199</v>
      </c>
      <c r="F8063" s="100">
        <v>43101</v>
      </c>
      <c r="G8063" s="98">
        <v>8594.48</v>
      </c>
      <c r="H8063" s="98">
        <v>223.45</v>
      </c>
    </row>
    <row r="8064" spans="1:8" x14ac:dyDescent="0.2">
      <c r="A8064" s="98" t="s">
        <v>71</v>
      </c>
      <c r="B8064" s="98" t="s">
        <v>55</v>
      </c>
      <c r="C8064" s="98" t="s">
        <v>82</v>
      </c>
      <c r="D8064" s="106">
        <v>43160</v>
      </c>
      <c r="E8064" s="98" t="s">
        <v>198</v>
      </c>
      <c r="F8064" s="100">
        <v>43101</v>
      </c>
      <c r="G8064" s="98">
        <v>2497.88</v>
      </c>
      <c r="H8064" s="98">
        <v>-94.93</v>
      </c>
    </row>
    <row r="8065" spans="1:8" x14ac:dyDescent="0.2">
      <c r="A8065" s="98" t="s">
        <v>71</v>
      </c>
      <c r="B8065" s="98" t="s">
        <v>55</v>
      </c>
      <c r="C8065" s="98" t="s">
        <v>82</v>
      </c>
      <c r="D8065" s="106">
        <v>43160</v>
      </c>
      <c r="E8065" s="98" t="s">
        <v>197</v>
      </c>
      <c r="F8065" s="100">
        <v>43101</v>
      </c>
      <c r="G8065" s="98">
        <v>2390.08</v>
      </c>
      <c r="H8065" s="98">
        <v>227.04</v>
      </c>
    </row>
    <row r="8066" spans="1:8" x14ac:dyDescent="0.2">
      <c r="A8066" s="98" t="s">
        <v>71</v>
      </c>
      <c r="B8066" s="98" t="s">
        <v>55</v>
      </c>
      <c r="C8066" s="98" t="s">
        <v>82</v>
      </c>
      <c r="D8066" s="106">
        <v>43160</v>
      </c>
      <c r="E8066" s="98" t="s">
        <v>196</v>
      </c>
      <c r="F8066" s="100">
        <v>43101</v>
      </c>
      <c r="G8066" s="98">
        <v>107.8</v>
      </c>
      <c r="H8066" s="98">
        <v>10.25</v>
      </c>
    </row>
    <row r="8067" spans="1:8" x14ac:dyDescent="0.2">
      <c r="A8067" s="98" t="s">
        <v>71</v>
      </c>
      <c r="B8067" s="98" t="s">
        <v>55</v>
      </c>
      <c r="C8067" s="98" t="s">
        <v>82</v>
      </c>
      <c r="D8067" s="106">
        <v>43160</v>
      </c>
      <c r="E8067" s="98" t="s">
        <v>199</v>
      </c>
      <c r="F8067" s="100">
        <v>43101</v>
      </c>
      <c r="G8067" s="98">
        <v>2497.88</v>
      </c>
      <c r="H8067" s="98">
        <v>94.93</v>
      </c>
    </row>
    <row r="8068" spans="1:8" x14ac:dyDescent="0.2">
      <c r="A8068" s="98" t="s">
        <v>71</v>
      </c>
      <c r="B8068" s="98" t="s">
        <v>54</v>
      </c>
      <c r="C8068" s="98" t="s">
        <v>81</v>
      </c>
      <c r="D8068" s="106">
        <v>43160</v>
      </c>
      <c r="E8068" s="98" t="s">
        <v>195</v>
      </c>
      <c r="F8068" s="100">
        <v>43101</v>
      </c>
      <c r="G8068" s="98">
        <v>402664.82</v>
      </c>
      <c r="H8068" s="98">
        <v>26173.11</v>
      </c>
    </row>
    <row r="8069" spans="1:8" x14ac:dyDescent="0.2">
      <c r="A8069" s="98" t="s">
        <v>71</v>
      </c>
      <c r="B8069" s="98" t="s">
        <v>54</v>
      </c>
      <c r="C8069" s="98" t="s">
        <v>81</v>
      </c>
      <c r="D8069" s="106">
        <v>43160</v>
      </c>
      <c r="E8069" s="98" t="s">
        <v>194</v>
      </c>
      <c r="F8069" s="100">
        <v>43101</v>
      </c>
      <c r="G8069" s="98">
        <v>18160.349999999999</v>
      </c>
      <c r="H8069" s="98">
        <v>1180.51</v>
      </c>
    </row>
    <row r="8070" spans="1:8" x14ac:dyDescent="0.2">
      <c r="A8070" s="98" t="s">
        <v>71</v>
      </c>
      <c r="B8070" s="98" t="s">
        <v>54</v>
      </c>
      <c r="C8070" s="98" t="s">
        <v>81</v>
      </c>
      <c r="D8070" s="106">
        <v>43160</v>
      </c>
      <c r="E8070" s="98" t="s">
        <v>199</v>
      </c>
      <c r="F8070" s="100">
        <v>43101</v>
      </c>
      <c r="G8070" s="98">
        <v>420825.17</v>
      </c>
      <c r="H8070" s="98">
        <v>10941.55</v>
      </c>
    </row>
    <row r="8071" spans="1:8" x14ac:dyDescent="0.2">
      <c r="A8071" s="98" t="s">
        <v>71</v>
      </c>
      <c r="B8071" s="98" t="s">
        <v>54</v>
      </c>
      <c r="C8071" s="98" t="s">
        <v>82</v>
      </c>
      <c r="D8071" s="106">
        <v>43160</v>
      </c>
      <c r="E8071" s="98" t="s">
        <v>198</v>
      </c>
      <c r="F8071" s="100">
        <v>43101</v>
      </c>
      <c r="G8071" s="98">
        <v>114623.16</v>
      </c>
      <c r="H8071" s="98">
        <v>-4355.62</v>
      </c>
    </row>
    <row r="8072" spans="1:8" x14ac:dyDescent="0.2">
      <c r="A8072" s="98" t="s">
        <v>71</v>
      </c>
      <c r="B8072" s="98" t="s">
        <v>54</v>
      </c>
      <c r="C8072" s="98" t="s">
        <v>82</v>
      </c>
      <c r="D8072" s="106">
        <v>43160</v>
      </c>
      <c r="E8072" s="98" t="s">
        <v>197</v>
      </c>
      <c r="F8072" s="100">
        <v>43101</v>
      </c>
      <c r="G8072" s="98">
        <v>109676.8</v>
      </c>
      <c r="H8072" s="98">
        <v>10419.49</v>
      </c>
    </row>
    <row r="8073" spans="1:8" x14ac:dyDescent="0.2">
      <c r="A8073" s="98" t="s">
        <v>71</v>
      </c>
      <c r="B8073" s="98" t="s">
        <v>54</v>
      </c>
      <c r="C8073" s="98" t="s">
        <v>82</v>
      </c>
      <c r="D8073" s="106">
        <v>43160</v>
      </c>
      <c r="E8073" s="98" t="s">
        <v>196</v>
      </c>
      <c r="F8073" s="100">
        <v>43101</v>
      </c>
      <c r="G8073" s="98">
        <v>4946.3599999999997</v>
      </c>
      <c r="H8073" s="98">
        <v>469.9</v>
      </c>
    </row>
    <row r="8074" spans="1:8" x14ac:dyDescent="0.2">
      <c r="A8074" s="98" t="s">
        <v>71</v>
      </c>
      <c r="B8074" s="98" t="s">
        <v>54</v>
      </c>
      <c r="C8074" s="98" t="s">
        <v>82</v>
      </c>
      <c r="D8074" s="106">
        <v>43160</v>
      </c>
      <c r="E8074" s="98" t="s">
        <v>199</v>
      </c>
      <c r="F8074" s="100">
        <v>43101</v>
      </c>
      <c r="G8074" s="98">
        <v>114623.16</v>
      </c>
      <c r="H8074" s="98">
        <v>4355.62</v>
      </c>
    </row>
    <row r="8075" spans="1:8" x14ac:dyDescent="0.2">
      <c r="A8075" s="98" t="s">
        <v>71</v>
      </c>
      <c r="B8075" s="98" t="s">
        <v>54</v>
      </c>
      <c r="C8075" s="98" t="s">
        <v>80</v>
      </c>
      <c r="D8075" s="106">
        <v>43160</v>
      </c>
      <c r="E8075" s="98" t="s">
        <v>198</v>
      </c>
      <c r="F8075" s="100">
        <v>43101</v>
      </c>
      <c r="G8075" s="98">
        <v>203765.42</v>
      </c>
      <c r="H8075" s="98">
        <v>-10799.34</v>
      </c>
    </row>
    <row r="8076" spans="1:8" x14ac:dyDescent="0.2">
      <c r="A8076" s="98" t="s">
        <v>71</v>
      </c>
      <c r="B8076" s="98" t="s">
        <v>54</v>
      </c>
      <c r="C8076" s="98" t="s">
        <v>80</v>
      </c>
      <c r="D8076" s="106">
        <v>43160</v>
      </c>
      <c r="E8076" s="98" t="s">
        <v>193</v>
      </c>
      <c r="F8076" s="100">
        <v>43101</v>
      </c>
      <c r="G8076" s="98">
        <v>194972.18</v>
      </c>
      <c r="H8076" s="98">
        <v>25736.38</v>
      </c>
    </row>
    <row r="8077" spans="1:8" x14ac:dyDescent="0.2">
      <c r="A8077" s="98" t="s">
        <v>71</v>
      </c>
      <c r="B8077" s="98" t="s">
        <v>54</v>
      </c>
      <c r="C8077" s="98" t="s">
        <v>80</v>
      </c>
      <c r="D8077" s="106">
        <v>43160</v>
      </c>
      <c r="E8077" s="98" t="s">
        <v>192</v>
      </c>
      <c r="F8077" s="100">
        <v>43101</v>
      </c>
      <c r="G8077" s="98">
        <v>8793.24</v>
      </c>
      <c r="H8077" s="98">
        <v>1160.77</v>
      </c>
    </row>
    <row r="8078" spans="1:8" x14ac:dyDescent="0.2">
      <c r="A8078" s="98" t="s">
        <v>71</v>
      </c>
      <c r="B8078" s="98" t="s">
        <v>54</v>
      </c>
      <c r="C8078" s="98" t="s">
        <v>80</v>
      </c>
      <c r="D8078" s="106">
        <v>43160</v>
      </c>
      <c r="E8078" s="98" t="s">
        <v>199</v>
      </c>
      <c r="F8078" s="100">
        <v>43101</v>
      </c>
      <c r="G8078" s="98">
        <v>203765.42</v>
      </c>
      <c r="H8078" s="98">
        <v>10799.34</v>
      </c>
    </row>
    <row r="8079" spans="1:8" x14ac:dyDescent="0.2">
      <c r="A8079" s="98" t="s">
        <v>71</v>
      </c>
      <c r="B8079" s="98" t="s">
        <v>54</v>
      </c>
      <c r="C8079" s="98" t="s">
        <v>81</v>
      </c>
      <c r="D8079" s="106">
        <v>43160</v>
      </c>
      <c r="E8079" s="98" t="s">
        <v>198</v>
      </c>
      <c r="F8079" s="100">
        <v>43101</v>
      </c>
      <c r="G8079" s="98">
        <v>665804.01</v>
      </c>
      <c r="H8079" s="98">
        <v>-17310.71</v>
      </c>
    </row>
    <row r="8080" spans="1:8" x14ac:dyDescent="0.2">
      <c r="A8080" s="98" t="s">
        <v>71</v>
      </c>
      <c r="B8080" s="98" t="s">
        <v>54</v>
      </c>
      <c r="C8080" s="98" t="s">
        <v>81</v>
      </c>
      <c r="D8080" s="106">
        <v>43160</v>
      </c>
      <c r="E8080" s="98" t="s">
        <v>195</v>
      </c>
      <c r="F8080" s="100">
        <v>43101</v>
      </c>
      <c r="G8080" s="98">
        <v>637072.1</v>
      </c>
      <c r="H8080" s="98">
        <v>41409.69</v>
      </c>
    </row>
    <row r="8081" spans="1:8" x14ac:dyDescent="0.2">
      <c r="A8081" s="98" t="s">
        <v>71</v>
      </c>
      <c r="B8081" s="98" t="s">
        <v>54</v>
      </c>
      <c r="C8081" s="98" t="s">
        <v>81</v>
      </c>
      <c r="D8081" s="106">
        <v>43160</v>
      </c>
      <c r="E8081" s="98" t="s">
        <v>194</v>
      </c>
      <c r="F8081" s="100">
        <v>43101</v>
      </c>
      <c r="G8081" s="98">
        <v>28731.91</v>
      </c>
      <c r="H8081" s="98">
        <v>1867.57</v>
      </c>
    </row>
    <row r="8082" spans="1:8" x14ac:dyDescent="0.2">
      <c r="A8082" s="98" t="s">
        <v>71</v>
      </c>
      <c r="B8082" s="98" t="s">
        <v>54</v>
      </c>
      <c r="C8082" s="98" t="s">
        <v>81</v>
      </c>
      <c r="D8082" s="106">
        <v>43160</v>
      </c>
      <c r="E8082" s="98" t="s">
        <v>199</v>
      </c>
      <c r="F8082" s="100">
        <v>43101</v>
      </c>
      <c r="G8082" s="98">
        <v>665804.01</v>
      </c>
      <c r="H8082" s="98">
        <v>17310.71</v>
      </c>
    </row>
    <row r="8083" spans="1:8" x14ac:dyDescent="0.2">
      <c r="A8083" s="98" t="s">
        <v>71</v>
      </c>
      <c r="B8083" s="98" t="s">
        <v>54</v>
      </c>
      <c r="C8083" s="98" t="s">
        <v>82</v>
      </c>
      <c r="D8083" s="106">
        <v>43160</v>
      </c>
      <c r="E8083" s="98" t="s">
        <v>198</v>
      </c>
      <c r="F8083" s="100">
        <v>43101</v>
      </c>
      <c r="G8083" s="98">
        <v>177640.57</v>
      </c>
      <c r="H8083" s="98">
        <v>-6750.31</v>
      </c>
    </row>
    <row r="8084" spans="1:8" x14ac:dyDescent="0.2">
      <c r="A8084" s="98" t="s">
        <v>71</v>
      </c>
      <c r="B8084" s="98" t="s">
        <v>54</v>
      </c>
      <c r="C8084" s="98" t="s">
        <v>82</v>
      </c>
      <c r="D8084" s="106">
        <v>43160</v>
      </c>
      <c r="E8084" s="98" t="s">
        <v>197</v>
      </c>
      <c r="F8084" s="100">
        <v>43101</v>
      </c>
      <c r="G8084" s="98">
        <v>169974.72</v>
      </c>
      <c r="H8084" s="98">
        <v>16147.74</v>
      </c>
    </row>
    <row r="8085" spans="1:8" x14ac:dyDescent="0.2">
      <c r="A8085" s="98" t="s">
        <v>71</v>
      </c>
      <c r="B8085" s="98" t="s">
        <v>54</v>
      </c>
      <c r="C8085" s="98" t="s">
        <v>82</v>
      </c>
      <c r="D8085" s="106">
        <v>43160</v>
      </c>
      <c r="E8085" s="98" t="s">
        <v>196</v>
      </c>
      <c r="F8085" s="100">
        <v>43101</v>
      </c>
      <c r="G8085" s="98">
        <v>7665.85</v>
      </c>
      <c r="H8085" s="98">
        <v>728.38</v>
      </c>
    </row>
    <row r="8086" spans="1:8" x14ac:dyDescent="0.2">
      <c r="A8086" s="98" t="s">
        <v>71</v>
      </c>
      <c r="B8086" s="98" t="s">
        <v>54</v>
      </c>
      <c r="C8086" s="98" t="s">
        <v>82</v>
      </c>
      <c r="D8086" s="106">
        <v>43160</v>
      </c>
      <c r="E8086" s="98" t="s">
        <v>199</v>
      </c>
      <c r="F8086" s="100">
        <v>43101</v>
      </c>
      <c r="G8086" s="98">
        <v>177640.57</v>
      </c>
      <c r="H8086" s="98">
        <v>6750.31</v>
      </c>
    </row>
    <row r="8087" spans="1:8" x14ac:dyDescent="0.2">
      <c r="A8087" s="98" t="s">
        <v>71</v>
      </c>
      <c r="B8087" s="98" t="s">
        <v>55</v>
      </c>
      <c r="C8087" s="98" t="s">
        <v>80</v>
      </c>
      <c r="D8087" s="106">
        <v>43160</v>
      </c>
      <c r="E8087" s="98" t="s">
        <v>198</v>
      </c>
      <c r="F8087" s="100">
        <v>43101</v>
      </c>
      <c r="G8087" s="98">
        <v>184.81</v>
      </c>
      <c r="H8087" s="98">
        <v>-9.7899999999999991</v>
      </c>
    </row>
    <row r="8088" spans="1:8" x14ac:dyDescent="0.2">
      <c r="A8088" s="98" t="s">
        <v>71</v>
      </c>
      <c r="B8088" s="98" t="s">
        <v>55</v>
      </c>
      <c r="C8088" s="98" t="s">
        <v>80</v>
      </c>
      <c r="D8088" s="106">
        <v>43160</v>
      </c>
      <c r="E8088" s="98" t="s">
        <v>193</v>
      </c>
      <c r="F8088" s="100">
        <v>43101</v>
      </c>
      <c r="G8088" s="98">
        <v>176.84</v>
      </c>
      <c r="H8088" s="98">
        <v>23.34</v>
      </c>
    </row>
    <row r="8089" spans="1:8" x14ac:dyDescent="0.2">
      <c r="A8089" s="98" t="s">
        <v>71</v>
      </c>
      <c r="B8089" s="98" t="s">
        <v>55</v>
      </c>
      <c r="C8089" s="98" t="s">
        <v>80</v>
      </c>
      <c r="D8089" s="106">
        <v>43160</v>
      </c>
      <c r="E8089" s="98" t="s">
        <v>192</v>
      </c>
      <c r="F8089" s="100">
        <v>43101</v>
      </c>
      <c r="G8089" s="98">
        <v>7.97</v>
      </c>
      <c r="H8089" s="98">
        <v>1.06</v>
      </c>
    </row>
    <row r="8090" spans="1:8" x14ac:dyDescent="0.2">
      <c r="A8090" s="98" t="s">
        <v>71</v>
      </c>
      <c r="B8090" s="98" t="s">
        <v>55</v>
      </c>
      <c r="C8090" s="98" t="s">
        <v>80</v>
      </c>
      <c r="D8090" s="106">
        <v>43160</v>
      </c>
      <c r="E8090" s="98" t="s">
        <v>199</v>
      </c>
      <c r="F8090" s="100">
        <v>43101</v>
      </c>
      <c r="G8090" s="98">
        <v>184.81</v>
      </c>
      <c r="H8090" s="98">
        <v>9.7899999999999991</v>
      </c>
    </row>
    <row r="8091" spans="1:8" x14ac:dyDescent="0.2">
      <c r="A8091" s="98" t="s">
        <v>71</v>
      </c>
      <c r="B8091" s="98" t="s">
        <v>55</v>
      </c>
      <c r="C8091" s="98" t="s">
        <v>81</v>
      </c>
      <c r="D8091" s="106">
        <v>43160</v>
      </c>
      <c r="E8091" s="98" t="s">
        <v>198</v>
      </c>
      <c r="F8091" s="100">
        <v>43101</v>
      </c>
      <c r="G8091" s="98">
        <v>588</v>
      </c>
      <c r="H8091" s="98">
        <v>-15.3</v>
      </c>
    </row>
    <row r="8092" spans="1:8" x14ac:dyDescent="0.2">
      <c r="A8092" s="98" t="s">
        <v>71</v>
      </c>
      <c r="B8092" s="98" t="s">
        <v>55</v>
      </c>
      <c r="C8092" s="98" t="s">
        <v>81</v>
      </c>
      <c r="D8092" s="106">
        <v>43160</v>
      </c>
      <c r="E8092" s="98" t="s">
        <v>195</v>
      </c>
      <c r="F8092" s="100">
        <v>43101</v>
      </c>
      <c r="G8092" s="98">
        <v>562.62</v>
      </c>
      <c r="H8092" s="98">
        <v>36.57</v>
      </c>
    </row>
    <row r="8093" spans="1:8" x14ac:dyDescent="0.2">
      <c r="A8093" s="98" t="s">
        <v>71</v>
      </c>
      <c r="B8093" s="98" t="s">
        <v>55</v>
      </c>
      <c r="C8093" s="98" t="s">
        <v>81</v>
      </c>
      <c r="D8093" s="106">
        <v>43160</v>
      </c>
      <c r="E8093" s="98" t="s">
        <v>194</v>
      </c>
      <c r="F8093" s="100">
        <v>43101</v>
      </c>
      <c r="G8093" s="98">
        <v>25.38</v>
      </c>
      <c r="H8093" s="98">
        <v>1.65</v>
      </c>
    </row>
    <row r="8094" spans="1:8" x14ac:dyDescent="0.2">
      <c r="A8094" s="98" t="s">
        <v>71</v>
      </c>
      <c r="B8094" s="98" t="s">
        <v>55</v>
      </c>
      <c r="C8094" s="98" t="s">
        <v>81</v>
      </c>
      <c r="D8094" s="106">
        <v>43160</v>
      </c>
      <c r="E8094" s="98" t="s">
        <v>199</v>
      </c>
      <c r="F8094" s="100">
        <v>43101</v>
      </c>
      <c r="G8094" s="98">
        <v>588</v>
      </c>
      <c r="H8094" s="98">
        <v>15.3</v>
      </c>
    </row>
    <row r="8095" spans="1:8" x14ac:dyDescent="0.2">
      <c r="A8095" s="98" t="s">
        <v>71</v>
      </c>
      <c r="B8095" s="98" t="s">
        <v>55</v>
      </c>
      <c r="C8095" s="98" t="s">
        <v>82</v>
      </c>
      <c r="D8095" s="106">
        <v>43160</v>
      </c>
      <c r="E8095" s="98" t="s">
        <v>198</v>
      </c>
      <c r="F8095" s="100">
        <v>43101</v>
      </c>
      <c r="G8095" s="98">
        <v>196</v>
      </c>
      <c r="H8095" s="98">
        <v>-7.44</v>
      </c>
    </row>
    <row r="8096" spans="1:8" x14ac:dyDescent="0.2">
      <c r="A8096" s="98" t="s">
        <v>71</v>
      </c>
      <c r="B8096" s="98" t="s">
        <v>55</v>
      </c>
      <c r="C8096" s="98" t="s">
        <v>82</v>
      </c>
      <c r="D8096" s="106">
        <v>43160</v>
      </c>
      <c r="E8096" s="98" t="s">
        <v>197</v>
      </c>
      <c r="F8096" s="100">
        <v>43101</v>
      </c>
      <c r="G8096" s="98">
        <v>187.54</v>
      </c>
      <c r="H8096" s="98">
        <v>17.809999999999999</v>
      </c>
    </row>
    <row r="8097" spans="1:8" x14ac:dyDescent="0.2">
      <c r="A8097" s="98" t="s">
        <v>71</v>
      </c>
      <c r="B8097" s="98" t="s">
        <v>55</v>
      </c>
      <c r="C8097" s="98" t="s">
        <v>82</v>
      </c>
      <c r="D8097" s="106">
        <v>43160</v>
      </c>
      <c r="E8097" s="98" t="s">
        <v>196</v>
      </c>
      <c r="F8097" s="100">
        <v>43101</v>
      </c>
      <c r="G8097" s="98">
        <v>8.4600000000000009</v>
      </c>
      <c r="H8097" s="98">
        <v>0.8</v>
      </c>
    </row>
    <row r="8098" spans="1:8" x14ac:dyDescent="0.2">
      <c r="A8098" s="98" t="s">
        <v>71</v>
      </c>
      <c r="B8098" s="98" t="s">
        <v>54</v>
      </c>
      <c r="C8098" s="98" t="s">
        <v>82</v>
      </c>
      <c r="D8098" s="106">
        <v>43221</v>
      </c>
      <c r="E8098" s="98" t="s">
        <v>197</v>
      </c>
      <c r="F8098" s="100">
        <v>43101</v>
      </c>
      <c r="G8098" s="98">
        <v>143148.66</v>
      </c>
      <c r="H8098" s="98">
        <v>13599.29</v>
      </c>
    </row>
    <row r="8099" spans="1:8" x14ac:dyDescent="0.2">
      <c r="A8099" s="98" t="s">
        <v>71</v>
      </c>
      <c r="B8099" s="98" t="s">
        <v>54</v>
      </c>
      <c r="C8099" s="98" t="s">
        <v>82</v>
      </c>
      <c r="D8099" s="106">
        <v>43221</v>
      </c>
      <c r="E8099" s="98" t="s">
        <v>196</v>
      </c>
      <c r="F8099" s="100">
        <v>43101</v>
      </c>
      <c r="G8099" s="98">
        <v>6455.86</v>
      </c>
      <c r="H8099" s="98">
        <v>613.23</v>
      </c>
    </row>
    <row r="8100" spans="1:8" x14ac:dyDescent="0.2">
      <c r="A8100" s="98" t="s">
        <v>71</v>
      </c>
      <c r="B8100" s="98" t="s">
        <v>54</v>
      </c>
      <c r="C8100" s="98" t="s">
        <v>82</v>
      </c>
      <c r="D8100" s="106">
        <v>43221</v>
      </c>
      <c r="E8100" s="98" t="s">
        <v>199</v>
      </c>
      <c r="F8100" s="100">
        <v>43101</v>
      </c>
      <c r="G8100" s="98">
        <v>149604.51999999999</v>
      </c>
      <c r="H8100" s="98">
        <v>5684.76</v>
      </c>
    </row>
    <row r="8101" spans="1:8" x14ac:dyDescent="0.2">
      <c r="A8101" s="98" t="s">
        <v>71</v>
      </c>
      <c r="B8101" s="98" t="s">
        <v>55</v>
      </c>
      <c r="C8101" s="98" t="s">
        <v>80</v>
      </c>
      <c r="D8101" s="106">
        <v>43221</v>
      </c>
      <c r="E8101" s="98" t="s">
        <v>199</v>
      </c>
      <c r="F8101" s="100">
        <v>43101</v>
      </c>
      <c r="G8101" s="98">
        <v>173.69</v>
      </c>
      <c r="H8101" s="98">
        <v>9.2100000000000009</v>
      </c>
    </row>
    <row r="8102" spans="1:8" x14ac:dyDescent="0.2">
      <c r="A8102" s="98" t="s">
        <v>71</v>
      </c>
      <c r="B8102" s="98" t="s">
        <v>55</v>
      </c>
      <c r="C8102" s="98" t="s">
        <v>80</v>
      </c>
      <c r="D8102" s="106">
        <v>43221</v>
      </c>
      <c r="E8102" s="98" t="s">
        <v>198</v>
      </c>
      <c r="F8102" s="100">
        <v>43101</v>
      </c>
      <c r="G8102" s="98">
        <v>173.69</v>
      </c>
      <c r="H8102" s="98">
        <v>-9.2100000000000009</v>
      </c>
    </row>
    <row r="8103" spans="1:8" x14ac:dyDescent="0.2">
      <c r="A8103" s="98" t="s">
        <v>71</v>
      </c>
      <c r="B8103" s="98" t="s">
        <v>55</v>
      </c>
      <c r="C8103" s="98" t="s">
        <v>80</v>
      </c>
      <c r="D8103" s="106">
        <v>43221</v>
      </c>
      <c r="E8103" s="98" t="s">
        <v>193</v>
      </c>
      <c r="F8103" s="100">
        <v>43101</v>
      </c>
      <c r="G8103" s="98">
        <v>166.19</v>
      </c>
      <c r="H8103" s="98">
        <v>21.94</v>
      </c>
    </row>
    <row r="8104" spans="1:8" x14ac:dyDescent="0.2">
      <c r="A8104" s="98" t="s">
        <v>71</v>
      </c>
      <c r="B8104" s="98" t="s">
        <v>55</v>
      </c>
      <c r="C8104" s="98" t="s">
        <v>80</v>
      </c>
      <c r="D8104" s="106">
        <v>43221</v>
      </c>
      <c r="E8104" s="98" t="s">
        <v>192</v>
      </c>
      <c r="F8104" s="100">
        <v>43101</v>
      </c>
      <c r="G8104" s="98">
        <v>7.5</v>
      </c>
      <c r="H8104" s="98">
        <v>0.99</v>
      </c>
    </row>
    <row r="8105" spans="1:8" x14ac:dyDescent="0.2">
      <c r="A8105" s="98" t="s">
        <v>71</v>
      </c>
      <c r="B8105" s="98" t="s">
        <v>55</v>
      </c>
      <c r="C8105" s="98" t="s">
        <v>81</v>
      </c>
      <c r="D8105" s="106">
        <v>43221</v>
      </c>
      <c r="E8105" s="98" t="s">
        <v>198</v>
      </c>
      <c r="F8105" s="100">
        <v>43101</v>
      </c>
      <c r="G8105" s="98">
        <v>544.64</v>
      </c>
      <c r="H8105" s="98">
        <v>-14.16</v>
      </c>
    </row>
    <row r="8106" spans="1:8" x14ac:dyDescent="0.2">
      <c r="A8106" s="98" t="s">
        <v>71</v>
      </c>
      <c r="B8106" s="98" t="s">
        <v>55</v>
      </c>
      <c r="C8106" s="98" t="s">
        <v>81</v>
      </c>
      <c r="D8106" s="106">
        <v>43221</v>
      </c>
      <c r="E8106" s="98" t="s">
        <v>195</v>
      </c>
      <c r="F8106" s="100">
        <v>43101</v>
      </c>
      <c r="G8106" s="98">
        <v>521.14</v>
      </c>
      <c r="H8106" s="98">
        <v>33.869999999999997</v>
      </c>
    </row>
    <row r="8107" spans="1:8" x14ac:dyDescent="0.2">
      <c r="A8107" s="98" t="s">
        <v>71</v>
      </c>
      <c r="B8107" s="98" t="s">
        <v>55</v>
      </c>
      <c r="C8107" s="98" t="s">
        <v>81</v>
      </c>
      <c r="D8107" s="106">
        <v>43221</v>
      </c>
      <c r="E8107" s="98" t="s">
        <v>194</v>
      </c>
      <c r="F8107" s="100">
        <v>43101</v>
      </c>
      <c r="G8107" s="98">
        <v>23.5</v>
      </c>
      <c r="H8107" s="98">
        <v>1.53</v>
      </c>
    </row>
    <row r="8108" spans="1:8" x14ac:dyDescent="0.2">
      <c r="A8108" s="98" t="s">
        <v>71</v>
      </c>
      <c r="B8108" s="98" t="s">
        <v>55</v>
      </c>
      <c r="C8108" s="98" t="s">
        <v>81</v>
      </c>
      <c r="D8108" s="106">
        <v>43221</v>
      </c>
      <c r="E8108" s="98" t="s">
        <v>199</v>
      </c>
      <c r="F8108" s="100">
        <v>43101</v>
      </c>
      <c r="G8108" s="98">
        <v>544.64</v>
      </c>
      <c r="H8108" s="98">
        <v>14.16</v>
      </c>
    </row>
    <row r="8109" spans="1:8" x14ac:dyDescent="0.2">
      <c r="A8109" s="98" t="s">
        <v>71</v>
      </c>
      <c r="B8109" s="98" t="s">
        <v>55</v>
      </c>
      <c r="C8109" s="98" t="s">
        <v>82</v>
      </c>
      <c r="D8109" s="106">
        <v>43221</v>
      </c>
      <c r="E8109" s="98" t="s">
        <v>199</v>
      </c>
      <c r="F8109" s="100">
        <v>43101</v>
      </c>
      <c r="G8109" s="98">
        <v>190.9</v>
      </c>
      <c r="H8109" s="98">
        <v>7.25</v>
      </c>
    </row>
    <row r="8110" spans="1:8" x14ac:dyDescent="0.2">
      <c r="A8110" s="98" t="s">
        <v>71</v>
      </c>
      <c r="B8110" s="98" t="s">
        <v>55</v>
      </c>
      <c r="C8110" s="98" t="s">
        <v>82</v>
      </c>
      <c r="D8110" s="106">
        <v>43221</v>
      </c>
      <c r="E8110" s="98" t="s">
        <v>198</v>
      </c>
      <c r="F8110" s="100">
        <v>43101</v>
      </c>
      <c r="G8110" s="98">
        <v>190.9</v>
      </c>
      <c r="H8110" s="98">
        <v>-7.25</v>
      </c>
    </row>
    <row r="8111" spans="1:8" x14ac:dyDescent="0.2">
      <c r="A8111" s="98" t="s">
        <v>71</v>
      </c>
      <c r="B8111" s="98" t="s">
        <v>55</v>
      </c>
      <c r="C8111" s="98" t="s">
        <v>82</v>
      </c>
      <c r="D8111" s="106">
        <v>43221</v>
      </c>
      <c r="E8111" s="98" t="s">
        <v>197</v>
      </c>
      <c r="F8111" s="100">
        <v>43101</v>
      </c>
      <c r="G8111" s="98">
        <v>182.66</v>
      </c>
      <c r="H8111" s="98">
        <v>17.350000000000001</v>
      </c>
    </row>
    <row r="8112" spans="1:8" x14ac:dyDescent="0.2">
      <c r="A8112" s="98" t="s">
        <v>71</v>
      </c>
      <c r="B8112" s="98" t="s">
        <v>55</v>
      </c>
      <c r="C8112" s="98" t="s">
        <v>82</v>
      </c>
      <c r="D8112" s="106">
        <v>43221</v>
      </c>
      <c r="E8112" s="98" t="s">
        <v>196</v>
      </c>
      <c r="F8112" s="100">
        <v>43101</v>
      </c>
      <c r="G8112" s="98">
        <v>8.24</v>
      </c>
      <c r="H8112" s="98">
        <v>0.78</v>
      </c>
    </row>
    <row r="8113" spans="1:8" x14ac:dyDescent="0.2">
      <c r="A8113" s="98" t="s">
        <v>71</v>
      </c>
      <c r="B8113" s="98" t="s">
        <v>54</v>
      </c>
      <c r="C8113" s="98" t="s">
        <v>80</v>
      </c>
      <c r="D8113" s="106">
        <v>43221</v>
      </c>
      <c r="E8113" s="98" t="s">
        <v>198</v>
      </c>
      <c r="F8113" s="100">
        <v>43101</v>
      </c>
      <c r="G8113" s="98">
        <v>107592.06</v>
      </c>
      <c r="H8113" s="98">
        <v>-5702.39</v>
      </c>
    </row>
    <row r="8114" spans="1:8" x14ac:dyDescent="0.2">
      <c r="A8114" s="98" t="s">
        <v>71</v>
      </c>
      <c r="B8114" s="98" t="s">
        <v>54</v>
      </c>
      <c r="C8114" s="98" t="s">
        <v>80</v>
      </c>
      <c r="D8114" s="106">
        <v>43221</v>
      </c>
      <c r="E8114" s="98" t="s">
        <v>193</v>
      </c>
      <c r="F8114" s="100">
        <v>43101</v>
      </c>
      <c r="G8114" s="98">
        <v>102949.07</v>
      </c>
      <c r="H8114" s="98">
        <v>13589.36</v>
      </c>
    </row>
    <row r="8115" spans="1:8" x14ac:dyDescent="0.2">
      <c r="A8115" s="98" t="s">
        <v>71</v>
      </c>
      <c r="B8115" s="98" t="s">
        <v>54</v>
      </c>
      <c r="C8115" s="98" t="s">
        <v>80</v>
      </c>
      <c r="D8115" s="106">
        <v>43221</v>
      </c>
      <c r="E8115" s="98" t="s">
        <v>192</v>
      </c>
      <c r="F8115" s="100">
        <v>43101</v>
      </c>
      <c r="G8115" s="98">
        <v>4642.99</v>
      </c>
      <c r="H8115" s="98">
        <v>613.01</v>
      </c>
    </row>
    <row r="8116" spans="1:8" x14ac:dyDescent="0.2">
      <c r="A8116" s="98" t="s">
        <v>71</v>
      </c>
      <c r="B8116" s="98" t="s">
        <v>54</v>
      </c>
      <c r="C8116" s="98" t="s">
        <v>80</v>
      </c>
      <c r="D8116" s="106">
        <v>43221</v>
      </c>
      <c r="E8116" s="98" t="s">
        <v>199</v>
      </c>
      <c r="F8116" s="100">
        <v>43101</v>
      </c>
      <c r="G8116" s="98">
        <v>107592.06</v>
      </c>
      <c r="H8116" s="98">
        <v>5702.39</v>
      </c>
    </row>
    <row r="8117" spans="1:8" x14ac:dyDescent="0.2">
      <c r="A8117" s="98" t="s">
        <v>71</v>
      </c>
      <c r="B8117" s="98" t="s">
        <v>54</v>
      </c>
      <c r="C8117" s="98" t="s">
        <v>81</v>
      </c>
      <c r="D8117" s="106">
        <v>43221</v>
      </c>
      <c r="E8117" s="98" t="s">
        <v>198</v>
      </c>
      <c r="F8117" s="100">
        <v>43101</v>
      </c>
      <c r="G8117" s="98">
        <v>364057.95</v>
      </c>
      <c r="H8117" s="98">
        <v>-9465.44</v>
      </c>
    </row>
    <row r="8118" spans="1:8" x14ac:dyDescent="0.2">
      <c r="A8118" s="98" t="s">
        <v>71</v>
      </c>
      <c r="B8118" s="98" t="s">
        <v>54</v>
      </c>
      <c r="C8118" s="98" t="s">
        <v>81</v>
      </c>
      <c r="D8118" s="106">
        <v>43221</v>
      </c>
      <c r="E8118" s="98" t="s">
        <v>195</v>
      </c>
      <c r="F8118" s="100">
        <v>43101</v>
      </c>
      <c r="G8118" s="98">
        <v>348347.6</v>
      </c>
      <c r="H8118" s="98">
        <v>22642.560000000001</v>
      </c>
    </row>
    <row r="8119" spans="1:8" x14ac:dyDescent="0.2">
      <c r="A8119" s="98" t="s">
        <v>71</v>
      </c>
      <c r="B8119" s="98" t="s">
        <v>54</v>
      </c>
      <c r="C8119" s="98" t="s">
        <v>81</v>
      </c>
      <c r="D8119" s="106">
        <v>43221</v>
      </c>
      <c r="E8119" s="98" t="s">
        <v>194</v>
      </c>
      <c r="F8119" s="100">
        <v>43101</v>
      </c>
      <c r="G8119" s="98">
        <v>15710.35</v>
      </c>
      <c r="H8119" s="98">
        <v>1021.12</v>
      </c>
    </row>
    <row r="8120" spans="1:8" x14ac:dyDescent="0.2">
      <c r="A8120" s="98" t="s">
        <v>71</v>
      </c>
      <c r="B8120" s="98" t="s">
        <v>54</v>
      </c>
      <c r="C8120" s="98" t="s">
        <v>81</v>
      </c>
      <c r="D8120" s="106">
        <v>43221</v>
      </c>
      <c r="E8120" s="98" t="s">
        <v>199</v>
      </c>
      <c r="F8120" s="100">
        <v>43101</v>
      </c>
      <c r="G8120" s="98">
        <v>364057.95</v>
      </c>
      <c r="H8120" s="98">
        <v>9465.44</v>
      </c>
    </row>
    <row r="8121" spans="1:8" x14ac:dyDescent="0.2">
      <c r="A8121" s="98" t="s">
        <v>71</v>
      </c>
      <c r="B8121" s="98" t="s">
        <v>54</v>
      </c>
      <c r="C8121" s="98" t="s">
        <v>82</v>
      </c>
      <c r="D8121" s="106">
        <v>43221</v>
      </c>
      <c r="E8121" s="98" t="s">
        <v>198</v>
      </c>
      <c r="F8121" s="100">
        <v>43101</v>
      </c>
      <c r="G8121" s="98">
        <v>98246.18</v>
      </c>
      <c r="H8121" s="98">
        <v>-3733.35</v>
      </c>
    </row>
    <row r="8122" spans="1:8" x14ac:dyDescent="0.2">
      <c r="A8122" s="98" t="s">
        <v>71</v>
      </c>
      <c r="B8122" s="98" t="s">
        <v>54</v>
      </c>
      <c r="C8122" s="98" t="s">
        <v>82</v>
      </c>
      <c r="D8122" s="106">
        <v>43221</v>
      </c>
      <c r="E8122" s="98" t="s">
        <v>197</v>
      </c>
      <c r="F8122" s="100">
        <v>43101</v>
      </c>
      <c r="G8122" s="98">
        <v>94006.49</v>
      </c>
      <c r="H8122" s="98">
        <v>8930.73</v>
      </c>
    </row>
    <row r="8123" spans="1:8" x14ac:dyDescent="0.2">
      <c r="A8123" s="98" t="s">
        <v>71</v>
      </c>
      <c r="B8123" s="98" t="s">
        <v>54</v>
      </c>
      <c r="C8123" s="98" t="s">
        <v>82</v>
      </c>
      <c r="D8123" s="106">
        <v>43221</v>
      </c>
      <c r="E8123" s="98" t="s">
        <v>196</v>
      </c>
      <c r="F8123" s="100">
        <v>43101</v>
      </c>
      <c r="G8123" s="98">
        <v>4239.6899999999996</v>
      </c>
      <c r="H8123" s="98">
        <v>402.7</v>
      </c>
    </row>
    <row r="8124" spans="1:8" x14ac:dyDescent="0.2">
      <c r="A8124" s="98" t="s">
        <v>71</v>
      </c>
      <c r="B8124" s="98" t="s">
        <v>54</v>
      </c>
      <c r="C8124" s="98" t="s">
        <v>82</v>
      </c>
      <c r="D8124" s="106">
        <v>43221</v>
      </c>
      <c r="E8124" s="98" t="s">
        <v>199</v>
      </c>
      <c r="F8124" s="100">
        <v>43101</v>
      </c>
      <c r="G8124" s="98">
        <v>98246.18</v>
      </c>
      <c r="H8124" s="98">
        <v>3733.35</v>
      </c>
    </row>
    <row r="8125" spans="1:8" x14ac:dyDescent="0.2">
      <c r="A8125" s="98" t="s">
        <v>71</v>
      </c>
      <c r="B8125" s="98" t="s">
        <v>54</v>
      </c>
      <c r="C8125" s="98" t="s">
        <v>80</v>
      </c>
      <c r="D8125" s="106">
        <v>43221</v>
      </c>
      <c r="E8125" s="98" t="s">
        <v>198</v>
      </c>
      <c r="F8125" s="100">
        <v>43101</v>
      </c>
      <c r="G8125" s="98">
        <v>63074.86</v>
      </c>
      <c r="H8125" s="98">
        <v>-3343.06</v>
      </c>
    </row>
    <row r="8126" spans="1:8" x14ac:dyDescent="0.2">
      <c r="A8126" s="98" t="s">
        <v>71</v>
      </c>
      <c r="B8126" s="98" t="s">
        <v>54</v>
      </c>
      <c r="C8126" s="98" t="s">
        <v>80</v>
      </c>
      <c r="D8126" s="106">
        <v>43221</v>
      </c>
      <c r="E8126" s="98" t="s">
        <v>193</v>
      </c>
      <c r="F8126" s="100">
        <v>43101</v>
      </c>
      <c r="G8126" s="98">
        <v>60352.97</v>
      </c>
      <c r="H8126" s="98">
        <v>7966.61</v>
      </c>
    </row>
    <row r="8127" spans="1:8" x14ac:dyDescent="0.2">
      <c r="A8127" s="98" t="s">
        <v>71</v>
      </c>
      <c r="B8127" s="98" t="s">
        <v>54</v>
      </c>
      <c r="C8127" s="98" t="s">
        <v>80</v>
      </c>
      <c r="D8127" s="106">
        <v>43221</v>
      </c>
      <c r="E8127" s="98" t="s">
        <v>192</v>
      </c>
      <c r="F8127" s="100">
        <v>43101</v>
      </c>
      <c r="G8127" s="98">
        <v>2721.89</v>
      </c>
      <c r="H8127" s="98">
        <v>359.43</v>
      </c>
    </row>
    <row r="8128" spans="1:8" x14ac:dyDescent="0.2">
      <c r="A8128" s="98" t="s">
        <v>71</v>
      </c>
      <c r="B8128" s="98" t="s">
        <v>54</v>
      </c>
      <c r="C8128" s="98" t="s">
        <v>80</v>
      </c>
      <c r="D8128" s="106">
        <v>43221</v>
      </c>
      <c r="E8128" s="98" t="s">
        <v>199</v>
      </c>
      <c r="F8128" s="100">
        <v>43101</v>
      </c>
      <c r="G8128" s="98">
        <v>63074.86</v>
      </c>
      <c r="H8128" s="98">
        <v>3343.06</v>
      </c>
    </row>
    <row r="8129" spans="1:8" x14ac:dyDescent="0.2">
      <c r="A8129" s="98" t="s">
        <v>71</v>
      </c>
      <c r="B8129" s="98" t="s">
        <v>54</v>
      </c>
      <c r="C8129" s="98" t="s">
        <v>81</v>
      </c>
      <c r="D8129" s="106">
        <v>43221</v>
      </c>
      <c r="E8129" s="98" t="s">
        <v>198</v>
      </c>
      <c r="F8129" s="100">
        <v>43101</v>
      </c>
      <c r="G8129" s="98">
        <v>223949.15</v>
      </c>
      <c r="H8129" s="98">
        <v>-5822.48</v>
      </c>
    </row>
    <row r="8130" spans="1:8" x14ac:dyDescent="0.2">
      <c r="A8130" s="98" t="s">
        <v>71</v>
      </c>
      <c r="B8130" s="98" t="s">
        <v>54</v>
      </c>
      <c r="C8130" s="98" t="s">
        <v>81</v>
      </c>
      <c r="D8130" s="106">
        <v>43221</v>
      </c>
      <c r="E8130" s="98" t="s">
        <v>195</v>
      </c>
      <c r="F8130" s="100">
        <v>43101</v>
      </c>
      <c r="G8130" s="98">
        <v>214284.85</v>
      </c>
      <c r="H8130" s="98">
        <v>13928.53</v>
      </c>
    </row>
    <row r="8131" spans="1:8" x14ac:dyDescent="0.2">
      <c r="A8131" s="98" t="s">
        <v>71</v>
      </c>
      <c r="B8131" s="98" t="s">
        <v>54</v>
      </c>
      <c r="C8131" s="98" t="s">
        <v>81</v>
      </c>
      <c r="D8131" s="106">
        <v>43221</v>
      </c>
      <c r="E8131" s="98" t="s">
        <v>194</v>
      </c>
      <c r="F8131" s="100">
        <v>43101</v>
      </c>
      <c r="G8131" s="98">
        <v>9664.2999999999993</v>
      </c>
      <c r="H8131" s="98">
        <v>628.17999999999995</v>
      </c>
    </row>
    <row r="8132" spans="1:8" x14ac:dyDescent="0.2">
      <c r="A8132" s="98" t="s">
        <v>71</v>
      </c>
      <c r="B8132" s="98" t="s">
        <v>54</v>
      </c>
      <c r="C8132" s="98" t="s">
        <v>81</v>
      </c>
      <c r="D8132" s="106">
        <v>43221</v>
      </c>
      <c r="E8132" s="98" t="s">
        <v>199</v>
      </c>
      <c r="F8132" s="100">
        <v>43101</v>
      </c>
      <c r="G8132" s="98">
        <v>223949.15</v>
      </c>
      <c r="H8132" s="98">
        <v>5822.48</v>
      </c>
    </row>
    <row r="8133" spans="1:8" x14ac:dyDescent="0.2">
      <c r="A8133" s="98" t="s">
        <v>71</v>
      </c>
      <c r="B8133" s="98" t="s">
        <v>54</v>
      </c>
      <c r="C8133" s="98" t="s">
        <v>82</v>
      </c>
      <c r="D8133" s="106">
        <v>43221</v>
      </c>
      <c r="E8133" s="98" t="s">
        <v>198</v>
      </c>
      <c r="F8133" s="100">
        <v>43101</v>
      </c>
      <c r="G8133" s="98">
        <v>56217.26</v>
      </c>
      <c r="H8133" s="98">
        <v>-2136.21</v>
      </c>
    </row>
    <row r="8134" spans="1:8" x14ac:dyDescent="0.2">
      <c r="A8134" s="98" t="s">
        <v>71</v>
      </c>
      <c r="B8134" s="98" t="s">
        <v>54</v>
      </c>
      <c r="C8134" s="98" t="s">
        <v>82</v>
      </c>
      <c r="D8134" s="106">
        <v>43221</v>
      </c>
      <c r="E8134" s="98" t="s">
        <v>197</v>
      </c>
      <c r="F8134" s="100">
        <v>43101</v>
      </c>
      <c r="G8134" s="98">
        <v>53791.34</v>
      </c>
      <c r="H8134" s="98">
        <v>5110.24</v>
      </c>
    </row>
    <row r="8135" spans="1:8" x14ac:dyDescent="0.2">
      <c r="A8135" s="98" t="s">
        <v>71</v>
      </c>
      <c r="B8135" s="98" t="s">
        <v>54</v>
      </c>
      <c r="C8135" s="98" t="s">
        <v>82</v>
      </c>
      <c r="D8135" s="106">
        <v>43221</v>
      </c>
      <c r="E8135" s="98" t="s">
        <v>196</v>
      </c>
      <c r="F8135" s="100">
        <v>43101</v>
      </c>
      <c r="G8135" s="98">
        <v>2425.92</v>
      </c>
      <c r="H8135" s="98">
        <v>230.52</v>
      </c>
    </row>
    <row r="8136" spans="1:8" x14ac:dyDescent="0.2">
      <c r="A8136" s="98" t="s">
        <v>71</v>
      </c>
      <c r="B8136" s="98" t="s">
        <v>54</v>
      </c>
      <c r="C8136" s="98" t="s">
        <v>82</v>
      </c>
      <c r="D8136" s="106">
        <v>43221</v>
      </c>
      <c r="E8136" s="98" t="s">
        <v>199</v>
      </c>
      <c r="F8136" s="100">
        <v>43101</v>
      </c>
      <c r="G8136" s="98">
        <v>56217.26</v>
      </c>
      <c r="H8136" s="98">
        <v>2136.21</v>
      </c>
    </row>
    <row r="8137" spans="1:8" x14ac:dyDescent="0.2">
      <c r="A8137" s="98" t="s">
        <v>71</v>
      </c>
      <c r="B8137" s="98" t="s">
        <v>55</v>
      </c>
      <c r="C8137" s="98" t="s">
        <v>80</v>
      </c>
      <c r="D8137" s="106">
        <v>43221</v>
      </c>
      <c r="E8137" s="98" t="s">
        <v>199</v>
      </c>
      <c r="F8137" s="100">
        <v>43221</v>
      </c>
      <c r="G8137" s="98">
        <v>925.66</v>
      </c>
      <c r="H8137" s="98">
        <v>65.72</v>
      </c>
    </row>
    <row r="8138" spans="1:8" x14ac:dyDescent="0.2">
      <c r="A8138" s="98" t="s">
        <v>71</v>
      </c>
      <c r="B8138" s="98" t="s">
        <v>55</v>
      </c>
      <c r="C8138" s="98" t="s">
        <v>80</v>
      </c>
      <c r="D8138" s="106">
        <v>43221</v>
      </c>
      <c r="E8138" s="98" t="s">
        <v>198</v>
      </c>
      <c r="F8138" s="100">
        <v>43221</v>
      </c>
      <c r="G8138" s="98">
        <v>925.66</v>
      </c>
      <c r="H8138" s="98">
        <v>-65.72</v>
      </c>
    </row>
    <row r="8139" spans="1:8" x14ac:dyDescent="0.2">
      <c r="A8139" s="98" t="s">
        <v>71</v>
      </c>
      <c r="B8139" s="98" t="s">
        <v>55</v>
      </c>
      <c r="C8139" s="98" t="s">
        <v>80</v>
      </c>
      <c r="D8139" s="106">
        <v>43221</v>
      </c>
      <c r="E8139" s="98" t="s">
        <v>202</v>
      </c>
      <c r="F8139" s="100">
        <v>43221</v>
      </c>
      <c r="G8139" s="98">
        <v>885.7</v>
      </c>
      <c r="H8139" s="98">
        <v>116.92</v>
      </c>
    </row>
    <row r="8140" spans="1:8" x14ac:dyDescent="0.2">
      <c r="A8140" s="98" t="s">
        <v>71</v>
      </c>
      <c r="B8140" s="98" t="s">
        <v>55</v>
      </c>
      <c r="C8140" s="98" t="s">
        <v>80</v>
      </c>
      <c r="D8140" s="106">
        <v>43221</v>
      </c>
      <c r="E8140" s="98" t="s">
        <v>203</v>
      </c>
      <c r="F8140" s="100">
        <v>43221</v>
      </c>
      <c r="G8140" s="98">
        <v>39.96</v>
      </c>
      <c r="H8140" s="98">
        <v>5.28</v>
      </c>
    </row>
    <row r="8141" spans="1:8" x14ac:dyDescent="0.2">
      <c r="A8141" s="98" t="s">
        <v>71</v>
      </c>
      <c r="B8141" s="98" t="s">
        <v>55</v>
      </c>
      <c r="C8141" s="98" t="s">
        <v>80</v>
      </c>
      <c r="D8141" s="106">
        <v>43221</v>
      </c>
      <c r="E8141" s="98" t="s">
        <v>199</v>
      </c>
      <c r="F8141" s="100">
        <v>43101</v>
      </c>
      <c r="G8141" s="98">
        <v>1233.95</v>
      </c>
      <c r="H8141" s="98">
        <v>65.38</v>
      </c>
    </row>
    <row r="8142" spans="1:8" x14ac:dyDescent="0.2">
      <c r="A8142" s="98" t="s">
        <v>71</v>
      </c>
      <c r="B8142" s="98" t="s">
        <v>55</v>
      </c>
      <c r="C8142" s="98" t="s">
        <v>80</v>
      </c>
      <c r="D8142" s="106">
        <v>43221</v>
      </c>
      <c r="E8142" s="98" t="s">
        <v>193</v>
      </c>
      <c r="F8142" s="100">
        <v>43101</v>
      </c>
      <c r="G8142" s="98">
        <v>1180.71</v>
      </c>
      <c r="H8142" s="98">
        <v>155.85</v>
      </c>
    </row>
    <row r="8143" spans="1:8" x14ac:dyDescent="0.2">
      <c r="A8143" s="98" t="s">
        <v>71</v>
      </c>
      <c r="B8143" s="98" t="s">
        <v>55</v>
      </c>
      <c r="C8143" s="98" t="s">
        <v>80</v>
      </c>
      <c r="D8143" s="106">
        <v>43221</v>
      </c>
      <c r="E8143" s="98" t="s">
        <v>192</v>
      </c>
      <c r="F8143" s="100">
        <v>43101</v>
      </c>
      <c r="G8143" s="98">
        <v>53.24</v>
      </c>
      <c r="H8143" s="98">
        <v>7.03</v>
      </c>
    </row>
    <row r="8144" spans="1:8" x14ac:dyDescent="0.2">
      <c r="A8144" s="98" t="s">
        <v>71</v>
      </c>
      <c r="B8144" s="98" t="s">
        <v>55</v>
      </c>
      <c r="C8144" s="98" t="s">
        <v>80</v>
      </c>
      <c r="D8144" s="106">
        <v>43221</v>
      </c>
      <c r="E8144" s="98" t="s">
        <v>198</v>
      </c>
      <c r="F8144" s="100">
        <v>43101</v>
      </c>
      <c r="G8144" s="98">
        <v>1233.95</v>
      </c>
      <c r="H8144" s="98">
        <v>-65.38</v>
      </c>
    </row>
    <row r="8145" spans="1:8" x14ac:dyDescent="0.2">
      <c r="A8145" s="98" t="s">
        <v>71</v>
      </c>
      <c r="B8145" s="98" t="s">
        <v>55</v>
      </c>
      <c r="C8145" s="98" t="s">
        <v>81</v>
      </c>
      <c r="D8145" s="106">
        <v>43221</v>
      </c>
      <c r="E8145" s="98" t="s">
        <v>199</v>
      </c>
      <c r="F8145" s="100">
        <v>43221</v>
      </c>
      <c r="G8145" s="98">
        <v>2430.62</v>
      </c>
      <c r="H8145" s="98">
        <v>85.06</v>
      </c>
    </row>
    <row r="8146" spans="1:8" x14ac:dyDescent="0.2">
      <c r="A8146" s="98" t="s">
        <v>71</v>
      </c>
      <c r="B8146" s="98" t="s">
        <v>55</v>
      </c>
      <c r="C8146" s="98" t="s">
        <v>81</v>
      </c>
      <c r="D8146" s="106">
        <v>43221</v>
      </c>
      <c r="E8146" s="98" t="s">
        <v>204</v>
      </c>
      <c r="F8146" s="100">
        <v>43221</v>
      </c>
      <c r="G8146" s="98">
        <v>2325.7399999999998</v>
      </c>
      <c r="H8146" s="98">
        <v>151.16999999999999</v>
      </c>
    </row>
    <row r="8147" spans="1:8" x14ac:dyDescent="0.2">
      <c r="A8147" s="98" t="s">
        <v>71</v>
      </c>
      <c r="B8147" s="98" t="s">
        <v>55</v>
      </c>
      <c r="C8147" s="98" t="s">
        <v>81</v>
      </c>
      <c r="D8147" s="106">
        <v>43221</v>
      </c>
      <c r="E8147" s="98" t="s">
        <v>205</v>
      </c>
      <c r="F8147" s="100">
        <v>43221</v>
      </c>
      <c r="G8147" s="98">
        <v>104.88</v>
      </c>
      <c r="H8147" s="98">
        <v>6.81</v>
      </c>
    </row>
    <row r="8148" spans="1:8" x14ac:dyDescent="0.2">
      <c r="A8148" s="98" t="s">
        <v>71</v>
      </c>
      <c r="B8148" s="98" t="s">
        <v>55</v>
      </c>
      <c r="C8148" s="98" t="s">
        <v>81</v>
      </c>
      <c r="D8148" s="106">
        <v>43221</v>
      </c>
      <c r="E8148" s="98" t="s">
        <v>198</v>
      </c>
      <c r="F8148" s="100">
        <v>43221</v>
      </c>
      <c r="G8148" s="98">
        <v>2430.62</v>
      </c>
      <c r="H8148" s="98">
        <v>-85.06</v>
      </c>
    </row>
    <row r="8149" spans="1:8" x14ac:dyDescent="0.2">
      <c r="A8149" s="98" t="s">
        <v>71</v>
      </c>
      <c r="B8149" s="98" t="s">
        <v>55</v>
      </c>
      <c r="C8149" s="98" t="s">
        <v>81</v>
      </c>
      <c r="D8149" s="106">
        <v>43221</v>
      </c>
      <c r="E8149" s="98" t="s">
        <v>195</v>
      </c>
      <c r="F8149" s="100">
        <v>43101</v>
      </c>
      <c r="G8149" s="98">
        <v>4810.7700000000004</v>
      </c>
      <c r="H8149" s="98">
        <v>312.7</v>
      </c>
    </row>
    <row r="8150" spans="1:8" x14ac:dyDescent="0.2">
      <c r="A8150" s="98" t="s">
        <v>71</v>
      </c>
      <c r="B8150" s="98" t="s">
        <v>55</v>
      </c>
      <c r="C8150" s="98" t="s">
        <v>81</v>
      </c>
      <c r="D8150" s="106">
        <v>43221</v>
      </c>
      <c r="E8150" s="98" t="s">
        <v>194</v>
      </c>
      <c r="F8150" s="100">
        <v>43101</v>
      </c>
      <c r="G8150" s="98">
        <v>216.96</v>
      </c>
      <c r="H8150" s="98">
        <v>14.1</v>
      </c>
    </row>
    <row r="8151" spans="1:8" x14ac:dyDescent="0.2">
      <c r="A8151" s="98" t="s">
        <v>71</v>
      </c>
      <c r="B8151" s="98" t="s">
        <v>55</v>
      </c>
      <c r="C8151" s="98" t="s">
        <v>81</v>
      </c>
      <c r="D8151" s="106">
        <v>43221</v>
      </c>
      <c r="E8151" s="98" t="s">
        <v>198</v>
      </c>
      <c r="F8151" s="100">
        <v>43101</v>
      </c>
      <c r="G8151" s="98">
        <v>5027.7299999999996</v>
      </c>
      <c r="H8151" s="98">
        <v>-130.75</v>
      </c>
    </row>
    <row r="8152" spans="1:8" x14ac:dyDescent="0.2">
      <c r="A8152" s="98" t="s">
        <v>71</v>
      </c>
      <c r="B8152" s="98" t="s">
        <v>55</v>
      </c>
      <c r="C8152" s="98" t="s">
        <v>81</v>
      </c>
      <c r="D8152" s="106">
        <v>43221</v>
      </c>
      <c r="E8152" s="98" t="s">
        <v>199</v>
      </c>
      <c r="F8152" s="100">
        <v>43101</v>
      </c>
      <c r="G8152" s="98">
        <v>5027.7299999999996</v>
      </c>
      <c r="H8152" s="98">
        <v>130.75</v>
      </c>
    </row>
    <row r="8153" spans="1:8" x14ac:dyDescent="0.2">
      <c r="A8153" s="98" t="s">
        <v>71</v>
      </c>
      <c r="B8153" s="98" t="s">
        <v>55</v>
      </c>
      <c r="C8153" s="98" t="s">
        <v>82</v>
      </c>
      <c r="D8153" s="106">
        <v>43221</v>
      </c>
      <c r="E8153" s="98" t="s">
        <v>199</v>
      </c>
      <c r="F8153" s="100">
        <v>43221</v>
      </c>
      <c r="G8153" s="98">
        <v>757.77</v>
      </c>
      <c r="H8153" s="98">
        <v>39.4</v>
      </c>
    </row>
    <row r="8154" spans="1:8" x14ac:dyDescent="0.2">
      <c r="A8154" s="98" t="s">
        <v>71</v>
      </c>
      <c r="B8154" s="98" t="s">
        <v>55</v>
      </c>
      <c r="C8154" s="98" t="s">
        <v>82</v>
      </c>
      <c r="D8154" s="106">
        <v>43221</v>
      </c>
      <c r="E8154" s="98" t="s">
        <v>198</v>
      </c>
      <c r="F8154" s="100">
        <v>43221</v>
      </c>
      <c r="G8154" s="98">
        <v>757.77</v>
      </c>
      <c r="H8154" s="98">
        <v>-39.4</v>
      </c>
    </row>
    <row r="8155" spans="1:8" x14ac:dyDescent="0.2">
      <c r="A8155" s="98" t="s">
        <v>71</v>
      </c>
      <c r="B8155" s="98" t="s">
        <v>55</v>
      </c>
      <c r="C8155" s="98" t="s">
        <v>82</v>
      </c>
      <c r="D8155" s="106">
        <v>43221</v>
      </c>
      <c r="E8155" s="98" t="s">
        <v>206</v>
      </c>
      <c r="F8155" s="100">
        <v>43221</v>
      </c>
      <c r="G8155" s="98">
        <v>725.06</v>
      </c>
      <c r="H8155" s="98">
        <v>68.17</v>
      </c>
    </row>
    <row r="8156" spans="1:8" x14ac:dyDescent="0.2">
      <c r="A8156" s="98" t="s">
        <v>71</v>
      </c>
      <c r="B8156" s="98" t="s">
        <v>55</v>
      </c>
      <c r="C8156" s="98" t="s">
        <v>82</v>
      </c>
      <c r="D8156" s="106">
        <v>43221</v>
      </c>
      <c r="E8156" s="98" t="s">
        <v>207</v>
      </c>
      <c r="F8156" s="100">
        <v>43221</v>
      </c>
      <c r="G8156" s="98">
        <v>32.71</v>
      </c>
      <c r="H8156" s="98">
        <v>3.08</v>
      </c>
    </row>
    <row r="8157" spans="1:8" x14ac:dyDescent="0.2">
      <c r="A8157" s="98" t="s">
        <v>71</v>
      </c>
      <c r="B8157" s="98" t="s">
        <v>55</v>
      </c>
      <c r="C8157" s="98" t="s">
        <v>82</v>
      </c>
      <c r="D8157" s="106">
        <v>43221</v>
      </c>
      <c r="E8157" s="98" t="s">
        <v>199</v>
      </c>
      <c r="F8157" s="100">
        <v>43101</v>
      </c>
      <c r="G8157" s="98">
        <v>1444.2</v>
      </c>
      <c r="H8157" s="98">
        <v>54.86</v>
      </c>
    </row>
    <row r="8158" spans="1:8" x14ac:dyDescent="0.2">
      <c r="A8158" s="98" t="s">
        <v>71</v>
      </c>
      <c r="B8158" s="98" t="s">
        <v>55</v>
      </c>
      <c r="C8158" s="98" t="s">
        <v>82</v>
      </c>
      <c r="D8158" s="106">
        <v>43221</v>
      </c>
      <c r="E8158" s="98" t="s">
        <v>197</v>
      </c>
      <c r="F8158" s="100">
        <v>43101</v>
      </c>
      <c r="G8158" s="98">
        <v>1381.87</v>
      </c>
      <c r="H8158" s="98">
        <v>131.28</v>
      </c>
    </row>
    <row r="8159" spans="1:8" x14ac:dyDescent="0.2">
      <c r="A8159" s="98" t="s">
        <v>71</v>
      </c>
      <c r="B8159" s="98" t="s">
        <v>55</v>
      </c>
      <c r="C8159" s="98" t="s">
        <v>82</v>
      </c>
      <c r="D8159" s="106">
        <v>43221</v>
      </c>
      <c r="E8159" s="98" t="s">
        <v>196</v>
      </c>
      <c r="F8159" s="100">
        <v>43101</v>
      </c>
      <c r="G8159" s="98">
        <v>62.33</v>
      </c>
      <c r="H8159" s="98">
        <v>5.93</v>
      </c>
    </row>
    <row r="8160" spans="1:8" x14ac:dyDescent="0.2">
      <c r="A8160" s="98" t="s">
        <v>71</v>
      </c>
      <c r="B8160" s="98" t="s">
        <v>55</v>
      </c>
      <c r="C8160" s="98" t="s">
        <v>82</v>
      </c>
      <c r="D8160" s="106">
        <v>43221</v>
      </c>
      <c r="E8160" s="98" t="s">
        <v>198</v>
      </c>
      <c r="F8160" s="100">
        <v>43101</v>
      </c>
      <c r="G8160" s="98">
        <v>1444.2</v>
      </c>
      <c r="H8160" s="98">
        <v>-54.86</v>
      </c>
    </row>
    <row r="8161" spans="1:8" x14ac:dyDescent="0.2">
      <c r="A8161" s="98" t="s">
        <v>71</v>
      </c>
      <c r="B8161" s="98" t="s">
        <v>55</v>
      </c>
      <c r="C8161" s="98" t="s">
        <v>80</v>
      </c>
      <c r="D8161" s="106">
        <v>43221</v>
      </c>
      <c r="E8161" s="98" t="s">
        <v>198</v>
      </c>
      <c r="F8161" s="100">
        <v>43221</v>
      </c>
      <c r="G8161" s="98">
        <v>393.98</v>
      </c>
      <c r="H8161" s="98">
        <v>-28</v>
      </c>
    </row>
    <row r="8162" spans="1:8" x14ac:dyDescent="0.2">
      <c r="A8162" s="98" t="s">
        <v>71</v>
      </c>
      <c r="B8162" s="98" t="s">
        <v>55</v>
      </c>
      <c r="C8162" s="98" t="s">
        <v>80</v>
      </c>
      <c r="D8162" s="106">
        <v>43221</v>
      </c>
      <c r="E8162" s="98" t="s">
        <v>202</v>
      </c>
      <c r="F8162" s="100">
        <v>43221</v>
      </c>
      <c r="G8162" s="98">
        <v>376.98</v>
      </c>
      <c r="H8162" s="98">
        <v>49.76</v>
      </c>
    </row>
    <row r="8163" spans="1:8" x14ac:dyDescent="0.2">
      <c r="A8163" s="98" t="s">
        <v>71</v>
      </c>
      <c r="B8163" s="98" t="s">
        <v>55</v>
      </c>
      <c r="C8163" s="98" t="s">
        <v>80</v>
      </c>
      <c r="D8163" s="106">
        <v>43221</v>
      </c>
      <c r="E8163" s="98" t="s">
        <v>203</v>
      </c>
      <c r="F8163" s="100">
        <v>43221</v>
      </c>
      <c r="G8163" s="98">
        <v>17</v>
      </c>
      <c r="H8163" s="98">
        <v>2.2400000000000002</v>
      </c>
    </row>
    <row r="8164" spans="1:8" x14ac:dyDescent="0.2">
      <c r="A8164" s="98" t="s">
        <v>71</v>
      </c>
      <c r="B8164" s="98" t="s">
        <v>55</v>
      </c>
      <c r="C8164" s="98" t="s">
        <v>80</v>
      </c>
      <c r="D8164" s="106">
        <v>43221</v>
      </c>
      <c r="E8164" s="98" t="s">
        <v>199</v>
      </c>
      <c r="F8164" s="100">
        <v>43221</v>
      </c>
      <c r="G8164" s="98">
        <v>393.98</v>
      </c>
      <c r="H8164" s="98">
        <v>28</v>
      </c>
    </row>
    <row r="8165" spans="1:8" x14ac:dyDescent="0.2">
      <c r="A8165" s="98" t="s">
        <v>71</v>
      </c>
      <c r="B8165" s="98" t="s">
        <v>55</v>
      </c>
      <c r="C8165" s="98" t="s">
        <v>80</v>
      </c>
      <c r="D8165" s="106">
        <v>43221</v>
      </c>
      <c r="E8165" s="98" t="s">
        <v>198</v>
      </c>
      <c r="F8165" s="100">
        <v>43101</v>
      </c>
      <c r="G8165" s="98">
        <v>650.76</v>
      </c>
      <c r="H8165" s="98">
        <v>-34.51</v>
      </c>
    </row>
    <row r="8166" spans="1:8" x14ac:dyDescent="0.2">
      <c r="A8166" s="98" t="s">
        <v>71</v>
      </c>
      <c r="B8166" s="98" t="s">
        <v>55</v>
      </c>
      <c r="C8166" s="98" t="s">
        <v>80</v>
      </c>
      <c r="D8166" s="106">
        <v>43221</v>
      </c>
      <c r="E8166" s="98" t="s">
        <v>199</v>
      </c>
      <c r="F8166" s="100">
        <v>43101</v>
      </c>
      <c r="G8166" s="98">
        <v>650.76</v>
      </c>
      <c r="H8166" s="98">
        <v>34.51</v>
      </c>
    </row>
    <row r="8167" spans="1:8" x14ac:dyDescent="0.2">
      <c r="A8167" s="98" t="s">
        <v>71</v>
      </c>
      <c r="B8167" s="98" t="s">
        <v>55</v>
      </c>
      <c r="C8167" s="98" t="s">
        <v>80</v>
      </c>
      <c r="D8167" s="106">
        <v>43221</v>
      </c>
      <c r="E8167" s="98" t="s">
        <v>193</v>
      </c>
      <c r="F8167" s="100">
        <v>43101</v>
      </c>
      <c r="G8167" s="98">
        <v>622.66999999999996</v>
      </c>
      <c r="H8167" s="98">
        <v>82.19</v>
      </c>
    </row>
    <row r="8168" spans="1:8" x14ac:dyDescent="0.2">
      <c r="A8168" s="98" t="s">
        <v>71</v>
      </c>
      <c r="B8168" s="98" t="s">
        <v>55</v>
      </c>
      <c r="C8168" s="98" t="s">
        <v>80</v>
      </c>
      <c r="D8168" s="106">
        <v>43221</v>
      </c>
      <c r="E8168" s="98" t="s">
        <v>192</v>
      </c>
      <c r="F8168" s="100">
        <v>43101</v>
      </c>
      <c r="G8168" s="98">
        <v>28.09</v>
      </c>
      <c r="H8168" s="98">
        <v>3.71</v>
      </c>
    </row>
    <row r="8169" spans="1:8" x14ac:dyDescent="0.2">
      <c r="A8169" s="98" t="s">
        <v>71</v>
      </c>
      <c r="B8169" s="98" t="s">
        <v>55</v>
      </c>
      <c r="C8169" s="98" t="s">
        <v>81</v>
      </c>
      <c r="D8169" s="106">
        <v>43221</v>
      </c>
      <c r="E8169" s="98" t="s">
        <v>204</v>
      </c>
      <c r="F8169" s="100">
        <v>43221</v>
      </c>
      <c r="G8169" s="98">
        <v>1390.92</v>
      </c>
      <c r="H8169" s="98">
        <v>90.41</v>
      </c>
    </row>
    <row r="8170" spans="1:8" x14ac:dyDescent="0.2">
      <c r="A8170" s="98" t="s">
        <v>71</v>
      </c>
      <c r="B8170" s="98" t="s">
        <v>55</v>
      </c>
      <c r="C8170" s="98" t="s">
        <v>81</v>
      </c>
      <c r="D8170" s="106">
        <v>43221</v>
      </c>
      <c r="E8170" s="98" t="s">
        <v>205</v>
      </c>
      <c r="F8170" s="100">
        <v>43221</v>
      </c>
      <c r="G8170" s="98">
        <v>62.73</v>
      </c>
      <c r="H8170" s="98">
        <v>4.08</v>
      </c>
    </row>
    <row r="8171" spans="1:8" x14ac:dyDescent="0.2">
      <c r="A8171" s="98" t="s">
        <v>71</v>
      </c>
      <c r="B8171" s="98" t="s">
        <v>55</v>
      </c>
      <c r="C8171" s="98" t="s">
        <v>81</v>
      </c>
      <c r="D8171" s="106">
        <v>43221</v>
      </c>
      <c r="E8171" s="98" t="s">
        <v>199</v>
      </c>
      <c r="F8171" s="100">
        <v>43221</v>
      </c>
      <c r="G8171" s="98">
        <v>1453.65</v>
      </c>
      <c r="H8171" s="98">
        <v>50.88</v>
      </c>
    </row>
    <row r="8172" spans="1:8" x14ac:dyDescent="0.2">
      <c r="A8172" s="98" t="s">
        <v>71</v>
      </c>
      <c r="B8172" s="98" t="s">
        <v>55</v>
      </c>
      <c r="C8172" s="98" t="s">
        <v>81</v>
      </c>
      <c r="D8172" s="106">
        <v>43221</v>
      </c>
      <c r="E8172" s="98" t="s">
        <v>198</v>
      </c>
      <c r="F8172" s="100">
        <v>43221</v>
      </c>
      <c r="G8172" s="98">
        <v>1453.65</v>
      </c>
      <c r="H8172" s="98">
        <v>-50.88</v>
      </c>
    </row>
    <row r="8173" spans="1:8" x14ac:dyDescent="0.2">
      <c r="A8173" s="98" t="s">
        <v>71</v>
      </c>
      <c r="B8173" s="98" t="s">
        <v>55</v>
      </c>
      <c r="C8173" s="98" t="s">
        <v>81</v>
      </c>
      <c r="D8173" s="106">
        <v>43221</v>
      </c>
      <c r="E8173" s="98" t="s">
        <v>195</v>
      </c>
      <c r="F8173" s="100">
        <v>43101</v>
      </c>
      <c r="G8173" s="98">
        <v>2383.2399999999998</v>
      </c>
      <c r="H8173" s="98">
        <v>154.91999999999999</v>
      </c>
    </row>
    <row r="8174" spans="1:8" x14ac:dyDescent="0.2">
      <c r="A8174" s="98" t="s">
        <v>71</v>
      </c>
      <c r="B8174" s="98" t="s">
        <v>55</v>
      </c>
      <c r="C8174" s="98" t="s">
        <v>81</v>
      </c>
      <c r="D8174" s="106">
        <v>43221</v>
      </c>
      <c r="E8174" s="98" t="s">
        <v>194</v>
      </c>
      <c r="F8174" s="100">
        <v>43101</v>
      </c>
      <c r="G8174" s="98">
        <v>107.48</v>
      </c>
      <c r="H8174" s="98">
        <v>6.98</v>
      </c>
    </row>
    <row r="8175" spans="1:8" x14ac:dyDescent="0.2">
      <c r="A8175" s="98" t="s">
        <v>71</v>
      </c>
      <c r="B8175" s="98" t="s">
        <v>55</v>
      </c>
      <c r="C8175" s="98" t="s">
        <v>81</v>
      </c>
      <c r="D8175" s="106">
        <v>43221</v>
      </c>
      <c r="E8175" s="98" t="s">
        <v>198</v>
      </c>
      <c r="F8175" s="100">
        <v>43101</v>
      </c>
      <c r="G8175" s="98">
        <v>2490.7199999999998</v>
      </c>
      <c r="H8175" s="98">
        <v>-64.739999999999995</v>
      </c>
    </row>
    <row r="8176" spans="1:8" x14ac:dyDescent="0.2">
      <c r="A8176" s="98" t="s">
        <v>71</v>
      </c>
      <c r="B8176" s="98" t="s">
        <v>55</v>
      </c>
      <c r="C8176" s="98" t="s">
        <v>81</v>
      </c>
      <c r="D8176" s="106">
        <v>43221</v>
      </c>
      <c r="E8176" s="98" t="s">
        <v>199</v>
      </c>
      <c r="F8176" s="100">
        <v>43101</v>
      </c>
      <c r="G8176" s="98">
        <v>2490.7199999999998</v>
      </c>
      <c r="H8176" s="98">
        <v>64.739999999999995</v>
      </c>
    </row>
    <row r="8177" spans="1:8" x14ac:dyDescent="0.2">
      <c r="A8177" s="98" t="s">
        <v>71</v>
      </c>
      <c r="B8177" s="98" t="s">
        <v>55</v>
      </c>
      <c r="C8177" s="98" t="s">
        <v>82</v>
      </c>
      <c r="D8177" s="106">
        <v>43221</v>
      </c>
      <c r="E8177" s="98" t="s">
        <v>199</v>
      </c>
      <c r="F8177" s="100">
        <v>43221</v>
      </c>
      <c r="G8177" s="98">
        <v>468.32</v>
      </c>
      <c r="H8177" s="98">
        <v>24.35</v>
      </c>
    </row>
    <row r="8178" spans="1:8" x14ac:dyDescent="0.2">
      <c r="A8178" s="98" t="s">
        <v>71</v>
      </c>
      <c r="B8178" s="98" t="s">
        <v>55</v>
      </c>
      <c r="C8178" s="98" t="s">
        <v>82</v>
      </c>
      <c r="D8178" s="106">
        <v>43221</v>
      </c>
      <c r="E8178" s="98" t="s">
        <v>198</v>
      </c>
      <c r="F8178" s="100">
        <v>43221</v>
      </c>
      <c r="G8178" s="98">
        <v>468.32</v>
      </c>
      <c r="H8178" s="98">
        <v>-24.35</v>
      </c>
    </row>
    <row r="8179" spans="1:8" x14ac:dyDescent="0.2">
      <c r="A8179" s="98" t="s">
        <v>71</v>
      </c>
      <c r="B8179" s="98" t="s">
        <v>55</v>
      </c>
      <c r="C8179" s="98" t="s">
        <v>82</v>
      </c>
      <c r="D8179" s="106">
        <v>43221</v>
      </c>
      <c r="E8179" s="98" t="s">
        <v>206</v>
      </c>
      <c r="F8179" s="100">
        <v>43221</v>
      </c>
      <c r="G8179" s="98">
        <v>448.12</v>
      </c>
      <c r="H8179" s="98">
        <v>42.13</v>
      </c>
    </row>
    <row r="8180" spans="1:8" x14ac:dyDescent="0.2">
      <c r="A8180" s="98" t="s">
        <v>71</v>
      </c>
      <c r="B8180" s="98" t="s">
        <v>55</v>
      </c>
      <c r="C8180" s="98" t="s">
        <v>82</v>
      </c>
      <c r="D8180" s="106">
        <v>43221</v>
      </c>
      <c r="E8180" s="98" t="s">
        <v>207</v>
      </c>
      <c r="F8180" s="100">
        <v>43221</v>
      </c>
      <c r="G8180" s="98">
        <v>20.2</v>
      </c>
      <c r="H8180" s="98">
        <v>1.89</v>
      </c>
    </row>
    <row r="8181" spans="1:8" x14ac:dyDescent="0.2">
      <c r="A8181" s="98" t="s">
        <v>71</v>
      </c>
      <c r="B8181" s="98" t="s">
        <v>55</v>
      </c>
      <c r="C8181" s="98" t="s">
        <v>82</v>
      </c>
      <c r="D8181" s="106">
        <v>43221</v>
      </c>
      <c r="E8181" s="98" t="s">
        <v>199</v>
      </c>
      <c r="F8181" s="100">
        <v>43101</v>
      </c>
      <c r="G8181" s="98">
        <v>612.66999999999996</v>
      </c>
      <c r="H8181" s="98">
        <v>23.27</v>
      </c>
    </row>
    <row r="8182" spans="1:8" x14ac:dyDescent="0.2">
      <c r="A8182" s="98" t="s">
        <v>71</v>
      </c>
      <c r="B8182" s="98" t="s">
        <v>55</v>
      </c>
      <c r="C8182" s="98" t="s">
        <v>82</v>
      </c>
      <c r="D8182" s="106">
        <v>43221</v>
      </c>
      <c r="E8182" s="98" t="s">
        <v>197</v>
      </c>
      <c r="F8182" s="100">
        <v>43101</v>
      </c>
      <c r="G8182" s="98">
        <v>586.23</v>
      </c>
      <c r="H8182" s="98">
        <v>55.7</v>
      </c>
    </row>
    <row r="8183" spans="1:8" x14ac:dyDescent="0.2">
      <c r="A8183" s="98" t="s">
        <v>71</v>
      </c>
      <c r="B8183" s="98" t="s">
        <v>55</v>
      </c>
      <c r="C8183" s="98" t="s">
        <v>82</v>
      </c>
      <c r="D8183" s="106">
        <v>43221</v>
      </c>
      <c r="E8183" s="98" t="s">
        <v>196</v>
      </c>
      <c r="F8183" s="100">
        <v>43101</v>
      </c>
      <c r="G8183" s="98">
        <v>26.44</v>
      </c>
      <c r="H8183" s="98">
        <v>2.52</v>
      </c>
    </row>
    <row r="8184" spans="1:8" x14ac:dyDescent="0.2">
      <c r="A8184" s="98" t="s">
        <v>71</v>
      </c>
      <c r="B8184" s="98" t="s">
        <v>55</v>
      </c>
      <c r="C8184" s="98" t="s">
        <v>82</v>
      </c>
      <c r="D8184" s="106">
        <v>43221</v>
      </c>
      <c r="E8184" s="98" t="s">
        <v>198</v>
      </c>
      <c r="F8184" s="100">
        <v>43101</v>
      </c>
      <c r="G8184" s="98">
        <v>612.66999999999996</v>
      </c>
      <c r="H8184" s="98">
        <v>-23.27</v>
      </c>
    </row>
    <row r="8185" spans="1:8" x14ac:dyDescent="0.2">
      <c r="A8185" s="98" t="s">
        <v>71</v>
      </c>
      <c r="B8185" s="98" t="s">
        <v>55</v>
      </c>
      <c r="C8185" s="98" t="s">
        <v>80</v>
      </c>
      <c r="D8185" s="106">
        <v>43191</v>
      </c>
      <c r="E8185" s="98" t="s">
        <v>198</v>
      </c>
      <c r="F8185" s="100">
        <v>43101</v>
      </c>
      <c r="G8185" s="98">
        <v>32170.34</v>
      </c>
      <c r="H8185" s="98">
        <v>-1704.96</v>
      </c>
    </row>
    <row r="8186" spans="1:8" x14ac:dyDescent="0.2">
      <c r="A8186" s="98" t="s">
        <v>71</v>
      </c>
      <c r="B8186" s="98" t="s">
        <v>55</v>
      </c>
      <c r="C8186" s="98" t="s">
        <v>81</v>
      </c>
      <c r="D8186" s="106">
        <v>43191</v>
      </c>
      <c r="E8186" s="98" t="s">
        <v>194</v>
      </c>
      <c r="F8186" s="100">
        <v>43101</v>
      </c>
      <c r="G8186" s="98">
        <v>254.12</v>
      </c>
      <c r="H8186" s="98">
        <v>16.52</v>
      </c>
    </row>
    <row r="8187" spans="1:8" x14ac:dyDescent="0.2">
      <c r="A8187" s="98" t="s">
        <v>71</v>
      </c>
      <c r="B8187" s="98" t="s">
        <v>55</v>
      </c>
      <c r="C8187" s="98" t="s">
        <v>81</v>
      </c>
      <c r="D8187" s="106">
        <v>43191</v>
      </c>
      <c r="E8187" s="98" t="s">
        <v>199</v>
      </c>
      <c r="F8187" s="100">
        <v>43101</v>
      </c>
      <c r="G8187" s="98">
        <v>5888.56</v>
      </c>
      <c r="H8187" s="98">
        <v>153.13999999999999</v>
      </c>
    </row>
    <row r="8188" spans="1:8" x14ac:dyDescent="0.2">
      <c r="A8188" s="98" t="s">
        <v>71</v>
      </c>
      <c r="B8188" s="98" t="s">
        <v>55</v>
      </c>
      <c r="C8188" s="98" t="s">
        <v>82</v>
      </c>
      <c r="D8188" s="106">
        <v>43191</v>
      </c>
      <c r="E8188" s="98" t="s">
        <v>198</v>
      </c>
      <c r="F8188" s="100">
        <v>43101</v>
      </c>
      <c r="G8188" s="98">
        <v>870.37</v>
      </c>
      <c r="H8188" s="98">
        <v>-33.07</v>
      </c>
    </row>
    <row r="8189" spans="1:8" x14ac:dyDescent="0.2">
      <c r="A8189" s="98" t="s">
        <v>71</v>
      </c>
      <c r="B8189" s="98" t="s">
        <v>55</v>
      </c>
      <c r="C8189" s="98" t="s">
        <v>82</v>
      </c>
      <c r="D8189" s="106">
        <v>43191</v>
      </c>
      <c r="E8189" s="98" t="s">
        <v>197</v>
      </c>
      <c r="F8189" s="100">
        <v>43101</v>
      </c>
      <c r="G8189" s="98">
        <v>832.81</v>
      </c>
      <c r="H8189" s="98">
        <v>79.12</v>
      </c>
    </row>
    <row r="8190" spans="1:8" x14ac:dyDescent="0.2">
      <c r="A8190" s="98" t="s">
        <v>71</v>
      </c>
      <c r="B8190" s="98" t="s">
        <v>55</v>
      </c>
      <c r="C8190" s="98" t="s">
        <v>82</v>
      </c>
      <c r="D8190" s="106">
        <v>43191</v>
      </c>
      <c r="E8190" s="98" t="s">
        <v>196</v>
      </c>
      <c r="F8190" s="100">
        <v>43101</v>
      </c>
      <c r="G8190" s="98">
        <v>37.56</v>
      </c>
      <c r="H8190" s="98">
        <v>3.57</v>
      </c>
    </row>
    <row r="8191" spans="1:8" x14ac:dyDescent="0.2">
      <c r="A8191" s="98" t="s">
        <v>71</v>
      </c>
      <c r="B8191" s="98" t="s">
        <v>55</v>
      </c>
      <c r="C8191" s="98" t="s">
        <v>82</v>
      </c>
      <c r="D8191" s="106">
        <v>43191</v>
      </c>
      <c r="E8191" s="98" t="s">
        <v>199</v>
      </c>
      <c r="F8191" s="100">
        <v>43101</v>
      </c>
      <c r="G8191" s="98">
        <v>870.37</v>
      </c>
      <c r="H8191" s="98">
        <v>33.07</v>
      </c>
    </row>
    <row r="8192" spans="1:8" x14ac:dyDescent="0.2">
      <c r="A8192" s="98" t="s">
        <v>71</v>
      </c>
      <c r="B8192" s="98" t="s">
        <v>54</v>
      </c>
      <c r="C8192" s="98" t="s">
        <v>82</v>
      </c>
      <c r="D8192" s="106">
        <v>43191</v>
      </c>
      <c r="E8192" s="98" t="s">
        <v>196</v>
      </c>
      <c r="F8192" s="100">
        <v>43101</v>
      </c>
      <c r="G8192" s="98">
        <v>3089.9</v>
      </c>
      <c r="H8192" s="98">
        <v>293.64999999999998</v>
      </c>
    </row>
    <row r="8193" spans="1:8" x14ac:dyDescent="0.2">
      <c r="A8193" s="98" t="s">
        <v>71</v>
      </c>
      <c r="B8193" s="98" t="s">
        <v>54</v>
      </c>
      <c r="C8193" s="98" t="s">
        <v>82</v>
      </c>
      <c r="D8193" s="106">
        <v>43191</v>
      </c>
      <c r="E8193" s="98" t="s">
        <v>199</v>
      </c>
      <c r="F8193" s="100">
        <v>43101</v>
      </c>
      <c r="G8193" s="98">
        <v>71602.009999999995</v>
      </c>
      <c r="H8193" s="98">
        <v>2720.81</v>
      </c>
    </row>
    <row r="8194" spans="1:8" x14ac:dyDescent="0.2">
      <c r="A8194" s="98" t="s">
        <v>71</v>
      </c>
      <c r="B8194" s="98" t="s">
        <v>54</v>
      </c>
      <c r="C8194" s="98" t="s">
        <v>80</v>
      </c>
      <c r="D8194" s="106">
        <v>43191</v>
      </c>
      <c r="E8194" s="98" t="s">
        <v>198</v>
      </c>
      <c r="F8194" s="100">
        <v>43101</v>
      </c>
      <c r="G8194" s="98">
        <v>50958.97</v>
      </c>
      <c r="H8194" s="98">
        <v>-2700.73</v>
      </c>
    </row>
    <row r="8195" spans="1:8" x14ac:dyDescent="0.2">
      <c r="A8195" s="98" t="s">
        <v>71</v>
      </c>
      <c r="B8195" s="98" t="s">
        <v>54</v>
      </c>
      <c r="C8195" s="98" t="s">
        <v>80</v>
      </c>
      <c r="D8195" s="106">
        <v>43191</v>
      </c>
      <c r="E8195" s="98" t="s">
        <v>193</v>
      </c>
      <c r="F8195" s="100">
        <v>43101</v>
      </c>
      <c r="G8195" s="98">
        <v>48759.85</v>
      </c>
      <c r="H8195" s="98">
        <v>6436.32</v>
      </c>
    </row>
    <row r="8196" spans="1:8" x14ac:dyDescent="0.2">
      <c r="A8196" s="98" t="s">
        <v>71</v>
      </c>
      <c r="B8196" s="98" t="s">
        <v>54</v>
      </c>
      <c r="C8196" s="98" t="s">
        <v>80</v>
      </c>
      <c r="D8196" s="106">
        <v>43191</v>
      </c>
      <c r="E8196" s="98" t="s">
        <v>192</v>
      </c>
      <c r="F8196" s="100">
        <v>43101</v>
      </c>
      <c r="G8196" s="98">
        <v>2199.12</v>
      </c>
      <c r="H8196" s="98">
        <v>290.29000000000002</v>
      </c>
    </row>
    <row r="8197" spans="1:8" x14ac:dyDescent="0.2">
      <c r="A8197" s="98" t="s">
        <v>71</v>
      </c>
      <c r="B8197" s="98" t="s">
        <v>54</v>
      </c>
      <c r="C8197" s="98" t="s">
        <v>80</v>
      </c>
      <c r="D8197" s="106">
        <v>43191</v>
      </c>
      <c r="E8197" s="98" t="s">
        <v>199</v>
      </c>
      <c r="F8197" s="100">
        <v>43101</v>
      </c>
      <c r="G8197" s="98">
        <v>50958.97</v>
      </c>
      <c r="H8197" s="98">
        <v>2700.73</v>
      </c>
    </row>
    <row r="8198" spans="1:8" x14ac:dyDescent="0.2">
      <c r="A8198" s="98" t="s">
        <v>71</v>
      </c>
      <c r="B8198" s="98" t="s">
        <v>54</v>
      </c>
      <c r="C8198" s="98" t="s">
        <v>81</v>
      </c>
      <c r="D8198" s="106">
        <v>43191</v>
      </c>
      <c r="E8198" s="98" t="s">
        <v>198</v>
      </c>
      <c r="F8198" s="100">
        <v>43101</v>
      </c>
      <c r="G8198" s="98">
        <v>190438.46</v>
      </c>
      <c r="H8198" s="98">
        <v>-4951.45</v>
      </c>
    </row>
    <row r="8199" spans="1:8" x14ac:dyDescent="0.2">
      <c r="A8199" s="98" t="s">
        <v>71</v>
      </c>
      <c r="B8199" s="98" t="s">
        <v>54</v>
      </c>
      <c r="C8199" s="98" t="s">
        <v>81</v>
      </c>
      <c r="D8199" s="106">
        <v>43191</v>
      </c>
      <c r="E8199" s="98" t="s">
        <v>195</v>
      </c>
      <c r="F8199" s="100">
        <v>43101</v>
      </c>
      <c r="G8199" s="98">
        <v>182220.3</v>
      </c>
      <c r="H8199" s="98">
        <v>11844.29</v>
      </c>
    </row>
    <row r="8200" spans="1:8" x14ac:dyDescent="0.2">
      <c r="A8200" s="98" t="s">
        <v>71</v>
      </c>
      <c r="B8200" s="98" t="s">
        <v>54</v>
      </c>
      <c r="C8200" s="98" t="s">
        <v>81</v>
      </c>
      <c r="D8200" s="106">
        <v>43191</v>
      </c>
      <c r="E8200" s="98" t="s">
        <v>194</v>
      </c>
      <c r="F8200" s="100">
        <v>43101</v>
      </c>
      <c r="G8200" s="98">
        <v>8218.16</v>
      </c>
      <c r="H8200" s="98">
        <v>534.16999999999996</v>
      </c>
    </row>
    <row r="8201" spans="1:8" x14ac:dyDescent="0.2">
      <c r="A8201" s="98" t="s">
        <v>71</v>
      </c>
      <c r="B8201" s="98" t="s">
        <v>54</v>
      </c>
      <c r="C8201" s="98" t="s">
        <v>81</v>
      </c>
      <c r="D8201" s="106">
        <v>43191</v>
      </c>
      <c r="E8201" s="98" t="s">
        <v>199</v>
      </c>
      <c r="F8201" s="100">
        <v>43101</v>
      </c>
      <c r="G8201" s="98">
        <v>190438.46</v>
      </c>
      <c r="H8201" s="98">
        <v>4951.45</v>
      </c>
    </row>
    <row r="8202" spans="1:8" x14ac:dyDescent="0.2">
      <c r="A8202" s="98" t="s">
        <v>71</v>
      </c>
      <c r="B8202" s="98" t="s">
        <v>54</v>
      </c>
      <c r="C8202" s="98" t="s">
        <v>82</v>
      </c>
      <c r="D8202" s="106">
        <v>43191</v>
      </c>
      <c r="E8202" s="98" t="s">
        <v>198</v>
      </c>
      <c r="F8202" s="100">
        <v>43101</v>
      </c>
      <c r="G8202" s="98">
        <v>46090.84</v>
      </c>
      <c r="H8202" s="98">
        <v>-1751.47</v>
      </c>
    </row>
    <row r="8203" spans="1:8" x14ac:dyDescent="0.2">
      <c r="A8203" s="98" t="s">
        <v>71</v>
      </c>
      <c r="B8203" s="98" t="s">
        <v>54</v>
      </c>
      <c r="C8203" s="98" t="s">
        <v>82</v>
      </c>
      <c r="D8203" s="106">
        <v>43191</v>
      </c>
      <c r="E8203" s="98" t="s">
        <v>197</v>
      </c>
      <c r="F8203" s="100">
        <v>43101</v>
      </c>
      <c r="G8203" s="98">
        <v>44101.86</v>
      </c>
      <c r="H8203" s="98">
        <v>4189.6000000000004</v>
      </c>
    </row>
    <row r="8204" spans="1:8" x14ac:dyDescent="0.2">
      <c r="A8204" s="98" t="s">
        <v>71</v>
      </c>
      <c r="B8204" s="98" t="s">
        <v>54</v>
      </c>
      <c r="C8204" s="98" t="s">
        <v>82</v>
      </c>
      <c r="D8204" s="106">
        <v>43191</v>
      </c>
      <c r="E8204" s="98" t="s">
        <v>196</v>
      </c>
      <c r="F8204" s="100">
        <v>43101</v>
      </c>
      <c r="G8204" s="98">
        <v>1988.98</v>
      </c>
      <c r="H8204" s="98">
        <v>188.96</v>
      </c>
    </row>
    <row r="8205" spans="1:8" x14ac:dyDescent="0.2">
      <c r="A8205" s="98" t="s">
        <v>71</v>
      </c>
      <c r="B8205" s="98" t="s">
        <v>54</v>
      </c>
      <c r="C8205" s="98" t="s">
        <v>82</v>
      </c>
      <c r="D8205" s="106">
        <v>43191</v>
      </c>
      <c r="E8205" s="98" t="s">
        <v>199</v>
      </c>
      <c r="F8205" s="100">
        <v>43101</v>
      </c>
      <c r="G8205" s="98">
        <v>46090.84</v>
      </c>
      <c r="H8205" s="98">
        <v>1751.47</v>
      </c>
    </row>
    <row r="8206" spans="1:8" x14ac:dyDescent="0.2">
      <c r="A8206" s="98" t="s">
        <v>71</v>
      </c>
      <c r="B8206" s="98" t="s">
        <v>55</v>
      </c>
      <c r="C8206" s="98" t="s">
        <v>80</v>
      </c>
      <c r="D8206" s="106">
        <v>43191</v>
      </c>
      <c r="E8206" s="98" t="s">
        <v>198</v>
      </c>
      <c r="F8206" s="100">
        <v>43101</v>
      </c>
      <c r="G8206" s="98">
        <v>118746.16</v>
      </c>
      <c r="H8206" s="98">
        <v>-6293.55</v>
      </c>
    </row>
    <row r="8207" spans="1:8" x14ac:dyDescent="0.2">
      <c r="A8207" s="98" t="s">
        <v>71</v>
      </c>
      <c r="B8207" s="98" t="s">
        <v>55</v>
      </c>
      <c r="C8207" s="98" t="s">
        <v>80</v>
      </c>
      <c r="D8207" s="106">
        <v>43191</v>
      </c>
      <c r="E8207" s="98" t="s">
        <v>193</v>
      </c>
      <c r="F8207" s="100">
        <v>43101</v>
      </c>
      <c r="G8207" s="98">
        <v>113621.79</v>
      </c>
      <c r="H8207" s="98">
        <v>14998.1</v>
      </c>
    </row>
    <row r="8208" spans="1:8" x14ac:dyDescent="0.2">
      <c r="A8208" s="98" t="s">
        <v>71</v>
      </c>
      <c r="B8208" s="98" t="s">
        <v>55</v>
      </c>
      <c r="C8208" s="98" t="s">
        <v>80</v>
      </c>
      <c r="D8208" s="106">
        <v>43191</v>
      </c>
      <c r="E8208" s="98" t="s">
        <v>192</v>
      </c>
      <c r="F8208" s="100">
        <v>43101</v>
      </c>
      <c r="G8208" s="98">
        <v>5124.37</v>
      </c>
      <c r="H8208" s="98">
        <v>676.43</v>
      </c>
    </row>
    <row r="8209" spans="1:8" x14ac:dyDescent="0.2">
      <c r="A8209" s="98" t="s">
        <v>71</v>
      </c>
      <c r="B8209" s="98" t="s">
        <v>55</v>
      </c>
      <c r="C8209" s="98" t="s">
        <v>80</v>
      </c>
      <c r="D8209" s="106">
        <v>43191</v>
      </c>
      <c r="E8209" s="98" t="s">
        <v>199</v>
      </c>
      <c r="F8209" s="100">
        <v>43101</v>
      </c>
      <c r="G8209" s="98">
        <v>118746.16</v>
      </c>
      <c r="H8209" s="98">
        <v>6293.55</v>
      </c>
    </row>
    <row r="8210" spans="1:8" x14ac:dyDescent="0.2">
      <c r="A8210" s="98" t="s">
        <v>71</v>
      </c>
      <c r="B8210" s="98" t="s">
        <v>55</v>
      </c>
      <c r="C8210" s="98" t="s">
        <v>81</v>
      </c>
      <c r="D8210" s="106">
        <v>43191</v>
      </c>
      <c r="E8210" s="98" t="s">
        <v>198</v>
      </c>
      <c r="F8210" s="100">
        <v>43101</v>
      </c>
      <c r="G8210" s="98">
        <v>371130.81</v>
      </c>
      <c r="H8210" s="98">
        <v>-9649.3700000000008</v>
      </c>
    </row>
    <row r="8211" spans="1:8" x14ac:dyDescent="0.2">
      <c r="A8211" s="98" t="s">
        <v>71</v>
      </c>
      <c r="B8211" s="98" t="s">
        <v>55</v>
      </c>
      <c r="C8211" s="98" t="s">
        <v>81</v>
      </c>
      <c r="D8211" s="106">
        <v>43191</v>
      </c>
      <c r="E8211" s="98" t="s">
        <v>195</v>
      </c>
      <c r="F8211" s="100">
        <v>43101</v>
      </c>
      <c r="G8211" s="98">
        <v>355115.07</v>
      </c>
      <c r="H8211" s="98">
        <v>23082.49</v>
      </c>
    </row>
    <row r="8212" spans="1:8" x14ac:dyDescent="0.2">
      <c r="A8212" s="98" t="s">
        <v>71</v>
      </c>
      <c r="B8212" s="98" t="s">
        <v>55</v>
      </c>
      <c r="C8212" s="98" t="s">
        <v>81</v>
      </c>
      <c r="D8212" s="106">
        <v>43191</v>
      </c>
      <c r="E8212" s="98" t="s">
        <v>194</v>
      </c>
      <c r="F8212" s="100">
        <v>43101</v>
      </c>
      <c r="G8212" s="98">
        <v>16015.74</v>
      </c>
      <c r="H8212" s="98">
        <v>1041.03</v>
      </c>
    </row>
    <row r="8213" spans="1:8" x14ac:dyDescent="0.2">
      <c r="A8213" s="98" t="s">
        <v>71</v>
      </c>
      <c r="B8213" s="98" t="s">
        <v>55</v>
      </c>
      <c r="C8213" s="98" t="s">
        <v>81</v>
      </c>
      <c r="D8213" s="106">
        <v>43191</v>
      </c>
      <c r="E8213" s="98" t="s">
        <v>199</v>
      </c>
      <c r="F8213" s="100">
        <v>43101</v>
      </c>
      <c r="G8213" s="98">
        <v>371130.81</v>
      </c>
      <c r="H8213" s="98">
        <v>9649.3700000000008</v>
      </c>
    </row>
    <row r="8214" spans="1:8" x14ac:dyDescent="0.2">
      <c r="A8214" s="98" t="s">
        <v>71</v>
      </c>
      <c r="B8214" s="98" t="s">
        <v>55</v>
      </c>
      <c r="C8214" s="98" t="s">
        <v>82</v>
      </c>
      <c r="D8214" s="106">
        <v>43191</v>
      </c>
      <c r="E8214" s="98" t="s">
        <v>198</v>
      </c>
      <c r="F8214" s="100">
        <v>43101</v>
      </c>
      <c r="G8214" s="98">
        <v>128048.08</v>
      </c>
      <c r="H8214" s="98">
        <v>-4865.83</v>
      </c>
    </row>
    <row r="8215" spans="1:8" x14ac:dyDescent="0.2">
      <c r="A8215" s="98" t="s">
        <v>71</v>
      </c>
      <c r="B8215" s="98" t="s">
        <v>55</v>
      </c>
      <c r="C8215" s="98" t="s">
        <v>82</v>
      </c>
      <c r="D8215" s="106">
        <v>43191</v>
      </c>
      <c r="E8215" s="98" t="s">
        <v>197</v>
      </c>
      <c r="F8215" s="100">
        <v>43101</v>
      </c>
      <c r="G8215" s="98">
        <v>122522.28</v>
      </c>
      <c r="H8215" s="98">
        <v>11639.6</v>
      </c>
    </row>
    <row r="8216" spans="1:8" x14ac:dyDescent="0.2">
      <c r="A8216" s="98" t="s">
        <v>71</v>
      </c>
      <c r="B8216" s="98" t="s">
        <v>55</v>
      </c>
      <c r="C8216" s="98" t="s">
        <v>82</v>
      </c>
      <c r="D8216" s="106">
        <v>43191</v>
      </c>
      <c r="E8216" s="98" t="s">
        <v>196</v>
      </c>
      <c r="F8216" s="100">
        <v>43101</v>
      </c>
      <c r="G8216" s="98">
        <v>5525.8</v>
      </c>
      <c r="H8216" s="98">
        <v>524.96</v>
      </c>
    </row>
    <row r="8217" spans="1:8" x14ac:dyDescent="0.2">
      <c r="A8217" s="98" t="s">
        <v>71</v>
      </c>
      <c r="B8217" s="98" t="s">
        <v>55</v>
      </c>
      <c r="C8217" s="98" t="s">
        <v>82</v>
      </c>
      <c r="D8217" s="106">
        <v>43191</v>
      </c>
      <c r="E8217" s="98" t="s">
        <v>199</v>
      </c>
      <c r="F8217" s="100">
        <v>43101</v>
      </c>
      <c r="G8217" s="98">
        <v>128048.08</v>
      </c>
      <c r="H8217" s="98">
        <v>4865.83</v>
      </c>
    </row>
    <row r="8218" spans="1:8" x14ac:dyDescent="0.2">
      <c r="A8218" s="98" t="s">
        <v>71</v>
      </c>
      <c r="B8218" s="98" t="s">
        <v>55</v>
      </c>
      <c r="C8218" s="98" t="s">
        <v>81</v>
      </c>
      <c r="D8218" s="106">
        <v>43160</v>
      </c>
      <c r="E8218" s="98" t="s">
        <v>198</v>
      </c>
      <c r="F8218" s="100">
        <v>43101</v>
      </c>
      <c r="G8218" s="98">
        <v>33592.480000000003</v>
      </c>
      <c r="H8218" s="98">
        <v>-873.44</v>
      </c>
    </row>
    <row r="8219" spans="1:8" x14ac:dyDescent="0.2">
      <c r="A8219" s="98" t="s">
        <v>71</v>
      </c>
      <c r="B8219" s="98" t="s">
        <v>55</v>
      </c>
      <c r="C8219" s="98" t="s">
        <v>81</v>
      </c>
      <c r="D8219" s="106">
        <v>43160</v>
      </c>
      <c r="E8219" s="98" t="s">
        <v>195</v>
      </c>
      <c r="F8219" s="100">
        <v>43101</v>
      </c>
      <c r="G8219" s="98">
        <v>32142.86</v>
      </c>
      <c r="H8219" s="98">
        <v>2089.27</v>
      </c>
    </row>
    <row r="8220" spans="1:8" x14ac:dyDescent="0.2">
      <c r="A8220" s="98" t="s">
        <v>71</v>
      </c>
      <c r="B8220" s="98" t="s">
        <v>55</v>
      </c>
      <c r="C8220" s="98" t="s">
        <v>81</v>
      </c>
      <c r="D8220" s="106">
        <v>43160</v>
      </c>
      <c r="E8220" s="98" t="s">
        <v>194</v>
      </c>
      <c r="F8220" s="100">
        <v>43101</v>
      </c>
      <c r="G8220" s="98">
        <v>1449.62</v>
      </c>
      <c r="H8220" s="98">
        <v>94.25</v>
      </c>
    </row>
    <row r="8221" spans="1:8" x14ac:dyDescent="0.2">
      <c r="A8221" s="98" t="s">
        <v>71</v>
      </c>
      <c r="B8221" s="98" t="s">
        <v>55</v>
      </c>
      <c r="C8221" s="98" t="s">
        <v>81</v>
      </c>
      <c r="D8221" s="106">
        <v>43160</v>
      </c>
      <c r="E8221" s="98" t="s">
        <v>199</v>
      </c>
      <c r="F8221" s="100">
        <v>43101</v>
      </c>
      <c r="G8221" s="98">
        <v>33592.480000000003</v>
      </c>
      <c r="H8221" s="98">
        <v>873.44</v>
      </c>
    </row>
    <row r="8222" spans="1:8" x14ac:dyDescent="0.2">
      <c r="A8222" s="98" t="s">
        <v>71</v>
      </c>
      <c r="B8222" s="98" t="s">
        <v>55</v>
      </c>
      <c r="C8222" s="98" t="s">
        <v>82</v>
      </c>
      <c r="D8222" s="106">
        <v>43160</v>
      </c>
      <c r="E8222" s="98" t="s">
        <v>198</v>
      </c>
      <c r="F8222" s="100">
        <v>43101</v>
      </c>
      <c r="G8222" s="98">
        <v>14837.23</v>
      </c>
      <c r="H8222" s="98">
        <v>-563.83000000000004</v>
      </c>
    </row>
    <row r="8223" spans="1:8" x14ac:dyDescent="0.2">
      <c r="A8223" s="98" t="s">
        <v>71</v>
      </c>
      <c r="B8223" s="98" t="s">
        <v>55</v>
      </c>
      <c r="C8223" s="98" t="s">
        <v>82</v>
      </c>
      <c r="D8223" s="106">
        <v>43160</v>
      </c>
      <c r="E8223" s="98" t="s">
        <v>197</v>
      </c>
      <c r="F8223" s="100">
        <v>43101</v>
      </c>
      <c r="G8223" s="98">
        <v>14196.96</v>
      </c>
      <c r="H8223" s="98">
        <v>1348.68</v>
      </c>
    </row>
    <row r="8224" spans="1:8" x14ac:dyDescent="0.2">
      <c r="A8224" s="98" t="s">
        <v>71</v>
      </c>
      <c r="B8224" s="98" t="s">
        <v>55</v>
      </c>
      <c r="C8224" s="98" t="s">
        <v>82</v>
      </c>
      <c r="D8224" s="106">
        <v>43160</v>
      </c>
      <c r="E8224" s="98" t="s">
        <v>196</v>
      </c>
      <c r="F8224" s="100">
        <v>43101</v>
      </c>
      <c r="G8224" s="98">
        <v>640.27</v>
      </c>
      <c r="H8224" s="98">
        <v>60.8</v>
      </c>
    </row>
    <row r="8225" spans="1:8" x14ac:dyDescent="0.2">
      <c r="A8225" s="98" t="s">
        <v>71</v>
      </c>
      <c r="B8225" s="98" t="s">
        <v>55</v>
      </c>
      <c r="C8225" s="98" t="s">
        <v>82</v>
      </c>
      <c r="D8225" s="106">
        <v>43160</v>
      </c>
      <c r="E8225" s="98" t="s">
        <v>199</v>
      </c>
      <c r="F8225" s="100">
        <v>43101</v>
      </c>
      <c r="G8225" s="98">
        <v>14837.23</v>
      </c>
      <c r="H8225" s="98">
        <v>563.83000000000004</v>
      </c>
    </row>
    <row r="8226" spans="1:8" x14ac:dyDescent="0.2">
      <c r="A8226" s="98" t="s">
        <v>71</v>
      </c>
      <c r="B8226" s="98" t="s">
        <v>55</v>
      </c>
      <c r="C8226" s="98" t="s">
        <v>80</v>
      </c>
      <c r="D8226" s="106">
        <v>43160</v>
      </c>
      <c r="E8226" s="98" t="s">
        <v>198</v>
      </c>
      <c r="F8226" s="100">
        <v>43101</v>
      </c>
      <c r="G8226" s="98">
        <v>12984.86</v>
      </c>
      <c r="H8226" s="98">
        <v>-688.21</v>
      </c>
    </row>
    <row r="8227" spans="1:8" x14ac:dyDescent="0.2">
      <c r="A8227" s="98" t="s">
        <v>71</v>
      </c>
      <c r="B8227" s="98" t="s">
        <v>55</v>
      </c>
      <c r="C8227" s="98" t="s">
        <v>80</v>
      </c>
      <c r="D8227" s="106">
        <v>43160</v>
      </c>
      <c r="E8227" s="98" t="s">
        <v>193</v>
      </c>
      <c r="F8227" s="100">
        <v>43101</v>
      </c>
      <c r="G8227" s="98">
        <v>12424.52</v>
      </c>
      <c r="H8227" s="98">
        <v>1640.01</v>
      </c>
    </row>
    <row r="8228" spans="1:8" x14ac:dyDescent="0.2">
      <c r="A8228" s="98" t="s">
        <v>71</v>
      </c>
      <c r="B8228" s="98" t="s">
        <v>55</v>
      </c>
      <c r="C8228" s="98" t="s">
        <v>80</v>
      </c>
      <c r="D8228" s="106">
        <v>43160</v>
      </c>
      <c r="E8228" s="98" t="s">
        <v>192</v>
      </c>
      <c r="F8228" s="100">
        <v>43101</v>
      </c>
      <c r="G8228" s="98">
        <v>560.34</v>
      </c>
      <c r="H8228" s="98">
        <v>73.959999999999994</v>
      </c>
    </row>
    <row r="8229" spans="1:8" x14ac:dyDescent="0.2">
      <c r="A8229" s="98" t="s">
        <v>71</v>
      </c>
      <c r="B8229" s="98" t="s">
        <v>55</v>
      </c>
      <c r="C8229" s="98" t="s">
        <v>80</v>
      </c>
      <c r="D8229" s="106">
        <v>43160</v>
      </c>
      <c r="E8229" s="98" t="s">
        <v>199</v>
      </c>
      <c r="F8229" s="100">
        <v>43101</v>
      </c>
      <c r="G8229" s="98">
        <v>12984.86</v>
      </c>
      <c r="H8229" s="98">
        <v>688.21</v>
      </c>
    </row>
    <row r="8230" spans="1:8" x14ac:dyDescent="0.2">
      <c r="A8230" s="98" t="s">
        <v>71</v>
      </c>
      <c r="B8230" s="98" t="s">
        <v>54</v>
      </c>
      <c r="C8230" s="98" t="s">
        <v>80</v>
      </c>
      <c r="D8230" s="106">
        <v>43160</v>
      </c>
      <c r="E8230" s="98" t="s">
        <v>198</v>
      </c>
      <c r="F8230" s="100">
        <v>43101</v>
      </c>
      <c r="G8230" s="98">
        <v>259.12</v>
      </c>
      <c r="H8230" s="98">
        <v>-13.73</v>
      </c>
    </row>
    <row r="8231" spans="1:8" x14ac:dyDescent="0.2">
      <c r="A8231" s="98" t="s">
        <v>71</v>
      </c>
      <c r="B8231" s="98" t="s">
        <v>54</v>
      </c>
      <c r="C8231" s="98" t="s">
        <v>80</v>
      </c>
      <c r="D8231" s="106">
        <v>43160</v>
      </c>
      <c r="E8231" s="98" t="s">
        <v>193</v>
      </c>
      <c r="F8231" s="100">
        <v>43101</v>
      </c>
      <c r="G8231" s="98">
        <v>247.94</v>
      </c>
      <c r="H8231" s="98">
        <v>32.729999999999997</v>
      </c>
    </row>
    <row r="8232" spans="1:8" x14ac:dyDescent="0.2">
      <c r="A8232" s="98" t="s">
        <v>71</v>
      </c>
      <c r="B8232" s="98" t="s">
        <v>54</v>
      </c>
      <c r="C8232" s="98" t="s">
        <v>80</v>
      </c>
      <c r="D8232" s="106">
        <v>43160</v>
      </c>
      <c r="E8232" s="98" t="s">
        <v>192</v>
      </c>
      <c r="F8232" s="100">
        <v>43101</v>
      </c>
      <c r="G8232" s="98">
        <v>11.18</v>
      </c>
      <c r="H8232" s="98">
        <v>1.48</v>
      </c>
    </row>
    <row r="8233" spans="1:8" x14ac:dyDescent="0.2">
      <c r="A8233" s="98" t="s">
        <v>71</v>
      </c>
      <c r="B8233" s="98" t="s">
        <v>54</v>
      </c>
      <c r="C8233" s="98" t="s">
        <v>80</v>
      </c>
      <c r="D8233" s="106">
        <v>43160</v>
      </c>
      <c r="E8233" s="98" t="s">
        <v>199</v>
      </c>
      <c r="F8233" s="100">
        <v>43101</v>
      </c>
      <c r="G8233" s="98">
        <v>259.12</v>
      </c>
      <c r="H8233" s="98">
        <v>13.73</v>
      </c>
    </row>
    <row r="8234" spans="1:8" x14ac:dyDescent="0.2">
      <c r="A8234" s="98" t="s">
        <v>71</v>
      </c>
      <c r="B8234" s="98" t="s">
        <v>54</v>
      </c>
      <c r="C8234" s="98" t="s">
        <v>81</v>
      </c>
      <c r="D8234" s="106">
        <v>43160</v>
      </c>
      <c r="E8234" s="98" t="s">
        <v>198</v>
      </c>
      <c r="F8234" s="100">
        <v>43101</v>
      </c>
      <c r="G8234" s="98">
        <v>655.08000000000004</v>
      </c>
      <c r="H8234" s="98">
        <v>-17.04</v>
      </c>
    </row>
    <row r="8235" spans="1:8" x14ac:dyDescent="0.2">
      <c r="A8235" s="98" t="s">
        <v>71</v>
      </c>
      <c r="B8235" s="98" t="s">
        <v>54</v>
      </c>
      <c r="C8235" s="98" t="s">
        <v>81</v>
      </c>
      <c r="D8235" s="106">
        <v>43160</v>
      </c>
      <c r="E8235" s="98" t="s">
        <v>195</v>
      </c>
      <c r="F8235" s="100">
        <v>43101</v>
      </c>
      <c r="G8235" s="98">
        <v>626.80999999999995</v>
      </c>
      <c r="H8235" s="98">
        <v>40.74</v>
      </c>
    </row>
    <row r="8236" spans="1:8" x14ac:dyDescent="0.2">
      <c r="A8236" s="98" t="s">
        <v>71</v>
      </c>
      <c r="B8236" s="98" t="s">
        <v>54</v>
      </c>
      <c r="C8236" s="98" t="s">
        <v>81</v>
      </c>
      <c r="D8236" s="106">
        <v>43160</v>
      </c>
      <c r="E8236" s="98" t="s">
        <v>194</v>
      </c>
      <c r="F8236" s="100">
        <v>43101</v>
      </c>
      <c r="G8236" s="98">
        <v>28.27</v>
      </c>
      <c r="H8236" s="98">
        <v>1.84</v>
      </c>
    </row>
    <row r="8237" spans="1:8" x14ac:dyDescent="0.2">
      <c r="A8237" s="98" t="s">
        <v>71</v>
      </c>
      <c r="B8237" s="98" t="s">
        <v>54</v>
      </c>
      <c r="C8237" s="98" t="s">
        <v>81</v>
      </c>
      <c r="D8237" s="106">
        <v>43160</v>
      </c>
      <c r="E8237" s="98" t="s">
        <v>199</v>
      </c>
      <c r="F8237" s="100">
        <v>43101</v>
      </c>
      <c r="G8237" s="98">
        <v>655.08000000000004</v>
      </c>
      <c r="H8237" s="98">
        <v>17.04</v>
      </c>
    </row>
    <row r="8238" spans="1:8" x14ac:dyDescent="0.2">
      <c r="A8238" s="98" t="s">
        <v>71</v>
      </c>
      <c r="B8238" s="98" t="s">
        <v>54</v>
      </c>
      <c r="C8238" s="98" t="s">
        <v>82</v>
      </c>
      <c r="D8238" s="106">
        <v>43160</v>
      </c>
      <c r="E8238" s="98" t="s">
        <v>198</v>
      </c>
      <c r="F8238" s="100">
        <v>43101</v>
      </c>
      <c r="G8238" s="98">
        <v>232.27</v>
      </c>
      <c r="H8238" s="98">
        <v>-8.83</v>
      </c>
    </row>
    <row r="8239" spans="1:8" x14ac:dyDescent="0.2">
      <c r="A8239" s="98" t="s">
        <v>71</v>
      </c>
      <c r="B8239" s="98" t="s">
        <v>54</v>
      </c>
      <c r="C8239" s="98" t="s">
        <v>82</v>
      </c>
      <c r="D8239" s="106">
        <v>43160</v>
      </c>
      <c r="E8239" s="98" t="s">
        <v>197</v>
      </c>
      <c r="F8239" s="100">
        <v>43101</v>
      </c>
      <c r="G8239" s="98">
        <v>222.25</v>
      </c>
      <c r="H8239" s="98">
        <v>21.11</v>
      </c>
    </row>
    <row r="8240" spans="1:8" x14ac:dyDescent="0.2">
      <c r="A8240" s="98" t="s">
        <v>71</v>
      </c>
      <c r="B8240" s="98" t="s">
        <v>54</v>
      </c>
      <c r="C8240" s="98" t="s">
        <v>82</v>
      </c>
      <c r="D8240" s="106">
        <v>43160</v>
      </c>
      <c r="E8240" s="98" t="s">
        <v>196</v>
      </c>
      <c r="F8240" s="100">
        <v>43101</v>
      </c>
      <c r="G8240" s="98">
        <v>10.02</v>
      </c>
      <c r="H8240" s="98">
        <v>0.95</v>
      </c>
    </row>
    <row r="8241" spans="1:8" x14ac:dyDescent="0.2">
      <c r="A8241" s="98" t="s">
        <v>71</v>
      </c>
      <c r="B8241" s="98" t="s">
        <v>54</v>
      </c>
      <c r="C8241" s="98" t="s">
        <v>82</v>
      </c>
      <c r="D8241" s="106">
        <v>43160</v>
      </c>
      <c r="E8241" s="98" t="s">
        <v>199</v>
      </c>
      <c r="F8241" s="100">
        <v>43101</v>
      </c>
      <c r="G8241" s="98">
        <v>232.27</v>
      </c>
      <c r="H8241" s="98">
        <v>8.83</v>
      </c>
    </row>
    <row r="8242" spans="1:8" x14ac:dyDescent="0.2">
      <c r="A8242" s="98" t="s">
        <v>71</v>
      </c>
      <c r="B8242" s="98" t="s">
        <v>55</v>
      </c>
      <c r="C8242" s="98" t="s">
        <v>80</v>
      </c>
      <c r="D8242" s="106">
        <v>43252</v>
      </c>
      <c r="E8242" s="98" t="s">
        <v>198</v>
      </c>
      <c r="F8242" s="100">
        <v>43221</v>
      </c>
      <c r="G8242" s="98">
        <v>22453.16</v>
      </c>
      <c r="H8242" s="98">
        <v>-1594.18</v>
      </c>
    </row>
    <row r="8243" spans="1:8" x14ac:dyDescent="0.2">
      <c r="A8243" s="98" t="s">
        <v>71</v>
      </c>
      <c r="B8243" s="98" t="s">
        <v>55</v>
      </c>
      <c r="C8243" s="98" t="s">
        <v>80</v>
      </c>
      <c r="D8243" s="106">
        <v>43252</v>
      </c>
      <c r="E8243" s="98" t="s">
        <v>202</v>
      </c>
      <c r="F8243" s="100">
        <v>43221</v>
      </c>
      <c r="G8243" s="98">
        <v>21484.22</v>
      </c>
      <c r="H8243" s="98">
        <v>2835.94</v>
      </c>
    </row>
    <row r="8244" spans="1:8" x14ac:dyDescent="0.2">
      <c r="A8244" s="98" t="s">
        <v>71</v>
      </c>
      <c r="B8244" s="98" t="s">
        <v>55</v>
      </c>
      <c r="C8244" s="98" t="s">
        <v>80</v>
      </c>
      <c r="D8244" s="106">
        <v>43252</v>
      </c>
      <c r="E8244" s="98" t="s">
        <v>203</v>
      </c>
      <c r="F8244" s="100">
        <v>43221</v>
      </c>
      <c r="G8244" s="98">
        <v>968.94</v>
      </c>
      <c r="H8244" s="98">
        <v>127.87</v>
      </c>
    </row>
    <row r="8245" spans="1:8" x14ac:dyDescent="0.2">
      <c r="A8245" s="98" t="s">
        <v>71</v>
      </c>
      <c r="B8245" s="98" t="s">
        <v>55</v>
      </c>
      <c r="C8245" s="98" t="s">
        <v>80</v>
      </c>
      <c r="D8245" s="106">
        <v>43252</v>
      </c>
      <c r="E8245" s="98" t="s">
        <v>199</v>
      </c>
      <c r="F8245" s="100">
        <v>43221</v>
      </c>
      <c r="G8245" s="98">
        <v>22453.16</v>
      </c>
      <c r="H8245" s="98">
        <v>1594.18</v>
      </c>
    </row>
    <row r="8246" spans="1:8" x14ac:dyDescent="0.2">
      <c r="A8246" s="98" t="s">
        <v>71</v>
      </c>
      <c r="B8246" s="98" t="s">
        <v>55</v>
      </c>
      <c r="C8246" s="98" t="s">
        <v>80</v>
      </c>
      <c r="D8246" s="106">
        <v>43252</v>
      </c>
      <c r="E8246" s="98" t="s">
        <v>198</v>
      </c>
      <c r="F8246" s="100">
        <v>43101</v>
      </c>
      <c r="G8246" s="98">
        <v>16231.95</v>
      </c>
      <c r="H8246" s="98">
        <v>-860.27</v>
      </c>
    </row>
    <row r="8247" spans="1:8" x14ac:dyDescent="0.2">
      <c r="A8247" s="98" t="s">
        <v>71</v>
      </c>
      <c r="B8247" s="98" t="s">
        <v>55</v>
      </c>
      <c r="C8247" s="98" t="s">
        <v>80</v>
      </c>
      <c r="D8247" s="106">
        <v>43252</v>
      </c>
      <c r="E8247" s="98" t="s">
        <v>199</v>
      </c>
      <c r="F8247" s="100">
        <v>43101</v>
      </c>
      <c r="G8247" s="98">
        <v>16231.95</v>
      </c>
      <c r="H8247" s="98">
        <v>860.27</v>
      </c>
    </row>
    <row r="8248" spans="1:8" x14ac:dyDescent="0.2">
      <c r="A8248" s="98" t="s">
        <v>71</v>
      </c>
      <c r="B8248" s="98" t="s">
        <v>55</v>
      </c>
      <c r="C8248" s="98" t="s">
        <v>80</v>
      </c>
      <c r="D8248" s="106">
        <v>43252</v>
      </c>
      <c r="E8248" s="98" t="s">
        <v>193</v>
      </c>
      <c r="F8248" s="100">
        <v>43101</v>
      </c>
      <c r="G8248" s="98">
        <v>15531.47</v>
      </c>
      <c r="H8248" s="98">
        <v>2050.15</v>
      </c>
    </row>
    <row r="8249" spans="1:8" x14ac:dyDescent="0.2">
      <c r="A8249" s="98" t="s">
        <v>71</v>
      </c>
      <c r="B8249" s="98" t="s">
        <v>55</v>
      </c>
      <c r="C8249" s="98" t="s">
        <v>80</v>
      </c>
      <c r="D8249" s="106">
        <v>43252</v>
      </c>
      <c r="E8249" s="98" t="s">
        <v>192</v>
      </c>
      <c r="F8249" s="100">
        <v>43101</v>
      </c>
      <c r="G8249" s="98">
        <v>700.48</v>
      </c>
      <c r="H8249" s="98">
        <v>92.47</v>
      </c>
    </row>
    <row r="8250" spans="1:8" x14ac:dyDescent="0.2">
      <c r="A8250" s="98" t="s">
        <v>71</v>
      </c>
      <c r="B8250" s="98" t="s">
        <v>55</v>
      </c>
      <c r="C8250" s="98" t="s">
        <v>81</v>
      </c>
      <c r="D8250" s="106">
        <v>43252</v>
      </c>
      <c r="E8250" s="98" t="s">
        <v>204</v>
      </c>
      <c r="F8250" s="100">
        <v>43221</v>
      </c>
      <c r="G8250" s="98">
        <v>52941.18</v>
      </c>
      <c r="H8250" s="98">
        <v>3441.16</v>
      </c>
    </row>
    <row r="8251" spans="1:8" x14ac:dyDescent="0.2">
      <c r="A8251" s="98" t="s">
        <v>71</v>
      </c>
      <c r="B8251" s="98" t="s">
        <v>55</v>
      </c>
      <c r="C8251" s="98" t="s">
        <v>81</v>
      </c>
      <c r="D8251" s="106">
        <v>43252</v>
      </c>
      <c r="E8251" s="98" t="s">
        <v>205</v>
      </c>
      <c r="F8251" s="100">
        <v>43221</v>
      </c>
      <c r="G8251" s="98">
        <v>2387.69</v>
      </c>
      <c r="H8251" s="98">
        <v>155.19</v>
      </c>
    </row>
    <row r="8252" spans="1:8" x14ac:dyDescent="0.2">
      <c r="A8252" s="98" t="s">
        <v>71</v>
      </c>
      <c r="B8252" s="98" t="s">
        <v>55</v>
      </c>
      <c r="C8252" s="98" t="s">
        <v>81</v>
      </c>
      <c r="D8252" s="106">
        <v>43252</v>
      </c>
      <c r="E8252" s="98" t="s">
        <v>198</v>
      </c>
      <c r="F8252" s="100">
        <v>43221</v>
      </c>
      <c r="G8252" s="98">
        <v>55328.87</v>
      </c>
      <c r="H8252" s="98">
        <v>-1936.49</v>
      </c>
    </row>
    <row r="8253" spans="1:8" x14ac:dyDescent="0.2">
      <c r="A8253" s="98" t="s">
        <v>71</v>
      </c>
      <c r="B8253" s="98" t="s">
        <v>55</v>
      </c>
      <c r="C8253" s="98" t="s">
        <v>81</v>
      </c>
      <c r="D8253" s="106">
        <v>43252</v>
      </c>
      <c r="E8253" s="98" t="s">
        <v>199</v>
      </c>
      <c r="F8253" s="100">
        <v>43221</v>
      </c>
      <c r="G8253" s="98">
        <v>55328.87</v>
      </c>
      <c r="H8253" s="98">
        <v>1936.49</v>
      </c>
    </row>
    <row r="8254" spans="1:8" x14ac:dyDescent="0.2">
      <c r="A8254" s="98" t="s">
        <v>71</v>
      </c>
      <c r="B8254" s="98" t="s">
        <v>55</v>
      </c>
      <c r="C8254" s="98" t="s">
        <v>81</v>
      </c>
      <c r="D8254" s="106">
        <v>43252</v>
      </c>
      <c r="E8254" s="98" t="s">
        <v>195</v>
      </c>
      <c r="F8254" s="100">
        <v>43101</v>
      </c>
      <c r="G8254" s="98">
        <v>50862.07</v>
      </c>
      <c r="H8254" s="98">
        <v>3306.07</v>
      </c>
    </row>
    <row r="8255" spans="1:8" x14ac:dyDescent="0.2">
      <c r="A8255" s="98" t="s">
        <v>71</v>
      </c>
      <c r="B8255" s="98" t="s">
        <v>55</v>
      </c>
      <c r="C8255" s="98" t="s">
        <v>81</v>
      </c>
      <c r="D8255" s="106">
        <v>43252</v>
      </c>
      <c r="E8255" s="98" t="s">
        <v>194</v>
      </c>
      <c r="F8255" s="100">
        <v>43101</v>
      </c>
      <c r="G8255" s="98">
        <v>2293.89</v>
      </c>
      <c r="H8255" s="98">
        <v>149.12</v>
      </c>
    </row>
    <row r="8256" spans="1:8" x14ac:dyDescent="0.2">
      <c r="A8256" s="98" t="s">
        <v>71</v>
      </c>
      <c r="B8256" s="98" t="s">
        <v>55</v>
      </c>
      <c r="C8256" s="98" t="s">
        <v>81</v>
      </c>
      <c r="D8256" s="106">
        <v>43252</v>
      </c>
      <c r="E8256" s="98" t="s">
        <v>199</v>
      </c>
      <c r="F8256" s="100">
        <v>43101</v>
      </c>
      <c r="G8256" s="98">
        <v>53155.96</v>
      </c>
      <c r="H8256" s="98">
        <v>1381.95</v>
      </c>
    </row>
    <row r="8257" spans="1:8" x14ac:dyDescent="0.2">
      <c r="A8257" s="98" t="s">
        <v>71</v>
      </c>
      <c r="B8257" s="98" t="s">
        <v>55</v>
      </c>
      <c r="C8257" s="98" t="s">
        <v>81</v>
      </c>
      <c r="D8257" s="106">
        <v>43252</v>
      </c>
      <c r="E8257" s="98" t="s">
        <v>198</v>
      </c>
      <c r="F8257" s="100">
        <v>43101</v>
      </c>
      <c r="G8257" s="98">
        <v>53155.96</v>
      </c>
      <c r="H8257" s="98">
        <v>-1381.95</v>
      </c>
    </row>
    <row r="8258" spans="1:8" x14ac:dyDescent="0.2">
      <c r="A8258" s="98" t="s">
        <v>71</v>
      </c>
      <c r="B8258" s="98" t="s">
        <v>55</v>
      </c>
      <c r="C8258" s="98" t="s">
        <v>82</v>
      </c>
      <c r="D8258" s="106">
        <v>43252</v>
      </c>
      <c r="E8258" s="98" t="s">
        <v>198</v>
      </c>
      <c r="F8258" s="100">
        <v>43221</v>
      </c>
      <c r="G8258" s="98">
        <v>18468.78</v>
      </c>
      <c r="H8258" s="98">
        <v>-960.37</v>
      </c>
    </row>
    <row r="8259" spans="1:8" x14ac:dyDescent="0.2">
      <c r="A8259" s="98" t="s">
        <v>71</v>
      </c>
      <c r="B8259" s="98" t="s">
        <v>55</v>
      </c>
      <c r="C8259" s="98" t="s">
        <v>82</v>
      </c>
      <c r="D8259" s="106">
        <v>43252</v>
      </c>
      <c r="E8259" s="98" t="s">
        <v>206</v>
      </c>
      <c r="F8259" s="100">
        <v>43221</v>
      </c>
      <c r="G8259" s="98">
        <v>17671.75</v>
      </c>
      <c r="H8259" s="98">
        <v>1661.16</v>
      </c>
    </row>
    <row r="8260" spans="1:8" x14ac:dyDescent="0.2">
      <c r="A8260" s="98" t="s">
        <v>71</v>
      </c>
      <c r="B8260" s="98" t="s">
        <v>55</v>
      </c>
      <c r="C8260" s="98" t="s">
        <v>82</v>
      </c>
      <c r="D8260" s="106">
        <v>43252</v>
      </c>
      <c r="E8260" s="98" t="s">
        <v>199</v>
      </c>
      <c r="F8260" s="100">
        <v>43221</v>
      </c>
      <c r="G8260" s="98">
        <v>18468.78</v>
      </c>
      <c r="H8260" s="98">
        <v>960.37</v>
      </c>
    </row>
    <row r="8261" spans="1:8" x14ac:dyDescent="0.2">
      <c r="A8261" s="98" t="s">
        <v>71</v>
      </c>
      <c r="B8261" s="98" t="s">
        <v>55</v>
      </c>
      <c r="C8261" s="98" t="s">
        <v>82</v>
      </c>
      <c r="D8261" s="106">
        <v>43252</v>
      </c>
      <c r="E8261" s="98" t="s">
        <v>198</v>
      </c>
      <c r="F8261" s="100">
        <v>43101</v>
      </c>
      <c r="G8261" s="98">
        <v>18848.61</v>
      </c>
      <c r="H8261" s="98">
        <v>-716.22</v>
      </c>
    </row>
    <row r="8262" spans="1:8" x14ac:dyDescent="0.2">
      <c r="A8262" s="98" t="s">
        <v>71</v>
      </c>
      <c r="B8262" s="98" t="s">
        <v>55</v>
      </c>
      <c r="C8262" s="98" t="s">
        <v>82</v>
      </c>
      <c r="D8262" s="106">
        <v>43252</v>
      </c>
      <c r="E8262" s="98" t="s">
        <v>199</v>
      </c>
      <c r="F8262" s="100">
        <v>43101</v>
      </c>
      <c r="G8262" s="98">
        <v>18848.61</v>
      </c>
      <c r="H8262" s="98">
        <v>716.22</v>
      </c>
    </row>
    <row r="8263" spans="1:8" x14ac:dyDescent="0.2">
      <c r="A8263" s="98" t="s">
        <v>71</v>
      </c>
      <c r="B8263" s="98" t="s">
        <v>55</v>
      </c>
      <c r="C8263" s="98" t="s">
        <v>82</v>
      </c>
      <c r="D8263" s="106">
        <v>43252</v>
      </c>
      <c r="E8263" s="98" t="s">
        <v>197</v>
      </c>
      <c r="F8263" s="100">
        <v>43101</v>
      </c>
      <c r="G8263" s="98">
        <v>18035.25</v>
      </c>
      <c r="H8263" s="98">
        <v>1713.33</v>
      </c>
    </row>
    <row r="8264" spans="1:8" x14ac:dyDescent="0.2">
      <c r="A8264" s="98" t="s">
        <v>71</v>
      </c>
      <c r="B8264" s="98" t="s">
        <v>55</v>
      </c>
      <c r="C8264" s="98" t="s">
        <v>82</v>
      </c>
      <c r="D8264" s="106">
        <v>43252</v>
      </c>
      <c r="E8264" s="98" t="s">
        <v>196</v>
      </c>
      <c r="F8264" s="100">
        <v>43101</v>
      </c>
      <c r="G8264" s="98">
        <v>813.36</v>
      </c>
      <c r="H8264" s="98">
        <v>77.209999999999994</v>
      </c>
    </row>
    <row r="8265" spans="1:8" x14ac:dyDescent="0.2">
      <c r="A8265" s="98" t="s">
        <v>71</v>
      </c>
      <c r="B8265" s="98" t="s">
        <v>55</v>
      </c>
      <c r="C8265" s="98" t="s">
        <v>81</v>
      </c>
      <c r="D8265" s="106">
        <v>43132</v>
      </c>
      <c r="E8265" s="98" t="s">
        <v>199</v>
      </c>
      <c r="F8265" s="100">
        <v>43101</v>
      </c>
      <c r="G8265" s="98">
        <v>50089.09</v>
      </c>
      <c r="H8265" s="98">
        <v>1302.3</v>
      </c>
    </row>
    <row r="8266" spans="1:8" x14ac:dyDescent="0.2">
      <c r="A8266" s="98" t="s">
        <v>71</v>
      </c>
      <c r="B8266" s="98" t="s">
        <v>55</v>
      </c>
      <c r="C8266" s="98" t="s">
        <v>82</v>
      </c>
      <c r="D8266" s="106">
        <v>43132</v>
      </c>
      <c r="E8266" s="98" t="s">
        <v>198</v>
      </c>
      <c r="F8266" s="100">
        <v>43101</v>
      </c>
      <c r="G8266" s="98">
        <v>21275.09</v>
      </c>
      <c r="H8266" s="98">
        <v>-808.43</v>
      </c>
    </row>
    <row r="8267" spans="1:8" x14ac:dyDescent="0.2">
      <c r="A8267" s="98" t="s">
        <v>71</v>
      </c>
      <c r="B8267" s="98" t="s">
        <v>55</v>
      </c>
      <c r="C8267" s="98" t="s">
        <v>82</v>
      </c>
      <c r="D8267" s="106">
        <v>43132</v>
      </c>
      <c r="E8267" s="98" t="s">
        <v>197</v>
      </c>
      <c r="F8267" s="100">
        <v>43101</v>
      </c>
      <c r="G8267" s="98">
        <v>20356.990000000002</v>
      </c>
      <c r="H8267" s="98">
        <v>1933.92</v>
      </c>
    </row>
    <row r="8268" spans="1:8" x14ac:dyDescent="0.2">
      <c r="A8268" s="98" t="s">
        <v>71</v>
      </c>
      <c r="B8268" s="98" t="s">
        <v>55</v>
      </c>
      <c r="C8268" s="98" t="s">
        <v>82</v>
      </c>
      <c r="D8268" s="106">
        <v>43132</v>
      </c>
      <c r="E8268" s="98" t="s">
        <v>196</v>
      </c>
      <c r="F8268" s="100">
        <v>43101</v>
      </c>
      <c r="G8268" s="98">
        <v>918.1</v>
      </c>
      <c r="H8268" s="98">
        <v>87.22</v>
      </c>
    </row>
    <row r="8269" spans="1:8" x14ac:dyDescent="0.2">
      <c r="A8269" s="98" t="s">
        <v>71</v>
      </c>
      <c r="B8269" s="98" t="s">
        <v>55</v>
      </c>
      <c r="C8269" s="98" t="s">
        <v>82</v>
      </c>
      <c r="D8269" s="106">
        <v>43132</v>
      </c>
      <c r="E8269" s="98" t="s">
        <v>199</v>
      </c>
      <c r="F8269" s="100">
        <v>43101</v>
      </c>
      <c r="G8269" s="98">
        <v>21275.09</v>
      </c>
      <c r="H8269" s="98">
        <v>808.43</v>
      </c>
    </row>
    <row r="8270" spans="1:8" x14ac:dyDescent="0.2">
      <c r="A8270" s="98" t="s">
        <v>71</v>
      </c>
      <c r="B8270" s="98" t="s">
        <v>55</v>
      </c>
      <c r="C8270" s="98" t="s">
        <v>80</v>
      </c>
      <c r="D8270" s="106">
        <v>43132</v>
      </c>
      <c r="E8270" s="98" t="s">
        <v>198</v>
      </c>
      <c r="F8270" s="100">
        <v>43101</v>
      </c>
      <c r="G8270" s="98">
        <v>17821.04</v>
      </c>
      <c r="H8270" s="98">
        <v>-944.5</v>
      </c>
    </row>
    <row r="8271" spans="1:8" x14ac:dyDescent="0.2">
      <c r="A8271" s="98" t="s">
        <v>71</v>
      </c>
      <c r="B8271" s="98" t="s">
        <v>55</v>
      </c>
      <c r="C8271" s="98" t="s">
        <v>80</v>
      </c>
      <c r="D8271" s="106">
        <v>43132</v>
      </c>
      <c r="E8271" s="98" t="s">
        <v>193</v>
      </c>
      <c r="F8271" s="100">
        <v>43101</v>
      </c>
      <c r="G8271" s="98">
        <v>17052</v>
      </c>
      <c r="H8271" s="98">
        <v>2250.87</v>
      </c>
    </row>
    <row r="8272" spans="1:8" x14ac:dyDescent="0.2">
      <c r="A8272" s="98" t="s">
        <v>71</v>
      </c>
      <c r="B8272" s="98" t="s">
        <v>55</v>
      </c>
      <c r="C8272" s="98" t="s">
        <v>80</v>
      </c>
      <c r="D8272" s="106">
        <v>43132</v>
      </c>
      <c r="E8272" s="98" t="s">
        <v>192</v>
      </c>
      <c r="F8272" s="100">
        <v>43101</v>
      </c>
      <c r="G8272" s="98">
        <v>769.04</v>
      </c>
      <c r="H8272" s="98">
        <v>101.56</v>
      </c>
    </row>
    <row r="8273" spans="1:8" x14ac:dyDescent="0.2">
      <c r="A8273" s="98" t="s">
        <v>71</v>
      </c>
      <c r="B8273" s="98" t="s">
        <v>55</v>
      </c>
      <c r="C8273" s="98" t="s">
        <v>80</v>
      </c>
      <c r="D8273" s="106">
        <v>43132</v>
      </c>
      <c r="E8273" s="98" t="s">
        <v>199</v>
      </c>
      <c r="F8273" s="100">
        <v>43101</v>
      </c>
      <c r="G8273" s="98">
        <v>17821.04</v>
      </c>
      <c r="H8273" s="98">
        <v>944.5</v>
      </c>
    </row>
    <row r="8274" spans="1:8" x14ac:dyDescent="0.2">
      <c r="A8274" s="98" t="s">
        <v>71</v>
      </c>
      <c r="B8274" s="98" t="s">
        <v>55</v>
      </c>
      <c r="C8274" s="98" t="s">
        <v>82</v>
      </c>
      <c r="D8274" s="106">
        <v>43160</v>
      </c>
      <c r="E8274" s="98" t="s">
        <v>199</v>
      </c>
      <c r="F8274" s="100">
        <v>43101</v>
      </c>
      <c r="G8274" s="98">
        <v>196</v>
      </c>
      <c r="H8274" s="98">
        <v>7.44</v>
      </c>
    </row>
    <row r="8275" spans="1:8" x14ac:dyDescent="0.2">
      <c r="A8275" s="98" t="s">
        <v>71</v>
      </c>
      <c r="B8275" s="98" t="s">
        <v>54</v>
      </c>
      <c r="C8275" s="98" t="s">
        <v>80</v>
      </c>
      <c r="D8275" s="106">
        <v>43160</v>
      </c>
      <c r="E8275" s="98" t="s">
        <v>198</v>
      </c>
      <c r="F8275" s="100">
        <v>43101</v>
      </c>
      <c r="G8275" s="98">
        <v>127362.04</v>
      </c>
      <c r="H8275" s="98">
        <v>-6750.16</v>
      </c>
    </row>
    <row r="8276" spans="1:8" x14ac:dyDescent="0.2">
      <c r="A8276" s="98" t="s">
        <v>71</v>
      </c>
      <c r="B8276" s="98" t="s">
        <v>54</v>
      </c>
      <c r="C8276" s="98" t="s">
        <v>80</v>
      </c>
      <c r="D8276" s="106">
        <v>43160</v>
      </c>
      <c r="E8276" s="98" t="s">
        <v>193</v>
      </c>
      <c r="F8276" s="100">
        <v>43101</v>
      </c>
      <c r="G8276" s="98">
        <v>121865.99</v>
      </c>
      <c r="H8276" s="98">
        <v>16086.38</v>
      </c>
    </row>
    <row r="8277" spans="1:8" x14ac:dyDescent="0.2">
      <c r="A8277" s="98" t="s">
        <v>71</v>
      </c>
      <c r="B8277" s="98" t="s">
        <v>54</v>
      </c>
      <c r="C8277" s="98" t="s">
        <v>80</v>
      </c>
      <c r="D8277" s="106">
        <v>43160</v>
      </c>
      <c r="E8277" s="98" t="s">
        <v>192</v>
      </c>
      <c r="F8277" s="100">
        <v>43101</v>
      </c>
      <c r="G8277" s="98">
        <v>5496.05</v>
      </c>
      <c r="H8277" s="98">
        <v>725.42</v>
      </c>
    </row>
    <row r="8278" spans="1:8" x14ac:dyDescent="0.2">
      <c r="A8278" s="98" t="s">
        <v>71</v>
      </c>
      <c r="B8278" s="98" t="s">
        <v>54</v>
      </c>
      <c r="C8278" s="98" t="s">
        <v>80</v>
      </c>
      <c r="D8278" s="106">
        <v>43160</v>
      </c>
      <c r="E8278" s="98" t="s">
        <v>199</v>
      </c>
      <c r="F8278" s="100">
        <v>43101</v>
      </c>
      <c r="G8278" s="98">
        <v>127362.04</v>
      </c>
      <c r="H8278" s="98">
        <v>6750.16</v>
      </c>
    </row>
    <row r="8279" spans="1:8" x14ac:dyDescent="0.2">
      <c r="A8279" s="98" t="s">
        <v>71</v>
      </c>
      <c r="B8279" s="98" t="s">
        <v>54</v>
      </c>
      <c r="C8279" s="98" t="s">
        <v>81</v>
      </c>
      <c r="D8279" s="106">
        <v>43160</v>
      </c>
      <c r="E8279" s="98" t="s">
        <v>198</v>
      </c>
      <c r="F8279" s="100">
        <v>43101</v>
      </c>
      <c r="G8279" s="98">
        <v>420825.17</v>
      </c>
      <c r="H8279" s="98">
        <v>-10941.55</v>
      </c>
    </row>
    <row r="8280" spans="1:8" x14ac:dyDescent="0.2">
      <c r="A8280" s="98" t="s">
        <v>71</v>
      </c>
      <c r="B8280" s="98" t="s">
        <v>55</v>
      </c>
      <c r="C8280" s="98" t="s">
        <v>80</v>
      </c>
      <c r="D8280" s="106">
        <v>43132</v>
      </c>
      <c r="E8280" s="98" t="s">
        <v>198</v>
      </c>
      <c r="F8280" s="100">
        <v>43101</v>
      </c>
      <c r="G8280" s="98">
        <v>9535.33</v>
      </c>
      <c r="H8280" s="98">
        <v>-505.36</v>
      </c>
    </row>
    <row r="8281" spans="1:8" x14ac:dyDescent="0.2">
      <c r="A8281" s="98" t="s">
        <v>71</v>
      </c>
      <c r="B8281" s="98" t="s">
        <v>55</v>
      </c>
      <c r="C8281" s="98" t="s">
        <v>80</v>
      </c>
      <c r="D8281" s="106">
        <v>43132</v>
      </c>
      <c r="E8281" s="98" t="s">
        <v>193</v>
      </c>
      <c r="F8281" s="100">
        <v>43101</v>
      </c>
      <c r="G8281" s="98">
        <v>9123.85</v>
      </c>
      <c r="H8281" s="98">
        <v>1204.3599999999999</v>
      </c>
    </row>
    <row r="8282" spans="1:8" x14ac:dyDescent="0.2">
      <c r="A8282" s="98" t="s">
        <v>71</v>
      </c>
      <c r="B8282" s="98" t="s">
        <v>55</v>
      </c>
      <c r="C8282" s="98" t="s">
        <v>80</v>
      </c>
      <c r="D8282" s="106">
        <v>43132</v>
      </c>
      <c r="E8282" s="98" t="s">
        <v>192</v>
      </c>
      <c r="F8282" s="100">
        <v>43101</v>
      </c>
      <c r="G8282" s="98">
        <v>411.48</v>
      </c>
      <c r="H8282" s="98">
        <v>54.32</v>
      </c>
    </row>
    <row r="8283" spans="1:8" x14ac:dyDescent="0.2">
      <c r="A8283" s="98" t="s">
        <v>71</v>
      </c>
      <c r="B8283" s="98" t="s">
        <v>55</v>
      </c>
      <c r="C8283" s="98" t="s">
        <v>80</v>
      </c>
      <c r="D8283" s="106">
        <v>43132</v>
      </c>
      <c r="E8283" s="98" t="s">
        <v>199</v>
      </c>
      <c r="F8283" s="100">
        <v>43101</v>
      </c>
      <c r="G8283" s="98">
        <v>9535.33</v>
      </c>
      <c r="H8283" s="98">
        <v>505.36</v>
      </c>
    </row>
    <row r="8284" spans="1:8" x14ac:dyDescent="0.2">
      <c r="A8284" s="98" t="s">
        <v>71</v>
      </c>
      <c r="B8284" s="98" t="s">
        <v>55</v>
      </c>
      <c r="C8284" s="98" t="s">
        <v>81</v>
      </c>
      <c r="D8284" s="106">
        <v>43132</v>
      </c>
      <c r="E8284" s="98" t="s">
        <v>198</v>
      </c>
      <c r="F8284" s="100">
        <v>43101</v>
      </c>
      <c r="G8284" s="98">
        <v>31233.72</v>
      </c>
      <c r="H8284" s="98">
        <v>-812.07</v>
      </c>
    </row>
    <row r="8285" spans="1:8" x14ac:dyDescent="0.2">
      <c r="A8285" s="98" t="s">
        <v>71</v>
      </c>
      <c r="B8285" s="98" t="s">
        <v>55</v>
      </c>
      <c r="C8285" s="98" t="s">
        <v>81</v>
      </c>
      <c r="D8285" s="106">
        <v>43132</v>
      </c>
      <c r="E8285" s="98" t="s">
        <v>195</v>
      </c>
      <c r="F8285" s="100">
        <v>43101</v>
      </c>
      <c r="G8285" s="98">
        <v>29885.86</v>
      </c>
      <c r="H8285" s="98">
        <v>1942.59</v>
      </c>
    </row>
    <row r="8286" spans="1:8" x14ac:dyDescent="0.2">
      <c r="A8286" s="98" t="s">
        <v>71</v>
      </c>
      <c r="B8286" s="98" t="s">
        <v>55</v>
      </c>
      <c r="C8286" s="98" t="s">
        <v>81</v>
      </c>
      <c r="D8286" s="106">
        <v>43132</v>
      </c>
      <c r="E8286" s="98" t="s">
        <v>194</v>
      </c>
      <c r="F8286" s="100">
        <v>43101</v>
      </c>
      <c r="G8286" s="98">
        <v>1347.86</v>
      </c>
      <c r="H8286" s="98">
        <v>87.64</v>
      </c>
    </row>
    <row r="8287" spans="1:8" x14ac:dyDescent="0.2">
      <c r="A8287" s="98" t="s">
        <v>71</v>
      </c>
      <c r="B8287" s="98" t="s">
        <v>55</v>
      </c>
      <c r="C8287" s="98" t="s">
        <v>81</v>
      </c>
      <c r="D8287" s="106">
        <v>43132</v>
      </c>
      <c r="E8287" s="98" t="s">
        <v>199</v>
      </c>
      <c r="F8287" s="100">
        <v>43101</v>
      </c>
      <c r="G8287" s="98">
        <v>31233.72</v>
      </c>
      <c r="H8287" s="98">
        <v>812.07</v>
      </c>
    </row>
    <row r="8288" spans="1:8" x14ac:dyDescent="0.2">
      <c r="A8288" s="98" t="s">
        <v>71</v>
      </c>
      <c r="B8288" s="98" t="s">
        <v>55</v>
      </c>
      <c r="C8288" s="98" t="s">
        <v>82</v>
      </c>
      <c r="D8288" s="106">
        <v>43132</v>
      </c>
      <c r="E8288" s="98" t="s">
        <v>198</v>
      </c>
      <c r="F8288" s="100">
        <v>43101</v>
      </c>
      <c r="G8288" s="98">
        <v>9041.14</v>
      </c>
      <c r="H8288" s="98">
        <v>-343.54</v>
      </c>
    </row>
    <row r="8289" spans="1:8" x14ac:dyDescent="0.2">
      <c r="A8289" s="98" t="s">
        <v>71</v>
      </c>
      <c r="B8289" s="98" t="s">
        <v>55</v>
      </c>
      <c r="C8289" s="98" t="s">
        <v>82</v>
      </c>
      <c r="D8289" s="106">
        <v>43132</v>
      </c>
      <c r="E8289" s="98" t="s">
        <v>197</v>
      </c>
      <c r="F8289" s="100">
        <v>43101</v>
      </c>
      <c r="G8289" s="98">
        <v>8650.98</v>
      </c>
      <c r="H8289" s="98">
        <v>821.86</v>
      </c>
    </row>
    <row r="8290" spans="1:8" x14ac:dyDescent="0.2">
      <c r="A8290" s="98" t="s">
        <v>71</v>
      </c>
      <c r="B8290" s="98" t="s">
        <v>55</v>
      </c>
      <c r="C8290" s="98" t="s">
        <v>82</v>
      </c>
      <c r="D8290" s="106">
        <v>43132</v>
      </c>
      <c r="E8290" s="98" t="s">
        <v>196</v>
      </c>
      <c r="F8290" s="100">
        <v>43101</v>
      </c>
      <c r="G8290" s="98">
        <v>390.16</v>
      </c>
      <c r="H8290" s="98">
        <v>37.07</v>
      </c>
    </row>
    <row r="8291" spans="1:8" x14ac:dyDescent="0.2">
      <c r="A8291" s="98" t="s">
        <v>71</v>
      </c>
      <c r="B8291" s="98" t="s">
        <v>55</v>
      </c>
      <c r="C8291" s="98" t="s">
        <v>82</v>
      </c>
      <c r="D8291" s="106">
        <v>43132</v>
      </c>
      <c r="E8291" s="98" t="s">
        <v>199</v>
      </c>
      <c r="F8291" s="100">
        <v>43101</v>
      </c>
      <c r="G8291" s="98">
        <v>9041.14</v>
      </c>
      <c r="H8291" s="98">
        <v>343.54</v>
      </c>
    </row>
    <row r="8292" spans="1:8" x14ac:dyDescent="0.2">
      <c r="A8292" s="98" t="s">
        <v>71</v>
      </c>
      <c r="B8292" s="98" t="s">
        <v>55</v>
      </c>
      <c r="C8292" s="98" t="s">
        <v>80</v>
      </c>
      <c r="D8292" s="106">
        <v>43132</v>
      </c>
      <c r="E8292" s="98" t="s">
        <v>198</v>
      </c>
      <c r="F8292" s="100">
        <v>43101</v>
      </c>
      <c r="G8292" s="98">
        <v>2893.08</v>
      </c>
      <c r="H8292" s="98">
        <v>-153.35</v>
      </c>
    </row>
    <row r="8293" spans="1:8" x14ac:dyDescent="0.2">
      <c r="A8293" s="98" t="s">
        <v>71</v>
      </c>
      <c r="B8293" s="98" t="s">
        <v>55</v>
      </c>
      <c r="C8293" s="98" t="s">
        <v>80</v>
      </c>
      <c r="D8293" s="106">
        <v>43132</v>
      </c>
      <c r="E8293" s="98" t="s">
        <v>193</v>
      </c>
      <c r="F8293" s="100">
        <v>43101</v>
      </c>
      <c r="G8293" s="98">
        <v>2768.24</v>
      </c>
      <c r="H8293" s="98">
        <v>365.4</v>
      </c>
    </row>
    <row r="8294" spans="1:8" x14ac:dyDescent="0.2">
      <c r="A8294" s="98" t="s">
        <v>71</v>
      </c>
      <c r="B8294" s="98" t="s">
        <v>55</v>
      </c>
      <c r="C8294" s="98" t="s">
        <v>80</v>
      </c>
      <c r="D8294" s="106">
        <v>43132</v>
      </c>
      <c r="E8294" s="98" t="s">
        <v>192</v>
      </c>
      <c r="F8294" s="100">
        <v>43101</v>
      </c>
      <c r="G8294" s="98">
        <v>124.84</v>
      </c>
      <c r="H8294" s="98">
        <v>16.47</v>
      </c>
    </row>
    <row r="8295" spans="1:8" x14ac:dyDescent="0.2">
      <c r="A8295" s="98" t="s">
        <v>71</v>
      </c>
      <c r="B8295" s="98" t="s">
        <v>55</v>
      </c>
      <c r="C8295" s="98" t="s">
        <v>80</v>
      </c>
      <c r="D8295" s="106">
        <v>43132</v>
      </c>
      <c r="E8295" s="98" t="s">
        <v>199</v>
      </c>
      <c r="F8295" s="100">
        <v>43101</v>
      </c>
      <c r="G8295" s="98">
        <v>2893.08</v>
      </c>
      <c r="H8295" s="98">
        <v>153.35</v>
      </c>
    </row>
    <row r="8296" spans="1:8" x14ac:dyDescent="0.2">
      <c r="A8296" s="98" t="s">
        <v>71</v>
      </c>
      <c r="B8296" s="98" t="s">
        <v>55</v>
      </c>
      <c r="C8296" s="98" t="s">
        <v>81</v>
      </c>
      <c r="D8296" s="106">
        <v>43132</v>
      </c>
      <c r="E8296" s="98" t="s">
        <v>198</v>
      </c>
      <c r="F8296" s="100">
        <v>43101</v>
      </c>
      <c r="G8296" s="98">
        <v>10361.32</v>
      </c>
      <c r="H8296" s="98">
        <v>-269.41000000000003</v>
      </c>
    </row>
    <row r="8297" spans="1:8" x14ac:dyDescent="0.2">
      <c r="A8297" s="98" t="s">
        <v>71</v>
      </c>
      <c r="B8297" s="98" t="s">
        <v>55</v>
      </c>
      <c r="C8297" s="98" t="s">
        <v>81</v>
      </c>
      <c r="D8297" s="106">
        <v>43132</v>
      </c>
      <c r="E8297" s="98" t="s">
        <v>195</v>
      </c>
      <c r="F8297" s="100">
        <v>43101</v>
      </c>
      <c r="G8297" s="98">
        <v>9914.19</v>
      </c>
      <c r="H8297" s="98">
        <v>644.41</v>
      </c>
    </row>
    <row r="8298" spans="1:8" x14ac:dyDescent="0.2">
      <c r="A8298" s="98" t="s">
        <v>71</v>
      </c>
      <c r="B8298" s="98" t="s">
        <v>55</v>
      </c>
      <c r="C8298" s="98" t="s">
        <v>81</v>
      </c>
      <c r="D8298" s="106">
        <v>43132</v>
      </c>
      <c r="E8298" s="98" t="s">
        <v>194</v>
      </c>
      <c r="F8298" s="100">
        <v>43101</v>
      </c>
      <c r="G8298" s="98">
        <v>447.13</v>
      </c>
      <c r="H8298" s="98">
        <v>29.06</v>
      </c>
    </row>
    <row r="8299" spans="1:8" x14ac:dyDescent="0.2">
      <c r="A8299" s="98" t="s">
        <v>71</v>
      </c>
      <c r="B8299" s="98" t="s">
        <v>55</v>
      </c>
      <c r="C8299" s="98" t="s">
        <v>81</v>
      </c>
      <c r="D8299" s="106">
        <v>43132</v>
      </c>
      <c r="E8299" s="98" t="s">
        <v>199</v>
      </c>
      <c r="F8299" s="100">
        <v>43101</v>
      </c>
      <c r="G8299" s="98">
        <v>10361.32</v>
      </c>
      <c r="H8299" s="98">
        <v>269.41000000000003</v>
      </c>
    </row>
    <row r="8300" spans="1:8" x14ac:dyDescent="0.2">
      <c r="A8300" s="98" t="s">
        <v>71</v>
      </c>
      <c r="B8300" s="98" t="s">
        <v>55</v>
      </c>
      <c r="C8300" s="98" t="s">
        <v>82</v>
      </c>
      <c r="D8300" s="106">
        <v>43132</v>
      </c>
      <c r="E8300" s="98" t="s">
        <v>198</v>
      </c>
      <c r="F8300" s="100">
        <v>43101</v>
      </c>
      <c r="G8300" s="98">
        <v>2933.28</v>
      </c>
      <c r="H8300" s="98">
        <v>-111.43</v>
      </c>
    </row>
    <row r="8301" spans="1:8" x14ac:dyDescent="0.2">
      <c r="A8301" s="98" t="s">
        <v>71</v>
      </c>
      <c r="B8301" s="98" t="s">
        <v>55</v>
      </c>
      <c r="C8301" s="98" t="s">
        <v>82</v>
      </c>
      <c r="D8301" s="106">
        <v>43132</v>
      </c>
      <c r="E8301" s="98" t="s">
        <v>197</v>
      </c>
      <c r="F8301" s="100">
        <v>43101</v>
      </c>
      <c r="G8301" s="98">
        <v>2806.68</v>
      </c>
      <c r="H8301" s="98">
        <v>266.63</v>
      </c>
    </row>
    <row r="8302" spans="1:8" x14ac:dyDescent="0.2">
      <c r="A8302" s="98" t="s">
        <v>71</v>
      </c>
      <c r="B8302" s="98" t="s">
        <v>55</v>
      </c>
      <c r="C8302" s="98" t="s">
        <v>82</v>
      </c>
      <c r="D8302" s="106">
        <v>43132</v>
      </c>
      <c r="E8302" s="98" t="s">
        <v>196</v>
      </c>
      <c r="F8302" s="100">
        <v>43101</v>
      </c>
      <c r="G8302" s="98">
        <v>126.6</v>
      </c>
      <c r="H8302" s="98">
        <v>12.03</v>
      </c>
    </row>
    <row r="8303" spans="1:8" x14ac:dyDescent="0.2">
      <c r="A8303" s="98" t="s">
        <v>71</v>
      </c>
      <c r="B8303" s="98" t="s">
        <v>55</v>
      </c>
      <c r="C8303" s="98" t="s">
        <v>82</v>
      </c>
      <c r="D8303" s="106">
        <v>43132</v>
      </c>
      <c r="E8303" s="98" t="s">
        <v>199</v>
      </c>
      <c r="F8303" s="100">
        <v>43101</v>
      </c>
      <c r="G8303" s="98">
        <v>2933.28</v>
      </c>
      <c r="H8303" s="98">
        <v>111.43</v>
      </c>
    </row>
    <row r="8304" spans="1:8" x14ac:dyDescent="0.2">
      <c r="A8304" s="98" t="s">
        <v>71</v>
      </c>
      <c r="B8304" s="98" t="s">
        <v>54</v>
      </c>
      <c r="C8304" s="98" t="s">
        <v>80</v>
      </c>
      <c r="D8304" s="106">
        <v>43132</v>
      </c>
      <c r="E8304" s="98" t="s">
        <v>198</v>
      </c>
      <c r="F8304" s="100">
        <v>43101</v>
      </c>
      <c r="G8304" s="98">
        <v>373.02</v>
      </c>
      <c r="H8304" s="98">
        <v>-19.77</v>
      </c>
    </row>
    <row r="8305" spans="1:8" x14ac:dyDescent="0.2">
      <c r="A8305" s="98" t="s">
        <v>71</v>
      </c>
      <c r="B8305" s="98" t="s">
        <v>54</v>
      </c>
      <c r="C8305" s="98" t="s">
        <v>80</v>
      </c>
      <c r="D8305" s="106">
        <v>43132</v>
      </c>
      <c r="E8305" s="98" t="s">
        <v>193</v>
      </c>
      <c r="F8305" s="100">
        <v>43101</v>
      </c>
      <c r="G8305" s="98">
        <v>356.92</v>
      </c>
      <c r="H8305" s="98">
        <v>47.11</v>
      </c>
    </row>
    <row r="8306" spans="1:8" x14ac:dyDescent="0.2">
      <c r="A8306" s="98" t="s">
        <v>71</v>
      </c>
      <c r="B8306" s="98" t="s">
        <v>54</v>
      </c>
      <c r="C8306" s="98" t="s">
        <v>80</v>
      </c>
      <c r="D8306" s="106">
        <v>43132</v>
      </c>
      <c r="E8306" s="98" t="s">
        <v>192</v>
      </c>
      <c r="F8306" s="100">
        <v>43101</v>
      </c>
      <c r="G8306" s="98">
        <v>16.100000000000001</v>
      </c>
      <c r="H8306" s="98">
        <v>2.13</v>
      </c>
    </row>
    <row r="8307" spans="1:8" x14ac:dyDescent="0.2">
      <c r="A8307" s="98" t="s">
        <v>71</v>
      </c>
      <c r="B8307" s="98" t="s">
        <v>54</v>
      </c>
      <c r="C8307" s="98" t="s">
        <v>80</v>
      </c>
      <c r="D8307" s="106">
        <v>43132</v>
      </c>
      <c r="E8307" s="98" t="s">
        <v>199</v>
      </c>
      <c r="F8307" s="100">
        <v>43101</v>
      </c>
      <c r="G8307" s="98">
        <v>373.02</v>
      </c>
      <c r="H8307" s="98">
        <v>19.77</v>
      </c>
    </row>
    <row r="8308" spans="1:8" x14ac:dyDescent="0.2">
      <c r="A8308" s="98" t="s">
        <v>71</v>
      </c>
      <c r="B8308" s="98" t="s">
        <v>54</v>
      </c>
      <c r="C8308" s="98" t="s">
        <v>81</v>
      </c>
      <c r="D8308" s="106">
        <v>43132</v>
      </c>
      <c r="E8308" s="98" t="s">
        <v>198</v>
      </c>
      <c r="F8308" s="100">
        <v>43101</v>
      </c>
      <c r="G8308" s="98">
        <v>864.34</v>
      </c>
      <c r="H8308" s="98">
        <v>-22.47</v>
      </c>
    </row>
    <row r="8309" spans="1:8" x14ac:dyDescent="0.2">
      <c r="A8309" s="98" t="s">
        <v>71</v>
      </c>
      <c r="B8309" s="98" t="s">
        <v>54</v>
      </c>
      <c r="C8309" s="98" t="s">
        <v>81</v>
      </c>
      <c r="D8309" s="106">
        <v>43132</v>
      </c>
      <c r="E8309" s="98" t="s">
        <v>195</v>
      </c>
      <c r="F8309" s="100">
        <v>43101</v>
      </c>
      <c r="G8309" s="98">
        <v>827.04</v>
      </c>
      <c r="H8309" s="98">
        <v>53.76</v>
      </c>
    </row>
    <row r="8310" spans="1:8" x14ac:dyDescent="0.2">
      <c r="A8310" s="98" t="s">
        <v>71</v>
      </c>
      <c r="B8310" s="98" t="s">
        <v>54</v>
      </c>
      <c r="C8310" s="98" t="s">
        <v>81</v>
      </c>
      <c r="D8310" s="106">
        <v>43132</v>
      </c>
      <c r="E8310" s="98" t="s">
        <v>194</v>
      </c>
      <c r="F8310" s="100">
        <v>43101</v>
      </c>
      <c r="G8310" s="98">
        <v>37.299999999999997</v>
      </c>
      <c r="H8310" s="98">
        <v>2.42</v>
      </c>
    </row>
    <row r="8311" spans="1:8" x14ac:dyDescent="0.2">
      <c r="A8311" s="98" t="s">
        <v>71</v>
      </c>
      <c r="B8311" s="98" t="s">
        <v>54</v>
      </c>
      <c r="C8311" s="98" t="s">
        <v>81</v>
      </c>
      <c r="D8311" s="106">
        <v>43132</v>
      </c>
      <c r="E8311" s="98" t="s">
        <v>199</v>
      </c>
      <c r="F8311" s="100">
        <v>43101</v>
      </c>
      <c r="G8311" s="98">
        <v>864.34</v>
      </c>
      <c r="H8311" s="98">
        <v>22.47</v>
      </c>
    </row>
    <row r="8312" spans="1:8" x14ac:dyDescent="0.2">
      <c r="A8312" s="98" t="s">
        <v>71</v>
      </c>
      <c r="B8312" s="98" t="s">
        <v>54</v>
      </c>
      <c r="C8312" s="98" t="s">
        <v>82</v>
      </c>
      <c r="D8312" s="106">
        <v>43132</v>
      </c>
      <c r="E8312" s="98" t="s">
        <v>198</v>
      </c>
      <c r="F8312" s="100">
        <v>43101</v>
      </c>
      <c r="G8312" s="98">
        <v>337.6</v>
      </c>
      <c r="H8312" s="98">
        <v>-12.83</v>
      </c>
    </row>
    <row r="8313" spans="1:8" x14ac:dyDescent="0.2">
      <c r="A8313" s="98" t="s">
        <v>71</v>
      </c>
      <c r="B8313" s="98" t="s">
        <v>54</v>
      </c>
      <c r="C8313" s="98" t="s">
        <v>82</v>
      </c>
      <c r="D8313" s="106">
        <v>43132</v>
      </c>
      <c r="E8313" s="98" t="s">
        <v>197</v>
      </c>
      <c r="F8313" s="100">
        <v>43101</v>
      </c>
      <c r="G8313" s="98">
        <v>323.02999999999997</v>
      </c>
      <c r="H8313" s="98">
        <v>30.69</v>
      </c>
    </row>
    <row r="8314" spans="1:8" x14ac:dyDescent="0.2">
      <c r="A8314" s="98" t="s">
        <v>71</v>
      </c>
      <c r="B8314" s="98" t="s">
        <v>54</v>
      </c>
      <c r="C8314" s="98" t="s">
        <v>82</v>
      </c>
      <c r="D8314" s="106">
        <v>43132</v>
      </c>
      <c r="E8314" s="98" t="s">
        <v>196</v>
      </c>
      <c r="F8314" s="100">
        <v>43101</v>
      </c>
      <c r="G8314" s="98">
        <v>14.57</v>
      </c>
      <c r="H8314" s="98">
        <v>1.38</v>
      </c>
    </row>
    <row r="8315" spans="1:8" x14ac:dyDescent="0.2">
      <c r="A8315" s="98" t="s">
        <v>71</v>
      </c>
      <c r="B8315" s="98" t="s">
        <v>54</v>
      </c>
      <c r="C8315" s="98" t="s">
        <v>82</v>
      </c>
      <c r="D8315" s="106">
        <v>43132</v>
      </c>
      <c r="E8315" s="98" t="s">
        <v>199</v>
      </c>
      <c r="F8315" s="100">
        <v>43101</v>
      </c>
      <c r="G8315" s="98">
        <v>337.6</v>
      </c>
      <c r="H8315" s="98">
        <v>12.83</v>
      </c>
    </row>
    <row r="8316" spans="1:8" x14ac:dyDescent="0.2">
      <c r="A8316" s="98" t="s">
        <v>71</v>
      </c>
      <c r="B8316" s="98" t="s">
        <v>55</v>
      </c>
      <c r="C8316" s="98" t="s">
        <v>80</v>
      </c>
      <c r="D8316" s="106">
        <v>43160</v>
      </c>
      <c r="E8316" s="98" t="s">
        <v>198</v>
      </c>
      <c r="F8316" s="100">
        <v>43101</v>
      </c>
      <c r="G8316" s="98">
        <v>41278.620000000003</v>
      </c>
      <c r="H8316" s="98">
        <v>-2187.7399999999998</v>
      </c>
    </row>
    <row r="8317" spans="1:8" x14ac:dyDescent="0.2">
      <c r="A8317" s="98" t="s">
        <v>71</v>
      </c>
      <c r="B8317" s="98" t="s">
        <v>55</v>
      </c>
      <c r="C8317" s="98" t="s">
        <v>80</v>
      </c>
      <c r="D8317" s="106">
        <v>43160</v>
      </c>
      <c r="E8317" s="98" t="s">
        <v>193</v>
      </c>
      <c r="F8317" s="100">
        <v>43101</v>
      </c>
      <c r="G8317" s="98">
        <v>39497.300000000003</v>
      </c>
      <c r="H8317" s="98">
        <v>5213.6499999999996</v>
      </c>
    </row>
    <row r="8318" spans="1:8" x14ac:dyDescent="0.2">
      <c r="A8318" s="98" t="s">
        <v>71</v>
      </c>
      <c r="B8318" s="98" t="s">
        <v>55</v>
      </c>
      <c r="C8318" s="98" t="s">
        <v>80</v>
      </c>
      <c r="D8318" s="106">
        <v>43160</v>
      </c>
      <c r="E8318" s="98" t="s">
        <v>192</v>
      </c>
      <c r="F8318" s="100">
        <v>43101</v>
      </c>
      <c r="G8318" s="98">
        <v>1781.32</v>
      </c>
      <c r="H8318" s="98">
        <v>235.07</v>
      </c>
    </row>
    <row r="8319" spans="1:8" x14ac:dyDescent="0.2">
      <c r="A8319" s="98" t="s">
        <v>71</v>
      </c>
      <c r="B8319" s="98" t="s">
        <v>55</v>
      </c>
      <c r="C8319" s="98" t="s">
        <v>80</v>
      </c>
      <c r="D8319" s="106">
        <v>43160</v>
      </c>
      <c r="E8319" s="98" t="s">
        <v>199</v>
      </c>
      <c r="F8319" s="100">
        <v>43101</v>
      </c>
      <c r="G8319" s="98">
        <v>41278.620000000003</v>
      </c>
      <c r="H8319" s="98">
        <v>2187.7399999999998</v>
      </c>
    </row>
    <row r="8320" spans="1:8" x14ac:dyDescent="0.2">
      <c r="A8320" s="98" t="s">
        <v>71</v>
      </c>
      <c r="B8320" s="98" t="s">
        <v>55</v>
      </c>
      <c r="C8320" s="98" t="s">
        <v>81</v>
      </c>
      <c r="D8320" s="106">
        <v>43160</v>
      </c>
      <c r="E8320" s="98" t="s">
        <v>198</v>
      </c>
      <c r="F8320" s="100">
        <v>43101</v>
      </c>
      <c r="G8320" s="98">
        <v>127635.39</v>
      </c>
      <c r="H8320" s="98">
        <v>-3318.55</v>
      </c>
    </row>
    <row r="8321" spans="1:8" x14ac:dyDescent="0.2">
      <c r="A8321" s="98" t="s">
        <v>71</v>
      </c>
      <c r="B8321" s="98" t="s">
        <v>55</v>
      </c>
      <c r="C8321" s="98" t="s">
        <v>81</v>
      </c>
      <c r="D8321" s="106">
        <v>43160</v>
      </c>
      <c r="E8321" s="98" t="s">
        <v>195</v>
      </c>
      <c r="F8321" s="100">
        <v>43101</v>
      </c>
      <c r="G8321" s="98">
        <v>122127.41</v>
      </c>
      <c r="H8321" s="98">
        <v>7938.35</v>
      </c>
    </row>
    <row r="8322" spans="1:8" x14ac:dyDescent="0.2">
      <c r="A8322" s="98" t="s">
        <v>71</v>
      </c>
      <c r="B8322" s="98" t="s">
        <v>55</v>
      </c>
      <c r="C8322" s="98" t="s">
        <v>81</v>
      </c>
      <c r="D8322" s="106">
        <v>43160</v>
      </c>
      <c r="E8322" s="98" t="s">
        <v>194</v>
      </c>
      <c r="F8322" s="100">
        <v>43101</v>
      </c>
      <c r="G8322" s="98">
        <v>5507.98</v>
      </c>
      <c r="H8322" s="98">
        <v>358</v>
      </c>
    </row>
    <row r="8323" spans="1:8" x14ac:dyDescent="0.2">
      <c r="A8323" s="98" t="s">
        <v>71</v>
      </c>
      <c r="B8323" s="98" t="s">
        <v>55</v>
      </c>
      <c r="C8323" s="98" t="s">
        <v>81</v>
      </c>
      <c r="D8323" s="106">
        <v>43160</v>
      </c>
      <c r="E8323" s="98" t="s">
        <v>199</v>
      </c>
      <c r="F8323" s="100">
        <v>43101</v>
      </c>
      <c r="G8323" s="98">
        <v>127635.39</v>
      </c>
      <c r="H8323" s="98">
        <v>3318.55</v>
      </c>
    </row>
    <row r="8324" spans="1:8" x14ac:dyDescent="0.2">
      <c r="A8324" s="98" t="s">
        <v>71</v>
      </c>
      <c r="B8324" s="98" t="s">
        <v>55</v>
      </c>
      <c r="C8324" s="98" t="s">
        <v>82</v>
      </c>
      <c r="D8324" s="106">
        <v>43160</v>
      </c>
      <c r="E8324" s="98" t="s">
        <v>198</v>
      </c>
      <c r="F8324" s="100">
        <v>43101</v>
      </c>
      <c r="G8324" s="98">
        <v>42975.13</v>
      </c>
      <c r="H8324" s="98">
        <v>-1633.02</v>
      </c>
    </row>
    <row r="8325" spans="1:8" x14ac:dyDescent="0.2">
      <c r="A8325" s="98" t="s">
        <v>71</v>
      </c>
      <c r="B8325" s="98" t="s">
        <v>55</v>
      </c>
      <c r="C8325" s="98" t="s">
        <v>82</v>
      </c>
      <c r="D8325" s="106">
        <v>43160</v>
      </c>
      <c r="E8325" s="98" t="s">
        <v>197</v>
      </c>
      <c r="F8325" s="100">
        <v>43101</v>
      </c>
      <c r="G8325" s="98">
        <v>41120.57</v>
      </c>
      <c r="H8325" s="98">
        <v>3906.41</v>
      </c>
    </row>
    <row r="8326" spans="1:8" x14ac:dyDescent="0.2">
      <c r="A8326" s="98" t="s">
        <v>71</v>
      </c>
      <c r="B8326" s="98" t="s">
        <v>55</v>
      </c>
      <c r="C8326" s="98" t="s">
        <v>82</v>
      </c>
      <c r="D8326" s="106">
        <v>43160</v>
      </c>
      <c r="E8326" s="98" t="s">
        <v>196</v>
      </c>
      <c r="F8326" s="100">
        <v>43101</v>
      </c>
      <c r="G8326" s="98">
        <v>1854.56</v>
      </c>
      <c r="H8326" s="98">
        <v>176.17</v>
      </c>
    </row>
    <row r="8327" spans="1:8" x14ac:dyDescent="0.2">
      <c r="A8327" s="98" t="s">
        <v>71</v>
      </c>
      <c r="B8327" s="98" t="s">
        <v>55</v>
      </c>
      <c r="C8327" s="98" t="s">
        <v>82</v>
      </c>
      <c r="D8327" s="106">
        <v>43160</v>
      </c>
      <c r="E8327" s="98" t="s">
        <v>199</v>
      </c>
      <c r="F8327" s="100">
        <v>43101</v>
      </c>
      <c r="G8327" s="98">
        <v>42975.13</v>
      </c>
      <c r="H8327" s="98">
        <v>1633.02</v>
      </c>
    </row>
    <row r="8328" spans="1:8" x14ac:dyDescent="0.2">
      <c r="A8328" s="98" t="s">
        <v>71</v>
      </c>
      <c r="B8328" s="98" t="s">
        <v>55</v>
      </c>
      <c r="C8328" s="98" t="s">
        <v>80</v>
      </c>
      <c r="D8328" s="106">
        <v>43160</v>
      </c>
      <c r="E8328" s="98" t="s">
        <v>198</v>
      </c>
      <c r="F8328" s="100">
        <v>43101</v>
      </c>
      <c r="G8328" s="98">
        <v>27464.25</v>
      </c>
      <c r="H8328" s="98">
        <v>-1455.57</v>
      </c>
    </row>
    <row r="8329" spans="1:8" x14ac:dyDescent="0.2">
      <c r="A8329" s="98" t="s">
        <v>71</v>
      </c>
      <c r="B8329" s="98" t="s">
        <v>55</v>
      </c>
      <c r="C8329" s="98" t="s">
        <v>80</v>
      </c>
      <c r="D8329" s="106">
        <v>43160</v>
      </c>
      <c r="E8329" s="98" t="s">
        <v>193</v>
      </c>
      <c r="F8329" s="100">
        <v>43101</v>
      </c>
      <c r="G8329" s="98">
        <v>26279.05</v>
      </c>
      <c r="H8329" s="98">
        <v>3468.83</v>
      </c>
    </row>
    <row r="8330" spans="1:8" x14ac:dyDescent="0.2">
      <c r="A8330" s="98" t="s">
        <v>71</v>
      </c>
      <c r="B8330" s="98" t="s">
        <v>55</v>
      </c>
      <c r="C8330" s="98" t="s">
        <v>80</v>
      </c>
      <c r="D8330" s="106">
        <v>43160</v>
      </c>
      <c r="E8330" s="98" t="s">
        <v>192</v>
      </c>
      <c r="F8330" s="100">
        <v>43101</v>
      </c>
      <c r="G8330" s="98">
        <v>1185.2</v>
      </c>
      <c r="H8330" s="98">
        <v>156.44</v>
      </c>
    </row>
    <row r="8331" spans="1:8" x14ac:dyDescent="0.2">
      <c r="A8331" s="98" t="s">
        <v>71</v>
      </c>
      <c r="B8331" s="98" t="s">
        <v>55</v>
      </c>
      <c r="C8331" s="98" t="s">
        <v>80</v>
      </c>
      <c r="D8331" s="106">
        <v>43160</v>
      </c>
      <c r="E8331" s="98" t="s">
        <v>199</v>
      </c>
      <c r="F8331" s="100">
        <v>43101</v>
      </c>
      <c r="G8331" s="98">
        <v>27464.25</v>
      </c>
      <c r="H8331" s="98">
        <v>1455.57</v>
      </c>
    </row>
    <row r="8332" spans="1:8" x14ac:dyDescent="0.2">
      <c r="A8332" s="98" t="s">
        <v>71</v>
      </c>
      <c r="B8332" s="98" t="s">
        <v>55</v>
      </c>
      <c r="C8332" s="98" t="s">
        <v>81</v>
      </c>
      <c r="D8332" s="106">
        <v>43160</v>
      </c>
      <c r="E8332" s="98" t="s">
        <v>198</v>
      </c>
      <c r="F8332" s="100">
        <v>43101</v>
      </c>
      <c r="G8332" s="98">
        <v>85938.78</v>
      </c>
      <c r="H8332" s="98">
        <v>-2234.42</v>
      </c>
    </row>
    <row r="8333" spans="1:8" x14ac:dyDescent="0.2">
      <c r="A8333" s="98" t="s">
        <v>71</v>
      </c>
      <c r="B8333" s="98" t="s">
        <v>55</v>
      </c>
      <c r="C8333" s="98" t="s">
        <v>81</v>
      </c>
      <c r="D8333" s="106">
        <v>43160</v>
      </c>
      <c r="E8333" s="98" t="s">
        <v>195</v>
      </c>
      <c r="F8333" s="100">
        <v>43101</v>
      </c>
      <c r="G8333" s="98">
        <v>82230.22</v>
      </c>
      <c r="H8333" s="98">
        <v>5345.01</v>
      </c>
    </row>
    <row r="8334" spans="1:8" x14ac:dyDescent="0.2">
      <c r="A8334" s="98" t="s">
        <v>71</v>
      </c>
      <c r="B8334" s="98" t="s">
        <v>55</v>
      </c>
      <c r="C8334" s="98" t="s">
        <v>81</v>
      </c>
      <c r="D8334" s="106">
        <v>43160</v>
      </c>
      <c r="E8334" s="98" t="s">
        <v>194</v>
      </c>
      <c r="F8334" s="100">
        <v>43101</v>
      </c>
      <c r="G8334" s="98">
        <v>3708.56</v>
      </c>
      <c r="H8334" s="98">
        <v>241.05</v>
      </c>
    </row>
    <row r="8335" spans="1:8" x14ac:dyDescent="0.2">
      <c r="A8335" s="98" t="s">
        <v>71</v>
      </c>
      <c r="B8335" s="98" t="s">
        <v>55</v>
      </c>
      <c r="C8335" s="98" t="s">
        <v>81</v>
      </c>
      <c r="D8335" s="106">
        <v>43160</v>
      </c>
      <c r="E8335" s="98" t="s">
        <v>199</v>
      </c>
      <c r="F8335" s="100">
        <v>43101</v>
      </c>
      <c r="G8335" s="98">
        <v>85938.78</v>
      </c>
      <c r="H8335" s="98">
        <v>2234.42</v>
      </c>
    </row>
    <row r="8336" spans="1:8" x14ac:dyDescent="0.2">
      <c r="A8336" s="98" t="s">
        <v>71</v>
      </c>
      <c r="B8336" s="98" t="s">
        <v>55</v>
      </c>
      <c r="C8336" s="98" t="s">
        <v>82</v>
      </c>
      <c r="D8336" s="106">
        <v>43160</v>
      </c>
      <c r="E8336" s="98" t="s">
        <v>198</v>
      </c>
      <c r="F8336" s="100">
        <v>43101</v>
      </c>
      <c r="G8336" s="98">
        <v>30338.28</v>
      </c>
      <c r="H8336" s="98">
        <v>-1152.8</v>
      </c>
    </row>
    <row r="8337" spans="1:8" x14ac:dyDescent="0.2">
      <c r="A8337" s="98" t="s">
        <v>71</v>
      </c>
      <c r="B8337" s="98" t="s">
        <v>55</v>
      </c>
      <c r="C8337" s="98" t="s">
        <v>82</v>
      </c>
      <c r="D8337" s="106">
        <v>43160</v>
      </c>
      <c r="E8337" s="98" t="s">
        <v>197</v>
      </c>
      <c r="F8337" s="100">
        <v>43101</v>
      </c>
      <c r="G8337" s="98">
        <v>29029.11</v>
      </c>
      <c r="H8337" s="98">
        <v>2757.75</v>
      </c>
    </row>
    <row r="8338" spans="1:8" x14ac:dyDescent="0.2">
      <c r="A8338" s="98" t="s">
        <v>71</v>
      </c>
      <c r="B8338" s="98" t="s">
        <v>55</v>
      </c>
      <c r="C8338" s="98" t="s">
        <v>82</v>
      </c>
      <c r="D8338" s="106">
        <v>43160</v>
      </c>
      <c r="E8338" s="98" t="s">
        <v>196</v>
      </c>
      <c r="F8338" s="100">
        <v>43101</v>
      </c>
      <c r="G8338" s="98">
        <v>1309.17</v>
      </c>
      <c r="H8338" s="98">
        <v>124.34</v>
      </c>
    </row>
    <row r="8339" spans="1:8" x14ac:dyDescent="0.2">
      <c r="A8339" s="98" t="s">
        <v>71</v>
      </c>
      <c r="B8339" s="98" t="s">
        <v>55</v>
      </c>
      <c r="C8339" s="98" t="s">
        <v>82</v>
      </c>
      <c r="D8339" s="106">
        <v>43160</v>
      </c>
      <c r="E8339" s="98" t="s">
        <v>199</v>
      </c>
      <c r="F8339" s="100">
        <v>43101</v>
      </c>
      <c r="G8339" s="98">
        <v>30338.28</v>
      </c>
      <c r="H8339" s="98">
        <v>1152.8</v>
      </c>
    </row>
    <row r="8340" spans="1:8" x14ac:dyDescent="0.2">
      <c r="A8340" s="98" t="s">
        <v>71</v>
      </c>
      <c r="B8340" s="98" t="s">
        <v>54</v>
      </c>
      <c r="C8340" s="98" t="s">
        <v>81</v>
      </c>
      <c r="D8340" s="106">
        <v>43160</v>
      </c>
      <c r="E8340" s="98" t="s">
        <v>199</v>
      </c>
      <c r="F8340" s="100">
        <v>43101</v>
      </c>
      <c r="G8340" s="98">
        <v>186599.02</v>
      </c>
      <c r="H8340" s="98">
        <v>4851.53</v>
      </c>
    </row>
    <row r="8341" spans="1:8" x14ac:dyDescent="0.2">
      <c r="A8341" s="98" t="s">
        <v>71</v>
      </c>
      <c r="B8341" s="98" t="s">
        <v>54</v>
      </c>
      <c r="C8341" s="98" t="s">
        <v>82</v>
      </c>
      <c r="D8341" s="106">
        <v>43160</v>
      </c>
      <c r="E8341" s="98" t="s">
        <v>198</v>
      </c>
      <c r="F8341" s="100">
        <v>43101</v>
      </c>
      <c r="G8341" s="98">
        <v>43961.57</v>
      </c>
      <c r="H8341" s="98">
        <v>-1670.62</v>
      </c>
    </row>
    <row r="8342" spans="1:8" x14ac:dyDescent="0.2">
      <c r="A8342" s="98" t="s">
        <v>71</v>
      </c>
      <c r="B8342" s="98" t="s">
        <v>54</v>
      </c>
      <c r="C8342" s="98" t="s">
        <v>82</v>
      </c>
      <c r="D8342" s="106">
        <v>43160</v>
      </c>
      <c r="E8342" s="98" t="s">
        <v>197</v>
      </c>
      <c r="F8342" s="100">
        <v>43101</v>
      </c>
      <c r="G8342" s="98">
        <v>42064.480000000003</v>
      </c>
      <c r="H8342" s="98">
        <v>3996.14</v>
      </c>
    </row>
    <row r="8343" spans="1:8" x14ac:dyDescent="0.2">
      <c r="A8343" s="98" t="s">
        <v>71</v>
      </c>
      <c r="B8343" s="98" t="s">
        <v>54</v>
      </c>
      <c r="C8343" s="98" t="s">
        <v>82</v>
      </c>
      <c r="D8343" s="106">
        <v>43160</v>
      </c>
      <c r="E8343" s="98" t="s">
        <v>196</v>
      </c>
      <c r="F8343" s="100">
        <v>43101</v>
      </c>
      <c r="G8343" s="98">
        <v>1897.09</v>
      </c>
      <c r="H8343" s="98">
        <v>180.23</v>
      </c>
    </row>
    <row r="8344" spans="1:8" x14ac:dyDescent="0.2">
      <c r="A8344" s="98" t="s">
        <v>71</v>
      </c>
      <c r="B8344" s="98" t="s">
        <v>54</v>
      </c>
      <c r="C8344" s="98" t="s">
        <v>82</v>
      </c>
      <c r="D8344" s="106">
        <v>43160</v>
      </c>
      <c r="E8344" s="98" t="s">
        <v>199</v>
      </c>
      <c r="F8344" s="100">
        <v>43101</v>
      </c>
      <c r="G8344" s="98">
        <v>43961.57</v>
      </c>
      <c r="H8344" s="98">
        <v>1670.62</v>
      </c>
    </row>
    <row r="8345" spans="1:8" x14ac:dyDescent="0.2">
      <c r="A8345" s="98" t="s">
        <v>71</v>
      </c>
      <c r="B8345" s="98" t="s">
        <v>55</v>
      </c>
      <c r="C8345" s="98" t="s">
        <v>80</v>
      </c>
      <c r="D8345" s="106">
        <v>43160</v>
      </c>
      <c r="E8345" s="98" t="s">
        <v>198</v>
      </c>
      <c r="F8345" s="100">
        <v>43101</v>
      </c>
      <c r="G8345" s="98">
        <v>117225.02</v>
      </c>
      <c r="H8345" s="98">
        <v>-6212.93</v>
      </c>
    </row>
    <row r="8346" spans="1:8" x14ac:dyDescent="0.2">
      <c r="A8346" s="98" t="s">
        <v>71</v>
      </c>
      <c r="B8346" s="98" t="s">
        <v>55</v>
      </c>
      <c r="C8346" s="98" t="s">
        <v>80</v>
      </c>
      <c r="D8346" s="106">
        <v>43160</v>
      </c>
      <c r="E8346" s="98" t="s">
        <v>193</v>
      </c>
      <c r="F8346" s="100">
        <v>43101</v>
      </c>
      <c r="G8346" s="98">
        <v>112166.32</v>
      </c>
      <c r="H8346" s="98">
        <v>14805.93</v>
      </c>
    </row>
    <row r="8347" spans="1:8" x14ac:dyDescent="0.2">
      <c r="A8347" s="98" t="s">
        <v>71</v>
      </c>
      <c r="B8347" s="98" t="s">
        <v>55</v>
      </c>
      <c r="C8347" s="98" t="s">
        <v>80</v>
      </c>
      <c r="D8347" s="106">
        <v>43160</v>
      </c>
      <c r="E8347" s="98" t="s">
        <v>192</v>
      </c>
      <c r="F8347" s="100">
        <v>43101</v>
      </c>
      <c r="G8347" s="98">
        <v>5058.7</v>
      </c>
      <c r="H8347" s="98">
        <v>667.75</v>
      </c>
    </row>
    <row r="8348" spans="1:8" x14ac:dyDescent="0.2">
      <c r="A8348" s="98" t="s">
        <v>71</v>
      </c>
      <c r="B8348" s="98" t="s">
        <v>55</v>
      </c>
      <c r="C8348" s="98" t="s">
        <v>80</v>
      </c>
      <c r="D8348" s="106">
        <v>43160</v>
      </c>
      <c r="E8348" s="98" t="s">
        <v>199</v>
      </c>
      <c r="F8348" s="100">
        <v>43101</v>
      </c>
      <c r="G8348" s="98">
        <v>117225.02</v>
      </c>
      <c r="H8348" s="98">
        <v>6212.93</v>
      </c>
    </row>
    <row r="8349" spans="1:8" x14ac:dyDescent="0.2">
      <c r="A8349" s="98" t="s">
        <v>71</v>
      </c>
      <c r="B8349" s="98" t="s">
        <v>55</v>
      </c>
      <c r="C8349" s="98" t="s">
        <v>81</v>
      </c>
      <c r="D8349" s="106">
        <v>43160</v>
      </c>
      <c r="E8349" s="98" t="s">
        <v>198</v>
      </c>
      <c r="F8349" s="100">
        <v>43101</v>
      </c>
      <c r="G8349" s="98">
        <v>356720.11</v>
      </c>
      <c r="H8349" s="98">
        <v>-9274.7199999999993</v>
      </c>
    </row>
    <row r="8350" spans="1:8" x14ac:dyDescent="0.2">
      <c r="A8350" s="98" t="s">
        <v>71</v>
      </c>
      <c r="B8350" s="98" t="s">
        <v>55</v>
      </c>
      <c r="C8350" s="98" t="s">
        <v>81</v>
      </c>
      <c r="D8350" s="106">
        <v>43160</v>
      </c>
      <c r="E8350" s="98" t="s">
        <v>195</v>
      </c>
      <c r="F8350" s="100">
        <v>43101</v>
      </c>
      <c r="G8350" s="98">
        <v>341326.27</v>
      </c>
      <c r="H8350" s="98">
        <v>22186.22</v>
      </c>
    </row>
    <row r="8351" spans="1:8" x14ac:dyDescent="0.2">
      <c r="A8351" s="98" t="s">
        <v>71</v>
      </c>
      <c r="B8351" s="98" t="s">
        <v>55</v>
      </c>
      <c r="C8351" s="98" t="s">
        <v>81</v>
      </c>
      <c r="D8351" s="106">
        <v>43160</v>
      </c>
      <c r="E8351" s="98" t="s">
        <v>194</v>
      </c>
      <c r="F8351" s="100">
        <v>43101</v>
      </c>
      <c r="G8351" s="98">
        <v>15393.84</v>
      </c>
      <c r="H8351" s="98">
        <v>1000.55</v>
      </c>
    </row>
    <row r="8352" spans="1:8" x14ac:dyDescent="0.2">
      <c r="A8352" s="98" t="s">
        <v>71</v>
      </c>
      <c r="B8352" s="98" t="s">
        <v>55</v>
      </c>
      <c r="C8352" s="98" t="s">
        <v>81</v>
      </c>
      <c r="D8352" s="106">
        <v>43160</v>
      </c>
      <c r="E8352" s="98" t="s">
        <v>199</v>
      </c>
      <c r="F8352" s="100">
        <v>43101</v>
      </c>
      <c r="G8352" s="98">
        <v>356720.11</v>
      </c>
      <c r="H8352" s="98">
        <v>9274.7199999999993</v>
      </c>
    </row>
    <row r="8353" spans="1:8" x14ac:dyDescent="0.2">
      <c r="A8353" s="98" t="s">
        <v>71</v>
      </c>
      <c r="B8353" s="98" t="s">
        <v>55</v>
      </c>
      <c r="C8353" s="98" t="s">
        <v>82</v>
      </c>
      <c r="D8353" s="106">
        <v>43160</v>
      </c>
      <c r="E8353" s="98" t="s">
        <v>198</v>
      </c>
      <c r="F8353" s="100">
        <v>43101</v>
      </c>
      <c r="G8353" s="98">
        <v>124506.09</v>
      </c>
      <c r="H8353" s="98">
        <v>-4731.26</v>
      </c>
    </row>
    <row r="8354" spans="1:8" x14ac:dyDescent="0.2">
      <c r="A8354" s="98" t="s">
        <v>71</v>
      </c>
      <c r="B8354" s="98" t="s">
        <v>55</v>
      </c>
      <c r="C8354" s="98" t="s">
        <v>82</v>
      </c>
      <c r="D8354" s="106">
        <v>43160</v>
      </c>
      <c r="E8354" s="98" t="s">
        <v>197</v>
      </c>
      <c r="F8354" s="100">
        <v>43101</v>
      </c>
      <c r="G8354" s="98">
        <v>119133.19</v>
      </c>
      <c r="H8354" s="98">
        <v>11317.67</v>
      </c>
    </row>
    <row r="8355" spans="1:8" x14ac:dyDescent="0.2">
      <c r="A8355" s="98" t="s">
        <v>71</v>
      </c>
      <c r="B8355" s="98" t="s">
        <v>55</v>
      </c>
      <c r="C8355" s="98" t="s">
        <v>82</v>
      </c>
      <c r="D8355" s="106">
        <v>43160</v>
      </c>
      <c r="E8355" s="98" t="s">
        <v>196</v>
      </c>
      <c r="F8355" s="100">
        <v>43101</v>
      </c>
      <c r="G8355" s="98">
        <v>5372.9</v>
      </c>
      <c r="H8355" s="98">
        <v>510.48</v>
      </c>
    </row>
    <row r="8356" spans="1:8" x14ac:dyDescent="0.2">
      <c r="A8356" s="98" t="s">
        <v>71</v>
      </c>
      <c r="B8356" s="98" t="s">
        <v>55</v>
      </c>
      <c r="C8356" s="98" t="s">
        <v>82</v>
      </c>
      <c r="D8356" s="106">
        <v>43160</v>
      </c>
      <c r="E8356" s="98" t="s">
        <v>199</v>
      </c>
      <c r="F8356" s="100">
        <v>43101</v>
      </c>
      <c r="G8356" s="98">
        <v>124506.09</v>
      </c>
      <c r="H8356" s="98">
        <v>4731.26</v>
      </c>
    </row>
    <row r="8357" spans="1:8" x14ac:dyDescent="0.2">
      <c r="A8357" s="98" t="s">
        <v>71</v>
      </c>
      <c r="B8357" s="98" t="s">
        <v>54</v>
      </c>
      <c r="C8357" s="98" t="s">
        <v>80</v>
      </c>
      <c r="D8357" s="106">
        <v>43160</v>
      </c>
      <c r="E8357" s="98" t="s">
        <v>198</v>
      </c>
      <c r="F8357" s="100">
        <v>43101</v>
      </c>
      <c r="G8357" s="98">
        <v>70400.929999999993</v>
      </c>
      <c r="H8357" s="98">
        <v>-3731.28</v>
      </c>
    </row>
    <row r="8358" spans="1:8" x14ac:dyDescent="0.2">
      <c r="A8358" s="98" t="s">
        <v>71</v>
      </c>
      <c r="B8358" s="98" t="s">
        <v>54</v>
      </c>
      <c r="C8358" s="98" t="s">
        <v>80</v>
      </c>
      <c r="D8358" s="106">
        <v>43160</v>
      </c>
      <c r="E8358" s="98" t="s">
        <v>193</v>
      </c>
      <c r="F8358" s="100">
        <v>43101</v>
      </c>
      <c r="G8358" s="98">
        <v>67362.98</v>
      </c>
      <c r="H8358" s="98">
        <v>8891.99</v>
      </c>
    </row>
    <row r="8359" spans="1:8" x14ac:dyDescent="0.2">
      <c r="A8359" s="98" t="s">
        <v>71</v>
      </c>
      <c r="B8359" s="98" t="s">
        <v>54</v>
      </c>
      <c r="C8359" s="98" t="s">
        <v>80</v>
      </c>
      <c r="D8359" s="106">
        <v>43160</v>
      </c>
      <c r="E8359" s="98" t="s">
        <v>192</v>
      </c>
      <c r="F8359" s="100">
        <v>43101</v>
      </c>
      <c r="G8359" s="98">
        <v>3037.95</v>
      </c>
      <c r="H8359" s="98">
        <v>401.04</v>
      </c>
    </row>
    <row r="8360" spans="1:8" x14ac:dyDescent="0.2">
      <c r="A8360" s="98" t="s">
        <v>71</v>
      </c>
      <c r="B8360" s="98" t="s">
        <v>54</v>
      </c>
      <c r="C8360" s="98" t="s">
        <v>80</v>
      </c>
      <c r="D8360" s="106">
        <v>43160</v>
      </c>
      <c r="E8360" s="98" t="s">
        <v>199</v>
      </c>
      <c r="F8360" s="100">
        <v>43101</v>
      </c>
      <c r="G8360" s="98">
        <v>70400.929999999993</v>
      </c>
      <c r="H8360" s="98">
        <v>3731.28</v>
      </c>
    </row>
    <row r="8361" spans="1:8" x14ac:dyDescent="0.2">
      <c r="A8361" s="98" t="s">
        <v>71</v>
      </c>
      <c r="B8361" s="98" t="s">
        <v>54</v>
      </c>
      <c r="C8361" s="98" t="s">
        <v>81</v>
      </c>
      <c r="D8361" s="106">
        <v>43160</v>
      </c>
      <c r="E8361" s="98" t="s">
        <v>198</v>
      </c>
      <c r="F8361" s="100">
        <v>43101</v>
      </c>
      <c r="G8361" s="98">
        <v>247921.96</v>
      </c>
      <c r="H8361" s="98">
        <v>-6445.87</v>
      </c>
    </row>
    <row r="8362" spans="1:8" x14ac:dyDescent="0.2">
      <c r="A8362" s="98" t="s">
        <v>71</v>
      </c>
      <c r="B8362" s="98" t="s">
        <v>55</v>
      </c>
      <c r="C8362" s="98" t="s">
        <v>80</v>
      </c>
      <c r="D8362" s="106">
        <v>43191</v>
      </c>
      <c r="E8362" s="98" t="s">
        <v>193</v>
      </c>
      <c r="F8362" s="100">
        <v>43101</v>
      </c>
      <c r="G8362" s="98">
        <v>30782.07</v>
      </c>
      <c r="H8362" s="98">
        <v>4063.24</v>
      </c>
    </row>
    <row r="8363" spans="1:8" x14ac:dyDescent="0.2">
      <c r="A8363" s="98" t="s">
        <v>71</v>
      </c>
      <c r="B8363" s="98" t="s">
        <v>55</v>
      </c>
      <c r="C8363" s="98" t="s">
        <v>80</v>
      </c>
      <c r="D8363" s="106">
        <v>43191</v>
      </c>
      <c r="E8363" s="98" t="s">
        <v>192</v>
      </c>
      <c r="F8363" s="100">
        <v>43101</v>
      </c>
      <c r="G8363" s="98">
        <v>1388.27</v>
      </c>
      <c r="H8363" s="98">
        <v>183.26</v>
      </c>
    </row>
    <row r="8364" spans="1:8" x14ac:dyDescent="0.2">
      <c r="A8364" s="98" t="s">
        <v>71</v>
      </c>
      <c r="B8364" s="98" t="s">
        <v>55</v>
      </c>
      <c r="C8364" s="98" t="s">
        <v>80</v>
      </c>
      <c r="D8364" s="106">
        <v>43191</v>
      </c>
      <c r="E8364" s="98" t="s">
        <v>199</v>
      </c>
      <c r="F8364" s="100">
        <v>43101</v>
      </c>
      <c r="G8364" s="98">
        <v>32170.34</v>
      </c>
      <c r="H8364" s="98">
        <v>1704.96</v>
      </c>
    </row>
    <row r="8365" spans="1:8" x14ac:dyDescent="0.2">
      <c r="A8365" s="98" t="s">
        <v>71</v>
      </c>
      <c r="B8365" s="98" t="s">
        <v>55</v>
      </c>
      <c r="C8365" s="98" t="s">
        <v>81</v>
      </c>
      <c r="D8365" s="106">
        <v>43191</v>
      </c>
      <c r="E8365" s="98" t="s">
        <v>198</v>
      </c>
      <c r="F8365" s="100">
        <v>43101</v>
      </c>
      <c r="G8365" s="98">
        <v>88574.83</v>
      </c>
      <c r="H8365" s="98">
        <v>-2302.9499999999998</v>
      </c>
    </row>
    <row r="8366" spans="1:8" x14ac:dyDescent="0.2">
      <c r="A8366" s="98" t="s">
        <v>71</v>
      </c>
      <c r="B8366" s="98" t="s">
        <v>55</v>
      </c>
      <c r="C8366" s="98" t="s">
        <v>81</v>
      </c>
      <c r="D8366" s="106">
        <v>43191</v>
      </c>
      <c r="E8366" s="98" t="s">
        <v>195</v>
      </c>
      <c r="F8366" s="100">
        <v>43101</v>
      </c>
      <c r="G8366" s="98">
        <v>84752.49</v>
      </c>
      <c r="H8366" s="98">
        <v>5508.9</v>
      </c>
    </row>
    <row r="8367" spans="1:8" x14ac:dyDescent="0.2">
      <c r="A8367" s="98" t="s">
        <v>71</v>
      </c>
      <c r="B8367" s="98" t="s">
        <v>55</v>
      </c>
      <c r="C8367" s="98" t="s">
        <v>81</v>
      </c>
      <c r="D8367" s="106">
        <v>43191</v>
      </c>
      <c r="E8367" s="98" t="s">
        <v>194</v>
      </c>
      <c r="F8367" s="100">
        <v>43101</v>
      </c>
      <c r="G8367" s="98">
        <v>3822.34</v>
      </c>
      <c r="H8367" s="98">
        <v>248.47</v>
      </c>
    </row>
    <row r="8368" spans="1:8" x14ac:dyDescent="0.2">
      <c r="A8368" s="98" t="s">
        <v>71</v>
      </c>
      <c r="B8368" s="98" t="s">
        <v>55</v>
      </c>
      <c r="C8368" s="98" t="s">
        <v>81</v>
      </c>
      <c r="D8368" s="106">
        <v>43191</v>
      </c>
      <c r="E8368" s="98" t="s">
        <v>199</v>
      </c>
      <c r="F8368" s="100">
        <v>43101</v>
      </c>
      <c r="G8368" s="98">
        <v>88574.83</v>
      </c>
      <c r="H8368" s="98">
        <v>2302.9499999999998</v>
      </c>
    </row>
    <row r="8369" spans="1:8" x14ac:dyDescent="0.2">
      <c r="A8369" s="98" t="s">
        <v>71</v>
      </c>
      <c r="B8369" s="98" t="s">
        <v>55</v>
      </c>
      <c r="C8369" s="98" t="s">
        <v>82</v>
      </c>
      <c r="D8369" s="106">
        <v>43191</v>
      </c>
      <c r="E8369" s="98" t="s">
        <v>198</v>
      </c>
      <c r="F8369" s="100">
        <v>43101</v>
      </c>
      <c r="G8369" s="98">
        <v>34744.199999999997</v>
      </c>
      <c r="H8369" s="98">
        <v>-1320.29</v>
      </c>
    </row>
    <row r="8370" spans="1:8" x14ac:dyDescent="0.2">
      <c r="A8370" s="98" t="s">
        <v>71</v>
      </c>
      <c r="B8370" s="98" t="s">
        <v>55</v>
      </c>
      <c r="C8370" s="98" t="s">
        <v>82</v>
      </c>
      <c r="D8370" s="106">
        <v>43191</v>
      </c>
      <c r="E8370" s="98" t="s">
        <v>197</v>
      </c>
      <c r="F8370" s="100">
        <v>43101</v>
      </c>
      <c r="G8370" s="98">
        <v>33244.85</v>
      </c>
      <c r="H8370" s="98">
        <v>3158.26</v>
      </c>
    </row>
    <row r="8371" spans="1:8" x14ac:dyDescent="0.2">
      <c r="A8371" s="98" t="s">
        <v>71</v>
      </c>
      <c r="B8371" s="98" t="s">
        <v>55</v>
      </c>
      <c r="C8371" s="98" t="s">
        <v>82</v>
      </c>
      <c r="D8371" s="106">
        <v>43191</v>
      </c>
      <c r="E8371" s="98" t="s">
        <v>196</v>
      </c>
      <c r="F8371" s="100">
        <v>43101</v>
      </c>
      <c r="G8371" s="98">
        <v>1499.35</v>
      </c>
      <c r="H8371" s="98">
        <v>142.46</v>
      </c>
    </row>
    <row r="8372" spans="1:8" x14ac:dyDescent="0.2">
      <c r="A8372" s="98" t="s">
        <v>71</v>
      </c>
      <c r="B8372" s="98" t="s">
        <v>55</v>
      </c>
      <c r="C8372" s="98" t="s">
        <v>82</v>
      </c>
      <c r="D8372" s="106">
        <v>43191</v>
      </c>
      <c r="E8372" s="98" t="s">
        <v>199</v>
      </c>
      <c r="F8372" s="100">
        <v>43101</v>
      </c>
      <c r="G8372" s="98">
        <v>34744.199999999997</v>
      </c>
      <c r="H8372" s="98">
        <v>1320.29</v>
      </c>
    </row>
    <row r="8373" spans="1:8" x14ac:dyDescent="0.2">
      <c r="A8373" s="98" t="s">
        <v>71</v>
      </c>
      <c r="B8373" s="98" t="s">
        <v>55</v>
      </c>
      <c r="C8373" s="98" t="s">
        <v>80</v>
      </c>
      <c r="D8373" s="106">
        <v>43191</v>
      </c>
      <c r="E8373" s="98" t="s">
        <v>198</v>
      </c>
      <c r="F8373" s="100">
        <v>43101</v>
      </c>
      <c r="G8373" s="98">
        <v>19006.32</v>
      </c>
      <c r="H8373" s="98">
        <v>-1007.34</v>
      </c>
    </row>
    <row r="8374" spans="1:8" x14ac:dyDescent="0.2">
      <c r="A8374" s="98" t="s">
        <v>71</v>
      </c>
      <c r="B8374" s="98" t="s">
        <v>55</v>
      </c>
      <c r="C8374" s="98" t="s">
        <v>80</v>
      </c>
      <c r="D8374" s="106">
        <v>43191</v>
      </c>
      <c r="E8374" s="98" t="s">
        <v>198</v>
      </c>
      <c r="F8374" s="100">
        <v>43101</v>
      </c>
      <c r="G8374" s="98">
        <v>17020.54</v>
      </c>
      <c r="H8374" s="98">
        <v>-902.07</v>
      </c>
    </row>
    <row r="8375" spans="1:8" x14ac:dyDescent="0.2">
      <c r="A8375" s="98" t="s">
        <v>71</v>
      </c>
      <c r="B8375" s="98" t="s">
        <v>55</v>
      </c>
      <c r="C8375" s="98" t="s">
        <v>80</v>
      </c>
      <c r="D8375" s="106">
        <v>43191</v>
      </c>
      <c r="E8375" s="98" t="s">
        <v>193</v>
      </c>
      <c r="F8375" s="100">
        <v>43101</v>
      </c>
      <c r="G8375" s="98">
        <v>16286.03</v>
      </c>
      <c r="H8375" s="98">
        <v>2149.73</v>
      </c>
    </row>
    <row r="8376" spans="1:8" x14ac:dyDescent="0.2">
      <c r="A8376" s="98" t="s">
        <v>71</v>
      </c>
      <c r="B8376" s="98" t="s">
        <v>55</v>
      </c>
      <c r="C8376" s="98" t="s">
        <v>80</v>
      </c>
      <c r="D8376" s="106">
        <v>43191</v>
      </c>
      <c r="E8376" s="98" t="s">
        <v>192</v>
      </c>
      <c r="F8376" s="100">
        <v>43101</v>
      </c>
      <c r="G8376" s="98">
        <v>734.51</v>
      </c>
      <c r="H8376" s="98">
        <v>96.96</v>
      </c>
    </row>
    <row r="8377" spans="1:8" x14ac:dyDescent="0.2">
      <c r="A8377" s="98" t="s">
        <v>71</v>
      </c>
      <c r="B8377" s="98" t="s">
        <v>55</v>
      </c>
      <c r="C8377" s="98" t="s">
        <v>80</v>
      </c>
      <c r="D8377" s="106">
        <v>43191</v>
      </c>
      <c r="E8377" s="98" t="s">
        <v>199</v>
      </c>
      <c r="F8377" s="100">
        <v>43101</v>
      </c>
      <c r="G8377" s="98">
        <v>17020.54</v>
      </c>
      <c r="H8377" s="98">
        <v>902.07</v>
      </c>
    </row>
    <row r="8378" spans="1:8" x14ac:dyDescent="0.2">
      <c r="A8378" s="98" t="s">
        <v>71</v>
      </c>
      <c r="B8378" s="98" t="s">
        <v>55</v>
      </c>
      <c r="C8378" s="98" t="s">
        <v>81</v>
      </c>
      <c r="D8378" s="106">
        <v>43191</v>
      </c>
      <c r="E8378" s="98" t="s">
        <v>198</v>
      </c>
      <c r="F8378" s="100">
        <v>43101</v>
      </c>
      <c r="G8378" s="98">
        <v>50990.15</v>
      </c>
      <c r="H8378" s="98">
        <v>-1325.77</v>
      </c>
    </row>
    <row r="8379" spans="1:8" x14ac:dyDescent="0.2">
      <c r="A8379" s="98" t="s">
        <v>71</v>
      </c>
      <c r="B8379" s="98" t="s">
        <v>55</v>
      </c>
      <c r="C8379" s="98" t="s">
        <v>81</v>
      </c>
      <c r="D8379" s="106">
        <v>43191</v>
      </c>
      <c r="E8379" s="98" t="s">
        <v>195</v>
      </c>
      <c r="F8379" s="100">
        <v>43101</v>
      </c>
      <c r="G8379" s="98">
        <v>48789.74</v>
      </c>
      <c r="H8379" s="98">
        <v>3171.3</v>
      </c>
    </row>
    <row r="8380" spans="1:8" x14ac:dyDescent="0.2">
      <c r="A8380" s="98" t="s">
        <v>71</v>
      </c>
      <c r="B8380" s="98" t="s">
        <v>55</v>
      </c>
      <c r="C8380" s="98" t="s">
        <v>81</v>
      </c>
      <c r="D8380" s="106">
        <v>43191</v>
      </c>
      <c r="E8380" s="98" t="s">
        <v>194</v>
      </c>
      <c r="F8380" s="100">
        <v>43101</v>
      </c>
      <c r="G8380" s="98">
        <v>2200.41</v>
      </c>
      <c r="H8380" s="98">
        <v>143.05000000000001</v>
      </c>
    </row>
    <row r="8381" spans="1:8" x14ac:dyDescent="0.2">
      <c r="A8381" s="98" t="s">
        <v>71</v>
      </c>
      <c r="B8381" s="98" t="s">
        <v>55</v>
      </c>
      <c r="C8381" s="98" t="s">
        <v>81</v>
      </c>
      <c r="D8381" s="106">
        <v>43191</v>
      </c>
      <c r="E8381" s="98" t="s">
        <v>199</v>
      </c>
      <c r="F8381" s="100">
        <v>43101</v>
      </c>
      <c r="G8381" s="98">
        <v>50990.15</v>
      </c>
      <c r="H8381" s="98">
        <v>1325.77</v>
      </c>
    </row>
    <row r="8382" spans="1:8" x14ac:dyDescent="0.2">
      <c r="A8382" s="98" t="s">
        <v>71</v>
      </c>
      <c r="B8382" s="98" t="s">
        <v>55</v>
      </c>
      <c r="C8382" s="98" t="s">
        <v>82</v>
      </c>
      <c r="D8382" s="106">
        <v>43191</v>
      </c>
      <c r="E8382" s="98" t="s">
        <v>198</v>
      </c>
      <c r="F8382" s="100">
        <v>43101</v>
      </c>
      <c r="G8382" s="98">
        <v>17177.66</v>
      </c>
      <c r="H8382" s="98">
        <v>-652.79999999999995</v>
      </c>
    </row>
    <row r="8383" spans="1:8" x14ac:dyDescent="0.2">
      <c r="A8383" s="98" t="s">
        <v>71</v>
      </c>
      <c r="B8383" s="98" t="s">
        <v>55</v>
      </c>
      <c r="C8383" s="98" t="s">
        <v>82</v>
      </c>
      <c r="D8383" s="106">
        <v>43191</v>
      </c>
      <c r="E8383" s="98" t="s">
        <v>197</v>
      </c>
      <c r="F8383" s="100">
        <v>43101</v>
      </c>
      <c r="G8383" s="98">
        <v>16436.38</v>
      </c>
      <c r="H8383" s="98">
        <v>1561.45</v>
      </c>
    </row>
    <row r="8384" spans="1:8" x14ac:dyDescent="0.2">
      <c r="A8384" s="98" t="s">
        <v>71</v>
      </c>
      <c r="B8384" s="98" t="s">
        <v>55</v>
      </c>
      <c r="C8384" s="98" t="s">
        <v>82</v>
      </c>
      <c r="D8384" s="106">
        <v>43191</v>
      </c>
      <c r="E8384" s="98" t="s">
        <v>196</v>
      </c>
      <c r="F8384" s="100">
        <v>43101</v>
      </c>
      <c r="G8384" s="98">
        <v>741.28</v>
      </c>
      <c r="H8384" s="98">
        <v>70.400000000000006</v>
      </c>
    </row>
    <row r="8385" spans="1:8" x14ac:dyDescent="0.2">
      <c r="A8385" s="98" t="s">
        <v>71</v>
      </c>
      <c r="B8385" s="98" t="s">
        <v>55</v>
      </c>
      <c r="C8385" s="98" t="s">
        <v>82</v>
      </c>
      <c r="D8385" s="106">
        <v>43191</v>
      </c>
      <c r="E8385" s="98" t="s">
        <v>199</v>
      </c>
      <c r="F8385" s="100">
        <v>43101</v>
      </c>
      <c r="G8385" s="98">
        <v>17177.66</v>
      </c>
      <c r="H8385" s="98">
        <v>652.79999999999995</v>
      </c>
    </row>
    <row r="8386" spans="1:8" x14ac:dyDescent="0.2">
      <c r="A8386" s="98" t="s">
        <v>71</v>
      </c>
      <c r="B8386" s="98" t="s">
        <v>54</v>
      </c>
      <c r="C8386" s="98" t="s">
        <v>80</v>
      </c>
      <c r="D8386" s="106">
        <v>43191</v>
      </c>
      <c r="E8386" s="98" t="s">
        <v>199</v>
      </c>
      <c r="F8386" s="100">
        <v>43101</v>
      </c>
      <c r="G8386" s="98">
        <v>43480.62</v>
      </c>
      <c r="H8386" s="98">
        <v>2304.52</v>
      </c>
    </row>
    <row r="8387" spans="1:8" x14ac:dyDescent="0.2">
      <c r="A8387" s="98" t="s">
        <v>71</v>
      </c>
      <c r="B8387" s="98" t="s">
        <v>54</v>
      </c>
      <c r="C8387" s="98" t="s">
        <v>81</v>
      </c>
      <c r="D8387" s="106">
        <v>43191</v>
      </c>
      <c r="E8387" s="98" t="s">
        <v>198</v>
      </c>
      <c r="F8387" s="100">
        <v>43101</v>
      </c>
      <c r="G8387" s="98">
        <v>153959.03</v>
      </c>
      <c r="H8387" s="98">
        <v>-4003.14</v>
      </c>
    </row>
    <row r="8388" spans="1:8" x14ac:dyDescent="0.2">
      <c r="A8388" s="98" t="s">
        <v>71</v>
      </c>
      <c r="B8388" s="98" t="s">
        <v>54</v>
      </c>
      <c r="C8388" s="98" t="s">
        <v>81</v>
      </c>
      <c r="D8388" s="106">
        <v>43191</v>
      </c>
      <c r="E8388" s="98" t="s">
        <v>195</v>
      </c>
      <c r="F8388" s="100">
        <v>43101</v>
      </c>
      <c r="G8388" s="98">
        <v>147315.14000000001</v>
      </c>
      <c r="H8388" s="98">
        <v>9575.5</v>
      </c>
    </row>
    <row r="8389" spans="1:8" x14ac:dyDescent="0.2">
      <c r="A8389" s="98" t="s">
        <v>71</v>
      </c>
      <c r="B8389" s="98" t="s">
        <v>54</v>
      </c>
      <c r="C8389" s="98" t="s">
        <v>81</v>
      </c>
      <c r="D8389" s="106">
        <v>43191</v>
      </c>
      <c r="E8389" s="98" t="s">
        <v>194</v>
      </c>
      <c r="F8389" s="100">
        <v>43101</v>
      </c>
      <c r="G8389" s="98">
        <v>6643.89</v>
      </c>
      <c r="H8389" s="98">
        <v>431.82</v>
      </c>
    </row>
    <row r="8390" spans="1:8" x14ac:dyDescent="0.2">
      <c r="A8390" s="98" t="s">
        <v>71</v>
      </c>
      <c r="B8390" s="98" t="s">
        <v>54</v>
      </c>
      <c r="C8390" s="98" t="s">
        <v>81</v>
      </c>
      <c r="D8390" s="106">
        <v>43191</v>
      </c>
      <c r="E8390" s="98" t="s">
        <v>199</v>
      </c>
      <c r="F8390" s="100">
        <v>43101</v>
      </c>
      <c r="G8390" s="98">
        <v>153959.03</v>
      </c>
      <c r="H8390" s="98">
        <v>4003.14</v>
      </c>
    </row>
    <row r="8391" spans="1:8" x14ac:dyDescent="0.2">
      <c r="A8391" s="98" t="s">
        <v>71</v>
      </c>
      <c r="B8391" s="98" t="s">
        <v>54</v>
      </c>
      <c r="C8391" s="98" t="s">
        <v>82</v>
      </c>
      <c r="D8391" s="106">
        <v>43191</v>
      </c>
      <c r="E8391" s="98" t="s">
        <v>198</v>
      </c>
      <c r="F8391" s="100">
        <v>43101</v>
      </c>
      <c r="G8391" s="98">
        <v>37642.269999999997</v>
      </c>
      <c r="H8391" s="98">
        <v>-1430.44</v>
      </c>
    </row>
    <row r="8392" spans="1:8" x14ac:dyDescent="0.2">
      <c r="A8392" s="98" t="s">
        <v>71</v>
      </c>
      <c r="B8392" s="98" t="s">
        <v>54</v>
      </c>
      <c r="C8392" s="98" t="s">
        <v>82</v>
      </c>
      <c r="D8392" s="106">
        <v>43191</v>
      </c>
      <c r="E8392" s="98" t="s">
        <v>197</v>
      </c>
      <c r="F8392" s="100">
        <v>43101</v>
      </c>
      <c r="G8392" s="98">
        <v>36017.85</v>
      </c>
      <c r="H8392" s="98">
        <v>3421.66</v>
      </c>
    </row>
    <row r="8393" spans="1:8" x14ac:dyDescent="0.2">
      <c r="A8393" s="98" t="s">
        <v>71</v>
      </c>
      <c r="B8393" s="98" t="s">
        <v>54</v>
      </c>
      <c r="C8393" s="98" t="s">
        <v>82</v>
      </c>
      <c r="D8393" s="106">
        <v>43191</v>
      </c>
      <c r="E8393" s="98" t="s">
        <v>196</v>
      </c>
      <c r="F8393" s="100">
        <v>43101</v>
      </c>
      <c r="G8393" s="98">
        <v>1624.42</v>
      </c>
      <c r="H8393" s="98">
        <v>154.27000000000001</v>
      </c>
    </row>
    <row r="8394" spans="1:8" x14ac:dyDescent="0.2">
      <c r="A8394" s="98" t="s">
        <v>71</v>
      </c>
      <c r="B8394" s="98" t="s">
        <v>54</v>
      </c>
      <c r="C8394" s="98" t="s">
        <v>82</v>
      </c>
      <c r="D8394" s="106">
        <v>43191</v>
      </c>
      <c r="E8394" s="98" t="s">
        <v>199</v>
      </c>
      <c r="F8394" s="100">
        <v>43101</v>
      </c>
      <c r="G8394" s="98">
        <v>37642.269999999997</v>
      </c>
      <c r="H8394" s="98">
        <v>1430.44</v>
      </c>
    </row>
    <row r="8395" spans="1:8" x14ac:dyDescent="0.2">
      <c r="A8395" s="98" t="s">
        <v>71</v>
      </c>
      <c r="B8395" s="98" t="s">
        <v>54</v>
      </c>
      <c r="C8395" s="98" t="s">
        <v>80</v>
      </c>
      <c r="D8395" s="106">
        <v>43191</v>
      </c>
      <c r="E8395" s="98" t="s">
        <v>198</v>
      </c>
      <c r="F8395" s="100">
        <v>43101</v>
      </c>
      <c r="G8395" s="98">
        <v>171571.98</v>
      </c>
      <c r="H8395" s="98">
        <v>-9093.27</v>
      </c>
    </row>
    <row r="8396" spans="1:8" x14ac:dyDescent="0.2">
      <c r="A8396" s="98" t="s">
        <v>71</v>
      </c>
      <c r="B8396" s="98" t="s">
        <v>54</v>
      </c>
      <c r="C8396" s="98" t="s">
        <v>80</v>
      </c>
      <c r="D8396" s="106">
        <v>43191</v>
      </c>
      <c r="E8396" s="98" t="s">
        <v>193</v>
      </c>
      <c r="F8396" s="100">
        <v>43101</v>
      </c>
      <c r="G8396" s="98">
        <v>164168.03</v>
      </c>
      <c r="H8396" s="98">
        <v>21670.21</v>
      </c>
    </row>
    <row r="8397" spans="1:8" x14ac:dyDescent="0.2">
      <c r="A8397" s="98" t="s">
        <v>71</v>
      </c>
      <c r="B8397" s="98" t="s">
        <v>54</v>
      </c>
      <c r="C8397" s="98" t="s">
        <v>80</v>
      </c>
      <c r="D8397" s="106">
        <v>43191</v>
      </c>
      <c r="E8397" s="98" t="s">
        <v>192</v>
      </c>
      <c r="F8397" s="100">
        <v>43101</v>
      </c>
      <c r="G8397" s="98">
        <v>7403.95</v>
      </c>
      <c r="H8397" s="98">
        <v>977.26</v>
      </c>
    </row>
    <row r="8398" spans="1:8" x14ac:dyDescent="0.2">
      <c r="A8398" s="98" t="s">
        <v>71</v>
      </c>
      <c r="B8398" s="98" t="s">
        <v>54</v>
      </c>
      <c r="C8398" s="98" t="s">
        <v>80</v>
      </c>
      <c r="D8398" s="106">
        <v>43191</v>
      </c>
      <c r="E8398" s="98" t="s">
        <v>199</v>
      </c>
      <c r="F8398" s="100">
        <v>43101</v>
      </c>
      <c r="G8398" s="98">
        <v>171571.98</v>
      </c>
      <c r="H8398" s="98">
        <v>9093.27</v>
      </c>
    </row>
    <row r="8399" spans="1:8" x14ac:dyDescent="0.2">
      <c r="A8399" s="98" t="s">
        <v>71</v>
      </c>
      <c r="B8399" s="98" t="s">
        <v>54</v>
      </c>
      <c r="C8399" s="98" t="s">
        <v>81</v>
      </c>
      <c r="D8399" s="106">
        <v>43191</v>
      </c>
      <c r="E8399" s="98" t="s">
        <v>198</v>
      </c>
      <c r="F8399" s="100">
        <v>43101</v>
      </c>
      <c r="G8399" s="98">
        <v>616370.6</v>
      </c>
      <c r="H8399" s="98">
        <v>-16025.77</v>
      </c>
    </row>
    <row r="8400" spans="1:8" x14ac:dyDescent="0.2">
      <c r="A8400" s="98" t="s">
        <v>71</v>
      </c>
      <c r="B8400" s="98" t="s">
        <v>54</v>
      </c>
      <c r="C8400" s="98" t="s">
        <v>81</v>
      </c>
      <c r="D8400" s="106">
        <v>43191</v>
      </c>
      <c r="E8400" s="98" t="s">
        <v>195</v>
      </c>
      <c r="F8400" s="100">
        <v>43101</v>
      </c>
      <c r="G8400" s="98">
        <v>589771.92000000004</v>
      </c>
      <c r="H8400" s="98">
        <v>38334.97</v>
      </c>
    </row>
    <row r="8401" spans="1:8" x14ac:dyDescent="0.2">
      <c r="A8401" s="98" t="s">
        <v>71</v>
      </c>
      <c r="B8401" s="98" t="s">
        <v>54</v>
      </c>
      <c r="C8401" s="98" t="s">
        <v>81</v>
      </c>
      <c r="D8401" s="106">
        <v>43191</v>
      </c>
      <c r="E8401" s="98" t="s">
        <v>194</v>
      </c>
      <c r="F8401" s="100">
        <v>43101</v>
      </c>
      <c r="G8401" s="98">
        <v>26598.68</v>
      </c>
      <c r="H8401" s="98">
        <v>1728.97</v>
      </c>
    </row>
    <row r="8402" spans="1:8" x14ac:dyDescent="0.2">
      <c r="A8402" s="98" t="s">
        <v>71</v>
      </c>
      <c r="B8402" s="98" t="s">
        <v>54</v>
      </c>
      <c r="C8402" s="98" t="s">
        <v>81</v>
      </c>
      <c r="D8402" s="106">
        <v>43191</v>
      </c>
      <c r="E8402" s="98" t="s">
        <v>199</v>
      </c>
      <c r="F8402" s="100">
        <v>43101</v>
      </c>
      <c r="G8402" s="98">
        <v>616370.6</v>
      </c>
      <c r="H8402" s="98">
        <v>16025.77</v>
      </c>
    </row>
    <row r="8403" spans="1:8" x14ac:dyDescent="0.2">
      <c r="A8403" s="98" t="s">
        <v>71</v>
      </c>
      <c r="B8403" s="98" t="s">
        <v>54</v>
      </c>
      <c r="C8403" s="98" t="s">
        <v>82</v>
      </c>
      <c r="D8403" s="106">
        <v>43191</v>
      </c>
      <c r="E8403" s="98" t="s">
        <v>198</v>
      </c>
      <c r="F8403" s="100">
        <v>43101</v>
      </c>
      <c r="G8403" s="98">
        <v>151468.68</v>
      </c>
      <c r="H8403" s="98">
        <v>-5755.84</v>
      </c>
    </row>
    <row r="8404" spans="1:8" x14ac:dyDescent="0.2">
      <c r="A8404" s="98" t="s">
        <v>71</v>
      </c>
      <c r="B8404" s="98" t="s">
        <v>54</v>
      </c>
      <c r="C8404" s="98" t="s">
        <v>82</v>
      </c>
      <c r="D8404" s="106">
        <v>43191</v>
      </c>
      <c r="E8404" s="98" t="s">
        <v>197</v>
      </c>
      <c r="F8404" s="100">
        <v>43101</v>
      </c>
      <c r="G8404" s="98">
        <v>144932.20000000001</v>
      </c>
      <c r="H8404" s="98">
        <v>13768.46</v>
      </c>
    </row>
    <row r="8405" spans="1:8" x14ac:dyDescent="0.2">
      <c r="A8405" s="98" t="s">
        <v>71</v>
      </c>
      <c r="B8405" s="98" t="s">
        <v>54</v>
      </c>
      <c r="C8405" s="98" t="s">
        <v>82</v>
      </c>
      <c r="D8405" s="106">
        <v>43191</v>
      </c>
      <c r="E8405" s="98" t="s">
        <v>196</v>
      </c>
      <c r="F8405" s="100">
        <v>43101</v>
      </c>
      <c r="G8405" s="98">
        <v>6536.48</v>
      </c>
      <c r="H8405" s="98">
        <v>620.67999999999995</v>
      </c>
    </row>
    <row r="8406" spans="1:8" x14ac:dyDescent="0.2">
      <c r="A8406" s="98" t="s">
        <v>71</v>
      </c>
      <c r="B8406" s="98" t="s">
        <v>54</v>
      </c>
      <c r="C8406" s="98" t="s">
        <v>82</v>
      </c>
      <c r="D8406" s="106">
        <v>43191</v>
      </c>
      <c r="E8406" s="98" t="s">
        <v>199</v>
      </c>
      <c r="F8406" s="100">
        <v>43101</v>
      </c>
      <c r="G8406" s="98">
        <v>151468.68</v>
      </c>
      <c r="H8406" s="98">
        <v>5755.84</v>
      </c>
    </row>
    <row r="8407" spans="1:8" x14ac:dyDescent="0.2">
      <c r="A8407" s="98" t="s">
        <v>71</v>
      </c>
      <c r="B8407" s="98" t="s">
        <v>54</v>
      </c>
      <c r="C8407" s="98" t="s">
        <v>80</v>
      </c>
      <c r="D8407" s="106">
        <v>43191</v>
      </c>
      <c r="E8407" s="98" t="s">
        <v>198</v>
      </c>
      <c r="F8407" s="100">
        <v>43101</v>
      </c>
      <c r="G8407" s="98">
        <v>507.91</v>
      </c>
      <c r="H8407" s="98">
        <v>-26.92</v>
      </c>
    </row>
    <row r="8408" spans="1:8" x14ac:dyDescent="0.2">
      <c r="A8408" s="98" t="s">
        <v>71</v>
      </c>
      <c r="B8408" s="98" t="s">
        <v>54</v>
      </c>
      <c r="C8408" s="98" t="s">
        <v>80</v>
      </c>
      <c r="D8408" s="106">
        <v>43191</v>
      </c>
      <c r="E8408" s="98" t="s">
        <v>193</v>
      </c>
      <c r="F8408" s="100">
        <v>43101</v>
      </c>
      <c r="G8408" s="98">
        <v>485.99</v>
      </c>
      <c r="H8408" s="98">
        <v>64.150000000000006</v>
      </c>
    </row>
    <row r="8409" spans="1:8" x14ac:dyDescent="0.2">
      <c r="A8409" s="98" t="s">
        <v>71</v>
      </c>
      <c r="B8409" s="98" t="s">
        <v>54</v>
      </c>
      <c r="C8409" s="98" t="s">
        <v>80</v>
      </c>
      <c r="D8409" s="106">
        <v>43191</v>
      </c>
      <c r="E8409" s="98" t="s">
        <v>192</v>
      </c>
      <c r="F8409" s="100">
        <v>43101</v>
      </c>
      <c r="G8409" s="98">
        <v>21.92</v>
      </c>
      <c r="H8409" s="98">
        <v>2.89</v>
      </c>
    </row>
    <row r="8410" spans="1:8" x14ac:dyDescent="0.2">
      <c r="A8410" s="98" t="s">
        <v>71</v>
      </c>
      <c r="B8410" s="98" t="s">
        <v>54</v>
      </c>
      <c r="C8410" s="98" t="s">
        <v>80</v>
      </c>
      <c r="D8410" s="106">
        <v>43191</v>
      </c>
      <c r="E8410" s="98" t="s">
        <v>199</v>
      </c>
      <c r="F8410" s="100">
        <v>43101</v>
      </c>
      <c r="G8410" s="98">
        <v>507.91</v>
      </c>
      <c r="H8410" s="98">
        <v>26.92</v>
      </c>
    </row>
    <row r="8411" spans="1:8" x14ac:dyDescent="0.2">
      <c r="A8411" s="98" t="s">
        <v>71</v>
      </c>
      <c r="B8411" s="98" t="s">
        <v>54</v>
      </c>
      <c r="C8411" s="98" t="s">
        <v>81</v>
      </c>
      <c r="D8411" s="106">
        <v>43191</v>
      </c>
      <c r="E8411" s="98" t="s">
        <v>198</v>
      </c>
      <c r="F8411" s="100">
        <v>43101</v>
      </c>
      <c r="G8411" s="98">
        <v>1568.43</v>
      </c>
      <c r="H8411" s="98">
        <v>-40.78</v>
      </c>
    </row>
    <row r="8412" spans="1:8" x14ac:dyDescent="0.2">
      <c r="A8412" s="98" t="s">
        <v>71</v>
      </c>
      <c r="B8412" s="98" t="s">
        <v>54</v>
      </c>
      <c r="C8412" s="98" t="s">
        <v>81</v>
      </c>
      <c r="D8412" s="106">
        <v>43191</v>
      </c>
      <c r="E8412" s="98" t="s">
        <v>195</v>
      </c>
      <c r="F8412" s="100">
        <v>43101</v>
      </c>
      <c r="G8412" s="98">
        <v>1500.75</v>
      </c>
      <c r="H8412" s="98">
        <v>97.55</v>
      </c>
    </row>
    <row r="8413" spans="1:8" x14ac:dyDescent="0.2">
      <c r="A8413" s="98" t="s">
        <v>71</v>
      </c>
      <c r="B8413" s="98" t="s">
        <v>54</v>
      </c>
      <c r="C8413" s="98" t="s">
        <v>81</v>
      </c>
      <c r="D8413" s="106">
        <v>43191</v>
      </c>
      <c r="E8413" s="98" t="s">
        <v>194</v>
      </c>
      <c r="F8413" s="100">
        <v>43101</v>
      </c>
      <c r="G8413" s="98">
        <v>67.680000000000007</v>
      </c>
      <c r="H8413" s="98">
        <v>4.4000000000000004</v>
      </c>
    </row>
    <row r="8414" spans="1:8" x14ac:dyDescent="0.2">
      <c r="A8414" s="98" t="s">
        <v>71</v>
      </c>
      <c r="B8414" s="98" t="s">
        <v>54</v>
      </c>
      <c r="C8414" s="98" t="s">
        <v>81</v>
      </c>
      <c r="D8414" s="106">
        <v>43191</v>
      </c>
      <c r="E8414" s="98" t="s">
        <v>199</v>
      </c>
      <c r="F8414" s="100">
        <v>43101</v>
      </c>
      <c r="G8414" s="98">
        <v>1568.43</v>
      </c>
      <c r="H8414" s="98">
        <v>40.78</v>
      </c>
    </row>
    <row r="8415" spans="1:8" x14ac:dyDescent="0.2">
      <c r="A8415" s="98" t="s">
        <v>71</v>
      </c>
      <c r="B8415" s="98" t="s">
        <v>54</v>
      </c>
      <c r="C8415" s="98" t="s">
        <v>82</v>
      </c>
      <c r="D8415" s="106">
        <v>43191</v>
      </c>
      <c r="E8415" s="98" t="s">
        <v>198</v>
      </c>
      <c r="F8415" s="100">
        <v>43101</v>
      </c>
      <c r="G8415" s="98">
        <v>515.5</v>
      </c>
      <c r="H8415" s="98">
        <v>-19.59</v>
      </c>
    </row>
    <row r="8416" spans="1:8" x14ac:dyDescent="0.2">
      <c r="A8416" s="98" t="s">
        <v>71</v>
      </c>
      <c r="B8416" s="98" t="s">
        <v>54</v>
      </c>
      <c r="C8416" s="98" t="s">
        <v>82</v>
      </c>
      <c r="D8416" s="106">
        <v>43191</v>
      </c>
      <c r="E8416" s="98" t="s">
        <v>197</v>
      </c>
      <c r="F8416" s="100">
        <v>43101</v>
      </c>
      <c r="G8416" s="98">
        <v>493.25</v>
      </c>
      <c r="H8416" s="98">
        <v>46.86</v>
      </c>
    </row>
    <row r="8417" spans="1:8" x14ac:dyDescent="0.2">
      <c r="A8417" s="98" t="s">
        <v>71</v>
      </c>
      <c r="B8417" s="98" t="s">
        <v>54</v>
      </c>
      <c r="C8417" s="98" t="s">
        <v>82</v>
      </c>
      <c r="D8417" s="106">
        <v>43191</v>
      </c>
      <c r="E8417" s="98" t="s">
        <v>196</v>
      </c>
      <c r="F8417" s="100">
        <v>43101</v>
      </c>
      <c r="G8417" s="98">
        <v>22.25</v>
      </c>
      <c r="H8417" s="98">
        <v>2.11</v>
      </c>
    </row>
    <row r="8418" spans="1:8" x14ac:dyDescent="0.2">
      <c r="A8418" s="98" t="s">
        <v>71</v>
      </c>
      <c r="B8418" s="98" t="s">
        <v>54</v>
      </c>
      <c r="C8418" s="98" t="s">
        <v>82</v>
      </c>
      <c r="D8418" s="106">
        <v>43191</v>
      </c>
      <c r="E8418" s="98" t="s">
        <v>199</v>
      </c>
      <c r="F8418" s="100">
        <v>43101</v>
      </c>
      <c r="G8418" s="98">
        <v>515.5</v>
      </c>
      <c r="H8418" s="98">
        <v>19.59</v>
      </c>
    </row>
    <row r="8419" spans="1:8" x14ac:dyDescent="0.2">
      <c r="A8419" s="98" t="s">
        <v>71</v>
      </c>
      <c r="B8419" s="98" t="s">
        <v>55</v>
      </c>
      <c r="C8419" s="98" t="s">
        <v>80</v>
      </c>
      <c r="D8419" s="106">
        <v>43191</v>
      </c>
      <c r="E8419" s="98" t="s">
        <v>198</v>
      </c>
      <c r="F8419" s="100">
        <v>43101</v>
      </c>
      <c r="G8419" s="98">
        <v>123235.5</v>
      </c>
      <c r="H8419" s="98">
        <v>-6531.46</v>
      </c>
    </row>
    <row r="8420" spans="1:8" x14ac:dyDescent="0.2">
      <c r="A8420" s="98" t="s">
        <v>71</v>
      </c>
      <c r="B8420" s="98" t="s">
        <v>55</v>
      </c>
      <c r="C8420" s="98" t="s">
        <v>80</v>
      </c>
      <c r="D8420" s="106">
        <v>43191</v>
      </c>
      <c r="E8420" s="98" t="s">
        <v>193</v>
      </c>
      <c r="F8420" s="100">
        <v>43101</v>
      </c>
      <c r="G8420" s="98">
        <v>117917.41</v>
      </c>
      <c r="H8420" s="98">
        <v>15565.05</v>
      </c>
    </row>
    <row r="8421" spans="1:8" x14ac:dyDescent="0.2">
      <c r="A8421" s="98" t="s">
        <v>71</v>
      </c>
      <c r="B8421" s="98" t="s">
        <v>55</v>
      </c>
      <c r="C8421" s="98" t="s">
        <v>80</v>
      </c>
      <c r="D8421" s="106">
        <v>43191</v>
      </c>
      <c r="E8421" s="98" t="s">
        <v>192</v>
      </c>
      <c r="F8421" s="100">
        <v>43101</v>
      </c>
      <c r="G8421" s="98">
        <v>5318.09</v>
      </c>
      <c r="H8421" s="98">
        <v>701.99</v>
      </c>
    </row>
    <row r="8422" spans="1:8" x14ac:dyDescent="0.2">
      <c r="A8422" s="98" t="s">
        <v>71</v>
      </c>
      <c r="B8422" s="98" t="s">
        <v>55</v>
      </c>
      <c r="C8422" s="98" t="s">
        <v>80</v>
      </c>
      <c r="D8422" s="106">
        <v>43191</v>
      </c>
      <c r="E8422" s="98" t="s">
        <v>199</v>
      </c>
      <c r="F8422" s="100">
        <v>43101</v>
      </c>
      <c r="G8422" s="98">
        <v>123235.5</v>
      </c>
      <c r="H8422" s="98">
        <v>6531.46</v>
      </c>
    </row>
    <row r="8423" spans="1:8" x14ac:dyDescent="0.2">
      <c r="A8423" s="98" t="s">
        <v>71</v>
      </c>
      <c r="B8423" s="98" t="s">
        <v>55</v>
      </c>
      <c r="C8423" s="98" t="s">
        <v>81</v>
      </c>
      <c r="D8423" s="106">
        <v>43191</v>
      </c>
      <c r="E8423" s="98" t="s">
        <v>198</v>
      </c>
      <c r="F8423" s="100">
        <v>43101</v>
      </c>
      <c r="G8423" s="98">
        <v>367814.05</v>
      </c>
      <c r="H8423" s="98">
        <v>-9563.23</v>
      </c>
    </row>
    <row r="8424" spans="1:8" x14ac:dyDescent="0.2">
      <c r="A8424" s="98" t="s">
        <v>71</v>
      </c>
      <c r="B8424" s="98" t="s">
        <v>55</v>
      </c>
      <c r="C8424" s="98" t="s">
        <v>81</v>
      </c>
      <c r="D8424" s="106">
        <v>43191</v>
      </c>
      <c r="E8424" s="98" t="s">
        <v>195</v>
      </c>
      <c r="F8424" s="100">
        <v>43101</v>
      </c>
      <c r="G8424" s="98">
        <v>351941.47</v>
      </c>
      <c r="H8424" s="98">
        <v>22876.18</v>
      </c>
    </row>
    <row r="8425" spans="1:8" x14ac:dyDescent="0.2">
      <c r="A8425" s="98" t="s">
        <v>71</v>
      </c>
      <c r="B8425" s="98" t="s">
        <v>55</v>
      </c>
      <c r="C8425" s="98" t="s">
        <v>81</v>
      </c>
      <c r="D8425" s="106">
        <v>43191</v>
      </c>
      <c r="E8425" s="98" t="s">
        <v>194</v>
      </c>
      <c r="F8425" s="100">
        <v>43101</v>
      </c>
      <c r="G8425" s="98">
        <v>15872.58</v>
      </c>
      <c r="H8425" s="98">
        <v>1031.7</v>
      </c>
    </row>
    <row r="8426" spans="1:8" x14ac:dyDescent="0.2">
      <c r="A8426" s="98" t="s">
        <v>71</v>
      </c>
      <c r="B8426" s="98" t="s">
        <v>55</v>
      </c>
      <c r="C8426" s="98" t="s">
        <v>81</v>
      </c>
      <c r="D8426" s="106">
        <v>43191</v>
      </c>
      <c r="E8426" s="98" t="s">
        <v>199</v>
      </c>
      <c r="F8426" s="100">
        <v>43101</v>
      </c>
      <c r="G8426" s="98">
        <v>367814.05</v>
      </c>
      <c r="H8426" s="98">
        <v>9563.23</v>
      </c>
    </row>
    <row r="8427" spans="1:8" x14ac:dyDescent="0.2">
      <c r="A8427" s="98" t="s">
        <v>71</v>
      </c>
      <c r="B8427" s="98" t="s">
        <v>55</v>
      </c>
      <c r="C8427" s="98" t="s">
        <v>82</v>
      </c>
      <c r="D8427" s="106">
        <v>43191</v>
      </c>
      <c r="E8427" s="98" t="s">
        <v>198</v>
      </c>
      <c r="F8427" s="100">
        <v>43101</v>
      </c>
      <c r="G8427" s="98">
        <v>132756.5</v>
      </c>
      <c r="H8427" s="98">
        <v>-5044.72</v>
      </c>
    </row>
    <row r="8428" spans="1:8" x14ac:dyDescent="0.2">
      <c r="A8428" s="98" t="s">
        <v>71</v>
      </c>
      <c r="B8428" s="98" t="s">
        <v>55</v>
      </c>
      <c r="C8428" s="98" t="s">
        <v>82</v>
      </c>
      <c r="D8428" s="106">
        <v>43191</v>
      </c>
      <c r="E8428" s="98" t="s">
        <v>197</v>
      </c>
      <c r="F8428" s="100">
        <v>43101</v>
      </c>
      <c r="G8428" s="98">
        <v>127027.52</v>
      </c>
      <c r="H8428" s="98">
        <v>12067.58</v>
      </c>
    </row>
    <row r="8429" spans="1:8" x14ac:dyDescent="0.2">
      <c r="A8429" s="98" t="s">
        <v>71</v>
      </c>
      <c r="B8429" s="98" t="s">
        <v>55</v>
      </c>
      <c r="C8429" s="98" t="s">
        <v>82</v>
      </c>
      <c r="D8429" s="106">
        <v>43191</v>
      </c>
      <c r="E8429" s="98" t="s">
        <v>196</v>
      </c>
      <c r="F8429" s="100">
        <v>43101</v>
      </c>
      <c r="G8429" s="98">
        <v>5728.98</v>
      </c>
      <c r="H8429" s="98">
        <v>544.23</v>
      </c>
    </row>
    <row r="8430" spans="1:8" x14ac:dyDescent="0.2">
      <c r="A8430" s="98" t="s">
        <v>71</v>
      </c>
      <c r="B8430" s="98" t="s">
        <v>54</v>
      </c>
      <c r="C8430" s="98" t="s">
        <v>80</v>
      </c>
      <c r="D8430" s="106">
        <v>43191</v>
      </c>
      <c r="E8430" s="98" t="s">
        <v>198</v>
      </c>
      <c r="F8430" s="100">
        <v>43101</v>
      </c>
      <c r="G8430" s="98">
        <v>43480.62</v>
      </c>
      <c r="H8430" s="98">
        <v>-2304.52</v>
      </c>
    </row>
    <row r="8431" spans="1:8" x14ac:dyDescent="0.2">
      <c r="A8431" s="98" t="s">
        <v>71</v>
      </c>
      <c r="B8431" s="98" t="s">
        <v>54</v>
      </c>
      <c r="C8431" s="98" t="s">
        <v>80</v>
      </c>
      <c r="D8431" s="106">
        <v>43191</v>
      </c>
      <c r="E8431" s="98" t="s">
        <v>193</v>
      </c>
      <c r="F8431" s="100">
        <v>43101</v>
      </c>
      <c r="G8431" s="98">
        <v>41604.31</v>
      </c>
      <c r="H8431" s="98">
        <v>5491.77</v>
      </c>
    </row>
    <row r="8432" spans="1:8" x14ac:dyDescent="0.2">
      <c r="A8432" s="98" t="s">
        <v>71</v>
      </c>
      <c r="B8432" s="98" t="s">
        <v>54</v>
      </c>
      <c r="C8432" s="98" t="s">
        <v>80</v>
      </c>
      <c r="D8432" s="106">
        <v>43191</v>
      </c>
      <c r="E8432" s="98" t="s">
        <v>192</v>
      </c>
      <c r="F8432" s="100">
        <v>43101</v>
      </c>
      <c r="G8432" s="98">
        <v>1876.31</v>
      </c>
      <c r="H8432" s="98">
        <v>247.64</v>
      </c>
    </row>
    <row r="8433" spans="1:8" x14ac:dyDescent="0.2">
      <c r="A8433" s="98" t="s">
        <v>71</v>
      </c>
      <c r="B8433" s="98" t="s">
        <v>55</v>
      </c>
      <c r="C8433" s="98" t="s">
        <v>82</v>
      </c>
      <c r="D8433" s="106">
        <v>43191</v>
      </c>
      <c r="E8433" s="98" t="s">
        <v>199</v>
      </c>
      <c r="F8433" s="100">
        <v>43101</v>
      </c>
      <c r="G8433" s="98">
        <v>132756.5</v>
      </c>
      <c r="H8433" s="98">
        <v>5044.72</v>
      </c>
    </row>
    <row r="8434" spans="1:8" x14ac:dyDescent="0.2">
      <c r="A8434" s="98" t="s">
        <v>71</v>
      </c>
      <c r="B8434" s="98" t="s">
        <v>55</v>
      </c>
      <c r="C8434" s="98" t="s">
        <v>80</v>
      </c>
      <c r="D8434" s="106">
        <v>43160</v>
      </c>
      <c r="E8434" s="98" t="s">
        <v>198</v>
      </c>
      <c r="F8434" s="100">
        <v>43101</v>
      </c>
      <c r="G8434" s="98">
        <v>10415.700000000001</v>
      </c>
      <c r="H8434" s="98">
        <v>-552.07000000000005</v>
      </c>
    </row>
    <row r="8435" spans="1:8" x14ac:dyDescent="0.2">
      <c r="A8435" s="98" t="s">
        <v>71</v>
      </c>
      <c r="B8435" s="98" t="s">
        <v>55</v>
      </c>
      <c r="C8435" s="98" t="s">
        <v>80</v>
      </c>
      <c r="D8435" s="106">
        <v>43160</v>
      </c>
      <c r="E8435" s="98" t="s">
        <v>193</v>
      </c>
      <c r="F8435" s="100">
        <v>43101</v>
      </c>
      <c r="G8435" s="98">
        <v>9966.2099999999991</v>
      </c>
      <c r="H8435" s="98">
        <v>1315.51</v>
      </c>
    </row>
    <row r="8436" spans="1:8" x14ac:dyDescent="0.2">
      <c r="A8436" s="98" t="s">
        <v>71</v>
      </c>
      <c r="B8436" s="98" t="s">
        <v>55</v>
      </c>
      <c r="C8436" s="98" t="s">
        <v>80</v>
      </c>
      <c r="D8436" s="106">
        <v>43160</v>
      </c>
      <c r="E8436" s="98" t="s">
        <v>192</v>
      </c>
      <c r="F8436" s="100">
        <v>43101</v>
      </c>
      <c r="G8436" s="98">
        <v>449.49</v>
      </c>
      <c r="H8436" s="98">
        <v>59.32</v>
      </c>
    </row>
    <row r="8437" spans="1:8" x14ac:dyDescent="0.2">
      <c r="A8437" s="98" t="s">
        <v>71</v>
      </c>
      <c r="B8437" s="98" t="s">
        <v>55</v>
      </c>
      <c r="C8437" s="98" t="s">
        <v>80</v>
      </c>
      <c r="D8437" s="106">
        <v>43160</v>
      </c>
      <c r="E8437" s="98" t="s">
        <v>199</v>
      </c>
      <c r="F8437" s="100">
        <v>43101</v>
      </c>
      <c r="G8437" s="98">
        <v>10415.700000000001</v>
      </c>
      <c r="H8437" s="98">
        <v>552.07000000000005</v>
      </c>
    </row>
    <row r="8438" spans="1:8" x14ac:dyDescent="0.2">
      <c r="A8438" s="98" t="s">
        <v>71</v>
      </c>
      <c r="B8438" s="98" t="s">
        <v>55</v>
      </c>
      <c r="C8438" s="98" t="s">
        <v>81</v>
      </c>
      <c r="D8438" s="106">
        <v>43160</v>
      </c>
      <c r="E8438" s="98" t="s">
        <v>198</v>
      </c>
      <c r="F8438" s="100">
        <v>43101</v>
      </c>
      <c r="G8438" s="98">
        <v>29901.78</v>
      </c>
      <c r="H8438" s="98">
        <v>-777.49</v>
      </c>
    </row>
    <row r="8439" spans="1:8" x14ac:dyDescent="0.2">
      <c r="A8439" s="98" t="s">
        <v>71</v>
      </c>
      <c r="B8439" s="98" t="s">
        <v>55</v>
      </c>
      <c r="C8439" s="98" t="s">
        <v>81</v>
      </c>
      <c r="D8439" s="106">
        <v>43160</v>
      </c>
      <c r="E8439" s="98" t="s">
        <v>195</v>
      </c>
      <c r="F8439" s="100">
        <v>43101</v>
      </c>
      <c r="G8439" s="98">
        <v>28611.4</v>
      </c>
      <c r="H8439" s="98">
        <v>1859.76</v>
      </c>
    </row>
    <row r="8440" spans="1:8" x14ac:dyDescent="0.2">
      <c r="A8440" s="98" t="s">
        <v>71</v>
      </c>
      <c r="B8440" s="98" t="s">
        <v>55</v>
      </c>
      <c r="C8440" s="98" t="s">
        <v>81</v>
      </c>
      <c r="D8440" s="106">
        <v>43160</v>
      </c>
      <c r="E8440" s="98" t="s">
        <v>194</v>
      </c>
      <c r="F8440" s="100">
        <v>43101</v>
      </c>
      <c r="G8440" s="98">
        <v>1290.3800000000001</v>
      </c>
      <c r="H8440" s="98">
        <v>83.87</v>
      </c>
    </row>
    <row r="8441" spans="1:8" x14ac:dyDescent="0.2">
      <c r="A8441" s="98" t="s">
        <v>71</v>
      </c>
      <c r="B8441" s="98" t="s">
        <v>55</v>
      </c>
      <c r="C8441" s="98" t="s">
        <v>81</v>
      </c>
      <c r="D8441" s="106">
        <v>43160</v>
      </c>
      <c r="E8441" s="98" t="s">
        <v>199</v>
      </c>
      <c r="F8441" s="100">
        <v>43101</v>
      </c>
      <c r="G8441" s="98">
        <v>29901.78</v>
      </c>
      <c r="H8441" s="98">
        <v>777.49</v>
      </c>
    </row>
    <row r="8442" spans="1:8" x14ac:dyDescent="0.2">
      <c r="A8442" s="98" t="s">
        <v>71</v>
      </c>
      <c r="B8442" s="98" t="s">
        <v>55</v>
      </c>
      <c r="C8442" s="98" t="s">
        <v>82</v>
      </c>
      <c r="D8442" s="106">
        <v>43160</v>
      </c>
      <c r="E8442" s="98" t="s">
        <v>198</v>
      </c>
      <c r="F8442" s="100">
        <v>43101</v>
      </c>
      <c r="G8442" s="98">
        <v>11434.76</v>
      </c>
      <c r="H8442" s="98">
        <v>-434.55</v>
      </c>
    </row>
    <row r="8443" spans="1:8" x14ac:dyDescent="0.2">
      <c r="A8443" s="98" t="s">
        <v>71</v>
      </c>
      <c r="B8443" s="98" t="s">
        <v>55</v>
      </c>
      <c r="C8443" s="98" t="s">
        <v>82</v>
      </c>
      <c r="D8443" s="106">
        <v>43160</v>
      </c>
      <c r="E8443" s="98" t="s">
        <v>197</v>
      </c>
      <c r="F8443" s="100">
        <v>43101</v>
      </c>
      <c r="G8443" s="98">
        <v>10941.34</v>
      </c>
      <c r="H8443" s="98">
        <v>1039.42</v>
      </c>
    </row>
    <row r="8444" spans="1:8" x14ac:dyDescent="0.2">
      <c r="A8444" s="98" t="s">
        <v>71</v>
      </c>
      <c r="B8444" s="98" t="s">
        <v>55</v>
      </c>
      <c r="C8444" s="98" t="s">
        <v>82</v>
      </c>
      <c r="D8444" s="106">
        <v>43160</v>
      </c>
      <c r="E8444" s="98" t="s">
        <v>196</v>
      </c>
      <c r="F8444" s="100">
        <v>43101</v>
      </c>
      <c r="G8444" s="98">
        <v>493.42</v>
      </c>
      <c r="H8444" s="98">
        <v>46.86</v>
      </c>
    </row>
    <row r="8445" spans="1:8" x14ac:dyDescent="0.2">
      <c r="A8445" s="98" t="s">
        <v>71</v>
      </c>
      <c r="B8445" s="98" t="s">
        <v>55</v>
      </c>
      <c r="C8445" s="98" t="s">
        <v>82</v>
      </c>
      <c r="D8445" s="106">
        <v>43160</v>
      </c>
      <c r="E8445" s="98" t="s">
        <v>199</v>
      </c>
      <c r="F8445" s="100">
        <v>43101</v>
      </c>
      <c r="G8445" s="98">
        <v>11434.76</v>
      </c>
      <c r="H8445" s="98">
        <v>434.55</v>
      </c>
    </row>
    <row r="8446" spans="1:8" x14ac:dyDescent="0.2">
      <c r="A8446" s="98" t="s">
        <v>71</v>
      </c>
      <c r="B8446" s="98" t="s">
        <v>55</v>
      </c>
      <c r="C8446" s="98" t="s">
        <v>80</v>
      </c>
      <c r="D8446" s="106">
        <v>43160</v>
      </c>
      <c r="E8446" s="98" t="s">
        <v>198</v>
      </c>
      <c r="F8446" s="100">
        <v>43101</v>
      </c>
      <c r="G8446" s="98">
        <v>1475.58</v>
      </c>
      <c r="H8446" s="98">
        <v>-78.22</v>
      </c>
    </row>
    <row r="8447" spans="1:8" x14ac:dyDescent="0.2">
      <c r="A8447" s="98" t="s">
        <v>71</v>
      </c>
      <c r="B8447" s="98" t="s">
        <v>55</v>
      </c>
      <c r="C8447" s="98" t="s">
        <v>80</v>
      </c>
      <c r="D8447" s="106">
        <v>43160</v>
      </c>
      <c r="E8447" s="98" t="s">
        <v>193</v>
      </c>
      <c r="F8447" s="100">
        <v>43101</v>
      </c>
      <c r="G8447" s="98">
        <v>1411.9</v>
      </c>
      <c r="H8447" s="98">
        <v>186.36</v>
      </c>
    </row>
    <row r="8448" spans="1:8" x14ac:dyDescent="0.2">
      <c r="A8448" s="98" t="s">
        <v>71</v>
      </c>
      <c r="B8448" s="98" t="s">
        <v>55</v>
      </c>
      <c r="C8448" s="98" t="s">
        <v>80</v>
      </c>
      <c r="D8448" s="106">
        <v>43160</v>
      </c>
      <c r="E8448" s="98" t="s">
        <v>192</v>
      </c>
      <c r="F8448" s="100">
        <v>43101</v>
      </c>
      <c r="G8448" s="98">
        <v>63.68</v>
      </c>
      <c r="H8448" s="98">
        <v>8.41</v>
      </c>
    </row>
    <row r="8449" spans="1:8" x14ac:dyDescent="0.2">
      <c r="A8449" s="98" t="s">
        <v>71</v>
      </c>
      <c r="B8449" s="98" t="s">
        <v>55</v>
      </c>
      <c r="C8449" s="98" t="s">
        <v>80</v>
      </c>
      <c r="D8449" s="106">
        <v>43160</v>
      </c>
      <c r="E8449" s="98" t="s">
        <v>199</v>
      </c>
      <c r="F8449" s="100">
        <v>43101</v>
      </c>
      <c r="G8449" s="98">
        <v>1475.58</v>
      </c>
      <c r="H8449" s="98">
        <v>78.22</v>
      </c>
    </row>
    <row r="8450" spans="1:8" x14ac:dyDescent="0.2">
      <c r="A8450" s="98" t="s">
        <v>71</v>
      </c>
      <c r="B8450" s="98" t="s">
        <v>55</v>
      </c>
      <c r="C8450" s="98" t="s">
        <v>81</v>
      </c>
      <c r="D8450" s="106">
        <v>43132</v>
      </c>
      <c r="E8450" s="98" t="s">
        <v>198</v>
      </c>
      <c r="F8450" s="100">
        <v>43101</v>
      </c>
      <c r="G8450" s="98">
        <v>50089.09</v>
      </c>
      <c r="H8450" s="98">
        <v>-1302.3</v>
      </c>
    </row>
    <row r="8451" spans="1:8" x14ac:dyDescent="0.2">
      <c r="A8451" s="98" t="s">
        <v>71</v>
      </c>
      <c r="B8451" s="98" t="s">
        <v>55</v>
      </c>
      <c r="C8451" s="98" t="s">
        <v>81</v>
      </c>
      <c r="D8451" s="106">
        <v>43132</v>
      </c>
      <c r="E8451" s="98" t="s">
        <v>195</v>
      </c>
      <c r="F8451" s="100">
        <v>43101</v>
      </c>
      <c r="G8451" s="98">
        <v>47927.55</v>
      </c>
      <c r="H8451" s="98">
        <v>3115.3</v>
      </c>
    </row>
    <row r="8452" spans="1:8" x14ac:dyDescent="0.2">
      <c r="A8452" s="98" t="s">
        <v>71</v>
      </c>
      <c r="B8452" s="98" t="s">
        <v>55</v>
      </c>
      <c r="C8452" s="98" t="s">
        <v>81</v>
      </c>
      <c r="D8452" s="106">
        <v>43132</v>
      </c>
      <c r="E8452" s="98" t="s">
        <v>194</v>
      </c>
      <c r="F8452" s="100">
        <v>43101</v>
      </c>
      <c r="G8452" s="98">
        <v>2161.54</v>
      </c>
      <c r="H8452" s="98">
        <v>140.5</v>
      </c>
    </row>
    <row r="8453" spans="1:8" x14ac:dyDescent="0.2">
      <c r="A8453" s="98" t="s">
        <v>71</v>
      </c>
      <c r="B8453" s="98" t="s">
        <v>54</v>
      </c>
      <c r="C8453" s="98" t="s">
        <v>80</v>
      </c>
      <c r="D8453" s="106">
        <v>43160</v>
      </c>
      <c r="E8453" s="98" t="s">
        <v>198</v>
      </c>
      <c r="F8453" s="100">
        <v>43101</v>
      </c>
      <c r="G8453" s="98">
        <v>69020.539999999994</v>
      </c>
      <c r="H8453" s="98">
        <v>-3658.04</v>
      </c>
    </row>
    <row r="8454" spans="1:8" x14ac:dyDescent="0.2">
      <c r="A8454" s="98" t="s">
        <v>71</v>
      </c>
      <c r="B8454" s="98" t="s">
        <v>54</v>
      </c>
      <c r="C8454" s="98" t="s">
        <v>80</v>
      </c>
      <c r="D8454" s="106">
        <v>43160</v>
      </c>
      <c r="E8454" s="98" t="s">
        <v>193</v>
      </c>
      <c r="F8454" s="100">
        <v>43101</v>
      </c>
      <c r="G8454" s="98">
        <v>66042.16</v>
      </c>
      <c r="H8454" s="98">
        <v>8717.4699999999993</v>
      </c>
    </row>
    <row r="8455" spans="1:8" x14ac:dyDescent="0.2">
      <c r="A8455" s="98" t="s">
        <v>71</v>
      </c>
      <c r="B8455" s="98" t="s">
        <v>54</v>
      </c>
      <c r="C8455" s="98" t="s">
        <v>80</v>
      </c>
      <c r="D8455" s="106">
        <v>43160</v>
      </c>
      <c r="E8455" s="98" t="s">
        <v>192</v>
      </c>
      <c r="F8455" s="100">
        <v>43101</v>
      </c>
      <c r="G8455" s="98">
        <v>2978.38</v>
      </c>
      <c r="H8455" s="98">
        <v>393.21</v>
      </c>
    </row>
    <row r="8456" spans="1:8" x14ac:dyDescent="0.2">
      <c r="A8456" s="98" t="s">
        <v>71</v>
      </c>
      <c r="B8456" s="98" t="s">
        <v>54</v>
      </c>
      <c r="C8456" s="98" t="s">
        <v>80</v>
      </c>
      <c r="D8456" s="106">
        <v>43160</v>
      </c>
      <c r="E8456" s="98" t="s">
        <v>199</v>
      </c>
      <c r="F8456" s="100">
        <v>43101</v>
      </c>
      <c r="G8456" s="98">
        <v>69020.539999999994</v>
      </c>
      <c r="H8456" s="98">
        <v>3658.04</v>
      </c>
    </row>
    <row r="8457" spans="1:8" x14ac:dyDescent="0.2">
      <c r="A8457" s="98" t="s">
        <v>71</v>
      </c>
      <c r="B8457" s="98" t="s">
        <v>54</v>
      </c>
      <c r="C8457" s="98" t="s">
        <v>81</v>
      </c>
      <c r="D8457" s="106">
        <v>43160</v>
      </c>
      <c r="E8457" s="98" t="s">
        <v>198</v>
      </c>
      <c r="F8457" s="100">
        <v>43101</v>
      </c>
      <c r="G8457" s="98">
        <v>216986.7</v>
      </c>
      <c r="H8457" s="98">
        <v>-5641.62</v>
      </c>
    </row>
    <row r="8458" spans="1:8" x14ac:dyDescent="0.2">
      <c r="A8458" s="98" t="s">
        <v>71</v>
      </c>
      <c r="B8458" s="98" t="s">
        <v>54</v>
      </c>
      <c r="C8458" s="98" t="s">
        <v>81</v>
      </c>
      <c r="D8458" s="106">
        <v>43160</v>
      </c>
      <c r="E8458" s="98" t="s">
        <v>195</v>
      </c>
      <c r="F8458" s="100">
        <v>43101</v>
      </c>
      <c r="G8458" s="98">
        <v>207622.88</v>
      </c>
      <c r="H8458" s="98">
        <v>13495.5</v>
      </c>
    </row>
    <row r="8459" spans="1:8" x14ac:dyDescent="0.2">
      <c r="A8459" s="98" t="s">
        <v>71</v>
      </c>
      <c r="B8459" s="98" t="s">
        <v>54</v>
      </c>
      <c r="C8459" s="98" t="s">
        <v>81</v>
      </c>
      <c r="D8459" s="106">
        <v>43160</v>
      </c>
      <c r="E8459" s="98" t="s">
        <v>194</v>
      </c>
      <c r="F8459" s="100">
        <v>43101</v>
      </c>
      <c r="G8459" s="98">
        <v>9363.82</v>
      </c>
      <c r="H8459" s="98">
        <v>608.66999999999996</v>
      </c>
    </row>
    <row r="8460" spans="1:8" x14ac:dyDescent="0.2">
      <c r="A8460" s="98" t="s">
        <v>71</v>
      </c>
      <c r="B8460" s="98" t="s">
        <v>54</v>
      </c>
      <c r="C8460" s="98" t="s">
        <v>81</v>
      </c>
      <c r="D8460" s="106">
        <v>43160</v>
      </c>
      <c r="E8460" s="98" t="s">
        <v>199</v>
      </c>
      <c r="F8460" s="100">
        <v>43101</v>
      </c>
      <c r="G8460" s="98">
        <v>216986.7</v>
      </c>
      <c r="H8460" s="98">
        <v>5641.62</v>
      </c>
    </row>
    <row r="8461" spans="1:8" x14ac:dyDescent="0.2">
      <c r="A8461" s="98" t="s">
        <v>71</v>
      </c>
      <c r="B8461" s="98" t="s">
        <v>54</v>
      </c>
      <c r="C8461" s="98" t="s">
        <v>82</v>
      </c>
      <c r="D8461" s="106">
        <v>43160</v>
      </c>
      <c r="E8461" s="98" t="s">
        <v>198</v>
      </c>
      <c r="F8461" s="100">
        <v>43101</v>
      </c>
      <c r="G8461" s="98">
        <v>61118.02</v>
      </c>
      <c r="H8461" s="98">
        <v>-2322.5300000000002</v>
      </c>
    </row>
    <row r="8462" spans="1:8" x14ac:dyDescent="0.2">
      <c r="A8462" s="98" t="s">
        <v>71</v>
      </c>
      <c r="B8462" s="98" t="s">
        <v>54</v>
      </c>
      <c r="C8462" s="98" t="s">
        <v>82</v>
      </c>
      <c r="D8462" s="106">
        <v>43160</v>
      </c>
      <c r="E8462" s="98" t="s">
        <v>197</v>
      </c>
      <c r="F8462" s="100">
        <v>43101</v>
      </c>
      <c r="G8462" s="98">
        <v>58480.53</v>
      </c>
      <c r="H8462" s="98">
        <v>5555.69</v>
      </c>
    </row>
    <row r="8463" spans="1:8" x14ac:dyDescent="0.2">
      <c r="A8463" s="98" t="s">
        <v>71</v>
      </c>
      <c r="B8463" s="98" t="s">
        <v>54</v>
      </c>
      <c r="C8463" s="98" t="s">
        <v>82</v>
      </c>
      <c r="D8463" s="106">
        <v>43160</v>
      </c>
      <c r="E8463" s="98" t="s">
        <v>196</v>
      </c>
      <c r="F8463" s="100">
        <v>43101</v>
      </c>
      <c r="G8463" s="98">
        <v>2637.49</v>
      </c>
      <c r="H8463" s="98">
        <v>250.5</v>
      </c>
    </row>
    <row r="8464" spans="1:8" x14ac:dyDescent="0.2">
      <c r="A8464" s="98" t="s">
        <v>71</v>
      </c>
      <c r="B8464" s="98" t="s">
        <v>54</v>
      </c>
      <c r="C8464" s="98" t="s">
        <v>82</v>
      </c>
      <c r="D8464" s="106">
        <v>43160</v>
      </c>
      <c r="E8464" s="98" t="s">
        <v>199</v>
      </c>
      <c r="F8464" s="100">
        <v>43101</v>
      </c>
      <c r="G8464" s="98">
        <v>61118.02</v>
      </c>
      <c r="H8464" s="98">
        <v>2322.5300000000002</v>
      </c>
    </row>
    <row r="8465" spans="1:8" x14ac:dyDescent="0.2">
      <c r="A8465" s="98" t="s">
        <v>71</v>
      </c>
      <c r="B8465" s="98" t="s">
        <v>54</v>
      </c>
      <c r="C8465" s="98" t="s">
        <v>80</v>
      </c>
      <c r="D8465" s="106">
        <v>43160</v>
      </c>
      <c r="E8465" s="98" t="s">
        <v>198</v>
      </c>
      <c r="F8465" s="100">
        <v>43101</v>
      </c>
      <c r="G8465" s="98">
        <v>49505.49</v>
      </c>
      <c r="H8465" s="98">
        <v>-2623.87</v>
      </c>
    </row>
    <row r="8466" spans="1:8" x14ac:dyDescent="0.2">
      <c r="A8466" s="98" t="s">
        <v>71</v>
      </c>
      <c r="B8466" s="98" t="s">
        <v>54</v>
      </c>
      <c r="C8466" s="98" t="s">
        <v>80</v>
      </c>
      <c r="D8466" s="106">
        <v>43160</v>
      </c>
      <c r="E8466" s="98" t="s">
        <v>193</v>
      </c>
      <c r="F8466" s="100">
        <v>43101</v>
      </c>
      <c r="G8466" s="98">
        <v>47369.1</v>
      </c>
      <c r="H8466" s="98">
        <v>6252.64</v>
      </c>
    </row>
    <row r="8467" spans="1:8" x14ac:dyDescent="0.2">
      <c r="A8467" s="98" t="s">
        <v>71</v>
      </c>
      <c r="B8467" s="98" t="s">
        <v>54</v>
      </c>
      <c r="C8467" s="98" t="s">
        <v>80</v>
      </c>
      <c r="D8467" s="106">
        <v>43160</v>
      </c>
      <c r="E8467" s="98" t="s">
        <v>192</v>
      </c>
      <c r="F8467" s="100">
        <v>43101</v>
      </c>
      <c r="G8467" s="98">
        <v>2136.39</v>
      </c>
      <c r="H8467" s="98">
        <v>282</v>
      </c>
    </row>
    <row r="8468" spans="1:8" x14ac:dyDescent="0.2">
      <c r="A8468" s="98" t="s">
        <v>71</v>
      </c>
      <c r="B8468" s="98" t="s">
        <v>54</v>
      </c>
      <c r="C8468" s="98" t="s">
        <v>80</v>
      </c>
      <c r="D8468" s="106">
        <v>43160</v>
      </c>
      <c r="E8468" s="98" t="s">
        <v>199</v>
      </c>
      <c r="F8468" s="100">
        <v>43101</v>
      </c>
      <c r="G8468" s="98">
        <v>49505.49</v>
      </c>
      <c r="H8468" s="98">
        <v>2623.87</v>
      </c>
    </row>
    <row r="8469" spans="1:8" x14ac:dyDescent="0.2">
      <c r="A8469" s="98" t="s">
        <v>71</v>
      </c>
      <c r="B8469" s="98" t="s">
        <v>54</v>
      </c>
      <c r="C8469" s="98" t="s">
        <v>81</v>
      </c>
      <c r="D8469" s="106">
        <v>43160</v>
      </c>
      <c r="E8469" s="98" t="s">
        <v>198</v>
      </c>
      <c r="F8469" s="100">
        <v>43101</v>
      </c>
      <c r="G8469" s="98">
        <v>186599.02</v>
      </c>
      <c r="H8469" s="98">
        <v>-4851.53</v>
      </c>
    </row>
    <row r="8470" spans="1:8" x14ac:dyDescent="0.2">
      <c r="A8470" s="98" t="s">
        <v>71</v>
      </c>
      <c r="B8470" s="98" t="s">
        <v>54</v>
      </c>
      <c r="C8470" s="98" t="s">
        <v>81</v>
      </c>
      <c r="D8470" s="106">
        <v>43160</v>
      </c>
      <c r="E8470" s="98" t="s">
        <v>195</v>
      </c>
      <c r="F8470" s="100">
        <v>43101</v>
      </c>
      <c r="G8470" s="98">
        <v>178546.58</v>
      </c>
      <c r="H8470" s="98">
        <v>11605.45</v>
      </c>
    </row>
    <row r="8471" spans="1:8" x14ac:dyDescent="0.2">
      <c r="A8471" s="98" t="s">
        <v>71</v>
      </c>
      <c r="B8471" s="98" t="s">
        <v>54</v>
      </c>
      <c r="C8471" s="98" t="s">
        <v>81</v>
      </c>
      <c r="D8471" s="106">
        <v>43160</v>
      </c>
      <c r="E8471" s="98" t="s">
        <v>194</v>
      </c>
      <c r="F8471" s="100">
        <v>43101</v>
      </c>
      <c r="G8471" s="98">
        <v>8052.44</v>
      </c>
      <c r="H8471" s="98">
        <v>523.53</v>
      </c>
    </row>
    <row r="8472" spans="1:8" x14ac:dyDescent="0.2">
      <c r="A8472" s="98" t="s">
        <v>71</v>
      </c>
      <c r="B8472" s="98" t="s">
        <v>54</v>
      </c>
      <c r="C8472" s="98" t="s">
        <v>80</v>
      </c>
      <c r="D8472" s="106">
        <v>43160</v>
      </c>
      <c r="E8472" s="98" t="s">
        <v>199</v>
      </c>
      <c r="F8472" s="100">
        <v>43101</v>
      </c>
      <c r="G8472" s="98">
        <v>47613.65</v>
      </c>
      <c r="H8472" s="98">
        <v>2523.4899999999998</v>
      </c>
    </row>
    <row r="8473" spans="1:8" x14ac:dyDescent="0.2">
      <c r="A8473" s="98" t="s">
        <v>71</v>
      </c>
      <c r="B8473" s="98" t="s">
        <v>54</v>
      </c>
      <c r="C8473" s="98" t="s">
        <v>80</v>
      </c>
      <c r="D8473" s="106">
        <v>43160</v>
      </c>
      <c r="E8473" s="98" t="s">
        <v>198</v>
      </c>
      <c r="F8473" s="100">
        <v>43101</v>
      </c>
      <c r="G8473" s="98">
        <v>47613.65</v>
      </c>
      <c r="H8473" s="98">
        <v>-2523.4899999999998</v>
      </c>
    </row>
    <row r="8474" spans="1:8" x14ac:dyDescent="0.2">
      <c r="A8474" s="98" t="s">
        <v>71</v>
      </c>
      <c r="B8474" s="98" t="s">
        <v>54</v>
      </c>
      <c r="C8474" s="98" t="s">
        <v>80</v>
      </c>
      <c r="D8474" s="106">
        <v>43160</v>
      </c>
      <c r="E8474" s="98" t="s">
        <v>193</v>
      </c>
      <c r="F8474" s="100">
        <v>43101</v>
      </c>
      <c r="G8474" s="98">
        <v>45558.86</v>
      </c>
      <c r="H8474" s="98">
        <v>6013.7</v>
      </c>
    </row>
    <row r="8475" spans="1:8" x14ac:dyDescent="0.2">
      <c r="A8475" s="98" t="s">
        <v>71</v>
      </c>
      <c r="B8475" s="98" t="s">
        <v>54</v>
      </c>
      <c r="C8475" s="98" t="s">
        <v>80</v>
      </c>
      <c r="D8475" s="106">
        <v>43160</v>
      </c>
      <c r="E8475" s="98" t="s">
        <v>192</v>
      </c>
      <c r="F8475" s="100">
        <v>43101</v>
      </c>
      <c r="G8475" s="98">
        <v>2054.79</v>
      </c>
      <c r="H8475" s="98">
        <v>271.20999999999998</v>
      </c>
    </row>
    <row r="8476" spans="1:8" x14ac:dyDescent="0.2">
      <c r="A8476" s="98" t="s">
        <v>71</v>
      </c>
      <c r="B8476" s="98" t="s">
        <v>54</v>
      </c>
      <c r="C8476" s="98" t="s">
        <v>81</v>
      </c>
      <c r="D8476" s="106">
        <v>43160</v>
      </c>
      <c r="E8476" s="98" t="s">
        <v>198</v>
      </c>
      <c r="F8476" s="100">
        <v>43101</v>
      </c>
      <c r="G8476" s="98">
        <v>172879.22</v>
      </c>
      <c r="H8476" s="98">
        <v>-4494.96</v>
      </c>
    </row>
    <row r="8477" spans="1:8" x14ac:dyDescent="0.2">
      <c r="A8477" s="98" t="s">
        <v>71</v>
      </c>
      <c r="B8477" s="98" t="s">
        <v>54</v>
      </c>
      <c r="C8477" s="98" t="s">
        <v>81</v>
      </c>
      <c r="D8477" s="106">
        <v>43160</v>
      </c>
      <c r="E8477" s="98" t="s">
        <v>195</v>
      </c>
      <c r="F8477" s="100">
        <v>43101</v>
      </c>
      <c r="G8477" s="98">
        <v>165418.84</v>
      </c>
      <c r="H8477" s="98">
        <v>10752.25</v>
      </c>
    </row>
    <row r="8478" spans="1:8" x14ac:dyDescent="0.2">
      <c r="A8478" s="98" t="s">
        <v>71</v>
      </c>
      <c r="B8478" s="98" t="s">
        <v>54</v>
      </c>
      <c r="C8478" s="98" t="s">
        <v>81</v>
      </c>
      <c r="D8478" s="106">
        <v>43160</v>
      </c>
      <c r="E8478" s="98" t="s">
        <v>194</v>
      </c>
      <c r="F8478" s="100">
        <v>43101</v>
      </c>
      <c r="G8478" s="98">
        <v>7460.38</v>
      </c>
      <c r="H8478" s="98">
        <v>484.93</v>
      </c>
    </row>
    <row r="8479" spans="1:8" x14ac:dyDescent="0.2">
      <c r="A8479" s="98" t="s">
        <v>71</v>
      </c>
      <c r="B8479" s="98" t="s">
        <v>54</v>
      </c>
      <c r="C8479" s="98" t="s">
        <v>81</v>
      </c>
      <c r="D8479" s="106">
        <v>43160</v>
      </c>
      <c r="E8479" s="98" t="s">
        <v>199</v>
      </c>
      <c r="F8479" s="100">
        <v>43101</v>
      </c>
      <c r="G8479" s="98">
        <v>172879.22</v>
      </c>
      <c r="H8479" s="98">
        <v>4494.96</v>
      </c>
    </row>
    <row r="8480" spans="1:8" x14ac:dyDescent="0.2">
      <c r="A8480" s="98" t="s">
        <v>71</v>
      </c>
      <c r="B8480" s="98" t="s">
        <v>54</v>
      </c>
      <c r="C8480" s="98" t="s">
        <v>82</v>
      </c>
      <c r="D8480" s="106">
        <v>43160</v>
      </c>
      <c r="E8480" s="98" t="s">
        <v>199</v>
      </c>
      <c r="F8480" s="100">
        <v>43101</v>
      </c>
      <c r="G8480" s="98">
        <v>42153.93</v>
      </c>
      <c r="H8480" s="98">
        <v>1601.88</v>
      </c>
    </row>
    <row r="8481" spans="1:8" x14ac:dyDescent="0.2">
      <c r="A8481" s="98" t="s">
        <v>71</v>
      </c>
      <c r="B8481" s="98" t="s">
        <v>54</v>
      </c>
      <c r="C8481" s="98" t="s">
        <v>82</v>
      </c>
      <c r="D8481" s="106">
        <v>43160</v>
      </c>
      <c r="E8481" s="98" t="s">
        <v>198</v>
      </c>
      <c r="F8481" s="100">
        <v>43101</v>
      </c>
      <c r="G8481" s="98">
        <v>42153.93</v>
      </c>
      <c r="H8481" s="98">
        <v>-1601.88</v>
      </c>
    </row>
    <row r="8482" spans="1:8" x14ac:dyDescent="0.2">
      <c r="A8482" s="98" t="s">
        <v>71</v>
      </c>
      <c r="B8482" s="98" t="s">
        <v>54</v>
      </c>
      <c r="C8482" s="98" t="s">
        <v>82</v>
      </c>
      <c r="D8482" s="106">
        <v>43160</v>
      </c>
      <c r="E8482" s="98" t="s">
        <v>197</v>
      </c>
      <c r="F8482" s="100">
        <v>43101</v>
      </c>
      <c r="G8482" s="98">
        <v>40334.82</v>
      </c>
      <c r="H8482" s="98">
        <v>3831.89</v>
      </c>
    </row>
    <row r="8483" spans="1:8" x14ac:dyDescent="0.2">
      <c r="A8483" s="98" t="s">
        <v>71</v>
      </c>
      <c r="B8483" s="98" t="s">
        <v>54</v>
      </c>
      <c r="C8483" s="98" t="s">
        <v>82</v>
      </c>
      <c r="D8483" s="106">
        <v>43160</v>
      </c>
      <c r="E8483" s="98" t="s">
        <v>196</v>
      </c>
      <c r="F8483" s="100">
        <v>43101</v>
      </c>
      <c r="G8483" s="98">
        <v>1819.11</v>
      </c>
      <c r="H8483" s="98">
        <v>172.86</v>
      </c>
    </row>
    <row r="8484" spans="1:8" x14ac:dyDescent="0.2">
      <c r="A8484" s="98" t="s">
        <v>71</v>
      </c>
      <c r="B8484" s="98" t="s">
        <v>54</v>
      </c>
      <c r="C8484" s="98" t="s">
        <v>80</v>
      </c>
      <c r="D8484" s="106">
        <v>43160</v>
      </c>
      <c r="E8484" s="98" t="s">
        <v>198</v>
      </c>
      <c r="F8484" s="100">
        <v>43101</v>
      </c>
      <c r="G8484" s="98">
        <v>242591.59</v>
      </c>
      <c r="H8484" s="98">
        <v>-12857.27</v>
      </c>
    </row>
    <row r="8485" spans="1:8" x14ac:dyDescent="0.2">
      <c r="A8485" s="98" t="s">
        <v>71</v>
      </c>
      <c r="B8485" s="98" t="s">
        <v>54</v>
      </c>
      <c r="C8485" s="98" t="s">
        <v>80</v>
      </c>
      <c r="D8485" s="106">
        <v>43160</v>
      </c>
      <c r="E8485" s="98" t="s">
        <v>193</v>
      </c>
      <c r="F8485" s="100">
        <v>43101</v>
      </c>
      <c r="G8485" s="98">
        <v>232122.71</v>
      </c>
      <c r="H8485" s="98">
        <v>30639.9</v>
      </c>
    </row>
    <row r="8486" spans="1:8" x14ac:dyDescent="0.2">
      <c r="A8486" s="98" t="s">
        <v>71</v>
      </c>
      <c r="B8486" s="98" t="s">
        <v>54</v>
      </c>
      <c r="C8486" s="98" t="s">
        <v>80</v>
      </c>
      <c r="D8486" s="106">
        <v>43160</v>
      </c>
      <c r="E8486" s="98" t="s">
        <v>192</v>
      </c>
      <c r="F8486" s="100">
        <v>43101</v>
      </c>
      <c r="G8486" s="98">
        <v>10468.879999999999</v>
      </c>
      <c r="H8486" s="98">
        <v>1382.02</v>
      </c>
    </row>
    <row r="8487" spans="1:8" x14ac:dyDescent="0.2">
      <c r="A8487" s="98" t="s">
        <v>71</v>
      </c>
      <c r="B8487" s="98" t="s">
        <v>54</v>
      </c>
      <c r="C8487" s="98" t="s">
        <v>80</v>
      </c>
      <c r="D8487" s="106">
        <v>43160</v>
      </c>
      <c r="E8487" s="98" t="s">
        <v>199</v>
      </c>
      <c r="F8487" s="100">
        <v>43101</v>
      </c>
      <c r="G8487" s="98">
        <v>242591.59</v>
      </c>
      <c r="H8487" s="98">
        <v>12857.27</v>
      </c>
    </row>
    <row r="8488" spans="1:8" x14ac:dyDescent="0.2">
      <c r="A8488" s="98" t="s">
        <v>71</v>
      </c>
      <c r="B8488" s="98" t="s">
        <v>54</v>
      </c>
      <c r="C8488" s="98" t="s">
        <v>81</v>
      </c>
      <c r="D8488" s="106">
        <v>43160</v>
      </c>
      <c r="E8488" s="98" t="s">
        <v>198</v>
      </c>
      <c r="F8488" s="100">
        <v>43101</v>
      </c>
      <c r="G8488" s="98">
        <v>885862.56</v>
      </c>
      <c r="H8488" s="98">
        <v>-23032.31</v>
      </c>
    </row>
    <row r="8489" spans="1:8" x14ac:dyDescent="0.2">
      <c r="A8489" s="98" t="s">
        <v>71</v>
      </c>
      <c r="B8489" s="98" t="s">
        <v>54</v>
      </c>
      <c r="C8489" s="98" t="s">
        <v>81</v>
      </c>
      <c r="D8489" s="106">
        <v>43160</v>
      </c>
      <c r="E8489" s="98" t="s">
        <v>195</v>
      </c>
      <c r="F8489" s="100">
        <v>43101</v>
      </c>
      <c r="G8489" s="98">
        <v>847634.01</v>
      </c>
      <c r="H8489" s="98">
        <v>55096.12</v>
      </c>
    </row>
    <row r="8490" spans="1:8" x14ac:dyDescent="0.2">
      <c r="A8490" s="98" t="s">
        <v>71</v>
      </c>
      <c r="B8490" s="98" t="s">
        <v>54</v>
      </c>
      <c r="C8490" s="98" t="s">
        <v>81</v>
      </c>
      <c r="D8490" s="106">
        <v>43160</v>
      </c>
      <c r="E8490" s="98" t="s">
        <v>194</v>
      </c>
      <c r="F8490" s="100">
        <v>43101</v>
      </c>
      <c r="G8490" s="98">
        <v>38228.550000000003</v>
      </c>
      <c r="H8490" s="98">
        <v>2484.9</v>
      </c>
    </row>
    <row r="8491" spans="1:8" x14ac:dyDescent="0.2">
      <c r="A8491" s="98" t="s">
        <v>71</v>
      </c>
      <c r="B8491" s="98" t="s">
        <v>54</v>
      </c>
      <c r="C8491" s="98" t="s">
        <v>81</v>
      </c>
      <c r="D8491" s="106">
        <v>43160</v>
      </c>
      <c r="E8491" s="98" t="s">
        <v>199</v>
      </c>
      <c r="F8491" s="100">
        <v>43101</v>
      </c>
      <c r="G8491" s="98">
        <v>885862.56</v>
      </c>
      <c r="H8491" s="98">
        <v>23032.31</v>
      </c>
    </row>
    <row r="8492" spans="1:8" x14ac:dyDescent="0.2">
      <c r="A8492" s="98" t="s">
        <v>71</v>
      </c>
      <c r="B8492" s="98" t="s">
        <v>54</v>
      </c>
      <c r="C8492" s="98" t="s">
        <v>82</v>
      </c>
      <c r="D8492" s="106">
        <v>43160</v>
      </c>
      <c r="E8492" s="98" t="s">
        <v>198</v>
      </c>
      <c r="F8492" s="100">
        <v>43101</v>
      </c>
      <c r="G8492" s="98">
        <v>208435.98</v>
      </c>
      <c r="H8492" s="98">
        <v>-7920.53</v>
      </c>
    </row>
    <row r="8493" spans="1:8" x14ac:dyDescent="0.2">
      <c r="A8493" s="98" t="s">
        <v>71</v>
      </c>
      <c r="B8493" s="98" t="s">
        <v>54</v>
      </c>
      <c r="C8493" s="98" t="s">
        <v>82</v>
      </c>
      <c r="D8493" s="106">
        <v>43160</v>
      </c>
      <c r="E8493" s="98" t="s">
        <v>197</v>
      </c>
      <c r="F8493" s="100">
        <v>43101</v>
      </c>
      <c r="G8493" s="98">
        <v>199441.27</v>
      </c>
      <c r="H8493" s="98">
        <v>18947.169999999998</v>
      </c>
    </row>
    <row r="8494" spans="1:8" x14ac:dyDescent="0.2">
      <c r="A8494" s="98" t="s">
        <v>71</v>
      </c>
      <c r="B8494" s="98" t="s">
        <v>54</v>
      </c>
      <c r="C8494" s="98" t="s">
        <v>82</v>
      </c>
      <c r="D8494" s="106">
        <v>43160</v>
      </c>
      <c r="E8494" s="98" t="s">
        <v>196</v>
      </c>
      <c r="F8494" s="100">
        <v>43101</v>
      </c>
      <c r="G8494" s="98">
        <v>8994.7099999999991</v>
      </c>
      <c r="H8494" s="98">
        <v>854.71</v>
      </c>
    </row>
    <row r="8495" spans="1:8" x14ac:dyDescent="0.2">
      <c r="A8495" s="98" t="s">
        <v>71</v>
      </c>
      <c r="B8495" s="98" t="s">
        <v>54</v>
      </c>
      <c r="C8495" s="98" t="s">
        <v>82</v>
      </c>
      <c r="D8495" s="106">
        <v>43160</v>
      </c>
      <c r="E8495" s="98" t="s">
        <v>199</v>
      </c>
      <c r="F8495" s="100">
        <v>43101</v>
      </c>
      <c r="G8495" s="98">
        <v>208435.98</v>
      </c>
      <c r="H8495" s="98">
        <v>7920.53</v>
      </c>
    </row>
    <row r="8496" spans="1:8" x14ac:dyDescent="0.2">
      <c r="A8496" s="98" t="s">
        <v>71</v>
      </c>
      <c r="B8496" s="98" t="s">
        <v>54</v>
      </c>
      <c r="C8496" s="98" t="s">
        <v>80</v>
      </c>
      <c r="D8496" s="106">
        <v>43160</v>
      </c>
      <c r="E8496" s="98" t="s">
        <v>199</v>
      </c>
      <c r="F8496" s="100">
        <v>43101</v>
      </c>
      <c r="G8496" s="98">
        <v>157123.48000000001</v>
      </c>
      <c r="H8496" s="98">
        <v>8327.5499999999993</v>
      </c>
    </row>
    <row r="8497" spans="1:8" x14ac:dyDescent="0.2">
      <c r="A8497" s="98" t="s">
        <v>71</v>
      </c>
      <c r="B8497" s="98" t="s">
        <v>54</v>
      </c>
      <c r="C8497" s="98" t="s">
        <v>80</v>
      </c>
      <c r="D8497" s="106">
        <v>43160</v>
      </c>
      <c r="E8497" s="98" t="s">
        <v>198</v>
      </c>
      <c r="F8497" s="100">
        <v>43101</v>
      </c>
      <c r="G8497" s="98">
        <v>157123.48000000001</v>
      </c>
      <c r="H8497" s="98">
        <v>-8327.5499999999993</v>
      </c>
    </row>
    <row r="8498" spans="1:8" x14ac:dyDescent="0.2">
      <c r="A8498" s="98" t="s">
        <v>71</v>
      </c>
      <c r="B8498" s="98" t="s">
        <v>54</v>
      </c>
      <c r="C8498" s="98" t="s">
        <v>80</v>
      </c>
      <c r="D8498" s="106">
        <v>43160</v>
      </c>
      <c r="E8498" s="98" t="s">
        <v>193</v>
      </c>
      <c r="F8498" s="100">
        <v>43101</v>
      </c>
      <c r="G8498" s="98">
        <v>150343</v>
      </c>
      <c r="H8498" s="98">
        <v>19845.23</v>
      </c>
    </row>
    <row r="8499" spans="1:8" x14ac:dyDescent="0.2">
      <c r="A8499" s="98" t="s">
        <v>71</v>
      </c>
      <c r="B8499" s="98" t="s">
        <v>54</v>
      </c>
      <c r="C8499" s="98" t="s">
        <v>80</v>
      </c>
      <c r="D8499" s="106">
        <v>43160</v>
      </c>
      <c r="E8499" s="98" t="s">
        <v>192</v>
      </c>
      <c r="F8499" s="100">
        <v>43101</v>
      </c>
      <c r="G8499" s="98">
        <v>6780.48</v>
      </c>
      <c r="H8499" s="98">
        <v>894.94</v>
      </c>
    </row>
    <row r="8500" spans="1:8" x14ac:dyDescent="0.2">
      <c r="A8500" s="98" t="s">
        <v>71</v>
      </c>
      <c r="B8500" s="98" t="s">
        <v>54</v>
      </c>
      <c r="C8500" s="98" t="s">
        <v>81</v>
      </c>
      <c r="D8500" s="106">
        <v>43160</v>
      </c>
      <c r="E8500" s="98" t="s">
        <v>195</v>
      </c>
      <c r="F8500" s="100">
        <v>43101</v>
      </c>
      <c r="G8500" s="98">
        <v>546995.86</v>
      </c>
      <c r="H8500" s="98">
        <v>35554.86</v>
      </c>
    </row>
    <row r="8501" spans="1:8" x14ac:dyDescent="0.2">
      <c r="A8501" s="98" t="s">
        <v>71</v>
      </c>
      <c r="B8501" s="98" t="s">
        <v>54</v>
      </c>
      <c r="C8501" s="98" t="s">
        <v>81</v>
      </c>
      <c r="D8501" s="106">
        <v>43160</v>
      </c>
      <c r="E8501" s="98" t="s">
        <v>194</v>
      </c>
      <c r="F8501" s="100">
        <v>43101</v>
      </c>
      <c r="G8501" s="98">
        <v>24669.52</v>
      </c>
      <c r="H8501" s="98">
        <v>1603.48</v>
      </c>
    </row>
    <row r="8502" spans="1:8" x14ac:dyDescent="0.2">
      <c r="A8502" s="98" t="s">
        <v>71</v>
      </c>
      <c r="B8502" s="98" t="s">
        <v>54</v>
      </c>
      <c r="C8502" s="98" t="s">
        <v>81</v>
      </c>
      <c r="D8502" s="106">
        <v>43160</v>
      </c>
      <c r="E8502" s="98" t="s">
        <v>199</v>
      </c>
      <c r="F8502" s="100">
        <v>43101</v>
      </c>
      <c r="G8502" s="98">
        <v>571665.38</v>
      </c>
      <c r="H8502" s="98">
        <v>14863.46</v>
      </c>
    </row>
    <row r="8503" spans="1:8" x14ac:dyDescent="0.2">
      <c r="A8503" s="98" t="s">
        <v>71</v>
      </c>
      <c r="B8503" s="98" t="s">
        <v>54</v>
      </c>
      <c r="C8503" s="98" t="s">
        <v>81</v>
      </c>
      <c r="D8503" s="106">
        <v>43160</v>
      </c>
      <c r="E8503" s="98" t="s">
        <v>198</v>
      </c>
      <c r="F8503" s="100">
        <v>43101</v>
      </c>
      <c r="G8503" s="98">
        <v>571665.38</v>
      </c>
      <c r="H8503" s="98">
        <v>-14863.46</v>
      </c>
    </row>
    <row r="8504" spans="1:8" x14ac:dyDescent="0.2">
      <c r="A8504" s="98" t="s">
        <v>71</v>
      </c>
      <c r="B8504" s="98" t="s">
        <v>54</v>
      </c>
      <c r="C8504" s="98" t="s">
        <v>82</v>
      </c>
      <c r="D8504" s="106">
        <v>43160</v>
      </c>
      <c r="E8504" s="98" t="s">
        <v>199</v>
      </c>
      <c r="F8504" s="100">
        <v>43101</v>
      </c>
      <c r="G8504" s="98">
        <v>136244.72</v>
      </c>
      <c r="H8504" s="98">
        <v>5176.99</v>
      </c>
    </row>
    <row r="8505" spans="1:8" x14ac:dyDescent="0.2">
      <c r="A8505" s="98" t="s">
        <v>71</v>
      </c>
      <c r="B8505" s="98" t="s">
        <v>54</v>
      </c>
      <c r="C8505" s="98" t="s">
        <v>82</v>
      </c>
      <c r="D8505" s="106">
        <v>43160</v>
      </c>
      <c r="E8505" s="98" t="s">
        <v>198</v>
      </c>
      <c r="F8505" s="100">
        <v>43101</v>
      </c>
      <c r="G8505" s="98">
        <v>136244.72</v>
      </c>
      <c r="H8505" s="98">
        <v>-5176.99</v>
      </c>
    </row>
    <row r="8506" spans="1:8" x14ac:dyDescent="0.2">
      <c r="A8506" s="98" t="s">
        <v>71</v>
      </c>
      <c r="B8506" s="98" t="s">
        <v>54</v>
      </c>
      <c r="C8506" s="98" t="s">
        <v>82</v>
      </c>
      <c r="D8506" s="106">
        <v>43160</v>
      </c>
      <c r="E8506" s="98" t="s">
        <v>197</v>
      </c>
      <c r="F8506" s="100">
        <v>43101</v>
      </c>
      <c r="G8506" s="98">
        <v>130365.27</v>
      </c>
      <c r="H8506" s="98">
        <v>12384.75</v>
      </c>
    </row>
    <row r="8507" spans="1:8" x14ac:dyDescent="0.2">
      <c r="A8507" s="98" t="s">
        <v>71</v>
      </c>
      <c r="B8507" s="98" t="s">
        <v>54</v>
      </c>
      <c r="C8507" s="98" t="s">
        <v>82</v>
      </c>
      <c r="D8507" s="106">
        <v>43160</v>
      </c>
      <c r="E8507" s="98" t="s">
        <v>196</v>
      </c>
      <c r="F8507" s="100">
        <v>43101</v>
      </c>
      <c r="G8507" s="98">
        <v>5879.45</v>
      </c>
      <c r="H8507" s="98">
        <v>558.70000000000005</v>
      </c>
    </row>
    <row r="8508" spans="1:8" x14ac:dyDescent="0.2">
      <c r="A8508" s="98" t="s">
        <v>71</v>
      </c>
      <c r="B8508" s="98" t="s">
        <v>54</v>
      </c>
      <c r="C8508" s="98" t="s">
        <v>80</v>
      </c>
      <c r="D8508" s="106">
        <v>43160</v>
      </c>
      <c r="E8508" s="98" t="s">
        <v>198</v>
      </c>
      <c r="F8508" s="100">
        <v>43101</v>
      </c>
      <c r="G8508" s="98">
        <v>23902.78</v>
      </c>
      <c r="H8508" s="98">
        <v>-1266.8499999999999</v>
      </c>
    </row>
    <row r="8509" spans="1:8" x14ac:dyDescent="0.2">
      <c r="A8509" s="98" t="s">
        <v>71</v>
      </c>
      <c r="B8509" s="98" t="s">
        <v>54</v>
      </c>
      <c r="C8509" s="98" t="s">
        <v>80</v>
      </c>
      <c r="D8509" s="106">
        <v>43160</v>
      </c>
      <c r="E8509" s="98" t="s">
        <v>193</v>
      </c>
      <c r="F8509" s="100">
        <v>43101</v>
      </c>
      <c r="G8509" s="98">
        <v>22871.34</v>
      </c>
      <c r="H8509" s="98">
        <v>3019.07</v>
      </c>
    </row>
    <row r="8510" spans="1:8" x14ac:dyDescent="0.2">
      <c r="A8510" s="98" t="s">
        <v>71</v>
      </c>
      <c r="B8510" s="98" t="s">
        <v>54</v>
      </c>
      <c r="C8510" s="98" t="s">
        <v>80</v>
      </c>
      <c r="D8510" s="106">
        <v>43160</v>
      </c>
      <c r="E8510" s="98" t="s">
        <v>192</v>
      </c>
      <c r="F8510" s="100">
        <v>43101</v>
      </c>
      <c r="G8510" s="98">
        <v>1031.44</v>
      </c>
      <c r="H8510" s="98">
        <v>136.18</v>
      </c>
    </row>
    <row r="8511" spans="1:8" x14ac:dyDescent="0.2">
      <c r="A8511" s="98" t="s">
        <v>71</v>
      </c>
      <c r="B8511" s="98" t="s">
        <v>54</v>
      </c>
      <c r="C8511" s="98" t="s">
        <v>80</v>
      </c>
      <c r="D8511" s="106">
        <v>43160</v>
      </c>
      <c r="E8511" s="98" t="s">
        <v>199</v>
      </c>
      <c r="F8511" s="100">
        <v>43101</v>
      </c>
      <c r="G8511" s="98">
        <v>23902.78</v>
      </c>
      <c r="H8511" s="98">
        <v>1266.8499999999999</v>
      </c>
    </row>
    <row r="8512" spans="1:8" x14ac:dyDescent="0.2">
      <c r="A8512" s="98" t="s">
        <v>71</v>
      </c>
      <c r="B8512" s="98" t="s">
        <v>54</v>
      </c>
      <c r="C8512" s="98" t="s">
        <v>81</v>
      </c>
      <c r="D8512" s="106">
        <v>43160</v>
      </c>
      <c r="E8512" s="98" t="s">
        <v>198</v>
      </c>
      <c r="F8512" s="100">
        <v>43101</v>
      </c>
      <c r="G8512" s="98">
        <v>87962.1</v>
      </c>
      <c r="H8512" s="98">
        <v>-2286.98</v>
      </c>
    </row>
    <row r="8513" spans="1:8" x14ac:dyDescent="0.2">
      <c r="A8513" s="98" t="s">
        <v>71</v>
      </c>
      <c r="B8513" s="98" t="s">
        <v>54</v>
      </c>
      <c r="C8513" s="98" t="s">
        <v>81</v>
      </c>
      <c r="D8513" s="106">
        <v>43160</v>
      </c>
      <c r="E8513" s="98" t="s">
        <v>195</v>
      </c>
      <c r="F8513" s="100">
        <v>43101</v>
      </c>
      <c r="G8513" s="98">
        <v>84166.18</v>
      </c>
      <c r="H8513" s="98">
        <v>5470.88</v>
      </c>
    </row>
    <row r="8514" spans="1:8" x14ac:dyDescent="0.2">
      <c r="A8514" s="98" t="s">
        <v>71</v>
      </c>
      <c r="B8514" s="98" t="s">
        <v>54</v>
      </c>
      <c r="C8514" s="98" t="s">
        <v>81</v>
      </c>
      <c r="D8514" s="106">
        <v>43160</v>
      </c>
      <c r="E8514" s="98" t="s">
        <v>194</v>
      </c>
      <c r="F8514" s="100">
        <v>43101</v>
      </c>
      <c r="G8514" s="98">
        <v>3795.92</v>
      </c>
      <c r="H8514" s="98">
        <v>246.73</v>
      </c>
    </row>
    <row r="8515" spans="1:8" x14ac:dyDescent="0.2">
      <c r="A8515" s="98" t="s">
        <v>71</v>
      </c>
      <c r="B8515" s="98" t="s">
        <v>54</v>
      </c>
      <c r="C8515" s="98" t="s">
        <v>81</v>
      </c>
      <c r="D8515" s="106">
        <v>43160</v>
      </c>
      <c r="E8515" s="98" t="s">
        <v>199</v>
      </c>
      <c r="F8515" s="100">
        <v>43101</v>
      </c>
      <c r="G8515" s="98">
        <v>87962.1</v>
      </c>
      <c r="H8515" s="98">
        <v>2286.98</v>
      </c>
    </row>
    <row r="8516" spans="1:8" x14ac:dyDescent="0.2">
      <c r="A8516" s="98" t="s">
        <v>71</v>
      </c>
      <c r="B8516" s="98" t="s">
        <v>54</v>
      </c>
      <c r="C8516" s="98" t="s">
        <v>82</v>
      </c>
      <c r="D8516" s="106">
        <v>43160</v>
      </c>
      <c r="E8516" s="98" t="s">
        <v>198</v>
      </c>
      <c r="F8516" s="100">
        <v>43101</v>
      </c>
      <c r="G8516" s="98">
        <v>21662.57</v>
      </c>
      <c r="H8516" s="98">
        <v>-823.12</v>
      </c>
    </row>
    <row r="8517" spans="1:8" x14ac:dyDescent="0.2">
      <c r="A8517" s="98" t="s">
        <v>71</v>
      </c>
      <c r="B8517" s="98" t="s">
        <v>54</v>
      </c>
      <c r="C8517" s="98" t="s">
        <v>82</v>
      </c>
      <c r="D8517" s="106">
        <v>43160</v>
      </c>
      <c r="E8517" s="98" t="s">
        <v>197</v>
      </c>
      <c r="F8517" s="100">
        <v>43101</v>
      </c>
      <c r="G8517" s="98">
        <v>20727.75</v>
      </c>
      <c r="H8517" s="98">
        <v>1969.17</v>
      </c>
    </row>
    <row r="8518" spans="1:8" x14ac:dyDescent="0.2">
      <c r="A8518" s="98" t="s">
        <v>71</v>
      </c>
      <c r="B8518" s="98" t="s">
        <v>54</v>
      </c>
      <c r="C8518" s="98" t="s">
        <v>82</v>
      </c>
      <c r="D8518" s="106">
        <v>43160</v>
      </c>
      <c r="E8518" s="98" t="s">
        <v>196</v>
      </c>
      <c r="F8518" s="100">
        <v>43101</v>
      </c>
      <c r="G8518" s="98">
        <v>934.82</v>
      </c>
      <c r="H8518" s="98">
        <v>88.79</v>
      </c>
    </row>
    <row r="8519" spans="1:8" x14ac:dyDescent="0.2">
      <c r="A8519" s="98" t="s">
        <v>71</v>
      </c>
      <c r="B8519" s="98" t="s">
        <v>54</v>
      </c>
      <c r="C8519" s="98" t="s">
        <v>82</v>
      </c>
      <c r="D8519" s="106">
        <v>43160</v>
      </c>
      <c r="E8519" s="98" t="s">
        <v>199</v>
      </c>
      <c r="F8519" s="100">
        <v>43101</v>
      </c>
      <c r="G8519" s="98">
        <v>21662.57</v>
      </c>
      <c r="H8519" s="98">
        <v>823.12</v>
      </c>
    </row>
    <row r="8520" spans="1:8" x14ac:dyDescent="0.2">
      <c r="A8520" s="98" t="s">
        <v>71</v>
      </c>
      <c r="B8520" s="98" t="s">
        <v>54</v>
      </c>
      <c r="C8520" s="98" t="s">
        <v>80</v>
      </c>
      <c r="D8520" s="106">
        <v>43160</v>
      </c>
      <c r="E8520" s="98" t="s">
        <v>198</v>
      </c>
      <c r="F8520" s="100">
        <v>43101</v>
      </c>
      <c r="G8520" s="98">
        <v>34275.589999999997</v>
      </c>
      <c r="H8520" s="98">
        <v>-1816.61</v>
      </c>
    </row>
    <row r="8521" spans="1:8" x14ac:dyDescent="0.2">
      <c r="A8521" s="98" t="s">
        <v>71</v>
      </c>
      <c r="B8521" s="98" t="s">
        <v>54</v>
      </c>
      <c r="C8521" s="98" t="s">
        <v>80</v>
      </c>
      <c r="D8521" s="106">
        <v>43160</v>
      </c>
      <c r="E8521" s="98" t="s">
        <v>193</v>
      </c>
      <c r="F8521" s="100">
        <v>43101</v>
      </c>
      <c r="G8521" s="98">
        <v>32796.54</v>
      </c>
      <c r="H8521" s="98">
        <v>4329.1400000000003</v>
      </c>
    </row>
    <row r="8522" spans="1:8" x14ac:dyDescent="0.2">
      <c r="A8522" s="98" t="s">
        <v>71</v>
      </c>
      <c r="B8522" s="98" t="s">
        <v>54</v>
      </c>
      <c r="C8522" s="98" t="s">
        <v>80</v>
      </c>
      <c r="D8522" s="106">
        <v>43160</v>
      </c>
      <c r="E8522" s="98" t="s">
        <v>192</v>
      </c>
      <c r="F8522" s="100">
        <v>43101</v>
      </c>
      <c r="G8522" s="98">
        <v>1479.05</v>
      </c>
      <c r="H8522" s="98">
        <v>195.34</v>
      </c>
    </row>
    <row r="8523" spans="1:8" x14ac:dyDescent="0.2">
      <c r="A8523" s="98" t="s">
        <v>71</v>
      </c>
      <c r="B8523" s="98" t="s">
        <v>54</v>
      </c>
      <c r="C8523" s="98" t="s">
        <v>80</v>
      </c>
      <c r="D8523" s="106">
        <v>43160</v>
      </c>
      <c r="E8523" s="98" t="s">
        <v>199</v>
      </c>
      <c r="F8523" s="100">
        <v>43101</v>
      </c>
      <c r="G8523" s="98">
        <v>34275.589999999997</v>
      </c>
      <c r="H8523" s="98">
        <v>1816.61</v>
      </c>
    </row>
    <row r="8524" spans="1:8" x14ac:dyDescent="0.2">
      <c r="A8524" s="98" t="s">
        <v>71</v>
      </c>
      <c r="B8524" s="98" t="s">
        <v>54</v>
      </c>
      <c r="C8524" s="98" t="s">
        <v>81</v>
      </c>
      <c r="D8524" s="106">
        <v>43160</v>
      </c>
      <c r="E8524" s="98" t="s">
        <v>198</v>
      </c>
      <c r="F8524" s="100">
        <v>43101</v>
      </c>
      <c r="G8524" s="98">
        <v>127028.96</v>
      </c>
      <c r="H8524" s="98">
        <v>-3302.76</v>
      </c>
    </row>
    <row r="8525" spans="1:8" x14ac:dyDescent="0.2">
      <c r="A8525" s="98" t="s">
        <v>71</v>
      </c>
      <c r="B8525" s="98" t="s">
        <v>54</v>
      </c>
      <c r="C8525" s="98" t="s">
        <v>81</v>
      </c>
      <c r="D8525" s="106">
        <v>43160</v>
      </c>
      <c r="E8525" s="98" t="s">
        <v>195</v>
      </c>
      <c r="F8525" s="100">
        <v>43101</v>
      </c>
      <c r="G8525" s="98">
        <v>121547.15</v>
      </c>
      <c r="H8525" s="98">
        <v>7900.53</v>
      </c>
    </row>
    <row r="8526" spans="1:8" x14ac:dyDescent="0.2">
      <c r="A8526" s="98" t="s">
        <v>71</v>
      </c>
      <c r="B8526" s="98" t="s">
        <v>54</v>
      </c>
      <c r="C8526" s="98" t="s">
        <v>81</v>
      </c>
      <c r="D8526" s="106">
        <v>43160</v>
      </c>
      <c r="E8526" s="98" t="s">
        <v>194</v>
      </c>
      <c r="F8526" s="100">
        <v>43101</v>
      </c>
      <c r="G8526" s="98">
        <v>5481.81</v>
      </c>
      <c r="H8526" s="98">
        <v>356.3</v>
      </c>
    </row>
    <row r="8527" spans="1:8" x14ac:dyDescent="0.2">
      <c r="A8527" s="98" t="s">
        <v>71</v>
      </c>
      <c r="B8527" s="98" t="s">
        <v>54</v>
      </c>
      <c r="C8527" s="98" t="s">
        <v>81</v>
      </c>
      <c r="D8527" s="106">
        <v>43160</v>
      </c>
      <c r="E8527" s="98" t="s">
        <v>199</v>
      </c>
      <c r="F8527" s="100">
        <v>43101</v>
      </c>
      <c r="G8527" s="98">
        <v>127028.96</v>
      </c>
      <c r="H8527" s="98">
        <v>3302.76</v>
      </c>
    </row>
    <row r="8528" spans="1:8" x14ac:dyDescent="0.2">
      <c r="A8528" s="98" t="s">
        <v>71</v>
      </c>
      <c r="B8528" s="98" t="s">
        <v>54</v>
      </c>
      <c r="C8528" s="98" t="s">
        <v>82</v>
      </c>
      <c r="D8528" s="106">
        <v>43160</v>
      </c>
      <c r="E8528" s="98" t="s">
        <v>198</v>
      </c>
      <c r="F8528" s="100">
        <v>43101</v>
      </c>
      <c r="G8528" s="98">
        <v>29569.83</v>
      </c>
      <c r="H8528" s="98">
        <v>-1123.68</v>
      </c>
    </row>
    <row r="8529" spans="1:8" x14ac:dyDescent="0.2">
      <c r="A8529" s="98" t="s">
        <v>71</v>
      </c>
      <c r="B8529" s="98" t="s">
        <v>54</v>
      </c>
      <c r="C8529" s="98" t="s">
        <v>82</v>
      </c>
      <c r="D8529" s="106">
        <v>43160</v>
      </c>
      <c r="E8529" s="98" t="s">
        <v>197</v>
      </c>
      <c r="F8529" s="100">
        <v>43101</v>
      </c>
      <c r="G8529" s="98">
        <v>28293.73</v>
      </c>
      <c r="H8529" s="98">
        <v>2687.88</v>
      </c>
    </row>
    <row r="8530" spans="1:8" x14ac:dyDescent="0.2">
      <c r="A8530" s="98" t="s">
        <v>71</v>
      </c>
      <c r="B8530" s="98" t="s">
        <v>54</v>
      </c>
      <c r="C8530" s="98" t="s">
        <v>82</v>
      </c>
      <c r="D8530" s="106">
        <v>43160</v>
      </c>
      <c r="E8530" s="98" t="s">
        <v>196</v>
      </c>
      <c r="F8530" s="100">
        <v>43101</v>
      </c>
      <c r="G8530" s="98">
        <v>1276.0999999999999</v>
      </c>
      <c r="H8530" s="98">
        <v>121.21</v>
      </c>
    </row>
    <row r="8531" spans="1:8" x14ac:dyDescent="0.2">
      <c r="A8531" s="98" t="s">
        <v>71</v>
      </c>
      <c r="B8531" s="98" t="s">
        <v>54</v>
      </c>
      <c r="C8531" s="98" t="s">
        <v>82</v>
      </c>
      <c r="D8531" s="106">
        <v>43160</v>
      </c>
      <c r="E8531" s="98" t="s">
        <v>199</v>
      </c>
      <c r="F8531" s="100">
        <v>43101</v>
      </c>
      <c r="G8531" s="98">
        <v>29569.83</v>
      </c>
      <c r="H8531" s="98">
        <v>1123.68</v>
      </c>
    </row>
    <row r="8532" spans="1:8" x14ac:dyDescent="0.2">
      <c r="A8532" s="98" t="s">
        <v>71</v>
      </c>
      <c r="B8532" s="98" t="s">
        <v>55</v>
      </c>
      <c r="C8532" s="98" t="s">
        <v>80</v>
      </c>
      <c r="D8532" s="106">
        <v>43160</v>
      </c>
      <c r="E8532" s="98" t="s">
        <v>198</v>
      </c>
      <c r="F8532" s="100">
        <v>43101</v>
      </c>
      <c r="G8532" s="98">
        <v>19958.22</v>
      </c>
      <c r="H8532" s="98">
        <v>-1057.8</v>
      </c>
    </row>
    <row r="8533" spans="1:8" x14ac:dyDescent="0.2">
      <c r="A8533" s="98" t="s">
        <v>71</v>
      </c>
      <c r="B8533" s="98" t="s">
        <v>55</v>
      </c>
      <c r="C8533" s="98" t="s">
        <v>80</v>
      </c>
      <c r="D8533" s="106">
        <v>43160</v>
      </c>
      <c r="E8533" s="98" t="s">
        <v>193</v>
      </c>
      <c r="F8533" s="100">
        <v>43101</v>
      </c>
      <c r="G8533" s="98">
        <v>19096.98</v>
      </c>
      <c r="H8533" s="98">
        <v>2520.79</v>
      </c>
    </row>
    <row r="8534" spans="1:8" x14ac:dyDescent="0.2">
      <c r="A8534" s="98" t="s">
        <v>71</v>
      </c>
      <c r="B8534" s="98" t="s">
        <v>55</v>
      </c>
      <c r="C8534" s="98" t="s">
        <v>80</v>
      </c>
      <c r="D8534" s="106">
        <v>43160</v>
      </c>
      <c r="E8534" s="98" t="s">
        <v>192</v>
      </c>
      <c r="F8534" s="100">
        <v>43101</v>
      </c>
      <c r="G8534" s="98">
        <v>861.24</v>
      </c>
      <c r="H8534" s="98">
        <v>113.69</v>
      </c>
    </row>
    <row r="8535" spans="1:8" x14ac:dyDescent="0.2">
      <c r="A8535" s="98" t="s">
        <v>71</v>
      </c>
      <c r="B8535" s="98" t="s">
        <v>55</v>
      </c>
      <c r="C8535" s="98" t="s">
        <v>80</v>
      </c>
      <c r="D8535" s="106">
        <v>43160</v>
      </c>
      <c r="E8535" s="98" t="s">
        <v>199</v>
      </c>
      <c r="F8535" s="100">
        <v>43101</v>
      </c>
      <c r="G8535" s="98">
        <v>19958.22</v>
      </c>
      <c r="H8535" s="98">
        <v>1057.8</v>
      </c>
    </row>
    <row r="8536" spans="1:8" x14ac:dyDescent="0.2">
      <c r="A8536" s="98" t="s">
        <v>71</v>
      </c>
      <c r="B8536" s="98" t="s">
        <v>55</v>
      </c>
      <c r="C8536" s="98" t="s">
        <v>81</v>
      </c>
      <c r="D8536" s="106">
        <v>43160</v>
      </c>
      <c r="E8536" s="98" t="s">
        <v>198</v>
      </c>
      <c r="F8536" s="100">
        <v>43101</v>
      </c>
      <c r="G8536" s="98">
        <v>63436.02</v>
      </c>
      <c r="H8536" s="98">
        <v>-1649.34</v>
      </c>
    </row>
    <row r="8537" spans="1:8" x14ac:dyDescent="0.2">
      <c r="A8537" s="98" t="s">
        <v>71</v>
      </c>
      <c r="B8537" s="98" t="s">
        <v>55</v>
      </c>
      <c r="C8537" s="98" t="s">
        <v>81</v>
      </c>
      <c r="D8537" s="106">
        <v>43160</v>
      </c>
      <c r="E8537" s="98" t="s">
        <v>195</v>
      </c>
      <c r="F8537" s="100">
        <v>43101</v>
      </c>
      <c r="G8537" s="98">
        <v>60698.51</v>
      </c>
      <c r="H8537" s="98">
        <v>3945.44</v>
      </c>
    </row>
    <row r="8538" spans="1:8" x14ac:dyDescent="0.2">
      <c r="A8538" s="98" t="s">
        <v>71</v>
      </c>
      <c r="B8538" s="98" t="s">
        <v>54</v>
      </c>
      <c r="C8538" s="98" t="s">
        <v>81</v>
      </c>
      <c r="D8538" s="106">
        <v>43160</v>
      </c>
      <c r="E8538" s="98" t="s">
        <v>195</v>
      </c>
      <c r="F8538" s="100">
        <v>43101</v>
      </c>
      <c r="G8538" s="98">
        <v>237223.24</v>
      </c>
      <c r="H8538" s="98">
        <v>15419.5</v>
      </c>
    </row>
    <row r="8539" spans="1:8" x14ac:dyDescent="0.2">
      <c r="A8539" s="98" t="s">
        <v>71</v>
      </c>
      <c r="B8539" s="98" t="s">
        <v>54</v>
      </c>
      <c r="C8539" s="98" t="s">
        <v>81</v>
      </c>
      <c r="D8539" s="106">
        <v>43160</v>
      </c>
      <c r="E8539" s="98" t="s">
        <v>194</v>
      </c>
      <c r="F8539" s="100">
        <v>43101</v>
      </c>
      <c r="G8539" s="98">
        <v>10698.72</v>
      </c>
      <c r="H8539" s="98">
        <v>695.33</v>
      </c>
    </row>
    <row r="8540" spans="1:8" x14ac:dyDescent="0.2">
      <c r="A8540" s="98" t="s">
        <v>71</v>
      </c>
      <c r="B8540" s="98" t="s">
        <v>54</v>
      </c>
      <c r="C8540" s="98" t="s">
        <v>81</v>
      </c>
      <c r="D8540" s="106">
        <v>43160</v>
      </c>
      <c r="E8540" s="98" t="s">
        <v>199</v>
      </c>
      <c r="F8540" s="100">
        <v>43101</v>
      </c>
      <c r="G8540" s="98">
        <v>247921.96</v>
      </c>
      <c r="H8540" s="98">
        <v>6445.87</v>
      </c>
    </row>
    <row r="8541" spans="1:8" x14ac:dyDescent="0.2">
      <c r="A8541" s="98" t="s">
        <v>71</v>
      </c>
      <c r="B8541" s="98" t="s">
        <v>54</v>
      </c>
      <c r="C8541" s="98" t="s">
        <v>82</v>
      </c>
      <c r="D8541" s="106">
        <v>43160</v>
      </c>
      <c r="E8541" s="98" t="s">
        <v>198</v>
      </c>
      <c r="F8541" s="100">
        <v>43101</v>
      </c>
      <c r="G8541" s="98">
        <v>61722.57</v>
      </c>
      <c r="H8541" s="98">
        <v>-2345.5</v>
      </c>
    </row>
    <row r="8542" spans="1:8" x14ac:dyDescent="0.2">
      <c r="A8542" s="98" t="s">
        <v>71</v>
      </c>
      <c r="B8542" s="98" t="s">
        <v>54</v>
      </c>
      <c r="C8542" s="98" t="s">
        <v>82</v>
      </c>
      <c r="D8542" s="106">
        <v>43160</v>
      </c>
      <c r="E8542" s="98" t="s">
        <v>197</v>
      </c>
      <c r="F8542" s="100">
        <v>43101</v>
      </c>
      <c r="G8542" s="98">
        <v>59059.05</v>
      </c>
      <c r="H8542" s="98">
        <v>5610.64</v>
      </c>
    </row>
    <row r="8543" spans="1:8" x14ac:dyDescent="0.2">
      <c r="A8543" s="98" t="s">
        <v>71</v>
      </c>
      <c r="B8543" s="98" t="s">
        <v>54</v>
      </c>
      <c r="C8543" s="98" t="s">
        <v>82</v>
      </c>
      <c r="D8543" s="106">
        <v>43160</v>
      </c>
      <c r="E8543" s="98" t="s">
        <v>196</v>
      </c>
      <c r="F8543" s="100">
        <v>43101</v>
      </c>
      <c r="G8543" s="98">
        <v>2663.52</v>
      </c>
      <c r="H8543" s="98">
        <v>253.03</v>
      </c>
    </row>
    <row r="8544" spans="1:8" x14ac:dyDescent="0.2">
      <c r="A8544" s="98" t="s">
        <v>71</v>
      </c>
      <c r="B8544" s="98" t="s">
        <v>54</v>
      </c>
      <c r="C8544" s="98" t="s">
        <v>82</v>
      </c>
      <c r="D8544" s="106">
        <v>43160</v>
      </c>
      <c r="E8544" s="98" t="s">
        <v>199</v>
      </c>
      <c r="F8544" s="100">
        <v>43101</v>
      </c>
      <c r="G8544" s="98">
        <v>61722.57</v>
      </c>
      <c r="H8544" s="98">
        <v>2345.5</v>
      </c>
    </row>
    <row r="8545" spans="1:8" x14ac:dyDescent="0.2">
      <c r="A8545" s="98" t="s">
        <v>71</v>
      </c>
      <c r="B8545" s="98" t="s">
        <v>55</v>
      </c>
      <c r="C8545" s="98" t="s">
        <v>80</v>
      </c>
      <c r="D8545" s="106">
        <v>43191</v>
      </c>
      <c r="E8545" s="98" t="s">
        <v>193</v>
      </c>
      <c r="F8545" s="100">
        <v>43101</v>
      </c>
      <c r="G8545" s="98">
        <v>18186.13</v>
      </c>
      <c r="H8545" s="98">
        <v>2400.58</v>
      </c>
    </row>
    <row r="8546" spans="1:8" x14ac:dyDescent="0.2">
      <c r="A8546" s="98" t="s">
        <v>71</v>
      </c>
      <c r="B8546" s="98" t="s">
        <v>55</v>
      </c>
      <c r="C8546" s="98" t="s">
        <v>80</v>
      </c>
      <c r="D8546" s="106">
        <v>43191</v>
      </c>
      <c r="E8546" s="98" t="s">
        <v>192</v>
      </c>
      <c r="F8546" s="100">
        <v>43101</v>
      </c>
      <c r="G8546" s="98">
        <v>820.19</v>
      </c>
      <c r="H8546" s="98">
        <v>108.23</v>
      </c>
    </row>
    <row r="8547" spans="1:8" x14ac:dyDescent="0.2">
      <c r="A8547" s="98" t="s">
        <v>71</v>
      </c>
      <c r="B8547" s="98" t="s">
        <v>55</v>
      </c>
      <c r="C8547" s="98" t="s">
        <v>80</v>
      </c>
      <c r="D8547" s="106">
        <v>43191</v>
      </c>
      <c r="E8547" s="98" t="s">
        <v>199</v>
      </c>
      <c r="F8547" s="100">
        <v>43101</v>
      </c>
      <c r="G8547" s="98">
        <v>19006.32</v>
      </c>
      <c r="H8547" s="98">
        <v>1007.34</v>
      </c>
    </row>
    <row r="8548" spans="1:8" x14ac:dyDescent="0.2">
      <c r="A8548" s="98" t="s">
        <v>71</v>
      </c>
      <c r="B8548" s="98" t="s">
        <v>55</v>
      </c>
      <c r="C8548" s="98" t="s">
        <v>81</v>
      </c>
      <c r="D8548" s="106">
        <v>43191</v>
      </c>
      <c r="E8548" s="98" t="s">
        <v>198</v>
      </c>
      <c r="F8548" s="100">
        <v>43101</v>
      </c>
      <c r="G8548" s="98">
        <v>47295.22</v>
      </c>
      <c r="H8548" s="98">
        <v>-1229.68</v>
      </c>
    </row>
    <row r="8549" spans="1:8" x14ac:dyDescent="0.2">
      <c r="A8549" s="98" t="s">
        <v>71</v>
      </c>
      <c r="B8549" s="98" t="s">
        <v>55</v>
      </c>
      <c r="C8549" s="98" t="s">
        <v>81</v>
      </c>
      <c r="D8549" s="106">
        <v>43191</v>
      </c>
      <c r="E8549" s="98" t="s">
        <v>195</v>
      </c>
      <c r="F8549" s="100">
        <v>43101</v>
      </c>
      <c r="G8549" s="98">
        <v>45254.23</v>
      </c>
      <c r="H8549" s="98">
        <v>2941.49</v>
      </c>
    </row>
    <row r="8550" spans="1:8" x14ac:dyDescent="0.2">
      <c r="A8550" s="98" t="s">
        <v>71</v>
      </c>
      <c r="B8550" s="98" t="s">
        <v>55</v>
      </c>
      <c r="C8550" s="98" t="s">
        <v>81</v>
      </c>
      <c r="D8550" s="106">
        <v>43191</v>
      </c>
      <c r="E8550" s="98" t="s">
        <v>194</v>
      </c>
      <c r="F8550" s="100">
        <v>43101</v>
      </c>
      <c r="G8550" s="98">
        <v>2040.99</v>
      </c>
      <c r="H8550" s="98">
        <v>132.66999999999999</v>
      </c>
    </row>
    <row r="8551" spans="1:8" x14ac:dyDescent="0.2">
      <c r="A8551" s="98" t="s">
        <v>71</v>
      </c>
      <c r="B8551" s="98" t="s">
        <v>55</v>
      </c>
      <c r="C8551" s="98" t="s">
        <v>81</v>
      </c>
      <c r="D8551" s="106">
        <v>43191</v>
      </c>
      <c r="E8551" s="98" t="s">
        <v>199</v>
      </c>
      <c r="F8551" s="100">
        <v>43101</v>
      </c>
      <c r="G8551" s="98">
        <v>47295.22</v>
      </c>
      <c r="H8551" s="98">
        <v>1229.68</v>
      </c>
    </row>
    <row r="8552" spans="1:8" x14ac:dyDescent="0.2">
      <c r="A8552" s="98" t="s">
        <v>71</v>
      </c>
      <c r="B8552" s="98" t="s">
        <v>55</v>
      </c>
      <c r="C8552" s="98" t="s">
        <v>82</v>
      </c>
      <c r="D8552" s="106">
        <v>43191</v>
      </c>
      <c r="E8552" s="98" t="s">
        <v>198</v>
      </c>
      <c r="F8552" s="100">
        <v>43101</v>
      </c>
      <c r="G8552" s="98">
        <v>20593.68</v>
      </c>
      <c r="H8552" s="98">
        <v>-782.62</v>
      </c>
    </row>
    <row r="8553" spans="1:8" x14ac:dyDescent="0.2">
      <c r="A8553" s="98" t="s">
        <v>71</v>
      </c>
      <c r="B8553" s="98" t="s">
        <v>55</v>
      </c>
      <c r="C8553" s="98" t="s">
        <v>82</v>
      </c>
      <c r="D8553" s="106">
        <v>43191</v>
      </c>
      <c r="E8553" s="98" t="s">
        <v>197</v>
      </c>
      <c r="F8553" s="100">
        <v>43101</v>
      </c>
      <c r="G8553" s="98">
        <v>19705</v>
      </c>
      <c r="H8553" s="98">
        <v>1871.97</v>
      </c>
    </row>
    <row r="8554" spans="1:8" x14ac:dyDescent="0.2">
      <c r="A8554" s="98" t="s">
        <v>71</v>
      </c>
      <c r="B8554" s="98" t="s">
        <v>55</v>
      </c>
      <c r="C8554" s="98" t="s">
        <v>82</v>
      </c>
      <c r="D8554" s="106">
        <v>43191</v>
      </c>
      <c r="E8554" s="98" t="s">
        <v>196</v>
      </c>
      <c r="F8554" s="100">
        <v>43101</v>
      </c>
      <c r="G8554" s="98">
        <v>888.68</v>
      </c>
      <c r="H8554" s="98">
        <v>84.42</v>
      </c>
    </row>
    <row r="8555" spans="1:8" x14ac:dyDescent="0.2">
      <c r="A8555" s="98" t="s">
        <v>71</v>
      </c>
      <c r="B8555" s="98" t="s">
        <v>55</v>
      </c>
      <c r="C8555" s="98" t="s">
        <v>82</v>
      </c>
      <c r="D8555" s="106">
        <v>43191</v>
      </c>
      <c r="E8555" s="98" t="s">
        <v>199</v>
      </c>
      <c r="F8555" s="100">
        <v>43101</v>
      </c>
      <c r="G8555" s="98">
        <v>20593.68</v>
      </c>
      <c r="H8555" s="98">
        <v>782.62</v>
      </c>
    </row>
    <row r="8556" spans="1:8" x14ac:dyDescent="0.2">
      <c r="A8556" s="98" t="s">
        <v>71</v>
      </c>
      <c r="B8556" s="98" t="s">
        <v>54</v>
      </c>
      <c r="C8556" s="98" t="s">
        <v>80</v>
      </c>
      <c r="D8556" s="106">
        <v>43132</v>
      </c>
      <c r="E8556" s="98" t="s">
        <v>199</v>
      </c>
      <c r="F8556" s="100">
        <v>43101</v>
      </c>
      <c r="G8556" s="98">
        <v>0</v>
      </c>
      <c r="H8556" s="98">
        <v>0</v>
      </c>
    </row>
    <row r="8557" spans="1:8" x14ac:dyDescent="0.2">
      <c r="A8557" s="98" t="s">
        <v>71</v>
      </c>
      <c r="B8557" s="98" t="s">
        <v>54</v>
      </c>
      <c r="C8557" s="98" t="s">
        <v>80</v>
      </c>
      <c r="D8557" s="106">
        <v>43132</v>
      </c>
      <c r="E8557" s="98" t="s">
        <v>193</v>
      </c>
      <c r="F8557" s="100">
        <v>43101</v>
      </c>
      <c r="G8557" s="98">
        <v>0</v>
      </c>
      <c r="H8557" s="98">
        <v>0</v>
      </c>
    </row>
    <row r="8558" spans="1:8" x14ac:dyDescent="0.2">
      <c r="A8558" s="98" t="s">
        <v>71</v>
      </c>
      <c r="B8558" s="98" t="s">
        <v>54</v>
      </c>
      <c r="C8558" s="98" t="s">
        <v>80</v>
      </c>
      <c r="D8558" s="106">
        <v>43132</v>
      </c>
      <c r="E8558" s="98" t="s">
        <v>192</v>
      </c>
      <c r="F8558" s="100">
        <v>43101</v>
      </c>
      <c r="G8558" s="98">
        <v>0</v>
      </c>
      <c r="H8558" s="98">
        <v>0</v>
      </c>
    </row>
    <row r="8559" spans="1:8" x14ac:dyDescent="0.2">
      <c r="A8559" s="98" t="s">
        <v>71</v>
      </c>
      <c r="B8559" s="98" t="s">
        <v>54</v>
      </c>
      <c r="C8559" s="98" t="s">
        <v>80</v>
      </c>
      <c r="D8559" s="106">
        <v>43132</v>
      </c>
      <c r="E8559" s="98" t="s">
        <v>198</v>
      </c>
      <c r="F8559" s="100">
        <v>43101</v>
      </c>
      <c r="G8559" s="98">
        <v>0</v>
      </c>
      <c r="H8559" s="98">
        <v>0</v>
      </c>
    </row>
    <row r="8560" spans="1:8" x14ac:dyDescent="0.2">
      <c r="A8560" s="98" t="s">
        <v>71</v>
      </c>
      <c r="B8560" s="98" t="s">
        <v>54</v>
      </c>
      <c r="C8560" s="98" t="s">
        <v>81</v>
      </c>
      <c r="D8560" s="106">
        <v>43132</v>
      </c>
      <c r="E8560" s="98" t="s">
        <v>199</v>
      </c>
      <c r="F8560" s="100">
        <v>43101</v>
      </c>
      <c r="G8560" s="98">
        <v>0</v>
      </c>
      <c r="H8560" s="98">
        <v>0</v>
      </c>
    </row>
    <row r="8561" spans="1:8" x14ac:dyDescent="0.2">
      <c r="A8561" s="98" t="s">
        <v>71</v>
      </c>
      <c r="B8561" s="98" t="s">
        <v>54</v>
      </c>
      <c r="C8561" s="98" t="s">
        <v>81</v>
      </c>
      <c r="D8561" s="106">
        <v>43132</v>
      </c>
      <c r="E8561" s="98" t="s">
        <v>198</v>
      </c>
      <c r="F8561" s="100">
        <v>43101</v>
      </c>
      <c r="G8561" s="98">
        <v>0</v>
      </c>
      <c r="H8561" s="98">
        <v>0</v>
      </c>
    </row>
    <row r="8562" spans="1:8" x14ac:dyDescent="0.2">
      <c r="A8562" s="98" t="s">
        <v>71</v>
      </c>
      <c r="B8562" s="98" t="s">
        <v>54</v>
      </c>
      <c r="C8562" s="98" t="s">
        <v>81</v>
      </c>
      <c r="D8562" s="106">
        <v>43132</v>
      </c>
      <c r="E8562" s="98" t="s">
        <v>195</v>
      </c>
      <c r="F8562" s="100">
        <v>43101</v>
      </c>
      <c r="G8562" s="98">
        <v>0</v>
      </c>
      <c r="H8562" s="98">
        <v>0</v>
      </c>
    </row>
    <row r="8563" spans="1:8" x14ac:dyDescent="0.2">
      <c r="A8563" s="98" t="s">
        <v>71</v>
      </c>
      <c r="B8563" s="98" t="s">
        <v>54</v>
      </c>
      <c r="C8563" s="98" t="s">
        <v>81</v>
      </c>
      <c r="D8563" s="106">
        <v>43132</v>
      </c>
      <c r="E8563" s="98" t="s">
        <v>194</v>
      </c>
      <c r="F8563" s="100">
        <v>43101</v>
      </c>
      <c r="G8563" s="98">
        <v>0</v>
      </c>
      <c r="H8563" s="98">
        <v>0</v>
      </c>
    </row>
    <row r="8564" spans="1:8" x14ac:dyDescent="0.2">
      <c r="A8564" s="98" t="s">
        <v>71</v>
      </c>
      <c r="B8564" s="98" t="s">
        <v>54</v>
      </c>
      <c r="C8564" s="98" t="s">
        <v>82</v>
      </c>
      <c r="D8564" s="106">
        <v>43132</v>
      </c>
      <c r="E8564" s="98" t="s">
        <v>199</v>
      </c>
      <c r="F8564" s="100">
        <v>43101</v>
      </c>
      <c r="G8564" s="98">
        <v>0</v>
      </c>
      <c r="H8564" s="98">
        <v>0</v>
      </c>
    </row>
    <row r="8565" spans="1:8" x14ac:dyDescent="0.2">
      <c r="A8565" s="98" t="s">
        <v>71</v>
      </c>
      <c r="B8565" s="98" t="s">
        <v>54</v>
      </c>
      <c r="C8565" s="98" t="s">
        <v>82</v>
      </c>
      <c r="D8565" s="106">
        <v>43132</v>
      </c>
      <c r="E8565" s="98" t="s">
        <v>197</v>
      </c>
      <c r="F8565" s="100">
        <v>43101</v>
      </c>
      <c r="G8565" s="98">
        <v>0</v>
      </c>
      <c r="H8565" s="98">
        <v>0</v>
      </c>
    </row>
    <row r="8566" spans="1:8" x14ac:dyDescent="0.2">
      <c r="A8566" s="98" t="s">
        <v>71</v>
      </c>
      <c r="B8566" s="98" t="s">
        <v>54</v>
      </c>
      <c r="C8566" s="98" t="s">
        <v>82</v>
      </c>
      <c r="D8566" s="106">
        <v>43132</v>
      </c>
      <c r="E8566" s="98" t="s">
        <v>196</v>
      </c>
      <c r="F8566" s="100">
        <v>43101</v>
      </c>
      <c r="G8566" s="98">
        <v>0</v>
      </c>
      <c r="H8566" s="98">
        <v>0</v>
      </c>
    </row>
    <row r="8567" spans="1:8" x14ac:dyDescent="0.2">
      <c r="A8567" s="98" t="s">
        <v>71</v>
      </c>
      <c r="B8567" s="98" t="s">
        <v>54</v>
      </c>
      <c r="C8567" s="98" t="s">
        <v>82</v>
      </c>
      <c r="D8567" s="106">
        <v>43132</v>
      </c>
      <c r="E8567" s="98" t="s">
        <v>198</v>
      </c>
      <c r="F8567" s="100">
        <v>43101</v>
      </c>
      <c r="G8567" s="98">
        <v>0</v>
      </c>
      <c r="H8567" s="98">
        <v>0</v>
      </c>
    </row>
    <row r="8568" spans="1:8" x14ac:dyDescent="0.2">
      <c r="A8568" s="98" t="s">
        <v>71</v>
      </c>
      <c r="B8568" s="98" t="s">
        <v>54</v>
      </c>
      <c r="C8568" s="98" t="s">
        <v>80</v>
      </c>
      <c r="D8568" s="106">
        <v>43132</v>
      </c>
      <c r="E8568" s="98" t="s">
        <v>198</v>
      </c>
      <c r="F8568" s="100">
        <v>43101</v>
      </c>
      <c r="G8568" s="98">
        <v>290.69</v>
      </c>
      <c r="H8568" s="98">
        <v>-15.4</v>
      </c>
    </row>
    <row r="8569" spans="1:8" x14ac:dyDescent="0.2">
      <c r="A8569" s="98" t="s">
        <v>71</v>
      </c>
      <c r="B8569" s="98" t="s">
        <v>54</v>
      </c>
      <c r="C8569" s="98" t="s">
        <v>80</v>
      </c>
      <c r="D8569" s="106">
        <v>43132</v>
      </c>
      <c r="E8569" s="98" t="s">
        <v>193</v>
      </c>
      <c r="F8569" s="100">
        <v>43101</v>
      </c>
      <c r="G8569" s="98">
        <v>278.14999999999998</v>
      </c>
      <c r="H8569" s="98">
        <v>36.72</v>
      </c>
    </row>
    <row r="8570" spans="1:8" x14ac:dyDescent="0.2">
      <c r="A8570" s="98" t="s">
        <v>71</v>
      </c>
      <c r="B8570" s="98" t="s">
        <v>54</v>
      </c>
      <c r="C8570" s="98" t="s">
        <v>80</v>
      </c>
      <c r="D8570" s="106">
        <v>43132</v>
      </c>
      <c r="E8570" s="98" t="s">
        <v>192</v>
      </c>
      <c r="F8570" s="100">
        <v>43101</v>
      </c>
      <c r="G8570" s="98">
        <v>12.54</v>
      </c>
      <c r="H8570" s="98">
        <v>1.66</v>
      </c>
    </row>
    <row r="8571" spans="1:8" x14ac:dyDescent="0.2">
      <c r="A8571" s="98" t="s">
        <v>71</v>
      </c>
      <c r="B8571" s="98" t="s">
        <v>54</v>
      </c>
      <c r="C8571" s="98" t="s">
        <v>80</v>
      </c>
      <c r="D8571" s="106">
        <v>43132</v>
      </c>
      <c r="E8571" s="98" t="s">
        <v>199</v>
      </c>
      <c r="F8571" s="100">
        <v>43101</v>
      </c>
      <c r="G8571" s="98">
        <v>290.69</v>
      </c>
      <c r="H8571" s="98">
        <v>15.4</v>
      </c>
    </row>
    <row r="8572" spans="1:8" x14ac:dyDescent="0.2">
      <c r="A8572" s="98" t="s">
        <v>71</v>
      </c>
      <c r="B8572" s="98" t="s">
        <v>54</v>
      </c>
      <c r="C8572" s="98" t="s">
        <v>81</v>
      </c>
      <c r="D8572" s="106">
        <v>43132</v>
      </c>
      <c r="E8572" s="98" t="s">
        <v>198</v>
      </c>
      <c r="F8572" s="100">
        <v>43101</v>
      </c>
      <c r="G8572" s="98">
        <v>985.81</v>
      </c>
      <c r="H8572" s="98">
        <v>-25.64</v>
      </c>
    </row>
    <row r="8573" spans="1:8" x14ac:dyDescent="0.2">
      <c r="A8573" s="98" t="s">
        <v>71</v>
      </c>
      <c r="B8573" s="98" t="s">
        <v>54</v>
      </c>
      <c r="C8573" s="98" t="s">
        <v>81</v>
      </c>
      <c r="D8573" s="106">
        <v>43132</v>
      </c>
      <c r="E8573" s="98" t="s">
        <v>195</v>
      </c>
      <c r="F8573" s="100">
        <v>43101</v>
      </c>
      <c r="G8573" s="98">
        <v>943.27</v>
      </c>
      <c r="H8573" s="98">
        <v>61.31</v>
      </c>
    </row>
    <row r="8574" spans="1:8" x14ac:dyDescent="0.2">
      <c r="A8574" s="98" t="s">
        <v>71</v>
      </c>
      <c r="B8574" s="98" t="s">
        <v>54</v>
      </c>
      <c r="C8574" s="98" t="s">
        <v>81</v>
      </c>
      <c r="D8574" s="106">
        <v>43132</v>
      </c>
      <c r="E8574" s="98" t="s">
        <v>194</v>
      </c>
      <c r="F8574" s="100">
        <v>43101</v>
      </c>
      <c r="G8574" s="98">
        <v>42.54</v>
      </c>
      <c r="H8574" s="98">
        <v>2.77</v>
      </c>
    </row>
    <row r="8575" spans="1:8" x14ac:dyDescent="0.2">
      <c r="A8575" s="98" t="s">
        <v>71</v>
      </c>
      <c r="B8575" s="98" t="s">
        <v>54</v>
      </c>
      <c r="C8575" s="98" t="s">
        <v>81</v>
      </c>
      <c r="D8575" s="106">
        <v>43132</v>
      </c>
      <c r="E8575" s="98" t="s">
        <v>199</v>
      </c>
      <c r="F8575" s="100">
        <v>43101</v>
      </c>
      <c r="G8575" s="98">
        <v>985.81</v>
      </c>
      <c r="H8575" s="98">
        <v>25.64</v>
      </c>
    </row>
    <row r="8576" spans="1:8" x14ac:dyDescent="0.2">
      <c r="A8576" s="98" t="s">
        <v>71</v>
      </c>
      <c r="B8576" s="98" t="s">
        <v>54</v>
      </c>
      <c r="C8576" s="98" t="s">
        <v>82</v>
      </c>
      <c r="D8576" s="106">
        <v>43132</v>
      </c>
      <c r="E8576" s="98" t="s">
        <v>198</v>
      </c>
      <c r="F8576" s="100">
        <v>43101</v>
      </c>
      <c r="G8576" s="98">
        <v>300.55</v>
      </c>
      <c r="H8576" s="98">
        <v>-11.42</v>
      </c>
    </row>
    <row r="8577" spans="1:8" x14ac:dyDescent="0.2">
      <c r="A8577" s="98" t="s">
        <v>71</v>
      </c>
      <c r="B8577" s="98" t="s">
        <v>54</v>
      </c>
      <c r="C8577" s="98" t="s">
        <v>82</v>
      </c>
      <c r="D8577" s="106">
        <v>43132</v>
      </c>
      <c r="E8577" s="98" t="s">
        <v>197</v>
      </c>
      <c r="F8577" s="100">
        <v>43101</v>
      </c>
      <c r="G8577" s="98">
        <v>287.58</v>
      </c>
      <c r="H8577" s="98">
        <v>27.32</v>
      </c>
    </row>
    <row r="8578" spans="1:8" x14ac:dyDescent="0.2">
      <c r="A8578" s="98" t="s">
        <v>71</v>
      </c>
      <c r="B8578" s="98" t="s">
        <v>54</v>
      </c>
      <c r="C8578" s="98" t="s">
        <v>82</v>
      </c>
      <c r="D8578" s="106">
        <v>43132</v>
      </c>
      <c r="E8578" s="98" t="s">
        <v>196</v>
      </c>
      <c r="F8578" s="100">
        <v>43101</v>
      </c>
      <c r="G8578" s="98">
        <v>12.97</v>
      </c>
      <c r="H8578" s="98">
        <v>1.23</v>
      </c>
    </row>
    <row r="8579" spans="1:8" x14ac:dyDescent="0.2">
      <c r="A8579" s="98" t="s">
        <v>71</v>
      </c>
      <c r="B8579" s="98" t="s">
        <v>54</v>
      </c>
      <c r="C8579" s="98" t="s">
        <v>82</v>
      </c>
      <c r="D8579" s="106">
        <v>43132</v>
      </c>
      <c r="E8579" s="98" t="s">
        <v>199</v>
      </c>
      <c r="F8579" s="100">
        <v>43101</v>
      </c>
      <c r="G8579" s="98">
        <v>300.55</v>
      </c>
      <c r="H8579" s="98">
        <v>11.42</v>
      </c>
    </row>
    <row r="8580" spans="1:8" x14ac:dyDescent="0.2">
      <c r="A8580" s="98" t="s">
        <v>71</v>
      </c>
      <c r="B8580" s="98" t="s">
        <v>54</v>
      </c>
      <c r="C8580" s="98" t="s">
        <v>80</v>
      </c>
      <c r="D8580" s="106">
        <v>43132</v>
      </c>
      <c r="E8580" s="98" t="s">
        <v>199</v>
      </c>
      <c r="F8580" s="100">
        <v>43101</v>
      </c>
      <c r="G8580" s="98">
        <v>41.22</v>
      </c>
      <c r="H8580" s="98">
        <v>2.1800000000000002</v>
      </c>
    </row>
    <row r="8581" spans="1:8" x14ac:dyDescent="0.2">
      <c r="A8581" s="98" t="s">
        <v>71</v>
      </c>
      <c r="B8581" s="98" t="s">
        <v>54</v>
      </c>
      <c r="C8581" s="98" t="s">
        <v>80</v>
      </c>
      <c r="D8581" s="106">
        <v>43132</v>
      </c>
      <c r="E8581" s="98" t="s">
        <v>198</v>
      </c>
      <c r="F8581" s="100">
        <v>43101</v>
      </c>
      <c r="G8581" s="98">
        <v>41.22</v>
      </c>
      <c r="H8581" s="98">
        <v>-2.1800000000000002</v>
      </c>
    </row>
    <row r="8582" spans="1:8" x14ac:dyDescent="0.2">
      <c r="A8582" s="98" t="s">
        <v>71</v>
      </c>
      <c r="B8582" s="98" t="s">
        <v>54</v>
      </c>
      <c r="C8582" s="98" t="s">
        <v>80</v>
      </c>
      <c r="D8582" s="106">
        <v>43132</v>
      </c>
      <c r="E8582" s="98" t="s">
        <v>193</v>
      </c>
      <c r="F8582" s="100">
        <v>43101</v>
      </c>
      <c r="G8582" s="98">
        <v>39.44</v>
      </c>
      <c r="H8582" s="98">
        <v>5.21</v>
      </c>
    </row>
    <row r="8583" spans="1:8" x14ac:dyDescent="0.2">
      <c r="A8583" s="98" t="s">
        <v>71</v>
      </c>
      <c r="B8583" s="98" t="s">
        <v>54</v>
      </c>
      <c r="C8583" s="98" t="s">
        <v>80</v>
      </c>
      <c r="D8583" s="106">
        <v>43132</v>
      </c>
      <c r="E8583" s="98" t="s">
        <v>192</v>
      </c>
      <c r="F8583" s="100">
        <v>43101</v>
      </c>
      <c r="G8583" s="98">
        <v>1.78</v>
      </c>
      <c r="H8583" s="98">
        <v>0.23</v>
      </c>
    </row>
    <row r="8584" spans="1:8" x14ac:dyDescent="0.2">
      <c r="A8584" s="98" t="s">
        <v>71</v>
      </c>
      <c r="B8584" s="98" t="s">
        <v>54</v>
      </c>
      <c r="C8584" s="98" t="s">
        <v>81</v>
      </c>
      <c r="D8584" s="106">
        <v>43132</v>
      </c>
      <c r="E8584" s="98" t="s">
        <v>198</v>
      </c>
      <c r="F8584" s="100">
        <v>43101</v>
      </c>
      <c r="G8584" s="98">
        <v>177.69</v>
      </c>
      <c r="H8584" s="98">
        <v>-4.62</v>
      </c>
    </row>
    <row r="8585" spans="1:8" x14ac:dyDescent="0.2">
      <c r="A8585" s="98" t="s">
        <v>71</v>
      </c>
      <c r="B8585" s="98" t="s">
        <v>54</v>
      </c>
      <c r="C8585" s="98" t="s">
        <v>81</v>
      </c>
      <c r="D8585" s="106">
        <v>43132</v>
      </c>
      <c r="E8585" s="98" t="s">
        <v>195</v>
      </c>
      <c r="F8585" s="100">
        <v>43101</v>
      </c>
      <c r="G8585" s="98">
        <v>170.02</v>
      </c>
      <c r="H8585" s="98">
        <v>11.05</v>
      </c>
    </row>
    <row r="8586" spans="1:8" x14ac:dyDescent="0.2">
      <c r="A8586" s="98" t="s">
        <v>71</v>
      </c>
      <c r="B8586" s="98" t="s">
        <v>54</v>
      </c>
      <c r="C8586" s="98" t="s">
        <v>81</v>
      </c>
      <c r="D8586" s="106">
        <v>43132</v>
      </c>
      <c r="E8586" s="98" t="s">
        <v>194</v>
      </c>
      <c r="F8586" s="100">
        <v>43101</v>
      </c>
      <c r="G8586" s="98">
        <v>7.67</v>
      </c>
      <c r="H8586" s="98">
        <v>0.5</v>
      </c>
    </row>
    <row r="8587" spans="1:8" x14ac:dyDescent="0.2">
      <c r="A8587" s="98" t="s">
        <v>71</v>
      </c>
      <c r="B8587" s="98" t="s">
        <v>54</v>
      </c>
      <c r="C8587" s="98" t="s">
        <v>81</v>
      </c>
      <c r="D8587" s="106">
        <v>43132</v>
      </c>
      <c r="E8587" s="98" t="s">
        <v>199</v>
      </c>
      <c r="F8587" s="100">
        <v>43101</v>
      </c>
      <c r="G8587" s="98">
        <v>177.69</v>
      </c>
      <c r="H8587" s="98">
        <v>4.62</v>
      </c>
    </row>
    <row r="8588" spans="1:8" x14ac:dyDescent="0.2">
      <c r="A8588" s="98" t="s">
        <v>71</v>
      </c>
      <c r="B8588" s="98" t="s">
        <v>54</v>
      </c>
      <c r="C8588" s="98" t="s">
        <v>82</v>
      </c>
      <c r="D8588" s="106">
        <v>43132</v>
      </c>
      <c r="E8588" s="98" t="s">
        <v>199</v>
      </c>
      <c r="F8588" s="100">
        <v>43101</v>
      </c>
      <c r="G8588" s="98">
        <v>41.32</v>
      </c>
      <c r="H8588" s="98">
        <v>1.57</v>
      </c>
    </row>
    <row r="8589" spans="1:8" x14ac:dyDescent="0.2">
      <c r="A8589" s="98" t="s">
        <v>71</v>
      </c>
      <c r="B8589" s="98" t="s">
        <v>54</v>
      </c>
      <c r="C8589" s="98" t="s">
        <v>82</v>
      </c>
      <c r="D8589" s="106">
        <v>43132</v>
      </c>
      <c r="E8589" s="98" t="s">
        <v>198</v>
      </c>
      <c r="F8589" s="100">
        <v>43101</v>
      </c>
      <c r="G8589" s="98">
        <v>41.32</v>
      </c>
      <c r="H8589" s="98">
        <v>-1.57</v>
      </c>
    </row>
    <row r="8590" spans="1:8" x14ac:dyDescent="0.2">
      <c r="A8590" s="98" t="s">
        <v>71</v>
      </c>
      <c r="B8590" s="98" t="s">
        <v>54</v>
      </c>
      <c r="C8590" s="98" t="s">
        <v>82</v>
      </c>
      <c r="D8590" s="106">
        <v>43132</v>
      </c>
      <c r="E8590" s="98" t="s">
        <v>197</v>
      </c>
      <c r="F8590" s="100">
        <v>43101</v>
      </c>
      <c r="G8590" s="98">
        <v>39.54</v>
      </c>
      <c r="H8590" s="98">
        <v>3.76</v>
      </c>
    </row>
    <row r="8591" spans="1:8" x14ac:dyDescent="0.2">
      <c r="A8591" s="98" t="s">
        <v>71</v>
      </c>
      <c r="B8591" s="98" t="s">
        <v>54</v>
      </c>
      <c r="C8591" s="98" t="s">
        <v>82</v>
      </c>
      <c r="D8591" s="106">
        <v>43132</v>
      </c>
      <c r="E8591" s="98" t="s">
        <v>196</v>
      </c>
      <c r="F8591" s="100">
        <v>43101</v>
      </c>
      <c r="G8591" s="98">
        <v>1.78</v>
      </c>
      <c r="H8591" s="98">
        <v>0.17</v>
      </c>
    </row>
    <row r="8592" spans="1:8" x14ac:dyDescent="0.2">
      <c r="A8592" s="98" t="s">
        <v>71</v>
      </c>
      <c r="B8592" s="98" t="s">
        <v>55</v>
      </c>
      <c r="C8592" s="98" t="s">
        <v>80</v>
      </c>
      <c r="D8592" s="106">
        <v>43132</v>
      </c>
      <c r="E8592" s="98" t="s">
        <v>198</v>
      </c>
      <c r="F8592" s="100">
        <v>43101</v>
      </c>
      <c r="G8592" s="98">
        <v>714.96</v>
      </c>
      <c r="H8592" s="98">
        <v>-37.89</v>
      </c>
    </row>
    <row r="8593" spans="1:8" x14ac:dyDescent="0.2">
      <c r="A8593" s="98" t="s">
        <v>71</v>
      </c>
      <c r="B8593" s="98" t="s">
        <v>55</v>
      </c>
      <c r="C8593" s="98" t="s">
        <v>80</v>
      </c>
      <c r="D8593" s="106">
        <v>43132</v>
      </c>
      <c r="E8593" s="98" t="s">
        <v>193</v>
      </c>
      <c r="F8593" s="100">
        <v>43101</v>
      </c>
      <c r="G8593" s="98">
        <v>684.11</v>
      </c>
      <c r="H8593" s="98">
        <v>90.3</v>
      </c>
    </row>
    <row r="8594" spans="1:8" x14ac:dyDescent="0.2">
      <c r="A8594" s="98" t="s">
        <v>71</v>
      </c>
      <c r="B8594" s="98" t="s">
        <v>55</v>
      </c>
      <c r="C8594" s="98" t="s">
        <v>80</v>
      </c>
      <c r="D8594" s="106">
        <v>43132</v>
      </c>
      <c r="E8594" s="98" t="s">
        <v>192</v>
      </c>
      <c r="F8594" s="100">
        <v>43101</v>
      </c>
      <c r="G8594" s="98">
        <v>30.85</v>
      </c>
      <c r="H8594" s="98">
        <v>4.07</v>
      </c>
    </row>
    <row r="8595" spans="1:8" x14ac:dyDescent="0.2">
      <c r="A8595" s="98" t="s">
        <v>71</v>
      </c>
      <c r="B8595" s="98" t="s">
        <v>55</v>
      </c>
      <c r="C8595" s="98" t="s">
        <v>80</v>
      </c>
      <c r="D8595" s="106">
        <v>43132</v>
      </c>
      <c r="E8595" s="98" t="s">
        <v>199</v>
      </c>
      <c r="F8595" s="100">
        <v>43101</v>
      </c>
      <c r="G8595" s="98">
        <v>714.96</v>
      </c>
      <c r="H8595" s="98">
        <v>37.89</v>
      </c>
    </row>
    <row r="8596" spans="1:8" x14ac:dyDescent="0.2">
      <c r="A8596" s="98" t="s">
        <v>71</v>
      </c>
      <c r="B8596" s="98" t="s">
        <v>55</v>
      </c>
      <c r="C8596" s="98" t="s">
        <v>81</v>
      </c>
      <c r="D8596" s="106">
        <v>43132</v>
      </c>
      <c r="E8596" s="98" t="s">
        <v>199</v>
      </c>
      <c r="F8596" s="100">
        <v>43101</v>
      </c>
      <c r="G8596" s="98">
        <v>3883.73</v>
      </c>
      <c r="H8596" s="98">
        <v>100.99</v>
      </c>
    </row>
    <row r="8597" spans="1:8" x14ac:dyDescent="0.2">
      <c r="A8597" s="98" t="s">
        <v>71</v>
      </c>
      <c r="B8597" s="98" t="s">
        <v>55</v>
      </c>
      <c r="C8597" s="98" t="s">
        <v>81</v>
      </c>
      <c r="D8597" s="106">
        <v>43132</v>
      </c>
      <c r="E8597" s="98" t="s">
        <v>198</v>
      </c>
      <c r="F8597" s="100">
        <v>43101</v>
      </c>
      <c r="G8597" s="98">
        <v>3883.73</v>
      </c>
      <c r="H8597" s="98">
        <v>-100.99</v>
      </c>
    </row>
    <row r="8598" spans="1:8" x14ac:dyDescent="0.2">
      <c r="A8598" s="98" t="s">
        <v>71</v>
      </c>
      <c r="B8598" s="98" t="s">
        <v>55</v>
      </c>
      <c r="C8598" s="98" t="s">
        <v>81</v>
      </c>
      <c r="D8598" s="106">
        <v>43132</v>
      </c>
      <c r="E8598" s="98" t="s">
        <v>195</v>
      </c>
      <c r="F8598" s="100">
        <v>43101</v>
      </c>
      <c r="G8598" s="98">
        <v>3716.13</v>
      </c>
      <c r="H8598" s="98">
        <v>241.57</v>
      </c>
    </row>
    <row r="8599" spans="1:8" x14ac:dyDescent="0.2">
      <c r="A8599" s="98" t="s">
        <v>71</v>
      </c>
      <c r="B8599" s="98" t="s">
        <v>55</v>
      </c>
      <c r="C8599" s="98" t="s">
        <v>81</v>
      </c>
      <c r="D8599" s="106">
        <v>43132</v>
      </c>
      <c r="E8599" s="98" t="s">
        <v>194</v>
      </c>
      <c r="F8599" s="100">
        <v>43101</v>
      </c>
      <c r="G8599" s="98">
        <v>167.6</v>
      </c>
      <c r="H8599" s="98">
        <v>10.89</v>
      </c>
    </row>
    <row r="8600" spans="1:8" x14ac:dyDescent="0.2">
      <c r="A8600" s="98" t="s">
        <v>71</v>
      </c>
      <c r="B8600" s="98" t="s">
        <v>55</v>
      </c>
      <c r="C8600" s="98" t="s">
        <v>82</v>
      </c>
      <c r="D8600" s="106">
        <v>43132</v>
      </c>
      <c r="E8600" s="98" t="s">
        <v>199</v>
      </c>
      <c r="F8600" s="100">
        <v>43101</v>
      </c>
      <c r="G8600" s="98">
        <v>539.58000000000004</v>
      </c>
      <c r="H8600" s="98">
        <v>20.5</v>
      </c>
    </row>
    <row r="8601" spans="1:8" x14ac:dyDescent="0.2">
      <c r="A8601" s="98" t="s">
        <v>71</v>
      </c>
      <c r="B8601" s="98" t="s">
        <v>55</v>
      </c>
      <c r="C8601" s="98" t="s">
        <v>82</v>
      </c>
      <c r="D8601" s="106">
        <v>43132</v>
      </c>
      <c r="E8601" s="98" t="s">
        <v>197</v>
      </c>
      <c r="F8601" s="100">
        <v>43101</v>
      </c>
      <c r="G8601" s="98">
        <v>516.29999999999995</v>
      </c>
      <c r="H8601" s="98">
        <v>49.05</v>
      </c>
    </row>
    <row r="8602" spans="1:8" x14ac:dyDescent="0.2">
      <c r="A8602" s="98" t="s">
        <v>71</v>
      </c>
      <c r="B8602" s="98" t="s">
        <v>55</v>
      </c>
      <c r="C8602" s="98" t="s">
        <v>82</v>
      </c>
      <c r="D8602" s="106">
        <v>43132</v>
      </c>
      <c r="E8602" s="98" t="s">
        <v>196</v>
      </c>
      <c r="F8602" s="100">
        <v>43101</v>
      </c>
      <c r="G8602" s="98">
        <v>23.28</v>
      </c>
      <c r="H8602" s="98">
        <v>2.2200000000000002</v>
      </c>
    </row>
    <row r="8603" spans="1:8" x14ac:dyDescent="0.2">
      <c r="A8603" s="98" t="s">
        <v>71</v>
      </c>
      <c r="B8603" s="98" t="s">
        <v>55</v>
      </c>
      <c r="C8603" s="98" t="s">
        <v>82</v>
      </c>
      <c r="D8603" s="106">
        <v>43132</v>
      </c>
      <c r="E8603" s="98" t="s">
        <v>198</v>
      </c>
      <c r="F8603" s="100">
        <v>43101</v>
      </c>
      <c r="G8603" s="98">
        <v>539.58000000000004</v>
      </c>
      <c r="H8603" s="98">
        <v>-20.5</v>
      </c>
    </row>
    <row r="8604" spans="1:8" x14ac:dyDescent="0.2">
      <c r="A8604" s="98" t="s">
        <v>71</v>
      </c>
      <c r="B8604" s="98" t="s">
        <v>55</v>
      </c>
      <c r="C8604" s="98" t="s">
        <v>80</v>
      </c>
      <c r="D8604" s="106">
        <v>43132</v>
      </c>
      <c r="E8604" s="98" t="s">
        <v>198</v>
      </c>
      <c r="F8604" s="100">
        <v>43101</v>
      </c>
      <c r="G8604" s="98">
        <v>144588.09</v>
      </c>
      <c r="H8604" s="98">
        <v>-7663.27</v>
      </c>
    </row>
    <row r="8605" spans="1:8" x14ac:dyDescent="0.2">
      <c r="A8605" s="98" t="s">
        <v>71</v>
      </c>
      <c r="B8605" s="98" t="s">
        <v>55</v>
      </c>
      <c r="C8605" s="98" t="s">
        <v>80</v>
      </c>
      <c r="D8605" s="106">
        <v>43132</v>
      </c>
      <c r="E8605" s="98" t="s">
        <v>193</v>
      </c>
      <c r="F8605" s="100">
        <v>43101</v>
      </c>
      <c r="G8605" s="98">
        <v>138348.54999999999</v>
      </c>
      <c r="H8605" s="98">
        <v>18261.96</v>
      </c>
    </row>
    <row r="8606" spans="1:8" x14ac:dyDescent="0.2">
      <c r="A8606" s="98" t="s">
        <v>71</v>
      </c>
      <c r="B8606" s="98" t="s">
        <v>55</v>
      </c>
      <c r="C8606" s="98" t="s">
        <v>80</v>
      </c>
      <c r="D8606" s="106">
        <v>43132</v>
      </c>
      <c r="E8606" s="98" t="s">
        <v>192</v>
      </c>
      <c r="F8606" s="100">
        <v>43101</v>
      </c>
      <c r="G8606" s="98">
        <v>6239.54</v>
      </c>
      <c r="H8606" s="98">
        <v>823.68</v>
      </c>
    </row>
    <row r="8607" spans="1:8" x14ac:dyDescent="0.2">
      <c r="A8607" s="98" t="s">
        <v>71</v>
      </c>
      <c r="B8607" s="98" t="s">
        <v>55</v>
      </c>
      <c r="C8607" s="98" t="s">
        <v>80</v>
      </c>
      <c r="D8607" s="106">
        <v>43132</v>
      </c>
      <c r="E8607" s="98" t="s">
        <v>199</v>
      </c>
      <c r="F8607" s="100">
        <v>43101</v>
      </c>
      <c r="G8607" s="98">
        <v>144588.09</v>
      </c>
      <c r="H8607" s="98">
        <v>7663.27</v>
      </c>
    </row>
    <row r="8608" spans="1:8" x14ac:dyDescent="0.2">
      <c r="A8608" s="98" t="s">
        <v>71</v>
      </c>
      <c r="B8608" s="98" t="s">
        <v>55</v>
      </c>
      <c r="C8608" s="98" t="s">
        <v>81</v>
      </c>
      <c r="D8608" s="106">
        <v>43132</v>
      </c>
      <c r="E8608" s="98" t="s">
        <v>199</v>
      </c>
      <c r="F8608" s="100">
        <v>43101</v>
      </c>
      <c r="G8608" s="98">
        <v>417271.24</v>
      </c>
      <c r="H8608" s="98">
        <v>10849</v>
      </c>
    </row>
    <row r="8609" spans="1:8" x14ac:dyDescent="0.2">
      <c r="A8609" s="98" t="s">
        <v>71</v>
      </c>
      <c r="B8609" s="98" t="s">
        <v>55</v>
      </c>
      <c r="C8609" s="98" t="s">
        <v>81</v>
      </c>
      <c r="D8609" s="106">
        <v>43132</v>
      </c>
      <c r="E8609" s="98" t="s">
        <v>198</v>
      </c>
      <c r="F8609" s="100">
        <v>43101</v>
      </c>
      <c r="G8609" s="98">
        <v>417271.24</v>
      </c>
      <c r="H8609" s="98">
        <v>-10849</v>
      </c>
    </row>
    <row r="8610" spans="1:8" x14ac:dyDescent="0.2">
      <c r="A8610" s="98" t="s">
        <v>71</v>
      </c>
      <c r="B8610" s="98" t="s">
        <v>55</v>
      </c>
      <c r="C8610" s="98" t="s">
        <v>81</v>
      </c>
      <c r="D8610" s="106">
        <v>43132</v>
      </c>
      <c r="E8610" s="98" t="s">
        <v>195</v>
      </c>
      <c r="F8610" s="100">
        <v>43101</v>
      </c>
      <c r="G8610" s="98">
        <v>399264.36</v>
      </c>
      <c r="H8610" s="98">
        <v>25952.14</v>
      </c>
    </row>
    <row r="8611" spans="1:8" x14ac:dyDescent="0.2">
      <c r="A8611" s="98" t="s">
        <v>71</v>
      </c>
      <c r="B8611" s="98" t="s">
        <v>55</v>
      </c>
      <c r="C8611" s="98" t="s">
        <v>81</v>
      </c>
      <c r="D8611" s="106">
        <v>43132</v>
      </c>
      <c r="E8611" s="98" t="s">
        <v>194</v>
      </c>
      <c r="F8611" s="100">
        <v>43101</v>
      </c>
      <c r="G8611" s="98">
        <v>18006.88</v>
      </c>
      <c r="H8611" s="98">
        <v>1170.47</v>
      </c>
    </row>
    <row r="8612" spans="1:8" x14ac:dyDescent="0.2">
      <c r="A8612" s="98" t="s">
        <v>71</v>
      </c>
      <c r="B8612" s="98" t="s">
        <v>55</v>
      </c>
      <c r="C8612" s="98" t="s">
        <v>82</v>
      </c>
      <c r="D8612" s="106">
        <v>43132</v>
      </c>
      <c r="E8612" s="98" t="s">
        <v>199</v>
      </c>
      <c r="F8612" s="100">
        <v>43101</v>
      </c>
      <c r="G8612" s="98">
        <v>154230.88</v>
      </c>
      <c r="H8612" s="98">
        <v>5860.79</v>
      </c>
    </row>
    <row r="8613" spans="1:8" x14ac:dyDescent="0.2">
      <c r="A8613" s="98" t="s">
        <v>71</v>
      </c>
      <c r="B8613" s="98" t="s">
        <v>55</v>
      </c>
      <c r="C8613" s="98" t="s">
        <v>82</v>
      </c>
      <c r="D8613" s="106">
        <v>43132</v>
      </c>
      <c r="E8613" s="98" t="s">
        <v>197</v>
      </c>
      <c r="F8613" s="100">
        <v>43101</v>
      </c>
      <c r="G8613" s="98">
        <v>147575.26999999999</v>
      </c>
      <c r="H8613" s="98">
        <v>14019.63</v>
      </c>
    </row>
    <row r="8614" spans="1:8" x14ac:dyDescent="0.2">
      <c r="A8614" s="98" t="s">
        <v>71</v>
      </c>
      <c r="B8614" s="98" t="s">
        <v>55</v>
      </c>
      <c r="C8614" s="98" t="s">
        <v>82</v>
      </c>
      <c r="D8614" s="106">
        <v>43132</v>
      </c>
      <c r="E8614" s="98" t="s">
        <v>196</v>
      </c>
      <c r="F8614" s="100">
        <v>43101</v>
      </c>
      <c r="G8614" s="98">
        <v>6655.61</v>
      </c>
      <c r="H8614" s="98">
        <v>632.24</v>
      </c>
    </row>
    <row r="8615" spans="1:8" x14ac:dyDescent="0.2">
      <c r="A8615" s="98" t="s">
        <v>71</v>
      </c>
      <c r="B8615" s="98" t="s">
        <v>55</v>
      </c>
      <c r="C8615" s="98" t="s">
        <v>82</v>
      </c>
      <c r="D8615" s="106">
        <v>43132</v>
      </c>
      <c r="E8615" s="98" t="s">
        <v>198</v>
      </c>
      <c r="F8615" s="100">
        <v>43101</v>
      </c>
      <c r="G8615" s="98">
        <v>154230.88</v>
      </c>
      <c r="H8615" s="98">
        <v>-5860.79</v>
      </c>
    </row>
    <row r="8616" spans="1:8" x14ac:dyDescent="0.2">
      <c r="A8616" s="98" t="s">
        <v>71</v>
      </c>
      <c r="B8616" s="98" t="s">
        <v>54</v>
      </c>
      <c r="C8616" s="98" t="s">
        <v>80</v>
      </c>
      <c r="D8616" s="106">
        <v>43132</v>
      </c>
      <c r="E8616" s="98" t="s">
        <v>199</v>
      </c>
      <c r="F8616" s="100">
        <v>43101</v>
      </c>
      <c r="G8616" s="98">
        <v>297067.86</v>
      </c>
      <c r="H8616" s="98">
        <v>15744.69</v>
      </c>
    </row>
    <row r="8617" spans="1:8" x14ac:dyDescent="0.2">
      <c r="A8617" s="98" t="s">
        <v>71</v>
      </c>
      <c r="B8617" s="98" t="s">
        <v>54</v>
      </c>
      <c r="C8617" s="98" t="s">
        <v>80</v>
      </c>
      <c r="D8617" s="106">
        <v>43132</v>
      </c>
      <c r="E8617" s="98" t="s">
        <v>198</v>
      </c>
      <c r="F8617" s="100">
        <v>43101</v>
      </c>
      <c r="G8617" s="98">
        <v>297067.86</v>
      </c>
      <c r="H8617" s="98">
        <v>-15744.69</v>
      </c>
    </row>
    <row r="8618" spans="1:8" x14ac:dyDescent="0.2">
      <c r="A8618" s="98" t="s">
        <v>71</v>
      </c>
      <c r="B8618" s="98" t="s">
        <v>54</v>
      </c>
      <c r="C8618" s="98" t="s">
        <v>80</v>
      </c>
      <c r="D8618" s="106">
        <v>43132</v>
      </c>
      <c r="E8618" s="98" t="s">
        <v>193</v>
      </c>
      <c r="F8618" s="100">
        <v>43101</v>
      </c>
      <c r="G8618" s="98">
        <v>284248.28999999998</v>
      </c>
      <c r="H8618" s="98">
        <v>37520.86</v>
      </c>
    </row>
    <row r="8619" spans="1:8" x14ac:dyDescent="0.2">
      <c r="A8619" s="98" t="s">
        <v>71</v>
      </c>
      <c r="B8619" s="98" t="s">
        <v>54</v>
      </c>
      <c r="C8619" s="98" t="s">
        <v>80</v>
      </c>
      <c r="D8619" s="106">
        <v>43132</v>
      </c>
      <c r="E8619" s="98" t="s">
        <v>192</v>
      </c>
      <c r="F8619" s="100">
        <v>43101</v>
      </c>
      <c r="G8619" s="98">
        <v>12819.57</v>
      </c>
      <c r="H8619" s="98">
        <v>1692.02</v>
      </c>
    </row>
    <row r="8620" spans="1:8" x14ac:dyDescent="0.2">
      <c r="A8620" s="98" t="s">
        <v>71</v>
      </c>
      <c r="B8620" s="98" t="s">
        <v>54</v>
      </c>
      <c r="C8620" s="98" t="s">
        <v>81</v>
      </c>
      <c r="D8620" s="106">
        <v>43132</v>
      </c>
      <c r="E8620" s="98" t="s">
        <v>195</v>
      </c>
      <c r="F8620" s="100">
        <v>43101</v>
      </c>
      <c r="G8620" s="98">
        <v>960928.28</v>
      </c>
      <c r="H8620" s="98">
        <v>62460.38</v>
      </c>
    </row>
    <row r="8621" spans="1:8" x14ac:dyDescent="0.2">
      <c r="A8621" s="98" t="s">
        <v>71</v>
      </c>
      <c r="B8621" s="98" t="s">
        <v>54</v>
      </c>
      <c r="C8621" s="98" t="s">
        <v>81</v>
      </c>
      <c r="D8621" s="106">
        <v>43132</v>
      </c>
      <c r="E8621" s="98" t="s">
        <v>194</v>
      </c>
      <c r="F8621" s="100">
        <v>43101</v>
      </c>
      <c r="G8621" s="98">
        <v>43337.86</v>
      </c>
      <c r="H8621" s="98">
        <v>2816.82</v>
      </c>
    </row>
    <row r="8622" spans="1:8" x14ac:dyDescent="0.2">
      <c r="A8622" s="98" t="s">
        <v>71</v>
      </c>
      <c r="B8622" s="98" t="s">
        <v>54</v>
      </c>
      <c r="C8622" s="98" t="s">
        <v>81</v>
      </c>
      <c r="D8622" s="106">
        <v>43132</v>
      </c>
      <c r="E8622" s="98" t="s">
        <v>199</v>
      </c>
      <c r="F8622" s="100">
        <v>43101</v>
      </c>
      <c r="G8622" s="98">
        <v>1004266.14</v>
      </c>
      <c r="H8622" s="98">
        <v>26110.81</v>
      </c>
    </row>
    <row r="8623" spans="1:8" x14ac:dyDescent="0.2">
      <c r="A8623" s="98" t="s">
        <v>71</v>
      </c>
      <c r="B8623" s="98" t="s">
        <v>54</v>
      </c>
      <c r="C8623" s="98" t="s">
        <v>81</v>
      </c>
      <c r="D8623" s="106">
        <v>43132</v>
      </c>
      <c r="E8623" s="98" t="s">
        <v>198</v>
      </c>
      <c r="F8623" s="100">
        <v>43101</v>
      </c>
      <c r="G8623" s="98">
        <v>1004266.14</v>
      </c>
      <c r="H8623" s="98">
        <v>-26110.81</v>
      </c>
    </row>
    <row r="8624" spans="1:8" x14ac:dyDescent="0.2">
      <c r="A8624" s="98" t="s">
        <v>71</v>
      </c>
      <c r="B8624" s="98" t="s">
        <v>54</v>
      </c>
      <c r="C8624" s="98" t="s">
        <v>82</v>
      </c>
      <c r="D8624" s="106">
        <v>43132</v>
      </c>
      <c r="E8624" s="98" t="s">
        <v>199</v>
      </c>
      <c r="F8624" s="100">
        <v>43101</v>
      </c>
      <c r="G8624" s="98">
        <v>260601.29</v>
      </c>
      <c r="H8624" s="98">
        <v>9902.93</v>
      </c>
    </row>
    <row r="8625" spans="1:8" x14ac:dyDescent="0.2">
      <c r="A8625" s="98" t="s">
        <v>71</v>
      </c>
      <c r="B8625" s="98" t="s">
        <v>54</v>
      </c>
      <c r="C8625" s="98" t="s">
        <v>82</v>
      </c>
      <c r="D8625" s="106">
        <v>43132</v>
      </c>
      <c r="E8625" s="98" t="s">
        <v>198</v>
      </c>
      <c r="F8625" s="100">
        <v>43101</v>
      </c>
      <c r="G8625" s="98">
        <v>260601.29</v>
      </c>
      <c r="H8625" s="98">
        <v>-9902.93</v>
      </c>
    </row>
    <row r="8626" spans="1:8" x14ac:dyDescent="0.2">
      <c r="A8626" s="98" t="s">
        <v>71</v>
      </c>
      <c r="B8626" s="98" t="s">
        <v>55</v>
      </c>
      <c r="C8626" s="98" t="s">
        <v>81</v>
      </c>
      <c r="D8626" s="106">
        <v>43160</v>
      </c>
      <c r="E8626" s="98" t="s">
        <v>198</v>
      </c>
      <c r="F8626" s="100">
        <v>43101</v>
      </c>
      <c r="G8626" s="98">
        <v>5496.89</v>
      </c>
      <c r="H8626" s="98">
        <v>-142.9</v>
      </c>
    </row>
    <row r="8627" spans="1:8" x14ac:dyDescent="0.2">
      <c r="A8627" s="98" t="s">
        <v>71</v>
      </c>
      <c r="B8627" s="98" t="s">
        <v>55</v>
      </c>
      <c r="C8627" s="98" t="s">
        <v>81</v>
      </c>
      <c r="D8627" s="106">
        <v>43160</v>
      </c>
      <c r="E8627" s="98" t="s">
        <v>195</v>
      </c>
      <c r="F8627" s="100">
        <v>43101</v>
      </c>
      <c r="G8627" s="98">
        <v>5259.69</v>
      </c>
      <c r="H8627" s="98">
        <v>341.89</v>
      </c>
    </row>
    <row r="8628" spans="1:8" x14ac:dyDescent="0.2">
      <c r="A8628" s="98" t="s">
        <v>71</v>
      </c>
      <c r="B8628" s="98" t="s">
        <v>55</v>
      </c>
      <c r="C8628" s="98" t="s">
        <v>81</v>
      </c>
      <c r="D8628" s="106">
        <v>43160</v>
      </c>
      <c r="E8628" s="98" t="s">
        <v>194</v>
      </c>
      <c r="F8628" s="100">
        <v>43101</v>
      </c>
      <c r="G8628" s="98">
        <v>237.2</v>
      </c>
      <c r="H8628" s="98">
        <v>15.41</v>
      </c>
    </row>
    <row r="8629" spans="1:8" x14ac:dyDescent="0.2">
      <c r="A8629" s="98" t="s">
        <v>71</v>
      </c>
      <c r="B8629" s="98" t="s">
        <v>55</v>
      </c>
      <c r="C8629" s="98" t="s">
        <v>81</v>
      </c>
      <c r="D8629" s="106">
        <v>43160</v>
      </c>
      <c r="E8629" s="98" t="s">
        <v>199</v>
      </c>
      <c r="F8629" s="100">
        <v>43101</v>
      </c>
      <c r="G8629" s="98">
        <v>5496.89</v>
      </c>
      <c r="H8629" s="98">
        <v>142.9</v>
      </c>
    </row>
    <row r="8630" spans="1:8" x14ac:dyDescent="0.2">
      <c r="A8630" s="98" t="s">
        <v>71</v>
      </c>
      <c r="B8630" s="98" t="s">
        <v>55</v>
      </c>
      <c r="C8630" s="98" t="s">
        <v>82</v>
      </c>
      <c r="D8630" s="106">
        <v>43160</v>
      </c>
      <c r="E8630" s="98" t="s">
        <v>198</v>
      </c>
      <c r="F8630" s="100">
        <v>43101</v>
      </c>
      <c r="G8630" s="98">
        <v>1443.69</v>
      </c>
      <c r="H8630" s="98">
        <v>-54.85</v>
      </c>
    </row>
    <row r="8631" spans="1:8" x14ac:dyDescent="0.2">
      <c r="A8631" s="98" t="s">
        <v>71</v>
      </c>
      <c r="B8631" s="98" t="s">
        <v>55</v>
      </c>
      <c r="C8631" s="98" t="s">
        <v>82</v>
      </c>
      <c r="D8631" s="106">
        <v>43160</v>
      </c>
      <c r="E8631" s="98" t="s">
        <v>197</v>
      </c>
      <c r="F8631" s="100">
        <v>43101</v>
      </c>
      <c r="G8631" s="98">
        <v>1381.39</v>
      </c>
      <c r="H8631" s="98">
        <v>131.22999999999999</v>
      </c>
    </row>
    <row r="8632" spans="1:8" x14ac:dyDescent="0.2">
      <c r="A8632" s="98" t="s">
        <v>71</v>
      </c>
      <c r="B8632" s="98" t="s">
        <v>55</v>
      </c>
      <c r="C8632" s="98" t="s">
        <v>82</v>
      </c>
      <c r="D8632" s="106">
        <v>43160</v>
      </c>
      <c r="E8632" s="98" t="s">
        <v>196</v>
      </c>
      <c r="F8632" s="100">
        <v>43101</v>
      </c>
      <c r="G8632" s="98">
        <v>62.3</v>
      </c>
      <c r="H8632" s="98">
        <v>5.92</v>
      </c>
    </row>
    <row r="8633" spans="1:8" x14ac:dyDescent="0.2">
      <c r="A8633" s="98" t="s">
        <v>71</v>
      </c>
      <c r="B8633" s="98" t="s">
        <v>55</v>
      </c>
      <c r="C8633" s="98" t="s">
        <v>82</v>
      </c>
      <c r="D8633" s="106">
        <v>43160</v>
      </c>
      <c r="E8633" s="98" t="s">
        <v>199</v>
      </c>
      <c r="F8633" s="100">
        <v>43101</v>
      </c>
      <c r="G8633" s="98">
        <v>1443.69</v>
      </c>
      <c r="H8633" s="98">
        <v>54.85</v>
      </c>
    </row>
    <row r="8634" spans="1:8" x14ac:dyDescent="0.2">
      <c r="A8634" s="98" t="s">
        <v>71</v>
      </c>
      <c r="B8634" s="98" t="s">
        <v>55</v>
      </c>
      <c r="C8634" s="98" t="s">
        <v>80</v>
      </c>
      <c r="D8634" s="106">
        <v>43160</v>
      </c>
      <c r="E8634" s="98" t="s">
        <v>198</v>
      </c>
      <c r="F8634" s="100">
        <v>43101</v>
      </c>
      <c r="G8634" s="98">
        <v>20643.82</v>
      </c>
      <c r="H8634" s="98">
        <v>-1094.1099999999999</v>
      </c>
    </row>
    <row r="8635" spans="1:8" x14ac:dyDescent="0.2">
      <c r="A8635" s="98" t="s">
        <v>71</v>
      </c>
      <c r="B8635" s="98" t="s">
        <v>55</v>
      </c>
      <c r="C8635" s="98" t="s">
        <v>80</v>
      </c>
      <c r="D8635" s="106">
        <v>43160</v>
      </c>
      <c r="E8635" s="98" t="s">
        <v>193</v>
      </c>
      <c r="F8635" s="100">
        <v>43101</v>
      </c>
      <c r="G8635" s="98">
        <v>19752.97</v>
      </c>
      <c r="H8635" s="98">
        <v>2607.39</v>
      </c>
    </row>
    <row r="8636" spans="1:8" x14ac:dyDescent="0.2">
      <c r="A8636" s="98" t="s">
        <v>71</v>
      </c>
      <c r="B8636" s="98" t="s">
        <v>55</v>
      </c>
      <c r="C8636" s="98" t="s">
        <v>80</v>
      </c>
      <c r="D8636" s="106">
        <v>43160</v>
      </c>
      <c r="E8636" s="98" t="s">
        <v>192</v>
      </c>
      <c r="F8636" s="100">
        <v>43101</v>
      </c>
      <c r="G8636" s="98">
        <v>890.85</v>
      </c>
      <c r="H8636" s="98">
        <v>117.63</v>
      </c>
    </row>
    <row r="8637" spans="1:8" x14ac:dyDescent="0.2">
      <c r="A8637" s="98" t="s">
        <v>71</v>
      </c>
      <c r="B8637" s="98" t="s">
        <v>55</v>
      </c>
      <c r="C8637" s="98" t="s">
        <v>80</v>
      </c>
      <c r="D8637" s="106">
        <v>43160</v>
      </c>
      <c r="E8637" s="98" t="s">
        <v>199</v>
      </c>
      <c r="F8637" s="100">
        <v>43101</v>
      </c>
      <c r="G8637" s="98">
        <v>20643.82</v>
      </c>
      <c r="H8637" s="98">
        <v>1094.1099999999999</v>
      </c>
    </row>
    <row r="8638" spans="1:8" x14ac:dyDescent="0.2">
      <c r="A8638" s="98" t="s">
        <v>71</v>
      </c>
      <c r="B8638" s="98" t="s">
        <v>55</v>
      </c>
      <c r="C8638" s="98" t="s">
        <v>81</v>
      </c>
      <c r="D8638" s="106">
        <v>43160</v>
      </c>
      <c r="E8638" s="98" t="s">
        <v>198</v>
      </c>
      <c r="F8638" s="100">
        <v>43101</v>
      </c>
      <c r="G8638" s="98">
        <v>52809.919999999998</v>
      </c>
      <c r="H8638" s="98">
        <v>-1373.05</v>
      </c>
    </row>
    <row r="8639" spans="1:8" x14ac:dyDescent="0.2">
      <c r="A8639" s="98" t="s">
        <v>71</v>
      </c>
      <c r="B8639" s="98" t="s">
        <v>55</v>
      </c>
      <c r="C8639" s="98" t="s">
        <v>81</v>
      </c>
      <c r="D8639" s="106">
        <v>43160</v>
      </c>
      <c r="E8639" s="98" t="s">
        <v>195</v>
      </c>
      <c r="F8639" s="100">
        <v>43101</v>
      </c>
      <c r="G8639" s="98">
        <v>50530.98</v>
      </c>
      <c r="H8639" s="98">
        <v>3284.5</v>
      </c>
    </row>
    <row r="8640" spans="1:8" x14ac:dyDescent="0.2">
      <c r="A8640" s="98" t="s">
        <v>71</v>
      </c>
      <c r="B8640" s="98" t="s">
        <v>55</v>
      </c>
      <c r="C8640" s="98" t="s">
        <v>81</v>
      </c>
      <c r="D8640" s="106">
        <v>43160</v>
      </c>
      <c r="E8640" s="98" t="s">
        <v>194</v>
      </c>
      <c r="F8640" s="100">
        <v>43101</v>
      </c>
      <c r="G8640" s="98">
        <v>2278.94</v>
      </c>
      <c r="H8640" s="98">
        <v>148.13999999999999</v>
      </c>
    </row>
    <row r="8641" spans="1:8" x14ac:dyDescent="0.2">
      <c r="A8641" s="98" t="s">
        <v>71</v>
      </c>
      <c r="B8641" s="98" t="s">
        <v>55</v>
      </c>
      <c r="C8641" s="98" t="s">
        <v>81</v>
      </c>
      <c r="D8641" s="106">
        <v>43160</v>
      </c>
      <c r="E8641" s="98" t="s">
        <v>199</v>
      </c>
      <c r="F8641" s="100">
        <v>43101</v>
      </c>
      <c r="G8641" s="98">
        <v>52809.919999999998</v>
      </c>
      <c r="H8641" s="98">
        <v>1373.05</v>
      </c>
    </row>
    <row r="8642" spans="1:8" x14ac:dyDescent="0.2">
      <c r="A8642" s="98" t="s">
        <v>71</v>
      </c>
      <c r="B8642" s="98" t="s">
        <v>55</v>
      </c>
      <c r="C8642" s="98" t="s">
        <v>82</v>
      </c>
      <c r="D8642" s="106">
        <v>43160</v>
      </c>
      <c r="E8642" s="98" t="s">
        <v>198</v>
      </c>
      <c r="F8642" s="100">
        <v>43101</v>
      </c>
      <c r="G8642" s="98">
        <v>22403.85</v>
      </c>
      <c r="H8642" s="98">
        <v>-851.36</v>
      </c>
    </row>
    <row r="8643" spans="1:8" x14ac:dyDescent="0.2">
      <c r="A8643" s="98" t="s">
        <v>71</v>
      </c>
      <c r="B8643" s="98" t="s">
        <v>55</v>
      </c>
      <c r="C8643" s="98" t="s">
        <v>82</v>
      </c>
      <c r="D8643" s="106">
        <v>43160</v>
      </c>
      <c r="E8643" s="98" t="s">
        <v>197</v>
      </c>
      <c r="F8643" s="100">
        <v>43101</v>
      </c>
      <c r="G8643" s="98">
        <v>21437.05</v>
      </c>
      <c r="H8643" s="98">
        <v>2036.51</v>
      </c>
    </row>
    <row r="8644" spans="1:8" x14ac:dyDescent="0.2">
      <c r="A8644" s="98" t="s">
        <v>71</v>
      </c>
      <c r="B8644" s="98" t="s">
        <v>55</v>
      </c>
      <c r="C8644" s="98" t="s">
        <v>82</v>
      </c>
      <c r="D8644" s="106">
        <v>43160</v>
      </c>
      <c r="E8644" s="98" t="s">
        <v>196</v>
      </c>
      <c r="F8644" s="100">
        <v>43101</v>
      </c>
      <c r="G8644" s="98">
        <v>966.8</v>
      </c>
      <c r="H8644" s="98">
        <v>91.84</v>
      </c>
    </row>
    <row r="8645" spans="1:8" x14ac:dyDescent="0.2">
      <c r="A8645" s="98" t="s">
        <v>71</v>
      </c>
      <c r="B8645" s="98" t="s">
        <v>55</v>
      </c>
      <c r="C8645" s="98" t="s">
        <v>82</v>
      </c>
      <c r="D8645" s="106">
        <v>43160</v>
      </c>
      <c r="E8645" s="98" t="s">
        <v>199</v>
      </c>
      <c r="F8645" s="100">
        <v>43101</v>
      </c>
      <c r="G8645" s="98">
        <v>22403.85</v>
      </c>
      <c r="H8645" s="98">
        <v>851.36</v>
      </c>
    </row>
    <row r="8646" spans="1:8" x14ac:dyDescent="0.2">
      <c r="A8646" s="98" t="s">
        <v>71</v>
      </c>
      <c r="B8646" s="98" t="s">
        <v>55</v>
      </c>
      <c r="C8646" s="98" t="s">
        <v>80</v>
      </c>
      <c r="D8646" s="106">
        <v>43160</v>
      </c>
      <c r="E8646" s="98" t="s">
        <v>198</v>
      </c>
      <c r="F8646" s="100">
        <v>43101</v>
      </c>
      <c r="G8646" s="98">
        <v>15646.36</v>
      </c>
      <c r="H8646" s="98">
        <v>-829.25</v>
      </c>
    </row>
    <row r="8647" spans="1:8" x14ac:dyDescent="0.2">
      <c r="A8647" s="98" t="s">
        <v>71</v>
      </c>
      <c r="B8647" s="98" t="s">
        <v>55</v>
      </c>
      <c r="C8647" s="98" t="s">
        <v>80</v>
      </c>
      <c r="D8647" s="106">
        <v>43160</v>
      </c>
      <c r="E8647" s="98" t="s">
        <v>193</v>
      </c>
      <c r="F8647" s="100">
        <v>43101</v>
      </c>
      <c r="G8647" s="98">
        <v>14971.18</v>
      </c>
      <c r="H8647" s="98">
        <v>1976.2</v>
      </c>
    </row>
    <row r="8648" spans="1:8" x14ac:dyDescent="0.2">
      <c r="A8648" s="98" t="s">
        <v>71</v>
      </c>
      <c r="B8648" s="98" t="s">
        <v>55</v>
      </c>
      <c r="C8648" s="98" t="s">
        <v>80</v>
      </c>
      <c r="D8648" s="106">
        <v>43160</v>
      </c>
      <c r="E8648" s="98" t="s">
        <v>192</v>
      </c>
      <c r="F8648" s="100">
        <v>43101</v>
      </c>
      <c r="G8648" s="98">
        <v>675.18</v>
      </c>
      <c r="H8648" s="98">
        <v>89.12</v>
      </c>
    </row>
    <row r="8649" spans="1:8" x14ac:dyDescent="0.2">
      <c r="A8649" s="98" t="s">
        <v>71</v>
      </c>
      <c r="B8649" s="98" t="s">
        <v>55</v>
      </c>
      <c r="C8649" s="98" t="s">
        <v>80</v>
      </c>
      <c r="D8649" s="106">
        <v>43160</v>
      </c>
      <c r="E8649" s="98" t="s">
        <v>199</v>
      </c>
      <c r="F8649" s="100">
        <v>43101</v>
      </c>
      <c r="G8649" s="98">
        <v>15646.36</v>
      </c>
      <c r="H8649" s="98">
        <v>829.25</v>
      </c>
    </row>
    <row r="8650" spans="1:8" x14ac:dyDescent="0.2">
      <c r="A8650" s="98" t="s">
        <v>71</v>
      </c>
      <c r="B8650" s="98" t="s">
        <v>55</v>
      </c>
      <c r="C8650" s="98" t="s">
        <v>81</v>
      </c>
      <c r="D8650" s="106">
        <v>43160</v>
      </c>
      <c r="E8650" s="98" t="s">
        <v>198</v>
      </c>
      <c r="F8650" s="100">
        <v>43101</v>
      </c>
      <c r="G8650" s="98">
        <v>51084.53</v>
      </c>
      <c r="H8650" s="98">
        <v>-1328.15</v>
      </c>
    </row>
    <row r="8651" spans="1:8" x14ac:dyDescent="0.2">
      <c r="A8651" s="98" t="s">
        <v>71</v>
      </c>
      <c r="B8651" s="98" t="s">
        <v>55</v>
      </c>
      <c r="C8651" s="98" t="s">
        <v>81</v>
      </c>
      <c r="D8651" s="106">
        <v>43160</v>
      </c>
      <c r="E8651" s="98" t="s">
        <v>195</v>
      </c>
      <c r="F8651" s="100">
        <v>43101</v>
      </c>
      <c r="G8651" s="98">
        <v>48880.05</v>
      </c>
      <c r="H8651" s="98">
        <v>3177.22</v>
      </c>
    </row>
    <row r="8652" spans="1:8" x14ac:dyDescent="0.2">
      <c r="A8652" s="98" t="s">
        <v>71</v>
      </c>
      <c r="B8652" s="98" t="s">
        <v>55</v>
      </c>
      <c r="C8652" s="98" t="s">
        <v>81</v>
      </c>
      <c r="D8652" s="106">
        <v>43160</v>
      </c>
      <c r="E8652" s="98" t="s">
        <v>194</v>
      </c>
      <c r="F8652" s="100">
        <v>43101</v>
      </c>
      <c r="G8652" s="98">
        <v>2204.48</v>
      </c>
      <c r="H8652" s="98">
        <v>143.27000000000001</v>
      </c>
    </row>
    <row r="8653" spans="1:8" x14ac:dyDescent="0.2">
      <c r="A8653" s="98" t="s">
        <v>71</v>
      </c>
      <c r="B8653" s="98" t="s">
        <v>55</v>
      </c>
      <c r="C8653" s="98" t="s">
        <v>81</v>
      </c>
      <c r="D8653" s="106">
        <v>43160</v>
      </c>
      <c r="E8653" s="98" t="s">
        <v>199</v>
      </c>
      <c r="F8653" s="100">
        <v>43101</v>
      </c>
      <c r="G8653" s="98">
        <v>51084.53</v>
      </c>
      <c r="H8653" s="98">
        <v>1328.15</v>
      </c>
    </row>
    <row r="8654" spans="1:8" x14ac:dyDescent="0.2">
      <c r="A8654" s="98" t="s">
        <v>71</v>
      </c>
      <c r="B8654" s="98" t="s">
        <v>55</v>
      </c>
      <c r="C8654" s="98" t="s">
        <v>82</v>
      </c>
      <c r="D8654" s="106">
        <v>43160</v>
      </c>
      <c r="E8654" s="98" t="s">
        <v>198</v>
      </c>
      <c r="F8654" s="100">
        <v>43101</v>
      </c>
      <c r="G8654" s="98">
        <v>16635.16</v>
      </c>
      <c r="H8654" s="98">
        <v>-632.15</v>
      </c>
    </row>
    <row r="8655" spans="1:8" x14ac:dyDescent="0.2">
      <c r="A8655" s="98" t="s">
        <v>71</v>
      </c>
      <c r="B8655" s="98" t="s">
        <v>55</v>
      </c>
      <c r="C8655" s="98" t="s">
        <v>82</v>
      </c>
      <c r="D8655" s="106">
        <v>43160</v>
      </c>
      <c r="E8655" s="98" t="s">
        <v>197</v>
      </c>
      <c r="F8655" s="100">
        <v>43101</v>
      </c>
      <c r="G8655" s="98">
        <v>15917.31</v>
      </c>
      <c r="H8655" s="98">
        <v>1512.13</v>
      </c>
    </row>
    <row r="8656" spans="1:8" x14ac:dyDescent="0.2">
      <c r="A8656" s="98" t="s">
        <v>71</v>
      </c>
      <c r="B8656" s="98" t="s">
        <v>55</v>
      </c>
      <c r="C8656" s="98" t="s">
        <v>82</v>
      </c>
      <c r="D8656" s="106">
        <v>43160</v>
      </c>
      <c r="E8656" s="98" t="s">
        <v>196</v>
      </c>
      <c r="F8656" s="100">
        <v>43101</v>
      </c>
      <c r="G8656" s="98">
        <v>717.85</v>
      </c>
      <c r="H8656" s="98">
        <v>68.239999999999995</v>
      </c>
    </row>
    <row r="8657" spans="1:8" x14ac:dyDescent="0.2">
      <c r="A8657" s="98" t="s">
        <v>71</v>
      </c>
      <c r="B8657" s="98" t="s">
        <v>55</v>
      </c>
      <c r="C8657" s="98" t="s">
        <v>82</v>
      </c>
      <c r="D8657" s="106">
        <v>43160</v>
      </c>
      <c r="E8657" s="98" t="s">
        <v>199</v>
      </c>
      <c r="F8657" s="100">
        <v>43101</v>
      </c>
      <c r="G8657" s="98">
        <v>16635.16</v>
      </c>
      <c r="H8657" s="98">
        <v>632.15</v>
      </c>
    </row>
    <row r="8658" spans="1:8" x14ac:dyDescent="0.2">
      <c r="A8658" s="98" t="s">
        <v>71</v>
      </c>
      <c r="B8658" s="98" t="s">
        <v>54</v>
      </c>
      <c r="C8658" s="98" t="s">
        <v>80</v>
      </c>
      <c r="D8658" s="106">
        <v>43132</v>
      </c>
      <c r="E8658" s="98" t="s">
        <v>198</v>
      </c>
      <c r="F8658" s="100">
        <v>43101</v>
      </c>
      <c r="G8658" s="98">
        <v>30711.21</v>
      </c>
      <c r="H8658" s="98">
        <v>-1627.76</v>
      </c>
    </row>
    <row r="8659" spans="1:8" x14ac:dyDescent="0.2">
      <c r="A8659" s="98" t="s">
        <v>71</v>
      </c>
      <c r="B8659" s="98" t="s">
        <v>54</v>
      </c>
      <c r="C8659" s="98" t="s">
        <v>80</v>
      </c>
      <c r="D8659" s="106">
        <v>43132</v>
      </c>
      <c r="E8659" s="98" t="s">
        <v>193</v>
      </c>
      <c r="F8659" s="100">
        <v>43101</v>
      </c>
      <c r="G8659" s="98">
        <v>29385.87</v>
      </c>
      <c r="H8659" s="98">
        <v>3878.93</v>
      </c>
    </row>
    <row r="8660" spans="1:8" x14ac:dyDescent="0.2">
      <c r="A8660" s="98" t="s">
        <v>71</v>
      </c>
      <c r="B8660" s="98" t="s">
        <v>54</v>
      </c>
      <c r="C8660" s="98" t="s">
        <v>80</v>
      </c>
      <c r="D8660" s="106">
        <v>43132</v>
      </c>
      <c r="E8660" s="98" t="s">
        <v>192</v>
      </c>
      <c r="F8660" s="100">
        <v>43101</v>
      </c>
      <c r="G8660" s="98">
        <v>1325.34</v>
      </c>
      <c r="H8660" s="98">
        <v>174.92</v>
      </c>
    </row>
    <row r="8661" spans="1:8" x14ac:dyDescent="0.2">
      <c r="A8661" s="98" t="s">
        <v>71</v>
      </c>
      <c r="B8661" s="98" t="s">
        <v>54</v>
      </c>
      <c r="C8661" s="98" t="s">
        <v>80</v>
      </c>
      <c r="D8661" s="106">
        <v>43132</v>
      </c>
      <c r="E8661" s="98" t="s">
        <v>199</v>
      </c>
      <c r="F8661" s="100">
        <v>43101</v>
      </c>
      <c r="G8661" s="98">
        <v>30711.21</v>
      </c>
      <c r="H8661" s="98">
        <v>1627.76</v>
      </c>
    </row>
    <row r="8662" spans="1:8" x14ac:dyDescent="0.2">
      <c r="A8662" s="98" t="s">
        <v>71</v>
      </c>
      <c r="B8662" s="98" t="s">
        <v>54</v>
      </c>
      <c r="C8662" s="98" t="s">
        <v>81</v>
      </c>
      <c r="D8662" s="106">
        <v>43132</v>
      </c>
      <c r="E8662" s="98" t="s">
        <v>198</v>
      </c>
      <c r="F8662" s="100">
        <v>43101</v>
      </c>
      <c r="G8662" s="98">
        <v>92806.94</v>
      </c>
      <c r="H8662" s="98">
        <v>-2413</v>
      </c>
    </row>
    <row r="8663" spans="1:8" x14ac:dyDescent="0.2">
      <c r="A8663" s="98" t="s">
        <v>71</v>
      </c>
      <c r="B8663" s="98" t="s">
        <v>54</v>
      </c>
      <c r="C8663" s="98" t="s">
        <v>81</v>
      </c>
      <c r="D8663" s="106">
        <v>43132</v>
      </c>
      <c r="E8663" s="98" t="s">
        <v>195</v>
      </c>
      <c r="F8663" s="100">
        <v>43101</v>
      </c>
      <c r="G8663" s="98">
        <v>88802.02</v>
      </c>
      <c r="H8663" s="98">
        <v>5772.13</v>
      </c>
    </row>
    <row r="8664" spans="1:8" x14ac:dyDescent="0.2">
      <c r="A8664" s="98" t="s">
        <v>71</v>
      </c>
      <c r="B8664" s="98" t="s">
        <v>54</v>
      </c>
      <c r="C8664" s="98" t="s">
        <v>81</v>
      </c>
      <c r="D8664" s="106">
        <v>43132</v>
      </c>
      <c r="E8664" s="98" t="s">
        <v>194</v>
      </c>
      <c r="F8664" s="100">
        <v>43101</v>
      </c>
      <c r="G8664" s="98">
        <v>4004.92</v>
      </c>
      <c r="H8664" s="98">
        <v>260.36</v>
      </c>
    </row>
    <row r="8665" spans="1:8" x14ac:dyDescent="0.2">
      <c r="A8665" s="98" t="s">
        <v>71</v>
      </c>
      <c r="B8665" s="98" t="s">
        <v>54</v>
      </c>
      <c r="C8665" s="98" t="s">
        <v>81</v>
      </c>
      <c r="D8665" s="106">
        <v>43132</v>
      </c>
      <c r="E8665" s="98" t="s">
        <v>199</v>
      </c>
      <c r="F8665" s="100">
        <v>43101</v>
      </c>
      <c r="G8665" s="98">
        <v>92806.94</v>
      </c>
      <c r="H8665" s="98">
        <v>2413</v>
      </c>
    </row>
    <row r="8666" spans="1:8" x14ac:dyDescent="0.2">
      <c r="A8666" s="98" t="s">
        <v>71</v>
      </c>
      <c r="B8666" s="98" t="s">
        <v>54</v>
      </c>
      <c r="C8666" s="98" t="s">
        <v>82</v>
      </c>
      <c r="D8666" s="106">
        <v>43132</v>
      </c>
      <c r="E8666" s="98" t="s">
        <v>198</v>
      </c>
      <c r="F8666" s="100">
        <v>43101</v>
      </c>
      <c r="G8666" s="98">
        <v>27486.22</v>
      </c>
      <c r="H8666" s="98">
        <v>-1044.52</v>
      </c>
    </row>
    <row r="8667" spans="1:8" x14ac:dyDescent="0.2">
      <c r="A8667" s="98" t="s">
        <v>71</v>
      </c>
      <c r="B8667" s="98" t="s">
        <v>54</v>
      </c>
      <c r="C8667" s="98" t="s">
        <v>82</v>
      </c>
      <c r="D8667" s="106">
        <v>43132</v>
      </c>
      <c r="E8667" s="98" t="s">
        <v>197</v>
      </c>
      <c r="F8667" s="100">
        <v>43101</v>
      </c>
      <c r="G8667" s="98">
        <v>26300.09</v>
      </c>
      <c r="H8667" s="98">
        <v>2498.48</v>
      </c>
    </row>
    <row r="8668" spans="1:8" x14ac:dyDescent="0.2">
      <c r="A8668" s="98" t="s">
        <v>71</v>
      </c>
      <c r="B8668" s="98" t="s">
        <v>54</v>
      </c>
      <c r="C8668" s="98" t="s">
        <v>82</v>
      </c>
      <c r="D8668" s="106">
        <v>43132</v>
      </c>
      <c r="E8668" s="98" t="s">
        <v>196</v>
      </c>
      <c r="F8668" s="100">
        <v>43101</v>
      </c>
      <c r="G8668" s="98">
        <v>1186.1300000000001</v>
      </c>
      <c r="H8668" s="98">
        <v>112.7</v>
      </c>
    </row>
    <row r="8669" spans="1:8" x14ac:dyDescent="0.2">
      <c r="A8669" s="98" t="s">
        <v>71</v>
      </c>
      <c r="B8669" s="98" t="s">
        <v>54</v>
      </c>
      <c r="C8669" s="98" t="s">
        <v>82</v>
      </c>
      <c r="D8669" s="106">
        <v>43132</v>
      </c>
      <c r="E8669" s="98" t="s">
        <v>199</v>
      </c>
      <c r="F8669" s="100">
        <v>43101</v>
      </c>
      <c r="G8669" s="98">
        <v>27486.22</v>
      </c>
      <c r="H8669" s="98">
        <v>1044.52</v>
      </c>
    </row>
    <row r="8670" spans="1:8" x14ac:dyDescent="0.2">
      <c r="A8670" s="98" t="s">
        <v>71</v>
      </c>
      <c r="B8670" s="98" t="s">
        <v>55</v>
      </c>
      <c r="C8670" s="98" t="s">
        <v>80</v>
      </c>
      <c r="D8670" s="106">
        <v>43132</v>
      </c>
      <c r="E8670" s="98" t="s">
        <v>198</v>
      </c>
      <c r="F8670" s="100">
        <v>43101</v>
      </c>
      <c r="G8670" s="98">
        <v>34117</v>
      </c>
      <c r="H8670" s="98">
        <v>-1808.2</v>
      </c>
    </row>
    <row r="8671" spans="1:8" x14ac:dyDescent="0.2">
      <c r="A8671" s="98" t="s">
        <v>71</v>
      </c>
      <c r="B8671" s="98" t="s">
        <v>55</v>
      </c>
      <c r="C8671" s="98" t="s">
        <v>80</v>
      </c>
      <c r="D8671" s="106">
        <v>43132</v>
      </c>
      <c r="E8671" s="98" t="s">
        <v>193</v>
      </c>
      <c r="F8671" s="100">
        <v>43101</v>
      </c>
      <c r="G8671" s="98">
        <v>32644.720000000001</v>
      </c>
      <c r="H8671" s="98">
        <v>4309.1400000000003</v>
      </c>
    </row>
    <row r="8672" spans="1:8" x14ac:dyDescent="0.2">
      <c r="A8672" s="98" t="s">
        <v>71</v>
      </c>
      <c r="B8672" s="98" t="s">
        <v>55</v>
      </c>
      <c r="C8672" s="98" t="s">
        <v>80</v>
      </c>
      <c r="D8672" s="106">
        <v>43132</v>
      </c>
      <c r="E8672" s="98" t="s">
        <v>192</v>
      </c>
      <c r="F8672" s="100">
        <v>43101</v>
      </c>
      <c r="G8672" s="98">
        <v>1472.28</v>
      </c>
      <c r="H8672" s="98">
        <v>194.3</v>
      </c>
    </row>
    <row r="8673" spans="1:8" x14ac:dyDescent="0.2">
      <c r="A8673" s="98" t="s">
        <v>71</v>
      </c>
      <c r="B8673" s="98" t="s">
        <v>55</v>
      </c>
      <c r="C8673" s="98" t="s">
        <v>80</v>
      </c>
      <c r="D8673" s="106">
        <v>43132</v>
      </c>
      <c r="E8673" s="98" t="s">
        <v>199</v>
      </c>
      <c r="F8673" s="100">
        <v>43101</v>
      </c>
      <c r="G8673" s="98">
        <v>34117</v>
      </c>
      <c r="H8673" s="98">
        <v>1808.2</v>
      </c>
    </row>
    <row r="8674" spans="1:8" x14ac:dyDescent="0.2">
      <c r="A8674" s="98" t="s">
        <v>71</v>
      </c>
      <c r="B8674" s="98" t="s">
        <v>55</v>
      </c>
      <c r="C8674" s="98" t="s">
        <v>81</v>
      </c>
      <c r="D8674" s="106">
        <v>43132</v>
      </c>
      <c r="E8674" s="98" t="s">
        <v>198</v>
      </c>
      <c r="F8674" s="100">
        <v>43101</v>
      </c>
      <c r="G8674" s="98">
        <v>106984.45</v>
      </c>
      <c r="H8674" s="98">
        <v>-2781.61</v>
      </c>
    </row>
    <row r="8675" spans="1:8" x14ac:dyDescent="0.2">
      <c r="A8675" s="98" t="s">
        <v>71</v>
      </c>
      <c r="B8675" s="98" t="s">
        <v>55</v>
      </c>
      <c r="C8675" s="98" t="s">
        <v>81</v>
      </c>
      <c r="D8675" s="106">
        <v>43132</v>
      </c>
      <c r="E8675" s="98" t="s">
        <v>195</v>
      </c>
      <c r="F8675" s="100">
        <v>43101</v>
      </c>
      <c r="G8675" s="98">
        <v>102367.62</v>
      </c>
      <c r="H8675" s="98">
        <v>6653.88</v>
      </c>
    </row>
    <row r="8676" spans="1:8" x14ac:dyDescent="0.2">
      <c r="A8676" s="98" t="s">
        <v>71</v>
      </c>
      <c r="B8676" s="98" t="s">
        <v>55</v>
      </c>
      <c r="C8676" s="98" t="s">
        <v>81</v>
      </c>
      <c r="D8676" s="106">
        <v>43132</v>
      </c>
      <c r="E8676" s="98" t="s">
        <v>194</v>
      </c>
      <c r="F8676" s="100">
        <v>43101</v>
      </c>
      <c r="G8676" s="98">
        <v>4616.83</v>
      </c>
      <c r="H8676" s="98">
        <v>300.12</v>
      </c>
    </row>
    <row r="8677" spans="1:8" x14ac:dyDescent="0.2">
      <c r="A8677" s="98" t="s">
        <v>71</v>
      </c>
      <c r="B8677" s="98" t="s">
        <v>55</v>
      </c>
      <c r="C8677" s="98" t="s">
        <v>81</v>
      </c>
      <c r="D8677" s="106">
        <v>43132</v>
      </c>
      <c r="E8677" s="98" t="s">
        <v>199</v>
      </c>
      <c r="F8677" s="100">
        <v>43101</v>
      </c>
      <c r="G8677" s="98">
        <v>106984.45</v>
      </c>
      <c r="H8677" s="98">
        <v>2781.61</v>
      </c>
    </row>
    <row r="8678" spans="1:8" x14ac:dyDescent="0.2">
      <c r="A8678" s="98" t="s">
        <v>71</v>
      </c>
      <c r="B8678" s="98" t="s">
        <v>55</v>
      </c>
      <c r="C8678" s="98" t="s">
        <v>82</v>
      </c>
      <c r="D8678" s="106">
        <v>43132</v>
      </c>
      <c r="E8678" s="98" t="s">
        <v>199</v>
      </c>
      <c r="F8678" s="100">
        <v>43101</v>
      </c>
      <c r="G8678" s="98">
        <v>36647</v>
      </c>
      <c r="H8678" s="98">
        <v>1392.64</v>
      </c>
    </row>
    <row r="8679" spans="1:8" x14ac:dyDescent="0.2">
      <c r="A8679" s="98" t="s">
        <v>71</v>
      </c>
      <c r="B8679" s="98" t="s">
        <v>55</v>
      </c>
      <c r="C8679" s="98" t="s">
        <v>82</v>
      </c>
      <c r="D8679" s="106">
        <v>43132</v>
      </c>
      <c r="E8679" s="98" t="s">
        <v>198</v>
      </c>
      <c r="F8679" s="100">
        <v>43101</v>
      </c>
      <c r="G8679" s="98">
        <v>36647</v>
      </c>
      <c r="H8679" s="98">
        <v>-1392.64</v>
      </c>
    </row>
    <row r="8680" spans="1:8" x14ac:dyDescent="0.2">
      <c r="A8680" s="98" t="s">
        <v>71</v>
      </c>
      <c r="B8680" s="98" t="s">
        <v>55</v>
      </c>
      <c r="C8680" s="98" t="s">
        <v>82</v>
      </c>
      <c r="D8680" s="106">
        <v>43132</v>
      </c>
      <c r="E8680" s="98" t="s">
        <v>197</v>
      </c>
      <c r="F8680" s="100">
        <v>43101</v>
      </c>
      <c r="G8680" s="98">
        <v>35065.51</v>
      </c>
      <c r="H8680" s="98">
        <v>3331.22</v>
      </c>
    </row>
    <row r="8681" spans="1:8" x14ac:dyDescent="0.2">
      <c r="A8681" s="98" t="s">
        <v>71</v>
      </c>
      <c r="B8681" s="98" t="s">
        <v>55</v>
      </c>
      <c r="C8681" s="98" t="s">
        <v>82</v>
      </c>
      <c r="D8681" s="106">
        <v>43132</v>
      </c>
      <c r="E8681" s="98" t="s">
        <v>196</v>
      </c>
      <c r="F8681" s="100">
        <v>43101</v>
      </c>
      <c r="G8681" s="98">
        <v>1581.49</v>
      </c>
      <c r="H8681" s="98">
        <v>150.22</v>
      </c>
    </row>
    <row r="8682" spans="1:8" x14ac:dyDescent="0.2">
      <c r="A8682" s="98" t="s">
        <v>71</v>
      </c>
      <c r="B8682" s="98" t="s">
        <v>54</v>
      </c>
      <c r="C8682" s="98" t="s">
        <v>82</v>
      </c>
      <c r="D8682" s="106">
        <v>43132</v>
      </c>
      <c r="E8682" s="98" t="s">
        <v>197</v>
      </c>
      <c r="F8682" s="100">
        <v>43101</v>
      </c>
      <c r="G8682" s="98">
        <v>38170.54</v>
      </c>
      <c r="H8682" s="98">
        <v>3626.15</v>
      </c>
    </row>
    <row r="8683" spans="1:8" x14ac:dyDescent="0.2">
      <c r="A8683" s="98" t="s">
        <v>71</v>
      </c>
      <c r="B8683" s="98" t="s">
        <v>54</v>
      </c>
      <c r="C8683" s="98" t="s">
        <v>82</v>
      </c>
      <c r="D8683" s="106">
        <v>43132</v>
      </c>
      <c r="E8683" s="98" t="s">
        <v>196</v>
      </c>
      <c r="F8683" s="100">
        <v>43101</v>
      </c>
      <c r="G8683" s="98">
        <v>1721.47</v>
      </c>
      <c r="H8683" s="98">
        <v>163.62</v>
      </c>
    </row>
    <row r="8684" spans="1:8" x14ac:dyDescent="0.2">
      <c r="A8684" s="98" t="s">
        <v>71</v>
      </c>
      <c r="B8684" s="98" t="s">
        <v>54</v>
      </c>
      <c r="C8684" s="98" t="s">
        <v>82</v>
      </c>
      <c r="D8684" s="106">
        <v>43132</v>
      </c>
      <c r="E8684" s="98" t="s">
        <v>199</v>
      </c>
      <c r="F8684" s="100">
        <v>43101</v>
      </c>
      <c r="G8684" s="98">
        <v>39892.01</v>
      </c>
      <c r="H8684" s="98">
        <v>1515.83</v>
      </c>
    </row>
    <row r="8685" spans="1:8" x14ac:dyDescent="0.2">
      <c r="A8685" s="98" t="s">
        <v>71</v>
      </c>
      <c r="B8685" s="98" t="s">
        <v>54</v>
      </c>
      <c r="C8685" s="98" t="s">
        <v>80</v>
      </c>
      <c r="D8685" s="106">
        <v>43132</v>
      </c>
      <c r="E8685" s="98" t="s">
        <v>198</v>
      </c>
      <c r="F8685" s="100">
        <v>43101</v>
      </c>
      <c r="G8685" s="98">
        <v>45606.35</v>
      </c>
      <c r="H8685" s="98">
        <v>-2417.09</v>
      </c>
    </row>
    <row r="8686" spans="1:8" x14ac:dyDescent="0.2">
      <c r="A8686" s="98" t="s">
        <v>71</v>
      </c>
      <c r="B8686" s="98" t="s">
        <v>54</v>
      </c>
      <c r="C8686" s="98" t="s">
        <v>80</v>
      </c>
      <c r="D8686" s="106">
        <v>43132</v>
      </c>
      <c r="E8686" s="98" t="s">
        <v>193</v>
      </c>
      <c r="F8686" s="100">
        <v>43101</v>
      </c>
      <c r="G8686" s="98">
        <v>43638.239999999998</v>
      </c>
      <c r="H8686" s="98">
        <v>5760.34</v>
      </c>
    </row>
    <row r="8687" spans="1:8" x14ac:dyDescent="0.2">
      <c r="A8687" s="98" t="s">
        <v>71</v>
      </c>
      <c r="B8687" s="98" t="s">
        <v>54</v>
      </c>
      <c r="C8687" s="98" t="s">
        <v>80</v>
      </c>
      <c r="D8687" s="106">
        <v>43132</v>
      </c>
      <c r="E8687" s="98" t="s">
        <v>192</v>
      </c>
      <c r="F8687" s="100">
        <v>43101</v>
      </c>
      <c r="G8687" s="98">
        <v>1968.11</v>
      </c>
      <c r="H8687" s="98">
        <v>259.83</v>
      </c>
    </row>
    <row r="8688" spans="1:8" x14ac:dyDescent="0.2">
      <c r="A8688" s="98" t="s">
        <v>71</v>
      </c>
      <c r="B8688" s="98" t="s">
        <v>54</v>
      </c>
      <c r="C8688" s="98" t="s">
        <v>80</v>
      </c>
      <c r="D8688" s="106">
        <v>43132</v>
      </c>
      <c r="E8688" s="98" t="s">
        <v>199</v>
      </c>
      <c r="F8688" s="100">
        <v>43101</v>
      </c>
      <c r="G8688" s="98">
        <v>45606.35</v>
      </c>
      <c r="H8688" s="98">
        <v>2417.09</v>
      </c>
    </row>
    <row r="8689" spans="1:8" x14ac:dyDescent="0.2">
      <c r="A8689" s="98" t="s">
        <v>71</v>
      </c>
      <c r="B8689" s="98" t="s">
        <v>54</v>
      </c>
      <c r="C8689" s="98" t="s">
        <v>81</v>
      </c>
      <c r="D8689" s="106">
        <v>43132</v>
      </c>
      <c r="E8689" s="98" t="s">
        <v>198</v>
      </c>
      <c r="F8689" s="100">
        <v>43101</v>
      </c>
      <c r="G8689" s="98">
        <v>141868.67000000001</v>
      </c>
      <c r="H8689" s="98">
        <v>-3688.69</v>
      </c>
    </row>
    <row r="8690" spans="1:8" x14ac:dyDescent="0.2">
      <c r="A8690" s="98" t="s">
        <v>71</v>
      </c>
      <c r="B8690" s="98" t="s">
        <v>54</v>
      </c>
      <c r="C8690" s="98" t="s">
        <v>81</v>
      </c>
      <c r="D8690" s="106">
        <v>43132</v>
      </c>
      <c r="E8690" s="98" t="s">
        <v>195</v>
      </c>
      <c r="F8690" s="100">
        <v>43101</v>
      </c>
      <c r="G8690" s="98">
        <v>135746.57999999999</v>
      </c>
      <c r="H8690" s="98">
        <v>8823.48</v>
      </c>
    </row>
    <row r="8691" spans="1:8" x14ac:dyDescent="0.2">
      <c r="A8691" s="98" t="s">
        <v>71</v>
      </c>
      <c r="B8691" s="98" t="s">
        <v>54</v>
      </c>
      <c r="C8691" s="98" t="s">
        <v>81</v>
      </c>
      <c r="D8691" s="106">
        <v>43132</v>
      </c>
      <c r="E8691" s="98" t="s">
        <v>194</v>
      </c>
      <c r="F8691" s="100">
        <v>43101</v>
      </c>
      <c r="G8691" s="98">
        <v>6122.09</v>
      </c>
      <c r="H8691" s="98">
        <v>397.98</v>
      </c>
    </row>
    <row r="8692" spans="1:8" x14ac:dyDescent="0.2">
      <c r="A8692" s="98" t="s">
        <v>71</v>
      </c>
      <c r="B8692" s="98" t="s">
        <v>54</v>
      </c>
      <c r="C8692" s="98" t="s">
        <v>81</v>
      </c>
      <c r="D8692" s="106">
        <v>43132</v>
      </c>
      <c r="E8692" s="98" t="s">
        <v>199</v>
      </c>
      <c r="F8692" s="100">
        <v>43101</v>
      </c>
      <c r="G8692" s="98">
        <v>141868.67000000001</v>
      </c>
      <c r="H8692" s="98">
        <v>3688.69</v>
      </c>
    </row>
    <row r="8693" spans="1:8" x14ac:dyDescent="0.2">
      <c r="A8693" s="98" t="s">
        <v>71</v>
      </c>
      <c r="B8693" s="98" t="s">
        <v>54</v>
      </c>
      <c r="C8693" s="98" t="s">
        <v>82</v>
      </c>
      <c r="D8693" s="106">
        <v>43132</v>
      </c>
      <c r="E8693" s="98" t="s">
        <v>198</v>
      </c>
      <c r="F8693" s="100">
        <v>43101</v>
      </c>
      <c r="G8693" s="98">
        <v>39892.01</v>
      </c>
      <c r="H8693" s="98">
        <v>-1515.83</v>
      </c>
    </row>
    <row r="8694" spans="1:8" x14ac:dyDescent="0.2">
      <c r="A8694" s="98" t="s">
        <v>71</v>
      </c>
      <c r="B8694" s="98" t="s">
        <v>55</v>
      </c>
      <c r="C8694" s="98" t="s">
        <v>80</v>
      </c>
      <c r="D8694" s="106">
        <v>43132</v>
      </c>
      <c r="E8694" s="98" t="s">
        <v>198</v>
      </c>
      <c r="F8694" s="100">
        <v>43101</v>
      </c>
      <c r="G8694" s="98">
        <v>182316.06</v>
      </c>
      <c r="H8694" s="98">
        <v>-9662.7199999999993</v>
      </c>
    </row>
    <row r="8695" spans="1:8" x14ac:dyDescent="0.2">
      <c r="A8695" s="98" t="s">
        <v>71</v>
      </c>
      <c r="B8695" s="98" t="s">
        <v>55</v>
      </c>
      <c r="C8695" s="98" t="s">
        <v>80</v>
      </c>
      <c r="D8695" s="106">
        <v>43132</v>
      </c>
      <c r="E8695" s="98" t="s">
        <v>193</v>
      </c>
      <c r="F8695" s="100">
        <v>43101</v>
      </c>
      <c r="G8695" s="98">
        <v>174448.5</v>
      </c>
      <c r="H8695" s="98">
        <v>23027.21</v>
      </c>
    </row>
    <row r="8696" spans="1:8" x14ac:dyDescent="0.2">
      <c r="A8696" s="98" t="s">
        <v>71</v>
      </c>
      <c r="B8696" s="98" t="s">
        <v>55</v>
      </c>
      <c r="C8696" s="98" t="s">
        <v>80</v>
      </c>
      <c r="D8696" s="106">
        <v>43132</v>
      </c>
      <c r="E8696" s="98" t="s">
        <v>192</v>
      </c>
      <c r="F8696" s="100">
        <v>43101</v>
      </c>
      <c r="G8696" s="98">
        <v>7867.56</v>
      </c>
      <c r="H8696" s="98">
        <v>1038.46</v>
      </c>
    </row>
    <row r="8697" spans="1:8" x14ac:dyDescent="0.2">
      <c r="A8697" s="98" t="s">
        <v>71</v>
      </c>
      <c r="B8697" s="98" t="s">
        <v>55</v>
      </c>
      <c r="C8697" s="98" t="s">
        <v>80</v>
      </c>
      <c r="D8697" s="106">
        <v>43132</v>
      </c>
      <c r="E8697" s="98" t="s">
        <v>199</v>
      </c>
      <c r="F8697" s="100">
        <v>43101</v>
      </c>
      <c r="G8697" s="98">
        <v>182316.06</v>
      </c>
      <c r="H8697" s="98">
        <v>9662.7199999999993</v>
      </c>
    </row>
    <row r="8698" spans="1:8" x14ac:dyDescent="0.2">
      <c r="A8698" s="98" t="s">
        <v>71</v>
      </c>
      <c r="B8698" s="98" t="s">
        <v>55</v>
      </c>
      <c r="C8698" s="98" t="s">
        <v>81</v>
      </c>
      <c r="D8698" s="106">
        <v>43132</v>
      </c>
      <c r="E8698" s="98" t="s">
        <v>198</v>
      </c>
      <c r="F8698" s="100">
        <v>43101</v>
      </c>
      <c r="G8698" s="98">
        <v>517491.98</v>
      </c>
      <c r="H8698" s="98">
        <v>-13454.83</v>
      </c>
    </row>
    <row r="8699" spans="1:8" x14ac:dyDescent="0.2">
      <c r="A8699" s="98" t="s">
        <v>71</v>
      </c>
      <c r="B8699" s="98" t="s">
        <v>55</v>
      </c>
      <c r="C8699" s="98" t="s">
        <v>81</v>
      </c>
      <c r="D8699" s="106">
        <v>43132</v>
      </c>
      <c r="E8699" s="98" t="s">
        <v>195</v>
      </c>
      <c r="F8699" s="100">
        <v>43101</v>
      </c>
      <c r="G8699" s="98">
        <v>495160.25</v>
      </c>
      <c r="H8699" s="98">
        <v>32185.47</v>
      </c>
    </row>
    <row r="8700" spans="1:8" x14ac:dyDescent="0.2">
      <c r="A8700" s="98" t="s">
        <v>71</v>
      </c>
      <c r="B8700" s="98" t="s">
        <v>55</v>
      </c>
      <c r="C8700" s="98" t="s">
        <v>81</v>
      </c>
      <c r="D8700" s="106">
        <v>43132</v>
      </c>
      <c r="E8700" s="98" t="s">
        <v>194</v>
      </c>
      <c r="F8700" s="100">
        <v>43101</v>
      </c>
      <c r="G8700" s="98">
        <v>22331.73</v>
      </c>
      <c r="H8700" s="98">
        <v>1451.52</v>
      </c>
    </row>
    <row r="8701" spans="1:8" x14ac:dyDescent="0.2">
      <c r="A8701" s="98" t="s">
        <v>71</v>
      </c>
      <c r="B8701" s="98" t="s">
        <v>55</v>
      </c>
      <c r="C8701" s="98" t="s">
        <v>81</v>
      </c>
      <c r="D8701" s="106">
        <v>43132</v>
      </c>
      <c r="E8701" s="98" t="s">
        <v>199</v>
      </c>
      <c r="F8701" s="100">
        <v>43101</v>
      </c>
      <c r="G8701" s="98">
        <v>517491.98</v>
      </c>
      <c r="H8701" s="98">
        <v>13454.83</v>
      </c>
    </row>
    <row r="8702" spans="1:8" x14ac:dyDescent="0.2">
      <c r="A8702" s="98" t="s">
        <v>71</v>
      </c>
      <c r="B8702" s="98" t="s">
        <v>55</v>
      </c>
      <c r="C8702" s="98" t="s">
        <v>82</v>
      </c>
      <c r="D8702" s="106">
        <v>43132</v>
      </c>
      <c r="E8702" s="98" t="s">
        <v>199</v>
      </c>
      <c r="F8702" s="100">
        <v>43101</v>
      </c>
      <c r="G8702" s="98">
        <v>192967.86</v>
      </c>
      <c r="H8702" s="98">
        <v>7332.84</v>
      </c>
    </row>
    <row r="8703" spans="1:8" x14ac:dyDescent="0.2">
      <c r="A8703" s="98" t="s">
        <v>71</v>
      </c>
      <c r="B8703" s="98" t="s">
        <v>55</v>
      </c>
      <c r="C8703" s="98" t="s">
        <v>82</v>
      </c>
      <c r="D8703" s="106">
        <v>43132</v>
      </c>
      <c r="E8703" s="98" t="s">
        <v>198</v>
      </c>
      <c r="F8703" s="100">
        <v>43101</v>
      </c>
      <c r="G8703" s="98">
        <v>192967.86</v>
      </c>
      <c r="H8703" s="98">
        <v>-7332.84</v>
      </c>
    </row>
    <row r="8704" spans="1:8" x14ac:dyDescent="0.2">
      <c r="A8704" s="98" t="s">
        <v>71</v>
      </c>
      <c r="B8704" s="98" t="s">
        <v>55</v>
      </c>
      <c r="C8704" s="98" t="s">
        <v>82</v>
      </c>
      <c r="D8704" s="106">
        <v>43132</v>
      </c>
      <c r="E8704" s="98" t="s">
        <v>197</v>
      </c>
      <c r="F8704" s="100">
        <v>43101</v>
      </c>
      <c r="G8704" s="98">
        <v>184640.63</v>
      </c>
      <c r="H8704" s="98">
        <v>17540.919999999998</v>
      </c>
    </row>
    <row r="8705" spans="1:8" x14ac:dyDescent="0.2">
      <c r="A8705" s="98" t="s">
        <v>71</v>
      </c>
      <c r="B8705" s="98" t="s">
        <v>55</v>
      </c>
      <c r="C8705" s="98" t="s">
        <v>82</v>
      </c>
      <c r="D8705" s="106">
        <v>43132</v>
      </c>
      <c r="E8705" s="98" t="s">
        <v>196</v>
      </c>
      <c r="F8705" s="100">
        <v>43101</v>
      </c>
      <c r="G8705" s="98">
        <v>8327.23</v>
      </c>
      <c r="H8705" s="98">
        <v>791.09</v>
      </c>
    </row>
    <row r="8706" spans="1:8" x14ac:dyDescent="0.2">
      <c r="A8706" s="98" t="s">
        <v>71</v>
      </c>
      <c r="B8706" s="98" t="s">
        <v>55</v>
      </c>
      <c r="C8706" s="98" t="s">
        <v>80</v>
      </c>
      <c r="D8706" s="106">
        <v>43466</v>
      </c>
      <c r="E8706" s="98" t="s">
        <v>198</v>
      </c>
      <c r="F8706" s="100">
        <v>43405</v>
      </c>
      <c r="G8706" s="98">
        <v>1499.96</v>
      </c>
      <c r="H8706" s="98">
        <v>-106.49</v>
      </c>
    </row>
    <row r="8707" spans="1:8" x14ac:dyDescent="0.2">
      <c r="A8707" s="98" t="s">
        <v>71</v>
      </c>
      <c r="B8707" s="98" t="s">
        <v>55</v>
      </c>
      <c r="C8707" s="98" t="s">
        <v>81</v>
      </c>
      <c r="D8707" s="106">
        <v>43466</v>
      </c>
      <c r="E8707" s="98" t="s">
        <v>195</v>
      </c>
      <c r="F8707" s="100">
        <v>43405</v>
      </c>
      <c r="G8707" s="98">
        <v>5980</v>
      </c>
      <c r="H8707" s="98">
        <v>388.73</v>
      </c>
    </row>
    <row r="8708" spans="1:8" x14ac:dyDescent="0.2">
      <c r="A8708" s="98" t="s">
        <v>71</v>
      </c>
      <c r="B8708" s="98" t="s">
        <v>55</v>
      </c>
      <c r="C8708" s="98" t="s">
        <v>81</v>
      </c>
      <c r="D8708" s="106">
        <v>43466</v>
      </c>
      <c r="E8708" s="98" t="s">
        <v>194</v>
      </c>
      <c r="F8708" s="100">
        <v>43405</v>
      </c>
      <c r="G8708" s="98">
        <v>240.41</v>
      </c>
      <c r="H8708" s="98">
        <v>15.62</v>
      </c>
    </row>
    <row r="8709" spans="1:8" x14ac:dyDescent="0.2">
      <c r="A8709" s="98" t="s">
        <v>71</v>
      </c>
      <c r="B8709" s="98" t="s">
        <v>55</v>
      </c>
      <c r="C8709" s="98" t="s">
        <v>81</v>
      </c>
      <c r="D8709" s="106">
        <v>43466</v>
      </c>
      <c r="E8709" s="98" t="s">
        <v>199</v>
      </c>
      <c r="F8709" s="100">
        <v>43405</v>
      </c>
      <c r="G8709" s="98">
        <v>6220.41</v>
      </c>
      <c r="H8709" s="98">
        <v>217.74</v>
      </c>
    </row>
    <row r="8710" spans="1:8" x14ac:dyDescent="0.2">
      <c r="A8710" s="98" t="s">
        <v>71</v>
      </c>
      <c r="B8710" s="98" t="s">
        <v>55</v>
      </c>
      <c r="C8710" s="98" t="s">
        <v>81</v>
      </c>
      <c r="D8710" s="106">
        <v>43466</v>
      </c>
      <c r="E8710" s="98" t="s">
        <v>198</v>
      </c>
      <c r="F8710" s="100">
        <v>43405</v>
      </c>
      <c r="G8710" s="98">
        <v>6220.41</v>
      </c>
      <c r="H8710" s="98">
        <v>-217.74</v>
      </c>
    </row>
    <row r="8711" spans="1:8" x14ac:dyDescent="0.2">
      <c r="A8711" s="98" t="s">
        <v>71</v>
      </c>
      <c r="B8711" s="98" t="s">
        <v>55</v>
      </c>
      <c r="C8711" s="98" t="s">
        <v>82</v>
      </c>
      <c r="D8711" s="106">
        <v>43466</v>
      </c>
      <c r="E8711" s="98" t="s">
        <v>197</v>
      </c>
      <c r="F8711" s="100">
        <v>43405</v>
      </c>
      <c r="G8711" s="98">
        <v>1447</v>
      </c>
      <c r="H8711" s="98">
        <v>136.02000000000001</v>
      </c>
    </row>
    <row r="8712" spans="1:8" x14ac:dyDescent="0.2">
      <c r="A8712" s="98" t="s">
        <v>71</v>
      </c>
      <c r="B8712" s="98" t="s">
        <v>55</v>
      </c>
      <c r="C8712" s="98" t="s">
        <v>82</v>
      </c>
      <c r="D8712" s="106">
        <v>43466</v>
      </c>
      <c r="E8712" s="98" t="s">
        <v>196</v>
      </c>
      <c r="F8712" s="100">
        <v>43405</v>
      </c>
      <c r="G8712" s="98">
        <v>58.17</v>
      </c>
      <c r="H8712" s="98">
        <v>5.47</v>
      </c>
    </row>
    <row r="8713" spans="1:8" x14ac:dyDescent="0.2">
      <c r="A8713" s="98" t="s">
        <v>71</v>
      </c>
      <c r="B8713" s="98" t="s">
        <v>55</v>
      </c>
      <c r="C8713" s="98" t="s">
        <v>82</v>
      </c>
      <c r="D8713" s="106">
        <v>43466</v>
      </c>
      <c r="E8713" s="98" t="s">
        <v>198</v>
      </c>
      <c r="F8713" s="100">
        <v>43405</v>
      </c>
      <c r="G8713" s="98">
        <v>1505.17</v>
      </c>
      <c r="H8713" s="98">
        <v>-78.27</v>
      </c>
    </row>
    <row r="8714" spans="1:8" x14ac:dyDescent="0.2">
      <c r="A8714" s="98" t="s">
        <v>71</v>
      </c>
      <c r="B8714" s="98" t="s">
        <v>55</v>
      </c>
      <c r="C8714" s="98" t="s">
        <v>81</v>
      </c>
      <c r="D8714" s="106">
        <v>43160</v>
      </c>
      <c r="E8714" s="98" t="s">
        <v>194</v>
      </c>
      <c r="F8714" s="100">
        <v>43101</v>
      </c>
      <c r="G8714" s="98">
        <v>2737.51</v>
      </c>
      <c r="H8714" s="98">
        <v>177.93</v>
      </c>
    </row>
    <row r="8715" spans="1:8" x14ac:dyDescent="0.2">
      <c r="A8715" s="98" t="s">
        <v>71</v>
      </c>
      <c r="B8715" s="98" t="s">
        <v>55</v>
      </c>
      <c r="C8715" s="98" t="s">
        <v>81</v>
      </c>
      <c r="D8715" s="106">
        <v>43160</v>
      </c>
      <c r="E8715" s="98" t="s">
        <v>199</v>
      </c>
      <c r="F8715" s="100">
        <v>43101</v>
      </c>
      <c r="G8715" s="98">
        <v>63436.02</v>
      </c>
      <c r="H8715" s="98">
        <v>1649.34</v>
      </c>
    </row>
    <row r="8716" spans="1:8" x14ac:dyDescent="0.2">
      <c r="A8716" s="98" t="s">
        <v>71</v>
      </c>
      <c r="B8716" s="98" t="s">
        <v>55</v>
      </c>
      <c r="C8716" s="98" t="s">
        <v>82</v>
      </c>
      <c r="D8716" s="106">
        <v>43160</v>
      </c>
      <c r="E8716" s="98" t="s">
        <v>198</v>
      </c>
      <c r="F8716" s="100">
        <v>43101</v>
      </c>
      <c r="G8716" s="98">
        <v>23615.32</v>
      </c>
      <c r="H8716" s="98">
        <v>-897.41</v>
      </c>
    </row>
    <row r="8717" spans="1:8" x14ac:dyDescent="0.2">
      <c r="A8717" s="98" t="s">
        <v>71</v>
      </c>
      <c r="B8717" s="98" t="s">
        <v>55</v>
      </c>
      <c r="C8717" s="98" t="s">
        <v>82</v>
      </c>
      <c r="D8717" s="106">
        <v>43160</v>
      </c>
      <c r="E8717" s="98" t="s">
        <v>197</v>
      </c>
      <c r="F8717" s="100">
        <v>43101</v>
      </c>
      <c r="G8717" s="98">
        <v>22596.25</v>
      </c>
      <c r="H8717" s="98">
        <v>2146.63</v>
      </c>
    </row>
    <row r="8718" spans="1:8" x14ac:dyDescent="0.2">
      <c r="A8718" s="98" t="s">
        <v>71</v>
      </c>
      <c r="B8718" s="98" t="s">
        <v>55</v>
      </c>
      <c r="C8718" s="98" t="s">
        <v>82</v>
      </c>
      <c r="D8718" s="106">
        <v>43160</v>
      </c>
      <c r="E8718" s="98" t="s">
        <v>196</v>
      </c>
      <c r="F8718" s="100">
        <v>43101</v>
      </c>
      <c r="G8718" s="98">
        <v>1019.07</v>
      </c>
      <c r="H8718" s="98">
        <v>96.81</v>
      </c>
    </row>
    <row r="8719" spans="1:8" x14ac:dyDescent="0.2">
      <c r="A8719" s="98" t="s">
        <v>71</v>
      </c>
      <c r="B8719" s="98" t="s">
        <v>55</v>
      </c>
      <c r="C8719" s="98" t="s">
        <v>82</v>
      </c>
      <c r="D8719" s="106">
        <v>43160</v>
      </c>
      <c r="E8719" s="98" t="s">
        <v>199</v>
      </c>
      <c r="F8719" s="100">
        <v>43101</v>
      </c>
      <c r="G8719" s="98">
        <v>23615.32</v>
      </c>
      <c r="H8719" s="98">
        <v>897.41</v>
      </c>
    </row>
    <row r="8720" spans="1:8" x14ac:dyDescent="0.2">
      <c r="A8720" s="98" t="s">
        <v>71</v>
      </c>
      <c r="B8720" s="98" t="s">
        <v>54</v>
      </c>
      <c r="C8720" s="98" t="s">
        <v>80</v>
      </c>
      <c r="D8720" s="106">
        <v>43160</v>
      </c>
      <c r="E8720" s="98" t="s">
        <v>198</v>
      </c>
      <c r="F8720" s="100">
        <v>43101</v>
      </c>
      <c r="G8720" s="98">
        <v>80309.78</v>
      </c>
      <c r="H8720" s="98">
        <v>-4256.3599999999997</v>
      </c>
    </row>
    <row r="8721" spans="1:8" x14ac:dyDescent="0.2">
      <c r="A8721" s="98" t="s">
        <v>71</v>
      </c>
      <c r="B8721" s="98" t="s">
        <v>54</v>
      </c>
      <c r="C8721" s="98" t="s">
        <v>80</v>
      </c>
      <c r="D8721" s="106">
        <v>43160</v>
      </c>
      <c r="E8721" s="98" t="s">
        <v>193</v>
      </c>
      <c r="F8721" s="100">
        <v>43101</v>
      </c>
      <c r="G8721" s="98">
        <v>76844.12</v>
      </c>
      <c r="H8721" s="98">
        <v>10143.370000000001</v>
      </c>
    </row>
    <row r="8722" spans="1:8" x14ac:dyDescent="0.2">
      <c r="A8722" s="98" t="s">
        <v>71</v>
      </c>
      <c r="B8722" s="98" t="s">
        <v>54</v>
      </c>
      <c r="C8722" s="98" t="s">
        <v>80</v>
      </c>
      <c r="D8722" s="106">
        <v>43160</v>
      </c>
      <c r="E8722" s="98" t="s">
        <v>192</v>
      </c>
      <c r="F8722" s="100">
        <v>43101</v>
      </c>
      <c r="G8722" s="98">
        <v>3465.66</v>
      </c>
      <c r="H8722" s="98">
        <v>457.57</v>
      </c>
    </row>
    <row r="8723" spans="1:8" x14ac:dyDescent="0.2">
      <c r="A8723" s="98" t="s">
        <v>71</v>
      </c>
      <c r="B8723" s="98" t="s">
        <v>54</v>
      </c>
      <c r="C8723" s="98" t="s">
        <v>80</v>
      </c>
      <c r="D8723" s="106">
        <v>43160</v>
      </c>
      <c r="E8723" s="98" t="s">
        <v>199</v>
      </c>
      <c r="F8723" s="100">
        <v>43101</v>
      </c>
      <c r="G8723" s="98">
        <v>80309.78</v>
      </c>
      <c r="H8723" s="98">
        <v>4256.3599999999997</v>
      </c>
    </row>
    <row r="8724" spans="1:8" x14ac:dyDescent="0.2">
      <c r="A8724" s="98" t="s">
        <v>71</v>
      </c>
      <c r="B8724" s="98" t="s">
        <v>54</v>
      </c>
      <c r="C8724" s="98" t="s">
        <v>81</v>
      </c>
      <c r="D8724" s="106">
        <v>43160</v>
      </c>
      <c r="E8724" s="98" t="s">
        <v>198</v>
      </c>
      <c r="F8724" s="100">
        <v>43101</v>
      </c>
      <c r="G8724" s="98">
        <v>298019.71999999997</v>
      </c>
      <c r="H8724" s="98">
        <v>-7748.54</v>
      </c>
    </row>
    <row r="8725" spans="1:8" x14ac:dyDescent="0.2">
      <c r="A8725" s="98" t="s">
        <v>71</v>
      </c>
      <c r="B8725" s="98" t="s">
        <v>54</v>
      </c>
      <c r="C8725" s="98" t="s">
        <v>81</v>
      </c>
      <c r="D8725" s="106">
        <v>43160</v>
      </c>
      <c r="E8725" s="98" t="s">
        <v>195</v>
      </c>
      <c r="F8725" s="100">
        <v>43101</v>
      </c>
      <c r="G8725" s="98">
        <v>285159</v>
      </c>
      <c r="H8725" s="98">
        <v>18535.349999999999</v>
      </c>
    </row>
    <row r="8726" spans="1:8" x14ac:dyDescent="0.2">
      <c r="A8726" s="98" t="s">
        <v>71</v>
      </c>
      <c r="B8726" s="98" t="s">
        <v>54</v>
      </c>
      <c r="C8726" s="98" t="s">
        <v>81</v>
      </c>
      <c r="D8726" s="106">
        <v>43160</v>
      </c>
      <c r="E8726" s="98" t="s">
        <v>194</v>
      </c>
      <c r="F8726" s="100">
        <v>43101</v>
      </c>
      <c r="G8726" s="98">
        <v>12860.72</v>
      </c>
      <c r="H8726" s="98">
        <v>835.91</v>
      </c>
    </row>
    <row r="8727" spans="1:8" x14ac:dyDescent="0.2">
      <c r="A8727" s="98" t="s">
        <v>71</v>
      </c>
      <c r="B8727" s="98" t="s">
        <v>54</v>
      </c>
      <c r="C8727" s="98" t="s">
        <v>81</v>
      </c>
      <c r="D8727" s="106">
        <v>43160</v>
      </c>
      <c r="E8727" s="98" t="s">
        <v>199</v>
      </c>
      <c r="F8727" s="100">
        <v>43101</v>
      </c>
      <c r="G8727" s="98">
        <v>298019.71999999997</v>
      </c>
      <c r="H8727" s="98">
        <v>7748.54</v>
      </c>
    </row>
    <row r="8728" spans="1:8" x14ac:dyDescent="0.2">
      <c r="A8728" s="98" t="s">
        <v>71</v>
      </c>
      <c r="B8728" s="98" t="s">
        <v>54</v>
      </c>
      <c r="C8728" s="98" t="s">
        <v>82</v>
      </c>
      <c r="D8728" s="106">
        <v>43160</v>
      </c>
      <c r="E8728" s="98" t="s">
        <v>198</v>
      </c>
      <c r="F8728" s="100">
        <v>43101</v>
      </c>
      <c r="G8728" s="98">
        <v>73394.84</v>
      </c>
      <c r="H8728" s="98">
        <v>-2788.93</v>
      </c>
    </row>
    <row r="8729" spans="1:8" x14ac:dyDescent="0.2">
      <c r="A8729" s="98" t="s">
        <v>71</v>
      </c>
      <c r="B8729" s="98" t="s">
        <v>54</v>
      </c>
      <c r="C8729" s="98" t="s">
        <v>82</v>
      </c>
      <c r="D8729" s="106">
        <v>43160</v>
      </c>
      <c r="E8729" s="98" t="s">
        <v>197</v>
      </c>
      <c r="F8729" s="100">
        <v>43101</v>
      </c>
      <c r="G8729" s="98">
        <v>70227.59</v>
      </c>
      <c r="H8729" s="98">
        <v>6671.67</v>
      </c>
    </row>
    <row r="8730" spans="1:8" x14ac:dyDescent="0.2">
      <c r="A8730" s="98" t="s">
        <v>71</v>
      </c>
      <c r="B8730" s="98" t="s">
        <v>54</v>
      </c>
      <c r="C8730" s="98" t="s">
        <v>82</v>
      </c>
      <c r="D8730" s="106">
        <v>43160</v>
      </c>
      <c r="E8730" s="98" t="s">
        <v>196</v>
      </c>
      <c r="F8730" s="100">
        <v>43101</v>
      </c>
      <c r="G8730" s="98">
        <v>3167.25</v>
      </c>
      <c r="H8730" s="98">
        <v>301</v>
      </c>
    </row>
    <row r="8731" spans="1:8" x14ac:dyDescent="0.2">
      <c r="A8731" s="98" t="s">
        <v>71</v>
      </c>
      <c r="B8731" s="98" t="s">
        <v>54</v>
      </c>
      <c r="C8731" s="98" t="s">
        <v>82</v>
      </c>
      <c r="D8731" s="106">
        <v>43160</v>
      </c>
      <c r="E8731" s="98" t="s">
        <v>199</v>
      </c>
      <c r="F8731" s="100">
        <v>43101</v>
      </c>
      <c r="G8731" s="98">
        <v>73394.84</v>
      </c>
      <c r="H8731" s="98">
        <v>2788.93</v>
      </c>
    </row>
    <row r="8732" spans="1:8" x14ac:dyDescent="0.2">
      <c r="A8732" s="98" t="s">
        <v>71</v>
      </c>
      <c r="B8732" s="98" t="s">
        <v>54</v>
      </c>
      <c r="C8732" s="98" t="s">
        <v>80</v>
      </c>
      <c r="D8732" s="106">
        <v>43160</v>
      </c>
      <c r="E8732" s="98" t="s">
        <v>199</v>
      </c>
      <c r="F8732" s="100">
        <v>43101</v>
      </c>
      <c r="G8732" s="98">
        <v>102458.87</v>
      </c>
      <c r="H8732" s="98">
        <v>5430.13</v>
      </c>
    </row>
    <row r="8733" spans="1:8" x14ac:dyDescent="0.2">
      <c r="A8733" s="98" t="s">
        <v>71</v>
      </c>
      <c r="B8733" s="98" t="s">
        <v>54</v>
      </c>
      <c r="C8733" s="98" t="s">
        <v>80</v>
      </c>
      <c r="D8733" s="106">
        <v>43160</v>
      </c>
      <c r="E8733" s="98" t="s">
        <v>198</v>
      </c>
      <c r="F8733" s="100">
        <v>43101</v>
      </c>
      <c r="G8733" s="98">
        <v>102458.87</v>
      </c>
      <c r="H8733" s="98">
        <v>-5430.13</v>
      </c>
    </row>
    <row r="8734" spans="1:8" x14ac:dyDescent="0.2">
      <c r="A8734" s="98" t="s">
        <v>71</v>
      </c>
      <c r="B8734" s="98" t="s">
        <v>54</v>
      </c>
      <c r="C8734" s="98" t="s">
        <v>80</v>
      </c>
      <c r="D8734" s="106">
        <v>43160</v>
      </c>
      <c r="E8734" s="98" t="s">
        <v>193</v>
      </c>
      <c r="F8734" s="100">
        <v>43101</v>
      </c>
      <c r="G8734" s="98">
        <v>98037.39</v>
      </c>
      <c r="H8734" s="98">
        <v>12940.92</v>
      </c>
    </row>
    <row r="8735" spans="1:8" x14ac:dyDescent="0.2">
      <c r="A8735" s="98" t="s">
        <v>71</v>
      </c>
      <c r="B8735" s="98" t="s">
        <v>54</v>
      </c>
      <c r="C8735" s="98" t="s">
        <v>80</v>
      </c>
      <c r="D8735" s="106">
        <v>43160</v>
      </c>
      <c r="E8735" s="98" t="s">
        <v>192</v>
      </c>
      <c r="F8735" s="100">
        <v>43101</v>
      </c>
      <c r="G8735" s="98">
        <v>4421.4799999999996</v>
      </c>
      <c r="H8735" s="98">
        <v>583.61</v>
      </c>
    </row>
    <row r="8736" spans="1:8" x14ac:dyDescent="0.2">
      <c r="A8736" s="98" t="s">
        <v>71</v>
      </c>
      <c r="B8736" s="98" t="s">
        <v>54</v>
      </c>
      <c r="C8736" s="98" t="s">
        <v>81</v>
      </c>
      <c r="D8736" s="106">
        <v>43160</v>
      </c>
      <c r="E8736" s="98" t="s">
        <v>195</v>
      </c>
      <c r="F8736" s="100">
        <v>43101</v>
      </c>
      <c r="G8736" s="98">
        <v>303996.75</v>
      </c>
      <c r="H8736" s="98">
        <v>19759.82</v>
      </c>
    </row>
    <row r="8737" spans="1:8" x14ac:dyDescent="0.2">
      <c r="A8737" s="98" t="s">
        <v>71</v>
      </c>
      <c r="B8737" s="98" t="s">
        <v>54</v>
      </c>
      <c r="C8737" s="98" t="s">
        <v>81</v>
      </c>
      <c r="D8737" s="106">
        <v>43160</v>
      </c>
      <c r="E8737" s="98" t="s">
        <v>194</v>
      </c>
      <c r="F8737" s="100">
        <v>43101</v>
      </c>
      <c r="G8737" s="98">
        <v>13710.18</v>
      </c>
      <c r="H8737" s="98">
        <v>891.13</v>
      </c>
    </row>
    <row r="8738" spans="1:8" x14ac:dyDescent="0.2">
      <c r="A8738" s="98" t="s">
        <v>71</v>
      </c>
      <c r="B8738" s="98" t="s">
        <v>54</v>
      </c>
      <c r="C8738" s="98" t="s">
        <v>81</v>
      </c>
      <c r="D8738" s="106">
        <v>43160</v>
      </c>
      <c r="E8738" s="98" t="s">
        <v>199</v>
      </c>
      <c r="F8738" s="100">
        <v>43101</v>
      </c>
      <c r="G8738" s="98">
        <v>317706.93</v>
      </c>
      <c r="H8738" s="98">
        <v>8260.49</v>
      </c>
    </row>
    <row r="8739" spans="1:8" x14ac:dyDescent="0.2">
      <c r="A8739" s="98" t="s">
        <v>71</v>
      </c>
      <c r="B8739" s="98" t="s">
        <v>54</v>
      </c>
      <c r="C8739" s="98" t="s">
        <v>81</v>
      </c>
      <c r="D8739" s="106">
        <v>43160</v>
      </c>
      <c r="E8739" s="98" t="s">
        <v>198</v>
      </c>
      <c r="F8739" s="100">
        <v>43101</v>
      </c>
      <c r="G8739" s="98">
        <v>317706.93</v>
      </c>
      <c r="H8739" s="98">
        <v>-8260.49</v>
      </c>
    </row>
    <row r="8740" spans="1:8" x14ac:dyDescent="0.2">
      <c r="A8740" s="98" t="s">
        <v>71</v>
      </c>
      <c r="B8740" s="98" t="s">
        <v>54</v>
      </c>
      <c r="C8740" s="98" t="s">
        <v>82</v>
      </c>
      <c r="D8740" s="106">
        <v>43160</v>
      </c>
      <c r="E8740" s="98" t="s">
        <v>199</v>
      </c>
      <c r="F8740" s="100">
        <v>43101</v>
      </c>
      <c r="G8740" s="98">
        <v>91916.01</v>
      </c>
      <c r="H8740" s="98">
        <v>3492.82</v>
      </c>
    </row>
    <row r="8741" spans="1:8" x14ac:dyDescent="0.2">
      <c r="A8741" s="98" t="s">
        <v>71</v>
      </c>
      <c r="B8741" s="98" t="s">
        <v>54</v>
      </c>
      <c r="C8741" s="98" t="s">
        <v>82</v>
      </c>
      <c r="D8741" s="106">
        <v>43160</v>
      </c>
      <c r="E8741" s="98" t="s">
        <v>198</v>
      </c>
      <c r="F8741" s="100">
        <v>43101</v>
      </c>
      <c r="G8741" s="98">
        <v>91916.01</v>
      </c>
      <c r="H8741" s="98">
        <v>-3492.82</v>
      </c>
    </row>
    <row r="8742" spans="1:8" x14ac:dyDescent="0.2">
      <c r="A8742" s="98" t="s">
        <v>71</v>
      </c>
      <c r="B8742" s="98" t="s">
        <v>54</v>
      </c>
      <c r="C8742" s="98" t="s">
        <v>82</v>
      </c>
      <c r="D8742" s="106">
        <v>43160</v>
      </c>
      <c r="E8742" s="98" t="s">
        <v>197</v>
      </c>
      <c r="F8742" s="100">
        <v>43101</v>
      </c>
      <c r="G8742" s="98">
        <v>87949.45</v>
      </c>
      <c r="H8742" s="98">
        <v>8355.1200000000008</v>
      </c>
    </row>
    <row r="8743" spans="1:8" x14ac:dyDescent="0.2">
      <c r="A8743" s="98" t="s">
        <v>71</v>
      </c>
      <c r="B8743" s="98" t="s">
        <v>54</v>
      </c>
      <c r="C8743" s="98" t="s">
        <v>80</v>
      </c>
      <c r="D8743" s="106">
        <v>43160</v>
      </c>
      <c r="E8743" s="98" t="s">
        <v>198</v>
      </c>
      <c r="F8743" s="100">
        <v>43101</v>
      </c>
      <c r="G8743" s="98">
        <v>45522.99</v>
      </c>
      <c r="H8743" s="98">
        <v>-2412.81</v>
      </c>
    </row>
    <row r="8744" spans="1:8" x14ac:dyDescent="0.2">
      <c r="A8744" s="98" t="s">
        <v>71</v>
      </c>
      <c r="B8744" s="98" t="s">
        <v>54</v>
      </c>
      <c r="C8744" s="98" t="s">
        <v>80</v>
      </c>
      <c r="D8744" s="106">
        <v>43160</v>
      </c>
      <c r="E8744" s="98" t="s">
        <v>193</v>
      </c>
      <c r="F8744" s="100">
        <v>43101</v>
      </c>
      <c r="G8744" s="98">
        <v>43558.39</v>
      </c>
      <c r="H8744" s="98">
        <v>5749.84</v>
      </c>
    </row>
    <row r="8745" spans="1:8" x14ac:dyDescent="0.2">
      <c r="A8745" s="98" t="s">
        <v>71</v>
      </c>
      <c r="B8745" s="98" t="s">
        <v>54</v>
      </c>
      <c r="C8745" s="98" t="s">
        <v>80</v>
      </c>
      <c r="D8745" s="106">
        <v>43160</v>
      </c>
      <c r="E8745" s="98" t="s">
        <v>192</v>
      </c>
      <c r="F8745" s="100">
        <v>43101</v>
      </c>
      <c r="G8745" s="98">
        <v>1964.6</v>
      </c>
      <c r="H8745" s="98">
        <v>259.33</v>
      </c>
    </row>
    <row r="8746" spans="1:8" x14ac:dyDescent="0.2">
      <c r="A8746" s="98" t="s">
        <v>71</v>
      </c>
      <c r="B8746" s="98" t="s">
        <v>54</v>
      </c>
      <c r="C8746" s="98" t="s">
        <v>80</v>
      </c>
      <c r="D8746" s="106">
        <v>43160</v>
      </c>
      <c r="E8746" s="98" t="s">
        <v>199</v>
      </c>
      <c r="F8746" s="100">
        <v>43101</v>
      </c>
      <c r="G8746" s="98">
        <v>45522.99</v>
      </c>
      <c r="H8746" s="98">
        <v>2412.81</v>
      </c>
    </row>
    <row r="8747" spans="1:8" x14ac:dyDescent="0.2">
      <c r="A8747" s="98" t="s">
        <v>71</v>
      </c>
      <c r="B8747" s="98" t="s">
        <v>54</v>
      </c>
      <c r="C8747" s="98" t="s">
        <v>81</v>
      </c>
      <c r="D8747" s="106">
        <v>43160</v>
      </c>
      <c r="E8747" s="98" t="s">
        <v>198</v>
      </c>
      <c r="F8747" s="100">
        <v>43101</v>
      </c>
      <c r="G8747" s="98">
        <v>172419.31</v>
      </c>
      <c r="H8747" s="98">
        <v>-4482.84</v>
      </c>
    </row>
    <row r="8748" spans="1:8" x14ac:dyDescent="0.2">
      <c r="A8748" s="98" t="s">
        <v>71</v>
      </c>
      <c r="B8748" s="98" t="s">
        <v>54</v>
      </c>
      <c r="C8748" s="98" t="s">
        <v>81</v>
      </c>
      <c r="D8748" s="106">
        <v>43160</v>
      </c>
      <c r="E8748" s="98" t="s">
        <v>195</v>
      </c>
      <c r="F8748" s="100">
        <v>43101</v>
      </c>
      <c r="G8748" s="98">
        <v>164978.76999999999</v>
      </c>
      <c r="H8748" s="98">
        <v>10723.64</v>
      </c>
    </row>
    <row r="8749" spans="1:8" x14ac:dyDescent="0.2">
      <c r="A8749" s="98" t="s">
        <v>71</v>
      </c>
      <c r="B8749" s="98" t="s">
        <v>54</v>
      </c>
      <c r="C8749" s="98" t="s">
        <v>81</v>
      </c>
      <c r="D8749" s="106">
        <v>43160</v>
      </c>
      <c r="E8749" s="98" t="s">
        <v>194</v>
      </c>
      <c r="F8749" s="100">
        <v>43101</v>
      </c>
      <c r="G8749" s="98">
        <v>7440.54</v>
      </c>
      <c r="H8749" s="98">
        <v>483.64</v>
      </c>
    </row>
    <row r="8750" spans="1:8" x14ac:dyDescent="0.2">
      <c r="A8750" s="98" t="s">
        <v>71</v>
      </c>
      <c r="B8750" s="98" t="s">
        <v>54</v>
      </c>
      <c r="C8750" s="98" t="s">
        <v>81</v>
      </c>
      <c r="D8750" s="106">
        <v>43160</v>
      </c>
      <c r="E8750" s="98" t="s">
        <v>199</v>
      </c>
      <c r="F8750" s="100">
        <v>43101</v>
      </c>
      <c r="G8750" s="98">
        <v>172419.31</v>
      </c>
      <c r="H8750" s="98">
        <v>4482.84</v>
      </c>
    </row>
    <row r="8751" spans="1:8" x14ac:dyDescent="0.2">
      <c r="A8751" s="98" t="s">
        <v>71</v>
      </c>
      <c r="B8751" s="98" t="s">
        <v>54</v>
      </c>
      <c r="C8751" s="98" t="s">
        <v>82</v>
      </c>
      <c r="D8751" s="106">
        <v>43160</v>
      </c>
      <c r="E8751" s="98" t="s">
        <v>198</v>
      </c>
      <c r="F8751" s="100">
        <v>43101</v>
      </c>
      <c r="G8751" s="98">
        <v>41241.35</v>
      </c>
      <c r="H8751" s="98">
        <v>-1567.12</v>
      </c>
    </row>
    <row r="8752" spans="1:8" x14ac:dyDescent="0.2">
      <c r="A8752" s="98" t="s">
        <v>71</v>
      </c>
      <c r="B8752" s="98" t="s">
        <v>54</v>
      </c>
      <c r="C8752" s="98" t="s">
        <v>82</v>
      </c>
      <c r="D8752" s="106">
        <v>43160</v>
      </c>
      <c r="E8752" s="98" t="s">
        <v>197</v>
      </c>
      <c r="F8752" s="100">
        <v>43101</v>
      </c>
      <c r="G8752" s="98">
        <v>39461.699999999997</v>
      </c>
      <c r="H8752" s="98">
        <v>3748.89</v>
      </c>
    </row>
    <row r="8753" spans="1:8" x14ac:dyDescent="0.2">
      <c r="A8753" s="98" t="s">
        <v>71</v>
      </c>
      <c r="B8753" s="98" t="s">
        <v>54</v>
      </c>
      <c r="C8753" s="98" t="s">
        <v>82</v>
      </c>
      <c r="D8753" s="106">
        <v>43160</v>
      </c>
      <c r="E8753" s="98" t="s">
        <v>196</v>
      </c>
      <c r="F8753" s="100">
        <v>43101</v>
      </c>
      <c r="G8753" s="98">
        <v>1779.65</v>
      </c>
      <c r="H8753" s="98">
        <v>169.22</v>
      </c>
    </row>
    <row r="8754" spans="1:8" x14ac:dyDescent="0.2">
      <c r="A8754" s="98" t="s">
        <v>71</v>
      </c>
      <c r="B8754" s="98" t="s">
        <v>54</v>
      </c>
      <c r="C8754" s="98" t="s">
        <v>82</v>
      </c>
      <c r="D8754" s="106">
        <v>43160</v>
      </c>
      <c r="E8754" s="98" t="s">
        <v>199</v>
      </c>
      <c r="F8754" s="100">
        <v>43101</v>
      </c>
      <c r="G8754" s="98">
        <v>41241.35</v>
      </c>
      <c r="H8754" s="98">
        <v>1567.12</v>
      </c>
    </row>
    <row r="8755" spans="1:8" x14ac:dyDescent="0.2">
      <c r="A8755" s="98" t="s">
        <v>71</v>
      </c>
      <c r="B8755" s="98" t="s">
        <v>55</v>
      </c>
      <c r="C8755" s="98" t="s">
        <v>80</v>
      </c>
      <c r="D8755" s="106">
        <v>43160</v>
      </c>
      <c r="E8755" s="98" t="s">
        <v>198</v>
      </c>
      <c r="F8755" s="100">
        <v>43101</v>
      </c>
      <c r="G8755" s="98">
        <v>5902.32</v>
      </c>
      <c r="H8755" s="98">
        <v>-312.85000000000002</v>
      </c>
    </row>
    <row r="8756" spans="1:8" x14ac:dyDescent="0.2">
      <c r="A8756" s="98" t="s">
        <v>71</v>
      </c>
      <c r="B8756" s="98" t="s">
        <v>55</v>
      </c>
      <c r="C8756" s="98" t="s">
        <v>80</v>
      </c>
      <c r="D8756" s="106">
        <v>43160</v>
      </c>
      <c r="E8756" s="98" t="s">
        <v>193</v>
      </c>
      <c r="F8756" s="100">
        <v>43101</v>
      </c>
      <c r="G8756" s="98">
        <v>5647.62</v>
      </c>
      <c r="H8756" s="98">
        <v>745.52</v>
      </c>
    </row>
    <row r="8757" spans="1:8" x14ac:dyDescent="0.2">
      <c r="A8757" s="98" t="s">
        <v>71</v>
      </c>
      <c r="B8757" s="98" t="s">
        <v>55</v>
      </c>
      <c r="C8757" s="98" t="s">
        <v>80</v>
      </c>
      <c r="D8757" s="106">
        <v>43160</v>
      </c>
      <c r="E8757" s="98" t="s">
        <v>192</v>
      </c>
      <c r="F8757" s="100">
        <v>43101</v>
      </c>
      <c r="G8757" s="98">
        <v>254.7</v>
      </c>
      <c r="H8757" s="98">
        <v>33.619999999999997</v>
      </c>
    </row>
    <row r="8758" spans="1:8" x14ac:dyDescent="0.2">
      <c r="A8758" s="98" t="s">
        <v>71</v>
      </c>
      <c r="B8758" s="98" t="s">
        <v>55</v>
      </c>
      <c r="C8758" s="98" t="s">
        <v>80</v>
      </c>
      <c r="D8758" s="106">
        <v>43160</v>
      </c>
      <c r="E8758" s="98" t="s">
        <v>199</v>
      </c>
      <c r="F8758" s="100">
        <v>43101</v>
      </c>
      <c r="G8758" s="98">
        <v>5902.32</v>
      </c>
      <c r="H8758" s="98">
        <v>312.85000000000002</v>
      </c>
    </row>
    <row r="8759" spans="1:8" x14ac:dyDescent="0.2">
      <c r="A8759" s="98" t="s">
        <v>71</v>
      </c>
      <c r="B8759" s="98" t="s">
        <v>55</v>
      </c>
      <c r="C8759" s="98" t="s">
        <v>81</v>
      </c>
      <c r="D8759" s="106">
        <v>43160</v>
      </c>
      <c r="E8759" s="98" t="s">
        <v>198</v>
      </c>
      <c r="F8759" s="100">
        <v>43101</v>
      </c>
      <c r="G8759" s="98">
        <v>23358.04</v>
      </c>
      <c r="H8759" s="98">
        <v>-607.32000000000005</v>
      </c>
    </row>
    <row r="8760" spans="1:8" x14ac:dyDescent="0.2">
      <c r="A8760" s="98" t="s">
        <v>71</v>
      </c>
      <c r="B8760" s="98" t="s">
        <v>55</v>
      </c>
      <c r="C8760" s="98" t="s">
        <v>81</v>
      </c>
      <c r="D8760" s="106">
        <v>43160</v>
      </c>
      <c r="E8760" s="98" t="s">
        <v>195</v>
      </c>
      <c r="F8760" s="100">
        <v>43101</v>
      </c>
      <c r="G8760" s="98">
        <v>22350.04</v>
      </c>
      <c r="H8760" s="98">
        <v>1452.78</v>
      </c>
    </row>
    <row r="8761" spans="1:8" x14ac:dyDescent="0.2">
      <c r="A8761" s="98" t="s">
        <v>71</v>
      </c>
      <c r="B8761" s="98" t="s">
        <v>55</v>
      </c>
      <c r="C8761" s="98" t="s">
        <v>81</v>
      </c>
      <c r="D8761" s="106">
        <v>43160</v>
      </c>
      <c r="E8761" s="98" t="s">
        <v>194</v>
      </c>
      <c r="F8761" s="100">
        <v>43101</v>
      </c>
      <c r="G8761" s="98">
        <v>1008</v>
      </c>
      <c r="H8761" s="98">
        <v>65.540000000000006</v>
      </c>
    </row>
    <row r="8762" spans="1:8" x14ac:dyDescent="0.2">
      <c r="A8762" s="98" t="s">
        <v>71</v>
      </c>
      <c r="B8762" s="98" t="s">
        <v>55</v>
      </c>
      <c r="C8762" s="98" t="s">
        <v>81</v>
      </c>
      <c r="D8762" s="106">
        <v>43160</v>
      </c>
      <c r="E8762" s="98" t="s">
        <v>199</v>
      </c>
      <c r="F8762" s="100">
        <v>43101</v>
      </c>
      <c r="G8762" s="98">
        <v>23358.04</v>
      </c>
      <c r="H8762" s="98">
        <v>607.32000000000005</v>
      </c>
    </row>
    <row r="8763" spans="1:8" x14ac:dyDescent="0.2">
      <c r="A8763" s="98" t="s">
        <v>71</v>
      </c>
      <c r="B8763" s="98" t="s">
        <v>55</v>
      </c>
      <c r="C8763" s="98" t="s">
        <v>82</v>
      </c>
      <c r="D8763" s="106">
        <v>43160</v>
      </c>
      <c r="E8763" s="98" t="s">
        <v>198</v>
      </c>
      <c r="F8763" s="100">
        <v>43101</v>
      </c>
      <c r="G8763" s="98">
        <v>5482.73</v>
      </c>
      <c r="H8763" s="98">
        <v>-208.35</v>
      </c>
    </row>
    <row r="8764" spans="1:8" x14ac:dyDescent="0.2">
      <c r="A8764" s="98" t="s">
        <v>71</v>
      </c>
      <c r="B8764" s="98" t="s">
        <v>55</v>
      </c>
      <c r="C8764" s="98" t="s">
        <v>82</v>
      </c>
      <c r="D8764" s="106">
        <v>43160</v>
      </c>
      <c r="E8764" s="98" t="s">
        <v>197</v>
      </c>
      <c r="F8764" s="100">
        <v>43101</v>
      </c>
      <c r="G8764" s="98">
        <v>5246.12</v>
      </c>
      <c r="H8764" s="98">
        <v>498.39</v>
      </c>
    </row>
    <row r="8765" spans="1:8" x14ac:dyDescent="0.2">
      <c r="A8765" s="98" t="s">
        <v>71</v>
      </c>
      <c r="B8765" s="98" t="s">
        <v>55</v>
      </c>
      <c r="C8765" s="98" t="s">
        <v>82</v>
      </c>
      <c r="D8765" s="106">
        <v>43160</v>
      </c>
      <c r="E8765" s="98" t="s">
        <v>196</v>
      </c>
      <c r="F8765" s="100">
        <v>43101</v>
      </c>
      <c r="G8765" s="98">
        <v>236.61</v>
      </c>
      <c r="H8765" s="98">
        <v>22.48</v>
      </c>
    </row>
    <row r="8766" spans="1:8" x14ac:dyDescent="0.2">
      <c r="A8766" s="98" t="s">
        <v>71</v>
      </c>
      <c r="B8766" s="98" t="s">
        <v>55</v>
      </c>
      <c r="C8766" s="98" t="s">
        <v>82</v>
      </c>
      <c r="D8766" s="106">
        <v>43160</v>
      </c>
      <c r="E8766" s="98" t="s">
        <v>199</v>
      </c>
      <c r="F8766" s="100">
        <v>43101</v>
      </c>
      <c r="G8766" s="98">
        <v>5482.73</v>
      </c>
      <c r="H8766" s="98">
        <v>208.35</v>
      </c>
    </row>
    <row r="8767" spans="1:8" x14ac:dyDescent="0.2">
      <c r="A8767" s="98" t="s">
        <v>71</v>
      </c>
      <c r="B8767" s="98" t="s">
        <v>54</v>
      </c>
      <c r="C8767" s="98" t="s">
        <v>82</v>
      </c>
      <c r="D8767" s="106">
        <v>43160</v>
      </c>
      <c r="E8767" s="98" t="s">
        <v>196</v>
      </c>
      <c r="F8767" s="100">
        <v>43101</v>
      </c>
      <c r="G8767" s="98">
        <v>3966.56</v>
      </c>
      <c r="H8767" s="98">
        <v>376.75</v>
      </c>
    </row>
    <row r="8768" spans="1:8" x14ac:dyDescent="0.2">
      <c r="A8768" s="98" t="s">
        <v>71</v>
      </c>
      <c r="B8768" s="98" t="s">
        <v>55</v>
      </c>
      <c r="C8768" s="98" t="s">
        <v>80</v>
      </c>
      <c r="D8768" s="106">
        <v>43160</v>
      </c>
      <c r="E8768" s="98" t="s">
        <v>198</v>
      </c>
      <c r="F8768" s="100">
        <v>43101</v>
      </c>
      <c r="G8768" s="98">
        <v>139544.29</v>
      </c>
      <c r="H8768" s="98">
        <v>-7395.8</v>
      </c>
    </row>
    <row r="8769" spans="1:8" x14ac:dyDescent="0.2">
      <c r="A8769" s="98" t="s">
        <v>71</v>
      </c>
      <c r="B8769" s="98" t="s">
        <v>55</v>
      </c>
      <c r="C8769" s="98" t="s">
        <v>80</v>
      </c>
      <c r="D8769" s="106">
        <v>43160</v>
      </c>
      <c r="E8769" s="98" t="s">
        <v>193</v>
      </c>
      <c r="F8769" s="100">
        <v>43101</v>
      </c>
      <c r="G8769" s="98">
        <v>133522.45000000001</v>
      </c>
      <c r="H8769" s="98">
        <v>17624.990000000002</v>
      </c>
    </row>
    <row r="8770" spans="1:8" x14ac:dyDescent="0.2">
      <c r="A8770" s="98" t="s">
        <v>71</v>
      </c>
      <c r="B8770" s="98" t="s">
        <v>55</v>
      </c>
      <c r="C8770" s="98" t="s">
        <v>80</v>
      </c>
      <c r="D8770" s="106">
        <v>43160</v>
      </c>
      <c r="E8770" s="98" t="s">
        <v>192</v>
      </c>
      <c r="F8770" s="100">
        <v>43101</v>
      </c>
      <c r="G8770" s="98">
        <v>6021.84</v>
      </c>
      <c r="H8770" s="98">
        <v>794.9</v>
      </c>
    </row>
    <row r="8771" spans="1:8" x14ac:dyDescent="0.2">
      <c r="A8771" s="98" t="s">
        <v>71</v>
      </c>
      <c r="B8771" s="98" t="s">
        <v>55</v>
      </c>
      <c r="C8771" s="98" t="s">
        <v>80</v>
      </c>
      <c r="D8771" s="106">
        <v>43160</v>
      </c>
      <c r="E8771" s="98" t="s">
        <v>199</v>
      </c>
      <c r="F8771" s="100">
        <v>43101</v>
      </c>
      <c r="G8771" s="98">
        <v>139544.29</v>
      </c>
      <c r="H8771" s="98">
        <v>7395.8</v>
      </c>
    </row>
    <row r="8772" spans="1:8" x14ac:dyDescent="0.2">
      <c r="A8772" s="98" t="s">
        <v>71</v>
      </c>
      <c r="B8772" s="98" t="s">
        <v>55</v>
      </c>
      <c r="C8772" s="98" t="s">
        <v>81</v>
      </c>
      <c r="D8772" s="106">
        <v>43160</v>
      </c>
      <c r="E8772" s="98" t="s">
        <v>198</v>
      </c>
      <c r="F8772" s="100">
        <v>43101</v>
      </c>
      <c r="G8772" s="98">
        <v>422796.38</v>
      </c>
      <c r="H8772" s="98">
        <v>-10992.69</v>
      </c>
    </row>
    <row r="8773" spans="1:8" x14ac:dyDescent="0.2">
      <c r="A8773" s="98" t="s">
        <v>71</v>
      </c>
      <c r="B8773" s="98" t="s">
        <v>55</v>
      </c>
      <c r="C8773" s="98" t="s">
        <v>81</v>
      </c>
      <c r="D8773" s="106">
        <v>43160</v>
      </c>
      <c r="E8773" s="98" t="s">
        <v>195</v>
      </c>
      <c r="F8773" s="100">
        <v>43101</v>
      </c>
      <c r="G8773" s="98">
        <v>404551.14</v>
      </c>
      <c r="H8773" s="98">
        <v>26295.85</v>
      </c>
    </row>
    <row r="8774" spans="1:8" x14ac:dyDescent="0.2">
      <c r="A8774" s="98" t="s">
        <v>71</v>
      </c>
      <c r="B8774" s="98" t="s">
        <v>55</v>
      </c>
      <c r="C8774" s="98" t="s">
        <v>81</v>
      </c>
      <c r="D8774" s="106">
        <v>43160</v>
      </c>
      <c r="E8774" s="98" t="s">
        <v>194</v>
      </c>
      <c r="F8774" s="100">
        <v>43101</v>
      </c>
      <c r="G8774" s="98">
        <v>18245.240000000002</v>
      </c>
      <c r="H8774" s="98">
        <v>1185.94</v>
      </c>
    </row>
    <row r="8775" spans="1:8" x14ac:dyDescent="0.2">
      <c r="A8775" s="98" t="s">
        <v>71</v>
      </c>
      <c r="B8775" s="98" t="s">
        <v>55</v>
      </c>
      <c r="C8775" s="98" t="s">
        <v>81</v>
      </c>
      <c r="D8775" s="106">
        <v>43160</v>
      </c>
      <c r="E8775" s="98" t="s">
        <v>199</v>
      </c>
      <c r="F8775" s="100">
        <v>43101</v>
      </c>
      <c r="G8775" s="98">
        <v>422796.38</v>
      </c>
      <c r="H8775" s="98">
        <v>10992.69</v>
      </c>
    </row>
    <row r="8776" spans="1:8" x14ac:dyDescent="0.2">
      <c r="A8776" s="98" t="s">
        <v>71</v>
      </c>
      <c r="B8776" s="98" t="s">
        <v>55</v>
      </c>
      <c r="C8776" s="98" t="s">
        <v>82</v>
      </c>
      <c r="D8776" s="106">
        <v>43160</v>
      </c>
      <c r="E8776" s="98" t="s">
        <v>198</v>
      </c>
      <c r="F8776" s="100">
        <v>43101</v>
      </c>
      <c r="G8776" s="98">
        <v>150154.28</v>
      </c>
      <c r="H8776" s="98">
        <v>-5705.88</v>
      </c>
    </row>
    <row r="8777" spans="1:8" x14ac:dyDescent="0.2">
      <c r="A8777" s="98" t="s">
        <v>71</v>
      </c>
      <c r="B8777" s="98" t="s">
        <v>55</v>
      </c>
      <c r="C8777" s="98" t="s">
        <v>82</v>
      </c>
      <c r="D8777" s="106">
        <v>43160</v>
      </c>
      <c r="E8777" s="98" t="s">
        <v>197</v>
      </c>
      <c r="F8777" s="100">
        <v>43101</v>
      </c>
      <c r="G8777" s="98">
        <v>143674.54</v>
      </c>
      <c r="H8777" s="98">
        <v>13649.08</v>
      </c>
    </row>
    <row r="8778" spans="1:8" x14ac:dyDescent="0.2">
      <c r="A8778" s="98" t="s">
        <v>71</v>
      </c>
      <c r="B8778" s="98" t="s">
        <v>55</v>
      </c>
      <c r="C8778" s="98" t="s">
        <v>82</v>
      </c>
      <c r="D8778" s="106">
        <v>43160</v>
      </c>
      <c r="E8778" s="98" t="s">
        <v>196</v>
      </c>
      <c r="F8778" s="100">
        <v>43101</v>
      </c>
      <c r="G8778" s="98">
        <v>6479.74</v>
      </c>
      <c r="H8778" s="98">
        <v>615.54</v>
      </c>
    </row>
    <row r="8779" spans="1:8" x14ac:dyDescent="0.2">
      <c r="A8779" s="98" t="s">
        <v>71</v>
      </c>
      <c r="B8779" s="98" t="s">
        <v>55</v>
      </c>
      <c r="C8779" s="98" t="s">
        <v>82</v>
      </c>
      <c r="D8779" s="106">
        <v>43160</v>
      </c>
      <c r="E8779" s="98" t="s">
        <v>199</v>
      </c>
      <c r="F8779" s="100">
        <v>43101</v>
      </c>
      <c r="G8779" s="98">
        <v>150154.28</v>
      </c>
      <c r="H8779" s="98">
        <v>5705.88</v>
      </c>
    </row>
    <row r="8780" spans="1:8" x14ac:dyDescent="0.2">
      <c r="A8780" s="98" t="s">
        <v>71</v>
      </c>
      <c r="B8780" s="98" t="s">
        <v>55</v>
      </c>
      <c r="C8780" s="98" t="s">
        <v>80</v>
      </c>
      <c r="D8780" s="106">
        <v>43160</v>
      </c>
      <c r="E8780" s="98" t="s">
        <v>198</v>
      </c>
      <c r="F8780" s="100">
        <v>43101</v>
      </c>
      <c r="G8780" s="98">
        <v>104885</v>
      </c>
      <c r="H8780" s="98">
        <v>-5558.92</v>
      </c>
    </row>
    <row r="8781" spans="1:8" x14ac:dyDescent="0.2">
      <c r="A8781" s="98" t="s">
        <v>71</v>
      </c>
      <c r="B8781" s="98" t="s">
        <v>55</v>
      </c>
      <c r="C8781" s="98" t="s">
        <v>80</v>
      </c>
      <c r="D8781" s="106">
        <v>43160</v>
      </c>
      <c r="E8781" s="98" t="s">
        <v>193</v>
      </c>
      <c r="F8781" s="100">
        <v>43101</v>
      </c>
      <c r="G8781" s="98">
        <v>100358.87</v>
      </c>
      <c r="H8781" s="98">
        <v>13247.4</v>
      </c>
    </row>
    <row r="8782" spans="1:8" x14ac:dyDescent="0.2">
      <c r="A8782" s="98" t="s">
        <v>71</v>
      </c>
      <c r="B8782" s="98" t="s">
        <v>55</v>
      </c>
      <c r="C8782" s="98" t="s">
        <v>80</v>
      </c>
      <c r="D8782" s="106">
        <v>43160</v>
      </c>
      <c r="E8782" s="98" t="s">
        <v>192</v>
      </c>
      <c r="F8782" s="100">
        <v>43101</v>
      </c>
      <c r="G8782" s="98">
        <v>4526.13</v>
      </c>
      <c r="H8782" s="98">
        <v>597.44000000000005</v>
      </c>
    </row>
    <row r="8783" spans="1:8" x14ac:dyDescent="0.2">
      <c r="A8783" s="98" t="s">
        <v>71</v>
      </c>
      <c r="B8783" s="98" t="s">
        <v>55</v>
      </c>
      <c r="C8783" s="98" t="s">
        <v>80</v>
      </c>
      <c r="D8783" s="106">
        <v>43160</v>
      </c>
      <c r="E8783" s="98" t="s">
        <v>199</v>
      </c>
      <c r="F8783" s="100">
        <v>43101</v>
      </c>
      <c r="G8783" s="98">
        <v>104885</v>
      </c>
      <c r="H8783" s="98">
        <v>5558.92</v>
      </c>
    </row>
    <row r="8784" spans="1:8" x14ac:dyDescent="0.2">
      <c r="A8784" s="98" t="s">
        <v>71</v>
      </c>
      <c r="B8784" s="98" t="s">
        <v>55</v>
      </c>
      <c r="C8784" s="98" t="s">
        <v>81</v>
      </c>
      <c r="D8784" s="106">
        <v>43160</v>
      </c>
      <c r="E8784" s="98" t="s">
        <v>198</v>
      </c>
      <c r="F8784" s="100">
        <v>43101</v>
      </c>
      <c r="G8784" s="98">
        <v>349516.46</v>
      </c>
      <c r="H8784" s="98">
        <v>-9087.42</v>
      </c>
    </row>
    <row r="8785" spans="1:8" x14ac:dyDescent="0.2">
      <c r="A8785" s="98" t="s">
        <v>71</v>
      </c>
      <c r="B8785" s="98" t="s">
        <v>55</v>
      </c>
      <c r="C8785" s="98" t="s">
        <v>81</v>
      </c>
      <c r="D8785" s="106">
        <v>43160</v>
      </c>
      <c r="E8785" s="98" t="s">
        <v>195</v>
      </c>
      <c r="F8785" s="100">
        <v>43101</v>
      </c>
      <c r="G8785" s="98">
        <v>334433.5</v>
      </c>
      <c r="H8785" s="98">
        <v>21738.19</v>
      </c>
    </row>
    <row r="8786" spans="1:8" x14ac:dyDescent="0.2">
      <c r="A8786" s="98" t="s">
        <v>71</v>
      </c>
      <c r="B8786" s="98" t="s">
        <v>55</v>
      </c>
      <c r="C8786" s="98" t="s">
        <v>81</v>
      </c>
      <c r="D8786" s="106">
        <v>43160</v>
      </c>
      <c r="E8786" s="98" t="s">
        <v>194</v>
      </c>
      <c r="F8786" s="100">
        <v>43101</v>
      </c>
      <c r="G8786" s="98">
        <v>15082.96</v>
      </c>
      <c r="H8786" s="98">
        <v>980.41</v>
      </c>
    </row>
    <row r="8787" spans="1:8" x14ac:dyDescent="0.2">
      <c r="A8787" s="98" t="s">
        <v>71</v>
      </c>
      <c r="B8787" s="98" t="s">
        <v>55</v>
      </c>
      <c r="C8787" s="98" t="s">
        <v>81</v>
      </c>
      <c r="D8787" s="106">
        <v>43160</v>
      </c>
      <c r="E8787" s="98" t="s">
        <v>199</v>
      </c>
      <c r="F8787" s="100">
        <v>43101</v>
      </c>
      <c r="G8787" s="98">
        <v>349516.46</v>
      </c>
      <c r="H8787" s="98">
        <v>9087.42</v>
      </c>
    </row>
    <row r="8788" spans="1:8" x14ac:dyDescent="0.2">
      <c r="A8788" s="98" t="s">
        <v>71</v>
      </c>
      <c r="B8788" s="98" t="s">
        <v>55</v>
      </c>
      <c r="C8788" s="98" t="s">
        <v>82</v>
      </c>
      <c r="D8788" s="106">
        <v>43160</v>
      </c>
      <c r="E8788" s="98" t="s">
        <v>198</v>
      </c>
      <c r="F8788" s="100">
        <v>43101</v>
      </c>
      <c r="G8788" s="98">
        <v>111378.6</v>
      </c>
      <c r="H8788" s="98">
        <v>-4232.38</v>
      </c>
    </row>
    <row r="8789" spans="1:8" x14ac:dyDescent="0.2">
      <c r="A8789" s="98" t="s">
        <v>71</v>
      </c>
      <c r="B8789" s="98" t="s">
        <v>55</v>
      </c>
      <c r="C8789" s="98" t="s">
        <v>82</v>
      </c>
      <c r="D8789" s="106">
        <v>43160</v>
      </c>
      <c r="E8789" s="98" t="s">
        <v>197</v>
      </c>
      <c r="F8789" s="100">
        <v>43101</v>
      </c>
      <c r="G8789" s="98">
        <v>106572.22</v>
      </c>
      <c r="H8789" s="98">
        <v>10124.370000000001</v>
      </c>
    </row>
    <row r="8790" spans="1:8" x14ac:dyDescent="0.2">
      <c r="A8790" s="98" t="s">
        <v>71</v>
      </c>
      <c r="B8790" s="98" t="s">
        <v>55</v>
      </c>
      <c r="C8790" s="98" t="s">
        <v>82</v>
      </c>
      <c r="D8790" s="106">
        <v>43160</v>
      </c>
      <c r="E8790" s="98" t="s">
        <v>196</v>
      </c>
      <c r="F8790" s="100">
        <v>43101</v>
      </c>
      <c r="G8790" s="98">
        <v>4806.38</v>
      </c>
      <c r="H8790" s="98">
        <v>456.57</v>
      </c>
    </row>
    <row r="8791" spans="1:8" x14ac:dyDescent="0.2">
      <c r="A8791" s="98" t="s">
        <v>71</v>
      </c>
      <c r="B8791" s="98" t="s">
        <v>55</v>
      </c>
      <c r="C8791" s="98" t="s">
        <v>82</v>
      </c>
      <c r="D8791" s="106">
        <v>43160</v>
      </c>
      <c r="E8791" s="98" t="s">
        <v>199</v>
      </c>
      <c r="F8791" s="100">
        <v>43101</v>
      </c>
      <c r="G8791" s="98">
        <v>111378.6</v>
      </c>
      <c r="H8791" s="98">
        <v>4232.38</v>
      </c>
    </row>
    <row r="8792" spans="1:8" x14ac:dyDescent="0.2">
      <c r="A8792" s="98" t="s">
        <v>71</v>
      </c>
      <c r="B8792" s="98" t="s">
        <v>54</v>
      </c>
      <c r="C8792" s="98" t="s">
        <v>80</v>
      </c>
      <c r="D8792" s="106">
        <v>43160</v>
      </c>
      <c r="E8792" s="98" t="s">
        <v>198</v>
      </c>
      <c r="F8792" s="100">
        <v>43101</v>
      </c>
      <c r="G8792" s="98">
        <v>95166.25</v>
      </c>
      <c r="H8792" s="98">
        <v>-5043.9799999999996</v>
      </c>
    </row>
    <row r="8793" spans="1:8" x14ac:dyDescent="0.2">
      <c r="A8793" s="98" t="s">
        <v>71</v>
      </c>
      <c r="B8793" s="98" t="s">
        <v>54</v>
      </c>
      <c r="C8793" s="98" t="s">
        <v>80</v>
      </c>
      <c r="D8793" s="106">
        <v>43160</v>
      </c>
      <c r="E8793" s="98" t="s">
        <v>193</v>
      </c>
      <c r="F8793" s="100">
        <v>43101</v>
      </c>
      <c r="G8793" s="98">
        <v>91059.32</v>
      </c>
      <c r="H8793" s="98">
        <v>12019.7</v>
      </c>
    </row>
    <row r="8794" spans="1:8" x14ac:dyDescent="0.2">
      <c r="A8794" s="98" t="s">
        <v>71</v>
      </c>
      <c r="B8794" s="98" t="s">
        <v>54</v>
      </c>
      <c r="C8794" s="98" t="s">
        <v>80</v>
      </c>
      <c r="D8794" s="106">
        <v>43160</v>
      </c>
      <c r="E8794" s="98" t="s">
        <v>192</v>
      </c>
      <c r="F8794" s="100">
        <v>43101</v>
      </c>
      <c r="G8794" s="98">
        <v>4106.93</v>
      </c>
      <c r="H8794" s="98">
        <v>542.26</v>
      </c>
    </row>
    <row r="8795" spans="1:8" x14ac:dyDescent="0.2">
      <c r="A8795" s="98" t="s">
        <v>71</v>
      </c>
      <c r="B8795" s="98" t="s">
        <v>54</v>
      </c>
      <c r="C8795" s="98" t="s">
        <v>80</v>
      </c>
      <c r="D8795" s="106">
        <v>43160</v>
      </c>
      <c r="E8795" s="98" t="s">
        <v>199</v>
      </c>
      <c r="F8795" s="100">
        <v>43101</v>
      </c>
      <c r="G8795" s="98">
        <v>95166.25</v>
      </c>
      <c r="H8795" s="98">
        <v>5043.9799999999996</v>
      </c>
    </row>
    <row r="8796" spans="1:8" x14ac:dyDescent="0.2">
      <c r="A8796" s="98" t="s">
        <v>71</v>
      </c>
      <c r="B8796" s="98" t="s">
        <v>54</v>
      </c>
      <c r="C8796" s="98" t="s">
        <v>81</v>
      </c>
      <c r="D8796" s="106">
        <v>43160</v>
      </c>
      <c r="E8796" s="98" t="s">
        <v>198</v>
      </c>
      <c r="F8796" s="100">
        <v>43101</v>
      </c>
      <c r="G8796" s="98">
        <v>361951.46</v>
      </c>
      <c r="H8796" s="98">
        <v>-9410.59</v>
      </c>
    </row>
    <row r="8797" spans="1:8" x14ac:dyDescent="0.2">
      <c r="A8797" s="98" t="s">
        <v>71</v>
      </c>
      <c r="B8797" s="98" t="s">
        <v>54</v>
      </c>
      <c r="C8797" s="98" t="s">
        <v>81</v>
      </c>
      <c r="D8797" s="106">
        <v>43160</v>
      </c>
      <c r="E8797" s="98" t="s">
        <v>195</v>
      </c>
      <c r="F8797" s="100">
        <v>43101</v>
      </c>
      <c r="G8797" s="98">
        <v>346331.79</v>
      </c>
      <c r="H8797" s="98">
        <v>22511.42</v>
      </c>
    </row>
    <row r="8798" spans="1:8" x14ac:dyDescent="0.2">
      <c r="A8798" s="98" t="s">
        <v>71</v>
      </c>
      <c r="B8798" s="98" t="s">
        <v>54</v>
      </c>
      <c r="C8798" s="98" t="s">
        <v>81</v>
      </c>
      <c r="D8798" s="106">
        <v>43160</v>
      </c>
      <c r="E8798" s="98" t="s">
        <v>194</v>
      </c>
      <c r="F8798" s="100">
        <v>43101</v>
      </c>
      <c r="G8798" s="98">
        <v>15619.67</v>
      </c>
      <c r="H8798" s="98">
        <v>1015.42</v>
      </c>
    </row>
    <row r="8799" spans="1:8" x14ac:dyDescent="0.2">
      <c r="A8799" s="98" t="s">
        <v>71</v>
      </c>
      <c r="B8799" s="98" t="s">
        <v>54</v>
      </c>
      <c r="C8799" s="98" t="s">
        <v>81</v>
      </c>
      <c r="D8799" s="106">
        <v>43160</v>
      </c>
      <c r="E8799" s="98" t="s">
        <v>199</v>
      </c>
      <c r="F8799" s="100">
        <v>43101</v>
      </c>
      <c r="G8799" s="98">
        <v>361951.46</v>
      </c>
      <c r="H8799" s="98">
        <v>9410.59</v>
      </c>
    </row>
    <row r="8800" spans="1:8" x14ac:dyDescent="0.2">
      <c r="A8800" s="98" t="s">
        <v>71</v>
      </c>
      <c r="B8800" s="98" t="s">
        <v>54</v>
      </c>
      <c r="C8800" s="98" t="s">
        <v>82</v>
      </c>
      <c r="D8800" s="106">
        <v>43160</v>
      </c>
      <c r="E8800" s="98" t="s">
        <v>198</v>
      </c>
      <c r="F8800" s="100">
        <v>43101</v>
      </c>
      <c r="G8800" s="98">
        <v>86796.43</v>
      </c>
      <c r="H8800" s="98">
        <v>-3298.11</v>
      </c>
    </row>
    <row r="8801" spans="1:8" x14ac:dyDescent="0.2">
      <c r="A8801" s="98" t="s">
        <v>71</v>
      </c>
      <c r="B8801" s="98" t="s">
        <v>54</v>
      </c>
      <c r="C8801" s="98" t="s">
        <v>82</v>
      </c>
      <c r="D8801" s="106">
        <v>43160</v>
      </c>
      <c r="E8801" s="98" t="s">
        <v>197</v>
      </c>
      <c r="F8801" s="100">
        <v>43101</v>
      </c>
      <c r="G8801" s="98">
        <v>83050.789999999994</v>
      </c>
      <c r="H8801" s="98">
        <v>7889.78</v>
      </c>
    </row>
    <row r="8802" spans="1:8" x14ac:dyDescent="0.2">
      <c r="A8802" s="98" t="s">
        <v>71</v>
      </c>
      <c r="B8802" s="98" t="s">
        <v>54</v>
      </c>
      <c r="C8802" s="98" t="s">
        <v>82</v>
      </c>
      <c r="D8802" s="106">
        <v>43132</v>
      </c>
      <c r="E8802" s="98" t="s">
        <v>197</v>
      </c>
      <c r="F8802" s="100">
        <v>43101</v>
      </c>
      <c r="G8802" s="98">
        <v>249355.33</v>
      </c>
      <c r="H8802" s="98">
        <v>23688.66</v>
      </c>
    </row>
    <row r="8803" spans="1:8" x14ac:dyDescent="0.2">
      <c r="A8803" s="98" t="s">
        <v>71</v>
      </c>
      <c r="B8803" s="98" t="s">
        <v>54</v>
      </c>
      <c r="C8803" s="98" t="s">
        <v>82</v>
      </c>
      <c r="D8803" s="106">
        <v>43132</v>
      </c>
      <c r="E8803" s="98" t="s">
        <v>196</v>
      </c>
      <c r="F8803" s="100">
        <v>43101</v>
      </c>
      <c r="G8803" s="98">
        <v>11245.96</v>
      </c>
      <c r="H8803" s="98">
        <v>1068.3699999999999</v>
      </c>
    </row>
    <row r="8804" spans="1:8" x14ac:dyDescent="0.2">
      <c r="A8804" s="98" t="s">
        <v>71</v>
      </c>
      <c r="B8804" s="98" t="s">
        <v>54</v>
      </c>
      <c r="C8804" s="98" t="s">
        <v>80</v>
      </c>
      <c r="D8804" s="106">
        <v>43132</v>
      </c>
      <c r="E8804" s="98" t="s">
        <v>198</v>
      </c>
      <c r="F8804" s="100">
        <v>43101</v>
      </c>
      <c r="G8804" s="98">
        <v>211629.16</v>
      </c>
      <c r="H8804" s="98">
        <v>-11216.26</v>
      </c>
    </row>
    <row r="8805" spans="1:8" x14ac:dyDescent="0.2">
      <c r="A8805" s="98" t="s">
        <v>71</v>
      </c>
      <c r="B8805" s="98" t="s">
        <v>54</v>
      </c>
      <c r="C8805" s="98" t="s">
        <v>80</v>
      </c>
      <c r="D8805" s="106">
        <v>43132</v>
      </c>
      <c r="E8805" s="98" t="s">
        <v>193</v>
      </c>
      <c r="F8805" s="100">
        <v>43101</v>
      </c>
      <c r="G8805" s="98">
        <v>202496.53</v>
      </c>
      <c r="H8805" s="98">
        <v>26729.65</v>
      </c>
    </row>
    <row r="8806" spans="1:8" x14ac:dyDescent="0.2">
      <c r="A8806" s="98" t="s">
        <v>71</v>
      </c>
      <c r="B8806" s="98" t="s">
        <v>54</v>
      </c>
      <c r="C8806" s="98" t="s">
        <v>80</v>
      </c>
      <c r="D8806" s="106">
        <v>43132</v>
      </c>
      <c r="E8806" s="98" t="s">
        <v>192</v>
      </c>
      <c r="F8806" s="100">
        <v>43101</v>
      </c>
      <c r="G8806" s="98">
        <v>9132.6299999999992</v>
      </c>
      <c r="H8806" s="98">
        <v>1205.4000000000001</v>
      </c>
    </row>
    <row r="8807" spans="1:8" x14ac:dyDescent="0.2">
      <c r="A8807" s="98" t="s">
        <v>71</v>
      </c>
      <c r="B8807" s="98" t="s">
        <v>54</v>
      </c>
      <c r="C8807" s="98" t="s">
        <v>80</v>
      </c>
      <c r="D8807" s="106">
        <v>43132</v>
      </c>
      <c r="E8807" s="98" t="s">
        <v>199</v>
      </c>
      <c r="F8807" s="100">
        <v>43101</v>
      </c>
      <c r="G8807" s="98">
        <v>211629.16</v>
      </c>
      <c r="H8807" s="98">
        <v>11216.26</v>
      </c>
    </row>
    <row r="8808" spans="1:8" x14ac:dyDescent="0.2">
      <c r="A8808" s="98" t="s">
        <v>71</v>
      </c>
      <c r="B8808" s="98" t="s">
        <v>54</v>
      </c>
      <c r="C8808" s="98" t="s">
        <v>81</v>
      </c>
      <c r="D8808" s="106">
        <v>43132</v>
      </c>
      <c r="E8808" s="98" t="s">
        <v>199</v>
      </c>
      <c r="F8808" s="100">
        <v>43101</v>
      </c>
      <c r="G8808" s="98">
        <v>699074.14</v>
      </c>
      <c r="H8808" s="98">
        <v>18176.21</v>
      </c>
    </row>
    <row r="8809" spans="1:8" x14ac:dyDescent="0.2">
      <c r="A8809" s="98" t="s">
        <v>71</v>
      </c>
      <c r="B8809" s="98" t="s">
        <v>54</v>
      </c>
      <c r="C8809" s="98" t="s">
        <v>81</v>
      </c>
      <c r="D8809" s="106">
        <v>43132</v>
      </c>
      <c r="E8809" s="98" t="s">
        <v>198</v>
      </c>
      <c r="F8809" s="100">
        <v>43101</v>
      </c>
      <c r="G8809" s="98">
        <v>699074.14</v>
      </c>
      <c r="H8809" s="98">
        <v>-18176.21</v>
      </c>
    </row>
    <row r="8810" spans="1:8" x14ac:dyDescent="0.2">
      <c r="A8810" s="98" t="s">
        <v>71</v>
      </c>
      <c r="B8810" s="98" t="s">
        <v>54</v>
      </c>
      <c r="C8810" s="98" t="s">
        <v>81</v>
      </c>
      <c r="D8810" s="106">
        <v>43132</v>
      </c>
      <c r="E8810" s="98" t="s">
        <v>195</v>
      </c>
      <c r="F8810" s="100">
        <v>43101</v>
      </c>
      <c r="G8810" s="98">
        <v>668906.6</v>
      </c>
      <c r="H8810" s="98">
        <v>43478.92</v>
      </c>
    </row>
    <row r="8811" spans="1:8" x14ac:dyDescent="0.2">
      <c r="A8811" s="98" t="s">
        <v>71</v>
      </c>
      <c r="B8811" s="98" t="s">
        <v>54</v>
      </c>
      <c r="C8811" s="98" t="s">
        <v>81</v>
      </c>
      <c r="D8811" s="106">
        <v>43132</v>
      </c>
      <c r="E8811" s="98" t="s">
        <v>194</v>
      </c>
      <c r="F8811" s="100">
        <v>43101</v>
      </c>
      <c r="G8811" s="98">
        <v>30167.54</v>
      </c>
      <c r="H8811" s="98">
        <v>1961.03</v>
      </c>
    </row>
    <row r="8812" spans="1:8" x14ac:dyDescent="0.2">
      <c r="A8812" s="98" t="s">
        <v>71</v>
      </c>
      <c r="B8812" s="98" t="s">
        <v>54</v>
      </c>
      <c r="C8812" s="98" t="s">
        <v>82</v>
      </c>
      <c r="D8812" s="106">
        <v>43132</v>
      </c>
      <c r="E8812" s="98" t="s">
        <v>199</v>
      </c>
      <c r="F8812" s="100">
        <v>43101</v>
      </c>
      <c r="G8812" s="98">
        <v>188872.54</v>
      </c>
      <c r="H8812" s="98">
        <v>7177.2</v>
      </c>
    </row>
    <row r="8813" spans="1:8" x14ac:dyDescent="0.2">
      <c r="A8813" s="98" t="s">
        <v>71</v>
      </c>
      <c r="B8813" s="98" t="s">
        <v>54</v>
      </c>
      <c r="C8813" s="98" t="s">
        <v>82</v>
      </c>
      <c r="D8813" s="106">
        <v>43132</v>
      </c>
      <c r="E8813" s="98" t="s">
        <v>197</v>
      </c>
      <c r="F8813" s="100">
        <v>43101</v>
      </c>
      <c r="G8813" s="98">
        <v>180721.82</v>
      </c>
      <c r="H8813" s="98">
        <v>17168.79</v>
      </c>
    </row>
    <row r="8814" spans="1:8" x14ac:dyDescent="0.2">
      <c r="A8814" s="98" t="s">
        <v>71</v>
      </c>
      <c r="B8814" s="98" t="s">
        <v>54</v>
      </c>
      <c r="C8814" s="98" t="s">
        <v>82</v>
      </c>
      <c r="D8814" s="106">
        <v>43132</v>
      </c>
      <c r="E8814" s="98" t="s">
        <v>196</v>
      </c>
      <c r="F8814" s="100">
        <v>43101</v>
      </c>
      <c r="G8814" s="98">
        <v>8150.72</v>
      </c>
      <c r="H8814" s="98">
        <v>774.36</v>
      </c>
    </row>
    <row r="8815" spans="1:8" x14ac:dyDescent="0.2">
      <c r="A8815" s="98" t="s">
        <v>71</v>
      </c>
      <c r="B8815" s="98" t="s">
        <v>54</v>
      </c>
      <c r="C8815" s="98" t="s">
        <v>82</v>
      </c>
      <c r="D8815" s="106">
        <v>43132</v>
      </c>
      <c r="E8815" s="98" t="s">
        <v>198</v>
      </c>
      <c r="F8815" s="100">
        <v>43101</v>
      </c>
      <c r="G8815" s="98">
        <v>188872.54</v>
      </c>
      <c r="H8815" s="98">
        <v>-7177.2</v>
      </c>
    </row>
    <row r="8816" spans="1:8" x14ac:dyDescent="0.2">
      <c r="A8816" s="98" t="s">
        <v>71</v>
      </c>
      <c r="B8816" s="98" t="s">
        <v>54</v>
      </c>
      <c r="C8816" s="98" t="s">
        <v>80</v>
      </c>
      <c r="D8816" s="106">
        <v>43132</v>
      </c>
      <c r="E8816" s="98" t="s">
        <v>199</v>
      </c>
      <c r="F8816" s="100">
        <v>43101</v>
      </c>
      <c r="G8816" s="98">
        <v>46188.43</v>
      </c>
      <c r="H8816" s="98">
        <v>2447.8000000000002</v>
      </c>
    </row>
    <row r="8817" spans="1:8" x14ac:dyDescent="0.2">
      <c r="A8817" s="98" t="s">
        <v>71</v>
      </c>
      <c r="B8817" s="98" t="s">
        <v>54</v>
      </c>
      <c r="C8817" s="98" t="s">
        <v>80</v>
      </c>
      <c r="D8817" s="106">
        <v>43132</v>
      </c>
      <c r="E8817" s="98" t="s">
        <v>198</v>
      </c>
      <c r="F8817" s="100">
        <v>43101</v>
      </c>
      <c r="G8817" s="98">
        <v>46188.43</v>
      </c>
      <c r="H8817" s="98">
        <v>-2447.8000000000002</v>
      </c>
    </row>
    <row r="8818" spans="1:8" x14ac:dyDescent="0.2">
      <c r="A8818" s="98" t="s">
        <v>71</v>
      </c>
      <c r="B8818" s="98" t="s">
        <v>54</v>
      </c>
      <c r="C8818" s="98" t="s">
        <v>80</v>
      </c>
      <c r="D8818" s="106">
        <v>43132</v>
      </c>
      <c r="E8818" s="98" t="s">
        <v>193</v>
      </c>
      <c r="F8818" s="100">
        <v>43101</v>
      </c>
      <c r="G8818" s="98">
        <v>44195.199999999997</v>
      </c>
      <c r="H8818" s="98">
        <v>5833.74</v>
      </c>
    </row>
    <row r="8819" spans="1:8" x14ac:dyDescent="0.2">
      <c r="A8819" s="98" t="s">
        <v>71</v>
      </c>
      <c r="B8819" s="98" t="s">
        <v>54</v>
      </c>
      <c r="C8819" s="98" t="s">
        <v>80</v>
      </c>
      <c r="D8819" s="106">
        <v>43132</v>
      </c>
      <c r="E8819" s="98" t="s">
        <v>192</v>
      </c>
      <c r="F8819" s="100">
        <v>43101</v>
      </c>
      <c r="G8819" s="98">
        <v>1993.23</v>
      </c>
      <c r="H8819" s="98">
        <v>263.16000000000003</v>
      </c>
    </row>
    <row r="8820" spans="1:8" x14ac:dyDescent="0.2">
      <c r="A8820" s="98" t="s">
        <v>71</v>
      </c>
      <c r="B8820" s="98" t="s">
        <v>54</v>
      </c>
      <c r="C8820" s="98" t="s">
        <v>81</v>
      </c>
      <c r="D8820" s="106">
        <v>43132</v>
      </c>
      <c r="E8820" s="98" t="s">
        <v>195</v>
      </c>
      <c r="F8820" s="100">
        <v>43101</v>
      </c>
      <c r="G8820" s="98">
        <v>167853.34</v>
      </c>
      <c r="H8820" s="98">
        <v>10910.46</v>
      </c>
    </row>
    <row r="8821" spans="1:8" x14ac:dyDescent="0.2">
      <c r="A8821" s="98" t="s">
        <v>71</v>
      </c>
      <c r="B8821" s="98" t="s">
        <v>54</v>
      </c>
      <c r="C8821" s="98" t="s">
        <v>81</v>
      </c>
      <c r="D8821" s="106">
        <v>43132</v>
      </c>
      <c r="E8821" s="98" t="s">
        <v>194</v>
      </c>
      <c r="F8821" s="100">
        <v>43101</v>
      </c>
      <c r="G8821" s="98">
        <v>7570.17</v>
      </c>
      <c r="H8821" s="98">
        <v>492.1</v>
      </c>
    </row>
    <row r="8822" spans="1:8" x14ac:dyDescent="0.2">
      <c r="A8822" s="98" t="s">
        <v>71</v>
      </c>
      <c r="B8822" s="98" t="s">
        <v>54</v>
      </c>
      <c r="C8822" s="98" t="s">
        <v>81</v>
      </c>
      <c r="D8822" s="106">
        <v>43132</v>
      </c>
      <c r="E8822" s="98" t="s">
        <v>199</v>
      </c>
      <c r="F8822" s="100">
        <v>43101</v>
      </c>
      <c r="G8822" s="98">
        <v>175423.51</v>
      </c>
      <c r="H8822" s="98">
        <v>4560.88</v>
      </c>
    </row>
    <row r="8823" spans="1:8" x14ac:dyDescent="0.2">
      <c r="A8823" s="98" t="s">
        <v>71</v>
      </c>
      <c r="B8823" s="98" t="s">
        <v>54</v>
      </c>
      <c r="C8823" s="98" t="s">
        <v>81</v>
      </c>
      <c r="D8823" s="106">
        <v>43132</v>
      </c>
      <c r="E8823" s="98" t="s">
        <v>198</v>
      </c>
      <c r="F8823" s="100">
        <v>43101</v>
      </c>
      <c r="G8823" s="98">
        <v>175423.51</v>
      </c>
      <c r="H8823" s="98">
        <v>-4560.88</v>
      </c>
    </row>
    <row r="8824" spans="1:8" x14ac:dyDescent="0.2">
      <c r="A8824" s="98" t="s">
        <v>71</v>
      </c>
      <c r="B8824" s="98" t="s">
        <v>54</v>
      </c>
      <c r="C8824" s="98" t="s">
        <v>82</v>
      </c>
      <c r="D8824" s="106">
        <v>43132</v>
      </c>
      <c r="E8824" s="98" t="s">
        <v>199</v>
      </c>
      <c r="F8824" s="100">
        <v>43101</v>
      </c>
      <c r="G8824" s="98">
        <v>41170.639999999999</v>
      </c>
      <c r="H8824" s="98">
        <v>1564.4</v>
      </c>
    </row>
    <row r="8825" spans="1:8" x14ac:dyDescent="0.2">
      <c r="A8825" s="98" t="s">
        <v>71</v>
      </c>
      <c r="B8825" s="98" t="s">
        <v>54</v>
      </c>
      <c r="C8825" s="98" t="s">
        <v>82</v>
      </c>
      <c r="D8825" s="106">
        <v>43132</v>
      </c>
      <c r="E8825" s="98" t="s">
        <v>198</v>
      </c>
      <c r="F8825" s="100">
        <v>43101</v>
      </c>
      <c r="G8825" s="98">
        <v>41170.639999999999</v>
      </c>
      <c r="H8825" s="98">
        <v>-1564.4</v>
      </c>
    </row>
    <row r="8826" spans="1:8" x14ac:dyDescent="0.2">
      <c r="A8826" s="98" t="s">
        <v>71</v>
      </c>
      <c r="B8826" s="98" t="s">
        <v>54</v>
      </c>
      <c r="C8826" s="98" t="s">
        <v>82</v>
      </c>
      <c r="D8826" s="106">
        <v>43132</v>
      </c>
      <c r="E8826" s="98" t="s">
        <v>197</v>
      </c>
      <c r="F8826" s="100">
        <v>43101</v>
      </c>
      <c r="G8826" s="98">
        <v>39393.93</v>
      </c>
      <c r="H8826" s="98">
        <v>3742.34</v>
      </c>
    </row>
    <row r="8827" spans="1:8" x14ac:dyDescent="0.2">
      <c r="A8827" s="98" t="s">
        <v>71</v>
      </c>
      <c r="B8827" s="98" t="s">
        <v>54</v>
      </c>
      <c r="C8827" s="98" t="s">
        <v>82</v>
      </c>
      <c r="D8827" s="106">
        <v>43132</v>
      </c>
      <c r="E8827" s="98" t="s">
        <v>196</v>
      </c>
      <c r="F8827" s="100">
        <v>43101</v>
      </c>
      <c r="G8827" s="98">
        <v>1776.71</v>
      </c>
      <c r="H8827" s="98">
        <v>168.81</v>
      </c>
    </row>
    <row r="8828" spans="1:8" x14ac:dyDescent="0.2">
      <c r="A8828" s="98" t="s">
        <v>71</v>
      </c>
      <c r="B8828" s="98" t="s">
        <v>55</v>
      </c>
      <c r="C8828" s="98" t="s">
        <v>80</v>
      </c>
      <c r="D8828" s="106">
        <v>43132</v>
      </c>
      <c r="E8828" s="98" t="s">
        <v>198</v>
      </c>
      <c r="F8828" s="100">
        <v>43101</v>
      </c>
      <c r="G8828" s="98">
        <v>17995.96</v>
      </c>
      <c r="H8828" s="98">
        <v>-953.79</v>
      </c>
    </row>
    <row r="8829" spans="1:8" x14ac:dyDescent="0.2">
      <c r="A8829" s="98" t="s">
        <v>71</v>
      </c>
      <c r="B8829" s="98" t="s">
        <v>55</v>
      </c>
      <c r="C8829" s="98" t="s">
        <v>80</v>
      </c>
      <c r="D8829" s="106">
        <v>43132</v>
      </c>
      <c r="E8829" s="98" t="s">
        <v>193</v>
      </c>
      <c r="F8829" s="100">
        <v>43101</v>
      </c>
      <c r="G8829" s="98">
        <v>17219.36</v>
      </c>
      <c r="H8829" s="98">
        <v>2272.96</v>
      </c>
    </row>
    <row r="8830" spans="1:8" x14ac:dyDescent="0.2">
      <c r="A8830" s="98" t="s">
        <v>71</v>
      </c>
      <c r="B8830" s="98" t="s">
        <v>55</v>
      </c>
      <c r="C8830" s="98" t="s">
        <v>80</v>
      </c>
      <c r="D8830" s="106">
        <v>43132</v>
      </c>
      <c r="E8830" s="98" t="s">
        <v>192</v>
      </c>
      <c r="F8830" s="100">
        <v>43101</v>
      </c>
      <c r="G8830" s="98">
        <v>776.6</v>
      </c>
      <c r="H8830" s="98">
        <v>102.55</v>
      </c>
    </row>
    <row r="8831" spans="1:8" x14ac:dyDescent="0.2">
      <c r="A8831" s="98" t="s">
        <v>71</v>
      </c>
      <c r="B8831" s="98" t="s">
        <v>55</v>
      </c>
      <c r="C8831" s="98" t="s">
        <v>80</v>
      </c>
      <c r="D8831" s="106">
        <v>43132</v>
      </c>
      <c r="E8831" s="98" t="s">
        <v>199</v>
      </c>
      <c r="F8831" s="100">
        <v>43101</v>
      </c>
      <c r="G8831" s="98">
        <v>17995.96</v>
      </c>
      <c r="H8831" s="98">
        <v>953.79</v>
      </c>
    </row>
    <row r="8832" spans="1:8" x14ac:dyDescent="0.2">
      <c r="A8832" s="98" t="s">
        <v>71</v>
      </c>
      <c r="B8832" s="98" t="s">
        <v>55</v>
      </c>
      <c r="C8832" s="98" t="s">
        <v>81</v>
      </c>
      <c r="D8832" s="106">
        <v>43132</v>
      </c>
      <c r="E8832" s="98" t="s">
        <v>198</v>
      </c>
      <c r="F8832" s="100">
        <v>43101</v>
      </c>
      <c r="G8832" s="98">
        <v>65062.25</v>
      </c>
      <c r="H8832" s="98">
        <v>-1691.6</v>
      </c>
    </row>
    <row r="8833" spans="1:8" x14ac:dyDescent="0.2">
      <c r="A8833" s="98" t="s">
        <v>71</v>
      </c>
      <c r="B8833" s="98" t="s">
        <v>55</v>
      </c>
      <c r="C8833" s="98" t="s">
        <v>81</v>
      </c>
      <c r="D8833" s="106">
        <v>43132</v>
      </c>
      <c r="E8833" s="98" t="s">
        <v>195</v>
      </c>
      <c r="F8833" s="100">
        <v>43101</v>
      </c>
      <c r="G8833" s="98">
        <v>62254.559999999998</v>
      </c>
      <c r="H8833" s="98">
        <v>4046.58</v>
      </c>
    </row>
    <row r="8834" spans="1:8" x14ac:dyDescent="0.2">
      <c r="A8834" s="98" t="s">
        <v>71</v>
      </c>
      <c r="B8834" s="98" t="s">
        <v>55</v>
      </c>
      <c r="C8834" s="98" t="s">
        <v>81</v>
      </c>
      <c r="D8834" s="106">
        <v>43132</v>
      </c>
      <c r="E8834" s="98" t="s">
        <v>194</v>
      </c>
      <c r="F8834" s="100">
        <v>43101</v>
      </c>
      <c r="G8834" s="98">
        <v>2807.69</v>
      </c>
      <c r="H8834" s="98">
        <v>182.5</v>
      </c>
    </row>
    <row r="8835" spans="1:8" x14ac:dyDescent="0.2">
      <c r="A8835" s="98" t="s">
        <v>71</v>
      </c>
      <c r="B8835" s="98" t="s">
        <v>55</v>
      </c>
      <c r="C8835" s="98" t="s">
        <v>81</v>
      </c>
      <c r="D8835" s="106">
        <v>43132</v>
      </c>
      <c r="E8835" s="98" t="s">
        <v>199</v>
      </c>
      <c r="F8835" s="100">
        <v>43101</v>
      </c>
      <c r="G8835" s="98">
        <v>65062.25</v>
      </c>
      <c r="H8835" s="98">
        <v>1691.6</v>
      </c>
    </row>
    <row r="8836" spans="1:8" x14ac:dyDescent="0.2">
      <c r="A8836" s="98" t="s">
        <v>71</v>
      </c>
      <c r="B8836" s="98" t="s">
        <v>55</v>
      </c>
      <c r="C8836" s="98" t="s">
        <v>82</v>
      </c>
      <c r="D8836" s="106">
        <v>43132</v>
      </c>
      <c r="E8836" s="98" t="s">
        <v>199</v>
      </c>
      <c r="F8836" s="100">
        <v>43101</v>
      </c>
      <c r="G8836" s="98">
        <v>19800.66</v>
      </c>
      <c r="H8836" s="98">
        <v>752.39</v>
      </c>
    </row>
    <row r="8837" spans="1:8" x14ac:dyDescent="0.2">
      <c r="A8837" s="98" t="s">
        <v>71</v>
      </c>
      <c r="B8837" s="98" t="s">
        <v>55</v>
      </c>
      <c r="C8837" s="98" t="s">
        <v>82</v>
      </c>
      <c r="D8837" s="106">
        <v>43132</v>
      </c>
      <c r="E8837" s="98" t="s">
        <v>198</v>
      </c>
      <c r="F8837" s="100">
        <v>43101</v>
      </c>
      <c r="G8837" s="98">
        <v>19800.66</v>
      </c>
      <c r="H8837" s="98">
        <v>-752.39</v>
      </c>
    </row>
    <row r="8838" spans="1:8" x14ac:dyDescent="0.2">
      <c r="A8838" s="98" t="s">
        <v>71</v>
      </c>
      <c r="B8838" s="98" t="s">
        <v>55</v>
      </c>
      <c r="C8838" s="98" t="s">
        <v>82</v>
      </c>
      <c r="D8838" s="106">
        <v>43132</v>
      </c>
      <c r="E8838" s="98" t="s">
        <v>197</v>
      </c>
      <c r="F8838" s="100">
        <v>43101</v>
      </c>
      <c r="G8838" s="98">
        <v>18946.18</v>
      </c>
      <c r="H8838" s="98">
        <v>1799.89</v>
      </c>
    </row>
    <row r="8839" spans="1:8" x14ac:dyDescent="0.2">
      <c r="A8839" s="98" t="s">
        <v>71</v>
      </c>
      <c r="B8839" s="98" t="s">
        <v>55</v>
      </c>
      <c r="C8839" s="98" t="s">
        <v>82</v>
      </c>
      <c r="D8839" s="106">
        <v>43132</v>
      </c>
      <c r="E8839" s="98" t="s">
        <v>196</v>
      </c>
      <c r="F8839" s="100">
        <v>43101</v>
      </c>
      <c r="G8839" s="98">
        <v>854.48</v>
      </c>
      <c r="H8839" s="98">
        <v>81.150000000000006</v>
      </c>
    </row>
    <row r="8840" spans="1:8" x14ac:dyDescent="0.2">
      <c r="A8840" s="98" t="s">
        <v>71</v>
      </c>
      <c r="B8840" s="98" t="s">
        <v>54</v>
      </c>
      <c r="C8840" s="98" t="s">
        <v>80</v>
      </c>
      <c r="D8840" s="106">
        <v>43132</v>
      </c>
      <c r="E8840" s="98" t="s">
        <v>199</v>
      </c>
      <c r="F8840" s="100">
        <v>43101</v>
      </c>
      <c r="G8840" s="98">
        <v>61876.86</v>
      </c>
      <c r="H8840" s="98">
        <v>3279.57</v>
      </c>
    </row>
    <row r="8841" spans="1:8" x14ac:dyDescent="0.2">
      <c r="A8841" s="98" t="s">
        <v>71</v>
      </c>
      <c r="B8841" s="98" t="s">
        <v>54</v>
      </c>
      <c r="C8841" s="98" t="s">
        <v>80</v>
      </c>
      <c r="D8841" s="106">
        <v>43132</v>
      </c>
      <c r="E8841" s="98" t="s">
        <v>198</v>
      </c>
      <c r="F8841" s="100">
        <v>43101</v>
      </c>
      <c r="G8841" s="98">
        <v>61876.86</v>
      </c>
      <c r="H8841" s="98">
        <v>-3279.57</v>
      </c>
    </row>
    <row r="8842" spans="1:8" x14ac:dyDescent="0.2">
      <c r="A8842" s="98" t="s">
        <v>71</v>
      </c>
      <c r="B8842" s="98" t="s">
        <v>54</v>
      </c>
      <c r="C8842" s="98" t="s">
        <v>80</v>
      </c>
      <c r="D8842" s="106">
        <v>43132</v>
      </c>
      <c r="E8842" s="98" t="s">
        <v>193</v>
      </c>
      <c r="F8842" s="100">
        <v>43101</v>
      </c>
      <c r="G8842" s="98">
        <v>59206.66</v>
      </c>
      <c r="H8842" s="98">
        <v>7815.3</v>
      </c>
    </row>
    <row r="8843" spans="1:8" x14ac:dyDescent="0.2">
      <c r="A8843" s="98" t="s">
        <v>71</v>
      </c>
      <c r="B8843" s="98" t="s">
        <v>54</v>
      </c>
      <c r="C8843" s="98" t="s">
        <v>80</v>
      </c>
      <c r="D8843" s="106">
        <v>43132</v>
      </c>
      <c r="E8843" s="98" t="s">
        <v>192</v>
      </c>
      <c r="F8843" s="100">
        <v>43101</v>
      </c>
      <c r="G8843" s="98">
        <v>2670.2</v>
      </c>
      <c r="H8843" s="98">
        <v>352.41</v>
      </c>
    </row>
    <row r="8844" spans="1:8" x14ac:dyDescent="0.2">
      <c r="A8844" s="98" t="s">
        <v>71</v>
      </c>
      <c r="B8844" s="98" t="s">
        <v>54</v>
      </c>
      <c r="C8844" s="98" t="s">
        <v>80</v>
      </c>
      <c r="D8844" s="106">
        <v>43132</v>
      </c>
      <c r="E8844" s="98" t="s">
        <v>199</v>
      </c>
      <c r="F8844" s="100">
        <v>43101</v>
      </c>
      <c r="G8844" s="98">
        <v>64083.65</v>
      </c>
      <c r="H8844" s="98">
        <v>3396.49</v>
      </c>
    </row>
    <row r="8845" spans="1:8" x14ac:dyDescent="0.2">
      <c r="A8845" s="98" t="s">
        <v>71</v>
      </c>
      <c r="B8845" s="98" t="s">
        <v>54</v>
      </c>
      <c r="C8845" s="98" t="s">
        <v>80</v>
      </c>
      <c r="D8845" s="106">
        <v>43132</v>
      </c>
      <c r="E8845" s="98" t="s">
        <v>198</v>
      </c>
      <c r="F8845" s="100">
        <v>43101</v>
      </c>
      <c r="G8845" s="98">
        <v>64083.65</v>
      </c>
      <c r="H8845" s="98">
        <v>-3396.49</v>
      </c>
    </row>
    <row r="8846" spans="1:8" x14ac:dyDescent="0.2">
      <c r="A8846" s="98" t="s">
        <v>71</v>
      </c>
      <c r="B8846" s="98" t="s">
        <v>54</v>
      </c>
      <c r="C8846" s="98" t="s">
        <v>80</v>
      </c>
      <c r="D8846" s="106">
        <v>43132</v>
      </c>
      <c r="E8846" s="98" t="s">
        <v>193</v>
      </c>
      <c r="F8846" s="100">
        <v>43101</v>
      </c>
      <c r="G8846" s="98">
        <v>61318.23</v>
      </c>
      <c r="H8846" s="98">
        <v>8093.95</v>
      </c>
    </row>
    <row r="8847" spans="1:8" x14ac:dyDescent="0.2">
      <c r="A8847" s="98" t="s">
        <v>71</v>
      </c>
      <c r="B8847" s="98" t="s">
        <v>54</v>
      </c>
      <c r="C8847" s="98" t="s">
        <v>80</v>
      </c>
      <c r="D8847" s="106">
        <v>43132</v>
      </c>
      <c r="E8847" s="98" t="s">
        <v>192</v>
      </c>
      <c r="F8847" s="100">
        <v>43101</v>
      </c>
      <c r="G8847" s="98">
        <v>2765.42</v>
      </c>
      <c r="H8847" s="98">
        <v>364.92</v>
      </c>
    </row>
    <row r="8848" spans="1:8" x14ac:dyDescent="0.2">
      <c r="A8848" s="98" t="s">
        <v>71</v>
      </c>
      <c r="B8848" s="98" t="s">
        <v>54</v>
      </c>
      <c r="C8848" s="98" t="s">
        <v>81</v>
      </c>
      <c r="D8848" s="106">
        <v>43132</v>
      </c>
      <c r="E8848" s="98" t="s">
        <v>195</v>
      </c>
      <c r="F8848" s="100">
        <v>43101</v>
      </c>
      <c r="G8848" s="98">
        <v>247498.55</v>
      </c>
      <c r="H8848" s="98">
        <v>16087.41</v>
      </c>
    </row>
    <row r="8849" spans="1:8" x14ac:dyDescent="0.2">
      <c r="A8849" s="98" t="s">
        <v>71</v>
      </c>
      <c r="B8849" s="98" t="s">
        <v>54</v>
      </c>
      <c r="C8849" s="98" t="s">
        <v>81</v>
      </c>
      <c r="D8849" s="106">
        <v>43132</v>
      </c>
      <c r="E8849" s="98" t="s">
        <v>194</v>
      </c>
      <c r="F8849" s="100">
        <v>43101</v>
      </c>
      <c r="G8849" s="98">
        <v>11162.28</v>
      </c>
      <c r="H8849" s="98">
        <v>725.51</v>
      </c>
    </row>
    <row r="8850" spans="1:8" x14ac:dyDescent="0.2">
      <c r="A8850" s="98" t="s">
        <v>71</v>
      </c>
      <c r="B8850" s="98" t="s">
        <v>54</v>
      </c>
      <c r="C8850" s="98" t="s">
        <v>81</v>
      </c>
      <c r="D8850" s="106">
        <v>43132</v>
      </c>
      <c r="E8850" s="98" t="s">
        <v>199</v>
      </c>
      <c r="F8850" s="100">
        <v>43101</v>
      </c>
      <c r="G8850" s="98">
        <v>258660.83</v>
      </c>
      <c r="H8850" s="98">
        <v>6725.19</v>
      </c>
    </row>
    <row r="8851" spans="1:8" x14ac:dyDescent="0.2">
      <c r="A8851" s="98" t="s">
        <v>71</v>
      </c>
      <c r="B8851" s="98" t="s">
        <v>54</v>
      </c>
      <c r="C8851" s="98" t="s">
        <v>81</v>
      </c>
      <c r="D8851" s="106">
        <v>43132</v>
      </c>
      <c r="E8851" s="98" t="s">
        <v>198</v>
      </c>
      <c r="F8851" s="100">
        <v>43101</v>
      </c>
      <c r="G8851" s="98">
        <v>258660.83</v>
      </c>
      <c r="H8851" s="98">
        <v>-6725.19</v>
      </c>
    </row>
    <row r="8852" spans="1:8" x14ac:dyDescent="0.2">
      <c r="A8852" s="98" t="s">
        <v>71</v>
      </c>
      <c r="B8852" s="98" t="s">
        <v>54</v>
      </c>
      <c r="C8852" s="98" t="s">
        <v>82</v>
      </c>
      <c r="D8852" s="106">
        <v>43132</v>
      </c>
      <c r="E8852" s="98" t="s">
        <v>199</v>
      </c>
      <c r="F8852" s="100">
        <v>43101</v>
      </c>
      <c r="G8852" s="98">
        <v>57397.73</v>
      </c>
      <c r="H8852" s="98">
        <v>2180.9699999999998</v>
      </c>
    </row>
    <row r="8853" spans="1:8" x14ac:dyDescent="0.2">
      <c r="A8853" s="98" t="s">
        <v>71</v>
      </c>
      <c r="B8853" s="98" t="s">
        <v>54</v>
      </c>
      <c r="C8853" s="98" t="s">
        <v>82</v>
      </c>
      <c r="D8853" s="106">
        <v>43132</v>
      </c>
      <c r="E8853" s="98" t="s">
        <v>198</v>
      </c>
      <c r="F8853" s="100">
        <v>43101</v>
      </c>
      <c r="G8853" s="98">
        <v>57397.73</v>
      </c>
      <c r="H8853" s="98">
        <v>-2180.9699999999998</v>
      </c>
    </row>
    <row r="8854" spans="1:8" x14ac:dyDescent="0.2">
      <c r="A8854" s="98" t="s">
        <v>71</v>
      </c>
      <c r="B8854" s="98" t="s">
        <v>54</v>
      </c>
      <c r="C8854" s="98" t="s">
        <v>82</v>
      </c>
      <c r="D8854" s="106">
        <v>43132</v>
      </c>
      <c r="E8854" s="98" t="s">
        <v>197</v>
      </c>
      <c r="F8854" s="100">
        <v>43101</v>
      </c>
      <c r="G8854" s="98">
        <v>54920.91</v>
      </c>
      <c r="H8854" s="98">
        <v>5217.3999999999996</v>
      </c>
    </row>
    <row r="8855" spans="1:8" x14ac:dyDescent="0.2">
      <c r="A8855" s="98" t="s">
        <v>71</v>
      </c>
      <c r="B8855" s="98" t="s">
        <v>54</v>
      </c>
      <c r="C8855" s="98" t="s">
        <v>82</v>
      </c>
      <c r="D8855" s="106">
        <v>43132</v>
      </c>
      <c r="E8855" s="98" t="s">
        <v>196</v>
      </c>
      <c r="F8855" s="100">
        <v>43101</v>
      </c>
      <c r="G8855" s="98">
        <v>2476.8200000000002</v>
      </c>
      <c r="H8855" s="98">
        <v>235.32</v>
      </c>
    </row>
    <row r="8856" spans="1:8" x14ac:dyDescent="0.2">
      <c r="A8856" s="98" t="s">
        <v>71</v>
      </c>
      <c r="B8856" s="98" t="s">
        <v>54</v>
      </c>
      <c r="C8856" s="98" t="s">
        <v>80</v>
      </c>
      <c r="D8856" s="106">
        <v>43132</v>
      </c>
      <c r="E8856" s="98" t="s">
        <v>198</v>
      </c>
      <c r="F8856" s="100">
        <v>43101</v>
      </c>
      <c r="G8856" s="98">
        <v>76559.289999999994</v>
      </c>
      <c r="H8856" s="98">
        <v>-4057.8</v>
      </c>
    </row>
    <row r="8857" spans="1:8" x14ac:dyDescent="0.2">
      <c r="A8857" s="98" t="s">
        <v>71</v>
      </c>
      <c r="B8857" s="98" t="s">
        <v>54</v>
      </c>
      <c r="C8857" s="98" t="s">
        <v>80</v>
      </c>
      <c r="D8857" s="106">
        <v>43132</v>
      </c>
      <c r="E8857" s="98" t="s">
        <v>193</v>
      </c>
      <c r="F8857" s="100">
        <v>43101</v>
      </c>
      <c r="G8857" s="98">
        <v>73255.520000000004</v>
      </c>
      <c r="H8857" s="98">
        <v>9669.8700000000008</v>
      </c>
    </row>
    <row r="8858" spans="1:8" x14ac:dyDescent="0.2">
      <c r="A8858" s="98" t="s">
        <v>71</v>
      </c>
      <c r="B8858" s="98" t="s">
        <v>54</v>
      </c>
      <c r="C8858" s="98" t="s">
        <v>80</v>
      </c>
      <c r="D8858" s="106">
        <v>43132</v>
      </c>
      <c r="E8858" s="98" t="s">
        <v>192</v>
      </c>
      <c r="F8858" s="100">
        <v>43101</v>
      </c>
      <c r="G8858" s="98">
        <v>3303.77</v>
      </c>
      <c r="H8858" s="98">
        <v>436.16</v>
      </c>
    </row>
    <row r="8859" spans="1:8" x14ac:dyDescent="0.2">
      <c r="A8859" s="98" t="s">
        <v>71</v>
      </c>
      <c r="B8859" s="98" t="s">
        <v>54</v>
      </c>
      <c r="C8859" s="98" t="s">
        <v>80</v>
      </c>
      <c r="D8859" s="106">
        <v>43132</v>
      </c>
      <c r="E8859" s="98" t="s">
        <v>199</v>
      </c>
      <c r="F8859" s="100">
        <v>43101</v>
      </c>
      <c r="G8859" s="98">
        <v>76559.289999999994</v>
      </c>
      <c r="H8859" s="98">
        <v>4057.8</v>
      </c>
    </row>
    <row r="8860" spans="1:8" x14ac:dyDescent="0.2">
      <c r="A8860" s="98" t="s">
        <v>71</v>
      </c>
      <c r="B8860" s="98" t="s">
        <v>54</v>
      </c>
      <c r="C8860" s="98" t="s">
        <v>81</v>
      </c>
      <c r="D8860" s="106">
        <v>43132</v>
      </c>
      <c r="E8860" s="98" t="s">
        <v>199</v>
      </c>
      <c r="F8860" s="100">
        <v>43101</v>
      </c>
      <c r="G8860" s="98">
        <v>335751.75</v>
      </c>
      <c r="H8860" s="98">
        <v>8729.39</v>
      </c>
    </row>
    <row r="8861" spans="1:8" x14ac:dyDescent="0.2">
      <c r="A8861" s="98" t="s">
        <v>71</v>
      </c>
      <c r="B8861" s="98" t="s">
        <v>54</v>
      </c>
      <c r="C8861" s="98" t="s">
        <v>81</v>
      </c>
      <c r="D8861" s="106">
        <v>43132</v>
      </c>
      <c r="E8861" s="98" t="s">
        <v>198</v>
      </c>
      <c r="F8861" s="100">
        <v>43101</v>
      </c>
      <c r="G8861" s="98">
        <v>335751.75</v>
      </c>
      <c r="H8861" s="98">
        <v>-8729.39</v>
      </c>
    </row>
    <row r="8862" spans="1:8" x14ac:dyDescent="0.2">
      <c r="A8862" s="98" t="s">
        <v>71</v>
      </c>
      <c r="B8862" s="98" t="s">
        <v>54</v>
      </c>
      <c r="C8862" s="98" t="s">
        <v>81</v>
      </c>
      <c r="D8862" s="106">
        <v>43132</v>
      </c>
      <c r="E8862" s="98" t="s">
        <v>195</v>
      </c>
      <c r="F8862" s="100">
        <v>43101</v>
      </c>
      <c r="G8862" s="98">
        <v>321262.94</v>
      </c>
      <c r="H8862" s="98">
        <v>20882.07</v>
      </c>
    </row>
    <row r="8863" spans="1:8" x14ac:dyDescent="0.2">
      <c r="A8863" s="98" t="s">
        <v>71</v>
      </c>
      <c r="B8863" s="98" t="s">
        <v>54</v>
      </c>
      <c r="C8863" s="98" t="s">
        <v>81</v>
      </c>
      <c r="D8863" s="106">
        <v>43132</v>
      </c>
      <c r="E8863" s="98" t="s">
        <v>194</v>
      </c>
      <c r="F8863" s="100">
        <v>43101</v>
      </c>
      <c r="G8863" s="98">
        <v>14488.81</v>
      </c>
      <c r="H8863" s="98">
        <v>941.7</v>
      </c>
    </row>
    <row r="8864" spans="1:8" x14ac:dyDescent="0.2">
      <c r="A8864" s="98" t="s">
        <v>71</v>
      </c>
      <c r="B8864" s="98" t="s">
        <v>54</v>
      </c>
      <c r="C8864" s="98" t="s">
        <v>81</v>
      </c>
      <c r="D8864" s="106">
        <v>43132</v>
      </c>
      <c r="E8864" s="98" t="s">
        <v>195</v>
      </c>
      <c r="F8864" s="100">
        <v>43101</v>
      </c>
      <c r="G8864" s="98">
        <v>182882.05</v>
      </c>
      <c r="H8864" s="98">
        <v>11887.32</v>
      </c>
    </row>
    <row r="8865" spans="1:8" x14ac:dyDescent="0.2">
      <c r="A8865" s="98" t="s">
        <v>71</v>
      </c>
      <c r="B8865" s="98" t="s">
        <v>54</v>
      </c>
      <c r="C8865" s="98" t="s">
        <v>81</v>
      </c>
      <c r="D8865" s="106">
        <v>43132</v>
      </c>
      <c r="E8865" s="98" t="s">
        <v>194</v>
      </c>
      <c r="F8865" s="100">
        <v>43101</v>
      </c>
      <c r="G8865" s="98">
        <v>8248.07</v>
      </c>
      <c r="H8865" s="98">
        <v>536.15</v>
      </c>
    </row>
    <row r="8866" spans="1:8" x14ac:dyDescent="0.2">
      <c r="A8866" s="98" t="s">
        <v>71</v>
      </c>
      <c r="B8866" s="98" t="s">
        <v>54</v>
      </c>
      <c r="C8866" s="98" t="s">
        <v>81</v>
      </c>
      <c r="D8866" s="106">
        <v>43132</v>
      </c>
      <c r="E8866" s="98" t="s">
        <v>199</v>
      </c>
      <c r="F8866" s="100">
        <v>43101</v>
      </c>
      <c r="G8866" s="98">
        <v>191130.12</v>
      </c>
      <c r="H8866" s="98">
        <v>4969.46</v>
      </c>
    </row>
    <row r="8867" spans="1:8" x14ac:dyDescent="0.2">
      <c r="A8867" s="98" t="s">
        <v>71</v>
      </c>
      <c r="B8867" s="98" t="s">
        <v>54</v>
      </c>
      <c r="C8867" s="98" t="s">
        <v>81</v>
      </c>
      <c r="D8867" s="106">
        <v>43132</v>
      </c>
      <c r="E8867" s="98" t="s">
        <v>198</v>
      </c>
      <c r="F8867" s="100">
        <v>43101</v>
      </c>
      <c r="G8867" s="98">
        <v>191130.12</v>
      </c>
      <c r="H8867" s="98">
        <v>-4969.46</v>
      </c>
    </row>
    <row r="8868" spans="1:8" x14ac:dyDescent="0.2">
      <c r="A8868" s="98" t="s">
        <v>71</v>
      </c>
      <c r="B8868" s="98" t="s">
        <v>54</v>
      </c>
      <c r="C8868" s="98" t="s">
        <v>82</v>
      </c>
      <c r="D8868" s="106">
        <v>43132</v>
      </c>
      <c r="E8868" s="98" t="s">
        <v>199</v>
      </c>
      <c r="F8868" s="100">
        <v>43101</v>
      </c>
      <c r="G8868" s="98">
        <v>54290.34</v>
      </c>
      <c r="H8868" s="98">
        <v>2063.09</v>
      </c>
    </row>
    <row r="8869" spans="1:8" x14ac:dyDescent="0.2">
      <c r="A8869" s="98" t="s">
        <v>71</v>
      </c>
      <c r="B8869" s="98" t="s">
        <v>54</v>
      </c>
      <c r="C8869" s="98" t="s">
        <v>82</v>
      </c>
      <c r="D8869" s="106">
        <v>43132</v>
      </c>
      <c r="E8869" s="98" t="s">
        <v>198</v>
      </c>
      <c r="F8869" s="100">
        <v>43101</v>
      </c>
      <c r="G8869" s="98">
        <v>54290.34</v>
      </c>
      <c r="H8869" s="98">
        <v>-2063.09</v>
      </c>
    </row>
    <row r="8870" spans="1:8" x14ac:dyDescent="0.2">
      <c r="A8870" s="98" t="s">
        <v>71</v>
      </c>
      <c r="B8870" s="98" t="s">
        <v>54</v>
      </c>
      <c r="C8870" s="98" t="s">
        <v>82</v>
      </c>
      <c r="D8870" s="106">
        <v>43132</v>
      </c>
      <c r="E8870" s="98" t="s">
        <v>197</v>
      </c>
      <c r="F8870" s="100">
        <v>43101</v>
      </c>
      <c r="G8870" s="98">
        <v>51947.45</v>
      </c>
      <c r="H8870" s="98">
        <v>4935.08</v>
      </c>
    </row>
    <row r="8871" spans="1:8" x14ac:dyDescent="0.2">
      <c r="A8871" s="98" t="s">
        <v>71</v>
      </c>
      <c r="B8871" s="98" t="s">
        <v>54</v>
      </c>
      <c r="C8871" s="98" t="s">
        <v>82</v>
      </c>
      <c r="D8871" s="106">
        <v>43132</v>
      </c>
      <c r="E8871" s="98" t="s">
        <v>196</v>
      </c>
      <c r="F8871" s="100">
        <v>43101</v>
      </c>
      <c r="G8871" s="98">
        <v>2342.89</v>
      </c>
      <c r="H8871" s="98">
        <v>222.56</v>
      </c>
    </row>
    <row r="8872" spans="1:8" x14ac:dyDescent="0.2">
      <c r="A8872" s="98" t="s">
        <v>71</v>
      </c>
      <c r="B8872" s="98" t="s">
        <v>54</v>
      </c>
      <c r="C8872" s="98" t="s">
        <v>80</v>
      </c>
      <c r="D8872" s="106">
        <v>43132</v>
      </c>
      <c r="E8872" s="98" t="s">
        <v>193</v>
      </c>
      <c r="F8872" s="100">
        <v>43101</v>
      </c>
      <c r="G8872" s="98">
        <v>30293.49</v>
      </c>
      <c r="H8872" s="98">
        <v>3998.64</v>
      </c>
    </row>
    <row r="8873" spans="1:8" x14ac:dyDescent="0.2">
      <c r="A8873" s="98" t="s">
        <v>71</v>
      </c>
      <c r="B8873" s="98" t="s">
        <v>54</v>
      </c>
      <c r="C8873" s="98" t="s">
        <v>80</v>
      </c>
      <c r="D8873" s="106">
        <v>43132</v>
      </c>
      <c r="E8873" s="98" t="s">
        <v>192</v>
      </c>
      <c r="F8873" s="100">
        <v>43101</v>
      </c>
      <c r="G8873" s="98">
        <v>1366.27</v>
      </c>
      <c r="H8873" s="98">
        <v>180.3</v>
      </c>
    </row>
    <row r="8874" spans="1:8" x14ac:dyDescent="0.2">
      <c r="A8874" s="98" t="s">
        <v>71</v>
      </c>
      <c r="B8874" s="98" t="s">
        <v>54</v>
      </c>
      <c r="C8874" s="98" t="s">
        <v>80</v>
      </c>
      <c r="D8874" s="106">
        <v>43132</v>
      </c>
      <c r="E8874" s="98" t="s">
        <v>199</v>
      </c>
      <c r="F8874" s="100">
        <v>43101</v>
      </c>
      <c r="G8874" s="98">
        <v>31659.759999999998</v>
      </c>
      <c r="H8874" s="98">
        <v>1677.93</v>
      </c>
    </row>
    <row r="8875" spans="1:8" x14ac:dyDescent="0.2">
      <c r="A8875" s="98" t="s">
        <v>71</v>
      </c>
      <c r="B8875" s="98" t="s">
        <v>54</v>
      </c>
      <c r="C8875" s="98" t="s">
        <v>80</v>
      </c>
      <c r="D8875" s="106">
        <v>43132</v>
      </c>
      <c r="E8875" s="98" t="s">
        <v>198</v>
      </c>
      <c r="F8875" s="100">
        <v>43101</v>
      </c>
      <c r="G8875" s="98">
        <v>31659.759999999998</v>
      </c>
      <c r="H8875" s="98">
        <v>-1677.93</v>
      </c>
    </row>
    <row r="8876" spans="1:8" x14ac:dyDescent="0.2">
      <c r="A8876" s="98" t="s">
        <v>71</v>
      </c>
      <c r="B8876" s="98" t="s">
        <v>54</v>
      </c>
      <c r="C8876" s="98" t="s">
        <v>81</v>
      </c>
      <c r="D8876" s="106">
        <v>43132</v>
      </c>
      <c r="E8876" s="98" t="s">
        <v>199</v>
      </c>
      <c r="F8876" s="100">
        <v>43101</v>
      </c>
      <c r="G8876" s="98">
        <v>139134.82999999999</v>
      </c>
      <c r="H8876" s="98">
        <v>3617.49</v>
      </c>
    </row>
    <row r="8877" spans="1:8" x14ac:dyDescent="0.2">
      <c r="A8877" s="98" t="s">
        <v>71</v>
      </c>
      <c r="B8877" s="98" t="s">
        <v>54</v>
      </c>
      <c r="C8877" s="98" t="s">
        <v>81</v>
      </c>
      <c r="D8877" s="106">
        <v>43132</v>
      </c>
      <c r="E8877" s="98" t="s">
        <v>198</v>
      </c>
      <c r="F8877" s="100">
        <v>43101</v>
      </c>
      <c r="G8877" s="98">
        <v>139134.82999999999</v>
      </c>
      <c r="H8877" s="98">
        <v>-3617.49</v>
      </c>
    </row>
    <row r="8878" spans="1:8" x14ac:dyDescent="0.2">
      <c r="A8878" s="98" t="s">
        <v>71</v>
      </c>
      <c r="B8878" s="98" t="s">
        <v>54</v>
      </c>
      <c r="C8878" s="98" t="s">
        <v>81</v>
      </c>
      <c r="D8878" s="106">
        <v>43132</v>
      </c>
      <c r="E8878" s="98" t="s">
        <v>195</v>
      </c>
      <c r="F8878" s="100">
        <v>43101</v>
      </c>
      <c r="G8878" s="98">
        <v>133130.70000000001</v>
      </c>
      <c r="H8878" s="98">
        <v>8653.5499999999993</v>
      </c>
    </row>
    <row r="8879" spans="1:8" x14ac:dyDescent="0.2">
      <c r="A8879" s="98" t="s">
        <v>71</v>
      </c>
      <c r="B8879" s="98" t="s">
        <v>54</v>
      </c>
      <c r="C8879" s="98" t="s">
        <v>81</v>
      </c>
      <c r="D8879" s="106">
        <v>43132</v>
      </c>
      <c r="E8879" s="98" t="s">
        <v>194</v>
      </c>
      <c r="F8879" s="100">
        <v>43101</v>
      </c>
      <c r="G8879" s="98">
        <v>6004.13</v>
      </c>
      <c r="H8879" s="98">
        <v>390.15</v>
      </c>
    </row>
    <row r="8880" spans="1:8" x14ac:dyDescent="0.2">
      <c r="A8880" s="98" t="s">
        <v>71</v>
      </c>
      <c r="B8880" s="98" t="s">
        <v>54</v>
      </c>
      <c r="C8880" s="98" t="s">
        <v>82</v>
      </c>
      <c r="D8880" s="106">
        <v>43132</v>
      </c>
      <c r="E8880" s="98" t="s">
        <v>199</v>
      </c>
      <c r="F8880" s="100">
        <v>43101</v>
      </c>
      <c r="G8880" s="98">
        <v>28750.03</v>
      </c>
      <c r="H8880" s="98">
        <v>1092.56</v>
      </c>
    </row>
    <row r="8881" spans="1:8" x14ac:dyDescent="0.2">
      <c r="A8881" s="98" t="s">
        <v>71</v>
      </c>
      <c r="B8881" s="98" t="s">
        <v>54</v>
      </c>
      <c r="C8881" s="98" t="s">
        <v>82</v>
      </c>
      <c r="D8881" s="106">
        <v>43132</v>
      </c>
      <c r="E8881" s="98" t="s">
        <v>197</v>
      </c>
      <c r="F8881" s="100">
        <v>43101</v>
      </c>
      <c r="G8881" s="98">
        <v>27509.360000000001</v>
      </c>
      <c r="H8881" s="98">
        <v>2613.35</v>
      </c>
    </row>
    <row r="8882" spans="1:8" x14ac:dyDescent="0.2">
      <c r="A8882" s="98" t="s">
        <v>71</v>
      </c>
      <c r="B8882" s="98" t="s">
        <v>54</v>
      </c>
      <c r="C8882" s="98" t="s">
        <v>82</v>
      </c>
      <c r="D8882" s="106">
        <v>43132</v>
      </c>
      <c r="E8882" s="98" t="s">
        <v>196</v>
      </c>
      <c r="F8882" s="100">
        <v>43101</v>
      </c>
      <c r="G8882" s="98">
        <v>1240.67</v>
      </c>
      <c r="H8882" s="98">
        <v>117.82</v>
      </c>
    </row>
    <row r="8883" spans="1:8" x14ac:dyDescent="0.2">
      <c r="A8883" s="98" t="s">
        <v>71</v>
      </c>
      <c r="B8883" s="98" t="s">
        <v>54</v>
      </c>
      <c r="C8883" s="98" t="s">
        <v>82</v>
      </c>
      <c r="D8883" s="106">
        <v>43132</v>
      </c>
      <c r="E8883" s="98" t="s">
        <v>198</v>
      </c>
      <c r="F8883" s="100">
        <v>43101</v>
      </c>
      <c r="G8883" s="98">
        <v>28750.03</v>
      </c>
      <c r="H8883" s="98">
        <v>-1092.56</v>
      </c>
    </row>
    <row r="8884" spans="1:8" x14ac:dyDescent="0.2">
      <c r="A8884" s="98" t="s">
        <v>71</v>
      </c>
      <c r="B8884" s="98" t="s">
        <v>54</v>
      </c>
      <c r="C8884" s="98" t="s">
        <v>82</v>
      </c>
      <c r="D8884" s="106">
        <v>43132</v>
      </c>
      <c r="E8884" s="98" t="s">
        <v>198</v>
      </c>
      <c r="F8884" s="100">
        <v>43101</v>
      </c>
      <c r="G8884" s="98">
        <v>68494.850000000006</v>
      </c>
      <c r="H8884" s="98">
        <v>-2602.81</v>
      </c>
    </row>
    <row r="8885" spans="1:8" x14ac:dyDescent="0.2">
      <c r="A8885" s="98" t="s">
        <v>71</v>
      </c>
      <c r="B8885" s="98" t="s">
        <v>54</v>
      </c>
      <c r="C8885" s="98" t="s">
        <v>82</v>
      </c>
      <c r="D8885" s="106">
        <v>43132</v>
      </c>
      <c r="E8885" s="98" t="s">
        <v>196</v>
      </c>
      <c r="F8885" s="100">
        <v>43101</v>
      </c>
      <c r="G8885" s="98">
        <v>2955.75</v>
      </c>
      <c r="H8885" s="98">
        <v>280.82</v>
      </c>
    </row>
    <row r="8886" spans="1:8" x14ac:dyDescent="0.2">
      <c r="A8886" s="98" t="s">
        <v>71</v>
      </c>
      <c r="B8886" s="98" t="s">
        <v>54</v>
      </c>
      <c r="C8886" s="98" t="s">
        <v>82</v>
      </c>
      <c r="D8886" s="106">
        <v>43132</v>
      </c>
      <c r="E8886" s="98" t="s">
        <v>199</v>
      </c>
      <c r="F8886" s="100">
        <v>43101</v>
      </c>
      <c r="G8886" s="98">
        <v>68494.850000000006</v>
      </c>
      <c r="H8886" s="98">
        <v>2602.81</v>
      </c>
    </row>
    <row r="8887" spans="1:8" x14ac:dyDescent="0.2">
      <c r="A8887" s="98" t="s">
        <v>71</v>
      </c>
      <c r="B8887" s="98" t="s">
        <v>54</v>
      </c>
      <c r="C8887" s="98" t="s">
        <v>82</v>
      </c>
      <c r="D8887" s="106">
        <v>43132</v>
      </c>
      <c r="E8887" s="98" t="s">
        <v>197</v>
      </c>
      <c r="F8887" s="100">
        <v>43101</v>
      </c>
      <c r="G8887" s="98">
        <v>65539.100000000006</v>
      </c>
      <c r="H8887" s="98">
        <v>6226.35</v>
      </c>
    </row>
    <row r="8888" spans="1:8" x14ac:dyDescent="0.2">
      <c r="A8888" s="98" t="s">
        <v>71</v>
      </c>
      <c r="B8888" s="98" t="s">
        <v>54</v>
      </c>
      <c r="C8888" s="98" t="s">
        <v>81</v>
      </c>
      <c r="D8888" s="106">
        <v>43132</v>
      </c>
      <c r="E8888" s="98" t="s">
        <v>195</v>
      </c>
      <c r="F8888" s="100">
        <v>43101</v>
      </c>
      <c r="G8888" s="98">
        <v>195568.84</v>
      </c>
      <c r="H8888" s="98">
        <v>12712.17</v>
      </c>
    </row>
    <row r="8889" spans="1:8" x14ac:dyDescent="0.2">
      <c r="A8889" s="98" t="s">
        <v>71</v>
      </c>
      <c r="B8889" s="98" t="s">
        <v>54</v>
      </c>
      <c r="C8889" s="98" t="s">
        <v>81</v>
      </c>
      <c r="D8889" s="106">
        <v>43132</v>
      </c>
      <c r="E8889" s="98" t="s">
        <v>194</v>
      </c>
      <c r="F8889" s="100">
        <v>43101</v>
      </c>
      <c r="G8889" s="98">
        <v>8820.16</v>
      </c>
      <c r="H8889" s="98">
        <v>573.34</v>
      </c>
    </row>
    <row r="8890" spans="1:8" x14ac:dyDescent="0.2">
      <c r="A8890" s="98" t="s">
        <v>71</v>
      </c>
      <c r="B8890" s="98" t="s">
        <v>54</v>
      </c>
      <c r="C8890" s="98" t="s">
        <v>82</v>
      </c>
      <c r="D8890" s="106">
        <v>43160</v>
      </c>
      <c r="E8890" s="98" t="s">
        <v>196</v>
      </c>
      <c r="F8890" s="100">
        <v>43101</v>
      </c>
      <c r="G8890" s="98">
        <v>3745.64</v>
      </c>
      <c r="H8890" s="98">
        <v>355.86</v>
      </c>
    </row>
    <row r="8891" spans="1:8" x14ac:dyDescent="0.2">
      <c r="A8891" s="98" t="s">
        <v>71</v>
      </c>
      <c r="B8891" s="98" t="s">
        <v>54</v>
      </c>
      <c r="C8891" s="98" t="s">
        <v>82</v>
      </c>
      <c r="D8891" s="106">
        <v>43160</v>
      </c>
      <c r="E8891" s="98" t="s">
        <v>199</v>
      </c>
      <c r="F8891" s="100">
        <v>43101</v>
      </c>
      <c r="G8891" s="98">
        <v>86796.43</v>
      </c>
      <c r="H8891" s="98">
        <v>3298.11</v>
      </c>
    </row>
    <row r="8892" spans="1:8" x14ac:dyDescent="0.2">
      <c r="A8892" s="98" t="s">
        <v>71</v>
      </c>
      <c r="B8892" s="98" t="s">
        <v>54</v>
      </c>
      <c r="C8892" s="98" t="s">
        <v>80</v>
      </c>
      <c r="D8892" s="106">
        <v>43160</v>
      </c>
      <c r="E8892" s="98" t="s">
        <v>198</v>
      </c>
      <c r="F8892" s="100">
        <v>43101</v>
      </c>
      <c r="G8892" s="98">
        <v>103902.93</v>
      </c>
      <c r="H8892" s="98">
        <v>-5506.85</v>
      </c>
    </row>
    <row r="8893" spans="1:8" x14ac:dyDescent="0.2">
      <c r="A8893" s="98" t="s">
        <v>71</v>
      </c>
      <c r="B8893" s="98" t="s">
        <v>54</v>
      </c>
      <c r="C8893" s="98" t="s">
        <v>80</v>
      </c>
      <c r="D8893" s="106">
        <v>43160</v>
      </c>
      <c r="E8893" s="98" t="s">
        <v>193</v>
      </c>
      <c r="F8893" s="100">
        <v>43101</v>
      </c>
      <c r="G8893" s="98">
        <v>99419.09</v>
      </c>
      <c r="H8893" s="98">
        <v>13123.3</v>
      </c>
    </row>
    <row r="8894" spans="1:8" x14ac:dyDescent="0.2">
      <c r="A8894" s="98" t="s">
        <v>71</v>
      </c>
      <c r="B8894" s="98" t="s">
        <v>54</v>
      </c>
      <c r="C8894" s="98" t="s">
        <v>80</v>
      </c>
      <c r="D8894" s="106">
        <v>43160</v>
      </c>
      <c r="E8894" s="98" t="s">
        <v>192</v>
      </c>
      <c r="F8894" s="100">
        <v>43101</v>
      </c>
      <c r="G8894" s="98">
        <v>4483.84</v>
      </c>
      <c r="H8894" s="98">
        <v>591.78</v>
      </c>
    </row>
    <row r="8895" spans="1:8" x14ac:dyDescent="0.2">
      <c r="A8895" s="98" t="s">
        <v>71</v>
      </c>
      <c r="B8895" s="98" t="s">
        <v>54</v>
      </c>
      <c r="C8895" s="98" t="s">
        <v>80</v>
      </c>
      <c r="D8895" s="106">
        <v>43160</v>
      </c>
      <c r="E8895" s="98" t="s">
        <v>199</v>
      </c>
      <c r="F8895" s="100">
        <v>43101</v>
      </c>
      <c r="G8895" s="98">
        <v>103902.93</v>
      </c>
      <c r="H8895" s="98">
        <v>5506.85</v>
      </c>
    </row>
    <row r="8896" spans="1:8" x14ac:dyDescent="0.2">
      <c r="A8896" s="98" t="s">
        <v>71</v>
      </c>
      <c r="B8896" s="98" t="s">
        <v>54</v>
      </c>
      <c r="C8896" s="98" t="s">
        <v>81</v>
      </c>
      <c r="D8896" s="106">
        <v>43160</v>
      </c>
      <c r="E8896" s="98" t="s">
        <v>198</v>
      </c>
      <c r="F8896" s="100">
        <v>43101</v>
      </c>
      <c r="G8896" s="98">
        <v>400917.33</v>
      </c>
      <c r="H8896" s="98">
        <v>-10423.99</v>
      </c>
    </row>
    <row r="8897" spans="1:8" x14ac:dyDescent="0.2">
      <c r="A8897" s="98" t="s">
        <v>71</v>
      </c>
      <c r="B8897" s="98" t="s">
        <v>54</v>
      </c>
      <c r="C8897" s="98" t="s">
        <v>81</v>
      </c>
      <c r="D8897" s="106">
        <v>43160</v>
      </c>
      <c r="E8897" s="98" t="s">
        <v>195</v>
      </c>
      <c r="F8897" s="100">
        <v>43101</v>
      </c>
      <c r="G8897" s="98">
        <v>383616.16</v>
      </c>
      <c r="H8897" s="98">
        <v>24935.21</v>
      </c>
    </row>
    <row r="8898" spans="1:8" x14ac:dyDescent="0.2">
      <c r="A8898" s="98" t="s">
        <v>71</v>
      </c>
      <c r="B8898" s="98" t="s">
        <v>54</v>
      </c>
      <c r="C8898" s="98" t="s">
        <v>81</v>
      </c>
      <c r="D8898" s="106">
        <v>43160</v>
      </c>
      <c r="E8898" s="98" t="s">
        <v>194</v>
      </c>
      <c r="F8898" s="100">
        <v>43101</v>
      </c>
      <c r="G8898" s="98">
        <v>17301.169999999998</v>
      </c>
      <c r="H8898" s="98">
        <v>1124.48</v>
      </c>
    </row>
    <row r="8899" spans="1:8" x14ac:dyDescent="0.2">
      <c r="A8899" s="98" t="s">
        <v>71</v>
      </c>
      <c r="B8899" s="98" t="s">
        <v>54</v>
      </c>
      <c r="C8899" s="98" t="s">
        <v>81</v>
      </c>
      <c r="D8899" s="106">
        <v>43160</v>
      </c>
      <c r="E8899" s="98" t="s">
        <v>199</v>
      </c>
      <c r="F8899" s="100">
        <v>43101</v>
      </c>
      <c r="G8899" s="98">
        <v>400917.33</v>
      </c>
      <c r="H8899" s="98">
        <v>10423.99</v>
      </c>
    </row>
    <row r="8900" spans="1:8" x14ac:dyDescent="0.2">
      <c r="A8900" s="98" t="s">
        <v>71</v>
      </c>
      <c r="B8900" s="98" t="s">
        <v>54</v>
      </c>
      <c r="C8900" s="98" t="s">
        <v>82</v>
      </c>
      <c r="D8900" s="106">
        <v>43160</v>
      </c>
      <c r="E8900" s="98" t="s">
        <v>198</v>
      </c>
      <c r="F8900" s="100">
        <v>43101</v>
      </c>
      <c r="G8900" s="98">
        <v>94029.82</v>
      </c>
      <c r="H8900" s="98">
        <v>-3573.23</v>
      </c>
    </row>
    <row r="8901" spans="1:8" x14ac:dyDescent="0.2">
      <c r="A8901" s="98" t="s">
        <v>71</v>
      </c>
      <c r="B8901" s="98" t="s">
        <v>54</v>
      </c>
      <c r="C8901" s="98" t="s">
        <v>82</v>
      </c>
      <c r="D8901" s="106">
        <v>43160</v>
      </c>
      <c r="E8901" s="98" t="s">
        <v>197</v>
      </c>
      <c r="F8901" s="100">
        <v>43101</v>
      </c>
      <c r="G8901" s="98">
        <v>89971.9</v>
      </c>
      <c r="H8901" s="98">
        <v>8547.43</v>
      </c>
    </row>
    <row r="8902" spans="1:8" x14ac:dyDescent="0.2">
      <c r="A8902" s="98" t="s">
        <v>71</v>
      </c>
      <c r="B8902" s="98" t="s">
        <v>54</v>
      </c>
      <c r="C8902" s="98" t="s">
        <v>82</v>
      </c>
      <c r="D8902" s="106">
        <v>43160</v>
      </c>
      <c r="E8902" s="98" t="s">
        <v>196</v>
      </c>
      <c r="F8902" s="100">
        <v>43101</v>
      </c>
      <c r="G8902" s="98">
        <v>4057.92</v>
      </c>
      <c r="H8902" s="98">
        <v>385.31</v>
      </c>
    </row>
    <row r="8903" spans="1:8" x14ac:dyDescent="0.2">
      <c r="A8903" s="98" t="s">
        <v>71</v>
      </c>
      <c r="B8903" s="98" t="s">
        <v>54</v>
      </c>
      <c r="C8903" s="98" t="s">
        <v>82</v>
      </c>
      <c r="D8903" s="106">
        <v>43160</v>
      </c>
      <c r="E8903" s="98" t="s">
        <v>199</v>
      </c>
      <c r="F8903" s="100">
        <v>43101</v>
      </c>
      <c r="G8903" s="98">
        <v>94029.82</v>
      </c>
      <c r="H8903" s="98">
        <v>3573.23</v>
      </c>
    </row>
    <row r="8904" spans="1:8" x14ac:dyDescent="0.2">
      <c r="A8904" s="98" t="s">
        <v>71</v>
      </c>
      <c r="B8904" s="98" t="s">
        <v>54</v>
      </c>
      <c r="C8904" s="98" t="s">
        <v>80</v>
      </c>
      <c r="D8904" s="106">
        <v>43160</v>
      </c>
      <c r="E8904" s="98" t="s">
        <v>198</v>
      </c>
      <c r="F8904" s="100">
        <v>43101</v>
      </c>
      <c r="G8904" s="98">
        <v>80602.53</v>
      </c>
      <c r="H8904" s="98">
        <v>-4271.8500000000004</v>
      </c>
    </row>
    <row r="8905" spans="1:8" x14ac:dyDescent="0.2">
      <c r="A8905" s="98" t="s">
        <v>71</v>
      </c>
      <c r="B8905" s="98" t="s">
        <v>54</v>
      </c>
      <c r="C8905" s="98" t="s">
        <v>80</v>
      </c>
      <c r="D8905" s="106">
        <v>43160</v>
      </c>
      <c r="E8905" s="98" t="s">
        <v>193</v>
      </c>
      <c r="F8905" s="100">
        <v>43101</v>
      </c>
      <c r="G8905" s="98">
        <v>77124.240000000005</v>
      </c>
      <c r="H8905" s="98">
        <v>10180.43</v>
      </c>
    </row>
    <row r="8906" spans="1:8" x14ac:dyDescent="0.2">
      <c r="A8906" s="98" t="s">
        <v>71</v>
      </c>
      <c r="B8906" s="98" t="s">
        <v>54</v>
      </c>
      <c r="C8906" s="98" t="s">
        <v>80</v>
      </c>
      <c r="D8906" s="106">
        <v>43160</v>
      </c>
      <c r="E8906" s="98" t="s">
        <v>192</v>
      </c>
      <c r="F8906" s="100">
        <v>43101</v>
      </c>
      <c r="G8906" s="98">
        <v>3478.29</v>
      </c>
      <c r="H8906" s="98">
        <v>459.03</v>
      </c>
    </row>
    <row r="8907" spans="1:8" x14ac:dyDescent="0.2">
      <c r="A8907" s="98" t="s">
        <v>71</v>
      </c>
      <c r="B8907" s="98" t="s">
        <v>54</v>
      </c>
      <c r="C8907" s="98" t="s">
        <v>80</v>
      </c>
      <c r="D8907" s="106">
        <v>43160</v>
      </c>
      <c r="E8907" s="98" t="s">
        <v>199</v>
      </c>
      <c r="F8907" s="100">
        <v>43101</v>
      </c>
      <c r="G8907" s="98">
        <v>80602.53</v>
      </c>
      <c r="H8907" s="98">
        <v>4271.8500000000004</v>
      </c>
    </row>
    <row r="8908" spans="1:8" x14ac:dyDescent="0.2">
      <c r="A8908" s="98" t="s">
        <v>71</v>
      </c>
      <c r="B8908" s="98" t="s">
        <v>54</v>
      </c>
      <c r="C8908" s="98" t="s">
        <v>81</v>
      </c>
      <c r="D8908" s="106">
        <v>43160</v>
      </c>
      <c r="E8908" s="98" t="s">
        <v>198</v>
      </c>
      <c r="F8908" s="100">
        <v>43101</v>
      </c>
      <c r="G8908" s="98">
        <v>308029.57</v>
      </c>
      <c r="H8908" s="98">
        <v>-8008.73</v>
      </c>
    </row>
    <row r="8909" spans="1:8" x14ac:dyDescent="0.2">
      <c r="A8909" s="98" t="s">
        <v>71</v>
      </c>
      <c r="B8909" s="98" t="s">
        <v>54</v>
      </c>
      <c r="C8909" s="98" t="s">
        <v>81</v>
      </c>
      <c r="D8909" s="106">
        <v>43160</v>
      </c>
      <c r="E8909" s="98" t="s">
        <v>195</v>
      </c>
      <c r="F8909" s="100">
        <v>43101</v>
      </c>
      <c r="G8909" s="98">
        <v>294736.92</v>
      </c>
      <c r="H8909" s="98">
        <v>19157.93</v>
      </c>
    </row>
    <row r="8910" spans="1:8" x14ac:dyDescent="0.2">
      <c r="A8910" s="98" t="s">
        <v>71</v>
      </c>
      <c r="B8910" s="98" t="s">
        <v>54</v>
      </c>
      <c r="C8910" s="98" t="s">
        <v>81</v>
      </c>
      <c r="D8910" s="106">
        <v>43160</v>
      </c>
      <c r="E8910" s="98" t="s">
        <v>194</v>
      </c>
      <c r="F8910" s="100">
        <v>43101</v>
      </c>
      <c r="G8910" s="98">
        <v>13292.65</v>
      </c>
      <c r="H8910" s="98">
        <v>864.1</v>
      </c>
    </row>
    <row r="8911" spans="1:8" x14ac:dyDescent="0.2">
      <c r="A8911" s="98" t="s">
        <v>71</v>
      </c>
      <c r="B8911" s="98" t="s">
        <v>54</v>
      </c>
      <c r="C8911" s="98" t="s">
        <v>81</v>
      </c>
      <c r="D8911" s="106">
        <v>43160</v>
      </c>
      <c r="E8911" s="98" t="s">
        <v>199</v>
      </c>
      <c r="F8911" s="100">
        <v>43101</v>
      </c>
      <c r="G8911" s="98">
        <v>308029.57</v>
      </c>
      <c r="H8911" s="98">
        <v>8008.73</v>
      </c>
    </row>
    <row r="8912" spans="1:8" x14ac:dyDescent="0.2">
      <c r="A8912" s="98" t="s">
        <v>71</v>
      </c>
      <c r="B8912" s="98" t="s">
        <v>54</v>
      </c>
      <c r="C8912" s="98" t="s">
        <v>82</v>
      </c>
      <c r="D8912" s="106">
        <v>43160</v>
      </c>
      <c r="E8912" s="98" t="s">
        <v>198</v>
      </c>
      <c r="F8912" s="100">
        <v>43101</v>
      </c>
      <c r="G8912" s="98">
        <v>73215.839999999997</v>
      </c>
      <c r="H8912" s="98">
        <v>-2782.23</v>
      </c>
    </row>
    <row r="8913" spans="1:8" x14ac:dyDescent="0.2">
      <c r="A8913" s="98" t="s">
        <v>71</v>
      </c>
      <c r="B8913" s="98" t="s">
        <v>54</v>
      </c>
      <c r="C8913" s="98" t="s">
        <v>82</v>
      </c>
      <c r="D8913" s="106">
        <v>43160</v>
      </c>
      <c r="E8913" s="98" t="s">
        <v>197</v>
      </c>
      <c r="F8913" s="100">
        <v>43101</v>
      </c>
      <c r="G8913" s="98">
        <v>70056.36</v>
      </c>
      <c r="H8913" s="98">
        <v>6655.39</v>
      </c>
    </row>
    <row r="8914" spans="1:8" x14ac:dyDescent="0.2">
      <c r="A8914" s="98" t="s">
        <v>71</v>
      </c>
      <c r="B8914" s="98" t="s">
        <v>54</v>
      </c>
      <c r="C8914" s="98" t="s">
        <v>82</v>
      </c>
      <c r="D8914" s="106">
        <v>43160</v>
      </c>
      <c r="E8914" s="98" t="s">
        <v>196</v>
      </c>
      <c r="F8914" s="100">
        <v>43101</v>
      </c>
      <c r="G8914" s="98">
        <v>3159.48</v>
      </c>
      <c r="H8914" s="98">
        <v>300.29000000000002</v>
      </c>
    </row>
    <row r="8915" spans="1:8" x14ac:dyDescent="0.2">
      <c r="A8915" s="98" t="s">
        <v>71</v>
      </c>
      <c r="B8915" s="98" t="s">
        <v>54</v>
      </c>
      <c r="C8915" s="98" t="s">
        <v>82</v>
      </c>
      <c r="D8915" s="106">
        <v>43160</v>
      </c>
      <c r="E8915" s="98" t="s">
        <v>199</v>
      </c>
      <c r="F8915" s="100">
        <v>43101</v>
      </c>
      <c r="G8915" s="98">
        <v>73215.839999999997</v>
      </c>
      <c r="H8915" s="98">
        <v>2782.23</v>
      </c>
    </row>
    <row r="8916" spans="1:8" x14ac:dyDescent="0.2">
      <c r="A8916" s="98" t="s">
        <v>71</v>
      </c>
      <c r="B8916" s="98" t="s">
        <v>55</v>
      </c>
      <c r="C8916" s="98" t="s">
        <v>80</v>
      </c>
      <c r="D8916" s="106">
        <v>43160</v>
      </c>
      <c r="E8916" s="98" t="s">
        <v>198</v>
      </c>
      <c r="F8916" s="100">
        <v>43101</v>
      </c>
      <c r="G8916" s="98">
        <v>31405.09</v>
      </c>
      <c r="H8916" s="98">
        <v>-1664.44</v>
      </c>
    </row>
    <row r="8917" spans="1:8" x14ac:dyDescent="0.2">
      <c r="A8917" s="98" t="s">
        <v>71</v>
      </c>
      <c r="B8917" s="98" t="s">
        <v>55</v>
      </c>
      <c r="C8917" s="98" t="s">
        <v>80</v>
      </c>
      <c r="D8917" s="106">
        <v>43160</v>
      </c>
      <c r="E8917" s="98" t="s">
        <v>193</v>
      </c>
      <c r="F8917" s="100">
        <v>43101</v>
      </c>
      <c r="G8917" s="98">
        <v>30049.87</v>
      </c>
      <c r="H8917" s="98">
        <v>3966.55</v>
      </c>
    </row>
    <row r="8918" spans="1:8" x14ac:dyDescent="0.2">
      <c r="A8918" s="98" t="s">
        <v>71</v>
      </c>
      <c r="B8918" s="98" t="s">
        <v>55</v>
      </c>
      <c r="C8918" s="98" t="s">
        <v>80</v>
      </c>
      <c r="D8918" s="106">
        <v>43160</v>
      </c>
      <c r="E8918" s="98" t="s">
        <v>192</v>
      </c>
      <c r="F8918" s="100">
        <v>43101</v>
      </c>
      <c r="G8918" s="98">
        <v>1355.22</v>
      </c>
      <c r="H8918" s="98">
        <v>178.9</v>
      </c>
    </row>
    <row r="8919" spans="1:8" x14ac:dyDescent="0.2">
      <c r="A8919" s="98" t="s">
        <v>71</v>
      </c>
      <c r="B8919" s="98" t="s">
        <v>55</v>
      </c>
      <c r="C8919" s="98" t="s">
        <v>80</v>
      </c>
      <c r="D8919" s="106">
        <v>43160</v>
      </c>
      <c r="E8919" s="98" t="s">
        <v>199</v>
      </c>
      <c r="F8919" s="100">
        <v>43101</v>
      </c>
      <c r="G8919" s="98">
        <v>31405.09</v>
      </c>
      <c r="H8919" s="98">
        <v>1664.44</v>
      </c>
    </row>
    <row r="8920" spans="1:8" x14ac:dyDescent="0.2">
      <c r="A8920" s="98" t="s">
        <v>71</v>
      </c>
      <c r="B8920" s="98" t="s">
        <v>55</v>
      </c>
      <c r="C8920" s="98" t="s">
        <v>81</v>
      </c>
      <c r="D8920" s="106">
        <v>43160</v>
      </c>
      <c r="E8920" s="98" t="s">
        <v>198</v>
      </c>
      <c r="F8920" s="100">
        <v>43101</v>
      </c>
      <c r="G8920" s="98">
        <v>85942.05</v>
      </c>
      <c r="H8920" s="98">
        <v>-2234.5100000000002</v>
      </c>
    </row>
    <row r="8921" spans="1:8" x14ac:dyDescent="0.2">
      <c r="A8921" s="98" t="s">
        <v>71</v>
      </c>
      <c r="B8921" s="98" t="s">
        <v>55</v>
      </c>
      <c r="C8921" s="98" t="s">
        <v>81</v>
      </c>
      <c r="D8921" s="106">
        <v>43160</v>
      </c>
      <c r="E8921" s="98" t="s">
        <v>195</v>
      </c>
      <c r="F8921" s="100">
        <v>43101</v>
      </c>
      <c r="G8921" s="98">
        <v>82233.38</v>
      </c>
      <c r="H8921" s="98">
        <v>5345.19</v>
      </c>
    </row>
    <row r="8922" spans="1:8" x14ac:dyDescent="0.2">
      <c r="A8922" s="98" t="s">
        <v>71</v>
      </c>
      <c r="B8922" s="98" t="s">
        <v>55</v>
      </c>
      <c r="C8922" s="98" t="s">
        <v>81</v>
      </c>
      <c r="D8922" s="106">
        <v>43160</v>
      </c>
      <c r="E8922" s="98" t="s">
        <v>194</v>
      </c>
      <c r="F8922" s="100">
        <v>43101</v>
      </c>
      <c r="G8922" s="98">
        <v>3708.67</v>
      </c>
      <c r="H8922" s="98">
        <v>241.04</v>
      </c>
    </row>
    <row r="8923" spans="1:8" x14ac:dyDescent="0.2">
      <c r="A8923" s="98" t="s">
        <v>71</v>
      </c>
      <c r="B8923" s="98" t="s">
        <v>55</v>
      </c>
      <c r="C8923" s="98" t="s">
        <v>81</v>
      </c>
      <c r="D8923" s="106">
        <v>43160</v>
      </c>
      <c r="E8923" s="98" t="s">
        <v>199</v>
      </c>
      <c r="F8923" s="100">
        <v>43101</v>
      </c>
      <c r="G8923" s="98">
        <v>85942.05</v>
      </c>
      <c r="H8923" s="98">
        <v>2234.5100000000002</v>
      </c>
    </row>
    <row r="8924" spans="1:8" x14ac:dyDescent="0.2">
      <c r="A8924" s="98" t="s">
        <v>71</v>
      </c>
      <c r="B8924" s="98" t="s">
        <v>55</v>
      </c>
      <c r="C8924" s="98" t="s">
        <v>82</v>
      </c>
      <c r="D8924" s="106">
        <v>43160</v>
      </c>
      <c r="E8924" s="98" t="s">
        <v>198</v>
      </c>
      <c r="F8924" s="100">
        <v>43101</v>
      </c>
      <c r="G8924" s="98">
        <v>33854.26</v>
      </c>
      <c r="H8924" s="98">
        <v>-1286.47</v>
      </c>
    </row>
    <row r="8925" spans="1:8" x14ac:dyDescent="0.2">
      <c r="A8925" s="98" t="s">
        <v>71</v>
      </c>
      <c r="B8925" s="98" t="s">
        <v>55</v>
      </c>
      <c r="C8925" s="98" t="s">
        <v>82</v>
      </c>
      <c r="D8925" s="106">
        <v>43160</v>
      </c>
      <c r="E8925" s="98" t="s">
        <v>197</v>
      </c>
      <c r="F8925" s="100">
        <v>43101</v>
      </c>
      <c r="G8925" s="98">
        <v>32393.29</v>
      </c>
      <c r="H8925" s="98">
        <v>3077.38</v>
      </c>
    </row>
    <row r="8926" spans="1:8" x14ac:dyDescent="0.2">
      <c r="A8926" s="98" t="s">
        <v>71</v>
      </c>
      <c r="B8926" s="98" t="s">
        <v>55</v>
      </c>
      <c r="C8926" s="98" t="s">
        <v>82</v>
      </c>
      <c r="D8926" s="106">
        <v>43160</v>
      </c>
      <c r="E8926" s="98" t="s">
        <v>196</v>
      </c>
      <c r="F8926" s="100">
        <v>43101</v>
      </c>
      <c r="G8926" s="98">
        <v>1460.97</v>
      </c>
      <c r="H8926" s="98">
        <v>138.80000000000001</v>
      </c>
    </row>
    <row r="8927" spans="1:8" x14ac:dyDescent="0.2">
      <c r="A8927" s="98" t="s">
        <v>71</v>
      </c>
      <c r="B8927" s="98" t="s">
        <v>55</v>
      </c>
      <c r="C8927" s="98" t="s">
        <v>82</v>
      </c>
      <c r="D8927" s="106">
        <v>43160</v>
      </c>
      <c r="E8927" s="98" t="s">
        <v>199</v>
      </c>
      <c r="F8927" s="100">
        <v>43101</v>
      </c>
      <c r="G8927" s="98">
        <v>33854.26</v>
      </c>
      <c r="H8927" s="98">
        <v>1286.47</v>
      </c>
    </row>
    <row r="8928" spans="1:8" x14ac:dyDescent="0.2">
      <c r="A8928" s="98" t="s">
        <v>71</v>
      </c>
      <c r="B8928" s="98" t="s">
        <v>54</v>
      </c>
      <c r="C8928" s="98" t="s">
        <v>80</v>
      </c>
      <c r="D8928" s="106">
        <v>43160</v>
      </c>
      <c r="E8928" s="98" t="s">
        <v>198</v>
      </c>
      <c r="F8928" s="100">
        <v>43101</v>
      </c>
      <c r="G8928" s="98">
        <v>119978.36</v>
      </c>
      <c r="H8928" s="98">
        <v>-6358.93</v>
      </c>
    </row>
    <row r="8929" spans="1:8" x14ac:dyDescent="0.2">
      <c r="A8929" s="98" t="s">
        <v>71</v>
      </c>
      <c r="B8929" s="98" t="s">
        <v>54</v>
      </c>
      <c r="C8929" s="98" t="s">
        <v>80</v>
      </c>
      <c r="D8929" s="106">
        <v>43160</v>
      </c>
      <c r="E8929" s="98" t="s">
        <v>193</v>
      </c>
      <c r="F8929" s="100">
        <v>43101</v>
      </c>
      <c r="G8929" s="98">
        <v>114800.71</v>
      </c>
      <c r="H8929" s="98">
        <v>15153.7</v>
      </c>
    </row>
    <row r="8930" spans="1:8" x14ac:dyDescent="0.2">
      <c r="A8930" s="98" t="s">
        <v>71</v>
      </c>
      <c r="B8930" s="98" t="s">
        <v>54</v>
      </c>
      <c r="C8930" s="98" t="s">
        <v>80</v>
      </c>
      <c r="D8930" s="106">
        <v>43160</v>
      </c>
      <c r="E8930" s="98" t="s">
        <v>192</v>
      </c>
      <c r="F8930" s="100">
        <v>43101</v>
      </c>
      <c r="G8930" s="98">
        <v>5177.6499999999996</v>
      </c>
      <c r="H8930" s="98">
        <v>683.41</v>
      </c>
    </row>
    <row r="8931" spans="1:8" x14ac:dyDescent="0.2">
      <c r="A8931" s="98" t="s">
        <v>71</v>
      </c>
      <c r="B8931" s="98" t="s">
        <v>54</v>
      </c>
      <c r="C8931" s="98" t="s">
        <v>80</v>
      </c>
      <c r="D8931" s="106">
        <v>43160</v>
      </c>
      <c r="E8931" s="98" t="s">
        <v>199</v>
      </c>
      <c r="F8931" s="100">
        <v>43101</v>
      </c>
      <c r="G8931" s="98">
        <v>119978.36</v>
      </c>
      <c r="H8931" s="98">
        <v>6358.93</v>
      </c>
    </row>
    <row r="8932" spans="1:8" x14ac:dyDescent="0.2">
      <c r="A8932" s="98" t="s">
        <v>71</v>
      </c>
      <c r="B8932" s="98" t="s">
        <v>54</v>
      </c>
      <c r="C8932" s="98" t="s">
        <v>81</v>
      </c>
      <c r="D8932" s="106">
        <v>43160</v>
      </c>
      <c r="E8932" s="98" t="s">
        <v>198</v>
      </c>
      <c r="F8932" s="100">
        <v>43101</v>
      </c>
      <c r="G8932" s="98">
        <v>444162.42</v>
      </c>
      <c r="H8932" s="98">
        <v>-11548.22</v>
      </c>
    </row>
    <row r="8933" spans="1:8" x14ac:dyDescent="0.2">
      <c r="A8933" s="98" t="s">
        <v>71</v>
      </c>
      <c r="B8933" s="98" t="s">
        <v>54</v>
      </c>
      <c r="C8933" s="98" t="s">
        <v>81</v>
      </c>
      <c r="D8933" s="106">
        <v>43160</v>
      </c>
      <c r="E8933" s="98" t="s">
        <v>195</v>
      </c>
      <c r="F8933" s="100">
        <v>43101</v>
      </c>
      <c r="G8933" s="98">
        <v>424995.19</v>
      </c>
      <c r="H8933" s="98">
        <v>27624.75</v>
      </c>
    </row>
    <row r="8934" spans="1:8" x14ac:dyDescent="0.2">
      <c r="A8934" s="98" t="s">
        <v>71</v>
      </c>
      <c r="B8934" s="98" t="s">
        <v>54</v>
      </c>
      <c r="C8934" s="98" t="s">
        <v>81</v>
      </c>
      <c r="D8934" s="106">
        <v>43160</v>
      </c>
      <c r="E8934" s="98" t="s">
        <v>194</v>
      </c>
      <c r="F8934" s="100">
        <v>43101</v>
      </c>
      <c r="G8934" s="98">
        <v>19167.23</v>
      </c>
      <c r="H8934" s="98">
        <v>1245.8699999999999</v>
      </c>
    </row>
    <row r="8935" spans="1:8" x14ac:dyDescent="0.2">
      <c r="A8935" s="98" t="s">
        <v>71</v>
      </c>
      <c r="B8935" s="98" t="s">
        <v>54</v>
      </c>
      <c r="C8935" s="98" t="s">
        <v>81</v>
      </c>
      <c r="D8935" s="106">
        <v>43160</v>
      </c>
      <c r="E8935" s="98" t="s">
        <v>199</v>
      </c>
      <c r="F8935" s="100">
        <v>43101</v>
      </c>
      <c r="G8935" s="98">
        <v>444162.42</v>
      </c>
      <c r="H8935" s="98">
        <v>11548.22</v>
      </c>
    </row>
    <row r="8936" spans="1:8" x14ac:dyDescent="0.2">
      <c r="A8936" s="98" t="s">
        <v>71</v>
      </c>
      <c r="B8936" s="98" t="s">
        <v>54</v>
      </c>
      <c r="C8936" s="98" t="s">
        <v>82</v>
      </c>
      <c r="D8936" s="106">
        <v>43160</v>
      </c>
      <c r="E8936" s="98" t="s">
        <v>198</v>
      </c>
      <c r="F8936" s="100">
        <v>43101</v>
      </c>
      <c r="G8936" s="98">
        <v>104963.37</v>
      </c>
      <c r="H8936" s="98">
        <v>-3988.57</v>
      </c>
    </row>
    <row r="8937" spans="1:8" x14ac:dyDescent="0.2">
      <c r="A8937" s="98" t="s">
        <v>71</v>
      </c>
      <c r="B8937" s="98" t="s">
        <v>54</v>
      </c>
      <c r="C8937" s="98" t="s">
        <v>82</v>
      </c>
      <c r="D8937" s="106">
        <v>43160</v>
      </c>
      <c r="E8937" s="98" t="s">
        <v>197</v>
      </c>
      <c r="F8937" s="100">
        <v>43101</v>
      </c>
      <c r="G8937" s="98">
        <v>100433.94</v>
      </c>
      <c r="H8937" s="98">
        <v>9541.34</v>
      </c>
    </row>
    <row r="8938" spans="1:8" x14ac:dyDescent="0.2">
      <c r="A8938" s="98" t="s">
        <v>71</v>
      </c>
      <c r="B8938" s="98" t="s">
        <v>54</v>
      </c>
      <c r="C8938" s="98" t="s">
        <v>82</v>
      </c>
      <c r="D8938" s="106">
        <v>43160</v>
      </c>
      <c r="E8938" s="98" t="s">
        <v>196</v>
      </c>
      <c r="F8938" s="100">
        <v>43101</v>
      </c>
      <c r="G8938" s="98">
        <v>4529.43</v>
      </c>
      <c r="H8938" s="98">
        <v>430.32</v>
      </c>
    </row>
    <row r="8939" spans="1:8" x14ac:dyDescent="0.2">
      <c r="A8939" s="98" t="s">
        <v>71</v>
      </c>
      <c r="B8939" s="98" t="s">
        <v>54</v>
      </c>
      <c r="C8939" s="98" t="s">
        <v>82</v>
      </c>
      <c r="D8939" s="106">
        <v>43160</v>
      </c>
      <c r="E8939" s="98" t="s">
        <v>199</v>
      </c>
      <c r="F8939" s="100">
        <v>43101</v>
      </c>
      <c r="G8939" s="98">
        <v>104963.37</v>
      </c>
      <c r="H8939" s="98">
        <v>3988.57</v>
      </c>
    </row>
    <row r="8940" spans="1:8" x14ac:dyDescent="0.2">
      <c r="A8940" s="98" t="s">
        <v>71</v>
      </c>
      <c r="B8940" s="98" t="s">
        <v>55</v>
      </c>
      <c r="C8940" s="98" t="s">
        <v>80</v>
      </c>
      <c r="D8940" s="106">
        <v>43160</v>
      </c>
      <c r="E8940" s="98" t="s">
        <v>198</v>
      </c>
      <c r="F8940" s="100">
        <v>43101</v>
      </c>
      <c r="G8940" s="98">
        <v>1734.62</v>
      </c>
      <c r="H8940" s="98">
        <v>-91.92</v>
      </c>
    </row>
    <row r="8941" spans="1:8" x14ac:dyDescent="0.2">
      <c r="A8941" s="98" t="s">
        <v>71</v>
      </c>
      <c r="B8941" s="98" t="s">
        <v>55</v>
      </c>
      <c r="C8941" s="98" t="s">
        <v>80</v>
      </c>
      <c r="D8941" s="106">
        <v>43160</v>
      </c>
      <c r="E8941" s="98" t="s">
        <v>193</v>
      </c>
      <c r="F8941" s="100">
        <v>43101</v>
      </c>
      <c r="G8941" s="98">
        <v>1659.76</v>
      </c>
      <c r="H8941" s="98">
        <v>219.09</v>
      </c>
    </row>
    <row r="8942" spans="1:8" x14ac:dyDescent="0.2">
      <c r="A8942" s="98" t="s">
        <v>71</v>
      </c>
      <c r="B8942" s="98" t="s">
        <v>55</v>
      </c>
      <c r="C8942" s="98" t="s">
        <v>80</v>
      </c>
      <c r="D8942" s="106">
        <v>43160</v>
      </c>
      <c r="E8942" s="98" t="s">
        <v>192</v>
      </c>
      <c r="F8942" s="100">
        <v>43101</v>
      </c>
      <c r="G8942" s="98">
        <v>74.86</v>
      </c>
      <c r="H8942" s="98">
        <v>9.8699999999999992</v>
      </c>
    </row>
    <row r="8943" spans="1:8" x14ac:dyDescent="0.2">
      <c r="A8943" s="98" t="s">
        <v>71</v>
      </c>
      <c r="B8943" s="98" t="s">
        <v>55</v>
      </c>
      <c r="C8943" s="98" t="s">
        <v>80</v>
      </c>
      <c r="D8943" s="106">
        <v>43160</v>
      </c>
      <c r="E8943" s="98" t="s">
        <v>199</v>
      </c>
      <c r="F8943" s="100">
        <v>43101</v>
      </c>
      <c r="G8943" s="98">
        <v>1734.62</v>
      </c>
      <c r="H8943" s="98">
        <v>91.92</v>
      </c>
    </row>
    <row r="8944" spans="1:8" x14ac:dyDescent="0.2">
      <c r="A8944" s="98" t="s">
        <v>71</v>
      </c>
      <c r="B8944" s="98" t="s">
        <v>55</v>
      </c>
      <c r="C8944" s="98" t="s">
        <v>81</v>
      </c>
      <c r="D8944" s="106">
        <v>43160</v>
      </c>
      <c r="E8944" s="98" t="s">
        <v>198</v>
      </c>
      <c r="F8944" s="100">
        <v>43101</v>
      </c>
      <c r="G8944" s="98">
        <v>7314.73</v>
      </c>
      <c r="H8944" s="98">
        <v>-190.16</v>
      </c>
    </row>
    <row r="8945" spans="1:8" x14ac:dyDescent="0.2">
      <c r="A8945" s="98" t="s">
        <v>71</v>
      </c>
      <c r="B8945" s="98" t="s">
        <v>55</v>
      </c>
      <c r="C8945" s="98" t="s">
        <v>81</v>
      </c>
      <c r="D8945" s="106">
        <v>43160</v>
      </c>
      <c r="E8945" s="98" t="s">
        <v>195</v>
      </c>
      <c r="F8945" s="100">
        <v>43101</v>
      </c>
      <c r="G8945" s="98">
        <v>6999.07</v>
      </c>
      <c r="H8945" s="98">
        <v>454.95</v>
      </c>
    </row>
    <row r="8946" spans="1:8" x14ac:dyDescent="0.2">
      <c r="A8946" s="98" t="s">
        <v>71</v>
      </c>
      <c r="B8946" s="98" t="s">
        <v>55</v>
      </c>
      <c r="C8946" s="98" t="s">
        <v>81</v>
      </c>
      <c r="D8946" s="106">
        <v>43160</v>
      </c>
      <c r="E8946" s="98" t="s">
        <v>194</v>
      </c>
      <c r="F8946" s="100">
        <v>43101</v>
      </c>
      <c r="G8946" s="98">
        <v>315.66000000000003</v>
      </c>
      <c r="H8946" s="98">
        <v>20.5</v>
      </c>
    </row>
    <row r="8947" spans="1:8" x14ac:dyDescent="0.2">
      <c r="A8947" s="98" t="s">
        <v>71</v>
      </c>
      <c r="B8947" s="98" t="s">
        <v>55</v>
      </c>
      <c r="C8947" s="98" t="s">
        <v>81</v>
      </c>
      <c r="D8947" s="106">
        <v>43160</v>
      </c>
      <c r="E8947" s="98" t="s">
        <v>199</v>
      </c>
      <c r="F8947" s="100">
        <v>43101</v>
      </c>
      <c r="G8947" s="98">
        <v>7314.73</v>
      </c>
      <c r="H8947" s="98">
        <v>190.16</v>
      </c>
    </row>
    <row r="8948" spans="1:8" x14ac:dyDescent="0.2">
      <c r="A8948" s="98" t="s">
        <v>71</v>
      </c>
      <c r="B8948" s="98" t="s">
        <v>55</v>
      </c>
      <c r="C8948" s="98" t="s">
        <v>82</v>
      </c>
      <c r="D8948" s="106">
        <v>43160</v>
      </c>
      <c r="E8948" s="98" t="s">
        <v>198</v>
      </c>
      <c r="F8948" s="100">
        <v>43101</v>
      </c>
      <c r="G8948" s="98">
        <v>1542.34</v>
      </c>
      <c r="H8948" s="98">
        <v>-58.59</v>
      </c>
    </row>
    <row r="8949" spans="1:8" x14ac:dyDescent="0.2">
      <c r="A8949" s="98" t="s">
        <v>71</v>
      </c>
      <c r="B8949" s="98" t="s">
        <v>55</v>
      </c>
      <c r="C8949" s="98" t="s">
        <v>82</v>
      </c>
      <c r="D8949" s="106">
        <v>43160</v>
      </c>
      <c r="E8949" s="98" t="s">
        <v>197</v>
      </c>
      <c r="F8949" s="100">
        <v>43101</v>
      </c>
      <c r="G8949" s="98">
        <v>1475.78</v>
      </c>
      <c r="H8949" s="98">
        <v>140.19999999999999</v>
      </c>
    </row>
    <row r="8950" spans="1:8" x14ac:dyDescent="0.2">
      <c r="A8950" s="98" t="s">
        <v>71</v>
      </c>
      <c r="B8950" s="98" t="s">
        <v>55</v>
      </c>
      <c r="C8950" s="98" t="s">
        <v>82</v>
      </c>
      <c r="D8950" s="106">
        <v>43160</v>
      </c>
      <c r="E8950" s="98" t="s">
        <v>196</v>
      </c>
      <c r="F8950" s="100">
        <v>43101</v>
      </c>
      <c r="G8950" s="98">
        <v>66.56</v>
      </c>
      <c r="H8950" s="98">
        <v>6.31</v>
      </c>
    </row>
    <row r="8951" spans="1:8" x14ac:dyDescent="0.2">
      <c r="A8951" s="98" t="s">
        <v>71</v>
      </c>
      <c r="B8951" s="98" t="s">
        <v>55</v>
      </c>
      <c r="C8951" s="98" t="s">
        <v>82</v>
      </c>
      <c r="D8951" s="106">
        <v>43160</v>
      </c>
      <c r="E8951" s="98" t="s">
        <v>199</v>
      </c>
      <c r="F8951" s="100">
        <v>43101</v>
      </c>
      <c r="G8951" s="98">
        <v>1542.34</v>
      </c>
      <c r="H8951" s="98">
        <v>58.59</v>
      </c>
    </row>
    <row r="8952" spans="1:8" x14ac:dyDescent="0.2">
      <c r="A8952" s="98" t="s">
        <v>71</v>
      </c>
      <c r="B8952" s="98" t="s">
        <v>54</v>
      </c>
      <c r="C8952" s="98" t="s">
        <v>80</v>
      </c>
      <c r="D8952" s="106">
        <v>43160</v>
      </c>
      <c r="E8952" s="98" t="s">
        <v>198</v>
      </c>
      <c r="F8952" s="100">
        <v>43101</v>
      </c>
      <c r="G8952" s="98">
        <v>107860.39</v>
      </c>
      <c r="H8952" s="98">
        <v>-5716.48</v>
      </c>
    </row>
    <row r="8953" spans="1:8" x14ac:dyDescent="0.2">
      <c r="A8953" s="98" t="s">
        <v>71</v>
      </c>
      <c r="B8953" s="98" t="s">
        <v>54</v>
      </c>
      <c r="C8953" s="98" t="s">
        <v>80</v>
      </c>
      <c r="D8953" s="106">
        <v>43160</v>
      </c>
      <c r="E8953" s="98" t="s">
        <v>193</v>
      </c>
      <c r="F8953" s="100">
        <v>43101</v>
      </c>
      <c r="G8953" s="98">
        <v>103205.85</v>
      </c>
      <c r="H8953" s="98">
        <v>13623.22</v>
      </c>
    </row>
    <row r="8954" spans="1:8" x14ac:dyDescent="0.2">
      <c r="A8954" s="98" t="s">
        <v>71</v>
      </c>
      <c r="B8954" s="98" t="s">
        <v>54</v>
      </c>
      <c r="C8954" s="98" t="s">
        <v>80</v>
      </c>
      <c r="D8954" s="106">
        <v>43160</v>
      </c>
      <c r="E8954" s="98" t="s">
        <v>192</v>
      </c>
      <c r="F8954" s="100">
        <v>43101</v>
      </c>
      <c r="G8954" s="98">
        <v>4654.54</v>
      </c>
      <c r="H8954" s="98">
        <v>614.34</v>
      </c>
    </row>
    <row r="8955" spans="1:8" x14ac:dyDescent="0.2">
      <c r="A8955" s="98" t="s">
        <v>71</v>
      </c>
      <c r="B8955" s="98" t="s">
        <v>54</v>
      </c>
      <c r="C8955" s="98" t="s">
        <v>80</v>
      </c>
      <c r="D8955" s="106">
        <v>43160</v>
      </c>
      <c r="E8955" s="98" t="s">
        <v>199</v>
      </c>
      <c r="F8955" s="100">
        <v>43101</v>
      </c>
      <c r="G8955" s="98">
        <v>107860.39</v>
      </c>
      <c r="H8955" s="98">
        <v>5716.48</v>
      </c>
    </row>
    <row r="8956" spans="1:8" x14ac:dyDescent="0.2">
      <c r="A8956" s="98" t="s">
        <v>71</v>
      </c>
      <c r="B8956" s="98" t="s">
        <v>54</v>
      </c>
      <c r="C8956" s="98" t="s">
        <v>81</v>
      </c>
      <c r="D8956" s="106">
        <v>43160</v>
      </c>
      <c r="E8956" s="98" t="s">
        <v>198</v>
      </c>
      <c r="F8956" s="100">
        <v>43101</v>
      </c>
      <c r="G8956" s="98">
        <v>389143.77</v>
      </c>
      <c r="H8956" s="98">
        <v>-10117.9</v>
      </c>
    </row>
    <row r="8957" spans="1:8" x14ac:dyDescent="0.2">
      <c r="A8957" s="98" t="s">
        <v>71</v>
      </c>
      <c r="B8957" s="98" t="s">
        <v>54</v>
      </c>
      <c r="C8957" s="98" t="s">
        <v>81</v>
      </c>
      <c r="D8957" s="106">
        <v>43160</v>
      </c>
      <c r="E8957" s="98" t="s">
        <v>195</v>
      </c>
      <c r="F8957" s="100">
        <v>43101</v>
      </c>
      <c r="G8957" s="98">
        <v>372350.77</v>
      </c>
      <c r="H8957" s="98">
        <v>24202.75</v>
      </c>
    </row>
    <row r="8958" spans="1:8" x14ac:dyDescent="0.2">
      <c r="A8958" s="98" t="s">
        <v>71</v>
      </c>
      <c r="B8958" s="98" t="s">
        <v>54</v>
      </c>
      <c r="C8958" s="98" t="s">
        <v>81</v>
      </c>
      <c r="D8958" s="106">
        <v>43160</v>
      </c>
      <c r="E8958" s="98" t="s">
        <v>194</v>
      </c>
      <c r="F8958" s="100">
        <v>43101</v>
      </c>
      <c r="G8958" s="98">
        <v>16793</v>
      </c>
      <c r="H8958" s="98">
        <v>1091.6099999999999</v>
      </c>
    </row>
    <row r="8959" spans="1:8" x14ac:dyDescent="0.2">
      <c r="A8959" s="98" t="s">
        <v>71</v>
      </c>
      <c r="B8959" s="98" t="s">
        <v>54</v>
      </c>
      <c r="C8959" s="98" t="s">
        <v>81</v>
      </c>
      <c r="D8959" s="106">
        <v>43160</v>
      </c>
      <c r="E8959" s="98" t="s">
        <v>199</v>
      </c>
      <c r="F8959" s="100">
        <v>43101</v>
      </c>
      <c r="G8959" s="98">
        <v>389143.77</v>
      </c>
      <c r="H8959" s="98">
        <v>10117.9</v>
      </c>
    </row>
    <row r="8960" spans="1:8" x14ac:dyDescent="0.2">
      <c r="A8960" s="98" t="s">
        <v>71</v>
      </c>
      <c r="B8960" s="98" t="s">
        <v>54</v>
      </c>
      <c r="C8960" s="98" t="s">
        <v>82</v>
      </c>
      <c r="D8960" s="106">
        <v>43160</v>
      </c>
      <c r="E8960" s="98" t="s">
        <v>198</v>
      </c>
      <c r="F8960" s="100">
        <v>43101</v>
      </c>
      <c r="G8960" s="98">
        <v>96542.25</v>
      </c>
      <c r="H8960" s="98">
        <v>-3668.68</v>
      </c>
    </row>
    <row r="8961" spans="1:8" x14ac:dyDescent="0.2">
      <c r="A8961" s="98" t="s">
        <v>71</v>
      </c>
      <c r="B8961" s="98" t="s">
        <v>54</v>
      </c>
      <c r="C8961" s="98" t="s">
        <v>82</v>
      </c>
      <c r="D8961" s="106">
        <v>43160</v>
      </c>
      <c r="E8961" s="98" t="s">
        <v>197</v>
      </c>
      <c r="F8961" s="100">
        <v>43101</v>
      </c>
      <c r="G8961" s="98">
        <v>92376.16</v>
      </c>
      <c r="H8961" s="98">
        <v>8775.85</v>
      </c>
    </row>
    <row r="8962" spans="1:8" x14ac:dyDescent="0.2">
      <c r="A8962" s="98" t="s">
        <v>71</v>
      </c>
      <c r="B8962" s="98" t="s">
        <v>54</v>
      </c>
      <c r="C8962" s="98" t="s">
        <v>82</v>
      </c>
      <c r="D8962" s="106">
        <v>43160</v>
      </c>
      <c r="E8962" s="98" t="s">
        <v>196</v>
      </c>
      <c r="F8962" s="100">
        <v>43101</v>
      </c>
      <c r="G8962" s="98">
        <v>4166.09</v>
      </c>
      <c r="H8962" s="98">
        <v>395.86</v>
      </c>
    </row>
    <row r="8963" spans="1:8" x14ac:dyDescent="0.2">
      <c r="A8963" s="98" t="s">
        <v>71</v>
      </c>
      <c r="B8963" s="98" t="s">
        <v>54</v>
      </c>
      <c r="C8963" s="98" t="s">
        <v>82</v>
      </c>
      <c r="D8963" s="106">
        <v>43160</v>
      </c>
      <c r="E8963" s="98" t="s">
        <v>199</v>
      </c>
      <c r="F8963" s="100">
        <v>43101</v>
      </c>
      <c r="G8963" s="98">
        <v>96542.25</v>
      </c>
      <c r="H8963" s="98">
        <v>3668.68</v>
      </c>
    </row>
    <row r="8964" spans="1:8" x14ac:dyDescent="0.2">
      <c r="A8964" s="98" t="s">
        <v>71</v>
      </c>
      <c r="B8964" s="98" t="s">
        <v>54</v>
      </c>
      <c r="C8964" s="98" t="s">
        <v>80</v>
      </c>
      <c r="D8964" s="106">
        <v>43160</v>
      </c>
      <c r="E8964" s="98" t="s">
        <v>198</v>
      </c>
      <c r="F8964" s="100">
        <v>43101</v>
      </c>
      <c r="G8964" s="98">
        <v>0</v>
      </c>
      <c r="H8964" s="98">
        <v>0</v>
      </c>
    </row>
    <row r="8965" spans="1:8" x14ac:dyDescent="0.2">
      <c r="A8965" s="98" t="s">
        <v>71</v>
      </c>
      <c r="B8965" s="98" t="s">
        <v>54</v>
      </c>
      <c r="C8965" s="98" t="s">
        <v>80</v>
      </c>
      <c r="D8965" s="106">
        <v>43160</v>
      </c>
      <c r="E8965" s="98" t="s">
        <v>193</v>
      </c>
      <c r="F8965" s="100">
        <v>43101</v>
      </c>
      <c r="G8965" s="98">
        <v>0</v>
      </c>
      <c r="H8965" s="98">
        <v>0</v>
      </c>
    </row>
    <row r="8966" spans="1:8" x14ac:dyDescent="0.2">
      <c r="A8966" s="98" t="s">
        <v>71</v>
      </c>
      <c r="B8966" s="98" t="s">
        <v>54</v>
      </c>
      <c r="C8966" s="98" t="s">
        <v>80</v>
      </c>
      <c r="D8966" s="106">
        <v>43160</v>
      </c>
      <c r="E8966" s="98" t="s">
        <v>192</v>
      </c>
      <c r="F8966" s="100">
        <v>43101</v>
      </c>
      <c r="G8966" s="98">
        <v>0</v>
      </c>
      <c r="H8966" s="98">
        <v>0</v>
      </c>
    </row>
    <row r="8967" spans="1:8" x14ac:dyDescent="0.2">
      <c r="A8967" s="98" t="s">
        <v>71</v>
      </c>
      <c r="B8967" s="98" t="s">
        <v>54</v>
      </c>
      <c r="C8967" s="98" t="s">
        <v>80</v>
      </c>
      <c r="D8967" s="106">
        <v>43160</v>
      </c>
      <c r="E8967" s="98" t="s">
        <v>199</v>
      </c>
      <c r="F8967" s="100">
        <v>43101</v>
      </c>
      <c r="G8967" s="98">
        <v>0</v>
      </c>
      <c r="H8967" s="98">
        <v>0</v>
      </c>
    </row>
    <row r="8968" spans="1:8" x14ac:dyDescent="0.2">
      <c r="A8968" s="98" t="s">
        <v>71</v>
      </c>
      <c r="B8968" s="98" t="s">
        <v>54</v>
      </c>
      <c r="C8968" s="98" t="s">
        <v>81</v>
      </c>
      <c r="D8968" s="106">
        <v>43160</v>
      </c>
      <c r="E8968" s="98" t="s">
        <v>198</v>
      </c>
      <c r="F8968" s="100">
        <v>43101</v>
      </c>
      <c r="G8968" s="98">
        <v>0</v>
      </c>
      <c r="H8968" s="98">
        <v>0</v>
      </c>
    </row>
    <row r="8969" spans="1:8" x14ac:dyDescent="0.2">
      <c r="A8969" s="98" t="s">
        <v>71</v>
      </c>
      <c r="B8969" s="98" t="s">
        <v>54</v>
      </c>
      <c r="C8969" s="98" t="s">
        <v>81</v>
      </c>
      <c r="D8969" s="106">
        <v>43160</v>
      </c>
      <c r="E8969" s="98" t="s">
        <v>195</v>
      </c>
      <c r="F8969" s="100">
        <v>43101</v>
      </c>
      <c r="G8969" s="98">
        <v>0</v>
      </c>
      <c r="H8969" s="98">
        <v>0</v>
      </c>
    </row>
    <row r="8970" spans="1:8" x14ac:dyDescent="0.2">
      <c r="A8970" s="98" t="s">
        <v>71</v>
      </c>
      <c r="B8970" s="98" t="s">
        <v>54</v>
      </c>
      <c r="C8970" s="98" t="s">
        <v>81</v>
      </c>
      <c r="D8970" s="106">
        <v>43160</v>
      </c>
      <c r="E8970" s="98" t="s">
        <v>194</v>
      </c>
      <c r="F8970" s="100">
        <v>43101</v>
      </c>
      <c r="G8970" s="98">
        <v>0</v>
      </c>
      <c r="H8970" s="98">
        <v>0</v>
      </c>
    </row>
    <row r="8971" spans="1:8" x14ac:dyDescent="0.2">
      <c r="A8971" s="98" t="s">
        <v>71</v>
      </c>
      <c r="B8971" s="98" t="s">
        <v>54</v>
      </c>
      <c r="C8971" s="98" t="s">
        <v>81</v>
      </c>
      <c r="D8971" s="106">
        <v>43160</v>
      </c>
      <c r="E8971" s="98" t="s">
        <v>199</v>
      </c>
      <c r="F8971" s="100">
        <v>43101</v>
      </c>
      <c r="G8971" s="98">
        <v>0</v>
      </c>
      <c r="H8971" s="98">
        <v>0</v>
      </c>
    </row>
    <row r="8972" spans="1:8" x14ac:dyDescent="0.2">
      <c r="A8972" s="98" t="s">
        <v>71</v>
      </c>
      <c r="B8972" s="98" t="s">
        <v>54</v>
      </c>
      <c r="C8972" s="98" t="s">
        <v>82</v>
      </c>
      <c r="D8972" s="106">
        <v>43160</v>
      </c>
      <c r="E8972" s="98" t="s">
        <v>198</v>
      </c>
      <c r="F8972" s="100">
        <v>43101</v>
      </c>
      <c r="G8972" s="98">
        <v>0</v>
      </c>
      <c r="H8972" s="98">
        <v>0</v>
      </c>
    </row>
    <row r="8973" spans="1:8" x14ac:dyDescent="0.2">
      <c r="A8973" s="98" t="s">
        <v>71</v>
      </c>
      <c r="B8973" s="98" t="s">
        <v>54</v>
      </c>
      <c r="C8973" s="98" t="s">
        <v>82</v>
      </c>
      <c r="D8973" s="106">
        <v>43160</v>
      </c>
      <c r="E8973" s="98" t="s">
        <v>197</v>
      </c>
      <c r="F8973" s="100">
        <v>43101</v>
      </c>
      <c r="G8973" s="98">
        <v>0</v>
      </c>
      <c r="H8973" s="98">
        <v>0</v>
      </c>
    </row>
    <row r="8974" spans="1:8" x14ac:dyDescent="0.2">
      <c r="A8974" s="98" t="s">
        <v>71</v>
      </c>
      <c r="B8974" s="98" t="s">
        <v>54</v>
      </c>
      <c r="C8974" s="98" t="s">
        <v>82</v>
      </c>
      <c r="D8974" s="106">
        <v>43160</v>
      </c>
      <c r="E8974" s="98" t="s">
        <v>196</v>
      </c>
      <c r="F8974" s="100">
        <v>43101</v>
      </c>
      <c r="G8974" s="98">
        <v>0</v>
      </c>
      <c r="H8974" s="98">
        <v>0</v>
      </c>
    </row>
    <row r="8975" spans="1:8" x14ac:dyDescent="0.2">
      <c r="A8975" s="98" t="s">
        <v>71</v>
      </c>
      <c r="B8975" s="98" t="s">
        <v>54</v>
      </c>
      <c r="C8975" s="98" t="s">
        <v>82</v>
      </c>
      <c r="D8975" s="106">
        <v>43160</v>
      </c>
      <c r="E8975" s="98" t="s">
        <v>199</v>
      </c>
      <c r="F8975" s="100">
        <v>43101</v>
      </c>
      <c r="G8975" s="98">
        <v>0</v>
      </c>
      <c r="H8975" s="98">
        <v>0</v>
      </c>
    </row>
    <row r="8976" spans="1:8" x14ac:dyDescent="0.2">
      <c r="A8976" s="98" t="s">
        <v>71</v>
      </c>
      <c r="B8976" s="98" t="s">
        <v>54</v>
      </c>
      <c r="C8976" s="98" t="s">
        <v>80</v>
      </c>
      <c r="D8976" s="106">
        <v>43160</v>
      </c>
      <c r="E8976" s="98" t="s">
        <v>198</v>
      </c>
      <c r="F8976" s="100">
        <v>43101</v>
      </c>
      <c r="G8976" s="98">
        <v>60.12</v>
      </c>
      <c r="H8976" s="98">
        <v>-3.19</v>
      </c>
    </row>
    <row r="8977" spans="1:8" x14ac:dyDescent="0.2">
      <c r="A8977" s="98" t="s">
        <v>71</v>
      </c>
      <c r="B8977" s="98" t="s">
        <v>54</v>
      </c>
      <c r="C8977" s="98" t="s">
        <v>80</v>
      </c>
      <c r="D8977" s="106">
        <v>43160</v>
      </c>
      <c r="E8977" s="98" t="s">
        <v>193</v>
      </c>
      <c r="F8977" s="100">
        <v>43101</v>
      </c>
      <c r="G8977" s="98">
        <v>57.53</v>
      </c>
      <c r="H8977" s="98">
        <v>7.59</v>
      </c>
    </row>
    <row r="8978" spans="1:8" x14ac:dyDescent="0.2">
      <c r="A8978" s="98" t="s">
        <v>71</v>
      </c>
      <c r="B8978" s="98" t="s">
        <v>54</v>
      </c>
      <c r="C8978" s="98" t="s">
        <v>81</v>
      </c>
      <c r="D8978" s="106">
        <v>43132</v>
      </c>
      <c r="E8978" s="98" t="s">
        <v>199</v>
      </c>
      <c r="F8978" s="100">
        <v>43101</v>
      </c>
      <c r="G8978" s="98">
        <v>204389</v>
      </c>
      <c r="H8978" s="98">
        <v>5314.1</v>
      </c>
    </row>
    <row r="8979" spans="1:8" x14ac:dyDescent="0.2">
      <c r="A8979" s="98" t="s">
        <v>71</v>
      </c>
      <c r="B8979" s="98" t="s">
        <v>54</v>
      </c>
      <c r="C8979" s="98" t="s">
        <v>81</v>
      </c>
      <c r="D8979" s="106">
        <v>43132</v>
      </c>
      <c r="E8979" s="98" t="s">
        <v>198</v>
      </c>
      <c r="F8979" s="100">
        <v>43101</v>
      </c>
      <c r="G8979" s="98">
        <v>204389</v>
      </c>
      <c r="H8979" s="98">
        <v>-5314.1</v>
      </c>
    </row>
    <row r="8980" spans="1:8" x14ac:dyDescent="0.2">
      <c r="A8980" s="98" t="s">
        <v>71</v>
      </c>
      <c r="B8980" s="98" t="s">
        <v>54</v>
      </c>
      <c r="C8980" s="98" t="s">
        <v>82</v>
      </c>
      <c r="D8980" s="106">
        <v>43132</v>
      </c>
      <c r="E8980" s="98" t="s">
        <v>199</v>
      </c>
      <c r="F8980" s="100">
        <v>43101</v>
      </c>
      <c r="G8980" s="98">
        <v>42996.41</v>
      </c>
      <c r="H8980" s="98">
        <v>1633.81</v>
      </c>
    </row>
    <row r="8981" spans="1:8" x14ac:dyDescent="0.2">
      <c r="A8981" s="98" t="s">
        <v>71</v>
      </c>
      <c r="B8981" s="98" t="s">
        <v>54</v>
      </c>
      <c r="C8981" s="98" t="s">
        <v>82</v>
      </c>
      <c r="D8981" s="106">
        <v>43132</v>
      </c>
      <c r="E8981" s="98" t="s">
        <v>198</v>
      </c>
      <c r="F8981" s="100">
        <v>43101</v>
      </c>
      <c r="G8981" s="98">
        <v>42996.41</v>
      </c>
      <c r="H8981" s="98">
        <v>-1633.81</v>
      </c>
    </row>
    <row r="8982" spans="1:8" x14ac:dyDescent="0.2">
      <c r="A8982" s="98" t="s">
        <v>71</v>
      </c>
      <c r="B8982" s="98" t="s">
        <v>54</v>
      </c>
      <c r="C8982" s="98" t="s">
        <v>82</v>
      </c>
      <c r="D8982" s="106">
        <v>43132</v>
      </c>
      <c r="E8982" s="98" t="s">
        <v>197</v>
      </c>
      <c r="F8982" s="100">
        <v>43101</v>
      </c>
      <c r="G8982" s="98">
        <v>41140.93</v>
      </c>
      <c r="H8982" s="98">
        <v>3908.38</v>
      </c>
    </row>
    <row r="8983" spans="1:8" x14ac:dyDescent="0.2">
      <c r="A8983" s="98" t="s">
        <v>71</v>
      </c>
      <c r="B8983" s="98" t="s">
        <v>54</v>
      </c>
      <c r="C8983" s="98" t="s">
        <v>82</v>
      </c>
      <c r="D8983" s="106">
        <v>43132</v>
      </c>
      <c r="E8983" s="98" t="s">
        <v>196</v>
      </c>
      <c r="F8983" s="100">
        <v>43101</v>
      </c>
      <c r="G8983" s="98">
        <v>1855.48</v>
      </c>
      <c r="H8983" s="98">
        <v>176.32</v>
      </c>
    </row>
    <row r="8984" spans="1:8" x14ac:dyDescent="0.2">
      <c r="A8984" s="98" t="s">
        <v>71</v>
      </c>
      <c r="B8984" s="98" t="s">
        <v>55</v>
      </c>
      <c r="C8984" s="98" t="s">
        <v>80</v>
      </c>
      <c r="D8984" s="106">
        <v>43132</v>
      </c>
      <c r="E8984" s="98" t="s">
        <v>198</v>
      </c>
      <c r="F8984" s="100">
        <v>43101</v>
      </c>
      <c r="G8984" s="98">
        <v>18688.28</v>
      </c>
      <c r="H8984" s="98">
        <v>-990.49</v>
      </c>
    </row>
    <row r="8985" spans="1:8" x14ac:dyDescent="0.2">
      <c r="A8985" s="98" t="s">
        <v>71</v>
      </c>
      <c r="B8985" s="98" t="s">
        <v>55</v>
      </c>
      <c r="C8985" s="98" t="s">
        <v>80</v>
      </c>
      <c r="D8985" s="106">
        <v>43132</v>
      </c>
      <c r="E8985" s="98" t="s">
        <v>193</v>
      </c>
      <c r="F8985" s="100">
        <v>43101</v>
      </c>
      <c r="G8985" s="98">
        <v>17881.77</v>
      </c>
      <c r="H8985" s="98">
        <v>2360.42</v>
      </c>
    </row>
    <row r="8986" spans="1:8" x14ac:dyDescent="0.2">
      <c r="A8986" s="98" t="s">
        <v>71</v>
      </c>
      <c r="B8986" s="98" t="s">
        <v>55</v>
      </c>
      <c r="C8986" s="98" t="s">
        <v>80</v>
      </c>
      <c r="D8986" s="106">
        <v>43132</v>
      </c>
      <c r="E8986" s="98" t="s">
        <v>192</v>
      </c>
      <c r="F8986" s="100">
        <v>43101</v>
      </c>
      <c r="G8986" s="98">
        <v>806.51</v>
      </c>
      <c r="H8986" s="98">
        <v>106.5</v>
      </c>
    </row>
    <row r="8987" spans="1:8" x14ac:dyDescent="0.2">
      <c r="A8987" s="98" t="s">
        <v>71</v>
      </c>
      <c r="B8987" s="98" t="s">
        <v>55</v>
      </c>
      <c r="C8987" s="98" t="s">
        <v>80</v>
      </c>
      <c r="D8987" s="106">
        <v>43132</v>
      </c>
      <c r="E8987" s="98" t="s">
        <v>199</v>
      </c>
      <c r="F8987" s="100">
        <v>43101</v>
      </c>
      <c r="G8987" s="98">
        <v>18688.28</v>
      </c>
      <c r="H8987" s="98">
        <v>990.49</v>
      </c>
    </row>
    <row r="8988" spans="1:8" x14ac:dyDescent="0.2">
      <c r="A8988" s="98" t="s">
        <v>71</v>
      </c>
      <c r="B8988" s="98" t="s">
        <v>54</v>
      </c>
      <c r="C8988" s="98" t="s">
        <v>82</v>
      </c>
      <c r="D8988" s="106">
        <v>43132</v>
      </c>
      <c r="E8988" s="98" t="s">
        <v>199</v>
      </c>
      <c r="F8988" s="100">
        <v>43101</v>
      </c>
      <c r="G8988" s="98">
        <v>55665.81</v>
      </c>
      <c r="H8988" s="98">
        <v>2115.29</v>
      </c>
    </row>
    <row r="8989" spans="1:8" x14ac:dyDescent="0.2">
      <c r="A8989" s="98" t="s">
        <v>71</v>
      </c>
      <c r="B8989" s="98" t="s">
        <v>54</v>
      </c>
      <c r="C8989" s="98" t="s">
        <v>82</v>
      </c>
      <c r="D8989" s="106">
        <v>43132</v>
      </c>
      <c r="E8989" s="98" t="s">
        <v>197</v>
      </c>
      <c r="F8989" s="100">
        <v>43101</v>
      </c>
      <c r="G8989" s="98">
        <v>53263.63</v>
      </c>
      <c r="H8989" s="98">
        <v>5060.01</v>
      </c>
    </row>
    <row r="8990" spans="1:8" x14ac:dyDescent="0.2">
      <c r="A8990" s="98" t="s">
        <v>71</v>
      </c>
      <c r="B8990" s="98" t="s">
        <v>54</v>
      </c>
      <c r="C8990" s="98" t="s">
        <v>82</v>
      </c>
      <c r="D8990" s="106">
        <v>43132</v>
      </c>
      <c r="E8990" s="98" t="s">
        <v>196</v>
      </c>
      <c r="F8990" s="100">
        <v>43101</v>
      </c>
      <c r="G8990" s="98">
        <v>2402.1799999999998</v>
      </c>
      <c r="H8990" s="98">
        <v>228.16</v>
      </c>
    </row>
    <row r="8991" spans="1:8" x14ac:dyDescent="0.2">
      <c r="A8991" s="98" t="s">
        <v>71</v>
      </c>
      <c r="B8991" s="98" t="s">
        <v>54</v>
      </c>
      <c r="C8991" s="98" t="s">
        <v>82</v>
      </c>
      <c r="D8991" s="106">
        <v>43132</v>
      </c>
      <c r="E8991" s="98" t="s">
        <v>198</v>
      </c>
      <c r="F8991" s="100">
        <v>43101</v>
      </c>
      <c r="G8991" s="98">
        <v>55665.81</v>
      </c>
      <c r="H8991" s="98">
        <v>-2115.29</v>
      </c>
    </row>
    <row r="8992" spans="1:8" x14ac:dyDescent="0.2">
      <c r="A8992" s="98" t="s">
        <v>71</v>
      </c>
      <c r="B8992" s="98" t="s">
        <v>55</v>
      </c>
      <c r="C8992" s="98" t="s">
        <v>81</v>
      </c>
      <c r="D8992" s="106">
        <v>43132</v>
      </c>
      <c r="E8992" s="98" t="s">
        <v>199</v>
      </c>
      <c r="F8992" s="100">
        <v>43101</v>
      </c>
      <c r="G8992" s="98">
        <v>78447.02</v>
      </c>
      <c r="H8992" s="98">
        <v>2039.59</v>
      </c>
    </row>
    <row r="8993" spans="1:8" x14ac:dyDescent="0.2">
      <c r="A8993" s="98" t="s">
        <v>71</v>
      </c>
      <c r="B8993" s="98" t="s">
        <v>55</v>
      </c>
      <c r="C8993" s="98" t="s">
        <v>81</v>
      </c>
      <c r="D8993" s="106">
        <v>43132</v>
      </c>
      <c r="E8993" s="98" t="s">
        <v>198</v>
      </c>
      <c r="F8993" s="100">
        <v>43101</v>
      </c>
      <c r="G8993" s="98">
        <v>78447.02</v>
      </c>
      <c r="H8993" s="98">
        <v>-2039.59</v>
      </c>
    </row>
    <row r="8994" spans="1:8" x14ac:dyDescent="0.2">
      <c r="A8994" s="98" t="s">
        <v>71</v>
      </c>
      <c r="B8994" s="98" t="s">
        <v>55</v>
      </c>
      <c r="C8994" s="98" t="s">
        <v>81</v>
      </c>
      <c r="D8994" s="106">
        <v>43132</v>
      </c>
      <c r="E8994" s="98" t="s">
        <v>195</v>
      </c>
      <c r="F8994" s="100">
        <v>43101</v>
      </c>
      <c r="G8994" s="98">
        <v>75061.740000000005</v>
      </c>
      <c r="H8994" s="98">
        <v>4878.99</v>
      </c>
    </row>
    <row r="8995" spans="1:8" x14ac:dyDescent="0.2">
      <c r="A8995" s="98" t="s">
        <v>71</v>
      </c>
      <c r="B8995" s="98" t="s">
        <v>55</v>
      </c>
      <c r="C8995" s="98" t="s">
        <v>81</v>
      </c>
      <c r="D8995" s="106">
        <v>43132</v>
      </c>
      <c r="E8995" s="98" t="s">
        <v>194</v>
      </c>
      <c r="F8995" s="100">
        <v>43101</v>
      </c>
      <c r="G8995" s="98">
        <v>3385.28</v>
      </c>
      <c r="H8995" s="98">
        <v>220.05</v>
      </c>
    </row>
    <row r="8996" spans="1:8" x14ac:dyDescent="0.2">
      <c r="A8996" s="98" t="s">
        <v>71</v>
      </c>
      <c r="B8996" s="98" t="s">
        <v>55</v>
      </c>
      <c r="C8996" s="98" t="s">
        <v>82</v>
      </c>
      <c r="D8996" s="106">
        <v>43132</v>
      </c>
      <c r="E8996" s="98" t="s">
        <v>198</v>
      </c>
      <c r="F8996" s="100">
        <v>43101</v>
      </c>
      <c r="G8996" s="98">
        <v>20424.57</v>
      </c>
      <c r="H8996" s="98">
        <v>-776.16</v>
      </c>
    </row>
    <row r="8997" spans="1:8" x14ac:dyDescent="0.2">
      <c r="A8997" s="98" t="s">
        <v>71</v>
      </c>
      <c r="B8997" s="98" t="s">
        <v>55</v>
      </c>
      <c r="C8997" s="98" t="s">
        <v>82</v>
      </c>
      <c r="D8997" s="106">
        <v>43132</v>
      </c>
      <c r="E8997" s="98" t="s">
        <v>197</v>
      </c>
      <c r="F8997" s="100">
        <v>43101</v>
      </c>
      <c r="G8997" s="98">
        <v>19543.16</v>
      </c>
      <c r="H8997" s="98">
        <v>1856.58</v>
      </c>
    </row>
    <row r="8998" spans="1:8" x14ac:dyDescent="0.2">
      <c r="A8998" s="98" t="s">
        <v>71</v>
      </c>
      <c r="B8998" s="98" t="s">
        <v>55</v>
      </c>
      <c r="C8998" s="98" t="s">
        <v>82</v>
      </c>
      <c r="D8998" s="106">
        <v>43132</v>
      </c>
      <c r="E8998" s="98" t="s">
        <v>196</v>
      </c>
      <c r="F8998" s="100">
        <v>43101</v>
      </c>
      <c r="G8998" s="98">
        <v>881.41</v>
      </c>
      <c r="H8998" s="98">
        <v>83.74</v>
      </c>
    </row>
    <row r="8999" spans="1:8" x14ac:dyDescent="0.2">
      <c r="A8999" s="98" t="s">
        <v>71</v>
      </c>
      <c r="B8999" s="98" t="s">
        <v>55</v>
      </c>
      <c r="C8999" s="98" t="s">
        <v>82</v>
      </c>
      <c r="D8999" s="106">
        <v>43132</v>
      </c>
      <c r="E8999" s="98" t="s">
        <v>199</v>
      </c>
      <c r="F8999" s="100">
        <v>43101</v>
      </c>
      <c r="G8999" s="98">
        <v>20424.57</v>
      </c>
      <c r="H8999" s="98">
        <v>776.16</v>
      </c>
    </row>
    <row r="9000" spans="1:8" x14ac:dyDescent="0.2">
      <c r="A9000" s="98" t="s">
        <v>71</v>
      </c>
      <c r="B9000" s="98" t="s">
        <v>54</v>
      </c>
      <c r="C9000" s="98" t="s">
        <v>80</v>
      </c>
      <c r="D9000" s="106">
        <v>43132</v>
      </c>
      <c r="E9000" s="98" t="s">
        <v>199</v>
      </c>
      <c r="F9000" s="100">
        <v>43101</v>
      </c>
      <c r="G9000" s="98">
        <v>47251.18</v>
      </c>
      <c r="H9000" s="98">
        <v>2504.41</v>
      </c>
    </row>
    <row r="9001" spans="1:8" x14ac:dyDescent="0.2">
      <c r="A9001" s="98" t="s">
        <v>71</v>
      </c>
      <c r="B9001" s="98" t="s">
        <v>54</v>
      </c>
      <c r="C9001" s="98" t="s">
        <v>80</v>
      </c>
      <c r="D9001" s="106">
        <v>43132</v>
      </c>
      <c r="E9001" s="98" t="s">
        <v>198</v>
      </c>
      <c r="F9001" s="100">
        <v>43101</v>
      </c>
      <c r="G9001" s="98">
        <v>47251.18</v>
      </c>
      <c r="H9001" s="98">
        <v>-2504.41</v>
      </c>
    </row>
    <row r="9002" spans="1:8" x14ac:dyDescent="0.2">
      <c r="A9002" s="98" t="s">
        <v>71</v>
      </c>
      <c r="B9002" s="98" t="s">
        <v>54</v>
      </c>
      <c r="C9002" s="98" t="s">
        <v>80</v>
      </c>
      <c r="D9002" s="106">
        <v>43132</v>
      </c>
      <c r="E9002" s="98" t="s">
        <v>193</v>
      </c>
      <c r="F9002" s="100">
        <v>43101</v>
      </c>
      <c r="G9002" s="98">
        <v>45212.05</v>
      </c>
      <c r="H9002" s="98">
        <v>5968.09</v>
      </c>
    </row>
    <row r="9003" spans="1:8" x14ac:dyDescent="0.2">
      <c r="A9003" s="98" t="s">
        <v>71</v>
      </c>
      <c r="B9003" s="98" t="s">
        <v>54</v>
      </c>
      <c r="C9003" s="98" t="s">
        <v>80</v>
      </c>
      <c r="D9003" s="106">
        <v>43132</v>
      </c>
      <c r="E9003" s="98" t="s">
        <v>192</v>
      </c>
      <c r="F9003" s="100">
        <v>43101</v>
      </c>
      <c r="G9003" s="98">
        <v>2039.13</v>
      </c>
      <c r="H9003" s="98">
        <v>269.04000000000002</v>
      </c>
    </row>
    <row r="9004" spans="1:8" x14ac:dyDescent="0.2">
      <c r="A9004" s="98" t="s">
        <v>71</v>
      </c>
      <c r="B9004" s="98" t="s">
        <v>54</v>
      </c>
      <c r="C9004" s="98" t="s">
        <v>80</v>
      </c>
      <c r="D9004" s="106">
        <v>43132</v>
      </c>
      <c r="E9004" s="98" t="s">
        <v>199</v>
      </c>
      <c r="F9004" s="100">
        <v>43101</v>
      </c>
      <c r="G9004" s="98">
        <v>135980.4</v>
      </c>
      <c r="H9004" s="98">
        <v>7206.94</v>
      </c>
    </row>
    <row r="9005" spans="1:8" x14ac:dyDescent="0.2">
      <c r="A9005" s="98" t="s">
        <v>71</v>
      </c>
      <c r="B9005" s="98" t="s">
        <v>54</v>
      </c>
      <c r="C9005" s="98" t="s">
        <v>80</v>
      </c>
      <c r="D9005" s="106">
        <v>43132</v>
      </c>
      <c r="E9005" s="98" t="s">
        <v>198</v>
      </c>
      <c r="F9005" s="100">
        <v>43101</v>
      </c>
      <c r="G9005" s="98">
        <v>135980.4</v>
      </c>
      <c r="H9005" s="98">
        <v>-7206.94</v>
      </c>
    </row>
    <row r="9006" spans="1:8" x14ac:dyDescent="0.2">
      <c r="A9006" s="98" t="s">
        <v>71</v>
      </c>
      <c r="B9006" s="98" t="s">
        <v>54</v>
      </c>
      <c r="C9006" s="98" t="s">
        <v>80</v>
      </c>
      <c r="D9006" s="106">
        <v>43132</v>
      </c>
      <c r="E9006" s="98" t="s">
        <v>193</v>
      </c>
      <c r="F9006" s="100">
        <v>43101</v>
      </c>
      <c r="G9006" s="98">
        <v>130112.34</v>
      </c>
      <c r="H9006" s="98">
        <v>17174.87</v>
      </c>
    </row>
    <row r="9007" spans="1:8" x14ac:dyDescent="0.2">
      <c r="A9007" s="98" t="s">
        <v>71</v>
      </c>
      <c r="B9007" s="98" t="s">
        <v>54</v>
      </c>
      <c r="C9007" s="98" t="s">
        <v>80</v>
      </c>
      <c r="D9007" s="106">
        <v>43132</v>
      </c>
      <c r="E9007" s="98" t="s">
        <v>192</v>
      </c>
      <c r="F9007" s="100">
        <v>43101</v>
      </c>
      <c r="G9007" s="98">
        <v>5868.06</v>
      </c>
      <c r="H9007" s="98">
        <v>774.59</v>
      </c>
    </row>
    <row r="9008" spans="1:8" x14ac:dyDescent="0.2">
      <c r="A9008" s="98" t="s">
        <v>71</v>
      </c>
      <c r="B9008" s="98" t="s">
        <v>54</v>
      </c>
      <c r="C9008" s="98" t="s">
        <v>80</v>
      </c>
      <c r="D9008" s="106">
        <v>43132</v>
      </c>
      <c r="E9008" s="98" t="s">
        <v>199</v>
      </c>
      <c r="F9008" s="100">
        <v>43101</v>
      </c>
      <c r="G9008" s="98">
        <v>148853.81</v>
      </c>
      <c r="H9008" s="98">
        <v>7889.32</v>
      </c>
    </row>
    <row r="9009" spans="1:8" x14ac:dyDescent="0.2">
      <c r="A9009" s="98" t="s">
        <v>71</v>
      </c>
      <c r="B9009" s="98" t="s">
        <v>54</v>
      </c>
      <c r="C9009" s="98" t="s">
        <v>80</v>
      </c>
      <c r="D9009" s="106">
        <v>43132</v>
      </c>
      <c r="E9009" s="98" t="s">
        <v>198</v>
      </c>
      <c r="F9009" s="100">
        <v>43101</v>
      </c>
      <c r="G9009" s="98">
        <v>148853.81</v>
      </c>
      <c r="H9009" s="98">
        <v>-7889.32</v>
      </c>
    </row>
    <row r="9010" spans="1:8" x14ac:dyDescent="0.2">
      <c r="A9010" s="98" t="s">
        <v>71</v>
      </c>
      <c r="B9010" s="98" t="s">
        <v>54</v>
      </c>
      <c r="C9010" s="98" t="s">
        <v>80</v>
      </c>
      <c r="D9010" s="106">
        <v>43132</v>
      </c>
      <c r="E9010" s="98" t="s">
        <v>193</v>
      </c>
      <c r="F9010" s="100">
        <v>43101</v>
      </c>
      <c r="G9010" s="98">
        <v>142430.29999999999</v>
      </c>
      <c r="H9010" s="98">
        <v>18800.8</v>
      </c>
    </row>
    <row r="9011" spans="1:8" x14ac:dyDescent="0.2">
      <c r="A9011" s="98" t="s">
        <v>71</v>
      </c>
      <c r="B9011" s="98" t="s">
        <v>54</v>
      </c>
      <c r="C9011" s="98" t="s">
        <v>80</v>
      </c>
      <c r="D9011" s="106">
        <v>43132</v>
      </c>
      <c r="E9011" s="98" t="s">
        <v>192</v>
      </c>
      <c r="F9011" s="100">
        <v>43101</v>
      </c>
      <c r="G9011" s="98">
        <v>6423.51</v>
      </c>
      <c r="H9011" s="98">
        <v>847.7</v>
      </c>
    </row>
    <row r="9012" spans="1:8" x14ac:dyDescent="0.2">
      <c r="A9012" s="98" t="s">
        <v>71</v>
      </c>
      <c r="B9012" s="98" t="s">
        <v>54</v>
      </c>
      <c r="C9012" s="98" t="s">
        <v>81</v>
      </c>
      <c r="D9012" s="106">
        <v>43132</v>
      </c>
      <c r="E9012" s="98" t="s">
        <v>195</v>
      </c>
      <c r="F9012" s="100">
        <v>43101</v>
      </c>
      <c r="G9012" s="98">
        <v>520286.12</v>
      </c>
      <c r="H9012" s="98">
        <v>33818.6</v>
      </c>
    </row>
    <row r="9013" spans="1:8" x14ac:dyDescent="0.2">
      <c r="A9013" s="98" t="s">
        <v>71</v>
      </c>
      <c r="B9013" s="98" t="s">
        <v>54</v>
      </c>
      <c r="C9013" s="98" t="s">
        <v>81</v>
      </c>
      <c r="D9013" s="106">
        <v>43132</v>
      </c>
      <c r="E9013" s="98" t="s">
        <v>194</v>
      </c>
      <c r="F9013" s="100">
        <v>43101</v>
      </c>
      <c r="G9013" s="98">
        <v>23464.97</v>
      </c>
      <c r="H9013" s="98">
        <v>1525.38</v>
      </c>
    </row>
    <row r="9014" spans="1:8" x14ac:dyDescent="0.2">
      <c r="A9014" s="98" t="s">
        <v>71</v>
      </c>
      <c r="B9014" s="98" t="s">
        <v>54</v>
      </c>
      <c r="C9014" s="98" t="s">
        <v>81</v>
      </c>
      <c r="D9014" s="106">
        <v>43132</v>
      </c>
      <c r="E9014" s="98" t="s">
        <v>199</v>
      </c>
      <c r="F9014" s="100">
        <v>43101</v>
      </c>
      <c r="G9014" s="98">
        <v>543751.09</v>
      </c>
      <c r="H9014" s="98">
        <v>14137.46</v>
      </c>
    </row>
    <row r="9015" spans="1:8" x14ac:dyDescent="0.2">
      <c r="A9015" s="98" t="s">
        <v>71</v>
      </c>
      <c r="B9015" s="98" t="s">
        <v>54</v>
      </c>
      <c r="C9015" s="98" t="s">
        <v>81</v>
      </c>
      <c r="D9015" s="106">
        <v>43132</v>
      </c>
      <c r="E9015" s="98" t="s">
        <v>198</v>
      </c>
      <c r="F9015" s="100">
        <v>43101</v>
      </c>
      <c r="G9015" s="98">
        <v>543751.09</v>
      </c>
      <c r="H9015" s="98">
        <v>-14137.46</v>
      </c>
    </row>
    <row r="9016" spans="1:8" x14ac:dyDescent="0.2">
      <c r="A9016" s="98" t="s">
        <v>71</v>
      </c>
      <c r="B9016" s="98" t="s">
        <v>54</v>
      </c>
      <c r="C9016" s="98" t="s">
        <v>82</v>
      </c>
      <c r="D9016" s="106">
        <v>43132</v>
      </c>
      <c r="E9016" s="98" t="s">
        <v>199</v>
      </c>
      <c r="F9016" s="100">
        <v>43101</v>
      </c>
      <c r="G9016" s="98">
        <v>131478.23000000001</v>
      </c>
      <c r="H9016" s="98">
        <v>4996.16</v>
      </c>
    </row>
    <row r="9017" spans="1:8" x14ac:dyDescent="0.2">
      <c r="A9017" s="98" t="s">
        <v>71</v>
      </c>
      <c r="B9017" s="98" t="s">
        <v>54</v>
      </c>
      <c r="C9017" s="98" t="s">
        <v>82</v>
      </c>
      <c r="D9017" s="106">
        <v>43132</v>
      </c>
      <c r="E9017" s="98" t="s">
        <v>198</v>
      </c>
      <c r="F9017" s="100">
        <v>43101</v>
      </c>
      <c r="G9017" s="98">
        <v>131478.23000000001</v>
      </c>
      <c r="H9017" s="98">
        <v>-4996.16</v>
      </c>
    </row>
    <row r="9018" spans="1:8" x14ac:dyDescent="0.2">
      <c r="A9018" s="98" t="s">
        <v>71</v>
      </c>
      <c r="B9018" s="98" t="s">
        <v>54</v>
      </c>
      <c r="C9018" s="98" t="s">
        <v>82</v>
      </c>
      <c r="D9018" s="106">
        <v>43132</v>
      </c>
      <c r="E9018" s="98" t="s">
        <v>197</v>
      </c>
      <c r="F9018" s="100">
        <v>43101</v>
      </c>
      <c r="G9018" s="98">
        <v>125804.4</v>
      </c>
      <c r="H9018" s="98">
        <v>11951.43</v>
      </c>
    </row>
    <row r="9019" spans="1:8" x14ac:dyDescent="0.2">
      <c r="A9019" s="98" t="s">
        <v>71</v>
      </c>
      <c r="B9019" s="98" t="s">
        <v>54</v>
      </c>
      <c r="C9019" s="98" t="s">
        <v>82</v>
      </c>
      <c r="D9019" s="106">
        <v>43132</v>
      </c>
      <c r="E9019" s="98" t="s">
        <v>196</v>
      </c>
      <c r="F9019" s="100">
        <v>43101</v>
      </c>
      <c r="G9019" s="98">
        <v>5673.83</v>
      </c>
      <c r="H9019" s="98">
        <v>539.14</v>
      </c>
    </row>
    <row r="9020" spans="1:8" x14ac:dyDescent="0.2">
      <c r="A9020" s="98" t="s">
        <v>71</v>
      </c>
      <c r="B9020" s="98" t="s">
        <v>54</v>
      </c>
      <c r="C9020" s="98" t="s">
        <v>80</v>
      </c>
      <c r="D9020" s="106">
        <v>43132</v>
      </c>
      <c r="E9020" s="98" t="s">
        <v>193</v>
      </c>
      <c r="F9020" s="100">
        <v>43101</v>
      </c>
      <c r="G9020" s="98">
        <v>57940.5</v>
      </c>
      <c r="H9020" s="98">
        <v>7648.16</v>
      </c>
    </row>
    <row r="9021" spans="1:8" x14ac:dyDescent="0.2">
      <c r="A9021" s="98" t="s">
        <v>71</v>
      </c>
      <c r="B9021" s="98" t="s">
        <v>54</v>
      </c>
      <c r="C9021" s="98" t="s">
        <v>80</v>
      </c>
      <c r="D9021" s="106">
        <v>43132</v>
      </c>
      <c r="E9021" s="98" t="s">
        <v>192</v>
      </c>
      <c r="F9021" s="100">
        <v>43101</v>
      </c>
      <c r="G9021" s="98">
        <v>2613.08</v>
      </c>
      <c r="H9021" s="98">
        <v>344.94</v>
      </c>
    </row>
    <row r="9022" spans="1:8" x14ac:dyDescent="0.2">
      <c r="A9022" s="98" t="s">
        <v>71</v>
      </c>
      <c r="B9022" s="98" t="s">
        <v>54</v>
      </c>
      <c r="C9022" s="98" t="s">
        <v>80</v>
      </c>
      <c r="D9022" s="106">
        <v>43132</v>
      </c>
      <c r="E9022" s="98" t="s">
        <v>199</v>
      </c>
      <c r="F9022" s="100">
        <v>43101</v>
      </c>
      <c r="G9022" s="98">
        <v>60553.58</v>
      </c>
      <c r="H9022" s="98">
        <v>3209.42</v>
      </c>
    </row>
    <row r="9023" spans="1:8" x14ac:dyDescent="0.2">
      <c r="A9023" s="98" t="s">
        <v>71</v>
      </c>
      <c r="B9023" s="98" t="s">
        <v>54</v>
      </c>
      <c r="C9023" s="98" t="s">
        <v>80</v>
      </c>
      <c r="D9023" s="106">
        <v>43132</v>
      </c>
      <c r="E9023" s="98" t="s">
        <v>198</v>
      </c>
      <c r="F9023" s="100">
        <v>43101</v>
      </c>
      <c r="G9023" s="98">
        <v>60553.58</v>
      </c>
      <c r="H9023" s="98">
        <v>-3209.42</v>
      </c>
    </row>
    <row r="9024" spans="1:8" x14ac:dyDescent="0.2">
      <c r="A9024" s="98" t="s">
        <v>71</v>
      </c>
      <c r="B9024" s="98" t="s">
        <v>54</v>
      </c>
      <c r="C9024" s="98" t="s">
        <v>81</v>
      </c>
      <c r="D9024" s="106">
        <v>43132</v>
      </c>
      <c r="E9024" s="98" t="s">
        <v>199</v>
      </c>
      <c r="F9024" s="100">
        <v>43101</v>
      </c>
      <c r="G9024" s="98">
        <v>197643.85</v>
      </c>
      <c r="H9024" s="98">
        <v>5138.78</v>
      </c>
    </row>
    <row r="9025" spans="1:8" x14ac:dyDescent="0.2">
      <c r="A9025" s="98" t="s">
        <v>71</v>
      </c>
      <c r="B9025" s="98" t="s">
        <v>54</v>
      </c>
      <c r="C9025" s="98" t="s">
        <v>81</v>
      </c>
      <c r="D9025" s="106">
        <v>43132</v>
      </c>
      <c r="E9025" s="98" t="s">
        <v>198</v>
      </c>
      <c r="F9025" s="100">
        <v>43101</v>
      </c>
      <c r="G9025" s="98">
        <v>197643.85</v>
      </c>
      <c r="H9025" s="98">
        <v>-5138.78</v>
      </c>
    </row>
    <row r="9026" spans="1:8" x14ac:dyDescent="0.2">
      <c r="A9026" s="98" t="s">
        <v>71</v>
      </c>
      <c r="B9026" s="98" t="s">
        <v>54</v>
      </c>
      <c r="C9026" s="98" t="s">
        <v>81</v>
      </c>
      <c r="D9026" s="106">
        <v>43132</v>
      </c>
      <c r="E9026" s="98" t="s">
        <v>195</v>
      </c>
      <c r="F9026" s="100">
        <v>43101</v>
      </c>
      <c r="G9026" s="98">
        <v>189114.82</v>
      </c>
      <c r="H9026" s="98">
        <v>12292.46</v>
      </c>
    </row>
    <row r="9027" spans="1:8" x14ac:dyDescent="0.2">
      <c r="A9027" s="98" t="s">
        <v>71</v>
      </c>
      <c r="B9027" s="98" t="s">
        <v>54</v>
      </c>
      <c r="C9027" s="98" t="s">
        <v>81</v>
      </c>
      <c r="D9027" s="106">
        <v>43132</v>
      </c>
      <c r="E9027" s="98" t="s">
        <v>194</v>
      </c>
      <c r="F9027" s="100">
        <v>43101</v>
      </c>
      <c r="G9027" s="98">
        <v>8529.0300000000007</v>
      </c>
      <c r="H9027" s="98">
        <v>554.42999999999995</v>
      </c>
    </row>
    <row r="9028" spans="1:8" x14ac:dyDescent="0.2">
      <c r="A9028" s="98" t="s">
        <v>71</v>
      </c>
      <c r="B9028" s="98" t="s">
        <v>54</v>
      </c>
      <c r="C9028" s="98" t="s">
        <v>81</v>
      </c>
      <c r="D9028" s="106">
        <v>43132</v>
      </c>
      <c r="E9028" s="98" t="s">
        <v>195</v>
      </c>
      <c r="F9028" s="100">
        <v>43101</v>
      </c>
      <c r="G9028" s="98">
        <v>463180.04</v>
      </c>
      <c r="H9028" s="98">
        <v>30106.59</v>
      </c>
    </row>
    <row r="9029" spans="1:8" x14ac:dyDescent="0.2">
      <c r="A9029" s="98" t="s">
        <v>71</v>
      </c>
      <c r="B9029" s="98" t="s">
        <v>54</v>
      </c>
      <c r="C9029" s="98" t="s">
        <v>81</v>
      </c>
      <c r="D9029" s="106">
        <v>43132</v>
      </c>
      <c r="E9029" s="98" t="s">
        <v>194</v>
      </c>
      <c r="F9029" s="100">
        <v>43101</v>
      </c>
      <c r="G9029" s="98">
        <v>20889.39</v>
      </c>
      <c r="H9029" s="98">
        <v>1357.97</v>
      </c>
    </row>
    <row r="9030" spans="1:8" x14ac:dyDescent="0.2">
      <c r="A9030" s="98" t="s">
        <v>71</v>
      </c>
      <c r="B9030" s="98" t="s">
        <v>54</v>
      </c>
      <c r="C9030" s="98" t="s">
        <v>81</v>
      </c>
      <c r="D9030" s="106">
        <v>43132</v>
      </c>
      <c r="E9030" s="98" t="s">
        <v>199</v>
      </c>
      <c r="F9030" s="100">
        <v>43101</v>
      </c>
      <c r="G9030" s="98">
        <v>484069.43</v>
      </c>
      <c r="H9030" s="98">
        <v>12585.74</v>
      </c>
    </row>
    <row r="9031" spans="1:8" x14ac:dyDescent="0.2">
      <c r="A9031" s="98" t="s">
        <v>71</v>
      </c>
      <c r="B9031" s="98" t="s">
        <v>54</v>
      </c>
      <c r="C9031" s="98" t="s">
        <v>81</v>
      </c>
      <c r="D9031" s="106">
        <v>43132</v>
      </c>
      <c r="E9031" s="98" t="s">
        <v>198</v>
      </c>
      <c r="F9031" s="100">
        <v>43101</v>
      </c>
      <c r="G9031" s="98">
        <v>484069.43</v>
      </c>
      <c r="H9031" s="98">
        <v>-12585.74</v>
      </c>
    </row>
    <row r="9032" spans="1:8" x14ac:dyDescent="0.2">
      <c r="A9032" s="98" t="s">
        <v>71</v>
      </c>
      <c r="B9032" s="98" t="s">
        <v>54</v>
      </c>
      <c r="C9032" s="98" t="s">
        <v>82</v>
      </c>
      <c r="D9032" s="106">
        <v>43132</v>
      </c>
      <c r="E9032" s="98" t="s">
        <v>199</v>
      </c>
      <c r="F9032" s="100">
        <v>43101</v>
      </c>
      <c r="G9032" s="98">
        <v>123703.52</v>
      </c>
      <c r="H9032" s="98">
        <v>4700.7700000000004</v>
      </c>
    </row>
    <row r="9033" spans="1:8" x14ac:dyDescent="0.2">
      <c r="A9033" s="98" t="s">
        <v>71</v>
      </c>
      <c r="B9033" s="98" t="s">
        <v>54</v>
      </c>
      <c r="C9033" s="98" t="s">
        <v>82</v>
      </c>
      <c r="D9033" s="106">
        <v>43132</v>
      </c>
      <c r="E9033" s="98" t="s">
        <v>198</v>
      </c>
      <c r="F9033" s="100">
        <v>43101</v>
      </c>
      <c r="G9033" s="98">
        <v>123703.52</v>
      </c>
      <c r="H9033" s="98">
        <v>-4700.7700000000004</v>
      </c>
    </row>
    <row r="9034" spans="1:8" x14ac:dyDescent="0.2">
      <c r="A9034" s="98" t="s">
        <v>71</v>
      </c>
      <c r="B9034" s="98" t="s">
        <v>54</v>
      </c>
      <c r="C9034" s="98" t="s">
        <v>82</v>
      </c>
      <c r="D9034" s="106">
        <v>43132</v>
      </c>
      <c r="E9034" s="98" t="s">
        <v>197</v>
      </c>
      <c r="F9034" s="100">
        <v>43101</v>
      </c>
      <c r="G9034" s="98">
        <v>118365.14</v>
      </c>
      <c r="H9034" s="98">
        <v>11244.74</v>
      </c>
    </row>
    <row r="9035" spans="1:8" x14ac:dyDescent="0.2">
      <c r="A9035" s="98" t="s">
        <v>71</v>
      </c>
      <c r="B9035" s="98" t="s">
        <v>54</v>
      </c>
      <c r="C9035" s="98" t="s">
        <v>82</v>
      </c>
      <c r="D9035" s="106">
        <v>43132</v>
      </c>
      <c r="E9035" s="98" t="s">
        <v>196</v>
      </c>
      <c r="F9035" s="100">
        <v>43101</v>
      </c>
      <c r="G9035" s="98">
        <v>5338.38</v>
      </c>
      <c r="H9035" s="98">
        <v>507.2</v>
      </c>
    </row>
    <row r="9036" spans="1:8" x14ac:dyDescent="0.2">
      <c r="A9036" s="98" t="s">
        <v>71</v>
      </c>
      <c r="B9036" s="98" t="s">
        <v>55</v>
      </c>
      <c r="C9036" s="98" t="s">
        <v>80</v>
      </c>
      <c r="D9036" s="106">
        <v>43132</v>
      </c>
      <c r="E9036" s="98" t="s">
        <v>198</v>
      </c>
      <c r="F9036" s="100">
        <v>43101</v>
      </c>
      <c r="G9036" s="98">
        <v>131023.89</v>
      </c>
      <c r="H9036" s="98">
        <v>-6944.26</v>
      </c>
    </row>
    <row r="9037" spans="1:8" x14ac:dyDescent="0.2">
      <c r="A9037" s="98" t="s">
        <v>71</v>
      </c>
      <c r="B9037" s="98" t="s">
        <v>55</v>
      </c>
      <c r="C9037" s="98" t="s">
        <v>80</v>
      </c>
      <c r="D9037" s="106">
        <v>43132</v>
      </c>
      <c r="E9037" s="98" t="s">
        <v>193</v>
      </c>
      <c r="F9037" s="100">
        <v>43101</v>
      </c>
      <c r="G9037" s="98">
        <v>125369.77</v>
      </c>
      <c r="H9037" s="98">
        <v>16548.88</v>
      </c>
    </row>
    <row r="9038" spans="1:8" x14ac:dyDescent="0.2">
      <c r="A9038" s="98" t="s">
        <v>71</v>
      </c>
      <c r="B9038" s="98" t="s">
        <v>55</v>
      </c>
      <c r="C9038" s="98" t="s">
        <v>80</v>
      </c>
      <c r="D9038" s="106">
        <v>43132</v>
      </c>
      <c r="E9038" s="98" t="s">
        <v>192</v>
      </c>
      <c r="F9038" s="100">
        <v>43101</v>
      </c>
      <c r="G9038" s="98">
        <v>5654.12</v>
      </c>
      <c r="H9038" s="98">
        <v>746.36</v>
      </c>
    </row>
    <row r="9039" spans="1:8" x14ac:dyDescent="0.2">
      <c r="A9039" s="98" t="s">
        <v>71</v>
      </c>
      <c r="B9039" s="98" t="s">
        <v>55</v>
      </c>
      <c r="C9039" s="98" t="s">
        <v>80</v>
      </c>
      <c r="D9039" s="106">
        <v>43132</v>
      </c>
      <c r="E9039" s="98" t="s">
        <v>199</v>
      </c>
      <c r="F9039" s="100">
        <v>43101</v>
      </c>
      <c r="G9039" s="98">
        <v>131023.89</v>
      </c>
      <c r="H9039" s="98">
        <v>6944.26</v>
      </c>
    </row>
    <row r="9040" spans="1:8" x14ac:dyDescent="0.2">
      <c r="A9040" s="98" t="s">
        <v>71</v>
      </c>
      <c r="B9040" s="98" t="s">
        <v>55</v>
      </c>
      <c r="C9040" s="98" t="s">
        <v>81</v>
      </c>
      <c r="D9040" s="106">
        <v>43132</v>
      </c>
      <c r="E9040" s="98" t="s">
        <v>199</v>
      </c>
      <c r="F9040" s="100">
        <v>43101</v>
      </c>
      <c r="G9040" s="98">
        <v>431654.07</v>
      </c>
      <c r="H9040" s="98">
        <v>11223.01</v>
      </c>
    </row>
    <row r="9041" spans="1:8" x14ac:dyDescent="0.2">
      <c r="A9041" s="98" t="s">
        <v>71</v>
      </c>
      <c r="B9041" s="98" t="s">
        <v>55</v>
      </c>
      <c r="C9041" s="98" t="s">
        <v>81</v>
      </c>
      <c r="D9041" s="106">
        <v>43132</v>
      </c>
      <c r="E9041" s="98" t="s">
        <v>198</v>
      </c>
      <c r="F9041" s="100">
        <v>43101</v>
      </c>
      <c r="G9041" s="98">
        <v>431654.07</v>
      </c>
      <c r="H9041" s="98">
        <v>-11223.01</v>
      </c>
    </row>
    <row r="9042" spans="1:8" x14ac:dyDescent="0.2">
      <c r="A9042" s="98" t="s">
        <v>71</v>
      </c>
      <c r="B9042" s="98" t="s">
        <v>55</v>
      </c>
      <c r="C9042" s="98" t="s">
        <v>81</v>
      </c>
      <c r="D9042" s="106">
        <v>43132</v>
      </c>
      <c r="E9042" s="98" t="s">
        <v>195</v>
      </c>
      <c r="F9042" s="100">
        <v>43101</v>
      </c>
      <c r="G9042" s="98">
        <v>413026.52</v>
      </c>
      <c r="H9042" s="98">
        <v>26846.71</v>
      </c>
    </row>
    <row r="9043" spans="1:8" x14ac:dyDescent="0.2">
      <c r="A9043" s="98" t="s">
        <v>71</v>
      </c>
      <c r="B9043" s="98" t="s">
        <v>55</v>
      </c>
      <c r="C9043" s="98" t="s">
        <v>81</v>
      </c>
      <c r="D9043" s="106">
        <v>43132</v>
      </c>
      <c r="E9043" s="98" t="s">
        <v>194</v>
      </c>
      <c r="F9043" s="100">
        <v>43101</v>
      </c>
      <c r="G9043" s="98">
        <v>18627.55</v>
      </c>
      <c r="H9043" s="98">
        <v>1210.83</v>
      </c>
    </row>
    <row r="9044" spans="1:8" x14ac:dyDescent="0.2">
      <c r="A9044" s="98" t="s">
        <v>71</v>
      </c>
      <c r="B9044" s="98" t="s">
        <v>55</v>
      </c>
      <c r="C9044" s="98" t="s">
        <v>82</v>
      </c>
      <c r="D9044" s="106">
        <v>43132</v>
      </c>
      <c r="E9044" s="98" t="s">
        <v>199</v>
      </c>
      <c r="F9044" s="100">
        <v>43101</v>
      </c>
      <c r="G9044" s="98">
        <v>136612.60999999999</v>
      </c>
      <c r="H9044" s="98">
        <v>5191.3</v>
      </c>
    </row>
    <row r="9045" spans="1:8" x14ac:dyDescent="0.2">
      <c r="A9045" s="98" t="s">
        <v>71</v>
      </c>
      <c r="B9045" s="98" t="s">
        <v>55</v>
      </c>
      <c r="C9045" s="98" t="s">
        <v>82</v>
      </c>
      <c r="D9045" s="106">
        <v>43132</v>
      </c>
      <c r="E9045" s="98" t="s">
        <v>197</v>
      </c>
      <c r="F9045" s="100">
        <v>43101</v>
      </c>
      <c r="G9045" s="98">
        <v>130717.24</v>
      </c>
      <c r="H9045" s="98">
        <v>12418.18</v>
      </c>
    </row>
    <row r="9046" spans="1:8" x14ac:dyDescent="0.2">
      <c r="A9046" s="98" t="s">
        <v>71</v>
      </c>
      <c r="B9046" s="98" t="s">
        <v>55</v>
      </c>
      <c r="C9046" s="98" t="s">
        <v>82</v>
      </c>
      <c r="D9046" s="106">
        <v>43132</v>
      </c>
      <c r="E9046" s="98" t="s">
        <v>196</v>
      </c>
      <c r="F9046" s="100">
        <v>43101</v>
      </c>
      <c r="G9046" s="98">
        <v>5895.37</v>
      </c>
      <c r="H9046" s="98">
        <v>560.05999999999995</v>
      </c>
    </row>
    <row r="9047" spans="1:8" x14ac:dyDescent="0.2">
      <c r="A9047" s="98" t="s">
        <v>71</v>
      </c>
      <c r="B9047" s="98" t="s">
        <v>55</v>
      </c>
      <c r="C9047" s="98" t="s">
        <v>82</v>
      </c>
      <c r="D9047" s="106">
        <v>43132</v>
      </c>
      <c r="E9047" s="98" t="s">
        <v>198</v>
      </c>
      <c r="F9047" s="100">
        <v>43101</v>
      </c>
      <c r="G9047" s="98">
        <v>136612.60999999999</v>
      </c>
      <c r="H9047" s="98">
        <v>-5191.3</v>
      </c>
    </row>
    <row r="9048" spans="1:8" x14ac:dyDescent="0.2">
      <c r="A9048" s="98" t="s">
        <v>71</v>
      </c>
      <c r="B9048" s="98" t="s">
        <v>54</v>
      </c>
      <c r="C9048" s="98" t="s">
        <v>80</v>
      </c>
      <c r="D9048" s="106">
        <v>43132</v>
      </c>
      <c r="E9048" s="98" t="s">
        <v>199</v>
      </c>
      <c r="F9048" s="100">
        <v>43101</v>
      </c>
      <c r="G9048" s="98">
        <v>104417.73</v>
      </c>
      <c r="H9048" s="98">
        <v>5534.16</v>
      </c>
    </row>
    <row r="9049" spans="1:8" x14ac:dyDescent="0.2">
      <c r="A9049" s="98" t="s">
        <v>71</v>
      </c>
      <c r="B9049" s="98" t="s">
        <v>54</v>
      </c>
      <c r="C9049" s="98" t="s">
        <v>80</v>
      </c>
      <c r="D9049" s="106">
        <v>43132</v>
      </c>
      <c r="E9049" s="98" t="s">
        <v>198</v>
      </c>
      <c r="F9049" s="100">
        <v>43101</v>
      </c>
      <c r="G9049" s="98">
        <v>104417.73</v>
      </c>
      <c r="H9049" s="98">
        <v>-5534.16</v>
      </c>
    </row>
    <row r="9050" spans="1:8" x14ac:dyDescent="0.2">
      <c r="A9050" s="98" t="s">
        <v>71</v>
      </c>
      <c r="B9050" s="98" t="s">
        <v>54</v>
      </c>
      <c r="C9050" s="98" t="s">
        <v>80</v>
      </c>
      <c r="D9050" s="106">
        <v>43132</v>
      </c>
      <c r="E9050" s="98" t="s">
        <v>193</v>
      </c>
      <c r="F9050" s="100">
        <v>43101</v>
      </c>
      <c r="G9050" s="98">
        <v>99911.62</v>
      </c>
      <c r="H9050" s="98">
        <v>13188.38</v>
      </c>
    </row>
    <row r="9051" spans="1:8" x14ac:dyDescent="0.2">
      <c r="A9051" s="98" t="s">
        <v>71</v>
      </c>
      <c r="B9051" s="98" t="s">
        <v>54</v>
      </c>
      <c r="C9051" s="98" t="s">
        <v>80</v>
      </c>
      <c r="D9051" s="106">
        <v>43132</v>
      </c>
      <c r="E9051" s="98" t="s">
        <v>192</v>
      </c>
      <c r="F9051" s="100">
        <v>43101</v>
      </c>
      <c r="G9051" s="98">
        <v>4506.1099999999997</v>
      </c>
      <c r="H9051" s="98">
        <v>594.91999999999996</v>
      </c>
    </row>
    <row r="9052" spans="1:8" x14ac:dyDescent="0.2">
      <c r="A9052" s="98" t="s">
        <v>71</v>
      </c>
      <c r="B9052" s="98" t="s">
        <v>54</v>
      </c>
      <c r="C9052" s="98" t="s">
        <v>81</v>
      </c>
      <c r="D9052" s="106">
        <v>43132</v>
      </c>
      <c r="E9052" s="98" t="s">
        <v>195</v>
      </c>
      <c r="F9052" s="100">
        <v>43101</v>
      </c>
      <c r="G9052" s="98">
        <v>373040.03</v>
      </c>
      <c r="H9052" s="98">
        <v>24247.66</v>
      </c>
    </row>
    <row r="9053" spans="1:8" x14ac:dyDescent="0.2">
      <c r="A9053" s="98" t="s">
        <v>71</v>
      </c>
      <c r="B9053" s="98" t="s">
        <v>54</v>
      </c>
      <c r="C9053" s="98" t="s">
        <v>81</v>
      </c>
      <c r="D9053" s="106">
        <v>43132</v>
      </c>
      <c r="E9053" s="98" t="s">
        <v>194</v>
      </c>
      <c r="F9053" s="100">
        <v>43101</v>
      </c>
      <c r="G9053" s="98">
        <v>16824.04</v>
      </c>
      <c r="H9053" s="98">
        <v>1093.51</v>
      </c>
    </row>
    <row r="9054" spans="1:8" x14ac:dyDescent="0.2">
      <c r="A9054" s="98" t="s">
        <v>71</v>
      </c>
      <c r="B9054" s="98" t="s">
        <v>54</v>
      </c>
      <c r="C9054" s="98" t="s">
        <v>81</v>
      </c>
      <c r="D9054" s="106">
        <v>43132</v>
      </c>
      <c r="E9054" s="98" t="s">
        <v>199</v>
      </c>
      <c r="F9054" s="100">
        <v>43101</v>
      </c>
      <c r="G9054" s="98">
        <v>389864.07</v>
      </c>
      <c r="H9054" s="98">
        <v>10136.459999999999</v>
      </c>
    </row>
    <row r="9055" spans="1:8" x14ac:dyDescent="0.2">
      <c r="A9055" s="98" t="s">
        <v>71</v>
      </c>
      <c r="B9055" s="98" t="s">
        <v>54</v>
      </c>
      <c r="C9055" s="98" t="s">
        <v>81</v>
      </c>
      <c r="D9055" s="106">
        <v>43132</v>
      </c>
      <c r="E9055" s="98" t="s">
        <v>198</v>
      </c>
      <c r="F9055" s="100">
        <v>43101</v>
      </c>
      <c r="G9055" s="98">
        <v>389864.07</v>
      </c>
      <c r="H9055" s="98">
        <v>-10136.459999999999</v>
      </c>
    </row>
    <row r="9056" spans="1:8" x14ac:dyDescent="0.2">
      <c r="A9056" s="98" t="s">
        <v>71</v>
      </c>
      <c r="B9056" s="98" t="s">
        <v>54</v>
      </c>
      <c r="C9056" s="98" t="s">
        <v>82</v>
      </c>
      <c r="D9056" s="106">
        <v>43132</v>
      </c>
      <c r="E9056" s="98" t="s">
        <v>199</v>
      </c>
      <c r="F9056" s="100">
        <v>43101</v>
      </c>
      <c r="G9056" s="98">
        <v>95968</v>
      </c>
      <c r="H9056" s="98">
        <v>3646.96</v>
      </c>
    </row>
    <row r="9057" spans="1:8" x14ac:dyDescent="0.2">
      <c r="A9057" s="98" t="s">
        <v>71</v>
      </c>
      <c r="B9057" s="98" t="s">
        <v>54</v>
      </c>
      <c r="C9057" s="98" t="s">
        <v>82</v>
      </c>
      <c r="D9057" s="106">
        <v>43132</v>
      </c>
      <c r="E9057" s="98" t="s">
        <v>198</v>
      </c>
      <c r="F9057" s="100">
        <v>43101</v>
      </c>
      <c r="G9057" s="98">
        <v>95968</v>
      </c>
      <c r="H9057" s="98">
        <v>-3646.96</v>
      </c>
    </row>
    <row r="9058" spans="1:8" x14ac:dyDescent="0.2">
      <c r="A9058" s="98" t="s">
        <v>71</v>
      </c>
      <c r="B9058" s="98" t="s">
        <v>54</v>
      </c>
      <c r="C9058" s="98" t="s">
        <v>82</v>
      </c>
      <c r="D9058" s="106">
        <v>43132</v>
      </c>
      <c r="E9058" s="98" t="s">
        <v>197</v>
      </c>
      <c r="F9058" s="100">
        <v>43101</v>
      </c>
      <c r="G9058" s="98">
        <v>91826.64</v>
      </c>
      <c r="H9058" s="98">
        <v>8723.51</v>
      </c>
    </row>
    <row r="9059" spans="1:8" x14ac:dyDescent="0.2">
      <c r="A9059" s="98" t="s">
        <v>71</v>
      </c>
      <c r="B9059" s="98" t="s">
        <v>54</v>
      </c>
      <c r="C9059" s="98" t="s">
        <v>82</v>
      </c>
      <c r="D9059" s="106">
        <v>43132</v>
      </c>
      <c r="E9059" s="98" t="s">
        <v>196</v>
      </c>
      <c r="F9059" s="100">
        <v>43101</v>
      </c>
      <c r="G9059" s="98">
        <v>4141.3599999999997</v>
      </c>
      <c r="H9059" s="98">
        <v>393.54</v>
      </c>
    </row>
    <row r="9060" spans="1:8" x14ac:dyDescent="0.2">
      <c r="A9060" s="98" t="s">
        <v>71</v>
      </c>
      <c r="B9060" s="98" t="s">
        <v>55</v>
      </c>
      <c r="C9060" s="98" t="s">
        <v>80</v>
      </c>
      <c r="D9060" s="106">
        <v>43132</v>
      </c>
      <c r="E9060" s="98" t="s">
        <v>198</v>
      </c>
      <c r="F9060" s="100">
        <v>43101</v>
      </c>
      <c r="G9060" s="98">
        <v>15573.15</v>
      </c>
      <c r="H9060" s="98">
        <v>-825.33</v>
      </c>
    </row>
    <row r="9061" spans="1:8" x14ac:dyDescent="0.2">
      <c r="A9061" s="98" t="s">
        <v>71</v>
      </c>
      <c r="B9061" s="98" t="s">
        <v>55</v>
      </c>
      <c r="C9061" s="98" t="s">
        <v>80</v>
      </c>
      <c r="D9061" s="106">
        <v>43132</v>
      </c>
      <c r="E9061" s="98" t="s">
        <v>193</v>
      </c>
      <c r="F9061" s="100">
        <v>43101</v>
      </c>
      <c r="G9061" s="98">
        <v>14901.08</v>
      </c>
      <c r="H9061" s="98">
        <v>1966.91</v>
      </c>
    </row>
    <row r="9062" spans="1:8" x14ac:dyDescent="0.2">
      <c r="A9062" s="98" t="s">
        <v>71</v>
      </c>
      <c r="B9062" s="98" t="s">
        <v>55</v>
      </c>
      <c r="C9062" s="98" t="s">
        <v>80</v>
      </c>
      <c r="D9062" s="106">
        <v>43132</v>
      </c>
      <c r="E9062" s="98" t="s">
        <v>192</v>
      </c>
      <c r="F9062" s="100">
        <v>43101</v>
      </c>
      <c r="G9062" s="98">
        <v>672.07</v>
      </c>
      <c r="H9062" s="98">
        <v>88.72</v>
      </c>
    </row>
    <row r="9063" spans="1:8" x14ac:dyDescent="0.2">
      <c r="A9063" s="98" t="s">
        <v>71</v>
      </c>
      <c r="B9063" s="98" t="s">
        <v>55</v>
      </c>
      <c r="C9063" s="98" t="s">
        <v>80</v>
      </c>
      <c r="D9063" s="106">
        <v>43132</v>
      </c>
      <c r="E9063" s="98" t="s">
        <v>199</v>
      </c>
      <c r="F9063" s="100">
        <v>43101</v>
      </c>
      <c r="G9063" s="98">
        <v>15573.15</v>
      </c>
      <c r="H9063" s="98">
        <v>825.33</v>
      </c>
    </row>
    <row r="9064" spans="1:8" x14ac:dyDescent="0.2">
      <c r="A9064" s="98" t="s">
        <v>71</v>
      </c>
      <c r="B9064" s="98" t="s">
        <v>55</v>
      </c>
      <c r="C9064" s="98" t="s">
        <v>81</v>
      </c>
      <c r="D9064" s="106">
        <v>43132</v>
      </c>
      <c r="E9064" s="98" t="s">
        <v>199</v>
      </c>
      <c r="F9064" s="100">
        <v>43101</v>
      </c>
      <c r="G9064" s="98">
        <v>41192.93</v>
      </c>
      <c r="H9064" s="98">
        <v>1071.06</v>
      </c>
    </row>
    <row r="9065" spans="1:8" x14ac:dyDescent="0.2">
      <c r="A9065" s="98" t="s">
        <v>71</v>
      </c>
      <c r="B9065" s="98" t="s">
        <v>55</v>
      </c>
      <c r="C9065" s="98" t="s">
        <v>81</v>
      </c>
      <c r="D9065" s="106">
        <v>43132</v>
      </c>
      <c r="E9065" s="98" t="s">
        <v>198</v>
      </c>
      <c r="F9065" s="100">
        <v>43101</v>
      </c>
      <c r="G9065" s="98">
        <v>41192.93</v>
      </c>
      <c r="H9065" s="98">
        <v>-1071.06</v>
      </c>
    </row>
    <row r="9066" spans="1:8" x14ac:dyDescent="0.2">
      <c r="A9066" s="98" t="s">
        <v>71</v>
      </c>
      <c r="B9066" s="98" t="s">
        <v>54</v>
      </c>
      <c r="C9066" s="98" t="s">
        <v>80</v>
      </c>
      <c r="D9066" s="106">
        <v>43160</v>
      </c>
      <c r="E9066" s="98" t="s">
        <v>192</v>
      </c>
      <c r="F9066" s="100">
        <v>43101</v>
      </c>
      <c r="G9066" s="98">
        <v>2.59</v>
      </c>
      <c r="H9066" s="98">
        <v>0.34</v>
      </c>
    </row>
    <row r="9067" spans="1:8" x14ac:dyDescent="0.2">
      <c r="A9067" s="98" t="s">
        <v>71</v>
      </c>
      <c r="B9067" s="98" t="s">
        <v>54</v>
      </c>
      <c r="C9067" s="98" t="s">
        <v>80</v>
      </c>
      <c r="D9067" s="106">
        <v>43160</v>
      </c>
      <c r="E9067" s="98" t="s">
        <v>199</v>
      </c>
      <c r="F9067" s="100">
        <v>43101</v>
      </c>
      <c r="G9067" s="98">
        <v>60.12</v>
      </c>
      <c r="H9067" s="98">
        <v>3.19</v>
      </c>
    </row>
    <row r="9068" spans="1:8" x14ac:dyDescent="0.2">
      <c r="A9068" s="98" t="s">
        <v>71</v>
      </c>
      <c r="B9068" s="98" t="s">
        <v>54</v>
      </c>
      <c r="C9068" s="98" t="s">
        <v>81</v>
      </c>
      <c r="D9068" s="106">
        <v>43160</v>
      </c>
      <c r="E9068" s="98" t="s">
        <v>198</v>
      </c>
      <c r="F9068" s="100">
        <v>43101</v>
      </c>
      <c r="G9068" s="98">
        <v>216.3</v>
      </c>
      <c r="H9068" s="98">
        <v>-5.62</v>
      </c>
    </row>
    <row r="9069" spans="1:8" x14ac:dyDescent="0.2">
      <c r="A9069" s="98" t="s">
        <v>71</v>
      </c>
      <c r="B9069" s="98" t="s">
        <v>54</v>
      </c>
      <c r="C9069" s="98" t="s">
        <v>80</v>
      </c>
      <c r="D9069" s="106">
        <v>43160</v>
      </c>
      <c r="E9069" s="98" t="s">
        <v>198</v>
      </c>
      <c r="F9069" s="100">
        <v>43101</v>
      </c>
      <c r="G9069" s="98">
        <v>990.79</v>
      </c>
      <c r="H9069" s="98">
        <v>-52.52</v>
      </c>
    </row>
    <row r="9070" spans="1:8" x14ac:dyDescent="0.2">
      <c r="A9070" s="98" t="s">
        <v>71</v>
      </c>
      <c r="B9070" s="98" t="s">
        <v>54</v>
      </c>
      <c r="C9070" s="98" t="s">
        <v>80</v>
      </c>
      <c r="D9070" s="106">
        <v>43160</v>
      </c>
      <c r="E9070" s="98" t="s">
        <v>193</v>
      </c>
      <c r="F9070" s="100">
        <v>43101</v>
      </c>
      <c r="G9070" s="98">
        <v>948.03</v>
      </c>
      <c r="H9070" s="98">
        <v>125.14</v>
      </c>
    </row>
    <row r="9071" spans="1:8" x14ac:dyDescent="0.2">
      <c r="A9071" s="98" t="s">
        <v>71</v>
      </c>
      <c r="B9071" s="98" t="s">
        <v>54</v>
      </c>
      <c r="C9071" s="98" t="s">
        <v>80</v>
      </c>
      <c r="D9071" s="106">
        <v>43160</v>
      </c>
      <c r="E9071" s="98" t="s">
        <v>192</v>
      </c>
      <c r="F9071" s="100">
        <v>43101</v>
      </c>
      <c r="G9071" s="98">
        <v>42.76</v>
      </c>
      <c r="H9071" s="98">
        <v>5.64</v>
      </c>
    </row>
    <row r="9072" spans="1:8" x14ac:dyDescent="0.2">
      <c r="A9072" s="98" t="s">
        <v>71</v>
      </c>
      <c r="B9072" s="98" t="s">
        <v>54</v>
      </c>
      <c r="C9072" s="98" t="s">
        <v>80</v>
      </c>
      <c r="D9072" s="106">
        <v>43160</v>
      </c>
      <c r="E9072" s="98" t="s">
        <v>199</v>
      </c>
      <c r="F9072" s="100">
        <v>43101</v>
      </c>
      <c r="G9072" s="98">
        <v>990.79</v>
      </c>
      <c r="H9072" s="98">
        <v>52.52</v>
      </c>
    </row>
    <row r="9073" spans="1:8" x14ac:dyDescent="0.2">
      <c r="A9073" s="98" t="s">
        <v>71</v>
      </c>
      <c r="B9073" s="98" t="s">
        <v>54</v>
      </c>
      <c r="C9073" s="98" t="s">
        <v>81</v>
      </c>
      <c r="D9073" s="106">
        <v>43160</v>
      </c>
      <c r="E9073" s="98" t="s">
        <v>198</v>
      </c>
      <c r="F9073" s="100">
        <v>43101</v>
      </c>
      <c r="G9073" s="98">
        <v>3543.29</v>
      </c>
      <c r="H9073" s="98">
        <v>-92.13</v>
      </c>
    </row>
    <row r="9074" spans="1:8" x14ac:dyDescent="0.2">
      <c r="A9074" s="98" t="s">
        <v>71</v>
      </c>
      <c r="B9074" s="98" t="s">
        <v>54</v>
      </c>
      <c r="C9074" s="98" t="s">
        <v>81</v>
      </c>
      <c r="D9074" s="106">
        <v>43160</v>
      </c>
      <c r="E9074" s="98" t="s">
        <v>195</v>
      </c>
      <c r="F9074" s="100">
        <v>43101</v>
      </c>
      <c r="G9074" s="98">
        <v>3390.38</v>
      </c>
      <c r="H9074" s="98">
        <v>220.37</v>
      </c>
    </row>
    <row r="9075" spans="1:8" x14ac:dyDescent="0.2">
      <c r="A9075" s="98" t="s">
        <v>71</v>
      </c>
      <c r="B9075" s="98" t="s">
        <v>54</v>
      </c>
      <c r="C9075" s="98" t="s">
        <v>81</v>
      </c>
      <c r="D9075" s="106">
        <v>43160</v>
      </c>
      <c r="E9075" s="98" t="s">
        <v>194</v>
      </c>
      <c r="F9075" s="100">
        <v>43101</v>
      </c>
      <c r="G9075" s="98">
        <v>152.91</v>
      </c>
      <c r="H9075" s="98">
        <v>9.94</v>
      </c>
    </row>
    <row r="9076" spans="1:8" x14ac:dyDescent="0.2">
      <c r="A9076" s="98" t="s">
        <v>71</v>
      </c>
      <c r="B9076" s="98" t="s">
        <v>54</v>
      </c>
      <c r="C9076" s="98" t="s">
        <v>81</v>
      </c>
      <c r="D9076" s="106">
        <v>43160</v>
      </c>
      <c r="E9076" s="98" t="s">
        <v>199</v>
      </c>
      <c r="F9076" s="100">
        <v>43101</v>
      </c>
      <c r="G9076" s="98">
        <v>3543.29</v>
      </c>
      <c r="H9076" s="98">
        <v>92.13</v>
      </c>
    </row>
    <row r="9077" spans="1:8" x14ac:dyDescent="0.2">
      <c r="A9077" s="98" t="s">
        <v>71</v>
      </c>
      <c r="B9077" s="98" t="s">
        <v>54</v>
      </c>
      <c r="C9077" s="98" t="s">
        <v>82</v>
      </c>
      <c r="D9077" s="106">
        <v>43160</v>
      </c>
      <c r="E9077" s="98" t="s">
        <v>198</v>
      </c>
      <c r="F9077" s="100">
        <v>43101</v>
      </c>
      <c r="G9077" s="98">
        <v>956.88</v>
      </c>
      <c r="H9077" s="98">
        <v>-36.36</v>
      </c>
    </row>
    <row r="9078" spans="1:8" x14ac:dyDescent="0.2">
      <c r="A9078" s="98" t="s">
        <v>71</v>
      </c>
      <c r="B9078" s="98" t="s">
        <v>54</v>
      </c>
      <c r="C9078" s="98" t="s">
        <v>82</v>
      </c>
      <c r="D9078" s="106">
        <v>43160</v>
      </c>
      <c r="E9078" s="98" t="s">
        <v>197</v>
      </c>
      <c r="F9078" s="100">
        <v>43101</v>
      </c>
      <c r="G9078" s="98">
        <v>915.59</v>
      </c>
      <c r="H9078" s="98">
        <v>86.98</v>
      </c>
    </row>
    <row r="9079" spans="1:8" x14ac:dyDescent="0.2">
      <c r="A9079" s="98" t="s">
        <v>71</v>
      </c>
      <c r="B9079" s="98" t="s">
        <v>54</v>
      </c>
      <c r="C9079" s="98" t="s">
        <v>82</v>
      </c>
      <c r="D9079" s="106">
        <v>43160</v>
      </c>
      <c r="E9079" s="98" t="s">
        <v>196</v>
      </c>
      <c r="F9079" s="100">
        <v>43101</v>
      </c>
      <c r="G9079" s="98">
        <v>41.29</v>
      </c>
      <c r="H9079" s="98">
        <v>3.92</v>
      </c>
    </row>
    <row r="9080" spans="1:8" x14ac:dyDescent="0.2">
      <c r="A9080" s="98" t="s">
        <v>71</v>
      </c>
      <c r="B9080" s="98" t="s">
        <v>54</v>
      </c>
      <c r="C9080" s="98" t="s">
        <v>82</v>
      </c>
      <c r="D9080" s="106">
        <v>43160</v>
      </c>
      <c r="E9080" s="98" t="s">
        <v>199</v>
      </c>
      <c r="F9080" s="100">
        <v>43101</v>
      </c>
      <c r="G9080" s="98">
        <v>956.88</v>
      </c>
      <c r="H9080" s="98">
        <v>36.36</v>
      </c>
    </row>
    <row r="9081" spans="1:8" x14ac:dyDescent="0.2">
      <c r="A9081" s="98" t="s">
        <v>71</v>
      </c>
      <c r="B9081" s="98" t="s">
        <v>54</v>
      </c>
      <c r="C9081" s="98" t="s">
        <v>81</v>
      </c>
      <c r="D9081" s="106">
        <v>43160</v>
      </c>
      <c r="E9081" s="98" t="s">
        <v>195</v>
      </c>
      <c r="F9081" s="100">
        <v>43101</v>
      </c>
      <c r="G9081" s="98">
        <v>206.97</v>
      </c>
      <c r="H9081" s="98">
        <v>13.45</v>
      </c>
    </row>
    <row r="9082" spans="1:8" x14ac:dyDescent="0.2">
      <c r="A9082" s="98" t="s">
        <v>71</v>
      </c>
      <c r="B9082" s="98" t="s">
        <v>54</v>
      </c>
      <c r="C9082" s="98" t="s">
        <v>81</v>
      </c>
      <c r="D9082" s="106">
        <v>43160</v>
      </c>
      <c r="E9082" s="98" t="s">
        <v>194</v>
      </c>
      <c r="F9082" s="100">
        <v>43101</v>
      </c>
      <c r="G9082" s="98">
        <v>9.33</v>
      </c>
      <c r="H9082" s="98">
        <v>0.61</v>
      </c>
    </row>
    <row r="9083" spans="1:8" x14ac:dyDescent="0.2">
      <c r="A9083" s="98" t="s">
        <v>71</v>
      </c>
      <c r="B9083" s="98" t="s">
        <v>54</v>
      </c>
      <c r="C9083" s="98" t="s">
        <v>81</v>
      </c>
      <c r="D9083" s="106">
        <v>43160</v>
      </c>
      <c r="E9083" s="98" t="s">
        <v>199</v>
      </c>
      <c r="F9083" s="100">
        <v>43101</v>
      </c>
      <c r="G9083" s="98">
        <v>216.3</v>
      </c>
      <c r="H9083" s="98">
        <v>5.62</v>
      </c>
    </row>
    <row r="9084" spans="1:8" x14ac:dyDescent="0.2">
      <c r="A9084" s="98" t="s">
        <v>71</v>
      </c>
      <c r="B9084" s="98" t="s">
        <v>54</v>
      </c>
      <c r="C9084" s="98" t="s">
        <v>82</v>
      </c>
      <c r="D9084" s="106">
        <v>43160</v>
      </c>
      <c r="E9084" s="98" t="s">
        <v>198</v>
      </c>
      <c r="F9084" s="100">
        <v>43101</v>
      </c>
      <c r="G9084" s="98">
        <v>59.04</v>
      </c>
      <c r="H9084" s="98">
        <v>-2.25</v>
      </c>
    </row>
    <row r="9085" spans="1:8" x14ac:dyDescent="0.2">
      <c r="A9085" s="98" t="s">
        <v>71</v>
      </c>
      <c r="B9085" s="98" t="s">
        <v>54</v>
      </c>
      <c r="C9085" s="98" t="s">
        <v>82</v>
      </c>
      <c r="D9085" s="106">
        <v>43160</v>
      </c>
      <c r="E9085" s="98" t="s">
        <v>197</v>
      </c>
      <c r="F9085" s="100">
        <v>43101</v>
      </c>
      <c r="G9085" s="98">
        <v>56.49</v>
      </c>
      <c r="H9085" s="98">
        <v>5.37</v>
      </c>
    </row>
    <row r="9086" spans="1:8" x14ac:dyDescent="0.2">
      <c r="A9086" s="98" t="s">
        <v>71</v>
      </c>
      <c r="B9086" s="98" t="s">
        <v>54</v>
      </c>
      <c r="C9086" s="98" t="s">
        <v>82</v>
      </c>
      <c r="D9086" s="106">
        <v>43160</v>
      </c>
      <c r="E9086" s="98" t="s">
        <v>196</v>
      </c>
      <c r="F9086" s="100">
        <v>43101</v>
      </c>
      <c r="G9086" s="98">
        <v>2.5499999999999998</v>
      </c>
      <c r="H9086" s="98">
        <v>0.24</v>
      </c>
    </row>
    <row r="9087" spans="1:8" x14ac:dyDescent="0.2">
      <c r="A9087" s="98" t="s">
        <v>71</v>
      </c>
      <c r="B9087" s="98" t="s">
        <v>54</v>
      </c>
      <c r="C9087" s="98" t="s">
        <v>82</v>
      </c>
      <c r="D9087" s="106">
        <v>43160</v>
      </c>
      <c r="E9087" s="98" t="s">
        <v>199</v>
      </c>
      <c r="F9087" s="100">
        <v>43101</v>
      </c>
      <c r="G9087" s="98">
        <v>59.04</v>
      </c>
      <c r="H9087" s="98">
        <v>2.25</v>
      </c>
    </row>
    <row r="9088" spans="1:8" x14ac:dyDescent="0.2">
      <c r="A9088" s="98" t="s">
        <v>71</v>
      </c>
      <c r="B9088" s="98" t="s">
        <v>55</v>
      </c>
      <c r="C9088" s="98" t="s">
        <v>82</v>
      </c>
      <c r="D9088" s="106">
        <v>43132</v>
      </c>
      <c r="E9088" s="98" t="s">
        <v>197</v>
      </c>
      <c r="F9088" s="100">
        <v>43101</v>
      </c>
      <c r="G9088" s="98">
        <v>18971.97</v>
      </c>
      <c r="H9088" s="98">
        <v>1802.35</v>
      </c>
    </row>
    <row r="9089" spans="1:8" x14ac:dyDescent="0.2">
      <c r="A9089" s="98" t="s">
        <v>71</v>
      </c>
      <c r="B9089" s="98" t="s">
        <v>55</v>
      </c>
      <c r="C9089" s="98" t="s">
        <v>82</v>
      </c>
      <c r="D9089" s="106">
        <v>43132</v>
      </c>
      <c r="E9089" s="98" t="s">
        <v>196</v>
      </c>
      <c r="F9089" s="100">
        <v>43101</v>
      </c>
      <c r="G9089" s="98">
        <v>855.62</v>
      </c>
      <c r="H9089" s="98">
        <v>81.27</v>
      </c>
    </row>
    <row r="9090" spans="1:8" x14ac:dyDescent="0.2">
      <c r="A9090" s="98" t="s">
        <v>71</v>
      </c>
      <c r="B9090" s="98" t="s">
        <v>55</v>
      </c>
      <c r="C9090" s="98" t="s">
        <v>80</v>
      </c>
      <c r="D9090" s="106">
        <v>43132</v>
      </c>
      <c r="E9090" s="98" t="s">
        <v>198</v>
      </c>
      <c r="F9090" s="100">
        <v>43101</v>
      </c>
      <c r="G9090" s="98">
        <v>18230.830000000002</v>
      </c>
      <c r="H9090" s="98">
        <v>-966.27</v>
      </c>
    </row>
    <row r="9091" spans="1:8" x14ac:dyDescent="0.2">
      <c r="A9091" s="98" t="s">
        <v>71</v>
      </c>
      <c r="B9091" s="98" t="s">
        <v>55</v>
      </c>
      <c r="C9091" s="98" t="s">
        <v>80</v>
      </c>
      <c r="D9091" s="106">
        <v>43132</v>
      </c>
      <c r="E9091" s="98" t="s">
        <v>193</v>
      </c>
      <c r="F9091" s="100">
        <v>43101</v>
      </c>
      <c r="G9091" s="98">
        <v>17444.11</v>
      </c>
      <c r="H9091" s="98">
        <v>2302.61</v>
      </c>
    </row>
    <row r="9092" spans="1:8" x14ac:dyDescent="0.2">
      <c r="A9092" s="98" t="s">
        <v>71</v>
      </c>
      <c r="B9092" s="98" t="s">
        <v>55</v>
      </c>
      <c r="C9092" s="98" t="s">
        <v>80</v>
      </c>
      <c r="D9092" s="106">
        <v>43132</v>
      </c>
      <c r="E9092" s="98" t="s">
        <v>192</v>
      </c>
      <c r="F9092" s="100">
        <v>43101</v>
      </c>
      <c r="G9092" s="98">
        <v>786.72</v>
      </c>
      <c r="H9092" s="98">
        <v>103.83</v>
      </c>
    </row>
    <row r="9093" spans="1:8" x14ac:dyDescent="0.2">
      <c r="A9093" s="98" t="s">
        <v>71</v>
      </c>
      <c r="B9093" s="98" t="s">
        <v>55</v>
      </c>
      <c r="C9093" s="98" t="s">
        <v>80</v>
      </c>
      <c r="D9093" s="106">
        <v>43132</v>
      </c>
      <c r="E9093" s="98" t="s">
        <v>199</v>
      </c>
      <c r="F9093" s="100">
        <v>43101</v>
      </c>
      <c r="G9093" s="98">
        <v>18230.830000000002</v>
      </c>
      <c r="H9093" s="98">
        <v>966.27</v>
      </c>
    </row>
    <row r="9094" spans="1:8" x14ac:dyDescent="0.2">
      <c r="A9094" s="98" t="s">
        <v>71</v>
      </c>
      <c r="B9094" s="98" t="s">
        <v>55</v>
      </c>
      <c r="C9094" s="98" t="s">
        <v>81</v>
      </c>
      <c r="D9094" s="106">
        <v>43132</v>
      </c>
      <c r="E9094" s="98" t="s">
        <v>198</v>
      </c>
      <c r="F9094" s="100">
        <v>43101</v>
      </c>
      <c r="G9094" s="98">
        <v>53554.14</v>
      </c>
      <c r="H9094" s="98">
        <v>-1392.36</v>
      </c>
    </row>
    <row r="9095" spans="1:8" x14ac:dyDescent="0.2">
      <c r="A9095" s="98" t="s">
        <v>71</v>
      </c>
      <c r="B9095" s="98" t="s">
        <v>55</v>
      </c>
      <c r="C9095" s="98" t="s">
        <v>81</v>
      </c>
      <c r="D9095" s="106">
        <v>43132</v>
      </c>
      <c r="E9095" s="98" t="s">
        <v>195</v>
      </c>
      <c r="F9095" s="100">
        <v>43101</v>
      </c>
      <c r="G9095" s="98">
        <v>51243.08</v>
      </c>
      <c r="H9095" s="98">
        <v>3330.8</v>
      </c>
    </row>
    <row r="9096" spans="1:8" x14ac:dyDescent="0.2">
      <c r="A9096" s="98" t="s">
        <v>71</v>
      </c>
      <c r="B9096" s="98" t="s">
        <v>55</v>
      </c>
      <c r="C9096" s="98" t="s">
        <v>81</v>
      </c>
      <c r="D9096" s="106">
        <v>43132</v>
      </c>
      <c r="E9096" s="98" t="s">
        <v>194</v>
      </c>
      <c r="F9096" s="100">
        <v>43101</v>
      </c>
      <c r="G9096" s="98">
        <v>2311.06</v>
      </c>
      <c r="H9096" s="98">
        <v>150.22</v>
      </c>
    </row>
    <row r="9097" spans="1:8" x14ac:dyDescent="0.2">
      <c r="A9097" s="98" t="s">
        <v>71</v>
      </c>
      <c r="B9097" s="98" t="s">
        <v>55</v>
      </c>
      <c r="C9097" s="98" t="s">
        <v>81</v>
      </c>
      <c r="D9097" s="106">
        <v>43132</v>
      </c>
      <c r="E9097" s="98" t="s">
        <v>199</v>
      </c>
      <c r="F9097" s="100">
        <v>43101</v>
      </c>
      <c r="G9097" s="98">
        <v>53554.14</v>
      </c>
      <c r="H9097" s="98">
        <v>1392.36</v>
      </c>
    </row>
    <row r="9098" spans="1:8" x14ac:dyDescent="0.2">
      <c r="A9098" s="98" t="s">
        <v>71</v>
      </c>
      <c r="B9098" s="98" t="s">
        <v>55</v>
      </c>
      <c r="C9098" s="98" t="s">
        <v>82</v>
      </c>
      <c r="D9098" s="106">
        <v>43132</v>
      </c>
      <c r="E9098" s="98" t="s">
        <v>199</v>
      </c>
      <c r="F9098" s="100">
        <v>43101</v>
      </c>
      <c r="G9098" s="98">
        <v>19827.59</v>
      </c>
      <c r="H9098" s="98">
        <v>753.44</v>
      </c>
    </row>
    <row r="9099" spans="1:8" x14ac:dyDescent="0.2">
      <c r="A9099" s="98" t="s">
        <v>71</v>
      </c>
      <c r="B9099" s="98" t="s">
        <v>55</v>
      </c>
      <c r="C9099" s="98" t="s">
        <v>82</v>
      </c>
      <c r="D9099" s="106">
        <v>43132</v>
      </c>
      <c r="E9099" s="98" t="s">
        <v>198</v>
      </c>
      <c r="F9099" s="100">
        <v>43101</v>
      </c>
      <c r="G9099" s="98">
        <v>19827.59</v>
      </c>
      <c r="H9099" s="98">
        <v>-753.44</v>
      </c>
    </row>
    <row r="9100" spans="1:8" x14ac:dyDescent="0.2">
      <c r="A9100" s="98" t="s">
        <v>71</v>
      </c>
      <c r="B9100" s="98" t="s">
        <v>55</v>
      </c>
      <c r="C9100" s="98" t="s">
        <v>80</v>
      </c>
      <c r="D9100" s="106">
        <v>43132</v>
      </c>
      <c r="E9100" s="98" t="s">
        <v>198</v>
      </c>
      <c r="F9100" s="100">
        <v>43101</v>
      </c>
      <c r="G9100" s="98">
        <v>14634.41</v>
      </c>
      <c r="H9100" s="98">
        <v>-775.62</v>
      </c>
    </row>
    <row r="9101" spans="1:8" x14ac:dyDescent="0.2">
      <c r="A9101" s="98" t="s">
        <v>71</v>
      </c>
      <c r="B9101" s="98" t="s">
        <v>55</v>
      </c>
      <c r="C9101" s="98" t="s">
        <v>80</v>
      </c>
      <c r="D9101" s="106">
        <v>43132</v>
      </c>
      <c r="E9101" s="98" t="s">
        <v>193</v>
      </c>
      <c r="F9101" s="100">
        <v>43101</v>
      </c>
      <c r="G9101" s="98">
        <v>14002.88</v>
      </c>
      <c r="H9101" s="98">
        <v>1848.4</v>
      </c>
    </row>
    <row r="9102" spans="1:8" x14ac:dyDescent="0.2">
      <c r="A9102" s="98" t="s">
        <v>71</v>
      </c>
      <c r="B9102" s="98" t="s">
        <v>55</v>
      </c>
      <c r="C9102" s="98" t="s">
        <v>80</v>
      </c>
      <c r="D9102" s="106">
        <v>43132</v>
      </c>
      <c r="E9102" s="98" t="s">
        <v>192</v>
      </c>
      <c r="F9102" s="100">
        <v>43101</v>
      </c>
      <c r="G9102" s="98">
        <v>631.53</v>
      </c>
      <c r="H9102" s="98">
        <v>83.36</v>
      </c>
    </row>
    <row r="9103" spans="1:8" x14ac:dyDescent="0.2">
      <c r="A9103" s="98" t="s">
        <v>71</v>
      </c>
      <c r="B9103" s="98" t="s">
        <v>55</v>
      </c>
      <c r="C9103" s="98" t="s">
        <v>80</v>
      </c>
      <c r="D9103" s="106">
        <v>43132</v>
      </c>
      <c r="E9103" s="98" t="s">
        <v>199</v>
      </c>
      <c r="F9103" s="100">
        <v>43101</v>
      </c>
      <c r="G9103" s="98">
        <v>14634.41</v>
      </c>
      <c r="H9103" s="98">
        <v>775.62</v>
      </c>
    </row>
    <row r="9104" spans="1:8" x14ac:dyDescent="0.2">
      <c r="A9104" s="98" t="s">
        <v>71</v>
      </c>
      <c r="B9104" s="98" t="s">
        <v>55</v>
      </c>
      <c r="C9104" s="98" t="s">
        <v>81</v>
      </c>
      <c r="D9104" s="106">
        <v>43132</v>
      </c>
      <c r="E9104" s="98" t="s">
        <v>199</v>
      </c>
      <c r="F9104" s="100">
        <v>43101</v>
      </c>
      <c r="G9104" s="98">
        <v>47390.18</v>
      </c>
      <c r="H9104" s="98">
        <v>1232.1600000000001</v>
      </c>
    </row>
    <row r="9105" spans="1:8" x14ac:dyDescent="0.2">
      <c r="A9105" s="98" t="s">
        <v>71</v>
      </c>
      <c r="B9105" s="98" t="s">
        <v>55</v>
      </c>
      <c r="C9105" s="98" t="s">
        <v>81</v>
      </c>
      <c r="D9105" s="106">
        <v>43132</v>
      </c>
      <c r="E9105" s="98" t="s">
        <v>198</v>
      </c>
      <c r="F9105" s="100">
        <v>43101</v>
      </c>
      <c r="G9105" s="98">
        <v>47390.18</v>
      </c>
      <c r="H9105" s="98">
        <v>-1232.1600000000001</v>
      </c>
    </row>
    <row r="9106" spans="1:8" x14ac:dyDescent="0.2">
      <c r="A9106" s="98" t="s">
        <v>71</v>
      </c>
      <c r="B9106" s="98" t="s">
        <v>55</v>
      </c>
      <c r="C9106" s="98" t="s">
        <v>81</v>
      </c>
      <c r="D9106" s="106">
        <v>43132</v>
      </c>
      <c r="E9106" s="98" t="s">
        <v>195</v>
      </c>
      <c r="F9106" s="100">
        <v>43101</v>
      </c>
      <c r="G9106" s="98">
        <v>45345.1</v>
      </c>
      <c r="H9106" s="98">
        <v>2947.43</v>
      </c>
    </row>
    <row r="9107" spans="1:8" x14ac:dyDescent="0.2">
      <c r="A9107" s="98" t="s">
        <v>71</v>
      </c>
      <c r="B9107" s="98" t="s">
        <v>55</v>
      </c>
      <c r="C9107" s="98" t="s">
        <v>81</v>
      </c>
      <c r="D9107" s="106">
        <v>43132</v>
      </c>
      <c r="E9107" s="98" t="s">
        <v>194</v>
      </c>
      <c r="F9107" s="100">
        <v>43101</v>
      </c>
      <c r="G9107" s="98">
        <v>2045.08</v>
      </c>
      <c r="H9107" s="98">
        <v>132.93</v>
      </c>
    </row>
    <row r="9108" spans="1:8" x14ac:dyDescent="0.2">
      <c r="A9108" s="98" t="s">
        <v>71</v>
      </c>
      <c r="B9108" s="98" t="s">
        <v>55</v>
      </c>
      <c r="C9108" s="98" t="s">
        <v>82</v>
      </c>
      <c r="D9108" s="106">
        <v>43132</v>
      </c>
      <c r="E9108" s="98" t="s">
        <v>199</v>
      </c>
      <c r="F9108" s="100">
        <v>43101</v>
      </c>
      <c r="G9108" s="98">
        <v>15877.81</v>
      </c>
      <c r="H9108" s="98">
        <v>603.34</v>
      </c>
    </row>
    <row r="9109" spans="1:8" x14ac:dyDescent="0.2">
      <c r="A9109" s="98" t="s">
        <v>71</v>
      </c>
      <c r="B9109" s="98" t="s">
        <v>55</v>
      </c>
      <c r="C9109" s="98" t="s">
        <v>82</v>
      </c>
      <c r="D9109" s="106">
        <v>43132</v>
      </c>
      <c r="E9109" s="98" t="s">
        <v>197</v>
      </c>
      <c r="F9109" s="100">
        <v>43101</v>
      </c>
      <c r="G9109" s="98">
        <v>15192.64</v>
      </c>
      <c r="H9109" s="98">
        <v>1443.31</v>
      </c>
    </row>
    <row r="9110" spans="1:8" x14ac:dyDescent="0.2">
      <c r="A9110" s="98" t="s">
        <v>71</v>
      </c>
      <c r="B9110" s="98" t="s">
        <v>55</v>
      </c>
      <c r="C9110" s="98" t="s">
        <v>82</v>
      </c>
      <c r="D9110" s="106">
        <v>43132</v>
      </c>
      <c r="E9110" s="98" t="s">
        <v>196</v>
      </c>
      <c r="F9110" s="100">
        <v>43101</v>
      </c>
      <c r="G9110" s="98">
        <v>685.17</v>
      </c>
      <c r="H9110" s="98">
        <v>65.08</v>
      </c>
    </row>
    <row r="9111" spans="1:8" x14ac:dyDescent="0.2">
      <c r="A9111" s="98" t="s">
        <v>71</v>
      </c>
      <c r="B9111" s="98" t="s">
        <v>55</v>
      </c>
      <c r="C9111" s="98" t="s">
        <v>82</v>
      </c>
      <c r="D9111" s="106">
        <v>43132</v>
      </c>
      <c r="E9111" s="98" t="s">
        <v>198</v>
      </c>
      <c r="F9111" s="100">
        <v>43101</v>
      </c>
      <c r="G9111" s="98">
        <v>15877.81</v>
      </c>
      <c r="H9111" s="98">
        <v>-603.34</v>
      </c>
    </row>
    <row r="9112" spans="1:8" x14ac:dyDescent="0.2">
      <c r="A9112" s="98" t="s">
        <v>71</v>
      </c>
      <c r="B9112" s="98" t="s">
        <v>54</v>
      </c>
      <c r="C9112" s="98" t="s">
        <v>80</v>
      </c>
      <c r="D9112" s="106">
        <v>43466</v>
      </c>
      <c r="E9112" s="98" t="s">
        <v>199</v>
      </c>
      <c r="F9112" s="100">
        <v>43221</v>
      </c>
      <c r="G9112" s="98">
        <v>0</v>
      </c>
      <c r="H9112" s="98">
        <v>0</v>
      </c>
    </row>
    <row r="9113" spans="1:8" x14ac:dyDescent="0.2">
      <c r="A9113" s="98" t="s">
        <v>71</v>
      </c>
      <c r="B9113" s="98" t="s">
        <v>54</v>
      </c>
      <c r="C9113" s="98" t="s">
        <v>80</v>
      </c>
      <c r="D9113" s="106">
        <v>43466</v>
      </c>
      <c r="E9113" s="98" t="s">
        <v>202</v>
      </c>
      <c r="F9113" s="100">
        <v>43221</v>
      </c>
      <c r="G9113" s="98">
        <v>0</v>
      </c>
      <c r="H9113" s="98">
        <v>0</v>
      </c>
    </row>
    <row r="9114" spans="1:8" x14ac:dyDescent="0.2">
      <c r="A9114" s="98" t="s">
        <v>71</v>
      </c>
      <c r="B9114" s="98" t="s">
        <v>54</v>
      </c>
      <c r="C9114" s="98" t="s">
        <v>80</v>
      </c>
      <c r="D9114" s="106">
        <v>43466</v>
      </c>
      <c r="E9114" s="98" t="s">
        <v>203</v>
      </c>
      <c r="F9114" s="100">
        <v>43221</v>
      </c>
      <c r="G9114" s="98">
        <v>0</v>
      </c>
      <c r="H9114" s="98">
        <v>0</v>
      </c>
    </row>
    <row r="9115" spans="1:8" x14ac:dyDescent="0.2">
      <c r="A9115" s="98" t="s">
        <v>71</v>
      </c>
      <c r="B9115" s="98" t="s">
        <v>54</v>
      </c>
      <c r="C9115" s="98" t="s">
        <v>80</v>
      </c>
      <c r="D9115" s="106">
        <v>43466</v>
      </c>
      <c r="E9115" s="98" t="s">
        <v>198</v>
      </c>
      <c r="F9115" s="100">
        <v>43221</v>
      </c>
      <c r="G9115" s="98">
        <v>0</v>
      </c>
      <c r="H9115" s="98">
        <v>0</v>
      </c>
    </row>
    <row r="9116" spans="1:8" x14ac:dyDescent="0.2">
      <c r="A9116" s="98" t="s">
        <v>71</v>
      </c>
      <c r="B9116" s="98" t="s">
        <v>54</v>
      </c>
      <c r="C9116" s="98" t="s">
        <v>81</v>
      </c>
      <c r="D9116" s="106">
        <v>43466</v>
      </c>
      <c r="E9116" s="98" t="s">
        <v>204</v>
      </c>
      <c r="F9116" s="100">
        <v>43221</v>
      </c>
      <c r="G9116" s="98">
        <v>0</v>
      </c>
      <c r="H9116" s="98">
        <v>0</v>
      </c>
    </row>
    <row r="9117" spans="1:8" x14ac:dyDescent="0.2">
      <c r="A9117" s="98" t="s">
        <v>71</v>
      </c>
      <c r="B9117" s="98" t="s">
        <v>54</v>
      </c>
      <c r="C9117" s="98" t="s">
        <v>81</v>
      </c>
      <c r="D9117" s="106">
        <v>43466</v>
      </c>
      <c r="E9117" s="98" t="s">
        <v>205</v>
      </c>
      <c r="F9117" s="100">
        <v>43221</v>
      </c>
      <c r="G9117" s="98">
        <v>0</v>
      </c>
      <c r="H9117" s="98">
        <v>0</v>
      </c>
    </row>
    <row r="9118" spans="1:8" x14ac:dyDescent="0.2">
      <c r="A9118" s="98" t="s">
        <v>71</v>
      </c>
      <c r="B9118" s="98" t="s">
        <v>54</v>
      </c>
      <c r="C9118" s="98" t="s">
        <v>81</v>
      </c>
      <c r="D9118" s="106">
        <v>43466</v>
      </c>
      <c r="E9118" s="98" t="s">
        <v>198</v>
      </c>
      <c r="F9118" s="100">
        <v>43221</v>
      </c>
      <c r="G9118" s="98">
        <v>0</v>
      </c>
      <c r="H9118" s="98">
        <v>0</v>
      </c>
    </row>
    <row r="9119" spans="1:8" x14ac:dyDescent="0.2">
      <c r="A9119" s="98" t="s">
        <v>71</v>
      </c>
      <c r="B9119" s="98" t="s">
        <v>54</v>
      </c>
      <c r="C9119" s="98" t="s">
        <v>81</v>
      </c>
      <c r="D9119" s="106">
        <v>43466</v>
      </c>
      <c r="E9119" s="98" t="s">
        <v>199</v>
      </c>
      <c r="F9119" s="100">
        <v>43221</v>
      </c>
      <c r="G9119" s="98">
        <v>0</v>
      </c>
      <c r="H9119" s="98">
        <v>0</v>
      </c>
    </row>
    <row r="9120" spans="1:8" x14ac:dyDescent="0.2">
      <c r="A9120" s="98" t="s">
        <v>71</v>
      </c>
      <c r="B9120" s="98" t="s">
        <v>54</v>
      </c>
      <c r="C9120" s="98" t="s">
        <v>82</v>
      </c>
      <c r="D9120" s="106">
        <v>43466</v>
      </c>
      <c r="E9120" s="98" t="s">
        <v>199</v>
      </c>
      <c r="F9120" s="100">
        <v>43221</v>
      </c>
      <c r="G9120" s="98">
        <v>0</v>
      </c>
      <c r="H9120" s="98">
        <v>0</v>
      </c>
    </row>
    <row r="9121" spans="1:8" x14ac:dyDescent="0.2">
      <c r="A9121" s="98" t="s">
        <v>71</v>
      </c>
      <c r="B9121" s="98" t="s">
        <v>54</v>
      </c>
      <c r="C9121" s="98" t="s">
        <v>82</v>
      </c>
      <c r="D9121" s="106">
        <v>43466</v>
      </c>
      <c r="E9121" s="98" t="s">
        <v>206</v>
      </c>
      <c r="F9121" s="100">
        <v>43221</v>
      </c>
      <c r="G9121" s="98">
        <v>0</v>
      </c>
      <c r="H9121" s="98">
        <v>0</v>
      </c>
    </row>
    <row r="9122" spans="1:8" x14ac:dyDescent="0.2">
      <c r="A9122" s="98" t="s">
        <v>71</v>
      </c>
      <c r="B9122" s="98" t="s">
        <v>54</v>
      </c>
      <c r="C9122" s="98" t="s">
        <v>82</v>
      </c>
      <c r="D9122" s="106">
        <v>43466</v>
      </c>
      <c r="E9122" s="98" t="s">
        <v>207</v>
      </c>
      <c r="F9122" s="100">
        <v>43221</v>
      </c>
      <c r="G9122" s="98">
        <v>0</v>
      </c>
      <c r="H9122" s="98">
        <v>0</v>
      </c>
    </row>
    <row r="9123" spans="1:8" x14ac:dyDescent="0.2">
      <c r="A9123" s="98" t="s">
        <v>71</v>
      </c>
      <c r="B9123" s="98" t="s">
        <v>54</v>
      </c>
      <c r="C9123" s="98" t="s">
        <v>82</v>
      </c>
      <c r="D9123" s="106">
        <v>43466</v>
      </c>
      <c r="E9123" s="98" t="s">
        <v>198</v>
      </c>
      <c r="F9123" s="100">
        <v>43221</v>
      </c>
      <c r="G9123" s="98">
        <v>0</v>
      </c>
      <c r="H9123" s="98">
        <v>0</v>
      </c>
    </row>
    <row r="9124" spans="1:8" x14ac:dyDescent="0.2">
      <c r="A9124" s="98" t="s">
        <v>71</v>
      </c>
      <c r="B9124" s="98" t="s">
        <v>54</v>
      </c>
      <c r="C9124" s="98" t="s">
        <v>80</v>
      </c>
      <c r="D9124" s="106">
        <v>43497</v>
      </c>
      <c r="E9124" s="98" t="s">
        <v>198</v>
      </c>
      <c r="F9124" s="100">
        <v>43405</v>
      </c>
      <c r="G9124" s="98">
        <v>149.63999999999999</v>
      </c>
      <c r="H9124" s="98">
        <v>-10.63</v>
      </c>
    </row>
    <row r="9125" spans="1:8" x14ac:dyDescent="0.2">
      <c r="A9125" s="98" t="s">
        <v>71</v>
      </c>
      <c r="B9125" s="98" t="s">
        <v>54</v>
      </c>
      <c r="C9125" s="98" t="s">
        <v>80</v>
      </c>
      <c r="D9125" s="106">
        <v>43497</v>
      </c>
      <c r="E9125" s="98" t="s">
        <v>199</v>
      </c>
      <c r="F9125" s="100">
        <v>43405</v>
      </c>
      <c r="G9125" s="98">
        <v>149.63999999999999</v>
      </c>
      <c r="H9125" s="98">
        <v>10.63</v>
      </c>
    </row>
    <row r="9126" spans="1:8" x14ac:dyDescent="0.2">
      <c r="A9126" s="98" t="s">
        <v>71</v>
      </c>
      <c r="B9126" s="98" t="s">
        <v>54</v>
      </c>
      <c r="C9126" s="98" t="s">
        <v>80</v>
      </c>
      <c r="D9126" s="106">
        <v>43497</v>
      </c>
      <c r="E9126" s="98" t="s">
        <v>193</v>
      </c>
      <c r="F9126" s="100">
        <v>43405</v>
      </c>
      <c r="G9126" s="98">
        <v>144</v>
      </c>
      <c r="H9126" s="98">
        <v>19</v>
      </c>
    </row>
    <row r="9127" spans="1:8" x14ac:dyDescent="0.2">
      <c r="A9127" s="98" t="s">
        <v>71</v>
      </c>
      <c r="B9127" s="98" t="s">
        <v>54</v>
      </c>
      <c r="C9127" s="98" t="s">
        <v>80</v>
      </c>
      <c r="D9127" s="106">
        <v>43497</v>
      </c>
      <c r="E9127" s="98" t="s">
        <v>192</v>
      </c>
      <c r="F9127" s="100">
        <v>43405</v>
      </c>
      <c r="G9127" s="98">
        <v>5.64</v>
      </c>
      <c r="H9127" s="98">
        <v>0.75</v>
      </c>
    </row>
    <row r="9128" spans="1:8" x14ac:dyDescent="0.2">
      <c r="A9128" s="98" t="s">
        <v>71</v>
      </c>
      <c r="B9128" s="98" t="s">
        <v>54</v>
      </c>
      <c r="C9128" s="98" t="s">
        <v>81</v>
      </c>
      <c r="D9128" s="106">
        <v>43497</v>
      </c>
      <c r="E9128" s="98" t="s">
        <v>199</v>
      </c>
      <c r="F9128" s="100">
        <v>43405</v>
      </c>
      <c r="G9128" s="98">
        <v>692.01</v>
      </c>
      <c r="H9128" s="98">
        <v>24.23</v>
      </c>
    </row>
    <row r="9129" spans="1:8" x14ac:dyDescent="0.2">
      <c r="A9129" s="98" t="s">
        <v>71</v>
      </c>
      <c r="B9129" s="98" t="s">
        <v>54</v>
      </c>
      <c r="C9129" s="98" t="s">
        <v>81</v>
      </c>
      <c r="D9129" s="106">
        <v>43497</v>
      </c>
      <c r="E9129" s="98" t="s">
        <v>195</v>
      </c>
      <c r="F9129" s="100">
        <v>43405</v>
      </c>
      <c r="G9129" s="98">
        <v>666</v>
      </c>
      <c r="H9129" s="98">
        <v>43.3</v>
      </c>
    </row>
    <row r="9130" spans="1:8" x14ac:dyDescent="0.2">
      <c r="A9130" s="98" t="s">
        <v>71</v>
      </c>
      <c r="B9130" s="98" t="s">
        <v>54</v>
      </c>
      <c r="C9130" s="98" t="s">
        <v>81</v>
      </c>
      <c r="D9130" s="106">
        <v>43497</v>
      </c>
      <c r="E9130" s="98" t="s">
        <v>194</v>
      </c>
      <c r="F9130" s="100">
        <v>43405</v>
      </c>
      <c r="G9130" s="98">
        <v>26.01</v>
      </c>
      <c r="H9130" s="98">
        <v>1.69</v>
      </c>
    </row>
    <row r="9131" spans="1:8" x14ac:dyDescent="0.2">
      <c r="A9131" s="98" t="s">
        <v>71</v>
      </c>
      <c r="B9131" s="98" t="s">
        <v>54</v>
      </c>
      <c r="C9131" s="98" t="s">
        <v>81</v>
      </c>
      <c r="D9131" s="106">
        <v>43497</v>
      </c>
      <c r="E9131" s="98" t="s">
        <v>198</v>
      </c>
      <c r="F9131" s="100">
        <v>43405</v>
      </c>
      <c r="G9131" s="98">
        <v>692.01</v>
      </c>
      <c r="H9131" s="98">
        <v>-24.23</v>
      </c>
    </row>
    <row r="9132" spans="1:8" x14ac:dyDescent="0.2">
      <c r="A9132" s="98" t="s">
        <v>71</v>
      </c>
      <c r="B9132" s="98" t="s">
        <v>54</v>
      </c>
      <c r="C9132" s="98" t="s">
        <v>82</v>
      </c>
      <c r="D9132" s="106">
        <v>43497</v>
      </c>
      <c r="E9132" s="98" t="s">
        <v>197</v>
      </c>
      <c r="F9132" s="100">
        <v>43405</v>
      </c>
      <c r="G9132" s="98">
        <v>136</v>
      </c>
      <c r="H9132" s="98">
        <v>12.79</v>
      </c>
    </row>
    <row r="9133" spans="1:8" x14ac:dyDescent="0.2">
      <c r="A9133" s="98" t="s">
        <v>71</v>
      </c>
      <c r="B9133" s="98" t="s">
        <v>54</v>
      </c>
      <c r="C9133" s="98" t="s">
        <v>82</v>
      </c>
      <c r="D9133" s="106">
        <v>43497</v>
      </c>
      <c r="E9133" s="98" t="s">
        <v>196</v>
      </c>
      <c r="F9133" s="100">
        <v>43405</v>
      </c>
      <c r="G9133" s="98">
        <v>5.33</v>
      </c>
      <c r="H9133" s="98">
        <v>0.5</v>
      </c>
    </row>
    <row r="9134" spans="1:8" x14ac:dyDescent="0.2">
      <c r="A9134" s="98" t="s">
        <v>71</v>
      </c>
      <c r="B9134" s="98" t="s">
        <v>54</v>
      </c>
      <c r="C9134" s="98" t="s">
        <v>82</v>
      </c>
      <c r="D9134" s="106">
        <v>43497</v>
      </c>
      <c r="E9134" s="98" t="s">
        <v>198</v>
      </c>
      <c r="F9134" s="100">
        <v>43405</v>
      </c>
      <c r="G9134" s="98">
        <v>141.33000000000001</v>
      </c>
      <c r="H9134" s="98">
        <v>-7.35</v>
      </c>
    </row>
    <row r="9135" spans="1:8" x14ac:dyDescent="0.2">
      <c r="A9135" s="98" t="s">
        <v>71</v>
      </c>
      <c r="B9135" s="98" t="s">
        <v>54</v>
      </c>
      <c r="C9135" s="98" t="s">
        <v>82</v>
      </c>
      <c r="D9135" s="106">
        <v>43497</v>
      </c>
      <c r="E9135" s="98" t="s">
        <v>199</v>
      </c>
      <c r="F9135" s="100">
        <v>43405</v>
      </c>
      <c r="G9135" s="98">
        <v>141.33000000000001</v>
      </c>
      <c r="H9135" s="98">
        <v>7.35</v>
      </c>
    </row>
    <row r="9136" spans="1:8" x14ac:dyDescent="0.2">
      <c r="A9136" s="98" t="s">
        <v>71</v>
      </c>
      <c r="B9136" s="98" t="s">
        <v>55</v>
      </c>
      <c r="C9136" s="98" t="s">
        <v>80</v>
      </c>
      <c r="D9136" s="106">
        <v>43497</v>
      </c>
      <c r="E9136" s="98" t="s">
        <v>198</v>
      </c>
      <c r="F9136" s="100">
        <v>43221</v>
      </c>
      <c r="G9136" s="98">
        <v>-0.56999999999999995</v>
      </c>
      <c r="H9136" s="98">
        <v>0.05</v>
      </c>
    </row>
    <row r="9137" spans="1:8" x14ac:dyDescent="0.2">
      <c r="A9137" s="98" t="s">
        <v>71</v>
      </c>
      <c r="B9137" s="98" t="s">
        <v>55</v>
      </c>
      <c r="C9137" s="98" t="s">
        <v>80</v>
      </c>
      <c r="D9137" s="106">
        <v>43497</v>
      </c>
      <c r="E9137" s="98" t="s">
        <v>202</v>
      </c>
      <c r="F9137" s="100">
        <v>43221</v>
      </c>
      <c r="G9137" s="98">
        <v>-0.54</v>
      </c>
      <c r="H9137" s="98">
        <v>-7.0000000000000007E-2</v>
      </c>
    </row>
    <row r="9138" spans="1:8" x14ac:dyDescent="0.2">
      <c r="A9138" s="98" t="s">
        <v>71</v>
      </c>
      <c r="B9138" s="98" t="s">
        <v>55</v>
      </c>
      <c r="C9138" s="98" t="s">
        <v>80</v>
      </c>
      <c r="D9138" s="106">
        <v>43497</v>
      </c>
      <c r="E9138" s="98" t="s">
        <v>203</v>
      </c>
      <c r="F9138" s="100">
        <v>43221</v>
      </c>
      <c r="G9138" s="98">
        <v>-0.03</v>
      </c>
      <c r="H9138" s="98">
        <v>-0.01</v>
      </c>
    </row>
    <row r="9139" spans="1:8" x14ac:dyDescent="0.2">
      <c r="A9139" s="98" t="s">
        <v>71</v>
      </c>
      <c r="B9139" s="98" t="s">
        <v>55</v>
      </c>
      <c r="C9139" s="98" t="s">
        <v>80</v>
      </c>
      <c r="D9139" s="106">
        <v>43497</v>
      </c>
      <c r="E9139" s="98" t="s">
        <v>199</v>
      </c>
      <c r="F9139" s="100">
        <v>43221</v>
      </c>
      <c r="G9139" s="98">
        <v>-0.56999999999999995</v>
      </c>
      <c r="H9139" s="98">
        <v>-0.05</v>
      </c>
    </row>
    <row r="9140" spans="1:8" x14ac:dyDescent="0.2">
      <c r="A9140" s="98" t="s">
        <v>71</v>
      </c>
      <c r="B9140" s="98" t="s">
        <v>55</v>
      </c>
      <c r="C9140" s="98" t="s">
        <v>81</v>
      </c>
      <c r="D9140" s="106">
        <v>43497</v>
      </c>
      <c r="E9140" s="98" t="s">
        <v>198</v>
      </c>
      <c r="F9140" s="100">
        <v>43221</v>
      </c>
      <c r="G9140" s="98">
        <v>-0.85</v>
      </c>
      <c r="H9140" s="98">
        <v>0.03</v>
      </c>
    </row>
    <row r="9141" spans="1:8" x14ac:dyDescent="0.2">
      <c r="A9141" s="98" t="s">
        <v>71</v>
      </c>
      <c r="B9141" s="98" t="s">
        <v>55</v>
      </c>
      <c r="C9141" s="98" t="s">
        <v>81</v>
      </c>
      <c r="D9141" s="106">
        <v>43497</v>
      </c>
      <c r="E9141" s="98" t="s">
        <v>204</v>
      </c>
      <c r="F9141" s="100">
        <v>43221</v>
      </c>
      <c r="G9141" s="98">
        <v>-0.81</v>
      </c>
      <c r="H9141" s="98">
        <v>-0.06</v>
      </c>
    </row>
    <row r="9142" spans="1:8" x14ac:dyDescent="0.2">
      <c r="A9142" s="98" t="s">
        <v>71</v>
      </c>
      <c r="B9142" s="98" t="s">
        <v>55</v>
      </c>
      <c r="C9142" s="98" t="s">
        <v>81</v>
      </c>
      <c r="D9142" s="106">
        <v>43497</v>
      </c>
      <c r="E9142" s="98" t="s">
        <v>205</v>
      </c>
      <c r="F9142" s="100">
        <v>43221</v>
      </c>
      <c r="G9142" s="98">
        <v>-0.04</v>
      </c>
      <c r="H9142" s="98">
        <v>-0.01</v>
      </c>
    </row>
    <row r="9143" spans="1:8" x14ac:dyDescent="0.2">
      <c r="A9143" s="98" t="s">
        <v>71</v>
      </c>
      <c r="B9143" s="98" t="s">
        <v>55</v>
      </c>
      <c r="C9143" s="98" t="s">
        <v>81</v>
      </c>
      <c r="D9143" s="106">
        <v>43497</v>
      </c>
      <c r="E9143" s="98" t="s">
        <v>199</v>
      </c>
      <c r="F9143" s="100">
        <v>43221</v>
      </c>
      <c r="G9143" s="98">
        <v>-0.85</v>
      </c>
      <c r="H9143" s="98">
        <v>-0.03</v>
      </c>
    </row>
    <row r="9144" spans="1:8" x14ac:dyDescent="0.2">
      <c r="A9144" s="98" t="s">
        <v>71</v>
      </c>
      <c r="B9144" s="98" t="s">
        <v>55</v>
      </c>
      <c r="C9144" s="98" t="s">
        <v>82</v>
      </c>
      <c r="D9144" s="106">
        <v>43497</v>
      </c>
      <c r="E9144" s="98" t="s">
        <v>198</v>
      </c>
      <c r="F9144" s="100">
        <v>43405</v>
      </c>
      <c r="G9144" s="98">
        <v>-0.41</v>
      </c>
      <c r="H9144" s="98">
        <v>0.02</v>
      </c>
    </row>
    <row r="9145" spans="1:8" x14ac:dyDescent="0.2">
      <c r="A9145" s="98" t="s">
        <v>71</v>
      </c>
      <c r="B9145" s="98" t="s">
        <v>55</v>
      </c>
      <c r="C9145" s="98" t="s">
        <v>82</v>
      </c>
      <c r="D9145" s="106">
        <v>43497</v>
      </c>
      <c r="E9145" s="98" t="s">
        <v>197</v>
      </c>
      <c r="F9145" s="100">
        <v>43405</v>
      </c>
      <c r="G9145" s="98">
        <v>-0.39</v>
      </c>
      <c r="H9145" s="98">
        <v>-0.04</v>
      </c>
    </row>
    <row r="9146" spans="1:8" x14ac:dyDescent="0.2">
      <c r="A9146" s="98" t="s">
        <v>71</v>
      </c>
      <c r="B9146" s="98" t="s">
        <v>55</v>
      </c>
      <c r="C9146" s="98" t="s">
        <v>82</v>
      </c>
      <c r="D9146" s="106">
        <v>43497</v>
      </c>
      <c r="E9146" s="98" t="s">
        <v>196</v>
      </c>
      <c r="F9146" s="100">
        <v>43405</v>
      </c>
      <c r="G9146" s="98">
        <v>-0.02</v>
      </c>
      <c r="H9146" s="98">
        <v>0</v>
      </c>
    </row>
    <row r="9147" spans="1:8" x14ac:dyDescent="0.2">
      <c r="A9147" s="98" t="s">
        <v>71</v>
      </c>
      <c r="B9147" s="98" t="s">
        <v>55</v>
      </c>
      <c r="C9147" s="98" t="s">
        <v>82</v>
      </c>
      <c r="D9147" s="106">
        <v>43497</v>
      </c>
      <c r="E9147" s="98" t="s">
        <v>199</v>
      </c>
      <c r="F9147" s="100">
        <v>43405</v>
      </c>
      <c r="G9147" s="98">
        <v>-0.41</v>
      </c>
      <c r="H9147" s="98">
        <v>-0.02</v>
      </c>
    </row>
    <row r="9148" spans="1:8" x14ac:dyDescent="0.2">
      <c r="A9148" s="98" t="s">
        <v>71</v>
      </c>
      <c r="B9148" s="98" t="s">
        <v>55</v>
      </c>
      <c r="C9148" s="98" t="s">
        <v>82</v>
      </c>
      <c r="D9148" s="106">
        <v>43497</v>
      </c>
      <c r="E9148" s="98" t="s">
        <v>198</v>
      </c>
      <c r="F9148" s="100">
        <v>43221</v>
      </c>
      <c r="G9148" s="98">
        <v>-0.28000000000000003</v>
      </c>
      <c r="H9148" s="98">
        <v>0.02</v>
      </c>
    </row>
    <row r="9149" spans="1:8" x14ac:dyDescent="0.2">
      <c r="A9149" s="98" t="s">
        <v>71</v>
      </c>
      <c r="B9149" s="98" t="s">
        <v>55</v>
      </c>
      <c r="C9149" s="98" t="s">
        <v>82</v>
      </c>
      <c r="D9149" s="106">
        <v>43497</v>
      </c>
      <c r="E9149" s="98" t="s">
        <v>199</v>
      </c>
      <c r="F9149" s="100">
        <v>43221</v>
      </c>
      <c r="G9149" s="98">
        <v>-0.28000000000000003</v>
      </c>
      <c r="H9149" s="98">
        <v>-0.02</v>
      </c>
    </row>
    <row r="9150" spans="1:8" x14ac:dyDescent="0.2">
      <c r="A9150" s="98" t="s">
        <v>71</v>
      </c>
      <c r="B9150" s="98" t="s">
        <v>55</v>
      </c>
      <c r="C9150" s="98" t="s">
        <v>82</v>
      </c>
      <c r="D9150" s="106">
        <v>43497</v>
      </c>
      <c r="E9150" s="98" t="s">
        <v>206</v>
      </c>
      <c r="F9150" s="100">
        <v>43221</v>
      </c>
      <c r="G9150" s="98">
        <v>-0.26</v>
      </c>
      <c r="H9150" s="98">
        <v>-0.03</v>
      </c>
    </row>
    <row r="9151" spans="1:8" x14ac:dyDescent="0.2">
      <c r="A9151" s="98" t="s">
        <v>71</v>
      </c>
      <c r="B9151" s="98" t="s">
        <v>55</v>
      </c>
      <c r="C9151" s="98" t="s">
        <v>82</v>
      </c>
      <c r="D9151" s="106">
        <v>43497</v>
      </c>
      <c r="E9151" s="98" t="s">
        <v>207</v>
      </c>
      <c r="F9151" s="100">
        <v>43221</v>
      </c>
      <c r="G9151" s="98">
        <v>-0.02</v>
      </c>
      <c r="H9151" s="98">
        <v>0</v>
      </c>
    </row>
    <row r="9152" spans="1:8" x14ac:dyDescent="0.2">
      <c r="A9152" s="98" t="s">
        <v>71</v>
      </c>
      <c r="B9152" s="98" t="s">
        <v>54</v>
      </c>
      <c r="C9152" s="98" t="s">
        <v>80</v>
      </c>
      <c r="D9152" s="106">
        <v>43497</v>
      </c>
      <c r="E9152" s="98" t="s">
        <v>199</v>
      </c>
      <c r="F9152" s="100">
        <v>43405</v>
      </c>
      <c r="G9152" s="98">
        <v>308.83</v>
      </c>
      <c r="H9152" s="98">
        <v>21.93</v>
      </c>
    </row>
    <row r="9153" spans="1:8" x14ac:dyDescent="0.2">
      <c r="A9153" s="98" t="s">
        <v>71</v>
      </c>
      <c r="B9153" s="98" t="s">
        <v>54</v>
      </c>
      <c r="C9153" s="98" t="s">
        <v>80</v>
      </c>
      <c r="D9153" s="106">
        <v>43497</v>
      </c>
      <c r="E9153" s="98" t="s">
        <v>193</v>
      </c>
      <c r="F9153" s="100">
        <v>43405</v>
      </c>
      <c r="G9153" s="98">
        <v>297</v>
      </c>
      <c r="H9153" s="98">
        <v>39.21</v>
      </c>
    </row>
    <row r="9154" spans="1:8" x14ac:dyDescent="0.2">
      <c r="A9154" s="98" t="s">
        <v>71</v>
      </c>
      <c r="B9154" s="98" t="s">
        <v>55</v>
      </c>
      <c r="C9154" s="98" t="s">
        <v>81</v>
      </c>
      <c r="D9154" s="106">
        <v>43132</v>
      </c>
      <c r="E9154" s="98" t="s">
        <v>195</v>
      </c>
      <c r="F9154" s="100">
        <v>43101</v>
      </c>
      <c r="G9154" s="98">
        <v>39415.29</v>
      </c>
      <c r="H9154" s="98">
        <v>2561.94</v>
      </c>
    </row>
    <row r="9155" spans="1:8" x14ac:dyDescent="0.2">
      <c r="A9155" s="98" t="s">
        <v>71</v>
      </c>
      <c r="B9155" s="98" t="s">
        <v>55</v>
      </c>
      <c r="C9155" s="98" t="s">
        <v>81</v>
      </c>
      <c r="D9155" s="106">
        <v>43132</v>
      </c>
      <c r="E9155" s="98" t="s">
        <v>194</v>
      </c>
      <c r="F9155" s="100">
        <v>43101</v>
      </c>
      <c r="G9155" s="98">
        <v>1777.64</v>
      </c>
      <c r="H9155" s="98">
        <v>115.54</v>
      </c>
    </row>
    <row r="9156" spans="1:8" x14ac:dyDescent="0.2">
      <c r="A9156" s="98" t="s">
        <v>71</v>
      </c>
      <c r="B9156" s="98" t="s">
        <v>55</v>
      </c>
      <c r="C9156" s="98" t="s">
        <v>82</v>
      </c>
      <c r="D9156" s="106">
        <v>43132</v>
      </c>
      <c r="E9156" s="98" t="s">
        <v>199</v>
      </c>
      <c r="F9156" s="100">
        <v>43101</v>
      </c>
      <c r="G9156" s="98">
        <v>18096.689999999999</v>
      </c>
      <c r="H9156" s="98">
        <v>687.66</v>
      </c>
    </row>
    <row r="9157" spans="1:8" x14ac:dyDescent="0.2">
      <c r="A9157" s="98" t="s">
        <v>71</v>
      </c>
      <c r="B9157" s="98" t="s">
        <v>55</v>
      </c>
      <c r="C9157" s="98" t="s">
        <v>82</v>
      </c>
      <c r="D9157" s="106">
        <v>43132</v>
      </c>
      <c r="E9157" s="98" t="s">
        <v>197</v>
      </c>
      <c r="F9157" s="100">
        <v>43101</v>
      </c>
      <c r="G9157" s="98">
        <v>17315.740000000002</v>
      </c>
      <c r="H9157" s="98">
        <v>1645.03</v>
      </c>
    </row>
    <row r="9158" spans="1:8" x14ac:dyDescent="0.2">
      <c r="A9158" s="98" t="s">
        <v>71</v>
      </c>
      <c r="B9158" s="98" t="s">
        <v>55</v>
      </c>
      <c r="C9158" s="98" t="s">
        <v>82</v>
      </c>
      <c r="D9158" s="106">
        <v>43132</v>
      </c>
      <c r="E9158" s="98" t="s">
        <v>196</v>
      </c>
      <c r="F9158" s="100">
        <v>43101</v>
      </c>
      <c r="G9158" s="98">
        <v>780.95</v>
      </c>
      <c r="H9158" s="98">
        <v>74.19</v>
      </c>
    </row>
    <row r="9159" spans="1:8" x14ac:dyDescent="0.2">
      <c r="A9159" s="98" t="s">
        <v>71</v>
      </c>
      <c r="B9159" s="98" t="s">
        <v>55</v>
      </c>
      <c r="C9159" s="98" t="s">
        <v>82</v>
      </c>
      <c r="D9159" s="106">
        <v>43132</v>
      </c>
      <c r="E9159" s="98" t="s">
        <v>198</v>
      </c>
      <c r="F9159" s="100">
        <v>43101</v>
      </c>
      <c r="G9159" s="98">
        <v>18096.689999999999</v>
      </c>
      <c r="H9159" s="98">
        <v>-687.66</v>
      </c>
    </row>
    <row r="9160" spans="1:8" x14ac:dyDescent="0.2">
      <c r="A9160" s="98" t="s">
        <v>71</v>
      </c>
      <c r="B9160" s="98" t="s">
        <v>54</v>
      </c>
      <c r="C9160" s="98" t="s">
        <v>81</v>
      </c>
      <c r="D9160" s="106">
        <v>43132</v>
      </c>
      <c r="E9160" s="98" t="s">
        <v>195</v>
      </c>
      <c r="F9160" s="100">
        <v>43101</v>
      </c>
      <c r="G9160" s="98">
        <v>468462.6</v>
      </c>
      <c r="H9160" s="98">
        <v>30449.96</v>
      </c>
    </row>
    <row r="9161" spans="1:8" x14ac:dyDescent="0.2">
      <c r="A9161" s="98" t="s">
        <v>71</v>
      </c>
      <c r="B9161" s="98" t="s">
        <v>54</v>
      </c>
      <c r="C9161" s="98" t="s">
        <v>81</v>
      </c>
      <c r="D9161" s="106">
        <v>43132</v>
      </c>
      <c r="E9161" s="98" t="s">
        <v>194</v>
      </c>
      <c r="F9161" s="100">
        <v>43101</v>
      </c>
      <c r="G9161" s="98">
        <v>21127.72</v>
      </c>
      <c r="H9161" s="98">
        <v>1373.16</v>
      </c>
    </row>
    <row r="9162" spans="1:8" x14ac:dyDescent="0.2">
      <c r="A9162" s="98" t="s">
        <v>71</v>
      </c>
      <c r="B9162" s="98" t="s">
        <v>54</v>
      </c>
      <c r="C9162" s="98" t="s">
        <v>81</v>
      </c>
      <c r="D9162" s="106">
        <v>43132</v>
      </c>
      <c r="E9162" s="98" t="s">
        <v>199</v>
      </c>
      <c r="F9162" s="100">
        <v>43101</v>
      </c>
      <c r="G9162" s="98">
        <v>489590.32</v>
      </c>
      <c r="H9162" s="98">
        <v>12729.38</v>
      </c>
    </row>
    <row r="9163" spans="1:8" x14ac:dyDescent="0.2">
      <c r="A9163" s="98" t="s">
        <v>71</v>
      </c>
      <c r="B9163" s="98" t="s">
        <v>54</v>
      </c>
      <c r="C9163" s="98" t="s">
        <v>81</v>
      </c>
      <c r="D9163" s="106">
        <v>43132</v>
      </c>
      <c r="E9163" s="98" t="s">
        <v>198</v>
      </c>
      <c r="F9163" s="100">
        <v>43101</v>
      </c>
      <c r="G9163" s="98">
        <v>489590.32</v>
      </c>
      <c r="H9163" s="98">
        <v>-12729.38</v>
      </c>
    </row>
    <row r="9164" spans="1:8" x14ac:dyDescent="0.2">
      <c r="A9164" s="98" t="s">
        <v>71</v>
      </c>
      <c r="B9164" s="98" t="s">
        <v>54</v>
      </c>
      <c r="C9164" s="98" t="s">
        <v>82</v>
      </c>
      <c r="D9164" s="106">
        <v>43132</v>
      </c>
      <c r="E9164" s="98" t="s">
        <v>199</v>
      </c>
      <c r="F9164" s="100">
        <v>43101</v>
      </c>
      <c r="G9164" s="98">
        <v>117714.85</v>
      </c>
      <c r="H9164" s="98">
        <v>4473.3999999999996</v>
      </c>
    </row>
    <row r="9165" spans="1:8" x14ac:dyDescent="0.2">
      <c r="A9165" s="98" t="s">
        <v>71</v>
      </c>
      <c r="B9165" s="98" t="s">
        <v>54</v>
      </c>
      <c r="C9165" s="98" t="s">
        <v>82</v>
      </c>
      <c r="D9165" s="106">
        <v>43132</v>
      </c>
      <c r="E9165" s="98" t="s">
        <v>198</v>
      </c>
      <c r="F9165" s="100">
        <v>43101</v>
      </c>
      <c r="G9165" s="98">
        <v>117714.85</v>
      </c>
      <c r="H9165" s="98">
        <v>-4473.3999999999996</v>
      </c>
    </row>
    <row r="9166" spans="1:8" x14ac:dyDescent="0.2">
      <c r="A9166" s="98" t="s">
        <v>71</v>
      </c>
      <c r="B9166" s="98" t="s">
        <v>54</v>
      </c>
      <c r="C9166" s="98" t="s">
        <v>82</v>
      </c>
      <c r="D9166" s="106">
        <v>43132</v>
      </c>
      <c r="E9166" s="98" t="s">
        <v>197</v>
      </c>
      <c r="F9166" s="100">
        <v>43101</v>
      </c>
      <c r="G9166" s="98">
        <v>112635.17</v>
      </c>
      <c r="H9166" s="98">
        <v>10700.37</v>
      </c>
    </row>
    <row r="9167" spans="1:8" x14ac:dyDescent="0.2">
      <c r="A9167" s="98" t="s">
        <v>71</v>
      </c>
      <c r="B9167" s="98" t="s">
        <v>54</v>
      </c>
      <c r="C9167" s="98" t="s">
        <v>82</v>
      </c>
      <c r="D9167" s="106">
        <v>43132</v>
      </c>
      <c r="E9167" s="98" t="s">
        <v>196</v>
      </c>
      <c r="F9167" s="100">
        <v>43101</v>
      </c>
      <c r="G9167" s="98">
        <v>5079.68</v>
      </c>
      <c r="H9167" s="98">
        <v>482.54</v>
      </c>
    </row>
    <row r="9168" spans="1:8" x14ac:dyDescent="0.2">
      <c r="A9168" s="98" t="s">
        <v>71</v>
      </c>
      <c r="B9168" s="98" t="s">
        <v>54</v>
      </c>
      <c r="C9168" s="98" t="s">
        <v>80</v>
      </c>
      <c r="D9168" s="106">
        <v>43132</v>
      </c>
      <c r="E9168" s="98" t="s">
        <v>199</v>
      </c>
      <c r="F9168" s="100">
        <v>43101</v>
      </c>
      <c r="G9168" s="98">
        <v>130386.26</v>
      </c>
      <c r="H9168" s="98">
        <v>6910.54</v>
      </c>
    </row>
    <row r="9169" spans="1:8" x14ac:dyDescent="0.2">
      <c r="A9169" s="98" t="s">
        <v>71</v>
      </c>
      <c r="B9169" s="98" t="s">
        <v>54</v>
      </c>
      <c r="C9169" s="98" t="s">
        <v>80</v>
      </c>
      <c r="D9169" s="106">
        <v>43132</v>
      </c>
      <c r="E9169" s="98" t="s">
        <v>198</v>
      </c>
      <c r="F9169" s="100">
        <v>43101</v>
      </c>
      <c r="G9169" s="98">
        <v>130386.26</v>
      </c>
      <c r="H9169" s="98">
        <v>-6910.54</v>
      </c>
    </row>
    <row r="9170" spans="1:8" x14ac:dyDescent="0.2">
      <c r="A9170" s="98" t="s">
        <v>71</v>
      </c>
      <c r="B9170" s="98" t="s">
        <v>54</v>
      </c>
      <c r="C9170" s="98" t="s">
        <v>80</v>
      </c>
      <c r="D9170" s="106">
        <v>43132</v>
      </c>
      <c r="E9170" s="98" t="s">
        <v>193</v>
      </c>
      <c r="F9170" s="100">
        <v>43101</v>
      </c>
      <c r="G9170" s="98">
        <v>124759.72</v>
      </c>
      <c r="H9170" s="98">
        <v>16468.189999999999</v>
      </c>
    </row>
    <row r="9171" spans="1:8" x14ac:dyDescent="0.2">
      <c r="A9171" s="98" t="s">
        <v>71</v>
      </c>
      <c r="B9171" s="98" t="s">
        <v>54</v>
      </c>
      <c r="C9171" s="98" t="s">
        <v>80</v>
      </c>
      <c r="D9171" s="106">
        <v>43132</v>
      </c>
      <c r="E9171" s="98" t="s">
        <v>192</v>
      </c>
      <c r="F9171" s="100">
        <v>43101</v>
      </c>
      <c r="G9171" s="98">
        <v>5626.54</v>
      </c>
      <c r="H9171" s="98">
        <v>742.79</v>
      </c>
    </row>
    <row r="9172" spans="1:8" x14ac:dyDescent="0.2">
      <c r="A9172" s="98" t="s">
        <v>71</v>
      </c>
      <c r="B9172" s="98" t="s">
        <v>54</v>
      </c>
      <c r="C9172" s="98" t="s">
        <v>80</v>
      </c>
      <c r="D9172" s="106">
        <v>43132</v>
      </c>
      <c r="E9172" s="98" t="s">
        <v>199</v>
      </c>
      <c r="F9172" s="100">
        <v>43101</v>
      </c>
      <c r="G9172" s="98">
        <v>106247.33</v>
      </c>
      <c r="H9172" s="98">
        <v>5631.17</v>
      </c>
    </row>
    <row r="9173" spans="1:8" x14ac:dyDescent="0.2">
      <c r="A9173" s="98" t="s">
        <v>71</v>
      </c>
      <c r="B9173" s="98" t="s">
        <v>54</v>
      </c>
      <c r="C9173" s="98" t="s">
        <v>80</v>
      </c>
      <c r="D9173" s="106">
        <v>43132</v>
      </c>
      <c r="E9173" s="98" t="s">
        <v>193</v>
      </c>
      <c r="F9173" s="100">
        <v>43101</v>
      </c>
      <c r="G9173" s="98">
        <v>101662.39</v>
      </c>
      <c r="H9173" s="98">
        <v>13419.49</v>
      </c>
    </row>
    <row r="9174" spans="1:8" x14ac:dyDescent="0.2">
      <c r="A9174" s="98" t="s">
        <v>71</v>
      </c>
      <c r="B9174" s="98" t="s">
        <v>54</v>
      </c>
      <c r="C9174" s="98" t="s">
        <v>80</v>
      </c>
      <c r="D9174" s="106">
        <v>43132</v>
      </c>
      <c r="E9174" s="98" t="s">
        <v>192</v>
      </c>
      <c r="F9174" s="100">
        <v>43101</v>
      </c>
      <c r="G9174" s="98">
        <v>4584.9399999999996</v>
      </c>
      <c r="H9174" s="98">
        <v>605.16999999999996</v>
      </c>
    </row>
    <row r="9175" spans="1:8" x14ac:dyDescent="0.2">
      <c r="A9175" s="98" t="s">
        <v>71</v>
      </c>
      <c r="B9175" s="98" t="s">
        <v>54</v>
      </c>
      <c r="C9175" s="98" t="s">
        <v>80</v>
      </c>
      <c r="D9175" s="106">
        <v>43132</v>
      </c>
      <c r="E9175" s="98" t="s">
        <v>198</v>
      </c>
      <c r="F9175" s="100">
        <v>43101</v>
      </c>
      <c r="G9175" s="98">
        <v>106247.33</v>
      </c>
      <c r="H9175" s="98">
        <v>-5631.17</v>
      </c>
    </row>
    <row r="9176" spans="1:8" x14ac:dyDescent="0.2">
      <c r="A9176" s="98" t="s">
        <v>71</v>
      </c>
      <c r="B9176" s="98" t="s">
        <v>54</v>
      </c>
      <c r="C9176" s="98" t="s">
        <v>81</v>
      </c>
      <c r="D9176" s="106">
        <v>43132</v>
      </c>
      <c r="E9176" s="98" t="s">
        <v>199</v>
      </c>
      <c r="F9176" s="100">
        <v>43101</v>
      </c>
      <c r="G9176" s="98">
        <v>334756.03999999998</v>
      </c>
      <c r="H9176" s="98">
        <v>8703.65</v>
      </c>
    </row>
    <row r="9177" spans="1:8" x14ac:dyDescent="0.2">
      <c r="A9177" s="98" t="s">
        <v>71</v>
      </c>
      <c r="B9177" s="98" t="s">
        <v>54</v>
      </c>
      <c r="C9177" s="98" t="s">
        <v>81</v>
      </c>
      <c r="D9177" s="106">
        <v>43132</v>
      </c>
      <c r="E9177" s="98" t="s">
        <v>198</v>
      </c>
      <c r="F9177" s="100">
        <v>43101</v>
      </c>
      <c r="G9177" s="98">
        <v>334756.03999999998</v>
      </c>
      <c r="H9177" s="98">
        <v>-8703.65</v>
      </c>
    </row>
    <row r="9178" spans="1:8" x14ac:dyDescent="0.2">
      <c r="A9178" s="98" t="s">
        <v>71</v>
      </c>
      <c r="B9178" s="98" t="s">
        <v>54</v>
      </c>
      <c r="C9178" s="98" t="s">
        <v>81</v>
      </c>
      <c r="D9178" s="106">
        <v>43132</v>
      </c>
      <c r="E9178" s="98" t="s">
        <v>195</v>
      </c>
      <c r="F9178" s="100">
        <v>43101</v>
      </c>
      <c r="G9178" s="98">
        <v>320310.11</v>
      </c>
      <c r="H9178" s="98">
        <v>20820.169999999998</v>
      </c>
    </row>
    <row r="9179" spans="1:8" x14ac:dyDescent="0.2">
      <c r="A9179" s="98" t="s">
        <v>71</v>
      </c>
      <c r="B9179" s="98" t="s">
        <v>54</v>
      </c>
      <c r="C9179" s="98" t="s">
        <v>81</v>
      </c>
      <c r="D9179" s="106">
        <v>43132</v>
      </c>
      <c r="E9179" s="98" t="s">
        <v>194</v>
      </c>
      <c r="F9179" s="100">
        <v>43101</v>
      </c>
      <c r="G9179" s="98">
        <v>14445.93</v>
      </c>
      <c r="H9179" s="98">
        <v>939.06</v>
      </c>
    </row>
    <row r="9180" spans="1:8" x14ac:dyDescent="0.2">
      <c r="A9180" s="98" t="s">
        <v>71</v>
      </c>
      <c r="B9180" s="98" t="s">
        <v>54</v>
      </c>
      <c r="C9180" s="98" t="s">
        <v>82</v>
      </c>
      <c r="D9180" s="106">
        <v>43132</v>
      </c>
      <c r="E9180" s="98" t="s">
        <v>199</v>
      </c>
      <c r="F9180" s="100">
        <v>43101</v>
      </c>
      <c r="G9180" s="98">
        <v>96656.8</v>
      </c>
      <c r="H9180" s="98">
        <v>3672.84</v>
      </c>
    </row>
    <row r="9181" spans="1:8" x14ac:dyDescent="0.2">
      <c r="A9181" s="98" t="s">
        <v>71</v>
      </c>
      <c r="B9181" s="98" t="s">
        <v>54</v>
      </c>
      <c r="C9181" s="98" t="s">
        <v>82</v>
      </c>
      <c r="D9181" s="106">
        <v>43132</v>
      </c>
      <c r="E9181" s="98" t="s">
        <v>197</v>
      </c>
      <c r="F9181" s="100">
        <v>43101</v>
      </c>
      <c r="G9181" s="98">
        <v>92485.78</v>
      </c>
      <c r="H9181" s="98">
        <v>8786.19</v>
      </c>
    </row>
    <row r="9182" spans="1:8" x14ac:dyDescent="0.2">
      <c r="A9182" s="98" t="s">
        <v>71</v>
      </c>
      <c r="B9182" s="98" t="s">
        <v>54</v>
      </c>
      <c r="C9182" s="98" t="s">
        <v>82</v>
      </c>
      <c r="D9182" s="106">
        <v>43132</v>
      </c>
      <c r="E9182" s="98" t="s">
        <v>196</v>
      </c>
      <c r="F9182" s="100">
        <v>43101</v>
      </c>
      <c r="G9182" s="98">
        <v>4171.0200000000004</v>
      </c>
      <c r="H9182" s="98">
        <v>396.49</v>
      </c>
    </row>
    <row r="9183" spans="1:8" x14ac:dyDescent="0.2">
      <c r="A9183" s="98" t="s">
        <v>71</v>
      </c>
      <c r="B9183" s="98" t="s">
        <v>54</v>
      </c>
      <c r="C9183" s="98" t="s">
        <v>82</v>
      </c>
      <c r="D9183" s="106">
        <v>43132</v>
      </c>
      <c r="E9183" s="98" t="s">
        <v>198</v>
      </c>
      <c r="F9183" s="100">
        <v>43101</v>
      </c>
      <c r="G9183" s="98">
        <v>96656.8</v>
      </c>
      <c r="H9183" s="98">
        <v>-3672.84</v>
      </c>
    </row>
    <row r="9184" spans="1:8" x14ac:dyDescent="0.2">
      <c r="A9184" s="98" t="s">
        <v>71</v>
      </c>
      <c r="B9184" s="98" t="s">
        <v>54</v>
      </c>
      <c r="C9184" s="98" t="s">
        <v>80</v>
      </c>
      <c r="D9184" s="106">
        <v>43132</v>
      </c>
      <c r="E9184" s="98" t="s">
        <v>199</v>
      </c>
      <c r="F9184" s="100">
        <v>43101</v>
      </c>
      <c r="G9184" s="98">
        <v>114813.17</v>
      </c>
      <c r="H9184" s="98">
        <v>6085.28</v>
      </c>
    </row>
    <row r="9185" spans="1:8" x14ac:dyDescent="0.2">
      <c r="A9185" s="98" t="s">
        <v>71</v>
      </c>
      <c r="B9185" s="98" t="s">
        <v>54</v>
      </c>
      <c r="C9185" s="98" t="s">
        <v>80</v>
      </c>
      <c r="D9185" s="106">
        <v>43132</v>
      </c>
      <c r="E9185" s="98" t="s">
        <v>198</v>
      </c>
      <c r="F9185" s="100">
        <v>43101</v>
      </c>
      <c r="G9185" s="98">
        <v>114813.17</v>
      </c>
      <c r="H9185" s="98">
        <v>-6085.28</v>
      </c>
    </row>
    <row r="9186" spans="1:8" x14ac:dyDescent="0.2">
      <c r="A9186" s="98" t="s">
        <v>71</v>
      </c>
      <c r="B9186" s="98" t="s">
        <v>54</v>
      </c>
      <c r="C9186" s="98" t="s">
        <v>80</v>
      </c>
      <c r="D9186" s="106">
        <v>43132</v>
      </c>
      <c r="E9186" s="98" t="s">
        <v>193</v>
      </c>
      <c r="F9186" s="100">
        <v>43101</v>
      </c>
      <c r="G9186" s="98">
        <v>109858.51</v>
      </c>
      <c r="H9186" s="98">
        <v>14501.39</v>
      </c>
    </row>
    <row r="9187" spans="1:8" x14ac:dyDescent="0.2">
      <c r="A9187" s="98" t="s">
        <v>71</v>
      </c>
      <c r="B9187" s="98" t="s">
        <v>54</v>
      </c>
      <c r="C9187" s="98" t="s">
        <v>80</v>
      </c>
      <c r="D9187" s="106">
        <v>43132</v>
      </c>
      <c r="E9187" s="98" t="s">
        <v>192</v>
      </c>
      <c r="F9187" s="100">
        <v>43101</v>
      </c>
      <c r="G9187" s="98">
        <v>4954.66</v>
      </c>
      <c r="H9187" s="98">
        <v>654.04999999999995</v>
      </c>
    </row>
    <row r="9188" spans="1:8" x14ac:dyDescent="0.2">
      <c r="A9188" s="98" t="s">
        <v>71</v>
      </c>
      <c r="B9188" s="98" t="s">
        <v>54</v>
      </c>
      <c r="C9188" s="98" t="s">
        <v>81</v>
      </c>
      <c r="D9188" s="106">
        <v>43132</v>
      </c>
      <c r="E9188" s="98" t="s">
        <v>195</v>
      </c>
      <c r="F9188" s="100">
        <v>43101</v>
      </c>
      <c r="G9188" s="98">
        <v>409972.1</v>
      </c>
      <c r="H9188" s="98">
        <v>26648.23</v>
      </c>
    </row>
    <row r="9189" spans="1:8" x14ac:dyDescent="0.2">
      <c r="A9189" s="98" t="s">
        <v>71</v>
      </c>
      <c r="B9189" s="98" t="s">
        <v>54</v>
      </c>
      <c r="C9189" s="98" t="s">
        <v>81</v>
      </c>
      <c r="D9189" s="106">
        <v>43132</v>
      </c>
      <c r="E9189" s="98" t="s">
        <v>194</v>
      </c>
      <c r="F9189" s="100">
        <v>43101</v>
      </c>
      <c r="G9189" s="98">
        <v>18489.82</v>
      </c>
      <c r="H9189" s="98">
        <v>1201.9100000000001</v>
      </c>
    </row>
    <row r="9190" spans="1:8" x14ac:dyDescent="0.2">
      <c r="A9190" s="98" t="s">
        <v>71</v>
      </c>
      <c r="B9190" s="98" t="s">
        <v>54</v>
      </c>
      <c r="C9190" s="98" t="s">
        <v>81</v>
      </c>
      <c r="D9190" s="106">
        <v>43132</v>
      </c>
      <c r="E9190" s="98" t="s">
        <v>199</v>
      </c>
      <c r="F9190" s="100">
        <v>43101</v>
      </c>
      <c r="G9190" s="98">
        <v>428461.92</v>
      </c>
      <c r="H9190" s="98">
        <v>11139.96</v>
      </c>
    </row>
    <row r="9191" spans="1:8" x14ac:dyDescent="0.2">
      <c r="A9191" s="98" t="s">
        <v>71</v>
      </c>
      <c r="B9191" s="98" t="s">
        <v>54</v>
      </c>
      <c r="C9191" s="98" t="s">
        <v>81</v>
      </c>
      <c r="D9191" s="106">
        <v>43132</v>
      </c>
      <c r="E9191" s="98" t="s">
        <v>198</v>
      </c>
      <c r="F9191" s="100">
        <v>43101</v>
      </c>
      <c r="G9191" s="98">
        <v>428461.92</v>
      </c>
      <c r="H9191" s="98">
        <v>-11139.96</v>
      </c>
    </row>
    <row r="9192" spans="1:8" x14ac:dyDescent="0.2">
      <c r="A9192" s="98" t="s">
        <v>71</v>
      </c>
      <c r="B9192" s="98" t="s">
        <v>54</v>
      </c>
      <c r="C9192" s="98" t="s">
        <v>82</v>
      </c>
      <c r="D9192" s="106">
        <v>43132</v>
      </c>
      <c r="E9192" s="98" t="s">
        <v>199</v>
      </c>
      <c r="F9192" s="100">
        <v>43101</v>
      </c>
      <c r="G9192" s="98">
        <v>104999.19</v>
      </c>
      <c r="H9192" s="98">
        <v>3990.03</v>
      </c>
    </row>
    <row r="9193" spans="1:8" x14ac:dyDescent="0.2">
      <c r="A9193" s="98" t="s">
        <v>71</v>
      </c>
      <c r="B9193" s="98" t="s">
        <v>54</v>
      </c>
      <c r="C9193" s="98" t="s">
        <v>82</v>
      </c>
      <c r="D9193" s="106">
        <v>43132</v>
      </c>
      <c r="E9193" s="98" t="s">
        <v>198</v>
      </c>
      <c r="F9193" s="100">
        <v>43101</v>
      </c>
      <c r="G9193" s="98">
        <v>104999.19</v>
      </c>
      <c r="H9193" s="98">
        <v>-3990.03</v>
      </c>
    </row>
    <row r="9194" spans="1:8" x14ac:dyDescent="0.2">
      <c r="A9194" s="98" t="s">
        <v>71</v>
      </c>
      <c r="B9194" s="98" t="s">
        <v>54</v>
      </c>
      <c r="C9194" s="98" t="s">
        <v>82</v>
      </c>
      <c r="D9194" s="106">
        <v>43132</v>
      </c>
      <c r="E9194" s="98" t="s">
        <v>197</v>
      </c>
      <c r="F9194" s="100">
        <v>43101</v>
      </c>
      <c r="G9194" s="98">
        <v>100468.16</v>
      </c>
      <c r="H9194" s="98">
        <v>9544.5400000000009</v>
      </c>
    </row>
    <row r="9195" spans="1:8" x14ac:dyDescent="0.2">
      <c r="A9195" s="98" t="s">
        <v>71</v>
      </c>
      <c r="B9195" s="98" t="s">
        <v>54</v>
      </c>
      <c r="C9195" s="98" t="s">
        <v>82</v>
      </c>
      <c r="D9195" s="106">
        <v>43132</v>
      </c>
      <c r="E9195" s="98" t="s">
        <v>196</v>
      </c>
      <c r="F9195" s="100">
        <v>43101</v>
      </c>
      <c r="G9195" s="98">
        <v>4531.03</v>
      </c>
      <c r="H9195" s="98">
        <v>430.54</v>
      </c>
    </row>
    <row r="9196" spans="1:8" x14ac:dyDescent="0.2">
      <c r="A9196" s="98" t="s">
        <v>71</v>
      </c>
      <c r="B9196" s="98" t="s">
        <v>54</v>
      </c>
      <c r="C9196" s="98" t="s">
        <v>80</v>
      </c>
      <c r="D9196" s="106">
        <v>43132</v>
      </c>
      <c r="E9196" s="98" t="s">
        <v>199</v>
      </c>
      <c r="F9196" s="100">
        <v>43101</v>
      </c>
      <c r="G9196" s="98">
        <v>149311.06</v>
      </c>
      <c r="H9196" s="98">
        <v>7913.43</v>
      </c>
    </row>
    <row r="9197" spans="1:8" x14ac:dyDescent="0.2">
      <c r="A9197" s="98" t="s">
        <v>71</v>
      </c>
      <c r="B9197" s="98" t="s">
        <v>54</v>
      </c>
      <c r="C9197" s="98" t="s">
        <v>80</v>
      </c>
      <c r="D9197" s="106">
        <v>43132</v>
      </c>
      <c r="E9197" s="98" t="s">
        <v>198</v>
      </c>
      <c r="F9197" s="100">
        <v>43101</v>
      </c>
      <c r="G9197" s="98">
        <v>149311.06</v>
      </c>
      <c r="H9197" s="98">
        <v>-7913.43</v>
      </c>
    </row>
    <row r="9198" spans="1:8" x14ac:dyDescent="0.2">
      <c r="A9198" s="98" t="s">
        <v>71</v>
      </c>
      <c r="B9198" s="98" t="s">
        <v>54</v>
      </c>
      <c r="C9198" s="98" t="s">
        <v>80</v>
      </c>
      <c r="D9198" s="106">
        <v>43132</v>
      </c>
      <c r="E9198" s="98" t="s">
        <v>193</v>
      </c>
      <c r="F9198" s="100">
        <v>43101</v>
      </c>
      <c r="G9198" s="98">
        <v>142867.79999999999</v>
      </c>
      <c r="H9198" s="98">
        <v>18858.580000000002</v>
      </c>
    </row>
    <row r="9199" spans="1:8" x14ac:dyDescent="0.2">
      <c r="A9199" s="98" t="s">
        <v>71</v>
      </c>
      <c r="B9199" s="98" t="s">
        <v>54</v>
      </c>
      <c r="C9199" s="98" t="s">
        <v>80</v>
      </c>
      <c r="D9199" s="106">
        <v>43132</v>
      </c>
      <c r="E9199" s="98" t="s">
        <v>192</v>
      </c>
      <c r="F9199" s="100">
        <v>43101</v>
      </c>
      <c r="G9199" s="98">
        <v>6443.26</v>
      </c>
      <c r="H9199" s="98">
        <v>850.52</v>
      </c>
    </row>
    <row r="9200" spans="1:8" x14ac:dyDescent="0.2">
      <c r="A9200" s="98" t="s">
        <v>71</v>
      </c>
      <c r="B9200" s="98" t="s">
        <v>54</v>
      </c>
      <c r="C9200" s="98" t="s">
        <v>81</v>
      </c>
      <c r="D9200" s="106">
        <v>43132</v>
      </c>
      <c r="E9200" s="98" t="s">
        <v>195</v>
      </c>
      <c r="F9200" s="100">
        <v>43101</v>
      </c>
      <c r="G9200" s="98">
        <v>523207.07</v>
      </c>
      <c r="H9200" s="98">
        <v>34008.57</v>
      </c>
    </row>
    <row r="9201" spans="1:8" x14ac:dyDescent="0.2">
      <c r="A9201" s="98" t="s">
        <v>71</v>
      </c>
      <c r="B9201" s="98" t="s">
        <v>54</v>
      </c>
      <c r="C9201" s="98" t="s">
        <v>81</v>
      </c>
      <c r="D9201" s="106">
        <v>43132</v>
      </c>
      <c r="E9201" s="98" t="s">
        <v>194</v>
      </c>
      <c r="F9201" s="100">
        <v>43101</v>
      </c>
      <c r="G9201" s="98">
        <v>23596.66</v>
      </c>
      <c r="H9201" s="98">
        <v>1533.89</v>
      </c>
    </row>
    <row r="9202" spans="1:8" x14ac:dyDescent="0.2">
      <c r="A9202" s="98" t="s">
        <v>71</v>
      </c>
      <c r="B9202" s="98" t="s">
        <v>54</v>
      </c>
      <c r="C9202" s="98" t="s">
        <v>81</v>
      </c>
      <c r="D9202" s="106">
        <v>43132</v>
      </c>
      <c r="E9202" s="98" t="s">
        <v>199</v>
      </c>
      <c r="F9202" s="100">
        <v>43101</v>
      </c>
      <c r="G9202" s="98">
        <v>546803.73</v>
      </c>
      <c r="H9202" s="98">
        <v>14217.04</v>
      </c>
    </row>
    <row r="9203" spans="1:8" x14ac:dyDescent="0.2">
      <c r="A9203" s="98" t="s">
        <v>71</v>
      </c>
      <c r="B9203" s="98" t="s">
        <v>54</v>
      </c>
      <c r="C9203" s="98" t="s">
        <v>81</v>
      </c>
      <c r="D9203" s="106">
        <v>43132</v>
      </c>
      <c r="E9203" s="98" t="s">
        <v>198</v>
      </c>
      <c r="F9203" s="100">
        <v>43101</v>
      </c>
      <c r="G9203" s="98">
        <v>546803.73</v>
      </c>
      <c r="H9203" s="98">
        <v>-14217.04</v>
      </c>
    </row>
    <row r="9204" spans="1:8" x14ac:dyDescent="0.2">
      <c r="A9204" s="98" t="s">
        <v>71</v>
      </c>
      <c r="B9204" s="98" t="s">
        <v>54</v>
      </c>
      <c r="C9204" s="98" t="s">
        <v>82</v>
      </c>
      <c r="D9204" s="106">
        <v>43132</v>
      </c>
      <c r="E9204" s="98" t="s">
        <v>199</v>
      </c>
      <c r="F9204" s="100">
        <v>43101</v>
      </c>
      <c r="G9204" s="98">
        <v>134980.1</v>
      </c>
      <c r="H9204" s="98">
        <v>5129.16</v>
      </c>
    </row>
    <row r="9205" spans="1:8" x14ac:dyDescent="0.2">
      <c r="A9205" s="98" t="s">
        <v>71</v>
      </c>
      <c r="B9205" s="98" t="s">
        <v>54</v>
      </c>
      <c r="C9205" s="98" t="s">
        <v>82</v>
      </c>
      <c r="D9205" s="106">
        <v>43132</v>
      </c>
      <c r="E9205" s="98" t="s">
        <v>198</v>
      </c>
      <c r="F9205" s="100">
        <v>43101</v>
      </c>
      <c r="G9205" s="98">
        <v>134980.1</v>
      </c>
      <c r="H9205" s="98">
        <v>-5129.16</v>
      </c>
    </row>
    <row r="9206" spans="1:8" x14ac:dyDescent="0.2">
      <c r="A9206" s="98" t="s">
        <v>71</v>
      </c>
      <c r="B9206" s="98" t="s">
        <v>54</v>
      </c>
      <c r="C9206" s="98" t="s">
        <v>82</v>
      </c>
      <c r="D9206" s="106">
        <v>43132</v>
      </c>
      <c r="E9206" s="98" t="s">
        <v>197</v>
      </c>
      <c r="F9206" s="100">
        <v>43101</v>
      </c>
      <c r="G9206" s="98">
        <v>129155.3</v>
      </c>
      <c r="H9206" s="98">
        <v>12269.71</v>
      </c>
    </row>
    <row r="9207" spans="1:8" x14ac:dyDescent="0.2">
      <c r="A9207" s="98" t="s">
        <v>71</v>
      </c>
      <c r="B9207" s="98" t="s">
        <v>54</v>
      </c>
      <c r="C9207" s="98" t="s">
        <v>82</v>
      </c>
      <c r="D9207" s="106">
        <v>43132</v>
      </c>
      <c r="E9207" s="98" t="s">
        <v>196</v>
      </c>
      <c r="F9207" s="100">
        <v>43101</v>
      </c>
      <c r="G9207" s="98">
        <v>5824.8</v>
      </c>
      <c r="H9207" s="98">
        <v>553.42999999999995</v>
      </c>
    </row>
    <row r="9208" spans="1:8" x14ac:dyDescent="0.2">
      <c r="A9208" s="98" t="s">
        <v>71</v>
      </c>
      <c r="B9208" s="98" t="s">
        <v>54</v>
      </c>
      <c r="C9208" s="98" t="s">
        <v>80</v>
      </c>
      <c r="D9208" s="106">
        <v>43132</v>
      </c>
      <c r="E9208" s="98" t="s">
        <v>199</v>
      </c>
      <c r="F9208" s="100">
        <v>43101</v>
      </c>
      <c r="G9208" s="98">
        <v>96226.82</v>
      </c>
      <c r="H9208" s="98">
        <v>5100.17</v>
      </c>
    </row>
    <row r="9209" spans="1:8" x14ac:dyDescent="0.2">
      <c r="A9209" s="98" t="s">
        <v>71</v>
      </c>
      <c r="B9209" s="98" t="s">
        <v>54</v>
      </c>
      <c r="C9209" s="98" t="s">
        <v>80</v>
      </c>
      <c r="D9209" s="106">
        <v>43132</v>
      </c>
      <c r="E9209" s="98" t="s">
        <v>198</v>
      </c>
      <c r="F9209" s="100">
        <v>43101</v>
      </c>
      <c r="G9209" s="98">
        <v>96226.82</v>
      </c>
      <c r="H9209" s="98">
        <v>-5100.17</v>
      </c>
    </row>
    <row r="9210" spans="1:8" x14ac:dyDescent="0.2">
      <c r="A9210" s="98" t="s">
        <v>71</v>
      </c>
      <c r="B9210" s="98" t="s">
        <v>54</v>
      </c>
      <c r="C9210" s="98" t="s">
        <v>80</v>
      </c>
      <c r="D9210" s="106">
        <v>43132</v>
      </c>
      <c r="E9210" s="98" t="s">
        <v>193</v>
      </c>
      <c r="F9210" s="100">
        <v>43101</v>
      </c>
      <c r="G9210" s="98">
        <v>92074.32</v>
      </c>
      <c r="H9210" s="98">
        <v>12153.66</v>
      </c>
    </row>
    <row r="9211" spans="1:8" x14ac:dyDescent="0.2">
      <c r="A9211" s="98" t="s">
        <v>71</v>
      </c>
      <c r="B9211" s="98" t="s">
        <v>54</v>
      </c>
      <c r="C9211" s="98" t="s">
        <v>80</v>
      </c>
      <c r="D9211" s="106">
        <v>43132</v>
      </c>
      <c r="E9211" s="98" t="s">
        <v>192</v>
      </c>
      <c r="F9211" s="100">
        <v>43101</v>
      </c>
      <c r="G9211" s="98">
        <v>4152.5</v>
      </c>
      <c r="H9211" s="98">
        <v>548.04</v>
      </c>
    </row>
    <row r="9212" spans="1:8" x14ac:dyDescent="0.2">
      <c r="A9212" s="98" t="s">
        <v>71</v>
      </c>
      <c r="B9212" s="98" t="s">
        <v>54</v>
      </c>
      <c r="C9212" s="98" t="s">
        <v>81</v>
      </c>
      <c r="D9212" s="106">
        <v>43132</v>
      </c>
      <c r="E9212" s="98" t="s">
        <v>195</v>
      </c>
      <c r="F9212" s="100">
        <v>43101</v>
      </c>
      <c r="G9212" s="98">
        <v>342673.04</v>
      </c>
      <c r="H9212" s="98">
        <v>22273.94</v>
      </c>
    </row>
    <row r="9213" spans="1:8" x14ac:dyDescent="0.2">
      <c r="A9213" s="98" t="s">
        <v>71</v>
      </c>
      <c r="B9213" s="98" t="s">
        <v>54</v>
      </c>
      <c r="C9213" s="98" t="s">
        <v>81</v>
      </c>
      <c r="D9213" s="106">
        <v>43132</v>
      </c>
      <c r="E9213" s="98" t="s">
        <v>194</v>
      </c>
      <c r="F9213" s="100">
        <v>43101</v>
      </c>
      <c r="G9213" s="98">
        <v>15454.52</v>
      </c>
      <c r="H9213" s="98">
        <v>1004.65</v>
      </c>
    </row>
    <row r="9214" spans="1:8" x14ac:dyDescent="0.2">
      <c r="A9214" s="98" t="s">
        <v>71</v>
      </c>
      <c r="B9214" s="98" t="s">
        <v>54</v>
      </c>
      <c r="C9214" s="98" t="s">
        <v>81</v>
      </c>
      <c r="D9214" s="106">
        <v>43132</v>
      </c>
      <c r="E9214" s="98" t="s">
        <v>199</v>
      </c>
      <c r="F9214" s="100">
        <v>43101</v>
      </c>
      <c r="G9214" s="98">
        <v>358127.56</v>
      </c>
      <c r="H9214" s="98">
        <v>9311.1299999999992</v>
      </c>
    </row>
    <row r="9215" spans="1:8" x14ac:dyDescent="0.2">
      <c r="A9215" s="98" t="s">
        <v>71</v>
      </c>
      <c r="B9215" s="98" t="s">
        <v>54</v>
      </c>
      <c r="C9215" s="98" t="s">
        <v>81</v>
      </c>
      <c r="D9215" s="106">
        <v>43132</v>
      </c>
      <c r="E9215" s="98" t="s">
        <v>198</v>
      </c>
      <c r="F9215" s="100">
        <v>43101</v>
      </c>
      <c r="G9215" s="98">
        <v>358127.56</v>
      </c>
      <c r="H9215" s="98">
        <v>-9311.1299999999992</v>
      </c>
    </row>
    <row r="9216" spans="1:8" x14ac:dyDescent="0.2">
      <c r="A9216" s="98" t="s">
        <v>71</v>
      </c>
      <c r="B9216" s="98" t="s">
        <v>54</v>
      </c>
      <c r="C9216" s="98" t="s">
        <v>82</v>
      </c>
      <c r="D9216" s="106">
        <v>43132</v>
      </c>
      <c r="E9216" s="98" t="s">
        <v>199</v>
      </c>
      <c r="F9216" s="100">
        <v>43101</v>
      </c>
      <c r="G9216" s="98">
        <v>87574.81</v>
      </c>
      <c r="H9216" s="98">
        <v>3327.86</v>
      </c>
    </row>
    <row r="9217" spans="1:8" x14ac:dyDescent="0.2">
      <c r="A9217" s="98" t="s">
        <v>71</v>
      </c>
      <c r="B9217" s="98" t="s">
        <v>54</v>
      </c>
      <c r="C9217" s="98" t="s">
        <v>82</v>
      </c>
      <c r="D9217" s="106">
        <v>43132</v>
      </c>
      <c r="E9217" s="98" t="s">
        <v>198</v>
      </c>
      <c r="F9217" s="100">
        <v>43101</v>
      </c>
      <c r="G9217" s="98">
        <v>87574.81</v>
      </c>
      <c r="H9217" s="98">
        <v>-3327.86</v>
      </c>
    </row>
    <row r="9218" spans="1:8" x14ac:dyDescent="0.2">
      <c r="A9218" s="98" t="s">
        <v>71</v>
      </c>
      <c r="B9218" s="98" t="s">
        <v>54</v>
      </c>
      <c r="C9218" s="98" t="s">
        <v>82</v>
      </c>
      <c r="D9218" s="106">
        <v>43132</v>
      </c>
      <c r="E9218" s="98" t="s">
        <v>197</v>
      </c>
      <c r="F9218" s="100">
        <v>43101</v>
      </c>
      <c r="G9218" s="98">
        <v>83795.759999999995</v>
      </c>
      <c r="H9218" s="98">
        <v>7960.57</v>
      </c>
    </row>
    <row r="9219" spans="1:8" x14ac:dyDescent="0.2">
      <c r="A9219" s="98" t="s">
        <v>71</v>
      </c>
      <c r="B9219" s="98" t="s">
        <v>54</v>
      </c>
      <c r="C9219" s="98" t="s">
        <v>82</v>
      </c>
      <c r="D9219" s="106">
        <v>43132</v>
      </c>
      <c r="E9219" s="98" t="s">
        <v>196</v>
      </c>
      <c r="F9219" s="100">
        <v>43101</v>
      </c>
      <c r="G9219" s="98">
        <v>3779.05</v>
      </c>
      <c r="H9219" s="98">
        <v>358.96</v>
      </c>
    </row>
    <row r="9220" spans="1:8" x14ac:dyDescent="0.2">
      <c r="A9220" s="98" t="s">
        <v>71</v>
      </c>
      <c r="B9220" s="98" t="s">
        <v>55</v>
      </c>
      <c r="C9220" s="98" t="s">
        <v>80</v>
      </c>
      <c r="D9220" s="106">
        <v>43101</v>
      </c>
      <c r="E9220" s="98" t="s">
        <v>198</v>
      </c>
      <c r="F9220" s="100">
        <v>43101</v>
      </c>
      <c r="G9220" s="98">
        <v>1664.01</v>
      </c>
      <c r="H9220" s="98">
        <v>-88.17</v>
      </c>
    </row>
    <row r="9221" spans="1:8" x14ac:dyDescent="0.2">
      <c r="A9221" s="98" t="s">
        <v>71</v>
      </c>
      <c r="B9221" s="98" t="s">
        <v>55</v>
      </c>
      <c r="C9221" s="98" t="s">
        <v>80</v>
      </c>
      <c r="D9221" s="106">
        <v>43101</v>
      </c>
      <c r="E9221" s="98" t="s">
        <v>193</v>
      </c>
      <c r="F9221" s="100">
        <v>43101</v>
      </c>
      <c r="G9221" s="98">
        <v>1592.2</v>
      </c>
      <c r="H9221" s="98">
        <v>210.17</v>
      </c>
    </row>
    <row r="9222" spans="1:8" x14ac:dyDescent="0.2">
      <c r="A9222" s="98" t="s">
        <v>71</v>
      </c>
      <c r="B9222" s="98" t="s">
        <v>55</v>
      </c>
      <c r="C9222" s="98" t="s">
        <v>80</v>
      </c>
      <c r="D9222" s="106">
        <v>43101</v>
      </c>
      <c r="E9222" s="98" t="s">
        <v>192</v>
      </c>
      <c r="F9222" s="100">
        <v>43101</v>
      </c>
      <c r="G9222" s="98">
        <v>71.81</v>
      </c>
      <c r="H9222" s="98">
        <v>9.48</v>
      </c>
    </row>
    <row r="9223" spans="1:8" x14ac:dyDescent="0.2">
      <c r="A9223" s="98" t="s">
        <v>71</v>
      </c>
      <c r="B9223" s="98" t="s">
        <v>55</v>
      </c>
      <c r="C9223" s="98" t="s">
        <v>80</v>
      </c>
      <c r="D9223" s="106">
        <v>43101</v>
      </c>
      <c r="E9223" s="98" t="s">
        <v>199</v>
      </c>
      <c r="F9223" s="100">
        <v>43101</v>
      </c>
      <c r="G9223" s="98">
        <v>1664.01</v>
      </c>
      <c r="H9223" s="98">
        <v>88.17</v>
      </c>
    </row>
    <row r="9224" spans="1:8" x14ac:dyDescent="0.2">
      <c r="A9224" s="98" t="s">
        <v>71</v>
      </c>
      <c r="B9224" s="98" t="s">
        <v>55</v>
      </c>
      <c r="C9224" s="98" t="s">
        <v>81</v>
      </c>
      <c r="D9224" s="106">
        <v>43101</v>
      </c>
      <c r="E9224" s="98" t="s">
        <v>199</v>
      </c>
      <c r="F9224" s="100">
        <v>43101</v>
      </c>
      <c r="G9224" s="98">
        <v>6948.58</v>
      </c>
      <c r="H9224" s="98">
        <v>180.65</v>
      </c>
    </row>
    <row r="9225" spans="1:8" x14ac:dyDescent="0.2">
      <c r="A9225" s="98" t="s">
        <v>71</v>
      </c>
      <c r="B9225" s="98" t="s">
        <v>55</v>
      </c>
      <c r="C9225" s="98" t="s">
        <v>81</v>
      </c>
      <c r="D9225" s="106">
        <v>43101</v>
      </c>
      <c r="E9225" s="98" t="s">
        <v>198</v>
      </c>
      <c r="F9225" s="100">
        <v>43101</v>
      </c>
      <c r="G9225" s="98">
        <v>6948.58</v>
      </c>
      <c r="H9225" s="98">
        <v>-180.65</v>
      </c>
    </row>
    <row r="9226" spans="1:8" x14ac:dyDescent="0.2">
      <c r="A9226" s="98" t="s">
        <v>71</v>
      </c>
      <c r="B9226" s="98" t="s">
        <v>55</v>
      </c>
      <c r="C9226" s="98" t="s">
        <v>81</v>
      </c>
      <c r="D9226" s="106">
        <v>43101</v>
      </c>
      <c r="E9226" s="98" t="s">
        <v>195</v>
      </c>
      <c r="F9226" s="100">
        <v>43101</v>
      </c>
      <c r="G9226" s="98">
        <v>6648.72</v>
      </c>
      <c r="H9226" s="98">
        <v>432.2</v>
      </c>
    </row>
    <row r="9227" spans="1:8" x14ac:dyDescent="0.2">
      <c r="A9227" s="98" t="s">
        <v>71</v>
      </c>
      <c r="B9227" s="98" t="s">
        <v>55</v>
      </c>
      <c r="C9227" s="98" t="s">
        <v>81</v>
      </c>
      <c r="D9227" s="106">
        <v>43101</v>
      </c>
      <c r="E9227" s="98" t="s">
        <v>194</v>
      </c>
      <c r="F9227" s="100">
        <v>43101</v>
      </c>
      <c r="G9227" s="98">
        <v>299.86</v>
      </c>
      <c r="H9227" s="98">
        <v>19.489999999999998</v>
      </c>
    </row>
    <row r="9228" spans="1:8" x14ac:dyDescent="0.2">
      <c r="A9228" s="98" t="s">
        <v>71</v>
      </c>
      <c r="B9228" s="98" t="s">
        <v>55</v>
      </c>
      <c r="C9228" s="98" t="s">
        <v>82</v>
      </c>
      <c r="D9228" s="106">
        <v>43101</v>
      </c>
      <c r="E9228" s="98" t="s">
        <v>197</v>
      </c>
      <c r="F9228" s="100">
        <v>43101</v>
      </c>
      <c r="G9228" s="98">
        <v>1569.97</v>
      </c>
      <c r="H9228" s="98">
        <v>149.15</v>
      </c>
    </row>
    <row r="9229" spans="1:8" x14ac:dyDescent="0.2">
      <c r="A9229" s="98" t="s">
        <v>71</v>
      </c>
      <c r="B9229" s="98" t="s">
        <v>55</v>
      </c>
      <c r="C9229" s="98" t="s">
        <v>82</v>
      </c>
      <c r="D9229" s="106">
        <v>43101</v>
      </c>
      <c r="E9229" s="98" t="s">
        <v>196</v>
      </c>
      <c r="F9229" s="100">
        <v>43101</v>
      </c>
      <c r="G9229" s="98">
        <v>70.8</v>
      </c>
      <c r="H9229" s="98">
        <v>6.74</v>
      </c>
    </row>
    <row r="9230" spans="1:8" x14ac:dyDescent="0.2">
      <c r="A9230" s="98" t="s">
        <v>71</v>
      </c>
      <c r="B9230" s="98" t="s">
        <v>55</v>
      </c>
      <c r="C9230" s="98" t="s">
        <v>82</v>
      </c>
      <c r="D9230" s="106">
        <v>43101</v>
      </c>
      <c r="E9230" s="98" t="s">
        <v>199</v>
      </c>
      <c r="F9230" s="100">
        <v>43101</v>
      </c>
      <c r="G9230" s="98">
        <v>1640.77</v>
      </c>
      <c r="H9230" s="98">
        <v>62.35</v>
      </c>
    </row>
    <row r="9231" spans="1:8" x14ac:dyDescent="0.2">
      <c r="A9231" s="98" t="s">
        <v>71</v>
      </c>
      <c r="B9231" s="98" t="s">
        <v>55</v>
      </c>
      <c r="C9231" s="98" t="s">
        <v>82</v>
      </c>
      <c r="D9231" s="106">
        <v>43101</v>
      </c>
      <c r="E9231" s="98" t="s">
        <v>198</v>
      </c>
      <c r="F9231" s="100">
        <v>43101</v>
      </c>
      <c r="G9231" s="98">
        <v>1640.77</v>
      </c>
      <c r="H9231" s="98">
        <v>-62.35</v>
      </c>
    </row>
    <row r="9232" spans="1:8" x14ac:dyDescent="0.2">
      <c r="A9232" s="98" t="s">
        <v>71</v>
      </c>
      <c r="B9232" s="98" t="s">
        <v>54</v>
      </c>
      <c r="C9232" s="98" t="s">
        <v>80</v>
      </c>
      <c r="D9232" s="106">
        <v>43101</v>
      </c>
      <c r="E9232" s="98" t="s">
        <v>199</v>
      </c>
      <c r="F9232" s="100">
        <v>43101</v>
      </c>
      <c r="G9232" s="98">
        <v>6665.33</v>
      </c>
      <c r="H9232" s="98">
        <v>353.28</v>
      </c>
    </row>
    <row r="9233" spans="1:8" x14ac:dyDescent="0.2">
      <c r="A9233" s="98" t="s">
        <v>71</v>
      </c>
      <c r="B9233" s="98" t="s">
        <v>54</v>
      </c>
      <c r="C9233" s="98" t="s">
        <v>80</v>
      </c>
      <c r="D9233" s="106">
        <v>43101</v>
      </c>
      <c r="E9233" s="98" t="s">
        <v>198</v>
      </c>
      <c r="F9233" s="100">
        <v>43101</v>
      </c>
      <c r="G9233" s="98">
        <v>6665.33</v>
      </c>
      <c r="H9233" s="98">
        <v>-353.28</v>
      </c>
    </row>
    <row r="9234" spans="1:8" x14ac:dyDescent="0.2">
      <c r="A9234" s="98" t="s">
        <v>71</v>
      </c>
      <c r="B9234" s="98" t="s">
        <v>54</v>
      </c>
      <c r="C9234" s="98" t="s">
        <v>80</v>
      </c>
      <c r="D9234" s="106">
        <v>43101</v>
      </c>
      <c r="E9234" s="98" t="s">
        <v>193</v>
      </c>
      <c r="F9234" s="100">
        <v>43101</v>
      </c>
      <c r="G9234" s="98">
        <v>6377.66</v>
      </c>
      <c r="H9234" s="98">
        <v>841.88</v>
      </c>
    </row>
    <row r="9235" spans="1:8" x14ac:dyDescent="0.2">
      <c r="A9235" s="98" t="s">
        <v>71</v>
      </c>
      <c r="B9235" s="98" t="s">
        <v>54</v>
      </c>
      <c r="C9235" s="98" t="s">
        <v>80</v>
      </c>
      <c r="D9235" s="106">
        <v>43101</v>
      </c>
      <c r="E9235" s="98" t="s">
        <v>192</v>
      </c>
      <c r="F9235" s="100">
        <v>43101</v>
      </c>
      <c r="G9235" s="98">
        <v>287.67</v>
      </c>
      <c r="H9235" s="98">
        <v>37.99</v>
      </c>
    </row>
    <row r="9236" spans="1:8" x14ac:dyDescent="0.2">
      <c r="A9236" s="98" t="s">
        <v>71</v>
      </c>
      <c r="B9236" s="98" t="s">
        <v>54</v>
      </c>
      <c r="C9236" s="98" t="s">
        <v>81</v>
      </c>
      <c r="D9236" s="106">
        <v>43101</v>
      </c>
      <c r="E9236" s="98" t="s">
        <v>199</v>
      </c>
      <c r="F9236" s="100">
        <v>43101</v>
      </c>
      <c r="G9236" s="98">
        <v>28770.42</v>
      </c>
      <c r="H9236" s="98">
        <v>748.08</v>
      </c>
    </row>
    <row r="9237" spans="1:8" x14ac:dyDescent="0.2">
      <c r="A9237" s="98" t="s">
        <v>71</v>
      </c>
      <c r="B9237" s="98" t="s">
        <v>54</v>
      </c>
      <c r="C9237" s="98" t="s">
        <v>81</v>
      </c>
      <c r="D9237" s="106">
        <v>43101</v>
      </c>
      <c r="E9237" s="98" t="s">
        <v>195</v>
      </c>
      <c r="F9237" s="100">
        <v>43101</v>
      </c>
      <c r="G9237" s="98">
        <v>27528.85</v>
      </c>
      <c r="H9237" s="98">
        <v>1789.35</v>
      </c>
    </row>
    <row r="9238" spans="1:8" x14ac:dyDescent="0.2">
      <c r="A9238" s="98" t="s">
        <v>71</v>
      </c>
      <c r="B9238" s="98" t="s">
        <v>54</v>
      </c>
      <c r="C9238" s="98" t="s">
        <v>81</v>
      </c>
      <c r="D9238" s="106">
        <v>43101</v>
      </c>
      <c r="E9238" s="98" t="s">
        <v>194</v>
      </c>
      <c r="F9238" s="100">
        <v>43101</v>
      </c>
      <c r="G9238" s="98">
        <v>1241.57</v>
      </c>
      <c r="H9238" s="98">
        <v>80.73</v>
      </c>
    </row>
    <row r="9239" spans="1:8" x14ac:dyDescent="0.2">
      <c r="A9239" s="98" t="s">
        <v>71</v>
      </c>
      <c r="B9239" s="98" t="s">
        <v>54</v>
      </c>
      <c r="C9239" s="98" t="s">
        <v>81</v>
      </c>
      <c r="D9239" s="106">
        <v>43101</v>
      </c>
      <c r="E9239" s="98" t="s">
        <v>198</v>
      </c>
      <c r="F9239" s="100">
        <v>43101</v>
      </c>
      <c r="G9239" s="98">
        <v>28770.42</v>
      </c>
      <c r="H9239" s="98">
        <v>-748.08</v>
      </c>
    </row>
    <row r="9240" spans="1:8" x14ac:dyDescent="0.2">
      <c r="A9240" s="98" t="s">
        <v>71</v>
      </c>
      <c r="B9240" s="98" t="s">
        <v>54</v>
      </c>
      <c r="C9240" s="98" t="s">
        <v>82</v>
      </c>
      <c r="D9240" s="106">
        <v>43101</v>
      </c>
      <c r="E9240" s="98" t="s">
        <v>199</v>
      </c>
      <c r="F9240" s="100">
        <v>43101</v>
      </c>
      <c r="G9240" s="98">
        <v>5967.31</v>
      </c>
      <c r="H9240" s="98">
        <v>226.75</v>
      </c>
    </row>
    <row r="9241" spans="1:8" x14ac:dyDescent="0.2">
      <c r="A9241" s="98" t="s">
        <v>71</v>
      </c>
      <c r="B9241" s="98" t="s">
        <v>54</v>
      </c>
      <c r="C9241" s="98" t="s">
        <v>82</v>
      </c>
      <c r="D9241" s="106">
        <v>43101</v>
      </c>
      <c r="E9241" s="98" t="s">
        <v>198</v>
      </c>
      <c r="F9241" s="100">
        <v>43101</v>
      </c>
      <c r="G9241" s="98">
        <v>5967.31</v>
      </c>
      <c r="H9241" s="98">
        <v>-226.75</v>
      </c>
    </row>
    <row r="9242" spans="1:8" x14ac:dyDescent="0.2">
      <c r="A9242" s="98" t="s">
        <v>71</v>
      </c>
      <c r="B9242" s="98" t="s">
        <v>54</v>
      </c>
      <c r="C9242" s="98" t="s">
        <v>80</v>
      </c>
      <c r="D9242" s="106">
        <v>43497</v>
      </c>
      <c r="E9242" s="98" t="s">
        <v>192</v>
      </c>
      <c r="F9242" s="100">
        <v>43405</v>
      </c>
      <c r="G9242" s="98">
        <v>11.83</v>
      </c>
      <c r="H9242" s="98">
        <v>1.56</v>
      </c>
    </row>
    <row r="9243" spans="1:8" x14ac:dyDescent="0.2">
      <c r="A9243" s="98" t="s">
        <v>71</v>
      </c>
      <c r="B9243" s="98" t="s">
        <v>54</v>
      </c>
      <c r="C9243" s="98" t="s">
        <v>80</v>
      </c>
      <c r="D9243" s="106">
        <v>43497</v>
      </c>
      <c r="E9243" s="98" t="s">
        <v>198</v>
      </c>
      <c r="F9243" s="100">
        <v>43405</v>
      </c>
      <c r="G9243" s="98">
        <v>308.83</v>
      </c>
      <c r="H9243" s="98">
        <v>-21.93</v>
      </c>
    </row>
    <row r="9244" spans="1:8" x14ac:dyDescent="0.2">
      <c r="A9244" s="98" t="s">
        <v>71</v>
      </c>
      <c r="B9244" s="98" t="s">
        <v>54</v>
      </c>
      <c r="C9244" s="98" t="s">
        <v>81</v>
      </c>
      <c r="D9244" s="106">
        <v>43497</v>
      </c>
      <c r="E9244" s="98" t="s">
        <v>195</v>
      </c>
      <c r="F9244" s="100">
        <v>43405</v>
      </c>
      <c r="G9244" s="98">
        <v>883</v>
      </c>
      <c r="H9244" s="98">
        <v>57.41</v>
      </c>
    </row>
    <row r="9245" spans="1:8" x14ac:dyDescent="0.2">
      <c r="A9245" s="98" t="s">
        <v>71</v>
      </c>
      <c r="B9245" s="98" t="s">
        <v>54</v>
      </c>
      <c r="C9245" s="98" t="s">
        <v>81</v>
      </c>
      <c r="D9245" s="106">
        <v>43497</v>
      </c>
      <c r="E9245" s="98" t="s">
        <v>194</v>
      </c>
      <c r="F9245" s="100">
        <v>43405</v>
      </c>
      <c r="G9245" s="98">
        <v>35.159999999999997</v>
      </c>
      <c r="H9245" s="98">
        <v>2.29</v>
      </c>
    </row>
    <row r="9246" spans="1:8" x14ac:dyDescent="0.2">
      <c r="A9246" s="98" t="s">
        <v>71</v>
      </c>
      <c r="B9246" s="98" t="s">
        <v>54</v>
      </c>
      <c r="C9246" s="98" t="s">
        <v>81</v>
      </c>
      <c r="D9246" s="106">
        <v>43497</v>
      </c>
      <c r="E9246" s="98" t="s">
        <v>198</v>
      </c>
      <c r="F9246" s="100">
        <v>43405</v>
      </c>
      <c r="G9246" s="98">
        <v>918.16</v>
      </c>
      <c r="H9246" s="98">
        <v>-32.15</v>
      </c>
    </row>
    <row r="9247" spans="1:8" x14ac:dyDescent="0.2">
      <c r="A9247" s="98" t="s">
        <v>71</v>
      </c>
      <c r="B9247" s="98" t="s">
        <v>54</v>
      </c>
      <c r="C9247" s="98" t="s">
        <v>81</v>
      </c>
      <c r="D9247" s="106">
        <v>43497</v>
      </c>
      <c r="E9247" s="98" t="s">
        <v>199</v>
      </c>
      <c r="F9247" s="100">
        <v>43405</v>
      </c>
      <c r="G9247" s="98">
        <v>918.16</v>
      </c>
      <c r="H9247" s="98">
        <v>32.15</v>
      </c>
    </row>
    <row r="9248" spans="1:8" x14ac:dyDescent="0.2">
      <c r="A9248" s="98" t="s">
        <v>71</v>
      </c>
      <c r="B9248" s="98" t="s">
        <v>54</v>
      </c>
      <c r="C9248" s="98" t="s">
        <v>82</v>
      </c>
      <c r="D9248" s="106">
        <v>43497</v>
      </c>
      <c r="E9248" s="98" t="s">
        <v>197</v>
      </c>
      <c r="F9248" s="100">
        <v>43405</v>
      </c>
      <c r="G9248" s="98">
        <v>272</v>
      </c>
      <c r="H9248" s="98">
        <v>25.57</v>
      </c>
    </row>
    <row r="9249" spans="1:8" x14ac:dyDescent="0.2">
      <c r="A9249" s="98" t="s">
        <v>71</v>
      </c>
      <c r="B9249" s="98" t="s">
        <v>54</v>
      </c>
      <c r="C9249" s="98" t="s">
        <v>82</v>
      </c>
      <c r="D9249" s="106">
        <v>43497</v>
      </c>
      <c r="E9249" s="98" t="s">
        <v>196</v>
      </c>
      <c r="F9249" s="100">
        <v>43405</v>
      </c>
      <c r="G9249" s="98">
        <v>10.84</v>
      </c>
      <c r="H9249" s="98">
        <v>1.01</v>
      </c>
    </row>
    <row r="9250" spans="1:8" x14ac:dyDescent="0.2">
      <c r="A9250" s="98" t="s">
        <v>71</v>
      </c>
      <c r="B9250" s="98" t="s">
        <v>54</v>
      </c>
      <c r="C9250" s="98" t="s">
        <v>82</v>
      </c>
      <c r="D9250" s="106">
        <v>43497</v>
      </c>
      <c r="E9250" s="98" t="s">
        <v>198</v>
      </c>
      <c r="F9250" s="100">
        <v>43405</v>
      </c>
      <c r="G9250" s="98">
        <v>282.83999999999997</v>
      </c>
      <c r="H9250" s="98">
        <v>-14.71</v>
      </c>
    </row>
    <row r="9251" spans="1:8" x14ac:dyDescent="0.2">
      <c r="A9251" s="98" t="s">
        <v>71</v>
      </c>
      <c r="B9251" s="98" t="s">
        <v>54</v>
      </c>
      <c r="C9251" s="98" t="s">
        <v>82</v>
      </c>
      <c r="D9251" s="106">
        <v>43497</v>
      </c>
      <c r="E9251" s="98" t="s">
        <v>199</v>
      </c>
      <c r="F9251" s="100">
        <v>43405</v>
      </c>
      <c r="G9251" s="98">
        <v>282.83999999999997</v>
      </c>
      <c r="H9251" s="98">
        <v>14.71</v>
      </c>
    </row>
    <row r="9252" spans="1:8" x14ac:dyDescent="0.2">
      <c r="A9252" s="98" t="s">
        <v>71</v>
      </c>
      <c r="B9252" s="98" t="s">
        <v>54</v>
      </c>
      <c r="C9252" s="98" t="s">
        <v>80</v>
      </c>
      <c r="D9252" s="106">
        <v>43497</v>
      </c>
      <c r="E9252" s="98" t="s">
        <v>199</v>
      </c>
      <c r="F9252" s="100">
        <v>43405</v>
      </c>
      <c r="G9252" s="98">
        <v>285.85000000000002</v>
      </c>
      <c r="H9252" s="98">
        <v>20.3</v>
      </c>
    </row>
    <row r="9253" spans="1:8" x14ac:dyDescent="0.2">
      <c r="A9253" s="98" t="s">
        <v>71</v>
      </c>
      <c r="B9253" s="98" t="s">
        <v>54</v>
      </c>
      <c r="C9253" s="98" t="s">
        <v>80</v>
      </c>
      <c r="D9253" s="106">
        <v>43497</v>
      </c>
      <c r="E9253" s="98" t="s">
        <v>193</v>
      </c>
      <c r="F9253" s="100">
        <v>43405</v>
      </c>
      <c r="G9253" s="98">
        <v>274</v>
      </c>
      <c r="H9253" s="98">
        <v>36.159999999999997</v>
      </c>
    </row>
    <row r="9254" spans="1:8" x14ac:dyDescent="0.2">
      <c r="A9254" s="98" t="s">
        <v>71</v>
      </c>
      <c r="B9254" s="98" t="s">
        <v>54</v>
      </c>
      <c r="C9254" s="98" t="s">
        <v>80</v>
      </c>
      <c r="D9254" s="106">
        <v>43497</v>
      </c>
      <c r="E9254" s="98" t="s">
        <v>192</v>
      </c>
      <c r="F9254" s="100">
        <v>43405</v>
      </c>
      <c r="G9254" s="98">
        <v>11.85</v>
      </c>
      <c r="H9254" s="98">
        <v>1.57</v>
      </c>
    </row>
    <row r="9255" spans="1:8" x14ac:dyDescent="0.2">
      <c r="A9255" s="98" t="s">
        <v>71</v>
      </c>
      <c r="B9255" s="98" t="s">
        <v>54</v>
      </c>
      <c r="C9255" s="98" t="s">
        <v>80</v>
      </c>
      <c r="D9255" s="106">
        <v>43497</v>
      </c>
      <c r="E9255" s="98" t="s">
        <v>198</v>
      </c>
      <c r="F9255" s="100">
        <v>43405</v>
      </c>
      <c r="G9255" s="98">
        <v>285.85000000000002</v>
      </c>
      <c r="H9255" s="98">
        <v>-20.3</v>
      </c>
    </row>
    <row r="9256" spans="1:8" x14ac:dyDescent="0.2">
      <c r="A9256" s="98" t="s">
        <v>71</v>
      </c>
      <c r="B9256" s="98" t="s">
        <v>54</v>
      </c>
      <c r="C9256" s="98" t="s">
        <v>81</v>
      </c>
      <c r="D9256" s="106">
        <v>43497</v>
      </c>
      <c r="E9256" s="98" t="s">
        <v>198</v>
      </c>
      <c r="F9256" s="100">
        <v>43405</v>
      </c>
      <c r="G9256" s="98">
        <v>1184.93</v>
      </c>
      <c r="H9256" s="98">
        <v>-41.47</v>
      </c>
    </row>
    <row r="9257" spans="1:8" x14ac:dyDescent="0.2">
      <c r="A9257" s="98" t="s">
        <v>71</v>
      </c>
      <c r="B9257" s="98" t="s">
        <v>54</v>
      </c>
      <c r="C9257" s="98" t="s">
        <v>81</v>
      </c>
      <c r="D9257" s="106">
        <v>43497</v>
      </c>
      <c r="E9257" s="98" t="s">
        <v>195</v>
      </c>
      <c r="F9257" s="100">
        <v>43405</v>
      </c>
      <c r="G9257" s="98">
        <v>1135.74</v>
      </c>
      <c r="H9257" s="98">
        <v>73.83</v>
      </c>
    </row>
    <row r="9258" spans="1:8" x14ac:dyDescent="0.2">
      <c r="A9258" s="98" t="s">
        <v>71</v>
      </c>
      <c r="B9258" s="98" t="s">
        <v>54</v>
      </c>
      <c r="C9258" s="98" t="s">
        <v>81</v>
      </c>
      <c r="D9258" s="106">
        <v>43497</v>
      </c>
      <c r="E9258" s="98" t="s">
        <v>194</v>
      </c>
      <c r="F9258" s="100">
        <v>43405</v>
      </c>
      <c r="G9258" s="98">
        <v>49.19</v>
      </c>
      <c r="H9258" s="98">
        <v>3.19</v>
      </c>
    </row>
    <row r="9259" spans="1:8" x14ac:dyDescent="0.2">
      <c r="A9259" s="98" t="s">
        <v>71</v>
      </c>
      <c r="B9259" s="98" t="s">
        <v>54</v>
      </c>
      <c r="C9259" s="98" t="s">
        <v>81</v>
      </c>
      <c r="D9259" s="106">
        <v>43497</v>
      </c>
      <c r="E9259" s="98" t="s">
        <v>199</v>
      </c>
      <c r="F9259" s="100">
        <v>43405</v>
      </c>
      <c r="G9259" s="98">
        <v>1184.93</v>
      </c>
      <c r="H9259" s="98">
        <v>41.47</v>
      </c>
    </row>
    <row r="9260" spans="1:8" x14ac:dyDescent="0.2">
      <c r="A9260" s="98" t="s">
        <v>71</v>
      </c>
      <c r="B9260" s="98" t="s">
        <v>54</v>
      </c>
      <c r="C9260" s="98" t="s">
        <v>82</v>
      </c>
      <c r="D9260" s="106">
        <v>43497</v>
      </c>
      <c r="E9260" s="98" t="s">
        <v>199</v>
      </c>
      <c r="F9260" s="100">
        <v>43405</v>
      </c>
      <c r="G9260" s="98">
        <v>262.85000000000002</v>
      </c>
      <c r="H9260" s="98">
        <v>13.67</v>
      </c>
    </row>
    <row r="9261" spans="1:8" x14ac:dyDescent="0.2">
      <c r="A9261" s="98" t="s">
        <v>71</v>
      </c>
      <c r="B9261" s="98" t="s">
        <v>54</v>
      </c>
      <c r="C9261" s="98" t="s">
        <v>82</v>
      </c>
      <c r="D9261" s="106">
        <v>43497</v>
      </c>
      <c r="E9261" s="98" t="s">
        <v>197</v>
      </c>
      <c r="F9261" s="100">
        <v>43405</v>
      </c>
      <c r="G9261" s="98">
        <v>252</v>
      </c>
      <c r="H9261" s="98">
        <v>23.68</v>
      </c>
    </row>
    <row r="9262" spans="1:8" x14ac:dyDescent="0.2">
      <c r="A9262" s="98" t="s">
        <v>71</v>
      </c>
      <c r="B9262" s="98" t="s">
        <v>54</v>
      </c>
      <c r="C9262" s="98" t="s">
        <v>82</v>
      </c>
      <c r="D9262" s="106">
        <v>43497</v>
      </c>
      <c r="E9262" s="98" t="s">
        <v>196</v>
      </c>
      <c r="F9262" s="100">
        <v>43405</v>
      </c>
      <c r="G9262" s="98">
        <v>10.85</v>
      </c>
      <c r="H9262" s="98">
        <v>1.02</v>
      </c>
    </row>
    <row r="9263" spans="1:8" x14ac:dyDescent="0.2">
      <c r="A9263" s="98" t="s">
        <v>71</v>
      </c>
      <c r="B9263" s="98" t="s">
        <v>54</v>
      </c>
      <c r="C9263" s="98" t="s">
        <v>82</v>
      </c>
      <c r="D9263" s="106">
        <v>43497</v>
      </c>
      <c r="E9263" s="98" t="s">
        <v>198</v>
      </c>
      <c r="F9263" s="100">
        <v>43405</v>
      </c>
      <c r="G9263" s="98">
        <v>262.85000000000002</v>
      </c>
      <c r="H9263" s="98">
        <v>-13.67</v>
      </c>
    </row>
    <row r="9264" spans="1:8" x14ac:dyDescent="0.2">
      <c r="A9264" s="98" t="s">
        <v>71</v>
      </c>
      <c r="B9264" s="98" t="s">
        <v>54</v>
      </c>
      <c r="C9264" s="98" t="s">
        <v>80</v>
      </c>
      <c r="D9264" s="106">
        <v>43497</v>
      </c>
      <c r="E9264" s="98" t="s">
        <v>199</v>
      </c>
      <c r="F9264" s="100">
        <v>43405</v>
      </c>
      <c r="G9264" s="98">
        <v>289.87</v>
      </c>
      <c r="H9264" s="98">
        <v>20.59</v>
      </c>
    </row>
    <row r="9265" spans="1:8" x14ac:dyDescent="0.2">
      <c r="A9265" s="98" t="s">
        <v>71</v>
      </c>
      <c r="B9265" s="98" t="s">
        <v>54</v>
      </c>
      <c r="C9265" s="98" t="s">
        <v>80</v>
      </c>
      <c r="D9265" s="106">
        <v>43497</v>
      </c>
      <c r="E9265" s="98" t="s">
        <v>193</v>
      </c>
      <c r="F9265" s="100">
        <v>43405</v>
      </c>
      <c r="G9265" s="98">
        <v>279</v>
      </c>
      <c r="H9265" s="98">
        <v>36.83</v>
      </c>
    </row>
    <row r="9266" spans="1:8" x14ac:dyDescent="0.2">
      <c r="A9266" s="98" t="s">
        <v>71</v>
      </c>
      <c r="B9266" s="98" t="s">
        <v>54</v>
      </c>
      <c r="C9266" s="98" t="s">
        <v>80</v>
      </c>
      <c r="D9266" s="106">
        <v>43497</v>
      </c>
      <c r="E9266" s="98" t="s">
        <v>192</v>
      </c>
      <c r="F9266" s="100">
        <v>43405</v>
      </c>
      <c r="G9266" s="98">
        <v>10.87</v>
      </c>
      <c r="H9266" s="98">
        <v>1.44</v>
      </c>
    </row>
    <row r="9267" spans="1:8" x14ac:dyDescent="0.2">
      <c r="A9267" s="98" t="s">
        <v>71</v>
      </c>
      <c r="B9267" s="98" t="s">
        <v>54</v>
      </c>
      <c r="C9267" s="98" t="s">
        <v>80</v>
      </c>
      <c r="D9267" s="106">
        <v>43497</v>
      </c>
      <c r="E9267" s="98" t="s">
        <v>198</v>
      </c>
      <c r="F9267" s="100">
        <v>43405</v>
      </c>
      <c r="G9267" s="98">
        <v>289.87</v>
      </c>
      <c r="H9267" s="98">
        <v>-20.59</v>
      </c>
    </row>
    <row r="9268" spans="1:8" x14ac:dyDescent="0.2">
      <c r="A9268" s="98" t="s">
        <v>71</v>
      </c>
      <c r="B9268" s="98" t="s">
        <v>54</v>
      </c>
      <c r="C9268" s="98" t="s">
        <v>81</v>
      </c>
      <c r="D9268" s="106">
        <v>43497</v>
      </c>
      <c r="E9268" s="98" t="s">
        <v>199</v>
      </c>
      <c r="F9268" s="100">
        <v>43405</v>
      </c>
      <c r="G9268" s="98">
        <v>1155.29</v>
      </c>
      <c r="H9268" s="98">
        <v>40.44</v>
      </c>
    </row>
    <row r="9269" spans="1:8" x14ac:dyDescent="0.2">
      <c r="A9269" s="98" t="s">
        <v>71</v>
      </c>
      <c r="B9269" s="98" t="s">
        <v>54</v>
      </c>
      <c r="C9269" s="98" t="s">
        <v>81</v>
      </c>
      <c r="D9269" s="106">
        <v>43497</v>
      </c>
      <c r="E9269" s="98" t="s">
        <v>195</v>
      </c>
      <c r="F9269" s="100">
        <v>43405</v>
      </c>
      <c r="G9269" s="98">
        <v>1112</v>
      </c>
      <c r="H9269" s="98">
        <v>72.290000000000006</v>
      </c>
    </row>
    <row r="9270" spans="1:8" x14ac:dyDescent="0.2">
      <c r="A9270" s="98" t="s">
        <v>71</v>
      </c>
      <c r="B9270" s="98" t="s">
        <v>54</v>
      </c>
      <c r="C9270" s="98" t="s">
        <v>81</v>
      </c>
      <c r="D9270" s="106">
        <v>43497</v>
      </c>
      <c r="E9270" s="98" t="s">
        <v>194</v>
      </c>
      <c r="F9270" s="100">
        <v>43405</v>
      </c>
      <c r="G9270" s="98">
        <v>43.29</v>
      </c>
      <c r="H9270" s="98">
        <v>2.82</v>
      </c>
    </row>
    <row r="9271" spans="1:8" x14ac:dyDescent="0.2">
      <c r="A9271" s="98" t="s">
        <v>71</v>
      </c>
      <c r="B9271" s="98" t="s">
        <v>54</v>
      </c>
      <c r="C9271" s="98" t="s">
        <v>81</v>
      </c>
      <c r="D9271" s="106">
        <v>43497</v>
      </c>
      <c r="E9271" s="98" t="s">
        <v>198</v>
      </c>
      <c r="F9271" s="100">
        <v>43405</v>
      </c>
      <c r="G9271" s="98">
        <v>1155.29</v>
      </c>
      <c r="H9271" s="98">
        <v>-40.44</v>
      </c>
    </row>
    <row r="9272" spans="1:8" x14ac:dyDescent="0.2">
      <c r="A9272" s="98" t="s">
        <v>71</v>
      </c>
      <c r="B9272" s="98" t="s">
        <v>54</v>
      </c>
      <c r="C9272" s="98" t="s">
        <v>82</v>
      </c>
      <c r="D9272" s="106">
        <v>43497</v>
      </c>
      <c r="E9272" s="98" t="s">
        <v>199</v>
      </c>
      <c r="F9272" s="100">
        <v>43405</v>
      </c>
      <c r="G9272" s="98">
        <v>252.46</v>
      </c>
      <c r="H9272" s="98">
        <v>13.11</v>
      </c>
    </row>
    <row r="9273" spans="1:8" x14ac:dyDescent="0.2">
      <c r="A9273" s="98" t="s">
        <v>71</v>
      </c>
      <c r="B9273" s="98" t="s">
        <v>54</v>
      </c>
      <c r="C9273" s="98" t="s">
        <v>82</v>
      </c>
      <c r="D9273" s="106">
        <v>43497</v>
      </c>
      <c r="E9273" s="98" t="s">
        <v>197</v>
      </c>
      <c r="F9273" s="100">
        <v>43405</v>
      </c>
      <c r="G9273" s="98">
        <v>243</v>
      </c>
      <c r="H9273" s="98">
        <v>22.85</v>
      </c>
    </row>
    <row r="9274" spans="1:8" x14ac:dyDescent="0.2">
      <c r="A9274" s="98" t="s">
        <v>71</v>
      </c>
      <c r="B9274" s="98" t="s">
        <v>54</v>
      </c>
      <c r="C9274" s="98" t="s">
        <v>82</v>
      </c>
      <c r="D9274" s="106">
        <v>43497</v>
      </c>
      <c r="E9274" s="98" t="s">
        <v>196</v>
      </c>
      <c r="F9274" s="100">
        <v>43405</v>
      </c>
      <c r="G9274" s="98">
        <v>9.4600000000000009</v>
      </c>
      <c r="H9274" s="98">
        <v>0.88</v>
      </c>
    </row>
    <row r="9275" spans="1:8" x14ac:dyDescent="0.2">
      <c r="A9275" s="98" t="s">
        <v>71</v>
      </c>
      <c r="B9275" s="98" t="s">
        <v>54</v>
      </c>
      <c r="C9275" s="98" t="s">
        <v>82</v>
      </c>
      <c r="D9275" s="106">
        <v>43497</v>
      </c>
      <c r="E9275" s="98" t="s">
        <v>198</v>
      </c>
      <c r="F9275" s="100">
        <v>43405</v>
      </c>
      <c r="G9275" s="98">
        <v>252.46</v>
      </c>
      <c r="H9275" s="98">
        <v>-13.11</v>
      </c>
    </row>
    <row r="9276" spans="1:8" x14ac:dyDescent="0.2">
      <c r="A9276" s="98" t="s">
        <v>71</v>
      </c>
      <c r="B9276" s="98" t="s">
        <v>54</v>
      </c>
      <c r="C9276" s="98" t="s">
        <v>80</v>
      </c>
      <c r="D9276" s="106">
        <v>43497</v>
      </c>
      <c r="E9276" s="98" t="s">
        <v>199</v>
      </c>
      <c r="F9276" s="100">
        <v>43405</v>
      </c>
      <c r="G9276" s="98">
        <v>170.24</v>
      </c>
      <c r="H9276" s="98">
        <v>12.09</v>
      </c>
    </row>
    <row r="9277" spans="1:8" x14ac:dyDescent="0.2">
      <c r="A9277" s="98" t="s">
        <v>71</v>
      </c>
      <c r="B9277" s="98" t="s">
        <v>54</v>
      </c>
      <c r="C9277" s="98" t="s">
        <v>80</v>
      </c>
      <c r="D9277" s="106">
        <v>43497</v>
      </c>
      <c r="E9277" s="98" t="s">
        <v>193</v>
      </c>
      <c r="F9277" s="100">
        <v>43405</v>
      </c>
      <c r="G9277" s="98">
        <v>164</v>
      </c>
      <c r="H9277" s="98">
        <v>21.64</v>
      </c>
    </row>
    <row r="9278" spans="1:8" x14ac:dyDescent="0.2">
      <c r="A9278" s="98" t="s">
        <v>71</v>
      </c>
      <c r="B9278" s="98" t="s">
        <v>54</v>
      </c>
      <c r="C9278" s="98" t="s">
        <v>80</v>
      </c>
      <c r="D9278" s="106">
        <v>43497</v>
      </c>
      <c r="E9278" s="98" t="s">
        <v>192</v>
      </c>
      <c r="F9278" s="100">
        <v>43405</v>
      </c>
      <c r="G9278" s="98">
        <v>6.24</v>
      </c>
      <c r="H9278" s="98">
        <v>0.82</v>
      </c>
    </row>
    <row r="9279" spans="1:8" x14ac:dyDescent="0.2">
      <c r="A9279" s="98" t="s">
        <v>71</v>
      </c>
      <c r="B9279" s="98" t="s">
        <v>54</v>
      </c>
      <c r="C9279" s="98" t="s">
        <v>80</v>
      </c>
      <c r="D9279" s="106">
        <v>43497</v>
      </c>
      <c r="E9279" s="98" t="s">
        <v>198</v>
      </c>
      <c r="F9279" s="100">
        <v>43405</v>
      </c>
      <c r="G9279" s="98">
        <v>170.24</v>
      </c>
      <c r="H9279" s="98">
        <v>-12.09</v>
      </c>
    </row>
    <row r="9280" spans="1:8" x14ac:dyDescent="0.2">
      <c r="A9280" s="98" t="s">
        <v>71</v>
      </c>
      <c r="B9280" s="98" t="s">
        <v>54</v>
      </c>
      <c r="C9280" s="98" t="s">
        <v>81</v>
      </c>
      <c r="D9280" s="106">
        <v>43497</v>
      </c>
      <c r="E9280" s="98" t="s">
        <v>195</v>
      </c>
      <c r="F9280" s="100">
        <v>43405</v>
      </c>
      <c r="G9280" s="98">
        <v>730</v>
      </c>
      <c r="H9280" s="98">
        <v>47.46</v>
      </c>
    </row>
    <row r="9281" spans="1:8" x14ac:dyDescent="0.2">
      <c r="A9281" s="98" t="s">
        <v>71</v>
      </c>
      <c r="B9281" s="98" t="s">
        <v>54</v>
      </c>
      <c r="C9281" s="98" t="s">
        <v>81</v>
      </c>
      <c r="D9281" s="106">
        <v>43497</v>
      </c>
      <c r="E9281" s="98" t="s">
        <v>194</v>
      </c>
      <c r="F9281" s="100">
        <v>43405</v>
      </c>
      <c r="G9281" s="98">
        <v>27.79</v>
      </c>
      <c r="H9281" s="98">
        <v>1.81</v>
      </c>
    </row>
    <row r="9282" spans="1:8" x14ac:dyDescent="0.2">
      <c r="A9282" s="98" t="s">
        <v>71</v>
      </c>
      <c r="B9282" s="98" t="s">
        <v>54</v>
      </c>
      <c r="C9282" s="98" t="s">
        <v>81</v>
      </c>
      <c r="D9282" s="106">
        <v>43497</v>
      </c>
      <c r="E9282" s="98" t="s">
        <v>198</v>
      </c>
      <c r="F9282" s="100">
        <v>43405</v>
      </c>
      <c r="G9282" s="98">
        <v>757.79</v>
      </c>
      <c r="H9282" s="98">
        <v>-26.53</v>
      </c>
    </row>
    <row r="9283" spans="1:8" x14ac:dyDescent="0.2">
      <c r="A9283" s="98" t="s">
        <v>71</v>
      </c>
      <c r="B9283" s="98" t="s">
        <v>54</v>
      </c>
      <c r="C9283" s="98" t="s">
        <v>81</v>
      </c>
      <c r="D9283" s="106">
        <v>43497</v>
      </c>
      <c r="E9283" s="98" t="s">
        <v>199</v>
      </c>
      <c r="F9283" s="100">
        <v>43405</v>
      </c>
      <c r="G9283" s="98">
        <v>757.79</v>
      </c>
      <c r="H9283" s="98">
        <v>26.53</v>
      </c>
    </row>
    <row r="9284" spans="1:8" x14ac:dyDescent="0.2">
      <c r="A9284" s="98" t="s">
        <v>71</v>
      </c>
      <c r="B9284" s="98" t="s">
        <v>54</v>
      </c>
      <c r="C9284" s="98" t="s">
        <v>82</v>
      </c>
      <c r="D9284" s="106">
        <v>43497</v>
      </c>
      <c r="E9284" s="98" t="s">
        <v>199</v>
      </c>
      <c r="F9284" s="100">
        <v>43405</v>
      </c>
      <c r="G9284" s="98">
        <v>159.86000000000001</v>
      </c>
      <c r="H9284" s="98">
        <v>8.3000000000000007</v>
      </c>
    </row>
    <row r="9285" spans="1:8" x14ac:dyDescent="0.2">
      <c r="A9285" s="98" t="s">
        <v>71</v>
      </c>
      <c r="B9285" s="98" t="s">
        <v>54</v>
      </c>
      <c r="C9285" s="98" t="s">
        <v>82</v>
      </c>
      <c r="D9285" s="106">
        <v>43497</v>
      </c>
      <c r="E9285" s="98" t="s">
        <v>197</v>
      </c>
      <c r="F9285" s="100">
        <v>43405</v>
      </c>
      <c r="G9285" s="98">
        <v>154</v>
      </c>
      <c r="H9285" s="98">
        <v>14.47</v>
      </c>
    </row>
    <row r="9286" spans="1:8" x14ac:dyDescent="0.2">
      <c r="A9286" s="98" t="s">
        <v>71</v>
      </c>
      <c r="B9286" s="98" t="s">
        <v>54</v>
      </c>
      <c r="C9286" s="98" t="s">
        <v>82</v>
      </c>
      <c r="D9286" s="106">
        <v>43497</v>
      </c>
      <c r="E9286" s="98" t="s">
        <v>196</v>
      </c>
      <c r="F9286" s="100">
        <v>43405</v>
      </c>
      <c r="G9286" s="98">
        <v>5.86</v>
      </c>
      <c r="H9286" s="98">
        <v>0.54</v>
      </c>
    </row>
    <row r="9287" spans="1:8" x14ac:dyDescent="0.2">
      <c r="A9287" s="98" t="s">
        <v>71</v>
      </c>
      <c r="B9287" s="98" t="s">
        <v>54</v>
      </c>
      <c r="C9287" s="98" t="s">
        <v>82</v>
      </c>
      <c r="D9287" s="106">
        <v>43497</v>
      </c>
      <c r="E9287" s="98" t="s">
        <v>198</v>
      </c>
      <c r="F9287" s="100">
        <v>43405</v>
      </c>
      <c r="G9287" s="98">
        <v>159.86000000000001</v>
      </c>
      <c r="H9287" s="98">
        <v>-8.3000000000000007</v>
      </c>
    </row>
    <row r="9288" spans="1:8" x14ac:dyDescent="0.2">
      <c r="A9288" s="98" t="s">
        <v>71</v>
      </c>
      <c r="B9288" s="98" t="s">
        <v>55</v>
      </c>
      <c r="C9288" s="98" t="s">
        <v>80</v>
      </c>
      <c r="D9288" s="106">
        <v>43101</v>
      </c>
      <c r="E9288" s="98" t="s">
        <v>198</v>
      </c>
      <c r="F9288" s="100">
        <v>43101</v>
      </c>
      <c r="G9288" s="98">
        <v>3440.05</v>
      </c>
      <c r="H9288" s="98">
        <v>-182.34</v>
      </c>
    </row>
    <row r="9289" spans="1:8" x14ac:dyDescent="0.2">
      <c r="A9289" s="98" t="s">
        <v>71</v>
      </c>
      <c r="B9289" s="98" t="s">
        <v>55</v>
      </c>
      <c r="C9289" s="98" t="s">
        <v>80</v>
      </c>
      <c r="D9289" s="106">
        <v>43101</v>
      </c>
      <c r="E9289" s="98" t="s">
        <v>193</v>
      </c>
      <c r="F9289" s="100">
        <v>43101</v>
      </c>
      <c r="G9289" s="98">
        <v>3291.61</v>
      </c>
      <c r="H9289" s="98">
        <v>434.48</v>
      </c>
    </row>
    <row r="9290" spans="1:8" x14ac:dyDescent="0.2">
      <c r="A9290" s="98" t="s">
        <v>71</v>
      </c>
      <c r="B9290" s="98" t="s">
        <v>55</v>
      </c>
      <c r="C9290" s="98" t="s">
        <v>80</v>
      </c>
      <c r="D9290" s="106">
        <v>43101</v>
      </c>
      <c r="E9290" s="98" t="s">
        <v>192</v>
      </c>
      <c r="F9290" s="100">
        <v>43101</v>
      </c>
      <c r="G9290" s="98">
        <v>148.44</v>
      </c>
      <c r="H9290" s="98">
        <v>19.63</v>
      </c>
    </row>
    <row r="9291" spans="1:8" x14ac:dyDescent="0.2">
      <c r="A9291" s="98" t="s">
        <v>71</v>
      </c>
      <c r="B9291" s="98" t="s">
        <v>55</v>
      </c>
      <c r="C9291" s="98" t="s">
        <v>80</v>
      </c>
      <c r="D9291" s="106">
        <v>43101</v>
      </c>
      <c r="E9291" s="98" t="s">
        <v>199</v>
      </c>
      <c r="F9291" s="100">
        <v>43101</v>
      </c>
      <c r="G9291" s="98">
        <v>3440.05</v>
      </c>
      <c r="H9291" s="98">
        <v>182.34</v>
      </c>
    </row>
    <row r="9292" spans="1:8" x14ac:dyDescent="0.2">
      <c r="A9292" s="98" t="s">
        <v>71</v>
      </c>
      <c r="B9292" s="98" t="s">
        <v>55</v>
      </c>
      <c r="C9292" s="98" t="s">
        <v>80</v>
      </c>
      <c r="D9292" s="106">
        <v>43101</v>
      </c>
      <c r="E9292" s="98" t="s">
        <v>198</v>
      </c>
      <c r="F9292" s="100">
        <v>43101</v>
      </c>
      <c r="G9292" s="98">
        <v>48012.63</v>
      </c>
      <c r="H9292" s="98">
        <v>-2544.69</v>
      </c>
    </row>
    <row r="9293" spans="1:8" x14ac:dyDescent="0.2">
      <c r="A9293" s="98" t="s">
        <v>71</v>
      </c>
      <c r="B9293" s="98" t="s">
        <v>55</v>
      </c>
      <c r="C9293" s="98" t="s">
        <v>80</v>
      </c>
      <c r="D9293" s="106">
        <v>43101</v>
      </c>
      <c r="E9293" s="98" t="s">
        <v>193</v>
      </c>
      <c r="F9293" s="100">
        <v>43101</v>
      </c>
      <c r="G9293" s="98">
        <v>45940.69</v>
      </c>
      <c r="H9293" s="98">
        <v>6064.2</v>
      </c>
    </row>
    <row r="9294" spans="1:8" x14ac:dyDescent="0.2">
      <c r="A9294" s="98" t="s">
        <v>71</v>
      </c>
      <c r="B9294" s="98" t="s">
        <v>55</v>
      </c>
      <c r="C9294" s="98" t="s">
        <v>80</v>
      </c>
      <c r="D9294" s="106">
        <v>43101</v>
      </c>
      <c r="E9294" s="98" t="s">
        <v>192</v>
      </c>
      <c r="F9294" s="100">
        <v>43101</v>
      </c>
      <c r="G9294" s="98">
        <v>2071.94</v>
      </c>
      <c r="H9294" s="98">
        <v>273.51</v>
      </c>
    </row>
    <row r="9295" spans="1:8" x14ac:dyDescent="0.2">
      <c r="A9295" s="98" t="s">
        <v>71</v>
      </c>
      <c r="B9295" s="98" t="s">
        <v>55</v>
      </c>
      <c r="C9295" s="98" t="s">
        <v>80</v>
      </c>
      <c r="D9295" s="106">
        <v>43101</v>
      </c>
      <c r="E9295" s="98" t="s">
        <v>199</v>
      </c>
      <c r="F9295" s="100">
        <v>43101</v>
      </c>
      <c r="G9295" s="98">
        <v>48012.63</v>
      </c>
      <c r="H9295" s="98">
        <v>2544.69</v>
      </c>
    </row>
    <row r="9296" spans="1:8" x14ac:dyDescent="0.2">
      <c r="A9296" s="98" t="s">
        <v>71</v>
      </c>
      <c r="B9296" s="98" t="s">
        <v>55</v>
      </c>
      <c r="C9296" s="98" t="s">
        <v>81</v>
      </c>
      <c r="D9296" s="106">
        <v>43101</v>
      </c>
      <c r="E9296" s="98" t="s">
        <v>198</v>
      </c>
      <c r="F9296" s="100">
        <v>43101</v>
      </c>
      <c r="G9296" s="98">
        <v>167469.78</v>
      </c>
      <c r="H9296" s="98">
        <v>-4354.17</v>
      </c>
    </row>
    <row r="9297" spans="1:8" x14ac:dyDescent="0.2">
      <c r="A9297" s="98" t="s">
        <v>71</v>
      </c>
      <c r="B9297" s="98" t="s">
        <v>55</v>
      </c>
      <c r="C9297" s="98" t="s">
        <v>81</v>
      </c>
      <c r="D9297" s="106">
        <v>43101</v>
      </c>
      <c r="E9297" s="98" t="s">
        <v>195</v>
      </c>
      <c r="F9297" s="100">
        <v>43101</v>
      </c>
      <c r="G9297" s="98">
        <v>160242.81</v>
      </c>
      <c r="H9297" s="98">
        <v>10415.82</v>
      </c>
    </row>
    <row r="9298" spans="1:8" x14ac:dyDescent="0.2">
      <c r="A9298" s="98" t="s">
        <v>71</v>
      </c>
      <c r="B9298" s="98" t="s">
        <v>55</v>
      </c>
      <c r="C9298" s="98" t="s">
        <v>81</v>
      </c>
      <c r="D9298" s="106">
        <v>43101</v>
      </c>
      <c r="E9298" s="98" t="s">
        <v>194</v>
      </c>
      <c r="F9298" s="100">
        <v>43101</v>
      </c>
      <c r="G9298" s="98">
        <v>7226.97</v>
      </c>
      <c r="H9298" s="98">
        <v>469.75</v>
      </c>
    </row>
    <row r="9299" spans="1:8" x14ac:dyDescent="0.2">
      <c r="A9299" s="98" t="s">
        <v>71</v>
      </c>
      <c r="B9299" s="98" t="s">
        <v>55</v>
      </c>
      <c r="C9299" s="98" t="s">
        <v>81</v>
      </c>
      <c r="D9299" s="106">
        <v>43101</v>
      </c>
      <c r="E9299" s="98" t="s">
        <v>199</v>
      </c>
      <c r="F9299" s="100">
        <v>43101</v>
      </c>
      <c r="G9299" s="98">
        <v>167469.78</v>
      </c>
      <c r="H9299" s="98">
        <v>4354.17</v>
      </c>
    </row>
    <row r="9300" spans="1:8" x14ac:dyDescent="0.2">
      <c r="A9300" s="98" t="s">
        <v>71</v>
      </c>
      <c r="B9300" s="98" t="s">
        <v>55</v>
      </c>
      <c r="C9300" s="98" t="s">
        <v>82</v>
      </c>
      <c r="D9300" s="106">
        <v>43101</v>
      </c>
      <c r="E9300" s="98" t="s">
        <v>199</v>
      </c>
      <c r="F9300" s="100">
        <v>43101</v>
      </c>
      <c r="G9300" s="98">
        <v>49960.3</v>
      </c>
      <c r="H9300" s="98">
        <v>1898.48</v>
      </c>
    </row>
    <row r="9301" spans="1:8" x14ac:dyDescent="0.2">
      <c r="A9301" s="98" t="s">
        <v>71</v>
      </c>
      <c r="B9301" s="98" t="s">
        <v>55</v>
      </c>
      <c r="C9301" s="98" t="s">
        <v>82</v>
      </c>
      <c r="D9301" s="106">
        <v>43101</v>
      </c>
      <c r="E9301" s="98" t="s">
        <v>198</v>
      </c>
      <c r="F9301" s="100">
        <v>43101</v>
      </c>
      <c r="G9301" s="98">
        <v>49960.3</v>
      </c>
      <c r="H9301" s="98">
        <v>-1898.48</v>
      </c>
    </row>
    <row r="9302" spans="1:8" x14ac:dyDescent="0.2">
      <c r="A9302" s="98" t="s">
        <v>71</v>
      </c>
      <c r="B9302" s="98" t="s">
        <v>55</v>
      </c>
      <c r="C9302" s="98" t="s">
        <v>82</v>
      </c>
      <c r="D9302" s="106">
        <v>43101</v>
      </c>
      <c r="E9302" s="98" t="s">
        <v>197</v>
      </c>
      <c r="F9302" s="100">
        <v>43101</v>
      </c>
      <c r="G9302" s="98">
        <v>47804.33</v>
      </c>
      <c r="H9302" s="98">
        <v>4541.37</v>
      </c>
    </row>
    <row r="9303" spans="1:8" x14ac:dyDescent="0.2">
      <c r="A9303" s="98" t="s">
        <v>71</v>
      </c>
      <c r="B9303" s="98" t="s">
        <v>55</v>
      </c>
      <c r="C9303" s="98" t="s">
        <v>82</v>
      </c>
      <c r="D9303" s="106">
        <v>43101</v>
      </c>
      <c r="E9303" s="98" t="s">
        <v>196</v>
      </c>
      <c r="F9303" s="100">
        <v>43101</v>
      </c>
      <c r="G9303" s="98">
        <v>2155.9699999999998</v>
      </c>
      <c r="H9303" s="98">
        <v>204.81</v>
      </c>
    </row>
    <row r="9304" spans="1:8" x14ac:dyDescent="0.2">
      <c r="A9304" s="98" t="s">
        <v>71</v>
      </c>
      <c r="B9304" s="98" t="s">
        <v>55</v>
      </c>
      <c r="C9304" s="98" t="s">
        <v>81</v>
      </c>
      <c r="D9304" s="106">
        <v>43101</v>
      </c>
      <c r="E9304" s="98" t="s">
        <v>199</v>
      </c>
      <c r="F9304" s="100">
        <v>43101</v>
      </c>
      <c r="G9304" s="98">
        <v>12067.19</v>
      </c>
      <c r="H9304" s="98">
        <v>313.73</v>
      </c>
    </row>
    <row r="9305" spans="1:8" x14ac:dyDescent="0.2">
      <c r="A9305" s="98" t="s">
        <v>71</v>
      </c>
      <c r="B9305" s="98" t="s">
        <v>55</v>
      </c>
      <c r="C9305" s="98" t="s">
        <v>81</v>
      </c>
      <c r="D9305" s="106">
        <v>43101</v>
      </c>
      <c r="E9305" s="98" t="s">
        <v>198</v>
      </c>
      <c r="F9305" s="100">
        <v>43101</v>
      </c>
      <c r="G9305" s="98">
        <v>12067.19</v>
      </c>
      <c r="H9305" s="98">
        <v>-313.73</v>
      </c>
    </row>
    <row r="9306" spans="1:8" x14ac:dyDescent="0.2">
      <c r="A9306" s="98" t="s">
        <v>71</v>
      </c>
      <c r="B9306" s="98" t="s">
        <v>55</v>
      </c>
      <c r="C9306" s="98" t="s">
        <v>81</v>
      </c>
      <c r="D9306" s="106">
        <v>43101</v>
      </c>
      <c r="E9306" s="98" t="s">
        <v>195</v>
      </c>
      <c r="F9306" s="100">
        <v>43101</v>
      </c>
      <c r="G9306" s="98">
        <v>11546.47</v>
      </c>
      <c r="H9306" s="98">
        <v>750.51</v>
      </c>
    </row>
    <row r="9307" spans="1:8" x14ac:dyDescent="0.2">
      <c r="A9307" s="98" t="s">
        <v>71</v>
      </c>
      <c r="B9307" s="98" t="s">
        <v>55</v>
      </c>
      <c r="C9307" s="98" t="s">
        <v>81</v>
      </c>
      <c r="D9307" s="106">
        <v>43101</v>
      </c>
      <c r="E9307" s="98" t="s">
        <v>194</v>
      </c>
      <c r="F9307" s="100">
        <v>43101</v>
      </c>
      <c r="G9307" s="98">
        <v>520.72</v>
      </c>
      <c r="H9307" s="98">
        <v>33.85</v>
      </c>
    </row>
    <row r="9308" spans="1:8" x14ac:dyDescent="0.2">
      <c r="A9308" s="98" t="s">
        <v>71</v>
      </c>
      <c r="B9308" s="98" t="s">
        <v>55</v>
      </c>
      <c r="C9308" s="98" t="s">
        <v>82</v>
      </c>
      <c r="D9308" s="106">
        <v>43101</v>
      </c>
      <c r="E9308" s="98" t="s">
        <v>198</v>
      </c>
      <c r="F9308" s="100">
        <v>43101</v>
      </c>
      <c r="G9308" s="98">
        <v>3259.96</v>
      </c>
      <c r="H9308" s="98">
        <v>-123.88</v>
      </c>
    </row>
    <row r="9309" spans="1:8" x14ac:dyDescent="0.2">
      <c r="A9309" s="98" t="s">
        <v>71</v>
      </c>
      <c r="B9309" s="98" t="s">
        <v>55</v>
      </c>
      <c r="C9309" s="98" t="s">
        <v>82</v>
      </c>
      <c r="D9309" s="106">
        <v>43101</v>
      </c>
      <c r="E9309" s="98" t="s">
        <v>197</v>
      </c>
      <c r="F9309" s="100">
        <v>43101</v>
      </c>
      <c r="G9309" s="98">
        <v>3119.29</v>
      </c>
      <c r="H9309" s="98">
        <v>296.3</v>
      </c>
    </row>
    <row r="9310" spans="1:8" x14ac:dyDescent="0.2">
      <c r="A9310" s="98" t="s">
        <v>71</v>
      </c>
      <c r="B9310" s="98" t="s">
        <v>55</v>
      </c>
      <c r="C9310" s="98" t="s">
        <v>82</v>
      </c>
      <c r="D9310" s="106">
        <v>43101</v>
      </c>
      <c r="E9310" s="98" t="s">
        <v>196</v>
      </c>
      <c r="F9310" s="100">
        <v>43101</v>
      </c>
      <c r="G9310" s="98">
        <v>140.66999999999999</v>
      </c>
      <c r="H9310" s="98">
        <v>13.35</v>
      </c>
    </row>
    <row r="9311" spans="1:8" x14ac:dyDescent="0.2">
      <c r="A9311" s="98" t="s">
        <v>71</v>
      </c>
      <c r="B9311" s="98" t="s">
        <v>55</v>
      </c>
      <c r="C9311" s="98" t="s">
        <v>82</v>
      </c>
      <c r="D9311" s="106">
        <v>43101</v>
      </c>
      <c r="E9311" s="98" t="s">
        <v>199</v>
      </c>
      <c r="F9311" s="100">
        <v>43101</v>
      </c>
      <c r="G9311" s="98">
        <v>3259.96</v>
      </c>
      <c r="H9311" s="98">
        <v>123.88</v>
      </c>
    </row>
    <row r="9312" spans="1:8" x14ac:dyDescent="0.2">
      <c r="A9312" s="98" t="s">
        <v>71</v>
      </c>
      <c r="B9312" s="98" t="s">
        <v>55</v>
      </c>
      <c r="C9312" s="98" t="s">
        <v>80</v>
      </c>
      <c r="D9312" s="106">
        <v>43101</v>
      </c>
      <c r="E9312" s="98" t="s">
        <v>199</v>
      </c>
      <c r="F9312" s="100">
        <v>43101</v>
      </c>
      <c r="G9312" s="98">
        <v>1137.72</v>
      </c>
      <c r="H9312" s="98">
        <v>60.3</v>
      </c>
    </row>
    <row r="9313" spans="1:8" x14ac:dyDescent="0.2">
      <c r="A9313" s="98" t="s">
        <v>71</v>
      </c>
      <c r="B9313" s="98" t="s">
        <v>55</v>
      </c>
      <c r="C9313" s="98" t="s">
        <v>80</v>
      </c>
      <c r="D9313" s="106">
        <v>43101</v>
      </c>
      <c r="E9313" s="98" t="s">
        <v>198</v>
      </c>
      <c r="F9313" s="100">
        <v>43101</v>
      </c>
      <c r="G9313" s="98">
        <v>1137.72</v>
      </c>
      <c r="H9313" s="98">
        <v>-60.3</v>
      </c>
    </row>
    <row r="9314" spans="1:8" x14ac:dyDescent="0.2">
      <c r="A9314" s="98" t="s">
        <v>71</v>
      </c>
      <c r="B9314" s="98" t="s">
        <v>55</v>
      </c>
      <c r="C9314" s="98" t="s">
        <v>80</v>
      </c>
      <c r="D9314" s="106">
        <v>43101</v>
      </c>
      <c r="E9314" s="98" t="s">
        <v>193</v>
      </c>
      <c r="F9314" s="100">
        <v>43101</v>
      </c>
      <c r="G9314" s="98">
        <v>1088.6199999999999</v>
      </c>
      <c r="H9314" s="98">
        <v>143.71</v>
      </c>
    </row>
    <row r="9315" spans="1:8" x14ac:dyDescent="0.2">
      <c r="A9315" s="98" t="s">
        <v>71</v>
      </c>
      <c r="B9315" s="98" t="s">
        <v>55</v>
      </c>
      <c r="C9315" s="98" t="s">
        <v>80</v>
      </c>
      <c r="D9315" s="106">
        <v>43101</v>
      </c>
      <c r="E9315" s="98" t="s">
        <v>192</v>
      </c>
      <c r="F9315" s="100">
        <v>43101</v>
      </c>
      <c r="G9315" s="98">
        <v>49.1</v>
      </c>
      <c r="H9315" s="98">
        <v>6.48</v>
      </c>
    </row>
    <row r="9316" spans="1:8" x14ac:dyDescent="0.2">
      <c r="A9316" s="98" t="s">
        <v>71</v>
      </c>
      <c r="B9316" s="98" t="s">
        <v>55</v>
      </c>
      <c r="C9316" s="98" t="s">
        <v>81</v>
      </c>
      <c r="D9316" s="106">
        <v>43101</v>
      </c>
      <c r="E9316" s="98" t="s">
        <v>198</v>
      </c>
      <c r="F9316" s="100">
        <v>43101</v>
      </c>
      <c r="G9316" s="98">
        <v>4227.3</v>
      </c>
      <c r="H9316" s="98">
        <v>-109.92</v>
      </c>
    </row>
    <row r="9317" spans="1:8" x14ac:dyDescent="0.2">
      <c r="A9317" s="98" t="s">
        <v>71</v>
      </c>
      <c r="B9317" s="98" t="s">
        <v>55</v>
      </c>
      <c r="C9317" s="98" t="s">
        <v>81</v>
      </c>
      <c r="D9317" s="106">
        <v>43101</v>
      </c>
      <c r="E9317" s="98" t="s">
        <v>195</v>
      </c>
      <c r="F9317" s="100">
        <v>43101</v>
      </c>
      <c r="G9317" s="98">
        <v>4044.88</v>
      </c>
      <c r="H9317" s="98">
        <v>262.91000000000003</v>
      </c>
    </row>
    <row r="9318" spans="1:8" x14ac:dyDescent="0.2">
      <c r="A9318" s="98" t="s">
        <v>71</v>
      </c>
      <c r="B9318" s="98" t="s">
        <v>55</v>
      </c>
      <c r="C9318" s="98" t="s">
        <v>81</v>
      </c>
      <c r="D9318" s="106">
        <v>43101</v>
      </c>
      <c r="E9318" s="98" t="s">
        <v>194</v>
      </c>
      <c r="F9318" s="100">
        <v>43101</v>
      </c>
      <c r="G9318" s="98">
        <v>182.42</v>
      </c>
      <c r="H9318" s="98">
        <v>11.86</v>
      </c>
    </row>
    <row r="9319" spans="1:8" x14ac:dyDescent="0.2">
      <c r="A9319" s="98" t="s">
        <v>71</v>
      </c>
      <c r="B9319" s="98" t="s">
        <v>55</v>
      </c>
      <c r="C9319" s="98" t="s">
        <v>81</v>
      </c>
      <c r="D9319" s="106">
        <v>43101</v>
      </c>
      <c r="E9319" s="98" t="s">
        <v>199</v>
      </c>
      <c r="F9319" s="100">
        <v>43101</v>
      </c>
      <c r="G9319" s="98">
        <v>4227.3</v>
      </c>
      <c r="H9319" s="98">
        <v>109.92</v>
      </c>
    </row>
    <row r="9320" spans="1:8" x14ac:dyDescent="0.2">
      <c r="A9320" s="98" t="s">
        <v>71</v>
      </c>
      <c r="B9320" s="98" t="s">
        <v>55</v>
      </c>
      <c r="C9320" s="98" t="s">
        <v>82</v>
      </c>
      <c r="D9320" s="106">
        <v>43101</v>
      </c>
      <c r="E9320" s="98" t="s">
        <v>199</v>
      </c>
      <c r="F9320" s="100">
        <v>43101</v>
      </c>
      <c r="G9320" s="98">
        <v>1140.98</v>
      </c>
      <c r="H9320" s="98">
        <v>43.34</v>
      </c>
    </row>
    <row r="9321" spans="1:8" x14ac:dyDescent="0.2">
      <c r="A9321" s="98" t="s">
        <v>71</v>
      </c>
      <c r="B9321" s="98" t="s">
        <v>55</v>
      </c>
      <c r="C9321" s="98" t="s">
        <v>82</v>
      </c>
      <c r="D9321" s="106">
        <v>43101</v>
      </c>
      <c r="E9321" s="98" t="s">
        <v>198</v>
      </c>
      <c r="F9321" s="100">
        <v>43101</v>
      </c>
      <c r="G9321" s="98">
        <v>1140.98</v>
      </c>
      <c r="H9321" s="98">
        <v>-43.34</v>
      </c>
    </row>
    <row r="9322" spans="1:8" x14ac:dyDescent="0.2">
      <c r="A9322" s="98" t="s">
        <v>71</v>
      </c>
      <c r="B9322" s="98" t="s">
        <v>55</v>
      </c>
      <c r="C9322" s="98" t="s">
        <v>82</v>
      </c>
      <c r="D9322" s="106">
        <v>43101</v>
      </c>
      <c r="E9322" s="98" t="s">
        <v>197</v>
      </c>
      <c r="F9322" s="100">
        <v>43101</v>
      </c>
      <c r="G9322" s="98">
        <v>1091.73</v>
      </c>
      <c r="H9322" s="98">
        <v>103.71</v>
      </c>
    </row>
    <row r="9323" spans="1:8" x14ac:dyDescent="0.2">
      <c r="A9323" s="98" t="s">
        <v>71</v>
      </c>
      <c r="B9323" s="98" t="s">
        <v>55</v>
      </c>
      <c r="C9323" s="98" t="s">
        <v>82</v>
      </c>
      <c r="D9323" s="106">
        <v>43101</v>
      </c>
      <c r="E9323" s="98" t="s">
        <v>196</v>
      </c>
      <c r="F9323" s="100">
        <v>43101</v>
      </c>
      <c r="G9323" s="98">
        <v>49.25</v>
      </c>
      <c r="H9323" s="98">
        <v>4.68</v>
      </c>
    </row>
    <row r="9324" spans="1:8" x14ac:dyDescent="0.2">
      <c r="A9324" s="98" t="s">
        <v>71</v>
      </c>
      <c r="B9324" s="98" t="s">
        <v>54</v>
      </c>
      <c r="C9324" s="98" t="s">
        <v>80</v>
      </c>
      <c r="D9324" s="106">
        <v>43101</v>
      </c>
      <c r="E9324" s="98" t="s">
        <v>199</v>
      </c>
      <c r="F9324" s="100">
        <v>43101</v>
      </c>
      <c r="G9324" s="98">
        <v>43447.54</v>
      </c>
      <c r="H9324" s="98">
        <v>2302.75</v>
      </c>
    </row>
    <row r="9325" spans="1:8" x14ac:dyDescent="0.2">
      <c r="A9325" s="98" t="s">
        <v>71</v>
      </c>
      <c r="B9325" s="98" t="s">
        <v>54</v>
      </c>
      <c r="C9325" s="98" t="s">
        <v>80</v>
      </c>
      <c r="D9325" s="106">
        <v>43101</v>
      </c>
      <c r="E9325" s="98" t="s">
        <v>198</v>
      </c>
      <c r="F9325" s="100">
        <v>43101</v>
      </c>
      <c r="G9325" s="98">
        <v>43447.54</v>
      </c>
      <c r="H9325" s="98">
        <v>-2302.75</v>
      </c>
    </row>
    <row r="9326" spans="1:8" x14ac:dyDescent="0.2">
      <c r="A9326" s="98" t="s">
        <v>71</v>
      </c>
      <c r="B9326" s="98" t="s">
        <v>54</v>
      </c>
      <c r="C9326" s="98" t="s">
        <v>80</v>
      </c>
      <c r="D9326" s="106">
        <v>43101</v>
      </c>
      <c r="E9326" s="98" t="s">
        <v>193</v>
      </c>
      <c r="F9326" s="100">
        <v>43101</v>
      </c>
      <c r="G9326" s="98">
        <v>41572.74</v>
      </c>
      <c r="H9326" s="98">
        <v>5487.77</v>
      </c>
    </row>
    <row r="9327" spans="1:8" x14ac:dyDescent="0.2">
      <c r="A9327" s="98" t="s">
        <v>71</v>
      </c>
      <c r="B9327" s="98" t="s">
        <v>54</v>
      </c>
      <c r="C9327" s="98" t="s">
        <v>80</v>
      </c>
      <c r="D9327" s="106">
        <v>43101</v>
      </c>
      <c r="E9327" s="98" t="s">
        <v>192</v>
      </c>
      <c r="F9327" s="100">
        <v>43101</v>
      </c>
      <c r="G9327" s="98">
        <v>1874.8</v>
      </c>
      <c r="H9327" s="98">
        <v>247.56</v>
      </c>
    </row>
    <row r="9328" spans="1:8" x14ac:dyDescent="0.2">
      <c r="A9328" s="98" t="s">
        <v>71</v>
      </c>
      <c r="B9328" s="98" t="s">
        <v>54</v>
      </c>
      <c r="C9328" s="98" t="s">
        <v>81</v>
      </c>
      <c r="D9328" s="106">
        <v>43101</v>
      </c>
      <c r="E9328" s="98" t="s">
        <v>195</v>
      </c>
      <c r="F9328" s="100">
        <v>43101</v>
      </c>
      <c r="G9328" s="98">
        <v>166857</v>
      </c>
      <c r="H9328" s="98">
        <v>10845.68</v>
      </c>
    </row>
    <row r="9329" spans="1:8" x14ac:dyDescent="0.2">
      <c r="A9329" s="98" t="s">
        <v>71</v>
      </c>
      <c r="B9329" s="98" t="s">
        <v>54</v>
      </c>
      <c r="C9329" s="98" t="s">
        <v>81</v>
      </c>
      <c r="D9329" s="106">
        <v>43101</v>
      </c>
      <c r="E9329" s="98" t="s">
        <v>194</v>
      </c>
      <c r="F9329" s="100">
        <v>43101</v>
      </c>
      <c r="G9329" s="98">
        <v>7525.26</v>
      </c>
      <c r="H9329" s="98">
        <v>489.16</v>
      </c>
    </row>
    <row r="9330" spans="1:8" x14ac:dyDescent="0.2">
      <c r="A9330" s="98" t="s">
        <v>71</v>
      </c>
      <c r="B9330" s="98" t="s">
        <v>55</v>
      </c>
      <c r="C9330" s="98" t="s">
        <v>82</v>
      </c>
      <c r="D9330" s="106">
        <v>43466</v>
      </c>
      <c r="E9330" s="98" t="s">
        <v>199</v>
      </c>
      <c r="F9330" s="100">
        <v>43405</v>
      </c>
      <c r="G9330" s="98">
        <v>1505.17</v>
      </c>
      <c r="H9330" s="98">
        <v>78.27</v>
      </c>
    </row>
    <row r="9331" spans="1:8" x14ac:dyDescent="0.2">
      <c r="A9331" s="98" t="s">
        <v>71</v>
      </c>
      <c r="B9331" s="98" t="s">
        <v>55</v>
      </c>
      <c r="C9331" s="98" t="s">
        <v>80</v>
      </c>
      <c r="D9331" s="106">
        <v>43466</v>
      </c>
      <c r="E9331" s="98" t="s">
        <v>198</v>
      </c>
      <c r="F9331" s="100">
        <v>43405</v>
      </c>
      <c r="G9331" s="98">
        <v>4622.66</v>
      </c>
      <c r="H9331" s="98">
        <v>-328.22</v>
      </c>
    </row>
    <row r="9332" spans="1:8" x14ac:dyDescent="0.2">
      <c r="A9332" s="98" t="s">
        <v>71</v>
      </c>
      <c r="B9332" s="98" t="s">
        <v>55</v>
      </c>
      <c r="C9332" s="98" t="s">
        <v>80</v>
      </c>
      <c r="D9332" s="106">
        <v>43466</v>
      </c>
      <c r="E9332" s="98" t="s">
        <v>199</v>
      </c>
      <c r="F9332" s="100">
        <v>43405</v>
      </c>
      <c r="G9332" s="98">
        <v>4622.66</v>
      </c>
      <c r="H9332" s="98">
        <v>328.22</v>
      </c>
    </row>
    <row r="9333" spans="1:8" x14ac:dyDescent="0.2">
      <c r="A9333" s="98" t="s">
        <v>71</v>
      </c>
      <c r="B9333" s="98" t="s">
        <v>55</v>
      </c>
      <c r="C9333" s="98" t="s">
        <v>80</v>
      </c>
      <c r="D9333" s="106">
        <v>43466</v>
      </c>
      <c r="E9333" s="98" t="s">
        <v>193</v>
      </c>
      <c r="F9333" s="100">
        <v>43405</v>
      </c>
      <c r="G9333" s="98">
        <v>4444</v>
      </c>
      <c r="H9333" s="98">
        <v>586.62</v>
      </c>
    </row>
    <row r="9334" spans="1:8" x14ac:dyDescent="0.2">
      <c r="A9334" s="98" t="s">
        <v>71</v>
      </c>
      <c r="B9334" s="98" t="s">
        <v>55</v>
      </c>
      <c r="C9334" s="98" t="s">
        <v>80</v>
      </c>
      <c r="D9334" s="106">
        <v>43466</v>
      </c>
      <c r="E9334" s="98" t="s">
        <v>192</v>
      </c>
      <c r="F9334" s="100">
        <v>43405</v>
      </c>
      <c r="G9334" s="98">
        <v>178.66</v>
      </c>
      <c r="H9334" s="98">
        <v>23.59</v>
      </c>
    </row>
    <row r="9335" spans="1:8" x14ac:dyDescent="0.2">
      <c r="A9335" s="98" t="s">
        <v>71</v>
      </c>
      <c r="B9335" s="98" t="s">
        <v>55</v>
      </c>
      <c r="C9335" s="98" t="s">
        <v>81</v>
      </c>
      <c r="D9335" s="106">
        <v>43466</v>
      </c>
      <c r="E9335" s="98" t="s">
        <v>199</v>
      </c>
      <c r="F9335" s="100">
        <v>43405</v>
      </c>
      <c r="G9335" s="98">
        <v>16627.580000000002</v>
      </c>
      <c r="H9335" s="98">
        <v>582.03</v>
      </c>
    </row>
    <row r="9336" spans="1:8" x14ac:dyDescent="0.2">
      <c r="A9336" s="98" t="s">
        <v>71</v>
      </c>
      <c r="B9336" s="98" t="s">
        <v>55</v>
      </c>
      <c r="C9336" s="98" t="s">
        <v>81</v>
      </c>
      <c r="D9336" s="106">
        <v>43466</v>
      </c>
      <c r="E9336" s="98" t="s">
        <v>195</v>
      </c>
      <c r="F9336" s="100">
        <v>43405</v>
      </c>
      <c r="G9336" s="98">
        <v>15985</v>
      </c>
      <c r="H9336" s="98">
        <v>1039.0999999999999</v>
      </c>
    </row>
    <row r="9337" spans="1:8" x14ac:dyDescent="0.2">
      <c r="A9337" s="98" t="s">
        <v>71</v>
      </c>
      <c r="B9337" s="98" t="s">
        <v>55</v>
      </c>
      <c r="C9337" s="98" t="s">
        <v>81</v>
      </c>
      <c r="D9337" s="106">
        <v>43466</v>
      </c>
      <c r="E9337" s="98" t="s">
        <v>194</v>
      </c>
      <c r="F9337" s="100">
        <v>43405</v>
      </c>
      <c r="G9337" s="98">
        <v>642.58000000000004</v>
      </c>
      <c r="H9337" s="98">
        <v>41.76</v>
      </c>
    </row>
    <row r="9338" spans="1:8" x14ac:dyDescent="0.2">
      <c r="A9338" s="98" t="s">
        <v>71</v>
      </c>
      <c r="B9338" s="98" t="s">
        <v>55</v>
      </c>
      <c r="C9338" s="98" t="s">
        <v>81</v>
      </c>
      <c r="D9338" s="106">
        <v>43466</v>
      </c>
      <c r="E9338" s="98" t="s">
        <v>198</v>
      </c>
      <c r="F9338" s="100">
        <v>43405</v>
      </c>
      <c r="G9338" s="98">
        <v>16627.580000000002</v>
      </c>
      <c r="H9338" s="98">
        <v>-582.03</v>
      </c>
    </row>
    <row r="9339" spans="1:8" x14ac:dyDescent="0.2">
      <c r="A9339" s="98" t="s">
        <v>71</v>
      </c>
      <c r="B9339" s="98" t="s">
        <v>55</v>
      </c>
      <c r="C9339" s="98" t="s">
        <v>82</v>
      </c>
      <c r="D9339" s="106">
        <v>43466</v>
      </c>
      <c r="E9339" s="98" t="s">
        <v>198</v>
      </c>
      <c r="F9339" s="100">
        <v>43405</v>
      </c>
      <c r="G9339" s="98">
        <v>4517.54</v>
      </c>
      <c r="H9339" s="98">
        <v>-234.91</v>
      </c>
    </row>
    <row r="9340" spans="1:8" x14ac:dyDescent="0.2">
      <c r="A9340" s="98" t="s">
        <v>71</v>
      </c>
      <c r="B9340" s="98" t="s">
        <v>55</v>
      </c>
      <c r="C9340" s="98" t="s">
        <v>82</v>
      </c>
      <c r="D9340" s="106">
        <v>43466</v>
      </c>
      <c r="E9340" s="98" t="s">
        <v>199</v>
      </c>
      <c r="F9340" s="100">
        <v>43405</v>
      </c>
      <c r="G9340" s="98">
        <v>4517.54</v>
      </c>
      <c r="H9340" s="98">
        <v>234.91</v>
      </c>
    </row>
    <row r="9341" spans="1:8" x14ac:dyDescent="0.2">
      <c r="A9341" s="98" t="s">
        <v>71</v>
      </c>
      <c r="B9341" s="98" t="s">
        <v>55</v>
      </c>
      <c r="C9341" s="98" t="s">
        <v>82</v>
      </c>
      <c r="D9341" s="106">
        <v>43466</v>
      </c>
      <c r="E9341" s="98" t="s">
        <v>197</v>
      </c>
      <c r="F9341" s="100">
        <v>43405</v>
      </c>
      <c r="G9341" s="98">
        <v>4342.92</v>
      </c>
      <c r="H9341" s="98">
        <v>408.21</v>
      </c>
    </row>
    <row r="9342" spans="1:8" x14ac:dyDescent="0.2">
      <c r="A9342" s="98" t="s">
        <v>71</v>
      </c>
      <c r="B9342" s="98" t="s">
        <v>55</v>
      </c>
      <c r="C9342" s="98" t="s">
        <v>82</v>
      </c>
      <c r="D9342" s="106">
        <v>43466</v>
      </c>
      <c r="E9342" s="98" t="s">
        <v>196</v>
      </c>
      <c r="F9342" s="100">
        <v>43405</v>
      </c>
      <c r="G9342" s="98">
        <v>174.62</v>
      </c>
      <c r="H9342" s="98">
        <v>16.43</v>
      </c>
    </row>
    <row r="9343" spans="1:8" x14ac:dyDescent="0.2">
      <c r="A9343" s="98" t="s">
        <v>71</v>
      </c>
      <c r="B9343" s="98" t="s">
        <v>55</v>
      </c>
      <c r="C9343" s="98" t="s">
        <v>80</v>
      </c>
      <c r="D9343" s="106">
        <v>43466</v>
      </c>
      <c r="E9343" s="98" t="s">
        <v>199</v>
      </c>
      <c r="F9343" s="100">
        <v>43405</v>
      </c>
      <c r="G9343" s="98">
        <v>1499.96</v>
      </c>
      <c r="H9343" s="98">
        <v>106.49</v>
      </c>
    </row>
    <row r="9344" spans="1:8" x14ac:dyDescent="0.2">
      <c r="A9344" s="98" t="s">
        <v>71</v>
      </c>
      <c r="B9344" s="98" t="s">
        <v>55</v>
      </c>
      <c r="C9344" s="98" t="s">
        <v>80</v>
      </c>
      <c r="D9344" s="106">
        <v>43466</v>
      </c>
      <c r="E9344" s="98" t="s">
        <v>193</v>
      </c>
      <c r="F9344" s="100">
        <v>43405</v>
      </c>
      <c r="G9344" s="98">
        <v>1442</v>
      </c>
      <c r="H9344" s="98">
        <v>190.34</v>
      </c>
    </row>
    <row r="9345" spans="1:8" x14ac:dyDescent="0.2">
      <c r="A9345" s="98" t="s">
        <v>71</v>
      </c>
      <c r="B9345" s="98" t="s">
        <v>55</v>
      </c>
      <c r="C9345" s="98" t="s">
        <v>80</v>
      </c>
      <c r="D9345" s="106">
        <v>43466</v>
      </c>
      <c r="E9345" s="98" t="s">
        <v>192</v>
      </c>
      <c r="F9345" s="100">
        <v>43405</v>
      </c>
      <c r="G9345" s="98">
        <v>57.96</v>
      </c>
      <c r="H9345" s="98">
        <v>7.65</v>
      </c>
    </row>
    <row r="9346" spans="1:8" x14ac:dyDescent="0.2">
      <c r="A9346" s="98" t="s">
        <v>71</v>
      </c>
      <c r="B9346" s="98" t="s">
        <v>55</v>
      </c>
      <c r="C9346" s="98" t="s">
        <v>80</v>
      </c>
      <c r="D9346" s="106">
        <v>43132</v>
      </c>
      <c r="E9346" s="98" t="s">
        <v>198</v>
      </c>
      <c r="F9346" s="100">
        <v>43101</v>
      </c>
      <c r="G9346" s="98">
        <v>35009.71</v>
      </c>
      <c r="H9346" s="98">
        <v>-1855.57</v>
      </c>
    </row>
    <row r="9347" spans="1:8" x14ac:dyDescent="0.2">
      <c r="A9347" s="98" t="s">
        <v>71</v>
      </c>
      <c r="B9347" s="98" t="s">
        <v>55</v>
      </c>
      <c r="C9347" s="98" t="s">
        <v>80</v>
      </c>
      <c r="D9347" s="106">
        <v>43132</v>
      </c>
      <c r="E9347" s="98" t="s">
        <v>193</v>
      </c>
      <c r="F9347" s="100">
        <v>43101</v>
      </c>
      <c r="G9347" s="98">
        <v>33498.910000000003</v>
      </c>
      <c r="H9347" s="98">
        <v>4421.83</v>
      </c>
    </row>
    <row r="9348" spans="1:8" x14ac:dyDescent="0.2">
      <c r="A9348" s="98" t="s">
        <v>71</v>
      </c>
      <c r="B9348" s="98" t="s">
        <v>55</v>
      </c>
      <c r="C9348" s="98" t="s">
        <v>80</v>
      </c>
      <c r="D9348" s="106">
        <v>43132</v>
      </c>
      <c r="E9348" s="98" t="s">
        <v>192</v>
      </c>
      <c r="F9348" s="100">
        <v>43101</v>
      </c>
      <c r="G9348" s="98">
        <v>1510.8</v>
      </c>
      <c r="H9348" s="98">
        <v>199.44</v>
      </c>
    </row>
    <row r="9349" spans="1:8" x14ac:dyDescent="0.2">
      <c r="A9349" s="98" t="s">
        <v>71</v>
      </c>
      <c r="B9349" s="98" t="s">
        <v>55</v>
      </c>
      <c r="C9349" s="98" t="s">
        <v>80</v>
      </c>
      <c r="D9349" s="106">
        <v>43132</v>
      </c>
      <c r="E9349" s="98" t="s">
        <v>199</v>
      </c>
      <c r="F9349" s="100">
        <v>43101</v>
      </c>
      <c r="G9349" s="98">
        <v>35009.71</v>
      </c>
      <c r="H9349" s="98">
        <v>1855.57</v>
      </c>
    </row>
    <row r="9350" spans="1:8" x14ac:dyDescent="0.2">
      <c r="A9350" s="98" t="s">
        <v>71</v>
      </c>
      <c r="B9350" s="98" t="s">
        <v>55</v>
      </c>
      <c r="C9350" s="98" t="s">
        <v>81</v>
      </c>
      <c r="D9350" s="106">
        <v>43132</v>
      </c>
      <c r="E9350" s="98" t="s">
        <v>194</v>
      </c>
      <c r="F9350" s="100">
        <v>43101</v>
      </c>
      <c r="G9350" s="98">
        <v>4065.1</v>
      </c>
      <c r="H9350" s="98">
        <v>264.22000000000003</v>
      </c>
    </row>
    <row r="9351" spans="1:8" x14ac:dyDescent="0.2">
      <c r="A9351" s="98" t="s">
        <v>71</v>
      </c>
      <c r="B9351" s="98" t="s">
        <v>55</v>
      </c>
      <c r="C9351" s="98" t="s">
        <v>81</v>
      </c>
      <c r="D9351" s="106">
        <v>43132</v>
      </c>
      <c r="E9351" s="98" t="s">
        <v>199</v>
      </c>
      <c r="F9351" s="100">
        <v>43101</v>
      </c>
      <c r="G9351" s="98">
        <v>94199.6</v>
      </c>
      <c r="H9351" s="98">
        <v>2449.1999999999998</v>
      </c>
    </row>
    <row r="9352" spans="1:8" x14ac:dyDescent="0.2">
      <c r="A9352" s="98" t="s">
        <v>71</v>
      </c>
      <c r="B9352" s="98" t="s">
        <v>55</v>
      </c>
      <c r="C9352" s="98" t="s">
        <v>81</v>
      </c>
      <c r="D9352" s="106">
        <v>43132</v>
      </c>
      <c r="E9352" s="98" t="s">
        <v>198</v>
      </c>
      <c r="F9352" s="100">
        <v>43101</v>
      </c>
      <c r="G9352" s="98">
        <v>94199.6</v>
      </c>
      <c r="H9352" s="98">
        <v>-2449.1999999999998</v>
      </c>
    </row>
    <row r="9353" spans="1:8" x14ac:dyDescent="0.2">
      <c r="A9353" s="98" t="s">
        <v>71</v>
      </c>
      <c r="B9353" s="98" t="s">
        <v>55</v>
      </c>
      <c r="C9353" s="98" t="s">
        <v>81</v>
      </c>
      <c r="D9353" s="106">
        <v>43132</v>
      </c>
      <c r="E9353" s="98" t="s">
        <v>195</v>
      </c>
      <c r="F9353" s="100">
        <v>43101</v>
      </c>
      <c r="G9353" s="98">
        <v>90134.5</v>
      </c>
      <c r="H9353" s="98">
        <v>5858.69</v>
      </c>
    </row>
    <row r="9354" spans="1:8" x14ac:dyDescent="0.2">
      <c r="A9354" s="98" t="s">
        <v>71</v>
      </c>
      <c r="B9354" s="98" t="s">
        <v>55</v>
      </c>
      <c r="C9354" s="98" t="s">
        <v>82</v>
      </c>
      <c r="D9354" s="106">
        <v>43132</v>
      </c>
      <c r="E9354" s="98" t="s">
        <v>198</v>
      </c>
      <c r="F9354" s="100">
        <v>43101</v>
      </c>
      <c r="G9354" s="98">
        <v>38158.71</v>
      </c>
      <c r="H9354" s="98">
        <v>-1449.99</v>
      </c>
    </row>
    <row r="9355" spans="1:8" x14ac:dyDescent="0.2">
      <c r="A9355" s="98" t="s">
        <v>71</v>
      </c>
      <c r="B9355" s="98" t="s">
        <v>55</v>
      </c>
      <c r="C9355" s="98" t="s">
        <v>82</v>
      </c>
      <c r="D9355" s="106">
        <v>43132</v>
      </c>
      <c r="E9355" s="98" t="s">
        <v>197</v>
      </c>
      <c r="F9355" s="100">
        <v>43101</v>
      </c>
      <c r="G9355" s="98">
        <v>36512.07</v>
      </c>
      <c r="H9355" s="98">
        <v>3468.64</v>
      </c>
    </row>
    <row r="9356" spans="1:8" x14ac:dyDescent="0.2">
      <c r="A9356" s="98" t="s">
        <v>71</v>
      </c>
      <c r="B9356" s="98" t="s">
        <v>55</v>
      </c>
      <c r="C9356" s="98" t="s">
        <v>82</v>
      </c>
      <c r="D9356" s="106">
        <v>43132</v>
      </c>
      <c r="E9356" s="98" t="s">
        <v>196</v>
      </c>
      <c r="F9356" s="100">
        <v>43101</v>
      </c>
      <c r="G9356" s="98">
        <v>1646.64</v>
      </c>
      <c r="H9356" s="98">
        <v>156.4</v>
      </c>
    </row>
    <row r="9357" spans="1:8" x14ac:dyDescent="0.2">
      <c r="A9357" s="98" t="s">
        <v>71</v>
      </c>
      <c r="B9357" s="98" t="s">
        <v>55</v>
      </c>
      <c r="C9357" s="98" t="s">
        <v>82</v>
      </c>
      <c r="D9357" s="106">
        <v>43132</v>
      </c>
      <c r="E9357" s="98" t="s">
        <v>199</v>
      </c>
      <c r="F9357" s="100">
        <v>43101</v>
      </c>
      <c r="G9357" s="98">
        <v>38158.71</v>
      </c>
      <c r="H9357" s="98">
        <v>1449.99</v>
      </c>
    </row>
    <row r="9358" spans="1:8" x14ac:dyDescent="0.2">
      <c r="A9358" s="98" t="s">
        <v>71</v>
      </c>
      <c r="B9358" s="98" t="s">
        <v>55</v>
      </c>
      <c r="C9358" s="98" t="s">
        <v>80</v>
      </c>
      <c r="D9358" s="106">
        <v>43132</v>
      </c>
      <c r="E9358" s="98" t="s">
        <v>198</v>
      </c>
      <c r="F9358" s="100">
        <v>43101</v>
      </c>
      <c r="G9358" s="98">
        <v>24664.47</v>
      </c>
      <c r="H9358" s="98">
        <v>-1307.2</v>
      </c>
    </row>
    <row r="9359" spans="1:8" x14ac:dyDescent="0.2">
      <c r="A9359" s="98" t="s">
        <v>71</v>
      </c>
      <c r="B9359" s="98" t="s">
        <v>55</v>
      </c>
      <c r="C9359" s="98" t="s">
        <v>80</v>
      </c>
      <c r="D9359" s="106">
        <v>43132</v>
      </c>
      <c r="E9359" s="98" t="s">
        <v>193</v>
      </c>
      <c r="F9359" s="100">
        <v>43101</v>
      </c>
      <c r="G9359" s="98">
        <v>23600.11</v>
      </c>
      <c r="H9359" s="98">
        <v>3115.23</v>
      </c>
    </row>
    <row r="9360" spans="1:8" x14ac:dyDescent="0.2">
      <c r="A9360" s="98" t="s">
        <v>71</v>
      </c>
      <c r="B9360" s="98" t="s">
        <v>55</v>
      </c>
      <c r="C9360" s="98" t="s">
        <v>80</v>
      </c>
      <c r="D9360" s="106">
        <v>43132</v>
      </c>
      <c r="E9360" s="98" t="s">
        <v>192</v>
      </c>
      <c r="F9360" s="100">
        <v>43101</v>
      </c>
      <c r="G9360" s="98">
        <v>1064.3599999999999</v>
      </c>
      <c r="H9360" s="98">
        <v>140.47</v>
      </c>
    </row>
    <row r="9361" spans="1:8" x14ac:dyDescent="0.2">
      <c r="A9361" s="98" t="s">
        <v>71</v>
      </c>
      <c r="B9361" s="98" t="s">
        <v>55</v>
      </c>
      <c r="C9361" s="98" t="s">
        <v>80</v>
      </c>
      <c r="D9361" s="106">
        <v>43132</v>
      </c>
      <c r="E9361" s="98" t="s">
        <v>199</v>
      </c>
      <c r="F9361" s="100">
        <v>43101</v>
      </c>
      <c r="G9361" s="98">
        <v>24664.47</v>
      </c>
      <c r="H9361" s="98">
        <v>1307.2</v>
      </c>
    </row>
    <row r="9362" spans="1:8" x14ac:dyDescent="0.2">
      <c r="A9362" s="98" t="s">
        <v>71</v>
      </c>
      <c r="B9362" s="98" t="s">
        <v>55</v>
      </c>
      <c r="C9362" s="98" t="s">
        <v>81</v>
      </c>
      <c r="D9362" s="106">
        <v>43132</v>
      </c>
      <c r="E9362" s="98" t="s">
        <v>198</v>
      </c>
      <c r="F9362" s="100">
        <v>43101</v>
      </c>
      <c r="G9362" s="98">
        <v>77692.56</v>
      </c>
      <c r="H9362" s="98">
        <v>-2020.03</v>
      </c>
    </row>
    <row r="9363" spans="1:8" x14ac:dyDescent="0.2">
      <c r="A9363" s="98" t="s">
        <v>71</v>
      </c>
      <c r="B9363" s="98" t="s">
        <v>55</v>
      </c>
      <c r="C9363" s="98" t="s">
        <v>81</v>
      </c>
      <c r="D9363" s="106">
        <v>43132</v>
      </c>
      <c r="E9363" s="98" t="s">
        <v>195</v>
      </c>
      <c r="F9363" s="100">
        <v>43101</v>
      </c>
      <c r="G9363" s="98">
        <v>74339.86</v>
      </c>
      <c r="H9363" s="98">
        <v>4832.1000000000004</v>
      </c>
    </row>
    <row r="9364" spans="1:8" x14ac:dyDescent="0.2">
      <c r="A9364" s="98" t="s">
        <v>71</v>
      </c>
      <c r="B9364" s="98" t="s">
        <v>55</v>
      </c>
      <c r="C9364" s="98" t="s">
        <v>81</v>
      </c>
      <c r="D9364" s="106">
        <v>43132</v>
      </c>
      <c r="E9364" s="98" t="s">
        <v>194</v>
      </c>
      <c r="F9364" s="100">
        <v>43101</v>
      </c>
      <c r="G9364" s="98">
        <v>3352.7</v>
      </c>
      <c r="H9364" s="98">
        <v>217.97</v>
      </c>
    </row>
    <row r="9365" spans="1:8" x14ac:dyDescent="0.2">
      <c r="A9365" s="98" t="s">
        <v>71</v>
      </c>
      <c r="B9365" s="98" t="s">
        <v>55</v>
      </c>
      <c r="C9365" s="98" t="s">
        <v>81</v>
      </c>
      <c r="D9365" s="106">
        <v>43132</v>
      </c>
      <c r="E9365" s="98" t="s">
        <v>199</v>
      </c>
      <c r="F9365" s="100">
        <v>43101</v>
      </c>
      <c r="G9365" s="98">
        <v>77692.56</v>
      </c>
      <c r="H9365" s="98">
        <v>2020.03</v>
      </c>
    </row>
    <row r="9366" spans="1:8" x14ac:dyDescent="0.2">
      <c r="A9366" s="98" t="s">
        <v>71</v>
      </c>
      <c r="B9366" s="98" t="s">
        <v>55</v>
      </c>
      <c r="C9366" s="98" t="s">
        <v>82</v>
      </c>
      <c r="D9366" s="106">
        <v>43132</v>
      </c>
      <c r="E9366" s="98" t="s">
        <v>198</v>
      </c>
      <c r="F9366" s="100">
        <v>43101</v>
      </c>
      <c r="G9366" s="98">
        <v>28457.79</v>
      </c>
      <c r="H9366" s="98">
        <v>-1081.3800000000001</v>
      </c>
    </row>
    <row r="9367" spans="1:8" x14ac:dyDescent="0.2">
      <c r="A9367" s="98" t="s">
        <v>71</v>
      </c>
      <c r="B9367" s="98" t="s">
        <v>55</v>
      </c>
      <c r="C9367" s="98" t="s">
        <v>82</v>
      </c>
      <c r="D9367" s="106">
        <v>43132</v>
      </c>
      <c r="E9367" s="98" t="s">
        <v>197</v>
      </c>
      <c r="F9367" s="100">
        <v>43101</v>
      </c>
      <c r="G9367" s="98">
        <v>27229.78</v>
      </c>
      <c r="H9367" s="98">
        <v>2586.8000000000002</v>
      </c>
    </row>
    <row r="9368" spans="1:8" x14ac:dyDescent="0.2">
      <c r="A9368" s="98" t="s">
        <v>71</v>
      </c>
      <c r="B9368" s="98" t="s">
        <v>55</v>
      </c>
      <c r="C9368" s="98" t="s">
        <v>82</v>
      </c>
      <c r="D9368" s="106">
        <v>43132</v>
      </c>
      <c r="E9368" s="98" t="s">
        <v>196</v>
      </c>
      <c r="F9368" s="100">
        <v>43101</v>
      </c>
      <c r="G9368" s="98">
        <v>1228.01</v>
      </c>
      <c r="H9368" s="98">
        <v>116.64</v>
      </c>
    </row>
    <row r="9369" spans="1:8" x14ac:dyDescent="0.2">
      <c r="A9369" s="98" t="s">
        <v>71</v>
      </c>
      <c r="B9369" s="98" t="s">
        <v>55</v>
      </c>
      <c r="C9369" s="98" t="s">
        <v>82</v>
      </c>
      <c r="D9369" s="106">
        <v>43132</v>
      </c>
      <c r="E9369" s="98" t="s">
        <v>199</v>
      </c>
      <c r="F9369" s="100">
        <v>43101</v>
      </c>
      <c r="G9369" s="98">
        <v>28457.79</v>
      </c>
      <c r="H9369" s="98">
        <v>1081.3800000000001</v>
      </c>
    </row>
    <row r="9370" spans="1:8" x14ac:dyDescent="0.2">
      <c r="A9370" s="98" t="s">
        <v>71</v>
      </c>
      <c r="B9370" s="98" t="s">
        <v>55</v>
      </c>
      <c r="C9370" s="98" t="s">
        <v>80</v>
      </c>
      <c r="D9370" s="106">
        <v>43497</v>
      </c>
      <c r="E9370" s="98" t="s">
        <v>198</v>
      </c>
      <c r="F9370" s="100">
        <v>43405</v>
      </c>
      <c r="G9370" s="98">
        <v>4809.57</v>
      </c>
      <c r="H9370" s="98">
        <v>-341.5</v>
      </c>
    </row>
    <row r="9371" spans="1:8" x14ac:dyDescent="0.2">
      <c r="A9371" s="98" t="s">
        <v>71</v>
      </c>
      <c r="B9371" s="98" t="s">
        <v>55</v>
      </c>
      <c r="C9371" s="98" t="s">
        <v>80</v>
      </c>
      <c r="D9371" s="106">
        <v>43497</v>
      </c>
      <c r="E9371" s="98" t="s">
        <v>193</v>
      </c>
      <c r="F9371" s="100">
        <v>43405</v>
      </c>
      <c r="G9371" s="98">
        <v>4648.95</v>
      </c>
      <c r="H9371" s="98">
        <v>613.66</v>
      </c>
    </row>
    <row r="9372" spans="1:8" x14ac:dyDescent="0.2">
      <c r="A9372" s="98" t="s">
        <v>71</v>
      </c>
      <c r="B9372" s="98" t="s">
        <v>55</v>
      </c>
      <c r="C9372" s="98" t="s">
        <v>80</v>
      </c>
      <c r="D9372" s="106">
        <v>43497</v>
      </c>
      <c r="E9372" s="98" t="s">
        <v>192</v>
      </c>
      <c r="F9372" s="100">
        <v>43405</v>
      </c>
      <c r="G9372" s="98">
        <v>160.62</v>
      </c>
      <c r="H9372" s="98">
        <v>21.2</v>
      </c>
    </row>
    <row r="9373" spans="1:8" x14ac:dyDescent="0.2">
      <c r="A9373" s="98" t="s">
        <v>71</v>
      </c>
      <c r="B9373" s="98" t="s">
        <v>55</v>
      </c>
      <c r="C9373" s="98" t="s">
        <v>80</v>
      </c>
      <c r="D9373" s="106">
        <v>43497</v>
      </c>
      <c r="E9373" s="98" t="s">
        <v>199</v>
      </c>
      <c r="F9373" s="100">
        <v>43405</v>
      </c>
      <c r="G9373" s="98">
        <v>4809.57</v>
      </c>
      <c r="H9373" s="98">
        <v>341.5</v>
      </c>
    </row>
    <row r="9374" spans="1:8" x14ac:dyDescent="0.2">
      <c r="A9374" s="98" t="s">
        <v>71</v>
      </c>
      <c r="B9374" s="98" t="s">
        <v>55</v>
      </c>
      <c r="C9374" s="98" t="s">
        <v>81</v>
      </c>
      <c r="D9374" s="106">
        <v>43497</v>
      </c>
      <c r="E9374" s="98" t="s">
        <v>198</v>
      </c>
      <c r="F9374" s="100">
        <v>43405</v>
      </c>
      <c r="G9374" s="98">
        <v>16024.87</v>
      </c>
      <c r="H9374" s="98">
        <v>-561.1</v>
      </c>
    </row>
    <row r="9375" spans="1:8" x14ac:dyDescent="0.2">
      <c r="A9375" s="98" t="s">
        <v>71</v>
      </c>
      <c r="B9375" s="98" t="s">
        <v>55</v>
      </c>
      <c r="C9375" s="98" t="s">
        <v>81</v>
      </c>
      <c r="D9375" s="106">
        <v>43497</v>
      </c>
      <c r="E9375" s="98" t="s">
        <v>195</v>
      </c>
      <c r="F9375" s="100">
        <v>43405</v>
      </c>
      <c r="G9375" s="98">
        <v>15489.77</v>
      </c>
      <c r="H9375" s="98">
        <v>1007.03</v>
      </c>
    </row>
    <row r="9376" spans="1:8" x14ac:dyDescent="0.2">
      <c r="A9376" s="98" t="s">
        <v>71</v>
      </c>
      <c r="B9376" s="98" t="s">
        <v>55</v>
      </c>
      <c r="C9376" s="98" t="s">
        <v>81</v>
      </c>
      <c r="D9376" s="106">
        <v>43497</v>
      </c>
      <c r="E9376" s="98" t="s">
        <v>194</v>
      </c>
      <c r="F9376" s="100">
        <v>43405</v>
      </c>
      <c r="G9376" s="98">
        <v>535.1</v>
      </c>
      <c r="H9376" s="98">
        <v>34.79</v>
      </c>
    </row>
    <row r="9377" spans="1:8" x14ac:dyDescent="0.2">
      <c r="A9377" s="98" t="s">
        <v>71</v>
      </c>
      <c r="B9377" s="98" t="s">
        <v>55</v>
      </c>
      <c r="C9377" s="98" t="s">
        <v>81</v>
      </c>
      <c r="D9377" s="106">
        <v>43497</v>
      </c>
      <c r="E9377" s="98" t="s">
        <v>199</v>
      </c>
      <c r="F9377" s="100">
        <v>43405</v>
      </c>
      <c r="G9377" s="98">
        <v>16024.87</v>
      </c>
      <c r="H9377" s="98">
        <v>561.1</v>
      </c>
    </row>
    <row r="9378" spans="1:8" x14ac:dyDescent="0.2">
      <c r="A9378" s="98" t="s">
        <v>71</v>
      </c>
      <c r="B9378" s="98" t="s">
        <v>55</v>
      </c>
      <c r="C9378" s="98" t="s">
        <v>82</v>
      </c>
      <c r="D9378" s="106">
        <v>43497</v>
      </c>
      <c r="E9378" s="98" t="s">
        <v>198</v>
      </c>
      <c r="F9378" s="100">
        <v>43405</v>
      </c>
      <c r="G9378" s="98">
        <v>5292.33</v>
      </c>
      <c r="H9378" s="98">
        <v>-275.19</v>
      </c>
    </row>
    <row r="9379" spans="1:8" x14ac:dyDescent="0.2">
      <c r="A9379" s="98" t="s">
        <v>71</v>
      </c>
      <c r="B9379" s="98" t="s">
        <v>55</v>
      </c>
      <c r="C9379" s="98" t="s">
        <v>82</v>
      </c>
      <c r="D9379" s="106">
        <v>43497</v>
      </c>
      <c r="E9379" s="98" t="s">
        <v>197</v>
      </c>
      <c r="F9379" s="100">
        <v>43405</v>
      </c>
      <c r="G9379" s="98">
        <v>5115.2700000000004</v>
      </c>
      <c r="H9379" s="98">
        <v>480.77</v>
      </c>
    </row>
    <row r="9380" spans="1:8" x14ac:dyDescent="0.2">
      <c r="A9380" s="98" t="s">
        <v>71</v>
      </c>
      <c r="B9380" s="98" t="s">
        <v>55</v>
      </c>
      <c r="C9380" s="98" t="s">
        <v>82</v>
      </c>
      <c r="D9380" s="106">
        <v>43497</v>
      </c>
      <c r="E9380" s="98" t="s">
        <v>196</v>
      </c>
      <c r="F9380" s="100">
        <v>43405</v>
      </c>
      <c r="G9380" s="98">
        <v>177.06</v>
      </c>
      <c r="H9380" s="98">
        <v>16.72</v>
      </c>
    </row>
    <row r="9381" spans="1:8" x14ac:dyDescent="0.2">
      <c r="A9381" s="98" t="s">
        <v>71</v>
      </c>
      <c r="B9381" s="98" t="s">
        <v>55</v>
      </c>
      <c r="C9381" s="98" t="s">
        <v>82</v>
      </c>
      <c r="D9381" s="106">
        <v>43497</v>
      </c>
      <c r="E9381" s="98" t="s">
        <v>199</v>
      </c>
      <c r="F9381" s="100">
        <v>43405</v>
      </c>
      <c r="G9381" s="98">
        <v>5292.33</v>
      </c>
      <c r="H9381" s="98">
        <v>275.19</v>
      </c>
    </row>
    <row r="9382" spans="1:8" x14ac:dyDescent="0.2">
      <c r="A9382" s="98" t="s">
        <v>71</v>
      </c>
      <c r="B9382" s="98" t="s">
        <v>55</v>
      </c>
      <c r="C9382" s="98" t="s">
        <v>80</v>
      </c>
      <c r="D9382" s="106">
        <v>43497</v>
      </c>
      <c r="E9382" s="98" t="s">
        <v>198</v>
      </c>
      <c r="F9382" s="100">
        <v>43405</v>
      </c>
      <c r="G9382" s="98">
        <v>335.08</v>
      </c>
      <c r="H9382" s="98">
        <v>-23.8</v>
      </c>
    </row>
    <row r="9383" spans="1:8" x14ac:dyDescent="0.2">
      <c r="A9383" s="98" t="s">
        <v>71</v>
      </c>
      <c r="B9383" s="98" t="s">
        <v>55</v>
      </c>
      <c r="C9383" s="98" t="s">
        <v>80</v>
      </c>
      <c r="D9383" s="106">
        <v>43497</v>
      </c>
      <c r="E9383" s="98" t="s">
        <v>193</v>
      </c>
      <c r="F9383" s="100">
        <v>43405</v>
      </c>
      <c r="G9383" s="98">
        <v>321.61</v>
      </c>
      <c r="H9383" s="98">
        <v>42.45</v>
      </c>
    </row>
    <row r="9384" spans="1:8" x14ac:dyDescent="0.2">
      <c r="A9384" s="98" t="s">
        <v>71</v>
      </c>
      <c r="B9384" s="98" t="s">
        <v>55</v>
      </c>
      <c r="C9384" s="98" t="s">
        <v>80</v>
      </c>
      <c r="D9384" s="106">
        <v>43497</v>
      </c>
      <c r="E9384" s="98" t="s">
        <v>192</v>
      </c>
      <c r="F9384" s="100">
        <v>43405</v>
      </c>
      <c r="G9384" s="98">
        <v>13.47</v>
      </c>
      <c r="H9384" s="98">
        <v>1.78</v>
      </c>
    </row>
    <row r="9385" spans="1:8" x14ac:dyDescent="0.2">
      <c r="A9385" s="98" t="s">
        <v>71</v>
      </c>
      <c r="B9385" s="98" t="s">
        <v>55</v>
      </c>
      <c r="C9385" s="98" t="s">
        <v>80</v>
      </c>
      <c r="D9385" s="106">
        <v>43497</v>
      </c>
      <c r="E9385" s="98" t="s">
        <v>199</v>
      </c>
      <c r="F9385" s="100">
        <v>43405</v>
      </c>
      <c r="G9385" s="98">
        <v>335.08</v>
      </c>
      <c r="H9385" s="98">
        <v>23.8</v>
      </c>
    </row>
    <row r="9386" spans="1:8" x14ac:dyDescent="0.2">
      <c r="A9386" s="98" t="s">
        <v>71</v>
      </c>
      <c r="B9386" s="98" t="s">
        <v>55</v>
      </c>
      <c r="C9386" s="98" t="s">
        <v>81</v>
      </c>
      <c r="D9386" s="106">
        <v>43497</v>
      </c>
      <c r="E9386" s="98" t="s">
        <v>198</v>
      </c>
      <c r="F9386" s="100">
        <v>43405</v>
      </c>
      <c r="G9386" s="98">
        <v>1150.05</v>
      </c>
      <c r="H9386" s="98">
        <v>-40.26</v>
      </c>
    </row>
    <row r="9387" spans="1:8" x14ac:dyDescent="0.2">
      <c r="A9387" s="98" t="s">
        <v>71</v>
      </c>
      <c r="B9387" s="98" t="s">
        <v>55</v>
      </c>
      <c r="C9387" s="98" t="s">
        <v>81</v>
      </c>
      <c r="D9387" s="106">
        <v>43497</v>
      </c>
      <c r="E9387" s="98" t="s">
        <v>195</v>
      </c>
      <c r="F9387" s="100">
        <v>43405</v>
      </c>
      <c r="G9387" s="98">
        <v>1104.25</v>
      </c>
      <c r="H9387" s="98">
        <v>71.78</v>
      </c>
    </row>
    <row r="9388" spans="1:8" x14ac:dyDescent="0.2">
      <c r="A9388" s="98" t="s">
        <v>71</v>
      </c>
      <c r="B9388" s="98" t="s">
        <v>55</v>
      </c>
      <c r="C9388" s="98" t="s">
        <v>81</v>
      </c>
      <c r="D9388" s="106">
        <v>43497</v>
      </c>
      <c r="E9388" s="98" t="s">
        <v>194</v>
      </c>
      <c r="F9388" s="100">
        <v>43405</v>
      </c>
      <c r="G9388" s="98">
        <v>45.8</v>
      </c>
      <c r="H9388" s="98">
        <v>2.98</v>
      </c>
    </row>
    <row r="9389" spans="1:8" x14ac:dyDescent="0.2">
      <c r="A9389" s="98" t="s">
        <v>71</v>
      </c>
      <c r="B9389" s="98" t="s">
        <v>55</v>
      </c>
      <c r="C9389" s="98" t="s">
        <v>81</v>
      </c>
      <c r="D9389" s="106">
        <v>43497</v>
      </c>
      <c r="E9389" s="98" t="s">
        <v>199</v>
      </c>
      <c r="F9389" s="100">
        <v>43405</v>
      </c>
      <c r="G9389" s="98">
        <v>1150.05</v>
      </c>
      <c r="H9389" s="98">
        <v>40.26</v>
      </c>
    </row>
    <row r="9390" spans="1:8" x14ac:dyDescent="0.2">
      <c r="A9390" s="98" t="s">
        <v>71</v>
      </c>
      <c r="B9390" s="98" t="s">
        <v>55</v>
      </c>
      <c r="C9390" s="98" t="s">
        <v>82</v>
      </c>
      <c r="D9390" s="106">
        <v>43497</v>
      </c>
      <c r="E9390" s="98" t="s">
        <v>198</v>
      </c>
      <c r="F9390" s="100">
        <v>43405</v>
      </c>
      <c r="G9390" s="98">
        <v>296.98</v>
      </c>
      <c r="H9390" s="98">
        <v>-15.44</v>
      </c>
    </row>
    <row r="9391" spans="1:8" x14ac:dyDescent="0.2">
      <c r="A9391" s="98" t="s">
        <v>71</v>
      </c>
      <c r="B9391" s="98" t="s">
        <v>55</v>
      </c>
      <c r="C9391" s="98" t="s">
        <v>82</v>
      </c>
      <c r="D9391" s="106">
        <v>43497</v>
      </c>
      <c r="E9391" s="98" t="s">
        <v>197</v>
      </c>
      <c r="F9391" s="100">
        <v>43405</v>
      </c>
      <c r="G9391" s="98">
        <v>285.08999999999997</v>
      </c>
      <c r="H9391" s="98">
        <v>26.8</v>
      </c>
    </row>
    <row r="9392" spans="1:8" x14ac:dyDescent="0.2">
      <c r="A9392" s="98" t="s">
        <v>71</v>
      </c>
      <c r="B9392" s="98" t="s">
        <v>55</v>
      </c>
      <c r="C9392" s="98" t="s">
        <v>82</v>
      </c>
      <c r="D9392" s="106">
        <v>43497</v>
      </c>
      <c r="E9392" s="98" t="s">
        <v>196</v>
      </c>
      <c r="F9392" s="100">
        <v>43405</v>
      </c>
      <c r="G9392" s="98">
        <v>11.89</v>
      </c>
      <c r="H9392" s="98">
        <v>1.1100000000000001</v>
      </c>
    </row>
    <row r="9393" spans="1:8" x14ac:dyDescent="0.2">
      <c r="A9393" s="98" t="s">
        <v>71</v>
      </c>
      <c r="B9393" s="98" t="s">
        <v>55</v>
      </c>
      <c r="C9393" s="98" t="s">
        <v>82</v>
      </c>
      <c r="D9393" s="106">
        <v>43497</v>
      </c>
      <c r="E9393" s="98" t="s">
        <v>199</v>
      </c>
      <c r="F9393" s="100">
        <v>43405</v>
      </c>
      <c r="G9393" s="98">
        <v>296.98</v>
      </c>
      <c r="H9393" s="98">
        <v>15.44</v>
      </c>
    </row>
    <row r="9394" spans="1:8" x14ac:dyDescent="0.2">
      <c r="A9394" s="98" t="s">
        <v>71</v>
      </c>
      <c r="B9394" s="98" t="s">
        <v>54</v>
      </c>
      <c r="C9394" s="98" t="s">
        <v>80</v>
      </c>
      <c r="D9394" s="106">
        <v>43497</v>
      </c>
      <c r="E9394" s="98" t="s">
        <v>198</v>
      </c>
      <c r="F9394" s="100">
        <v>43405</v>
      </c>
      <c r="G9394" s="98">
        <v>20344.53</v>
      </c>
      <c r="H9394" s="98">
        <v>-1444.93</v>
      </c>
    </row>
    <row r="9395" spans="1:8" x14ac:dyDescent="0.2">
      <c r="A9395" s="98" t="s">
        <v>71</v>
      </c>
      <c r="B9395" s="98" t="s">
        <v>54</v>
      </c>
      <c r="C9395" s="98" t="s">
        <v>80</v>
      </c>
      <c r="D9395" s="106">
        <v>43497</v>
      </c>
      <c r="E9395" s="98" t="s">
        <v>193</v>
      </c>
      <c r="F9395" s="100">
        <v>43405</v>
      </c>
      <c r="G9395" s="98">
        <v>19673.43</v>
      </c>
      <c r="H9395" s="98">
        <v>2596.91</v>
      </c>
    </row>
    <row r="9396" spans="1:8" x14ac:dyDescent="0.2">
      <c r="A9396" s="98" t="s">
        <v>71</v>
      </c>
      <c r="B9396" s="98" t="s">
        <v>54</v>
      </c>
      <c r="C9396" s="98" t="s">
        <v>80</v>
      </c>
      <c r="D9396" s="106">
        <v>43497</v>
      </c>
      <c r="E9396" s="98" t="s">
        <v>192</v>
      </c>
      <c r="F9396" s="100">
        <v>43405</v>
      </c>
      <c r="G9396" s="98">
        <v>671.1</v>
      </c>
      <c r="H9396" s="98">
        <v>88.63</v>
      </c>
    </row>
    <row r="9397" spans="1:8" x14ac:dyDescent="0.2">
      <c r="A9397" s="98" t="s">
        <v>71</v>
      </c>
      <c r="B9397" s="98" t="s">
        <v>54</v>
      </c>
      <c r="C9397" s="98" t="s">
        <v>80</v>
      </c>
      <c r="D9397" s="106">
        <v>43497</v>
      </c>
      <c r="E9397" s="98" t="s">
        <v>199</v>
      </c>
      <c r="F9397" s="100">
        <v>43405</v>
      </c>
      <c r="G9397" s="98">
        <v>20344.53</v>
      </c>
      <c r="H9397" s="98">
        <v>1444.93</v>
      </c>
    </row>
    <row r="9398" spans="1:8" x14ac:dyDescent="0.2">
      <c r="A9398" s="98" t="s">
        <v>71</v>
      </c>
      <c r="B9398" s="98" t="s">
        <v>54</v>
      </c>
      <c r="C9398" s="98" t="s">
        <v>81</v>
      </c>
      <c r="D9398" s="106">
        <v>43497</v>
      </c>
      <c r="E9398" s="98" t="s">
        <v>198</v>
      </c>
      <c r="F9398" s="100">
        <v>43405</v>
      </c>
      <c r="G9398" s="98">
        <v>79063.039999999994</v>
      </c>
      <c r="H9398" s="98">
        <v>-2770</v>
      </c>
    </row>
    <row r="9399" spans="1:8" x14ac:dyDescent="0.2">
      <c r="A9399" s="98" t="s">
        <v>71</v>
      </c>
      <c r="B9399" s="98" t="s">
        <v>54</v>
      </c>
      <c r="C9399" s="98" t="s">
        <v>81</v>
      </c>
      <c r="D9399" s="106">
        <v>43497</v>
      </c>
      <c r="E9399" s="98" t="s">
        <v>195</v>
      </c>
      <c r="F9399" s="100">
        <v>43405</v>
      </c>
      <c r="G9399" s="98">
        <v>76455.649999999994</v>
      </c>
      <c r="H9399" s="98">
        <v>4972.45</v>
      </c>
    </row>
    <row r="9400" spans="1:8" x14ac:dyDescent="0.2">
      <c r="A9400" s="98" t="s">
        <v>71</v>
      </c>
      <c r="B9400" s="98" t="s">
        <v>54</v>
      </c>
      <c r="C9400" s="98" t="s">
        <v>81</v>
      </c>
      <c r="D9400" s="106">
        <v>43497</v>
      </c>
      <c r="E9400" s="98" t="s">
        <v>194</v>
      </c>
      <c r="F9400" s="100">
        <v>43405</v>
      </c>
      <c r="G9400" s="98">
        <v>2607.39</v>
      </c>
      <c r="H9400" s="98">
        <v>169.56</v>
      </c>
    </row>
    <row r="9401" spans="1:8" x14ac:dyDescent="0.2">
      <c r="A9401" s="98" t="s">
        <v>71</v>
      </c>
      <c r="B9401" s="98" t="s">
        <v>54</v>
      </c>
      <c r="C9401" s="98" t="s">
        <v>81</v>
      </c>
      <c r="D9401" s="106">
        <v>43497</v>
      </c>
      <c r="E9401" s="98" t="s">
        <v>199</v>
      </c>
      <c r="F9401" s="100">
        <v>43405</v>
      </c>
      <c r="G9401" s="98">
        <v>79063.039999999994</v>
      </c>
      <c r="H9401" s="98">
        <v>2770</v>
      </c>
    </row>
    <row r="9402" spans="1:8" x14ac:dyDescent="0.2">
      <c r="A9402" s="98" t="s">
        <v>71</v>
      </c>
      <c r="B9402" s="98" t="s">
        <v>54</v>
      </c>
      <c r="C9402" s="98" t="s">
        <v>82</v>
      </c>
      <c r="D9402" s="106">
        <v>43497</v>
      </c>
      <c r="E9402" s="98" t="s">
        <v>198</v>
      </c>
      <c r="F9402" s="100">
        <v>43405</v>
      </c>
      <c r="G9402" s="98">
        <v>18369.87</v>
      </c>
      <c r="H9402" s="98">
        <v>-955.13</v>
      </c>
    </row>
    <row r="9403" spans="1:8" x14ac:dyDescent="0.2">
      <c r="A9403" s="98" t="s">
        <v>71</v>
      </c>
      <c r="B9403" s="98" t="s">
        <v>54</v>
      </c>
      <c r="C9403" s="98" t="s">
        <v>82</v>
      </c>
      <c r="D9403" s="106">
        <v>43497</v>
      </c>
      <c r="E9403" s="98" t="s">
        <v>197</v>
      </c>
      <c r="F9403" s="100">
        <v>43405</v>
      </c>
      <c r="G9403" s="98">
        <v>17763.919999999998</v>
      </c>
      <c r="H9403" s="98">
        <v>1669.76</v>
      </c>
    </row>
    <row r="9404" spans="1:8" x14ac:dyDescent="0.2">
      <c r="A9404" s="98" t="s">
        <v>71</v>
      </c>
      <c r="B9404" s="98" t="s">
        <v>54</v>
      </c>
      <c r="C9404" s="98" t="s">
        <v>82</v>
      </c>
      <c r="D9404" s="106">
        <v>43497</v>
      </c>
      <c r="E9404" s="98" t="s">
        <v>196</v>
      </c>
      <c r="F9404" s="100">
        <v>43405</v>
      </c>
      <c r="G9404" s="98">
        <v>605.95000000000005</v>
      </c>
      <c r="H9404" s="98">
        <v>57.68</v>
      </c>
    </row>
    <row r="9405" spans="1:8" x14ac:dyDescent="0.2">
      <c r="A9405" s="98" t="s">
        <v>71</v>
      </c>
      <c r="B9405" s="98" t="s">
        <v>54</v>
      </c>
      <c r="C9405" s="98" t="s">
        <v>82</v>
      </c>
      <c r="D9405" s="106">
        <v>43497</v>
      </c>
      <c r="E9405" s="98" t="s">
        <v>199</v>
      </c>
      <c r="F9405" s="100">
        <v>43405</v>
      </c>
      <c r="G9405" s="98">
        <v>18369.87</v>
      </c>
      <c r="H9405" s="98">
        <v>955.13</v>
      </c>
    </row>
    <row r="9406" spans="1:8" x14ac:dyDescent="0.2">
      <c r="A9406" s="98" t="s">
        <v>71</v>
      </c>
      <c r="B9406" s="98" t="s">
        <v>55</v>
      </c>
      <c r="C9406" s="98" t="s">
        <v>82</v>
      </c>
      <c r="D9406" s="106">
        <v>43497</v>
      </c>
      <c r="E9406" s="98" t="s">
        <v>197</v>
      </c>
      <c r="F9406" s="100">
        <v>43405</v>
      </c>
      <c r="G9406" s="98">
        <v>569</v>
      </c>
      <c r="H9406" s="98">
        <v>53.49</v>
      </c>
    </row>
    <row r="9407" spans="1:8" x14ac:dyDescent="0.2">
      <c r="A9407" s="98" t="s">
        <v>71</v>
      </c>
      <c r="B9407" s="98" t="s">
        <v>55</v>
      </c>
      <c r="C9407" s="98" t="s">
        <v>82</v>
      </c>
      <c r="D9407" s="106">
        <v>43497</v>
      </c>
      <c r="E9407" s="98" t="s">
        <v>196</v>
      </c>
      <c r="F9407" s="100">
        <v>43405</v>
      </c>
      <c r="G9407" s="98">
        <v>22.48</v>
      </c>
      <c r="H9407" s="98">
        <v>2.11</v>
      </c>
    </row>
    <row r="9408" spans="1:8" x14ac:dyDescent="0.2">
      <c r="A9408" s="98" t="s">
        <v>71</v>
      </c>
      <c r="B9408" s="98" t="s">
        <v>55</v>
      </c>
      <c r="C9408" s="98" t="s">
        <v>82</v>
      </c>
      <c r="D9408" s="106">
        <v>43497</v>
      </c>
      <c r="E9408" s="98" t="s">
        <v>198</v>
      </c>
      <c r="F9408" s="100">
        <v>43405</v>
      </c>
      <c r="G9408" s="98">
        <v>591.48</v>
      </c>
      <c r="H9408" s="98">
        <v>-30.76</v>
      </c>
    </row>
    <row r="9409" spans="1:8" x14ac:dyDescent="0.2">
      <c r="A9409" s="98" t="s">
        <v>71</v>
      </c>
      <c r="B9409" s="98" t="s">
        <v>55</v>
      </c>
      <c r="C9409" s="98" t="s">
        <v>82</v>
      </c>
      <c r="D9409" s="106">
        <v>43497</v>
      </c>
      <c r="E9409" s="98" t="s">
        <v>199</v>
      </c>
      <c r="F9409" s="100">
        <v>43405</v>
      </c>
      <c r="G9409" s="98">
        <v>591.48</v>
      </c>
      <c r="H9409" s="98">
        <v>30.76</v>
      </c>
    </row>
    <row r="9410" spans="1:8" x14ac:dyDescent="0.2">
      <c r="A9410" s="98" t="s">
        <v>71</v>
      </c>
      <c r="B9410" s="98" t="s">
        <v>55</v>
      </c>
      <c r="C9410" s="98" t="s">
        <v>80</v>
      </c>
      <c r="D9410" s="106">
        <v>43497</v>
      </c>
      <c r="E9410" s="98" t="s">
        <v>199</v>
      </c>
      <c r="F9410" s="100">
        <v>43405</v>
      </c>
      <c r="G9410" s="98">
        <v>380.46</v>
      </c>
      <c r="H9410" s="98">
        <v>27.02</v>
      </c>
    </row>
    <row r="9411" spans="1:8" x14ac:dyDescent="0.2">
      <c r="A9411" s="98" t="s">
        <v>71</v>
      </c>
      <c r="B9411" s="98" t="s">
        <v>55</v>
      </c>
      <c r="C9411" s="98" t="s">
        <v>80</v>
      </c>
      <c r="D9411" s="106">
        <v>43497</v>
      </c>
      <c r="E9411" s="98" t="s">
        <v>193</v>
      </c>
      <c r="F9411" s="100">
        <v>43405</v>
      </c>
      <c r="G9411" s="98">
        <v>366</v>
      </c>
      <c r="H9411" s="98">
        <v>48.31</v>
      </c>
    </row>
    <row r="9412" spans="1:8" x14ac:dyDescent="0.2">
      <c r="A9412" s="98" t="s">
        <v>71</v>
      </c>
      <c r="B9412" s="98" t="s">
        <v>55</v>
      </c>
      <c r="C9412" s="98" t="s">
        <v>80</v>
      </c>
      <c r="D9412" s="106">
        <v>43497</v>
      </c>
      <c r="E9412" s="98" t="s">
        <v>192</v>
      </c>
      <c r="F9412" s="100">
        <v>43405</v>
      </c>
      <c r="G9412" s="98">
        <v>14.46</v>
      </c>
      <c r="H9412" s="98">
        <v>1.91</v>
      </c>
    </row>
    <row r="9413" spans="1:8" x14ac:dyDescent="0.2">
      <c r="A9413" s="98" t="s">
        <v>71</v>
      </c>
      <c r="B9413" s="98" t="s">
        <v>55</v>
      </c>
      <c r="C9413" s="98" t="s">
        <v>80</v>
      </c>
      <c r="D9413" s="106">
        <v>43497</v>
      </c>
      <c r="E9413" s="98" t="s">
        <v>198</v>
      </c>
      <c r="F9413" s="100">
        <v>43405</v>
      </c>
      <c r="G9413" s="98">
        <v>380.46</v>
      </c>
      <c r="H9413" s="98">
        <v>-27.02</v>
      </c>
    </row>
    <row r="9414" spans="1:8" x14ac:dyDescent="0.2">
      <c r="A9414" s="98" t="s">
        <v>71</v>
      </c>
      <c r="B9414" s="98" t="s">
        <v>55</v>
      </c>
      <c r="C9414" s="98" t="s">
        <v>81</v>
      </c>
      <c r="D9414" s="106">
        <v>43497</v>
      </c>
      <c r="E9414" s="98" t="s">
        <v>198</v>
      </c>
      <c r="F9414" s="100">
        <v>43405</v>
      </c>
      <c r="G9414" s="98">
        <v>481.29</v>
      </c>
      <c r="H9414" s="98">
        <v>-16.850000000000001</v>
      </c>
    </row>
    <row r="9415" spans="1:8" x14ac:dyDescent="0.2">
      <c r="A9415" s="98" t="s">
        <v>71</v>
      </c>
      <c r="B9415" s="98" t="s">
        <v>55</v>
      </c>
      <c r="C9415" s="98" t="s">
        <v>81</v>
      </c>
      <c r="D9415" s="106">
        <v>43497</v>
      </c>
      <c r="E9415" s="98" t="s">
        <v>199</v>
      </c>
      <c r="F9415" s="100">
        <v>43405</v>
      </c>
      <c r="G9415" s="98">
        <v>481.29</v>
      </c>
      <c r="H9415" s="98">
        <v>16.850000000000001</v>
      </c>
    </row>
    <row r="9416" spans="1:8" x14ac:dyDescent="0.2">
      <c r="A9416" s="98" t="s">
        <v>71</v>
      </c>
      <c r="B9416" s="98" t="s">
        <v>55</v>
      </c>
      <c r="C9416" s="98" t="s">
        <v>81</v>
      </c>
      <c r="D9416" s="106">
        <v>43497</v>
      </c>
      <c r="E9416" s="98" t="s">
        <v>195</v>
      </c>
      <c r="F9416" s="100">
        <v>43405</v>
      </c>
      <c r="G9416" s="98">
        <v>463</v>
      </c>
      <c r="H9416" s="98">
        <v>30.1</v>
      </c>
    </row>
    <row r="9417" spans="1:8" x14ac:dyDescent="0.2">
      <c r="A9417" s="98" t="s">
        <v>71</v>
      </c>
      <c r="B9417" s="98" t="s">
        <v>55</v>
      </c>
      <c r="C9417" s="98" t="s">
        <v>81</v>
      </c>
      <c r="D9417" s="106">
        <v>43497</v>
      </c>
      <c r="E9417" s="98" t="s">
        <v>194</v>
      </c>
      <c r="F9417" s="100">
        <v>43405</v>
      </c>
      <c r="G9417" s="98">
        <v>18.29</v>
      </c>
      <c r="H9417" s="98">
        <v>1.19</v>
      </c>
    </row>
    <row r="9418" spans="1:8" x14ac:dyDescent="0.2">
      <c r="A9418" s="98" t="s">
        <v>71</v>
      </c>
      <c r="B9418" s="98" t="s">
        <v>54</v>
      </c>
      <c r="C9418" s="98" t="s">
        <v>82</v>
      </c>
      <c r="D9418" s="106">
        <v>43101</v>
      </c>
      <c r="E9418" s="98" t="s">
        <v>197</v>
      </c>
      <c r="F9418" s="100">
        <v>43101</v>
      </c>
      <c r="G9418" s="98">
        <v>5709.78</v>
      </c>
      <c r="H9418" s="98">
        <v>542.41</v>
      </c>
    </row>
    <row r="9419" spans="1:8" x14ac:dyDescent="0.2">
      <c r="A9419" s="98" t="s">
        <v>71</v>
      </c>
      <c r="B9419" s="98" t="s">
        <v>54</v>
      </c>
      <c r="C9419" s="98" t="s">
        <v>82</v>
      </c>
      <c r="D9419" s="106">
        <v>43101</v>
      </c>
      <c r="E9419" s="98" t="s">
        <v>196</v>
      </c>
      <c r="F9419" s="100">
        <v>43101</v>
      </c>
      <c r="G9419" s="98">
        <v>257.52999999999997</v>
      </c>
      <c r="H9419" s="98">
        <v>24.51</v>
      </c>
    </row>
    <row r="9420" spans="1:8" x14ac:dyDescent="0.2">
      <c r="A9420" s="98" t="s">
        <v>71</v>
      </c>
      <c r="B9420" s="98" t="s">
        <v>55</v>
      </c>
      <c r="C9420" s="98" t="s">
        <v>80</v>
      </c>
      <c r="D9420" s="106">
        <v>43101</v>
      </c>
      <c r="E9420" s="98" t="s">
        <v>198</v>
      </c>
      <c r="F9420" s="100">
        <v>43101</v>
      </c>
      <c r="G9420" s="98">
        <v>564.19000000000005</v>
      </c>
      <c r="H9420" s="98">
        <v>-29.91</v>
      </c>
    </row>
    <row r="9421" spans="1:8" x14ac:dyDescent="0.2">
      <c r="A9421" s="98" t="s">
        <v>71</v>
      </c>
      <c r="B9421" s="98" t="s">
        <v>55</v>
      </c>
      <c r="C9421" s="98" t="s">
        <v>80</v>
      </c>
      <c r="D9421" s="106">
        <v>43101</v>
      </c>
      <c r="E9421" s="98" t="s">
        <v>193</v>
      </c>
      <c r="F9421" s="100">
        <v>43101</v>
      </c>
      <c r="G9421" s="98">
        <v>539.84</v>
      </c>
      <c r="H9421" s="98">
        <v>71.260000000000005</v>
      </c>
    </row>
    <row r="9422" spans="1:8" x14ac:dyDescent="0.2">
      <c r="A9422" s="98" t="s">
        <v>71</v>
      </c>
      <c r="B9422" s="98" t="s">
        <v>55</v>
      </c>
      <c r="C9422" s="98" t="s">
        <v>80</v>
      </c>
      <c r="D9422" s="106">
        <v>43101</v>
      </c>
      <c r="E9422" s="98" t="s">
        <v>192</v>
      </c>
      <c r="F9422" s="100">
        <v>43101</v>
      </c>
      <c r="G9422" s="98">
        <v>24.35</v>
      </c>
      <c r="H9422" s="98">
        <v>3.21</v>
      </c>
    </row>
    <row r="9423" spans="1:8" x14ac:dyDescent="0.2">
      <c r="A9423" s="98" t="s">
        <v>71</v>
      </c>
      <c r="B9423" s="98" t="s">
        <v>55</v>
      </c>
      <c r="C9423" s="98" t="s">
        <v>80</v>
      </c>
      <c r="D9423" s="106">
        <v>43101</v>
      </c>
      <c r="E9423" s="98" t="s">
        <v>199</v>
      </c>
      <c r="F9423" s="100">
        <v>43101</v>
      </c>
      <c r="G9423" s="98">
        <v>564.19000000000005</v>
      </c>
      <c r="H9423" s="98">
        <v>29.91</v>
      </c>
    </row>
    <row r="9424" spans="1:8" x14ac:dyDescent="0.2">
      <c r="A9424" s="98" t="s">
        <v>71</v>
      </c>
      <c r="B9424" s="98" t="s">
        <v>55</v>
      </c>
      <c r="C9424" s="98" t="s">
        <v>81</v>
      </c>
      <c r="D9424" s="106">
        <v>43101</v>
      </c>
      <c r="E9424" s="98" t="s">
        <v>199</v>
      </c>
      <c r="F9424" s="100">
        <v>43101</v>
      </c>
      <c r="G9424" s="98">
        <v>1656.58</v>
      </c>
      <c r="H9424" s="98">
        <v>43.07</v>
      </c>
    </row>
    <row r="9425" spans="1:8" x14ac:dyDescent="0.2">
      <c r="A9425" s="98" t="s">
        <v>71</v>
      </c>
      <c r="B9425" s="98" t="s">
        <v>55</v>
      </c>
      <c r="C9425" s="98" t="s">
        <v>81</v>
      </c>
      <c r="D9425" s="106">
        <v>43101</v>
      </c>
      <c r="E9425" s="98" t="s">
        <v>198</v>
      </c>
      <c r="F9425" s="100">
        <v>43101</v>
      </c>
      <c r="G9425" s="98">
        <v>1656.58</v>
      </c>
      <c r="H9425" s="98">
        <v>-43.07</v>
      </c>
    </row>
    <row r="9426" spans="1:8" x14ac:dyDescent="0.2">
      <c r="A9426" s="98" t="s">
        <v>71</v>
      </c>
      <c r="B9426" s="98" t="s">
        <v>55</v>
      </c>
      <c r="C9426" s="98" t="s">
        <v>81</v>
      </c>
      <c r="D9426" s="106">
        <v>43101</v>
      </c>
      <c r="E9426" s="98" t="s">
        <v>195</v>
      </c>
      <c r="F9426" s="100">
        <v>43101</v>
      </c>
      <c r="G9426" s="98">
        <v>1585.09</v>
      </c>
      <c r="H9426" s="98">
        <v>103.03</v>
      </c>
    </row>
    <row r="9427" spans="1:8" x14ac:dyDescent="0.2">
      <c r="A9427" s="98" t="s">
        <v>71</v>
      </c>
      <c r="B9427" s="98" t="s">
        <v>55</v>
      </c>
      <c r="C9427" s="98" t="s">
        <v>81</v>
      </c>
      <c r="D9427" s="106">
        <v>43101</v>
      </c>
      <c r="E9427" s="98" t="s">
        <v>194</v>
      </c>
      <c r="F9427" s="100">
        <v>43101</v>
      </c>
      <c r="G9427" s="98">
        <v>71.489999999999995</v>
      </c>
      <c r="H9427" s="98">
        <v>4.6500000000000004</v>
      </c>
    </row>
    <row r="9428" spans="1:8" x14ac:dyDescent="0.2">
      <c r="A9428" s="98" t="s">
        <v>71</v>
      </c>
      <c r="B9428" s="98" t="s">
        <v>55</v>
      </c>
      <c r="C9428" s="98" t="s">
        <v>82</v>
      </c>
      <c r="D9428" s="106">
        <v>43101</v>
      </c>
      <c r="E9428" s="98" t="s">
        <v>199</v>
      </c>
      <c r="F9428" s="100">
        <v>43101</v>
      </c>
      <c r="G9428" s="98">
        <v>658.59</v>
      </c>
      <c r="H9428" s="98">
        <v>25.05</v>
      </c>
    </row>
    <row r="9429" spans="1:8" x14ac:dyDescent="0.2">
      <c r="A9429" s="98" t="s">
        <v>71</v>
      </c>
      <c r="B9429" s="98" t="s">
        <v>55</v>
      </c>
      <c r="C9429" s="98" t="s">
        <v>82</v>
      </c>
      <c r="D9429" s="106">
        <v>43101</v>
      </c>
      <c r="E9429" s="98" t="s">
        <v>197</v>
      </c>
      <c r="F9429" s="100">
        <v>43101</v>
      </c>
      <c r="G9429" s="98">
        <v>630.16999999999996</v>
      </c>
      <c r="H9429" s="98">
        <v>59.87</v>
      </c>
    </row>
    <row r="9430" spans="1:8" x14ac:dyDescent="0.2">
      <c r="A9430" s="98" t="s">
        <v>71</v>
      </c>
      <c r="B9430" s="98" t="s">
        <v>55</v>
      </c>
      <c r="C9430" s="98" t="s">
        <v>82</v>
      </c>
      <c r="D9430" s="106">
        <v>43101</v>
      </c>
      <c r="E9430" s="98" t="s">
        <v>196</v>
      </c>
      <c r="F9430" s="100">
        <v>43101</v>
      </c>
      <c r="G9430" s="98">
        <v>28.42</v>
      </c>
      <c r="H9430" s="98">
        <v>2.71</v>
      </c>
    </row>
    <row r="9431" spans="1:8" x14ac:dyDescent="0.2">
      <c r="A9431" s="98" t="s">
        <v>71</v>
      </c>
      <c r="B9431" s="98" t="s">
        <v>55</v>
      </c>
      <c r="C9431" s="98" t="s">
        <v>82</v>
      </c>
      <c r="D9431" s="106">
        <v>43101</v>
      </c>
      <c r="E9431" s="98" t="s">
        <v>198</v>
      </c>
      <c r="F9431" s="100">
        <v>43101</v>
      </c>
      <c r="G9431" s="98">
        <v>658.59</v>
      </c>
      <c r="H9431" s="98">
        <v>-25.05</v>
      </c>
    </row>
    <row r="9432" spans="1:8" x14ac:dyDescent="0.2">
      <c r="A9432" s="98" t="s">
        <v>71</v>
      </c>
      <c r="B9432" s="98" t="s">
        <v>55</v>
      </c>
      <c r="C9432" s="98" t="s">
        <v>80</v>
      </c>
      <c r="D9432" s="106">
        <v>43101</v>
      </c>
      <c r="E9432" s="98" t="s">
        <v>198</v>
      </c>
      <c r="F9432" s="100">
        <v>43101</v>
      </c>
      <c r="G9432" s="98">
        <v>7446.66</v>
      </c>
      <c r="H9432" s="98">
        <v>-394.7</v>
      </c>
    </row>
    <row r="9433" spans="1:8" x14ac:dyDescent="0.2">
      <c r="A9433" s="98" t="s">
        <v>71</v>
      </c>
      <c r="B9433" s="98" t="s">
        <v>55</v>
      </c>
      <c r="C9433" s="98" t="s">
        <v>80</v>
      </c>
      <c r="D9433" s="106">
        <v>43101</v>
      </c>
      <c r="E9433" s="98" t="s">
        <v>193</v>
      </c>
      <c r="F9433" s="100">
        <v>43101</v>
      </c>
      <c r="G9433" s="98">
        <v>7125.25</v>
      </c>
      <c r="H9433" s="98">
        <v>940.56</v>
      </c>
    </row>
    <row r="9434" spans="1:8" x14ac:dyDescent="0.2">
      <c r="A9434" s="98" t="s">
        <v>71</v>
      </c>
      <c r="B9434" s="98" t="s">
        <v>55</v>
      </c>
      <c r="C9434" s="98" t="s">
        <v>80</v>
      </c>
      <c r="D9434" s="106">
        <v>43101</v>
      </c>
      <c r="E9434" s="98" t="s">
        <v>192</v>
      </c>
      <c r="F9434" s="100">
        <v>43101</v>
      </c>
      <c r="G9434" s="98">
        <v>321.41000000000003</v>
      </c>
      <c r="H9434" s="98">
        <v>42.4</v>
      </c>
    </row>
    <row r="9435" spans="1:8" x14ac:dyDescent="0.2">
      <c r="A9435" s="98" t="s">
        <v>71</v>
      </c>
      <c r="B9435" s="98" t="s">
        <v>55</v>
      </c>
      <c r="C9435" s="98" t="s">
        <v>80</v>
      </c>
      <c r="D9435" s="106">
        <v>43101</v>
      </c>
      <c r="E9435" s="98" t="s">
        <v>199</v>
      </c>
      <c r="F9435" s="100">
        <v>43101</v>
      </c>
      <c r="G9435" s="98">
        <v>7446.66</v>
      </c>
      <c r="H9435" s="98">
        <v>394.7</v>
      </c>
    </row>
    <row r="9436" spans="1:8" x14ac:dyDescent="0.2">
      <c r="A9436" s="98" t="s">
        <v>71</v>
      </c>
      <c r="B9436" s="98" t="s">
        <v>55</v>
      </c>
      <c r="C9436" s="98" t="s">
        <v>81</v>
      </c>
      <c r="D9436" s="106">
        <v>43101</v>
      </c>
      <c r="E9436" s="98" t="s">
        <v>198</v>
      </c>
      <c r="F9436" s="100">
        <v>43101</v>
      </c>
      <c r="G9436" s="98">
        <v>28390.720000000001</v>
      </c>
      <c r="H9436" s="98">
        <v>-738.11</v>
      </c>
    </row>
    <row r="9437" spans="1:8" x14ac:dyDescent="0.2">
      <c r="A9437" s="98" t="s">
        <v>71</v>
      </c>
      <c r="B9437" s="98" t="s">
        <v>55</v>
      </c>
      <c r="C9437" s="98" t="s">
        <v>81</v>
      </c>
      <c r="D9437" s="106">
        <v>43101</v>
      </c>
      <c r="E9437" s="98" t="s">
        <v>195</v>
      </c>
      <c r="F9437" s="100">
        <v>43101</v>
      </c>
      <c r="G9437" s="98">
        <v>27165.54</v>
      </c>
      <c r="H9437" s="98">
        <v>1765.78</v>
      </c>
    </row>
    <row r="9438" spans="1:8" x14ac:dyDescent="0.2">
      <c r="A9438" s="98" t="s">
        <v>71</v>
      </c>
      <c r="B9438" s="98" t="s">
        <v>55</v>
      </c>
      <c r="C9438" s="98" t="s">
        <v>81</v>
      </c>
      <c r="D9438" s="106">
        <v>43101</v>
      </c>
      <c r="E9438" s="98" t="s">
        <v>194</v>
      </c>
      <c r="F9438" s="100">
        <v>43101</v>
      </c>
      <c r="G9438" s="98">
        <v>1225.18</v>
      </c>
      <c r="H9438" s="98">
        <v>79.62</v>
      </c>
    </row>
    <row r="9439" spans="1:8" x14ac:dyDescent="0.2">
      <c r="A9439" s="98" t="s">
        <v>71</v>
      </c>
      <c r="B9439" s="98" t="s">
        <v>55</v>
      </c>
      <c r="C9439" s="98" t="s">
        <v>81</v>
      </c>
      <c r="D9439" s="106">
        <v>43101</v>
      </c>
      <c r="E9439" s="98" t="s">
        <v>199</v>
      </c>
      <c r="F9439" s="100">
        <v>43101</v>
      </c>
      <c r="G9439" s="98">
        <v>28390.720000000001</v>
      </c>
      <c r="H9439" s="98">
        <v>738.11</v>
      </c>
    </row>
    <row r="9440" spans="1:8" x14ac:dyDescent="0.2">
      <c r="A9440" s="98" t="s">
        <v>71</v>
      </c>
      <c r="B9440" s="98" t="s">
        <v>55</v>
      </c>
      <c r="C9440" s="98" t="s">
        <v>82</v>
      </c>
      <c r="D9440" s="106">
        <v>43101</v>
      </c>
      <c r="E9440" s="98" t="s">
        <v>199</v>
      </c>
      <c r="F9440" s="100">
        <v>43101</v>
      </c>
      <c r="G9440" s="98">
        <v>8151.23</v>
      </c>
      <c r="H9440" s="98">
        <v>309.77</v>
      </c>
    </row>
    <row r="9441" spans="1:8" x14ac:dyDescent="0.2">
      <c r="A9441" s="98" t="s">
        <v>71</v>
      </c>
      <c r="B9441" s="98" t="s">
        <v>55</v>
      </c>
      <c r="C9441" s="98" t="s">
        <v>82</v>
      </c>
      <c r="D9441" s="106">
        <v>43101</v>
      </c>
      <c r="E9441" s="98" t="s">
        <v>198</v>
      </c>
      <c r="F9441" s="100">
        <v>43101</v>
      </c>
      <c r="G9441" s="98">
        <v>8151.23</v>
      </c>
      <c r="H9441" s="98">
        <v>-309.77</v>
      </c>
    </row>
    <row r="9442" spans="1:8" x14ac:dyDescent="0.2">
      <c r="A9442" s="98" t="s">
        <v>71</v>
      </c>
      <c r="B9442" s="98" t="s">
        <v>55</v>
      </c>
      <c r="C9442" s="98" t="s">
        <v>82</v>
      </c>
      <c r="D9442" s="106">
        <v>43101</v>
      </c>
      <c r="E9442" s="98" t="s">
        <v>197</v>
      </c>
      <c r="F9442" s="100">
        <v>43101</v>
      </c>
      <c r="G9442" s="98">
        <v>7799.44</v>
      </c>
      <c r="H9442" s="98">
        <v>740.97</v>
      </c>
    </row>
    <row r="9443" spans="1:8" x14ac:dyDescent="0.2">
      <c r="A9443" s="98" t="s">
        <v>71</v>
      </c>
      <c r="B9443" s="98" t="s">
        <v>55</v>
      </c>
      <c r="C9443" s="98" t="s">
        <v>82</v>
      </c>
      <c r="D9443" s="106">
        <v>43101</v>
      </c>
      <c r="E9443" s="98" t="s">
        <v>196</v>
      </c>
      <c r="F9443" s="100">
        <v>43101</v>
      </c>
      <c r="G9443" s="98">
        <v>351.79</v>
      </c>
      <c r="H9443" s="98">
        <v>33.39</v>
      </c>
    </row>
    <row r="9444" spans="1:8" x14ac:dyDescent="0.2">
      <c r="A9444" s="98" t="s">
        <v>71</v>
      </c>
      <c r="B9444" s="98" t="s">
        <v>54</v>
      </c>
      <c r="C9444" s="98" t="s">
        <v>80</v>
      </c>
      <c r="D9444" s="106">
        <v>43101</v>
      </c>
      <c r="E9444" s="98" t="s">
        <v>199</v>
      </c>
      <c r="F9444" s="100">
        <v>43101</v>
      </c>
      <c r="G9444" s="98">
        <v>10317.25</v>
      </c>
      <c r="H9444" s="98">
        <v>546.82000000000005</v>
      </c>
    </row>
    <row r="9445" spans="1:8" x14ac:dyDescent="0.2">
      <c r="A9445" s="98" t="s">
        <v>71</v>
      </c>
      <c r="B9445" s="98" t="s">
        <v>54</v>
      </c>
      <c r="C9445" s="98" t="s">
        <v>80</v>
      </c>
      <c r="D9445" s="106">
        <v>43101</v>
      </c>
      <c r="E9445" s="98" t="s">
        <v>198</v>
      </c>
      <c r="F9445" s="100">
        <v>43101</v>
      </c>
      <c r="G9445" s="98">
        <v>10317.25</v>
      </c>
      <c r="H9445" s="98">
        <v>-546.82000000000005</v>
      </c>
    </row>
    <row r="9446" spans="1:8" x14ac:dyDescent="0.2">
      <c r="A9446" s="98" t="s">
        <v>71</v>
      </c>
      <c r="B9446" s="98" t="s">
        <v>54</v>
      </c>
      <c r="C9446" s="98" t="s">
        <v>80</v>
      </c>
      <c r="D9446" s="106">
        <v>43101</v>
      </c>
      <c r="E9446" s="98" t="s">
        <v>193</v>
      </c>
      <c r="F9446" s="100">
        <v>43101</v>
      </c>
      <c r="G9446" s="98">
        <v>9872.1200000000008</v>
      </c>
      <c r="H9446" s="98">
        <v>1303.1300000000001</v>
      </c>
    </row>
    <row r="9447" spans="1:8" x14ac:dyDescent="0.2">
      <c r="A9447" s="98" t="s">
        <v>71</v>
      </c>
      <c r="B9447" s="98" t="s">
        <v>54</v>
      </c>
      <c r="C9447" s="98" t="s">
        <v>80</v>
      </c>
      <c r="D9447" s="106">
        <v>43101</v>
      </c>
      <c r="E9447" s="98" t="s">
        <v>192</v>
      </c>
      <c r="F9447" s="100">
        <v>43101</v>
      </c>
      <c r="G9447" s="98">
        <v>445.13</v>
      </c>
      <c r="H9447" s="98">
        <v>58.69</v>
      </c>
    </row>
    <row r="9448" spans="1:8" x14ac:dyDescent="0.2">
      <c r="A9448" s="98" t="s">
        <v>71</v>
      </c>
      <c r="B9448" s="98" t="s">
        <v>54</v>
      </c>
      <c r="C9448" s="98" t="s">
        <v>81</v>
      </c>
      <c r="D9448" s="106">
        <v>43101</v>
      </c>
      <c r="E9448" s="98" t="s">
        <v>195</v>
      </c>
      <c r="F9448" s="100">
        <v>43101</v>
      </c>
      <c r="G9448" s="98">
        <v>42935.78</v>
      </c>
      <c r="H9448" s="98">
        <v>2790.83</v>
      </c>
    </row>
    <row r="9449" spans="1:8" x14ac:dyDescent="0.2">
      <c r="A9449" s="98" t="s">
        <v>71</v>
      </c>
      <c r="B9449" s="98" t="s">
        <v>54</v>
      </c>
      <c r="C9449" s="98" t="s">
        <v>81</v>
      </c>
      <c r="D9449" s="106">
        <v>43101</v>
      </c>
      <c r="E9449" s="98" t="s">
        <v>194</v>
      </c>
      <c r="F9449" s="100">
        <v>43101</v>
      </c>
      <c r="G9449" s="98">
        <v>1936.45</v>
      </c>
      <c r="H9449" s="98">
        <v>125.9</v>
      </c>
    </row>
    <row r="9450" spans="1:8" x14ac:dyDescent="0.2">
      <c r="A9450" s="98" t="s">
        <v>71</v>
      </c>
      <c r="B9450" s="98" t="s">
        <v>54</v>
      </c>
      <c r="C9450" s="98" t="s">
        <v>81</v>
      </c>
      <c r="D9450" s="106">
        <v>43101</v>
      </c>
      <c r="E9450" s="98" t="s">
        <v>199</v>
      </c>
      <c r="F9450" s="100">
        <v>43101</v>
      </c>
      <c r="G9450" s="98">
        <v>44872.23</v>
      </c>
      <c r="H9450" s="98">
        <v>1166.69</v>
      </c>
    </row>
    <row r="9451" spans="1:8" x14ac:dyDescent="0.2">
      <c r="A9451" s="98" t="s">
        <v>71</v>
      </c>
      <c r="B9451" s="98" t="s">
        <v>54</v>
      </c>
      <c r="C9451" s="98" t="s">
        <v>81</v>
      </c>
      <c r="D9451" s="106">
        <v>43101</v>
      </c>
      <c r="E9451" s="98" t="s">
        <v>198</v>
      </c>
      <c r="F9451" s="100">
        <v>43101</v>
      </c>
      <c r="G9451" s="98">
        <v>44872.23</v>
      </c>
      <c r="H9451" s="98">
        <v>-1166.69</v>
      </c>
    </row>
    <row r="9452" spans="1:8" x14ac:dyDescent="0.2">
      <c r="A9452" s="98" t="s">
        <v>71</v>
      </c>
      <c r="B9452" s="98" t="s">
        <v>54</v>
      </c>
      <c r="C9452" s="98" t="s">
        <v>82</v>
      </c>
      <c r="D9452" s="106">
        <v>43101</v>
      </c>
      <c r="E9452" s="98" t="s">
        <v>199</v>
      </c>
      <c r="F9452" s="100">
        <v>43101</v>
      </c>
      <c r="G9452" s="98">
        <v>9145.42</v>
      </c>
      <c r="H9452" s="98">
        <v>347.49</v>
      </c>
    </row>
    <row r="9453" spans="1:8" x14ac:dyDescent="0.2">
      <c r="A9453" s="98" t="s">
        <v>71</v>
      </c>
      <c r="B9453" s="98" t="s">
        <v>54</v>
      </c>
      <c r="C9453" s="98" t="s">
        <v>82</v>
      </c>
      <c r="D9453" s="106">
        <v>43101</v>
      </c>
      <c r="E9453" s="98" t="s">
        <v>198</v>
      </c>
      <c r="F9453" s="100">
        <v>43101</v>
      </c>
      <c r="G9453" s="98">
        <v>9145.42</v>
      </c>
      <c r="H9453" s="98">
        <v>-347.49</v>
      </c>
    </row>
    <row r="9454" spans="1:8" x14ac:dyDescent="0.2">
      <c r="A9454" s="98" t="s">
        <v>71</v>
      </c>
      <c r="B9454" s="98" t="s">
        <v>54</v>
      </c>
      <c r="C9454" s="98" t="s">
        <v>82</v>
      </c>
      <c r="D9454" s="106">
        <v>43101</v>
      </c>
      <c r="E9454" s="98" t="s">
        <v>197</v>
      </c>
      <c r="F9454" s="100">
        <v>43101</v>
      </c>
      <c r="G9454" s="98">
        <v>8750.81</v>
      </c>
      <c r="H9454" s="98">
        <v>831.29</v>
      </c>
    </row>
    <row r="9455" spans="1:8" x14ac:dyDescent="0.2">
      <c r="A9455" s="98" t="s">
        <v>71</v>
      </c>
      <c r="B9455" s="98" t="s">
        <v>54</v>
      </c>
      <c r="C9455" s="98" t="s">
        <v>82</v>
      </c>
      <c r="D9455" s="106">
        <v>43101</v>
      </c>
      <c r="E9455" s="98" t="s">
        <v>196</v>
      </c>
      <c r="F9455" s="100">
        <v>43101</v>
      </c>
      <c r="G9455" s="98">
        <v>394.61</v>
      </c>
      <c r="H9455" s="98">
        <v>37.450000000000003</v>
      </c>
    </row>
    <row r="9456" spans="1:8" x14ac:dyDescent="0.2">
      <c r="A9456" s="98" t="s">
        <v>71</v>
      </c>
      <c r="B9456" s="98" t="s">
        <v>54</v>
      </c>
      <c r="C9456" s="98" t="s">
        <v>80</v>
      </c>
      <c r="D9456" s="106">
        <v>43101</v>
      </c>
      <c r="E9456" s="98" t="s">
        <v>199</v>
      </c>
      <c r="F9456" s="100">
        <v>43101</v>
      </c>
      <c r="G9456" s="98">
        <v>22732.62</v>
      </c>
      <c r="H9456" s="98">
        <v>1204.97</v>
      </c>
    </row>
    <row r="9457" spans="1:8" x14ac:dyDescent="0.2">
      <c r="A9457" s="98" t="s">
        <v>71</v>
      </c>
      <c r="B9457" s="98" t="s">
        <v>54</v>
      </c>
      <c r="C9457" s="98" t="s">
        <v>80</v>
      </c>
      <c r="D9457" s="106">
        <v>43101</v>
      </c>
      <c r="E9457" s="98" t="s">
        <v>198</v>
      </c>
      <c r="F9457" s="100">
        <v>43101</v>
      </c>
      <c r="G9457" s="98">
        <v>22732.62</v>
      </c>
      <c r="H9457" s="98">
        <v>-1204.97</v>
      </c>
    </row>
    <row r="9458" spans="1:8" x14ac:dyDescent="0.2">
      <c r="A9458" s="98" t="s">
        <v>71</v>
      </c>
      <c r="B9458" s="98" t="s">
        <v>54</v>
      </c>
      <c r="C9458" s="98" t="s">
        <v>80</v>
      </c>
      <c r="D9458" s="106">
        <v>43101</v>
      </c>
      <c r="E9458" s="98" t="s">
        <v>193</v>
      </c>
      <c r="F9458" s="100">
        <v>43101</v>
      </c>
      <c r="G9458" s="98">
        <v>21751.62</v>
      </c>
      <c r="H9458" s="98">
        <v>2871.3</v>
      </c>
    </row>
    <row r="9459" spans="1:8" x14ac:dyDescent="0.2">
      <c r="A9459" s="98" t="s">
        <v>71</v>
      </c>
      <c r="B9459" s="98" t="s">
        <v>54</v>
      </c>
      <c r="C9459" s="98" t="s">
        <v>80</v>
      </c>
      <c r="D9459" s="106">
        <v>43101</v>
      </c>
      <c r="E9459" s="98" t="s">
        <v>192</v>
      </c>
      <c r="F9459" s="100">
        <v>43101</v>
      </c>
      <c r="G9459" s="98">
        <v>981</v>
      </c>
      <c r="H9459" s="98">
        <v>129.51</v>
      </c>
    </row>
    <row r="9460" spans="1:8" x14ac:dyDescent="0.2">
      <c r="A9460" s="98" t="s">
        <v>71</v>
      </c>
      <c r="B9460" s="98" t="s">
        <v>54</v>
      </c>
      <c r="C9460" s="98" t="s">
        <v>81</v>
      </c>
      <c r="D9460" s="106">
        <v>43101</v>
      </c>
      <c r="E9460" s="98" t="s">
        <v>199</v>
      </c>
      <c r="F9460" s="100">
        <v>43101</v>
      </c>
      <c r="G9460" s="98">
        <v>101250.69</v>
      </c>
      <c r="H9460" s="98">
        <v>2632.57</v>
      </c>
    </row>
    <row r="9461" spans="1:8" x14ac:dyDescent="0.2">
      <c r="A9461" s="98" t="s">
        <v>71</v>
      </c>
      <c r="B9461" s="98" t="s">
        <v>54</v>
      </c>
      <c r="C9461" s="98" t="s">
        <v>81</v>
      </c>
      <c r="D9461" s="106">
        <v>43101</v>
      </c>
      <c r="E9461" s="98" t="s">
        <v>195</v>
      </c>
      <c r="F9461" s="100">
        <v>43101</v>
      </c>
      <c r="G9461" s="98">
        <v>96881.31</v>
      </c>
      <c r="H9461" s="98">
        <v>6297.3</v>
      </c>
    </row>
    <row r="9462" spans="1:8" x14ac:dyDescent="0.2">
      <c r="A9462" s="98" t="s">
        <v>71</v>
      </c>
      <c r="B9462" s="98" t="s">
        <v>55</v>
      </c>
      <c r="C9462" s="98" t="s">
        <v>80</v>
      </c>
      <c r="D9462" s="106">
        <v>43101</v>
      </c>
      <c r="E9462" s="98" t="s">
        <v>198</v>
      </c>
      <c r="F9462" s="100">
        <v>43101</v>
      </c>
      <c r="G9462" s="98">
        <v>3035.59</v>
      </c>
      <c r="H9462" s="98">
        <v>-160.86000000000001</v>
      </c>
    </row>
    <row r="9463" spans="1:8" x14ac:dyDescent="0.2">
      <c r="A9463" s="98" t="s">
        <v>71</v>
      </c>
      <c r="B9463" s="98" t="s">
        <v>55</v>
      </c>
      <c r="C9463" s="98" t="s">
        <v>80</v>
      </c>
      <c r="D9463" s="106">
        <v>43101</v>
      </c>
      <c r="E9463" s="98" t="s">
        <v>193</v>
      </c>
      <c r="F9463" s="100">
        <v>43101</v>
      </c>
      <c r="G9463" s="98">
        <v>2904.61</v>
      </c>
      <c r="H9463" s="98">
        <v>383.42</v>
      </c>
    </row>
    <row r="9464" spans="1:8" x14ac:dyDescent="0.2">
      <c r="A9464" s="98" t="s">
        <v>71</v>
      </c>
      <c r="B9464" s="98" t="s">
        <v>55</v>
      </c>
      <c r="C9464" s="98" t="s">
        <v>80</v>
      </c>
      <c r="D9464" s="106">
        <v>43101</v>
      </c>
      <c r="E9464" s="98" t="s">
        <v>192</v>
      </c>
      <c r="F9464" s="100">
        <v>43101</v>
      </c>
      <c r="G9464" s="98">
        <v>130.97999999999999</v>
      </c>
      <c r="H9464" s="98">
        <v>17.28</v>
      </c>
    </row>
    <row r="9465" spans="1:8" x14ac:dyDescent="0.2">
      <c r="A9465" s="98" t="s">
        <v>71</v>
      </c>
      <c r="B9465" s="98" t="s">
        <v>55</v>
      </c>
      <c r="C9465" s="98" t="s">
        <v>80</v>
      </c>
      <c r="D9465" s="106">
        <v>43101</v>
      </c>
      <c r="E9465" s="98" t="s">
        <v>199</v>
      </c>
      <c r="F9465" s="100">
        <v>43101</v>
      </c>
      <c r="G9465" s="98">
        <v>3035.59</v>
      </c>
      <c r="H9465" s="98">
        <v>160.86000000000001</v>
      </c>
    </row>
    <row r="9466" spans="1:8" x14ac:dyDescent="0.2">
      <c r="A9466" s="98" t="s">
        <v>71</v>
      </c>
      <c r="B9466" s="98" t="s">
        <v>55</v>
      </c>
      <c r="C9466" s="98" t="s">
        <v>81</v>
      </c>
      <c r="D9466" s="106">
        <v>43101</v>
      </c>
      <c r="E9466" s="98" t="s">
        <v>199</v>
      </c>
      <c r="F9466" s="100">
        <v>43101</v>
      </c>
      <c r="G9466" s="98">
        <v>10511.71</v>
      </c>
      <c r="H9466" s="98">
        <v>273.32</v>
      </c>
    </row>
    <row r="9467" spans="1:8" x14ac:dyDescent="0.2">
      <c r="A9467" s="98" t="s">
        <v>71</v>
      </c>
      <c r="B9467" s="98" t="s">
        <v>55</v>
      </c>
      <c r="C9467" s="98" t="s">
        <v>81</v>
      </c>
      <c r="D9467" s="106">
        <v>43101</v>
      </c>
      <c r="E9467" s="98" t="s">
        <v>198</v>
      </c>
      <c r="F9467" s="100">
        <v>43101</v>
      </c>
      <c r="G9467" s="98">
        <v>10511.71</v>
      </c>
      <c r="H9467" s="98">
        <v>-273.32</v>
      </c>
    </row>
    <row r="9468" spans="1:8" x14ac:dyDescent="0.2">
      <c r="A9468" s="98" t="s">
        <v>71</v>
      </c>
      <c r="B9468" s="98" t="s">
        <v>55</v>
      </c>
      <c r="C9468" s="98" t="s">
        <v>81</v>
      </c>
      <c r="D9468" s="106">
        <v>43101</v>
      </c>
      <c r="E9468" s="98" t="s">
        <v>195</v>
      </c>
      <c r="F9468" s="100">
        <v>43101</v>
      </c>
      <c r="G9468" s="98">
        <v>10058.09</v>
      </c>
      <c r="H9468" s="98">
        <v>653.76</v>
      </c>
    </row>
    <row r="9469" spans="1:8" x14ac:dyDescent="0.2">
      <c r="A9469" s="98" t="s">
        <v>71</v>
      </c>
      <c r="B9469" s="98" t="s">
        <v>55</v>
      </c>
      <c r="C9469" s="98" t="s">
        <v>81</v>
      </c>
      <c r="D9469" s="106">
        <v>43101</v>
      </c>
      <c r="E9469" s="98" t="s">
        <v>194</v>
      </c>
      <c r="F9469" s="100">
        <v>43101</v>
      </c>
      <c r="G9469" s="98">
        <v>453.62</v>
      </c>
      <c r="H9469" s="98">
        <v>29.5</v>
      </c>
    </row>
    <row r="9470" spans="1:8" x14ac:dyDescent="0.2">
      <c r="A9470" s="98" t="s">
        <v>71</v>
      </c>
      <c r="B9470" s="98" t="s">
        <v>55</v>
      </c>
      <c r="C9470" s="98" t="s">
        <v>82</v>
      </c>
      <c r="D9470" s="106">
        <v>43101</v>
      </c>
      <c r="E9470" s="98" t="s">
        <v>199</v>
      </c>
      <c r="F9470" s="100">
        <v>43101</v>
      </c>
      <c r="G9470" s="98">
        <v>3310.76</v>
      </c>
      <c r="H9470" s="98">
        <v>125.8</v>
      </c>
    </row>
    <row r="9471" spans="1:8" x14ac:dyDescent="0.2">
      <c r="A9471" s="98" t="s">
        <v>71</v>
      </c>
      <c r="B9471" s="98" t="s">
        <v>55</v>
      </c>
      <c r="C9471" s="98" t="s">
        <v>82</v>
      </c>
      <c r="D9471" s="106">
        <v>43101</v>
      </c>
      <c r="E9471" s="98" t="s">
        <v>197</v>
      </c>
      <c r="F9471" s="100">
        <v>43101</v>
      </c>
      <c r="G9471" s="98">
        <v>3167.9</v>
      </c>
      <c r="H9471" s="98">
        <v>300.95999999999998</v>
      </c>
    </row>
    <row r="9472" spans="1:8" x14ac:dyDescent="0.2">
      <c r="A9472" s="98" t="s">
        <v>71</v>
      </c>
      <c r="B9472" s="98" t="s">
        <v>55</v>
      </c>
      <c r="C9472" s="98" t="s">
        <v>82</v>
      </c>
      <c r="D9472" s="106">
        <v>43101</v>
      </c>
      <c r="E9472" s="98" t="s">
        <v>196</v>
      </c>
      <c r="F9472" s="100">
        <v>43101</v>
      </c>
      <c r="G9472" s="98">
        <v>142.86000000000001</v>
      </c>
      <c r="H9472" s="98">
        <v>13.59</v>
      </c>
    </row>
    <row r="9473" spans="1:8" x14ac:dyDescent="0.2">
      <c r="A9473" s="98" t="s">
        <v>71</v>
      </c>
      <c r="B9473" s="98" t="s">
        <v>55</v>
      </c>
      <c r="C9473" s="98" t="s">
        <v>82</v>
      </c>
      <c r="D9473" s="106">
        <v>43101</v>
      </c>
      <c r="E9473" s="98" t="s">
        <v>198</v>
      </c>
      <c r="F9473" s="100">
        <v>43101</v>
      </c>
      <c r="G9473" s="98">
        <v>3310.76</v>
      </c>
      <c r="H9473" s="98">
        <v>-125.8</v>
      </c>
    </row>
    <row r="9474" spans="1:8" x14ac:dyDescent="0.2">
      <c r="A9474" s="98" t="s">
        <v>71</v>
      </c>
      <c r="B9474" s="98" t="s">
        <v>54</v>
      </c>
      <c r="C9474" s="98" t="s">
        <v>81</v>
      </c>
      <c r="D9474" s="106">
        <v>43101</v>
      </c>
      <c r="E9474" s="98" t="s">
        <v>194</v>
      </c>
      <c r="F9474" s="100">
        <v>43101</v>
      </c>
      <c r="G9474" s="98">
        <v>4369.38</v>
      </c>
      <c r="H9474" s="98">
        <v>283.88</v>
      </c>
    </row>
    <row r="9475" spans="1:8" x14ac:dyDescent="0.2">
      <c r="A9475" s="98" t="s">
        <v>71</v>
      </c>
      <c r="B9475" s="98" t="s">
        <v>54</v>
      </c>
      <c r="C9475" s="98" t="s">
        <v>81</v>
      </c>
      <c r="D9475" s="106">
        <v>43101</v>
      </c>
      <c r="E9475" s="98" t="s">
        <v>198</v>
      </c>
      <c r="F9475" s="100">
        <v>43101</v>
      </c>
      <c r="G9475" s="98">
        <v>101250.69</v>
      </c>
      <c r="H9475" s="98">
        <v>-2632.57</v>
      </c>
    </row>
    <row r="9476" spans="1:8" x14ac:dyDescent="0.2">
      <c r="A9476" s="98" t="s">
        <v>71</v>
      </c>
      <c r="B9476" s="98" t="s">
        <v>54</v>
      </c>
      <c r="C9476" s="98" t="s">
        <v>82</v>
      </c>
      <c r="D9476" s="106">
        <v>43101</v>
      </c>
      <c r="E9476" s="98" t="s">
        <v>199</v>
      </c>
      <c r="F9476" s="100">
        <v>43101</v>
      </c>
      <c r="G9476" s="98">
        <v>20900.650000000001</v>
      </c>
      <c r="H9476" s="98">
        <v>794.24</v>
      </c>
    </row>
    <row r="9477" spans="1:8" x14ac:dyDescent="0.2">
      <c r="A9477" s="98" t="s">
        <v>71</v>
      </c>
      <c r="B9477" s="98" t="s">
        <v>54</v>
      </c>
      <c r="C9477" s="98" t="s">
        <v>82</v>
      </c>
      <c r="D9477" s="106">
        <v>43101</v>
      </c>
      <c r="E9477" s="98" t="s">
        <v>198</v>
      </c>
      <c r="F9477" s="100">
        <v>43101</v>
      </c>
      <c r="G9477" s="98">
        <v>20900.650000000001</v>
      </c>
      <c r="H9477" s="98">
        <v>-794.24</v>
      </c>
    </row>
    <row r="9478" spans="1:8" x14ac:dyDescent="0.2">
      <c r="A9478" s="98" t="s">
        <v>71</v>
      </c>
      <c r="B9478" s="98" t="s">
        <v>54</v>
      </c>
      <c r="C9478" s="98" t="s">
        <v>82</v>
      </c>
      <c r="D9478" s="106">
        <v>43101</v>
      </c>
      <c r="E9478" s="98" t="s">
        <v>197</v>
      </c>
      <c r="F9478" s="100">
        <v>43101</v>
      </c>
      <c r="G9478" s="98">
        <v>19998.72</v>
      </c>
      <c r="H9478" s="98">
        <v>1900.02</v>
      </c>
    </row>
    <row r="9479" spans="1:8" x14ac:dyDescent="0.2">
      <c r="A9479" s="98" t="s">
        <v>71</v>
      </c>
      <c r="B9479" s="98" t="s">
        <v>54</v>
      </c>
      <c r="C9479" s="98" t="s">
        <v>82</v>
      </c>
      <c r="D9479" s="106">
        <v>43101</v>
      </c>
      <c r="E9479" s="98" t="s">
        <v>196</v>
      </c>
      <c r="F9479" s="100">
        <v>43101</v>
      </c>
      <c r="G9479" s="98">
        <v>901.93</v>
      </c>
      <c r="H9479" s="98">
        <v>85.74</v>
      </c>
    </row>
    <row r="9480" spans="1:8" x14ac:dyDescent="0.2">
      <c r="A9480" s="98" t="s">
        <v>71</v>
      </c>
      <c r="B9480" s="98" t="s">
        <v>55</v>
      </c>
      <c r="C9480" s="98" t="s">
        <v>80</v>
      </c>
      <c r="D9480" s="106">
        <v>43160</v>
      </c>
      <c r="E9480" s="98" t="s">
        <v>198</v>
      </c>
      <c r="F9480" s="100">
        <v>43101</v>
      </c>
      <c r="G9480" s="98">
        <v>5911.42</v>
      </c>
      <c r="H9480" s="98">
        <v>-313.33</v>
      </c>
    </row>
    <row r="9481" spans="1:8" x14ac:dyDescent="0.2">
      <c r="A9481" s="98" t="s">
        <v>71</v>
      </c>
      <c r="B9481" s="98" t="s">
        <v>55</v>
      </c>
      <c r="C9481" s="98" t="s">
        <v>80</v>
      </c>
      <c r="D9481" s="106">
        <v>43160</v>
      </c>
      <c r="E9481" s="98" t="s">
        <v>193</v>
      </c>
      <c r="F9481" s="100">
        <v>43101</v>
      </c>
      <c r="G9481" s="98">
        <v>5656.3</v>
      </c>
      <c r="H9481" s="98">
        <v>746.65</v>
      </c>
    </row>
    <row r="9482" spans="1:8" x14ac:dyDescent="0.2">
      <c r="A9482" s="98" t="s">
        <v>71</v>
      </c>
      <c r="B9482" s="98" t="s">
        <v>55</v>
      </c>
      <c r="C9482" s="98" t="s">
        <v>80</v>
      </c>
      <c r="D9482" s="106">
        <v>43160</v>
      </c>
      <c r="E9482" s="98" t="s">
        <v>192</v>
      </c>
      <c r="F9482" s="100">
        <v>43101</v>
      </c>
      <c r="G9482" s="98">
        <v>255.12</v>
      </c>
      <c r="H9482" s="98">
        <v>33.67</v>
      </c>
    </row>
    <row r="9483" spans="1:8" x14ac:dyDescent="0.2">
      <c r="A9483" s="98" t="s">
        <v>71</v>
      </c>
      <c r="B9483" s="98" t="s">
        <v>55</v>
      </c>
      <c r="C9483" s="98" t="s">
        <v>80</v>
      </c>
      <c r="D9483" s="106">
        <v>43160</v>
      </c>
      <c r="E9483" s="98" t="s">
        <v>199</v>
      </c>
      <c r="F9483" s="100">
        <v>43101</v>
      </c>
      <c r="G9483" s="98">
        <v>5911.42</v>
      </c>
      <c r="H9483" s="98">
        <v>313.33</v>
      </c>
    </row>
    <row r="9484" spans="1:8" x14ac:dyDescent="0.2">
      <c r="A9484" s="98" t="s">
        <v>71</v>
      </c>
      <c r="B9484" s="98" t="s">
        <v>55</v>
      </c>
      <c r="C9484" s="98" t="s">
        <v>81</v>
      </c>
      <c r="D9484" s="106">
        <v>43160</v>
      </c>
      <c r="E9484" s="98" t="s">
        <v>198</v>
      </c>
      <c r="F9484" s="100">
        <v>43101</v>
      </c>
      <c r="G9484" s="98">
        <v>21128.48</v>
      </c>
      <c r="H9484" s="98">
        <v>-549.34</v>
      </c>
    </row>
    <row r="9485" spans="1:8" x14ac:dyDescent="0.2">
      <c r="A9485" s="98" t="s">
        <v>71</v>
      </c>
      <c r="B9485" s="98" t="s">
        <v>55</v>
      </c>
      <c r="C9485" s="98" t="s">
        <v>81</v>
      </c>
      <c r="D9485" s="106">
        <v>43160</v>
      </c>
      <c r="E9485" s="98" t="s">
        <v>195</v>
      </c>
      <c r="F9485" s="100">
        <v>43101</v>
      </c>
      <c r="G9485" s="98">
        <v>20216.7</v>
      </c>
      <c r="H9485" s="98">
        <v>1314.09</v>
      </c>
    </row>
    <row r="9486" spans="1:8" x14ac:dyDescent="0.2">
      <c r="A9486" s="98" t="s">
        <v>71</v>
      </c>
      <c r="B9486" s="98" t="s">
        <v>55</v>
      </c>
      <c r="C9486" s="98" t="s">
        <v>81</v>
      </c>
      <c r="D9486" s="106">
        <v>43160</v>
      </c>
      <c r="E9486" s="98" t="s">
        <v>194</v>
      </c>
      <c r="F9486" s="100">
        <v>43101</v>
      </c>
      <c r="G9486" s="98">
        <v>911.78</v>
      </c>
      <c r="H9486" s="98">
        <v>59.26</v>
      </c>
    </row>
    <row r="9487" spans="1:8" x14ac:dyDescent="0.2">
      <c r="A9487" s="98" t="s">
        <v>71</v>
      </c>
      <c r="B9487" s="98" t="s">
        <v>55</v>
      </c>
      <c r="C9487" s="98" t="s">
        <v>81</v>
      </c>
      <c r="D9487" s="106">
        <v>43160</v>
      </c>
      <c r="E9487" s="98" t="s">
        <v>199</v>
      </c>
      <c r="F9487" s="100">
        <v>43101</v>
      </c>
      <c r="G9487" s="98">
        <v>21128.48</v>
      </c>
      <c r="H9487" s="98">
        <v>549.34</v>
      </c>
    </row>
    <row r="9488" spans="1:8" x14ac:dyDescent="0.2">
      <c r="A9488" s="98" t="s">
        <v>71</v>
      </c>
      <c r="B9488" s="98" t="s">
        <v>55</v>
      </c>
      <c r="C9488" s="98" t="s">
        <v>82</v>
      </c>
      <c r="D9488" s="106">
        <v>43160</v>
      </c>
      <c r="E9488" s="98" t="s">
        <v>198</v>
      </c>
      <c r="F9488" s="100">
        <v>43101</v>
      </c>
      <c r="G9488" s="98">
        <v>5744.49</v>
      </c>
      <c r="H9488" s="98">
        <v>-218.31</v>
      </c>
    </row>
    <row r="9489" spans="1:8" x14ac:dyDescent="0.2">
      <c r="A9489" s="98" t="s">
        <v>71</v>
      </c>
      <c r="B9489" s="98" t="s">
        <v>55</v>
      </c>
      <c r="C9489" s="98" t="s">
        <v>82</v>
      </c>
      <c r="D9489" s="106">
        <v>43160</v>
      </c>
      <c r="E9489" s="98" t="s">
        <v>197</v>
      </c>
      <c r="F9489" s="100">
        <v>43101</v>
      </c>
      <c r="G9489" s="98">
        <v>5496.59</v>
      </c>
      <c r="H9489" s="98">
        <v>522.17999999999995</v>
      </c>
    </row>
    <row r="9490" spans="1:8" x14ac:dyDescent="0.2">
      <c r="A9490" s="98" t="s">
        <v>71</v>
      </c>
      <c r="B9490" s="98" t="s">
        <v>55</v>
      </c>
      <c r="C9490" s="98" t="s">
        <v>82</v>
      </c>
      <c r="D9490" s="106">
        <v>43160</v>
      </c>
      <c r="E9490" s="98" t="s">
        <v>196</v>
      </c>
      <c r="F9490" s="100">
        <v>43101</v>
      </c>
      <c r="G9490" s="98">
        <v>247.9</v>
      </c>
      <c r="H9490" s="98">
        <v>23.57</v>
      </c>
    </row>
    <row r="9491" spans="1:8" x14ac:dyDescent="0.2">
      <c r="A9491" s="98" t="s">
        <v>71</v>
      </c>
      <c r="B9491" s="98" t="s">
        <v>55</v>
      </c>
      <c r="C9491" s="98" t="s">
        <v>82</v>
      </c>
      <c r="D9491" s="106">
        <v>43160</v>
      </c>
      <c r="E9491" s="98" t="s">
        <v>199</v>
      </c>
      <c r="F9491" s="100">
        <v>43101</v>
      </c>
      <c r="G9491" s="98">
        <v>5744.49</v>
      </c>
      <c r="H9491" s="98">
        <v>218.31</v>
      </c>
    </row>
    <row r="9492" spans="1:8" x14ac:dyDescent="0.2">
      <c r="A9492" s="98" t="s">
        <v>71</v>
      </c>
      <c r="B9492" s="98" t="s">
        <v>55</v>
      </c>
      <c r="C9492" s="98" t="s">
        <v>80</v>
      </c>
      <c r="D9492" s="106">
        <v>43160</v>
      </c>
      <c r="E9492" s="98" t="s">
        <v>199</v>
      </c>
      <c r="F9492" s="100">
        <v>43101</v>
      </c>
      <c r="G9492" s="98">
        <v>2344.9899999999998</v>
      </c>
      <c r="H9492" s="98">
        <v>124.29</v>
      </c>
    </row>
    <row r="9493" spans="1:8" x14ac:dyDescent="0.2">
      <c r="A9493" s="98" t="s">
        <v>71</v>
      </c>
      <c r="B9493" s="98" t="s">
        <v>55</v>
      </c>
      <c r="C9493" s="98" t="s">
        <v>81</v>
      </c>
      <c r="D9493" s="106">
        <v>43160</v>
      </c>
      <c r="E9493" s="98" t="s">
        <v>198</v>
      </c>
      <c r="F9493" s="100">
        <v>43101</v>
      </c>
      <c r="G9493" s="98">
        <v>5702.92</v>
      </c>
      <c r="H9493" s="98">
        <v>-148.26</v>
      </c>
    </row>
    <row r="9494" spans="1:8" x14ac:dyDescent="0.2">
      <c r="A9494" s="98" t="s">
        <v>71</v>
      </c>
      <c r="B9494" s="98" t="s">
        <v>55</v>
      </c>
      <c r="C9494" s="98" t="s">
        <v>81</v>
      </c>
      <c r="D9494" s="106">
        <v>43160</v>
      </c>
      <c r="E9494" s="98" t="s">
        <v>195</v>
      </c>
      <c r="F9494" s="100">
        <v>43101</v>
      </c>
      <c r="G9494" s="98">
        <v>5456.82</v>
      </c>
      <c r="H9494" s="98">
        <v>354.69</v>
      </c>
    </row>
    <row r="9495" spans="1:8" x14ac:dyDescent="0.2">
      <c r="A9495" s="98" t="s">
        <v>71</v>
      </c>
      <c r="B9495" s="98" t="s">
        <v>55</v>
      </c>
      <c r="C9495" s="98" t="s">
        <v>81</v>
      </c>
      <c r="D9495" s="106">
        <v>43160</v>
      </c>
      <c r="E9495" s="98" t="s">
        <v>194</v>
      </c>
      <c r="F9495" s="100">
        <v>43101</v>
      </c>
      <c r="G9495" s="98">
        <v>246.1</v>
      </c>
      <c r="H9495" s="98">
        <v>16</v>
      </c>
    </row>
    <row r="9496" spans="1:8" x14ac:dyDescent="0.2">
      <c r="A9496" s="98" t="s">
        <v>71</v>
      </c>
      <c r="B9496" s="98" t="s">
        <v>55</v>
      </c>
      <c r="C9496" s="98" t="s">
        <v>81</v>
      </c>
      <c r="D9496" s="106">
        <v>43160</v>
      </c>
      <c r="E9496" s="98" t="s">
        <v>199</v>
      </c>
      <c r="F9496" s="100">
        <v>43101</v>
      </c>
      <c r="G9496" s="98">
        <v>5702.92</v>
      </c>
      <c r="H9496" s="98">
        <v>148.26</v>
      </c>
    </row>
    <row r="9497" spans="1:8" x14ac:dyDescent="0.2">
      <c r="A9497" s="98" t="s">
        <v>71</v>
      </c>
      <c r="B9497" s="98" t="s">
        <v>55</v>
      </c>
      <c r="C9497" s="98" t="s">
        <v>82</v>
      </c>
      <c r="D9497" s="106">
        <v>43160</v>
      </c>
      <c r="E9497" s="98" t="s">
        <v>198</v>
      </c>
      <c r="F9497" s="100">
        <v>43101</v>
      </c>
      <c r="G9497" s="98">
        <v>2740.66</v>
      </c>
      <c r="H9497" s="98">
        <v>-104.15</v>
      </c>
    </row>
    <row r="9498" spans="1:8" x14ac:dyDescent="0.2">
      <c r="A9498" s="98" t="s">
        <v>71</v>
      </c>
      <c r="B9498" s="98" t="s">
        <v>55</v>
      </c>
      <c r="C9498" s="98" t="s">
        <v>82</v>
      </c>
      <c r="D9498" s="106">
        <v>43160</v>
      </c>
      <c r="E9498" s="98" t="s">
        <v>197</v>
      </c>
      <c r="F9498" s="100">
        <v>43101</v>
      </c>
      <c r="G9498" s="98">
        <v>2622.39</v>
      </c>
      <c r="H9498" s="98">
        <v>249.11</v>
      </c>
    </row>
    <row r="9499" spans="1:8" x14ac:dyDescent="0.2">
      <c r="A9499" s="98" t="s">
        <v>71</v>
      </c>
      <c r="B9499" s="98" t="s">
        <v>55</v>
      </c>
      <c r="C9499" s="98" t="s">
        <v>82</v>
      </c>
      <c r="D9499" s="106">
        <v>43160</v>
      </c>
      <c r="E9499" s="98" t="s">
        <v>196</v>
      </c>
      <c r="F9499" s="100">
        <v>43101</v>
      </c>
      <c r="G9499" s="98">
        <v>118.27</v>
      </c>
      <c r="H9499" s="98">
        <v>11.24</v>
      </c>
    </row>
    <row r="9500" spans="1:8" x14ac:dyDescent="0.2">
      <c r="A9500" s="98" t="s">
        <v>71</v>
      </c>
      <c r="B9500" s="98" t="s">
        <v>55</v>
      </c>
      <c r="C9500" s="98" t="s">
        <v>82</v>
      </c>
      <c r="D9500" s="106">
        <v>43160</v>
      </c>
      <c r="E9500" s="98" t="s">
        <v>199</v>
      </c>
      <c r="F9500" s="100">
        <v>43101</v>
      </c>
      <c r="G9500" s="98">
        <v>2740.66</v>
      </c>
      <c r="H9500" s="98">
        <v>104.15</v>
      </c>
    </row>
    <row r="9501" spans="1:8" x14ac:dyDescent="0.2">
      <c r="A9501" s="98" t="s">
        <v>71</v>
      </c>
      <c r="B9501" s="98" t="s">
        <v>55</v>
      </c>
      <c r="C9501" s="98" t="s">
        <v>80</v>
      </c>
      <c r="D9501" s="106">
        <v>43160</v>
      </c>
      <c r="E9501" s="98" t="s">
        <v>198</v>
      </c>
      <c r="F9501" s="100">
        <v>43101</v>
      </c>
      <c r="G9501" s="98">
        <v>2344.9899999999998</v>
      </c>
      <c r="H9501" s="98">
        <v>-124.29</v>
      </c>
    </row>
    <row r="9502" spans="1:8" x14ac:dyDescent="0.2">
      <c r="A9502" s="98" t="s">
        <v>71</v>
      </c>
      <c r="B9502" s="98" t="s">
        <v>55</v>
      </c>
      <c r="C9502" s="98" t="s">
        <v>80</v>
      </c>
      <c r="D9502" s="106">
        <v>43160</v>
      </c>
      <c r="E9502" s="98" t="s">
        <v>193</v>
      </c>
      <c r="F9502" s="100">
        <v>43101</v>
      </c>
      <c r="G9502" s="98">
        <v>2243.79</v>
      </c>
      <c r="H9502" s="98">
        <v>296.18</v>
      </c>
    </row>
    <row r="9503" spans="1:8" x14ac:dyDescent="0.2">
      <c r="A9503" s="98" t="s">
        <v>71</v>
      </c>
      <c r="B9503" s="98" t="s">
        <v>55</v>
      </c>
      <c r="C9503" s="98" t="s">
        <v>80</v>
      </c>
      <c r="D9503" s="106">
        <v>43160</v>
      </c>
      <c r="E9503" s="98" t="s">
        <v>192</v>
      </c>
      <c r="F9503" s="100">
        <v>43101</v>
      </c>
      <c r="G9503" s="98">
        <v>101.2</v>
      </c>
      <c r="H9503" s="98">
        <v>13.35</v>
      </c>
    </row>
    <row r="9504" spans="1:8" x14ac:dyDescent="0.2">
      <c r="A9504" s="98" t="s">
        <v>71</v>
      </c>
      <c r="B9504" s="98" t="s">
        <v>55</v>
      </c>
      <c r="C9504" s="98" t="s">
        <v>80</v>
      </c>
      <c r="D9504" s="106">
        <v>43132</v>
      </c>
      <c r="E9504" s="98" t="s">
        <v>198</v>
      </c>
      <c r="F9504" s="100">
        <v>43101</v>
      </c>
      <c r="G9504" s="98">
        <v>98.65</v>
      </c>
      <c r="H9504" s="98">
        <v>-5.23</v>
      </c>
    </row>
    <row r="9505" spans="1:8" x14ac:dyDescent="0.2">
      <c r="A9505" s="98" t="s">
        <v>71</v>
      </c>
      <c r="B9505" s="98" t="s">
        <v>55</v>
      </c>
      <c r="C9505" s="98" t="s">
        <v>80</v>
      </c>
      <c r="D9505" s="106">
        <v>43132</v>
      </c>
      <c r="E9505" s="98" t="s">
        <v>193</v>
      </c>
      <c r="F9505" s="100">
        <v>43101</v>
      </c>
      <c r="G9505" s="98">
        <v>94.39</v>
      </c>
      <c r="H9505" s="98">
        <v>12.47</v>
      </c>
    </row>
    <row r="9506" spans="1:8" x14ac:dyDescent="0.2">
      <c r="A9506" s="98" t="s">
        <v>71</v>
      </c>
      <c r="B9506" s="98" t="s">
        <v>54</v>
      </c>
      <c r="C9506" s="98" t="s">
        <v>81</v>
      </c>
      <c r="D9506" s="106">
        <v>43101</v>
      </c>
      <c r="E9506" s="98" t="s">
        <v>199</v>
      </c>
      <c r="F9506" s="100">
        <v>43101</v>
      </c>
      <c r="G9506" s="98">
        <v>174382.26</v>
      </c>
      <c r="H9506" s="98">
        <v>4533.8900000000003</v>
      </c>
    </row>
    <row r="9507" spans="1:8" x14ac:dyDescent="0.2">
      <c r="A9507" s="98" t="s">
        <v>71</v>
      </c>
      <c r="B9507" s="98" t="s">
        <v>54</v>
      </c>
      <c r="C9507" s="98" t="s">
        <v>81</v>
      </c>
      <c r="D9507" s="106">
        <v>43101</v>
      </c>
      <c r="E9507" s="98" t="s">
        <v>198</v>
      </c>
      <c r="F9507" s="100">
        <v>43101</v>
      </c>
      <c r="G9507" s="98">
        <v>174382.26</v>
      </c>
      <c r="H9507" s="98">
        <v>-4533.8900000000003</v>
      </c>
    </row>
    <row r="9508" spans="1:8" x14ac:dyDescent="0.2">
      <c r="A9508" s="98" t="s">
        <v>71</v>
      </c>
      <c r="B9508" s="98" t="s">
        <v>54</v>
      </c>
      <c r="C9508" s="98" t="s">
        <v>82</v>
      </c>
      <c r="D9508" s="106">
        <v>43101</v>
      </c>
      <c r="E9508" s="98" t="s">
        <v>199</v>
      </c>
      <c r="F9508" s="100">
        <v>43101</v>
      </c>
      <c r="G9508" s="98">
        <v>40131.83</v>
      </c>
      <c r="H9508" s="98">
        <v>1524.95</v>
      </c>
    </row>
    <row r="9509" spans="1:8" x14ac:dyDescent="0.2">
      <c r="A9509" s="98" t="s">
        <v>71</v>
      </c>
      <c r="B9509" s="98" t="s">
        <v>54</v>
      </c>
      <c r="C9509" s="98" t="s">
        <v>82</v>
      </c>
      <c r="D9509" s="106">
        <v>43101</v>
      </c>
      <c r="E9509" s="98" t="s">
        <v>198</v>
      </c>
      <c r="F9509" s="100">
        <v>43101</v>
      </c>
      <c r="G9509" s="98">
        <v>40131.83</v>
      </c>
      <c r="H9509" s="98">
        <v>-1524.95</v>
      </c>
    </row>
    <row r="9510" spans="1:8" x14ac:dyDescent="0.2">
      <c r="A9510" s="98" t="s">
        <v>71</v>
      </c>
      <c r="B9510" s="98" t="s">
        <v>54</v>
      </c>
      <c r="C9510" s="98" t="s">
        <v>82</v>
      </c>
      <c r="D9510" s="106">
        <v>43101</v>
      </c>
      <c r="E9510" s="98" t="s">
        <v>197</v>
      </c>
      <c r="F9510" s="100">
        <v>43101</v>
      </c>
      <c r="G9510" s="98">
        <v>38400.04</v>
      </c>
      <c r="H9510" s="98">
        <v>3648.11</v>
      </c>
    </row>
    <row r="9511" spans="1:8" x14ac:dyDescent="0.2">
      <c r="A9511" s="98" t="s">
        <v>71</v>
      </c>
      <c r="B9511" s="98" t="s">
        <v>54</v>
      </c>
      <c r="C9511" s="98" t="s">
        <v>82</v>
      </c>
      <c r="D9511" s="106">
        <v>43101</v>
      </c>
      <c r="E9511" s="98" t="s">
        <v>196</v>
      </c>
      <c r="F9511" s="100">
        <v>43101</v>
      </c>
      <c r="G9511" s="98">
        <v>1731.79</v>
      </c>
      <c r="H9511" s="98">
        <v>164.56</v>
      </c>
    </row>
    <row r="9512" spans="1:8" x14ac:dyDescent="0.2">
      <c r="A9512" s="98" t="s">
        <v>71</v>
      </c>
      <c r="B9512" s="98" t="s">
        <v>54</v>
      </c>
      <c r="C9512" s="98" t="s">
        <v>80</v>
      </c>
      <c r="D9512" s="106">
        <v>43101</v>
      </c>
      <c r="E9512" s="98" t="s">
        <v>199</v>
      </c>
      <c r="F9512" s="100">
        <v>43101</v>
      </c>
      <c r="G9512" s="98">
        <v>49998.15</v>
      </c>
      <c r="H9512" s="98">
        <v>2649.96</v>
      </c>
    </row>
    <row r="9513" spans="1:8" x14ac:dyDescent="0.2">
      <c r="A9513" s="98" t="s">
        <v>71</v>
      </c>
      <c r="B9513" s="98" t="s">
        <v>54</v>
      </c>
      <c r="C9513" s="98" t="s">
        <v>80</v>
      </c>
      <c r="D9513" s="106">
        <v>43101</v>
      </c>
      <c r="E9513" s="98" t="s">
        <v>193</v>
      </c>
      <c r="F9513" s="100">
        <v>43101</v>
      </c>
      <c r="G9513" s="98">
        <v>47840.46</v>
      </c>
      <c r="H9513" s="98">
        <v>6314.9</v>
      </c>
    </row>
    <row r="9514" spans="1:8" x14ac:dyDescent="0.2">
      <c r="A9514" s="98" t="s">
        <v>71</v>
      </c>
      <c r="B9514" s="98" t="s">
        <v>54</v>
      </c>
      <c r="C9514" s="98" t="s">
        <v>80</v>
      </c>
      <c r="D9514" s="106">
        <v>43101</v>
      </c>
      <c r="E9514" s="98" t="s">
        <v>192</v>
      </c>
      <c r="F9514" s="100">
        <v>43101</v>
      </c>
      <c r="G9514" s="98">
        <v>2157.69</v>
      </c>
      <c r="H9514" s="98">
        <v>284.82</v>
      </c>
    </row>
    <row r="9515" spans="1:8" x14ac:dyDescent="0.2">
      <c r="A9515" s="98" t="s">
        <v>71</v>
      </c>
      <c r="B9515" s="98" t="s">
        <v>54</v>
      </c>
      <c r="C9515" s="98" t="s">
        <v>80</v>
      </c>
      <c r="D9515" s="106">
        <v>43101</v>
      </c>
      <c r="E9515" s="98" t="s">
        <v>198</v>
      </c>
      <c r="F9515" s="100">
        <v>43101</v>
      </c>
      <c r="G9515" s="98">
        <v>49998.15</v>
      </c>
      <c r="H9515" s="98">
        <v>-2649.96</v>
      </c>
    </row>
    <row r="9516" spans="1:8" x14ac:dyDescent="0.2">
      <c r="A9516" s="98" t="s">
        <v>71</v>
      </c>
      <c r="B9516" s="98" t="s">
        <v>54</v>
      </c>
      <c r="C9516" s="98" t="s">
        <v>81</v>
      </c>
      <c r="D9516" s="106">
        <v>43101</v>
      </c>
      <c r="E9516" s="98" t="s">
        <v>199</v>
      </c>
      <c r="F9516" s="100">
        <v>43101</v>
      </c>
      <c r="G9516" s="98">
        <v>203191.42</v>
      </c>
      <c r="H9516" s="98">
        <v>5282.65</v>
      </c>
    </row>
    <row r="9517" spans="1:8" x14ac:dyDescent="0.2">
      <c r="A9517" s="98" t="s">
        <v>71</v>
      </c>
      <c r="B9517" s="98" t="s">
        <v>54</v>
      </c>
      <c r="C9517" s="98" t="s">
        <v>81</v>
      </c>
      <c r="D9517" s="106">
        <v>43101</v>
      </c>
      <c r="E9517" s="98" t="s">
        <v>198</v>
      </c>
      <c r="F9517" s="100">
        <v>43101</v>
      </c>
      <c r="G9517" s="98">
        <v>203191.42</v>
      </c>
      <c r="H9517" s="98">
        <v>-5282.65</v>
      </c>
    </row>
    <row r="9518" spans="1:8" x14ac:dyDescent="0.2">
      <c r="A9518" s="98" t="s">
        <v>71</v>
      </c>
      <c r="B9518" s="98" t="s">
        <v>54</v>
      </c>
      <c r="C9518" s="98" t="s">
        <v>81</v>
      </c>
      <c r="D9518" s="106">
        <v>43101</v>
      </c>
      <c r="E9518" s="98" t="s">
        <v>195</v>
      </c>
      <c r="F9518" s="100">
        <v>43101</v>
      </c>
      <c r="G9518" s="98">
        <v>194422.96</v>
      </c>
      <c r="H9518" s="98">
        <v>12637.66</v>
      </c>
    </row>
    <row r="9519" spans="1:8" x14ac:dyDescent="0.2">
      <c r="A9519" s="98" t="s">
        <v>71</v>
      </c>
      <c r="B9519" s="98" t="s">
        <v>54</v>
      </c>
      <c r="C9519" s="98" t="s">
        <v>81</v>
      </c>
      <c r="D9519" s="106">
        <v>43101</v>
      </c>
      <c r="E9519" s="98" t="s">
        <v>194</v>
      </c>
      <c r="F9519" s="100">
        <v>43101</v>
      </c>
      <c r="G9519" s="98">
        <v>8768.4599999999991</v>
      </c>
      <c r="H9519" s="98">
        <v>570.14</v>
      </c>
    </row>
    <row r="9520" spans="1:8" x14ac:dyDescent="0.2">
      <c r="A9520" s="98" t="s">
        <v>71</v>
      </c>
      <c r="B9520" s="98" t="s">
        <v>54</v>
      </c>
      <c r="C9520" s="98" t="s">
        <v>82</v>
      </c>
      <c r="D9520" s="106">
        <v>43101</v>
      </c>
      <c r="E9520" s="98" t="s">
        <v>199</v>
      </c>
      <c r="F9520" s="100">
        <v>43101</v>
      </c>
      <c r="G9520" s="98">
        <v>46542.27</v>
      </c>
      <c r="H9520" s="98">
        <v>1768.56</v>
      </c>
    </row>
    <row r="9521" spans="1:8" x14ac:dyDescent="0.2">
      <c r="A9521" s="98" t="s">
        <v>71</v>
      </c>
      <c r="B9521" s="98" t="s">
        <v>54</v>
      </c>
      <c r="C9521" s="98" t="s">
        <v>82</v>
      </c>
      <c r="D9521" s="106">
        <v>43101</v>
      </c>
      <c r="E9521" s="98" t="s">
        <v>197</v>
      </c>
      <c r="F9521" s="100">
        <v>43101</v>
      </c>
      <c r="G9521" s="98">
        <v>44533.66</v>
      </c>
      <c r="H9521" s="98">
        <v>4230.78</v>
      </c>
    </row>
    <row r="9522" spans="1:8" x14ac:dyDescent="0.2">
      <c r="A9522" s="98" t="s">
        <v>71</v>
      </c>
      <c r="B9522" s="98" t="s">
        <v>54</v>
      </c>
      <c r="C9522" s="98" t="s">
        <v>82</v>
      </c>
      <c r="D9522" s="106">
        <v>43101</v>
      </c>
      <c r="E9522" s="98" t="s">
        <v>196</v>
      </c>
      <c r="F9522" s="100">
        <v>43101</v>
      </c>
      <c r="G9522" s="98">
        <v>2008.61</v>
      </c>
      <c r="H9522" s="98">
        <v>191.02</v>
      </c>
    </row>
    <row r="9523" spans="1:8" x14ac:dyDescent="0.2">
      <c r="A9523" s="98" t="s">
        <v>71</v>
      </c>
      <c r="B9523" s="98" t="s">
        <v>54</v>
      </c>
      <c r="C9523" s="98" t="s">
        <v>82</v>
      </c>
      <c r="D9523" s="106">
        <v>43101</v>
      </c>
      <c r="E9523" s="98" t="s">
        <v>198</v>
      </c>
      <c r="F9523" s="100">
        <v>43101</v>
      </c>
      <c r="G9523" s="98">
        <v>46542.27</v>
      </c>
      <c r="H9523" s="98">
        <v>-1768.56</v>
      </c>
    </row>
    <row r="9524" spans="1:8" x14ac:dyDescent="0.2">
      <c r="A9524" s="98" t="s">
        <v>71</v>
      </c>
      <c r="B9524" s="98" t="s">
        <v>55</v>
      </c>
      <c r="C9524" s="98" t="s">
        <v>80</v>
      </c>
      <c r="D9524" s="106">
        <v>43101</v>
      </c>
      <c r="E9524" s="98" t="s">
        <v>198</v>
      </c>
      <c r="F9524" s="100">
        <v>43101</v>
      </c>
      <c r="G9524" s="98">
        <v>6219.87</v>
      </c>
      <c r="H9524" s="98">
        <v>-329.67</v>
      </c>
    </row>
    <row r="9525" spans="1:8" x14ac:dyDescent="0.2">
      <c r="A9525" s="98" t="s">
        <v>71</v>
      </c>
      <c r="B9525" s="98" t="s">
        <v>55</v>
      </c>
      <c r="C9525" s="98" t="s">
        <v>80</v>
      </c>
      <c r="D9525" s="106">
        <v>43101</v>
      </c>
      <c r="E9525" s="98" t="s">
        <v>193</v>
      </c>
      <c r="F9525" s="100">
        <v>43101</v>
      </c>
      <c r="G9525" s="98">
        <v>5951.46</v>
      </c>
      <c r="H9525" s="98">
        <v>785.57</v>
      </c>
    </row>
    <row r="9526" spans="1:8" x14ac:dyDescent="0.2">
      <c r="A9526" s="98" t="s">
        <v>71</v>
      </c>
      <c r="B9526" s="98" t="s">
        <v>55</v>
      </c>
      <c r="C9526" s="98" t="s">
        <v>80</v>
      </c>
      <c r="D9526" s="106">
        <v>43101</v>
      </c>
      <c r="E9526" s="98" t="s">
        <v>192</v>
      </c>
      <c r="F9526" s="100">
        <v>43101</v>
      </c>
      <c r="G9526" s="98">
        <v>268.41000000000003</v>
      </c>
      <c r="H9526" s="98">
        <v>35.46</v>
      </c>
    </row>
    <row r="9527" spans="1:8" x14ac:dyDescent="0.2">
      <c r="A9527" s="98" t="s">
        <v>71</v>
      </c>
      <c r="B9527" s="98" t="s">
        <v>55</v>
      </c>
      <c r="C9527" s="98" t="s">
        <v>80</v>
      </c>
      <c r="D9527" s="106">
        <v>43101</v>
      </c>
      <c r="E9527" s="98" t="s">
        <v>199</v>
      </c>
      <c r="F9527" s="100">
        <v>43101</v>
      </c>
      <c r="G9527" s="98">
        <v>6219.87</v>
      </c>
      <c r="H9527" s="98">
        <v>329.67</v>
      </c>
    </row>
    <row r="9528" spans="1:8" x14ac:dyDescent="0.2">
      <c r="A9528" s="98" t="s">
        <v>71</v>
      </c>
      <c r="B9528" s="98" t="s">
        <v>55</v>
      </c>
      <c r="C9528" s="98" t="s">
        <v>81</v>
      </c>
      <c r="D9528" s="106">
        <v>43101</v>
      </c>
      <c r="E9528" s="98" t="s">
        <v>199</v>
      </c>
      <c r="F9528" s="100">
        <v>43101</v>
      </c>
      <c r="G9528" s="98">
        <v>18958.05</v>
      </c>
      <c r="H9528" s="98">
        <v>492.93</v>
      </c>
    </row>
    <row r="9529" spans="1:8" x14ac:dyDescent="0.2">
      <c r="A9529" s="98" t="s">
        <v>71</v>
      </c>
      <c r="B9529" s="98" t="s">
        <v>55</v>
      </c>
      <c r="C9529" s="98" t="s">
        <v>81</v>
      </c>
      <c r="D9529" s="106">
        <v>43101</v>
      </c>
      <c r="E9529" s="98" t="s">
        <v>198</v>
      </c>
      <c r="F9529" s="100">
        <v>43101</v>
      </c>
      <c r="G9529" s="98">
        <v>18958.05</v>
      </c>
      <c r="H9529" s="98">
        <v>-492.93</v>
      </c>
    </row>
    <row r="9530" spans="1:8" x14ac:dyDescent="0.2">
      <c r="A9530" s="98" t="s">
        <v>71</v>
      </c>
      <c r="B9530" s="98" t="s">
        <v>55</v>
      </c>
      <c r="C9530" s="98" t="s">
        <v>81</v>
      </c>
      <c r="D9530" s="106">
        <v>43101</v>
      </c>
      <c r="E9530" s="98" t="s">
        <v>195</v>
      </c>
      <c r="F9530" s="100">
        <v>43101</v>
      </c>
      <c r="G9530" s="98">
        <v>18139.93</v>
      </c>
      <c r="H9530" s="98">
        <v>1179.0999999999999</v>
      </c>
    </row>
    <row r="9531" spans="1:8" x14ac:dyDescent="0.2">
      <c r="A9531" s="98" t="s">
        <v>71</v>
      </c>
      <c r="B9531" s="98" t="s">
        <v>55</v>
      </c>
      <c r="C9531" s="98" t="s">
        <v>81</v>
      </c>
      <c r="D9531" s="106">
        <v>43101</v>
      </c>
      <c r="E9531" s="98" t="s">
        <v>194</v>
      </c>
      <c r="F9531" s="100">
        <v>43101</v>
      </c>
      <c r="G9531" s="98">
        <v>818.12</v>
      </c>
      <c r="H9531" s="98">
        <v>53.16</v>
      </c>
    </row>
    <row r="9532" spans="1:8" x14ac:dyDescent="0.2">
      <c r="A9532" s="98" t="s">
        <v>71</v>
      </c>
      <c r="B9532" s="98" t="s">
        <v>55</v>
      </c>
      <c r="C9532" s="98" t="s">
        <v>82</v>
      </c>
      <c r="D9532" s="106">
        <v>43101</v>
      </c>
      <c r="E9532" s="98" t="s">
        <v>199</v>
      </c>
      <c r="F9532" s="100">
        <v>43101</v>
      </c>
      <c r="G9532" s="98">
        <v>7393.86</v>
      </c>
      <c r="H9532" s="98">
        <v>281.04000000000002</v>
      </c>
    </row>
    <row r="9533" spans="1:8" x14ac:dyDescent="0.2">
      <c r="A9533" s="98" t="s">
        <v>71</v>
      </c>
      <c r="B9533" s="98" t="s">
        <v>55</v>
      </c>
      <c r="C9533" s="98" t="s">
        <v>82</v>
      </c>
      <c r="D9533" s="106">
        <v>43101</v>
      </c>
      <c r="E9533" s="98" t="s">
        <v>197</v>
      </c>
      <c r="F9533" s="100">
        <v>43101</v>
      </c>
      <c r="G9533" s="98">
        <v>7074.79</v>
      </c>
      <c r="H9533" s="98">
        <v>672.12</v>
      </c>
    </row>
    <row r="9534" spans="1:8" x14ac:dyDescent="0.2">
      <c r="A9534" s="98" t="s">
        <v>71</v>
      </c>
      <c r="B9534" s="98" t="s">
        <v>55</v>
      </c>
      <c r="C9534" s="98" t="s">
        <v>82</v>
      </c>
      <c r="D9534" s="106">
        <v>43101</v>
      </c>
      <c r="E9534" s="98" t="s">
        <v>196</v>
      </c>
      <c r="F9534" s="100">
        <v>43101</v>
      </c>
      <c r="G9534" s="98">
        <v>319.07</v>
      </c>
      <c r="H9534" s="98">
        <v>30.32</v>
      </c>
    </row>
    <row r="9535" spans="1:8" x14ac:dyDescent="0.2">
      <c r="A9535" s="98" t="s">
        <v>71</v>
      </c>
      <c r="B9535" s="98" t="s">
        <v>55</v>
      </c>
      <c r="C9535" s="98" t="s">
        <v>82</v>
      </c>
      <c r="D9535" s="106">
        <v>43101</v>
      </c>
      <c r="E9535" s="98" t="s">
        <v>198</v>
      </c>
      <c r="F9535" s="100">
        <v>43101</v>
      </c>
      <c r="G9535" s="98">
        <v>7393.86</v>
      </c>
      <c r="H9535" s="98">
        <v>-281.04000000000002</v>
      </c>
    </row>
    <row r="9536" spans="1:8" x14ac:dyDescent="0.2">
      <c r="A9536" s="98" t="s">
        <v>71</v>
      </c>
      <c r="B9536" s="98" t="s">
        <v>55</v>
      </c>
      <c r="C9536" s="98" t="s">
        <v>80</v>
      </c>
      <c r="D9536" s="106">
        <v>43132</v>
      </c>
      <c r="E9536" s="98" t="s">
        <v>198</v>
      </c>
      <c r="F9536" s="100">
        <v>43101</v>
      </c>
      <c r="G9536" s="98">
        <v>109.97</v>
      </c>
      <c r="H9536" s="98">
        <v>-5.83</v>
      </c>
    </row>
    <row r="9537" spans="1:8" x14ac:dyDescent="0.2">
      <c r="A9537" s="98" t="s">
        <v>71</v>
      </c>
      <c r="B9537" s="98" t="s">
        <v>55</v>
      </c>
      <c r="C9537" s="98" t="s">
        <v>80</v>
      </c>
      <c r="D9537" s="106">
        <v>43132</v>
      </c>
      <c r="E9537" s="98" t="s">
        <v>193</v>
      </c>
      <c r="F9537" s="100">
        <v>43101</v>
      </c>
      <c r="G9537" s="98">
        <v>105.22</v>
      </c>
      <c r="H9537" s="98">
        <v>13.89</v>
      </c>
    </row>
    <row r="9538" spans="1:8" x14ac:dyDescent="0.2">
      <c r="A9538" s="98" t="s">
        <v>71</v>
      </c>
      <c r="B9538" s="98" t="s">
        <v>55</v>
      </c>
      <c r="C9538" s="98" t="s">
        <v>80</v>
      </c>
      <c r="D9538" s="106">
        <v>43132</v>
      </c>
      <c r="E9538" s="98" t="s">
        <v>192</v>
      </c>
      <c r="F9538" s="100">
        <v>43101</v>
      </c>
      <c r="G9538" s="98">
        <v>4.75</v>
      </c>
      <c r="H9538" s="98">
        <v>0.63</v>
      </c>
    </row>
    <row r="9539" spans="1:8" x14ac:dyDescent="0.2">
      <c r="A9539" s="98" t="s">
        <v>71</v>
      </c>
      <c r="B9539" s="98" t="s">
        <v>55</v>
      </c>
      <c r="C9539" s="98" t="s">
        <v>80</v>
      </c>
      <c r="D9539" s="106">
        <v>43132</v>
      </c>
      <c r="E9539" s="98" t="s">
        <v>199</v>
      </c>
      <c r="F9539" s="100">
        <v>43101</v>
      </c>
      <c r="G9539" s="98">
        <v>109.97</v>
      </c>
      <c r="H9539" s="98">
        <v>5.83</v>
      </c>
    </row>
    <row r="9540" spans="1:8" x14ac:dyDescent="0.2">
      <c r="A9540" s="98" t="s">
        <v>71</v>
      </c>
      <c r="B9540" s="98" t="s">
        <v>55</v>
      </c>
      <c r="C9540" s="98" t="s">
        <v>81</v>
      </c>
      <c r="D9540" s="106">
        <v>43132</v>
      </c>
      <c r="E9540" s="98" t="s">
        <v>198</v>
      </c>
      <c r="F9540" s="100">
        <v>43101</v>
      </c>
      <c r="G9540" s="98">
        <v>1024.06</v>
      </c>
      <c r="H9540" s="98">
        <v>-26.63</v>
      </c>
    </row>
    <row r="9541" spans="1:8" x14ac:dyDescent="0.2">
      <c r="A9541" s="98" t="s">
        <v>71</v>
      </c>
      <c r="B9541" s="98" t="s">
        <v>55</v>
      </c>
      <c r="C9541" s="98" t="s">
        <v>81</v>
      </c>
      <c r="D9541" s="106">
        <v>43132</v>
      </c>
      <c r="E9541" s="98" t="s">
        <v>195</v>
      </c>
      <c r="F9541" s="100">
        <v>43101</v>
      </c>
      <c r="G9541" s="98">
        <v>979.87</v>
      </c>
      <c r="H9541" s="98">
        <v>63.69</v>
      </c>
    </row>
    <row r="9542" spans="1:8" x14ac:dyDescent="0.2">
      <c r="A9542" s="98" t="s">
        <v>71</v>
      </c>
      <c r="B9542" s="98" t="s">
        <v>55</v>
      </c>
      <c r="C9542" s="98" t="s">
        <v>81</v>
      </c>
      <c r="D9542" s="106">
        <v>43132</v>
      </c>
      <c r="E9542" s="98" t="s">
        <v>194</v>
      </c>
      <c r="F9542" s="100">
        <v>43101</v>
      </c>
      <c r="G9542" s="98">
        <v>44.19</v>
      </c>
      <c r="H9542" s="98">
        <v>2.87</v>
      </c>
    </row>
    <row r="9543" spans="1:8" x14ac:dyDescent="0.2">
      <c r="A9543" s="98" t="s">
        <v>71</v>
      </c>
      <c r="B9543" s="98" t="s">
        <v>55</v>
      </c>
      <c r="C9543" s="98" t="s">
        <v>81</v>
      </c>
      <c r="D9543" s="106">
        <v>43132</v>
      </c>
      <c r="E9543" s="98" t="s">
        <v>199</v>
      </c>
      <c r="F9543" s="100">
        <v>43101</v>
      </c>
      <c r="G9543" s="98">
        <v>1024.06</v>
      </c>
      <c r="H9543" s="98">
        <v>26.63</v>
      </c>
    </row>
    <row r="9544" spans="1:8" x14ac:dyDescent="0.2">
      <c r="A9544" s="98" t="s">
        <v>71</v>
      </c>
      <c r="B9544" s="98" t="s">
        <v>55</v>
      </c>
      <c r="C9544" s="98" t="s">
        <v>82</v>
      </c>
      <c r="D9544" s="106">
        <v>43132</v>
      </c>
      <c r="E9544" s="98" t="s">
        <v>198</v>
      </c>
      <c r="F9544" s="100">
        <v>43101</v>
      </c>
      <c r="G9544" s="98">
        <v>2</v>
      </c>
      <c r="H9544" s="98">
        <v>-7.0000000000000007E-2</v>
      </c>
    </row>
    <row r="9545" spans="1:8" x14ac:dyDescent="0.2">
      <c r="A9545" s="98" t="s">
        <v>71</v>
      </c>
      <c r="B9545" s="98" t="s">
        <v>55</v>
      </c>
      <c r="C9545" s="98" t="s">
        <v>82</v>
      </c>
      <c r="D9545" s="106">
        <v>43132</v>
      </c>
      <c r="E9545" s="98" t="s">
        <v>197</v>
      </c>
      <c r="F9545" s="100">
        <v>43101</v>
      </c>
      <c r="G9545" s="98">
        <v>1.91</v>
      </c>
      <c r="H9545" s="98">
        <v>0.18</v>
      </c>
    </row>
    <row r="9546" spans="1:8" x14ac:dyDescent="0.2">
      <c r="A9546" s="98" t="s">
        <v>71</v>
      </c>
      <c r="B9546" s="98" t="s">
        <v>55</v>
      </c>
      <c r="C9546" s="98" t="s">
        <v>82</v>
      </c>
      <c r="D9546" s="106">
        <v>43132</v>
      </c>
      <c r="E9546" s="98" t="s">
        <v>196</v>
      </c>
      <c r="F9546" s="100">
        <v>43101</v>
      </c>
      <c r="G9546" s="98">
        <v>0.09</v>
      </c>
      <c r="H9546" s="98">
        <v>0.01</v>
      </c>
    </row>
    <row r="9547" spans="1:8" x14ac:dyDescent="0.2">
      <c r="A9547" s="98" t="s">
        <v>71</v>
      </c>
      <c r="B9547" s="98" t="s">
        <v>55</v>
      </c>
      <c r="C9547" s="98" t="s">
        <v>82</v>
      </c>
      <c r="D9547" s="106">
        <v>43132</v>
      </c>
      <c r="E9547" s="98" t="s">
        <v>199</v>
      </c>
      <c r="F9547" s="100">
        <v>43101</v>
      </c>
      <c r="G9547" s="98">
        <v>2</v>
      </c>
      <c r="H9547" s="98">
        <v>7.0000000000000007E-2</v>
      </c>
    </row>
    <row r="9548" spans="1:8" x14ac:dyDescent="0.2">
      <c r="A9548" s="98" t="s">
        <v>71</v>
      </c>
      <c r="B9548" s="98" t="s">
        <v>55</v>
      </c>
      <c r="C9548" s="98" t="s">
        <v>80</v>
      </c>
      <c r="D9548" s="106">
        <v>43132</v>
      </c>
      <c r="E9548" s="98" t="s">
        <v>198</v>
      </c>
      <c r="F9548" s="100">
        <v>43101</v>
      </c>
      <c r="G9548" s="98">
        <v>78570.37</v>
      </c>
      <c r="H9548" s="98">
        <v>-4164.12</v>
      </c>
    </row>
    <row r="9549" spans="1:8" x14ac:dyDescent="0.2">
      <c r="A9549" s="98" t="s">
        <v>71</v>
      </c>
      <c r="B9549" s="98" t="s">
        <v>55</v>
      </c>
      <c r="C9549" s="98" t="s">
        <v>80</v>
      </c>
      <c r="D9549" s="106">
        <v>43132</v>
      </c>
      <c r="E9549" s="98" t="s">
        <v>193</v>
      </c>
      <c r="F9549" s="100">
        <v>43101</v>
      </c>
      <c r="G9549" s="98">
        <v>75179.75</v>
      </c>
      <c r="H9549" s="98">
        <v>9923.66</v>
      </c>
    </row>
    <row r="9550" spans="1:8" x14ac:dyDescent="0.2">
      <c r="A9550" s="98" t="s">
        <v>71</v>
      </c>
      <c r="B9550" s="98" t="s">
        <v>55</v>
      </c>
      <c r="C9550" s="98" t="s">
        <v>80</v>
      </c>
      <c r="D9550" s="106">
        <v>43132</v>
      </c>
      <c r="E9550" s="98" t="s">
        <v>192</v>
      </c>
      <c r="F9550" s="100">
        <v>43101</v>
      </c>
      <c r="G9550" s="98">
        <v>3390.62</v>
      </c>
      <c r="H9550" s="98">
        <v>447.62</v>
      </c>
    </row>
    <row r="9551" spans="1:8" x14ac:dyDescent="0.2">
      <c r="A9551" s="98" t="s">
        <v>71</v>
      </c>
      <c r="B9551" s="98" t="s">
        <v>55</v>
      </c>
      <c r="C9551" s="98" t="s">
        <v>80</v>
      </c>
      <c r="D9551" s="106">
        <v>43132</v>
      </c>
      <c r="E9551" s="98" t="s">
        <v>199</v>
      </c>
      <c r="F9551" s="100">
        <v>43101</v>
      </c>
      <c r="G9551" s="98">
        <v>78570.37</v>
      </c>
      <c r="H9551" s="98">
        <v>4164.12</v>
      </c>
    </row>
    <row r="9552" spans="1:8" x14ac:dyDescent="0.2">
      <c r="A9552" s="98" t="s">
        <v>71</v>
      </c>
      <c r="B9552" s="98" t="s">
        <v>55</v>
      </c>
      <c r="C9552" s="98" t="s">
        <v>81</v>
      </c>
      <c r="D9552" s="106">
        <v>43132</v>
      </c>
      <c r="E9552" s="98" t="s">
        <v>198</v>
      </c>
      <c r="F9552" s="100">
        <v>43101</v>
      </c>
      <c r="G9552" s="98">
        <v>212641.98</v>
      </c>
      <c r="H9552" s="98">
        <v>-5528.72</v>
      </c>
    </row>
    <row r="9553" spans="1:8" x14ac:dyDescent="0.2">
      <c r="A9553" s="98" t="s">
        <v>71</v>
      </c>
      <c r="B9553" s="98" t="s">
        <v>55</v>
      </c>
      <c r="C9553" s="98" t="s">
        <v>81</v>
      </c>
      <c r="D9553" s="106">
        <v>43132</v>
      </c>
      <c r="E9553" s="98" t="s">
        <v>195</v>
      </c>
      <c r="F9553" s="100">
        <v>43101</v>
      </c>
      <c r="G9553" s="98">
        <v>203465.66</v>
      </c>
      <c r="H9553" s="98">
        <v>13225.24</v>
      </c>
    </row>
    <row r="9554" spans="1:8" x14ac:dyDescent="0.2">
      <c r="A9554" s="98" t="s">
        <v>71</v>
      </c>
      <c r="B9554" s="98" t="s">
        <v>55</v>
      </c>
      <c r="C9554" s="98" t="s">
        <v>81</v>
      </c>
      <c r="D9554" s="106">
        <v>43132</v>
      </c>
      <c r="E9554" s="98" t="s">
        <v>194</v>
      </c>
      <c r="F9554" s="100">
        <v>43101</v>
      </c>
      <c r="G9554" s="98">
        <v>9176.32</v>
      </c>
      <c r="H9554" s="98">
        <v>596.41999999999996</v>
      </c>
    </row>
    <row r="9555" spans="1:8" x14ac:dyDescent="0.2">
      <c r="A9555" s="98" t="s">
        <v>71</v>
      </c>
      <c r="B9555" s="98" t="s">
        <v>55</v>
      </c>
      <c r="C9555" s="98" t="s">
        <v>81</v>
      </c>
      <c r="D9555" s="106">
        <v>43132</v>
      </c>
      <c r="E9555" s="98" t="s">
        <v>199</v>
      </c>
      <c r="F9555" s="100">
        <v>43101</v>
      </c>
      <c r="G9555" s="98">
        <v>212641.98</v>
      </c>
      <c r="H9555" s="98">
        <v>5528.72</v>
      </c>
    </row>
    <row r="9556" spans="1:8" x14ac:dyDescent="0.2">
      <c r="A9556" s="98" t="s">
        <v>71</v>
      </c>
      <c r="B9556" s="98" t="s">
        <v>55</v>
      </c>
      <c r="C9556" s="98" t="s">
        <v>82</v>
      </c>
      <c r="D9556" s="106">
        <v>43132</v>
      </c>
      <c r="E9556" s="98" t="s">
        <v>198</v>
      </c>
      <c r="F9556" s="100">
        <v>43101</v>
      </c>
      <c r="G9556" s="98">
        <v>86492.17</v>
      </c>
      <c r="H9556" s="98">
        <v>-3286.81</v>
      </c>
    </row>
    <row r="9557" spans="1:8" x14ac:dyDescent="0.2">
      <c r="A9557" s="98" t="s">
        <v>71</v>
      </c>
      <c r="B9557" s="98" t="s">
        <v>55</v>
      </c>
      <c r="C9557" s="98" t="s">
        <v>82</v>
      </c>
      <c r="D9557" s="106">
        <v>43132</v>
      </c>
      <c r="E9557" s="98" t="s">
        <v>197</v>
      </c>
      <c r="F9557" s="100">
        <v>43101</v>
      </c>
      <c r="G9557" s="98">
        <v>82759.710000000006</v>
      </c>
      <c r="H9557" s="98">
        <v>7862.14</v>
      </c>
    </row>
    <row r="9558" spans="1:8" x14ac:dyDescent="0.2">
      <c r="A9558" s="98" t="s">
        <v>71</v>
      </c>
      <c r="B9558" s="98" t="s">
        <v>55</v>
      </c>
      <c r="C9558" s="98" t="s">
        <v>82</v>
      </c>
      <c r="D9558" s="106">
        <v>43132</v>
      </c>
      <c r="E9558" s="98" t="s">
        <v>196</v>
      </c>
      <c r="F9558" s="100">
        <v>43101</v>
      </c>
      <c r="G9558" s="98">
        <v>3732.46</v>
      </c>
      <c r="H9558" s="98">
        <v>354.64</v>
      </c>
    </row>
    <row r="9559" spans="1:8" x14ac:dyDescent="0.2">
      <c r="A9559" s="98" t="s">
        <v>71</v>
      </c>
      <c r="B9559" s="98" t="s">
        <v>55</v>
      </c>
      <c r="C9559" s="98" t="s">
        <v>82</v>
      </c>
      <c r="D9559" s="106">
        <v>43132</v>
      </c>
      <c r="E9559" s="98" t="s">
        <v>199</v>
      </c>
      <c r="F9559" s="100">
        <v>43101</v>
      </c>
      <c r="G9559" s="98">
        <v>86492.17</v>
      </c>
      <c r="H9559" s="98">
        <v>3286.81</v>
      </c>
    </row>
    <row r="9560" spans="1:8" x14ac:dyDescent="0.2">
      <c r="A9560" s="98" t="s">
        <v>71</v>
      </c>
      <c r="B9560" s="98" t="s">
        <v>55</v>
      </c>
      <c r="C9560" s="98" t="s">
        <v>80</v>
      </c>
      <c r="D9560" s="106">
        <v>43132</v>
      </c>
      <c r="E9560" s="98" t="s">
        <v>198</v>
      </c>
      <c r="F9560" s="100">
        <v>43101</v>
      </c>
      <c r="G9560" s="98">
        <v>1495.62</v>
      </c>
      <c r="H9560" s="98">
        <v>-79.27</v>
      </c>
    </row>
    <row r="9561" spans="1:8" x14ac:dyDescent="0.2">
      <c r="A9561" s="98" t="s">
        <v>71</v>
      </c>
      <c r="B9561" s="98" t="s">
        <v>55</v>
      </c>
      <c r="C9561" s="98" t="s">
        <v>80</v>
      </c>
      <c r="D9561" s="106">
        <v>43132</v>
      </c>
      <c r="E9561" s="98" t="s">
        <v>193</v>
      </c>
      <c r="F9561" s="100">
        <v>43101</v>
      </c>
      <c r="G9561" s="98">
        <v>1431.07</v>
      </c>
      <c r="H9561" s="98">
        <v>188.9</v>
      </c>
    </row>
    <row r="9562" spans="1:8" x14ac:dyDescent="0.2">
      <c r="A9562" s="98" t="s">
        <v>71</v>
      </c>
      <c r="B9562" s="98" t="s">
        <v>55</v>
      </c>
      <c r="C9562" s="98" t="s">
        <v>80</v>
      </c>
      <c r="D9562" s="106">
        <v>43132</v>
      </c>
      <c r="E9562" s="98" t="s">
        <v>192</v>
      </c>
      <c r="F9562" s="100">
        <v>43101</v>
      </c>
      <c r="G9562" s="98">
        <v>64.55</v>
      </c>
      <c r="H9562" s="98">
        <v>8.5299999999999994</v>
      </c>
    </row>
    <row r="9563" spans="1:8" x14ac:dyDescent="0.2">
      <c r="A9563" s="98" t="s">
        <v>71</v>
      </c>
      <c r="B9563" s="98" t="s">
        <v>55</v>
      </c>
      <c r="C9563" s="98" t="s">
        <v>80</v>
      </c>
      <c r="D9563" s="106">
        <v>43132</v>
      </c>
      <c r="E9563" s="98" t="s">
        <v>199</v>
      </c>
      <c r="F9563" s="100">
        <v>43101</v>
      </c>
      <c r="G9563" s="98">
        <v>1495.62</v>
      </c>
      <c r="H9563" s="98">
        <v>79.27</v>
      </c>
    </row>
    <row r="9564" spans="1:8" x14ac:dyDescent="0.2">
      <c r="A9564" s="98" t="s">
        <v>71</v>
      </c>
      <c r="B9564" s="98" t="s">
        <v>55</v>
      </c>
      <c r="C9564" s="98" t="s">
        <v>81</v>
      </c>
      <c r="D9564" s="106">
        <v>43132</v>
      </c>
      <c r="E9564" s="98" t="s">
        <v>198</v>
      </c>
      <c r="F9564" s="100">
        <v>43101</v>
      </c>
      <c r="G9564" s="98">
        <v>5275.59</v>
      </c>
      <c r="H9564" s="98">
        <v>-137.18</v>
      </c>
    </row>
    <row r="9565" spans="1:8" x14ac:dyDescent="0.2">
      <c r="A9565" s="98" t="s">
        <v>71</v>
      </c>
      <c r="B9565" s="98" t="s">
        <v>55</v>
      </c>
      <c r="C9565" s="98" t="s">
        <v>81</v>
      </c>
      <c r="D9565" s="106">
        <v>43132</v>
      </c>
      <c r="E9565" s="98" t="s">
        <v>195</v>
      </c>
      <c r="F9565" s="100">
        <v>43101</v>
      </c>
      <c r="G9565" s="98">
        <v>5047.93</v>
      </c>
      <c r="H9565" s="98">
        <v>328.12</v>
      </c>
    </row>
    <row r="9566" spans="1:8" x14ac:dyDescent="0.2">
      <c r="A9566" s="98" t="s">
        <v>71</v>
      </c>
      <c r="B9566" s="98" t="s">
        <v>55</v>
      </c>
      <c r="C9566" s="98" t="s">
        <v>81</v>
      </c>
      <c r="D9566" s="106">
        <v>43132</v>
      </c>
      <c r="E9566" s="98" t="s">
        <v>194</v>
      </c>
      <c r="F9566" s="100">
        <v>43101</v>
      </c>
      <c r="G9566" s="98">
        <v>227.66</v>
      </c>
      <c r="H9566" s="98">
        <v>14.8</v>
      </c>
    </row>
    <row r="9567" spans="1:8" x14ac:dyDescent="0.2">
      <c r="A9567" s="98" t="s">
        <v>71</v>
      </c>
      <c r="B9567" s="98" t="s">
        <v>55</v>
      </c>
      <c r="C9567" s="98" t="s">
        <v>81</v>
      </c>
      <c r="D9567" s="106">
        <v>43132</v>
      </c>
      <c r="E9567" s="98" t="s">
        <v>199</v>
      </c>
      <c r="F9567" s="100">
        <v>43101</v>
      </c>
      <c r="G9567" s="98">
        <v>5275.59</v>
      </c>
      <c r="H9567" s="98">
        <v>137.18</v>
      </c>
    </row>
    <row r="9568" spans="1:8" x14ac:dyDescent="0.2">
      <c r="A9568" s="98" t="s">
        <v>71</v>
      </c>
      <c r="B9568" s="98" t="s">
        <v>55</v>
      </c>
      <c r="C9568" s="98" t="s">
        <v>82</v>
      </c>
      <c r="D9568" s="106">
        <v>43132</v>
      </c>
      <c r="E9568" s="98" t="s">
        <v>198</v>
      </c>
      <c r="F9568" s="100">
        <v>43101</v>
      </c>
      <c r="G9568" s="98">
        <v>1609.44</v>
      </c>
      <c r="H9568" s="98">
        <v>-61.16</v>
      </c>
    </row>
    <row r="9569" spans="1:8" x14ac:dyDescent="0.2">
      <c r="A9569" s="98" t="s">
        <v>71</v>
      </c>
      <c r="B9569" s="98" t="s">
        <v>55</v>
      </c>
      <c r="C9569" s="98" t="s">
        <v>82</v>
      </c>
      <c r="D9569" s="106">
        <v>43132</v>
      </c>
      <c r="E9569" s="98" t="s">
        <v>197</v>
      </c>
      <c r="F9569" s="100">
        <v>43101</v>
      </c>
      <c r="G9569" s="98">
        <v>1539.98</v>
      </c>
      <c r="H9569" s="98">
        <v>146.29</v>
      </c>
    </row>
    <row r="9570" spans="1:8" x14ac:dyDescent="0.2">
      <c r="A9570" s="98" t="s">
        <v>71</v>
      </c>
      <c r="B9570" s="98" t="s">
        <v>55</v>
      </c>
      <c r="C9570" s="98" t="s">
        <v>82</v>
      </c>
      <c r="D9570" s="106">
        <v>43132</v>
      </c>
      <c r="E9570" s="98" t="s">
        <v>196</v>
      </c>
      <c r="F9570" s="100">
        <v>43101</v>
      </c>
      <c r="G9570" s="98">
        <v>69.459999999999994</v>
      </c>
      <c r="H9570" s="98">
        <v>6.6</v>
      </c>
    </row>
    <row r="9571" spans="1:8" x14ac:dyDescent="0.2">
      <c r="A9571" s="98" t="s">
        <v>71</v>
      </c>
      <c r="B9571" s="98" t="s">
        <v>55</v>
      </c>
      <c r="C9571" s="98" t="s">
        <v>82</v>
      </c>
      <c r="D9571" s="106">
        <v>43132</v>
      </c>
      <c r="E9571" s="98" t="s">
        <v>199</v>
      </c>
      <c r="F9571" s="100">
        <v>43101</v>
      </c>
      <c r="G9571" s="98">
        <v>1609.44</v>
      </c>
      <c r="H9571" s="98">
        <v>61.16</v>
      </c>
    </row>
    <row r="9572" spans="1:8" x14ac:dyDescent="0.2">
      <c r="A9572" s="98" t="s">
        <v>71</v>
      </c>
      <c r="B9572" s="98" t="s">
        <v>55</v>
      </c>
      <c r="C9572" s="98" t="s">
        <v>80</v>
      </c>
      <c r="D9572" s="106">
        <v>43132</v>
      </c>
      <c r="E9572" s="98" t="s">
        <v>198</v>
      </c>
      <c r="F9572" s="100">
        <v>43101</v>
      </c>
      <c r="G9572" s="98">
        <v>8008.03</v>
      </c>
      <c r="H9572" s="98">
        <v>-424.43</v>
      </c>
    </row>
    <row r="9573" spans="1:8" x14ac:dyDescent="0.2">
      <c r="A9573" s="98" t="s">
        <v>71</v>
      </c>
      <c r="B9573" s="98" t="s">
        <v>55</v>
      </c>
      <c r="C9573" s="98" t="s">
        <v>80</v>
      </c>
      <c r="D9573" s="106">
        <v>43132</v>
      </c>
      <c r="E9573" s="98" t="s">
        <v>193</v>
      </c>
      <c r="F9573" s="100">
        <v>43101</v>
      </c>
      <c r="G9573" s="98">
        <v>7662.45</v>
      </c>
      <c r="H9573" s="98">
        <v>1011.45</v>
      </c>
    </row>
    <row r="9574" spans="1:8" x14ac:dyDescent="0.2">
      <c r="A9574" s="98" t="s">
        <v>71</v>
      </c>
      <c r="B9574" s="98" t="s">
        <v>55</v>
      </c>
      <c r="C9574" s="98" t="s">
        <v>80</v>
      </c>
      <c r="D9574" s="106">
        <v>43132</v>
      </c>
      <c r="E9574" s="98" t="s">
        <v>192</v>
      </c>
      <c r="F9574" s="100">
        <v>43101</v>
      </c>
      <c r="G9574" s="98">
        <v>345.58</v>
      </c>
      <c r="H9574" s="98">
        <v>45.61</v>
      </c>
    </row>
    <row r="9575" spans="1:8" x14ac:dyDescent="0.2">
      <c r="A9575" s="98" t="s">
        <v>71</v>
      </c>
      <c r="B9575" s="98" t="s">
        <v>55</v>
      </c>
      <c r="C9575" s="98" t="s">
        <v>80</v>
      </c>
      <c r="D9575" s="106">
        <v>43132</v>
      </c>
      <c r="E9575" s="98" t="s">
        <v>199</v>
      </c>
      <c r="F9575" s="100">
        <v>43101</v>
      </c>
      <c r="G9575" s="98">
        <v>8008.03</v>
      </c>
      <c r="H9575" s="98">
        <v>424.43</v>
      </c>
    </row>
    <row r="9576" spans="1:8" x14ac:dyDescent="0.2">
      <c r="A9576" s="98" t="s">
        <v>71</v>
      </c>
      <c r="B9576" s="98" t="s">
        <v>55</v>
      </c>
      <c r="C9576" s="98" t="s">
        <v>81</v>
      </c>
      <c r="D9576" s="106">
        <v>43132</v>
      </c>
      <c r="E9576" s="98" t="s">
        <v>198</v>
      </c>
      <c r="F9576" s="100">
        <v>43101</v>
      </c>
      <c r="G9576" s="98">
        <v>23714.63</v>
      </c>
      <c r="H9576" s="98">
        <v>-616.61</v>
      </c>
    </row>
    <row r="9577" spans="1:8" x14ac:dyDescent="0.2">
      <c r="A9577" s="98" t="s">
        <v>71</v>
      </c>
      <c r="B9577" s="98" t="s">
        <v>55</v>
      </c>
      <c r="C9577" s="98" t="s">
        <v>81</v>
      </c>
      <c r="D9577" s="106">
        <v>43132</v>
      </c>
      <c r="E9577" s="98" t="s">
        <v>195</v>
      </c>
      <c r="F9577" s="100">
        <v>43101</v>
      </c>
      <c r="G9577" s="98">
        <v>22691.26</v>
      </c>
      <c r="H9577" s="98">
        <v>1474.92</v>
      </c>
    </row>
    <row r="9578" spans="1:8" x14ac:dyDescent="0.2">
      <c r="A9578" s="98" t="s">
        <v>71</v>
      </c>
      <c r="B9578" s="98" t="s">
        <v>55</v>
      </c>
      <c r="C9578" s="98" t="s">
        <v>81</v>
      </c>
      <c r="D9578" s="106">
        <v>43132</v>
      </c>
      <c r="E9578" s="98" t="s">
        <v>194</v>
      </c>
      <c r="F9578" s="100">
        <v>43101</v>
      </c>
      <c r="G9578" s="98">
        <v>1023.37</v>
      </c>
      <c r="H9578" s="98">
        <v>66.52</v>
      </c>
    </row>
    <row r="9579" spans="1:8" x14ac:dyDescent="0.2">
      <c r="A9579" s="98" t="s">
        <v>71</v>
      </c>
      <c r="B9579" s="98" t="s">
        <v>55</v>
      </c>
      <c r="C9579" s="98" t="s">
        <v>81</v>
      </c>
      <c r="D9579" s="106">
        <v>43132</v>
      </c>
      <c r="E9579" s="98" t="s">
        <v>199</v>
      </c>
      <c r="F9579" s="100">
        <v>43101</v>
      </c>
      <c r="G9579" s="98">
        <v>23714.63</v>
      </c>
      <c r="H9579" s="98">
        <v>616.61</v>
      </c>
    </row>
    <row r="9580" spans="1:8" x14ac:dyDescent="0.2">
      <c r="A9580" s="98" t="s">
        <v>71</v>
      </c>
      <c r="B9580" s="98" t="s">
        <v>55</v>
      </c>
      <c r="C9580" s="98" t="s">
        <v>82</v>
      </c>
      <c r="D9580" s="106">
        <v>43132</v>
      </c>
      <c r="E9580" s="98" t="s">
        <v>198</v>
      </c>
      <c r="F9580" s="100">
        <v>43101</v>
      </c>
      <c r="G9580" s="98">
        <v>7651.93</v>
      </c>
      <c r="H9580" s="98">
        <v>-290.79000000000002</v>
      </c>
    </row>
    <row r="9581" spans="1:8" x14ac:dyDescent="0.2">
      <c r="A9581" s="98" t="s">
        <v>71</v>
      </c>
      <c r="B9581" s="98" t="s">
        <v>55</v>
      </c>
      <c r="C9581" s="98" t="s">
        <v>82</v>
      </c>
      <c r="D9581" s="106">
        <v>43132</v>
      </c>
      <c r="E9581" s="98" t="s">
        <v>197</v>
      </c>
      <c r="F9581" s="100">
        <v>43101</v>
      </c>
      <c r="G9581" s="98">
        <v>7321.72</v>
      </c>
      <c r="H9581" s="98">
        <v>695.55</v>
      </c>
    </row>
    <row r="9582" spans="1:8" x14ac:dyDescent="0.2">
      <c r="A9582" s="98" t="s">
        <v>71</v>
      </c>
      <c r="B9582" s="98" t="s">
        <v>55</v>
      </c>
      <c r="C9582" s="98" t="s">
        <v>82</v>
      </c>
      <c r="D9582" s="106">
        <v>43132</v>
      </c>
      <c r="E9582" s="98" t="s">
        <v>196</v>
      </c>
      <c r="F9582" s="100">
        <v>43101</v>
      </c>
      <c r="G9582" s="98">
        <v>330.21</v>
      </c>
      <c r="H9582" s="98">
        <v>31.38</v>
      </c>
    </row>
    <row r="9583" spans="1:8" x14ac:dyDescent="0.2">
      <c r="A9583" s="98" t="s">
        <v>71</v>
      </c>
      <c r="B9583" s="98" t="s">
        <v>55</v>
      </c>
      <c r="C9583" s="98" t="s">
        <v>82</v>
      </c>
      <c r="D9583" s="106">
        <v>43132</v>
      </c>
      <c r="E9583" s="98" t="s">
        <v>199</v>
      </c>
      <c r="F9583" s="100">
        <v>43101</v>
      </c>
      <c r="G9583" s="98">
        <v>7651.93</v>
      </c>
      <c r="H9583" s="98">
        <v>290.79000000000002</v>
      </c>
    </row>
    <row r="9584" spans="1:8" x14ac:dyDescent="0.2">
      <c r="A9584" s="98" t="s">
        <v>71</v>
      </c>
      <c r="B9584" s="98" t="s">
        <v>55</v>
      </c>
      <c r="C9584" s="98" t="s">
        <v>80</v>
      </c>
      <c r="D9584" s="106">
        <v>43132</v>
      </c>
      <c r="E9584" s="98" t="s">
        <v>198</v>
      </c>
      <c r="F9584" s="100">
        <v>43101</v>
      </c>
      <c r="G9584" s="98">
        <v>3015.24</v>
      </c>
      <c r="H9584" s="98">
        <v>-159.81</v>
      </c>
    </row>
    <row r="9585" spans="1:8" x14ac:dyDescent="0.2">
      <c r="A9585" s="98" t="s">
        <v>71</v>
      </c>
      <c r="B9585" s="98" t="s">
        <v>55</v>
      </c>
      <c r="C9585" s="98" t="s">
        <v>80</v>
      </c>
      <c r="D9585" s="106">
        <v>43132</v>
      </c>
      <c r="E9585" s="98" t="s">
        <v>193</v>
      </c>
      <c r="F9585" s="100">
        <v>43101</v>
      </c>
      <c r="G9585" s="98">
        <v>2885.12</v>
      </c>
      <c r="H9585" s="98">
        <v>380.83</v>
      </c>
    </row>
    <row r="9586" spans="1:8" x14ac:dyDescent="0.2">
      <c r="A9586" s="98" t="s">
        <v>71</v>
      </c>
      <c r="B9586" s="98" t="s">
        <v>55</v>
      </c>
      <c r="C9586" s="98" t="s">
        <v>80</v>
      </c>
      <c r="D9586" s="106">
        <v>43132</v>
      </c>
      <c r="E9586" s="98" t="s">
        <v>192</v>
      </c>
      <c r="F9586" s="100">
        <v>43101</v>
      </c>
      <c r="G9586" s="98">
        <v>130.12</v>
      </c>
      <c r="H9586" s="98">
        <v>17.18</v>
      </c>
    </row>
    <row r="9587" spans="1:8" x14ac:dyDescent="0.2">
      <c r="A9587" s="98" t="s">
        <v>71</v>
      </c>
      <c r="B9587" s="98" t="s">
        <v>55</v>
      </c>
      <c r="C9587" s="98" t="s">
        <v>80</v>
      </c>
      <c r="D9587" s="106">
        <v>43132</v>
      </c>
      <c r="E9587" s="98" t="s">
        <v>199</v>
      </c>
      <c r="F9587" s="100">
        <v>43101</v>
      </c>
      <c r="G9587" s="98">
        <v>3015.24</v>
      </c>
      <c r="H9587" s="98">
        <v>159.81</v>
      </c>
    </row>
    <row r="9588" spans="1:8" x14ac:dyDescent="0.2">
      <c r="A9588" s="98" t="s">
        <v>71</v>
      </c>
      <c r="B9588" s="98" t="s">
        <v>55</v>
      </c>
      <c r="C9588" s="98" t="s">
        <v>81</v>
      </c>
      <c r="D9588" s="106">
        <v>43132</v>
      </c>
      <c r="E9588" s="98" t="s">
        <v>198</v>
      </c>
      <c r="F9588" s="100">
        <v>43101</v>
      </c>
      <c r="G9588" s="98">
        <v>6536.87</v>
      </c>
      <c r="H9588" s="98">
        <v>-169.96</v>
      </c>
    </row>
    <row r="9589" spans="1:8" x14ac:dyDescent="0.2">
      <c r="A9589" s="98" t="s">
        <v>71</v>
      </c>
      <c r="B9589" s="98" t="s">
        <v>55</v>
      </c>
      <c r="C9589" s="98" t="s">
        <v>81</v>
      </c>
      <c r="D9589" s="106">
        <v>43132</v>
      </c>
      <c r="E9589" s="98" t="s">
        <v>195</v>
      </c>
      <c r="F9589" s="100">
        <v>43101</v>
      </c>
      <c r="G9589" s="98">
        <v>6254.77</v>
      </c>
      <c r="H9589" s="98">
        <v>406.56</v>
      </c>
    </row>
    <row r="9590" spans="1:8" x14ac:dyDescent="0.2">
      <c r="A9590" s="98" t="s">
        <v>71</v>
      </c>
      <c r="B9590" s="98" t="s">
        <v>55</v>
      </c>
      <c r="C9590" s="98" t="s">
        <v>81</v>
      </c>
      <c r="D9590" s="106">
        <v>43132</v>
      </c>
      <c r="E9590" s="98" t="s">
        <v>194</v>
      </c>
      <c r="F9590" s="100">
        <v>43101</v>
      </c>
      <c r="G9590" s="98">
        <v>282.10000000000002</v>
      </c>
      <c r="H9590" s="98">
        <v>18.34</v>
      </c>
    </row>
    <row r="9591" spans="1:8" x14ac:dyDescent="0.2">
      <c r="A9591" s="98" t="s">
        <v>71</v>
      </c>
      <c r="B9591" s="98" t="s">
        <v>55</v>
      </c>
      <c r="C9591" s="98" t="s">
        <v>81</v>
      </c>
      <c r="D9591" s="106">
        <v>43132</v>
      </c>
      <c r="E9591" s="98" t="s">
        <v>199</v>
      </c>
      <c r="F9591" s="100">
        <v>43101</v>
      </c>
      <c r="G9591" s="98">
        <v>6536.87</v>
      </c>
      <c r="H9591" s="98">
        <v>169.96</v>
      </c>
    </row>
    <row r="9592" spans="1:8" x14ac:dyDescent="0.2">
      <c r="A9592" s="98" t="s">
        <v>71</v>
      </c>
      <c r="B9592" s="98" t="s">
        <v>55</v>
      </c>
      <c r="C9592" s="98" t="s">
        <v>82</v>
      </c>
      <c r="D9592" s="106">
        <v>43132</v>
      </c>
      <c r="E9592" s="98" t="s">
        <v>198</v>
      </c>
      <c r="F9592" s="100">
        <v>43101</v>
      </c>
      <c r="G9592" s="98">
        <v>3528.43</v>
      </c>
      <c r="H9592" s="98">
        <v>-134.07</v>
      </c>
    </row>
    <row r="9593" spans="1:8" x14ac:dyDescent="0.2">
      <c r="A9593" s="98" t="s">
        <v>71</v>
      </c>
      <c r="B9593" s="98" t="s">
        <v>55</v>
      </c>
      <c r="C9593" s="98" t="s">
        <v>82</v>
      </c>
      <c r="D9593" s="106">
        <v>43132</v>
      </c>
      <c r="E9593" s="98" t="s">
        <v>197</v>
      </c>
      <c r="F9593" s="100">
        <v>43101</v>
      </c>
      <c r="G9593" s="98">
        <v>3376.16</v>
      </c>
      <c r="H9593" s="98">
        <v>320.73</v>
      </c>
    </row>
    <row r="9594" spans="1:8" x14ac:dyDescent="0.2">
      <c r="A9594" s="98" t="s">
        <v>71</v>
      </c>
      <c r="B9594" s="98" t="s">
        <v>55</v>
      </c>
      <c r="C9594" s="98" t="s">
        <v>80</v>
      </c>
      <c r="D9594" s="106">
        <v>43132</v>
      </c>
      <c r="E9594" s="98" t="s">
        <v>192</v>
      </c>
      <c r="F9594" s="100">
        <v>43101</v>
      </c>
      <c r="G9594" s="98">
        <v>4.26</v>
      </c>
      <c r="H9594" s="98">
        <v>0.56000000000000005</v>
      </c>
    </row>
    <row r="9595" spans="1:8" x14ac:dyDescent="0.2">
      <c r="A9595" s="98" t="s">
        <v>71</v>
      </c>
      <c r="B9595" s="98" t="s">
        <v>55</v>
      </c>
      <c r="C9595" s="98" t="s">
        <v>80</v>
      </c>
      <c r="D9595" s="106">
        <v>43132</v>
      </c>
      <c r="E9595" s="98" t="s">
        <v>199</v>
      </c>
      <c r="F9595" s="100">
        <v>43101</v>
      </c>
      <c r="G9595" s="98">
        <v>98.65</v>
      </c>
      <c r="H9595" s="98">
        <v>5.23</v>
      </c>
    </row>
    <row r="9596" spans="1:8" x14ac:dyDescent="0.2">
      <c r="A9596" s="98" t="s">
        <v>71</v>
      </c>
      <c r="B9596" s="98" t="s">
        <v>55</v>
      </c>
      <c r="C9596" s="98" t="s">
        <v>81</v>
      </c>
      <c r="D9596" s="106">
        <v>43132</v>
      </c>
      <c r="E9596" s="98" t="s">
        <v>199</v>
      </c>
      <c r="F9596" s="100">
        <v>43101</v>
      </c>
      <c r="G9596" s="98">
        <v>389.56</v>
      </c>
      <c r="H9596" s="98">
        <v>10.119999999999999</v>
      </c>
    </row>
    <row r="9597" spans="1:8" x14ac:dyDescent="0.2">
      <c r="A9597" s="98" t="s">
        <v>71</v>
      </c>
      <c r="B9597" s="98" t="s">
        <v>55</v>
      </c>
      <c r="C9597" s="98" t="s">
        <v>81</v>
      </c>
      <c r="D9597" s="106">
        <v>43132</v>
      </c>
      <c r="E9597" s="98" t="s">
        <v>198</v>
      </c>
      <c r="F9597" s="100">
        <v>43101</v>
      </c>
      <c r="G9597" s="98">
        <v>389.56</v>
      </c>
      <c r="H9597" s="98">
        <v>-10.119999999999999</v>
      </c>
    </row>
    <row r="9598" spans="1:8" x14ac:dyDescent="0.2">
      <c r="A9598" s="98" t="s">
        <v>71</v>
      </c>
      <c r="B9598" s="98" t="s">
        <v>55</v>
      </c>
      <c r="C9598" s="98" t="s">
        <v>81</v>
      </c>
      <c r="D9598" s="106">
        <v>43132</v>
      </c>
      <c r="E9598" s="98" t="s">
        <v>195</v>
      </c>
      <c r="F9598" s="100">
        <v>43101</v>
      </c>
      <c r="G9598" s="98">
        <v>372.75</v>
      </c>
      <c r="H9598" s="98">
        <v>24.23</v>
      </c>
    </row>
    <row r="9599" spans="1:8" x14ac:dyDescent="0.2">
      <c r="A9599" s="98" t="s">
        <v>71</v>
      </c>
      <c r="B9599" s="98" t="s">
        <v>55</v>
      </c>
      <c r="C9599" s="98" t="s">
        <v>81</v>
      </c>
      <c r="D9599" s="106">
        <v>43132</v>
      </c>
      <c r="E9599" s="98" t="s">
        <v>194</v>
      </c>
      <c r="F9599" s="100">
        <v>43101</v>
      </c>
      <c r="G9599" s="98">
        <v>16.809999999999999</v>
      </c>
      <c r="H9599" s="98">
        <v>1.0900000000000001</v>
      </c>
    </row>
    <row r="9600" spans="1:8" x14ac:dyDescent="0.2">
      <c r="A9600" s="98" t="s">
        <v>71</v>
      </c>
      <c r="B9600" s="98" t="s">
        <v>55</v>
      </c>
      <c r="C9600" s="98" t="s">
        <v>82</v>
      </c>
      <c r="D9600" s="106">
        <v>43132</v>
      </c>
      <c r="E9600" s="98" t="s">
        <v>199</v>
      </c>
      <c r="F9600" s="100">
        <v>43101</v>
      </c>
      <c r="G9600" s="98">
        <v>105.41</v>
      </c>
      <c r="H9600" s="98">
        <v>4.01</v>
      </c>
    </row>
    <row r="9601" spans="1:8" x14ac:dyDescent="0.2">
      <c r="A9601" s="98" t="s">
        <v>71</v>
      </c>
      <c r="B9601" s="98" t="s">
        <v>55</v>
      </c>
      <c r="C9601" s="98" t="s">
        <v>82</v>
      </c>
      <c r="D9601" s="106">
        <v>43132</v>
      </c>
      <c r="E9601" s="98" t="s">
        <v>197</v>
      </c>
      <c r="F9601" s="100">
        <v>43101</v>
      </c>
      <c r="G9601" s="98">
        <v>100.86</v>
      </c>
      <c r="H9601" s="98">
        <v>9.58</v>
      </c>
    </row>
    <row r="9602" spans="1:8" x14ac:dyDescent="0.2">
      <c r="A9602" s="98" t="s">
        <v>71</v>
      </c>
      <c r="B9602" s="98" t="s">
        <v>55</v>
      </c>
      <c r="C9602" s="98" t="s">
        <v>82</v>
      </c>
      <c r="D9602" s="106">
        <v>43132</v>
      </c>
      <c r="E9602" s="98" t="s">
        <v>196</v>
      </c>
      <c r="F9602" s="100">
        <v>43101</v>
      </c>
      <c r="G9602" s="98">
        <v>4.55</v>
      </c>
      <c r="H9602" s="98">
        <v>0.43</v>
      </c>
    </row>
    <row r="9603" spans="1:8" x14ac:dyDescent="0.2">
      <c r="A9603" s="98" t="s">
        <v>71</v>
      </c>
      <c r="B9603" s="98" t="s">
        <v>55</v>
      </c>
      <c r="C9603" s="98" t="s">
        <v>82</v>
      </c>
      <c r="D9603" s="106">
        <v>43132</v>
      </c>
      <c r="E9603" s="98" t="s">
        <v>198</v>
      </c>
      <c r="F9603" s="100">
        <v>43101</v>
      </c>
      <c r="G9603" s="98">
        <v>105.41</v>
      </c>
      <c r="H9603" s="98">
        <v>-4.01</v>
      </c>
    </row>
    <row r="9604" spans="1:8" x14ac:dyDescent="0.2">
      <c r="A9604" s="98" t="s">
        <v>71</v>
      </c>
      <c r="B9604" s="98" t="s">
        <v>54</v>
      </c>
      <c r="C9604" s="98" t="s">
        <v>80</v>
      </c>
      <c r="D9604" s="106">
        <v>43132</v>
      </c>
      <c r="E9604" s="98" t="s">
        <v>199</v>
      </c>
      <c r="F9604" s="100">
        <v>43101</v>
      </c>
      <c r="G9604" s="98">
        <v>46959.1</v>
      </c>
      <c r="H9604" s="98">
        <v>2488.7800000000002</v>
      </c>
    </row>
    <row r="9605" spans="1:8" x14ac:dyDescent="0.2">
      <c r="A9605" s="98" t="s">
        <v>71</v>
      </c>
      <c r="B9605" s="98" t="s">
        <v>54</v>
      </c>
      <c r="C9605" s="98" t="s">
        <v>80</v>
      </c>
      <c r="D9605" s="106">
        <v>43132</v>
      </c>
      <c r="E9605" s="98" t="s">
        <v>198</v>
      </c>
      <c r="F9605" s="100">
        <v>43101</v>
      </c>
      <c r="G9605" s="98">
        <v>46959.1</v>
      </c>
      <c r="H9605" s="98">
        <v>-2488.7800000000002</v>
      </c>
    </row>
    <row r="9606" spans="1:8" x14ac:dyDescent="0.2">
      <c r="A9606" s="98" t="s">
        <v>71</v>
      </c>
      <c r="B9606" s="98" t="s">
        <v>54</v>
      </c>
      <c r="C9606" s="98" t="s">
        <v>80</v>
      </c>
      <c r="D9606" s="106">
        <v>43132</v>
      </c>
      <c r="E9606" s="98" t="s">
        <v>193</v>
      </c>
      <c r="F9606" s="100">
        <v>43101</v>
      </c>
      <c r="G9606" s="98">
        <v>44932.5</v>
      </c>
      <c r="H9606" s="98">
        <v>5931.18</v>
      </c>
    </row>
    <row r="9607" spans="1:8" x14ac:dyDescent="0.2">
      <c r="A9607" s="98" t="s">
        <v>71</v>
      </c>
      <c r="B9607" s="98" t="s">
        <v>54</v>
      </c>
      <c r="C9607" s="98" t="s">
        <v>80</v>
      </c>
      <c r="D9607" s="106">
        <v>43132</v>
      </c>
      <c r="E9607" s="98" t="s">
        <v>192</v>
      </c>
      <c r="F9607" s="100">
        <v>43101</v>
      </c>
      <c r="G9607" s="98">
        <v>2026.6</v>
      </c>
      <c r="H9607" s="98">
        <v>267.60000000000002</v>
      </c>
    </row>
    <row r="9608" spans="1:8" x14ac:dyDescent="0.2">
      <c r="A9608" s="98" t="s">
        <v>71</v>
      </c>
      <c r="B9608" s="98" t="s">
        <v>54</v>
      </c>
      <c r="C9608" s="98" t="s">
        <v>81</v>
      </c>
      <c r="D9608" s="106">
        <v>43132</v>
      </c>
      <c r="E9608" s="98" t="s">
        <v>195</v>
      </c>
      <c r="F9608" s="100">
        <v>43101</v>
      </c>
      <c r="G9608" s="98">
        <v>194569.03</v>
      </c>
      <c r="H9608" s="98">
        <v>12647.06</v>
      </c>
    </row>
    <row r="9609" spans="1:8" x14ac:dyDescent="0.2">
      <c r="A9609" s="98" t="s">
        <v>71</v>
      </c>
      <c r="B9609" s="98" t="s">
        <v>54</v>
      </c>
      <c r="C9609" s="98" t="s">
        <v>81</v>
      </c>
      <c r="D9609" s="106">
        <v>43132</v>
      </c>
      <c r="E9609" s="98" t="s">
        <v>194</v>
      </c>
      <c r="F9609" s="100">
        <v>43101</v>
      </c>
      <c r="G9609" s="98">
        <v>8775.14</v>
      </c>
      <c r="H9609" s="98">
        <v>570.35</v>
      </c>
    </row>
    <row r="9610" spans="1:8" x14ac:dyDescent="0.2">
      <c r="A9610" s="98" t="s">
        <v>71</v>
      </c>
      <c r="B9610" s="98" t="s">
        <v>54</v>
      </c>
      <c r="C9610" s="98" t="s">
        <v>81</v>
      </c>
      <c r="D9610" s="106">
        <v>43132</v>
      </c>
      <c r="E9610" s="98" t="s">
        <v>199</v>
      </c>
      <c r="F9610" s="100">
        <v>43101</v>
      </c>
      <c r="G9610" s="98">
        <v>203344.17</v>
      </c>
      <c r="H9610" s="98">
        <v>5287.22</v>
      </c>
    </row>
    <row r="9611" spans="1:8" x14ac:dyDescent="0.2">
      <c r="A9611" s="98" t="s">
        <v>71</v>
      </c>
      <c r="B9611" s="98" t="s">
        <v>54</v>
      </c>
      <c r="C9611" s="98" t="s">
        <v>81</v>
      </c>
      <c r="D9611" s="106">
        <v>43132</v>
      </c>
      <c r="E9611" s="98" t="s">
        <v>198</v>
      </c>
      <c r="F9611" s="100">
        <v>43101</v>
      </c>
      <c r="G9611" s="98">
        <v>203344.17</v>
      </c>
      <c r="H9611" s="98">
        <v>-5287.22</v>
      </c>
    </row>
    <row r="9612" spans="1:8" x14ac:dyDescent="0.2">
      <c r="A9612" s="98" t="s">
        <v>71</v>
      </c>
      <c r="B9612" s="98" t="s">
        <v>54</v>
      </c>
      <c r="C9612" s="98" t="s">
        <v>82</v>
      </c>
      <c r="D9612" s="106">
        <v>43132</v>
      </c>
      <c r="E9612" s="98" t="s">
        <v>199</v>
      </c>
      <c r="F9612" s="100">
        <v>43101</v>
      </c>
      <c r="G9612" s="98">
        <v>43909.16</v>
      </c>
      <c r="H9612" s="98">
        <v>1668.49</v>
      </c>
    </row>
    <row r="9613" spans="1:8" x14ac:dyDescent="0.2">
      <c r="A9613" s="98" t="s">
        <v>71</v>
      </c>
      <c r="B9613" s="98" t="s">
        <v>54</v>
      </c>
      <c r="C9613" s="98" t="s">
        <v>82</v>
      </c>
      <c r="D9613" s="106">
        <v>43132</v>
      </c>
      <c r="E9613" s="98" t="s">
        <v>198</v>
      </c>
      <c r="F9613" s="100">
        <v>43101</v>
      </c>
      <c r="G9613" s="98">
        <v>43909.16</v>
      </c>
      <c r="H9613" s="98">
        <v>-1668.49</v>
      </c>
    </row>
    <row r="9614" spans="1:8" x14ac:dyDescent="0.2">
      <c r="A9614" s="98" t="s">
        <v>71</v>
      </c>
      <c r="B9614" s="98" t="s">
        <v>54</v>
      </c>
      <c r="C9614" s="98" t="s">
        <v>82</v>
      </c>
      <c r="D9614" s="106">
        <v>43132</v>
      </c>
      <c r="E9614" s="98" t="s">
        <v>197</v>
      </c>
      <c r="F9614" s="100">
        <v>43101</v>
      </c>
      <c r="G9614" s="98">
        <v>42014.34</v>
      </c>
      <c r="H9614" s="98">
        <v>3991.41</v>
      </c>
    </row>
    <row r="9615" spans="1:8" x14ac:dyDescent="0.2">
      <c r="A9615" s="98" t="s">
        <v>71</v>
      </c>
      <c r="B9615" s="98" t="s">
        <v>54</v>
      </c>
      <c r="C9615" s="98" t="s">
        <v>82</v>
      </c>
      <c r="D9615" s="106">
        <v>43132</v>
      </c>
      <c r="E9615" s="98" t="s">
        <v>196</v>
      </c>
      <c r="F9615" s="100">
        <v>43101</v>
      </c>
      <c r="G9615" s="98">
        <v>1894.82</v>
      </c>
      <c r="H9615" s="98">
        <v>180.01</v>
      </c>
    </row>
    <row r="9616" spans="1:8" x14ac:dyDescent="0.2">
      <c r="A9616" s="98" t="s">
        <v>71</v>
      </c>
      <c r="B9616" s="98" t="s">
        <v>54</v>
      </c>
      <c r="C9616" s="98" t="s">
        <v>80</v>
      </c>
      <c r="D9616" s="106">
        <v>43132</v>
      </c>
      <c r="E9616" s="98" t="s">
        <v>193</v>
      </c>
      <c r="F9616" s="100">
        <v>43101</v>
      </c>
      <c r="G9616" s="98">
        <v>72004.73</v>
      </c>
      <c r="H9616" s="98">
        <v>9504.7800000000007</v>
      </c>
    </row>
    <row r="9617" spans="1:8" x14ac:dyDescent="0.2">
      <c r="A9617" s="98" t="s">
        <v>71</v>
      </c>
      <c r="B9617" s="98" t="s">
        <v>54</v>
      </c>
      <c r="C9617" s="98" t="s">
        <v>80</v>
      </c>
      <c r="D9617" s="106">
        <v>43132</v>
      </c>
      <c r="E9617" s="98" t="s">
        <v>192</v>
      </c>
      <c r="F9617" s="100">
        <v>43101</v>
      </c>
      <c r="G9617" s="98">
        <v>3247.42</v>
      </c>
      <c r="H9617" s="98">
        <v>428.76</v>
      </c>
    </row>
    <row r="9618" spans="1:8" x14ac:dyDescent="0.2">
      <c r="A9618" s="98" t="s">
        <v>71</v>
      </c>
      <c r="B9618" s="98" t="s">
        <v>54</v>
      </c>
      <c r="C9618" s="98" t="s">
        <v>80</v>
      </c>
      <c r="D9618" s="106">
        <v>43132</v>
      </c>
      <c r="E9618" s="98" t="s">
        <v>199</v>
      </c>
      <c r="F9618" s="100">
        <v>43101</v>
      </c>
      <c r="G9618" s="98">
        <v>75252.149999999994</v>
      </c>
      <c r="H9618" s="98">
        <v>3988.1</v>
      </c>
    </row>
    <row r="9619" spans="1:8" x14ac:dyDescent="0.2">
      <c r="A9619" s="98" t="s">
        <v>71</v>
      </c>
      <c r="B9619" s="98" t="s">
        <v>54</v>
      </c>
      <c r="C9619" s="98" t="s">
        <v>80</v>
      </c>
      <c r="D9619" s="106">
        <v>43132</v>
      </c>
      <c r="E9619" s="98" t="s">
        <v>198</v>
      </c>
      <c r="F9619" s="100">
        <v>43101</v>
      </c>
      <c r="G9619" s="98">
        <v>75252.149999999994</v>
      </c>
      <c r="H9619" s="98">
        <v>-3988.1</v>
      </c>
    </row>
    <row r="9620" spans="1:8" x14ac:dyDescent="0.2">
      <c r="A9620" s="98" t="s">
        <v>71</v>
      </c>
      <c r="B9620" s="98" t="s">
        <v>54</v>
      </c>
      <c r="C9620" s="98" t="s">
        <v>81</v>
      </c>
      <c r="D9620" s="106">
        <v>43132</v>
      </c>
      <c r="E9620" s="98" t="s">
        <v>199</v>
      </c>
      <c r="F9620" s="100">
        <v>43101</v>
      </c>
      <c r="G9620" s="98">
        <v>325196.46999999997</v>
      </c>
      <c r="H9620" s="98">
        <v>8454.75</v>
      </c>
    </row>
    <row r="9621" spans="1:8" x14ac:dyDescent="0.2">
      <c r="A9621" s="98" t="s">
        <v>71</v>
      </c>
      <c r="B9621" s="98" t="s">
        <v>54</v>
      </c>
      <c r="C9621" s="98" t="s">
        <v>81</v>
      </c>
      <c r="D9621" s="106">
        <v>43132</v>
      </c>
      <c r="E9621" s="98" t="s">
        <v>198</v>
      </c>
      <c r="F9621" s="100">
        <v>43101</v>
      </c>
      <c r="G9621" s="98">
        <v>325196.46999999997</v>
      </c>
      <c r="H9621" s="98">
        <v>-8454.75</v>
      </c>
    </row>
    <row r="9622" spans="1:8" x14ac:dyDescent="0.2">
      <c r="A9622" s="98" t="s">
        <v>71</v>
      </c>
      <c r="B9622" s="98" t="s">
        <v>54</v>
      </c>
      <c r="C9622" s="98" t="s">
        <v>81</v>
      </c>
      <c r="D9622" s="106">
        <v>43132</v>
      </c>
      <c r="E9622" s="98" t="s">
        <v>195</v>
      </c>
      <c r="F9622" s="100">
        <v>43101</v>
      </c>
      <c r="G9622" s="98">
        <v>311162.96000000002</v>
      </c>
      <c r="H9622" s="98">
        <v>20225.650000000001</v>
      </c>
    </row>
    <row r="9623" spans="1:8" x14ac:dyDescent="0.2">
      <c r="A9623" s="98" t="s">
        <v>71</v>
      </c>
      <c r="B9623" s="98" t="s">
        <v>54</v>
      </c>
      <c r="C9623" s="98" t="s">
        <v>81</v>
      </c>
      <c r="D9623" s="106">
        <v>43132</v>
      </c>
      <c r="E9623" s="98" t="s">
        <v>194</v>
      </c>
      <c r="F9623" s="100">
        <v>43101</v>
      </c>
      <c r="G9623" s="98">
        <v>14033.51</v>
      </c>
      <c r="H9623" s="98">
        <v>912.18</v>
      </c>
    </row>
    <row r="9624" spans="1:8" x14ac:dyDescent="0.2">
      <c r="A9624" s="98" t="s">
        <v>71</v>
      </c>
      <c r="B9624" s="98" t="s">
        <v>54</v>
      </c>
      <c r="C9624" s="98" t="s">
        <v>82</v>
      </c>
      <c r="D9624" s="106">
        <v>43132</v>
      </c>
      <c r="E9624" s="98" t="s">
        <v>199</v>
      </c>
      <c r="F9624" s="100">
        <v>43101</v>
      </c>
      <c r="G9624" s="98">
        <v>68696.61</v>
      </c>
      <c r="H9624" s="98">
        <v>2610.17</v>
      </c>
    </row>
    <row r="9625" spans="1:8" x14ac:dyDescent="0.2">
      <c r="A9625" s="98" t="s">
        <v>71</v>
      </c>
      <c r="B9625" s="98" t="s">
        <v>54</v>
      </c>
      <c r="C9625" s="98" t="s">
        <v>82</v>
      </c>
      <c r="D9625" s="106">
        <v>43132</v>
      </c>
      <c r="E9625" s="98" t="s">
        <v>197</v>
      </c>
      <c r="F9625" s="100">
        <v>43101</v>
      </c>
      <c r="G9625" s="98">
        <v>65732.09</v>
      </c>
      <c r="H9625" s="98">
        <v>6244.6</v>
      </c>
    </row>
    <row r="9626" spans="1:8" x14ac:dyDescent="0.2">
      <c r="A9626" s="98" t="s">
        <v>71</v>
      </c>
      <c r="B9626" s="98" t="s">
        <v>54</v>
      </c>
      <c r="C9626" s="98" t="s">
        <v>82</v>
      </c>
      <c r="D9626" s="106">
        <v>43132</v>
      </c>
      <c r="E9626" s="98" t="s">
        <v>196</v>
      </c>
      <c r="F9626" s="100">
        <v>43101</v>
      </c>
      <c r="G9626" s="98">
        <v>2964.52</v>
      </c>
      <c r="H9626" s="98">
        <v>281.64</v>
      </c>
    </row>
    <row r="9627" spans="1:8" x14ac:dyDescent="0.2">
      <c r="A9627" s="98" t="s">
        <v>71</v>
      </c>
      <c r="B9627" s="98" t="s">
        <v>54</v>
      </c>
      <c r="C9627" s="98" t="s">
        <v>82</v>
      </c>
      <c r="D9627" s="106">
        <v>43132</v>
      </c>
      <c r="E9627" s="98" t="s">
        <v>198</v>
      </c>
      <c r="F9627" s="100">
        <v>43101</v>
      </c>
      <c r="G9627" s="98">
        <v>68696.61</v>
      </c>
      <c r="H9627" s="98">
        <v>-2610.17</v>
      </c>
    </row>
    <row r="9628" spans="1:8" x14ac:dyDescent="0.2">
      <c r="A9628" s="98" t="s">
        <v>71</v>
      </c>
      <c r="B9628" s="98" t="s">
        <v>54</v>
      </c>
      <c r="C9628" s="98" t="s">
        <v>80</v>
      </c>
      <c r="D9628" s="106">
        <v>43101</v>
      </c>
      <c r="E9628" s="98" t="s">
        <v>199</v>
      </c>
      <c r="F9628" s="100">
        <v>43101</v>
      </c>
      <c r="G9628" s="98">
        <v>120.05</v>
      </c>
      <c r="H9628" s="98">
        <v>6.36</v>
      </c>
    </row>
    <row r="9629" spans="1:8" x14ac:dyDescent="0.2">
      <c r="A9629" s="98" t="s">
        <v>71</v>
      </c>
      <c r="B9629" s="98" t="s">
        <v>54</v>
      </c>
      <c r="C9629" s="98" t="s">
        <v>80</v>
      </c>
      <c r="D9629" s="106">
        <v>43101</v>
      </c>
      <c r="E9629" s="98" t="s">
        <v>198</v>
      </c>
      <c r="F9629" s="100">
        <v>43101</v>
      </c>
      <c r="G9629" s="98">
        <v>120.05</v>
      </c>
      <c r="H9629" s="98">
        <v>-6.36</v>
      </c>
    </row>
    <row r="9630" spans="1:8" x14ac:dyDescent="0.2">
      <c r="A9630" s="98" t="s">
        <v>71</v>
      </c>
      <c r="B9630" s="98" t="s">
        <v>54</v>
      </c>
      <c r="C9630" s="98" t="s">
        <v>80</v>
      </c>
      <c r="D9630" s="106">
        <v>43101</v>
      </c>
      <c r="E9630" s="98" t="s">
        <v>193</v>
      </c>
      <c r="F9630" s="100">
        <v>43101</v>
      </c>
      <c r="G9630" s="98">
        <v>114.87</v>
      </c>
      <c r="H9630" s="98">
        <v>15.16</v>
      </c>
    </row>
    <row r="9631" spans="1:8" x14ac:dyDescent="0.2">
      <c r="A9631" s="98" t="s">
        <v>71</v>
      </c>
      <c r="B9631" s="98" t="s">
        <v>54</v>
      </c>
      <c r="C9631" s="98" t="s">
        <v>80</v>
      </c>
      <c r="D9631" s="106">
        <v>43101</v>
      </c>
      <c r="E9631" s="98" t="s">
        <v>192</v>
      </c>
      <c r="F9631" s="100">
        <v>43101</v>
      </c>
      <c r="G9631" s="98">
        <v>5.18</v>
      </c>
      <c r="H9631" s="98">
        <v>0.68</v>
      </c>
    </row>
    <row r="9632" spans="1:8" x14ac:dyDescent="0.2">
      <c r="A9632" s="98" t="s">
        <v>71</v>
      </c>
      <c r="B9632" s="98" t="s">
        <v>54</v>
      </c>
      <c r="C9632" s="98" t="s">
        <v>81</v>
      </c>
      <c r="D9632" s="106">
        <v>43101</v>
      </c>
      <c r="E9632" s="98" t="s">
        <v>195</v>
      </c>
      <c r="F9632" s="100">
        <v>43101</v>
      </c>
      <c r="G9632" s="98">
        <v>299</v>
      </c>
      <c r="H9632" s="98">
        <v>19.440000000000001</v>
      </c>
    </row>
    <row r="9633" spans="1:8" x14ac:dyDescent="0.2">
      <c r="A9633" s="98" t="s">
        <v>71</v>
      </c>
      <c r="B9633" s="98" t="s">
        <v>54</v>
      </c>
      <c r="C9633" s="98" t="s">
        <v>81</v>
      </c>
      <c r="D9633" s="106">
        <v>43101</v>
      </c>
      <c r="E9633" s="98" t="s">
        <v>194</v>
      </c>
      <c r="F9633" s="100">
        <v>43101</v>
      </c>
      <c r="G9633" s="98">
        <v>13.48</v>
      </c>
      <c r="H9633" s="98">
        <v>0.88</v>
      </c>
    </row>
    <row r="9634" spans="1:8" x14ac:dyDescent="0.2">
      <c r="A9634" s="98" t="s">
        <v>71</v>
      </c>
      <c r="B9634" s="98" t="s">
        <v>54</v>
      </c>
      <c r="C9634" s="98" t="s">
        <v>81</v>
      </c>
      <c r="D9634" s="106">
        <v>43101</v>
      </c>
      <c r="E9634" s="98" t="s">
        <v>199</v>
      </c>
      <c r="F9634" s="100">
        <v>43101</v>
      </c>
      <c r="G9634" s="98">
        <v>312.48</v>
      </c>
      <c r="H9634" s="98">
        <v>8.1199999999999992</v>
      </c>
    </row>
    <row r="9635" spans="1:8" x14ac:dyDescent="0.2">
      <c r="A9635" s="98" t="s">
        <v>71</v>
      </c>
      <c r="B9635" s="98" t="s">
        <v>54</v>
      </c>
      <c r="C9635" s="98" t="s">
        <v>81</v>
      </c>
      <c r="D9635" s="106">
        <v>43101</v>
      </c>
      <c r="E9635" s="98" t="s">
        <v>198</v>
      </c>
      <c r="F9635" s="100">
        <v>43101</v>
      </c>
      <c r="G9635" s="98">
        <v>312.48</v>
      </c>
      <c r="H9635" s="98">
        <v>-8.1199999999999992</v>
      </c>
    </row>
    <row r="9636" spans="1:8" x14ac:dyDescent="0.2">
      <c r="A9636" s="98" t="s">
        <v>71</v>
      </c>
      <c r="B9636" s="98" t="s">
        <v>54</v>
      </c>
      <c r="C9636" s="98" t="s">
        <v>82</v>
      </c>
      <c r="D9636" s="106">
        <v>43101</v>
      </c>
      <c r="E9636" s="98" t="s">
        <v>199</v>
      </c>
      <c r="F9636" s="100">
        <v>43101</v>
      </c>
      <c r="G9636" s="98">
        <v>109.87</v>
      </c>
      <c r="H9636" s="98">
        <v>4.17</v>
      </c>
    </row>
    <row r="9637" spans="1:8" x14ac:dyDescent="0.2">
      <c r="A9637" s="98" t="s">
        <v>71</v>
      </c>
      <c r="B9637" s="98" t="s">
        <v>54</v>
      </c>
      <c r="C9637" s="98" t="s">
        <v>82</v>
      </c>
      <c r="D9637" s="106">
        <v>43101</v>
      </c>
      <c r="E9637" s="98" t="s">
        <v>198</v>
      </c>
      <c r="F9637" s="100">
        <v>43101</v>
      </c>
      <c r="G9637" s="98">
        <v>109.87</v>
      </c>
      <c r="H9637" s="98">
        <v>-4.17</v>
      </c>
    </row>
    <row r="9638" spans="1:8" x14ac:dyDescent="0.2">
      <c r="A9638" s="98" t="s">
        <v>71</v>
      </c>
      <c r="B9638" s="98" t="s">
        <v>54</v>
      </c>
      <c r="C9638" s="98" t="s">
        <v>82</v>
      </c>
      <c r="D9638" s="106">
        <v>43101</v>
      </c>
      <c r="E9638" s="98" t="s">
        <v>197</v>
      </c>
      <c r="F9638" s="100">
        <v>43101</v>
      </c>
      <c r="G9638" s="98">
        <v>105.13</v>
      </c>
      <c r="H9638" s="98">
        <v>9.99</v>
      </c>
    </row>
    <row r="9639" spans="1:8" x14ac:dyDescent="0.2">
      <c r="A9639" s="98" t="s">
        <v>71</v>
      </c>
      <c r="B9639" s="98" t="s">
        <v>54</v>
      </c>
      <c r="C9639" s="98" t="s">
        <v>82</v>
      </c>
      <c r="D9639" s="106">
        <v>43101</v>
      </c>
      <c r="E9639" s="98" t="s">
        <v>196</v>
      </c>
      <c r="F9639" s="100">
        <v>43101</v>
      </c>
      <c r="G9639" s="98">
        <v>4.74</v>
      </c>
      <c r="H9639" s="98">
        <v>0.45</v>
      </c>
    </row>
    <row r="9640" spans="1:8" x14ac:dyDescent="0.2">
      <c r="A9640" s="98" t="s">
        <v>71</v>
      </c>
      <c r="B9640" s="98" t="s">
        <v>55</v>
      </c>
      <c r="C9640" s="98" t="s">
        <v>80</v>
      </c>
      <c r="D9640" s="106">
        <v>43160</v>
      </c>
      <c r="E9640" s="98" t="s">
        <v>198</v>
      </c>
      <c r="F9640" s="100">
        <v>43101</v>
      </c>
      <c r="G9640" s="98">
        <v>45.52</v>
      </c>
      <c r="H9640" s="98">
        <v>-2.41</v>
      </c>
    </row>
    <row r="9641" spans="1:8" x14ac:dyDescent="0.2">
      <c r="A9641" s="98" t="s">
        <v>71</v>
      </c>
      <c r="B9641" s="98" t="s">
        <v>55</v>
      </c>
      <c r="C9641" s="98" t="s">
        <v>80</v>
      </c>
      <c r="D9641" s="106">
        <v>43160</v>
      </c>
      <c r="E9641" s="98" t="s">
        <v>193</v>
      </c>
      <c r="F9641" s="100">
        <v>43101</v>
      </c>
      <c r="G9641" s="98">
        <v>43.56</v>
      </c>
      <c r="H9641" s="98">
        <v>5.75</v>
      </c>
    </row>
    <row r="9642" spans="1:8" x14ac:dyDescent="0.2">
      <c r="A9642" s="98" t="s">
        <v>71</v>
      </c>
      <c r="B9642" s="98" t="s">
        <v>55</v>
      </c>
      <c r="C9642" s="98" t="s">
        <v>80</v>
      </c>
      <c r="D9642" s="106">
        <v>43160</v>
      </c>
      <c r="E9642" s="98" t="s">
        <v>192</v>
      </c>
      <c r="F9642" s="100">
        <v>43101</v>
      </c>
      <c r="G9642" s="98">
        <v>1.96</v>
      </c>
      <c r="H9642" s="98">
        <v>0.26</v>
      </c>
    </row>
    <row r="9643" spans="1:8" x14ac:dyDescent="0.2">
      <c r="A9643" s="98" t="s">
        <v>71</v>
      </c>
      <c r="B9643" s="98" t="s">
        <v>55</v>
      </c>
      <c r="C9643" s="98" t="s">
        <v>80</v>
      </c>
      <c r="D9643" s="106">
        <v>43160</v>
      </c>
      <c r="E9643" s="98" t="s">
        <v>199</v>
      </c>
      <c r="F9643" s="100">
        <v>43101</v>
      </c>
      <c r="G9643" s="98">
        <v>45.52</v>
      </c>
      <c r="H9643" s="98">
        <v>2.41</v>
      </c>
    </row>
    <row r="9644" spans="1:8" x14ac:dyDescent="0.2">
      <c r="A9644" s="98" t="s">
        <v>71</v>
      </c>
      <c r="B9644" s="98" t="s">
        <v>55</v>
      </c>
      <c r="C9644" s="98" t="s">
        <v>81</v>
      </c>
      <c r="D9644" s="106">
        <v>43160</v>
      </c>
      <c r="E9644" s="98" t="s">
        <v>198</v>
      </c>
      <c r="F9644" s="100">
        <v>43101</v>
      </c>
      <c r="G9644" s="98">
        <v>891.18</v>
      </c>
      <c r="H9644" s="98">
        <v>-23.17</v>
      </c>
    </row>
    <row r="9645" spans="1:8" x14ac:dyDescent="0.2">
      <c r="A9645" s="98" t="s">
        <v>71</v>
      </c>
      <c r="B9645" s="98" t="s">
        <v>55</v>
      </c>
      <c r="C9645" s="98" t="s">
        <v>81</v>
      </c>
      <c r="D9645" s="106">
        <v>43160</v>
      </c>
      <c r="E9645" s="98" t="s">
        <v>195</v>
      </c>
      <c r="F9645" s="100">
        <v>43101</v>
      </c>
      <c r="G9645" s="98">
        <v>852.72</v>
      </c>
      <c r="H9645" s="98">
        <v>55.43</v>
      </c>
    </row>
    <row r="9646" spans="1:8" x14ac:dyDescent="0.2">
      <c r="A9646" s="98" t="s">
        <v>71</v>
      </c>
      <c r="B9646" s="98" t="s">
        <v>55</v>
      </c>
      <c r="C9646" s="98" t="s">
        <v>81</v>
      </c>
      <c r="D9646" s="106">
        <v>43160</v>
      </c>
      <c r="E9646" s="98" t="s">
        <v>194</v>
      </c>
      <c r="F9646" s="100">
        <v>43101</v>
      </c>
      <c r="G9646" s="98">
        <v>38.46</v>
      </c>
      <c r="H9646" s="98">
        <v>2.5</v>
      </c>
    </row>
    <row r="9647" spans="1:8" x14ac:dyDescent="0.2">
      <c r="A9647" s="98" t="s">
        <v>71</v>
      </c>
      <c r="B9647" s="98" t="s">
        <v>55</v>
      </c>
      <c r="C9647" s="98" t="s">
        <v>81</v>
      </c>
      <c r="D9647" s="106">
        <v>43160</v>
      </c>
      <c r="E9647" s="98" t="s">
        <v>199</v>
      </c>
      <c r="F9647" s="100">
        <v>43101</v>
      </c>
      <c r="G9647" s="98">
        <v>891.18</v>
      </c>
      <c r="H9647" s="98">
        <v>23.17</v>
      </c>
    </row>
    <row r="9648" spans="1:8" x14ac:dyDescent="0.2">
      <c r="A9648" s="98" t="s">
        <v>71</v>
      </c>
      <c r="B9648" s="98" t="s">
        <v>55</v>
      </c>
      <c r="C9648" s="98" t="s">
        <v>82</v>
      </c>
      <c r="D9648" s="106">
        <v>43160</v>
      </c>
      <c r="E9648" s="98" t="s">
        <v>198</v>
      </c>
      <c r="F9648" s="100">
        <v>43101</v>
      </c>
      <c r="G9648" s="98">
        <v>1.8</v>
      </c>
      <c r="H9648" s="98">
        <v>-7.0000000000000007E-2</v>
      </c>
    </row>
    <row r="9649" spans="1:8" x14ac:dyDescent="0.2">
      <c r="A9649" s="98" t="s">
        <v>71</v>
      </c>
      <c r="B9649" s="98" t="s">
        <v>55</v>
      </c>
      <c r="C9649" s="98" t="s">
        <v>82</v>
      </c>
      <c r="D9649" s="106">
        <v>43160</v>
      </c>
      <c r="E9649" s="98" t="s">
        <v>197</v>
      </c>
      <c r="F9649" s="100">
        <v>43101</v>
      </c>
      <c r="G9649" s="98">
        <v>1.72</v>
      </c>
      <c r="H9649" s="98">
        <v>0.16</v>
      </c>
    </row>
    <row r="9650" spans="1:8" x14ac:dyDescent="0.2">
      <c r="A9650" s="98" t="s">
        <v>71</v>
      </c>
      <c r="B9650" s="98" t="s">
        <v>55</v>
      </c>
      <c r="C9650" s="98" t="s">
        <v>82</v>
      </c>
      <c r="D9650" s="106">
        <v>43160</v>
      </c>
      <c r="E9650" s="98" t="s">
        <v>196</v>
      </c>
      <c r="F9650" s="100">
        <v>43101</v>
      </c>
      <c r="G9650" s="98">
        <v>0.08</v>
      </c>
      <c r="H9650" s="98">
        <v>0.01</v>
      </c>
    </row>
    <row r="9651" spans="1:8" x14ac:dyDescent="0.2">
      <c r="A9651" s="98" t="s">
        <v>71</v>
      </c>
      <c r="B9651" s="98" t="s">
        <v>55</v>
      </c>
      <c r="C9651" s="98" t="s">
        <v>82</v>
      </c>
      <c r="D9651" s="106">
        <v>43160</v>
      </c>
      <c r="E9651" s="98" t="s">
        <v>199</v>
      </c>
      <c r="F9651" s="100">
        <v>43101</v>
      </c>
      <c r="G9651" s="98">
        <v>1.8</v>
      </c>
      <c r="H9651" s="98">
        <v>7.0000000000000007E-2</v>
      </c>
    </row>
    <row r="9652" spans="1:8" x14ac:dyDescent="0.2">
      <c r="A9652" s="98" t="s">
        <v>71</v>
      </c>
      <c r="B9652" s="98" t="s">
        <v>54</v>
      </c>
      <c r="C9652" s="98" t="s">
        <v>80</v>
      </c>
      <c r="D9652" s="106">
        <v>43160</v>
      </c>
      <c r="E9652" s="98" t="s">
        <v>198</v>
      </c>
      <c r="F9652" s="100">
        <v>43101</v>
      </c>
      <c r="G9652" s="98">
        <v>168119.39</v>
      </c>
      <c r="H9652" s="98">
        <v>-8910.3799999999992</v>
      </c>
    </row>
    <row r="9653" spans="1:8" x14ac:dyDescent="0.2">
      <c r="A9653" s="98" t="s">
        <v>71</v>
      </c>
      <c r="B9653" s="98" t="s">
        <v>54</v>
      </c>
      <c r="C9653" s="98" t="s">
        <v>80</v>
      </c>
      <c r="D9653" s="106">
        <v>43160</v>
      </c>
      <c r="E9653" s="98" t="s">
        <v>193</v>
      </c>
      <c r="F9653" s="100">
        <v>43101</v>
      </c>
      <c r="G9653" s="98">
        <v>160864.26999999999</v>
      </c>
      <c r="H9653" s="98">
        <v>21234.27</v>
      </c>
    </row>
    <row r="9654" spans="1:8" x14ac:dyDescent="0.2">
      <c r="A9654" s="98" t="s">
        <v>71</v>
      </c>
      <c r="B9654" s="98" t="s">
        <v>54</v>
      </c>
      <c r="C9654" s="98" t="s">
        <v>80</v>
      </c>
      <c r="D9654" s="106">
        <v>43160</v>
      </c>
      <c r="E9654" s="98" t="s">
        <v>192</v>
      </c>
      <c r="F9654" s="100">
        <v>43101</v>
      </c>
      <c r="G9654" s="98">
        <v>7255.12</v>
      </c>
      <c r="H9654" s="98">
        <v>957.7</v>
      </c>
    </row>
    <row r="9655" spans="1:8" x14ac:dyDescent="0.2">
      <c r="A9655" s="98" t="s">
        <v>71</v>
      </c>
      <c r="B9655" s="98" t="s">
        <v>54</v>
      </c>
      <c r="C9655" s="98" t="s">
        <v>80</v>
      </c>
      <c r="D9655" s="106">
        <v>43160</v>
      </c>
      <c r="E9655" s="98" t="s">
        <v>199</v>
      </c>
      <c r="F9655" s="100">
        <v>43101</v>
      </c>
      <c r="G9655" s="98">
        <v>168119.39</v>
      </c>
      <c r="H9655" s="98">
        <v>8910.3799999999992</v>
      </c>
    </row>
    <row r="9656" spans="1:8" x14ac:dyDescent="0.2">
      <c r="A9656" s="98" t="s">
        <v>71</v>
      </c>
      <c r="B9656" s="98" t="s">
        <v>54</v>
      </c>
      <c r="C9656" s="98" t="s">
        <v>81</v>
      </c>
      <c r="D9656" s="106">
        <v>43160</v>
      </c>
      <c r="E9656" s="98" t="s">
        <v>198</v>
      </c>
      <c r="F9656" s="100">
        <v>43101</v>
      </c>
      <c r="G9656" s="98">
        <v>600232.89</v>
      </c>
      <c r="H9656" s="98">
        <v>-15606.11</v>
      </c>
    </row>
    <row r="9657" spans="1:8" x14ac:dyDescent="0.2">
      <c r="A9657" s="98" t="s">
        <v>71</v>
      </c>
      <c r="B9657" s="98" t="s">
        <v>54</v>
      </c>
      <c r="C9657" s="98" t="s">
        <v>81</v>
      </c>
      <c r="D9657" s="106">
        <v>43160</v>
      </c>
      <c r="E9657" s="98" t="s">
        <v>195</v>
      </c>
      <c r="F9657" s="100">
        <v>43101</v>
      </c>
      <c r="G9657" s="98">
        <v>574330.39</v>
      </c>
      <c r="H9657" s="98">
        <v>37331.660000000003</v>
      </c>
    </row>
    <row r="9658" spans="1:8" x14ac:dyDescent="0.2">
      <c r="A9658" s="98" t="s">
        <v>71</v>
      </c>
      <c r="B9658" s="98" t="s">
        <v>54</v>
      </c>
      <c r="C9658" s="98" t="s">
        <v>81</v>
      </c>
      <c r="D9658" s="106">
        <v>43160</v>
      </c>
      <c r="E9658" s="98" t="s">
        <v>194</v>
      </c>
      <c r="F9658" s="100">
        <v>43101</v>
      </c>
      <c r="G9658" s="98">
        <v>25902.5</v>
      </c>
      <c r="H9658" s="98">
        <v>1683.72</v>
      </c>
    </row>
    <row r="9659" spans="1:8" x14ac:dyDescent="0.2">
      <c r="A9659" s="98" t="s">
        <v>71</v>
      </c>
      <c r="B9659" s="98" t="s">
        <v>54</v>
      </c>
      <c r="C9659" s="98" t="s">
        <v>81</v>
      </c>
      <c r="D9659" s="106">
        <v>43160</v>
      </c>
      <c r="E9659" s="98" t="s">
        <v>199</v>
      </c>
      <c r="F9659" s="100">
        <v>43101</v>
      </c>
      <c r="G9659" s="98">
        <v>600232.89</v>
      </c>
      <c r="H9659" s="98">
        <v>15606.11</v>
      </c>
    </row>
    <row r="9660" spans="1:8" x14ac:dyDescent="0.2">
      <c r="A9660" s="98" t="s">
        <v>71</v>
      </c>
      <c r="B9660" s="98" t="s">
        <v>54</v>
      </c>
      <c r="C9660" s="98" t="s">
        <v>82</v>
      </c>
      <c r="D9660" s="106">
        <v>43160</v>
      </c>
      <c r="E9660" s="98" t="s">
        <v>198</v>
      </c>
      <c r="F9660" s="100">
        <v>43101</v>
      </c>
      <c r="G9660" s="98">
        <v>147873.04999999999</v>
      </c>
      <c r="H9660" s="98">
        <v>-5619.14</v>
      </c>
    </row>
    <row r="9661" spans="1:8" x14ac:dyDescent="0.2">
      <c r="A9661" s="98" t="s">
        <v>71</v>
      </c>
      <c r="B9661" s="98" t="s">
        <v>54</v>
      </c>
      <c r="C9661" s="98" t="s">
        <v>82</v>
      </c>
      <c r="D9661" s="106">
        <v>43160</v>
      </c>
      <c r="E9661" s="98" t="s">
        <v>197</v>
      </c>
      <c r="F9661" s="100">
        <v>43101</v>
      </c>
      <c r="G9661" s="98">
        <v>141491.76999999999</v>
      </c>
      <c r="H9661" s="98">
        <v>13441.74</v>
      </c>
    </row>
    <row r="9662" spans="1:8" x14ac:dyDescent="0.2">
      <c r="A9662" s="98" t="s">
        <v>71</v>
      </c>
      <c r="B9662" s="98" t="s">
        <v>54</v>
      </c>
      <c r="C9662" s="98" t="s">
        <v>82</v>
      </c>
      <c r="D9662" s="106">
        <v>43160</v>
      </c>
      <c r="E9662" s="98" t="s">
        <v>196</v>
      </c>
      <c r="F9662" s="100">
        <v>43101</v>
      </c>
      <c r="G9662" s="98">
        <v>6381.28</v>
      </c>
      <c r="H9662" s="98">
        <v>606.14</v>
      </c>
    </row>
    <row r="9663" spans="1:8" x14ac:dyDescent="0.2">
      <c r="A9663" s="98" t="s">
        <v>71</v>
      </c>
      <c r="B9663" s="98" t="s">
        <v>54</v>
      </c>
      <c r="C9663" s="98" t="s">
        <v>82</v>
      </c>
      <c r="D9663" s="106">
        <v>43160</v>
      </c>
      <c r="E9663" s="98" t="s">
        <v>199</v>
      </c>
      <c r="F9663" s="100">
        <v>43101</v>
      </c>
      <c r="G9663" s="98">
        <v>147873.04999999999</v>
      </c>
      <c r="H9663" s="98">
        <v>5619.14</v>
      </c>
    </row>
    <row r="9664" spans="1:8" x14ac:dyDescent="0.2">
      <c r="A9664" s="98" t="s">
        <v>71</v>
      </c>
      <c r="B9664" s="98" t="s">
        <v>55</v>
      </c>
      <c r="C9664" s="98" t="s">
        <v>80</v>
      </c>
      <c r="D9664" s="106">
        <v>43160</v>
      </c>
      <c r="E9664" s="98" t="s">
        <v>198</v>
      </c>
      <c r="F9664" s="100">
        <v>43101</v>
      </c>
      <c r="G9664" s="98">
        <v>63964.27</v>
      </c>
      <c r="H9664" s="98">
        <v>-3390.08</v>
      </c>
    </row>
    <row r="9665" spans="1:8" x14ac:dyDescent="0.2">
      <c r="A9665" s="98" t="s">
        <v>71</v>
      </c>
      <c r="B9665" s="98" t="s">
        <v>55</v>
      </c>
      <c r="C9665" s="98" t="s">
        <v>80</v>
      </c>
      <c r="D9665" s="106">
        <v>43160</v>
      </c>
      <c r="E9665" s="98" t="s">
        <v>193</v>
      </c>
      <c r="F9665" s="100">
        <v>43101</v>
      </c>
      <c r="G9665" s="98">
        <v>61203.99</v>
      </c>
      <c r="H9665" s="98">
        <v>8078.93</v>
      </c>
    </row>
    <row r="9666" spans="1:8" x14ac:dyDescent="0.2">
      <c r="A9666" s="98" t="s">
        <v>71</v>
      </c>
      <c r="B9666" s="98" t="s">
        <v>55</v>
      </c>
      <c r="C9666" s="98" t="s">
        <v>80</v>
      </c>
      <c r="D9666" s="106">
        <v>43160</v>
      </c>
      <c r="E9666" s="98" t="s">
        <v>192</v>
      </c>
      <c r="F9666" s="100">
        <v>43101</v>
      </c>
      <c r="G9666" s="98">
        <v>2760.28</v>
      </c>
      <c r="H9666" s="98">
        <v>364.33</v>
      </c>
    </row>
    <row r="9667" spans="1:8" x14ac:dyDescent="0.2">
      <c r="A9667" s="98" t="s">
        <v>71</v>
      </c>
      <c r="B9667" s="98" t="s">
        <v>55</v>
      </c>
      <c r="C9667" s="98" t="s">
        <v>80</v>
      </c>
      <c r="D9667" s="106">
        <v>43160</v>
      </c>
      <c r="E9667" s="98" t="s">
        <v>199</v>
      </c>
      <c r="F9667" s="100">
        <v>43101</v>
      </c>
      <c r="G9667" s="98">
        <v>63964.27</v>
      </c>
      <c r="H9667" s="98">
        <v>3390.08</v>
      </c>
    </row>
    <row r="9668" spans="1:8" x14ac:dyDescent="0.2">
      <c r="A9668" s="98" t="s">
        <v>71</v>
      </c>
      <c r="B9668" s="98" t="s">
        <v>55</v>
      </c>
      <c r="C9668" s="98" t="s">
        <v>81</v>
      </c>
      <c r="D9668" s="106">
        <v>43160</v>
      </c>
      <c r="E9668" s="98" t="s">
        <v>198</v>
      </c>
      <c r="F9668" s="100">
        <v>43101</v>
      </c>
      <c r="G9668" s="98">
        <v>181776.48</v>
      </c>
      <c r="H9668" s="98">
        <v>-4726.21</v>
      </c>
    </row>
    <row r="9669" spans="1:8" x14ac:dyDescent="0.2">
      <c r="A9669" s="98" t="s">
        <v>71</v>
      </c>
      <c r="B9669" s="98" t="s">
        <v>55</v>
      </c>
      <c r="C9669" s="98" t="s">
        <v>81</v>
      </c>
      <c r="D9669" s="106">
        <v>43160</v>
      </c>
      <c r="E9669" s="98" t="s">
        <v>195</v>
      </c>
      <c r="F9669" s="100">
        <v>43101</v>
      </c>
      <c r="G9669" s="98">
        <v>173932.18</v>
      </c>
      <c r="H9669" s="98">
        <v>11305.6</v>
      </c>
    </row>
    <row r="9670" spans="1:8" x14ac:dyDescent="0.2">
      <c r="A9670" s="98" t="s">
        <v>71</v>
      </c>
      <c r="B9670" s="98" t="s">
        <v>55</v>
      </c>
      <c r="C9670" s="98" t="s">
        <v>81</v>
      </c>
      <c r="D9670" s="106">
        <v>43160</v>
      </c>
      <c r="E9670" s="98" t="s">
        <v>194</v>
      </c>
      <c r="F9670" s="100">
        <v>43101</v>
      </c>
      <c r="G9670" s="98">
        <v>7844.3</v>
      </c>
      <c r="H9670" s="98">
        <v>509.88</v>
      </c>
    </row>
    <row r="9671" spans="1:8" x14ac:dyDescent="0.2">
      <c r="A9671" s="98" t="s">
        <v>71</v>
      </c>
      <c r="B9671" s="98" t="s">
        <v>55</v>
      </c>
      <c r="C9671" s="98" t="s">
        <v>81</v>
      </c>
      <c r="D9671" s="106">
        <v>43160</v>
      </c>
      <c r="E9671" s="98" t="s">
        <v>199</v>
      </c>
      <c r="F9671" s="100">
        <v>43101</v>
      </c>
      <c r="G9671" s="98">
        <v>181776.48</v>
      </c>
      <c r="H9671" s="98">
        <v>4726.21</v>
      </c>
    </row>
    <row r="9672" spans="1:8" x14ac:dyDescent="0.2">
      <c r="A9672" s="98" t="s">
        <v>71</v>
      </c>
      <c r="B9672" s="98" t="s">
        <v>55</v>
      </c>
      <c r="C9672" s="98" t="s">
        <v>82</v>
      </c>
      <c r="D9672" s="106">
        <v>43160</v>
      </c>
      <c r="E9672" s="98" t="s">
        <v>198</v>
      </c>
      <c r="F9672" s="100">
        <v>43101</v>
      </c>
      <c r="G9672" s="98">
        <v>70965.98</v>
      </c>
      <c r="H9672" s="98">
        <v>-2696.69</v>
      </c>
    </row>
    <row r="9673" spans="1:8" x14ac:dyDescent="0.2">
      <c r="A9673" s="98" t="s">
        <v>71</v>
      </c>
      <c r="B9673" s="98" t="s">
        <v>55</v>
      </c>
      <c r="C9673" s="98" t="s">
        <v>82</v>
      </c>
      <c r="D9673" s="106">
        <v>43160</v>
      </c>
      <c r="E9673" s="98" t="s">
        <v>197</v>
      </c>
      <c r="F9673" s="100">
        <v>43101</v>
      </c>
      <c r="G9673" s="98">
        <v>67903.5</v>
      </c>
      <c r="H9673" s="98">
        <v>6450.87</v>
      </c>
    </row>
    <row r="9674" spans="1:8" x14ac:dyDescent="0.2">
      <c r="A9674" s="98" t="s">
        <v>71</v>
      </c>
      <c r="B9674" s="98" t="s">
        <v>55</v>
      </c>
      <c r="C9674" s="98" t="s">
        <v>82</v>
      </c>
      <c r="D9674" s="106">
        <v>43160</v>
      </c>
      <c r="E9674" s="98" t="s">
        <v>196</v>
      </c>
      <c r="F9674" s="100">
        <v>43101</v>
      </c>
      <c r="G9674" s="98">
        <v>3062.48</v>
      </c>
      <c r="H9674" s="98">
        <v>290.94</v>
      </c>
    </row>
    <row r="9675" spans="1:8" x14ac:dyDescent="0.2">
      <c r="A9675" s="98" t="s">
        <v>71</v>
      </c>
      <c r="B9675" s="98" t="s">
        <v>55</v>
      </c>
      <c r="C9675" s="98" t="s">
        <v>82</v>
      </c>
      <c r="D9675" s="106">
        <v>43160</v>
      </c>
      <c r="E9675" s="98" t="s">
        <v>199</v>
      </c>
      <c r="F9675" s="100">
        <v>43101</v>
      </c>
      <c r="G9675" s="98">
        <v>70965.98</v>
      </c>
      <c r="H9675" s="98">
        <v>2696.69</v>
      </c>
    </row>
    <row r="9676" spans="1:8" x14ac:dyDescent="0.2">
      <c r="A9676" s="98" t="s">
        <v>71</v>
      </c>
      <c r="B9676" s="98" t="s">
        <v>55</v>
      </c>
      <c r="C9676" s="98" t="s">
        <v>80</v>
      </c>
      <c r="D9676" s="106">
        <v>43101</v>
      </c>
      <c r="E9676" s="98" t="s">
        <v>198</v>
      </c>
      <c r="F9676" s="100">
        <v>43101</v>
      </c>
      <c r="G9676" s="98">
        <v>1483.27</v>
      </c>
      <c r="H9676" s="98">
        <v>-78.599999999999994</v>
      </c>
    </row>
    <row r="9677" spans="1:8" x14ac:dyDescent="0.2">
      <c r="A9677" s="98" t="s">
        <v>71</v>
      </c>
      <c r="B9677" s="98" t="s">
        <v>55</v>
      </c>
      <c r="C9677" s="98" t="s">
        <v>80</v>
      </c>
      <c r="D9677" s="106">
        <v>43101</v>
      </c>
      <c r="E9677" s="98" t="s">
        <v>193</v>
      </c>
      <c r="F9677" s="100">
        <v>43101</v>
      </c>
      <c r="G9677" s="98">
        <v>1419.26</v>
      </c>
      <c r="H9677" s="98">
        <v>187.37</v>
      </c>
    </row>
    <row r="9678" spans="1:8" x14ac:dyDescent="0.2">
      <c r="A9678" s="98" t="s">
        <v>71</v>
      </c>
      <c r="B9678" s="98" t="s">
        <v>55</v>
      </c>
      <c r="C9678" s="98" t="s">
        <v>80</v>
      </c>
      <c r="D9678" s="106">
        <v>43101</v>
      </c>
      <c r="E9678" s="98" t="s">
        <v>192</v>
      </c>
      <c r="F9678" s="100">
        <v>43101</v>
      </c>
      <c r="G9678" s="98">
        <v>64.010000000000005</v>
      </c>
      <c r="H9678" s="98">
        <v>8.4700000000000006</v>
      </c>
    </row>
    <row r="9679" spans="1:8" x14ac:dyDescent="0.2">
      <c r="A9679" s="98" t="s">
        <v>71</v>
      </c>
      <c r="B9679" s="98" t="s">
        <v>55</v>
      </c>
      <c r="C9679" s="98" t="s">
        <v>80</v>
      </c>
      <c r="D9679" s="106">
        <v>43101</v>
      </c>
      <c r="E9679" s="98" t="s">
        <v>199</v>
      </c>
      <c r="F9679" s="100">
        <v>43101</v>
      </c>
      <c r="G9679" s="98">
        <v>1483.27</v>
      </c>
      <c r="H9679" s="98">
        <v>78.599999999999994</v>
      </c>
    </row>
    <row r="9680" spans="1:8" x14ac:dyDescent="0.2">
      <c r="A9680" s="98" t="s">
        <v>71</v>
      </c>
      <c r="B9680" s="98" t="s">
        <v>55</v>
      </c>
      <c r="C9680" s="98" t="s">
        <v>81</v>
      </c>
      <c r="D9680" s="106">
        <v>43101</v>
      </c>
      <c r="E9680" s="98" t="s">
        <v>199</v>
      </c>
      <c r="F9680" s="100">
        <v>43101</v>
      </c>
      <c r="G9680" s="98">
        <v>7379.71</v>
      </c>
      <c r="H9680" s="98">
        <v>191.87</v>
      </c>
    </row>
    <row r="9681" spans="1:8" x14ac:dyDescent="0.2">
      <c r="A9681" s="98" t="s">
        <v>71</v>
      </c>
      <c r="B9681" s="98" t="s">
        <v>55</v>
      </c>
      <c r="C9681" s="98" t="s">
        <v>81</v>
      </c>
      <c r="D9681" s="106">
        <v>43101</v>
      </c>
      <c r="E9681" s="98" t="s">
        <v>198</v>
      </c>
      <c r="F9681" s="100">
        <v>43101</v>
      </c>
      <c r="G9681" s="98">
        <v>7379.71</v>
      </c>
      <c r="H9681" s="98">
        <v>-191.87</v>
      </c>
    </row>
    <row r="9682" spans="1:8" x14ac:dyDescent="0.2">
      <c r="A9682" s="98" t="s">
        <v>71</v>
      </c>
      <c r="B9682" s="98" t="s">
        <v>54</v>
      </c>
      <c r="C9682" s="98" t="s">
        <v>80</v>
      </c>
      <c r="D9682" s="106">
        <v>43497</v>
      </c>
      <c r="E9682" s="98" t="s">
        <v>198</v>
      </c>
      <c r="F9682" s="100">
        <v>43405</v>
      </c>
      <c r="G9682" s="98">
        <v>304.56</v>
      </c>
      <c r="H9682" s="98">
        <v>-21.63</v>
      </c>
    </row>
    <row r="9683" spans="1:8" x14ac:dyDescent="0.2">
      <c r="A9683" s="98" t="s">
        <v>71</v>
      </c>
      <c r="B9683" s="98" t="s">
        <v>54</v>
      </c>
      <c r="C9683" s="98" t="s">
        <v>80</v>
      </c>
      <c r="D9683" s="106">
        <v>43497</v>
      </c>
      <c r="E9683" s="98" t="s">
        <v>193</v>
      </c>
      <c r="F9683" s="100">
        <v>43405</v>
      </c>
      <c r="G9683" s="98">
        <v>292</v>
      </c>
      <c r="H9683" s="98">
        <v>38.549999999999997</v>
      </c>
    </row>
    <row r="9684" spans="1:8" x14ac:dyDescent="0.2">
      <c r="A9684" s="98" t="s">
        <v>71</v>
      </c>
      <c r="B9684" s="98" t="s">
        <v>54</v>
      </c>
      <c r="C9684" s="98" t="s">
        <v>80</v>
      </c>
      <c r="D9684" s="106">
        <v>43497</v>
      </c>
      <c r="E9684" s="98" t="s">
        <v>192</v>
      </c>
      <c r="F9684" s="100">
        <v>43405</v>
      </c>
      <c r="G9684" s="98">
        <v>12.56</v>
      </c>
      <c r="H9684" s="98">
        <v>1.66</v>
      </c>
    </row>
    <row r="9685" spans="1:8" x14ac:dyDescent="0.2">
      <c r="A9685" s="98" t="s">
        <v>71</v>
      </c>
      <c r="B9685" s="98" t="s">
        <v>54</v>
      </c>
      <c r="C9685" s="98" t="s">
        <v>80</v>
      </c>
      <c r="D9685" s="106">
        <v>43497</v>
      </c>
      <c r="E9685" s="98" t="s">
        <v>199</v>
      </c>
      <c r="F9685" s="100">
        <v>43405</v>
      </c>
      <c r="G9685" s="98">
        <v>304.56</v>
      </c>
      <c r="H9685" s="98">
        <v>21.63</v>
      </c>
    </row>
    <row r="9686" spans="1:8" x14ac:dyDescent="0.2">
      <c r="A9686" s="98" t="s">
        <v>71</v>
      </c>
      <c r="B9686" s="98" t="s">
        <v>54</v>
      </c>
      <c r="C9686" s="98" t="s">
        <v>80</v>
      </c>
      <c r="D9686" s="106">
        <v>43497</v>
      </c>
      <c r="E9686" s="98" t="s">
        <v>198</v>
      </c>
      <c r="F9686" s="100">
        <v>43221</v>
      </c>
      <c r="G9686" s="98">
        <v>481.42</v>
      </c>
      <c r="H9686" s="98">
        <v>-34.18</v>
      </c>
    </row>
    <row r="9687" spans="1:8" x14ac:dyDescent="0.2">
      <c r="A9687" s="98" t="s">
        <v>71</v>
      </c>
      <c r="B9687" s="98" t="s">
        <v>54</v>
      </c>
      <c r="C9687" s="98" t="s">
        <v>80</v>
      </c>
      <c r="D9687" s="106">
        <v>43497</v>
      </c>
      <c r="E9687" s="98" t="s">
        <v>199</v>
      </c>
      <c r="F9687" s="100">
        <v>43221</v>
      </c>
      <c r="G9687" s="98">
        <v>481.42</v>
      </c>
      <c r="H9687" s="98">
        <v>34.18</v>
      </c>
    </row>
    <row r="9688" spans="1:8" x14ac:dyDescent="0.2">
      <c r="A9688" s="98" t="s">
        <v>71</v>
      </c>
      <c r="B9688" s="98" t="s">
        <v>54</v>
      </c>
      <c r="C9688" s="98" t="s">
        <v>80</v>
      </c>
      <c r="D9688" s="106">
        <v>43497</v>
      </c>
      <c r="E9688" s="98" t="s">
        <v>202</v>
      </c>
      <c r="F9688" s="100">
        <v>43221</v>
      </c>
      <c r="G9688" s="98">
        <v>461</v>
      </c>
      <c r="H9688" s="98">
        <v>60.85</v>
      </c>
    </row>
    <row r="9689" spans="1:8" x14ac:dyDescent="0.2">
      <c r="A9689" s="98" t="s">
        <v>71</v>
      </c>
      <c r="B9689" s="98" t="s">
        <v>54</v>
      </c>
      <c r="C9689" s="98" t="s">
        <v>80</v>
      </c>
      <c r="D9689" s="106">
        <v>43497</v>
      </c>
      <c r="E9689" s="98" t="s">
        <v>203</v>
      </c>
      <c r="F9689" s="100">
        <v>43221</v>
      </c>
      <c r="G9689" s="98">
        <v>20.420000000000002</v>
      </c>
      <c r="H9689" s="98">
        <v>2.7</v>
      </c>
    </row>
    <row r="9690" spans="1:8" x14ac:dyDescent="0.2">
      <c r="A9690" s="98" t="s">
        <v>71</v>
      </c>
      <c r="B9690" s="98" t="s">
        <v>54</v>
      </c>
      <c r="C9690" s="98" t="s">
        <v>81</v>
      </c>
      <c r="D9690" s="106">
        <v>43497</v>
      </c>
      <c r="E9690" s="98" t="s">
        <v>198</v>
      </c>
      <c r="F9690" s="100">
        <v>43405</v>
      </c>
      <c r="G9690" s="98">
        <v>1068.97</v>
      </c>
      <c r="H9690" s="98">
        <v>-37.43</v>
      </c>
    </row>
    <row r="9691" spans="1:8" x14ac:dyDescent="0.2">
      <c r="A9691" s="98" t="s">
        <v>71</v>
      </c>
      <c r="B9691" s="98" t="s">
        <v>54</v>
      </c>
      <c r="C9691" s="98" t="s">
        <v>81</v>
      </c>
      <c r="D9691" s="106">
        <v>43497</v>
      </c>
      <c r="E9691" s="98" t="s">
        <v>195</v>
      </c>
      <c r="F9691" s="100">
        <v>43405</v>
      </c>
      <c r="G9691" s="98">
        <v>1025</v>
      </c>
      <c r="H9691" s="98">
        <v>66.64</v>
      </c>
    </row>
    <row r="9692" spans="1:8" x14ac:dyDescent="0.2">
      <c r="A9692" s="98" t="s">
        <v>71</v>
      </c>
      <c r="B9692" s="98" t="s">
        <v>54</v>
      </c>
      <c r="C9692" s="98" t="s">
        <v>81</v>
      </c>
      <c r="D9692" s="106">
        <v>43497</v>
      </c>
      <c r="E9692" s="98" t="s">
        <v>194</v>
      </c>
      <c r="F9692" s="100">
        <v>43405</v>
      </c>
      <c r="G9692" s="98">
        <v>43.97</v>
      </c>
      <c r="H9692" s="98">
        <v>2.87</v>
      </c>
    </row>
    <row r="9693" spans="1:8" x14ac:dyDescent="0.2">
      <c r="A9693" s="98" t="s">
        <v>71</v>
      </c>
      <c r="B9693" s="98" t="s">
        <v>54</v>
      </c>
      <c r="C9693" s="98" t="s">
        <v>81</v>
      </c>
      <c r="D9693" s="106">
        <v>43497</v>
      </c>
      <c r="E9693" s="98" t="s">
        <v>199</v>
      </c>
      <c r="F9693" s="100">
        <v>43405</v>
      </c>
      <c r="G9693" s="98">
        <v>1068.97</v>
      </c>
      <c r="H9693" s="98">
        <v>37.43</v>
      </c>
    </row>
    <row r="9694" spans="1:8" x14ac:dyDescent="0.2">
      <c r="A9694" s="98" t="s">
        <v>71</v>
      </c>
      <c r="B9694" s="98" t="s">
        <v>54</v>
      </c>
      <c r="C9694" s="98" t="s">
        <v>81</v>
      </c>
      <c r="D9694" s="106">
        <v>43497</v>
      </c>
      <c r="E9694" s="98" t="s">
        <v>199</v>
      </c>
      <c r="F9694" s="100">
        <v>43221</v>
      </c>
      <c r="G9694" s="98">
        <v>1654.17</v>
      </c>
      <c r="H9694" s="98">
        <v>57.9</v>
      </c>
    </row>
    <row r="9695" spans="1:8" x14ac:dyDescent="0.2">
      <c r="A9695" s="98" t="s">
        <v>71</v>
      </c>
      <c r="B9695" s="98" t="s">
        <v>54</v>
      </c>
      <c r="C9695" s="98" t="s">
        <v>81</v>
      </c>
      <c r="D9695" s="106">
        <v>43497</v>
      </c>
      <c r="E9695" s="98" t="s">
        <v>204</v>
      </c>
      <c r="F9695" s="100">
        <v>43221</v>
      </c>
      <c r="G9695" s="98">
        <v>1584</v>
      </c>
      <c r="H9695" s="98">
        <v>102.96</v>
      </c>
    </row>
    <row r="9696" spans="1:8" x14ac:dyDescent="0.2">
      <c r="A9696" s="98" t="s">
        <v>71</v>
      </c>
      <c r="B9696" s="98" t="s">
        <v>54</v>
      </c>
      <c r="C9696" s="98" t="s">
        <v>81</v>
      </c>
      <c r="D9696" s="106">
        <v>43497</v>
      </c>
      <c r="E9696" s="98" t="s">
        <v>205</v>
      </c>
      <c r="F9696" s="100">
        <v>43221</v>
      </c>
      <c r="G9696" s="98">
        <v>70.17</v>
      </c>
      <c r="H9696" s="98">
        <v>4.5599999999999996</v>
      </c>
    </row>
    <row r="9697" spans="1:8" x14ac:dyDescent="0.2">
      <c r="A9697" s="98" t="s">
        <v>71</v>
      </c>
      <c r="B9697" s="98" t="s">
        <v>54</v>
      </c>
      <c r="C9697" s="98" t="s">
        <v>81</v>
      </c>
      <c r="D9697" s="106">
        <v>43497</v>
      </c>
      <c r="E9697" s="98" t="s">
        <v>198</v>
      </c>
      <c r="F9697" s="100">
        <v>43221</v>
      </c>
      <c r="G9697" s="98">
        <v>1654.17</v>
      </c>
      <c r="H9697" s="98">
        <v>-57.9</v>
      </c>
    </row>
    <row r="9698" spans="1:8" x14ac:dyDescent="0.2">
      <c r="A9698" s="98" t="s">
        <v>71</v>
      </c>
      <c r="B9698" s="98" t="s">
        <v>54</v>
      </c>
      <c r="C9698" s="98" t="s">
        <v>82</v>
      </c>
      <c r="D9698" s="106">
        <v>43497</v>
      </c>
      <c r="E9698" s="98" t="s">
        <v>197</v>
      </c>
      <c r="F9698" s="100">
        <v>43405</v>
      </c>
      <c r="G9698" s="98">
        <v>261</v>
      </c>
      <c r="H9698" s="98">
        <v>24.54</v>
      </c>
    </row>
    <row r="9699" spans="1:8" x14ac:dyDescent="0.2">
      <c r="A9699" s="98" t="s">
        <v>71</v>
      </c>
      <c r="B9699" s="98" t="s">
        <v>54</v>
      </c>
      <c r="C9699" s="98" t="s">
        <v>82</v>
      </c>
      <c r="D9699" s="106">
        <v>43497</v>
      </c>
      <c r="E9699" s="98" t="s">
        <v>196</v>
      </c>
      <c r="F9699" s="100">
        <v>43405</v>
      </c>
      <c r="G9699" s="98">
        <v>11.26</v>
      </c>
      <c r="H9699" s="98">
        <v>1.06</v>
      </c>
    </row>
    <row r="9700" spans="1:8" x14ac:dyDescent="0.2">
      <c r="A9700" s="98" t="s">
        <v>71</v>
      </c>
      <c r="B9700" s="98" t="s">
        <v>54</v>
      </c>
      <c r="C9700" s="98" t="s">
        <v>82</v>
      </c>
      <c r="D9700" s="106">
        <v>43497</v>
      </c>
      <c r="E9700" s="98" t="s">
        <v>199</v>
      </c>
      <c r="F9700" s="100">
        <v>43405</v>
      </c>
      <c r="G9700" s="98">
        <v>272.26</v>
      </c>
      <c r="H9700" s="98">
        <v>14.16</v>
      </c>
    </row>
    <row r="9701" spans="1:8" x14ac:dyDescent="0.2">
      <c r="A9701" s="98" t="s">
        <v>71</v>
      </c>
      <c r="B9701" s="98" t="s">
        <v>54</v>
      </c>
      <c r="C9701" s="98" t="s">
        <v>82</v>
      </c>
      <c r="D9701" s="106">
        <v>43497</v>
      </c>
      <c r="E9701" s="98" t="s">
        <v>198</v>
      </c>
      <c r="F9701" s="100">
        <v>43405</v>
      </c>
      <c r="G9701" s="98">
        <v>272.26</v>
      </c>
      <c r="H9701" s="98">
        <v>-14.16</v>
      </c>
    </row>
    <row r="9702" spans="1:8" x14ac:dyDescent="0.2">
      <c r="A9702" s="98" t="s">
        <v>71</v>
      </c>
      <c r="B9702" s="98" t="s">
        <v>54</v>
      </c>
      <c r="C9702" s="98" t="s">
        <v>82</v>
      </c>
      <c r="D9702" s="106">
        <v>43497</v>
      </c>
      <c r="E9702" s="98" t="s">
        <v>198</v>
      </c>
      <c r="F9702" s="100">
        <v>43221</v>
      </c>
      <c r="G9702" s="98">
        <v>448</v>
      </c>
      <c r="H9702" s="98">
        <v>-23.3</v>
      </c>
    </row>
    <row r="9703" spans="1:8" x14ac:dyDescent="0.2">
      <c r="A9703" s="98" t="s">
        <v>71</v>
      </c>
      <c r="B9703" s="98" t="s">
        <v>54</v>
      </c>
      <c r="C9703" s="98" t="s">
        <v>82</v>
      </c>
      <c r="D9703" s="106">
        <v>43497</v>
      </c>
      <c r="E9703" s="98" t="s">
        <v>206</v>
      </c>
      <c r="F9703" s="100">
        <v>43221</v>
      </c>
      <c r="G9703" s="98">
        <v>429</v>
      </c>
      <c r="H9703" s="98">
        <v>40.33</v>
      </c>
    </row>
    <row r="9704" spans="1:8" x14ac:dyDescent="0.2">
      <c r="A9704" s="98" t="s">
        <v>71</v>
      </c>
      <c r="B9704" s="98" t="s">
        <v>54</v>
      </c>
      <c r="C9704" s="98" t="s">
        <v>82</v>
      </c>
      <c r="D9704" s="106">
        <v>43497</v>
      </c>
      <c r="E9704" s="98" t="s">
        <v>207</v>
      </c>
      <c r="F9704" s="100">
        <v>43221</v>
      </c>
      <c r="G9704" s="98">
        <v>19</v>
      </c>
      <c r="H9704" s="98">
        <v>1.79</v>
      </c>
    </row>
    <row r="9705" spans="1:8" x14ac:dyDescent="0.2">
      <c r="A9705" s="98" t="s">
        <v>71</v>
      </c>
      <c r="B9705" s="98" t="s">
        <v>54</v>
      </c>
      <c r="C9705" s="98" t="s">
        <v>82</v>
      </c>
      <c r="D9705" s="106">
        <v>43497</v>
      </c>
      <c r="E9705" s="98" t="s">
        <v>199</v>
      </c>
      <c r="F9705" s="100">
        <v>43221</v>
      </c>
      <c r="G9705" s="98">
        <v>448</v>
      </c>
      <c r="H9705" s="98">
        <v>23.3</v>
      </c>
    </row>
    <row r="9706" spans="1:8" x14ac:dyDescent="0.2">
      <c r="A9706" s="98" t="s">
        <v>71</v>
      </c>
      <c r="B9706" s="98" t="s">
        <v>55</v>
      </c>
      <c r="C9706" s="98" t="s">
        <v>80</v>
      </c>
      <c r="D9706" s="106">
        <v>43132</v>
      </c>
      <c r="E9706" s="98" t="s">
        <v>198</v>
      </c>
      <c r="F9706" s="100">
        <v>43101</v>
      </c>
      <c r="G9706" s="98">
        <v>7870.42</v>
      </c>
      <c r="H9706" s="98">
        <v>-417.12</v>
      </c>
    </row>
    <row r="9707" spans="1:8" x14ac:dyDescent="0.2">
      <c r="A9707" s="98" t="s">
        <v>71</v>
      </c>
      <c r="B9707" s="98" t="s">
        <v>55</v>
      </c>
      <c r="C9707" s="98" t="s">
        <v>80</v>
      </c>
      <c r="D9707" s="106">
        <v>43132</v>
      </c>
      <c r="E9707" s="98" t="s">
        <v>193</v>
      </c>
      <c r="F9707" s="100">
        <v>43101</v>
      </c>
      <c r="G9707" s="98">
        <v>7530.79</v>
      </c>
      <c r="H9707" s="98">
        <v>994.04</v>
      </c>
    </row>
    <row r="9708" spans="1:8" x14ac:dyDescent="0.2">
      <c r="A9708" s="98" t="s">
        <v>71</v>
      </c>
      <c r="B9708" s="98" t="s">
        <v>55</v>
      </c>
      <c r="C9708" s="98" t="s">
        <v>80</v>
      </c>
      <c r="D9708" s="106">
        <v>43132</v>
      </c>
      <c r="E9708" s="98" t="s">
        <v>192</v>
      </c>
      <c r="F9708" s="100">
        <v>43101</v>
      </c>
      <c r="G9708" s="98">
        <v>339.63</v>
      </c>
      <c r="H9708" s="98">
        <v>44.83</v>
      </c>
    </row>
    <row r="9709" spans="1:8" x14ac:dyDescent="0.2">
      <c r="A9709" s="98" t="s">
        <v>71</v>
      </c>
      <c r="B9709" s="98" t="s">
        <v>55</v>
      </c>
      <c r="C9709" s="98" t="s">
        <v>80</v>
      </c>
      <c r="D9709" s="106">
        <v>43132</v>
      </c>
      <c r="E9709" s="98" t="s">
        <v>199</v>
      </c>
      <c r="F9709" s="100">
        <v>43101</v>
      </c>
      <c r="G9709" s="98">
        <v>7870.42</v>
      </c>
      <c r="H9709" s="98">
        <v>417.12</v>
      </c>
    </row>
    <row r="9710" spans="1:8" x14ac:dyDescent="0.2">
      <c r="A9710" s="98" t="s">
        <v>71</v>
      </c>
      <c r="B9710" s="98" t="s">
        <v>55</v>
      </c>
      <c r="C9710" s="98" t="s">
        <v>81</v>
      </c>
      <c r="D9710" s="106">
        <v>43132</v>
      </c>
      <c r="E9710" s="98" t="s">
        <v>198</v>
      </c>
      <c r="F9710" s="100">
        <v>43101</v>
      </c>
      <c r="G9710" s="98">
        <v>26763.35</v>
      </c>
      <c r="H9710" s="98">
        <v>-695.84</v>
      </c>
    </row>
    <row r="9711" spans="1:8" x14ac:dyDescent="0.2">
      <c r="A9711" s="98" t="s">
        <v>71</v>
      </c>
      <c r="B9711" s="98" t="s">
        <v>55</v>
      </c>
      <c r="C9711" s="98" t="s">
        <v>81</v>
      </c>
      <c r="D9711" s="106">
        <v>43132</v>
      </c>
      <c r="E9711" s="98" t="s">
        <v>195</v>
      </c>
      <c r="F9711" s="100">
        <v>43101</v>
      </c>
      <c r="G9711" s="98">
        <v>25608.44</v>
      </c>
      <c r="H9711" s="98">
        <v>1664.53</v>
      </c>
    </row>
    <row r="9712" spans="1:8" x14ac:dyDescent="0.2">
      <c r="A9712" s="98" t="s">
        <v>71</v>
      </c>
      <c r="B9712" s="98" t="s">
        <v>55</v>
      </c>
      <c r="C9712" s="98" t="s">
        <v>81</v>
      </c>
      <c r="D9712" s="106">
        <v>43132</v>
      </c>
      <c r="E9712" s="98" t="s">
        <v>194</v>
      </c>
      <c r="F9712" s="100">
        <v>43101</v>
      </c>
      <c r="G9712" s="98">
        <v>1154.9100000000001</v>
      </c>
      <c r="H9712" s="98">
        <v>75.08</v>
      </c>
    </row>
    <row r="9713" spans="1:8" x14ac:dyDescent="0.2">
      <c r="A9713" s="98" t="s">
        <v>71</v>
      </c>
      <c r="B9713" s="98" t="s">
        <v>55</v>
      </c>
      <c r="C9713" s="98" t="s">
        <v>81</v>
      </c>
      <c r="D9713" s="106">
        <v>43132</v>
      </c>
      <c r="E9713" s="98" t="s">
        <v>199</v>
      </c>
      <c r="F9713" s="100">
        <v>43101</v>
      </c>
      <c r="G9713" s="98">
        <v>26763.35</v>
      </c>
      <c r="H9713" s="98">
        <v>695.84</v>
      </c>
    </row>
    <row r="9714" spans="1:8" x14ac:dyDescent="0.2">
      <c r="A9714" s="98" t="s">
        <v>71</v>
      </c>
      <c r="B9714" s="98" t="s">
        <v>55</v>
      </c>
      <c r="C9714" s="98" t="s">
        <v>82</v>
      </c>
      <c r="D9714" s="106">
        <v>43132</v>
      </c>
      <c r="E9714" s="98" t="s">
        <v>198</v>
      </c>
      <c r="F9714" s="100">
        <v>43101</v>
      </c>
      <c r="G9714" s="98">
        <v>7324.43</v>
      </c>
      <c r="H9714" s="98">
        <v>-278.32</v>
      </c>
    </row>
    <row r="9715" spans="1:8" x14ac:dyDescent="0.2">
      <c r="A9715" s="98" t="s">
        <v>71</v>
      </c>
      <c r="B9715" s="98" t="s">
        <v>55</v>
      </c>
      <c r="C9715" s="98" t="s">
        <v>82</v>
      </c>
      <c r="D9715" s="106">
        <v>43132</v>
      </c>
      <c r="E9715" s="98" t="s">
        <v>197</v>
      </c>
      <c r="F9715" s="100">
        <v>43101</v>
      </c>
      <c r="G9715" s="98">
        <v>7008.33</v>
      </c>
      <c r="H9715" s="98">
        <v>665.78</v>
      </c>
    </row>
    <row r="9716" spans="1:8" x14ac:dyDescent="0.2">
      <c r="A9716" s="98" t="s">
        <v>71</v>
      </c>
      <c r="B9716" s="98" t="s">
        <v>55</v>
      </c>
      <c r="C9716" s="98" t="s">
        <v>82</v>
      </c>
      <c r="D9716" s="106">
        <v>43132</v>
      </c>
      <c r="E9716" s="98" t="s">
        <v>196</v>
      </c>
      <c r="F9716" s="100">
        <v>43101</v>
      </c>
      <c r="G9716" s="98">
        <v>316.10000000000002</v>
      </c>
      <c r="H9716" s="98">
        <v>30.03</v>
      </c>
    </row>
    <row r="9717" spans="1:8" x14ac:dyDescent="0.2">
      <c r="A9717" s="98" t="s">
        <v>71</v>
      </c>
      <c r="B9717" s="98" t="s">
        <v>55</v>
      </c>
      <c r="C9717" s="98" t="s">
        <v>82</v>
      </c>
      <c r="D9717" s="106">
        <v>43132</v>
      </c>
      <c r="E9717" s="98" t="s">
        <v>199</v>
      </c>
      <c r="F9717" s="100">
        <v>43101</v>
      </c>
      <c r="G9717" s="98">
        <v>7324.43</v>
      </c>
      <c r="H9717" s="98">
        <v>278.32</v>
      </c>
    </row>
    <row r="9718" spans="1:8" x14ac:dyDescent="0.2">
      <c r="A9718" s="98" t="s">
        <v>71</v>
      </c>
      <c r="B9718" s="98" t="s">
        <v>55</v>
      </c>
      <c r="C9718" s="98" t="s">
        <v>80</v>
      </c>
      <c r="D9718" s="106">
        <v>43101</v>
      </c>
      <c r="E9718" s="98" t="s">
        <v>198</v>
      </c>
      <c r="F9718" s="100">
        <v>43101</v>
      </c>
      <c r="G9718" s="98">
        <v>8873.1200000000008</v>
      </c>
      <c r="H9718" s="98">
        <v>-470.27</v>
      </c>
    </row>
    <row r="9719" spans="1:8" x14ac:dyDescent="0.2">
      <c r="A9719" s="98" t="s">
        <v>71</v>
      </c>
      <c r="B9719" s="98" t="s">
        <v>55</v>
      </c>
      <c r="C9719" s="98" t="s">
        <v>80</v>
      </c>
      <c r="D9719" s="106">
        <v>43101</v>
      </c>
      <c r="E9719" s="98" t="s">
        <v>193</v>
      </c>
      <c r="F9719" s="100">
        <v>43101</v>
      </c>
      <c r="G9719" s="98">
        <v>8490.18</v>
      </c>
      <c r="H9719" s="98">
        <v>1120.73</v>
      </c>
    </row>
    <row r="9720" spans="1:8" x14ac:dyDescent="0.2">
      <c r="A9720" s="98" t="s">
        <v>71</v>
      </c>
      <c r="B9720" s="98" t="s">
        <v>55</v>
      </c>
      <c r="C9720" s="98" t="s">
        <v>80</v>
      </c>
      <c r="D9720" s="106">
        <v>43101</v>
      </c>
      <c r="E9720" s="98" t="s">
        <v>192</v>
      </c>
      <c r="F9720" s="100">
        <v>43101</v>
      </c>
      <c r="G9720" s="98">
        <v>382.94</v>
      </c>
      <c r="H9720" s="98">
        <v>50.51</v>
      </c>
    </row>
    <row r="9721" spans="1:8" x14ac:dyDescent="0.2">
      <c r="A9721" s="98" t="s">
        <v>71</v>
      </c>
      <c r="B9721" s="98" t="s">
        <v>55</v>
      </c>
      <c r="C9721" s="98" t="s">
        <v>80</v>
      </c>
      <c r="D9721" s="106">
        <v>43101</v>
      </c>
      <c r="E9721" s="98" t="s">
        <v>199</v>
      </c>
      <c r="F9721" s="100">
        <v>43101</v>
      </c>
      <c r="G9721" s="98">
        <v>8873.1200000000008</v>
      </c>
      <c r="H9721" s="98">
        <v>470.27</v>
      </c>
    </row>
    <row r="9722" spans="1:8" x14ac:dyDescent="0.2">
      <c r="A9722" s="98" t="s">
        <v>71</v>
      </c>
      <c r="B9722" s="98" t="s">
        <v>55</v>
      </c>
      <c r="C9722" s="98" t="s">
        <v>81</v>
      </c>
      <c r="D9722" s="106">
        <v>43101</v>
      </c>
      <c r="E9722" s="98" t="s">
        <v>194</v>
      </c>
      <c r="F9722" s="100">
        <v>43101</v>
      </c>
      <c r="G9722" s="98">
        <v>1345.71</v>
      </c>
      <c r="H9722" s="98">
        <v>87.5</v>
      </c>
    </row>
    <row r="9723" spans="1:8" x14ac:dyDescent="0.2">
      <c r="A9723" s="98" t="s">
        <v>71</v>
      </c>
      <c r="B9723" s="98" t="s">
        <v>55</v>
      </c>
      <c r="C9723" s="98" t="s">
        <v>81</v>
      </c>
      <c r="D9723" s="106">
        <v>43101</v>
      </c>
      <c r="E9723" s="98" t="s">
        <v>198</v>
      </c>
      <c r="F9723" s="100">
        <v>43101</v>
      </c>
      <c r="G9723" s="98">
        <v>31183.200000000001</v>
      </c>
      <c r="H9723" s="98">
        <v>-810.73</v>
      </c>
    </row>
    <row r="9724" spans="1:8" x14ac:dyDescent="0.2">
      <c r="A9724" s="98" t="s">
        <v>71</v>
      </c>
      <c r="B9724" s="98" t="s">
        <v>55</v>
      </c>
      <c r="C9724" s="98" t="s">
        <v>81</v>
      </c>
      <c r="D9724" s="106">
        <v>43101</v>
      </c>
      <c r="E9724" s="98" t="s">
        <v>195</v>
      </c>
      <c r="F9724" s="100">
        <v>43101</v>
      </c>
      <c r="G9724" s="98">
        <v>29837.49</v>
      </c>
      <c r="H9724" s="98">
        <v>1939.43</v>
      </c>
    </row>
    <row r="9725" spans="1:8" x14ac:dyDescent="0.2">
      <c r="A9725" s="98" t="s">
        <v>71</v>
      </c>
      <c r="B9725" s="98" t="s">
        <v>55</v>
      </c>
      <c r="C9725" s="98" t="s">
        <v>81</v>
      </c>
      <c r="D9725" s="106">
        <v>43101</v>
      </c>
      <c r="E9725" s="98" t="s">
        <v>199</v>
      </c>
      <c r="F9725" s="100">
        <v>43101</v>
      </c>
      <c r="G9725" s="98">
        <v>31183.200000000001</v>
      </c>
      <c r="H9725" s="98">
        <v>810.73</v>
      </c>
    </row>
    <row r="9726" spans="1:8" x14ac:dyDescent="0.2">
      <c r="A9726" s="98" t="s">
        <v>71</v>
      </c>
      <c r="B9726" s="98" t="s">
        <v>55</v>
      </c>
      <c r="C9726" s="98" t="s">
        <v>82</v>
      </c>
      <c r="D9726" s="106">
        <v>43101</v>
      </c>
      <c r="E9726" s="98" t="s">
        <v>199</v>
      </c>
      <c r="F9726" s="100">
        <v>43101</v>
      </c>
      <c r="G9726" s="98">
        <v>10026.1</v>
      </c>
      <c r="H9726" s="98">
        <v>381.01</v>
      </c>
    </row>
    <row r="9727" spans="1:8" x14ac:dyDescent="0.2">
      <c r="A9727" s="98" t="s">
        <v>71</v>
      </c>
      <c r="B9727" s="98" t="s">
        <v>55</v>
      </c>
      <c r="C9727" s="98" t="s">
        <v>82</v>
      </c>
      <c r="D9727" s="106">
        <v>43101</v>
      </c>
      <c r="E9727" s="98" t="s">
        <v>197</v>
      </c>
      <c r="F9727" s="100">
        <v>43101</v>
      </c>
      <c r="G9727" s="98">
        <v>9593.4699999999993</v>
      </c>
      <c r="H9727" s="98">
        <v>911.38</v>
      </c>
    </row>
    <row r="9728" spans="1:8" x14ac:dyDescent="0.2">
      <c r="A9728" s="98" t="s">
        <v>71</v>
      </c>
      <c r="B9728" s="98" t="s">
        <v>55</v>
      </c>
      <c r="C9728" s="98" t="s">
        <v>82</v>
      </c>
      <c r="D9728" s="106">
        <v>43101</v>
      </c>
      <c r="E9728" s="98" t="s">
        <v>196</v>
      </c>
      <c r="F9728" s="100">
        <v>43101</v>
      </c>
      <c r="G9728" s="98">
        <v>432.63</v>
      </c>
      <c r="H9728" s="98">
        <v>41.09</v>
      </c>
    </row>
    <row r="9729" spans="1:8" x14ac:dyDescent="0.2">
      <c r="A9729" s="98" t="s">
        <v>71</v>
      </c>
      <c r="B9729" s="98" t="s">
        <v>55</v>
      </c>
      <c r="C9729" s="98" t="s">
        <v>82</v>
      </c>
      <c r="D9729" s="106">
        <v>43101</v>
      </c>
      <c r="E9729" s="98" t="s">
        <v>198</v>
      </c>
      <c r="F9729" s="100">
        <v>43101</v>
      </c>
      <c r="G9729" s="98">
        <v>10026.1</v>
      </c>
      <c r="H9729" s="98">
        <v>-381.01</v>
      </c>
    </row>
    <row r="9730" spans="1:8" x14ac:dyDescent="0.2">
      <c r="A9730" s="98" t="s">
        <v>71</v>
      </c>
      <c r="B9730" s="98" t="s">
        <v>55</v>
      </c>
      <c r="C9730" s="98" t="s">
        <v>80</v>
      </c>
      <c r="D9730" s="106">
        <v>43101</v>
      </c>
      <c r="E9730" s="98" t="s">
        <v>198</v>
      </c>
      <c r="F9730" s="100">
        <v>43101</v>
      </c>
      <c r="G9730" s="98">
        <v>4985.9799999999996</v>
      </c>
      <c r="H9730" s="98">
        <v>-264.27999999999997</v>
      </c>
    </row>
    <row r="9731" spans="1:8" x14ac:dyDescent="0.2">
      <c r="A9731" s="98" t="s">
        <v>71</v>
      </c>
      <c r="B9731" s="98" t="s">
        <v>55</v>
      </c>
      <c r="C9731" s="98" t="s">
        <v>80</v>
      </c>
      <c r="D9731" s="106">
        <v>43101</v>
      </c>
      <c r="E9731" s="98" t="s">
        <v>193</v>
      </c>
      <c r="F9731" s="100">
        <v>43101</v>
      </c>
      <c r="G9731" s="98">
        <v>4770.82</v>
      </c>
      <c r="H9731" s="98">
        <v>629.74</v>
      </c>
    </row>
    <row r="9732" spans="1:8" x14ac:dyDescent="0.2">
      <c r="A9732" s="98" t="s">
        <v>71</v>
      </c>
      <c r="B9732" s="98" t="s">
        <v>55</v>
      </c>
      <c r="C9732" s="98" t="s">
        <v>80</v>
      </c>
      <c r="D9732" s="106">
        <v>43101</v>
      </c>
      <c r="E9732" s="98" t="s">
        <v>192</v>
      </c>
      <c r="F9732" s="100">
        <v>43101</v>
      </c>
      <c r="G9732" s="98">
        <v>215.16</v>
      </c>
      <c r="H9732" s="98">
        <v>28.39</v>
      </c>
    </row>
    <row r="9733" spans="1:8" x14ac:dyDescent="0.2">
      <c r="A9733" s="98" t="s">
        <v>71</v>
      </c>
      <c r="B9733" s="98" t="s">
        <v>55</v>
      </c>
      <c r="C9733" s="98" t="s">
        <v>80</v>
      </c>
      <c r="D9733" s="106">
        <v>43101</v>
      </c>
      <c r="E9733" s="98" t="s">
        <v>199</v>
      </c>
      <c r="F9733" s="100">
        <v>43101</v>
      </c>
      <c r="G9733" s="98">
        <v>4985.9799999999996</v>
      </c>
      <c r="H9733" s="98">
        <v>264.27999999999997</v>
      </c>
    </row>
    <row r="9734" spans="1:8" x14ac:dyDescent="0.2">
      <c r="A9734" s="98" t="s">
        <v>71</v>
      </c>
      <c r="B9734" s="98" t="s">
        <v>55</v>
      </c>
      <c r="C9734" s="98" t="s">
        <v>81</v>
      </c>
      <c r="D9734" s="106">
        <v>43101</v>
      </c>
      <c r="E9734" s="98" t="s">
        <v>199</v>
      </c>
      <c r="F9734" s="100">
        <v>43101</v>
      </c>
      <c r="G9734" s="98">
        <v>13683.5</v>
      </c>
      <c r="H9734" s="98">
        <v>355.79</v>
      </c>
    </row>
    <row r="9735" spans="1:8" x14ac:dyDescent="0.2">
      <c r="A9735" s="98" t="s">
        <v>71</v>
      </c>
      <c r="B9735" s="98" t="s">
        <v>55</v>
      </c>
      <c r="C9735" s="98" t="s">
        <v>81</v>
      </c>
      <c r="D9735" s="106">
        <v>43101</v>
      </c>
      <c r="E9735" s="98" t="s">
        <v>198</v>
      </c>
      <c r="F9735" s="100">
        <v>43101</v>
      </c>
      <c r="G9735" s="98">
        <v>13683.5</v>
      </c>
      <c r="H9735" s="98">
        <v>-355.79</v>
      </c>
    </row>
    <row r="9736" spans="1:8" x14ac:dyDescent="0.2">
      <c r="A9736" s="98" t="s">
        <v>71</v>
      </c>
      <c r="B9736" s="98" t="s">
        <v>55</v>
      </c>
      <c r="C9736" s="98" t="s">
        <v>81</v>
      </c>
      <c r="D9736" s="106">
        <v>43101</v>
      </c>
      <c r="E9736" s="98" t="s">
        <v>195</v>
      </c>
      <c r="F9736" s="100">
        <v>43101</v>
      </c>
      <c r="G9736" s="98">
        <v>13093</v>
      </c>
      <c r="H9736" s="98">
        <v>851.05</v>
      </c>
    </row>
    <row r="9737" spans="1:8" x14ac:dyDescent="0.2">
      <c r="A9737" s="98" t="s">
        <v>71</v>
      </c>
      <c r="B9737" s="98" t="s">
        <v>55</v>
      </c>
      <c r="C9737" s="98" t="s">
        <v>81</v>
      </c>
      <c r="D9737" s="106">
        <v>43101</v>
      </c>
      <c r="E9737" s="98" t="s">
        <v>194</v>
      </c>
      <c r="F9737" s="100">
        <v>43101</v>
      </c>
      <c r="G9737" s="98">
        <v>590.5</v>
      </c>
      <c r="H9737" s="98">
        <v>38.4</v>
      </c>
    </row>
    <row r="9738" spans="1:8" x14ac:dyDescent="0.2">
      <c r="A9738" s="98" t="s">
        <v>71</v>
      </c>
      <c r="B9738" s="98" t="s">
        <v>55</v>
      </c>
      <c r="C9738" s="98" t="s">
        <v>82</v>
      </c>
      <c r="D9738" s="106">
        <v>43101</v>
      </c>
      <c r="E9738" s="98" t="s">
        <v>199</v>
      </c>
      <c r="F9738" s="100">
        <v>43101</v>
      </c>
      <c r="G9738" s="98">
        <v>5806.33</v>
      </c>
      <c r="H9738" s="98">
        <v>220.7</v>
      </c>
    </row>
    <row r="9739" spans="1:8" x14ac:dyDescent="0.2">
      <c r="A9739" s="98" t="s">
        <v>71</v>
      </c>
      <c r="B9739" s="98" t="s">
        <v>55</v>
      </c>
      <c r="C9739" s="98" t="s">
        <v>82</v>
      </c>
      <c r="D9739" s="106">
        <v>43101</v>
      </c>
      <c r="E9739" s="98" t="s">
        <v>197</v>
      </c>
      <c r="F9739" s="100">
        <v>43101</v>
      </c>
      <c r="G9739" s="98">
        <v>5555.75</v>
      </c>
      <c r="H9739" s="98">
        <v>527.77</v>
      </c>
    </row>
    <row r="9740" spans="1:8" x14ac:dyDescent="0.2">
      <c r="A9740" s="98" t="s">
        <v>71</v>
      </c>
      <c r="B9740" s="98" t="s">
        <v>55</v>
      </c>
      <c r="C9740" s="98" t="s">
        <v>82</v>
      </c>
      <c r="D9740" s="106">
        <v>43101</v>
      </c>
      <c r="E9740" s="98" t="s">
        <v>196</v>
      </c>
      <c r="F9740" s="100">
        <v>43101</v>
      </c>
      <c r="G9740" s="98">
        <v>250.58</v>
      </c>
      <c r="H9740" s="98">
        <v>23.78</v>
      </c>
    </row>
    <row r="9741" spans="1:8" x14ac:dyDescent="0.2">
      <c r="A9741" s="98" t="s">
        <v>71</v>
      </c>
      <c r="B9741" s="98" t="s">
        <v>55</v>
      </c>
      <c r="C9741" s="98" t="s">
        <v>82</v>
      </c>
      <c r="D9741" s="106">
        <v>43101</v>
      </c>
      <c r="E9741" s="98" t="s">
        <v>198</v>
      </c>
      <c r="F9741" s="100">
        <v>43101</v>
      </c>
      <c r="G9741" s="98">
        <v>5806.33</v>
      </c>
      <c r="H9741" s="98">
        <v>-220.7</v>
      </c>
    </row>
    <row r="9742" spans="1:8" x14ac:dyDescent="0.2">
      <c r="A9742" s="98" t="s">
        <v>71</v>
      </c>
      <c r="B9742" s="98" t="s">
        <v>55</v>
      </c>
      <c r="C9742" s="98" t="s">
        <v>80</v>
      </c>
      <c r="D9742" s="106">
        <v>43101</v>
      </c>
      <c r="E9742" s="98" t="s">
        <v>198</v>
      </c>
      <c r="F9742" s="100">
        <v>43101</v>
      </c>
      <c r="G9742" s="98">
        <v>217.63</v>
      </c>
      <c r="H9742" s="98">
        <v>-11.52</v>
      </c>
    </row>
    <row r="9743" spans="1:8" x14ac:dyDescent="0.2">
      <c r="A9743" s="98" t="s">
        <v>71</v>
      </c>
      <c r="B9743" s="98" t="s">
        <v>55</v>
      </c>
      <c r="C9743" s="98" t="s">
        <v>80</v>
      </c>
      <c r="D9743" s="106">
        <v>43101</v>
      </c>
      <c r="E9743" s="98" t="s">
        <v>193</v>
      </c>
      <c r="F9743" s="100">
        <v>43101</v>
      </c>
      <c r="G9743" s="98">
        <v>208.24</v>
      </c>
      <c r="H9743" s="98">
        <v>27.48</v>
      </c>
    </row>
    <row r="9744" spans="1:8" x14ac:dyDescent="0.2">
      <c r="A9744" s="98" t="s">
        <v>71</v>
      </c>
      <c r="B9744" s="98" t="s">
        <v>55</v>
      </c>
      <c r="C9744" s="98" t="s">
        <v>80</v>
      </c>
      <c r="D9744" s="106">
        <v>43101</v>
      </c>
      <c r="E9744" s="98" t="s">
        <v>192</v>
      </c>
      <c r="F9744" s="100">
        <v>43101</v>
      </c>
      <c r="G9744" s="98">
        <v>9.39</v>
      </c>
      <c r="H9744" s="98">
        <v>1.24</v>
      </c>
    </row>
    <row r="9745" spans="1:8" x14ac:dyDescent="0.2">
      <c r="A9745" s="98" t="s">
        <v>71</v>
      </c>
      <c r="B9745" s="98" t="s">
        <v>55</v>
      </c>
      <c r="C9745" s="98" t="s">
        <v>80</v>
      </c>
      <c r="D9745" s="106">
        <v>43101</v>
      </c>
      <c r="E9745" s="98" t="s">
        <v>199</v>
      </c>
      <c r="F9745" s="100">
        <v>43101</v>
      </c>
      <c r="G9745" s="98">
        <v>217.63</v>
      </c>
      <c r="H9745" s="98">
        <v>11.52</v>
      </c>
    </row>
    <row r="9746" spans="1:8" x14ac:dyDescent="0.2">
      <c r="A9746" s="98" t="s">
        <v>71</v>
      </c>
      <c r="B9746" s="98" t="s">
        <v>55</v>
      </c>
      <c r="C9746" s="98" t="s">
        <v>81</v>
      </c>
      <c r="D9746" s="106">
        <v>43101</v>
      </c>
      <c r="E9746" s="98" t="s">
        <v>199</v>
      </c>
      <c r="F9746" s="100">
        <v>43101</v>
      </c>
      <c r="G9746" s="98">
        <v>818.89</v>
      </c>
      <c r="H9746" s="98">
        <v>21.28</v>
      </c>
    </row>
    <row r="9747" spans="1:8" x14ac:dyDescent="0.2">
      <c r="A9747" s="98" t="s">
        <v>71</v>
      </c>
      <c r="B9747" s="98" t="s">
        <v>55</v>
      </c>
      <c r="C9747" s="98" t="s">
        <v>81</v>
      </c>
      <c r="D9747" s="106">
        <v>43101</v>
      </c>
      <c r="E9747" s="98" t="s">
        <v>195</v>
      </c>
      <c r="F9747" s="100">
        <v>43101</v>
      </c>
      <c r="G9747" s="98">
        <v>783.55</v>
      </c>
      <c r="H9747" s="98">
        <v>50.94</v>
      </c>
    </row>
    <row r="9748" spans="1:8" x14ac:dyDescent="0.2">
      <c r="A9748" s="98" t="s">
        <v>71</v>
      </c>
      <c r="B9748" s="98" t="s">
        <v>55</v>
      </c>
      <c r="C9748" s="98" t="s">
        <v>81</v>
      </c>
      <c r="D9748" s="106">
        <v>43101</v>
      </c>
      <c r="E9748" s="98" t="s">
        <v>194</v>
      </c>
      <c r="F9748" s="100">
        <v>43101</v>
      </c>
      <c r="G9748" s="98">
        <v>35.340000000000003</v>
      </c>
      <c r="H9748" s="98">
        <v>2.2999999999999998</v>
      </c>
    </row>
    <row r="9749" spans="1:8" x14ac:dyDescent="0.2">
      <c r="A9749" s="98" t="s">
        <v>71</v>
      </c>
      <c r="B9749" s="98" t="s">
        <v>55</v>
      </c>
      <c r="C9749" s="98" t="s">
        <v>81</v>
      </c>
      <c r="D9749" s="106">
        <v>43101</v>
      </c>
      <c r="E9749" s="98" t="s">
        <v>198</v>
      </c>
      <c r="F9749" s="100">
        <v>43101</v>
      </c>
      <c r="G9749" s="98">
        <v>818.89</v>
      </c>
      <c r="H9749" s="98">
        <v>-21.28</v>
      </c>
    </row>
    <row r="9750" spans="1:8" x14ac:dyDescent="0.2">
      <c r="A9750" s="98" t="s">
        <v>71</v>
      </c>
      <c r="B9750" s="98" t="s">
        <v>55</v>
      </c>
      <c r="C9750" s="98" t="s">
        <v>82</v>
      </c>
      <c r="D9750" s="106">
        <v>43101</v>
      </c>
      <c r="E9750" s="98" t="s">
        <v>199</v>
      </c>
      <c r="F9750" s="100">
        <v>43101</v>
      </c>
      <c r="G9750" s="98">
        <v>234.34</v>
      </c>
      <c r="H9750" s="98">
        <v>8.9</v>
      </c>
    </row>
    <row r="9751" spans="1:8" x14ac:dyDescent="0.2">
      <c r="A9751" s="98" t="s">
        <v>71</v>
      </c>
      <c r="B9751" s="98" t="s">
        <v>55</v>
      </c>
      <c r="C9751" s="98" t="s">
        <v>82</v>
      </c>
      <c r="D9751" s="106">
        <v>43101</v>
      </c>
      <c r="E9751" s="98" t="s">
        <v>198</v>
      </c>
      <c r="F9751" s="100">
        <v>43101</v>
      </c>
      <c r="G9751" s="98">
        <v>234.34</v>
      </c>
      <c r="H9751" s="98">
        <v>-8.9</v>
      </c>
    </row>
    <row r="9752" spans="1:8" x14ac:dyDescent="0.2">
      <c r="A9752" s="98" t="s">
        <v>71</v>
      </c>
      <c r="B9752" s="98" t="s">
        <v>55</v>
      </c>
      <c r="C9752" s="98" t="s">
        <v>82</v>
      </c>
      <c r="D9752" s="106">
        <v>43101</v>
      </c>
      <c r="E9752" s="98" t="s">
        <v>197</v>
      </c>
      <c r="F9752" s="100">
        <v>43101</v>
      </c>
      <c r="G9752" s="98">
        <v>224.22</v>
      </c>
      <c r="H9752" s="98">
        <v>21.3</v>
      </c>
    </row>
    <row r="9753" spans="1:8" x14ac:dyDescent="0.2">
      <c r="A9753" s="98" t="s">
        <v>71</v>
      </c>
      <c r="B9753" s="98" t="s">
        <v>55</v>
      </c>
      <c r="C9753" s="98" t="s">
        <v>82</v>
      </c>
      <c r="D9753" s="106">
        <v>43101</v>
      </c>
      <c r="E9753" s="98" t="s">
        <v>196</v>
      </c>
      <c r="F9753" s="100">
        <v>43101</v>
      </c>
      <c r="G9753" s="98">
        <v>10.119999999999999</v>
      </c>
      <c r="H9753" s="98">
        <v>0.96</v>
      </c>
    </row>
    <row r="9754" spans="1:8" x14ac:dyDescent="0.2">
      <c r="A9754" s="98" t="s">
        <v>71</v>
      </c>
      <c r="B9754" s="98" t="s">
        <v>54</v>
      </c>
      <c r="C9754" s="98" t="s">
        <v>80</v>
      </c>
      <c r="D9754" s="106">
        <v>43101</v>
      </c>
      <c r="E9754" s="98" t="s">
        <v>199</v>
      </c>
      <c r="F9754" s="100">
        <v>43101</v>
      </c>
      <c r="G9754" s="98">
        <v>36568.32</v>
      </c>
      <c r="H9754" s="98">
        <v>1938.24</v>
      </c>
    </row>
    <row r="9755" spans="1:8" x14ac:dyDescent="0.2">
      <c r="A9755" s="98" t="s">
        <v>71</v>
      </c>
      <c r="B9755" s="98" t="s">
        <v>54</v>
      </c>
      <c r="C9755" s="98" t="s">
        <v>80</v>
      </c>
      <c r="D9755" s="106">
        <v>43101</v>
      </c>
      <c r="E9755" s="98" t="s">
        <v>198</v>
      </c>
      <c r="F9755" s="100">
        <v>43101</v>
      </c>
      <c r="G9755" s="98">
        <v>36568.32</v>
      </c>
      <c r="H9755" s="98">
        <v>-1938.24</v>
      </c>
    </row>
    <row r="9756" spans="1:8" x14ac:dyDescent="0.2">
      <c r="A9756" s="98" t="s">
        <v>71</v>
      </c>
      <c r="B9756" s="98" t="s">
        <v>54</v>
      </c>
      <c r="C9756" s="98" t="s">
        <v>80</v>
      </c>
      <c r="D9756" s="106">
        <v>43101</v>
      </c>
      <c r="E9756" s="98" t="s">
        <v>193</v>
      </c>
      <c r="F9756" s="100">
        <v>43101</v>
      </c>
      <c r="G9756" s="98">
        <v>34990.120000000003</v>
      </c>
      <c r="H9756" s="98">
        <v>4618.7299999999996</v>
      </c>
    </row>
    <row r="9757" spans="1:8" x14ac:dyDescent="0.2">
      <c r="A9757" s="98" t="s">
        <v>71</v>
      </c>
      <c r="B9757" s="98" t="s">
        <v>54</v>
      </c>
      <c r="C9757" s="98" t="s">
        <v>80</v>
      </c>
      <c r="D9757" s="106">
        <v>43101</v>
      </c>
      <c r="E9757" s="98" t="s">
        <v>192</v>
      </c>
      <c r="F9757" s="100">
        <v>43101</v>
      </c>
      <c r="G9757" s="98">
        <v>1578.2</v>
      </c>
      <c r="H9757" s="98">
        <v>208.28</v>
      </c>
    </row>
    <row r="9758" spans="1:8" x14ac:dyDescent="0.2">
      <c r="A9758" s="98" t="s">
        <v>71</v>
      </c>
      <c r="B9758" s="98" t="s">
        <v>54</v>
      </c>
      <c r="C9758" s="98" t="s">
        <v>81</v>
      </c>
      <c r="D9758" s="106">
        <v>43101</v>
      </c>
      <c r="E9758" s="98" t="s">
        <v>195</v>
      </c>
      <c r="F9758" s="100">
        <v>43101</v>
      </c>
      <c r="G9758" s="98">
        <v>144479.13</v>
      </c>
      <c r="H9758" s="98">
        <v>9391.0400000000009</v>
      </c>
    </row>
    <row r="9759" spans="1:8" x14ac:dyDescent="0.2">
      <c r="A9759" s="98" t="s">
        <v>71</v>
      </c>
      <c r="B9759" s="98" t="s">
        <v>54</v>
      </c>
      <c r="C9759" s="98" t="s">
        <v>81</v>
      </c>
      <c r="D9759" s="106">
        <v>43101</v>
      </c>
      <c r="E9759" s="98" t="s">
        <v>194</v>
      </c>
      <c r="F9759" s="100">
        <v>43101</v>
      </c>
      <c r="G9759" s="98">
        <v>6516.08</v>
      </c>
      <c r="H9759" s="98">
        <v>423.57</v>
      </c>
    </row>
    <row r="9760" spans="1:8" x14ac:dyDescent="0.2">
      <c r="A9760" s="98" t="s">
        <v>71</v>
      </c>
      <c r="B9760" s="98" t="s">
        <v>54</v>
      </c>
      <c r="C9760" s="98" t="s">
        <v>81</v>
      </c>
      <c r="D9760" s="106">
        <v>43101</v>
      </c>
      <c r="E9760" s="98" t="s">
        <v>199</v>
      </c>
      <c r="F9760" s="100">
        <v>43101</v>
      </c>
      <c r="G9760" s="98">
        <v>150995.21</v>
      </c>
      <c r="H9760" s="98">
        <v>3926.04</v>
      </c>
    </row>
    <row r="9761" spans="1:8" x14ac:dyDescent="0.2">
      <c r="A9761" s="98" t="s">
        <v>71</v>
      </c>
      <c r="B9761" s="98" t="s">
        <v>54</v>
      </c>
      <c r="C9761" s="98" t="s">
        <v>81</v>
      </c>
      <c r="D9761" s="106">
        <v>43101</v>
      </c>
      <c r="E9761" s="98" t="s">
        <v>198</v>
      </c>
      <c r="F9761" s="100">
        <v>43101</v>
      </c>
      <c r="G9761" s="98">
        <v>150995.21</v>
      </c>
      <c r="H9761" s="98">
        <v>-3926.04</v>
      </c>
    </row>
    <row r="9762" spans="1:8" x14ac:dyDescent="0.2">
      <c r="A9762" s="98" t="s">
        <v>71</v>
      </c>
      <c r="B9762" s="98" t="s">
        <v>54</v>
      </c>
      <c r="C9762" s="98" t="s">
        <v>82</v>
      </c>
      <c r="D9762" s="106">
        <v>43101</v>
      </c>
      <c r="E9762" s="98" t="s">
        <v>199</v>
      </c>
      <c r="F9762" s="100">
        <v>43101</v>
      </c>
      <c r="G9762" s="98">
        <v>33741.08</v>
      </c>
      <c r="H9762" s="98">
        <v>1282.02</v>
      </c>
    </row>
    <row r="9763" spans="1:8" x14ac:dyDescent="0.2">
      <c r="A9763" s="98" t="s">
        <v>71</v>
      </c>
      <c r="B9763" s="98" t="s">
        <v>54</v>
      </c>
      <c r="C9763" s="98" t="s">
        <v>82</v>
      </c>
      <c r="D9763" s="106">
        <v>43101</v>
      </c>
      <c r="E9763" s="98" t="s">
        <v>198</v>
      </c>
      <c r="F9763" s="100">
        <v>43101</v>
      </c>
      <c r="G9763" s="98">
        <v>33741.08</v>
      </c>
      <c r="H9763" s="98">
        <v>-1282.02</v>
      </c>
    </row>
    <row r="9764" spans="1:8" x14ac:dyDescent="0.2">
      <c r="A9764" s="98" t="s">
        <v>71</v>
      </c>
      <c r="B9764" s="98" t="s">
        <v>54</v>
      </c>
      <c r="C9764" s="98" t="s">
        <v>82</v>
      </c>
      <c r="D9764" s="106">
        <v>43101</v>
      </c>
      <c r="E9764" s="98" t="s">
        <v>197</v>
      </c>
      <c r="F9764" s="100">
        <v>43101</v>
      </c>
      <c r="G9764" s="98">
        <v>32285.08</v>
      </c>
      <c r="H9764" s="98">
        <v>3067.16</v>
      </c>
    </row>
    <row r="9765" spans="1:8" x14ac:dyDescent="0.2">
      <c r="A9765" s="98" t="s">
        <v>71</v>
      </c>
      <c r="B9765" s="98" t="s">
        <v>54</v>
      </c>
      <c r="C9765" s="98" t="s">
        <v>82</v>
      </c>
      <c r="D9765" s="106">
        <v>43101</v>
      </c>
      <c r="E9765" s="98" t="s">
        <v>196</v>
      </c>
      <c r="F9765" s="100">
        <v>43101</v>
      </c>
      <c r="G9765" s="98">
        <v>1456</v>
      </c>
      <c r="H9765" s="98">
        <v>138.31</v>
      </c>
    </row>
    <row r="9766" spans="1:8" x14ac:dyDescent="0.2">
      <c r="A9766" s="98" t="s">
        <v>71</v>
      </c>
      <c r="B9766" s="98" t="s">
        <v>54</v>
      </c>
      <c r="C9766" s="98" t="s">
        <v>80</v>
      </c>
      <c r="D9766" s="106">
        <v>43101</v>
      </c>
      <c r="E9766" s="98" t="s">
        <v>199</v>
      </c>
      <c r="F9766" s="100">
        <v>43101</v>
      </c>
      <c r="G9766" s="98">
        <v>46453.69</v>
      </c>
      <c r="H9766" s="98">
        <v>2461.89</v>
      </c>
    </row>
    <row r="9767" spans="1:8" x14ac:dyDescent="0.2">
      <c r="A9767" s="98" t="s">
        <v>71</v>
      </c>
      <c r="B9767" s="98" t="s">
        <v>54</v>
      </c>
      <c r="C9767" s="98" t="s">
        <v>80</v>
      </c>
      <c r="D9767" s="106">
        <v>43101</v>
      </c>
      <c r="E9767" s="98" t="s">
        <v>198</v>
      </c>
      <c r="F9767" s="100">
        <v>43101</v>
      </c>
      <c r="G9767" s="98">
        <v>46453.69</v>
      </c>
      <c r="H9767" s="98">
        <v>-2461.89</v>
      </c>
    </row>
    <row r="9768" spans="1:8" x14ac:dyDescent="0.2">
      <c r="A9768" s="98" t="s">
        <v>71</v>
      </c>
      <c r="B9768" s="98" t="s">
        <v>54</v>
      </c>
      <c r="C9768" s="98" t="s">
        <v>80</v>
      </c>
      <c r="D9768" s="106">
        <v>43101</v>
      </c>
      <c r="E9768" s="98" t="s">
        <v>193</v>
      </c>
      <c r="F9768" s="100">
        <v>43101</v>
      </c>
      <c r="G9768" s="98">
        <v>44448.94</v>
      </c>
      <c r="H9768" s="98">
        <v>5867.44</v>
      </c>
    </row>
    <row r="9769" spans="1:8" x14ac:dyDescent="0.2">
      <c r="A9769" s="98" t="s">
        <v>71</v>
      </c>
      <c r="B9769" s="98" t="s">
        <v>54</v>
      </c>
      <c r="C9769" s="98" t="s">
        <v>80</v>
      </c>
      <c r="D9769" s="106">
        <v>43101</v>
      </c>
      <c r="E9769" s="98" t="s">
        <v>192</v>
      </c>
      <c r="F9769" s="100">
        <v>43101</v>
      </c>
      <c r="G9769" s="98">
        <v>2004.75</v>
      </c>
      <c r="H9769" s="98">
        <v>264.56</v>
      </c>
    </row>
    <row r="9770" spans="1:8" x14ac:dyDescent="0.2">
      <c r="A9770" s="98" t="s">
        <v>71</v>
      </c>
      <c r="B9770" s="98" t="s">
        <v>55</v>
      </c>
      <c r="C9770" s="98" t="s">
        <v>81</v>
      </c>
      <c r="D9770" s="106">
        <v>43101</v>
      </c>
      <c r="E9770" s="98" t="s">
        <v>195</v>
      </c>
      <c r="F9770" s="100">
        <v>43101</v>
      </c>
      <c r="G9770" s="98">
        <v>7061.24</v>
      </c>
      <c r="H9770" s="98">
        <v>458.98</v>
      </c>
    </row>
    <row r="9771" spans="1:8" x14ac:dyDescent="0.2">
      <c r="A9771" s="98" t="s">
        <v>71</v>
      </c>
      <c r="B9771" s="98" t="s">
        <v>55</v>
      </c>
      <c r="C9771" s="98" t="s">
        <v>81</v>
      </c>
      <c r="D9771" s="106">
        <v>43101</v>
      </c>
      <c r="E9771" s="98" t="s">
        <v>194</v>
      </c>
      <c r="F9771" s="100">
        <v>43101</v>
      </c>
      <c r="G9771" s="98">
        <v>318.47000000000003</v>
      </c>
      <c r="H9771" s="98">
        <v>20.71</v>
      </c>
    </row>
    <row r="9772" spans="1:8" x14ac:dyDescent="0.2">
      <c r="A9772" s="98" t="s">
        <v>71</v>
      </c>
      <c r="B9772" s="98" t="s">
        <v>55</v>
      </c>
      <c r="C9772" s="98" t="s">
        <v>82</v>
      </c>
      <c r="D9772" s="106">
        <v>43101</v>
      </c>
      <c r="E9772" s="98" t="s">
        <v>199</v>
      </c>
      <c r="F9772" s="100">
        <v>43101</v>
      </c>
      <c r="G9772" s="98">
        <v>1402.73</v>
      </c>
      <c r="H9772" s="98">
        <v>53.32</v>
      </c>
    </row>
    <row r="9773" spans="1:8" x14ac:dyDescent="0.2">
      <c r="A9773" s="98" t="s">
        <v>71</v>
      </c>
      <c r="B9773" s="98" t="s">
        <v>55</v>
      </c>
      <c r="C9773" s="98" t="s">
        <v>82</v>
      </c>
      <c r="D9773" s="106">
        <v>43101</v>
      </c>
      <c r="E9773" s="98" t="s">
        <v>197</v>
      </c>
      <c r="F9773" s="100">
        <v>43101</v>
      </c>
      <c r="G9773" s="98">
        <v>1342.18</v>
      </c>
      <c r="H9773" s="98">
        <v>127.51</v>
      </c>
    </row>
    <row r="9774" spans="1:8" x14ac:dyDescent="0.2">
      <c r="A9774" s="98" t="s">
        <v>71</v>
      </c>
      <c r="B9774" s="98" t="s">
        <v>55</v>
      </c>
      <c r="C9774" s="98" t="s">
        <v>82</v>
      </c>
      <c r="D9774" s="106">
        <v>43101</v>
      </c>
      <c r="E9774" s="98" t="s">
        <v>196</v>
      </c>
      <c r="F9774" s="100">
        <v>43101</v>
      </c>
      <c r="G9774" s="98">
        <v>60.55</v>
      </c>
      <c r="H9774" s="98">
        <v>5.74</v>
      </c>
    </row>
    <row r="9775" spans="1:8" x14ac:dyDescent="0.2">
      <c r="A9775" s="98" t="s">
        <v>71</v>
      </c>
      <c r="B9775" s="98" t="s">
        <v>55</v>
      </c>
      <c r="C9775" s="98" t="s">
        <v>82</v>
      </c>
      <c r="D9775" s="106">
        <v>43101</v>
      </c>
      <c r="E9775" s="98" t="s">
        <v>198</v>
      </c>
      <c r="F9775" s="100">
        <v>43101</v>
      </c>
      <c r="G9775" s="98">
        <v>1402.73</v>
      </c>
      <c r="H9775" s="98">
        <v>-53.32</v>
      </c>
    </row>
    <row r="9776" spans="1:8" x14ac:dyDescent="0.2">
      <c r="A9776" s="98" t="s">
        <v>71</v>
      </c>
      <c r="B9776" s="98" t="s">
        <v>54</v>
      </c>
      <c r="C9776" s="98" t="s">
        <v>80</v>
      </c>
      <c r="D9776" s="106">
        <v>43101</v>
      </c>
      <c r="E9776" s="98" t="s">
        <v>199</v>
      </c>
      <c r="F9776" s="100">
        <v>43101</v>
      </c>
      <c r="G9776" s="98">
        <v>11013.44</v>
      </c>
      <c r="H9776" s="98">
        <v>583.54999999999995</v>
      </c>
    </row>
    <row r="9777" spans="1:8" x14ac:dyDescent="0.2">
      <c r="A9777" s="98" t="s">
        <v>71</v>
      </c>
      <c r="B9777" s="98" t="s">
        <v>54</v>
      </c>
      <c r="C9777" s="98" t="s">
        <v>80</v>
      </c>
      <c r="D9777" s="106">
        <v>43101</v>
      </c>
      <c r="E9777" s="98" t="s">
        <v>198</v>
      </c>
      <c r="F9777" s="100">
        <v>43101</v>
      </c>
      <c r="G9777" s="98">
        <v>11013.44</v>
      </c>
      <c r="H9777" s="98">
        <v>-583.54999999999995</v>
      </c>
    </row>
    <row r="9778" spans="1:8" x14ac:dyDescent="0.2">
      <c r="A9778" s="98" t="s">
        <v>71</v>
      </c>
      <c r="B9778" s="98" t="s">
        <v>54</v>
      </c>
      <c r="C9778" s="98" t="s">
        <v>80</v>
      </c>
      <c r="D9778" s="106">
        <v>43101</v>
      </c>
      <c r="E9778" s="98" t="s">
        <v>193</v>
      </c>
      <c r="F9778" s="100">
        <v>43101</v>
      </c>
      <c r="G9778" s="98">
        <v>10538.2</v>
      </c>
      <c r="H9778" s="98">
        <v>1391.01</v>
      </c>
    </row>
    <row r="9779" spans="1:8" x14ac:dyDescent="0.2">
      <c r="A9779" s="98" t="s">
        <v>71</v>
      </c>
      <c r="B9779" s="98" t="s">
        <v>54</v>
      </c>
      <c r="C9779" s="98" t="s">
        <v>80</v>
      </c>
      <c r="D9779" s="106">
        <v>43101</v>
      </c>
      <c r="E9779" s="98" t="s">
        <v>192</v>
      </c>
      <c r="F9779" s="100">
        <v>43101</v>
      </c>
      <c r="G9779" s="98">
        <v>475.24</v>
      </c>
      <c r="H9779" s="98">
        <v>62.74</v>
      </c>
    </row>
    <row r="9780" spans="1:8" x14ac:dyDescent="0.2">
      <c r="A9780" s="98" t="s">
        <v>71</v>
      </c>
      <c r="B9780" s="98" t="s">
        <v>54</v>
      </c>
      <c r="C9780" s="98" t="s">
        <v>81</v>
      </c>
      <c r="D9780" s="106">
        <v>43101</v>
      </c>
      <c r="E9780" s="98" t="s">
        <v>195</v>
      </c>
      <c r="F9780" s="100">
        <v>43101</v>
      </c>
      <c r="G9780" s="98">
        <v>50568.39</v>
      </c>
      <c r="H9780" s="98">
        <v>3286.93</v>
      </c>
    </row>
    <row r="9781" spans="1:8" x14ac:dyDescent="0.2">
      <c r="A9781" s="98" t="s">
        <v>71</v>
      </c>
      <c r="B9781" s="98" t="s">
        <v>54</v>
      </c>
      <c r="C9781" s="98" t="s">
        <v>81</v>
      </c>
      <c r="D9781" s="106">
        <v>43101</v>
      </c>
      <c r="E9781" s="98" t="s">
        <v>194</v>
      </c>
      <c r="F9781" s="100">
        <v>43101</v>
      </c>
      <c r="G9781" s="98">
        <v>2280.58</v>
      </c>
      <c r="H9781" s="98">
        <v>148.28</v>
      </c>
    </row>
    <row r="9782" spans="1:8" x14ac:dyDescent="0.2">
      <c r="A9782" s="98" t="s">
        <v>71</v>
      </c>
      <c r="B9782" s="98" t="s">
        <v>54</v>
      </c>
      <c r="C9782" s="98" t="s">
        <v>81</v>
      </c>
      <c r="D9782" s="106">
        <v>43101</v>
      </c>
      <c r="E9782" s="98" t="s">
        <v>199</v>
      </c>
      <c r="F9782" s="100">
        <v>43101</v>
      </c>
      <c r="G9782" s="98">
        <v>52848.97</v>
      </c>
      <c r="H9782" s="98">
        <v>1373.93</v>
      </c>
    </row>
    <row r="9783" spans="1:8" x14ac:dyDescent="0.2">
      <c r="A9783" s="98" t="s">
        <v>71</v>
      </c>
      <c r="B9783" s="98" t="s">
        <v>54</v>
      </c>
      <c r="C9783" s="98" t="s">
        <v>81</v>
      </c>
      <c r="D9783" s="106">
        <v>43101</v>
      </c>
      <c r="E9783" s="98" t="s">
        <v>198</v>
      </c>
      <c r="F9783" s="100">
        <v>43101</v>
      </c>
      <c r="G9783" s="98">
        <v>52848.97</v>
      </c>
      <c r="H9783" s="98">
        <v>-1373.93</v>
      </c>
    </row>
    <row r="9784" spans="1:8" x14ac:dyDescent="0.2">
      <c r="A9784" s="98" t="s">
        <v>71</v>
      </c>
      <c r="B9784" s="98" t="s">
        <v>54</v>
      </c>
      <c r="C9784" s="98" t="s">
        <v>82</v>
      </c>
      <c r="D9784" s="106">
        <v>43101</v>
      </c>
      <c r="E9784" s="98" t="s">
        <v>199</v>
      </c>
      <c r="F9784" s="100">
        <v>43101</v>
      </c>
      <c r="G9784" s="98">
        <v>10142.700000000001</v>
      </c>
      <c r="H9784" s="98">
        <v>385.47</v>
      </c>
    </row>
    <row r="9785" spans="1:8" x14ac:dyDescent="0.2">
      <c r="A9785" s="98" t="s">
        <v>71</v>
      </c>
      <c r="B9785" s="98" t="s">
        <v>54</v>
      </c>
      <c r="C9785" s="98" t="s">
        <v>82</v>
      </c>
      <c r="D9785" s="106">
        <v>43101</v>
      </c>
      <c r="E9785" s="98" t="s">
        <v>198</v>
      </c>
      <c r="F9785" s="100">
        <v>43101</v>
      </c>
      <c r="G9785" s="98">
        <v>10142.700000000001</v>
      </c>
      <c r="H9785" s="98">
        <v>-385.47</v>
      </c>
    </row>
    <row r="9786" spans="1:8" x14ac:dyDescent="0.2">
      <c r="A9786" s="98" t="s">
        <v>71</v>
      </c>
      <c r="B9786" s="98" t="s">
        <v>54</v>
      </c>
      <c r="C9786" s="98" t="s">
        <v>82</v>
      </c>
      <c r="D9786" s="106">
        <v>43101</v>
      </c>
      <c r="E9786" s="98" t="s">
        <v>197</v>
      </c>
      <c r="F9786" s="100">
        <v>43101</v>
      </c>
      <c r="G9786" s="98">
        <v>9705.0300000000007</v>
      </c>
      <c r="H9786" s="98">
        <v>921.99</v>
      </c>
    </row>
    <row r="9787" spans="1:8" x14ac:dyDescent="0.2">
      <c r="A9787" s="98" t="s">
        <v>71</v>
      </c>
      <c r="B9787" s="98" t="s">
        <v>54</v>
      </c>
      <c r="C9787" s="98" t="s">
        <v>82</v>
      </c>
      <c r="D9787" s="106">
        <v>43101</v>
      </c>
      <c r="E9787" s="98" t="s">
        <v>196</v>
      </c>
      <c r="F9787" s="100">
        <v>43101</v>
      </c>
      <c r="G9787" s="98">
        <v>437.67</v>
      </c>
      <c r="H9787" s="98">
        <v>41.62</v>
      </c>
    </row>
    <row r="9788" spans="1:8" x14ac:dyDescent="0.2">
      <c r="A9788" s="98" t="s">
        <v>71</v>
      </c>
      <c r="B9788" s="98" t="s">
        <v>54</v>
      </c>
      <c r="C9788" s="98" t="s">
        <v>80</v>
      </c>
      <c r="D9788" s="106">
        <v>43101</v>
      </c>
      <c r="E9788" s="98" t="s">
        <v>199</v>
      </c>
      <c r="F9788" s="100">
        <v>43101</v>
      </c>
      <c r="G9788" s="98">
        <v>13840.24</v>
      </c>
      <c r="H9788" s="98">
        <v>733.49</v>
      </c>
    </row>
    <row r="9789" spans="1:8" x14ac:dyDescent="0.2">
      <c r="A9789" s="98" t="s">
        <v>71</v>
      </c>
      <c r="B9789" s="98" t="s">
        <v>54</v>
      </c>
      <c r="C9789" s="98" t="s">
        <v>80</v>
      </c>
      <c r="D9789" s="106">
        <v>43101</v>
      </c>
      <c r="E9789" s="98" t="s">
        <v>198</v>
      </c>
      <c r="F9789" s="100">
        <v>43101</v>
      </c>
      <c r="G9789" s="98">
        <v>13840.24</v>
      </c>
      <c r="H9789" s="98">
        <v>-733.49</v>
      </c>
    </row>
    <row r="9790" spans="1:8" x14ac:dyDescent="0.2">
      <c r="A9790" s="98" t="s">
        <v>71</v>
      </c>
      <c r="B9790" s="98" t="s">
        <v>54</v>
      </c>
      <c r="C9790" s="98" t="s">
        <v>80</v>
      </c>
      <c r="D9790" s="106">
        <v>43101</v>
      </c>
      <c r="E9790" s="98" t="s">
        <v>193</v>
      </c>
      <c r="F9790" s="100">
        <v>43101</v>
      </c>
      <c r="G9790" s="98">
        <v>13243.03</v>
      </c>
      <c r="H9790" s="98">
        <v>1748.17</v>
      </c>
    </row>
    <row r="9791" spans="1:8" x14ac:dyDescent="0.2">
      <c r="A9791" s="98" t="s">
        <v>71</v>
      </c>
      <c r="B9791" s="98" t="s">
        <v>54</v>
      </c>
      <c r="C9791" s="98" t="s">
        <v>80</v>
      </c>
      <c r="D9791" s="106">
        <v>43101</v>
      </c>
      <c r="E9791" s="98" t="s">
        <v>192</v>
      </c>
      <c r="F9791" s="100">
        <v>43101</v>
      </c>
      <c r="G9791" s="98">
        <v>597.21</v>
      </c>
      <c r="H9791" s="98">
        <v>78.89</v>
      </c>
    </row>
    <row r="9792" spans="1:8" x14ac:dyDescent="0.2">
      <c r="A9792" s="98" t="s">
        <v>71</v>
      </c>
      <c r="B9792" s="98" t="s">
        <v>54</v>
      </c>
      <c r="C9792" s="98" t="s">
        <v>81</v>
      </c>
      <c r="D9792" s="106">
        <v>43101</v>
      </c>
      <c r="E9792" s="98" t="s">
        <v>195</v>
      </c>
      <c r="F9792" s="100">
        <v>43101</v>
      </c>
      <c r="G9792" s="98">
        <v>58786.41</v>
      </c>
      <c r="H9792" s="98">
        <v>3821.13</v>
      </c>
    </row>
    <row r="9793" spans="1:8" x14ac:dyDescent="0.2">
      <c r="A9793" s="98" t="s">
        <v>71</v>
      </c>
      <c r="B9793" s="98" t="s">
        <v>54</v>
      </c>
      <c r="C9793" s="98" t="s">
        <v>81</v>
      </c>
      <c r="D9793" s="106">
        <v>43101</v>
      </c>
      <c r="E9793" s="98" t="s">
        <v>194</v>
      </c>
      <c r="F9793" s="100">
        <v>43101</v>
      </c>
      <c r="G9793" s="98">
        <v>2651.29</v>
      </c>
      <c r="H9793" s="98">
        <v>172.35</v>
      </c>
    </row>
    <row r="9794" spans="1:8" x14ac:dyDescent="0.2">
      <c r="A9794" s="98" t="s">
        <v>71</v>
      </c>
      <c r="B9794" s="98" t="s">
        <v>54</v>
      </c>
      <c r="C9794" s="98" t="s">
        <v>81</v>
      </c>
      <c r="D9794" s="106">
        <v>43101</v>
      </c>
      <c r="E9794" s="98" t="s">
        <v>199</v>
      </c>
      <c r="F9794" s="100">
        <v>43101</v>
      </c>
      <c r="G9794" s="98">
        <v>61437.7</v>
      </c>
      <c r="H9794" s="98">
        <v>1597.49</v>
      </c>
    </row>
    <row r="9795" spans="1:8" x14ac:dyDescent="0.2">
      <c r="A9795" s="98" t="s">
        <v>71</v>
      </c>
      <c r="B9795" s="98" t="s">
        <v>54</v>
      </c>
      <c r="C9795" s="98" t="s">
        <v>81</v>
      </c>
      <c r="D9795" s="106">
        <v>43101</v>
      </c>
      <c r="E9795" s="98" t="s">
        <v>198</v>
      </c>
      <c r="F9795" s="100">
        <v>43101</v>
      </c>
      <c r="G9795" s="98">
        <v>61437.7</v>
      </c>
      <c r="H9795" s="98">
        <v>-1597.49</v>
      </c>
    </row>
    <row r="9796" spans="1:8" x14ac:dyDescent="0.2">
      <c r="A9796" s="98" t="s">
        <v>71</v>
      </c>
      <c r="B9796" s="98" t="s">
        <v>54</v>
      </c>
      <c r="C9796" s="98" t="s">
        <v>82</v>
      </c>
      <c r="D9796" s="106">
        <v>43101</v>
      </c>
      <c r="E9796" s="98" t="s">
        <v>199</v>
      </c>
      <c r="F9796" s="100">
        <v>43101</v>
      </c>
      <c r="G9796" s="98">
        <v>12384.67</v>
      </c>
      <c r="H9796" s="98">
        <v>470.67</v>
      </c>
    </row>
    <row r="9797" spans="1:8" x14ac:dyDescent="0.2">
      <c r="A9797" s="98" t="s">
        <v>71</v>
      </c>
      <c r="B9797" s="98" t="s">
        <v>54</v>
      </c>
      <c r="C9797" s="98" t="s">
        <v>82</v>
      </c>
      <c r="D9797" s="106">
        <v>43101</v>
      </c>
      <c r="E9797" s="98" t="s">
        <v>198</v>
      </c>
      <c r="F9797" s="100">
        <v>43101</v>
      </c>
      <c r="G9797" s="98">
        <v>12384.67</v>
      </c>
      <c r="H9797" s="98">
        <v>-470.67</v>
      </c>
    </row>
    <row r="9798" spans="1:8" x14ac:dyDescent="0.2">
      <c r="A9798" s="98" t="s">
        <v>71</v>
      </c>
      <c r="B9798" s="98" t="s">
        <v>54</v>
      </c>
      <c r="C9798" s="98" t="s">
        <v>82</v>
      </c>
      <c r="D9798" s="106">
        <v>43101</v>
      </c>
      <c r="E9798" s="98" t="s">
        <v>197</v>
      </c>
      <c r="F9798" s="100">
        <v>43101</v>
      </c>
      <c r="G9798" s="98">
        <v>11850.21</v>
      </c>
      <c r="H9798" s="98">
        <v>1125.83</v>
      </c>
    </row>
    <row r="9799" spans="1:8" x14ac:dyDescent="0.2">
      <c r="A9799" s="98" t="s">
        <v>71</v>
      </c>
      <c r="B9799" s="98" t="s">
        <v>54</v>
      </c>
      <c r="C9799" s="98" t="s">
        <v>82</v>
      </c>
      <c r="D9799" s="106">
        <v>43101</v>
      </c>
      <c r="E9799" s="98" t="s">
        <v>196</v>
      </c>
      <c r="F9799" s="100">
        <v>43101</v>
      </c>
      <c r="G9799" s="98">
        <v>534.46</v>
      </c>
      <c r="H9799" s="98">
        <v>50.77</v>
      </c>
    </row>
    <row r="9800" spans="1:8" x14ac:dyDescent="0.2">
      <c r="A9800" s="98" t="s">
        <v>71</v>
      </c>
      <c r="B9800" s="98" t="s">
        <v>55</v>
      </c>
      <c r="C9800" s="98" t="s">
        <v>80</v>
      </c>
      <c r="D9800" s="106">
        <v>43466</v>
      </c>
      <c r="E9800" s="98" t="s">
        <v>198</v>
      </c>
      <c r="F9800" s="100">
        <v>43405</v>
      </c>
      <c r="G9800" s="98">
        <v>12699.99</v>
      </c>
      <c r="H9800" s="98">
        <v>-901.74</v>
      </c>
    </row>
    <row r="9801" spans="1:8" x14ac:dyDescent="0.2">
      <c r="A9801" s="98" t="s">
        <v>71</v>
      </c>
      <c r="B9801" s="98" t="s">
        <v>55</v>
      </c>
      <c r="C9801" s="98" t="s">
        <v>80</v>
      </c>
      <c r="D9801" s="106">
        <v>43466</v>
      </c>
      <c r="E9801" s="98" t="s">
        <v>193</v>
      </c>
      <c r="F9801" s="100">
        <v>43405</v>
      </c>
      <c r="G9801" s="98">
        <v>12151.91</v>
      </c>
      <c r="H9801" s="98">
        <v>1604.06</v>
      </c>
    </row>
    <row r="9802" spans="1:8" x14ac:dyDescent="0.2">
      <c r="A9802" s="98" t="s">
        <v>71</v>
      </c>
      <c r="B9802" s="98" t="s">
        <v>55</v>
      </c>
      <c r="C9802" s="98" t="s">
        <v>80</v>
      </c>
      <c r="D9802" s="106">
        <v>43466</v>
      </c>
      <c r="E9802" s="98" t="s">
        <v>192</v>
      </c>
      <c r="F9802" s="100">
        <v>43405</v>
      </c>
      <c r="G9802" s="98">
        <v>548.08000000000004</v>
      </c>
      <c r="H9802" s="98">
        <v>72.349999999999994</v>
      </c>
    </row>
    <row r="9803" spans="1:8" x14ac:dyDescent="0.2">
      <c r="A9803" s="98" t="s">
        <v>71</v>
      </c>
      <c r="B9803" s="98" t="s">
        <v>55</v>
      </c>
      <c r="C9803" s="98" t="s">
        <v>80</v>
      </c>
      <c r="D9803" s="106">
        <v>43466</v>
      </c>
      <c r="E9803" s="98" t="s">
        <v>199</v>
      </c>
      <c r="F9803" s="100">
        <v>43405</v>
      </c>
      <c r="G9803" s="98">
        <v>12699.99</v>
      </c>
      <c r="H9803" s="98">
        <v>901.74</v>
      </c>
    </row>
    <row r="9804" spans="1:8" x14ac:dyDescent="0.2">
      <c r="A9804" s="98" t="s">
        <v>71</v>
      </c>
      <c r="B9804" s="98" t="s">
        <v>55</v>
      </c>
      <c r="C9804" s="98" t="s">
        <v>81</v>
      </c>
      <c r="D9804" s="106">
        <v>43466</v>
      </c>
      <c r="E9804" s="98" t="s">
        <v>198</v>
      </c>
      <c r="F9804" s="100">
        <v>43405</v>
      </c>
      <c r="G9804" s="98">
        <v>41243.480000000003</v>
      </c>
      <c r="H9804" s="98">
        <v>-1443.54</v>
      </c>
    </row>
    <row r="9805" spans="1:8" x14ac:dyDescent="0.2">
      <c r="A9805" s="98" t="s">
        <v>71</v>
      </c>
      <c r="B9805" s="98" t="s">
        <v>55</v>
      </c>
      <c r="C9805" s="98" t="s">
        <v>81</v>
      </c>
      <c r="D9805" s="106">
        <v>43466</v>
      </c>
      <c r="E9805" s="98" t="s">
        <v>195</v>
      </c>
      <c r="F9805" s="100">
        <v>43405</v>
      </c>
      <c r="G9805" s="98">
        <v>39463.67</v>
      </c>
      <c r="H9805" s="98">
        <v>2565.14</v>
      </c>
    </row>
    <row r="9806" spans="1:8" x14ac:dyDescent="0.2">
      <c r="A9806" s="98" t="s">
        <v>71</v>
      </c>
      <c r="B9806" s="98" t="s">
        <v>55</v>
      </c>
      <c r="C9806" s="98" t="s">
        <v>81</v>
      </c>
      <c r="D9806" s="106">
        <v>43466</v>
      </c>
      <c r="E9806" s="98" t="s">
        <v>194</v>
      </c>
      <c r="F9806" s="100">
        <v>43405</v>
      </c>
      <c r="G9806" s="98">
        <v>1779.81</v>
      </c>
      <c r="H9806" s="98">
        <v>115.71</v>
      </c>
    </row>
    <row r="9807" spans="1:8" x14ac:dyDescent="0.2">
      <c r="A9807" s="98" t="s">
        <v>71</v>
      </c>
      <c r="B9807" s="98" t="s">
        <v>55</v>
      </c>
      <c r="C9807" s="98" t="s">
        <v>81</v>
      </c>
      <c r="D9807" s="106">
        <v>43466</v>
      </c>
      <c r="E9807" s="98" t="s">
        <v>199</v>
      </c>
      <c r="F9807" s="100">
        <v>43405</v>
      </c>
      <c r="G9807" s="98">
        <v>41243.480000000003</v>
      </c>
      <c r="H9807" s="98">
        <v>1443.54</v>
      </c>
    </row>
    <row r="9808" spans="1:8" x14ac:dyDescent="0.2">
      <c r="A9808" s="98" t="s">
        <v>71</v>
      </c>
      <c r="B9808" s="98" t="s">
        <v>55</v>
      </c>
      <c r="C9808" s="98" t="s">
        <v>82</v>
      </c>
      <c r="D9808" s="106">
        <v>43466</v>
      </c>
      <c r="E9808" s="98" t="s">
        <v>198</v>
      </c>
      <c r="F9808" s="100">
        <v>43405</v>
      </c>
      <c r="G9808" s="98">
        <v>12923.87</v>
      </c>
      <c r="H9808" s="98">
        <v>-671.98</v>
      </c>
    </row>
    <row r="9809" spans="1:8" x14ac:dyDescent="0.2">
      <c r="A9809" s="98" t="s">
        <v>71</v>
      </c>
      <c r="B9809" s="98" t="s">
        <v>55</v>
      </c>
      <c r="C9809" s="98" t="s">
        <v>82</v>
      </c>
      <c r="D9809" s="106">
        <v>43466</v>
      </c>
      <c r="E9809" s="98" t="s">
        <v>197</v>
      </c>
      <c r="F9809" s="100">
        <v>43405</v>
      </c>
      <c r="G9809" s="98">
        <v>12366.14</v>
      </c>
      <c r="H9809" s="98">
        <v>1162.4100000000001</v>
      </c>
    </row>
    <row r="9810" spans="1:8" x14ac:dyDescent="0.2">
      <c r="A9810" s="98" t="s">
        <v>71</v>
      </c>
      <c r="B9810" s="98" t="s">
        <v>55</v>
      </c>
      <c r="C9810" s="98" t="s">
        <v>82</v>
      </c>
      <c r="D9810" s="106">
        <v>43466</v>
      </c>
      <c r="E9810" s="98" t="s">
        <v>196</v>
      </c>
      <c r="F9810" s="100">
        <v>43405</v>
      </c>
      <c r="G9810" s="98">
        <v>557.73</v>
      </c>
      <c r="H9810" s="98">
        <v>52.48</v>
      </c>
    </row>
    <row r="9811" spans="1:8" x14ac:dyDescent="0.2">
      <c r="A9811" s="98" t="s">
        <v>71</v>
      </c>
      <c r="B9811" s="98" t="s">
        <v>55</v>
      </c>
      <c r="C9811" s="98" t="s">
        <v>82</v>
      </c>
      <c r="D9811" s="106">
        <v>43466</v>
      </c>
      <c r="E9811" s="98" t="s">
        <v>199</v>
      </c>
      <c r="F9811" s="100">
        <v>43405</v>
      </c>
      <c r="G9811" s="98">
        <v>12923.87</v>
      </c>
      <c r="H9811" s="98">
        <v>671.98</v>
      </c>
    </row>
    <row r="9812" spans="1:8" x14ac:dyDescent="0.2">
      <c r="A9812" s="98" t="s">
        <v>71</v>
      </c>
      <c r="B9812" s="98" t="s">
        <v>55</v>
      </c>
      <c r="C9812" s="98" t="s">
        <v>81</v>
      </c>
      <c r="D9812" s="106">
        <v>43466</v>
      </c>
      <c r="E9812" s="98" t="s">
        <v>199</v>
      </c>
      <c r="F9812" s="100">
        <v>43405</v>
      </c>
      <c r="G9812" s="98">
        <v>106397.57</v>
      </c>
      <c r="H9812" s="98">
        <v>3723.97</v>
      </c>
    </row>
    <row r="9813" spans="1:8" x14ac:dyDescent="0.2">
      <c r="A9813" s="98" t="s">
        <v>71</v>
      </c>
      <c r="B9813" s="98" t="s">
        <v>55</v>
      </c>
      <c r="C9813" s="98" t="s">
        <v>82</v>
      </c>
      <c r="D9813" s="106">
        <v>43466</v>
      </c>
      <c r="E9813" s="98" t="s">
        <v>198</v>
      </c>
      <c r="F9813" s="100">
        <v>43405</v>
      </c>
      <c r="G9813" s="98">
        <v>36991.449999999997</v>
      </c>
      <c r="H9813" s="98">
        <v>-1923.56</v>
      </c>
    </row>
    <row r="9814" spans="1:8" x14ac:dyDescent="0.2">
      <c r="A9814" s="98" t="s">
        <v>71</v>
      </c>
      <c r="B9814" s="98" t="s">
        <v>55</v>
      </c>
      <c r="C9814" s="98" t="s">
        <v>82</v>
      </c>
      <c r="D9814" s="106">
        <v>43466</v>
      </c>
      <c r="E9814" s="98" t="s">
        <v>197</v>
      </c>
      <c r="F9814" s="100">
        <v>43405</v>
      </c>
      <c r="G9814" s="98">
        <v>35395.14</v>
      </c>
      <c r="H9814" s="98">
        <v>3327.13</v>
      </c>
    </row>
    <row r="9815" spans="1:8" x14ac:dyDescent="0.2">
      <c r="A9815" s="98" t="s">
        <v>71</v>
      </c>
      <c r="B9815" s="98" t="s">
        <v>55</v>
      </c>
      <c r="C9815" s="98" t="s">
        <v>82</v>
      </c>
      <c r="D9815" s="106">
        <v>43466</v>
      </c>
      <c r="E9815" s="98" t="s">
        <v>196</v>
      </c>
      <c r="F9815" s="100">
        <v>43405</v>
      </c>
      <c r="G9815" s="98">
        <v>1596.31</v>
      </c>
      <c r="H9815" s="98">
        <v>150.06</v>
      </c>
    </row>
    <row r="9816" spans="1:8" x14ac:dyDescent="0.2">
      <c r="A9816" s="98" t="s">
        <v>71</v>
      </c>
      <c r="B9816" s="98" t="s">
        <v>55</v>
      </c>
      <c r="C9816" s="98" t="s">
        <v>82</v>
      </c>
      <c r="D9816" s="106">
        <v>43466</v>
      </c>
      <c r="E9816" s="98" t="s">
        <v>199</v>
      </c>
      <c r="F9816" s="100">
        <v>43405</v>
      </c>
      <c r="G9816" s="98">
        <v>36991.449999999997</v>
      </c>
      <c r="H9816" s="98">
        <v>1923.56</v>
      </c>
    </row>
    <row r="9817" spans="1:8" x14ac:dyDescent="0.2">
      <c r="A9817" s="98" t="s">
        <v>71</v>
      </c>
      <c r="B9817" s="98" t="s">
        <v>54</v>
      </c>
      <c r="C9817" s="98" t="s">
        <v>80</v>
      </c>
      <c r="D9817" s="106">
        <v>43466</v>
      </c>
      <c r="E9817" s="98" t="s">
        <v>198</v>
      </c>
      <c r="F9817" s="100">
        <v>43405</v>
      </c>
      <c r="G9817" s="98">
        <v>90.62</v>
      </c>
      <c r="H9817" s="98">
        <v>-6.44</v>
      </c>
    </row>
    <row r="9818" spans="1:8" x14ac:dyDescent="0.2">
      <c r="A9818" s="98" t="s">
        <v>71</v>
      </c>
      <c r="B9818" s="98" t="s">
        <v>54</v>
      </c>
      <c r="C9818" s="98" t="s">
        <v>80</v>
      </c>
      <c r="D9818" s="106">
        <v>43466</v>
      </c>
      <c r="E9818" s="98" t="s">
        <v>193</v>
      </c>
      <c r="F9818" s="100">
        <v>43405</v>
      </c>
      <c r="G9818" s="98">
        <v>86.71</v>
      </c>
      <c r="H9818" s="98">
        <v>11.45</v>
      </c>
    </row>
    <row r="9819" spans="1:8" x14ac:dyDescent="0.2">
      <c r="A9819" s="98" t="s">
        <v>71</v>
      </c>
      <c r="B9819" s="98" t="s">
        <v>54</v>
      </c>
      <c r="C9819" s="98" t="s">
        <v>80</v>
      </c>
      <c r="D9819" s="106">
        <v>43466</v>
      </c>
      <c r="E9819" s="98" t="s">
        <v>192</v>
      </c>
      <c r="F9819" s="100">
        <v>43405</v>
      </c>
      <c r="G9819" s="98">
        <v>3.91</v>
      </c>
      <c r="H9819" s="98">
        <v>0.52</v>
      </c>
    </row>
    <row r="9820" spans="1:8" x14ac:dyDescent="0.2">
      <c r="A9820" s="98" t="s">
        <v>71</v>
      </c>
      <c r="B9820" s="98" t="s">
        <v>54</v>
      </c>
      <c r="C9820" s="98" t="s">
        <v>80</v>
      </c>
      <c r="D9820" s="106">
        <v>43466</v>
      </c>
      <c r="E9820" s="98" t="s">
        <v>199</v>
      </c>
      <c r="F9820" s="100">
        <v>43405</v>
      </c>
      <c r="G9820" s="98">
        <v>90.62</v>
      </c>
      <c r="H9820" s="98">
        <v>6.44</v>
      </c>
    </row>
    <row r="9821" spans="1:8" x14ac:dyDescent="0.2">
      <c r="A9821" s="98" t="s">
        <v>71</v>
      </c>
      <c r="B9821" s="98" t="s">
        <v>54</v>
      </c>
      <c r="C9821" s="98" t="s">
        <v>81</v>
      </c>
      <c r="D9821" s="106">
        <v>43466</v>
      </c>
      <c r="E9821" s="98" t="s">
        <v>198</v>
      </c>
      <c r="F9821" s="100">
        <v>43405</v>
      </c>
      <c r="G9821" s="98">
        <v>382.65</v>
      </c>
      <c r="H9821" s="98">
        <v>-13.39</v>
      </c>
    </row>
    <row r="9822" spans="1:8" x14ac:dyDescent="0.2">
      <c r="A9822" s="98" t="s">
        <v>71</v>
      </c>
      <c r="B9822" s="98" t="s">
        <v>54</v>
      </c>
      <c r="C9822" s="98" t="s">
        <v>81</v>
      </c>
      <c r="D9822" s="106">
        <v>43466</v>
      </c>
      <c r="E9822" s="98" t="s">
        <v>195</v>
      </c>
      <c r="F9822" s="100">
        <v>43405</v>
      </c>
      <c r="G9822" s="98">
        <v>366.14</v>
      </c>
      <c r="H9822" s="98">
        <v>23.8</v>
      </c>
    </row>
    <row r="9823" spans="1:8" x14ac:dyDescent="0.2">
      <c r="A9823" s="98" t="s">
        <v>71</v>
      </c>
      <c r="B9823" s="98" t="s">
        <v>54</v>
      </c>
      <c r="C9823" s="98" t="s">
        <v>81</v>
      </c>
      <c r="D9823" s="106">
        <v>43466</v>
      </c>
      <c r="E9823" s="98" t="s">
        <v>194</v>
      </c>
      <c r="F9823" s="100">
        <v>43405</v>
      </c>
      <c r="G9823" s="98">
        <v>16.510000000000002</v>
      </c>
      <c r="H9823" s="98">
        <v>1.07</v>
      </c>
    </row>
    <row r="9824" spans="1:8" x14ac:dyDescent="0.2">
      <c r="A9824" s="98" t="s">
        <v>71</v>
      </c>
      <c r="B9824" s="98" t="s">
        <v>54</v>
      </c>
      <c r="C9824" s="98" t="s">
        <v>81</v>
      </c>
      <c r="D9824" s="106">
        <v>43466</v>
      </c>
      <c r="E9824" s="98" t="s">
        <v>199</v>
      </c>
      <c r="F9824" s="100">
        <v>43405</v>
      </c>
      <c r="G9824" s="98">
        <v>382.65</v>
      </c>
      <c r="H9824" s="98">
        <v>13.39</v>
      </c>
    </row>
    <row r="9825" spans="1:8" x14ac:dyDescent="0.2">
      <c r="A9825" s="98" t="s">
        <v>71</v>
      </c>
      <c r="B9825" s="98" t="s">
        <v>54</v>
      </c>
      <c r="C9825" s="98" t="s">
        <v>82</v>
      </c>
      <c r="D9825" s="106">
        <v>43466</v>
      </c>
      <c r="E9825" s="98" t="s">
        <v>198</v>
      </c>
      <c r="F9825" s="100">
        <v>43405</v>
      </c>
      <c r="G9825" s="98">
        <v>76.45</v>
      </c>
      <c r="H9825" s="98">
        <v>-3.97</v>
      </c>
    </row>
    <row r="9826" spans="1:8" x14ac:dyDescent="0.2">
      <c r="A9826" s="98" t="s">
        <v>71</v>
      </c>
      <c r="B9826" s="98" t="s">
        <v>54</v>
      </c>
      <c r="C9826" s="98" t="s">
        <v>82</v>
      </c>
      <c r="D9826" s="106">
        <v>43466</v>
      </c>
      <c r="E9826" s="98" t="s">
        <v>197</v>
      </c>
      <c r="F9826" s="100">
        <v>43405</v>
      </c>
      <c r="G9826" s="98">
        <v>73.150000000000006</v>
      </c>
      <c r="H9826" s="98">
        <v>6.88</v>
      </c>
    </row>
    <row r="9827" spans="1:8" x14ac:dyDescent="0.2">
      <c r="A9827" s="98" t="s">
        <v>71</v>
      </c>
      <c r="B9827" s="98" t="s">
        <v>54</v>
      </c>
      <c r="C9827" s="98" t="s">
        <v>82</v>
      </c>
      <c r="D9827" s="106">
        <v>43466</v>
      </c>
      <c r="E9827" s="98" t="s">
        <v>196</v>
      </c>
      <c r="F9827" s="100">
        <v>43405</v>
      </c>
      <c r="G9827" s="98">
        <v>3.3</v>
      </c>
      <c r="H9827" s="98">
        <v>0.31</v>
      </c>
    </row>
    <row r="9828" spans="1:8" x14ac:dyDescent="0.2">
      <c r="A9828" s="98" t="s">
        <v>71</v>
      </c>
      <c r="B9828" s="98" t="s">
        <v>54</v>
      </c>
      <c r="C9828" s="98" t="s">
        <v>82</v>
      </c>
      <c r="D9828" s="106">
        <v>43466</v>
      </c>
      <c r="E9828" s="98" t="s">
        <v>199</v>
      </c>
      <c r="F9828" s="100">
        <v>43405</v>
      </c>
      <c r="G9828" s="98">
        <v>76.45</v>
      </c>
      <c r="H9828" s="98">
        <v>3.97</v>
      </c>
    </row>
    <row r="9829" spans="1:8" x14ac:dyDescent="0.2">
      <c r="A9829" s="98" t="s">
        <v>71</v>
      </c>
      <c r="B9829" s="98" t="s">
        <v>54</v>
      </c>
      <c r="C9829" s="98" t="s">
        <v>80</v>
      </c>
      <c r="D9829" s="106">
        <v>43466</v>
      </c>
      <c r="E9829" s="98" t="s">
        <v>198</v>
      </c>
      <c r="F9829" s="100">
        <v>43405</v>
      </c>
      <c r="G9829" s="98">
        <v>54.04</v>
      </c>
      <c r="H9829" s="98">
        <v>-3.84</v>
      </c>
    </row>
    <row r="9830" spans="1:8" x14ac:dyDescent="0.2">
      <c r="A9830" s="98" t="s">
        <v>71</v>
      </c>
      <c r="B9830" s="98" t="s">
        <v>54</v>
      </c>
      <c r="C9830" s="98" t="s">
        <v>80</v>
      </c>
      <c r="D9830" s="106">
        <v>43466</v>
      </c>
      <c r="E9830" s="98" t="s">
        <v>193</v>
      </c>
      <c r="F9830" s="100">
        <v>43405</v>
      </c>
      <c r="G9830" s="98">
        <v>51.71</v>
      </c>
      <c r="H9830" s="98">
        <v>6.83</v>
      </c>
    </row>
    <row r="9831" spans="1:8" x14ac:dyDescent="0.2">
      <c r="A9831" s="98" t="s">
        <v>71</v>
      </c>
      <c r="B9831" s="98" t="s">
        <v>54</v>
      </c>
      <c r="C9831" s="98" t="s">
        <v>80</v>
      </c>
      <c r="D9831" s="106">
        <v>43466</v>
      </c>
      <c r="E9831" s="98" t="s">
        <v>192</v>
      </c>
      <c r="F9831" s="100">
        <v>43405</v>
      </c>
      <c r="G9831" s="98">
        <v>2.33</v>
      </c>
      <c r="H9831" s="98">
        <v>0.31</v>
      </c>
    </row>
    <row r="9832" spans="1:8" x14ac:dyDescent="0.2">
      <c r="A9832" s="98" t="s">
        <v>71</v>
      </c>
      <c r="B9832" s="98" t="s">
        <v>54</v>
      </c>
      <c r="C9832" s="98" t="s">
        <v>80</v>
      </c>
      <c r="D9832" s="106">
        <v>43466</v>
      </c>
      <c r="E9832" s="98" t="s">
        <v>199</v>
      </c>
      <c r="F9832" s="100">
        <v>43405</v>
      </c>
      <c r="G9832" s="98">
        <v>54.04</v>
      </c>
      <c r="H9832" s="98">
        <v>3.84</v>
      </c>
    </row>
    <row r="9833" spans="1:8" x14ac:dyDescent="0.2">
      <c r="A9833" s="98" t="s">
        <v>71</v>
      </c>
      <c r="B9833" s="98" t="s">
        <v>54</v>
      </c>
      <c r="C9833" s="98" t="s">
        <v>81</v>
      </c>
      <c r="D9833" s="106">
        <v>43466</v>
      </c>
      <c r="E9833" s="98" t="s">
        <v>198</v>
      </c>
      <c r="F9833" s="100">
        <v>43405</v>
      </c>
      <c r="G9833" s="98">
        <v>215.42</v>
      </c>
      <c r="H9833" s="98">
        <v>-7.54</v>
      </c>
    </row>
    <row r="9834" spans="1:8" x14ac:dyDescent="0.2">
      <c r="A9834" s="98" t="s">
        <v>71</v>
      </c>
      <c r="B9834" s="98" t="s">
        <v>54</v>
      </c>
      <c r="C9834" s="98" t="s">
        <v>81</v>
      </c>
      <c r="D9834" s="106">
        <v>43466</v>
      </c>
      <c r="E9834" s="98" t="s">
        <v>195</v>
      </c>
      <c r="F9834" s="100">
        <v>43405</v>
      </c>
      <c r="G9834" s="98">
        <v>206.12</v>
      </c>
      <c r="H9834" s="98">
        <v>13.4</v>
      </c>
    </row>
    <row r="9835" spans="1:8" x14ac:dyDescent="0.2">
      <c r="A9835" s="98" t="s">
        <v>71</v>
      </c>
      <c r="B9835" s="98" t="s">
        <v>54</v>
      </c>
      <c r="C9835" s="98" t="s">
        <v>81</v>
      </c>
      <c r="D9835" s="106">
        <v>43466</v>
      </c>
      <c r="E9835" s="98" t="s">
        <v>194</v>
      </c>
      <c r="F9835" s="100">
        <v>43405</v>
      </c>
      <c r="G9835" s="98">
        <v>9.3000000000000007</v>
      </c>
      <c r="H9835" s="98">
        <v>0.6</v>
      </c>
    </row>
    <row r="9836" spans="1:8" x14ac:dyDescent="0.2">
      <c r="A9836" s="98" t="s">
        <v>71</v>
      </c>
      <c r="B9836" s="98" t="s">
        <v>54</v>
      </c>
      <c r="C9836" s="98" t="s">
        <v>81</v>
      </c>
      <c r="D9836" s="106">
        <v>43466</v>
      </c>
      <c r="E9836" s="98" t="s">
        <v>199</v>
      </c>
      <c r="F9836" s="100">
        <v>43405</v>
      </c>
      <c r="G9836" s="98">
        <v>215.42</v>
      </c>
      <c r="H9836" s="98">
        <v>7.54</v>
      </c>
    </row>
    <row r="9837" spans="1:8" x14ac:dyDescent="0.2">
      <c r="A9837" s="98" t="s">
        <v>71</v>
      </c>
      <c r="B9837" s="98" t="s">
        <v>54</v>
      </c>
      <c r="C9837" s="98" t="s">
        <v>82</v>
      </c>
      <c r="D9837" s="106">
        <v>43466</v>
      </c>
      <c r="E9837" s="98" t="s">
        <v>198</v>
      </c>
      <c r="F9837" s="100">
        <v>43405</v>
      </c>
      <c r="G9837" s="98">
        <v>49.3</v>
      </c>
      <c r="H9837" s="98">
        <v>-2.56</v>
      </c>
    </row>
    <row r="9838" spans="1:8" x14ac:dyDescent="0.2">
      <c r="A9838" s="98" t="s">
        <v>71</v>
      </c>
      <c r="B9838" s="98" t="s">
        <v>54</v>
      </c>
      <c r="C9838" s="98" t="s">
        <v>82</v>
      </c>
      <c r="D9838" s="106">
        <v>43466</v>
      </c>
      <c r="E9838" s="98" t="s">
        <v>197</v>
      </c>
      <c r="F9838" s="100">
        <v>43405</v>
      </c>
      <c r="G9838" s="98">
        <v>47.17</v>
      </c>
      <c r="H9838" s="98">
        <v>4.43</v>
      </c>
    </row>
    <row r="9839" spans="1:8" x14ac:dyDescent="0.2">
      <c r="A9839" s="98" t="s">
        <v>71</v>
      </c>
      <c r="B9839" s="98" t="s">
        <v>54</v>
      </c>
      <c r="C9839" s="98" t="s">
        <v>82</v>
      </c>
      <c r="D9839" s="106">
        <v>43466</v>
      </c>
      <c r="E9839" s="98" t="s">
        <v>196</v>
      </c>
      <c r="F9839" s="100">
        <v>43405</v>
      </c>
      <c r="G9839" s="98">
        <v>2.13</v>
      </c>
      <c r="H9839" s="98">
        <v>0.2</v>
      </c>
    </row>
    <row r="9840" spans="1:8" x14ac:dyDescent="0.2">
      <c r="A9840" s="98" t="s">
        <v>71</v>
      </c>
      <c r="B9840" s="98" t="s">
        <v>54</v>
      </c>
      <c r="C9840" s="98" t="s">
        <v>82</v>
      </c>
      <c r="D9840" s="106">
        <v>43466</v>
      </c>
      <c r="E9840" s="98" t="s">
        <v>199</v>
      </c>
      <c r="F9840" s="100">
        <v>43405</v>
      </c>
      <c r="G9840" s="98">
        <v>49.3</v>
      </c>
      <c r="H9840" s="98">
        <v>2.56</v>
      </c>
    </row>
    <row r="9841" spans="1:8" x14ac:dyDescent="0.2">
      <c r="A9841" s="98" t="s">
        <v>71</v>
      </c>
      <c r="B9841" s="98" t="s">
        <v>55</v>
      </c>
      <c r="C9841" s="98" t="s">
        <v>81</v>
      </c>
      <c r="D9841" s="106">
        <v>43101</v>
      </c>
      <c r="E9841" s="98" t="s">
        <v>195</v>
      </c>
      <c r="F9841" s="100">
        <v>43101</v>
      </c>
      <c r="G9841" s="98">
        <v>0.12</v>
      </c>
      <c r="H9841" s="98">
        <v>0.01</v>
      </c>
    </row>
    <row r="9842" spans="1:8" x14ac:dyDescent="0.2">
      <c r="A9842" s="98" t="s">
        <v>71</v>
      </c>
      <c r="B9842" s="98" t="s">
        <v>55</v>
      </c>
      <c r="C9842" s="98" t="s">
        <v>81</v>
      </c>
      <c r="D9842" s="106">
        <v>43101</v>
      </c>
      <c r="E9842" s="98" t="s">
        <v>194</v>
      </c>
      <c r="F9842" s="100">
        <v>43101</v>
      </c>
      <c r="G9842" s="98">
        <v>0.01</v>
      </c>
      <c r="H9842" s="98">
        <v>0</v>
      </c>
    </row>
    <row r="9843" spans="1:8" x14ac:dyDescent="0.2">
      <c r="A9843" s="98" t="s">
        <v>71</v>
      </c>
      <c r="B9843" s="98" t="s">
        <v>55</v>
      </c>
      <c r="C9843" s="98" t="s">
        <v>81</v>
      </c>
      <c r="D9843" s="106">
        <v>43101</v>
      </c>
      <c r="E9843" s="98" t="s">
        <v>199</v>
      </c>
      <c r="F9843" s="100">
        <v>43101</v>
      </c>
      <c r="G9843" s="98">
        <v>0.13</v>
      </c>
      <c r="H9843" s="98">
        <v>0</v>
      </c>
    </row>
    <row r="9844" spans="1:8" x14ac:dyDescent="0.2">
      <c r="A9844" s="98" t="s">
        <v>71</v>
      </c>
      <c r="B9844" s="98" t="s">
        <v>55</v>
      </c>
      <c r="C9844" s="98" t="s">
        <v>81</v>
      </c>
      <c r="D9844" s="106">
        <v>43101</v>
      </c>
      <c r="E9844" s="98" t="s">
        <v>198</v>
      </c>
      <c r="F9844" s="100">
        <v>43101</v>
      </c>
      <c r="G9844" s="98">
        <v>0.13</v>
      </c>
      <c r="H9844" s="98">
        <v>0</v>
      </c>
    </row>
    <row r="9845" spans="1:8" x14ac:dyDescent="0.2">
      <c r="A9845" s="98" t="s">
        <v>71</v>
      </c>
      <c r="B9845" s="98" t="s">
        <v>55</v>
      </c>
      <c r="C9845" s="98" t="s">
        <v>82</v>
      </c>
      <c r="D9845" s="106">
        <v>43101</v>
      </c>
      <c r="E9845" s="98" t="s">
        <v>199</v>
      </c>
      <c r="F9845" s="100">
        <v>43101</v>
      </c>
      <c r="G9845" s="98">
        <v>0.32</v>
      </c>
      <c r="H9845" s="98">
        <v>0.01</v>
      </c>
    </row>
    <row r="9846" spans="1:8" x14ac:dyDescent="0.2">
      <c r="A9846" s="98" t="s">
        <v>71</v>
      </c>
      <c r="B9846" s="98" t="s">
        <v>55</v>
      </c>
      <c r="C9846" s="98" t="s">
        <v>82</v>
      </c>
      <c r="D9846" s="106">
        <v>43101</v>
      </c>
      <c r="E9846" s="98" t="s">
        <v>198</v>
      </c>
      <c r="F9846" s="100">
        <v>43101</v>
      </c>
      <c r="G9846" s="98">
        <v>0.32</v>
      </c>
      <c r="H9846" s="98">
        <v>-0.01</v>
      </c>
    </row>
    <row r="9847" spans="1:8" x14ac:dyDescent="0.2">
      <c r="A9847" s="98" t="s">
        <v>71</v>
      </c>
      <c r="B9847" s="98" t="s">
        <v>55</v>
      </c>
      <c r="C9847" s="98" t="s">
        <v>82</v>
      </c>
      <c r="D9847" s="106">
        <v>43101</v>
      </c>
      <c r="E9847" s="98" t="s">
        <v>197</v>
      </c>
      <c r="F9847" s="100">
        <v>43101</v>
      </c>
      <c r="G9847" s="98">
        <v>0.31</v>
      </c>
      <c r="H9847" s="98">
        <v>0.03</v>
      </c>
    </row>
    <row r="9848" spans="1:8" x14ac:dyDescent="0.2">
      <c r="A9848" s="98" t="s">
        <v>71</v>
      </c>
      <c r="B9848" s="98" t="s">
        <v>55</v>
      </c>
      <c r="C9848" s="98" t="s">
        <v>82</v>
      </c>
      <c r="D9848" s="106">
        <v>43101</v>
      </c>
      <c r="E9848" s="98" t="s">
        <v>196</v>
      </c>
      <c r="F9848" s="100">
        <v>43101</v>
      </c>
      <c r="G9848" s="98">
        <v>0.01</v>
      </c>
      <c r="H9848" s="98">
        <v>0</v>
      </c>
    </row>
    <row r="9849" spans="1:8" x14ac:dyDescent="0.2">
      <c r="A9849" s="98" t="s">
        <v>71</v>
      </c>
      <c r="B9849" s="98" t="s">
        <v>55</v>
      </c>
      <c r="C9849" s="98" t="s">
        <v>82</v>
      </c>
      <c r="D9849" s="106">
        <v>43101</v>
      </c>
      <c r="E9849" s="98" t="s">
        <v>199</v>
      </c>
      <c r="F9849" s="100">
        <v>43101</v>
      </c>
      <c r="G9849" s="98">
        <v>28.03</v>
      </c>
      <c r="H9849" s="98">
        <v>0.98</v>
      </c>
    </row>
    <row r="9850" spans="1:8" x14ac:dyDescent="0.2">
      <c r="A9850" s="98" t="s">
        <v>71</v>
      </c>
      <c r="B9850" s="98" t="s">
        <v>55</v>
      </c>
      <c r="C9850" s="98" t="s">
        <v>82</v>
      </c>
      <c r="D9850" s="106">
        <v>43101</v>
      </c>
      <c r="E9850" s="98" t="s">
        <v>198</v>
      </c>
      <c r="F9850" s="100">
        <v>43101</v>
      </c>
      <c r="G9850" s="98">
        <v>28.03</v>
      </c>
      <c r="H9850" s="98">
        <v>-0.98</v>
      </c>
    </row>
    <row r="9851" spans="1:8" x14ac:dyDescent="0.2">
      <c r="A9851" s="98" t="s">
        <v>71</v>
      </c>
      <c r="B9851" s="98" t="s">
        <v>55</v>
      </c>
      <c r="C9851" s="98" t="s">
        <v>82</v>
      </c>
      <c r="D9851" s="106">
        <v>43101</v>
      </c>
      <c r="E9851" s="98" t="s">
        <v>197</v>
      </c>
      <c r="F9851" s="100">
        <v>43101</v>
      </c>
      <c r="G9851" s="98">
        <v>26.85</v>
      </c>
      <c r="H9851" s="98">
        <v>2.58</v>
      </c>
    </row>
    <row r="9852" spans="1:8" x14ac:dyDescent="0.2">
      <c r="A9852" s="98" t="s">
        <v>71</v>
      </c>
      <c r="B9852" s="98" t="s">
        <v>55</v>
      </c>
      <c r="C9852" s="98" t="s">
        <v>82</v>
      </c>
      <c r="D9852" s="106">
        <v>43101</v>
      </c>
      <c r="E9852" s="98" t="s">
        <v>196</v>
      </c>
      <c r="F9852" s="100">
        <v>43101</v>
      </c>
      <c r="G9852" s="98">
        <v>1.18</v>
      </c>
      <c r="H9852" s="98">
        <v>0</v>
      </c>
    </row>
    <row r="9853" spans="1:8" x14ac:dyDescent="0.2">
      <c r="A9853" s="98" t="s">
        <v>71</v>
      </c>
      <c r="B9853" s="98" t="s">
        <v>55</v>
      </c>
      <c r="C9853" s="98" t="s">
        <v>81</v>
      </c>
      <c r="D9853" s="106">
        <v>43101</v>
      </c>
      <c r="E9853" s="98" t="s">
        <v>198</v>
      </c>
      <c r="F9853" s="100">
        <v>43101</v>
      </c>
      <c r="G9853" s="98">
        <v>27.54</v>
      </c>
      <c r="H9853" s="98">
        <v>-0.64</v>
      </c>
    </row>
    <row r="9854" spans="1:8" x14ac:dyDescent="0.2">
      <c r="A9854" s="98" t="s">
        <v>71</v>
      </c>
      <c r="B9854" s="98" t="s">
        <v>55</v>
      </c>
      <c r="C9854" s="98" t="s">
        <v>81</v>
      </c>
      <c r="D9854" s="106">
        <v>43101</v>
      </c>
      <c r="E9854" s="98" t="s">
        <v>195</v>
      </c>
      <c r="F9854" s="100">
        <v>43101</v>
      </c>
      <c r="G9854" s="98">
        <v>26.42</v>
      </c>
      <c r="H9854" s="98">
        <v>1.73</v>
      </c>
    </row>
    <row r="9855" spans="1:8" x14ac:dyDescent="0.2">
      <c r="A9855" s="98" t="s">
        <v>71</v>
      </c>
      <c r="B9855" s="98" t="s">
        <v>55</v>
      </c>
      <c r="C9855" s="98" t="s">
        <v>81</v>
      </c>
      <c r="D9855" s="106">
        <v>43101</v>
      </c>
      <c r="E9855" s="98" t="s">
        <v>194</v>
      </c>
      <c r="F9855" s="100">
        <v>43101</v>
      </c>
      <c r="G9855" s="98">
        <v>1.1200000000000001</v>
      </c>
      <c r="H9855" s="98">
        <v>0</v>
      </c>
    </row>
    <row r="9856" spans="1:8" x14ac:dyDescent="0.2">
      <c r="A9856" s="98" t="s">
        <v>71</v>
      </c>
      <c r="B9856" s="98" t="s">
        <v>55</v>
      </c>
      <c r="C9856" s="98" t="s">
        <v>81</v>
      </c>
      <c r="D9856" s="106">
        <v>43101</v>
      </c>
      <c r="E9856" s="98" t="s">
        <v>199</v>
      </c>
      <c r="F9856" s="100">
        <v>43101</v>
      </c>
      <c r="G9856" s="98">
        <v>27.54</v>
      </c>
      <c r="H9856" s="98">
        <v>0.64</v>
      </c>
    </row>
    <row r="9857" spans="1:8" x14ac:dyDescent="0.2">
      <c r="A9857" s="98" t="s">
        <v>71</v>
      </c>
      <c r="B9857" s="98" t="s">
        <v>55</v>
      </c>
      <c r="C9857" s="98" t="s">
        <v>82</v>
      </c>
      <c r="D9857" s="106">
        <v>43101</v>
      </c>
      <c r="E9857" s="98" t="s">
        <v>197</v>
      </c>
      <c r="F9857" s="100">
        <v>43101</v>
      </c>
      <c r="G9857" s="98">
        <v>17.16</v>
      </c>
      <c r="H9857" s="98">
        <v>1.58</v>
      </c>
    </row>
    <row r="9858" spans="1:8" x14ac:dyDescent="0.2">
      <c r="A9858" s="98" t="s">
        <v>71</v>
      </c>
      <c r="B9858" s="98" t="s">
        <v>55</v>
      </c>
      <c r="C9858" s="98" t="s">
        <v>82</v>
      </c>
      <c r="D9858" s="106">
        <v>43132</v>
      </c>
      <c r="E9858" s="98" t="s">
        <v>196</v>
      </c>
      <c r="F9858" s="100">
        <v>43101</v>
      </c>
      <c r="G9858" s="98">
        <v>152.27000000000001</v>
      </c>
      <c r="H9858" s="98">
        <v>14.47</v>
      </c>
    </row>
    <row r="9859" spans="1:8" x14ac:dyDescent="0.2">
      <c r="A9859" s="98" t="s">
        <v>71</v>
      </c>
      <c r="B9859" s="98" t="s">
        <v>55</v>
      </c>
      <c r="C9859" s="98" t="s">
        <v>82</v>
      </c>
      <c r="D9859" s="106">
        <v>43132</v>
      </c>
      <c r="E9859" s="98" t="s">
        <v>199</v>
      </c>
      <c r="F9859" s="100">
        <v>43101</v>
      </c>
      <c r="G9859" s="98">
        <v>3528.43</v>
      </c>
      <c r="H9859" s="98">
        <v>134.07</v>
      </c>
    </row>
    <row r="9860" spans="1:8" x14ac:dyDescent="0.2">
      <c r="A9860" s="98" t="s">
        <v>71</v>
      </c>
      <c r="B9860" s="98" t="s">
        <v>55</v>
      </c>
      <c r="C9860" s="98" t="s">
        <v>80</v>
      </c>
      <c r="D9860" s="106">
        <v>43132</v>
      </c>
      <c r="E9860" s="98" t="s">
        <v>198</v>
      </c>
      <c r="F9860" s="100">
        <v>43101</v>
      </c>
      <c r="G9860" s="98">
        <v>14192.31</v>
      </c>
      <c r="H9860" s="98">
        <v>-752.2</v>
      </c>
    </row>
    <row r="9861" spans="1:8" x14ac:dyDescent="0.2">
      <c r="A9861" s="98" t="s">
        <v>71</v>
      </c>
      <c r="B9861" s="98" t="s">
        <v>55</v>
      </c>
      <c r="C9861" s="98" t="s">
        <v>80</v>
      </c>
      <c r="D9861" s="106">
        <v>43132</v>
      </c>
      <c r="E9861" s="98" t="s">
        <v>193</v>
      </c>
      <c r="F9861" s="100">
        <v>43101</v>
      </c>
      <c r="G9861" s="98">
        <v>13579.85</v>
      </c>
      <c r="H9861" s="98">
        <v>1792.53</v>
      </c>
    </row>
    <row r="9862" spans="1:8" x14ac:dyDescent="0.2">
      <c r="A9862" s="98" t="s">
        <v>71</v>
      </c>
      <c r="B9862" s="98" t="s">
        <v>55</v>
      </c>
      <c r="C9862" s="98" t="s">
        <v>80</v>
      </c>
      <c r="D9862" s="106">
        <v>43132</v>
      </c>
      <c r="E9862" s="98" t="s">
        <v>192</v>
      </c>
      <c r="F9862" s="100">
        <v>43101</v>
      </c>
      <c r="G9862" s="98">
        <v>612.46</v>
      </c>
      <c r="H9862" s="98">
        <v>80.84</v>
      </c>
    </row>
    <row r="9863" spans="1:8" x14ac:dyDescent="0.2">
      <c r="A9863" s="98" t="s">
        <v>71</v>
      </c>
      <c r="B9863" s="98" t="s">
        <v>55</v>
      </c>
      <c r="C9863" s="98" t="s">
        <v>80</v>
      </c>
      <c r="D9863" s="106">
        <v>43132</v>
      </c>
      <c r="E9863" s="98" t="s">
        <v>199</v>
      </c>
      <c r="F9863" s="100">
        <v>43101</v>
      </c>
      <c r="G9863" s="98">
        <v>14192.31</v>
      </c>
      <c r="H9863" s="98">
        <v>752.2</v>
      </c>
    </row>
    <row r="9864" spans="1:8" x14ac:dyDescent="0.2">
      <c r="A9864" s="98" t="s">
        <v>71</v>
      </c>
      <c r="B9864" s="98" t="s">
        <v>55</v>
      </c>
      <c r="C9864" s="98" t="s">
        <v>81</v>
      </c>
      <c r="D9864" s="106">
        <v>43132</v>
      </c>
      <c r="E9864" s="98" t="s">
        <v>198</v>
      </c>
      <c r="F9864" s="100">
        <v>43101</v>
      </c>
      <c r="G9864" s="98">
        <v>35558.370000000003</v>
      </c>
      <c r="H9864" s="98">
        <v>-924.49</v>
      </c>
    </row>
    <row r="9865" spans="1:8" x14ac:dyDescent="0.2">
      <c r="A9865" s="98" t="s">
        <v>71</v>
      </c>
      <c r="B9865" s="98" t="s">
        <v>55</v>
      </c>
      <c r="C9865" s="98" t="s">
        <v>81</v>
      </c>
      <c r="D9865" s="106">
        <v>43132</v>
      </c>
      <c r="E9865" s="98" t="s">
        <v>195</v>
      </c>
      <c r="F9865" s="100">
        <v>43101</v>
      </c>
      <c r="G9865" s="98">
        <v>34023.910000000003</v>
      </c>
      <c r="H9865" s="98">
        <v>2211.56</v>
      </c>
    </row>
    <row r="9866" spans="1:8" x14ac:dyDescent="0.2">
      <c r="A9866" s="98" t="s">
        <v>71</v>
      </c>
      <c r="B9866" s="98" t="s">
        <v>55</v>
      </c>
      <c r="C9866" s="98" t="s">
        <v>81</v>
      </c>
      <c r="D9866" s="106">
        <v>43132</v>
      </c>
      <c r="E9866" s="98" t="s">
        <v>194</v>
      </c>
      <c r="F9866" s="100">
        <v>43101</v>
      </c>
      <c r="G9866" s="98">
        <v>1534.46</v>
      </c>
      <c r="H9866" s="98">
        <v>99.73</v>
      </c>
    </row>
    <row r="9867" spans="1:8" x14ac:dyDescent="0.2">
      <c r="A9867" s="98" t="s">
        <v>71</v>
      </c>
      <c r="B9867" s="98" t="s">
        <v>55</v>
      </c>
      <c r="C9867" s="98" t="s">
        <v>81</v>
      </c>
      <c r="D9867" s="106">
        <v>43132</v>
      </c>
      <c r="E9867" s="98" t="s">
        <v>199</v>
      </c>
      <c r="F9867" s="100">
        <v>43101</v>
      </c>
      <c r="G9867" s="98">
        <v>35558.370000000003</v>
      </c>
      <c r="H9867" s="98">
        <v>924.49</v>
      </c>
    </row>
    <row r="9868" spans="1:8" x14ac:dyDescent="0.2">
      <c r="A9868" s="98" t="s">
        <v>71</v>
      </c>
      <c r="B9868" s="98" t="s">
        <v>55</v>
      </c>
      <c r="C9868" s="98" t="s">
        <v>82</v>
      </c>
      <c r="D9868" s="106">
        <v>43132</v>
      </c>
      <c r="E9868" s="98" t="s">
        <v>198</v>
      </c>
      <c r="F9868" s="100">
        <v>43101</v>
      </c>
      <c r="G9868" s="98">
        <v>15404.99</v>
      </c>
      <c r="H9868" s="98">
        <v>-585.41999999999996</v>
      </c>
    </row>
    <row r="9869" spans="1:8" x14ac:dyDescent="0.2">
      <c r="A9869" s="98" t="s">
        <v>71</v>
      </c>
      <c r="B9869" s="98" t="s">
        <v>55</v>
      </c>
      <c r="C9869" s="98" t="s">
        <v>82</v>
      </c>
      <c r="D9869" s="106">
        <v>43132</v>
      </c>
      <c r="E9869" s="98" t="s">
        <v>197</v>
      </c>
      <c r="F9869" s="100">
        <v>43101</v>
      </c>
      <c r="G9869" s="98">
        <v>14740.22</v>
      </c>
      <c r="H9869" s="98">
        <v>1400.36</v>
      </c>
    </row>
    <row r="9870" spans="1:8" x14ac:dyDescent="0.2">
      <c r="A9870" s="98" t="s">
        <v>71</v>
      </c>
      <c r="B9870" s="98" t="s">
        <v>55</v>
      </c>
      <c r="C9870" s="98" t="s">
        <v>82</v>
      </c>
      <c r="D9870" s="106">
        <v>43132</v>
      </c>
      <c r="E9870" s="98" t="s">
        <v>196</v>
      </c>
      <c r="F9870" s="100">
        <v>43101</v>
      </c>
      <c r="G9870" s="98">
        <v>664.77</v>
      </c>
      <c r="H9870" s="98">
        <v>63.18</v>
      </c>
    </row>
    <row r="9871" spans="1:8" x14ac:dyDescent="0.2">
      <c r="A9871" s="98" t="s">
        <v>71</v>
      </c>
      <c r="B9871" s="98" t="s">
        <v>55</v>
      </c>
      <c r="C9871" s="98" t="s">
        <v>82</v>
      </c>
      <c r="D9871" s="106">
        <v>43132</v>
      </c>
      <c r="E9871" s="98" t="s">
        <v>199</v>
      </c>
      <c r="F9871" s="100">
        <v>43101</v>
      </c>
      <c r="G9871" s="98">
        <v>15404.99</v>
      </c>
      <c r="H9871" s="98">
        <v>585.41999999999996</v>
      </c>
    </row>
    <row r="9872" spans="1:8" x14ac:dyDescent="0.2">
      <c r="A9872" s="98" t="s">
        <v>71</v>
      </c>
      <c r="B9872" s="98" t="s">
        <v>55</v>
      </c>
      <c r="C9872" s="98" t="s">
        <v>80</v>
      </c>
      <c r="D9872" s="106">
        <v>43101</v>
      </c>
      <c r="E9872" s="98" t="s">
        <v>198</v>
      </c>
      <c r="F9872" s="100">
        <v>43101</v>
      </c>
      <c r="G9872" s="98">
        <v>51651.86</v>
      </c>
      <c r="H9872" s="98">
        <v>-2737.48</v>
      </c>
    </row>
    <row r="9873" spans="1:8" x14ac:dyDescent="0.2">
      <c r="A9873" s="98" t="s">
        <v>71</v>
      </c>
      <c r="B9873" s="98" t="s">
        <v>55</v>
      </c>
      <c r="C9873" s="98" t="s">
        <v>80</v>
      </c>
      <c r="D9873" s="106">
        <v>43101</v>
      </c>
      <c r="E9873" s="98" t="s">
        <v>193</v>
      </c>
      <c r="F9873" s="100">
        <v>43101</v>
      </c>
      <c r="G9873" s="98">
        <v>49422.85</v>
      </c>
      <c r="H9873" s="98">
        <v>6523.77</v>
      </c>
    </row>
    <row r="9874" spans="1:8" x14ac:dyDescent="0.2">
      <c r="A9874" s="98" t="s">
        <v>71</v>
      </c>
      <c r="B9874" s="98" t="s">
        <v>55</v>
      </c>
      <c r="C9874" s="98" t="s">
        <v>80</v>
      </c>
      <c r="D9874" s="106">
        <v>43101</v>
      </c>
      <c r="E9874" s="98" t="s">
        <v>192</v>
      </c>
      <c r="F9874" s="100">
        <v>43101</v>
      </c>
      <c r="G9874" s="98">
        <v>2229.0100000000002</v>
      </c>
      <c r="H9874" s="98">
        <v>294.18</v>
      </c>
    </row>
    <row r="9875" spans="1:8" x14ac:dyDescent="0.2">
      <c r="A9875" s="98" t="s">
        <v>71</v>
      </c>
      <c r="B9875" s="98" t="s">
        <v>55</v>
      </c>
      <c r="C9875" s="98" t="s">
        <v>80</v>
      </c>
      <c r="D9875" s="106">
        <v>43101</v>
      </c>
      <c r="E9875" s="98" t="s">
        <v>199</v>
      </c>
      <c r="F9875" s="100">
        <v>43101</v>
      </c>
      <c r="G9875" s="98">
        <v>51651.86</v>
      </c>
      <c r="H9875" s="98">
        <v>2737.48</v>
      </c>
    </row>
    <row r="9876" spans="1:8" x14ac:dyDescent="0.2">
      <c r="A9876" s="98" t="s">
        <v>71</v>
      </c>
      <c r="B9876" s="98" t="s">
        <v>55</v>
      </c>
      <c r="C9876" s="98" t="s">
        <v>81</v>
      </c>
      <c r="D9876" s="106">
        <v>43101</v>
      </c>
      <c r="E9876" s="98" t="s">
        <v>198</v>
      </c>
      <c r="F9876" s="100">
        <v>43101</v>
      </c>
      <c r="G9876" s="98">
        <v>174977.74</v>
      </c>
      <c r="H9876" s="98">
        <v>-4549.38</v>
      </c>
    </row>
    <row r="9877" spans="1:8" x14ac:dyDescent="0.2">
      <c r="A9877" s="98" t="s">
        <v>71</v>
      </c>
      <c r="B9877" s="98" t="s">
        <v>55</v>
      </c>
      <c r="C9877" s="98" t="s">
        <v>81</v>
      </c>
      <c r="D9877" s="106">
        <v>43101</v>
      </c>
      <c r="E9877" s="98" t="s">
        <v>195</v>
      </c>
      <c r="F9877" s="100">
        <v>43101</v>
      </c>
      <c r="G9877" s="98">
        <v>167426.81</v>
      </c>
      <c r="H9877" s="98">
        <v>10882.82</v>
      </c>
    </row>
    <row r="9878" spans="1:8" x14ac:dyDescent="0.2">
      <c r="A9878" s="98" t="s">
        <v>71</v>
      </c>
      <c r="B9878" s="98" t="s">
        <v>55</v>
      </c>
      <c r="C9878" s="98" t="s">
        <v>81</v>
      </c>
      <c r="D9878" s="106">
        <v>43101</v>
      </c>
      <c r="E9878" s="98" t="s">
        <v>194</v>
      </c>
      <c r="F9878" s="100">
        <v>43101</v>
      </c>
      <c r="G9878" s="98">
        <v>7550.93</v>
      </c>
      <c r="H9878" s="98">
        <v>490.74</v>
      </c>
    </row>
    <row r="9879" spans="1:8" x14ac:dyDescent="0.2">
      <c r="A9879" s="98" t="s">
        <v>71</v>
      </c>
      <c r="B9879" s="98" t="s">
        <v>55</v>
      </c>
      <c r="C9879" s="98" t="s">
        <v>81</v>
      </c>
      <c r="D9879" s="106">
        <v>43101</v>
      </c>
      <c r="E9879" s="98" t="s">
        <v>199</v>
      </c>
      <c r="F9879" s="100">
        <v>43101</v>
      </c>
      <c r="G9879" s="98">
        <v>174977.74</v>
      </c>
      <c r="H9879" s="98">
        <v>4549.38</v>
      </c>
    </row>
    <row r="9880" spans="1:8" x14ac:dyDescent="0.2">
      <c r="A9880" s="98" t="s">
        <v>71</v>
      </c>
      <c r="B9880" s="98" t="s">
        <v>55</v>
      </c>
      <c r="C9880" s="98" t="s">
        <v>82</v>
      </c>
      <c r="D9880" s="106">
        <v>43101</v>
      </c>
      <c r="E9880" s="98" t="s">
        <v>199</v>
      </c>
      <c r="F9880" s="100">
        <v>43101</v>
      </c>
      <c r="G9880" s="98">
        <v>54396.53</v>
      </c>
      <c r="H9880" s="98">
        <v>2067.09</v>
      </c>
    </row>
    <row r="9881" spans="1:8" x14ac:dyDescent="0.2">
      <c r="A9881" s="98" t="s">
        <v>71</v>
      </c>
      <c r="B9881" s="98" t="s">
        <v>55</v>
      </c>
      <c r="C9881" s="98" t="s">
        <v>82</v>
      </c>
      <c r="D9881" s="106">
        <v>43101</v>
      </c>
      <c r="E9881" s="98" t="s">
        <v>198</v>
      </c>
      <c r="F9881" s="100">
        <v>43101</v>
      </c>
      <c r="G9881" s="98">
        <v>54396.53</v>
      </c>
      <c r="H9881" s="98">
        <v>-2067.09</v>
      </c>
    </row>
    <row r="9882" spans="1:8" x14ac:dyDescent="0.2">
      <c r="A9882" s="98" t="s">
        <v>71</v>
      </c>
      <c r="B9882" s="98" t="s">
        <v>55</v>
      </c>
      <c r="C9882" s="98" t="s">
        <v>82</v>
      </c>
      <c r="D9882" s="106">
        <v>43101</v>
      </c>
      <c r="E9882" s="98" t="s">
        <v>197</v>
      </c>
      <c r="F9882" s="100">
        <v>43101</v>
      </c>
      <c r="G9882" s="98">
        <v>52049.17</v>
      </c>
      <c r="H9882" s="98">
        <v>4944.63</v>
      </c>
    </row>
    <row r="9883" spans="1:8" x14ac:dyDescent="0.2">
      <c r="A9883" s="98" t="s">
        <v>71</v>
      </c>
      <c r="B9883" s="98" t="s">
        <v>55</v>
      </c>
      <c r="C9883" s="98" t="s">
        <v>82</v>
      </c>
      <c r="D9883" s="106">
        <v>43101</v>
      </c>
      <c r="E9883" s="98" t="s">
        <v>196</v>
      </c>
      <c r="F9883" s="100">
        <v>43101</v>
      </c>
      <c r="G9883" s="98">
        <v>2347.36</v>
      </c>
      <c r="H9883" s="98">
        <v>223.04</v>
      </c>
    </row>
    <row r="9884" spans="1:8" x14ac:dyDescent="0.2">
      <c r="A9884" s="98" t="s">
        <v>71</v>
      </c>
      <c r="B9884" s="98" t="s">
        <v>54</v>
      </c>
      <c r="C9884" s="98" t="s">
        <v>80</v>
      </c>
      <c r="D9884" s="106">
        <v>43497</v>
      </c>
      <c r="E9884" s="98" t="s">
        <v>198</v>
      </c>
      <c r="F9884" s="100">
        <v>43221</v>
      </c>
      <c r="G9884" s="98">
        <v>14.03</v>
      </c>
      <c r="H9884" s="98">
        <v>-0.99</v>
      </c>
    </row>
    <row r="9885" spans="1:8" x14ac:dyDescent="0.2">
      <c r="A9885" s="98" t="s">
        <v>71</v>
      </c>
      <c r="B9885" s="98" t="s">
        <v>54</v>
      </c>
      <c r="C9885" s="98" t="s">
        <v>80</v>
      </c>
      <c r="D9885" s="106">
        <v>43497</v>
      </c>
      <c r="E9885" s="98" t="s">
        <v>202</v>
      </c>
      <c r="F9885" s="100">
        <v>43221</v>
      </c>
      <c r="G9885" s="98">
        <v>13.42</v>
      </c>
      <c r="H9885" s="98">
        <v>1.77</v>
      </c>
    </row>
    <row r="9886" spans="1:8" x14ac:dyDescent="0.2">
      <c r="A9886" s="98" t="s">
        <v>71</v>
      </c>
      <c r="B9886" s="98" t="s">
        <v>54</v>
      </c>
      <c r="C9886" s="98" t="s">
        <v>80</v>
      </c>
      <c r="D9886" s="106">
        <v>43497</v>
      </c>
      <c r="E9886" s="98" t="s">
        <v>203</v>
      </c>
      <c r="F9886" s="100">
        <v>43221</v>
      </c>
      <c r="G9886" s="98">
        <v>0.61</v>
      </c>
      <c r="H9886" s="98">
        <v>0.08</v>
      </c>
    </row>
    <row r="9887" spans="1:8" x14ac:dyDescent="0.2">
      <c r="A9887" s="98" t="s">
        <v>71</v>
      </c>
      <c r="B9887" s="98" t="s">
        <v>54</v>
      </c>
      <c r="C9887" s="98" t="s">
        <v>80</v>
      </c>
      <c r="D9887" s="106">
        <v>43497</v>
      </c>
      <c r="E9887" s="98" t="s">
        <v>199</v>
      </c>
      <c r="F9887" s="100">
        <v>43221</v>
      </c>
      <c r="G9887" s="98">
        <v>14.03</v>
      </c>
      <c r="H9887" s="98">
        <v>0.99</v>
      </c>
    </row>
    <row r="9888" spans="1:8" x14ac:dyDescent="0.2">
      <c r="A9888" s="98" t="s">
        <v>71</v>
      </c>
      <c r="B9888" s="98" t="s">
        <v>54</v>
      </c>
      <c r="C9888" s="98" t="s">
        <v>81</v>
      </c>
      <c r="D9888" s="106">
        <v>43497</v>
      </c>
      <c r="E9888" s="98" t="s">
        <v>198</v>
      </c>
      <c r="F9888" s="100">
        <v>43221</v>
      </c>
      <c r="G9888" s="98">
        <v>38.72</v>
      </c>
      <c r="H9888" s="98">
        <v>-1.36</v>
      </c>
    </row>
    <row r="9889" spans="1:8" x14ac:dyDescent="0.2">
      <c r="A9889" s="98" t="s">
        <v>71</v>
      </c>
      <c r="B9889" s="98" t="s">
        <v>54</v>
      </c>
      <c r="C9889" s="98" t="s">
        <v>81</v>
      </c>
      <c r="D9889" s="106">
        <v>43497</v>
      </c>
      <c r="E9889" s="98" t="s">
        <v>204</v>
      </c>
      <c r="F9889" s="100">
        <v>43221</v>
      </c>
      <c r="G9889" s="98">
        <v>37.049999999999997</v>
      </c>
      <c r="H9889" s="98">
        <v>2.41</v>
      </c>
    </row>
    <row r="9890" spans="1:8" x14ac:dyDescent="0.2">
      <c r="A9890" s="98" t="s">
        <v>71</v>
      </c>
      <c r="B9890" s="98" t="s">
        <v>54</v>
      </c>
      <c r="C9890" s="98" t="s">
        <v>81</v>
      </c>
      <c r="D9890" s="106">
        <v>43497</v>
      </c>
      <c r="E9890" s="98" t="s">
        <v>205</v>
      </c>
      <c r="F9890" s="100">
        <v>43221</v>
      </c>
      <c r="G9890" s="98">
        <v>1.67</v>
      </c>
      <c r="H9890" s="98">
        <v>0.11</v>
      </c>
    </row>
    <row r="9891" spans="1:8" x14ac:dyDescent="0.2">
      <c r="A9891" s="98" t="s">
        <v>71</v>
      </c>
      <c r="B9891" s="98" t="s">
        <v>54</v>
      </c>
      <c r="C9891" s="98" t="s">
        <v>81</v>
      </c>
      <c r="D9891" s="106">
        <v>43497</v>
      </c>
      <c r="E9891" s="98" t="s">
        <v>199</v>
      </c>
      <c r="F9891" s="100">
        <v>43221</v>
      </c>
      <c r="G9891" s="98">
        <v>38.72</v>
      </c>
      <c r="H9891" s="98">
        <v>1.36</v>
      </c>
    </row>
    <row r="9892" spans="1:8" x14ac:dyDescent="0.2">
      <c r="A9892" s="98" t="s">
        <v>71</v>
      </c>
      <c r="B9892" s="98" t="s">
        <v>54</v>
      </c>
      <c r="C9892" s="98" t="s">
        <v>82</v>
      </c>
      <c r="D9892" s="106">
        <v>43497</v>
      </c>
      <c r="E9892" s="98" t="s">
        <v>198</v>
      </c>
      <c r="F9892" s="100">
        <v>43221</v>
      </c>
      <c r="G9892" s="98">
        <v>19.37</v>
      </c>
      <c r="H9892" s="98">
        <v>-1</v>
      </c>
    </row>
    <row r="9893" spans="1:8" x14ac:dyDescent="0.2">
      <c r="A9893" s="98" t="s">
        <v>71</v>
      </c>
      <c r="B9893" s="98" t="s">
        <v>54</v>
      </c>
      <c r="C9893" s="98" t="s">
        <v>82</v>
      </c>
      <c r="D9893" s="106">
        <v>43497</v>
      </c>
      <c r="E9893" s="98" t="s">
        <v>206</v>
      </c>
      <c r="F9893" s="100">
        <v>43221</v>
      </c>
      <c r="G9893" s="98">
        <v>18.53</v>
      </c>
      <c r="H9893" s="98">
        <v>1.74</v>
      </c>
    </row>
    <row r="9894" spans="1:8" x14ac:dyDescent="0.2">
      <c r="A9894" s="98" t="s">
        <v>71</v>
      </c>
      <c r="B9894" s="98" t="s">
        <v>54</v>
      </c>
      <c r="C9894" s="98" t="s">
        <v>82</v>
      </c>
      <c r="D9894" s="106">
        <v>43497</v>
      </c>
      <c r="E9894" s="98" t="s">
        <v>207</v>
      </c>
      <c r="F9894" s="100">
        <v>43221</v>
      </c>
      <c r="G9894" s="98">
        <v>0.84</v>
      </c>
      <c r="H9894" s="98">
        <v>0.08</v>
      </c>
    </row>
    <row r="9895" spans="1:8" x14ac:dyDescent="0.2">
      <c r="A9895" s="98" t="s">
        <v>71</v>
      </c>
      <c r="B9895" s="98" t="s">
        <v>54</v>
      </c>
      <c r="C9895" s="98" t="s">
        <v>82</v>
      </c>
      <c r="D9895" s="106">
        <v>43497</v>
      </c>
      <c r="E9895" s="98" t="s">
        <v>199</v>
      </c>
      <c r="F9895" s="100">
        <v>43221</v>
      </c>
      <c r="G9895" s="98">
        <v>19.37</v>
      </c>
      <c r="H9895" s="98">
        <v>1</v>
      </c>
    </row>
    <row r="9896" spans="1:8" x14ac:dyDescent="0.2">
      <c r="A9896" s="98" t="s">
        <v>71</v>
      </c>
      <c r="B9896" s="98" t="s">
        <v>54</v>
      </c>
      <c r="C9896" s="98" t="s">
        <v>80</v>
      </c>
      <c r="D9896" s="106">
        <v>43466</v>
      </c>
      <c r="E9896" s="98" t="s">
        <v>198</v>
      </c>
      <c r="F9896" s="100">
        <v>43405</v>
      </c>
      <c r="G9896" s="98">
        <v>72.95</v>
      </c>
      <c r="H9896" s="98">
        <v>-5.18</v>
      </c>
    </row>
    <row r="9897" spans="1:8" x14ac:dyDescent="0.2">
      <c r="A9897" s="98" t="s">
        <v>71</v>
      </c>
      <c r="B9897" s="98" t="s">
        <v>54</v>
      </c>
      <c r="C9897" s="98" t="s">
        <v>80</v>
      </c>
      <c r="D9897" s="106">
        <v>43466</v>
      </c>
      <c r="E9897" s="98" t="s">
        <v>193</v>
      </c>
      <c r="F9897" s="100">
        <v>43405</v>
      </c>
      <c r="G9897" s="98">
        <v>69.8</v>
      </c>
      <c r="H9897" s="98">
        <v>9.2100000000000009</v>
      </c>
    </row>
    <row r="9898" spans="1:8" x14ac:dyDescent="0.2">
      <c r="A9898" s="98" t="s">
        <v>71</v>
      </c>
      <c r="B9898" s="98" t="s">
        <v>54</v>
      </c>
      <c r="C9898" s="98" t="s">
        <v>80</v>
      </c>
      <c r="D9898" s="106">
        <v>43466</v>
      </c>
      <c r="E9898" s="98" t="s">
        <v>192</v>
      </c>
      <c r="F9898" s="100">
        <v>43405</v>
      </c>
      <c r="G9898" s="98">
        <v>3.15</v>
      </c>
      <c r="H9898" s="98">
        <v>0.42</v>
      </c>
    </row>
    <row r="9899" spans="1:8" x14ac:dyDescent="0.2">
      <c r="A9899" s="98" t="s">
        <v>71</v>
      </c>
      <c r="B9899" s="98" t="s">
        <v>54</v>
      </c>
      <c r="C9899" s="98" t="s">
        <v>80</v>
      </c>
      <c r="D9899" s="106">
        <v>43466</v>
      </c>
      <c r="E9899" s="98" t="s">
        <v>199</v>
      </c>
      <c r="F9899" s="100">
        <v>43405</v>
      </c>
      <c r="G9899" s="98">
        <v>72.95</v>
      </c>
      <c r="H9899" s="98">
        <v>5.18</v>
      </c>
    </row>
    <row r="9900" spans="1:8" x14ac:dyDescent="0.2">
      <c r="A9900" s="98" t="s">
        <v>71</v>
      </c>
      <c r="B9900" s="98" t="s">
        <v>54</v>
      </c>
      <c r="C9900" s="98" t="s">
        <v>81</v>
      </c>
      <c r="D9900" s="106">
        <v>43466</v>
      </c>
      <c r="E9900" s="98" t="s">
        <v>198</v>
      </c>
      <c r="F9900" s="100">
        <v>43405</v>
      </c>
      <c r="G9900" s="98">
        <v>268.83</v>
      </c>
      <c r="H9900" s="98">
        <v>-9.41</v>
      </c>
    </row>
    <row r="9901" spans="1:8" x14ac:dyDescent="0.2">
      <c r="A9901" s="98" t="s">
        <v>71</v>
      </c>
      <c r="B9901" s="98" t="s">
        <v>54</v>
      </c>
      <c r="C9901" s="98" t="s">
        <v>81</v>
      </c>
      <c r="D9901" s="106">
        <v>43466</v>
      </c>
      <c r="E9901" s="98" t="s">
        <v>195</v>
      </c>
      <c r="F9901" s="100">
        <v>43405</v>
      </c>
      <c r="G9901" s="98">
        <v>257.23</v>
      </c>
      <c r="H9901" s="98">
        <v>16.72</v>
      </c>
    </row>
    <row r="9902" spans="1:8" x14ac:dyDescent="0.2">
      <c r="A9902" s="98" t="s">
        <v>71</v>
      </c>
      <c r="B9902" s="98" t="s">
        <v>54</v>
      </c>
      <c r="C9902" s="98" t="s">
        <v>81</v>
      </c>
      <c r="D9902" s="106">
        <v>43466</v>
      </c>
      <c r="E9902" s="98" t="s">
        <v>194</v>
      </c>
      <c r="F9902" s="100">
        <v>43405</v>
      </c>
      <c r="G9902" s="98">
        <v>11.6</v>
      </c>
      <c r="H9902" s="98">
        <v>0.75</v>
      </c>
    </row>
    <row r="9903" spans="1:8" x14ac:dyDescent="0.2">
      <c r="A9903" s="98" t="s">
        <v>71</v>
      </c>
      <c r="B9903" s="98" t="s">
        <v>54</v>
      </c>
      <c r="C9903" s="98" t="s">
        <v>81</v>
      </c>
      <c r="D9903" s="106">
        <v>43466</v>
      </c>
      <c r="E9903" s="98" t="s">
        <v>199</v>
      </c>
      <c r="F9903" s="100">
        <v>43405</v>
      </c>
      <c r="G9903" s="98">
        <v>268.83</v>
      </c>
      <c r="H9903" s="98">
        <v>9.41</v>
      </c>
    </row>
    <row r="9904" spans="1:8" x14ac:dyDescent="0.2">
      <c r="A9904" s="98" t="s">
        <v>71</v>
      </c>
      <c r="B9904" s="98" t="s">
        <v>54</v>
      </c>
      <c r="C9904" s="98" t="s">
        <v>82</v>
      </c>
      <c r="D9904" s="106">
        <v>43466</v>
      </c>
      <c r="E9904" s="98" t="s">
        <v>198</v>
      </c>
      <c r="F9904" s="100">
        <v>43405</v>
      </c>
      <c r="G9904" s="98">
        <v>73.13</v>
      </c>
      <c r="H9904" s="98">
        <v>-3.8</v>
      </c>
    </row>
    <row r="9905" spans="1:8" x14ac:dyDescent="0.2">
      <c r="A9905" s="98" t="s">
        <v>71</v>
      </c>
      <c r="B9905" s="98" t="s">
        <v>54</v>
      </c>
      <c r="C9905" s="98" t="s">
        <v>82</v>
      </c>
      <c r="D9905" s="106">
        <v>43466</v>
      </c>
      <c r="E9905" s="98" t="s">
        <v>197</v>
      </c>
      <c r="F9905" s="100">
        <v>43405</v>
      </c>
      <c r="G9905" s="98">
        <v>69.97</v>
      </c>
      <c r="H9905" s="98">
        <v>6.58</v>
      </c>
    </row>
    <row r="9906" spans="1:8" x14ac:dyDescent="0.2">
      <c r="A9906" s="98" t="s">
        <v>71</v>
      </c>
      <c r="B9906" s="98" t="s">
        <v>54</v>
      </c>
      <c r="C9906" s="98" t="s">
        <v>82</v>
      </c>
      <c r="D9906" s="106">
        <v>43466</v>
      </c>
      <c r="E9906" s="98" t="s">
        <v>196</v>
      </c>
      <c r="F9906" s="100">
        <v>43405</v>
      </c>
      <c r="G9906" s="98">
        <v>3.16</v>
      </c>
      <c r="H9906" s="98">
        <v>0.3</v>
      </c>
    </row>
    <row r="9907" spans="1:8" x14ac:dyDescent="0.2">
      <c r="A9907" s="98" t="s">
        <v>71</v>
      </c>
      <c r="B9907" s="98" t="s">
        <v>54</v>
      </c>
      <c r="C9907" s="98" t="s">
        <v>82</v>
      </c>
      <c r="D9907" s="106">
        <v>43466</v>
      </c>
      <c r="E9907" s="98" t="s">
        <v>199</v>
      </c>
      <c r="F9907" s="100">
        <v>43405</v>
      </c>
      <c r="G9907" s="98">
        <v>73.13</v>
      </c>
      <c r="H9907" s="98">
        <v>3.8</v>
      </c>
    </row>
    <row r="9908" spans="1:8" x14ac:dyDescent="0.2">
      <c r="A9908" s="98" t="s">
        <v>71</v>
      </c>
      <c r="B9908" s="98" t="s">
        <v>55</v>
      </c>
      <c r="C9908" s="98" t="s">
        <v>80</v>
      </c>
      <c r="D9908" s="106">
        <v>43466</v>
      </c>
      <c r="E9908" s="98" t="s">
        <v>198</v>
      </c>
      <c r="F9908" s="100">
        <v>43405</v>
      </c>
      <c r="G9908" s="98">
        <v>27798.99</v>
      </c>
      <c r="H9908" s="98">
        <v>-1973.71</v>
      </c>
    </row>
    <row r="9909" spans="1:8" x14ac:dyDescent="0.2">
      <c r="A9909" s="98" t="s">
        <v>71</v>
      </c>
      <c r="B9909" s="98" t="s">
        <v>55</v>
      </c>
      <c r="C9909" s="98" t="s">
        <v>80</v>
      </c>
      <c r="D9909" s="106">
        <v>43466</v>
      </c>
      <c r="E9909" s="98" t="s">
        <v>193</v>
      </c>
      <c r="F9909" s="100">
        <v>43405</v>
      </c>
      <c r="G9909" s="98">
        <v>26599.55</v>
      </c>
      <c r="H9909" s="98">
        <v>3511.13</v>
      </c>
    </row>
    <row r="9910" spans="1:8" x14ac:dyDescent="0.2">
      <c r="A9910" s="98" t="s">
        <v>71</v>
      </c>
      <c r="B9910" s="98" t="s">
        <v>55</v>
      </c>
      <c r="C9910" s="98" t="s">
        <v>80</v>
      </c>
      <c r="D9910" s="106">
        <v>43466</v>
      </c>
      <c r="E9910" s="98" t="s">
        <v>192</v>
      </c>
      <c r="F9910" s="100">
        <v>43405</v>
      </c>
      <c r="G9910" s="98">
        <v>1199.44</v>
      </c>
      <c r="H9910" s="98">
        <v>158.34</v>
      </c>
    </row>
    <row r="9911" spans="1:8" x14ac:dyDescent="0.2">
      <c r="A9911" s="98" t="s">
        <v>71</v>
      </c>
      <c r="B9911" s="98" t="s">
        <v>55</v>
      </c>
      <c r="C9911" s="98" t="s">
        <v>80</v>
      </c>
      <c r="D9911" s="106">
        <v>43466</v>
      </c>
      <c r="E9911" s="98" t="s">
        <v>199</v>
      </c>
      <c r="F9911" s="100">
        <v>43405</v>
      </c>
      <c r="G9911" s="98">
        <v>27798.99</v>
      </c>
      <c r="H9911" s="98">
        <v>1973.71</v>
      </c>
    </row>
    <row r="9912" spans="1:8" x14ac:dyDescent="0.2">
      <c r="A9912" s="98" t="s">
        <v>71</v>
      </c>
      <c r="B9912" s="98" t="s">
        <v>55</v>
      </c>
      <c r="C9912" s="98" t="s">
        <v>81</v>
      </c>
      <c r="D9912" s="106">
        <v>43466</v>
      </c>
      <c r="E9912" s="98" t="s">
        <v>198</v>
      </c>
      <c r="F9912" s="100">
        <v>43405</v>
      </c>
      <c r="G9912" s="98">
        <v>76913.72</v>
      </c>
      <c r="H9912" s="98">
        <v>-2691.93</v>
      </c>
    </row>
    <row r="9913" spans="1:8" x14ac:dyDescent="0.2">
      <c r="A9913" s="98" t="s">
        <v>71</v>
      </c>
      <c r="B9913" s="98" t="s">
        <v>55</v>
      </c>
      <c r="C9913" s="98" t="s">
        <v>81</v>
      </c>
      <c r="D9913" s="106">
        <v>43466</v>
      </c>
      <c r="E9913" s="98" t="s">
        <v>195</v>
      </c>
      <c r="F9913" s="100">
        <v>43405</v>
      </c>
      <c r="G9913" s="98">
        <v>73595.37</v>
      </c>
      <c r="H9913" s="98">
        <v>4783.72</v>
      </c>
    </row>
    <row r="9914" spans="1:8" x14ac:dyDescent="0.2">
      <c r="A9914" s="98" t="s">
        <v>71</v>
      </c>
      <c r="B9914" s="98" t="s">
        <v>55</v>
      </c>
      <c r="C9914" s="98" t="s">
        <v>81</v>
      </c>
      <c r="D9914" s="106">
        <v>43466</v>
      </c>
      <c r="E9914" s="98" t="s">
        <v>194</v>
      </c>
      <c r="F9914" s="100">
        <v>43405</v>
      </c>
      <c r="G9914" s="98">
        <v>3318.35</v>
      </c>
      <c r="H9914" s="98">
        <v>215.71</v>
      </c>
    </row>
    <row r="9915" spans="1:8" x14ac:dyDescent="0.2">
      <c r="A9915" s="98" t="s">
        <v>71</v>
      </c>
      <c r="B9915" s="98" t="s">
        <v>55</v>
      </c>
      <c r="C9915" s="98" t="s">
        <v>81</v>
      </c>
      <c r="D9915" s="106">
        <v>43466</v>
      </c>
      <c r="E9915" s="98" t="s">
        <v>199</v>
      </c>
      <c r="F9915" s="100">
        <v>43405</v>
      </c>
      <c r="G9915" s="98">
        <v>76913.72</v>
      </c>
      <c r="H9915" s="98">
        <v>2691.93</v>
      </c>
    </row>
    <row r="9916" spans="1:8" x14ac:dyDescent="0.2">
      <c r="A9916" s="98" t="s">
        <v>71</v>
      </c>
      <c r="B9916" s="98" t="s">
        <v>55</v>
      </c>
      <c r="C9916" s="98" t="s">
        <v>82</v>
      </c>
      <c r="D9916" s="106">
        <v>43466</v>
      </c>
      <c r="E9916" s="98" t="s">
        <v>198</v>
      </c>
      <c r="F9916" s="100">
        <v>43405</v>
      </c>
      <c r="G9916" s="98">
        <v>29324.58</v>
      </c>
      <c r="H9916" s="98">
        <v>-1524.85</v>
      </c>
    </row>
    <row r="9917" spans="1:8" x14ac:dyDescent="0.2">
      <c r="A9917" s="98" t="s">
        <v>71</v>
      </c>
      <c r="B9917" s="98" t="s">
        <v>55</v>
      </c>
      <c r="C9917" s="98" t="s">
        <v>82</v>
      </c>
      <c r="D9917" s="106">
        <v>43466</v>
      </c>
      <c r="E9917" s="98" t="s">
        <v>197</v>
      </c>
      <c r="F9917" s="100">
        <v>43405</v>
      </c>
      <c r="G9917" s="98">
        <v>28059.35</v>
      </c>
      <c r="H9917" s="98">
        <v>2637.61</v>
      </c>
    </row>
    <row r="9918" spans="1:8" x14ac:dyDescent="0.2">
      <c r="A9918" s="98" t="s">
        <v>71</v>
      </c>
      <c r="B9918" s="98" t="s">
        <v>55</v>
      </c>
      <c r="C9918" s="98" t="s">
        <v>82</v>
      </c>
      <c r="D9918" s="106">
        <v>43466</v>
      </c>
      <c r="E9918" s="98" t="s">
        <v>196</v>
      </c>
      <c r="F9918" s="100">
        <v>43405</v>
      </c>
      <c r="G9918" s="98">
        <v>1265.23</v>
      </c>
      <c r="H9918" s="98">
        <v>118.92</v>
      </c>
    </row>
    <row r="9919" spans="1:8" x14ac:dyDescent="0.2">
      <c r="A9919" s="98" t="s">
        <v>71</v>
      </c>
      <c r="B9919" s="98" t="s">
        <v>55</v>
      </c>
      <c r="C9919" s="98" t="s">
        <v>82</v>
      </c>
      <c r="D9919" s="106">
        <v>43466</v>
      </c>
      <c r="E9919" s="98" t="s">
        <v>199</v>
      </c>
      <c r="F9919" s="100">
        <v>43405</v>
      </c>
      <c r="G9919" s="98">
        <v>29324.58</v>
      </c>
      <c r="H9919" s="98">
        <v>1524.85</v>
      </c>
    </row>
    <row r="9920" spans="1:8" x14ac:dyDescent="0.2">
      <c r="A9920" s="98" t="s">
        <v>71</v>
      </c>
      <c r="B9920" s="98" t="s">
        <v>54</v>
      </c>
      <c r="C9920" s="98" t="s">
        <v>80</v>
      </c>
      <c r="D9920" s="106">
        <v>43466</v>
      </c>
      <c r="E9920" s="98" t="s">
        <v>199</v>
      </c>
      <c r="F9920" s="100">
        <v>43221</v>
      </c>
      <c r="G9920" s="98">
        <v>8.36</v>
      </c>
      <c r="H9920" s="98">
        <v>0.6</v>
      </c>
    </row>
    <row r="9921" spans="1:8" x14ac:dyDescent="0.2">
      <c r="A9921" s="98" t="s">
        <v>71</v>
      </c>
      <c r="B9921" s="98" t="s">
        <v>54</v>
      </c>
      <c r="C9921" s="98" t="s">
        <v>80</v>
      </c>
      <c r="D9921" s="106">
        <v>43466</v>
      </c>
      <c r="E9921" s="98" t="s">
        <v>202</v>
      </c>
      <c r="F9921" s="100">
        <v>43221</v>
      </c>
      <c r="G9921" s="98">
        <v>8</v>
      </c>
      <c r="H9921" s="98">
        <v>1.06</v>
      </c>
    </row>
    <row r="9922" spans="1:8" x14ac:dyDescent="0.2">
      <c r="A9922" s="98" t="s">
        <v>71</v>
      </c>
      <c r="B9922" s="98" t="s">
        <v>54</v>
      </c>
      <c r="C9922" s="98" t="s">
        <v>80</v>
      </c>
      <c r="D9922" s="106">
        <v>43466</v>
      </c>
      <c r="E9922" s="98" t="s">
        <v>198</v>
      </c>
      <c r="F9922" s="100">
        <v>43405</v>
      </c>
      <c r="G9922" s="98">
        <v>155162.46</v>
      </c>
      <c r="H9922" s="98">
        <v>-11016.52</v>
      </c>
    </row>
    <row r="9923" spans="1:8" x14ac:dyDescent="0.2">
      <c r="A9923" s="98" t="s">
        <v>71</v>
      </c>
      <c r="B9923" s="98" t="s">
        <v>54</v>
      </c>
      <c r="C9923" s="98" t="s">
        <v>80</v>
      </c>
      <c r="D9923" s="106">
        <v>43466</v>
      </c>
      <c r="E9923" s="98" t="s">
        <v>193</v>
      </c>
      <c r="F9923" s="100">
        <v>43405</v>
      </c>
      <c r="G9923" s="98">
        <v>148466.87</v>
      </c>
      <c r="H9923" s="98">
        <v>19597.650000000001</v>
      </c>
    </row>
    <row r="9924" spans="1:8" x14ac:dyDescent="0.2">
      <c r="A9924" s="98" t="s">
        <v>71</v>
      </c>
      <c r="B9924" s="98" t="s">
        <v>54</v>
      </c>
      <c r="C9924" s="98" t="s">
        <v>80</v>
      </c>
      <c r="D9924" s="106">
        <v>43466</v>
      </c>
      <c r="E9924" s="98" t="s">
        <v>192</v>
      </c>
      <c r="F9924" s="100">
        <v>43405</v>
      </c>
      <c r="G9924" s="98">
        <v>6695.59</v>
      </c>
      <c r="H9924" s="98">
        <v>883.9</v>
      </c>
    </row>
    <row r="9925" spans="1:8" x14ac:dyDescent="0.2">
      <c r="A9925" s="98" t="s">
        <v>71</v>
      </c>
      <c r="B9925" s="98" t="s">
        <v>54</v>
      </c>
      <c r="C9925" s="98" t="s">
        <v>80</v>
      </c>
      <c r="D9925" s="106">
        <v>43466</v>
      </c>
      <c r="E9925" s="98" t="s">
        <v>199</v>
      </c>
      <c r="F9925" s="100">
        <v>43405</v>
      </c>
      <c r="G9925" s="98">
        <v>155162.46</v>
      </c>
      <c r="H9925" s="98">
        <v>11016.52</v>
      </c>
    </row>
    <row r="9926" spans="1:8" x14ac:dyDescent="0.2">
      <c r="A9926" s="98" t="s">
        <v>71</v>
      </c>
      <c r="B9926" s="98" t="s">
        <v>54</v>
      </c>
      <c r="C9926" s="98" t="s">
        <v>81</v>
      </c>
      <c r="D9926" s="106">
        <v>43466</v>
      </c>
      <c r="E9926" s="98" t="s">
        <v>198</v>
      </c>
      <c r="F9926" s="100">
        <v>43405</v>
      </c>
      <c r="G9926" s="98">
        <v>573454.4</v>
      </c>
      <c r="H9926" s="98">
        <v>-20071.05</v>
      </c>
    </row>
    <row r="9927" spans="1:8" x14ac:dyDescent="0.2">
      <c r="A9927" s="98" t="s">
        <v>71</v>
      </c>
      <c r="B9927" s="98" t="s">
        <v>54</v>
      </c>
      <c r="C9927" s="98" t="s">
        <v>81</v>
      </c>
      <c r="D9927" s="106">
        <v>43466</v>
      </c>
      <c r="E9927" s="98" t="s">
        <v>195</v>
      </c>
      <c r="F9927" s="100">
        <v>43405</v>
      </c>
      <c r="G9927" s="98">
        <v>548708.04</v>
      </c>
      <c r="H9927" s="98">
        <v>35666.080000000002</v>
      </c>
    </row>
    <row r="9928" spans="1:8" x14ac:dyDescent="0.2">
      <c r="A9928" s="98" t="s">
        <v>71</v>
      </c>
      <c r="B9928" s="98" t="s">
        <v>54</v>
      </c>
      <c r="C9928" s="98" t="s">
        <v>81</v>
      </c>
      <c r="D9928" s="106">
        <v>43466</v>
      </c>
      <c r="E9928" s="98" t="s">
        <v>194</v>
      </c>
      <c r="F9928" s="100">
        <v>43405</v>
      </c>
      <c r="G9928" s="98">
        <v>24746.36</v>
      </c>
      <c r="H9928" s="98">
        <v>1608.51</v>
      </c>
    </row>
    <row r="9929" spans="1:8" x14ac:dyDescent="0.2">
      <c r="A9929" s="98" t="s">
        <v>71</v>
      </c>
      <c r="B9929" s="98" t="s">
        <v>54</v>
      </c>
      <c r="C9929" s="98" t="s">
        <v>81</v>
      </c>
      <c r="D9929" s="106">
        <v>43466</v>
      </c>
      <c r="E9929" s="98" t="s">
        <v>199</v>
      </c>
      <c r="F9929" s="100">
        <v>43405</v>
      </c>
      <c r="G9929" s="98">
        <v>573454.4</v>
      </c>
      <c r="H9929" s="98">
        <v>20071.05</v>
      </c>
    </row>
    <row r="9930" spans="1:8" x14ac:dyDescent="0.2">
      <c r="A9930" s="98" t="s">
        <v>71</v>
      </c>
      <c r="B9930" s="98" t="s">
        <v>54</v>
      </c>
      <c r="C9930" s="98" t="s">
        <v>82</v>
      </c>
      <c r="D9930" s="106">
        <v>43466</v>
      </c>
      <c r="E9930" s="98" t="s">
        <v>198</v>
      </c>
      <c r="F9930" s="100">
        <v>43405</v>
      </c>
      <c r="G9930" s="98">
        <v>136550.92000000001</v>
      </c>
      <c r="H9930" s="98">
        <v>-7100.92</v>
      </c>
    </row>
    <row r="9931" spans="1:8" x14ac:dyDescent="0.2">
      <c r="A9931" s="98" t="s">
        <v>71</v>
      </c>
      <c r="B9931" s="98" t="s">
        <v>54</v>
      </c>
      <c r="C9931" s="98" t="s">
        <v>82</v>
      </c>
      <c r="D9931" s="106">
        <v>43466</v>
      </c>
      <c r="E9931" s="98" t="s">
        <v>197</v>
      </c>
      <c r="F9931" s="100">
        <v>43405</v>
      </c>
      <c r="G9931" s="98">
        <v>130658.44</v>
      </c>
      <c r="H9931" s="98">
        <v>12281.84</v>
      </c>
    </row>
    <row r="9932" spans="1:8" x14ac:dyDescent="0.2">
      <c r="A9932" s="98" t="s">
        <v>71</v>
      </c>
      <c r="B9932" s="98" t="s">
        <v>54</v>
      </c>
      <c r="C9932" s="98" t="s">
        <v>82</v>
      </c>
      <c r="D9932" s="106">
        <v>43466</v>
      </c>
      <c r="E9932" s="98" t="s">
        <v>196</v>
      </c>
      <c r="F9932" s="100">
        <v>43405</v>
      </c>
      <c r="G9932" s="98">
        <v>5892.48</v>
      </c>
      <c r="H9932" s="98">
        <v>553.85</v>
      </c>
    </row>
    <row r="9933" spans="1:8" x14ac:dyDescent="0.2">
      <c r="A9933" s="98" t="s">
        <v>71</v>
      </c>
      <c r="B9933" s="98" t="s">
        <v>54</v>
      </c>
      <c r="C9933" s="98" t="s">
        <v>82</v>
      </c>
      <c r="D9933" s="106">
        <v>43466</v>
      </c>
      <c r="E9933" s="98" t="s">
        <v>199</v>
      </c>
      <c r="F9933" s="100">
        <v>43405</v>
      </c>
      <c r="G9933" s="98">
        <v>136550.92000000001</v>
      </c>
      <c r="H9933" s="98">
        <v>7100.92</v>
      </c>
    </row>
    <row r="9934" spans="1:8" x14ac:dyDescent="0.2">
      <c r="A9934" s="98" t="s">
        <v>71</v>
      </c>
      <c r="B9934" s="98" t="s">
        <v>55</v>
      </c>
      <c r="C9934" s="98" t="s">
        <v>80</v>
      </c>
      <c r="D9934" s="106">
        <v>43466</v>
      </c>
      <c r="E9934" s="98" t="s">
        <v>198</v>
      </c>
      <c r="F9934" s="100">
        <v>43405</v>
      </c>
      <c r="G9934" s="98">
        <v>34476.379999999997</v>
      </c>
      <c r="H9934" s="98">
        <v>-2447.7399999999998</v>
      </c>
    </row>
    <row r="9935" spans="1:8" x14ac:dyDescent="0.2">
      <c r="A9935" s="98" t="s">
        <v>71</v>
      </c>
      <c r="B9935" s="98" t="s">
        <v>55</v>
      </c>
      <c r="C9935" s="98" t="s">
        <v>80</v>
      </c>
      <c r="D9935" s="106">
        <v>43466</v>
      </c>
      <c r="E9935" s="98" t="s">
        <v>193</v>
      </c>
      <c r="F9935" s="100">
        <v>43405</v>
      </c>
      <c r="G9935" s="98">
        <v>32988.6</v>
      </c>
      <c r="H9935" s="98">
        <v>4354.49</v>
      </c>
    </row>
    <row r="9936" spans="1:8" x14ac:dyDescent="0.2">
      <c r="A9936" s="98" t="s">
        <v>71</v>
      </c>
      <c r="B9936" s="98" t="s">
        <v>55</v>
      </c>
      <c r="C9936" s="98" t="s">
        <v>80</v>
      </c>
      <c r="D9936" s="106">
        <v>43466</v>
      </c>
      <c r="E9936" s="98" t="s">
        <v>192</v>
      </c>
      <c r="F9936" s="100">
        <v>43405</v>
      </c>
      <c r="G9936" s="98">
        <v>1487.78</v>
      </c>
      <c r="H9936" s="98">
        <v>196.4</v>
      </c>
    </row>
    <row r="9937" spans="1:8" x14ac:dyDescent="0.2">
      <c r="A9937" s="98" t="s">
        <v>71</v>
      </c>
      <c r="B9937" s="98" t="s">
        <v>55</v>
      </c>
      <c r="C9937" s="98" t="s">
        <v>80</v>
      </c>
      <c r="D9937" s="106">
        <v>43466</v>
      </c>
      <c r="E9937" s="98" t="s">
        <v>199</v>
      </c>
      <c r="F9937" s="100">
        <v>43405</v>
      </c>
      <c r="G9937" s="98">
        <v>34476.379999999997</v>
      </c>
      <c r="H9937" s="98">
        <v>2447.7399999999998</v>
      </c>
    </row>
    <row r="9938" spans="1:8" x14ac:dyDescent="0.2">
      <c r="A9938" s="98" t="s">
        <v>71</v>
      </c>
      <c r="B9938" s="98" t="s">
        <v>55</v>
      </c>
      <c r="C9938" s="98" t="s">
        <v>81</v>
      </c>
      <c r="D9938" s="106">
        <v>43466</v>
      </c>
      <c r="E9938" s="98" t="s">
        <v>198</v>
      </c>
      <c r="F9938" s="100">
        <v>43405</v>
      </c>
      <c r="G9938" s="98">
        <v>106397.57</v>
      </c>
      <c r="H9938" s="98">
        <v>-3723.97</v>
      </c>
    </row>
    <row r="9939" spans="1:8" x14ac:dyDescent="0.2">
      <c r="A9939" s="98" t="s">
        <v>71</v>
      </c>
      <c r="B9939" s="98" t="s">
        <v>55</v>
      </c>
      <c r="C9939" s="98" t="s">
        <v>81</v>
      </c>
      <c r="D9939" s="106">
        <v>43466</v>
      </c>
      <c r="E9939" s="98" t="s">
        <v>195</v>
      </c>
      <c r="F9939" s="100">
        <v>43405</v>
      </c>
      <c r="G9939" s="98">
        <v>101806.1</v>
      </c>
      <c r="H9939" s="98">
        <v>6617.4</v>
      </c>
    </row>
    <row r="9940" spans="1:8" x14ac:dyDescent="0.2">
      <c r="A9940" s="98" t="s">
        <v>71</v>
      </c>
      <c r="B9940" s="98" t="s">
        <v>55</v>
      </c>
      <c r="C9940" s="98" t="s">
        <v>81</v>
      </c>
      <c r="D9940" s="106">
        <v>43466</v>
      </c>
      <c r="E9940" s="98" t="s">
        <v>194</v>
      </c>
      <c r="F9940" s="100">
        <v>43405</v>
      </c>
      <c r="G9940" s="98">
        <v>4591.47</v>
      </c>
      <c r="H9940" s="98">
        <v>298.45</v>
      </c>
    </row>
    <row r="9941" spans="1:8" x14ac:dyDescent="0.2">
      <c r="A9941" s="98" t="s">
        <v>71</v>
      </c>
      <c r="B9941" s="98" t="s">
        <v>54</v>
      </c>
      <c r="C9941" s="98" t="s">
        <v>80</v>
      </c>
      <c r="D9941" s="106">
        <v>43466</v>
      </c>
      <c r="E9941" s="98" t="s">
        <v>198</v>
      </c>
      <c r="F9941" s="100">
        <v>43405</v>
      </c>
      <c r="G9941" s="98">
        <v>251829.7</v>
      </c>
      <c r="H9941" s="98">
        <v>-17880.61</v>
      </c>
    </row>
    <row r="9942" spans="1:8" x14ac:dyDescent="0.2">
      <c r="A9942" s="98" t="s">
        <v>71</v>
      </c>
      <c r="B9942" s="98" t="s">
        <v>54</v>
      </c>
      <c r="C9942" s="98" t="s">
        <v>80</v>
      </c>
      <c r="D9942" s="106">
        <v>43466</v>
      </c>
      <c r="E9942" s="98" t="s">
        <v>193</v>
      </c>
      <c r="F9942" s="100">
        <v>43405</v>
      </c>
      <c r="G9942" s="98">
        <v>240963.55</v>
      </c>
      <c r="H9942" s="98">
        <v>31807.02</v>
      </c>
    </row>
    <row r="9943" spans="1:8" x14ac:dyDescent="0.2">
      <c r="A9943" s="98" t="s">
        <v>71</v>
      </c>
      <c r="B9943" s="98" t="s">
        <v>54</v>
      </c>
      <c r="C9943" s="98" t="s">
        <v>80</v>
      </c>
      <c r="D9943" s="106">
        <v>43466</v>
      </c>
      <c r="E9943" s="98" t="s">
        <v>192</v>
      </c>
      <c r="F9943" s="100">
        <v>43405</v>
      </c>
      <c r="G9943" s="98">
        <v>10866.15</v>
      </c>
      <c r="H9943" s="98">
        <v>1434.42</v>
      </c>
    </row>
    <row r="9944" spans="1:8" x14ac:dyDescent="0.2">
      <c r="A9944" s="98" t="s">
        <v>71</v>
      </c>
      <c r="B9944" s="98" t="s">
        <v>54</v>
      </c>
      <c r="C9944" s="98" t="s">
        <v>80</v>
      </c>
      <c r="D9944" s="106">
        <v>43466</v>
      </c>
      <c r="E9944" s="98" t="s">
        <v>199</v>
      </c>
      <c r="F9944" s="100">
        <v>43405</v>
      </c>
      <c r="G9944" s="98">
        <v>251829.7</v>
      </c>
      <c r="H9944" s="98">
        <v>17880.61</v>
      </c>
    </row>
    <row r="9945" spans="1:8" x14ac:dyDescent="0.2">
      <c r="A9945" s="98" t="s">
        <v>71</v>
      </c>
      <c r="B9945" s="98" t="s">
        <v>54</v>
      </c>
      <c r="C9945" s="98" t="s">
        <v>81</v>
      </c>
      <c r="D9945" s="106">
        <v>43466</v>
      </c>
      <c r="E9945" s="98" t="s">
        <v>198</v>
      </c>
      <c r="F9945" s="100">
        <v>43405</v>
      </c>
      <c r="G9945" s="98">
        <v>1047791.2</v>
      </c>
      <c r="H9945" s="98">
        <v>-36674.769999999997</v>
      </c>
    </row>
    <row r="9946" spans="1:8" x14ac:dyDescent="0.2">
      <c r="A9946" s="98" t="s">
        <v>71</v>
      </c>
      <c r="B9946" s="98" t="s">
        <v>55</v>
      </c>
      <c r="C9946" s="98" t="s">
        <v>82</v>
      </c>
      <c r="D9946" s="106">
        <v>43101</v>
      </c>
      <c r="E9946" s="98" t="s">
        <v>196</v>
      </c>
      <c r="F9946" s="100">
        <v>43101</v>
      </c>
      <c r="G9946" s="98">
        <v>0.69</v>
      </c>
      <c r="H9946" s="98">
        <v>0</v>
      </c>
    </row>
    <row r="9947" spans="1:8" x14ac:dyDescent="0.2">
      <c r="A9947" s="98" t="s">
        <v>71</v>
      </c>
      <c r="B9947" s="98" t="s">
        <v>55</v>
      </c>
      <c r="C9947" s="98" t="s">
        <v>82</v>
      </c>
      <c r="D9947" s="106">
        <v>43101</v>
      </c>
      <c r="E9947" s="98" t="s">
        <v>198</v>
      </c>
      <c r="F9947" s="100">
        <v>43101</v>
      </c>
      <c r="G9947" s="98">
        <v>17.850000000000001</v>
      </c>
      <c r="H9947" s="98">
        <v>-0.62</v>
      </c>
    </row>
    <row r="9948" spans="1:8" x14ac:dyDescent="0.2">
      <c r="A9948" s="98" t="s">
        <v>71</v>
      </c>
      <c r="B9948" s="98" t="s">
        <v>55</v>
      </c>
      <c r="C9948" s="98" t="s">
        <v>82</v>
      </c>
      <c r="D9948" s="106">
        <v>43101</v>
      </c>
      <c r="E9948" s="98" t="s">
        <v>199</v>
      </c>
      <c r="F9948" s="100">
        <v>43101</v>
      </c>
      <c r="G9948" s="98">
        <v>17.850000000000001</v>
      </c>
      <c r="H9948" s="98">
        <v>0.62</v>
      </c>
    </row>
    <row r="9949" spans="1:8" x14ac:dyDescent="0.2">
      <c r="A9949" s="98" t="s">
        <v>71</v>
      </c>
      <c r="B9949" s="98" t="s">
        <v>55</v>
      </c>
      <c r="C9949" s="98" t="s">
        <v>80</v>
      </c>
      <c r="D9949" s="106">
        <v>43101</v>
      </c>
      <c r="E9949" s="98" t="s">
        <v>198</v>
      </c>
      <c r="F9949" s="100">
        <v>43101</v>
      </c>
      <c r="G9949" s="98">
        <v>24.8</v>
      </c>
      <c r="H9949" s="98">
        <v>-1.23</v>
      </c>
    </row>
    <row r="9950" spans="1:8" x14ac:dyDescent="0.2">
      <c r="A9950" s="98" t="s">
        <v>71</v>
      </c>
      <c r="B9950" s="98" t="s">
        <v>55</v>
      </c>
      <c r="C9950" s="98" t="s">
        <v>80</v>
      </c>
      <c r="D9950" s="106">
        <v>43101</v>
      </c>
      <c r="E9950" s="98" t="s">
        <v>193</v>
      </c>
      <c r="F9950" s="100">
        <v>43101</v>
      </c>
      <c r="G9950" s="98">
        <v>23.72</v>
      </c>
      <c r="H9950" s="98">
        <v>3.16</v>
      </c>
    </row>
    <row r="9951" spans="1:8" x14ac:dyDescent="0.2">
      <c r="A9951" s="98" t="s">
        <v>71</v>
      </c>
      <c r="B9951" s="98" t="s">
        <v>55</v>
      </c>
      <c r="C9951" s="98" t="s">
        <v>80</v>
      </c>
      <c r="D9951" s="106">
        <v>43101</v>
      </c>
      <c r="E9951" s="98" t="s">
        <v>192</v>
      </c>
      <c r="F9951" s="100">
        <v>43101</v>
      </c>
      <c r="G9951" s="98">
        <v>1.08</v>
      </c>
      <c r="H9951" s="98">
        <v>0</v>
      </c>
    </row>
    <row r="9952" spans="1:8" x14ac:dyDescent="0.2">
      <c r="A9952" s="98" t="s">
        <v>71</v>
      </c>
      <c r="B9952" s="98" t="s">
        <v>55</v>
      </c>
      <c r="C9952" s="98" t="s">
        <v>80</v>
      </c>
      <c r="D9952" s="106">
        <v>43101</v>
      </c>
      <c r="E9952" s="98" t="s">
        <v>199</v>
      </c>
      <c r="F9952" s="100">
        <v>43101</v>
      </c>
      <c r="G9952" s="98">
        <v>24.8</v>
      </c>
      <c r="H9952" s="98">
        <v>1.23</v>
      </c>
    </row>
    <row r="9953" spans="1:8" x14ac:dyDescent="0.2">
      <c r="A9953" s="98" t="s">
        <v>71</v>
      </c>
      <c r="B9953" s="98" t="s">
        <v>55</v>
      </c>
      <c r="C9953" s="98" t="s">
        <v>80</v>
      </c>
      <c r="D9953" s="106">
        <v>43101</v>
      </c>
      <c r="E9953" s="98" t="s">
        <v>198</v>
      </c>
      <c r="F9953" s="100">
        <v>43101</v>
      </c>
      <c r="G9953" s="98">
        <v>21.05</v>
      </c>
      <c r="H9953" s="98">
        <v>-1.03</v>
      </c>
    </row>
    <row r="9954" spans="1:8" x14ac:dyDescent="0.2">
      <c r="A9954" s="98" t="s">
        <v>71</v>
      </c>
      <c r="B9954" s="98" t="s">
        <v>55</v>
      </c>
      <c r="C9954" s="98" t="s">
        <v>80</v>
      </c>
      <c r="D9954" s="106">
        <v>43101</v>
      </c>
      <c r="E9954" s="98" t="s">
        <v>199</v>
      </c>
      <c r="F9954" s="100">
        <v>43101</v>
      </c>
      <c r="G9954" s="98">
        <v>21.05</v>
      </c>
      <c r="H9954" s="98">
        <v>1.03</v>
      </c>
    </row>
    <row r="9955" spans="1:8" x14ac:dyDescent="0.2">
      <c r="A9955" s="98" t="s">
        <v>71</v>
      </c>
      <c r="B9955" s="98" t="s">
        <v>55</v>
      </c>
      <c r="C9955" s="98" t="s">
        <v>80</v>
      </c>
      <c r="D9955" s="106">
        <v>43101</v>
      </c>
      <c r="E9955" s="98" t="s">
        <v>193</v>
      </c>
      <c r="F9955" s="100">
        <v>43101</v>
      </c>
      <c r="G9955" s="98">
        <v>20.190000000000001</v>
      </c>
      <c r="H9955" s="98">
        <v>2.66</v>
      </c>
    </row>
    <row r="9956" spans="1:8" x14ac:dyDescent="0.2">
      <c r="A9956" s="98" t="s">
        <v>71</v>
      </c>
      <c r="B9956" s="98" t="s">
        <v>55</v>
      </c>
      <c r="C9956" s="98" t="s">
        <v>80</v>
      </c>
      <c r="D9956" s="106">
        <v>43101</v>
      </c>
      <c r="E9956" s="98" t="s">
        <v>192</v>
      </c>
      <c r="F9956" s="100">
        <v>43101</v>
      </c>
      <c r="G9956" s="98">
        <v>0.86</v>
      </c>
      <c r="H9956" s="98">
        <v>0</v>
      </c>
    </row>
    <row r="9957" spans="1:8" x14ac:dyDescent="0.2">
      <c r="A9957" s="98" t="s">
        <v>71</v>
      </c>
      <c r="B9957" s="98" t="s">
        <v>55</v>
      </c>
      <c r="C9957" s="98" t="s">
        <v>81</v>
      </c>
      <c r="D9957" s="106">
        <v>43101</v>
      </c>
      <c r="E9957" s="98" t="s">
        <v>199</v>
      </c>
      <c r="F9957" s="100">
        <v>43101</v>
      </c>
      <c r="G9957" s="98">
        <v>22.35</v>
      </c>
      <c r="H9957" s="98">
        <v>0.5</v>
      </c>
    </row>
    <row r="9958" spans="1:8" x14ac:dyDescent="0.2">
      <c r="A9958" s="98" t="s">
        <v>71</v>
      </c>
      <c r="B9958" s="98" t="s">
        <v>55</v>
      </c>
      <c r="C9958" s="98" t="s">
        <v>81</v>
      </c>
      <c r="D9958" s="106">
        <v>43101</v>
      </c>
      <c r="E9958" s="98" t="s">
        <v>198</v>
      </c>
      <c r="F9958" s="100">
        <v>43101</v>
      </c>
      <c r="G9958" s="98">
        <v>22.35</v>
      </c>
      <c r="H9958" s="98">
        <v>-0.5</v>
      </c>
    </row>
    <row r="9959" spans="1:8" x14ac:dyDescent="0.2">
      <c r="A9959" s="98" t="s">
        <v>71</v>
      </c>
      <c r="B9959" s="98" t="s">
        <v>55</v>
      </c>
      <c r="C9959" s="98" t="s">
        <v>81</v>
      </c>
      <c r="D9959" s="106">
        <v>43101</v>
      </c>
      <c r="E9959" s="98" t="s">
        <v>195</v>
      </c>
      <c r="F9959" s="100">
        <v>43101</v>
      </c>
      <c r="G9959" s="98">
        <v>21.38</v>
      </c>
      <c r="H9959" s="98">
        <v>1.37</v>
      </c>
    </row>
    <row r="9960" spans="1:8" x14ac:dyDescent="0.2">
      <c r="A9960" s="98" t="s">
        <v>71</v>
      </c>
      <c r="B9960" s="98" t="s">
        <v>55</v>
      </c>
      <c r="C9960" s="98" t="s">
        <v>81</v>
      </c>
      <c r="D9960" s="106">
        <v>43101</v>
      </c>
      <c r="E9960" s="98" t="s">
        <v>194</v>
      </c>
      <c r="F9960" s="100">
        <v>43101</v>
      </c>
      <c r="G9960" s="98">
        <v>0.97</v>
      </c>
      <c r="H9960" s="98">
        <v>0</v>
      </c>
    </row>
    <row r="9961" spans="1:8" x14ac:dyDescent="0.2">
      <c r="A9961" s="98" t="s">
        <v>71</v>
      </c>
      <c r="B9961" s="98" t="s">
        <v>54</v>
      </c>
      <c r="C9961" s="98" t="s">
        <v>82</v>
      </c>
      <c r="D9961" s="106">
        <v>43101</v>
      </c>
      <c r="E9961" s="98" t="s">
        <v>199</v>
      </c>
      <c r="F9961" s="100">
        <v>43101</v>
      </c>
      <c r="G9961" s="98">
        <v>230.83</v>
      </c>
      <c r="H9961" s="98">
        <v>8.16</v>
      </c>
    </row>
    <row r="9962" spans="1:8" x14ac:dyDescent="0.2">
      <c r="A9962" s="98" t="s">
        <v>71</v>
      </c>
      <c r="B9962" s="98" t="s">
        <v>54</v>
      </c>
      <c r="C9962" s="98" t="s">
        <v>82</v>
      </c>
      <c r="D9962" s="106">
        <v>43101</v>
      </c>
      <c r="E9962" s="98" t="s">
        <v>197</v>
      </c>
      <c r="F9962" s="100">
        <v>43101</v>
      </c>
      <c r="G9962" s="98">
        <v>220.97</v>
      </c>
      <c r="H9962" s="98">
        <v>20.9</v>
      </c>
    </row>
    <row r="9963" spans="1:8" x14ac:dyDescent="0.2">
      <c r="A9963" s="98" t="s">
        <v>71</v>
      </c>
      <c r="B9963" s="98" t="s">
        <v>54</v>
      </c>
      <c r="C9963" s="98" t="s">
        <v>82</v>
      </c>
      <c r="D9963" s="106">
        <v>43101</v>
      </c>
      <c r="E9963" s="98" t="s">
        <v>196</v>
      </c>
      <c r="F9963" s="100">
        <v>43101</v>
      </c>
      <c r="G9963" s="98">
        <v>9.86</v>
      </c>
      <c r="H9963" s="98">
        <v>0</v>
      </c>
    </row>
    <row r="9964" spans="1:8" x14ac:dyDescent="0.2">
      <c r="A9964" s="98" t="s">
        <v>71</v>
      </c>
      <c r="B9964" s="98" t="s">
        <v>54</v>
      </c>
      <c r="C9964" s="98" t="s">
        <v>82</v>
      </c>
      <c r="D9964" s="106">
        <v>43101</v>
      </c>
      <c r="E9964" s="98" t="s">
        <v>198</v>
      </c>
      <c r="F9964" s="100">
        <v>43101</v>
      </c>
      <c r="G9964" s="98">
        <v>230.83</v>
      </c>
      <c r="H9964" s="98">
        <v>-8.16</v>
      </c>
    </row>
    <row r="9965" spans="1:8" x14ac:dyDescent="0.2">
      <c r="A9965" s="98" t="s">
        <v>71</v>
      </c>
      <c r="B9965" s="98" t="s">
        <v>54</v>
      </c>
      <c r="C9965" s="98" t="s">
        <v>80</v>
      </c>
      <c r="D9965" s="106">
        <v>43101</v>
      </c>
      <c r="E9965" s="98" t="s">
        <v>198</v>
      </c>
      <c r="F9965" s="100">
        <v>43101</v>
      </c>
      <c r="G9965" s="98">
        <v>171.97</v>
      </c>
      <c r="H9965" s="98">
        <v>-8.36</v>
      </c>
    </row>
    <row r="9966" spans="1:8" x14ac:dyDescent="0.2">
      <c r="A9966" s="98" t="s">
        <v>71</v>
      </c>
      <c r="B9966" s="98" t="s">
        <v>54</v>
      </c>
      <c r="C9966" s="98" t="s">
        <v>80</v>
      </c>
      <c r="D9966" s="106">
        <v>43101</v>
      </c>
      <c r="E9966" s="98" t="s">
        <v>193</v>
      </c>
      <c r="F9966" s="100">
        <v>43101</v>
      </c>
      <c r="G9966" s="98">
        <v>164.76</v>
      </c>
      <c r="H9966" s="98">
        <v>21.68</v>
      </c>
    </row>
    <row r="9967" spans="1:8" x14ac:dyDescent="0.2">
      <c r="A9967" s="98" t="s">
        <v>71</v>
      </c>
      <c r="B9967" s="98" t="s">
        <v>54</v>
      </c>
      <c r="C9967" s="98" t="s">
        <v>80</v>
      </c>
      <c r="D9967" s="106">
        <v>43101</v>
      </c>
      <c r="E9967" s="98" t="s">
        <v>192</v>
      </c>
      <c r="F9967" s="100">
        <v>43101</v>
      </c>
      <c r="G9967" s="98">
        <v>7.21</v>
      </c>
      <c r="H9967" s="98">
        <v>0</v>
      </c>
    </row>
    <row r="9968" spans="1:8" x14ac:dyDescent="0.2">
      <c r="A9968" s="98" t="s">
        <v>71</v>
      </c>
      <c r="B9968" s="98" t="s">
        <v>54</v>
      </c>
      <c r="C9968" s="98" t="s">
        <v>80</v>
      </c>
      <c r="D9968" s="106">
        <v>43101</v>
      </c>
      <c r="E9968" s="98" t="s">
        <v>199</v>
      </c>
      <c r="F9968" s="100">
        <v>43101</v>
      </c>
      <c r="G9968" s="98">
        <v>171.97</v>
      </c>
      <c r="H9968" s="98">
        <v>8.36</v>
      </c>
    </row>
    <row r="9969" spans="1:8" x14ac:dyDescent="0.2">
      <c r="A9969" s="98" t="s">
        <v>71</v>
      </c>
      <c r="B9969" s="98" t="s">
        <v>54</v>
      </c>
      <c r="C9969" s="98" t="s">
        <v>81</v>
      </c>
      <c r="D9969" s="106">
        <v>43101</v>
      </c>
      <c r="E9969" s="98" t="s">
        <v>199</v>
      </c>
      <c r="F9969" s="100">
        <v>43101</v>
      </c>
      <c r="G9969" s="98">
        <v>165.62</v>
      </c>
      <c r="H9969" s="98">
        <v>3.96</v>
      </c>
    </row>
    <row r="9970" spans="1:8" x14ac:dyDescent="0.2">
      <c r="A9970" s="98" t="s">
        <v>71</v>
      </c>
      <c r="B9970" s="98" t="s">
        <v>54</v>
      </c>
      <c r="C9970" s="98" t="s">
        <v>81</v>
      </c>
      <c r="D9970" s="106">
        <v>43101</v>
      </c>
      <c r="E9970" s="98" t="s">
        <v>198</v>
      </c>
      <c r="F9970" s="100">
        <v>43101</v>
      </c>
      <c r="G9970" s="98">
        <v>165.62</v>
      </c>
      <c r="H9970" s="98">
        <v>-3.96</v>
      </c>
    </row>
    <row r="9971" spans="1:8" x14ac:dyDescent="0.2">
      <c r="A9971" s="98" t="s">
        <v>71</v>
      </c>
      <c r="B9971" s="98" t="s">
        <v>54</v>
      </c>
      <c r="C9971" s="98" t="s">
        <v>81</v>
      </c>
      <c r="D9971" s="106">
        <v>43101</v>
      </c>
      <c r="E9971" s="98" t="s">
        <v>195</v>
      </c>
      <c r="F9971" s="100">
        <v>43101</v>
      </c>
      <c r="G9971" s="98">
        <v>158.69</v>
      </c>
      <c r="H9971" s="98">
        <v>10.29</v>
      </c>
    </row>
    <row r="9972" spans="1:8" x14ac:dyDescent="0.2">
      <c r="A9972" s="98" t="s">
        <v>71</v>
      </c>
      <c r="B9972" s="98" t="s">
        <v>54</v>
      </c>
      <c r="C9972" s="98" t="s">
        <v>81</v>
      </c>
      <c r="D9972" s="106">
        <v>43101</v>
      </c>
      <c r="E9972" s="98" t="s">
        <v>194</v>
      </c>
      <c r="F9972" s="100">
        <v>43101</v>
      </c>
      <c r="G9972" s="98">
        <v>6.93</v>
      </c>
      <c r="H9972" s="98">
        <v>0</v>
      </c>
    </row>
    <row r="9973" spans="1:8" x14ac:dyDescent="0.2">
      <c r="A9973" s="98" t="s">
        <v>71</v>
      </c>
      <c r="B9973" s="98" t="s">
        <v>54</v>
      </c>
      <c r="C9973" s="98" t="s">
        <v>82</v>
      </c>
      <c r="D9973" s="106">
        <v>43101</v>
      </c>
      <c r="E9973" s="98" t="s">
        <v>197</v>
      </c>
      <c r="F9973" s="100">
        <v>43101</v>
      </c>
      <c r="G9973" s="98">
        <v>162.96</v>
      </c>
      <c r="H9973" s="98">
        <v>15.47</v>
      </c>
    </row>
    <row r="9974" spans="1:8" x14ac:dyDescent="0.2">
      <c r="A9974" s="98" t="s">
        <v>71</v>
      </c>
      <c r="B9974" s="98" t="s">
        <v>54</v>
      </c>
      <c r="C9974" s="98" t="s">
        <v>82</v>
      </c>
      <c r="D9974" s="106">
        <v>43101</v>
      </c>
      <c r="E9974" s="98" t="s">
        <v>196</v>
      </c>
      <c r="F9974" s="100">
        <v>43101</v>
      </c>
      <c r="G9974" s="98">
        <v>7.23</v>
      </c>
      <c r="H9974" s="98">
        <v>0</v>
      </c>
    </row>
    <row r="9975" spans="1:8" x14ac:dyDescent="0.2">
      <c r="A9975" s="98" t="s">
        <v>71</v>
      </c>
      <c r="B9975" s="98" t="s">
        <v>54</v>
      </c>
      <c r="C9975" s="98" t="s">
        <v>82</v>
      </c>
      <c r="D9975" s="106">
        <v>43101</v>
      </c>
      <c r="E9975" s="98" t="s">
        <v>199</v>
      </c>
      <c r="F9975" s="100">
        <v>43101</v>
      </c>
      <c r="G9975" s="98">
        <v>170.19</v>
      </c>
      <c r="H9975" s="98">
        <v>6.24</v>
      </c>
    </row>
    <row r="9976" spans="1:8" x14ac:dyDescent="0.2">
      <c r="A9976" s="98" t="s">
        <v>71</v>
      </c>
      <c r="B9976" s="98" t="s">
        <v>54</v>
      </c>
      <c r="C9976" s="98" t="s">
        <v>82</v>
      </c>
      <c r="D9976" s="106">
        <v>43101</v>
      </c>
      <c r="E9976" s="98" t="s">
        <v>198</v>
      </c>
      <c r="F9976" s="100">
        <v>43101</v>
      </c>
      <c r="G9976" s="98">
        <v>170.19</v>
      </c>
      <c r="H9976" s="98">
        <v>-6.24</v>
      </c>
    </row>
    <row r="9977" spans="1:8" x14ac:dyDescent="0.2">
      <c r="A9977" s="98" t="s">
        <v>71</v>
      </c>
      <c r="B9977" s="98" t="s">
        <v>54</v>
      </c>
      <c r="C9977" s="98" t="s">
        <v>80</v>
      </c>
      <c r="D9977" s="106">
        <v>43101</v>
      </c>
      <c r="E9977" s="98" t="s">
        <v>199</v>
      </c>
      <c r="F9977" s="100">
        <v>43101</v>
      </c>
      <c r="G9977" s="98">
        <v>222.29</v>
      </c>
      <c r="H9977" s="98">
        <v>11.06</v>
      </c>
    </row>
    <row r="9978" spans="1:8" x14ac:dyDescent="0.2">
      <c r="A9978" s="98" t="s">
        <v>71</v>
      </c>
      <c r="B9978" s="98" t="s">
        <v>54</v>
      </c>
      <c r="C9978" s="98" t="s">
        <v>80</v>
      </c>
      <c r="D9978" s="106">
        <v>43101</v>
      </c>
      <c r="E9978" s="98" t="s">
        <v>198</v>
      </c>
      <c r="F9978" s="100">
        <v>43101</v>
      </c>
      <c r="G9978" s="98">
        <v>222.29</v>
      </c>
      <c r="H9978" s="98">
        <v>-11.06</v>
      </c>
    </row>
    <row r="9979" spans="1:8" x14ac:dyDescent="0.2">
      <c r="A9979" s="98" t="s">
        <v>71</v>
      </c>
      <c r="B9979" s="98" t="s">
        <v>54</v>
      </c>
      <c r="C9979" s="98" t="s">
        <v>80</v>
      </c>
      <c r="D9979" s="106">
        <v>43101</v>
      </c>
      <c r="E9979" s="98" t="s">
        <v>193</v>
      </c>
      <c r="F9979" s="100">
        <v>43101</v>
      </c>
      <c r="G9979" s="98">
        <v>212.83</v>
      </c>
      <c r="H9979" s="98">
        <v>27.9</v>
      </c>
    </row>
    <row r="9980" spans="1:8" x14ac:dyDescent="0.2">
      <c r="A9980" s="98" t="s">
        <v>71</v>
      </c>
      <c r="B9980" s="98" t="s">
        <v>54</v>
      </c>
      <c r="C9980" s="98" t="s">
        <v>80</v>
      </c>
      <c r="D9980" s="106">
        <v>43101</v>
      </c>
      <c r="E9980" s="98" t="s">
        <v>192</v>
      </c>
      <c r="F9980" s="100">
        <v>43101</v>
      </c>
      <c r="G9980" s="98">
        <v>9.4600000000000009</v>
      </c>
      <c r="H9980" s="98">
        <v>0</v>
      </c>
    </row>
    <row r="9981" spans="1:8" x14ac:dyDescent="0.2">
      <c r="A9981" s="98" t="s">
        <v>71</v>
      </c>
      <c r="B9981" s="98" t="s">
        <v>54</v>
      </c>
      <c r="C9981" s="98" t="s">
        <v>81</v>
      </c>
      <c r="D9981" s="106">
        <v>43101</v>
      </c>
      <c r="E9981" s="98" t="s">
        <v>199</v>
      </c>
      <c r="F9981" s="100">
        <v>43101</v>
      </c>
      <c r="G9981" s="98">
        <v>221.09</v>
      </c>
      <c r="H9981" s="98">
        <v>5.22</v>
      </c>
    </row>
    <row r="9982" spans="1:8" x14ac:dyDescent="0.2">
      <c r="A9982" s="98" t="s">
        <v>71</v>
      </c>
      <c r="B9982" s="98" t="s">
        <v>54</v>
      </c>
      <c r="C9982" s="98" t="s">
        <v>81</v>
      </c>
      <c r="D9982" s="106">
        <v>43101</v>
      </c>
      <c r="E9982" s="98" t="s">
        <v>198</v>
      </c>
      <c r="F9982" s="100">
        <v>43101</v>
      </c>
      <c r="G9982" s="98">
        <v>221.09</v>
      </c>
      <c r="H9982" s="98">
        <v>-5.22</v>
      </c>
    </row>
    <row r="9983" spans="1:8" x14ac:dyDescent="0.2">
      <c r="A9983" s="98" t="s">
        <v>71</v>
      </c>
      <c r="B9983" s="98" t="s">
        <v>54</v>
      </c>
      <c r="C9983" s="98" t="s">
        <v>81</v>
      </c>
      <c r="D9983" s="106">
        <v>43101</v>
      </c>
      <c r="E9983" s="98" t="s">
        <v>195</v>
      </c>
      <c r="F9983" s="100">
        <v>43101</v>
      </c>
      <c r="G9983" s="98">
        <v>211.77</v>
      </c>
      <c r="H9983" s="98">
        <v>13.65</v>
      </c>
    </row>
    <row r="9984" spans="1:8" x14ac:dyDescent="0.2">
      <c r="A9984" s="98" t="s">
        <v>71</v>
      </c>
      <c r="B9984" s="98" t="s">
        <v>54</v>
      </c>
      <c r="C9984" s="98" t="s">
        <v>81</v>
      </c>
      <c r="D9984" s="106">
        <v>43101</v>
      </c>
      <c r="E9984" s="98" t="s">
        <v>194</v>
      </c>
      <c r="F9984" s="100">
        <v>43101</v>
      </c>
      <c r="G9984" s="98">
        <v>9.32</v>
      </c>
      <c r="H9984" s="98">
        <v>0</v>
      </c>
    </row>
    <row r="9985" spans="1:8" x14ac:dyDescent="0.2">
      <c r="A9985" s="98" t="s">
        <v>71</v>
      </c>
      <c r="B9985" s="98" t="s">
        <v>54</v>
      </c>
      <c r="C9985" s="98" t="s">
        <v>82</v>
      </c>
      <c r="D9985" s="106">
        <v>43160</v>
      </c>
      <c r="E9985" s="98" t="s">
        <v>198</v>
      </c>
      <c r="F9985" s="100">
        <v>43101</v>
      </c>
      <c r="G9985" s="98">
        <v>107351.31</v>
      </c>
      <c r="H9985" s="98">
        <v>-4079.43</v>
      </c>
    </row>
    <row r="9986" spans="1:8" x14ac:dyDescent="0.2">
      <c r="A9986" s="98" t="s">
        <v>71</v>
      </c>
      <c r="B9986" s="98" t="s">
        <v>54</v>
      </c>
      <c r="C9986" s="98" t="s">
        <v>82</v>
      </c>
      <c r="D9986" s="106">
        <v>43160</v>
      </c>
      <c r="E9986" s="98" t="s">
        <v>199</v>
      </c>
      <c r="F9986" s="100">
        <v>43101</v>
      </c>
      <c r="G9986" s="98">
        <v>107351.31</v>
      </c>
      <c r="H9986" s="98">
        <v>4079.43</v>
      </c>
    </row>
    <row r="9987" spans="1:8" x14ac:dyDescent="0.2">
      <c r="A9987" s="98" t="s">
        <v>71</v>
      </c>
      <c r="B9987" s="98" t="s">
        <v>54</v>
      </c>
      <c r="C9987" s="98" t="s">
        <v>82</v>
      </c>
      <c r="D9987" s="106">
        <v>43160</v>
      </c>
      <c r="E9987" s="98" t="s">
        <v>197</v>
      </c>
      <c r="F9987" s="100">
        <v>43101</v>
      </c>
      <c r="G9987" s="98">
        <v>102718.99</v>
      </c>
      <c r="H9987" s="98">
        <v>9758.4500000000007</v>
      </c>
    </row>
    <row r="9988" spans="1:8" x14ac:dyDescent="0.2">
      <c r="A9988" s="98" t="s">
        <v>71</v>
      </c>
      <c r="B9988" s="98" t="s">
        <v>54</v>
      </c>
      <c r="C9988" s="98" t="s">
        <v>82</v>
      </c>
      <c r="D9988" s="106">
        <v>43160</v>
      </c>
      <c r="E9988" s="98" t="s">
        <v>196</v>
      </c>
      <c r="F9988" s="100">
        <v>43101</v>
      </c>
      <c r="G9988" s="98">
        <v>4632.32</v>
      </c>
      <c r="H9988" s="98">
        <v>440.1</v>
      </c>
    </row>
    <row r="9989" spans="1:8" x14ac:dyDescent="0.2">
      <c r="A9989" s="98" t="s">
        <v>71</v>
      </c>
      <c r="B9989" s="98" t="s">
        <v>54</v>
      </c>
      <c r="C9989" s="98" t="s">
        <v>80</v>
      </c>
      <c r="D9989" s="106">
        <v>43160</v>
      </c>
      <c r="E9989" s="98" t="s">
        <v>193</v>
      </c>
      <c r="F9989" s="100">
        <v>43101</v>
      </c>
      <c r="G9989" s="98">
        <v>115432</v>
      </c>
      <c r="H9989" s="98">
        <v>15237.21</v>
      </c>
    </row>
    <row r="9990" spans="1:8" x14ac:dyDescent="0.2">
      <c r="A9990" s="98" t="s">
        <v>71</v>
      </c>
      <c r="B9990" s="98" t="s">
        <v>54</v>
      </c>
      <c r="C9990" s="98" t="s">
        <v>80</v>
      </c>
      <c r="D9990" s="106">
        <v>43160</v>
      </c>
      <c r="E9990" s="98" t="s">
        <v>192</v>
      </c>
      <c r="F9990" s="100">
        <v>43101</v>
      </c>
      <c r="G9990" s="98">
        <v>5205.99</v>
      </c>
      <c r="H9990" s="98">
        <v>687.22</v>
      </c>
    </row>
    <row r="9991" spans="1:8" x14ac:dyDescent="0.2">
      <c r="A9991" s="98" t="s">
        <v>71</v>
      </c>
      <c r="B9991" s="98" t="s">
        <v>54</v>
      </c>
      <c r="C9991" s="98" t="s">
        <v>80</v>
      </c>
      <c r="D9991" s="106">
        <v>43160</v>
      </c>
      <c r="E9991" s="98" t="s">
        <v>199</v>
      </c>
      <c r="F9991" s="100">
        <v>43101</v>
      </c>
      <c r="G9991" s="98">
        <v>120637.99</v>
      </c>
      <c r="H9991" s="98">
        <v>6393.91</v>
      </c>
    </row>
    <row r="9992" spans="1:8" x14ac:dyDescent="0.2">
      <c r="A9992" s="98" t="s">
        <v>71</v>
      </c>
      <c r="B9992" s="98" t="s">
        <v>54</v>
      </c>
      <c r="C9992" s="98" t="s">
        <v>80</v>
      </c>
      <c r="D9992" s="106">
        <v>43160</v>
      </c>
      <c r="E9992" s="98" t="s">
        <v>198</v>
      </c>
      <c r="F9992" s="100">
        <v>43101</v>
      </c>
      <c r="G9992" s="98">
        <v>120637.99</v>
      </c>
      <c r="H9992" s="98">
        <v>-6393.91</v>
      </c>
    </row>
    <row r="9993" spans="1:8" x14ac:dyDescent="0.2">
      <c r="A9993" s="98" t="s">
        <v>71</v>
      </c>
      <c r="B9993" s="98" t="s">
        <v>54</v>
      </c>
      <c r="C9993" s="98" t="s">
        <v>81</v>
      </c>
      <c r="D9993" s="106">
        <v>43160</v>
      </c>
      <c r="E9993" s="98" t="s">
        <v>199</v>
      </c>
      <c r="F9993" s="100">
        <v>43101</v>
      </c>
      <c r="G9993" s="98">
        <v>451069.73</v>
      </c>
      <c r="H9993" s="98">
        <v>11727.93</v>
      </c>
    </row>
    <row r="9994" spans="1:8" x14ac:dyDescent="0.2">
      <c r="A9994" s="98" t="s">
        <v>71</v>
      </c>
      <c r="B9994" s="98" t="s">
        <v>54</v>
      </c>
      <c r="C9994" s="98" t="s">
        <v>81</v>
      </c>
      <c r="D9994" s="106">
        <v>43160</v>
      </c>
      <c r="E9994" s="98" t="s">
        <v>198</v>
      </c>
      <c r="F9994" s="100">
        <v>43101</v>
      </c>
      <c r="G9994" s="98">
        <v>451069.73</v>
      </c>
      <c r="H9994" s="98">
        <v>-11727.93</v>
      </c>
    </row>
    <row r="9995" spans="1:8" x14ac:dyDescent="0.2">
      <c r="A9995" s="98" t="s">
        <v>71</v>
      </c>
      <c r="B9995" s="98" t="s">
        <v>54</v>
      </c>
      <c r="C9995" s="98" t="s">
        <v>81</v>
      </c>
      <c r="D9995" s="106">
        <v>43160</v>
      </c>
      <c r="E9995" s="98" t="s">
        <v>195</v>
      </c>
      <c r="F9995" s="100">
        <v>43101</v>
      </c>
      <c r="G9995" s="98">
        <v>431604.17</v>
      </c>
      <c r="H9995" s="98">
        <v>28054.240000000002</v>
      </c>
    </row>
    <row r="9996" spans="1:8" x14ac:dyDescent="0.2">
      <c r="A9996" s="98" t="s">
        <v>71</v>
      </c>
      <c r="B9996" s="98" t="s">
        <v>54</v>
      </c>
      <c r="C9996" s="98" t="s">
        <v>81</v>
      </c>
      <c r="D9996" s="106">
        <v>43160</v>
      </c>
      <c r="E9996" s="98" t="s">
        <v>194</v>
      </c>
      <c r="F9996" s="100">
        <v>43101</v>
      </c>
      <c r="G9996" s="98">
        <v>19465.560000000001</v>
      </c>
      <c r="H9996" s="98">
        <v>1265.3699999999999</v>
      </c>
    </row>
    <row r="9997" spans="1:8" x14ac:dyDescent="0.2">
      <c r="A9997" s="98" t="s">
        <v>71</v>
      </c>
      <c r="B9997" s="98" t="s">
        <v>55</v>
      </c>
      <c r="C9997" s="98" t="s">
        <v>80</v>
      </c>
      <c r="D9997" s="106">
        <v>43160</v>
      </c>
      <c r="E9997" s="98" t="s">
        <v>198</v>
      </c>
      <c r="F9997" s="100">
        <v>43101</v>
      </c>
      <c r="G9997" s="98">
        <v>36752.57</v>
      </c>
      <c r="H9997" s="98">
        <v>-1947.91</v>
      </c>
    </row>
    <row r="9998" spans="1:8" x14ac:dyDescent="0.2">
      <c r="A9998" s="98" t="s">
        <v>71</v>
      </c>
      <c r="B9998" s="98" t="s">
        <v>55</v>
      </c>
      <c r="C9998" s="98" t="s">
        <v>80</v>
      </c>
      <c r="D9998" s="106">
        <v>43160</v>
      </c>
      <c r="E9998" s="98" t="s">
        <v>193</v>
      </c>
      <c r="F9998" s="100">
        <v>43101</v>
      </c>
      <c r="G9998" s="98">
        <v>35166.57</v>
      </c>
      <c r="H9998" s="98">
        <v>4641.99</v>
      </c>
    </row>
    <row r="9999" spans="1:8" x14ac:dyDescent="0.2">
      <c r="A9999" s="98" t="s">
        <v>71</v>
      </c>
      <c r="B9999" s="98" t="s">
        <v>55</v>
      </c>
      <c r="C9999" s="98" t="s">
        <v>80</v>
      </c>
      <c r="D9999" s="106">
        <v>43160</v>
      </c>
      <c r="E9999" s="98" t="s">
        <v>192</v>
      </c>
      <c r="F9999" s="100">
        <v>43101</v>
      </c>
      <c r="G9999" s="98">
        <v>1586</v>
      </c>
      <c r="H9999" s="98">
        <v>209.34</v>
      </c>
    </row>
    <row r="10000" spans="1:8" x14ac:dyDescent="0.2">
      <c r="A10000" s="98" t="s">
        <v>71</v>
      </c>
      <c r="B10000" s="98" t="s">
        <v>55</v>
      </c>
      <c r="C10000" s="98" t="s">
        <v>80</v>
      </c>
      <c r="D10000" s="106">
        <v>43160</v>
      </c>
      <c r="E10000" s="98" t="s">
        <v>199</v>
      </c>
      <c r="F10000" s="100">
        <v>43101</v>
      </c>
      <c r="G10000" s="98">
        <v>36752.57</v>
      </c>
      <c r="H10000" s="98">
        <v>1947.91</v>
      </c>
    </row>
    <row r="10001" spans="1:8" x14ac:dyDescent="0.2">
      <c r="A10001" s="98" t="s">
        <v>71</v>
      </c>
      <c r="B10001" s="98" t="s">
        <v>55</v>
      </c>
      <c r="C10001" s="98" t="s">
        <v>81</v>
      </c>
      <c r="D10001" s="106">
        <v>43160</v>
      </c>
      <c r="E10001" s="98" t="s">
        <v>198</v>
      </c>
      <c r="F10001" s="100">
        <v>43101</v>
      </c>
      <c r="G10001" s="98">
        <v>110004.02</v>
      </c>
      <c r="H10001" s="98">
        <v>-2860.12</v>
      </c>
    </row>
    <row r="10002" spans="1:8" x14ac:dyDescent="0.2">
      <c r="A10002" s="98" t="s">
        <v>71</v>
      </c>
      <c r="B10002" s="98" t="s">
        <v>55</v>
      </c>
      <c r="C10002" s="98" t="s">
        <v>81</v>
      </c>
      <c r="D10002" s="106">
        <v>43160</v>
      </c>
      <c r="E10002" s="98" t="s">
        <v>195</v>
      </c>
      <c r="F10002" s="100">
        <v>43101</v>
      </c>
      <c r="G10002" s="98">
        <v>105256.92</v>
      </c>
      <c r="H10002" s="98">
        <v>6841.7</v>
      </c>
    </row>
    <row r="10003" spans="1:8" x14ac:dyDescent="0.2">
      <c r="A10003" s="98" t="s">
        <v>71</v>
      </c>
      <c r="B10003" s="98" t="s">
        <v>55</v>
      </c>
      <c r="C10003" s="98" t="s">
        <v>81</v>
      </c>
      <c r="D10003" s="106">
        <v>43160</v>
      </c>
      <c r="E10003" s="98" t="s">
        <v>194</v>
      </c>
      <c r="F10003" s="100">
        <v>43101</v>
      </c>
      <c r="G10003" s="98">
        <v>4747.1000000000004</v>
      </c>
      <c r="H10003" s="98">
        <v>308.51</v>
      </c>
    </row>
    <row r="10004" spans="1:8" x14ac:dyDescent="0.2">
      <c r="A10004" s="98" t="s">
        <v>71</v>
      </c>
      <c r="B10004" s="98" t="s">
        <v>55</v>
      </c>
      <c r="C10004" s="98" t="s">
        <v>81</v>
      </c>
      <c r="D10004" s="106">
        <v>43160</v>
      </c>
      <c r="E10004" s="98" t="s">
        <v>199</v>
      </c>
      <c r="F10004" s="100">
        <v>43101</v>
      </c>
      <c r="G10004" s="98">
        <v>110004.02</v>
      </c>
      <c r="H10004" s="98">
        <v>2860.12</v>
      </c>
    </row>
    <row r="10005" spans="1:8" x14ac:dyDescent="0.2">
      <c r="A10005" s="98" t="s">
        <v>71</v>
      </c>
      <c r="B10005" s="98" t="s">
        <v>55</v>
      </c>
      <c r="C10005" s="98" t="s">
        <v>82</v>
      </c>
      <c r="D10005" s="106">
        <v>43160</v>
      </c>
      <c r="E10005" s="98" t="s">
        <v>198</v>
      </c>
      <c r="F10005" s="100">
        <v>43101</v>
      </c>
      <c r="G10005" s="98">
        <v>39505.78</v>
      </c>
      <c r="H10005" s="98">
        <v>-1501.23</v>
      </c>
    </row>
    <row r="10006" spans="1:8" x14ac:dyDescent="0.2">
      <c r="A10006" s="98" t="s">
        <v>71</v>
      </c>
      <c r="B10006" s="98" t="s">
        <v>55</v>
      </c>
      <c r="C10006" s="98" t="s">
        <v>82</v>
      </c>
      <c r="D10006" s="106">
        <v>43160</v>
      </c>
      <c r="E10006" s="98" t="s">
        <v>197</v>
      </c>
      <c r="F10006" s="100">
        <v>43101</v>
      </c>
      <c r="G10006" s="98">
        <v>37800.959999999999</v>
      </c>
      <c r="H10006" s="98">
        <v>3591.09</v>
      </c>
    </row>
    <row r="10007" spans="1:8" x14ac:dyDescent="0.2">
      <c r="A10007" s="98" t="s">
        <v>71</v>
      </c>
      <c r="B10007" s="98" t="s">
        <v>55</v>
      </c>
      <c r="C10007" s="98" t="s">
        <v>82</v>
      </c>
      <c r="D10007" s="106">
        <v>43160</v>
      </c>
      <c r="E10007" s="98" t="s">
        <v>196</v>
      </c>
      <c r="F10007" s="100">
        <v>43101</v>
      </c>
      <c r="G10007" s="98">
        <v>1704.82</v>
      </c>
      <c r="H10007" s="98">
        <v>161.94999999999999</v>
      </c>
    </row>
    <row r="10008" spans="1:8" x14ac:dyDescent="0.2">
      <c r="A10008" s="98" t="s">
        <v>71</v>
      </c>
      <c r="B10008" s="98" t="s">
        <v>55</v>
      </c>
      <c r="C10008" s="98" t="s">
        <v>82</v>
      </c>
      <c r="D10008" s="106">
        <v>43160</v>
      </c>
      <c r="E10008" s="98" t="s">
        <v>199</v>
      </c>
      <c r="F10008" s="100">
        <v>43101</v>
      </c>
      <c r="G10008" s="98">
        <v>39505.78</v>
      </c>
      <c r="H10008" s="98">
        <v>1501.23</v>
      </c>
    </row>
    <row r="10009" spans="1:8" x14ac:dyDescent="0.2">
      <c r="A10009" s="98" t="s">
        <v>71</v>
      </c>
      <c r="B10009" s="98" t="s">
        <v>54</v>
      </c>
      <c r="C10009" s="98" t="s">
        <v>80</v>
      </c>
      <c r="D10009" s="106">
        <v>43160</v>
      </c>
      <c r="E10009" s="98" t="s">
        <v>198</v>
      </c>
      <c r="F10009" s="100">
        <v>43101</v>
      </c>
      <c r="G10009" s="98">
        <v>83365.06</v>
      </c>
      <c r="H10009" s="98">
        <v>-4418.51</v>
      </c>
    </row>
    <row r="10010" spans="1:8" x14ac:dyDescent="0.2">
      <c r="A10010" s="98" t="s">
        <v>71</v>
      </c>
      <c r="B10010" s="98" t="s">
        <v>54</v>
      </c>
      <c r="C10010" s="98" t="s">
        <v>80</v>
      </c>
      <c r="D10010" s="106">
        <v>43160</v>
      </c>
      <c r="E10010" s="98" t="s">
        <v>193</v>
      </c>
      <c r="F10010" s="100">
        <v>43101</v>
      </c>
      <c r="G10010" s="98">
        <v>79767.59</v>
      </c>
      <c r="H10010" s="98">
        <v>10529.31</v>
      </c>
    </row>
    <row r="10011" spans="1:8" x14ac:dyDescent="0.2">
      <c r="A10011" s="98" t="s">
        <v>71</v>
      </c>
      <c r="B10011" s="98" t="s">
        <v>54</v>
      </c>
      <c r="C10011" s="98" t="s">
        <v>80</v>
      </c>
      <c r="D10011" s="106">
        <v>43160</v>
      </c>
      <c r="E10011" s="98" t="s">
        <v>192</v>
      </c>
      <c r="F10011" s="100">
        <v>43101</v>
      </c>
      <c r="G10011" s="98">
        <v>3597.47</v>
      </c>
      <c r="H10011" s="98">
        <v>474.94</v>
      </c>
    </row>
    <row r="10012" spans="1:8" x14ac:dyDescent="0.2">
      <c r="A10012" s="98" t="s">
        <v>71</v>
      </c>
      <c r="B10012" s="98" t="s">
        <v>54</v>
      </c>
      <c r="C10012" s="98" t="s">
        <v>80</v>
      </c>
      <c r="D10012" s="106">
        <v>43160</v>
      </c>
      <c r="E10012" s="98" t="s">
        <v>199</v>
      </c>
      <c r="F10012" s="100">
        <v>43101</v>
      </c>
      <c r="G10012" s="98">
        <v>83365.06</v>
      </c>
      <c r="H10012" s="98">
        <v>4418.51</v>
      </c>
    </row>
    <row r="10013" spans="1:8" x14ac:dyDescent="0.2">
      <c r="A10013" s="98" t="s">
        <v>71</v>
      </c>
      <c r="B10013" s="98" t="s">
        <v>54</v>
      </c>
      <c r="C10013" s="98" t="s">
        <v>81</v>
      </c>
      <c r="D10013" s="106">
        <v>43160</v>
      </c>
      <c r="E10013" s="98" t="s">
        <v>198</v>
      </c>
      <c r="F10013" s="100">
        <v>43101</v>
      </c>
      <c r="G10013" s="98">
        <v>318168.48</v>
      </c>
      <c r="H10013" s="98">
        <v>-8272.3700000000008</v>
      </c>
    </row>
    <row r="10014" spans="1:8" x14ac:dyDescent="0.2">
      <c r="A10014" s="98" t="s">
        <v>71</v>
      </c>
      <c r="B10014" s="98" t="s">
        <v>54</v>
      </c>
      <c r="C10014" s="98" t="s">
        <v>81</v>
      </c>
      <c r="D10014" s="106">
        <v>43160</v>
      </c>
      <c r="E10014" s="98" t="s">
        <v>195</v>
      </c>
      <c r="F10014" s="100">
        <v>43101</v>
      </c>
      <c r="G10014" s="98">
        <v>304438.31</v>
      </c>
      <c r="H10014" s="98">
        <v>19788.61</v>
      </c>
    </row>
    <row r="10015" spans="1:8" x14ac:dyDescent="0.2">
      <c r="A10015" s="98" t="s">
        <v>71</v>
      </c>
      <c r="B10015" s="98" t="s">
        <v>54</v>
      </c>
      <c r="C10015" s="98" t="s">
        <v>81</v>
      </c>
      <c r="D10015" s="106">
        <v>43160</v>
      </c>
      <c r="E10015" s="98" t="s">
        <v>194</v>
      </c>
      <c r="F10015" s="100">
        <v>43101</v>
      </c>
      <c r="G10015" s="98">
        <v>13730.17</v>
      </c>
      <c r="H10015" s="98">
        <v>892.62</v>
      </c>
    </row>
    <row r="10016" spans="1:8" x14ac:dyDescent="0.2">
      <c r="A10016" s="98" t="s">
        <v>71</v>
      </c>
      <c r="B10016" s="98" t="s">
        <v>54</v>
      </c>
      <c r="C10016" s="98" t="s">
        <v>81</v>
      </c>
      <c r="D10016" s="106">
        <v>43160</v>
      </c>
      <c r="E10016" s="98" t="s">
        <v>199</v>
      </c>
      <c r="F10016" s="100">
        <v>43101</v>
      </c>
      <c r="G10016" s="98">
        <v>318168.48</v>
      </c>
      <c r="H10016" s="98">
        <v>8272.3700000000008</v>
      </c>
    </row>
    <row r="10017" spans="1:8" x14ac:dyDescent="0.2">
      <c r="A10017" s="98" t="s">
        <v>71</v>
      </c>
      <c r="B10017" s="98" t="s">
        <v>54</v>
      </c>
      <c r="C10017" s="98" t="s">
        <v>82</v>
      </c>
      <c r="D10017" s="106">
        <v>43160</v>
      </c>
      <c r="E10017" s="98" t="s">
        <v>198</v>
      </c>
      <c r="F10017" s="100">
        <v>43101</v>
      </c>
      <c r="G10017" s="98">
        <v>75304.740000000005</v>
      </c>
      <c r="H10017" s="98">
        <v>-2861.84</v>
      </c>
    </row>
    <row r="10018" spans="1:8" x14ac:dyDescent="0.2">
      <c r="A10018" s="98" t="s">
        <v>71</v>
      </c>
      <c r="B10018" s="98" t="s">
        <v>54</v>
      </c>
      <c r="C10018" s="98" t="s">
        <v>82</v>
      </c>
      <c r="D10018" s="106">
        <v>43160</v>
      </c>
      <c r="E10018" s="98" t="s">
        <v>197</v>
      </c>
      <c r="F10018" s="100">
        <v>43101</v>
      </c>
      <c r="G10018" s="98">
        <v>72055.03</v>
      </c>
      <c r="H10018" s="98">
        <v>6845.41</v>
      </c>
    </row>
    <row r="10019" spans="1:8" x14ac:dyDescent="0.2">
      <c r="A10019" s="98" t="s">
        <v>71</v>
      </c>
      <c r="B10019" s="98" t="s">
        <v>54</v>
      </c>
      <c r="C10019" s="98" t="s">
        <v>82</v>
      </c>
      <c r="D10019" s="106">
        <v>43160</v>
      </c>
      <c r="E10019" s="98" t="s">
        <v>196</v>
      </c>
      <c r="F10019" s="100">
        <v>43101</v>
      </c>
      <c r="G10019" s="98">
        <v>3249.71</v>
      </c>
      <c r="H10019" s="98">
        <v>308.77999999999997</v>
      </c>
    </row>
    <row r="10020" spans="1:8" x14ac:dyDescent="0.2">
      <c r="A10020" s="98" t="s">
        <v>71</v>
      </c>
      <c r="B10020" s="98" t="s">
        <v>54</v>
      </c>
      <c r="C10020" s="98" t="s">
        <v>82</v>
      </c>
      <c r="D10020" s="106">
        <v>43160</v>
      </c>
      <c r="E10020" s="98" t="s">
        <v>199</v>
      </c>
      <c r="F10020" s="100">
        <v>43101</v>
      </c>
      <c r="G10020" s="98">
        <v>75304.740000000005</v>
      </c>
      <c r="H10020" s="98">
        <v>2861.84</v>
      </c>
    </row>
    <row r="10021" spans="1:8" x14ac:dyDescent="0.2">
      <c r="A10021" s="98" t="s">
        <v>71</v>
      </c>
      <c r="B10021" s="98" t="s">
        <v>55</v>
      </c>
      <c r="C10021" s="98" t="s">
        <v>80</v>
      </c>
      <c r="D10021" s="106">
        <v>43497</v>
      </c>
      <c r="E10021" s="98" t="s">
        <v>199</v>
      </c>
      <c r="F10021" s="100">
        <v>43221</v>
      </c>
      <c r="G10021" s="98">
        <v>19.86</v>
      </c>
      <c r="H10021" s="98">
        <v>1.41</v>
      </c>
    </row>
    <row r="10022" spans="1:8" x14ac:dyDescent="0.2">
      <c r="A10022" s="98" t="s">
        <v>71</v>
      </c>
      <c r="B10022" s="98" t="s">
        <v>55</v>
      </c>
      <c r="C10022" s="98" t="s">
        <v>80</v>
      </c>
      <c r="D10022" s="106">
        <v>43497</v>
      </c>
      <c r="E10022" s="98" t="s">
        <v>202</v>
      </c>
      <c r="F10022" s="100">
        <v>43221</v>
      </c>
      <c r="G10022" s="98">
        <v>19</v>
      </c>
      <c r="H10022" s="98">
        <v>2.5099999999999998</v>
      </c>
    </row>
    <row r="10023" spans="1:8" x14ac:dyDescent="0.2">
      <c r="A10023" s="98" t="s">
        <v>71</v>
      </c>
      <c r="B10023" s="98" t="s">
        <v>55</v>
      </c>
      <c r="C10023" s="98" t="s">
        <v>80</v>
      </c>
      <c r="D10023" s="106">
        <v>43497</v>
      </c>
      <c r="E10023" s="98" t="s">
        <v>203</v>
      </c>
      <c r="F10023" s="100">
        <v>43221</v>
      </c>
      <c r="G10023" s="98">
        <v>0.86</v>
      </c>
      <c r="H10023" s="98">
        <v>0.11</v>
      </c>
    </row>
    <row r="10024" spans="1:8" x14ac:dyDescent="0.2">
      <c r="A10024" s="98" t="s">
        <v>71</v>
      </c>
      <c r="B10024" s="98" t="s">
        <v>55</v>
      </c>
      <c r="C10024" s="98" t="s">
        <v>80</v>
      </c>
      <c r="D10024" s="106">
        <v>43497</v>
      </c>
      <c r="E10024" s="98" t="s">
        <v>198</v>
      </c>
      <c r="F10024" s="100">
        <v>43221</v>
      </c>
      <c r="G10024" s="98">
        <v>19.86</v>
      </c>
      <c r="H10024" s="98">
        <v>-1.41</v>
      </c>
    </row>
    <row r="10025" spans="1:8" x14ac:dyDescent="0.2">
      <c r="A10025" s="98" t="s">
        <v>71</v>
      </c>
      <c r="B10025" s="98" t="s">
        <v>55</v>
      </c>
      <c r="C10025" s="98" t="s">
        <v>81</v>
      </c>
      <c r="D10025" s="106">
        <v>43497</v>
      </c>
      <c r="E10025" s="98" t="s">
        <v>204</v>
      </c>
      <c r="F10025" s="100">
        <v>43221</v>
      </c>
      <c r="G10025" s="98">
        <v>90</v>
      </c>
      <c r="H10025" s="98">
        <v>5.85</v>
      </c>
    </row>
    <row r="10026" spans="1:8" x14ac:dyDescent="0.2">
      <c r="A10026" s="98" t="s">
        <v>71</v>
      </c>
      <c r="B10026" s="98" t="s">
        <v>55</v>
      </c>
      <c r="C10026" s="98" t="s">
        <v>81</v>
      </c>
      <c r="D10026" s="106">
        <v>43497</v>
      </c>
      <c r="E10026" s="98" t="s">
        <v>205</v>
      </c>
      <c r="F10026" s="100">
        <v>43221</v>
      </c>
      <c r="G10026" s="98">
        <v>4.0599999999999996</v>
      </c>
      <c r="H10026" s="98">
        <v>0.26</v>
      </c>
    </row>
    <row r="10027" spans="1:8" x14ac:dyDescent="0.2">
      <c r="A10027" s="98" t="s">
        <v>71</v>
      </c>
      <c r="B10027" s="98" t="s">
        <v>55</v>
      </c>
      <c r="C10027" s="98" t="s">
        <v>81</v>
      </c>
      <c r="D10027" s="106">
        <v>43497</v>
      </c>
      <c r="E10027" s="98" t="s">
        <v>198</v>
      </c>
      <c r="F10027" s="100">
        <v>43221</v>
      </c>
      <c r="G10027" s="98">
        <v>94.06</v>
      </c>
      <c r="H10027" s="98">
        <v>-3.29</v>
      </c>
    </row>
    <row r="10028" spans="1:8" x14ac:dyDescent="0.2">
      <c r="A10028" s="98" t="s">
        <v>71</v>
      </c>
      <c r="B10028" s="98" t="s">
        <v>55</v>
      </c>
      <c r="C10028" s="98" t="s">
        <v>81</v>
      </c>
      <c r="D10028" s="106">
        <v>43497</v>
      </c>
      <c r="E10028" s="98" t="s">
        <v>199</v>
      </c>
      <c r="F10028" s="100">
        <v>43221</v>
      </c>
      <c r="G10028" s="98">
        <v>94.06</v>
      </c>
      <c r="H10028" s="98">
        <v>3.29</v>
      </c>
    </row>
    <row r="10029" spans="1:8" x14ac:dyDescent="0.2">
      <c r="A10029" s="98" t="s">
        <v>71</v>
      </c>
      <c r="B10029" s="98" t="s">
        <v>55</v>
      </c>
      <c r="C10029" s="98" t="s">
        <v>82</v>
      </c>
      <c r="D10029" s="106">
        <v>43497</v>
      </c>
      <c r="E10029" s="98" t="s">
        <v>199</v>
      </c>
      <c r="F10029" s="100">
        <v>43221</v>
      </c>
      <c r="G10029" s="98">
        <v>24.04</v>
      </c>
      <c r="H10029" s="98">
        <v>1.25</v>
      </c>
    </row>
    <row r="10030" spans="1:8" x14ac:dyDescent="0.2">
      <c r="A10030" s="98" t="s">
        <v>71</v>
      </c>
      <c r="B10030" s="98" t="s">
        <v>55</v>
      </c>
      <c r="C10030" s="98" t="s">
        <v>82</v>
      </c>
      <c r="D10030" s="106">
        <v>43497</v>
      </c>
      <c r="E10030" s="98" t="s">
        <v>206</v>
      </c>
      <c r="F10030" s="100">
        <v>43221</v>
      </c>
      <c r="G10030" s="98">
        <v>23</v>
      </c>
      <c r="H10030" s="98">
        <v>2.16</v>
      </c>
    </row>
    <row r="10031" spans="1:8" x14ac:dyDescent="0.2">
      <c r="A10031" s="98" t="s">
        <v>71</v>
      </c>
      <c r="B10031" s="98" t="s">
        <v>55</v>
      </c>
      <c r="C10031" s="98" t="s">
        <v>82</v>
      </c>
      <c r="D10031" s="106">
        <v>43497</v>
      </c>
      <c r="E10031" s="98" t="s">
        <v>207</v>
      </c>
      <c r="F10031" s="100">
        <v>43221</v>
      </c>
      <c r="G10031" s="98">
        <v>1.04</v>
      </c>
      <c r="H10031" s="98">
        <v>0.1</v>
      </c>
    </row>
    <row r="10032" spans="1:8" x14ac:dyDescent="0.2">
      <c r="A10032" s="98" t="s">
        <v>71</v>
      </c>
      <c r="B10032" s="98" t="s">
        <v>55</v>
      </c>
      <c r="C10032" s="98" t="s">
        <v>82</v>
      </c>
      <c r="D10032" s="106">
        <v>43497</v>
      </c>
      <c r="E10032" s="98" t="s">
        <v>198</v>
      </c>
      <c r="F10032" s="100">
        <v>43221</v>
      </c>
      <c r="G10032" s="98">
        <v>24.04</v>
      </c>
      <c r="H10032" s="98">
        <v>-1.25</v>
      </c>
    </row>
    <row r="10033" spans="1:8" x14ac:dyDescent="0.2">
      <c r="A10033" s="98" t="s">
        <v>71</v>
      </c>
      <c r="B10033" s="98" t="s">
        <v>54</v>
      </c>
      <c r="C10033" s="98" t="s">
        <v>81</v>
      </c>
      <c r="D10033" s="106">
        <v>43101</v>
      </c>
      <c r="E10033" s="98" t="s">
        <v>195</v>
      </c>
      <c r="F10033" s="100">
        <v>43101</v>
      </c>
      <c r="G10033" s="98">
        <v>176218.95</v>
      </c>
      <c r="H10033" s="98">
        <v>11454.31</v>
      </c>
    </row>
    <row r="10034" spans="1:8" x14ac:dyDescent="0.2">
      <c r="A10034" s="98" t="s">
        <v>71</v>
      </c>
      <c r="B10034" s="98" t="s">
        <v>54</v>
      </c>
      <c r="C10034" s="98" t="s">
        <v>81</v>
      </c>
      <c r="D10034" s="106">
        <v>43101</v>
      </c>
      <c r="E10034" s="98" t="s">
        <v>194</v>
      </c>
      <c r="F10034" s="100">
        <v>43101</v>
      </c>
      <c r="G10034" s="98">
        <v>7947.38</v>
      </c>
      <c r="H10034" s="98">
        <v>516.38</v>
      </c>
    </row>
    <row r="10035" spans="1:8" x14ac:dyDescent="0.2">
      <c r="A10035" s="98" t="s">
        <v>71</v>
      </c>
      <c r="B10035" s="98" t="s">
        <v>54</v>
      </c>
      <c r="C10035" s="98" t="s">
        <v>81</v>
      </c>
      <c r="D10035" s="106">
        <v>43101</v>
      </c>
      <c r="E10035" s="98" t="s">
        <v>199</v>
      </c>
      <c r="F10035" s="100">
        <v>43101</v>
      </c>
      <c r="G10035" s="98">
        <v>184166.33</v>
      </c>
      <c r="H10035" s="98">
        <v>4788.3599999999997</v>
      </c>
    </row>
    <row r="10036" spans="1:8" x14ac:dyDescent="0.2">
      <c r="A10036" s="98" t="s">
        <v>71</v>
      </c>
      <c r="B10036" s="98" t="s">
        <v>54</v>
      </c>
      <c r="C10036" s="98" t="s">
        <v>81</v>
      </c>
      <c r="D10036" s="106">
        <v>43101</v>
      </c>
      <c r="E10036" s="98" t="s">
        <v>198</v>
      </c>
      <c r="F10036" s="100">
        <v>43101</v>
      </c>
      <c r="G10036" s="98">
        <v>184166.33</v>
      </c>
      <c r="H10036" s="98">
        <v>-4788.3599999999997</v>
      </c>
    </row>
    <row r="10037" spans="1:8" x14ac:dyDescent="0.2">
      <c r="A10037" s="98" t="s">
        <v>71</v>
      </c>
      <c r="B10037" s="98" t="s">
        <v>54</v>
      </c>
      <c r="C10037" s="98" t="s">
        <v>82</v>
      </c>
      <c r="D10037" s="106">
        <v>43101</v>
      </c>
      <c r="E10037" s="98" t="s">
        <v>199</v>
      </c>
      <c r="F10037" s="100">
        <v>43101</v>
      </c>
      <c r="G10037" s="98">
        <v>42897.24</v>
      </c>
      <c r="H10037" s="98">
        <v>1630</v>
      </c>
    </row>
    <row r="10038" spans="1:8" x14ac:dyDescent="0.2">
      <c r="A10038" s="98" t="s">
        <v>71</v>
      </c>
      <c r="B10038" s="98" t="s">
        <v>54</v>
      </c>
      <c r="C10038" s="98" t="s">
        <v>82</v>
      </c>
      <c r="D10038" s="106">
        <v>43101</v>
      </c>
      <c r="E10038" s="98" t="s">
        <v>198</v>
      </c>
      <c r="F10038" s="100">
        <v>43101</v>
      </c>
      <c r="G10038" s="98">
        <v>42897.24</v>
      </c>
      <c r="H10038" s="98">
        <v>-1630</v>
      </c>
    </row>
    <row r="10039" spans="1:8" x14ac:dyDescent="0.2">
      <c r="A10039" s="98" t="s">
        <v>71</v>
      </c>
      <c r="B10039" s="98" t="s">
        <v>54</v>
      </c>
      <c r="C10039" s="98" t="s">
        <v>82</v>
      </c>
      <c r="D10039" s="106">
        <v>43101</v>
      </c>
      <c r="E10039" s="98" t="s">
        <v>197</v>
      </c>
      <c r="F10039" s="100">
        <v>43101</v>
      </c>
      <c r="G10039" s="98">
        <v>41046.050000000003</v>
      </c>
      <c r="H10039" s="98">
        <v>3899.32</v>
      </c>
    </row>
    <row r="10040" spans="1:8" x14ac:dyDescent="0.2">
      <c r="A10040" s="98" t="s">
        <v>71</v>
      </c>
      <c r="B10040" s="98" t="s">
        <v>54</v>
      </c>
      <c r="C10040" s="98" t="s">
        <v>82</v>
      </c>
      <c r="D10040" s="106">
        <v>43101</v>
      </c>
      <c r="E10040" s="98" t="s">
        <v>196</v>
      </c>
      <c r="F10040" s="100">
        <v>43101</v>
      </c>
      <c r="G10040" s="98">
        <v>1851.19</v>
      </c>
      <c r="H10040" s="98">
        <v>175.96</v>
      </c>
    </row>
    <row r="10041" spans="1:8" x14ac:dyDescent="0.2">
      <c r="A10041" s="98" t="s">
        <v>71</v>
      </c>
      <c r="B10041" s="98" t="s">
        <v>54</v>
      </c>
      <c r="C10041" s="98" t="s">
        <v>80</v>
      </c>
      <c r="D10041" s="106">
        <v>43101</v>
      </c>
      <c r="E10041" s="98" t="s">
        <v>199</v>
      </c>
      <c r="F10041" s="100">
        <v>43101</v>
      </c>
      <c r="G10041" s="98">
        <v>34226.629999999997</v>
      </c>
      <c r="H10041" s="98">
        <v>1814.15</v>
      </c>
    </row>
    <row r="10042" spans="1:8" x14ac:dyDescent="0.2">
      <c r="A10042" s="98" t="s">
        <v>71</v>
      </c>
      <c r="B10042" s="98" t="s">
        <v>54</v>
      </c>
      <c r="C10042" s="98" t="s">
        <v>80</v>
      </c>
      <c r="D10042" s="106">
        <v>43101</v>
      </c>
      <c r="E10042" s="98" t="s">
        <v>198</v>
      </c>
      <c r="F10042" s="100">
        <v>43101</v>
      </c>
      <c r="G10042" s="98">
        <v>34226.629999999997</v>
      </c>
      <c r="H10042" s="98">
        <v>-1814.15</v>
      </c>
    </row>
    <row r="10043" spans="1:8" x14ac:dyDescent="0.2">
      <c r="A10043" s="98" t="s">
        <v>71</v>
      </c>
      <c r="B10043" s="98" t="s">
        <v>54</v>
      </c>
      <c r="C10043" s="98" t="s">
        <v>80</v>
      </c>
      <c r="D10043" s="106">
        <v>43101</v>
      </c>
      <c r="E10043" s="98" t="s">
        <v>193</v>
      </c>
      <c r="F10043" s="100">
        <v>43101</v>
      </c>
      <c r="G10043" s="98">
        <v>32749.59</v>
      </c>
      <c r="H10043" s="98">
        <v>4322.87</v>
      </c>
    </row>
    <row r="10044" spans="1:8" x14ac:dyDescent="0.2">
      <c r="A10044" s="98" t="s">
        <v>71</v>
      </c>
      <c r="B10044" s="98" t="s">
        <v>54</v>
      </c>
      <c r="C10044" s="98" t="s">
        <v>80</v>
      </c>
      <c r="D10044" s="106">
        <v>43101</v>
      </c>
      <c r="E10044" s="98" t="s">
        <v>192</v>
      </c>
      <c r="F10044" s="100">
        <v>43101</v>
      </c>
      <c r="G10044" s="98">
        <v>1477.04</v>
      </c>
      <c r="H10044" s="98">
        <v>194.98</v>
      </c>
    </row>
    <row r="10045" spans="1:8" x14ac:dyDescent="0.2">
      <c r="A10045" s="98" t="s">
        <v>71</v>
      </c>
      <c r="B10045" s="98" t="s">
        <v>54</v>
      </c>
      <c r="C10045" s="98" t="s">
        <v>81</v>
      </c>
      <c r="D10045" s="106">
        <v>43101</v>
      </c>
      <c r="E10045" s="98" t="s">
        <v>198</v>
      </c>
      <c r="F10045" s="100">
        <v>43101</v>
      </c>
      <c r="G10045" s="98">
        <v>140759.82</v>
      </c>
      <c r="H10045" s="98">
        <v>-3659.9</v>
      </c>
    </row>
    <row r="10046" spans="1:8" x14ac:dyDescent="0.2">
      <c r="A10046" s="98" t="s">
        <v>71</v>
      </c>
      <c r="B10046" s="98" t="s">
        <v>54</v>
      </c>
      <c r="C10046" s="98" t="s">
        <v>81</v>
      </c>
      <c r="D10046" s="106">
        <v>43101</v>
      </c>
      <c r="E10046" s="98" t="s">
        <v>195</v>
      </c>
      <c r="F10046" s="100">
        <v>43101</v>
      </c>
      <c r="G10046" s="98">
        <v>134685.49</v>
      </c>
      <c r="H10046" s="98">
        <v>8754.48</v>
      </c>
    </row>
    <row r="10047" spans="1:8" x14ac:dyDescent="0.2">
      <c r="A10047" s="98" t="s">
        <v>71</v>
      </c>
      <c r="B10047" s="98" t="s">
        <v>54</v>
      </c>
      <c r="C10047" s="98" t="s">
        <v>81</v>
      </c>
      <c r="D10047" s="106">
        <v>43101</v>
      </c>
      <c r="E10047" s="98" t="s">
        <v>194</v>
      </c>
      <c r="F10047" s="100">
        <v>43101</v>
      </c>
      <c r="G10047" s="98">
        <v>6074.33</v>
      </c>
      <c r="H10047" s="98">
        <v>394.93</v>
      </c>
    </row>
    <row r="10048" spans="1:8" x14ac:dyDescent="0.2">
      <c r="A10048" s="98" t="s">
        <v>71</v>
      </c>
      <c r="B10048" s="98" t="s">
        <v>54</v>
      </c>
      <c r="C10048" s="98" t="s">
        <v>81</v>
      </c>
      <c r="D10048" s="106">
        <v>43101</v>
      </c>
      <c r="E10048" s="98" t="s">
        <v>199</v>
      </c>
      <c r="F10048" s="100">
        <v>43101</v>
      </c>
      <c r="G10048" s="98">
        <v>140759.82</v>
      </c>
      <c r="H10048" s="98">
        <v>3659.9</v>
      </c>
    </row>
    <row r="10049" spans="1:8" x14ac:dyDescent="0.2">
      <c r="A10049" s="98" t="s">
        <v>71</v>
      </c>
      <c r="B10049" s="98" t="s">
        <v>54</v>
      </c>
      <c r="C10049" s="98" t="s">
        <v>82</v>
      </c>
      <c r="D10049" s="106">
        <v>43101</v>
      </c>
      <c r="E10049" s="98" t="s">
        <v>199</v>
      </c>
      <c r="F10049" s="100">
        <v>43101</v>
      </c>
      <c r="G10049" s="98">
        <v>31644.29</v>
      </c>
      <c r="H10049" s="98">
        <v>1202.49</v>
      </c>
    </row>
    <row r="10050" spans="1:8" x14ac:dyDescent="0.2">
      <c r="A10050" s="98" t="s">
        <v>71</v>
      </c>
      <c r="B10050" s="98" t="s">
        <v>54</v>
      </c>
      <c r="C10050" s="98" t="s">
        <v>82</v>
      </c>
      <c r="D10050" s="106">
        <v>43101</v>
      </c>
      <c r="E10050" s="98" t="s">
        <v>198</v>
      </c>
      <c r="F10050" s="100">
        <v>43101</v>
      </c>
      <c r="G10050" s="98">
        <v>31644.29</v>
      </c>
      <c r="H10050" s="98">
        <v>-1202.49</v>
      </c>
    </row>
    <row r="10051" spans="1:8" x14ac:dyDescent="0.2">
      <c r="A10051" s="98" t="s">
        <v>71</v>
      </c>
      <c r="B10051" s="98" t="s">
        <v>54</v>
      </c>
      <c r="C10051" s="98" t="s">
        <v>82</v>
      </c>
      <c r="D10051" s="106">
        <v>43101</v>
      </c>
      <c r="E10051" s="98" t="s">
        <v>197</v>
      </c>
      <c r="F10051" s="100">
        <v>43101</v>
      </c>
      <c r="G10051" s="98">
        <v>30278.59</v>
      </c>
      <c r="H10051" s="98">
        <v>2876.39</v>
      </c>
    </row>
    <row r="10052" spans="1:8" x14ac:dyDescent="0.2">
      <c r="A10052" s="98" t="s">
        <v>71</v>
      </c>
      <c r="B10052" s="98" t="s">
        <v>54</v>
      </c>
      <c r="C10052" s="98" t="s">
        <v>82</v>
      </c>
      <c r="D10052" s="106">
        <v>43101</v>
      </c>
      <c r="E10052" s="98" t="s">
        <v>196</v>
      </c>
      <c r="F10052" s="100">
        <v>43101</v>
      </c>
      <c r="G10052" s="98">
        <v>1365.7</v>
      </c>
      <c r="H10052" s="98">
        <v>129.85</v>
      </c>
    </row>
    <row r="10053" spans="1:8" x14ac:dyDescent="0.2">
      <c r="A10053" s="98" t="s">
        <v>71</v>
      </c>
      <c r="B10053" s="98" t="s">
        <v>54</v>
      </c>
      <c r="C10053" s="98" t="s">
        <v>80</v>
      </c>
      <c r="D10053" s="106">
        <v>43101</v>
      </c>
      <c r="E10053" s="98" t="s">
        <v>199</v>
      </c>
      <c r="F10053" s="100">
        <v>43101</v>
      </c>
      <c r="G10053" s="98">
        <v>52831.77</v>
      </c>
      <c r="H10053" s="98">
        <v>2800.13</v>
      </c>
    </row>
    <row r="10054" spans="1:8" x14ac:dyDescent="0.2">
      <c r="A10054" s="98" t="s">
        <v>71</v>
      </c>
      <c r="B10054" s="98" t="s">
        <v>54</v>
      </c>
      <c r="C10054" s="98" t="s">
        <v>80</v>
      </c>
      <c r="D10054" s="106">
        <v>43101</v>
      </c>
      <c r="E10054" s="98" t="s">
        <v>198</v>
      </c>
      <c r="F10054" s="100">
        <v>43101</v>
      </c>
      <c r="G10054" s="98">
        <v>52831.77</v>
      </c>
      <c r="H10054" s="98">
        <v>-2800.13</v>
      </c>
    </row>
    <row r="10055" spans="1:8" x14ac:dyDescent="0.2">
      <c r="A10055" s="98" t="s">
        <v>71</v>
      </c>
      <c r="B10055" s="98" t="s">
        <v>54</v>
      </c>
      <c r="C10055" s="98" t="s">
        <v>80</v>
      </c>
      <c r="D10055" s="106">
        <v>43101</v>
      </c>
      <c r="E10055" s="98" t="s">
        <v>193</v>
      </c>
      <c r="F10055" s="100">
        <v>43101</v>
      </c>
      <c r="G10055" s="98">
        <v>50551.94</v>
      </c>
      <c r="H10055" s="98">
        <v>6672.89</v>
      </c>
    </row>
    <row r="10056" spans="1:8" x14ac:dyDescent="0.2">
      <c r="A10056" s="98" t="s">
        <v>71</v>
      </c>
      <c r="B10056" s="98" t="s">
        <v>54</v>
      </c>
      <c r="C10056" s="98" t="s">
        <v>80</v>
      </c>
      <c r="D10056" s="106">
        <v>43101</v>
      </c>
      <c r="E10056" s="98" t="s">
        <v>192</v>
      </c>
      <c r="F10056" s="100">
        <v>43101</v>
      </c>
      <c r="G10056" s="98">
        <v>2279.83</v>
      </c>
      <c r="H10056" s="98">
        <v>301.10000000000002</v>
      </c>
    </row>
    <row r="10057" spans="1:8" x14ac:dyDescent="0.2">
      <c r="A10057" s="98" t="s">
        <v>71</v>
      </c>
      <c r="B10057" s="98" t="s">
        <v>54</v>
      </c>
      <c r="C10057" s="98" t="s">
        <v>81</v>
      </c>
      <c r="D10057" s="106">
        <v>43101</v>
      </c>
      <c r="E10057" s="98" t="s">
        <v>195</v>
      </c>
      <c r="F10057" s="100">
        <v>43101</v>
      </c>
      <c r="G10057" s="98">
        <v>203790.11</v>
      </c>
      <c r="H10057" s="98">
        <v>13246.23</v>
      </c>
    </row>
    <row r="10058" spans="1:8" x14ac:dyDescent="0.2">
      <c r="A10058" s="98" t="s">
        <v>71</v>
      </c>
      <c r="B10058" s="98" t="s">
        <v>54</v>
      </c>
      <c r="C10058" s="98" t="s">
        <v>81</v>
      </c>
      <c r="D10058" s="106">
        <v>43101</v>
      </c>
      <c r="E10058" s="98" t="s">
        <v>194</v>
      </c>
      <c r="F10058" s="100">
        <v>43101</v>
      </c>
      <c r="G10058" s="98">
        <v>9190.76</v>
      </c>
      <c r="H10058" s="98">
        <v>597.41999999999996</v>
      </c>
    </row>
    <row r="10059" spans="1:8" x14ac:dyDescent="0.2">
      <c r="A10059" s="98" t="s">
        <v>71</v>
      </c>
      <c r="B10059" s="98" t="s">
        <v>54</v>
      </c>
      <c r="C10059" s="98" t="s">
        <v>81</v>
      </c>
      <c r="D10059" s="106">
        <v>43101</v>
      </c>
      <c r="E10059" s="98" t="s">
        <v>199</v>
      </c>
      <c r="F10059" s="100">
        <v>43101</v>
      </c>
      <c r="G10059" s="98">
        <v>212980.87</v>
      </c>
      <c r="H10059" s="98">
        <v>5537.48</v>
      </c>
    </row>
    <row r="10060" spans="1:8" x14ac:dyDescent="0.2">
      <c r="A10060" s="98" t="s">
        <v>71</v>
      </c>
      <c r="B10060" s="98" t="s">
        <v>54</v>
      </c>
      <c r="C10060" s="98" t="s">
        <v>81</v>
      </c>
      <c r="D10060" s="106">
        <v>43101</v>
      </c>
      <c r="E10060" s="98" t="s">
        <v>198</v>
      </c>
      <c r="F10060" s="100">
        <v>43101</v>
      </c>
      <c r="G10060" s="98">
        <v>212980.87</v>
      </c>
      <c r="H10060" s="98">
        <v>-5537.48</v>
      </c>
    </row>
    <row r="10061" spans="1:8" x14ac:dyDescent="0.2">
      <c r="A10061" s="98" t="s">
        <v>71</v>
      </c>
      <c r="B10061" s="98" t="s">
        <v>54</v>
      </c>
      <c r="C10061" s="98" t="s">
        <v>82</v>
      </c>
      <c r="D10061" s="106">
        <v>43101</v>
      </c>
      <c r="E10061" s="98" t="s">
        <v>199</v>
      </c>
      <c r="F10061" s="100">
        <v>43101</v>
      </c>
      <c r="G10061" s="98">
        <v>48353.8</v>
      </c>
      <c r="H10061" s="98">
        <v>1837.53</v>
      </c>
    </row>
    <row r="10062" spans="1:8" x14ac:dyDescent="0.2">
      <c r="A10062" s="98" t="s">
        <v>71</v>
      </c>
      <c r="B10062" s="98" t="s">
        <v>54</v>
      </c>
      <c r="C10062" s="98" t="s">
        <v>82</v>
      </c>
      <c r="D10062" s="106">
        <v>43101</v>
      </c>
      <c r="E10062" s="98" t="s">
        <v>198</v>
      </c>
      <c r="F10062" s="100">
        <v>43101</v>
      </c>
      <c r="G10062" s="98">
        <v>48353.8</v>
      </c>
      <c r="H10062" s="98">
        <v>-1837.53</v>
      </c>
    </row>
    <row r="10063" spans="1:8" x14ac:dyDescent="0.2">
      <c r="A10063" s="98" t="s">
        <v>71</v>
      </c>
      <c r="B10063" s="98" t="s">
        <v>54</v>
      </c>
      <c r="C10063" s="98" t="s">
        <v>82</v>
      </c>
      <c r="D10063" s="106">
        <v>43101</v>
      </c>
      <c r="E10063" s="98" t="s">
        <v>197</v>
      </c>
      <c r="F10063" s="100">
        <v>43101</v>
      </c>
      <c r="G10063" s="98">
        <v>46267.14</v>
      </c>
      <c r="H10063" s="98">
        <v>4395.4399999999996</v>
      </c>
    </row>
    <row r="10064" spans="1:8" x14ac:dyDescent="0.2">
      <c r="A10064" s="98" t="s">
        <v>71</v>
      </c>
      <c r="B10064" s="98" t="s">
        <v>54</v>
      </c>
      <c r="C10064" s="98" t="s">
        <v>82</v>
      </c>
      <c r="D10064" s="106">
        <v>43101</v>
      </c>
      <c r="E10064" s="98" t="s">
        <v>196</v>
      </c>
      <c r="F10064" s="100">
        <v>43101</v>
      </c>
      <c r="G10064" s="98">
        <v>2086.66</v>
      </c>
      <c r="H10064" s="98">
        <v>198.28</v>
      </c>
    </row>
    <row r="10065" spans="1:8" x14ac:dyDescent="0.2">
      <c r="A10065" s="98" t="s">
        <v>71</v>
      </c>
      <c r="B10065" s="98" t="s">
        <v>54</v>
      </c>
      <c r="C10065" s="98" t="s">
        <v>81</v>
      </c>
      <c r="D10065" s="106">
        <v>43466</v>
      </c>
      <c r="E10065" s="98" t="s">
        <v>195</v>
      </c>
      <c r="F10065" s="100">
        <v>43405</v>
      </c>
      <c r="G10065" s="98">
        <v>1002580.45</v>
      </c>
      <c r="H10065" s="98">
        <v>65169.91</v>
      </c>
    </row>
    <row r="10066" spans="1:8" x14ac:dyDescent="0.2">
      <c r="A10066" s="98" t="s">
        <v>71</v>
      </c>
      <c r="B10066" s="98" t="s">
        <v>54</v>
      </c>
      <c r="C10066" s="98" t="s">
        <v>81</v>
      </c>
      <c r="D10066" s="106">
        <v>43466</v>
      </c>
      <c r="E10066" s="98" t="s">
        <v>194</v>
      </c>
      <c r="F10066" s="100">
        <v>43405</v>
      </c>
      <c r="G10066" s="98">
        <v>45210.75</v>
      </c>
      <c r="H10066" s="98">
        <v>2938.76</v>
      </c>
    </row>
    <row r="10067" spans="1:8" x14ac:dyDescent="0.2">
      <c r="A10067" s="98" t="s">
        <v>71</v>
      </c>
      <c r="B10067" s="98" t="s">
        <v>54</v>
      </c>
      <c r="C10067" s="98" t="s">
        <v>81</v>
      </c>
      <c r="D10067" s="106">
        <v>43466</v>
      </c>
      <c r="E10067" s="98" t="s">
        <v>199</v>
      </c>
      <c r="F10067" s="100">
        <v>43405</v>
      </c>
      <c r="G10067" s="98">
        <v>1047791.2</v>
      </c>
      <c r="H10067" s="98">
        <v>36674.769999999997</v>
      </c>
    </row>
    <row r="10068" spans="1:8" x14ac:dyDescent="0.2">
      <c r="A10068" s="98" t="s">
        <v>71</v>
      </c>
      <c r="B10068" s="98" t="s">
        <v>54</v>
      </c>
      <c r="C10068" s="98" t="s">
        <v>82</v>
      </c>
      <c r="D10068" s="106">
        <v>43466</v>
      </c>
      <c r="E10068" s="98" t="s">
        <v>198</v>
      </c>
      <c r="F10068" s="100">
        <v>43405</v>
      </c>
      <c r="G10068" s="98">
        <v>224207.79</v>
      </c>
      <c r="H10068" s="98">
        <v>-11658.93</v>
      </c>
    </row>
    <row r="10069" spans="1:8" x14ac:dyDescent="0.2">
      <c r="A10069" s="98" t="s">
        <v>71</v>
      </c>
      <c r="B10069" s="98" t="s">
        <v>54</v>
      </c>
      <c r="C10069" s="98" t="s">
        <v>80</v>
      </c>
      <c r="D10069" s="106">
        <v>43466</v>
      </c>
      <c r="E10069" s="98" t="s">
        <v>203</v>
      </c>
      <c r="F10069" s="100">
        <v>43221</v>
      </c>
      <c r="G10069" s="98">
        <v>0.36</v>
      </c>
      <c r="H10069" s="98">
        <v>0.05</v>
      </c>
    </row>
    <row r="10070" spans="1:8" x14ac:dyDescent="0.2">
      <c r="A10070" s="98" t="s">
        <v>71</v>
      </c>
      <c r="B10070" s="98" t="s">
        <v>54</v>
      </c>
      <c r="C10070" s="98" t="s">
        <v>80</v>
      </c>
      <c r="D10070" s="106">
        <v>43466</v>
      </c>
      <c r="E10070" s="98" t="s">
        <v>198</v>
      </c>
      <c r="F10070" s="100">
        <v>43221</v>
      </c>
      <c r="G10070" s="98">
        <v>8.36</v>
      </c>
      <c r="H10070" s="98">
        <v>-0.6</v>
      </c>
    </row>
    <row r="10071" spans="1:8" x14ac:dyDescent="0.2">
      <c r="A10071" s="98" t="s">
        <v>71</v>
      </c>
      <c r="B10071" s="98" t="s">
        <v>54</v>
      </c>
      <c r="C10071" s="98" t="s">
        <v>81</v>
      </c>
      <c r="D10071" s="106">
        <v>43466</v>
      </c>
      <c r="E10071" s="98" t="s">
        <v>204</v>
      </c>
      <c r="F10071" s="100">
        <v>43221</v>
      </c>
      <c r="G10071" s="98">
        <v>29</v>
      </c>
      <c r="H10071" s="98">
        <v>1.89</v>
      </c>
    </row>
    <row r="10072" spans="1:8" x14ac:dyDescent="0.2">
      <c r="A10072" s="98" t="s">
        <v>71</v>
      </c>
      <c r="B10072" s="98" t="s">
        <v>54</v>
      </c>
      <c r="C10072" s="98" t="s">
        <v>81</v>
      </c>
      <c r="D10072" s="106">
        <v>43466</v>
      </c>
      <c r="E10072" s="98" t="s">
        <v>205</v>
      </c>
      <c r="F10072" s="100">
        <v>43221</v>
      </c>
      <c r="G10072" s="98">
        <v>1.31</v>
      </c>
      <c r="H10072" s="98">
        <v>0.09</v>
      </c>
    </row>
    <row r="10073" spans="1:8" x14ac:dyDescent="0.2">
      <c r="A10073" s="98" t="s">
        <v>71</v>
      </c>
      <c r="B10073" s="98" t="s">
        <v>54</v>
      </c>
      <c r="C10073" s="98" t="s">
        <v>81</v>
      </c>
      <c r="D10073" s="106">
        <v>43466</v>
      </c>
      <c r="E10073" s="98" t="s">
        <v>198</v>
      </c>
      <c r="F10073" s="100">
        <v>43221</v>
      </c>
      <c r="G10073" s="98">
        <v>30.31</v>
      </c>
      <c r="H10073" s="98">
        <v>-1.07</v>
      </c>
    </row>
    <row r="10074" spans="1:8" x14ac:dyDescent="0.2">
      <c r="A10074" s="98" t="s">
        <v>71</v>
      </c>
      <c r="B10074" s="98" t="s">
        <v>54</v>
      </c>
      <c r="C10074" s="98" t="s">
        <v>81</v>
      </c>
      <c r="D10074" s="106">
        <v>43466</v>
      </c>
      <c r="E10074" s="98" t="s">
        <v>199</v>
      </c>
      <c r="F10074" s="100">
        <v>43221</v>
      </c>
      <c r="G10074" s="98">
        <v>30.31</v>
      </c>
      <c r="H10074" s="98">
        <v>1.07</v>
      </c>
    </row>
    <row r="10075" spans="1:8" x14ac:dyDescent="0.2">
      <c r="A10075" s="98" t="s">
        <v>71</v>
      </c>
      <c r="B10075" s="98" t="s">
        <v>54</v>
      </c>
      <c r="C10075" s="98" t="s">
        <v>82</v>
      </c>
      <c r="D10075" s="106">
        <v>43466</v>
      </c>
      <c r="E10075" s="98" t="s">
        <v>199</v>
      </c>
      <c r="F10075" s="100">
        <v>43221</v>
      </c>
      <c r="G10075" s="98">
        <v>7.32</v>
      </c>
      <c r="H10075" s="98">
        <v>0.38</v>
      </c>
    </row>
    <row r="10076" spans="1:8" x14ac:dyDescent="0.2">
      <c r="A10076" s="98" t="s">
        <v>71</v>
      </c>
      <c r="B10076" s="98" t="s">
        <v>54</v>
      </c>
      <c r="C10076" s="98" t="s">
        <v>82</v>
      </c>
      <c r="D10076" s="106">
        <v>43466</v>
      </c>
      <c r="E10076" s="98" t="s">
        <v>206</v>
      </c>
      <c r="F10076" s="100">
        <v>43221</v>
      </c>
      <c r="G10076" s="98">
        <v>7</v>
      </c>
      <c r="H10076" s="98">
        <v>0.66</v>
      </c>
    </row>
    <row r="10077" spans="1:8" x14ac:dyDescent="0.2">
      <c r="A10077" s="98" t="s">
        <v>71</v>
      </c>
      <c r="B10077" s="98" t="s">
        <v>54</v>
      </c>
      <c r="C10077" s="98" t="s">
        <v>82</v>
      </c>
      <c r="D10077" s="106">
        <v>43466</v>
      </c>
      <c r="E10077" s="98" t="s">
        <v>207</v>
      </c>
      <c r="F10077" s="100">
        <v>43221</v>
      </c>
      <c r="G10077" s="98">
        <v>0.32</v>
      </c>
      <c r="H10077" s="98">
        <v>0.03</v>
      </c>
    </row>
    <row r="10078" spans="1:8" x14ac:dyDescent="0.2">
      <c r="A10078" s="98" t="s">
        <v>71</v>
      </c>
      <c r="B10078" s="98" t="s">
        <v>54</v>
      </c>
      <c r="C10078" s="98" t="s">
        <v>82</v>
      </c>
      <c r="D10078" s="106">
        <v>43466</v>
      </c>
      <c r="E10078" s="98" t="s">
        <v>198</v>
      </c>
      <c r="F10078" s="100">
        <v>43221</v>
      </c>
      <c r="G10078" s="98">
        <v>7.32</v>
      </c>
      <c r="H10078" s="98">
        <v>-0.38</v>
      </c>
    </row>
    <row r="10079" spans="1:8" x14ac:dyDescent="0.2">
      <c r="A10079" s="98" t="s">
        <v>71</v>
      </c>
      <c r="B10079" s="98" t="s">
        <v>54</v>
      </c>
      <c r="C10079" s="98" t="s">
        <v>80</v>
      </c>
      <c r="D10079" s="106">
        <v>43466</v>
      </c>
      <c r="E10079" s="98" t="s">
        <v>198</v>
      </c>
      <c r="F10079" s="100">
        <v>43405</v>
      </c>
      <c r="G10079" s="98">
        <v>127.57</v>
      </c>
      <c r="H10079" s="98">
        <v>-9.06</v>
      </c>
    </row>
    <row r="10080" spans="1:8" x14ac:dyDescent="0.2">
      <c r="A10080" s="98" t="s">
        <v>71</v>
      </c>
      <c r="B10080" s="98" t="s">
        <v>54</v>
      </c>
      <c r="C10080" s="98" t="s">
        <v>80</v>
      </c>
      <c r="D10080" s="106">
        <v>43466</v>
      </c>
      <c r="E10080" s="98" t="s">
        <v>193</v>
      </c>
      <c r="F10080" s="100">
        <v>43405</v>
      </c>
      <c r="G10080" s="98">
        <v>122.22</v>
      </c>
      <c r="H10080" s="98">
        <v>16.13</v>
      </c>
    </row>
    <row r="10081" spans="1:8" x14ac:dyDescent="0.2">
      <c r="A10081" s="98" t="s">
        <v>71</v>
      </c>
      <c r="B10081" s="98" t="s">
        <v>54</v>
      </c>
      <c r="C10081" s="98" t="s">
        <v>80</v>
      </c>
      <c r="D10081" s="106">
        <v>43466</v>
      </c>
      <c r="E10081" s="98" t="s">
        <v>192</v>
      </c>
      <c r="F10081" s="100">
        <v>43405</v>
      </c>
      <c r="G10081" s="98">
        <v>5.35</v>
      </c>
      <c r="H10081" s="98">
        <v>0.7</v>
      </c>
    </row>
    <row r="10082" spans="1:8" x14ac:dyDescent="0.2">
      <c r="A10082" s="98" t="s">
        <v>71</v>
      </c>
      <c r="B10082" s="98" t="s">
        <v>54</v>
      </c>
      <c r="C10082" s="98" t="s">
        <v>80</v>
      </c>
      <c r="D10082" s="106">
        <v>43466</v>
      </c>
      <c r="E10082" s="98" t="s">
        <v>199</v>
      </c>
      <c r="F10082" s="100">
        <v>43405</v>
      </c>
      <c r="G10082" s="98">
        <v>127.57</v>
      </c>
      <c r="H10082" s="98">
        <v>9.06</v>
      </c>
    </row>
    <row r="10083" spans="1:8" x14ac:dyDescent="0.2">
      <c r="A10083" s="98" t="s">
        <v>71</v>
      </c>
      <c r="B10083" s="98" t="s">
        <v>54</v>
      </c>
      <c r="C10083" s="98" t="s">
        <v>81</v>
      </c>
      <c r="D10083" s="106">
        <v>43466</v>
      </c>
      <c r="E10083" s="98" t="s">
        <v>198</v>
      </c>
      <c r="F10083" s="100">
        <v>43405</v>
      </c>
      <c r="G10083" s="98">
        <v>629.72</v>
      </c>
      <c r="H10083" s="98">
        <v>-22.04</v>
      </c>
    </row>
    <row r="10084" spans="1:8" x14ac:dyDescent="0.2">
      <c r="A10084" s="98" t="s">
        <v>71</v>
      </c>
      <c r="B10084" s="98" t="s">
        <v>54</v>
      </c>
      <c r="C10084" s="98" t="s">
        <v>81</v>
      </c>
      <c r="D10084" s="106">
        <v>43466</v>
      </c>
      <c r="E10084" s="98" t="s">
        <v>195</v>
      </c>
      <c r="F10084" s="100">
        <v>43405</v>
      </c>
      <c r="G10084" s="98">
        <v>603.36</v>
      </c>
      <c r="H10084" s="98">
        <v>39.22</v>
      </c>
    </row>
    <row r="10085" spans="1:8" x14ac:dyDescent="0.2">
      <c r="A10085" s="98" t="s">
        <v>71</v>
      </c>
      <c r="B10085" s="98" t="s">
        <v>54</v>
      </c>
      <c r="C10085" s="98" t="s">
        <v>81</v>
      </c>
      <c r="D10085" s="106">
        <v>43466</v>
      </c>
      <c r="E10085" s="98" t="s">
        <v>194</v>
      </c>
      <c r="F10085" s="100">
        <v>43405</v>
      </c>
      <c r="G10085" s="98">
        <v>26.36</v>
      </c>
      <c r="H10085" s="98">
        <v>1.72</v>
      </c>
    </row>
    <row r="10086" spans="1:8" x14ac:dyDescent="0.2">
      <c r="A10086" s="98" t="s">
        <v>71</v>
      </c>
      <c r="B10086" s="98" t="s">
        <v>54</v>
      </c>
      <c r="C10086" s="98" t="s">
        <v>81</v>
      </c>
      <c r="D10086" s="106">
        <v>43466</v>
      </c>
      <c r="E10086" s="98" t="s">
        <v>199</v>
      </c>
      <c r="F10086" s="100">
        <v>43405</v>
      </c>
      <c r="G10086" s="98">
        <v>629.72</v>
      </c>
      <c r="H10086" s="98">
        <v>22.04</v>
      </c>
    </row>
    <row r="10087" spans="1:8" x14ac:dyDescent="0.2">
      <c r="A10087" s="98" t="s">
        <v>71</v>
      </c>
      <c r="B10087" s="98" t="s">
        <v>54</v>
      </c>
      <c r="C10087" s="98" t="s">
        <v>82</v>
      </c>
      <c r="D10087" s="106">
        <v>43466</v>
      </c>
      <c r="E10087" s="98" t="s">
        <v>198</v>
      </c>
      <c r="F10087" s="100">
        <v>43405</v>
      </c>
      <c r="G10087" s="98">
        <v>128.83000000000001</v>
      </c>
      <c r="H10087" s="98">
        <v>-6.7</v>
      </c>
    </row>
    <row r="10088" spans="1:8" x14ac:dyDescent="0.2">
      <c r="A10088" s="98" t="s">
        <v>71</v>
      </c>
      <c r="B10088" s="98" t="s">
        <v>54</v>
      </c>
      <c r="C10088" s="98" t="s">
        <v>82</v>
      </c>
      <c r="D10088" s="106">
        <v>43466</v>
      </c>
      <c r="E10088" s="98" t="s">
        <v>197</v>
      </c>
      <c r="F10088" s="100">
        <v>43405</v>
      </c>
      <c r="G10088" s="98">
        <v>123.42</v>
      </c>
      <c r="H10088" s="98">
        <v>11.6</v>
      </c>
    </row>
    <row r="10089" spans="1:8" x14ac:dyDescent="0.2">
      <c r="A10089" s="98" t="s">
        <v>71</v>
      </c>
      <c r="B10089" s="98" t="s">
        <v>54</v>
      </c>
      <c r="C10089" s="98" t="s">
        <v>82</v>
      </c>
      <c r="D10089" s="106">
        <v>43466</v>
      </c>
      <c r="E10089" s="98" t="s">
        <v>196</v>
      </c>
      <c r="F10089" s="100">
        <v>43405</v>
      </c>
      <c r="G10089" s="98">
        <v>5.41</v>
      </c>
      <c r="H10089" s="98">
        <v>0.51</v>
      </c>
    </row>
    <row r="10090" spans="1:8" x14ac:dyDescent="0.2">
      <c r="A10090" s="98" t="s">
        <v>71</v>
      </c>
      <c r="B10090" s="98" t="s">
        <v>54</v>
      </c>
      <c r="C10090" s="98" t="s">
        <v>82</v>
      </c>
      <c r="D10090" s="106">
        <v>43466</v>
      </c>
      <c r="E10090" s="98" t="s">
        <v>199</v>
      </c>
      <c r="F10090" s="100">
        <v>43405</v>
      </c>
      <c r="G10090" s="98">
        <v>128.83000000000001</v>
      </c>
      <c r="H10090" s="98">
        <v>6.7</v>
      </c>
    </row>
    <row r="10091" spans="1:8" x14ac:dyDescent="0.2">
      <c r="A10091" s="98" t="s">
        <v>71</v>
      </c>
      <c r="B10091" s="98" t="s">
        <v>54</v>
      </c>
      <c r="C10091" s="98" t="s">
        <v>82</v>
      </c>
      <c r="D10091" s="106">
        <v>43466</v>
      </c>
      <c r="E10091" s="98" t="s">
        <v>197</v>
      </c>
      <c r="F10091" s="100">
        <v>43405</v>
      </c>
      <c r="G10091" s="98">
        <v>214533.39</v>
      </c>
      <c r="H10091" s="98">
        <v>20166.18</v>
      </c>
    </row>
    <row r="10092" spans="1:8" x14ac:dyDescent="0.2">
      <c r="A10092" s="98" t="s">
        <v>71</v>
      </c>
      <c r="B10092" s="98" t="s">
        <v>54</v>
      </c>
      <c r="C10092" s="98" t="s">
        <v>82</v>
      </c>
      <c r="D10092" s="106">
        <v>43466</v>
      </c>
      <c r="E10092" s="98" t="s">
        <v>196</v>
      </c>
      <c r="F10092" s="100">
        <v>43405</v>
      </c>
      <c r="G10092" s="98">
        <v>9674.4</v>
      </c>
      <c r="H10092" s="98">
        <v>909.45</v>
      </c>
    </row>
    <row r="10093" spans="1:8" x14ac:dyDescent="0.2">
      <c r="A10093" s="98" t="s">
        <v>71</v>
      </c>
      <c r="B10093" s="98" t="s">
        <v>54</v>
      </c>
      <c r="C10093" s="98" t="s">
        <v>82</v>
      </c>
      <c r="D10093" s="106">
        <v>43466</v>
      </c>
      <c r="E10093" s="98" t="s">
        <v>199</v>
      </c>
      <c r="F10093" s="100">
        <v>43405</v>
      </c>
      <c r="G10093" s="98">
        <v>224207.79</v>
      </c>
      <c r="H10093" s="98">
        <v>11658.93</v>
      </c>
    </row>
    <row r="10094" spans="1:8" x14ac:dyDescent="0.2">
      <c r="A10094" s="98" t="s">
        <v>71</v>
      </c>
      <c r="B10094" s="98" t="s">
        <v>54</v>
      </c>
      <c r="C10094" s="98" t="s">
        <v>80</v>
      </c>
      <c r="D10094" s="106">
        <v>43466</v>
      </c>
      <c r="E10094" s="98" t="s">
        <v>198</v>
      </c>
      <c r="F10094" s="100">
        <v>43405</v>
      </c>
      <c r="G10094" s="98">
        <v>42319.79</v>
      </c>
      <c r="H10094" s="98">
        <v>-3004.89</v>
      </c>
    </row>
    <row r="10095" spans="1:8" x14ac:dyDescent="0.2">
      <c r="A10095" s="98" t="s">
        <v>71</v>
      </c>
      <c r="B10095" s="98" t="s">
        <v>54</v>
      </c>
      <c r="C10095" s="98" t="s">
        <v>80</v>
      </c>
      <c r="D10095" s="106">
        <v>43466</v>
      </c>
      <c r="E10095" s="98" t="s">
        <v>193</v>
      </c>
      <c r="F10095" s="100">
        <v>43405</v>
      </c>
      <c r="G10095" s="98">
        <v>40594.379999999997</v>
      </c>
      <c r="H10095" s="98">
        <v>5358.49</v>
      </c>
    </row>
    <row r="10096" spans="1:8" x14ac:dyDescent="0.2">
      <c r="A10096" s="98" t="s">
        <v>71</v>
      </c>
      <c r="B10096" s="98" t="s">
        <v>54</v>
      </c>
      <c r="C10096" s="98" t="s">
        <v>80</v>
      </c>
      <c r="D10096" s="106">
        <v>43466</v>
      </c>
      <c r="E10096" s="98" t="s">
        <v>192</v>
      </c>
      <c r="F10096" s="100">
        <v>43405</v>
      </c>
      <c r="G10096" s="98">
        <v>1725.41</v>
      </c>
      <c r="H10096" s="98">
        <v>227.73</v>
      </c>
    </row>
    <row r="10097" spans="1:8" x14ac:dyDescent="0.2">
      <c r="A10097" s="98" t="s">
        <v>71</v>
      </c>
      <c r="B10097" s="98" t="s">
        <v>54</v>
      </c>
      <c r="C10097" s="98" t="s">
        <v>80</v>
      </c>
      <c r="D10097" s="106">
        <v>43466</v>
      </c>
      <c r="E10097" s="98" t="s">
        <v>199</v>
      </c>
      <c r="F10097" s="100">
        <v>43405</v>
      </c>
      <c r="G10097" s="98">
        <v>42319.79</v>
      </c>
      <c r="H10097" s="98">
        <v>3004.89</v>
      </c>
    </row>
    <row r="10098" spans="1:8" x14ac:dyDescent="0.2">
      <c r="A10098" s="98" t="s">
        <v>71</v>
      </c>
      <c r="B10098" s="98" t="s">
        <v>54</v>
      </c>
      <c r="C10098" s="98" t="s">
        <v>81</v>
      </c>
      <c r="D10098" s="106">
        <v>43466</v>
      </c>
      <c r="E10098" s="98" t="s">
        <v>198</v>
      </c>
      <c r="F10098" s="100">
        <v>43405</v>
      </c>
      <c r="G10098" s="98">
        <v>181823.54</v>
      </c>
      <c r="H10098" s="98">
        <v>-6364.67</v>
      </c>
    </row>
    <row r="10099" spans="1:8" x14ac:dyDescent="0.2">
      <c r="A10099" s="98" t="s">
        <v>71</v>
      </c>
      <c r="B10099" s="98" t="s">
        <v>54</v>
      </c>
      <c r="C10099" s="98" t="s">
        <v>81</v>
      </c>
      <c r="D10099" s="106">
        <v>43466</v>
      </c>
      <c r="E10099" s="98" t="s">
        <v>195</v>
      </c>
      <c r="F10099" s="100">
        <v>43405</v>
      </c>
      <c r="G10099" s="98">
        <v>174410.97</v>
      </c>
      <c r="H10099" s="98">
        <v>11337.59</v>
      </c>
    </row>
    <row r="10100" spans="1:8" x14ac:dyDescent="0.2">
      <c r="A10100" s="98" t="s">
        <v>71</v>
      </c>
      <c r="B10100" s="98" t="s">
        <v>54</v>
      </c>
      <c r="C10100" s="98" t="s">
        <v>81</v>
      </c>
      <c r="D10100" s="106">
        <v>43466</v>
      </c>
      <c r="E10100" s="98" t="s">
        <v>194</v>
      </c>
      <c r="F10100" s="100">
        <v>43405</v>
      </c>
      <c r="G10100" s="98">
        <v>7412.57</v>
      </c>
      <c r="H10100" s="98">
        <v>481.74</v>
      </c>
    </row>
    <row r="10101" spans="1:8" x14ac:dyDescent="0.2">
      <c r="A10101" s="98" t="s">
        <v>71</v>
      </c>
      <c r="B10101" s="98" t="s">
        <v>54</v>
      </c>
      <c r="C10101" s="98" t="s">
        <v>81</v>
      </c>
      <c r="D10101" s="106">
        <v>43466</v>
      </c>
      <c r="E10101" s="98" t="s">
        <v>199</v>
      </c>
      <c r="F10101" s="100">
        <v>43405</v>
      </c>
      <c r="G10101" s="98">
        <v>181823.54</v>
      </c>
      <c r="H10101" s="98">
        <v>6364.67</v>
      </c>
    </row>
    <row r="10102" spans="1:8" x14ac:dyDescent="0.2">
      <c r="A10102" s="98" t="s">
        <v>71</v>
      </c>
      <c r="B10102" s="98" t="s">
        <v>54</v>
      </c>
      <c r="C10102" s="98" t="s">
        <v>82</v>
      </c>
      <c r="D10102" s="106">
        <v>43466</v>
      </c>
      <c r="E10102" s="98" t="s">
        <v>198</v>
      </c>
      <c r="F10102" s="100">
        <v>43405</v>
      </c>
      <c r="G10102" s="98">
        <v>39922.370000000003</v>
      </c>
      <c r="H10102" s="98">
        <v>-2075.96</v>
      </c>
    </row>
    <row r="10103" spans="1:8" x14ac:dyDescent="0.2">
      <c r="A10103" s="98" t="s">
        <v>71</v>
      </c>
      <c r="B10103" s="98" t="s">
        <v>54</v>
      </c>
      <c r="C10103" s="98" t="s">
        <v>82</v>
      </c>
      <c r="D10103" s="106">
        <v>43466</v>
      </c>
      <c r="E10103" s="98" t="s">
        <v>197</v>
      </c>
      <c r="F10103" s="100">
        <v>43405</v>
      </c>
      <c r="G10103" s="98">
        <v>38294.629999999997</v>
      </c>
      <c r="H10103" s="98">
        <v>3599.74</v>
      </c>
    </row>
    <row r="10104" spans="1:8" x14ac:dyDescent="0.2">
      <c r="A10104" s="98" t="s">
        <v>71</v>
      </c>
      <c r="B10104" s="98" t="s">
        <v>54</v>
      </c>
      <c r="C10104" s="98" t="s">
        <v>82</v>
      </c>
      <c r="D10104" s="106">
        <v>43466</v>
      </c>
      <c r="E10104" s="98" t="s">
        <v>196</v>
      </c>
      <c r="F10104" s="100">
        <v>43405</v>
      </c>
      <c r="G10104" s="98">
        <v>1627.74</v>
      </c>
      <c r="H10104" s="98">
        <v>153.12</v>
      </c>
    </row>
    <row r="10105" spans="1:8" x14ac:dyDescent="0.2">
      <c r="A10105" s="98" t="s">
        <v>71</v>
      </c>
      <c r="B10105" s="98" t="s">
        <v>54</v>
      </c>
      <c r="C10105" s="98" t="s">
        <v>82</v>
      </c>
      <c r="D10105" s="106">
        <v>43466</v>
      </c>
      <c r="E10105" s="98" t="s">
        <v>199</v>
      </c>
      <c r="F10105" s="100">
        <v>43405</v>
      </c>
      <c r="G10105" s="98">
        <v>39922.370000000003</v>
      </c>
      <c r="H10105" s="98">
        <v>2075.96</v>
      </c>
    </row>
    <row r="10106" spans="1:8" x14ac:dyDescent="0.2">
      <c r="A10106" s="98" t="s">
        <v>71</v>
      </c>
      <c r="B10106" s="98" t="s">
        <v>54</v>
      </c>
      <c r="C10106" s="98" t="s">
        <v>80</v>
      </c>
      <c r="D10106" s="106">
        <v>43466</v>
      </c>
      <c r="E10106" s="98" t="s">
        <v>198</v>
      </c>
      <c r="F10106" s="100">
        <v>43405</v>
      </c>
      <c r="G10106" s="98">
        <v>48734.77</v>
      </c>
      <c r="H10106" s="98">
        <v>-3460.22</v>
      </c>
    </row>
    <row r="10107" spans="1:8" x14ac:dyDescent="0.2">
      <c r="A10107" s="98" t="s">
        <v>71</v>
      </c>
      <c r="B10107" s="98" t="s">
        <v>54</v>
      </c>
      <c r="C10107" s="98" t="s">
        <v>80</v>
      </c>
      <c r="D10107" s="106">
        <v>43466</v>
      </c>
      <c r="E10107" s="98" t="s">
        <v>193</v>
      </c>
      <c r="F10107" s="100">
        <v>43405</v>
      </c>
      <c r="G10107" s="98">
        <v>46631.71</v>
      </c>
      <c r="H10107" s="98">
        <v>6155.4</v>
      </c>
    </row>
    <row r="10108" spans="1:8" x14ac:dyDescent="0.2">
      <c r="A10108" s="98" t="s">
        <v>71</v>
      </c>
      <c r="B10108" s="98" t="s">
        <v>54</v>
      </c>
      <c r="C10108" s="98" t="s">
        <v>80</v>
      </c>
      <c r="D10108" s="106">
        <v>43466</v>
      </c>
      <c r="E10108" s="98" t="s">
        <v>192</v>
      </c>
      <c r="F10108" s="100">
        <v>43405</v>
      </c>
      <c r="G10108" s="98">
        <v>2103.06</v>
      </c>
      <c r="H10108" s="98">
        <v>277.68</v>
      </c>
    </row>
    <row r="10109" spans="1:8" x14ac:dyDescent="0.2">
      <c r="A10109" s="98" t="s">
        <v>71</v>
      </c>
      <c r="B10109" s="98" t="s">
        <v>54</v>
      </c>
      <c r="C10109" s="98" t="s">
        <v>80</v>
      </c>
      <c r="D10109" s="106">
        <v>43466</v>
      </c>
      <c r="E10109" s="98" t="s">
        <v>199</v>
      </c>
      <c r="F10109" s="100">
        <v>43405</v>
      </c>
      <c r="G10109" s="98">
        <v>48734.77</v>
      </c>
      <c r="H10109" s="98">
        <v>3460.22</v>
      </c>
    </row>
    <row r="10110" spans="1:8" x14ac:dyDescent="0.2">
      <c r="A10110" s="98" t="s">
        <v>71</v>
      </c>
      <c r="B10110" s="98" t="s">
        <v>54</v>
      </c>
      <c r="C10110" s="98" t="s">
        <v>81</v>
      </c>
      <c r="D10110" s="106">
        <v>43466</v>
      </c>
      <c r="E10110" s="98" t="s">
        <v>198</v>
      </c>
      <c r="F10110" s="100">
        <v>43405</v>
      </c>
      <c r="G10110" s="98">
        <v>185376.61</v>
      </c>
      <c r="H10110" s="98">
        <v>-6488.09</v>
      </c>
    </row>
    <row r="10111" spans="1:8" x14ac:dyDescent="0.2">
      <c r="A10111" s="98" t="s">
        <v>71</v>
      </c>
      <c r="B10111" s="98" t="s">
        <v>54</v>
      </c>
      <c r="C10111" s="98" t="s">
        <v>81</v>
      </c>
      <c r="D10111" s="106">
        <v>43466</v>
      </c>
      <c r="E10111" s="98" t="s">
        <v>195</v>
      </c>
      <c r="F10111" s="100">
        <v>43405</v>
      </c>
      <c r="G10111" s="98">
        <v>177376.95</v>
      </c>
      <c r="H10111" s="98">
        <v>11529.52</v>
      </c>
    </row>
    <row r="10112" spans="1:8" x14ac:dyDescent="0.2">
      <c r="A10112" s="98" t="s">
        <v>71</v>
      </c>
      <c r="B10112" s="98" t="s">
        <v>54</v>
      </c>
      <c r="C10112" s="98" t="s">
        <v>81</v>
      </c>
      <c r="D10112" s="106">
        <v>43466</v>
      </c>
      <c r="E10112" s="98" t="s">
        <v>194</v>
      </c>
      <c r="F10112" s="100">
        <v>43405</v>
      </c>
      <c r="G10112" s="98">
        <v>7999.66</v>
      </c>
      <c r="H10112" s="98">
        <v>519.88</v>
      </c>
    </row>
    <row r="10113" spans="1:8" x14ac:dyDescent="0.2">
      <c r="A10113" s="98" t="s">
        <v>71</v>
      </c>
      <c r="B10113" s="98" t="s">
        <v>54</v>
      </c>
      <c r="C10113" s="98" t="s">
        <v>81</v>
      </c>
      <c r="D10113" s="106">
        <v>43466</v>
      </c>
      <c r="E10113" s="98" t="s">
        <v>199</v>
      </c>
      <c r="F10113" s="100">
        <v>43405</v>
      </c>
      <c r="G10113" s="98">
        <v>185376.61</v>
      </c>
      <c r="H10113" s="98">
        <v>6488.09</v>
      </c>
    </row>
    <row r="10114" spans="1:8" x14ac:dyDescent="0.2">
      <c r="A10114" s="98" t="s">
        <v>71</v>
      </c>
      <c r="B10114" s="98" t="s">
        <v>54</v>
      </c>
      <c r="C10114" s="98" t="s">
        <v>82</v>
      </c>
      <c r="D10114" s="106">
        <v>43466</v>
      </c>
      <c r="E10114" s="98" t="s">
        <v>198</v>
      </c>
      <c r="F10114" s="100">
        <v>43405</v>
      </c>
      <c r="G10114" s="98">
        <v>42282.7</v>
      </c>
      <c r="H10114" s="98">
        <v>-2198.66</v>
      </c>
    </row>
    <row r="10115" spans="1:8" x14ac:dyDescent="0.2">
      <c r="A10115" s="98" t="s">
        <v>71</v>
      </c>
      <c r="B10115" s="98" t="s">
        <v>54</v>
      </c>
      <c r="C10115" s="98" t="s">
        <v>82</v>
      </c>
      <c r="D10115" s="106">
        <v>43466</v>
      </c>
      <c r="E10115" s="98" t="s">
        <v>197</v>
      </c>
      <c r="F10115" s="100">
        <v>43405</v>
      </c>
      <c r="G10115" s="98">
        <v>40458.1</v>
      </c>
      <c r="H10115" s="98">
        <v>3802.99</v>
      </c>
    </row>
    <row r="10116" spans="1:8" x14ac:dyDescent="0.2">
      <c r="A10116" s="98" t="s">
        <v>71</v>
      </c>
      <c r="B10116" s="98" t="s">
        <v>54</v>
      </c>
      <c r="C10116" s="98" t="s">
        <v>82</v>
      </c>
      <c r="D10116" s="106">
        <v>43466</v>
      </c>
      <c r="E10116" s="98" t="s">
        <v>196</v>
      </c>
      <c r="F10116" s="100">
        <v>43405</v>
      </c>
      <c r="G10116" s="98">
        <v>1824.6</v>
      </c>
      <c r="H10116" s="98">
        <v>171.46</v>
      </c>
    </row>
    <row r="10117" spans="1:8" x14ac:dyDescent="0.2">
      <c r="A10117" s="98" t="s">
        <v>71</v>
      </c>
      <c r="B10117" s="98" t="s">
        <v>54</v>
      </c>
      <c r="C10117" s="98" t="s">
        <v>82</v>
      </c>
      <c r="D10117" s="106">
        <v>43466</v>
      </c>
      <c r="E10117" s="98" t="s">
        <v>199</v>
      </c>
      <c r="F10117" s="100">
        <v>43405</v>
      </c>
      <c r="G10117" s="98">
        <v>42282.7</v>
      </c>
      <c r="H10117" s="98">
        <v>2198.66</v>
      </c>
    </row>
    <row r="10118" spans="1:8" x14ac:dyDescent="0.2">
      <c r="A10118" s="98" t="s">
        <v>71</v>
      </c>
      <c r="B10118" s="98" t="s">
        <v>54</v>
      </c>
      <c r="C10118" s="98" t="s">
        <v>80</v>
      </c>
      <c r="D10118" s="106">
        <v>43466</v>
      </c>
      <c r="E10118" s="98" t="s">
        <v>198</v>
      </c>
      <c r="F10118" s="100">
        <v>43405</v>
      </c>
      <c r="G10118" s="98">
        <v>123734.26</v>
      </c>
      <c r="H10118" s="98">
        <v>-8785.17</v>
      </c>
    </row>
    <row r="10119" spans="1:8" x14ac:dyDescent="0.2">
      <c r="A10119" s="98" t="s">
        <v>71</v>
      </c>
      <c r="B10119" s="98" t="s">
        <v>54</v>
      </c>
      <c r="C10119" s="98" t="s">
        <v>80</v>
      </c>
      <c r="D10119" s="106">
        <v>43466</v>
      </c>
      <c r="E10119" s="98" t="s">
        <v>193</v>
      </c>
      <c r="F10119" s="100">
        <v>43405</v>
      </c>
      <c r="G10119" s="98">
        <v>118394.8</v>
      </c>
      <c r="H10119" s="98">
        <v>15628.23</v>
      </c>
    </row>
    <row r="10120" spans="1:8" x14ac:dyDescent="0.2">
      <c r="A10120" s="98" t="s">
        <v>71</v>
      </c>
      <c r="B10120" s="98" t="s">
        <v>54</v>
      </c>
      <c r="C10120" s="98" t="s">
        <v>80</v>
      </c>
      <c r="D10120" s="106">
        <v>43466</v>
      </c>
      <c r="E10120" s="98" t="s">
        <v>192</v>
      </c>
      <c r="F10120" s="100">
        <v>43405</v>
      </c>
      <c r="G10120" s="98">
        <v>5339.46</v>
      </c>
      <c r="H10120" s="98">
        <v>704.8</v>
      </c>
    </row>
    <row r="10121" spans="1:8" x14ac:dyDescent="0.2">
      <c r="A10121" s="98" t="s">
        <v>71</v>
      </c>
      <c r="B10121" s="98" t="s">
        <v>54</v>
      </c>
      <c r="C10121" s="98" t="s">
        <v>80</v>
      </c>
      <c r="D10121" s="106">
        <v>43466</v>
      </c>
      <c r="E10121" s="98" t="s">
        <v>199</v>
      </c>
      <c r="F10121" s="100">
        <v>43405</v>
      </c>
      <c r="G10121" s="98">
        <v>123734.26</v>
      </c>
      <c r="H10121" s="98">
        <v>8785.17</v>
      </c>
    </row>
    <row r="10122" spans="1:8" x14ac:dyDescent="0.2">
      <c r="A10122" s="98" t="s">
        <v>71</v>
      </c>
      <c r="B10122" s="98" t="s">
        <v>54</v>
      </c>
      <c r="C10122" s="98" t="s">
        <v>81</v>
      </c>
      <c r="D10122" s="106">
        <v>43466</v>
      </c>
      <c r="E10122" s="98" t="s">
        <v>198</v>
      </c>
      <c r="F10122" s="100">
        <v>43405</v>
      </c>
      <c r="G10122" s="98">
        <v>402697.16</v>
      </c>
      <c r="H10122" s="98">
        <v>-14094.21</v>
      </c>
    </row>
    <row r="10123" spans="1:8" x14ac:dyDescent="0.2">
      <c r="A10123" s="98" t="s">
        <v>71</v>
      </c>
      <c r="B10123" s="98" t="s">
        <v>54</v>
      </c>
      <c r="C10123" s="98" t="s">
        <v>81</v>
      </c>
      <c r="D10123" s="106">
        <v>43466</v>
      </c>
      <c r="E10123" s="98" t="s">
        <v>195</v>
      </c>
      <c r="F10123" s="100">
        <v>43405</v>
      </c>
      <c r="G10123" s="98">
        <v>385319.56</v>
      </c>
      <c r="H10123" s="98">
        <v>25045.91</v>
      </c>
    </row>
    <row r="10124" spans="1:8" x14ac:dyDescent="0.2">
      <c r="A10124" s="98" t="s">
        <v>71</v>
      </c>
      <c r="B10124" s="98" t="s">
        <v>54</v>
      </c>
      <c r="C10124" s="98" t="s">
        <v>81</v>
      </c>
      <c r="D10124" s="106">
        <v>43466</v>
      </c>
      <c r="E10124" s="98" t="s">
        <v>194</v>
      </c>
      <c r="F10124" s="100">
        <v>43405</v>
      </c>
      <c r="G10124" s="98">
        <v>17377.599999999999</v>
      </c>
      <c r="H10124" s="98">
        <v>1129.58</v>
      </c>
    </row>
    <row r="10125" spans="1:8" x14ac:dyDescent="0.2">
      <c r="A10125" s="98" t="s">
        <v>71</v>
      </c>
      <c r="B10125" s="98" t="s">
        <v>54</v>
      </c>
      <c r="C10125" s="98" t="s">
        <v>81</v>
      </c>
      <c r="D10125" s="106">
        <v>43466</v>
      </c>
      <c r="E10125" s="98" t="s">
        <v>199</v>
      </c>
      <c r="F10125" s="100">
        <v>43405</v>
      </c>
      <c r="G10125" s="98">
        <v>402697.16</v>
      </c>
      <c r="H10125" s="98">
        <v>14094.21</v>
      </c>
    </row>
    <row r="10126" spans="1:8" x14ac:dyDescent="0.2">
      <c r="A10126" s="98" t="s">
        <v>71</v>
      </c>
      <c r="B10126" s="98" t="s">
        <v>54</v>
      </c>
      <c r="C10126" s="98" t="s">
        <v>82</v>
      </c>
      <c r="D10126" s="106">
        <v>43466</v>
      </c>
      <c r="E10126" s="98" t="s">
        <v>198</v>
      </c>
      <c r="F10126" s="100">
        <v>43405</v>
      </c>
      <c r="G10126" s="98">
        <v>105073.34</v>
      </c>
      <c r="H10126" s="98">
        <v>-5463.79</v>
      </c>
    </row>
    <row r="10127" spans="1:8" x14ac:dyDescent="0.2">
      <c r="A10127" s="98" t="s">
        <v>71</v>
      </c>
      <c r="B10127" s="98" t="s">
        <v>54</v>
      </c>
      <c r="C10127" s="98" t="s">
        <v>82</v>
      </c>
      <c r="D10127" s="106">
        <v>43466</v>
      </c>
      <c r="E10127" s="98" t="s">
        <v>197</v>
      </c>
      <c r="F10127" s="100">
        <v>43405</v>
      </c>
      <c r="G10127" s="98">
        <v>100539.11</v>
      </c>
      <c r="H10127" s="98">
        <v>9450.73</v>
      </c>
    </row>
    <row r="10128" spans="1:8" x14ac:dyDescent="0.2">
      <c r="A10128" s="98" t="s">
        <v>71</v>
      </c>
      <c r="B10128" s="98" t="s">
        <v>54</v>
      </c>
      <c r="C10128" s="98" t="s">
        <v>82</v>
      </c>
      <c r="D10128" s="106">
        <v>43466</v>
      </c>
      <c r="E10128" s="98" t="s">
        <v>196</v>
      </c>
      <c r="F10128" s="100">
        <v>43405</v>
      </c>
      <c r="G10128" s="98">
        <v>4534.2299999999996</v>
      </c>
      <c r="H10128" s="98">
        <v>426.1</v>
      </c>
    </row>
    <row r="10129" spans="1:8" x14ac:dyDescent="0.2">
      <c r="A10129" s="98" t="s">
        <v>71</v>
      </c>
      <c r="B10129" s="98" t="s">
        <v>54</v>
      </c>
      <c r="C10129" s="98" t="s">
        <v>82</v>
      </c>
      <c r="D10129" s="106">
        <v>43466</v>
      </c>
      <c r="E10129" s="98" t="s">
        <v>199</v>
      </c>
      <c r="F10129" s="100">
        <v>43405</v>
      </c>
      <c r="G10129" s="98">
        <v>105073.34</v>
      </c>
      <c r="H10129" s="98">
        <v>5463.79</v>
      </c>
    </row>
    <row r="10130" spans="1:8" x14ac:dyDescent="0.2">
      <c r="A10130" s="98" t="s">
        <v>71</v>
      </c>
      <c r="B10130" s="98" t="s">
        <v>54</v>
      </c>
      <c r="C10130" s="98" t="s">
        <v>81</v>
      </c>
      <c r="D10130" s="106">
        <v>43221</v>
      </c>
      <c r="E10130" s="98" t="s">
        <v>198</v>
      </c>
      <c r="F10130" s="100">
        <v>43101</v>
      </c>
      <c r="G10130" s="98">
        <v>147174.26999999999</v>
      </c>
      <c r="H10130" s="98">
        <v>-3826.45</v>
      </c>
    </row>
    <row r="10131" spans="1:8" x14ac:dyDescent="0.2">
      <c r="A10131" s="98" t="s">
        <v>71</v>
      </c>
      <c r="B10131" s="98" t="s">
        <v>54</v>
      </c>
      <c r="C10131" s="98" t="s">
        <v>81</v>
      </c>
      <c r="D10131" s="106">
        <v>43221</v>
      </c>
      <c r="E10131" s="98" t="s">
        <v>195</v>
      </c>
      <c r="F10131" s="100">
        <v>43101</v>
      </c>
      <c r="G10131" s="98">
        <v>140823.10999999999</v>
      </c>
      <c r="H10131" s="98">
        <v>9153.56</v>
      </c>
    </row>
    <row r="10132" spans="1:8" x14ac:dyDescent="0.2">
      <c r="A10132" s="98" t="s">
        <v>71</v>
      </c>
      <c r="B10132" s="98" t="s">
        <v>54</v>
      </c>
      <c r="C10132" s="98" t="s">
        <v>81</v>
      </c>
      <c r="D10132" s="106">
        <v>43221</v>
      </c>
      <c r="E10132" s="98" t="s">
        <v>194</v>
      </c>
      <c r="F10132" s="100">
        <v>43101</v>
      </c>
      <c r="G10132" s="98">
        <v>6351.16</v>
      </c>
      <c r="H10132" s="98">
        <v>412.81</v>
      </c>
    </row>
    <row r="10133" spans="1:8" x14ac:dyDescent="0.2">
      <c r="A10133" s="98" t="s">
        <v>71</v>
      </c>
      <c r="B10133" s="98" t="s">
        <v>54</v>
      </c>
      <c r="C10133" s="98" t="s">
        <v>81</v>
      </c>
      <c r="D10133" s="106">
        <v>43221</v>
      </c>
      <c r="E10133" s="98" t="s">
        <v>199</v>
      </c>
      <c r="F10133" s="100">
        <v>43101</v>
      </c>
      <c r="G10133" s="98">
        <v>147174.26999999999</v>
      </c>
      <c r="H10133" s="98">
        <v>3826.45</v>
      </c>
    </row>
    <row r="10134" spans="1:8" x14ac:dyDescent="0.2">
      <c r="A10134" s="98" t="s">
        <v>71</v>
      </c>
      <c r="B10134" s="98" t="s">
        <v>54</v>
      </c>
      <c r="C10134" s="98" t="s">
        <v>82</v>
      </c>
      <c r="D10134" s="106">
        <v>43221</v>
      </c>
      <c r="E10134" s="98" t="s">
        <v>198</v>
      </c>
      <c r="F10134" s="100">
        <v>43101</v>
      </c>
      <c r="G10134" s="98">
        <v>35439.589999999997</v>
      </c>
      <c r="H10134" s="98">
        <v>-1346.79</v>
      </c>
    </row>
    <row r="10135" spans="1:8" x14ac:dyDescent="0.2">
      <c r="A10135" s="98" t="s">
        <v>71</v>
      </c>
      <c r="B10135" s="98" t="s">
        <v>54</v>
      </c>
      <c r="C10135" s="98" t="s">
        <v>82</v>
      </c>
      <c r="D10135" s="106">
        <v>43221</v>
      </c>
      <c r="E10135" s="98" t="s">
        <v>197</v>
      </c>
      <c r="F10135" s="100">
        <v>43101</v>
      </c>
      <c r="G10135" s="98">
        <v>33910.22</v>
      </c>
      <c r="H10135" s="98">
        <v>3221.53</v>
      </c>
    </row>
    <row r="10136" spans="1:8" x14ac:dyDescent="0.2">
      <c r="A10136" s="98" t="s">
        <v>71</v>
      </c>
      <c r="B10136" s="98" t="s">
        <v>54</v>
      </c>
      <c r="C10136" s="98" t="s">
        <v>82</v>
      </c>
      <c r="D10136" s="106">
        <v>43221</v>
      </c>
      <c r="E10136" s="98" t="s">
        <v>196</v>
      </c>
      <c r="F10136" s="100">
        <v>43101</v>
      </c>
      <c r="G10136" s="98">
        <v>1529.37</v>
      </c>
      <c r="H10136" s="98">
        <v>145.26</v>
      </c>
    </row>
    <row r="10137" spans="1:8" x14ac:dyDescent="0.2">
      <c r="A10137" s="98" t="s">
        <v>71</v>
      </c>
      <c r="B10137" s="98" t="s">
        <v>54</v>
      </c>
      <c r="C10137" s="98" t="s">
        <v>82</v>
      </c>
      <c r="D10137" s="106">
        <v>43221</v>
      </c>
      <c r="E10137" s="98" t="s">
        <v>199</v>
      </c>
      <c r="F10137" s="100">
        <v>43101</v>
      </c>
      <c r="G10137" s="98">
        <v>35439.589999999997</v>
      </c>
      <c r="H10137" s="98">
        <v>1346.79</v>
      </c>
    </row>
    <row r="10138" spans="1:8" x14ac:dyDescent="0.2">
      <c r="A10138" s="98" t="s">
        <v>71</v>
      </c>
      <c r="B10138" s="98" t="s">
        <v>55</v>
      </c>
      <c r="C10138" s="98" t="s">
        <v>80</v>
      </c>
      <c r="D10138" s="106">
        <v>43221</v>
      </c>
      <c r="E10138" s="98" t="s">
        <v>198</v>
      </c>
      <c r="F10138" s="100">
        <v>43101</v>
      </c>
      <c r="G10138" s="98">
        <v>3.83</v>
      </c>
      <c r="H10138" s="98">
        <v>-0.2</v>
      </c>
    </row>
    <row r="10139" spans="1:8" x14ac:dyDescent="0.2">
      <c r="A10139" s="98" t="s">
        <v>71</v>
      </c>
      <c r="B10139" s="98" t="s">
        <v>55</v>
      </c>
      <c r="C10139" s="98" t="s">
        <v>80</v>
      </c>
      <c r="D10139" s="106">
        <v>43221</v>
      </c>
      <c r="E10139" s="98" t="s">
        <v>193</v>
      </c>
      <c r="F10139" s="100">
        <v>43101</v>
      </c>
      <c r="G10139" s="98">
        <v>3.66</v>
      </c>
      <c r="H10139" s="98">
        <v>0.48</v>
      </c>
    </row>
    <row r="10140" spans="1:8" x14ac:dyDescent="0.2">
      <c r="A10140" s="98" t="s">
        <v>71</v>
      </c>
      <c r="B10140" s="98" t="s">
        <v>55</v>
      </c>
      <c r="C10140" s="98" t="s">
        <v>80</v>
      </c>
      <c r="D10140" s="106">
        <v>43221</v>
      </c>
      <c r="E10140" s="98" t="s">
        <v>192</v>
      </c>
      <c r="F10140" s="100">
        <v>43101</v>
      </c>
      <c r="G10140" s="98">
        <v>0.17</v>
      </c>
      <c r="H10140" s="98">
        <v>0.02</v>
      </c>
    </row>
    <row r="10141" spans="1:8" x14ac:dyDescent="0.2">
      <c r="A10141" s="98" t="s">
        <v>71</v>
      </c>
      <c r="B10141" s="98" t="s">
        <v>55</v>
      </c>
      <c r="C10141" s="98" t="s">
        <v>80</v>
      </c>
      <c r="D10141" s="106">
        <v>43221</v>
      </c>
      <c r="E10141" s="98" t="s">
        <v>199</v>
      </c>
      <c r="F10141" s="100">
        <v>43101</v>
      </c>
      <c r="G10141" s="98">
        <v>3.83</v>
      </c>
      <c r="H10141" s="98">
        <v>0.2</v>
      </c>
    </row>
    <row r="10142" spans="1:8" x14ac:dyDescent="0.2">
      <c r="A10142" s="98" t="s">
        <v>71</v>
      </c>
      <c r="B10142" s="98" t="s">
        <v>55</v>
      </c>
      <c r="C10142" s="98" t="s">
        <v>81</v>
      </c>
      <c r="D10142" s="106">
        <v>43221</v>
      </c>
      <c r="E10142" s="98" t="s">
        <v>199</v>
      </c>
      <c r="F10142" s="100">
        <v>43221</v>
      </c>
      <c r="G10142" s="98">
        <v>0.46</v>
      </c>
      <c r="H10142" s="98">
        <v>0.02</v>
      </c>
    </row>
    <row r="10143" spans="1:8" x14ac:dyDescent="0.2">
      <c r="A10143" s="98" t="s">
        <v>71</v>
      </c>
      <c r="B10143" s="98" t="s">
        <v>55</v>
      </c>
      <c r="C10143" s="98" t="s">
        <v>81</v>
      </c>
      <c r="D10143" s="106">
        <v>43221</v>
      </c>
      <c r="E10143" s="98" t="s">
        <v>198</v>
      </c>
      <c r="F10143" s="100">
        <v>43221</v>
      </c>
      <c r="G10143" s="98">
        <v>0.46</v>
      </c>
      <c r="H10143" s="98">
        <v>-0.02</v>
      </c>
    </row>
    <row r="10144" spans="1:8" x14ac:dyDescent="0.2">
      <c r="A10144" s="98" t="s">
        <v>71</v>
      </c>
      <c r="B10144" s="98" t="s">
        <v>55</v>
      </c>
      <c r="C10144" s="98" t="s">
        <v>81</v>
      </c>
      <c r="D10144" s="106">
        <v>43221</v>
      </c>
      <c r="E10144" s="98" t="s">
        <v>204</v>
      </c>
      <c r="F10144" s="100">
        <v>43221</v>
      </c>
      <c r="G10144" s="98">
        <v>0.44</v>
      </c>
      <c r="H10144" s="98">
        <v>0.03</v>
      </c>
    </row>
    <row r="10145" spans="1:8" x14ac:dyDescent="0.2">
      <c r="A10145" s="98" t="s">
        <v>71</v>
      </c>
      <c r="B10145" s="98" t="s">
        <v>55</v>
      </c>
      <c r="C10145" s="98" t="s">
        <v>81</v>
      </c>
      <c r="D10145" s="106">
        <v>43221</v>
      </c>
      <c r="E10145" s="98" t="s">
        <v>205</v>
      </c>
      <c r="F10145" s="100">
        <v>43221</v>
      </c>
      <c r="G10145" s="98">
        <v>0.02</v>
      </c>
      <c r="H10145" s="98">
        <v>0</v>
      </c>
    </row>
    <row r="10146" spans="1:8" x14ac:dyDescent="0.2">
      <c r="A10146" s="98" t="s">
        <v>71</v>
      </c>
      <c r="B10146" s="98" t="s">
        <v>55</v>
      </c>
      <c r="C10146" s="98" t="s">
        <v>81</v>
      </c>
      <c r="D10146" s="106">
        <v>43221</v>
      </c>
      <c r="E10146" s="98" t="s">
        <v>199</v>
      </c>
      <c r="F10146" s="100">
        <v>43101</v>
      </c>
      <c r="G10146" s="98">
        <v>801.59</v>
      </c>
      <c r="H10146" s="98">
        <v>20.84</v>
      </c>
    </row>
    <row r="10147" spans="1:8" x14ac:dyDescent="0.2">
      <c r="A10147" s="98" t="s">
        <v>71</v>
      </c>
      <c r="B10147" s="98" t="s">
        <v>55</v>
      </c>
      <c r="C10147" s="98" t="s">
        <v>81</v>
      </c>
      <c r="D10147" s="106">
        <v>43221</v>
      </c>
      <c r="E10147" s="98" t="s">
        <v>195</v>
      </c>
      <c r="F10147" s="100">
        <v>43101</v>
      </c>
      <c r="G10147" s="98">
        <v>767</v>
      </c>
      <c r="H10147" s="98">
        <v>49.86</v>
      </c>
    </row>
    <row r="10148" spans="1:8" x14ac:dyDescent="0.2">
      <c r="A10148" s="98" t="s">
        <v>71</v>
      </c>
      <c r="B10148" s="98" t="s">
        <v>55</v>
      </c>
      <c r="C10148" s="98" t="s">
        <v>81</v>
      </c>
      <c r="D10148" s="106">
        <v>43221</v>
      </c>
      <c r="E10148" s="98" t="s">
        <v>194</v>
      </c>
      <c r="F10148" s="100">
        <v>43101</v>
      </c>
      <c r="G10148" s="98">
        <v>34.590000000000003</v>
      </c>
      <c r="H10148" s="98">
        <v>2.25</v>
      </c>
    </row>
    <row r="10149" spans="1:8" x14ac:dyDescent="0.2">
      <c r="A10149" s="98" t="s">
        <v>71</v>
      </c>
      <c r="B10149" s="98" t="s">
        <v>55</v>
      </c>
      <c r="C10149" s="98" t="s">
        <v>81</v>
      </c>
      <c r="D10149" s="106">
        <v>43221</v>
      </c>
      <c r="E10149" s="98" t="s">
        <v>198</v>
      </c>
      <c r="F10149" s="100">
        <v>43101</v>
      </c>
      <c r="G10149" s="98">
        <v>801.59</v>
      </c>
      <c r="H10149" s="98">
        <v>-20.84</v>
      </c>
    </row>
    <row r="10150" spans="1:8" x14ac:dyDescent="0.2">
      <c r="A10150" s="98" t="s">
        <v>71</v>
      </c>
      <c r="B10150" s="98" t="s">
        <v>55</v>
      </c>
      <c r="C10150" s="98" t="s">
        <v>82</v>
      </c>
      <c r="D10150" s="106">
        <v>43221</v>
      </c>
      <c r="E10150" s="98" t="s">
        <v>198</v>
      </c>
      <c r="F10150" s="100">
        <v>43101</v>
      </c>
      <c r="G10150" s="98">
        <v>1.99</v>
      </c>
      <c r="H10150" s="98">
        <v>-7.0000000000000007E-2</v>
      </c>
    </row>
    <row r="10151" spans="1:8" x14ac:dyDescent="0.2">
      <c r="A10151" s="98" t="s">
        <v>71</v>
      </c>
      <c r="B10151" s="98" t="s">
        <v>55</v>
      </c>
      <c r="C10151" s="98" t="s">
        <v>82</v>
      </c>
      <c r="D10151" s="106">
        <v>43221</v>
      </c>
      <c r="E10151" s="98" t="s">
        <v>197</v>
      </c>
      <c r="F10151" s="100">
        <v>43101</v>
      </c>
      <c r="G10151" s="98">
        <v>1.9</v>
      </c>
      <c r="H10151" s="98">
        <v>0.18</v>
      </c>
    </row>
    <row r="10152" spans="1:8" x14ac:dyDescent="0.2">
      <c r="A10152" s="98" t="s">
        <v>71</v>
      </c>
      <c r="B10152" s="98" t="s">
        <v>55</v>
      </c>
      <c r="C10152" s="98" t="s">
        <v>82</v>
      </c>
      <c r="D10152" s="106">
        <v>43221</v>
      </c>
      <c r="E10152" s="98" t="s">
        <v>196</v>
      </c>
      <c r="F10152" s="100">
        <v>43101</v>
      </c>
      <c r="G10152" s="98">
        <v>0.09</v>
      </c>
      <c r="H10152" s="98">
        <v>0.01</v>
      </c>
    </row>
    <row r="10153" spans="1:8" x14ac:dyDescent="0.2">
      <c r="A10153" s="98" t="s">
        <v>71</v>
      </c>
      <c r="B10153" s="98" t="s">
        <v>55</v>
      </c>
      <c r="C10153" s="98" t="s">
        <v>82</v>
      </c>
      <c r="D10153" s="106">
        <v>43221</v>
      </c>
      <c r="E10153" s="98" t="s">
        <v>199</v>
      </c>
      <c r="F10153" s="100">
        <v>43101</v>
      </c>
      <c r="G10153" s="98">
        <v>1.99</v>
      </c>
      <c r="H10153" s="98">
        <v>7.0000000000000007E-2</v>
      </c>
    </row>
    <row r="10154" spans="1:8" x14ac:dyDescent="0.2">
      <c r="A10154" s="98" t="s">
        <v>71</v>
      </c>
      <c r="B10154" s="98" t="s">
        <v>55</v>
      </c>
      <c r="C10154" s="98" t="s">
        <v>82</v>
      </c>
      <c r="D10154" s="106">
        <v>43221</v>
      </c>
      <c r="E10154" s="98" t="s">
        <v>199</v>
      </c>
      <c r="F10154" s="100">
        <v>43221</v>
      </c>
      <c r="G10154" s="98">
        <v>84.57</v>
      </c>
      <c r="H10154" s="98">
        <v>4.3099999999999996</v>
      </c>
    </row>
    <row r="10155" spans="1:8" x14ac:dyDescent="0.2">
      <c r="A10155" s="98" t="s">
        <v>71</v>
      </c>
      <c r="B10155" s="98" t="s">
        <v>55</v>
      </c>
      <c r="C10155" s="98" t="s">
        <v>82</v>
      </c>
      <c r="D10155" s="106">
        <v>43221</v>
      </c>
      <c r="E10155" s="98" t="s">
        <v>198</v>
      </c>
      <c r="F10155" s="100">
        <v>43221</v>
      </c>
      <c r="G10155" s="98">
        <v>84.57</v>
      </c>
      <c r="H10155" s="98">
        <v>-4.3099999999999996</v>
      </c>
    </row>
    <row r="10156" spans="1:8" x14ac:dyDescent="0.2">
      <c r="A10156" s="98" t="s">
        <v>71</v>
      </c>
      <c r="B10156" s="98" t="s">
        <v>55</v>
      </c>
      <c r="C10156" s="98" t="s">
        <v>82</v>
      </c>
      <c r="D10156" s="106">
        <v>43221</v>
      </c>
      <c r="E10156" s="98" t="s">
        <v>206</v>
      </c>
      <c r="F10156" s="100">
        <v>43221</v>
      </c>
      <c r="G10156" s="98">
        <v>80.930000000000007</v>
      </c>
      <c r="H10156" s="98">
        <v>7.64</v>
      </c>
    </row>
    <row r="10157" spans="1:8" x14ac:dyDescent="0.2">
      <c r="A10157" s="98" t="s">
        <v>71</v>
      </c>
      <c r="B10157" s="98" t="s">
        <v>55</v>
      </c>
      <c r="C10157" s="98" t="s">
        <v>82</v>
      </c>
      <c r="D10157" s="106">
        <v>43221</v>
      </c>
      <c r="E10157" s="98" t="s">
        <v>207</v>
      </c>
      <c r="F10157" s="100">
        <v>43221</v>
      </c>
      <c r="G10157" s="98">
        <v>3.64</v>
      </c>
      <c r="H10157" s="98">
        <v>0.24</v>
      </c>
    </row>
    <row r="10158" spans="1:8" x14ac:dyDescent="0.2">
      <c r="A10158" s="98" t="s">
        <v>71</v>
      </c>
      <c r="B10158" s="98" t="s">
        <v>55</v>
      </c>
      <c r="C10158" s="98" t="s">
        <v>80</v>
      </c>
      <c r="D10158" s="106">
        <v>43221</v>
      </c>
      <c r="E10158" s="98" t="s">
        <v>198</v>
      </c>
      <c r="F10158" s="100">
        <v>43221</v>
      </c>
      <c r="G10158" s="98">
        <v>83.85</v>
      </c>
      <c r="H10158" s="98">
        <v>-5.83</v>
      </c>
    </row>
    <row r="10159" spans="1:8" x14ac:dyDescent="0.2">
      <c r="A10159" s="98" t="s">
        <v>71</v>
      </c>
      <c r="B10159" s="98" t="s">
        <v>55</v>
      </c>
      <c r="C10159" s="98" t="s">
        <v>80</v>
      </c>
      <c r="D10159" s="106">
        <v>43221</v>
      </c>
      <c r="E10159" s="98" t="s">
        <v>198</v>
      </c>
      <c r="F10159" s="100">
        <v>43221</v>
      </c>
      <c r="G10159" s="98">
        <v>79.819999999999993</v>
      </c>
      <c r="H10159" s="98">
        <v>-5.52</v>
      </c>
    </row>
    <row r="10160" spans="1:8" x14ac:dyDescent="0.2">
      <c r="A10160" s="98" t="s">
        <v>71</v>
      </c>
      <c r="B10160" s="98" t="s">
        <v>55</v>
      </c>
      <c r="C10160" s="98" t="s">
        <v>80</v>
      </c>
      <c r="D10160" s="106">
        <v>43221</v>
      </c>
      <c r="E10160" s="98" t="s">
        <v>202</v>
      </c>
      <c r="F10160" s="100">
        <v>43221</v>
      </c>
      <c r="G10160" s="98">
        <v>76.41</v>
      </c>
      <c r="H10160" s="98">
        <v>10.06</v>
      </c>
    </row>
    <row r="10161" spans="1:8" x14ac:dyDescent="0.2">
      <c r="A10161" s="98" t="s">
        <v>71</v>
      </c>
      <c r="B10161" s="98" t="s">
        <v>55</v>
      </c>
      <c r="C10161" s="98" t="s">
        <v>80</v>
      </c>
      <c r="D10161" s="106">
        <v>43221</v>
      </c>
      <c r="E10161" s="98" t="s">
        <v>203</v>
      </c>
      <c r="F10161" s="100">
        <v>43221</v>
      </c>
      <c r="G10161" s="98">
        <v>3.41</v>
      </c>
      <c r="H10161" s="98">
        <v>0.31</v>
      </c>
    </row>
    <row r="10162" spans="1:8" x14ac:dyDescent="0.2">
      <c r="A10162" s="98" t="s">
        <v>71</v>
      </c>
      <c r="B10162" s="98" t="s">
        <v>55</v>
      </c>
      <c r="C10162" s="98" t="s">
        <v>80</v>
      </c>
      <c r="D10162" s="106">
        <v>43221</v>
      </c>
      <c r="E10162" s="98" t="s">
        <v>199</v>
      </c>
      <c r="F10162" s="100">
        <v>43221</v>
      </c>
      <c r="G10162" s="98">
        <v>79.819999999999993</v>
      </c>
      <c r="H10162" s="98">
        <v>5.52</v>
      </c>
    </row>
    <row r="10163" spans="1:8" x14ac:dyDescent="0.2">
      <c r="A10163" s="98" t="s">
        <v>71</v>
      </c>
      <c r="B10163" s="98" t="s">
        <v>55</v>
      </c>
      <c r="C10163" s="98" t="s">
        <v>81</v>
      </c>
      <c r="D10163" s="106">
        <v>43221</v>
      </c>
      <c r="E10163" s="98" t="s">
        <v>199</v>
      </c>
      <c r="F10163" s="100">
        <v>43221</v>
      </c>
      <c r="G10163" s="98">
        <v>320.82</v>
      </c>
      <c r="H10163" s="98">
        <v>11.16</v>
      </c>
    </row>
    <row r="10164" spans="1:8" x14ac:dyDescent="0.2">
      <c r="A10164" s="98" t="s">
        <v>71</v>
      </c>
      <c r="B10164" s="98" t="s">
        <v>55</v>
      </c>
      <c r="C10164" s="98" t="s">
        <v>81</v>
      </c>
      <c r="D10164" s="106">
        <v>43221</v>
      </c>
      <c r="E10164" s="98" t="s">
        <v>198</v>
      </c>
      <c r="F10164" s="100">
        <v>43221</v>
      </c>
      <c r="G10164" s="98">
        <v>320.82</v>
      </c>
      <c r="H10164" s="98">
        <v>-11.16</v>
      </c>
    </row>
    <row r="10165" spans="1:8" x14ac:dyDescent="0.2">
      <c r="A10165" s="98" t="s">
        <v>71</v>
      </c>
      <c r="B10165" s="98" t="s">
        <v>55</v>
      </c>
      <c r="C10165" s="98" t="s">
        <v>81</v>
      </c>
      <c r="D10165" s="106">
        <v>43221</v>
      </c>
      <c r="E10165" s="98" t="s">
        <v>204</v>
      </c>
      <c r="F10165" s="100">
        <v>43221</v>
      </c>
      <c r="G10165" s="98">
        <v>307</v>
      </c>
      <c r="H10165" s="98">
        <v>19.96</v>
      </c>
    </row>
    <row r="10166" spans="1:8" x14ac:dyDescent="0.2">
      <c r="A10166" s="98" t="s">
        <v>71</v>
      </c>
      <c r="B10166" s="98" t="s">
        <v>55</v>
      </c>
      <c r="C10166" s="98" t="s">
        <v>81</v>
      </c>
      <c r="D10166" s="106">
        <v>43221</v>
      </c>
      <c r="E10166" s="98" t="s">
        <v>205</v>
      </c>
      <c r="F10166" s="100">
        <v>43221</v>
      </c>
      <c r="G10166" s="98">
        <v>13.82</v>
      </c>
      <c r="H10166" s="98">
        <v>0.84</v>
      </c>
    </row>
    <row r="10167" spans="1:8" x14ac:dyDescent="0.2">
      <c r="A10167" s="98" t="s">
        <v>71</v>
      </c>
      <c r="B10167" s="98" t="s">
        <v>55</v>
      </c>
      <c r="C10167" s="98" t="s">
        <v>80</v>
      </c>
      <c r="D10167" s="106">
        <v>43221</v>
      </c>
      <c r="E10167" s="98" t="s">
        <v>198</v>
      </c>
      <c r="F10167" s="100">
        <v>43101</v>
      </c>
      <c r="G10167" s="98">
        <v>64125.57</v>
      </c>
      <c r="H10167" s="98">
        <v>-3398.7</v>
      </c>
    </row>
    <row r="10168" spans="1:8" x14ac:dyDescent="0.2">
      <c r="A10168" s="98" t="s">
        <v>71</v>
      </c>
      <c r="B10168" s="98" t="s">
        <v>55</v>
      </c>
      <c r="C10168" s="98" t="s">
        <v>80</v>
      </c>
      <c r="D10168" s="106">
        <v>43221</v>
      </c>
      <c r="E10168" s="98" t="s">
        <v>193</v>
      </c>
      <c r="F10168" s="100">
        <v>43101</v>
      </c>
      <c r="G10168" s="98">
        <v>61358.27</v>
      </c>
      <c r="H10168" s="98">
        <v>8099.28</v>
      </c>
    </row>
    <row r="10169" spans="1:8" x14ac:dyDescent="0.2">
      <c r="A10169" s="98" t="s">
        <v>71</v>
      </c>
      <c r="B10169" s="98" t="s">
        <v>55</v>
      </c>
      <c r="C10169" s="98" t="s">
        <v>80</v>
      </c>
      <c r="D10169" s="106">
        <v>43221</v>
      </c>
      <c r="E10169" s="98" t="s">
        <v>192</v>
      </c>
      <c r="F10169" s="100">
        <v>43101</v>
      </c>
      <c r="G10169" s="98">
        <v>2767.3</v>
      </c>
      <c r="H10169" s="98">
        <v>365.29</v>
      </c>
    </row>
    <row r="10170" spans="1:8" x14ac:dyDescent="0.2">
      <c r="A10170" s="98" t="s">
        <v>71</v>
      </c>
      <c r="B10170" s="98" t="s">
        <v>55</v>
      </c>
      <c r="C10170" s="98" t="s">
        <v>80</v>
      </c>
      <c r="D10170" s="106">
        <v>43221</v>
      </c>
      <c r="E10170" s="98" t="s">
        <v>199</v>
      </c>
      <c r="F10170" s="100">
        <v>43101</v>
      </c>
      <c r="G10170" s="98">
        <v>64125.57</v>
      </c>
      <c r="H10170" s="98">
        <v>3398.7</v>
      </c>
    </row>
    <row r="10171" spans="1:8" x14ac:dyDescent="0.2">
      <c r="A10171" s="98" t="s">
        <v>71</v>
      </c>
      <c r="B10171" s="98" t="s">
        <v>55</v>
      </c>
      <c r="C10171" s="98" t="s">
        <v>80</v>
      </c>
      <c r="D10171" s="106">
        <v>43221</v>
      </c>
      <c r="E10171" s="98" t="s">
        <v>202</v>
      </c>
      <c r="F10171" s="100">
        <v>43221</v>
      </c>
      <c r="G10171" s="98">
        <v>80.28</v>
      </c>
      <c r="H10171" s="98">
        <v>10.55</v>
      </c>
    </row>
    <row r="10172" spans="1:8" x14ac:dyDescent="0.2">
      <c r="A10172" s="98" t="s">
        <v>71</v>
      </c>
      <c r="B10172" s="98" t="s">
        <v>55</v>
      </c>
      <c r="C10172" s="98" t="s">
        <v>80</v>
      </c>
      <c r="D10172" s="106">
        <v>43221</v>
      </c>
      <c r="E10172" s="98" t="s">
        <v>203</v>
      </c>
      <c r="F10172" s="100">
        <v>43221</v>
      </c>
      <c r="G10172" s="98">
        <v>3.57</v>
      </c>
      <c r="H10172" s="98">
        <v>0.35</v>
      </c>
    </row>
    <row r="10173" spans="1:8" x14ac:dyDescent="0.2">
      <c r="A10173" s="98" t="s">
        <v>71</v>
      </c>
      <c r="B10173" s="98" t="s">
        <v>55</v>
      </c>
      <c r="C10173" s="98" t="s">
        <v>80</v>
      </c>
      <c r="D10173" s="106">
        <v>43221</v>
      </c>
      <c r="E10173" s="98" t="s">
        <v>199</v>
      </c>
      <c r="F10173" s="100">
        <v>43221</v>
      </c>
      <c r="G10173" s="98">
        <v>83.85</v>
      </c>
      <c r="H10173" s="98">
        <v>5.83</v>
      </c>
    </row>
    <row r="10174" spans="1:8" x14ac:dyDescent="0.2">
      <c r="A10174" s="98" t="s">
        <v>71</v>
      </c>
      <c r="B10174" s="98" t="s">
        <v>55</v>
      </c>
      <c r="C10174" s="98" t="s">
        <v>81</v>
      </c>
      <c r="D10174" s="106">
        <v>43221</v>
      </c>
      <c r="E10174" s="98" t="s">
        <v>199</v>
      </c>
      <c r="F10174" s="100">
        <v>43221</v>
      </c>
      <c r="G10174" s="98">
        <v>116.46</v>
      </c>
      <c r="H10174" s="98">
        <v>4.04</v>
      </c>
    </row>
    <row r="10175" spans="1:8" x14ac:dyDescent="0.2">
      <c r="A10175" s="98" t="s">
        <v>71</v>
      </c>
      <c r="B10175" s="98" t="s">
        <v>55</v>
      </c>
      <c r="C10175" s="98" t="s">
        <v>81</v>
      </c>
      <c r="D10175" s="106">
        <v>43221</v>
      </c>
      <c r="E10175" s="98" t="s">
        <v>198</v>
      </c>
      <c r="F10175" s="100">
        <v>43221</v>
      </c>
      <c r="G10175" s="98">
        <v>116.46</v>
      </c>
      <c r="H10175" s="98">
        <v>-4.04</v>
      </c>
    </row>
    <row r="10176" spans="1:8" x14ac:dyDescent="0.2">
      <c r="A10176" s="98" t="s">
        <v>71</v>
      </c>
      <c r="B10176" s="98" t="s">
        <v>55</v>
      </c>
      <c r="C10176" s="98" t="s">
        <v>81</v>
      </c>
      <c r="D10176" s="106">
        <v>43221</v>
      </c>
      <c r="E10176" s="98" t="s">
        <v>204</v>
      </c>
      <c r="F10176" s="100">
        <v>43221</v>
      </c>
      <c r="G10176" s="98">
        <v>111.5</v>
      </c>
      <c r="H10176" s="98">
        <v>7.21</v>
      </c>
    </row>
    <row r="10177" spans="1:8" x14ac:dyDescent="0.2">
      <c r="A10177" s="98" t="s">
        <v>71</v>
      </c>
      <c r="B10177" s="98" t="s">
        <v>55</v>
      </c>
      <c r="C10177" s="98" t="s">
        <v>81</v>
      </c>
      <c r="D10177" s="106">
        <v>43221</v>
      </c>
      <c r="E10177" s="98" t="s">
        <v>205</v>
      </c>
      <c r="F10177" s="100">
        <v>43221</v>
      </c>
      <c r="G10177" s="98">
        <v>4.96</v>
      </c>
      <c r="H10177" s="98">
        <v>0.27</v>
      </c>
    </row>
    <row r="10178" spans="1:8" x14ac:dyDescent="0.2">
      <c r="A10178" s="98" t="s">
        <v>71</v>
      </c>
      <c r="B10178" s="98" t="s">
        <v>55</v>
      </c>
      <c r="C10178" s="98" t="s">
        <v>81</v>
      </c>
      <c r="D10178" s="106">
        <v>43221</v>
      </c>
      <c r="E10178" s="98" t="s">
        <v>199</v>
      </c>
      <c r="F10178" s="100">
        <v>43101</v>
      </c>
      <c r="G10178" s="98">
        <v>167450.48000000001</v>
      </c>
      <c r="H10178" s="98">
        <v>4353.68</v>
      </c>
    </row>
    <row r="10179" spans="1:8" x14ac:dyDescent="0.2">
      <c r="A10179" s="98" t="s">
        <v>71</v>
      </c>
      <c r="B10179" s="98" t="s">
        <v>55</v>
      </c>
      <c r="C10179" s="98" t="s">
        <v>81</v>
      </c>
      <c r="D10179" s="106">
        <v>43221</v>
      </c>
      <c r="E10179" s="98" t="s">
        <v>195</v>
      </c>
      <c r="F10179" s="100">
        <v>43101</v>
      </c>
      <c r="G10179" s="98">
        <v>160224.35999999999</v>
      </c>
      <c r="H10179" s="98">
        <v>10414.77</v>
      </c>
    </row>
    <row r="10180" spans="1:8" x14ac:dyDescent="0.2">
      <c r="A10180" s="98" t="s">
        <v>71</v>
      </c>
      <c r="B10180" s="98" t="s">
        <v>55</v>
      </c>
      <c r="C10180" s="98" t="s">
        <v>81</v>
      </c>
      <c r="D10180" s="106">
        <v>43221</v>
      </c>
      <c r="E10180" s="98" t="s">
        <v>194</v>
      </c>
      <c r="F10180" s="100">
        <v>43101</v>
      </c>
      <c r="G10180" s="98">
        <v>7226.12</v>
      </c>
      <c r="H10180" s="98">
        <v>469.71</v>
      </c>
    </row>
    <row r="10181" spans="1:8" x14ac:dyDescent="0.2">
      <c r="A10181" s="98" t="s">
        <v>71</v>
      </c>
      <c r="B10181" s="98" t="s">
        <v>55</v>
      </c>
      <c r="C10181" s="98" t="s">
        <v>81</v>
      </c>
      <c r="D10181" s="106">
        <v>43221</v>
      </c>
      <c r="E10181" s="98" t="s">
        <v>198</v>
      </c>
      <c r="F10181" s="100">
        <v>43101</v>
      </c>
      <c r="G10181" s="98">
        <v>167450.48000000001</v>
      </c>
      <c r="H10181" s="98">
        <v>-4353.68</v>
      </c>
    </row>
    <row r="10182" spans="1:8" x14ac:dyDescent="0.2">
      <c r="A10182" s="98" t="s">
        <v>71</v>
      </c>
      <c r="B10182" s="98" t="s">
        <v>55</v>
      </c>
      <c r="C10182" s="98" t="s">
        <v>82</v>
      </c>
      <c r="D10182" s="106">
        <v>43221</v>
      </c>
      <c r="E10182" s="98" t="s">
        <v>199</v>
      </c>
      <c r="F10182" s="100">
        <v>43221</v>
      </c>
      <c r="G10182" s="98">
        <v>75.66</v>
      </c>
      <c r="H10182" s="98">
        <v>3.84</v>
      </c>
    </row>
    <row r="10183" spans="1:8" x14ac:dyDescent="0.2">
      <c r="A10183" s="98" t="s">
        <v>71</v>
      </c>
      <c r="B10183" s="98" t="s">
        <v>55</v>
      </c>
      <c r="C10183" s="98" t="s">
        <v>82</v>
      </c>
      <c r="D10183" s="106">
        <v>43221</v>
      </c>
      <c r="E10183" s="98" t="s">
        <v>198</v>
      </c>
      <c r="F10183" s="100">
        <v>43221</v>
      </c>
      <c r="G10183" s="98">
        <v>75.66</v>
      </c>
      <c r="H10183" s="98">
        <v>-3.84</v>
      </c>
    </row>
    <row r="10184" spans="1:8" x14ac:dyDescent="0.2">
      <c r="A10184" s="98" t="s">
        <v>71</v>
      </c>
      <c r="B10184" s="98" t="s">
        <v>55</v>
      </c>
      <c r="C10184" s="98" t="s">
        <v>82</v>
      </c>
      <c r="D10184" s="106">
        <v>43221</v>
      </c>
      <c r="E10184" s="98" t="s">
        <v>206</v>
      </c>
      <c r="F10184" s="100">
        <v>43221</v>
      </c>
      <c r="G10184" s="98">
        <v>72.430000000000007</v>
      </c>
      <c r="H10184" s="98">
        <v>6.81</v>
      </c>
    </row>
    <row r="10185" spans="1:8" x14ac:dyDescent="0.2">
      <c r="A10185" s="98" t="s">
        <v>71</v>
      </c>
      <c r="B10185" s="98" t="s">
        <v>55</v>
      </c>
      <c r="C10185" s="98" t="s">
        <v>82</v>
      </c>
      <c r="D10185" s="106">
        <v>43221</v>
      </c>
      <c r="E10185" s="98" t="s">
        <v>207</v>
      </c>
      <c r="F10185" s="100">
        <v>43221</v>
      </c>
      <c r="G10185" s="98">
        <v>3.23</v>
      </c>
      <c r="H10185" s="98">
        <v>0.23</v>
      </c>
    </row>
    <row r="10186" spans="1:8" x14ac:dyDescent="0.2">
      <c r="A10186" s="98" t="s">
        <v>71</v>
      </c>
      <c r="B10186" s="98" t="s">
        <v>55</v>
      </c>
      <c r="C10186" s="98" t="s">
        <v>82</v>
      </c>
      <c r="D10186" s="106">
        <v>43221</v>
      </c>
      <c r="E10186" s="98" t="s">
        <v>199</v>
      </c>
      <c r="F10186" s="100">
        <v>43101</v>
      </c>
      <c r="G10186" s="98">
        <v>73359.17</v>
      </c>
      <c r="H10186" s="98">
        <v>2787.64</v>
      </c>
    </row>
    <row r="10187" spans="1:8" x14ac:dyDescent="0.2">
      <c r="A10187" s="98" t="s">
        <v>71</v>
      </c>
      <c r="B10187" s="98" t="s">
        <v>55</v>
      </c>
      <c r="C10187" s="98" t="s">
        <v>82</v>
      </c>
      <c r="D10187" s="106">
        <v>43221</v>
      </c>
      <c r="E10187" s="98" t="s">
        <v>197</v>
      </c>
      <c r="F10187" s="100">
        <v>43101</v>
      </c>
      <c r="G10187" s="98">
        <v>70193.41</v>
      </c>
      <c r="H10187" s="98">
        <v>6668.6</v>
      </c>
    </row>
    <row r="10188" spans="1:8" x14ac:dyDescent="0.2">
      <c r="A10188" s="98" t="s">
        <v>71</v>
      </c>
      <c r="B10188" s="98" t="s">
        <v>55</v>
      </c>
      <c r="C10188" s="98" t="s">
        <v>82</v>
      </c>
      <c r="D10188" s="106">
        <v>43221</v>
      </c>
      <c r="E10188" s="98" t="s">
        <v>196</v>
      </c>
      <c r="F10188" s="100">
        <v>43101</v>
      </c>
      <c r="G10188" s="98">
        <v>3165.76</v>
      </c>
      <c r="H10188" s="98">
        <v>300.76</v>
      </c>
    </row>
    <row r="10189" spans="1:8" x14ac:dyDescent="0.2">
      <c r="A10189" s="98" t="s">
        <v>71</v>
      </c>
      <c r="B10189" s="98" t="s">
        <v>55</v>
      </c>
      <c r="C10189" s="98" t="s">
        <v>82</v>
      </c>
      <c r="D10189" s="106">
        <v>43221</v>
      </c>
      <c r="E10189" s="98" t="s">
        <v>198</v>
      </c>
      <c r="F10189" s="100">
        <v>43101</v>
      </c>
      <c r="G10189" s="98">
        <v>73359.17</v>
      </c>
      <c r="H10189" s="98">
        <v>-2787.64</v>
      </c>
    </row>
    <row r="10190" spans="1:8" x14ac:dyDescent="0.2">
      <c r="A10190" s="98" t="s">
        <v>71</v>
      </c>
      <c r="B10190" s="98" t="s">
        <v>54</v>
      </c>
      <c r="C10190" s="98" t="s">
        <v>82</v>
      </c>
      <c r="D10190" s="106">
        <v>43221</v>
      </c>
      <c r="E10190" s="98" t="s">
        <v>199</v>
      </c>
      <c r="F10190" s="100">
        <v>43221</v>
      </c>
      <c r="G10190" s="98">
        <v>360.53</v>
      </c>
      <c r="H10190" s="98">
        <v>17.75</v>
      </c>
    </row>
    <row r="10191" spans="1:8" x14ac:dyDescent="0.2">
      <c r="A10191" s="98" t="s">
        <v>71</v>
      </c>
      <c r="B10191" s="98" t="s">
        <v>54</v>
      </c>
      <c r="C10191" s="98" t="s">
        <v>82</v>
      </c>
      <c r="D10191" s="106">
        <v>43221</v>
      </c>
      <c r="E10191" s="98" t="s">
        <v>198</v>
      </c>
      <c r="F10191" s="100">
        <v>43221</v>
      </c>
      <c r="G10191" s="98">
        <v>360.53</v>
      </c>
      <c r="H10191" s="98">
        <v>-17.75</v>
      </c>
    </row>
    <row r="10192" spans="1:8" x14ac:dyDescent="0.2">
      <c r="A10192" s="98" t="s">
        <v>71</v>
      </c>
      <c r="B10192" s="98" t="s">
        <v>54</v>
      </c>
      <c r="C10192" s="98" t="s">
        <v>82</v>
      </c>
      <c r="D10192" s="106">
        <v>43221</v>
      </c>
      <c r="E10192" s="98" t="s">
        <v>206</v>
      </c>
      <c r="F10192" s="100">
        <v>43221</v>
      </c>
      <c r="G10192" s="98">
        <v>345.3</v>
      </c>
      <c r="H10192" s="98">
        <v>32.43</v>
      </c>
    </row>
    <row r="10193" spans="1:8" x14ac:dyDescent="0.2">
      <c r="A10193" s="98" t="s">
        <v>71</v>
      </c>
      <c r="B10193" s="98" t="s">
        <v>54</v>
      </c>
      <c r="C10193" s="98" t="s">
        <v>82</v>
      </c>
      <c r="D10193" s="106">
        <v>43221</v>
      </c>
      <c r="E10193" s="98" t="s">
        <v>207</v>
      </c>
      <c r="F10193" s="100">
        <v>43221</v>
      </c>
      <c r="G10193" s="98">
        <v>15.23</v>
      </c>
      <c r="H10193" s="98">
        <v>0.54</v>
      </c>
    </row>
    <row r="10194" spans="1:8" x14ac:dyDescent="0.2">
      <c r="A10194" s="98" t="s">
        <v>71</v>
      </c>
      <c r="B10194" s="98" t="s">
        <v>54</v>
      </c>
      <c r="C10194" s="98" t="s">
        <v>81</v>
      </c>
      <c r="D10194" s="106">
        <v>43221</v>
      </c>
      <c r="E10194" s="98" t="s">
        <v>198</v>
      </c>
      <c r="F10194" s="100">
        <v>43221</v>
      </c>
      <c r="G10194" s="98">
        <v>592.08000000000004</v>
      </c>
      <c r="H10194" s="98">
        <v>-20.260000000000002</v>
      </c>
    </row>
    <row r="10195" spans="1:8" x14ac:dyDescent="0.2">
      <c r="A10195" s="98" t="s">
        <v>71</v>
      </c>
      <c r="B10195" s="98" t="s">
        <v>54</v>
      </c>
      <c r="C10195" s="98" t="s">
        <v>81</v>
      </c>
      <c r="D10195" s="106">
        <v>43221</v>
      </c>
      <c r="E10195" s="98" t="s">
        <v>204</v>
      </c>
      <c r="F10195" s="100">
        <v>43221</v>
      </c>
      <c r="G10195" s="98">
        <v>566.66</v>
      </c>
      <c r="H10195" s="98">
        <v>36.57</v>
      </c>
    </row>
    <row r="10196" spans="1:8" x14ac:dyDescent="0.2">
      <c r="A10196" s="98" t="s">
        <v>71</v>
      </c>
      <c r="B10196" s="98" t="s">
        <v>54</v>
      </c>
      <c r="C10196" s="98" t="s">
        <v>81</v>
      </c>
      <c r="D10196" s="106">
        <v>43221</v>
      </c>
      <c r="E10196" s="98" t="s">
        <v>205</v>
      </c>
      <c r="F10196" s="100">
        <v>43221</v>
      </c>
      <c r="G10196" s="98">
        <v>25.42</v>
      </c>
      <c r="H10196" s="98">
        <v>1.05</v>
      </c>
    </row>
    <row r="10197" spans="1:8" x14ac:dyDescent="0.2">
      <c r="A10197" s="98" t="s">
        <v>71</v>
      </c>
      <c r="B10197" s="98" t="s">
        <v>54</v>
      </c>
      <c r="C10197" s="98" t="s">
        <v>81</v>
      </c>
      <c r="D10197" s="106">
        <v>43221</v>
      </c>
      <c r="E10197" s="98" t="s">
        <v>199</v>
      </c>
      <c r="F10197" s="100">
        <v>43221</v>
      </c>
      <c r="G10197" s="98">
        <v>592.08000000000004</v>
      </c>
      <c r="H10197" s="98">
        <v>20.260000000000002</v>
      </c>
    </row>
    <row r="10198" spans="1:8" x14ac:dyDescent="0.2">
      <c r="A10198" s="98" t="s">
        <v>71</v>
      </c>
      <c r="B10198" s="98" t="s">
        <v>54</v>
      </c>
      <c r="C10198" s="98" t="s">
        <v>80</v>
      </c>
      <c r="D10198" s="106">
        <v>43221</v>
      </c>
      <c r="E10198" s="98" t="s">
        <v>199</v>
      </c>
      <c r="F10198" s="100">
        <v>43221</v>
      </c>
      <c r="G10198" s="98">
        <v>373.19</v>
      </c>
      <c r="H10198" s="98">
        <v>25.44</v>
      </c>
    </row>
    <row r="10199" spans="1:8" x14ac:dyDescent="0.2">
      <c r="A10199" s="98" t="s">
        <v>71</v>
      </c>
      <c r="B10199" s="98" t="s">
        <v>54</v>
      </c>
      <c r="C10199" s="98" t="s">
        <v>80</v>
      </c>
      <c r="D10199" s="106">
        <v>43221</v>
      </c>
      <c r="E10199" s="98" t="s">
        <v>198</v>
      </c>
      <c r="F10199" s="100">
        <v>43221</v>
      </c>
      <c r="G10199" s="98">
        <v>373.19</v>
      </c>
      <c r="H10199" s="98">
        <v>-25.44</v>
      </c>
    </row>
    <row r="10200" spans="1:8" x14ac:dyDescent="0.2">
      <c r="A10200" s="98" t="s">
        <v>71</v>
      </c>
      <c r="B10200" s="98" t="s">
        <v>54</v>
      </c>
      <c r="C10200" s="98" t="s">
        <v>80</v>
      </c>
      <c r="D10200" s="106">
        <v>43221</v>
      </c>
      <c r="E10200" s="98" t="s">
        <v>202</v>
      </c>
      <c r="F10200" s="100">
        <v>43221</v>
      </c>
      <c r="G10200" s="98">
        <v>357.19</v>
      </c>
      <c r="H10200" s="98">
        <v>47.08</v>
      </c>
    </row>
    <row r="10201" spans="1:8" x14ac:dyDescent="0.2">
      <c r="A10201" s="98" t="s">
        <v>71</v>
      </c>
      <c r="B10201" s="98" t="s">
        <v>54</v>
      </c>
      <c r="C10201" s="98" t="s">
        <v>80</v>
      </c>
      <c r="D10201" s="106">
        <v>43221</v>
      </c>
      <c r="E10201" s="98" t="s">
        <v>203</v>
      </c>
      <c r="F10201" s="100">
        <v>43221</v>
      </c>
      <c r="G10201" s="98">
        <v>16</v>
      </c>
      <c r="H10201" s="98">
        <v>0.8</v>
      </c>
    </row>
    <row r="10202" spans="1:8" x14ac:dyDescent="0.2">
      <c r="A10202" s="98" t="s">
        <v>71</v>
      </c>
      <c r="B10202" s="98" t="s">
        <v>54</v>
      </c>
      <c r="C10202" s="98" t="s">
        <v>81</v>
      </c>
      <c r="D10202" s="106">
        <v>43221</v>
      </c>
      <c r="E10202" s="98" t="s">
        <v>198</v>
      </c>
      <c r="F10202" s="100">
        <v>43221</v>
      </c>
      <c r="G10202" s="98">
        <v>555.37</v>
      </c>
      <c r="H10202" s="98">
        <v>-19.05</v>
      </c>
    </row>
    <row r="10203" spans="1:8" x14ac:dyDescent="0.2">
      <c r="A10203" s="98" t="s">
        <v>71</v>
      </c>
      <c r="B10203" s="98" t="s">
        <v>54</v>
      </c>
      <c r="C10203" s="98" t="s">
        <v>81</v>
      </c>
      <c r="D10203" s="106">
        <v>43221</v>
      </c>
      <c r="E10203" s="98" t="s">
        <v>204</v>
      </c>
      <c r="F10203" s="100">
        <v>43221</v>
      </c>
      <c r="G10203" s="98">
        <v>531.51</v>
      </c>
      <c r="H10203" s="98">
        <v>34.479999999999997</v>
      </c>
    </row>
    <row r="10204" spans="1:8" x14ac:dyDescent="0.2">
      <c r="A10204" s="98" t="s">
        <v>71</v>
      </c>
      <c r="B10204" s="98" t="s">
        <v>54</v>
      </c>
      <c r="C10204" s="98" t="s">
        <v>81</v>
      </c>
      <c r="D10204" s="106">
        <v>43221</v>
      </c>
      <c r="E10204" s="98" t="s">
        <v>205</v>
      </c>
      <c r="F10204" s="100">
        <v>43221</v>
      </c>
      <c r="G10204" s="98">
        <v>23.86</v>
      </c>
      <c r="H10204" s="98">
        <v>1.0900000000000001</v>
      </c>
    </row>
    <row r="10205" spans="1:8" x14ac:dyDescent="0.2">
      <c r="A10205" s="98" t="s">
        <v>71</v>
      </c>
      <c r="B10205" s="98" t="s">
        <v>54</v>
      </c>
      <c r="C10205" s="98" t="s">
        <v>81</v>
      </c>
      <c r="D10205" s="106">
        <v>43221</v>
      </c>
      <c r="E10205" s="98" t="s">
        <v>199</v>
      </c>
      <c r="F10205" s="100">
        <v>43221</v>
      </c>
      <c r="G10205" s="98">
        <v>555.37</v>
      </c>
      <c r="H10205" s="98">
        <v>19.05</v>
      </c>
    </row>
    <row r="10206" spans="1:8" x14ac:dyDescent="0.2">
      <c r="A10206" s="98" t="s">
        <v>71</v>
      </c>
      <c r="B10206" s="98" t="s">
        <v>54</v>
      </c>
      <c r="C10206" s="98" t="s">
        <v>82</v>
      </c>
      <c r="D10206" s="106">
        <v>43221</v>
      </c>
      <c r="E10206" s="98" t="s">
        <v>199</v>
      </c>
      <c r="F10206" s="100">
        <v>43221</v>
      </c>
      <c r="G10206" s="98">
        <v>281.26</v>
      </c>
      <c r="H10206" s="98">
        <v>13.97</v>
      </c>
    </row>
    <row r="10207" spans="1:8" x14ac:dyDescent="0.2">
      <c r="A10207" s="98" t="s">
        <v>71</v>
      </c>
      <c r="B10207" s="98" t="s">
        <v>54</v>
      </c>
      <c r="C10207" s="98" t="s">
        <v>82</v>
      </c>
      <c r="D10207" s="106">
        <v>43221</v>
      </c>
      <c r="E10207" s="98" t="s">
        <v>206</v>
      </c>
      <c r="F10207" s="100">
        <v>43221</v>
      </c>
      <c r="G10207" s="98">
        <v>269.41000000000003</v>
      </c>
      <c r="H10207" s="98">
        <v>25.28</v>
      </c>
    </row>
    <row r="10208" spans="1:8" x14ac:dyDescent="0.2">
      <c r="A10208" s="98" t="s">
        <v>71</v>
      </c>
      <c r="B10208" s="98" t="s">
        <v>54</v>
      </c>
      <c r="C10208" s="98" t="s">
        <v>82</v>
      </c>
      <c r="D10208" s="106">
        <v>43221</v>
      </c>
      <c r="E10208" s="98" t="s">
        <v>207</v>
      </c>
      <c r="F10208" s="100">
        <v>43221</v>
      </c>
      <c r="G10208" s="98">
        <v>11.85</v>
      </c>
      <c r="H10208" s="98">
        <v>0.47</v>
      </c>
    </row>
    <row r="10209" spans="1:8" x14ac:dyDescent="0.2">
      <c r="A10209" s="98" t="s">
        <v>71</v>
      </c>
      <c r="B10209" s="98" t="s">
        <v>54</v>
      </c>
      <c r="C10209" s="98" t="s">
        <v>82</v>
      </c>
      <c r="D10209" s="106">
        <v>43221</v>
      </c>
      <c r="E10209" s="98" t="s">
        <v>198</v>
      </c>
      <c r="F10209" s="100">
        <v>43221</v>
      </c>
      <c r="G10209" s="98">
        <v>281.26</v>
      </c>
      <c r="H10209" s="98">
        <v>-13.97</v>
      </c>
    </row>
    <row r="10210" spans="1:8" x14ac:dyDescent="0.2">
      <c r="A10210" s="98" t="s">
        <v>71</v>
      </c>
      <c r="B10210" s="98" t="s">
        <v>54</v>
      </c>
      <c r="C10210" s="98" t="s">
        <v>80</v>
      </c>
      <c r="D10210" s="106">
        <v>43221</v>
      </c>
      <c r="E10210" s="98" t="s">
        <v>198</v>
      </c>
      <c r="F10210" s="100">
        <v>43221</v>
      </c>
      <c r="G10210" s="98">
        <v>261.7</v>
      </c>
      <c r="H10210" s="98">
        <v>-17.72</v>
      </c>
    </row>
    <row r="10211" spans="1:8" x14ac:dyDescent="0.2">
      <c r="A10211" s="98" t="s">
        <v>71</v>
      </c>
      <c r="B10211" s="98" t="s">
        <v>54</v>
      </c>
      <c r="C10211" s="98" t="s">
        <v>80</v>
      </c>
      <c r="D10211" s="106">
        <v>43221</v>
      </c>
      <c r="E10211" s="98" t="s">
        <v>202</v>
      </c>
      <c r="F10211" s="100">
        <v>43221</v>
      </c>
      <c r="G10211" s="98">
        <v>250.69</v>
      </c>
      <c r="H10211" s="98">
        <v>33.1</v>
      </c>
    </row>
    <row r="10212" spans="1:8" x14ac:dyDescent="0.2">
      <c r="A10212" s="98" t="s">
        <v>71</v>
      </c>
      <c r="B10212" s="98" t="s">
        <v>54</v>
      </c>
      <c r="C10212" s="98" t="s">
        <v>80</v>
      </c>
      <c r="D10212" s="106">
        <v>43221</v>
      </c>
      <c r="E10212" s="98" t="s">
        <v>203</v>
      </c>
      <c r="F10212" s="100">
        <v>43221</v>
      </c>
      <c r="G10212" s="98">
        <v>11.01</v>
      </c>
      <c r="H10212" s="98">
        <v>0.57999999999999996</v>
      </c>
    </row>
    <row r="10213" spans="1:8" x14ac:dyDescent="0.2">
      <c r="A10213" s="98" t="s">
        <v>71</v>
      </c>
      <c r="B10213" s="98" t="s">
        <v>54</v>
      </c>
      <c r="C10213" s="98" t="s">
        <v>80</v>
      </c>
      <c r="D10213" s="106">
        <v>43221</v>
      </c>
      <c r="E10213" s="98" t="s">
        <v>199</v>
      </c>
      <c r="F10213" s="100">
        <v>43221</v>
      </c>
      <c r="G10213" s="98">
        <v>261.7</v>
      </c>
      <c r="H10213" s="98">
        <v>17.72</v>
      </c>
    </row>
    <row r="10214" spans="1:8" x14ac:dyDescent="0.2">
      <c r="A10214" s="98" t="s">
        <v>71</v>
      </c>
      <c r="B10214" s="98" t="s">
        <v>55</v>
      </c>
      <c r="C10214" s="98" t="s">
        <v>81</v>
      </c>
      <c r="D10214" s="106">
        <v>43221</v>
      </c>
      <c r="E10214" s="98" t="s">
        <v>198</v>
      </c>
      <c r="F10214" s="100">
        <v>43221</v>
      </c>
      <c r="G10214" s="98">
        <v>291.99</v>
      </c>
      <c r="H10214" s="98">
        <v>-10.220000000000001</v>
      </c>
    </row>
    <row r="10215" spans="1:8" x14ac:dyDescent="0.2">
      <c r="A10215" s="98" t="s">
        <v>71</v>
      </c>
      <c r="B10215" s="98" t="s">
        <v>55</v>
      </c>
      <c r="C10215" s="98" t="s">
        <v>81</v>
      </c>
      <c r="D10215" s="106">
        <v>43221</v>
      </c>
      <c r="E10215" s="98" t="s">
        <v>204</v>
      </c>
      <c r="F10215" s="100">
        <v>43221</v>
      </c>
      <c r="G10215" s="98">
        <v>279.39</v>
      </c>
      <c r="H10215" s="98">
        <v>18.16</v>
      </c>
    </row>
    <row r="10216" spans="1:8" x14ac:dyDescent="0.2">
      <c r="A10216" s="98" t="s">
        <v>71</v>
      </c>
      <c r="B10216" s="98" t="s">
        <v>55</v>
      </c>
      <c r="C10216" s="98" t="s">
        <v>81</v>
      </c>
      <c r="D10216" s="106">
        <v>43221</v>
      </c>
      <c r="E10216" s="98" t="s">
        <v>205</v>
      </c>
      <c r="F10216" s="100">
        <v>43221</v>
      </c>
      <c r="G10216" s="98">
        <v>12.6</v>
      </c>
      <c r="H10216" s="98">
        <v>0.82</v>
      </c>
    </row>
    <row r="10217" spans="1:8" x14ac:dyDescent="0.2">
      <c r="A10217" s="98" t="s">
        <v>71</v>
      </c>
      <c r="B10217" s="98" t="s">
        <v>55</v>
      </c>
      <c r="C10217" s="98" t="s">
        <v>82</v>
      </c>
      <c r="D10217" s="106">
        <v>43221</v>
      </c>
      <c r="E10217" s="98" t="s">
        <v>206</v>
      </c>
      <c r="F10217" s="100">
        <v>43221</v>
      </c>
      <c r="G10217" s="98">
        <v>82.67</v>
      </c>
      <c r="H10217" s="98">
        <v>7.77</v>
      </c>
    </row>
    <row r="10218" spans="1:8" x14ac:dyDescent="0.2">
      <c r="A10218" s="98" t="s">
        <v>71</v>
      </c>
      <c r="B10218" s="98" t="s">
        <v>55</v>
      </c>
      <c r="C10218" s="98" t="s">
        <v>82</v>
      </c>
      <c r="D10218" s="106">
        <v>43221</v>
      </c>
      <c r="E10218" s="98" t="s">
        <v>207</v>
      </c>
      <c r="F10218" s="100">
        <v>43221</v>
      </c>
      <c r="G10218" s="98">
        <v>3.73</v>
      </c>
      <c r="H10218" s="98">
        <v>0.35</v>
      </c>
    </row>
    <row r="10219" spans="1:8" x14ac:dyDescent="0.2">
      <c r="A10219" s="98" t="s">
        <v>71</v>
      </c>
      <c r="B10219" s="98" t="s">
        <v>55</v>
      </c>
      <c r="C10219" s="98" t="s">
        <v>82</v>
      </c>
      <c r="D10219" s="106">
        <v>43221</v>
      </c>
      <c r="E10219" s="98" t="s">
        <v>199</v>
      </c>
      <c r="F10219" s="100">
        <v>43221</v>
      </c>
      <c r="G10219" s="98">
        <v>86.4</v>
      </c>
      <c r="H10219" s="98">
        <v>4.49</v>
      </c>
    </row>
    <row r="10220" spans="1:8" x14ac:dyDescent="0.2">
      <c r="A10220" s="98" t="s">
        <v>71</v>
      </c>
      <c r="B10220" s="98" t="s">
        <v>55</v>
      </c>
      <c r="C10220" s="98" t="s">
        <v>82</v>
      </c>
      <c r="D10220" s="106">
        <v>43221</v>
      </c>
      <c r="E10220" s="98" t="s">
        <v>198</v>
      </c>
      <c r="F10220" s="100">
        <v>43221</v>
      </c>
      <c r="G10220" s="98">
        <v>86.4</v>
      </c>
      <c r="H10220" s="98">
        <v>-4.49</v>
      </c>
    </row>
    <row r="10221" spans="1:8" x14ac:dyDescent="0.2">
      <c r="A10221" s="98" t="s">
        <v>71</v>
      </c>
      <c r="B10221" s="98" t="s">
        <v>55</v>
      </c>
      <c r="C10221" s="98" t="s">
        <v>80</v>
      </c>
      <c r="D10221" s="106">
        <v>43221</v>
      </c>
      <c r="E10221" s="98" t="s">
        <v>198</v>
      </c>
      <c r="F10221" s="100">
        <v>43221</v>
      </c>
      <c r="G10221" s="98">
        <v>10308.540000000001</v>
      </c>
      <c r="H10221" s="98">
        <v>-731.94</v>
      </c>
    </row>
    <row r="10222" spans="1:8" x14ac:dyDescent="0.2">
      <c r="A10222" s="98" t="s">
        <v>71</v>
      </c>
      <c r="B10222" s="98" t="s">
        <v>55</v>
      </c>
      <c r="C10222" s="98" t="s">
        <v>80</v>
      </c>
      <c r="D10222" s="106">
        <v>43221</v>
      </c>
      <c r="E10222" s="98" t="s">
        <v>202</v>
      </c>
      <c r="F10222" s="100">
        <v>43221</v>
      </c>
      <c r="G10222" s="98">
        <v>9863.73</v>
      </c>
      <c r="H10222" s="98">
        <v>1302.01</v>
      </c>
    </row>
    <row r="10223" spans="1:8" x14ac:dyDescent="0.2">
      <c r="A10223" s="98" t="s">
        <v>71</v>
      </c>
      <c r="B10223" s="98" t="s">
        <v>55</v>
      </c>
      <c r="C10223" s="98" t="s">
        <v>80</v>
      </c>
      <c r="D10223" s="106">
        <v>43221</v>
      </c>
      <c r="E10223" s="98" t="s">
        <v>203</v>
      </c>
      <c r="F10223" s="100">
        <v>43221</v>
      </c>
      <c r="G10223" s="98">
        <v>444.81</v>
      </c>
      <c r="H10223" s="98">
        <v>58.72</v>
      </c>
    </row>
    <row r="10224" spans="1:8" x14ac:dyDescent="0.2">
      <c r="A10224" s="98" t="s">
        <v>71</v>
      </c>
      <c r="B10224" s="98" t="s">
        <v>55</v>
      </c>
      <c r="C10224" s="98" t="s">
        <v>80</v>
      </c>
      <c r="D10224" s="106">
        <v>43221</v>
      </c>
      <c r="E10224" s="98" t="s">
        <v>199</v>
      </c>
      <c r="F10224" s="100">
        <v>43221</v>
      </c>
      <c r="G10224" s="98">
        <v>10308.540000000001</v>
      </c>
      <c r="H10224" s="98">
        <v>731.94</v>
      </c>
    </row>
    <row r="10225" spans="1:8" x14ac:dyDescent="0.2">
      <c r="A10225" s="98" t="s">
        <v>71</v>
      </c>
      <c r="B10225" s="98" t="s">
        <v>55</v>
      </c>
      <c r="C10225" s="98" t="s">
        <v>80</v>
      </c>
      <c r="D10225" s="106">
        <v>43221</v>
      </c>
      <c r="E10225" s="98" t="s">
        <v>199</v>
      </c>
      <c r="F10225" s="100">
        <v>43101</v>
      </c>
      <c r="G10225" s="98">
        <v>12328.3</v>
      </c>
      <c r="H10225" s="98">
        <v>653.39</v>
      </c>
    </row>
    <row r="10226" spans="1:8" x14ac:dyDescent="0.2">
      <c r="A10226" s="98" t="s">
        <v>71</v>
      </c>
      <c r="B10226" s="98" t="s">
        <v>55</v>
      </c>
      <c r="C10226" s="98" t="s">
        <v>80</v>
      </c>
      <c r="D10226" s="106">
        <v>43221</v>
      </c>
      <c r="E10226" s="98" t="s">
        <v>193</v>
      </c>
      <c r="F10226" s="100">
        <v>43101</v>
      </c>
      <c r="G10226" s="98">
        <v>11796.28</v>
      </c>
      <c r="H10226" s="98">
        <v>1557.12</v>
      </c>
    </row>
    <row r="10227" spans="1:8" x14ac:dyDescent="0.2">
      <c r="A10227" s="98" t="s">
        <v>71</v>
      </c>
      <c r="B10227" s="98" t="s">
        <v>55</v>
      </c>
      <c r="C10227" s="98" t="s">
        <v>80</v>
      </c>
      <c r="D10227" s="106">
        <v>43221</v>
      </c>
      <c r="E10227" s="98" t="s">
        <v>192</v>
      </c>
      <c r="F10227" s="100">
        <v>43101</v>
      </c>
      <c r="G10227" s="98">
        <v>532.02</v>
      </c>
      <c r="H10227" s="98">
        <v>70.27</v>
      </c>
    </row>
    <row r="10228" spans="1:8" x14ac:dyDescent="0.2">
      <c r="A10228" s="98" t="s">
        <v>71</v>
      </c>
      <c r="B10228" s="98" t="s">
        <v>55</v>
      </c>
      <c r="C10228" s="98" t="s">
        <v>80</v>
      </c>
      <c r="D10228" s="106">
        <v>43221</v>
      </c>
      <c r="E10228" s="98" t="s">
        <v>198</v>
      </c>
      <c r="F10228" s="100">
        <v>43101</v>
      </c>
      <c r="G10228" s="98">
        <v>12328.3</v>
      </c>
      <c r="H10228" s="98">
        <v>-653.39</v>
      </c>
    </row>
    <row r="10229" spans="1:8" x14ac:dyDescent="0.2">
      <c r="A10229" s="98" t="s">
        <v>71</v>
      </c>
      <c r="B10229" s="98" t="s">
        <v>55</v>
      </c>
      <c r="C10229" s="98" t="s">
        <v>81</v>
      </c>
      <c r="D10229" s="106">
        <v>43221</v>
      </c>
      <c r="E10229" s="98" t="s">
        <v>199</v>
      </c>
      <c r="F10229" s="100">
        <v>43221</v>
      </c>
      <c r="G10229" s="98">
        <v>17282.62</v>
      </c>
      <c r="H10229" s="98">
        <v>604.95000000000005</v>
      </c>
    </row>
    <row r="10230" spans="1:8" x14ac:dyDescent="0.2">
      <c r="A10230" s="98" t="s">
        <v>71</v>
      </c>
      <c r="B10230" s="98" t="s">
        <v>55</v>
      </c>
      <c r="C10230" s="98" t="s">
        <v>81</v>
      </c>
      <c r="D10230" s="106">
        <v>43221</v>
      </c>
      <c r="E10230" s="98" t="s">
        <v>198</v>
      </c>
      <c r="F10230" s="100">
        <v>43221</v>
      </c>
      <c r="G10230" s="98">
        <v>17282.62</v>
      </c>
      <c r="H10230" s="98">
        <v>-604.95000000000005</v>
      </c>
    </row>
    <row r="10231" spans="1:8" x14ac:dyDescent="0.2">
      <c r="A10231" s="98" t="s">
        <v>71</v>
      </c>
      <c r="B10231" s="98" t="s">
        <v>55</v>
      </c>
      <c r="C10231" s="98" t="s">
        <v>81</v>
      </c>
      <c r="D10231" s="106">
        <v>43221</v>
      </c>
      <c r="E10231" s="98" t="s">
        <v>204</v>
      </c>
      <c r="F10231" s="100">
        <v>43221</v>
      </c>
      <c r="G10231" s="98">
        <v>16536.82</v>
      </c>
      <c r="H10231" s="98">
        <v>1074.9000000000001</v>
      </c>
    </row>
    <row r="10232" spans="1:8" x14ac:dyDescent="0.2">
      <c r="A10232" s="98" t="s">
        <v>71</v>
      </c>
      <c r="B10232" s="98" t="s">
        <v>55</v>
      </c>
      <c r="C10232" s="98" t="s">
        <v>81</v>
      </c>
      <c r="D10232" s="106">
        <v>43221</v>
      </c>
      <c r="E10232" s="98" t="s">
        <v>205</v>
      </c>
      <c r="F10232" s="100">
        <v>43221</v>
      </c>
      <c r="G10232" s="98">
        <v>745.8</v>
      </c>
      <c r="H10232" s="98">
        <v>48.52</v>
      </c>
    </row>
    <row r="10233" spans="1:8" x14ac:dyDescent="0.2">
      <c r="A10233" s="98" t="s">
        <v>71</v>
      </c>
      <c r="B10233" s="98" t="s">
        <v>55</v>
      </c>
      <c r="C10233" s="98" t="s">
        <v>81</v>
      </c>
      <c r="D10233" s="106">
        <v>43221</v>
      </c>
      <c r="E10233" s="98" t="s">
        <v>199</v>
      </c>
      <c r="F10233" s="100">
        <v>43101</v>
      </c>
      <c r="G10233" s="98">
        <v>37802.120000000003</v>
      </c>
      <c r="H10233" s="98">
        <v>982.82</v>
      </c>
    </row>
    <row r="10234" spans="1:8" x14ac:dyDescent="0.2">
      <c r="A10234" s="98" t="s">
        <v>71</v>
      </c>
      <c r="B10234" s="98" t="s">
        <v>55</v>
      </c>
      <c r="C10234" s="98" t="s">
        <v>81</v>
      </c>
      <c r="D10234" s="106">
        <v>43221</v>
      </c>
      <c r="E10234" s="98" t="s">
        <v>195</v>
      </c>
      <c r="F10234" s="100">
        <v>43101</v>
      </c>
      <c r="G10234" s="98">
        <v>36170.83</v>
      </c>
      <c r="H10234" s="98">
        <v>2351.1</v>
      </c>
    </row>
    <row r="10235" spans="1:8" x14ac:dyDescent="0.2">
      <c r="A10235" s="98" t="s">
        <v>71</v>
      </c>
      <c r="B10235" s="98" t="s">
        <v>55</v>
      </c>
      <c r="C10235" s="98" t="s">
        <v>81</v>
      </c>
      <c r="D10235" s="106">
        <v>43221</v>
      </c>
      <c r="E10235" s="98" t="s">
        <v>194</v>
      </c>
      <c r="F10235" s="100">
        <v>43101</v>
      </c>
      <c r="G10235" s="98">
        <v>1631.29</v>
      </c>
      <c r="H10235" s="98">
        <v>106.05</v>
      </c>
    </row>
    <row r="10236" spans="1:8" x14ac:dyDescent="0.2">
      <c r="A10236" s="98" t="s">
        <v>71</v>
      </c>
      <c r="B10236" s="98" t="s">
        <v>55</v>
      </c>
      <c r="C10236" s="98" t="s">
        <v>81</v>
      </c>
      <c r="D10236" s="106">
        <v>43221</v>
      </c>
      <c r="E10236" s="98" t="s">
        <v>198</v>
      </c>
      <c r="F10236" s="100">
        <v>43101</v>
      </c>
      <c r="G10236" s="98">
        <v>37802.120000000003</v>
      </c>
      <c r="H10236" s="98">
        <v>-982.82</v>
      </c>
    </row>
    <row r="10237" spans="1:8" x14ac:dyDescent="0.2">
      <c r="A10237" s="98" t="s">
        <v>71</v>
      </c>
      <c r="B10237" s="98" t="s">
        <v>55</v>
      </c>
      <c r="C10237" s="98" t="s">
        <v>82</v>
      </c>
      <c r="D10237" s="106">
        <v>43221</v>
      </c>
      <c r="E10237" s="98" t="s">
        <v>206</v>
      </c>
      <c r="F10237" s="100">
        <v>43221</v>
      </c>
      <c r="G10237" s="98">
        <v>7538.34</v>
      </c>
      <c r="H10237" s="98">
        <v>708.59</v>
      </c>
    </row>
    <row r="10238" spans="1:8" x14ac:dyDescent="0.2">
      <c r="A10238" s="98" t="s">
        <v>71</v>
      </c>
      <c r="B10238" s="98" t="s">
        <v>55</v>
      </c>
      <c r="C10238" s="98" t="s">
        <v>82</v>
      </c>
      <c r="D10238" s="106">
        <v>43221</v>
      </c>
      <c r="E10238" s="98" t="s">
        <v>207</v>
      </c>
      <c r="F10238" s="100">
        <v>43221</v>
      </c>
      <c r="G10238" s="98">
        <v>339.96</v>
      </c>
      <c r="H10238" s="98">
        <v>31.96</v>
      </c>
    </row>
    <row r="10239" spans="1:8" x14ac:dyDescent="0.2">
      <c r="A10239" s="98" t="s">
        <v>71</v>
      </c>
      <c r="B10239" s="98" t="s">
        <v>55</v>
      </c>
      <c r="C10239" s="98" t="s">
        <v>82</v>
      </c>
      <c r="D10239" s="106">
        <v>43221</v>
      </c>
      <c r="E10239" s="98" t="s">
        <v>199</v>
      </c>
      <c r="F10239" s="100">
        <v>43221</v>
      </c>
      <c r="G10239" s="98">
        <v>7878.3</v>
      </c>
      <c r="H10239" s="98">
        <v>409.69</v>
      </c>
    </row>
    <row r="10240" spans="1:8" x14ac:dyDescent="0.2">
      <c r="A10240" s="98" t="s">
        <v>71</v>
      </c>
      <c r="B10240" s="98" t="s">
        <v>55</v>
      </c>
      <c r="C10240" s="98" t="s">
        <v>82</v>
      </c>
      <c r="D10240" s="106">
        <v>43221</v>
      </c>
      <c r="E10240" s="98" t="s">
        <v>198</v>
      </c>
      <c r="F10240" s="100">
        <v>43221</v>
      </c>
      <c r="G10240" s="98">
        <v>7878.3</v>
      </c>
      <c r="H10240" s="98">
        <v>-409.69</v>
      </c>
    </row>
    <row r="10241" spans="1:8" x14ac:dyDescent="0.2">
      <c r="A10241" s="98" t="s">
        <v>71</v>
      </c>
      <c r="B10241" s="98" t="s">
        <v>55</v>
      </c>
      <c r="C10241" s="98" t="s">
        <v>82</v>
      </c>
      <c r="D10241" s="106">
        <v>43221</v>
      </c>
      <c r="E10241" s="98" t="s">
        <v>197</v>
      </c>
      <c r="F10241" s="100">
        <v>43101</v>
      </c>
      <c r="G10241" s="98">
        <v>14418.54</v>
      </c>
      <c r="H10241" s="98">
        <v>1369.75</v>
      </c>
    </row>
    <row r="10242" spans="1:8" x14ac:dyDescent="0.2">
      <c r="A10242" s="98" t="s">
        <v>71</v>
      </c>
      <c r="B10242" s="98" t="s">
        <v>55</v>
      </c>
      <c r="C10242" s="98" t="s">
        <v>82</v>
      </c>
      <c r="D10242" s="106">
        <v>43221</v>
      </c>
      <c r="E10242" s="98" t="s">
        <v>196</v>
      </c>
      <c r="F10242" s="100">
        <v>43101</v>
      </c>
      <c r="G10242" s="98">
        <v>650.25</v>
      </c>
      <c r="H10242" s="98">
        <v>61.77</v>
      </c>
    </row>
    <row r="10243" spans="1:8" x14ac:dyDescent="0.2">
      <c r="A10243" s="98" t="s">
        <v>71</v>
      </c>
      <c r="B10243" s="98" t="s">
        <v>55</v>
      </c>
      <c r="C10243" s="98" t="s">
        <v>82</v>
      </c>
      <c r="D10243" s="106">
        <v>43221</v>
      </c>
      <c r="E10243" s="98" t="s">
        <v>198</v>
      </c>
      <c r="F10243" s="100">
        <v>43101</v>
      </c>
      <c r="G10243" s="98">
        <v>15068.79</v>
      </c>
      <c r="H10243" s="98">
        <v>-572.61</v>
      </c>
    </row>
    <row r="10244" spans="1:8" x14ac:dyDescent="0.2">
      <c r="A10244" s="98" t="s">
        <v>71</v>
      </c>
      <c r="B10244" s="98" t="s">
        <v>55</v>
      </c>
      <c r="C10244" s="98" t="s">
        <v>82</v>
      </c>
      <c r="D10244" s="106">
        <v>43221</v>
      </c>
      <c r="E10244" s="98" t="s">
        <v>199</v>
      </c>
      <c r="F10244" s="100">
        <v>43101</v>
      </c>
      <c r="G10244" s="98">
        <v>15068.79</v>
      </c>
      <c r="H10244" s="98">
        <v>572.61</v>
      </c>
    </row>
    <row r="10245" spans="1:8" x14ac:dyDescent="0.2">
      <c r="A10245" s="98" t="s">
        <v>71</v>
      </c>
      <c r="B10245" s="98" t="s">
        <v>54</v>
      </c>
      <c r="C10245" s="98" t="s">
        <v>80</v>
      </c>
      <c r="D10245" s="106">
        <v>43221</v>
      </c>
      <c r="E10245" s="98" t="s">
        <v>199</v>
      </c>
      <c r="F10245" s="100">
        <v>43221</v>
      </c>
      <c r="G10245" s="98">
        <v>4736.8599999999997</v>
      </c>
      <c r="H10245" s="98">
        <v>336.34</v>
      </c>
    </row>
    <row r="10246" spans="1:8" x14ac:dyDescent="0.2">
      <c r="A10246" s="98" t="s">
        <v>71</v>
      </c>
      <c r="B10246" s="98" t="s">
        <v>54</v>
      </c>
      <c r="C10246" s="98" t="s">
        <v>80</v>
      </c>
      <c r="D10246" s="106">
        <v>43221</v>
      </c>
      <c r="E10246" s="98" t="s">
        <v>198</v>
      </c>
      <c r="F10246" s="100">
        <v>43221</v>
      </c>
      <c r="G10246" s="98">
        <v>4736.8599999999997</v>
      </c>
      <c r="H10246" s="98">
        <v>-336.34</v>
      </c>
    </row>
    <row r="10247" spans="1:8" x14ac:dyDescent="0.2">
      <c r="A10247" s="98" t="s">
        <v>71</v>
      </c>
      <c r="B10247" s="98" t="s">
        <v>54</v>
      </c>
      <c r="C10247" s="98" t="s">
        <v>80</v>
      </c>
      <c r="D10247" s="106">
        <v>43221</v>
      </c>
      <c r="E10247" s="98" t="s">
        <v>202</v>
      </c>
      <c r="F10247" s="100">
        <v>43221</v>
      </c>
      <c r="G10247" s="98">
        <v>4532.4399999999996</v>
      </c>
      <c r="H10247" s="98">
        <v>598.27</v>
      </c>
    </row>
    <row r="10248" spans="1:8" x14ac:dyDescent="0.2">
      <c r="A10248" s="98" t="s">
        <v>71</v>
      </c>
      <c r="B10248" s="98" t="s">
        <v>54</v>
      </c>
      <c r="C10248" s="98" t="s">
        <v>80</v>
      </c>
      <c r="D10248" s="106">
        <v>43221</v>
      </c>
      <c r="E10248" s="98" t="s">
        <v>203</v>
      </c>
      <c r="F10248" s="100">
        <v>43221</v>
      </c>
      <c r="G10248" s="98">
        <v>204.42</v>
      </c>
      <c r="H10248" s="98">
        <v>27.01</v>
      </c>
    </row>
    <row r="10249" spans="1:8" x14ac:dyDescent="0.2">
      <c r="A10249" s="98" t="s">
        <v>71</v>
      </c>
      <c r="B10249" s="98" t="s">
        <v>54</v>
      </c>
      <c r="C10249" s="98" t="s">
        <v>80</v>
      </c>
      <c r="D10249" s="106">
        <v>43221</v>
      </c>
      <c r="E10249" s="98" t="s">
        <v>199</v>
      </c>
      <c r="F10249" s="100">
        <v>43101</v>
      </c>
      <c r="G10249" s="98">
        <v>16241.28</v>
      </c>
      <c r="H10249" s="98">
        <v>860.74</v>
      </c>
    </row>
    <row r="10250" spans="1:8" x14ac:dyDescent="0.2">
      <c r="A10250" s="98" t="s">
        <v>71</v>
      </c>
      <c r="B10250" s="98" t="s">
        <v>54</v>
      </c>
      <c r="C10250" s="98" t="s">
        <v>80</v>
      </c>
      <c r="D10250" s="106">
        <v>43221</v>
      </c>
      <c r="E10250" s="98" t="s">
        <v>193</v>
      </c>
      <c r="F10250" s="100">
        <v>43101</v>
      </c>
      <c r="G10250" s="98">
        <v>15540.39</v>
      </c>
      <c r="H10250" s="98">
        <v>2051.34</v>
      </c>
    </row>
    <row r="10251" spans="1:8" x14ac:dyDescent="0.2">
      <c r="A10251" s="98" t="s">
        <v>71</v>
      </c>
      <c r="B10251" s="98" t="s">
        <v>54</v>
      </c>
      <c r="C10251" s="98" t="s">
        <v>80</v>
      </c>
      <c r="D10251" s="106">
        <v>43221</v>
      </c>
      <c r="E10251" s="98" t="s">
        <v>192</v>
      </c>
      <c r="F10251" s="100">
        <v>43101</v>
      </c>
      <c r="G10251" s="98">
        <v>700.89</v>
      </c>
      <c r="H10251" s="98">
        <v>92.58</v>
      </c>
    </row>
    <row r="10252" spans="1:8" x14ac:dyDescent="0.2">
      <c r="A10252" s="98" t="s">
        <v>71</v>
      </c>
      <c r="B10252" s="98" t="s">
        <v>54</v>
      </c>
      <c r="C10252" s="98" t="s">
        <v>80</v>
      </c>
      <c r="D10252" s="106">
        <v>43221</v>
      </c>
      <c r="E10252" s="98" t="s">
        <v>198</v>
      </c>
      <c r="F10252" s="100">
        <v>43101</v>
      </c>
      <c r="G10252" s="98">
        <v>16241.28</v>
      </c>
      <c r="H10252" s="98">
        <v>-860.74</v>
      </c>
    </row>
    <row r="10253" spans="1:8" x14ac:dyDescent="0.2">
      <c r="A10253" s="98" t="s">
        <v>71</v>
      </c>
      <c r="B10253" s="98" t="s">
        <v>54</v>
      </c>
      <c r="C10253" s="98" t="s">
        <v>81</v>
      </c>
      <c r="D10253" s="106">
        <v>43221</v>
      </c>
      <c r="E10253" s="98" t="s">
        <v>204</v>
      </c>
      <c r="F10253" s="100">
        <v>43221</v>
      </c>
      <c r="G10253" s="98">
        <v>15328.24</v>
      </c>
      <c r="H10253" s="98">
        <v>996.37</v>
      </c>
    </row>
    <row r="10254" spans="1:8" x14ac:dyDescent="0.2">
      <c r="A10254" s="98" t="s">
        <v>71</v>
      </c>
      <c r="B10254" s="98" t="s">
        <v>54</v>
      </c>
      <c r="C10254" s="98" t="s">
        <v>81</v>
      </c>
      <c r="D10254" s="106">
        <v>43221</v>
      </c>
      <c r="E10254" s="98" t="s">
        <v>205</v>
      </c>
      <c r="F10254" s="100">
        <v>43221</v>
      </c>
      <c r="G10254" s="98">
        <v>691.3</v>
      </c>
      <c r="H10254" s="98">
        <v>44.95</v>
      </c>
    </row>
    <row r="10255" spans="1:8" x14ac:dyDescent="0.2">
      <c r="A10255" s="98" t="s">
        <v>71</v>
      </c>
      <c r="B10255" s="98" t="s">
        <v>54</v>
      </c>
      <c r="C10255" s="98" t="s">
        <v>81</v>
      </c>
      <c r="D10255" s="106">
        <v>43221</v>
      </c>
      <c r="E10255" s="98" t="s">
        <v>199</v>
      </c>
      <c r="F10255" s="100">
        <v>43221</v>
      </c>
      <c r="G10255" s="98">
        <v>16019.54</v>
      </c>
      <c r="H10255" s="98">
        <v>560.71</v>
      </c>
    </row>
    <row r="10256" spans="1:8" x14ac:dyDescent="0.2">
      <c r="A10256" s="98" t="s">
        <v>71</v>
      </c>
      <c r="B10256" s="98" t="s">
        <v>54</v>
      </c>
      <c r="C10256" s="98" t="s">
        <v>81</v>
      </c>
      <c r="D10256" s="106">
        <v>43221</v>
      </c>
      <c r="E10256" s="98" t="s">
        <v>198</v>
      </c>
      <c r="F10256" s="100">
        <v>43221</v>
      </c>
      <c r="G10256" s="98">
        <v>16019.54</v>
      </c>
      <c r="H10256" s="98">
        <v>-560.71</v>
      </c>
    </row>
    <row r="10257" spans="1:8" x14ac:dyDescent="0.2">
      <c r="A10257" s="98" t="s">
        <v>71</v>
      </c>
      <c r="B10257" s="98" t="s">
        <v>54</v>
      </c>
      <c r="C10257" s="98" t="s">
        <v>81</v>
      </c>
      <c r="D10257" s="106">
        <v>43221</v>
      </c>
      <c r="E10257" s="98" t="s">
        <v>195</v>
      </c>
      <c r="F10257" s="100">
        <v>43101</v>
      </c>
      <c r="G10257" s="98">
        <v>51069.62</v>
      </c>
      <c r="H10257" s="98">
        <v>3319.52</v>
      </c>
    </row>
    <row r="10258" spans="1:8" x14ac:dyDescent="0.2">
      <c r="A10258" s="98" t="s">
        <v>71</v>
      </c>
      <c r="B10258" s="98" t="s">
        <v>54</v>
      </c>
      <c r="C10258" s="98" t="s">
        <v>81</v>
      </c>
      <c r="D10258" s="106">
        <v>43221</v>
      </c>
      <c r="E10258" s="98" t="s">
        <v>194</v>
      </c>
      <c r="F10258" s="100">
        <v>43101</v>
      </c>
      <c r="G10258" s="98">
        <v>2303.31</v>
      </c>
      <c r="H10258" s="98">
        <v>149.74</v>
      </c>
    </row>
    <row r="10259" spans="1:8" x14ac:dyDescent="0.2">
      <c r="A10259" s="98" t="s">
        <v>71</v>
      </c>
      <c r="B10259" s="98" t="s">
        <v>54</v>
      </c>
      <c r="C10259" s="98" t="s">
        <v>81</v>
      </c>
      <c r="D10259" s="106">
        <v>43221</v>
      </c>
      <c r="E10259" s="98" t="s">
        <v>198</v>
      </c>
      <c r="F10259" s="100">
        <v>43101</v>
      </c>
      <c r="G10259" s="98">
        <v>53372.93</v>
      </c>
      <c r="H10259" s="98">
        <v>-1387.71</v>
      </c>
    </row>
    <row r="10260" spans="1:8" x14ac:dyDescent="0.2">
      <c r="A10260" s="98" t="s">
        <v>71</v>
      </c>
      <c r="B10260" s="98" t="s">
        <v>54</v>
      </c>
      <c r="C10260" s="98" t="s">
        <v>81</v>
      </c>
      <c r="D10260" s="106">
        <v>43221</v>
      </c>
      <c r="E10260" s="98" t="s">
        <v>199</v>
      </c>
      <c r="F10260" s="100">
        <v>43101</v>
      </c>
      <c r="G10260" s="98">
        <v>53372.93</v>
      </c>
      <c r="H10260" s="98">
        <v>1387.71</v>
      </c>
    </row>
    <row r="10261" spans="1:8" x14ac:dyDescent="0.2">
      <c r="A10261" s="98" t="s">
        <v>71</v>
      </c>
      <c r="B10261" s="98" t="s">
        <v>54</v>
      </c>
      <c r="C10261" s="98" t="s">
        <v>82</v>
      </c>
      <c r="D10261" s="106">
        <v>43221</v>
      </c>
      <c r="E10261" s="98" t="s">
        <v>199</v>
      </c>
      <c r="F10261" s="100">
        <v>43221</v>
      </c>
      <c r="G10261" s="98">
        <v>4995.43</v>
      </c>
      <c r="H10261" s="98">
        <v>259.72000000000003</v>
      </c>
    </row>
    <row r="10262" spans="1:8" x14ac:dyDescent="0.2">
      <c r="A10262" s="98" t="s">
        <v>71</v>
      </c>
      <c r="B10262" s="98" t="s">
        <v>54</v>
      </c>
      <c r="C10262" s="98" t="s">
        <v>82</v>
      </c>
      <c r="D10262" s="106">
        <v>43221</v>
      </c>
      <c r="E10262" s="98" t="s">
        <v>198</v>
      </c>
      <c r="F10262" s="100">
        <v>43221</v>
      </c>
      <c r="G10262" s="98">
        <v>4995.43</v>
      </c>
      <c r="H10262" s="98">
        <v>-259.72000000000003</v>
      </c>
    </row>
    <row r="10263" spans="1:8" x14ac:dyDescent="0.2">
      <c r="A10263" s="98" t="s">
        <v>71</v>
      </c>
      <c r="B10263" s="98" t="s">
        <v>54</v>
      </c>
      <c r="C10263" s="98" t="s">
        <v>82</v>
      </c>
      <c r="D10263" s="106">
        <v>43221</v>
      </c>
      <c r="E10263" s="98" t="s">
        <v>206</v>
      </c>
      <c r="F10263" s="100">
        <v>43221</v>
      </c>
      <c r="G10263" s="98">
        <v>4779.8100000000004</v>
      </c>
      <c r="H10263" s="98">
        <v>449.22</v>
      </c>
    </row>
    <row r="10264" spans="1:8" x14ac:dyDescent="0.2">
      <c r="A10264" s="98" t="s">
        <v>71</v>
      </c>
      <c r="B10264" s="98" t="s">
        <v>54</v>
      </c>
      <c r="C10264" s="98" t="s">
        <v>82</v>
      </c>
      <c r="D10264" s="106">
        <v>43221</v>
      </c>
      <c r="E10264" s="98" t="s">
        <v>207</v>
      </c>
      <c r="F10264" s="100">
        <v>43221</v>
      </c>
      <c r="G10264" s="98">
        <v>215.62</v>
      </c>
      <c r="H10264" s="98">
        <v>20.29</v>
      </c>
    </row>
    <row r="10265" spans="1:8" x14ac:dyDescent="0.2">
      <c r="A10265" s="98" t="s">
        <v>71</v>
      </c>
      <c r="B10265" s="98" t="s">
        <v>54</v>
      </c>
      <c r="C10265" s="98" t="s">
        <v>82</v>
      </c>
      <c r="D10265" s="106">
        <v>43221</v>
      </c>
      <c r="E10265" s="98" t="s">
        <v>199</v>
      </c>
      <c r="F10265" s="100">
        <v>43101</v>
      </c>
      <c r="G10265" s="98">
        <v>14520.88</v>
      </c>
      <c r="H10265" s="98">
        <v>551.79</v>
      </c>
    </row>
    <row r="10266" spans="1:8" x14ac:dyDescent="0.2">
      <c r="A10266" s="98" t="s">
        <v>71</v>
      </c>
      <c r="B10266" s="98" t="s">
        <v>54</v>
      </c>
      <c r="C10266" s="98" t="s">
        <v>82</v>
      </c>
      <c r="D10266" s="106">
        <v>43221</v>
      </c>
      <c r="E10266" s="98" t="s">
        <v>197</v>
      </c>
      <c r="F10266" s="100">
        <v>43101</v>
      </c>
      <c r="G10266" s="98">
        <v>13894.23</v>
      </c>
      <c r="H10266" s="98">
        <v>1319.95</v>
      </c>
    </row>
    <row r="10267" spans="1:8" x14ac:dyDescent="0.2">
      <c r="A10267" s="98" t="s">
        <v>71</v>
      </c>
      <c r="B10267" s="98" t="s">
        <v>54</v>
      </c>
      <c r="C10267" s="98" t="s">
        <v>81</v>
      </c>
      <c r="D10267" s="106">
        <v>43221</v>
      </c>
      <c r="E10267" s="98" t="s">
        <v>199</v>
      </c>
      <c r="F10267" s="100">
        <v>43221</v>
      </c>
      <c r="G10267" s="98">
        <v>121.09</v>
      </c>
      <c r="H10267" s="98">
        <v>4.24</v>
      </c>
    </row>
    <row r="10268" spans="1:8" x14ac:dyDescent="0.2">
      <c r="A10268" s="98" t="s">
        <v>71</v>
      </c>
      <c r="B10268" s="98" t="s">
        <v>54</v>
      </c>
      <c r="C10268" s="98" t="s">
        <v>81</v>
      </c>
      <c r="D10268" s="106">
        <v>43221</v>
      </c>
      <c r="E10268" s="98" t="s">
        <v>204</v>
      </c>
      <c r="F10268" s="100">
        <v>43221</v>
      </c>
      <c r="G10268" s="98">
        <v>115.87</v>
      </c>
      <c r="H10268" s="98">
        <v>7.53</v>
      </c>
    </row>
    <row r="10269" spans="1:8" x14ac:dyDescent="0.2">
      <c r="A10269" s="98" t="s">
        <v>71</v>
      </c>
      <c r="B10269" s="98" t="s">
        <v>54</v>
      </c>
      <c r="C10269" s="98" t="s">
        <v>81</v>
      </c>
      <c r="D10269" s="106">
        <v>43221</v>
      </c>
      <c r="E10269" s="98" t="s">
        <v>205</v>
      </c>
      <c r="F10269" s="100">
        <v>43221</v>
      </c>
      <c r="G10269" s="98">
        <v>5.22</v>
      </c>
      <c r="H10269" s="98">
        <v>0.34</v>
      </c>
    </row>
    <row r="10270" spans="1:8" x14ac:dyDescent="0.2">
      <c r="A10270" s="98" t="s">
        <v>71</v>
      </c>
      <c r="B10270" s="98" t="s">
        <v>54</v>
      </c>
      <c r="C10270" s="98" t="s">
        <v>81</v>
      </c>
      <c r="D10270" s="106">
        <v>43221</v>
      </c>
      <c r="E10270" s="98" t="s">
        <v>198</v>
      </c>
      <c r="F10270" s="100">
        <v>43221</v>
      </c>
      <c r="G10270" s="98">
        <v>121.09</v>
      </c>
      <c r="H10270" s="98">
        <v>-4.24</v>
      </c>
    </row>
    <row r="10271" spans="1:8" x14ac:dyDescent="0.2">
      <c r="A10271" s="98" t="s">
        <v>71</v>
      </c>
      <c r="B10271" s="98" t="s">
        <v>54</v>
      </c>
      <c r="C10271" s="98" t="s">
        <v>82</v>
      </c>
      <c r="D10271" s="106">
        <v>43221</v>
      </c>
      <c r="E10271" s="98" t="s">
        <v>199</v>
      </c>
      <c r="F10271" s="100">
        <v>43221</v>
      </c>
      <c r="G10271" s="98">
        <v>36.89</v>
      </c>
      <c r="H10271" s="98">
        <v>1.93</v>
      </c>
    </row>
    <row r="10272" spans="1:8" x14ac:dyDescent="0.2">
      <c r="A10272" s="98" t="s">
        <v>71</v>
      </c>
      <c r="B10272" s="98" t="s">
        <v>54</v>
      </c>
      <c r="C10272" s="98" t="s">
        <v>82</v>
      </c>
      <c r="D10272" s="106">
        <v>43221</v>
      </c>
      <c r="E10272" s="98" t="s">
        <v>206</v>
      </c>
      <c r="F10272" s="100">
        <v>43221</v>
      </c>
      <c r="G10272" s="98">
        <v>35.299999999999997</v>
      </c>
      <c r="H10272" s="98">
        <v>3.32</v>
      </c>
    </row>
    <row r="10273" spans="1:8" x14ac:dyDescent="0.2">
      <c r="A10273" s="98" t="s">
        <v>71</v>
      </c>
      <c r="B10273" s="98" t="s">
        <v>54</v>
      </c>
      <c r="C10273" s="98" t="s">
        <v>82</v>
      </c>
      <c r="D10273" s="106">
        <v>43221</v>
      </c>
      <c r="E10273" s="98" t="s">
        <v>207</v>
      </c>
      <c r="F10273" s="100">
        <v>43221</v>
      </c>
      <c r="G10273" s="98">
        <v>1.59</v>
      </c>
      <c r="H10273" s="98">
        <v>0.14000000000000001</v>
      </c>
    </row>
    <row r="10274" spans="1:8" x14ac:dyDescent="0.2">
      <c r="A10274" s="98" t="s">
        <v>71</v>
      </c>
      <c r="B10274" s="98" t="s">
        <v>54</v>
      </c>
      <c r="C10274" s="98" t="s">
        <v>82</v>
      </c>
      <c r="D10274" s="106">
        <v>43221</v>
      </c>
      <c r="E10274" s="98" t="s">
        <v>198</v>
      </c>
      <c r="F10274" s="100">
        <v>43221</v>
      </c>
      <c r="G10274" s="98">
        <v>36.89</v>
      </c>
      <c r="H10274" s="98">
        <v>-1.93</v>
      </c>
    </row>
    <row r="10275" spans="1:8" x14ac:dyDescent="0.2">
      <c r="A10275" s="98" t="s">
        <v>71</v>
      </c>
      <c r="B10275" s="98" t="s">
        <v>54</v>
      </c>
      <c r="C10275" s="98" t="s">
        <v>80</v>
      </c>
      <c r="D10275" s="106">
        <v>43221</v>
      </c>
      <c r="E10275" s="98" t="s">
        <v>199</v>
      </c>
      <c r="F10275" s="100">
        <v>43221</v>
      </c>
      <c r="G10275" s="98">
        <v>26.19</v>
      </c>
      <c r="H10275" s="98">
        <v>1.86</v>
      </c>
    </row>
    <row r="10276" spans="1:8" x14ac:dyDescent="0.2">
      <c r="A10276" s="98" t="s">
        <v>71</v>
      </c>
      <c r="B10276" s="98" t="s">
        <v>54</v>
      </c>
      <c r="C10276" s="98" t="s">
        <v>80</v>
      </c>
      <c r="D10276" s="106">
        <v>43221</v>
      </c>
      <c r="E10276" s="98" t="s">
        <v>198</v>
      </c>
      <c r="F10276" s="100">
        <v>43221</v>
      </c>
      <c r="G10276" s="98">
        <v>26.19</v>
      </c>
      <c r="H10276" s="98">
        <v>-1.86</v>
      </c>
    </row>
    <row r="10277" spans="1:8" x14ac:dyDescent="0.2">
      <c r="A10277" s="98" t="s">
        <v>71</v>
      </c>
      <c r="B10277" s="98" t="s">
        <v>54</v>
      </c>
      <c r="C10277" s="98" t="s">
        <v>80</v>
      </c>
      <c r="D10277" s="106">
        <v>43221</v>
      </c>
      <c r="E10277" s="98" t="s">
        <v>202</v>
      </c>
      <c r="F10277" s="100">
        <v>43221</v>
      </c>
      <c r="G10277" s="98">
        <v>25.07</v>
      </c>
      <c r="H10277" s="98">
        <v>3.3</v>
      </c>
    </row>
    <row r="10278" spans="1:8" x14ac:dyDescent="0.2">
      <c r="A10278" s="98" t="s">
        <v>71</v>
      </c>
      <c r="B10278" s="98" t="s">
        <v>54</v>
      </c>
      <c r="C10278" s="98" t="s">
        <v>80</v>
      </c>
      <c r="D10278" s="106">
        <v>43221</v>
      </c>
      <c r="E10278" s="98" t="s">
        <v>203</v>
      </c>
      <c r="F10278" s="100">
        <v>43221</v>
      </c>
      <c r="G10278" s="98">
        <v>1.1200000000000001</v>
      </c>
      <c r="H10278" s="98">
        <v>0.14000000000000001</v>
      </c>
    </row>
    <row r="10279" spans="1:8" x14ac:dyDescent="0.2">
      <c r="A10279" s="98" t="s">
        <v>71</v>
      </c>
      <c r="B10279" s="98" t="s">
        <v>54</v>
      </c>
      <c r="C10279" s="98" t="s">
        <v>81</v>
      </c>
      <c r="D10279" s="106">
        <v>43221</v>
      </c>
      <c r="E10279" s="98" t="s">
        <v>204</v>
      </c>
      <c r="F10279" s="100">
        <v>43221</v>
      </c>
      <c r="G10279" s="98">
        <v>79.459999999999994</v>
      </c>
      <c r="H10279" s="98">
        <v>5.16</v>
      </c>
    </row>
    <row r="10280" spans="1:8" x14ac:dyDescent="0.2">
      <c r="A10280" s="98" t="s">
        <v>71</v>
      </c>
      <c r="B10280" s="98" t="s">
        <v>54</v>
      </c>
      <c r="C10280" s="98" t="s">
        <v>81</v>
      </c>
      <c r="D10280" s="106">
        <v>43221</v>
      </c>
      <c r="E10280" s="98" t="s">
        <v>205</v>
      </c>
      <c r="F10280" s="100">
        <v>43221</v>
      </c>
      <c r="G10280" s="98">
        <v>3.59</v>
      </c>
      <c r="H10280" s="98">
        <v>0.24</v>
      </c>
    </row>
    <row r="10281" spans="1:8" x14ac:dyDescent="0.2">
      <c r="A10281" s="98" t="s">
        <v>71</v>
      </c>
      <c r="B10281" s="98" t="s">
        <v>54</v>
      </c>
      <c r="C10281" s="98" t="s">
        <v>81</v>
      </c>
      <c r="D10281" s="106">
        <v>43221</v>
      </c>
      <c r="E10281" s="98" t="s">
        <v>199</v>
      </c>
      <c r="F10281" s="100">
        <v>43221</v>
      </c>
      <c r="G10281" s="98">
        <v>83.05</v>
      </c>
      <c r="H10281" s="98">
        <v>2.91</v>
      </c>
    </row>
    <row r="10282" spans="1:8" x14ac:dyDescent="0.2">
      <c r="A10282" s="98" t="s">
        <v>71</v>
      </c>
      <c r="B10282" s="98" t="s">
        <v>54</v>
      </c>
      <c r="C10282" s="98" t="s">
        <v>81</v>
      </c>
      <c r="D10282" s="106">
        <v>43221</v>
      </c>
      <c r="E10282" s="98" t="s">
        <v>198</v>
      </c>
      <c r="F10282" s="100">
        <v>43221</v>
      </c>
      <c r="G10282" s="98">
        <v>83.05</v>
      </c>
      <c r="H10282" s="98">
        <v>-2.91</v>
      </c>
    </row>
    <row r="10283" spans="1:8" x14ac:dyDescent="0.2">
      <c r="A10283" s="98" t="s">
        <v>71</v>
      </c>
      <c r="B10283" s="98" t="s">
        <v>54</v>
      </c>
      <c r="C10283" s="98" t="s">
        <v>80</v>
      </c>
      <c r="D10283" s="106">
        <v>43221</v>
      </c>
      <c r="E10283" s="98" t="s">
        <v>199</v>
      </c>
      <c r="F10283" s="100">
        <v>43221</v>
      </c>
      <c r="G10283" s="98">
        <v>127.72</v>
      </c>
      <c r="H10283" s="98">
        <v>9.06</v>
      </c>
    </row>
    <row r="10284" spans="1:8" x14ac:dyDescent="0.2">
      <c r="A10284" s="98" t="s">
        <v>71</v>
      </c>
      <c r="B10284" s="98" t="s">
        <v>54</v>
      </c>
      <c r="C10284" s="98" t="s">
        <v>80</v>
      </c>
      <c r="D10284" s="106">
        <v>43221</v>
      </c>
      <c r="E10284" s="98" t="s">
        <v>198</v>
      </c>
      <c r="F10284" s="100">
        <v>43221</v>
      </c>
      <c r="G10284" s="98">
        <v>127.72</v>
      </c>
      <c r="H10284" s="98">
        <v>-9.06</v>
      </c>
    </row>
    <row r="10285" spans="1:8" x14ac:dyDescent="0.2">
      <c r="A10285" s="98" t="s">
        <v>71</v>
      </c>
      <c r="B10285" s="98" t="s">
        <v>54</v>
      </c>
      <c r="C10285" s="98" t="s">
        <v>80</v>
      </c>
      <c r="D10285" s="106">
        <v>43221</v>
      </c>
      <c r="E10285" s="98" t="s">
        <v>202</v>
      </c>
      <c r="F10285" s="100">
        <v>43221</v>
      </c>
      <c r="G10285" s="98">
        <v>122.21</v>
      </c>
      <c r="H10285" s="98">
        <v>16.13</v>
      </c>
    </row>
    <row r="10286" spans="1:8" x14ac:dyDescent="0.2">
      <c r="A10286" s="98" t="s">
        <v>71</v>
      </c>
      <c r="B10286" s="98" t="s">
        <v>54</v>
      </c>
      <c r="C10286" s="98" t="s">
        <v>80</v>
      </c>
      <c r="D10286" s="106">
        <v>43221</v>
      </c>
      <c r="E10286" s="98" t="s">
        <v>203</v>
      </c>
      <c r="F10286" s="100">
        <v>43221</v>
      </c>
      <c r="G10286" s="98">
        <v>5.51</v>
      </c>
      <c r="H10286" s="98">
        <v>0.73</v>
      </c>
    </row>
    <row r="10287" spans="1:8" x14ac:dyDescent="0.2">
      <c r="A10287" s="98" t="s">
        <v>71</v>
      </c>
      <c r="B10287" s="98" t="s">
        <v>54</v>
      </c>
      <c r="C10287" s="98" t="s">
        <v>81</v>
      </c>
      <c r="D10287" s="106">
        <v>43221</v>
      </c>
      <c r="E10287" s="98" t="s">
        <v>204</v>
      </c>
      <c r="F10287" s="100">
        <v>43221</v>
      </c>
      <c r="G10287" s="98">
        <v>457.19</v>
      </c>
      <c r="H10287" s="98">
        <v>29.72</v>
      </c>
    </row>
    <row r="10288" spans="1:8" x14ac:dyDescent="0.2">
      <c r="A10288" s="98" t="s">
        <v>71</v>
      </c>
      <c r="B10288" s="98" t="s">
        <v>54</v>
      </c>
      <c r="C10288" s="98" t="s">
        <v>81</v>
      </c>
      <c r="D10288" s="106">
        <v>43221</v>
      </c>
      <c r="E10288" s="98" t="s">
        <v>205</v>
      </c>
      <c r="F10288" s="100">
        <v>43221</v>
      </c>
      <c r="G10288" s="98">
        <v>20.61</v>
      </c>
      <c r="H10288" s="98">
        <v>1.34</v>
      </c>
    </row>
    <row r="10289" spans="1:8" x14ac:dyDescent="0.2">
      <c r="A10289" s="98" t="s">
        <v>71</v>
      </c>
      <c r="B10289" s="98" t="s">
        <v>54</v>
      </c>
      <c r="C10289" s="98" t="s">
        <v>81</v>
      </c>
      <c r="D10289" s="106">
        <v>43221</v>
      </c>
      <c r="E10289" s="98" t="s">
        <v>199</v>
      </c>
      <c r="F10289" s="100">
        <v>43221</v>
      </c>
      <c r="G10289" s="98">
        <v>477.8</v>
      </c>
      <c r="H10289" s="98">
        <v>16.73</v>
      </c>
    </row>
    <row r="10290" spans="1:8" x14ac:dyDescent="0.2">
      <c r="A10290" s="98" t="s">
        <v>71</v>
      </c>
      <c r="B10290" s="98" t="s">
        <v>54</v>
      </c>
      <c r="C10290" s="98" t="s">
        <v>81</v>
      </c>
      <c r="D10290" s="106">
        <v>43221</v>
      </c>
      <c r="E10290" s="98" t="s">
        <v>198</v>
      </c>
      <c r="F10290" s="100">
        <v>43221</v>
      </c>
      <c r="G10290" s="98">
        <v>477.8</v>
      </c>
      <c r="H10290" s="98">
        <v>-16.73</v>
      </c>
    </row>
    <row r="10291" spans="1:8" x14ac:dyDescent="0.2">
      <c r="A10291" s="98" t="s">
        <v>71</v>
      </c>
      <c r="B10291" s="98" t="s">
        <v>54</v>
      </c>
      <c r="C10291" s="98" t="s">
        <v>82</v>
      </c>
      <c r="D10291" s="106">
        <v>43221</v>
      </c>
      <c r="E10291" s="98" t="s">
        <v>199</v>
      </c>
      <c r="F10291" s="100">
        <v>43221</v>
      </c>
      <c r="G10291" s="98">
        <v>135.56</v>
      </c>
      <c r="H10291" s="98">
        <v>7.05</v>
      </c>
    </row>
    <row r="10292" spans="1:8" x14ac:dyDescent="0.2">
      <c r="A10292" s="98" t="s">
        <v>71</v>
      </c>
      <c r="B10292" s="98" t="s">
        <v>54</v>
      </c>
      <c r="C10292" s="98" t="s">
        <v>82</v>
      </c>
      <c r="D10292" s="106">
        <v>43221</v>
      </c>
      <c r="E10292" s="98" t="s">
        <v>198</v>
      </c>
      <c r="F10292" s="100">
        <v>43221</v>
      </c>
      <c r="G10292" s="98">
        <v>135.56</v>
      </c>
      <c r="H10292" s="98">
        <v>-7.05</v>
      </c>
    </row>
    <row r="10293" spans="1:8" x14ac:dyDescent="0.2">
      <c r="A10293" s="98" t="s">
        <v>71</v>
      </c>
      <c r="B10293" s="98" t="s">
        <v>54</v>
      </c>
      <c r="C10293" s="98" t="s">
        <v>82</v>
      </c>
      <c r="D10293" s="106">
        <v>43221</v>
      </c>
      <c r="E10293" s="98" t="s">
        <v>206</v>
      </c>
      <c r="F10293" s="100">
        <v>43221</v>
      </c>
      <c r="G10293" s="98">
        <v>129.69999999999999</v>
      </c>
      <c r="H10293" s="98">
        <v>12.19</v>
      </c>
    </row>
    <row r="10294" spans="1:8" x14ac:dyDescent="0.2">
      <c r="A10294" s="98" t="s">
        <v>71</v>
      </c>
      <c r="B10294" s="98" t="s">
        <v>54</v>
      </c>
      <c r="C10294" s="98" t="s">
        <v>82</v>
      </c>
      <c r="D10294" s="106">
        <v>43221</v>
      </c>
      <c r="E10294" s="98" t="s">
        <v>207</v>
      </c>
      <c r="F10294" s="100">
        <v>43221</v>
      </c>
      <c r="G10294" s="98">
        <v>5.86</v>
      </c>
      <c r="H10294" s="98">
        <v>0.56000000000000005</v>
      </c>
    </row>
    <row r="10295" spans="1:8" x14ac:dyDescent="0.2">
      <c r="A10295" s="98" t="s">
        <v>71</v>
      </c>
      <c r="B10295" s="98" t="s">
        <v>54</v>
      </c>
      <c r="C10295" s="98" t="s">
        <v>82</v>
      </c>
      <c r="D10295" s="106">
        <v>43221</v>
      </c>
      <c r="E10295" s="98" t="s">
        <v>196</v>
      </c>
      <c r="F10295" s="100">
        <v>43101</v>
      </c>
      <c r="G10295" s="98">
        <v>626.65</v>
      </c>
      <c r="H10295" s="98">
        <v>59.51</v>
      </c>
    </row>
    <row r="10296" spans="1:8" x14ac:dyDescent="0.2">
      <c r="A10296" s="98" t="s">
        <v>71</v>
      </c>
      <c r="B10296" s="98" t="s">
        <v>54</v>
      </c>
      <c r="C10296" s="98" t="s">
        <v>82</v>
      </c>
      <c r="D10296" s="106">
        <v>43221</v>
      </c>
      <c r="E10296" s="98" t="s">
        <v>198</v>
      </c>
      <c r="F10296" s="100">
        <v>43101</v>
      </c>
      <c r="G10296" s="98">
        <v>14520.88</v>
      </c>
      <c r="H10296" s="98">
        <v>-551.79</v>
      </c>
    </row>
    <row r="10297" spans="1:8" x14ac:dyDescent="0.2">
      <c r="A10297" s="98" t="s">
        <v>71</v>
      </c>
      <c r="B10297" s="98" t="s">
        <v>55</v>
      </c>
      <c r="C10297" s="98" t="s">
        <v>80</v>
      </c>
      <c r="D10297" s="106">
        <v>43221</v>
      </c>
      <c r="E10297" s="98" t="s">
        <v>199</v>
      </c>
      <c r="F10297" s="100">
        <v>43221</v>
      </c>
      <c r="G10297" s="98">
        <v>74.14</v>
      </c>
      <c r="H10297" s="98">
        <v>5.27</v>
      </c>
    </row>
    <row r="10298" spans="1:8" x14ac:dyDescent="0.2">
      <c r="A10298" s="98" t="s">
        <v>71</v>
      </c>
      <c r="B10298" s="98" t="s">
        <v>55</v>
      </c>
      <c r="C10298" s="98" t="s">
        <v>80</v>
      </c>
      <c r="D10298" s="106">
        <v>43221</v>
      </c>
      <c r="E10298" s="98" t="s">
        <v>198</v>
      </c>
      <c r="F10298" s="100">
        <v>43221</v>
      </c>
      <c r="G10298" s="98">
        <v>74.14</v>
      </c>
      <c r="H10298" s="98">
        <v>-5.27</v>
      </c>
    </row>
    <row r="10299" spans="1:8" x14ac:dyDescent="0.2">
      <c r="A10299" s="98" t="s">
        <v>71</v>
      </c>
      <c r="B10299" s="98" t="s">
        <v>55</v>
      </c>
      <c r="C10299" s="98" t="s">
        <v>80</v>
      </c>
      <c r="D10299" s="106">
        <v>43221</v>
      </c>
      <c r="E10299" s="98" t="s">
        <v>202</v>
      </c>
      <c r="F10299" s="100">
        <v>43221</v>
      </c>
      <c r="G10299" s="98">
        <v>70.94</v>
      </c>
      <c r="H10299" s="98">
        <v>9.36</v>
      </c>
    </row>
    <row r="10300" spans="1:8" x14ac:dyDescent="0.2">
      <c r="A10300" s="98" t="s">
        <v>71</v>
      </c>
      <c r="B10300" s="98" t="s">
        <v>55</v>
      </c>
      <c r="C10300" s="98" t="s">
        <v>80</v>
      </c>
      <c r="D10300" s="106">
        <v>43221</v>
      </c>
      <c r="E10300" s="98" t="s">
        <v>203</v>
      </c>
      <c r="F10300" s="100">
        <v>43221</v>
      </c>
      <c r="G10300" s="98">
        <v>3.2</v>
      </c>
      <c r="H10300" s="98">
        <v>0.42</v>
      </c>
    </row>
    <row r="10301" spans="1:8" x14ac:dyDescent="0.2">
      <c r="A10301" s="98" t="s">
        <v>71</v>
      </c>
      <c r="B10301" s="98" t="s">
        <v>55</v>
      </c>
      <c r="C10301" s="98" t="s">
        <v>81</v>
      </c>
      <c r="D10301" s="106">
        <v>43221</v>
      </c>
      <c r="E10301" s="98" t="s">
        <v>199</v>
      </c>
      <c r="F10301" s="100">
        <v>43221</v>
      </c>
      <c r="G10301" s="98">
        <v>291.99</v>
      </c>
      <c r="H10301" s="98">
        <v>10.220000000000001</v>
      </c>
    </row>
    <row r="10302" spans="1:8" x14ac:dyDescent="0.2">
      <c r="A10302" s="98" t="s">
        <v>71</v>
      </c>
      <c r="B10302" s="98" t="s">
        <v>54</v>
      </c>
      <c r="C10302" s="98" t="s">
        <v>82</v>
      </c>
      <c r="D10302" s="106">
        <v>43221</v>
      </c>
      <c r="E10302" s="98" t="s">
        <v>207</v>
      </c>
      <c r="F10302" s="100">
        <v>43221</v>
      </c>
      <c r="G10302" s="98">
        <v>3.02</v>
      </c>
      <c r="H10302" s="98">
        <v>0.28999999999999998</v>
      </c>
    </row>
    <row r="10303" spans="1:8" x14ac:dyDescent="0.2">
      <c r="A10303" s="98" t="s">
        <v>71</v>
      </c>
      <c r="B10303" s="98" t="s">
        <v>55</v>
      </c>
      <c r="C10303" s="98" t="s">
        <v>80</v>
      </c>
      <c r="D10303" s="106">
        <v>43221</v>
      </c>
      <c r="E10303" s="98" t="s">
        <v>202</v>
      </c>
      <c r="F10303" s="100">
        <v>43221</v>
      </c>
      <c r="G10303" s="98">
        <v>0.08</v>
      </c>
      <c r="H10303" s="98">
        <v>0.01</v>
      </c>
    </row>
    <row r="10304" spans="1:8" x14ac:dyDescent="0.2">
      <c r="A10304" s="98" t="s">
        <v>71</v>
      </c>
      <c r="B10304" s="98" t="s">
        <v>55</v>
      </c>
      <c r="C10304" s="98" t="s">
        <v>80</v>
      </c>
      <c r="D10304" s="106">
        <v>43221</v>
      </c>
      <c r="E10304" s="98" t="s">
        <v>203</v>
      </c>
      <c r="F10304" s="100">
        <v>43221</v>
      </c>
      <c r="G10304" s="98">
        <v>0</v>
      </c>
      <c r="H10304" s="98">
        <v>0</v>
      </c>
    </row>
    <row r="10305" spans="1:8" x14ac:dyDescent="0.2">
      <c r="A10305" s="98" t="s">
        <v>71</v>
      </c>
      <c r="B10305" s="98" t="s">
        <v>55</v>
      </c>
      <c r="C10305" s="98" t="s">
        <v>80</v>
      </c>
      <c r="D10305" s="106">
        <v>43221</v>
      </c>
      <c r="E10305" s="98" t="s">
        <v>199</v>
      </c>
      <c r="F10305" s="100">
        <v>43221</v>
      </c>
      <c r="G10305" s="98">
        <v>0.08</v>
      </c>
      <c r="H10305" s="98">
        <v>0.01</v>
      </c>
    </row>
    <row r="10306" spans="1:8" x14ac:dyDescent="0.2">
      <c r="A10306" s="98" t="s">
        <v>71</v>
      </c>
      <c r="B10306" s="98" t="s">
        <v>55</v>
      </c>
      <c r="C10306" s="98" t="s">
        <v>80</v>
      </c>
      <c r="D10306" s="106">
        <v>43221</v>
      </c>
      <c r="E10306" s="98" t="s">
        <v>198</v>
      </c>
      <c r="F10306" s="100">
        <v>43221</v>
      </c>
      <c r="G10306" s="98">
        <v>0.08</v>
      </c>
      <c r="H10306" s="98">
        <v>-0.01</v>
      </c>
    </row>
    <row r="10307" spans="1:8" x14ac:dyDescent="0.2">
      <c r="A10307" s="98" t="s">
        <v>71</v>
      </c>
      <c r="B10307" s="98" t="s">
        <v>55</v>
      </c>
      <c r="C10307" s="98" t="s">
        <v>82</v>
      </c>
      <c r="D10307" s="106">
        <v>43221</v>
      </c>
      <c r="E10307" s="98" t="s">
        <v>199</v>
      </c>
      <c r="F10307" s="100">
        <v>43221</v>
      </c>
      <c r="G10307" s="98">
        <v>0.01</v>
      </c>
      <c r="H10307" s="98">
        <v>0</v>
      </c>
    </row>
    <row r="10308" spans="1:8" x14ac:dyDescent="0.2">
      <c r="A10308" s="98" t="s">
        <v>71</v>
      </c>
      <c r="B10308" s="98" t="s">
        <v>55</v>
      </c>
      <c r="C10308" s="98" t="s">
        <v>82</v>
      </c>
      <c r="D10308" s="106">
        <v>43221</v>
      </c>
      <c r="E10308" s="98" t="s">
        <v>198</v>
      </c>
      <c r="F10308" s="100">
        <v>43221</v>
      </c>
      <c r="G10308" s="98">
        <v>0.01</v>
      </c>
      <c r="H10308" s="98">
        <v>0</v>
      </c>
    </row>
    <row r="10309" spans="1:8" x14ac:dyDescent="0.2">
      <c r="A10309" s="98" t="s">
        <v>71</v>
      </c>
      <c r="B10309" s="98" t="s">
        <v>55</v>
      </c>
      <c r="C10309" s="98" t="s">
        <v>82</v>
      </c>
      <c r="D10309" s="106">
        <v>43221</v>
      </c>
      <c r="E10309" s="98" t="s">
        <v>206</v>
      </c>
      <c r="F10309" s="100">
        <v>43221</v>
      </c>
      <c r="G10309" s="98">
        <v>0.01</v>
      </c>
      <c r="H10309" s="98">
        <v>0</v>
      </c>
    </row>
    <row r="10310" spans="1:8" x14ac:dyDescent="0.2">
      <c r="A10310" s="98" t="s">
        <v>71</v>
      </c>
      <c r="B10310" s="98" t="s">
        <v>55</v>
      </c>
      <c r="C10310" s="98" t="s">
        <v>82</v>
      </c>
      <c r="D10310" s="106">
        <v>43221</v>
      </c>
      <c r="E10310" s="98" t="s">
        <v>207</v>
      </c>
      <c r="F10310" s="100">
        <v>43221</v>
      </c>
      <c r="G10310" s="98">
        <v>0</v>
      </c>
      <c r="H10310" s="98">
        <v>0</v>
      </c>
    </row>
    <row r="10311" spans="1:8" x14ac:dyDescent="0.2">
      <c r="A10311" s="98" t="s">
        <v>71</v>
      </c>
      <c r="B10311" s="98" t="s">
        <v>54</v>
      </c>
      <c r="C10311" s="98" t="s">
        <v>81</v>
      </c>
      <c r="D10311" s="106">
        <v>43221</v>
      </c>
      <c r="E10311" s="98" t="s">
        <v>204</v>
      </c>
      <c r="F10311" s="100">
        <v>43221</v>
      </c>
      <c r="G10311" s="98">
        <v>108148.05</v>
      </c>
      <c r="H10311" s="98">
        <v>7029.72</v>
      </c>
    </row>
    <row r="10312" spans="1:8" x14ac:dyDescent="0.2">
      <c r="A10312" s="98" t="s">
        <v>71</v>
      </c>
      <c r="B10312" s="98" t="s">
        <v>54</v>
      </c>
      <c r="C10312" s="98" t="s">
        <v>81</v>
      </c>
      <c r="D10312" s="106">
        <v>43221</v>
      </c>
      <c r="E10312" s="98" t="s">
        <v>205</v>
      </c>
      <c r="F10312" s="100">
        <v>43221</v>
      </c>
      <c r="G10312" s="98">
        <v>4877.45</v>
      </c>
      <c r="H10312" s="98">
        <v>317.14</v>
      </c>
    </row>
    <row r="10313" spans="1:8" x14ac:dyDescent="0.2">
      <c r="A10313" s="98" t="s">
        <v>71</v>
      </c>
      <c r="B10313" s="98" t="s">
        <v>54</v>
      </c>
      <c r="C10313" s="98" t="s">
        <v>81</v>
      </c>
      <c r="D10313" s="106">
        <v>43221</v>
      </c>
      <c r="E10313" s="98" t="s">
        <v>199</v>
      </c>
      <c r="F10313" s="100">
        <v>43221</v>
      </c>
      <c r="G10313" s="98">
        <v>113025.5</v>
      </c>
      <c r="H10313" s="98">
        <v>3955.87</v>
      </c>
    </row>
    <row r="10314" spans="1:8" x14ac:dyDescent="0.2">
      <c r="A10314" s="98" t="s">
        <v>71</v>
      </c>
      <c r="B10314" s="98" t="s">
        <v>54</v>
      </c>
      <c r="C10314" s="98" t="s">
        <v>81</v>
      </c>
      <c r="D10314" s="106">
        <v>43221</v>
      </c>
      <c r="E10314" s="98" t="s">
        <v>198</v>
      </c>
      <c r="F10314" s="100">
        <v>43221</v>
      </c>
      <c r="G10314" s="98">
        <v>113025.5</v>
      </c>
      <c r="H10314" s="98">
        <v>-3955.87</v>
      </c>
    </row>
    <row r="10315" spans="1:8" x14ac:dyDescent="0.2">
      <c r="A10315" s="98" t="s">
        <v>71</v>
      </c>
      <c r="B10315" s="98" t="s">
        <v>54</v>
      </c>
      <c r="C10315" s="98" t="s">
        <v>81</v>
      </c>
      <c r="D10315" s="106">
        <v>43221</v>
      </c>
      <c r="E10315" s="98" t="s">
        <v>199</v>
      </c>
      <c r="F10315" s="100">
        <v>43221</v>
      </c>
      <c r="G10315" s="98">
        <v>252.55</v>
      </c>
      <c r="H10315" s="98">
        <v>8.83</v>
      </c>
    </row>
    <row r="10316" spans="1:8" x14ac:dyDescent="0.2">
      <c r="A10316" s="98" t="s">
        <v>71</v>
      </c>
      <c r="B10316" s="98" t="s">
        <v>54</v>
      </c>
      <c r="C10316" s="98" t="s">
        <v>81</v>
      </c>
      <c r="D10316" s="106">
        <v>43221</v>
      </c>
      <c r="E10316" s="98" t="s">
        <v>198</v>
      </c>
      <c r="F10316" s="100">
        <v>43221</v>
      </c>
      <c r="G10316" s="98">
        <v>252.55</v>
      </c>
      <c r="H10316" s="98">
        <v>-8.83</v>
      </c>
    </row>
    <row r="10317" spans="1:8" x14ac:dyDescent="0.2">
      <c r="A10317" s="98" t="s">
        <v>71</v>
      </c>
      <c r="B10317" s="98" t="s">
        <v>54</v>
      </c>
      <c r="C10317" s="98" t="s">
        <v>81</v>
      </c>
      <c r="D10317" s="106">
        <v>43221</v>
      </c>
      <c r="E10317" s="98" t="s">
        <v>204</v>
      </c>
      <c r="F10317" s="100">
        <v>43221</v>
      </c>
      <c r="G10317" s="98">
        <v>241.65</v>
      </c>
      <c r="H10317" s="98">
        <v>15.71</v>
      </c>
    </row>
    <row r="10318" spans="1:8" x14ac:dyDescent="0.2">
      <c r="A10318" s="98" t="s">
        <v>71</v>
      </c>
      <c r="B10318" s="98" t="s">
        <v>54</v>
      </c>
      <c r="C10318" s="98" t="s">
        <v>81</v>
      </c>
      <c r="D10318" s="106">
        <v>43221</v>
      </c>
      <c r="E10318" s="98" t="s">
        <v>205</v>
      </c>
      <c r="F10318" s="100">
        <v>43221</v>
      </c>
      <c r="G10318" s="98">
        <v>10.9</v>
      </c>
      <c r="H10318" s="98">
        <v>0.71</v>
      </c>
    </row>
    <row r="10319" spans="1:8" x14ac:dyDescent="0.2">
      <c r="A10319" s="98" t="s">
        <v>71</v>
      </c>
      <c r="B10319" s="98" t="s">
        <v>55</v>
      </c>
      <c r="C10319" s="98" t="s">
        <v>80</v>
      </c>
      <c r="D10319" s="106">
        <v>43221</v>
      </c>
      <c r="E10319" s="98" t="s">
        <v>198</v>
      </c>
      <c r="F10319" s="100">
        <v>43101</v>
      </c>
      <c r="G10319" s="98">
        <v>90756.08</v>
      </c>
      <c r="H10319" s="98">
        <v>-4810.07</v>
      </c>
    </row>
    <row r="10320" spans="1:8" x14ac:dyDescent="0.2">
      <c r="A10320" s="98" t="s">
        <v>71</v>
      </c>
      <c r="B10320" s="98" t="s">
        <v>55</v>
      </c>
      <c r="C10320" s="98" t="s">
        <v>80</v>
      </c>
      <c r="D10320" s="106">
        <v>43221</v>
      </c>
      <c r="E10320" s="98" t="s">
        <v>193</v>
      </c>
      <c r="F10320" s="100">
        <v>43101</v>
      </c>
      <c r="G10320" s="98">
        <v>86839.64</v>
      </c>
      <c r="H10320" s="98">
        <v>11462.89</v>
      </c>
    </row>
    <row r="10321" spans="1:8" x14ac:dyDescent="0.2">
      <c r="A10321" s="98" t="s">
        <v>71</v>
      </c>
      <c r="B10321" s="98" t="s">
        <v>55</v>
      </c>
      <c r="C10321" s="98" t="s">
        <v>80</v>
      </c>
      <c r="D10321" s="106">
        <v>43221</v>
      </c>
      <c r="E10321" s="98" t="s">
        <v>192</v>
      </c>
      <c r="F10321" s="100">
        <v>43101</v>
      </c>
      <c r="G10321" s="98">
        <v>3916.44</v>
      </c>
      <c r="H10321" s="98">
        <v>516.95000000000005</v>
      </c>
    </row>
    <row r="10322" spans="1:8" x14ac:dyDescent="0.2">
      <c r="A10322" s="98" t="s">
        <v>71</v>
      </c>
      <c r="B10322" s="98" t="s">
        <v>55</v>
      </c>
      <c r="C10322" s="98" t="s">
        <v>80</v>
      </c>
      <c r="D10322" s="106">
        <v>43221</v>
      </c>
      <c r="E10322" s="98" t="s">
        <v>199</v>
      </c>
      <c r="F10322" s="100">
        <v>43101</v>
      </c>
      <c r="G10322" s="98">
        <v>90756.08</v>
      </c>
      <c r="H10322" s="98">
        <v>4810.07</v>
      </c>
    </row>
    <row r="10323" spans="1:8" x14ac:dyDescent="0.2">
      <c r="A10323" s="98" t="s">
        <v>71</v>
      </c>
      <c r="B10323" s="98" t="s">
        <v>55</v>
      </c>
      <c r="C10323" s="98" t="s">
        <v>81</v>
      </c>
      <c r="D10323" s="106">
        <v>43221</v>
      </c>
      <c r="E10323" s="98" t="s">
        <v>198</v>
      </c>
      <c r="F10323" s="100">
        <v>43221</v>
      </c>
      <c r="G10323" s="98">
        <v>93336.59</v>
      </c>
      <c r="H10323" s="98">
        <v>-3266.85</v>
      </c>
    </row>
    <row r="10324" spans="1:8" x14ac:dyDescent="0.2">
      <c r="A10324" s="98" t="s">
        <v>71</v>
      </c>
      <c r="B10324" s="98" t="s">
        <v>55</v>
      </c>
      <c r="C10324" s="98" t="s">
        <v>81</v>
      </c>
      <c r="D10324" s="106">
        <v>43221</v>
      </c>
      <c r="E10324" s="98" t="s">
        <v>204</v>
      </c>
      <c r="F10324" s="100">
        <v>43221</v>
      </c>
      <c r="G10324" s="98">
        <v>89308.77</v>
      </c>
      <c r="H10324" s="98">
        <v>5805.09</v>
      </c>
    </row>
    <row r="10325" spans="1:8" x14ac:dyDescent="0.2">
      <c r="A10325" s="98" t="s">
        <v>71</v>
      </c>
      <c r="B10325" s="98" t="s">
        <v>55</v>
      </c>
      <c r="C10325" s="98" t="s">
        <v>81</v>
      </c>
      <c r="D10325" s="106">
        <v>43221</v>
      </c>
      <c r="E10325" s="98" t="s">
        <v>205</v>
      </c>
      <c r="F10325" s="100">
        <v>43221</v>
      </c>
      <c r="G10325" s="98">
        <v>4027.82</v>
      </c>
      <c r="H10325" s="98">
        <v>261.86</v>
      </c>
    </row>
    <row r="10326" spans="1:8" x14ac:dyDescent="0.2">
      <c r="A10326" s="98" t="s">
        <v>71</v>
      </c>
      <c r="B10326" s="98" t="s">
        <v>55</v>
      </c>
      <c r="C10326" s="98" t="s">
        <v>81</v>
      </c>
      <c r="D10326" s="106">
        <v>43221</v>
      </c>
      <c r="E10326" s="98" t="s">
        <v>199</v>
      </c>
      <c r="F10326" s="100">
        <v>43221</v>
      </c>
      <c r="G10326" s="98">
        <v>93336.59</v>
      </c>
      <c r="H10326" s="98">
        <v>3266.85</v>
      </c>
    </row>
    <row r="10327" spans="1:8" x14ac:dyDescent="0.2">
      <c r="A10327" s="98" t="s">
        <v>71</v>
      </c>
      <c r="B10327" s="98" t="s">
        <v>55</v>
      </c>
      <c r="C10327" s="98" t="s">
        <v>81</v>
      </c>
      <c r="D10327" s="106">
        <v>43221</v>
      </c>
      <c r="E10327" s="98" t="s">
        <v>198</v>
      </c>
      <c r="F10327" s="100">
        <v>43101</v>
      </c>
      <c r="G10327" s="98">
        <v>247885.52</v>
      </c>
      <c r="H10327" s="98">
        <v>-6445.03</v>
      </c>
    </row>
    <row r="10328" spans="1:8" x14ac:dyDescent="0.2">
      <c r="A10328" s="98" t="s">
        <v>71</v>
      </c>
      <c r="B10328" s="98" t="s">
        <v>55</v>
      </c>
      <c r="C10328" s="98" t="s">
        <v>81</v>
      </c>
      <c r="D10328" s="106">
        <v>43221</v>
      </c>
      <c r="E10328" s="98" t="s">
        <v>199</v>
      </c>
      <c r="F10328" s="100">
        <v>43101</v>
      </c>
      <c r="G10328" s="98">
        <v>247885.52</v>
      </c>
      <c r="H10328" s="98">
        <v>6445.03</v>
      </c>
    </row>
    <row r="10329" spans="1:8" x14ac:dyDescent="0.2">
      <c r="A10329" s="98" t="s">
        <v>71</v>
      </c>
      <c r="B10329" s="98" t="s">
        <v>55</v>
      </c>
      <c r="C10329" s="98" t="s">
        <v>81</v>
      </c>
      <c r="D10329" s="106">
        <v>43221</v>
      </c>
      <c r="E10329" s="98" t="s">
        <v>195</v>
      </c>
      <c r="F10329" s="100">
        <v>43101</v>
      </c>
      <c r="G10329" s="98">
        <v>237188.33</v>
      </c>
      <c r="H10329" s="98">
        <v>15417.28</v>
      </c>
    </row>
    <row r="10330" spans="1:8" x14ac:dyDescent="0.2">
      <c r="A10330" s="98" t="s">
        <v>71</v>
      </c>
      <c r="B10330" s="98" t="s">
        <v>55</v>
      </c>
      <c r="C10330" s="98" t="s">
        <v>81</v>
      </c>
      <c r="D10330" s="106">
        <v>43221</v>
      </c>
      <c r="E10330" s="98" t="s">
        <v>194</v>
      </c>
      <c r="F10330" s="100">
        <v>43101</v>
      </c>
      <c r="G10330" s="98">
        <v>10697.19</v>
      </c>
      <c r="H10330" s="98">
        <v>695.31</v>
      </c>
    </row>
    <row r="10331" spans="1:8" x14ac:dyDescent="0.2">
      <c r="A10331" s="98" t="s">
        <v>71</v>
      </c>
      <c r="B10331" s="98" t="s">
        <v>55</v>
      </c>
      <c r="C10331" s="98" t="s">
        <v>82</v>
      </c>
      <c r="D10331" s="106">
        <v>43221</v>
      </c>
      <c r="E10331" s="98" t="s">
        <v>198</v>
      </c>
      <c r="F10331" s="100">
        <v>43101</v>
      </c>
      <c r="G10331" s="98">
        <v>100969.87</v>
      </c>
      <c r="H10331" s="98">
        <v>-3836.89</v>
      </c>
    </row>
    <row r="10332" spans="1:8" x14ac:dyDescent="0.2">
      <c r="A10332" s="98" t="s">
        <v>71</v>
      </c>
      <c r="B10332" s="98" t="s">
        <v>55</v>
      </c>
      <c r="C10332" s="98" t="s">
        <v>82</v>
      </c>
      <c r="D10332" s="106">
        <v>43221</v>
      </c>
      <c r="E10332" s="98" t="s">
        <v>197</v>
      </c>
      <c r="F10332" s="100">
        <v>43101</v>
      </c>
      <c r="G10332" s="98">
        <v>96612.59</v>
      </c>
      <c r="H10332" s="98">
        <v>9178.16</v>
      </c>
    </row>
    <row r="10333" spans="1:8" x14ac:dyDescent="0.2">
      <c r="A10333" s="98" t="s">
        <v>71</v>
      </c>
      <c r="B10333" s="98" t="s">
        <v>55</v>
      </c>
      <c r="C10333" s="98" t="s">
        <v>82</v>
      </c>
      <c r="D10333" s="106">
        <v>43221</v>
      </c>
      <c r="E10333" s="98" t="s">
        <v>196</v>
      </c>
      <c r="F10333" s="100">
        <v>43101</v>
      </c>
      <c r="G10333" s="98">
        <v>4357.28</v>
      </c>
      <c r="H10333" s="98">
        <v>413.92</v>
      </c>
    </row>
    <row r="10334" spans="1:8" x14ac:dyDescent="0.2">
      <c r="A10334" s="98" t="s">
        <v>71</v>
      </c>
      <c r="B10334" s="98" t="s">
        <v>55</v>
      </c>
      <c r="C10334" s="98" t="s">
        <v>82</v>
      </c>
      <c r="D10334" s="106">
        <v>43221</v>
      </c>
      <c r="E10334" s="98" t="s">
        <v>199</v>
      </c>
      <c r="F10334" s="100">
        <v>43101</v>
      </c>
      <c r="G10334" s="98">
        <v>100969.87</v>
      </c>
      <c r="H10334" s="98">
        <v>3836.89</v>
      </c>
    </row>
    <row r="10335" spans="1:8" x14ac:dyDescent="0.2">
      <c r="A10335" s="98" t="s">
        <v>71</v>
      </c>
      <c r="B10335" s="98" t="s">
        <v>54</v>
      </c>
      <c r="C10335" s="98" t="s">
        <v>80</v>
      </c>
      <c r="D10335" s="106">
        <v>43221</v>
      </c>
      <c r="E10335" s="98" t="s">
        <v>199</v>
      </c>
      <c r="F10335" s="100">
        <v>43221</v>
      </c>
      <c r="G10335" s="98">
        <v>43.8</v>
      </c>
      <c r="H10335" s="98">
        <v>3.11</v>
      </c>
    </row>
    <row r="10336" spans="1:8" x14ac:dyDescent="0.2">
      <c r="A10336" s="98" t="s">
        <v>71</v>
      </c>
      <c r="B10336" s="98" t="s">
        <v>54</v>
      </c>
      <c r="C10336" s="98" t="s">
        <v>80</v>
      </c>
      <c r="D10336" s="106">
        <v>43221</v>
      </c>
      <c r="E10336" s="98" t="s">
        <v>198</v>
      </c>
      <c r="F10336" s="100">
        <v>43221</v>
      </c>
      <c r="G10336" s="98">
        <v>43.8</v>
      </c>
      <c r="H10336" s="98">
        <v>-3.11</v>
      </c>
    </row>
    <row r="10337" spans="1:8" x14ac:dyDescent="0.2">
      <c r="A10337" s="98" t="s">
        <v>71</v>
      </c>
      <c r="B10337" s="98" t="s">
        <v>54</v>
      </c>
      <c r="C10337" s="98" t="s">
        <v>80</v>
      </c>
      <c r="D10337" s="106">
        <v>43221</v>
      </c>
      <c r="E10337" s="98" t="s">
        <v>202</v>
      </c>
      <c r="F10337" s="100">
        <v>43221</v>
      </c>
      <c r="G10337" s="98">
        <v>41.91</v>
      </c>
      <c r="H10337" s="98">
        <v>5.53</v>
      </c>
    </row>
    <row r="10338" spans="1:8" x14ac:dyDescent="0.2">
      <c r="A10338" s="98" t="s">
        <v>71</v>
      </c>
      <c r="B10338" s="98" t="s">
        <v>54</v>
      </c>
      <c r="C10338" s="98" t="s">
        <v>80</v>
      </c>
      <c r="D10338" s="106">
        <v>43221</v>
      </c>
      <c r="E10338" s="98" t="s">
        <v>203</v>
      </c>
      <c r="F10338" s="100">
        <v>43221</v>
      </c>
      <c r="G10338" s="98">
        <v>1.89</v>
      </c>
      <c r="H10338" s="98">
        <v>0.24</v>
      </c>
    </row>
    <row r="10339" spans="1:8" x14ac:dyDescent="0.2">
      <c r="A10339" s="98" t="s">
        <v>71</v>
      </c>
      <c r="B10339" s="98" t="s">
        <v>54</v>
      </c>
      <c r="C10339" s="98" t="s">
        <v>82</v>
      </c>
      <c r="D10339" s="106">
        <v>43221</v>
      </c>
      <c r="E10339" s="98" t="s">
        <v>199</v>
      </c>
      <c r="F10339" s="100">
        <v>43221</v>
      </c>
      <c r="G10339" s="98">
        <v>70.069999999999993</v>
      </c>
      <c r="H10339" s="98">
        <v>3.65</v>
      </c>
    </row>
    <row r="10340" spans="1:8" x14ac:dyDescent="0.2">
      <c r="A10340" s="98" t="s">
        <v>71</v>
      </c>
      <c r="B10340" s="98" t="s">
        <v>54</v>
      </c>
      <c r="C10340" s="98" t="s">
        <v>82</v>
      </c>
      <c r="D10340" s="106">
        <v>43221</v>
      </c>
      <c r="E10340" s="98" t="s">
        <v>198</v>
      </c>
      <c r="F10340" s="100">
        <v>43221</v>
      </c>
      <c r="G10340" s="98">
        <v>70.069999999999993</v>
      </c>
      <c r="H10340" s="98">
        <v>-3.65</v>
      </c>
    </row>
    <row r="10341" spans="1:8" x14ac:dyDescent="0.2">
      <c r="A10341" s="98" t="s">
        <v>71</v>
      </c>
      <c r="B10341" s="98" t="s">
        <v>54</v>
      </c>
      <c r="C10341" s="98" t="s">
        <v>82</v>
      </c>
      <c r="D10341" s="106">
        <v>43221</v>
      </c>
      <c r="E10341" s="98" t="s">
        <v>206</v>
      </c>
      <c r="F10341" s="100">
        <v>43221</v>
      </c>
      <c r="G10341" s="98">
        <v>67.05</v>
      </c>
      <c r="H10341" s="98">
        <v>6.31</v>
      </c>
    </row>
    <row r="10342" spans="1:8" x14ac:dyDescent="0.2">
      <c r="A10342" s="98" t="s">
        <v>71</v>
      </c>
      <c r="B10342" s="98" t="s">
        <v>55</v>
      </c>
      <c r="C10342" s="98" t="s">
        <v>80</v>
      </c>
      <c r="D10342" s="106">
        <v>43252</v>
      </c>
      <c r="E10342" s="98" t="s">
        <v>198</v>
      </c>
      <c r="F10342" s="100">
        <v>43221</v>
      </c>
      <c r="G10342" s="98">
        <v>8753.93</v>
      </c>
      <c r="H10342" s="98">
        <v>-621.53</v>
      </c>
    </row>
    <row r="10343" spans="1:8" x14ac:dyDescent="0.2">
      <c r="A10343" s="98" t="s">
        <v>71</v>
      </c>
      <c r="B10343" s="98" t="s">
        <v>55</v>
      </c>
      <c r="C10343" s="98" t="s">
        <v>80</v>
      </c>
      <c r="D10343" s="106">
        <v>43252</v>
      </c>
      <c r="E10343" s="98" t="s">
        <v>202</v>
      </c>
      <c r="F10343" s="100">
        <v>43221</v>
      </c>
      <c r="G10343" s="98">
        <v>8376.19</v>
      </c>
      <c r="H10343" s="98">
        <v>1105.6600000000001</v>
      </c>
    </row>
    <row r="10344" spans="1:8" x14ac:dyDescent="0.2">
      <c r="A10344" s="98" t="s">
        <v>71</v>
      </c>
      <c r="B10344" s="98" t="s">
        <v>55</v>
      </c>
      <c r="C10344" s="98" t="s">
        <v>80</v>
      </c>
      <c r="D10344" s="106">
        <v>43252</v>
      </c>
      <c r="E10344" s="98" t="s">
        <v>203</v>
      </c>
      <c r="F10344" s="100">
        <v>43221</v>
      </c>
      <c r="G10344" s="98">
        <v>377.74</v>
      </c>
      <c r="H10344" s="98">
        <v>49.86</v>
      </c>
    </row>
    <row r="10345" spans="1:8" x14ac:dyDescent="0.2">
      <c r="A10345" s="98" t="s">
        <v>71</v>
      </c>
      <c r="B10345" s="98" t="s">
        <v>55</v>
      </c>
      <c r="C10345" s="98" t="s">
        <v>80</v>
      </c>
      <c r="D10345" s="106">
        <v>43252</v>
      </c>
      <c r="E10345" s="98" t="s">
        <v>199</v>
      </c>
      <c r="F10345" s="100">
        <v>43221</v>
      </c>
      <c r="G10345" s="98">
        <v>8753.93</v>
      </c>
      <c r="H10345" s="98">
        <v>621.53</v>
      </c>
    </row>
    <row r="10346" spans="1:8" x14ac:dyDescent="0.2">
      <c r="A10346" s="98" t="s">
        <v>71</v>
      </c>
      <c r="B10346" s="98" t="s">
        <v>55</v>
      </c>
      <c r="C10346" s="98" t="s">
        <v>81</v>
      </c>
      <c r="D10346" s="106">
        <v>43252</v>
      </c>
      <c r="E10346" s="98" t="s">
        <v>198</v>
      </c>
      <c r="F10346" s="100">
        <v>43221</v>
      </c>
      <c r="G10346" s="98">
        <v>24462.85</v>
      </c>
      <c r="H10346" s="98">
        <v>-856.19</v>
      </c>
    </row>
    <row r="10347" spans="1:8" x14ac:dyDescent="0.2">
      <c r="A10347" s="98" t="s">
        <v>71</v>
      </c>
      <c r="B10347" s="98" t="s">
        <v>55</v>
      </c>
      <c r="C10347" s="98" t="s">
        <v>81</v>
      </c>
      <c r="D10347" s="106">
        <v>43252</v>
      </c>
      <c r="E10347" s="98" t="s">
        <v>204</v>
      </c>
      <c r="F10347" s="100">
        <v>43221</v>
      </c>
      <c r="G10347" s="98">
        <v>23407.200000000001</v>
      </c>
      <c r="H10347" s="98">
        <v>1521.45</v>
      </c>
    </row>
    <row r="10348" spans="1:8" x14ac:dyDescent="0.2">
      <c r="A10348" s="98" t="s">
        <v>71</v>
      </c>
      <c r="B10348" s="98" t="s">
        <v>55</v>
      </c>
      <c r="C10348" s="98" t="s">
        <v>81</v>
      </c>
      <c r="D10348" s="106">
        <v>43252</v>
      </c>
      <c r="E10348" s="98" t="s">
        <v>205</v>
      </c>
      <c r="F10348" s="100">
        <v>43221</v>
      </c>
      <c r="G10348" s="98">
        <v>1055.6500000000001</v>
      </c>
      <c r="H10348" s="98">
        <v>68.64</v>
      </c>
    </row>
    <row r="10349" spans="1:8" x14ac:dyDescent="0.2">
      <c r="A10349" s="98" t="s">
        <v>71</v>
      </c>
      <c r="B10349" s="98" t="s">
        <v>55</v>
      </c>
      <c r="C10349" s="98" t="s">
        <v>81</v>
      </c>
      <c r="D10349" s="106">
        <v>43252</v>
      </c>
      <c r="E10349" s="98" t="s">
        <v>199</v>
      </c>
      <c r="F10349" s="100">
        <v>43221</v>
      </c>
      <c r="G10349" s="98">
        <v>24462.85</v>
      </c>
      <c r="H10349" s="98">
        <v>856.19</v>
      </c>
    </row>
    <row r="10350" spans="1:8" x14ac:dyDescent="0.2">
      <c r="A10350" s="98" t="s">
        <v>71</v>
      </c>
      <c r="B10350" s="98" t="s">
        <v>55</v>
      </c>
      <c r="C10350" s="98" t="s">
        <v>82</v>
      </c>
      <c r="D10350" s="106">
        <v>43252</v>
      </c>
      <c r="E10350" s="98" t="s">
        <v>198</v>
      </c>
      <c r="F10350" s="100">
        <v>43221</v>
      </c>
      <c r="G10350" s="98">
        <v>8177.76</v>
      </c>
      <c r="H10350" s="98">
        <v>-425.27</v>
      </c>
    </row>
    <row r="10351" spans="1:8" x14ac:dyDescent="0.2">
      <c r="A10351" s="98" t="s">
        <v>71</v>
      </c>
      <c r="B10351" s="98" t="s">
        <v>55</v>
      </c>
      <c r="C10351" s="98" t="s">
        <v>82</v>
      </c>
      <c r="D10351" s="106">
        <v>43252</v>
      </c>
      <c r="E10351" s="98" t="s">
        <v>206</v>
      </c>
      <c r="F10351" s="100">
        <v>43221</v>
      </c>
      <c r="G10351" s="98">
        <v>7824.87</v>
      </c>
      <c r="H10351" s="98">
        <v>735.52</v>
      </c>
    </row>
    <row r="10352" spans="1:8" x14ac:dyDescent="0.2">
      <c r="A10352" s="98" t="s">
        <v>71</v>
      </c>
      <c r="B10352" s="98" t="s">
        <v>55</v>
      </c>
      <c r="C10352" s="98" t="s">
        <v>82</v>
      </c>
      <c r="D10352" s="106">
        <v>43252</v>
      </c>
      <c r="E10352" s="98" t="s">
        <v>207</v>
      </c>
      <c r="F10352" s="100">
        <v>43221</v>
      </c>
      <c r="G10352" s="98">
        <v>352.89</v>
      </c>
      <c r="H10352" s="98">
        <v>33.17</v>
      </c>
    </row>
    <row r="10353" spans="1:8" x14ac:dyDescent="0.2">
      <c r="A10353" s="98" t="s">
        <v>71</v>
      </c>
      <c r="B10353" s="98" t="s">
        <v>55</v>
      </c>
      <c r="C10353" s="98" t="s">
        <v>82</v>
      </c>
      <c r="D10353" s="106">
        <v>43252</v>
      </c>
      <c r="E10353" s="98" t="s">
        <v>199</v>
      </c>
      <c r="F10353" s="100">
        <v>43221</v>
      </c>
      <c r="G10353" s="98">
        <v>8177.76</v>
      </c>
      <c r="H10353" s="98">
        <v>425.27</v>
      </c>
    </row>
  </sheetData>
  <pageMargins left="0.7" right="0.7" top="0.75" bottom="0.75" header="0.3" footer="0.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656"/>
  <sheetViews>
    <sheetView topLeftCell="B1" workbookViewId="0">
      <selection activeCell="U18" sqref="U18"/>
    </sheetView>
  </sheetViews>
  <sheetFormatPr defaultRowHeight="12.75" x14ac:dyDescent="0.2"/>
  <cols>
    <col min="1" max="1" width="16.140625" bestFit="1" customWidth="1"/>
    <col min="2" max="2" width="15.5703125" bestFit="1" customWidth="1"/>
    <col min="3" max="3" width="11.5703125" bestFit="1" customWidth="1"/>
    <col min="4" max="4" width="11.85546875" bestFit="1" customWidth="1"/>
    <col min="5" max="5" width="15.5703125" bestFit="1" customWidth="1"/>
    <col min="6" max="6" width="10.7109375" bestFit="1" customWidth="1"/>
    <col min="9" max="9" width="14.5703125" customWidth="1"/>
    <col min="10" max="10" width="15.5703125" customWidth="1"/>
    <col min="11" max="11" width="18.42578125" customWidth="1"/>
    <col min="13" max="13" width="14" bestFit="1" customWidth="1"/>
    <col min="20" max="20" width="14.5703125" customWidth="1"/>
    <col min="21" max="21" width="15.5703125" customWidth="1"/>
    <col min="22" max="22" width="18.42578125" customWidth="1"/>
    <col min="24" max="24" width="15.140625" bestFit="1" customWidth="1"/>
  </cols>
  <sheetData>
    <row r="1" spans="1:28" x14ac:dyDescent="0.2">
      <c r="A1" s="90" t="s">
        <v>15</v>
      </c>
      <c r="B1" s="90" t="s">
        <v>23</v>
      </c>
      <c r="C1" s="90" t="s">
        <v>16</v>
      </c>
      <c r="D1" s="90" t="s">
        <v>17</v>
      </c>
      <c r="E1" s="90" t="s">
        <v>18</v>
      </c>
      <c r="F1" s="90" t="s">
        <v>70</v>
      </c>
      <c r="I1" s="131" t="s">
        <v>16</v>
      </c>
      <c r="J1" s="132" t="s">
        <v>62</v>
      </c>
      <c r="T1" s="131" t="s">
        <v>16</v>
      </c>
      <c r="U1" s="132" t="s">
        <v>62</v>
      </c>
    </row>
    <row r="2" spans="1:28" x14ac:dyDescent="0.2">
      <c r="A2" s="106">
        <v>43466</v>
      </c>
      <c r="B2" s="100">
        <v>43435</v>
      </c>
      <c r="C2" s="98" t="s">
        <v>34</v>
      </c>
      <c r="D2" s="98">
        <v>-834.44</v>
      </c>
      <c r="E2" s="98">
        <v>9072</v>
      </c>
      <c r="F2" s="98" t="s">
        <v>94</v>
      </c>
      <c r="I2" s="131" t="s">
        <v>70</v>
      </c>
      <c r="J2" s="132" t="s">
        <v>62</v>
      </c>
      <c r="L2" t="s">
        <v>37</v>
      </c>
      <c r="M2" t="s">
        <v>38</v>
      </c>
      <c r="T2" s="131" t="s">
        <v>70</v>
      </c>
      <c r="U2" s="132" t="s">
        <v>62</v>
      </c>
      <c r="W2" t="s">
        <v>37</v>
      </c>
      <c r="X2" t="s">
        <v>38</v>
      </c>
    </row>
    <row r="3" spans="1:28" x14ac:dyDescent="0.2">
      <c r="A3" s="106">
        <v>43466</v>
      </c>
      <c r="B3" s="100">
        <v>43435</v>
      </c>
      <c r="C3" s="98" t="s">
        <v>33</v>
      </c>
      <c r="D3" s="98">
        <v>-37.630000000000003</v>
      </c>
      <c r="E3" s="98">
        <v>409.15</v>
      </c>
      <c r="F3" s="98" t="s">
        <v>94</v>
      </c>
      <c r="I3" s="65" t="s">
        <v>135</v>
      </c>
      <c r="T3" s="65" t="s">
        <v>66</v>
      </c>
    </row>
    <row r="4" spans="1:28" x14ac:dyDescent="0.2">
      <c r="A4" s="106">
        <v>43466</v>
      </c>
      <c r="B4" s="100">
        <v>43405</v>
      </c>
      <c r="C4" s="98" t="s">
        <v>34</v>
      </c>
      <c r="D4" s="98">
        <v>-123.33</v>
      </c>
      <c r="E4" s="98">
        <v>1008</v>
      </c>
      <c r="F4" s="98" t="s">
        <v>94</v>
      </c>
      <c r="I4" s="118"/>
      <c r="J4" s="119" t="s">
        <v>19</v>
      </c>
      <c r="K4" s="120"/>
      <c r="P4" s="153" t="s">
        <v>44</v>
      </c>
      <c r="Q4" s="153"/>
      <c r="T4" s="118"/>
      <c r="U4" s="119" t="s">
        <v>19</v>
      </c>
      <c r="V4" s="120"/>
      <c r="AA4" s="153" t="s">
        <v>44</v>
      </c>
      <c r="AB4" s="153"/>
    </row>
    <row r="5" spans="1:28" x14ac:dyDescent="0.2">
      <c r="A5" s="106">
        <v>43466</v>
      </c>
      <c r="B5" s="100">
        <v>43405</v>
      </c>
      <c r="C5" s="98" t="s">
        <v>33</v>
      </c>
      <c r="D5" s="98">
        <v>-5.56</v>
      </c>
      <c r="E5" s="98">
        <v>45.46</v>
      </c>
      <c r="F5" s="98" t="s">
        <v>94</v>
      </c>
      <c r="I5" s="119" t="s">
        <v>23</v>
      </c>
      <c r="J5" s="118" t="s">
        <v>20</v>
      </c>
      <c r="K5" s="121" t="s">
        <v>21</v>
      </c>
      <c r="P5" t="s">
        <v>45</v>
      </c>
      <c r="Q5" t="s">
        <v>46</v>
      </c>
      <c r="T5" s="119" t="s">
        <v>23</v>
      </c>
      <c r="U5" s="118" t="s">
        <v>20</v>
      </c>
      <c r="V5" s="121" t="s">
        <v>21</v>
      </c>
      <c r="AA5" t="s">
        <v>45</v>
      </c>
      <c r="AB5" t="s">
        <v>46</v>
      </c>
    </row>
    <row r="6" spans="1:28" x14ac:dyDescent="0.2">
      <c r="A6" s="106">
        <v>43466</v>
      </c>
      <c r="B6" s="100">
        <v>43221</v>
      </c>
      <c r="C6" s="98" t="s">
        <v>185</v>
      </c>
      <c r="D6" s="98">
        <v>447.35</v>
      </c>
      <c r="E6" s="98">
        <v>10080</v>
      </c>
      <c r="F6" s="98" t="s">
        <v>94</v>
      </c>
      <c r="I6" s="122">
        <v>43101</v>
      </c>
      <c r="J6" s="123">
        <v>-89944.829999999914</v>
      </c>
      <c r="K6" s="124">
        <v>1024780.1400000005</v>
      </c>
      <c r="L6">
        <f>Q6</f>
        <v>6.7360000000000003E-2</v>
      </c>
      <c r="M6">
        <f>K6*L6</f>
        <v>69029.19023040004</v>
      </c>
      <c r="N6" s="104">
        <v>2018</v>
      </c>
      <c r="O6" s="107" t="s">
        <v>1</v>
      </c>
      <c r="P6" s="104">
        <v>67.36</v>
      </c>
      <c r="Q6" s="104">
        <f>P6/1000</f>
        <v>6.7360000000000003E-2</v>
      </c>
      <c r="R6">
        <f>GETPIVOTDATA("Sum of billed_amt",$I$4,"bill_code_date",DATE(2018,1,1))/GETPIVOTDATA("Sum of billed_consum",$I$4,"bill_code_date",DATE(2018,1,1))</f>
        <v>-8.776988008374155E-2</v>
      </c>
      <c r="S6">
        <f>Q6+R6</f>
        <v>-2.0409880083741547E-2</v>
      </c>
      <c r="T6" s="122">
        <v>43101</v>
      </c>
      <c r="U6" s="123">
        <v>-1547796.5399999989</v>
      </c>
      <c r="V6" s="124">
        <v>17634678.680000018</v>
      </c>
      <c r="W6">
        <f>AB6</f>
        <v>6.7360000000000003E-2</v>
      </c>
      <c r="X6">
        <f>V6*W6</f>
        <v>1187871.9558848012</v>
      </c>
      <c r="Y6" s="104">
        <v>2018</v>
      </c>
      <c r="Z6" s="107" t="s">
        <v>1</v>
      </c>
      <c r="AA6" s="104">
        <v>67.36</v>
      </c>
      <c r="AB6" s="104">
        <f>AA6/1000</f>
        <v>6.7360000000000003E-2</v>
      </c>
    </row>
    <row r="7" spans="1:28" x14ac:dyDescent="0.2">
      <c r="A7" s="106">
        <v>43466</v>
      </c>
      <c r="B7" s="100">
        <v>43221</v>
      </c>
      <c r="C7" s="98" t="s">
        <v>186</v>
      </c>
      <c r="D7" s="98">
        <v>20.18</v>
      </c>
      <c r="E7" s="98">
        <v>454.61</v>
      </c>
      <c r="F7" s="98" t="s">
        <v>94</v>
      </c>
      <c r="I7" s="125">
        <v>43132</v>
      </c>
      <c r="J7" s="126">
        <v>-61059.130000000041</v>
      </c>
      <c r="K7" s="127">
        <v>832657.44999999949</v>
      </c>
      <c r="L7">
        <f t="shared" ref="L7:L17" si="0">Q7</f>
        <v>8.1670000000000006E-2</v>
      </c>
      <c r="M7">
        <f t="shared" ref="M7:M16" si="1">K7*L7</f>
        <v>68003.133941499967</v>
      </c>
      <c r="N7" s="104">
        <v>2018</v>
      </c>
      <c r="O7" s="107" t="s">
        <v>39</v>
      </c>
      <c r="P7" s="104">
        <v>81.67</v>
      </c>
      <c r="Q7" s="104">
        <f t="shared" ref="Q7:Q17" si="2">P7/1000</f>
        <v>8.1670000000000006E-2</v>
      </c>
      <c r="R7" s="98">
        <f>GETPIVOTDATA("Sum of billed_amt",$I$4,"bill_code_date",DATE(2018,2,1))/GETPIVOTDATA("Sum of billed_consum",$I$4,"bill_code_date",DATE(2018,2,1))</f>
        <v>-7.333043137967489E-2</v>
      </c>
      <c r="S7" s="98">
        <f t="shared" ref="S7:S17" si="3">Q7+R7</f>
        <v>8.3395686203251163E-3</v>
      </c>
      <c r="T7" s="125">
        <v>43132</v>
      </c>
      <c r="U7" s="126">
        <v>-1082333.5899999989</v>
      </c>
      <c r="V7" s="127">
        <v>14759600.530000003</v>
      </c>
      <c r="W7">
        <f t="shared" ref="W7:W17" si="4">AB7</f>
        <v>8.1670000000000006E-2</v>
      </c>
      <c r="X7">
        <f t="shared" ref="X7:X17" si="5">V7*W7</f>
        <v>1205416.5752851004</v>
      </c>
      <c r="Y7" s="104">
        <v>2018</v>
      </c>
      <c r="Z7" s="107" t="s">
        <v>39</v>
      </c>
      <c r="AA7" s="104">
        <v>81.67</v>
      </c>
      <c r="AB7" s="104">
        <f t="shared" ref="AB7:AB17" si="6">AA7/1000</f>
        <v>8.1670000000000006E-2</v>
      </c>
    </row>
    <row r="8" spans="1:28" x14ac:dyDescent="0.2">
      <c r="A8" s="106">
        <v>43466</v>
      </c>
      <c r="B8" s="100">
        <v>43435</v>
      </c>
      <c r="C8" s="98" t="s">
        <v>34</v>
      </c>
      <c r="D8" s="98">
        <v>-4248.63</v>
      </c>
      <c r="E8" s="98">
        <v>46191</v>
      </c>
      <c r="F8" s="98" t="s">
        <v>77</v>
      </c>
      <c r="I8" s="125">
        <v>43160</v>
      </c>
      <c r="J8" s="126">
        <v>-64267.340000000033</v>
      </c>
      <c r="K8" s="127">
        <v>815886.54999999993</v>
      </c>
      <c r="L8">
        <f t="shared" si="0"/>
        <v>9.4810000000000005E-2</v>
      </c>
      <c r="M8">
        <f t="shared" si="1"/>
        <v>77354.203805500001</v>
      </c>
      <c r="N8" s="104">
        <v>2018</v>
      </c>
      <c r="O8" s="107" t="s">
        <v>3</v>
      </c>
      <c r="P8" s="104">
        <v>94.81</v>
      </c>
      <c r="Q8" s="104">
        <f t="shared" si="2"/>
        <v>9.4810000000000005E-2</v>
      </c>
      <c r="R8" s="98">
        <f>GETPIVOTDATA("Sum of billed_amt",$I$4,"bill_code_date",DATE(2018,3,1))/GETPIVOTDATA("Sum of billed_consum",$I$4,"bill_code_date",DATE(2018,3,1))</f>
        <v>-7.8769946630447632E-2</v>
      </c>
      <c r="S8" s="98">
        <f t="shared" si="3"/>
        <v>1.6040053369552373E-2</v>
      </c>
      <c r="T8" s="125">
        <v>43160</v>
      </c>
      <c r="U8" s="126">
        <v>-1205325.24</v>
      </c>
      <c r="V8" s="127">
        <v>15301822.980000004</v>
      </c>
      <c r="W8">
        <f t="shared" si="4"/>
        <v>9.4810000000000005E-2</v>
      </c>
      <c r="X8">
        <f t="shared" si="5"/>
        <v>1450765.8367338006</v>
      </c>
      <c r="Y8" s="104">
        <v>2018</v>
      </c>
      <c r="Z8" s="107" t="s">
        <v>3</v>
      </c>
      <c r="AA8" s="104">
        <v>94.81</v>
      </c>
      <c r="AB8" s="104">
        <f t="shared" si="6"/>
        <v>9.4810000000000005E-2</v>
      </c>
    </row>
    <row r="9" spans="1:28" x14ac:dyDescent="0.2">
      <c r="A9" s="106">
        <v>43466</v>
      </c>
      <c r="B9" s="100">
        <v>43435</v>
      </c>
      <c r="C9" s="98" t="s">
        <v>33</v>
      </c>
      <c r="D9" s="98">
        <v>-172.99</v>
      </c>
      <c r="E9" s="98">
        <v>1880.68</v>
      </c>
      <c r="F9" s="98" t="s">
        <v>77</v>
      </c>
      <c r="I9" s="125">
        <v>43191</v>
      </c>
      <c r="J9" s="126">
        <v>-74770.789999999964</v>
      </c>
      <c r="K9" s="127">
        <v>762192.4800000001</v>
      </c>
      <c r="L9">
        <f t="shared" si="0"/>
        <v>9.9589999999999998E-2</v>
      </c>
      <c r="M9">
        <f t="shared" si="1"/>
        <v>75906.749083200004</v>
      </c>
      <c r="N9" s="104">
        <v>2018</v>
      </c>
      <c r="O9" s="107" t="s">
        <v>4</v>
      </c>
      <c r="P9" s="104">
        <v>99.59</v>
      </c>
      <c r="Q9" s="104">
        <f t="shared" si="2"/>
        <v>9.9589999999999998E-2</v>
      </c>
      <c r="R9" s="98">
        <f>GETPIVOTDATA("Sum of billed_amt",$I$4,"bill_code_date",DATE(2018,4,1))/GETPIVOTDATA("Sum of billed_consum",$I$4,"bill_code_date",DATE(2018,4,1))</f>
        <v>-9.8099616516814703E-2</v>
      </c>
      <c r="S9" s="98">
        <f t="shared" si="3"/>
        <v>1.4903834831852952E-3</v>
      </c>
      <c r="T9" s="125">
        <v>43191</v>
      </c>
      <c r="U9" s="126">
        <v>-1362620.1300000006</v>
      </c>
      <c r="V9" s="127">
        <v>13890118.220000003</v>
      </c>
      <c r="W9">
        <f t="shared" si="4"/>
        <v>9.9589999999999998E-2</v>
      </c>
      <c r="X9">
        <f t="shared" si="5"/>
        <v>1383316.8735298002</v>
      </c>
      <c r="Y9" s="104">
        <v>2018</v>
      </c>
      <c r="Z9" s="107" t="s">
        <v>4</v>
      </c>
      <c r="AA9" s="104">
        <v>99.59</v>
      </c>
      <c r="AB9" s="104">
        <f t="shared" si="6"/>
        <v>9.9589999999999998E-2</v>
      </c>
    </row>
    <row r="10" spans="1:28" x14ac:dyDescent="0.2">
      <c r="A10" s="106">
        <v>43466</v>
      </c>
      <c r="B10" s="100">
        <v>43405</v>
      </c>
      <c r="C10" s="98" t="s">
        <v>34</v>
      </c>
      <c r="D10" s="98">
        <v>-59.83</v>
      </c>
      <c r="E10" s="98">
        <v>489</v>
      </c>
      <c r="F10" s="98" t="s">
        <v>77</v>
      </c>
      <c r="I10" s="125">
        <v>43221</v>
      </c>
      <c r="J10" s="126">
        <v>-69081.480000000025</v>
      </c>
      <c r="K10" s="127">
        <v>735536.43999999983</v>
      </c>
      <c r="L10">
        <f t="shared" si="0"/>
        <v>0.10793000000000001</v>
      </c>
      <c r="M10">
        <f t="shared" si="1"/>
        <v>79386.447969199988</v>
      </c>
      <c r="N10" s="104">
        <v>2018</v>
      </c>
      <c r="O10" s="107" t="s">
        <v>5</v>
      </c>
      <c r="P10" s="104">
        <v>107.93</v>
      </c>
      <c r="Q10" s="104">
        <f t="shared" si="2"/>
        <v>0.10793000000000001</v>
      </c>
      <c r="R10" s="98">
        <f>GETPIVOTDATA("Sum of billed_amt",$I$4,"bill_code_date",DATE(2018,5,1))/GETPIVOTDATA("Sum of billed_consum",$I$4,"bill_code_date",DATE(2018,5,1))</f>
        <v>-9.3919860720972623E-2</v>
      </c>
      <c r="S10" s="98">
        <f t="shared" si="3"/>
        <v>1.4010139279027389E-2</v>
      </c>
      <c r="T10" s="125">
        <v>43221</v>
      </c>
      <c r="U10" s="126">
        <v>-1219482.1399999994</v>
      </c>
      <c r="V10" s="127">
        <v>12984266.380000001</v>
      </c>
      <c r="W10">
        <f t="shared" si="4"/>
        <v>0.10793000000000001</v>
      </c>
      <c r="X10">
        <f t="shared" si="5"/>
        <v>1401391.8703934003</v>
      </c>
      <c r="Y10" s="104">
        <v>2018</v>
      </c>
      <c r="Z10" s="107" t="s">
        <v>5</v>
      </c>
      <c r="AA10" s="104">
        <v>107.93</v>
      </c>
      <c r="AB10" s="104">
        <f t="shared" si="6"/>
        <v>0.10793000000000001</v>
      </c>
    </row>
    <row r="11" spans="1:28" x14ac:dyDescent="0.2">
      <c r="A11" s="106">
        <v>43466</v>
      </c>
      <c r="B11" s="100">
        <v>43405</v>
      </c>
      <c r="C11" s="98" t="s">
        <v>33</v>
      </c>
      <c r="D11" s="98">
        <v>-2.7</v>
      </c>
      <c r="E11" s="98">
        <v>22.05</v>
      </c>
      <c r="F11" s="98" t="s">
        <v>77</v>
      </c>
      <c r="I11" s="125">
        <v>43252</v>
      </c>
      <c r="J11" s="126">
        <v>-97898.220000000045</v>
      </c>
      <c r="K11" s="127">
        <v>734090.26999999967</v>
      </c>
      <c r="L11">
        <f t="shared" si="0"/>
        <v>0.11896</v>
      </c>
      <c r="M11">
        <f t="shared" si="1"/>
        <v>87327.378519199963</v>
      </c>
      <c r="N11" s="104">
        <v>2018</v>
      </c>
      <c r="O11" s="107" t="s">
        <v>132</v>
      </c>
      <c r="P11" s="104">
        <v>118.96</v>
      </c>
      <c r="Q11" s="104">
        <f t="shared" si="2"/>
        <v>0.11896</v>
      </c>
      <c r="R11" s="98">
        <f>GETPIVOTDATA("Sum of billed_amt",$I$4,"bill_code_date",DATE(2018,1,1))/GETPIVOTDATA("Sum of billed_consum",$I$4,"bill_code_date",DATE(2018,6,1))</f>
        <v>-0.12252557168480105</v>
      </c>
      <c r="S11" s="98">
        <f t="shared" si="3"/>
        <v>-3.5655716848010527E-3</v>
      </c>
      <c r="T11" s="125">
        <v>43252</v>
      </c>
      <c r="U11" s="126">
        <v>-2022702.3600000006</v>
      </c>
      <c r="V11" s="127">
        <v>15167248.549999999</v>
      </c>
      <c r="W11">
        <f t="shared" si="4"/>
        <v>0.11896</v>
      </c>
      <c r="X11">
        <f t="shared" si="5"/>
        <v>1804295.8875079998</v>
      </c>
      <c r="Y11" s="104">
        <v>2018</v>
      </c>
      <c r="Z11" s="107" t="s">
        <v>132</v>
      </c>
      <c r="AA11" s="104">
        <v>118.96</v>
      </c>
      <c r="AB11" s="104">
        <f t="shared" si="6"/>
        <v>0.11896</v>
      </c>
    </row>
    <row r="12" spans="1:28" x14ac:dyDescent="0.2">
      <c r="A12" s="106">
        <v>43466</v>
      </c>
      <c r="B12" s="100">
        <v>43221</v>
      </c>
      <c r="C12" s="98" t="s">
        <v>185</v>
      </c>
      <c r="D12" s="98">
        <v>2071.6799999999998</v>
      </c>
      <c r="E12" s="98">
        <v>46680</v>
      </c>
      <c r="F12" s="98" t="s">
        <v>77</v>
      </c>
      <c r="I12" s="125">
        <v>43282</v>
      </c>
      <c r="J12" s="126">
        <v>-66047.369999999981</v>
      </c>
      <c r="K12" s="127">
        <v>776843.97</v>
      </c>
      <c r="L12">
        <f t="shared" si="0"/>
        <v>7.7370000000000008E-2</v>
      </c>
      <c r="M12">
        <f t="shared" si="1"/>
        <v>60104.417958900005</v>
      </c>
      <c r="N12" s="104">
        <v>2018</v>
      </c>
      <c r="O12" s="107" t="s">
        <v>133</v>
      </c>
      <c r="P12" s="104">
        <v>77.37</v>
      </c>
      <c r="Q12" s="104">
        <f t="shared" si="2"/>
        <v>7.7370000000000008E-2</v>
      </c>
      <c r="R12" s="98">
        <f>GETPIVOTDATA("Sum of billed_amt",$I$4,"bill_code_date",DATE(2018,1,1))/GETPIVOTDATA("Sum of billed_consum",$I$4,"bill_code_date",DATE(2018,7,1))</f>
        <v>-0.11578236231916676</v>
      </c>
      <c r="S12" s="98">
        <f t="shared" si="3"/>
        <v>-3.8412362319166754E-2</v>
      </c>
      <c r="T12" s="125">
        <v>43282</v>
      </c>
      <c r="U12" s="126">
        <v>-1520548.6799999992</v>
      </c>
      <c r="V12" s="127">
        <v>17884590.93</v>
      </c>
      <c r="W12">
        <f t="shared" si="4"/>
        <v>7.7370000000000008E-2</v>
      </c>
      <c r="X12">
        <f t="shared" si="5"/>
        <v>1383730.8002541002</v>
      </c>
      <c r="Y12" s="104">
        <v>2018</v>
      </c>
      <c r="Z12" s="107" t="s">
        <v>133</v>
      </c>
      <c r="AA12" s="104">
        <v>77.37</v>
      </c>
      <c r="AB12" s="104">
        <f t="shared" si="6"/>
        <v>7.7370000000000008E-2</v>
      </c>
    </row>
    <row r="13" spans="1:28" x14ac:dyDescent="0.2">
      <c r="A13" s="106">
        <v>43466</v>
      </c>
      <c r="B13" s="100">
        <v>43221</v>
      </c>
      <c r="C13" s="98" t="s">
        <v>186</v>
      </c>
      <c r="D13" s="98">
        <v>84.46</v>
      </c>
      <c r="E13" s="98">
        <v>1902.73</v>
      </c>
      <c r="F13" s="98" t="s">
        <v>77</v>
      </c>
      <c r="I13" s="125">
        <v>43313</v>
      </c>
      <c r="J13" s="126">
        <v>-57672.68</v>
      </c>
      <c r="K13" s="127">
        <v>740336.07999999973</v>
      </c>
      <c r="L13">
        <f t="shared" si="0"/>
        <v>7.4900000000000008E-2</v>
      </c>
      <c r="M13">
        <f t="shared" si="1"/>
        <v>55451.172391999986</v>
      </c>
      <c r="N13" s="104">
        <v>2018</v>
      </c>
      <c r="O13" s="107" t="s">
        <v>40</v>
      </c>
      <c r="P13" s="104">
        <v>74.900000000000006</v>
      </c>
      <c r="Q13" s="104">
        <f t="shared" si="2"/>
        <v>7.4900000000000008E-2</v>
      </c>
      <c r="R13" s="98">
        <f>GETPIVOTDATA("Sum of billed_amt",$I$4,"bill_code_date",DATE(2018,1,1))/GETPIVOTDATA("Sum of billed_consum",$I$4,"bill_code_date",DATE(2018,8,1))</f>
        <v>-0.1214918905478711</v>
      </c>
      <c r="S13" s="98">
        <f t="shared" si="3"/>
        <v>-4.6591890547871093E-2</v>
      </c>
      <c r="T13" s="125">
        <v>43313</v>
      </c>
      <c r="U13" s="126">
        <v>-1375524.8900000011</v>
      </c>
      <c r="V13" s="127">
        <v>17657545.659999993</v>
      </c>
      <c r="W13">
        <f t="shared" si="4"/>
        <v>7.4900000000000008E-2</v>
      </c>
      <c r="X13">
        <f t="shared" si="5"/>
        <v>1322550.1699339997</v>
      </c>
      <c r="Y13" s="104">
        <v>2018</v>
      </c>
      <c r="Z13" s="107" t="s">
        <v>40</v>
      </c>
      <c r="AA13" s="104">
        <v>74.900000000000006</v>
      </c>
      <c r="AB13" s="104">
        <f t="shared" si="6"/>
        <v>7.4900000000000008E-2</v>
      </c>
    </row>
    <row r="14" spans="1:28" x14ac:dyDescent="0.2">
      <c r="A14" s="106">
        <v>43466</v>
      </c>
      <c r="B14" s="100">
        <v>43435</v>
      </c>
      <c r="C14" s="98" t="s">
        <v>34</v>
      </c>
      <c r="D14" s="98">
        <v>-10459.17</v>
      </c>
      <c r="E14" s="98">
        <v>113711</v>
      </c>
      <c r="F14" s="98" t="s">
        <v>76</v>
      </c>
      <c r="I14" s="125">
        <v>43344</v>
      </c>
      <c r="J14" s="126">
        <v>-61608.569999999985</v>
      </c>
      <c r="K14" s="127">
        <v>731341</v>
      </c>
      <c r="L14">
        <f t="shared" si="0"/>
        <v>8.584E-2</v>
      </c>
      <c r="M14">
        <f t="shared" si="1"/>
        <v>62778.311439999998</v>
      </c>
      <c r="N14" s="104">
        <v>2018</v>
      </c>
      <c r="O14" s="107" t="s">
        <v>134</v>
      </c>
      <c r="P14" s="104">
        <v>85.84</v>
      </c>
      <c r="Q14" s="104">
        <f t="shared" si="2"/>
        <v>8.584E-2</v>
      </c>
      <c r="R14" s="98">
        <f>GETPIVOTDATA("Sum of billed_amt",$I$4,"bill_code_date",DATE(2018,1,1))/GETPIVOTDATA("Sum of billed_consum",$I$4,"bill_code_date",DATE(2018,9,1))</f>
        <v>-0.12298617197723075</v>
      </c>
      <c r="S14" s="98">
        <f t="shared" si="3"/>
        <v>-3.7146171977230746E-2</v>
      </c>
      <c r="T14" s="125">
        <v>43344</v>
      </c>
      <c r="U14" s="126">
        <v>-1246085.7799999986</v>
      </c>
      <c r="V14" s="127">
        <v>14792097.07</v>
      </c>
      <c r="W14">
        <f t="shared" si="4"/>
        <v>8.584E-2</v>
      </c>
      <c r="X14">
        <f t="shared" si="5"/>
        <v>1269753.6124888</v>
      </c>
      <c r="Y14" s="104">
        <v>2018</v>
      </c>
      <c r="Z14" s="107" t="s">
        <v>134</v>
      </c>
      <c r="AA14" s="104">
        <v>85.84</v>
      </c>
      <c r="AB14" s="104">
        <f t="shared" si="6"/>
        <v>8.584E-2</v>
      </c>
    </row>
    <row r="15" spans="1:28" x14ac:dyDescent="0.2">
      <c r="A15" s="106">
        <v>43466</v>
      </c>
      <c r="B15" s="100">
        <v>43435</v>
      </c>
      <c r="C15" s="98" t="s">
        <v>33</v>
      </c>
      <c r="D15" s="98">
        <v>-440.63</v>
      </c>
      <c r="E15" s="98">
        <v>4790.41</v>
      </c>
      <c r="F15" s="98" t="s">
        <v>76</v>
      </c>
      <c r="I15" s="125">
        <v>43374</v>
      </c>
      <c r="J15" s="126">
        <v>-72802.86000000003</v>
      </c>
      <c r="K15" s="127">
        <v>816086.08000000031</v>
      </c>
      <c r="L15">
        <f t="shared" si="0"/>
        <v>0.12059</v>
      </c>
      <c r="M15">
        <f t="shared" si="1"/>
        <v>98411.820387200045</v>
      </c>
      <c r="N15" s="104">
        <v>2018</v>
      </c>
      <c r="O15" s="107" t="s">
        <v>41</v>
      </c>
      <c r="P15" s="104">
        <v>120.59</v>
      </c>
      <c r="Q15" s="104">
        <f t="shared" si="2"/>
        <v>0.12059</v>
      </c>
      <c r="R15" s="98">
        <f>GETPIVOTDATA("Sum of billed_amt",$I$4,"bill_code_date",DATE(2018,1,1))/GETPIVOTDATA("Sum of billed_consum",$I$4,"bill_code_date",DATE(2018,10,1))</f>
        <v>-0.11021488076355852</v>
      </c>
      <c r="S15" s="98">
        <f t="shared" si="3"/>
        <v>1.037511923644148E-2</v>
      </c>
      <c r="T15" s="125">
        <v>43374</v>
      </c>
      <c r="U15" s="126">
        <v>-1233033.92</v>
      </c>
      <c r="V15" s="127">
        <v>13821716.569999995</v>
      </c>
      <c r="W15">
        <f t="shared" si="4"/>
        <v>0.12059</v>
      </c>
      <c r="X15">
        <f t="shared" si="5"/>
        <v>1666760.8011762993</v>
      </c>
      <c r="Y15" s="104">
        <v>2018</v>
      </c>
      <c r="Z15" s="107" t="s">
        <v>41</v>
      </c>
      <c r="AA15" s="104">
        <v>120.59</v>
      </c>
      <c r="AB15" s="104">
        <f t="shared" si="6"/>
        <v>0.12059</v>
      </c>
    </row>
    <row r="16" spans="1:28" x14ac:dyDescent="0.2">
      <c r="A16" s="106">
        <v>43466</v>
      </c>
      <c r="B16" s="100">
        <v>43221</v>
      </c>
      <c r="C16" s="98" t="s">
        <v>185</v>
      </c>
      <c r="D16" s="98">
        <v>5046.54</v>
      </c>
      <c r="E16" s="98">
        <v>113711</v>
      </c>
      <c r="F16" s="98" t="s">
        <v>76</v>
      </c>
      <c r="I16" s="125">
        <v>43405</v>
      </c>
      <c r="J16" s="126">
        <v>-110489.78</v>
      </c>
      <c r="K16" s="127">
        <v>903060.6399999999</v>
      </c>
      <c r="L16">
        <f t="shared" si="0"/>
        <v>9.8549999999999999E-2</v>
      </c>
      <c r="M16">
        <f t="shared" si="1"/>
        <v>88996.626071999985</v>
      </c>
      <c r="N16" s="104">
        <v>2018</v>
      </c>
      <c r="O16" s="107" t="s">
        <v>42</v>
      </c>
      <c r="P16" s="104">
        <v>98.55</v>
      </c>
      <c r="Q16" s="104">
        <f t="shared" si="2"/>
        <v>9.8549999999999999E-2</v>
      </c>
      <c r="R16" s="98">
        <f>GETPIVOTDATA("Sum of billed_amt",$I$4,"bill_code_date",DATE(2018,1,1))/GETPIVOTDATA("Sum of billed_consum",$I$4,"bill_code_date",DATE(2018,11,1))</f>
        <v>-9.9599989210026829E-2</v>
      </c>
      <c r="S16" s="98">
        <f t="shared" si="3"/>
        <v>-1.0499892100268304E-3</v>
      </c>
      <c r="T16" s="125">
        <v>43405</v>
      </c>
      <c r="U16" s="126">
        <v>-1816521.8299999996</v>
      </c>
      <c r="V16" s="127">
        <v>14846918.789999995</v>
      </c>
      <c r="W16">
        <f t="shared" si="4"/>
        <v>9.8549999999999999E-2</v>
      </c>
      <c r="X16">
        <f t="shared" si="5"/>
        <v>1463163.8467544995</v>
      </c>
      <c r="Y16" s="104">
        <v>2018</v>
      </c>
      <c r="Z16" s="107" t="s">
        <v>42</v>
      </c>
      <c r="AA16" s="104">
        <v>98.55</v>
      </c>
      <c r="AB16" s="104">
        <f t="shared" si="6"/>
        <v>9.8549999999999999E-2</v>
      </c>
    </row>
    <row r="17" spans="1:28" x14ac:dyDescent="0.2">
      <c r="A17" s="106">
        <v>43466</v>
      </c>
      <c r="B17" s="100">
        <v>43221</v>
      </c>
      <c r="C17" s="98" t="s">
        <v>186</v>
      </c>
      <c r="D17" s="98">
        <v>212.59</v>
      </c>
      <c r="E17" s="98">
        <v>4790.41</v>
      </c>
      <c r="F17" s="98" t="s">
        <v>76</v>
      </c>
      <c r="I17" s="125">
        <v>43435</v>
      </c>
      <c r="J17" s="126">
        <v>-85692.659999999974</v>
      </c>
      <c r="K17" s="127">
        <v>931642.49000000022</v>
      </c>
      <c r="L17">
        <f t="shared" si="0"/>
        <v>7.4040000000000009E-2</v>
      </c>
      <c r="M17">
        <f>K17*L17</f>
        <v>68978.809959600025</v>
      </c>
      <c r="N17" s="104">
        <v>2018</v>
      </c>
      <c r="O17" s="107" t="s">
        <v>43</v>
      </c>
      <c r="P17" s="104">
        <v>74.040000000000006</v>
      </c>
      <c r="Q17" s="104">
        <f t="shared" si="2"/>
        <v>7.4040000000000009E-2</v>
      </c>
      <c r="R17" s="98">
        <f>GETPIVOTDATA("Sum of billed_amt",$I$4,"bill_code_date",DATE(2018,1,1))/GETPIVOTDATA("Sum of billed_consum",$I$4,"bill_code_date",DATE(2018,12,1))</f>
        <v>-9.65443622048624E-2</v>
      </c>
      <c r="S17" s="98">
        <f t="shared" si="3"/>
        <v>-2.2504362204862391E-2</v>
      </c>
      <c r="T17" s="125">
        <v>43435</v>
      </c>
      <c r="U17" s="126">
        <v>-1505208.2299999997</v>
      </c>
      <c r="V17" s="127">
        <v>16364507.269999996</v>
      </c>
      <c r="W17">
        <f t="shared" si="4"/>
        <v>7.4040000000000009E-2</v>
      </c>
      <c r="X17">
        <f t="shared" si="5"/>
        <v>1211628.1182707998</v>
      </c>
      <c r="Y17" s="104">
        <v>2018</v>
      </c>
      <c r="Z17" s="107" t="s">
        <v>43</v>
      </c>
      <c r="AA17" s="104">
        <v>74.040000000000006</v>
      </c>
      <c r="AB17" s="104">
        <f t="shared" si="6"/>
        <v>7.4040000000000009E-2</v>
      </c>
    </row>
    <row r="18" spans="1:28" ht="13.5" thickBot="1" x14ac:dyDescent="0.25">
      <c r="A18" s="106">
        <v>43466</v>
      </c>
      <c r="B18" s="100">
        <v>43435</v>
      </c>
      <c r="C18" s="98" t="s">
        <v>34</v>
      </c>
      <c r="D18" s="98">
        <v>-8218.4500000000007</v>
      </c>
      <c r="E18" s="98">
        <v>89350.29</v>
      </c>
      <c r="F18" s="98" t="s">
        <v>77</v>
      </c>
      <c r="I18" s="128" t="s">
        <v>22</v>
      </c>
      <c r="J18" s="129">
        <v>-911335.71</v>
      </c>
      <c r="K18" s="130">
        <v>9804453.5899999999</v>
      </c>
      <c r="M18" s="23">
        <f>SUM(M3:M17)</f>
        <v>891728.26175870001</v>
      </c>
      <c r="T18" s="128" t="s">
        <v>22</v>
      </c>
      <c r="U18" s="129">
        <v>-17137183.329999998</v>
      </c>
      <c r="V18" s="130">
        <v>185105111.63</v>
      </c>
      <c r="X18" s="23">
        <f>SUM(X3:X17)</f>
        <v>16750646.348213401</v>
      </c>
    </row>
    <row r="19" spans="1:28" ht="13.5" thickTop="1" x14ac:dyDescent="0.2">
      <c r="A19" s="106">
        <v>43466</v>
      </c>
      <c r="B19" s="100">
        <v>43435</v>
      </c>
      <c r="C19" s="98" t="s">
        <v>33</v>
      </c>
      <c r="D19" s="98">
        <v>-370.66</v>
      </c>
      <c r="E19" s="98">
        <v>4029.72</v>
      </c>
      <c r="F19" s="98" t="s">
        <v>77</v>
      </c>
    </row>
    <row r="20" spans="1:28" ht="13.5" thickBot="1" x14ac:dyDescent="0.25">
      <c r="A20" s="106">
        <v>43466</v>
      </c>
      <c r="B20" s="100">
        <v>43405</v>
      </c>
      <c r="C20" s="98" t="s">
        <v>34</v>
      </c>
      <c r="D20" s="98">
        <v>-781.21</v>
      </c>
      <c r="E20" s="98">
        <v>6385</v>
      </c>
      <c r="F20" s="98" t="s">
        <v>77</v>
      </c>
      <c r="J20" s="91">
        <f>GETPIVOTDATA("Sum of billed_amt",$I$4)+M18</f>
        <v>-19607.44824129995</v>
      </c>
      <c r="K20">
        <f>GETPIVOTDATA("Sum of billed_amt",$I$4)/GETPIVOTDATA("Sum of billed_consum",$I$4)</f>
        <v>-9.2951198313541095E-2</v>
      </c>
      <c r="L20">
        <f>AVERAGE(L6:L17)</f>
        <v>9.1800833333333345E-2</v>
      </c>
      <c r="M20" s="24">
        <f>M18/GETPIVOTDATA("Sum of billed_consum",$I$4)</f>
        <v>9.0951347117213491E-2</v>
      </c>
      <c r="U20" s="91">
        <f>GETPIVOTDATA("Sum of billed_amt",$T$4)+X18</f>
        <v>-386536.98178659752</v>
      </c>
      <c r="X20" s="24">
        <f>X18/GETPIVOTDATA("Sum of billed_consum",$T$4)</f>
        <v>9.04926190352629E-2</v>
      </c>
    </row>
    <row r="21" spans="1:28" ht="13.5" thickTop="1" x14ac:dyDescent="0.2">
      <c r="A21" s="106">
        <v>43466</v>
      </c>
      <c r="B21" s="100">
        <v>43405</v>
      </c>
      <c r="C21" s="98" t="s">
        <v>33</v>
      </c>
      <c r="D21" s="98">
        <v>-35.26</v>
      </c>
      <c r="E21" s="98">
        <v>288.01</v>
      </c>
      <c r="F21" s="98" t="s">
        <v>77</v>
      </c>
    </row>
    <row r="22" spans="1:28" x14ac:dyDescent="0.2">
      <c r="A22" s="106">
        <v>43466</v>
      </c>
      <c r="B22" s="100">
        <v>43221</v>
      </c>
      <c r="C22" s="98" t="s">
        <v>185</v>
      </c>
      <c r="D22" s="98">
        <v>4248.7299999999996</v>
      </c>
      <c r="E22" s="98">
        <v>95735.29</v>
      </c>
      <c r="F22" s="98" t="s">
        <v>77</v>
      </c>
    </row>
    <row r="23" spans="1:28" ht="15" x14ac:dyDescent="0.25">
      <c r="A23" s="106">
        <v>43466</v>
      </c>
      <c r="B23" s="100">
        <v>43221</v>
      </c>
      <c r="C23" s="98" t="s">
        <v>186</v>
      </c>
      <c r="D23" s="98">
        <v>191.63</v>
      </c>
      <c r="E23" s="98">
        <v>4317.66</v>
      </c>
      <c r="F23" s="98" t="s">
        <v>77</v>
      </c>
      <c r="M23" s="117"/>
      <c r="N23" s="117"/>
      <c r="O23" s="117"/>
      <c r="P23" s="117"/>
      <c r="Q23" s="117"/>
      <c r="R23" s="117"/>
      <c r="S23" s="117"/>
      <c r="T23" s="117"/>
      <c r="U23" s="117"/>
      <c r="V23" s="140"/>
      <c r="W23" s="117"/>
      <c r="X23" s="117"/>
    </row>
    <row r="24" spans="1:28" ht="15" x14ac:dyDescent="0.25">
      <c r="A24" s="106">
        <v>43466</v>
      </c>
      <c r="B24" s="100">
        <v>43435</v>
      </c>
      <c r="C24" s="98" t="s">
        <v>34</v>
      </c>
      <c r="D24" s="98">
        <v>-31368.07</v>
      </c>
      <c r="E24" s="98">
        <v>341031.83</v>
      </c>
      <c r="F24" s="98" t="s">
        <v>76</v>
      </c>
      <c r="M24" s="116"/>
      <c r="N24" s="116"/>
      <c r="O24" s="116"/>
      <c r="P24" s="116"/>
      <c r="Q24" s="116"/>
      <c r="R24" s="116"/>
      <c r="S24" s="116"/>
      <c r="T24" s="116"/>
      <c r="U24" s="116"/>
      <c r="V24" s="116"/>
      <c r="W24" s="116"/>
      <c r="X24" s="116"/>
    </row>
    <row r="25" spans="1:28" x14ac:dyDescent="0.2">
      <c r="A25" s="106">
        <v>43466</v>
      </c>
      <c r="B25" s="100">
        <v>43435</v>
      </c>
      <c r="C25" s="98" t="s">
        <v>33</v>
      </c>
      <c r="D25" s="98">
        <v>-1414.75</v>
      </c>
      <c r="E25" s="98">
        <v>15380.35</v>
      </c>
      <c r="F25" s="98" t="s">
        <v>76</v>
      </c>
      <c r="N25" s="101"/>
      <c r="O25" s="103"/>
      <c r="P25" s="103"/>
      <c r="Q25" s="102"/>
      <c r="R25" s="102"/>
      <c r="V25" s="141"/>
    </row>
    <row r="26" spans="1:28" x14ac:dyDescent="0.2">
      <c r="A26" s="106">
        <v>43466</v>
      </c>
      <c r="B26" s="100">
        <v>43405</v>
      </c>
      <c r="C26" s="98" t="s">
        <v>34</v>
      </c>
      <c r="D26" s="98">
        <v>-2976.69</v>
      </c>
      <c r="E26" s="98">
        <v>24329</v>
      </c>
      <c r="F26" s="98" t="s">
        <v>76</v>
      </c>
      <c r="N26" s="101"/>
      <c r="O26" s="102"/>
      <c r="P26" s="103"/>
      <c r="Q26" s="102"/>
      <c r="R26" s="102"/>
    </row>
    <row r="27" spans="1:28" x14ac:dyDescent="0.2">
      <c r="A27" s="106">
        <v>43466</v>
      </c>
      <c r="B27" s="100">
        <v>43405</v>
      </c>
      <c r="C27" s="98" t="s">
        <v>33</v>
      </c>
      <c r="D27" s="98">
        <v>-134.25</v>
      </c>
      <c r="E27" s="98">
        <v>1097.04</v>
      </c>
      <c r="F27" s="98" t="s">
        <v>76</v>
      </c>
      <c r="N27" s="101"/>
      <c r="O27" s="102"/>
      <c r="P27" s="103"/>
      <c r="Q27" s="102"/>
      <c r="R27" s="102"/>
    </row>
    <row r="28" spans="1:28" x14ac:dyDescent="0.2">
      <c r="A28" s="106">
        <v>43466</v>
      </c>
      <c r="B28" s="100">
        <v>43221</v>
      </c>
      <c r="C28" s="98" t="s">
        <v>185</v>
      </c>
      <c r="D28" s="98">
        <v>16214.75</v>
      </c>
      <c r="E28" s="98">
        <v>365360.83</v>
      </c>
      <c r="F28" s="98" t="s">
        <v>76</v>
      </c>
      <c r="N28" s="101"/>
      <c r="O28" s="102"/>
      <c r="P28" s="103"/>
      <c r="Q28" s="102"/>
      <c r="R28" s="102"/>
    </row>
    <row r="29" spans="1:28" x14ac:dyDescent="0.2">
      <c r="A29" s="106">
        <v>43466</v>
      </c>
      <c r="B29" s="100">
        <v>43221</v>
      </c>
      <c r="C29" s="98" t="s">
        <v>186</v>
      </c>
      <c r="D29" s="98">
        <v>731.16</v>
      </c>
      <c r="E29" s="98">
        <v>16477.71</v>
      </c>
      <c r="F29" s="98" t="s">
        <v>76</v>
      </c>
      <c r="N29" s="101"/>
      <c r="O29" s="102"/>
      <c r="P29" s="103"/>
      <c r="Q29" s="102"/>
      <c r="R29" s="102"/>
    </row>
    <row r="30" spans="1:28" x14ac:dyDescent="0.2">
      <c r="A30" s="106">
        <v>43466</v>
      </c>
      <c r="B30" s="100">
        <v>43435</v>
      </c>
      <c r="C30" s="98" t="s">
        <v>36</v>
      </c>
      <c r="D30" s="98">
        <v>-6.49</v>
      </c>
      <c r="E30" s="98">
        <v>70.599999999999994</v>
      </c>
      <c r="F30" s="98" t="s">
        <v>101</v>
      </c>
      <c r="N30" s="101"/>
      <c r="O30" s="102"/>
      <c r="P30" s="103"/>
      <c r="Q30" s="102"/>
      <c r="R30" s="102"/>
    </row>
    <row r="31" spans="1:28" x14ac:dyDescent="0.2">
      <c r="A31" s="106">
        <v>43466</v>
      </c>
      <c r="B31" s="100">
        <v>43435</v>
      </c>
      <c r="C31" s="98" t="s">
        <v>35</v>
      </c>
      <c r="D31" s="98">
        <v>-0.28999999999999998</v>
      </c>
      <c r="E31" s="98">
        <v>3.18</v>
      </c>
      <c r="F31" s="98" t="s">
        <v>101</v>
      </c>
      <c r="N31" s="101"/>
      <c r="O31" s="102"/>
      <c r="P31" s="103"/>
      <c r="Q31" s="102"/>
      <c r="R31" s="102"/>
    </row>
    <row r="32" spans="1:28" x14ac:dyDescent="0.2">
      <c r="A32" s="106">
        <v>43466</v>
      </c>
      <c r="B32" s="100">
        <v>43405</v>
      </c>
      <c r="C32" s="98" t="s">
        <v>36</v>
      </c>
      <c r="D32" s="98">
        <v>-0.61</v>
      </c>
      <c r="E32" s="98">
        <v>5</v>
      </c>
      <c r="F32" s="98" t="s">
        <v>101</v>
      </c>
      <c r="N32" s="101"/>
      <c r="O32" s="102"/>
      <c r="P32" s="103"/>
      <c r="Q32" s="102"/>
      <c r="R32" s="102"/>
    </row>
    <row r="33" spans="1:18" x14ac:dyDescent="0.2">
      <c r="A33" s="106">
        <v>43466</v>
      </c>
      <c r="B33" s="100">
        <v>43405</v>
      </c>
      <c r="C33" s="98" t="s">
        <v>35</v>
      </c>
      <c r="D33" s="98">
        <v>-0.03</v>
      </c>
      <c r="E33" s="98">
        <v>0.23</v>
      </c>
      <c r="F33" s="98" t="s">
        <v>101</v>
      </c>
      <c r="N33" s="101"/>
      <c r="O33" s="102"/>
      <c r="P33" s="103"/>
      <c r="Q33" s="102"/>
      <c r="R33" s="102"/>
    </row>
    <row r="34" spans="1:18" x14ac:dyDescent="0.2">
      <c r="A34" s="106">
        <v>43466</v>
      </c>
      <c r="B34" s="100">
        <v>43435</v>
      </c>
      <c r="C34" s="98" t="s">
        <v>34</v>
      </c>
      <c r="D34" s="98">
        <v>-1950.44</v>
      </c>
      <c r="E34" s="98">
        <v>21205</v>
      </c>
      <c r="F34" s="98" t="s">
        <v>95</v>
      </c>
      <c r="N34" s="101"/>
      <c r="O34" s="102"/>
      <c r="P34" s="103"/>
      <c r="Q34" s="102"/>
      <c r="R34" s="102"/>
    </row>
    <row r="35" spans="1:18" x14ac:dyDescent="0.2">
      <c r="A35" s="106">
        <v>43466</v>
      </c>
      <c r="B35" s="100">
        <v>43435</v>
      </c>
      <c r="C35" s="98" t="s">
        <v>33</v>
      </c>
      <c r="D35" s="98">
        <v>-87.97</v>
      </c>
      <c r="E35" s="98">
        <v>956.35</v>
      </c>
      <c r="F35" s="98" t="s">
        <v>95</v>
      </c>
      <c r="N35" s="101"/>
      <c r="O35" s="102"/>
      <c r="P35" s="103"/>
      <c r="Q35" s="102"/>
      <c r="R35" s="102"/>
    </row>
    <row r="36" spans="1:18" x14ac:dyDescent="0.2">
      <c r="A36" s="106">
        <v>43466</v>
      </c>
      <c r="B36" s="100">
        <v>43405</v>
      </c>
      <c r="C36" s="98" t="s">
        <v>34</v>
      </c>
      <c r="D36" s="98">
        <v>-185.36</v>
      </c>
      <c r="E36" s="98">
        <v>1515</v>
      </c>
      <c r="F36" s="98" t="s">
        <v>95</v>
      </c>
      <c r="N36" s="102"/>
      <c r="O36" s="102"/>
      <c r="P36" s="102"/>
      <c r="Q36" s="102"/>
      <c r="R36" s="102"/>
    </row>
    <row r="37" spans="1:18" x14ac:dyDescent="0.2">
      <c r="A37" s="106">
        <v>43466</v>
      </c>
      <c r="B37" s="100">
        <v>43405</v>
      </c>
      <c r="C37" s="98" t="s">
        <v>33</v>
      </c>
      <c r="D37" s="98">
        <v>-8.36</v>
      </c>
      <c r="E37" s="98">
        <v>68.33</v>
      </c>
      <c r="F37" s="98" t="s">
        <v>95</v>
      </c>
    </row>
    <row r="38" spans="1:18" x14ac:dyDescent="0.2">
      <c r="A38" s="106">
        <v>43466</v>
      </c>
      <c r="B38" s="100">
        <v>43221</v>
      </c>
      <c r="C38" s="98" t="s">
        <v>185</v>
      </c>
      <c r="D38" s="98">
        <v>1008.31</v>
      </c>
      <c r="E38" s="98">
        <v>22720</v>
      </c>
      <c r="F38" s="98" t="s">
        <v>95</v>
      </c>
    </row>
    <row r="39" spans="1:18" x14ac:dyDescent="0.2">
      <c r="A39" s="106">
        <v>43466</v>
      </c>
      <c r="B39" s="100">
        <v>43221</v>
      </c>
      <c r="C39" s="98" t="s">
        <v>186</v>
      </c>
      <c r="D39" s="98">
        <v>45.47</v>
      </c>
      <c r="E39" s="98">
        <v>1024.67</v>
      </c>
      <c r="F39" s="98" t="s">
        <v>95</v>
      </c>
    </row>
    <row r="40" spans="1:18" x14ac:dyDescent="0.2">
      <c r="A40" s="106">
        <v>43466</v>
      </c>
      <c r="B40" s="100">
        <v>43435</v>
      </c>
      <c r="C40" s="98" t="s">
        <v>34</v>
      </c>
      <c r="D40" s="98">
        <v>-175.49</v>
      </c>
      <c r="E40" s="98">
        <v>1908</v>
      </c>
      <c r="F40" s="98" t="s">
        <v>93</v>
      </c>
    </row>
    <row r="41" spans="1:18" x14ac:dyDescent="0.2">
      <c r="A41" s="106">
        <v>43466</v>
      </c>
      <c r="B41" s="100">
        <v>43435</v>
      </c>
      <c r="C41" s="98" t="s">
        <v>33</v>
      </c>
      <c r="D41" s="98">
        <v>-7.91</v>
      </c>
      <c r="E41" s="98">
        <v>86.05</v>
      </c>
      <c r="F41" s="98" t="s">
        <v>93</v>
      </c>
    </row>
    <row r="42" spans="1:18" x14ac:dyDescent="0.2">
      <c r="A42" s="106">
        <v>43466</v>
      </c>
      <c r="B42" s="100">
        <v>43405</v>
      </c>
      <c r="C42" s="98" t="s">
        <v>34</v>
      </c>
      <c r="D42" s="98">
        <v>-16.64</v>
      </c>
      <c r="E42" s="98">
        <v>136</v>
      </c>
      <c r="F42" s="98" t="s">
        <v>93</v>
      </c>
    </row>
    <row r="43" spans="1:18" x14ac:dyDescent="0.2">
      <c r="A43" s="106">
        <v>43466</v>
      </c>
      <c r="B43" s="100">
        <v>43405</v>
      </c>
      <c r="C43" s="98" t="s">
        <v>33</v>
      </c>
      <c r="D43" s="98">
        <v>-0.75</v>
      </c>
      <c r="E43" s="98">
        <v>6.14</v>
      </c>
      <c r="F43" s="98" t="s">
        <v>93</v>
      </c>
    </row>
    <row r="44" spans="1:18" x14ac:dyDescent="0.2">
      <c r="A44" s="106">
        <v>43466</v>
      </c>
      <c r="B44" s="100">
        <v>43221</v>
      </c>
      <c r="C44" s="98" t="s">
        <v>185</v>
      </c>
      <c r="D44" s="98">
        <v>90.72</v>
      </c>
      <c r="E44" s="98">
        <v>2044</v>
      </c>
      <c r="F44" s="98" t="s">
        <v>93</v>
      </c>
    </row>
    <row r="45" spans="1:18" x14ac:dyDescent="0.2">
      <c r="A45" s="106">
        <v>43466</v>
      </c>
      <c r="B45" s="100">
        <v>43221</v>
      </c>
      <c r="C45" s="98" t="s">
        <v>186</v>
      </c>
      <c r="D45" s="98">
        <v>4.09</v>
      </c>
      <c r="E45" s="98">
        <v>92.19</v>
      </c>
      <c r="F45" s="98" t="s">
        <v>93</v>
      </c>
    </row>
    <row r="46" spans="1:18" x14ac:dyDescent="0.2">
      <c r="A46" s="106">
        <v>43466</v>
      </c>
      <c r="B46" s="100">
        <v>43435</v>
      </c>
      <c r="C46" s="98" t="s">
        <v>34</v>
      </c>
      <c r="D46" s="98">
        <v>-3152.7</v>
      </c>
      <c r="E46" s="98">
        <v>34276</v>
      </c>
      <c r="F46" s="98" t="s">
        <v>77</v>
      </c>
    </row>
    <row r="47" spans="1:18" x14ac:dyDescent="0.2">
      <c r="A47" s="106">
        <v>43466</v>
      </c>
      <c r="B47" s="100">
        <v>43435</v>
      </c>
      <c r="C47" s="98" t="s">
        <v>33</v>
      </c>
      <c r="D47" s="98">
        <v>-133.99</v>
      </c>
      <c r="E47" s="98">
        <v>1456.75</v>
      </c>
      <c r="F47" s="98" t="s">
        <v>77</v>
      </c>
    </row>
    <row r="48" spans="1:18" x14ac:dyDescent="0.2">
      <c r="A48" s="106">
        <v>43466</v>
      </c>
      <c r="B48" s="100">
        <v>43221</v>
      </c>
      <c r="C48" s="98" t="s">
        <v>185</v>
      </c>
      <c r="D48" s="98">
        <v>1521.15</v>
      </c>
      <c r="E48" s="98">
        <v>34276</v>
      </c>
      <c r="F48" s="98" t="s">
        <v>77</v>
      </c>
    </row>
    <row r="49" spans="1:6" x14ac:dyDescent="0.2">
      <c r="A49" s="106">
        <v>43466</v>
      </c>
      <c r="B49" s="100">
        <v>43221</v>
      </c>
      <c r="C49" s="98" t="s">
        <v>186</v>
      </c>
      <c r="D49" s="98">
        <v>64.66</v>
      </c>
      <c r="E49" s="98">
        <v>1456.75</v>
      </c>
      <c r="F49" s="98" t="s">
        <v>77</v>
      </c>
    </row>
    <row r="50" spans="1:6" x14ac:dyDescent="0.2">
      <c r="A50" s="106">
        <v>43466</v>
      </c>
      <c r="B50" s="100">
        <v>43435</v>
      </c>
      <c r="C50" s="98" t="s">
        <v>36</v>
      </c>
      <c r="D50" s="98">
        <v>-5.7</v>
      </c>
      <c r="E50" s="98">
        <v>62</v>
      </c>
      <c r="F50" s="98" t="s">
        <v>101</v>
      </c>
    </row>
    <row r="51" spans="1:6" x14ac:dyDescent="0.2">
      <c r="A51" s="106">
        <v>43466</v>
      </c>
      <c r="B51" s="100">
        <v>43435</v>
      </c>
      <c r="C51" s="98" t="s">
        <v>35</v>
      </c>
      <c r="D51" s="98">
        <v>-0.24</v>
      </c>
      <c r="E51" s="98">
        <v>2.63</v>
      </c>
      <c r="F51" s="98" t="s">
        <v>101</v>
      </c>
    </row>
    <row r="52" spans="1:6" x14ac:dyDescent="0.2">
      <c r="A52" s="106">
        <v>43466</v>
      </c>
      <c r="B52" s="100">
        <v>43435</v>
      </c>
      <c r="C52" s="98" t="s">
        <v>34</v>
      </c>
      <c r="D52" s="98">
        <v>-160.88</v>
      </c>
      <c r="E52" s="98">
        <v>1749</v>
      </c>
      <c r="F52" s="98" t="s">
        <v>93</v>
      </c>
    </row>
    <row r="53" spans="1:6" x14ac:dyDescent="0.2">
      <c r="A53" s="106">
        <v>43466</v>
      </c>
      <c r="B53" s="100">
        <v>43435</v>
      </c>
      <c r="C53" s="98" t="s">
        <v>33</v>
      </c>
      <c r="D53" s="98">
        <v>-6.84</v>
      </c>
      <c r="E53" s="98">
        <v>74.33</v>
      </c>
      <c r="F53" s="98" t="s">
        <v>93</v>
      </c>
    </row>
    <row r="54" spans="1:6" x14ac:dyDescent="0.2">
      <c r="A54" s="106">
        <v>43466</v>
      </c>
      <c r="B54" s="100">
        <v>43221</v>
      </c>
      <c r="C54" s="98" t="s">
        <v>185</v>
      </c>
      <c r="D54" s="98">
        <v>77.599999999999994</v>
      </c>
      <c r="E54" s="98">
        <v>1749</v>
      </c>
      <c r="F54" s="98" t="s">
        <v>93</v>
      </c>
    </row>
    <row r="55" spans="1:6" x14ac:dyDescent="0.2">
      <c r="A55" s="106">
        <v>43466</v>
      </c>
      <c r="B55" s="100">
        <v>43221</v>
      </c>
      <c r="C55" s="98" t="s">
        <v>186</v>
      </c>
      <c r="D55" s="98">
        <v>3.31</v>
      </c>
      <c r="E55" s="98">
        <v>74.33</v>
      </c>
      <c r="F55" s="98" t="s">
        <v>93</v>
      </c>
    </row>
    <row r="56" spans="1:6" x14ac:dyDescent="0.2">
      <c r="A56" s="106">
        <v>43466</v>
      </c>
      <c r="B56" s="100">
        <v>43435</v>
      </c>
      <c r="C56" s="98" t="s">
        <v>34</v>
      </c>
      <c r="D56" s="98">
        <v>-24.93</v>
      </c>
      <c r="E56" s="98">
        <v>271</v>
      </c>
      <c r="F56" s="98" t="s">
        <v>93</v>
      </c>
    </row>
    <row r="57" spans="1:6" x14ac:dyDescent="0.2">
      <c r="A57" s="106">
        <v>43466</v>
      </c>
      <c r="B57" s="100">
        <v>43435</v>
      </c>
      <c r="C57" s="98" t="s">
        <v>33</v>
      </c>
      <c r="D57" s="98">
        <v>-1.06</v>
      </c>
      <c r="E57" s="98">
        <v>11.52</v>
      </c>
      <c r="F57" s="98" t="s">
        <v>93</v>
      </c>
    </row>
    <row r="58" spans="1:6" x14ac:dyDescent="0.2">
      <c r="A58" s="106">
        <v>43466</v>
      </c>
      <c r="B58" s="100">
        <v>43221</v>
      </c>
      <c r="C58" s="98" t="s">
        <v>185</v>
      </c>
      <c r="D58" s="98">
        <v>12.03</v>
      </c>
      <c r="E58" s="98">
        <v>271</v>
      </c>
      <c r="F58" s="98" t="s">
        <v>93</v>
      </c>
    </row>
    <row r="59" spans="1:6" x14ac:dyDescent="0.2">
      <c r="A59" s="106">
        <v>43466</v>
      </c>
      <c r="B59" s="100">
        <v>43221</v>
      </c>
      <c r="C59" s="98" t="s">
        <v>186</v>
      </c>
      <c r="D59" s="98">
        <v>0.51</v>
      </c>
      <c r="E59" s="98">
        <v>11.52</v>
      </c>
      <c r="F59" s="98" t="s">
        <v>93</v>
      </c>
    </row>
    <row r="60" spans="1:6" x14ac:dyDescent="0.2">
      <c r="A60" s="106">
        <v>43466</v>
      </c>
      <c r="B60" s="100">
        <v>43435</v>
      </c>
      <c r="C60" s="98" t="s">
        <v>34</v>
      </c>
      <c r="D60" s="98">
        <v>-19.78</v>
      </c>
      <c r="E60" s="98">
        <v>215</v>
      </c>
      <c r="F60" s="98" t="s">
        <v>92</v>
      </c>
    </row>
    <row r="61" spans="1:6" x14ac:dyDescent="0.2">
      <c r="A61" s="106">
        <v>43466</v>
      </c>
      <c r="B61" s="100">
        <v>43435</v>
      </c>
      <c r="C61" s="98" t="s">
        <v>33</v>
      </c>
      <c r="D61" s="98">
        <v>-0.83</v>
      </c>
      <c r="E61" s="98">
        <v>9.07</v>
      </c>
      <c r="F61" s="98" t="s">
        <v>92</v>
      </c>
    </row>
    <row r="62" spans="1:6" x14ac:dyDescent="0.2">
      <c r="A62" s="106">
        <v>43466</v>
      </c>
      <c r="B62" s="100">
        <v>43221</v>
      </c>
      <c r="C62" s="98" t="s">
        <v>185</v>
      </c>
      <c r="D62" s="98">
        <v>9.5399999999999991</v>
      </c>
      <c r="E62" s="98">
        <v>215</v>
      </c>
      <c r="F62" s="98" t="s">
        <v>92</v>
      </c>
    </row>
    <row r="63" spans="1:6" x14ac:dyDescent="0.2">
      <c r="A63" s="106">
        <v>43466</v>
      </c>
      <c r="B63" s="100">
        <v>43221</v>
      </c>
      <c r="C63" s="98" t="s">
        <v>186</v>
      </c>
      <c r="D63" s="98">
        <v>0.4</v>
      </c>
      <c r="E63" s="98">
        <v>9.07</v>
      </c>
      <c r="F63" s="98" t="s">
        <v>92</v>
      </c>
    </row>
    <row r="64" spans="1:6" x14ac:dyDescent="0.2">
      <c r="A64" s="106">
        <v>43466</v>
      </c>
      <c r="B64" s="100">
        <v>43313</v>
      </c>
      <c r="C64" s="98" t="s">
        <v>34</v>
      </c>
      <c r="D64" s="98">
        <v>-27.64</v>
      </c>
      <c r="E64" s="98">
        <v>354.87</v>
      </c>
      <c r="F64" s="98" t="s">
        <v>84</v>
      </c>
    </row>
    <row r="65" spans="1:6" x14ac:dyDescent="0.2">
      <c r="A65" s="106">
        <v>43466</v>
      </c>
      <c r="B65" s="100">
        <v>43313</v>
      </c>
      <c r="C65" s="98" t="s">
        <v>33</v>
      </c>
      <c r="D65" s="98">
        <v>-1.25</v>
      </c>
      <c r="E65" s="98">
        <v>16</v>
      </c>
      <c r="F65" s="98" t="s">
        <v>84</v>
      </c>
    </row>
    <row r="66" spans="1:6" x14ac:dyDescent="0.2">
      <c r="A66" s="106">
        <v>43466</v>
      </c>
      <c r="B66" s="100">
        <v>43282</v>
      </c>
      <c r="C66" s="98" t="s">
        <v>34</v>
      </c>
      <c r="D66" s="98">
        <v>-27.29</v>
      </c>
      <c r="E66" s="98">
        <v>321</v>
      </c>
      <c r="F66" s="98" t="s">
        <v>84</v>
      </c>
    </row>
    <row r="67" spans="1:6" x14ac:dyDescent="0.2">
      <c r="A67" s="106">
        <v>43466</v>
      </c>
      <c r="B67" s="100">
        <v>43282</v>
      </c>
      <c r="C67" s="98" t="s">
        <v>33</v>
      </c>
      <c r="D67" s="98">
        <v>-1.23</v>
      </c>
      <c r="E67" s="98">
        <v>14.48</v>
      </c>
      <c r="F67" s="98" t="s">
        <v>84</v>
      </c>
    </row>
    <row r="68" spans="1:6" x14ac:dyDescent="0.2">
      <c r="A68" s="106">
        <v>43374</v>
      </c>
      <c r="B68" s="100">
        <v>43374</v>
      </c>
      <c r="C68" s="98" t="s">
        <v>34</v>
      </c>
      <c r="D68" s="98">
        <v>-13.11</v>
      </c>
      <c r="E68" s="98">
        <v>147</v>
      </c>
      <c r="F68" s="98" t="s">
        <v>92</v>
      </c>
    </row>
    <row r="69" spans="1:6" x14ac:dyDescent="0.2">
      <c r="A69" s="106">
        <v>43374</v>
      </c>
      <c r="B69" s="100">
        <v>43374</v>
      </c>
      <c r="C69" s="98" t="s">
        <v>33</v>
      </c>
      <c r="D69" s="98">
        <v>-0.59</v>
      </c>
      <c r="E69" s="98">
        <v>6.63</v>
      </c>
      <c r="F69" s="98" t="s">
        <v>92</v>
      </c>
    </row>
    <row r="70" spans="1:6" x14ac:dyDescent="0.2">
      <c r="A70" s="106">
        <v>43374</v>
      </c>
      <c r="B70" s="100">
        <v>43374</v>
      </c>
      <c r="C70" s="98" t="s">
        <v>34</v>
      </c>
      <c r="D70" s="98">
        <v>-57.54</v>
      </c>
      <c r="E70" s="98">
        <v>644.99</v>
      </c>
      <c r="F70" s="98" t="s">
        <v>77</v>
      </c>
    </row>
    <row r="71" spans="1:6" x14ac:dyDescent="0.2">
      <c r="A71" s="106">
        <v>43374</v>
      </c>
      <c r="B71" s="100">
        <v>43374</v>
      </c>
      <c r="C71" s="98" t="s">
        <v>33</v>
      </c>
      <c r="D71" s="98">
        <v>-2.6</v>
      </c>
      <c r="E71" s="98">
        <v>29.09</v>
      </c>
      <c r="F71" s="98" t="s">
        <v>77</v>
      </c>
    </row>
    <row r="72" spans="1:6" x14ac:dyDescent="0.2">
      <c r="A72" s="106">
        <v>43405</v>
      </c>
      <c r="B72" s="100">
        <v>43374</v>
      </c>
      <c r="C72" s="98" t="s">
        <v>34</v>
      </c>
      <c r="D72" s="98">
        <v>-28729.59</v>
      </c>
      <c r="E72" s="98">
        <v>322043.82</v>
      </c>
      <c r="F72" s="98" t="s">
        <v>76</v>
      </c>
    </row>
    <row r="73" spans="1:6" x14ac:dyDescent="0.2">
      <c r="A73" s="106">
        <v>43405</v>
      </c>
      <c r="B73" s="100">
        <v>43374</v>
      </c>
      <c r="C73" s="98" t="s">
        <v>33</v>
      </c>
      <c r="D73" s="98">
        <v>-1295.55</v>
      </c>
      <c r="E73" s="98">
        <v>14524.22</v>
      </c>
      <c r="F73" s="98" t="s">
        <v>76</v>
      </c>
    </row>
    <row r="74" spans="1:6" x14ac:dyDescent="0.2">
      <c r="A74" s="106">
        <v>43405</v>
      </c>
      <c r="B74" s="100">
        <v>43344</v>
      </c>
      <c r="C74" s="98" t="s">
        <v>34</v>
      </c>
      <c r="D74" s="98">
        <v>-34880.33</v>
      </c>
      <c r="E74" s="98">
        <v>414058</v>
      </c>
      <c r="F74" s="98" t="s">
        <v>76</v>
      </c>
    </row>
    <row r="75" spans="1:6" x14ac:dyDescent="0.2">
      <c r="A75" s="106">
        <v>43405</v>
      </c>
      <c r="B75" s="100">
        <v>43344</v>
      </c>
      <c r="C75" s="98" t="s">
        <v>33</v>
      </c>
      <c r="D75" s="98">
        <v>-1573</v>
      </c>
      <c r="E75" s="98">
        <v>18674.12</v>
      </c>
      <c r="F75" s="98" t="s">
        <v>76</v>
      </c>
    </row>
    <row r="76" spans="1:6" x14ac:dyDescent="0.2">
      <c r="A76" s="106">
        <v>43405</v>
      </c>
      <c r="B76" s="100">
        <v>43221</v>
      </c>
      <c r="C76" s="98" t="s">
        <v>185</v>
      </c>
      <c r="D76" s="98">
        <v>32795.53</v>
      </c>
      <c r="E76" s="98">
        <v>738966.71</v>
      </c>
      <c r="F76" s="98" t="s">
        <v>76</v>
      </c>
    </row>
    <row r="77" spans="1:6" x14ac:dyDescent="0.2">
      <c r="A77" s="106">
        <v>43405</v>
      </c>
      <c r="B77" s="100">
        <v>43221</v>
      </c>
      <c r="C77" s="98" t="s">
        <v>186</v>
      </c>
      <c r="D77" s="98">
        <v>1479.12</v>
      </c>
      <c r="E77" s="98">
        <v>33327.480000000003</v>
      </c>
      <c r="F77" s="98" t="s">
        <v>76</v>
      </c>
    </row>
    <row r="78" spans="1:6" x14ac:dyDescent="0.2">
      <c r="A78" s="106">
        <v>43405</v>
      </c>
      <c r="B78" s="100">
        <v>43221</v>
      </c>
      <c r="C78" s="98" t="s">
        <v>168</v>
      </c>
      <c r="D78" s="98">
        <v>0</v>
      </c>
      <c r="E78" s="98">
        <v>738966.71</v>
      </c>
      <c r="F78" s="98" t="s">
        <v>76</v>
      </c>
    </row>
    <row r="79" spans="1:6" x14ac:dyDescent="0.2">
      <c r="A79" s="106">
        <v>43374</v>
      </c>
      <c r="B79" s="100">
        <v>43344</v>
      </c>
      <c r="C79" s="98" t="s">
        <v>34</v>
      </c>
      <c r="D79" s="98">
        <v>-809.97</v>
      </c>
      <c r="E79" s="98">
        <v>9615</v>
      </c>
      <c r="F79" s="98" t="s">
        <v>94</v>
      </c>
    </row>
    <row r="80" spans="1:6" x14ac:dyDescent="0.2">
      <c r="A80" s="106">
        <v>43374</v>
      </c>
      <c r="B80" s="100">
        <v>43344</v>
      </c>
      <c r="C80" s="98" t="s">
        <v>33</v>
      </c>
      <c r="D80" s="98">
        <v>-36.53</v>
      </c>
      <c r="E80" s="98">
        <v>433.64</v>
      </c>
      <c r="F80" s="98" t="s">
        <v>94</v>
      </c>
    </row>
    <row r="81" spans="1:6" x14ac:dyDescent="0.2">
      <c r="A81" s="106">
        <v>43374</v>
      </c>
      <c r="B81" s="100">
        <v>43344</v>
      </c>
      <c r="C81" s="98" t="s">
        <v>36</v>
      </c>
      <c r="D81" s="98">
        <v>-3.26</v>
      </c>
      <c r="E81" s="98">
        <v>38.64</v>
      </c>
      <c r="F81" s="98" t="s">
        <v>101</v>
      </c>
    </row>
    <row r="82" spans="1:6" x14ac:dyDescent="0.2">
      <c r="A82" s="106">
        <v>43374</v>
      </c>
      <c r="B82" s="100">
        <v>43344</v>
      </c>
      <c r="C82" s="98" t="s">
        <v>35</v>
      </c>
      <c r="D82" s="98">
        <v>-0.14000000000000001</v>
      </c>
      <c r="E82" s="98">
        <v>1.74</v>
      </c>
      <c r="F82" s="98" t="s">
        <v>101</v>
      </c>
    </row>
    <row r="83" spans="1:6" x14ac:dyDescent="0.2">
      <c r="A83" s="106">
        <v>43374</v>
      </c>
      <c r="B83" s="100">
        <v>43313</v>
      </c>
      <c r="C83" s="98" t="s">
        <v>36</v>
      </c>
      <c r="D83" s="98">
        <v>-0.46</v>
      </c>
      <c r="E83" s="98">
        <v>6</v>
      </c>
      <c r="F83" s="98" t="s">
        <v>101</v>
      </c>
    </row>
    <row r="84" spans="1:6" x14ac:dyDescent="0.2">
      <c r="A84" s="106">
        <v>43374</v>
      </c>
      <c r="B84" s="100">
        <v>43344</v>
      </c>
      <c r="C84" s="98" t="s">
        <v>223</v>
      </c>
      <c r="D84" s="98">
        <v>34.79</v>
      </c>
      <c r="E84" s="98">
        <v>-413</v>
      </c>
      <c r="F84" s="98" t="s">
        <v>167</v>
      </c>
    </row>
    <row r="85" spans="1:6" x14ac:dyDescent="0.2">
      <c r="A85" s="106">
        <v>43374</v>
      </c>
      <c r="B85" s="100">
        <v>43313</v>
      </c>
      <c r="C85" s="98" t="s">
        <v>223</v>
      </c>
      <c r="D85" s="98">
        <v>4.75</v>
      </c>
      <c r="E85" s="98">
        <v>-61</v>
      </c>
      <c r="F85" s="98" t="s">
        <v>167</v>
      </c>
    </row>
    <row r="86" spans="1:6" x14ac:dyDescent="0.2">
      <c r="A86" s="106">
        <v>43374</v>
      </c>
      <c r="B86" s="100">
        <v>43221</v>
      </c>
      <c r="C86" s="98" t="s">
        <v>187</v>
      </c>
      <c r="D86" s="98">
        <v>-21.04</v>
      </c>
      <c r="E86" s="98">
        <v>-474</v>
      </c>
      <c r="F86" s="98" t="s">
        <v>167</v>
      </c>
    </row>
    <row r="87" spans="1:6" x14ac:dyDescent="0.2">
      <c r="A87" s="106">
        <v>43374</v>
      </c>
      <c r="B87" s="100">
        <v>43221</v>
      </c>
      <c r="C87" s="98" t="s">
        <v>188</v>
      </c>
      <c r="D87" s="98">
        <v>0</v>
      </c>
      <c r="E87" s="98">
        <v>-474</v>
      </c>
      <c r="F87" s="98" t="s">
        <v>167</v>
      </c>
    </row>
    <row r="88" spans="1:6" x14ac:dyDescent="0.2">
      <c r="A88" s="106">
        <v>43374</v>
      </c>
      <c r="B88" s="100">
        <v>43344</v>
      </c>
      <c r="C88" s="98" t="s">
        <v>34</v>
      </c>
      <c r="D88" s="98">
        <v>-48.44</v>
      </c>
      <c r="E88" s="98">
        <v>575</v>
      </c>
      <c r="F88" s="98" t="s">
        <v>92</v>
      </c>
    </row>
    <row r="89" spans="1:6" x14ac:dyDescent="0.2">
      <c r="A89" s="106">
        <v>43374</v>
      </c>
      <c r="B89" s="100">
        <v>43344</v>
      </c>
      <c r="C89" s="98" t="s">
        <v>33</v>
      </c>
      <c r="D89" s="98">
        <v>-2.19</v>
      </c>
      <c r="E89" s="98">
        <v>25.93</v>
      </c>
      <c r="F89" s="98" t="s">
        <v>92</v>
      </c>
    </row>
    <row r="90" spans="1:6" x14ac:dyDescent="0.2">
      <c r="A90" s="106">
        <v>43374</v>
      </c>
      <c r="B90" s="100">
        <v>43313</v>
      </c>
      <c r="C90" s="98" t="s">
        <v>34</v>
      </c>
      <c r="D90" s="98">
        <v>-40.04</v>
      </c>
      <c r="E90" s="98">
        <v>514</v>
      </c>
      <c r="F90" s="98" t="s">
        <v>92</v>
      </c>
    </row>
    <row r="91" spans="1:6" x14ac:dyDescent="0.2">
      <c r="A91" s="106">
        <v>43374</v>
      </c>
      <c r="B91" s="100">
        <v>43313</v>
      </c>
      <c r="C91" s="98" t="s">
        <v>33</v>
      </c>
      <c r="D91" s="98">
        <v>-1.81</v>
      </c>
      <c r="E91" s="98">
        <v>23.18</v>
      </c>
      <c r="F91" s="98" t="s">
        <v>92</v>
      </c>
    </row>
    <row r="92" spans="1:6" x14ac:dyDescent="0.2">
      <c r="A92" s="106">
        <v>43374</v>
      </c>
      <c r="B92" s="100">
        <v>43344</v>
      </c>
      <c r="C92" s="98" t="s">
        <v>34</v>
      </c>
      <c r="D92" s="98">
        <v>-125.77</v>
      </c>
      <c r="E92" s="98">
        <v>1493.01</v>
      </c>
      <c r="F92" s="98" t="s">
        <v>77</v>
      </c>
    </row>
    <row r="93" spans="1:6" x14ac:dyDescent="0.2">
      <c r="A93" s="106">
        <v>43374</v>
      </c>
      <c r="B93" s="100">
        <v>43344</v>
      </c>
      <c r="C93" s="98" t="s">
        <v>33</v>
      </c>
      <c r="D93" s="98">
        <v>-5.68</v>
      </c>
      <c r="E93" s="98">
        <v>67.34</v>
      </c>
      <c r="F93" s="98" t="s">
        <v>77</v>
      </c>
    </row>
    <row r="94" spans="1:6" x14ac:dyDescent="0.2">
      <c r="A94" s="106">
        <v>43374</v>
      </c>
      <c r="B94" s="100">
        <v>43313</v>
      </c>
      <c r="C94" s="98" t="s">
        <v>34</v>
      </c>
      <c r="D94" s="98">
        <v>-161.02000000000001</v>
      </c>
      <c r="E94" s="98">
        <v>2067</v>
      </c>
      <c r="F94" s="98" t="s">
        <v>77</v>
      </c>
    </row>
    <row r="95" spans="1:6" x14ac:dyDescent="0.2">
      <c r="A95" s="106">
        <v>43374</v>
      </c>
      <c r="B95" s="100">
        <v>43313</v>
      </c>
      <c r="C95" s="98" t="s">
        <v>33</v>
      </c>
      <c r="D95" s="98">
        <v>-7.26</v>
      </c>
      <c r="E95" s="98">
        <v>93.23</v>
      </c>
      <c r="F95" s="98" t="s">
        <v>77</v>
      </c>
    </row>
    <row r="96" spans="1:6" x14ac:dyDescent="0.2">
      <c r="A96" s="106">
        <v>43374</v>
      </c>
      <c r="B96" s="100">
        <v>43313</v>
      </c>
      <c r="C96" s="98" t="s">
        <v>35</v>
      </c>
      <c r="D96" s="98">
        <v>-0.02</v>
      </c>
      <c r="E96" s="98">
        <v>0.28000000000000003</v>
      </c>
      <c r="F96" s="98" t="s">
        <v>101</v>
      </c>
    </row>
    <row r="97" spans="1:6" x14ac:dyDescent="0.2">
      <c r="A97" s="106">
        <v>43374</v>
      </c>
      <c r="B97" s="100">
        <v>43344</v>
      </c>
      <c r="C97" s="98" t="s">
        <v>34</v>
      </c>
      <c r="D97" s="98">
        <v>-20233.32</v>
      </c>
      <c r="E97" s="98">
        <v>240186.67</v>
      </c>
      <c r="F97" s="98" t="s">
        <v>76</v>
      </c>
    </row>
    <row r="98" spans="1:6" x14ac:dyDescent="0.2">
      <c r="A98" s="106">
        <v>43374</v>
      </c>
      <c r="B98" s="100">
        <v>43344</v>
      </c>
      <c r="C98" s="98" t="s">
        <v>33</v>
      </c>
      <c r="D98" s="98">
        <v>-912.47</v>
      </c>
      <c r="E98" s="98">
        <v>10832.45</v>
      </c>
      <c r="F98" s="98" t="s">
        <v>76</v>
      </c>
    </row>
    <row r="99" spans="1:6" x14ac:dyDescent="0.2">
      <c r="A99" s="106">
        <v>43374</v>
      </c>
      <c r="B99" s="100">
        <v>43313</v>
      </c>
      <c r="C99" s="98" t="s">
        <v>34</v>
      </c>
      <c r="D99" s="98">
        <v>-25683</v>
      </c>
      <c r="E99" s="98">
        <v>329689.87</v>
      </c>
      <c r="F99" s="98" t="s">
        <v>76</v>
      </c>
    </row>
    <row r="100" spans="1:6" x14ac:dyDescent="0.2">
      <c r="A100" s="106">
        <v>43374</v>
      </c>
      <c r="B100" s="100">
        <v>43313</v>
      </c>
      <c r="C100" s="98" t="s">
        <v>33</v>
      </c>
      <c r="D100" s="98">
        <v>-1158.31</v>
      </c>
      <c r="E100" s="98">
        <v>14868.91</v>
      </c>
      <c r="F100" s="98" t="s">
        <v>76</v>
      </c>
    </row>
    <row r="101" spans="1:6" x14ac:dyDescent="0.2">
      <c r="A101" s="106">
        <v>43374</v>
      </c>
      <c r="B101" s="100">
        <v>43221</v>
      </c>
      <c r="C101" s="98" t="s">
        <v>185</v>
      </c>
      <c r="D101" s="98">
        <v>25430.51</v>
      </c>
      <c r="E101" s="98">
        <v>573020.02</v>
      </c>
      <c r="F101" s="98" t="s">
        <v>76</v>
      </c>
    </row>
    <row r="102" spans="1:6" x14ac:dyDescent="0.2">
      <c r="A102" s="106">
        <v>43374</v>
      </c>
      <c r="B102" s="100">
        <v>43221</v>
      </c>
      <c r="C102" s="98" t="s">
        <v>186</v>
      </c>
      <c r="D102" s="98">
        <v>1146.96</v>
      </c>
      <c r="E102" s="98">
        <v>25843.25</v>
      </c>
      <c r="F102" s="98" t="s">
        <v>76</v>
      </c>
    </row>
    <row r="103" spans="1:6" x14ac:dyDescent="0.2">
      <c r="A103" s="106">
        <v>43374</v>
      </c>
      <c r="B103" s="100">
        <v>43221</v>
      </c>
      <c r="C103" s="98" t="s">
        <v>168</v>
      </c>
      <c r="D103" s="98">
        <v>0</v>
      </c>
      <c r="E103" s="98">
        <v>573020.02</v>
      </c>
      <c r="F103" s="98" t="s">
        <v>76</v>
      </c>
    </row>
    <row r="104" spans="1:6" x14ac:dyDescent="0.2">
      <c r="A104" s="106">
        <v>43374</v>
      </c>
      <c r="B104" s="100">
        <v>43374</v>
      </c>
      <c r="C104" s="98" t="s">
        <v>34</v>
      </c>
      <c r="D104" s="98">
        <v>-18275.650000000001</v>
      </c>
      <c r="E104" s="98">
        <v>204861.04</v>
      </c>
      <c r="F104" s="98" t="s">
        <v>77</v>
      </c>
    </row>
    <row r="105" spans="1:6" x14ac:dyDescent="0.2">
      <c r="A105" s="106">
        <v>43374</v>
      </c>
      <c r="B105" s="100">
        <v>43374</v>
      </c>
      <c r="C105" s="98" t="s">
        <v>33</v>
      </c>
      <c r="D105" s="98">
        <v>-824.28</v>
      </c>
      <c r="E105" s="98">
        <v>9239.19</v>
      </c>
      <c r="F105" s="98" t="s">
        <v>77</v>
      </c>
    </row>
    <row r="106" spans="1:6" x14ac:dyDescent="0.2">
      <c r="A106" s="106">
        <v>43374</v>
      </c>
      <c r="B106" s="100">
        <v>43344</v>
      </c>
      <c r="C106" s="98" t="s">
        <v>34</v>
      </c>
      <c r="D106" s="98">
        <v>-25886.51</v>
      </c>
      <c r="E106" s="98">
        <v>307295</v>
      </c>
      <c r="F106" s="98" t="s">
        <v>77</v>
      </c>
    </row>
    <row r="107" spans="1:6" x14ac:dyDescent="0.2">
      <c r="A107" s="106">
        <v>43374</v>
      </c>
      <c r="B107" s="100">
        <v>43344</v>
      </c>
      <c r="C107" s="98" t="s">
        <v>33</v>
      </c>
      <c r="D107" s="98">
        <v>-1167.45</v>
      </c>
      <c r="E107" s="98">
        <v>13858.98</v>
      </c>
      <c r="F107" s="98" t="s">
        <v>77</v>
      </c>
    </row>
    <row r="108" spans="1:6" x14ac:dyDescent="0.2">
      <c r="A108" s="106">
        <v>43374</v>
      </c>
      <c r="B108" s="100">
        <v>43374</v>
      </c>
      <c r="C108" s="98" t="s">
        <v>34</v>
      </c>
      <c r="D108" s="98">
        <v>-148.03</v>
      </c>
      <c r="E108" s="98">
        <v>1659.48</v>
      </c>
      <c r="F108" s="98" t="s">
        <v>76</v>
      </c>
    </row>
    <row r="109" spans="1:6" x14ac:dyDescent="0.2">
      <c r="A109" s="106">
        <v>43374</v>
      </c>
      <c r="B109" s="100">
        <v>43374</v>
      </c>
      <c r="C109" s="98" t="s">
        <v>33</v>
      </c>
      <c r="D109" s="98">
        <v>-6.68</v>
      </c>
      <c r="E109" s="98">
        <v>74.83</v>
      </c>
      <c r="F109" s="98" t="s">
        <v>76</v>
      </c>
    </row>
    <row r="110" spans="1:6" x14ac:dyDescent="0.2">
      <c r="A110" s="106">
        <v>43374</v>
      </c>
      <c r="B110" s="100">
        <v>43374</v>
      </c>
      <c r="C110" s="98" t="s">
        <v>34</v>
      </c>
      <c r="D110" s="98">
        <v>-17.57</v>
      </c>
      <c r="E110" s="98">
        <v>197.01</v>
      </c>
      <c r="F110" s="98" t="s">
        <v>76</v>
      </c>
    </row>
    <row r="111" spans="1:6" x14ac:dyDescent="0.2">
      <c r="A111" s="106">
        <v>43374</v>
      </c>
      <c r="B111" s="100">
        <v>43374</v>
      </c>
      <c r="C111" s="98" t="s">
        <v>33</v>
      </c>
      <c r="D111" s="98">
        <v>-0.79</v>
      </c>
      <c r="E111" s="98">
        <v>8.8800000000000008</v>
      </c>
      <c r="F111" s="98" t="s">
        <v>76</v>
      </c>
    </row>
    <row r="112" spans="1:6" x14ac:dyDescent="0.2">
      <c r="A112" s="106">
        <v>43374</v>
      </c>
      <c r="B112" s="100">
        <v>43374</v>
      </c>
      <c r="C112" s="98" t="s">
        <v>34</v>
      </c>
      <c r="D112" s="98">
        <v>-94.85</v>
      </c>
      <c r="E112" s="98">
        <v>1063</v>
      </c>
      <c r="F112" s="98" t="s">
        <v>76</v>
      </c>
    </row>
    <row r="113" spans="1:6" x14ac:dyDescent="0.2">
      <c r="A113" s="106">
        <v>43374</v>
      </c>
      <c r="B113" s="100">
        <v>43374</v>
      </c>
      <c r="C113" s="98" t="s">
        <v>33</v>
      </c>
      <c r="D113" s="98">
        <v>-4.29</v>
      </c>
      <c r="E113" s="98">
        <v>47.95</v>
      </c>
      <c r="F113" s="98" t="s">
        <v>76</v>
      </c>
    </row>
    <row r="114" spans="1:6" x14ac:dyDescent="0.2">
      <c r="A114" s="106">
        <v>43374</v>
      </c>
      <c r="B114" s="100">
        <v>43374</v>
      </c>
      <c r="C114" s="98" t="s">
        <v>34</v>
      </c>
      <c r="D114" s="98">
        <v>-75.89</v>
      </c>
      <c r="E114" s="98">
        <v>850.83</v>
      </c>
      <c r="F114" s="98" t="s">
        <v>76</v>
      </c>
    </row>
    <row r="115" spans="1:6" x14ac:dyDescent="0.2">
      <c r="A115" s="106">
        <v>43374</v>
      </c>
      <c r="B115" s="100">
        <v>43374</v>
      </c>
      <c r="C115" s="98" t="s">
        <v>33</v>
      </c>
      <c r="D115" s="98">
        <v>-3.42</v>
      </c>
      <c r="E115" s="98">
        <v>38.380000000000003</v>
      </c>
      <c r="F115" s="98" t="s">
        <v>76</v>
      </c>
    </row>
    <row r="116" spans="1:6" x14ac:dyDescent="0.2">
      <c r="A116" s="106">
        <v>43374</v>
      </c>
      <c r="B116" s="100">
        <v>43374</v>
      </c>
      <c r="C116" s="98" t="s">
        <v>34</v>
      </c>
      <c r="D116" s="98">
        <v>-75.92</v>
      </c>
      <c r="E116" s="98">
        <v>851.03</v>
      </c>
      <c r="F116" s="98" t="s">
        <v>76</v>
      </c>
    </row>
    <row r="117" spans="1:6" x14ac:dyDescent="0.2">
      <c r="A117" s="106">
        <v>43374</v>
      </c>
      <c r="B117" s="100">
        <v>43374</v>
      </c>
      <c r="C117" s="98" t="s">
        <v>33</v>
      </c>
      <c r="D117" s="98">
        <v>-3.43</v>
      </c>
      <c r="E117" s="98">
        <v>38.380000000000003</v>
      </c>
      <c r="F117" s="98" t="s">
        <v>76</v>
      </c>
    </row>
    <row r="118" spans="1:6" x14ac:dyDescent="0.2">
      <c r="A118" s="106">
        <v>43374</v>
      </c>
      <c r="B118" s="100">
        <v>43374</v>
      </c>
      <c r="C118" s="98" t="s">
        <v>34</v>
      </c>
      <c r="D118" s="98">
        <v>-6001.8</v>
      </c>
      <c r="E118" s="98">
        <v>67276.5</v>
      </c>
      <c r="F118" s="98" t="s">
        <v>76</v>
      </c>
    </row>
    <row r="119" spans="1:6" x14ac:dyDescent="0.2">
      <c r="A119" s="106">
        <v>43374</v>
      </c>
      <c r="B119" s="100">
        <v>43374</v>
      </c>
      <c r="C119" s="98" t="s">
        <v>33</v>
      </c>
      <c r="D119" s="98">
        <v>-270.68</v>
      </c>
      <c r="E119" s="98">
        <v>3034.15</v>
      </c>
      <c r="F119" s="98" t="s">
        <v>76</v>
      </c>
    </row>
    <row r="120" spans="1:6" x14ac:dyDescent="0.2">
      <c r="A120" s="106">
        <v>43374</v>
      </c>
      <c r="B120" s="100">
        <v>43374</v>
      </c>
      <c r="C120" s="98" t="s">
        <v>34</v>
      </c>
      <c r="D120" s="98">
        <v>-10409.799999999999</v>
      </c>
      <c r="E120" s="98">
        <v>116688.33</v>
      </c>
      <c r="F120" s="98" t="s">
        <v>76</v>
      </c>
    </row>
    <row r="121" spans="1:6" x14ac:dyDescent="0.2">
      <c r="A121" s="106">
        <v>43374</v>
      </c>
      <c r="B121" s="100">
        <v>43374</v>
      </c>
      <c r="C121" s="98" t="s">
        <v>33</v>
      </c>
      <c r="D121" s="98">
        <v>-469.51</v>
      </c>
      <c r="E121" s="98">
        <v>5262.59</v>
      </c>
      <c r="F121" s="98" t="s">
        <v>76</v>
      </c>
    </row>
    <row r="122" spans="1:6" x14ac:dyDescent="0.2">
      <c r="A122" s="106">
        <v>43374</v>
      </c>
      <c r="B122" s="100">
        <v>43344</v>
      </c>
      <c r="C122" s="98" t="s">
        <v>34</v>
      </c>
      <c r="D122" s="98">
        <v>-414.63</v>
      </c>
      <c r="E122" s="98">
        <v>4922</v>
      </c>
      <c r="F122" s="98" t="s">
        <v>88</v>
      </c>
    </row>
    <row r="123" spans="1:6" x14ac:dyDescent="0.2">
      <c r="A123" s="106">
        <v>43374</v>
      </c>
      <c r="B123" s="100">
        <v>43344</v>
      </c>
      <c r="C123" s="98" t="s">
        <v>33</v>
      </c>
      <c r="D123" s="98">
        <v>-18.71</v>
      </c>
      <c r="E123" s="98">
        <v>221.97</v>
      </c>
      <c r="F123" s="98" t="s">
        <v>88</v>
      </c>
    </row>
    <row r="124" spans="1:6" x14ac:dyDescent="0.2">
      <c r="A124" s="106">
        <v>43374</v>
      </c>
      <c r="B124" s="100">
        <v>43313</v>
      </c>
      <c r="C124" s="98" t="s">
        <v>34</v>
      </c>
      <c r="D124" s="98">
        <v>-191.86</v>
      </c>
      <c r="E124" s="98">
        <v>2463</v>
      </c>
      <c r="F124" s="98" t="s">
        <v>88</v>
      </c>
    </row>
    <row r="125" spans="1:6" x14ac:dyDescent="0.2">
      <c r="A125" s="106">
        <v>43374</v>
      </c>
      <c r="B125" s="100">
        <v>43313</v>
      </c>
      <c r="C125" s="98" t="s">
        <v>33</v>
      </c>
      <c r="D125" s="98">
        <v>-8.66</v>
      </c>
      <c r="E125" s="98">
        <v>111.09</v>
      </c>
      <c r="F125" s="98" t="s">
        <v>88</v>
      </c>
    </row>
    <row r="126" spans="1:6" x14ac:dyDescent="0.2">
      <c r="A126" s="106">
        <v>43374</v>
      </c>
      <c r="B126" s="100">
        <v>43221</v>
      </c>
      <c r="C126" s="98" t="s">
        <v>168</v>
      </c>
      <c r="D126" s="98">
        <v>0</v>
      </c>
      <c r="E126" s="98">
        <v>7385</v>
      </c>
      <c r="F126" s="98" t="s">
        <v>88</v>
      </c>
    </row>
    <row r="127" spans="1:6" x14ac:dyDescent="0.2">
      <c r="A127" s="106">
        <v>43374</v>
      </c>
      <c r="B127" s="100">
        <v>43313</v>
      </c>
      <c r="C127" s="98" t="s">
        <v>34</v>
      </c>
      <c r="D127" s="98">
        <v>-111.01</v>
      </c>
      <c r="E127" s="98">
        <v>1425</v>
      </c>
      <c r="F127" s="98" t="s">
        <v>94</v>
      </c>
    </row>
    <row r="128" spans="1:6" x14ac:dyDescent="0.2">
      <c r="A128" s="106">
        <v>43374</v>
      </c>
      <c r="B128" s="100">
        <v>43313</v>
      </c>
      <c r="C128" s="98" t="s">
        <v>33</v>
      </c>
      <c r="D128" s="98">
        <v>-5.01</v>
      </c>
      <c r="E128" s="98">
        <v>64.27</v>
      </c>
      <c r="F128" s="98" t="s">
        <v>94</v>
      </c>
    </row>
    <row r="129" spans="1:6" x14ac:dyDescent="0.2">
      <c r="A129" s="106">
        <v>43374</v>
      </c>
      <c r="B129" s="100">
        <v>43221</v>
      </c>
      <c r="C129" s="98" t="s">
        <v>185</v>
      </c>
      <c r="D129" s="98">
        <v>489.96</v>
      </c>
      <c r="E129" s="98">
        <v>11040</v>
      </c>
      <c r="F129" s="98" t="s">
        <v>94</v>
      </c>
    </row>
    <row r="130" spans="1:6" x14ac:dyDescent="0.2">
      <c r="A130" s="106">
        <v>43374</v>
      </c>
      <c r="B130" s="100">
        <v>43221</v>
      </c>
      <c r="C130" s="98" t="s">
        <v>186</v>
      </c>
      <c r="D130" s="98">
        <v>22.1</v>
      </c>
      <c r="E130" s="98">
        <v>497.9</v>
      </c>
      <c r="F130" s="98" t="s">
        <v>94</v>
      </c>
    </row>
    <row r="131" spans="1:6" x14ac:dyDescent="0.2">
      <c r="A131" s="106">
        <v>43344</v>
      </c>
      <c r="B131" s="100">
        <v>43221</v>
      </c>
      <c r="C131" s="98" t="s">
        <v>168</v>
      </c>
      <c r="D131" s="98">
        <v>0</v>
      </c>
      <c r="E131" s="98">
        <v>7542</v>
      </c>
      <c r="F131" s="98" t="s">
        <v>93</v>
      </c>
    </row>
    <row r="132" spans="1:6" x14ac:dyDescent="0.2">
      <c r="A132" s="106">
        <v>43344</v>
      </c>
      <c r="B132" s="100">
        <v>43221</v>
      </c>
      <c r="C132" s="98" t="s">
        <v>185</v>
      </c>
      <c r="D132" s="98">
        <v>334.81</v>
      </c>
      <c r="E132" s="98">
        <v>7542</v>
      </c>
      <c r="F132" s="98" t="s">
        <v>93</v>
      </c>
    </row>
    <row r="133" spans="1:6" x14ac:dyDescent="0.2">
      <c r="A133" s="106">
        <v>43344</v>
      </c>
      <c r="B133" s="100">
        <v>43221</v>
      </c>
      <c r="C133" s="98" t="s">
        <v>186</v>
      </c>
      <c r="D133" s="98">
        <v>15.1</v>
      </c>
      <c r="E133" s="98">
        <v>340.09</v>
      </c>
      <c r="F133" s="98" t="s">
        <v>93</v>
      </c>
    </row>
    <row r="134" spans="1:6" x14ac:dyDescent="0.2">
      <c r="A134" s="106">
        <v>43344</v>
      </c>
      <c r="B134" s="100">
        <v>43221</v>
      </c>
      <c r="C134" s="98" t="s">
        <v>185</v>
      </c>
      <c r="D134" s="98">
        <v>1817.06</v>
      </c>
      <c r="E134" s="98">
        <v>40943.269999999997</v>
      </c>
      <c r="F134" s="98" t="s">
        <v>77</v>
      </c>
    </row>
    <row r="135" spans="1:6" x14ac:dyDescent="0.2">
      <c r="A135" s="106">
        <v>43344</v>
      </c>
      <c r="B135" s="100">
        <v>43221</v>
      </c>
      <c r="C135" s="98" t="s">
        <v>186</v>
      </c>
      <c r="D135" s="98">
        <v>81.95</v>
      </c>
      <c r="E135" s="98">
        <v>1846.54</v>
      </c>
      <c r="F135" s="98" t="s">
        <v>77</v>
      </c>
    </row>
    <row r="136" spans="1:6" x14ac:dyDescent="0.2">
      <c r="A136" s="106">
        <v>43344</v>
      </c>
      <c r="B136" s="100">
        <v>43221</v>
      </c>
      <c r="C136" s="98" t="s">
        <v>168</v>
      </c>
      <c r="D136" s="98">
        <v>0</v>
      </c>
      <c r="E136" s="98">
        <v>40943.269999999997</v>
      </c>
      <c r="F136" s="98" t="s">
        <v>77</v>
      </c>
    </row>
    <row r="137" spans="1:6" x14ac:dyDescent="0.2">
      <c r="A137" s="106">
        <v>43344</v>
      </c>
      <c r="B137" s="100">
        <v>43344</v>
      </c>
      <c r="C137" s="98" t="s">
        <v>36</v>
      </c>
      <c r="D137" s="98">
        <v>-2.2799999999999998</v>
      </c>
      <c r="E137" s="98">
        <v>27.02</v>
      </c>
      <c r="F137" s="98" t="s">
        <v>101</v>
      </c>
    </row>
    <row r="138" spans="1:6" x14ac:dyDescent="0.2">
      <c r="A138" s="106">
        <v>43344</v>
      </c>
      <c r="B138" s="100">
        <v>43344</v>
      </c>
      <c r="C138" s="98" t="s">
        <v>35</v>
      </c>
      <c r="D138" s="98">
        <v>-0.1</v>
      </c>
      <c r="E138" s="98">
        <v>1.22</v>
      </c>
      <c r="F138" s="98" t="s">
        <v>101</v>
      </c>
    </row>
    <row r="139" spans="1:6" x14ac:dyDescent="0.2">
      <c r="A139" s="106">
        <v>43344</v>
      </c>
      <c r="B139" s="100">
        <v>43313</v>
      </c>
      <c r="C139" s="98" t="s">
        <v>36</v>
      </c>
      <c r="D139" s="98">
        <v>-6.15</v>
      </c>
      <c r="E139" s="98">
        <v>79</v>
      </c>
      <c r="F139" s="98" t="s">
        <v>101</v>
      </c>
    </row>
    <row r="140" spans="1:6" x14ac:dyDescent="0.2">
      <c r="A140" s="106">
        <v>43344</v>
      </c>
      <c r="B140" s="100">
        <v>43313</v>
      </c>
      <c r="C140" s="98" t="s">
        <v>35</v>
      </c>
      <c r="D140" s="98">
        <v>-0.28000000000000003</v>
      </c>
      <c r="E140" s="98">
        <v>3.56</v>
      </c>
      <c r="F140" s="98" t="s">
        <v>101</v>
      </c>
    </row>
    <row r="141" spans="1:6" x14ac:dyDescent="0.2">
      <c r="A141" s="106">
        <v>43344</v>
      </c>
      <c r="B141" s="100">
        <v>43344</v>
      </c>
      <c r="C141" s="98" t="s">
        <v>34</v>
      </c>
      <c r="D141" s="98">
        <v>-240</v>
      </c>
      <c r="E141" s="98">
        <v>2849</v>
      </c>
      <c r="F141" s="98" t="s">
        <v>95</v>
      </c>
    </row>
    <row r="142" spans="1:6" x14ac:dyDescent="0.2">
      <c r="A142" s="106">
        <v>43344</v>
      </c>
      <c r="B142" s="100">
        <v>43344</v>
      </c>
      <c r="C142" s="98" t="s">
        <v>33</v>
      </c>
      <c r="D142" s="98">
        <v>-10.82</v>
      </c>
      <c r="E142" s="98">
        <v>128.49</v>
      </c>
      <c r="F142" s="98" t="s">
        <v>95</v>
      </c>
    </row>
    <row r="143" spans="1:6" x14ac:dyDescent="0.2">
      <c r="A143" s="106">
        <v>43344</v>
      </c>
      <c r="B143" s="100">
        <v>43313</v>
      </c>
      <c r="C143" s="98" t="s">
        <v>34</v>
      </c>
      <c r="D143" s="98">
        <v>-638.08000000000004</v>
      </c>
      <c r="E143" s="98">
        <v>8191</v>
      </c>
      <c r="F143" s="98" t="s">
        <v>95</v>
      </c>
    </row>
    <row r="144" spans="1:6" x14ac:dyDescent="0.2">
      <c r="A144" s="106">
        <v>43344</v>
      </c>
      <c r="B144" s="100">
        <v>43313</v>
      </c>
      <c r="C144" s="98" t="s">
        <v>33</v>
      </c>
      <c r="D144" s="98">
        <v>-28.78</v>
      </c>
      <c r="E144" s="98">
        <v>369.41</v>
      </c>
      <c r="F144" s="98" t="s">
        <v>95</v>
      </c>
    </row>
    <row r="145" spans="1:6" x14ac:dyDescent="0.2">
      <c r="A145" s="106">
        <v>43344</v>
      </c>
      <c r="B145" s="100">
        <v>43221</v>
      </c>
      <c r="C145" s="98" t="s">
        <v>185</v>
      </c>
      <c r="D145" s="98">
        <v>489.96</v>
      </c>
      <c r="E145" s="98">
        <v>11040</v>
      </c>
      <c r="F145" s="98" t="s">
        <v>95</v>
      </c>
    </row>
    <row r="146" spans="1:6" x14ac:dyDescent="0.2">
      <c r="A146" s="106">
        <v>43344</v>
      </c>
      <c r="B146" s="100">
        <v>43221</v>
      </c>
      <c r="C146" s="98" t="s">
        <v>186</v>
      </c>
      <c r="D146" s="98">
        <v>22.1</v>
      </c>
      <c r="E146" s="98">
        <v>497.9</v>
      </c>
      <c r="F146" s="98" t="s">
        <v>95</v>
      </c>
    </row>
    <row r="147" spans="1:6" x14ac:dyDescent="0.2">
      <c r="A147" s="106">
        <v>43405</v>
      </c>
      <c r="B147" s="100">
        <v>43344</v>
      </c>
      <c r="C147" s="98" t="s">
        <v>34</v>
      </c>
      <c r="D147" s="98">
        <v>-177.48</v>
      </c>
      <c r="E147" s="98">
        <v>2107</v>
      </c>
      <c r="F147" s="98" t="s">
        <v>72</v>
      </c>
    </row>
    <row r="148" spans="1:6" x14ac:dyDescent="0.2">
      <c r="A148" s="106">
        <v>43405</v>
      </c>
      <c r="B148" s="100">
        <v>43344</v>
      </c>
      <c r="C148" s="98" t="s">
        <v>33</v>
      </c>
      <c r="D148" s="98">
        <v>-8.02</v>
      </c>
      <c r="E148" s="98">
        <v>95.03</v>
      </c>
      <c r="F148" s="98" t="s">
        <v>72</v>
      </c>
    </row>
    <row r="149" spans="1:6" x14ac:dyDescent="0.2">
      <c r="A149" s="106">
        <v>43405</v>
      </c>
      <c r="B149" s="100">
        <v>43374</v>
      </c>
      <c r="C149" s="98" t="s">
        <v>34</v>
      </c>
      <c r="D149" s="98">
        <v>-5983.14</v>
      </c>
      <c r="E149" s="98">
        <v>67068</v>
      </c>
      <c r="F149" s="98" t="s">
        <v>95</v>
      </c>
    </row>
    <row r="150" spans="1:6" x14ac:dyDescent="0.2">
      <c r="A150" s="106">
        <v>43405</v>
      </c>
      <c r="B150" s="100">
        <v>43374</v>
      </c>
      <c r="C150" s="98" t="s">
        <v>33</v>
      </c>
      <c r="D150" s="98">
        <v>-269.83999999999997</v>
      </c>
      <c r="E150" s="98">
        <v>3024.76</v>
      </c>
      <c r="F150" s="98" t="s">
        <v>95</v>
      </c>
    </row>
    <row r="151" spans="1:6" x14ac:dyDescent="0.2">
      <c r="A151" s="106">
        <v>43405</v>
      </c>
      <c r="B151" s="100">
        <v>43344</v>
      </c>
      <c r="C151" s="98" t="s">
        <v>34</v>
      </c>
      <c r="D151" s="98">
        <v>-627.75</v>
      </c>
      <c r="E151" s="98">
        <v>7452</v>
      </c>
      <c r="F151" s="98" t="s">
        <v>95</v>
      </c>
    </row>
    <row r="152" spans="1:6" x14ac:dyDescent="0.2">
      <c r="A152" s="106">
        <v>43405</v>
      </c>
      <c r="B152" s="100">
        <v>43344</v>
      </c>
      <c r="C152" s="98" t="s">
        <v>33</v>
      </c>
      <c r="D152" s="98">
        <v>-28.3</v>
      </c>
      <c r="E152" s="98">
        <v>336.09</v>
      </c>
      <c r="F152" s="98" t="s">
        <v>95</v>
      </c>
    </row>
    <row r="153" spans="1:6" x14ac:dyDescent="0.2">
      <c r="A153" s="106">
        <v>43405</v>
      </c>
      <c r="B153" s="100">
        <v>43221</v>
      </c>
      <c r="C153" s="98" t="s">
        <v>185</v>
      </c>
      <c r="D153" s="98">
        <v>3307.19</v>
      </c>
      <c r="E153" s="98">
        <v>74520</v>
      </c>
      <c r="F153" s="98" t="s">
        <v>95</v>
      </c>
    </row>
    <row r="154" spans="1:6" x14ac:dyDescent="0.2">
      <c r="A154" s="106">
        <v>43405</v>
      </c>
      <c r="B154" s="100">
        <v>43221</v>
      </c>
      <c r="C154" s="98" t="s">
        <v>186</v>
      </c>
      <c r="D154" s="98">
        <v>149.15</v>
      </c>
      <c r="E154" s="98">
        <v>3360.85</v>
      </c>
      <c r="F154" s="98" t="s">
        <v>95</v>
      </c>
    </row>
    <row r="155" spans="1:6" x14ac:dyDescent="0.2">
      <c r="A155" s="106">
        <v>43405</v>
      </c>
      <c r="B155" s="100">
        <v>43405</v>
      </c>
      <c r="C155" s="98" t="s">
        <v>36</v>
      </c>
      <c r="D155" s="98">
        <v>-0.05</v>
      </c>
      <c r="E155" s="98">
        <v>0.4</v>
      </c>
      <c r="F155" s="98" t="s">
        <v>102</v>
      </c>
    </row>
    <row r="156" spans="1:6" x14ac:dyDescent="0.2">
      <c r="A156" s="106">
        <v>43405</v>
      </c>
      <c r="B156" s="100">
        <v>43405</v>
      </c>
      <c r="C156" s="98" t="s">
        <v>35</v>
      </c>
      <c r="D156" s="98">
        <v>0</v>
      </c>
      <c r="E156" s="98">
        <v>0.02</v>
      </c>
      <c r="F156" s="98" t="s">
        <v>102</v>
      </c>
    </row>
    <row r="157" spans="1:6" x14ac:dyDescent="0.2">
      <c r="A157" s="106">
        <v>43405</v>
      </c>
      <c r="B157" s="100">
        <v>43374</v>
      </c>
      <c r="C157" s="98" t="s">
        <v>36</v>
      </c>
      <c r="D157" s="98">
        <v>-6.6</v>
      </c>
      <c r="E157" s="98">
        <v>74</v>
      </c>
      <c r="F157" s="98" t="s">
        <v>102</v>
      </c>
    </row>
    <row r="158" spans="1:6" x14ac:dyDescent="0.2">
      <c r="A158" s="106">
        <v>43405</v>
      </c>
      <c r="B158" s="100">
        <v>43374</v>
      </c>
      <c r="C158" s="98" t="s">
        <v>35</v>
      </c>
      <c r="D158" s="98">
        <v>-0.3</v>
      </c>
      <c r="E158" s="98">
        <v>3.34</v>
      </c>
      <c r="F158" s="98" t="s">
        <v>102</v>
      </c>
    </row>
    <row r="159" spans="1:6" x14ac:dyDescent="0.2">
      <c r="A159" s="106">
        <v>43344</v>
      </c>
      <c r="B159" s="100">
        <v>43344</v>
      </c>
      <c r="C159" s="98" t="s">
        <v>34</v>
      </c>
      <c r="D159" s="98">
        <v>-6.82</v>
      </c>
      <c r="E159" s="98">
        <v>81</v>
      </c>
      <c r="F159" s="98" t="s">
        <v>93</v>
      </c>
    </row>
    <row r="160" spans="1:6" x14ac:dyDescent="0.2">
      <c r="A160" s="106">
        <v>43344</v>
      </c>
      <c r="B160" s="100">
        <v>43344</v>
      </c>
      <c r="C160" s="98" t="s">
        <v>33</v>
      </c>
      <c r="D160" s="98">
        <v>-0.31</v>
      </c>
      <c r="E160" s="98">
        <v>3.65</v>
      </c>
      <c r="F160" s="98" t="s">
        <v>93</v>
      </c>
    </row>
    <row r="161" spans="1:6" x14ac:dyDescent="0.2">
      <c r="A161" s="106">
        <v>43344</v>
      </c>
      <c r="B161" s="100">
        <v>43313</v>
      </c>
      <c r="C161" s="98" t="s">
        <v>34</v>
      </c>
      <c r="D161" s="98">
        <v>-9.89</v>
      </c>
      <c r="E161" s="98">
        <v>127</v>
      </c>
      <c r="F161" s="98" t="s">
        <v>93</v>
      </c>
    </row>
    <row r="162" spans="1:6" x14ac:dyDescent="0.2">
      <c r="A162" s="106">
        <v>43344</v>
      </c>
      <c r="B162" s="100">
        <v>43313</v>
      </c>
      <c r="C162" s="98" t="s">
        <v>33</v>
      </c>
      <c r="D162" s="98">
        <v>-0.45</v>
      </c>
      <c r="E162" s="98">
        <v>5.73</v>
      </c>
      <c r="F162" s="98" t="s">
        <v>93</v>
      </c>
    </row>
    <row r="163" spans="1:6" x14ac:dyDescent="0.2">
      <c r="A163" s="106">
        <v>43344</v>
      </c>
      <c r="B163" s="100">
        <v>43221</v>
      </c>
      <c r="C163" s="98" t="s">
        <v>168</v>
      </c>
      <c r="D163" s="98">
        <v>0</v>
      </c>
      <c r="E163" s="98">
        <v>208</v>
      </c>
      <c r="F163" s="98" t="s">
        <v>93</v>
      </c>
    </row>
    <row r="164" spans="1:6" x14ac:dyDescent="0.2">
      <c r="A164" s="106">
        <v>43344</v>
      </c>
      <c r="B164" s="100">
        <v>43221</v>
      </c>
      <c r="C164" s="98" t="s">
        <v>185</v>
      </c>
      <c r="D164" s="98">
        <v>9.23</v>
      </c>
      <c r="E164" s="98">
        <v>208</v>
      </c>
      <c r="F164" s="98" t="s">
        <v>93</v>
      </c>
    </row>
    <row r="165" spans="1:6" x14ac:dyDescent="0.2">
      <c r="A165" s="106">
        <v>43344</v>
      </c>
      <c r="B165" s="100">
        <v>43221</v>
      </c>
      <c r="C165" s="98" t="s">
        <v>186</v>
      </c>
      <c r="D165" s="98">
        <v>0.42</v>
      </c>
      <c r="E165" s="98">
        <v>9.3800000000000008</v>
      </c>
      <c r="F165" s="98" t="s">
        <v>93</v>
      </c>
    </row>
    <row r="166" spans="1:6" x14ac:dyDescent="0.2">
      <c r="A166" s="106">
        <v>43344</v>
      </c>
      <c r="B166" s="100">
        <v>43344</v>
      </c>
      <c r="C166" s="98" t="s">
        <v>34</v>
      </c>
      <c r="D166" s="98">
        <v>-10.19</v>
      </c>
      <c r="E166" s="98">
        <v>121</v>
      </c>
      <c r="F166" s="98" t="s">
        <v>92</v>
      </c>
    </row>
    <row r="167" spans="1:6" x14ac:dyDescent="0.2">
      <c r="A167" s="106">
        <v>43344</v>
      </c>
      <c r="B167" s="100">
        <v>43344</v>
      </c>
      <c r="C167" s="98" t="s">
        <v>33</v>
      </c>
      <c r="D167" s="98">
        <v>-0.46</v>
      </c>
      <c r="E167" s="98">
        <v>5.46</v>
      </c>
      <c r="F167" s="98" t="s">
        <v>92</v>
      </c>
    </row>
    <row r="168" spans="1:6" x14ac:dyDescent="0.2">
      <c r="A168" s="106">
        <v>43344</v>
      </c>
      <c r="B168" s="100">
        <v>43313</v>
      </c>
      <c r="C168" s="98" t="s">
        <v>34</v>
      </c>
      <c r="D168" s="98">
        <v>-52.66</v>
      </c>
      <c r="E168" s="98">
        <v>676</v>
      </c>
      <c r="F168" s="98" t="s">
        <v>92</v>
      </c>
    </row>
    <row r="169" spans="1:6" x14ac:dyDescent="0.2">
      <c r="A169" s="106">
        <v>43344</v>
      </c>
      <c r="B169" s="100">
        <v>43313</v>
      </c>
      <c r="C169" s="98" t="s">
        <v>33</v>
      </c>
      <c r="D169" s="98">
        <v>-2.38</v>
      </c>
      <c r="E169" s="98">
        <v>30.49</v>
      </c>
      <c r="F169" s="98" t="s">
        <v>92</v>
      </c>
    </row>
    <row r="170" spans="1:6" x14ac:dyDescent="0.2">
      <c r="A170" s="106">
        <v>43344</v>
      </c>
      <c r="B170" s="100">
        <v>43221</v>
      </c>
      <c r="C170" s="98" t="s">
        <v>185</v>
      </c>
      <c r="D170" s="98">
        <v>35.369999999999997</v>
      </c>
      <c r="E170" s="98">
        <v>797</v>
      </c>
      <c r="F170" s="98" t="s">
        <v>92</v>
      </c>
    </row>
    <row r="171" spans="1:6" x14ac:dyDescent="0.2">
      <c r="A171" s="106">
        <v>43344</v>
      </c>
      <c r="B171" s="100">
        <v>43221</v>
      </c>
      <c r="C171" s="98" t="s">
        <v>186</v>
      </c>
      <c r="D171" s="98">
        <v>1.6</v>
      </c>
      <c r="E171" s="98">
        <v>35.94</v>
      </c>
      <c r="F171" s="98" t="s">
        <v>92</v>
      </c>
    </row>
    <row r="172" spans="1:6" x14ac:dyDescent="0.2">
      <c r="A172" s="106">
        <v>43344</v>
      </c>
      <c r="B172" s="100">
        <v>43221</v>
      </c>
      <c r="C172" s="98" t="s">
        <v>168</v>
      </c>
      <c r="D172" s="98">
        <v>0</v>
      </c>
      <c r="E172" s="98">
        <v>797</v>
      </c>
      <c r="F172" s="98" t="s">
        <v>92</v>
      </c>
    </row>
    <row r="173" spans="1:6" x14ac:dyDescent="0.2">
      <c r="A173" s="106">
        <v>43344</v>
      </c>
      <c r="B173" s="100">
        <v>43344</v>
      </c>
      <c r="C173" s="98" t="s">
        <v>36</v>
      </c>
      <c r="D173" s="98">
        <v>-34.14</v>
      </c>
      <c r="E173" s="98">
        <v>405.18</v>
      </c>
      <c r="F173" s="98" t="s">
        <v>101</v>
      </c>
    </row>
    <row r="174" spans="1:6" x14ac:dyDescent="0.2">
      <c r="A174" s="106">
        <v>43344</v>
      </c>
      <c r="B174" s="100">
        <v>43344</v>
      </c>
      <c r="C174" s="98" t="s">
        <v>35</v>
      </c>
      <c r="D174" s="98">
        <v>-1.55</v>
      </c>
      <c r="E174" s="98">
        <v>18.27</v>
      </c>
      <c r="F174" s="98" t="s">
        <v>101</v>
      </c>
    </row>
    <row r="175" spans="1:6" x14ac:dyDescent="0.2">
      <c r="A175" s="106">
        <v>43344</v>
      </c>
      <c r="B175" s="100">
        <v>43313</v>
      </c>
      <c r="C175" s="98" t="s">
        <v>36</v>
      </c>
      <c r="D175" s="98">
        <v>-50.02</v>
      </c>
      <c r="E175" s="98">
        <v>642</v>
      </c>
      <c r="F175" s="98" t="s">
        <v>101</v>
      </c>
    </row>
    <row r="176" spans="1:6" x14ac:dyDescent="0.2">
      <c r="A176" s="106">
        <v>43344</v>
      </c>
      <c r="B176" s="100">
        <v>43313</v>
      </c>
      <c r="C176" s="98" t="s">
        <v>35</v>
      </c>
      <c r="D176" s="98">
        <v>-2.27</v>
      </c>
      <c r="E176" s="98">
        <v>28.95</v>
      </c>
      <c r="F176" s="98" t="s">
        <v>101</v>
      </c>
    </row>
    <row r="177" spans="1:6" x14ac:dyDescent="0.2">
      <c r="A177" s="106">
        <v>43344</v>
      </c>
      <c r="B177" s="100">
        <v>43221</v>
      </c>
      <c r="C177" s="98" t="s">
        <v>168</v>
      </c>
      <c r="D177" s="98">
        <v>0</v>
      </c>
      <c r="E177" s="98">
        <v>12298.44</v>
      </c>
      <c r="F177" s="98" t="s">
        <v>77</v>
      </c>
    </row>
    <row r="178" spans="1:6" x14ac:dyDescent="0.2">
      <c r="A178" s="106">
        <v>43344</v>
      </c>
      <c r="B178" s="100">
        <v>43221</v>
      </c>
      <c r="C178" s="98" t="s">
        <v>185</v>
      </c>
      <c r="D178" s="98">
        <v>545.80999999999995</v>
      </c>
      <c r="E178" s="98">
        <v>12298.44</v>
      </c>
      <c r="F178" s="98" t="s">
        <v>77</v>
      </c>
    </row>
    <row r="179" spans="1:6" x14ac:dyDescent="0.2">
      <c r="A179" s="106">
        <v>43344</v>
      </c>
      <c r="B179" s="100">
        <v>43221</v>
      </c>
      <c r="C179" s="98" t="s">
        <v>186</v>
      </c>
      <c r="D179" s="98">
        <v>24.62</v>
      </c>
      <c r="E179" s="98">
        <v>554.65</v>
      </c>
      <c r="F179" s="98" t="s">
        <v>77</v>
      </c>
    </row>
    <row r="180" spans="1:6" x14ac:dyDescent="0.2">
      <c r="A180" s="106">
        <v>43344</v>
      </c>
      <c r="B180" s="100">
        <v>43344</v>
      </c>
      <c r="C180" s="98" t="s">
        <v>34</v>
      </c>
      <c r="D180" s="98">
        <v>-1488.14</v>
      </c>
      <c r="E180" s="98">
        <v>17665.22</v>
      </c>
      <c r="F180" s="98" t="s">
        <v>77</v>
      </c>
    </row>
    <row r="181" spans="1:6" x14ac:dyDescent="0.2">
      <c r="A181" s="106">
        <v>43344</v>
      </c>
      <c r="B181" s="100">
        <v>43344</v>
      </c>
      <c r="C181" s="98" t="s">
        <v>33</v>
      </c>
      <c r="D181" s="98">
        <v>-67.14</v>
      </c>
      <c r="E181" s="98">
        <v>796.71</v>
      </c>
      <c r="F181" s="98" t="s">
        <v>77</v>
      </c>
    </row>
    <row r="182" spans="1:6" x14ac:dyDescent="0.2">
      <c r="A182" s="106">
        <v>43344</v>
      </c>
      <c r="B182" s="100">
        <v>43313</v>
      </c>
      <c r="C182" s="98" t="s">
        <v>34</v>
      </c>
      <c r="D182" s="98">
        <v>-2178.77</v>
      </c>
      <c r="E182" s="98">
        <v>27969</v>
      </c>
      <c r="F182" s="98" t="s">
        <v>77</v>
      </c>
    </row>
    <row r="183" spans="1:6" x14ac:dyDescent="0.2">
      <c r="A183" s="106">
        <v>43344</v>
      </c>
      <c r="B183" s="100">
        <v>43313</v>
      </c>
      <c r="C183" s="98" t="s">
        <v>33</v>
      </c>
      <c r="D183" s="98">
        <v>-98.27</v>
      </c>
      <c r="E183" s="98">
        <v>1261.3599999999999</v>
      </c>
      <c r="F183" s="98" t="s">
        <v>77</v>
      </c>
    </row>
    <row r="184" spans="1:6" x14ac:dyDescent="0.2">
      <c r="A184" s="106">
        <v>43344</v>
      </c>
      <c r="B184" s="100">
        <v>43221</v>
      </c>
      <c r="C184" s="98" t="s">
        <v>168</v>
      </c>
      <c r="D184" s="98">
        <v>0</v>
      </c>
      <c r="E184" s="98">
        <v>45634.22</v>
      </c>
      <c r="F184" s="98" t="s">
        <v>77</v>
      </c>
    </row>
    <row r="185" spans="1:6" x14ac:dyDescent="0.2">
      <c r="A185" s="106">
        <v>43344</v>
      </c>
      <c r="B185" s="100">
        <v>43221</v>
      </c>
      <c r="C185" s="98" t="s">
        <v>185</v>
      </c>
      <c r="D185" s="98">
        <v>2025.26</v>
      </c>
      <c r="E185" s="98">
        <v>45634.22</v>
      </c>
      <c r="F185" s="98" t="s">
        <v>77</v>
      </c>
    </row>
    <row r="186" spans="1:6" x14ac:dyDescent="0.2">
      <c r="A186" s="106">
        <v>43344</v>
      </c>
      <c r="B186" s="100">
        <v>43221</v>
      </c>
      <c r="C186" s="98" t="s">
        <v>186</v>
      </c>
      <c r="D186" s="98">
        <v>91.32</v>
      </c>
      <c r="E186" s="98">
        <v>2058.1</v>
      </c>
      <c r="F186" s="98" t="s">
        <v>77</v>
      </c>
    </row>
    <row r="187" spans="1:6" x14ac:dyDescent="0.2">
      <c r="A187" s="106">
        <v>43344</v>
      </c>
      <c r="B187" s="100">
        <v>43344</v>
      </c>
      <c r="C187" s="98" t="s">
        <v>36</v>
      </c>
      <c r="D187" s="98">
        <v>-16.739999999999998</v>
      </c>
      <c r="E187" s="98">
        <v>198.84</v>
      </c>
      <c r="F187" s="98" t="s">
        <v>101</v>
      </c>
    </row>
    <row r="188" spans="1:6" x14ac:dyDescent="0.2">
      <c r="A188" s="106">
        <v>43344</v>
      </c>
      <c r="B188" s="100">
        <v>43344</v>
      </c>
      <c r="C188" s="98" t="s">
        <v>35</v>
      </c>
      <c r="D188" s="98">
        <v>-0.76</v>
      </c>
      <c r="E188" s="98">
        <v>8.9700000000000006</v>
      </c>
      <c r="F188" s="98" t="s">
        <v>101</v>
      </c>
    </row>
    <row r="189" spans="1:6" x14ac:dyDescent="0.2">
      <c r="A189" s="106">
        <v>43344</v>
      </c>
      <c r="B189" s="100">
        <v>43313</v>
      </c>
      <c r="C189" s="98" t="s">
        <v>36</v>
      </c>
      <c r="D189" s="98">
        <v>-24.63</v>
      </c>
      <c r="E189" s="98">
        <v>316</v>
      </c>
      <c r="F189" s="98" t="s">
        <v>101</v>
      </c>
    </row>
    <row r="190" spans="1:6" x14ac:dyDescent="0.2">
      <c r="A190" s="106">
        <v>43344</v>
      </c>
      <c r="B190" s="100">
        <v>43313</v>
      </c>
      <c r="C190" s="98" t="s">
        <v>35</v>
      </c>
      <c r="D190" s="98">
        <v>-1.1100000000000001</v>
      </c>
      <c r="E190" s="98">
        <v>14.25</v>
      </c>
      <c r="F190" s="98" t="s">
        <v>101</v>
      </c>
    </row>
    <row r="191" spans="1:6" x14ac:dyDescent="0.2">
      <c r="A191" s="106">
        <v>43344</v>
      </c>
      <c r="B191" s="100">
        <v>43313</v>
      </c>
      <c r="C191" s="98" t="s">
        <v>34</v>
      </c>
      <c r="D191" s="98">
        <v>-38.79</v>
      </c>
      <c r="E191" s="98">
        <v>498</v>
      </c>
      <c r="F191" s="98" t="s">
        <v>92</v>
      </c>
    </row>
    <row r="192" spans="1:6" x14ac:dyDescent="0.2">
      <c r="A192" s="106">
        <v>43344</v>
      </c>
      <c r="B192" s="100">
        <v>43313</v>
      </c>
      <c r="C192" s="98" t="s">
        <v>33</v>
      </c>
      <c r="D192" s="98">
        <v>-1.75</v>
      </c>
      <c r="E192" s="98">
        <v>22.46</v>
      </c>
      <c r="F192" s="98" t="s">
        <v>92</v>
      </c>
    </row>
    <row r="193" spans="1:6" x14ac:dyDescent="0.2">
      <c r="A193" s="106">
        <v>43344</v>
      </c>
      <c r="B193" s="100">
        <v>43221</v>
      </c>
      <c r="C193" s="98" t="s">
        <v>168</v>
      </c>
      <c r="D193" s="98">
        <v>0</v>
      </c>
      <c r="E193" s="98">
        <v>812.81</v>
      </c>
      <c r="F193" s="98" t="s">
        <v>92</v>
      </c>
    </row>
    <row r="194" spans="1:6" x14ac:dyDescent="0.2">
      <c r="A194" s="106">
        <v>43344</v>
      </c>
      <c r="B194" s="100">
        <v>43221</v>
      </c>
      <c r="C194" s="98" t="s">
        <v>185</v>
      </c>
      <c r="D194" s="98">
        <v>36.07</v>
      </c>
      <c r="E194" s="98">
        <v>812.81</v>
      </c>
      <c r="F194" s="98" t="s">
        <v>92</v>
      </c>
    </row>
    <row r="195" spans="1:6" x14ac:dyDescent="0.2">
      <c r="A195" s="106">
        <v>43344</v>
      </c>
      <c r="B195" s="100">
        <v>43221</v>
      </c>
      <c r="C195" s="98" t="s">
        <v>186</v>
      </c>
      <c r="D195" s="98">
        <v>1.63</v>
      </c>
      <c r="E195" s="98">
        <v>36.659999999999997</v>
      </c>
      <c r="F195" s="98" t="s">
        <v>92</v>
      </c>
    </row>
    <row r="196" spans="1:6" x14ac:dyDescent="0.2">
      <c r="A196" s="106">
        <v>43617</v>
      </c>
      <c r="B196" s="100">
        <v>43344</v>
      </c>
      <c r="C196" s="98" t="s">
        <v>34</v>
      </c>
      <c r="D196" s="98">
        <v>-124.09</v>
      </c>
      <c r="E196" s="98">
        <v>1473</v>
      </c>
      <c r="F196" s="98" t="s">
        <v>77</v>
      </c>
    </row>
    <row r="197" spans="1:6" x14ac:dyDescent="0.2">
      <c r="A197" s="106">
        <v>43617</v>
      </c>
      <c r="B197" s="100">
        <v>43344</v>
      </c>
      <c r="C197" s="98" t="s">
        <v>33</v>
      </c>
      <c r="D197" s="98">
        <v>-5.59</v>
      </c>
      <c r="E197" s="98">
        <v>66.430000000000007</v>
      </c>
      <c r="F197" s="98" t="s">
        <v>77</v>
      </c>
    </row>
    <row r="198" spans="1:6" x14ac:dyDescent="0.2">
      <c r="A198" s="106">
        <v>43344</v>
      </c>
      <c r="B198" s="100">
        <v>43344</v>
      </c>
      <c r="C198" s="98" t="s">
        <v>34</v>
      </c>
      <c r="D198" s="98">
        <v>-204.99</v>
      </c>
      <c r="E198" s="98">
        <v>2433.37</v>
      </c>
      <c r="F198" s="98" t="s">
        <v>97</v>
      </c>
    </row>
    <row r="199" spans="1:6" x14ac:dyDescent="0.2">
      <c r="A199" s="106">
        <v>43344</v>
      </c>
      <c r="B199" s="100">
        <v>43344</v>
      </c>
      <c r="C199" s="98" t="s">
        <v>33</v>
      </c>
      <c r="D199" s="98">
        <v>-9.24</v>
      </c>
      <c r="E199" s="98">
        <v>109.74</v>
      </c>
      <c r="F199" s="98" t="s">
        <v>97</v>
      </c>
    </row>
    <row r="200" spans="1:6" x14ac:dyDescent="0.2">
      <c r="A200" s="106">
        <v>43344</v>
      </c>
      <c r="B200" s="100">
        <v>43313</v>
      </c>
      <c r="C200" s="98" t="s">
        <v>34</v>
      </c>
      <c r="D200" s="98">
        <v>-344.55</v>
      </c>
      <c r="E200" s="98">
        <v>4423</v>
      </c>
      <c r="F200" s="98" t="s">
        <v>97</v>
      </c>
    </row>
    <row r="201" spans="1:6" x14ac:dyDescent="0.2">
      <c r="A201" s="106">
        <v>43344</v>
      </c>
      <c r="B201" s="100">
        <v>43313</v>
      </c>
      <c r="C201" s="98" t="s">
        <v>33</v>
      </c>
      <c r="D201" s="98">
        <v>-15.54</v>
      </c>
      <c r="E201" s="98">
        <v>199.48</v>
      </c>
      <c r="F201" s="98" t="s">
        <v>97</v>
      </c>
    </row>
    <row r="202" spans="1:6" x14ac:dyDescent="0.2">
      <c r="A202" s="106">
        <v>43344</v>
      </c>
      <c r="B202" s="100">
        <v>43221</v>
      </c>
      <c r="C202" s="98" t="s">
        <v>185</v>
      </c>
      <c r="D202" s="98">
        <v>304.29000000000002</v>
      </c>
      <c r="E202" s="98">
        <v>6856.37</v>
      </c>
      <c r="F202" s="98" t="s">
        <v>97</v>
      </c>
    </row>
    <row r="203" spans="1:6" x14ac:dyDescent="0.2">
      <c r="A203" s="106">
        <v>43344</v>
      </c>
      <c r="B203" s="100">
        <v>43221</v>
      </c>
      <c r="C203" s="98" t="s">
        <v>186</v>
      </c>
      <c r="D203" s="98">
        <v>13.72</v>
      </c>
      <c r="E203" s="98">
        <v>309.22000000000003</v>
      </c>
      <c r="F203" s="98" t="s">
        <v>97</v>
      </c>
    </row>
    <row r="204" spans="1:6" x14ac:dyDescent="0.2">
      <c r="A204" s="106">
        <v>43344</v>
      </c>
      <c r="B204" s="100">
        <v>43344</v>
      </c>
      <c r="C204" s="98" t="s">
        <v>36</v>
      </c>
      <c r="D204" s="98">
        <v>-124.58</v>
      </c>
      <c r="E204" s="98">
        <v>1478.65</v>
      </c>
      <c r="F204" s="98" t="s">
        <v>101</v>
      </c>
    </row>
    <row r="205" spans="1:6" x14ac:dyDescent="0.2">
      <c r="A205" s="106">
        <v>43344</v>
      </c>
      <c r="B205" s="100">
        <v>43344</v>
      </c>
      <c r="C205" s="98" t="s">
        <v>35</v>
      </c>
      <c r="D205" s="98">
        <v>-5.63</v>
      </c>
      <c r="E205" s="98">
        <v>66.7</v>
      </c>
      <c r="F205" s="98" t="s">
        <v>101</v>
      </c>
    </row>
    <row r="206" spans="1:6" x14ac:dyDescent="0.2">
      <c r="A206" s="106">
        <v>43344</v>
      </c>
      <c r="B206" s="100">
        <v>43221</v>
      </c>
      <c r="C206" s="98" t="s">
        <v>186</v>
      </c>
      <c r="D206" s="98">
        <v>57.82</v>
      </c>
      <c r="E206" s="98">
        <v>1302.83</v>
      </c>
      <c r="F206" s="98" t="s">
        <v>97</v>
      </c>
    </row>
    <row r="207" spans="1:6" x14ac:dyDescent="0.2">
      <c r="A207" s="106">
        <v>43344</v>
      </c>
      <c r="B207" s="100">
        <v>43221</v>
      </c>
      <c r="C207" s="98" t="s">
        <v>185</v>
      </c>
      <c r="D207" s="98">
        <v>194.68</v>
      </c>
      <c r="E207" s="98">
        <v>4386.55</v>
      </c>
      <c r="F207" s="98" t="s">
        <v>97</v>
      </c>
    </row>
    <row r="208" spans="1:6" x14ac:dyDescent="0.2">
      <c r="A208" s="106">
        <v>43344</v>
      </c>
      <c r="B208" s="100">
        <v>43221</v>
      </c>
      <c r="C208" s="98" t="s">
        <v>186</v>
      </c>
      <c r="D208" s="98">
        <v>8.7799999999999994</v>
      </c>
      <c r="E208" s="98">
        <v>197.83</v>
      </c>
      <c r="F208" s="98" t="s">
        <v>97</v>
      </c>
    </row>
    <row r="209" spans="1:6" x14ac:dyDescent="0.2">
      <c r="A209" s="106">
        <v>43344</v>
      </c>
      <c r="B209" s="100">
        <v>43221</v>
      </c>
      <c r="C209" s="98" t="s">
        <v>185</v>
      </c>
      <c r="D209" s="98">
        <v>33.86</v>
      </c>
      <c r="E209" s="98">
        <v>763</v>
      </c>
      <c r="F209" s="98" t="s">
        <v>92</v>
      </c>
    </row>
    <row r="210" spans="1:6" x14ac:dyDescent="0.2">
      <c r="A210" s="106">
        <v>43344</v>
      </c>
      <c r="B210" s="100">
        <v>43221</v>
      </c>
      <c r="C210" s="98" t="s">
        <v>186</v>
      </c>
      <c r="D210" s="98">
        <v>1.53</v>
      </c>
      <c r="E210" s="98">
        <v>34.409999999999997</v>
      </c>
      <c r="F210" s="98" t="s">
        <v>92</v>
      </c>
    </row>
    <row r="211" spans="1:6" x14ac:dyDescent="0.2">
      <c r="A211" s="106">
        <v>43344</v>
      </c>
      <c r="B211" s="100">
        <v>43282</v>
      </c>
      <c r="C211" s="98" t="s">
        <v>34</v>
      </c>
      <c r="D211" s="98">
        <v>-168.08</v>
      </c>
      <c r="E211" s="98">
        <v>1977</v>
      </c>
      <c r="F211" s="98" t="s">
        <v>94</v>
      </c>
    </row>
    <row r="212" spans="1:6" x14ac:dyDescent="0.2">
      <c r="A212" s="106">
        <v>43344</v>
      </c>
      <c r="B212" s="100">
        <v>43282</v>
      </c>
      <c r="C212" s="98" t="s">
        <v>33</v>
      </c>
      <c r="D212" s="98">
        <v>-7.58</v>
      </c>
      <c r="E212" s="98">
        <v>89.16</v>
      </c>
      <c r="F212" s="98" t="s">
        <v>94</v>
      </c>
    </row>
    <row r="213" spans="1:6" x14ac:dyDescent="0.2">
      <c r="A213" s="106">
        <v>43344</v>
      </c>
      <c r="B213" s="100">
        <v>43344</v>
      </c>
      <c r="C213" s="98" t="s">
        <v>34</v>
      </c>
      <c r="D213" s="98">
        <v>-1815.63</v>
      </c>
      <c r="E213" s="98">
        <v>21553</v>
      </c>
      <c r="F213" s="98" t="s">
        <v>95</v>
      </c>
    </row>
    <row r="214" spans="1:6" x14ac:dyDescent="0.2">
      <c r="A214" s="106">
        <v>43344</v>
      </c>
      <c r="B214" s="100">
        <v>43344</v>
      </c>
      <c r="C214" s="98" t="s">
        <v>33</v>
      </c>
      <c r="D214" s="98">
        <v>-81.88</v>
      </c>
      <c r="E214" s="98">
        <v>972.04</v>
      </c>
      <c r="F214" s="98" t="s">
        <v>95</v>
      </c>
    </row>
    <row r="215" spans="1:6" x14ac:dyDescent="0.2">
      <c r="A215" s="106">
        <v>43344</v>
      </c>
      <c r="B215" s="100">
        <v>43313</v>
      </c>
      <c r="C215" s="98" t="s">
        <v>34</v>
      </c>
      <c r="D215" s="98">
        <v>-2658.49</v>
      </c>
      <c r="E215" s="98">
        <v>34127</v>
      </c>
      <c r="F215" s="98" t="s">
        <v>95</v>
      </c>
    </row>
    <row r="216" spans="1:6" x14ac:dyDescent="0.2">
      <c r="A216" s="106">
        <v>43344</v>
      </c>
      <c r="B216" s="100">
        <v>43313</v>
      </c>
      <c r="C216" s="98" t="s">
        <v>33</v>
      </c>
      <c r="D216" s="98">
        <v>-119.9</v>
      </c>
      <c r="E216" s="98">
        <v>1539.13</v>
      </c>
      <c r="F216" s="98" t="s">
        <v>95</v>
      </c>
    </row>
    <row r="217" spans="1:6" x14ac:dyDescent="0.2">
      <c r="A217" s="106">
        <v>43344</v>
      </c>
      <c r="B217" s="100">
        <v>43221</v>
      </c>
      <c r="C217" s="98" t="s">
        <v>185</v>
      </c>
      <c r="D217" s="98">
        <v>2471.08</v>
      </c>
      <c r="E217" s="98">
        <v>55680</v>
      </c>
      <c r="F217" s="98" t="s">
        <v>95</v>
      </c>
    </row>
    <row r="218" spans="1:6" x14ac:dyDescent="0.2">
      <c r="A218" s="106">
        <v>43344</v>
      </c>
      <c r="B218" s="100">
        <v>43221</v>
      </c>
      <c r="C218" s="98" t="s">
        <v>186</v>
      </c>
      <c r="D218" s="98">
        <v>111.44</v>
      </c>
      <c r="E218" s="98">
        <v>2511.17</v>
      </c>
      <c r="F218" s="98" t="s">
        <v>95</v>
      </c>
    </row>
    <row r="219" spans="1:6" x14ac:dyDescent="0.2">
      <c r="A219" s="106">
        <v>43374</v>
      </c>
      <c r="B219" s="100">
        <v>43221</v>
      </c>
      <c r="C219" s="98" t="s">
        <v>168</v>
      </c>
      <c r="D219" s="98">
        <v>0</v>
      </c>
      <c r="E219" s="98">
        <v>5142</v>
      </c>
      <c r="F219" s="98" t="s">
        <v>93</v>
      </c>
    </row>
    <row r="220" spans="1:6" x14ac:dyDescent="0.2">
      <c r="A220" s="106">
        <v>43374</v>
      </c>
      <c r="B220" s="100">
        <v>43221</v>
      </c>
      <c r="C220" s="98" t="s">
        <v>185</v>
      </c>
      <c r="D220" s="98">
        <v>228.2</v>
      </c>
      <c r="E220" s="98">
        <v>5142</v>
      </c>
      <c r="F220" s="98" t="s">
        <v>93</v>
      </c>
    </row>
    <row r="221" spans="1:6" x14ac:dyDescent="0.2">
      <c r="A221" s="106">
        <v>43374</v>
      </c>
      <c r="B221" s="100">
        <v>43221</v>
      </c>
      <c r="C221" s="98" t="s">
        <v>186</v>
      </c>
      <c r="D221" s="98">
        <v>10.29</v>
      </c>
      <c r="E221" s="98">
        <v>231.92</v>
      </c>
      <c r="F221" s="98" t="s">
        <v>93</v>
      </c>
    </row>
    <row r="222" spans="1:6" x14ac:dyDescent="0.2">
      <c r="A222" s="106">
        <v>43374</v>
      </c>
      <c r="B222" s="100">
        <v>43221</v>
      </c>
      <c r="C222" s="98" t="s">
        <v>168</v>
      </c>
      <c r="D222" s="98">
        <v>0</v>
      </c>
      <c r="E222" s="98">
        <v>9920</v>
      </c>
      <c r="F222" s="98" t="s">
        <v>96</v>
      </c>
    </row>
    <row r="223" spans="1:6" x14ac:dyDescent="0.2">
      <c r="A223" s="106">
        <v>43374</v>
      </c>
      <c r="B223" s="100">
        <v>43221</v>
      </c>
      <c r="C223" s="98" t="s">
        <v>185</v>
      </c>
      <c r="D223" s="98">
        <v>440.25</v>
      </c>
      <c r="E223" s="98">
        <v>9920</v>
      </c>
      <c r="F223" s="98" t="s">
        <v>96</v>
      </c>
    </row>
    <row r="224" spans="1:6" x14ac:dyDescent="0.2">
      <c r="A224" s="106">
        <v>43374</v>
      </c>
      <c r="B224" s="100">
        <v>43221</v>
      </c>
      <c r="C224" s="98" t="s">
        <v>186</v>
      </c>
      <c r="D224" s="98">
        <v>19.86</v>
      </c>
      <c r="E224" s="98">
        <v>447.39</v>
      </c>
      <c r="F224" s="98" t="s">
        <v>96</v>
      </c>
    </row>
    <row r="225" spans="1:6" x14ac:dyDescent="0.2">
      <c r="A225" s="106">
        <v>43344</v>
      </c>
      <c r="B225" s="100">
        <v>43344</v>
      </c>
      <c r="C225" s="98" t="s">
        <v>34</v>
      </c>
      <c r="D225" s="98">
        <v>-176.06</v>
      </c>
      <c r="E225" s="98">
        <v>2090</v>
      </c>
      <c r="F225" s="98" t="s">
        <v>91</v>
      </c>
    </row>
    <row r="226" spans="1:6" x14ac:dyDescent="0.2">
      <c r="A226" s="106">
        <v>43344</v>
      </c>
      <c r="B226" s="100">
        <v>43344</v>
      </c>
      <c r="C226" s="98" t="s">
        <v>33</v>
      </c>
      <c r="D226" s="98">
        <v>-7.94</v>
      </c>
      <c r="E226" s="98">
        <v>94.26</v>
      </c>
      <c r="F226" s="98" t="s">
        <v>91</v>
      </c>
    </row>
    <row r="227" spans="1:6" x14ac:dyDescent="0.2">
      <c r="A227" s="106">
        <v>43344</v>
      </c>
      <c r="B227" s="100">
        <v>43313</v>
      </c>
      <c r="C227" s="98" t="s">
        <v>34</v>
      </c>
      <c r="D227" s="98">
        <v>-257.85000000000002</v>
      </c>
      <c r="E227" s="98">
        <v>3310</v>
      </c>
      <c r="F227" s="98" t="s">
        <v>91</v>
      </c>
    </row>
    <row r="228" spans="1:6" x14ac:dyDescent="0.2">
      <c r="A228" s="106">
        <v>43344</v>
      </c>
      <c r="B228" s="100">
        <v>43313</v>
      </c>
      <c r="C228" s="98" t="s">
        <v>33</v>
      </c>
      <c r="D228" s="98">
        <v>-11.63</v>
      </c>
      <c r="E228" s="98">
        <v>149.28</v>
      </c>
      <c r="F228" s="98" t="s">
        <v>91</v>
      </c>
    </row>
    <row r="229" spans="1:6" x14ac:dyDescent="0.2">
      <c r="A229" s="106">
        <v>43344</v>
      </c>
      <c r="B229" s="100">
        <v>43344</v>
      </c>
      <c r="C229" s="98" t="s">
        <v>34</v>
      </c>
      <c r="D229" s="98">
        <v>-41.53</v>
      </c>
      <c r="E229" s="98">
        <v>493.01</v>
      </c>
      <c r="F229" s="98" t="s">
        <v>76</v>
      </c>
    </row>
    <row r="230" spans="1:6" x14ac:dyDescent="0.2">
      <c r="A230" s="106">
        <v>43344</v>
      </c>
      <c r="B230" s="100">
        <v>43344</v>
      </c>
      <c r="C230" s="98" t="s">
        <v>33</v>
      </c>
      <c r="D230" s="98">
        <v>-1.87</v>
      </c>
      <c r="E230" s="98">
        <v>22.23</v>
      </c>
      <c r="F230" s="98" t="s">
        <v>76</v>
      </c>
    </row>
    <row r="231" spans="1:6" x14ac:dyDescent="0.2">
      <c r="A231" s="106">
        <v>43344</v>
      </c>
      <c r="B231" s="100">
        <v>43252</v>
      </c>
      <c r="C231" s="98" t="s">
        <v>34</v>
      </c>
      <c r="D231" s="98">
        <v>-18.940000000000001</v>
      </c>
      <c r="E231" s="98">
        <v>142</v>
      </c>
      <c r="F231" s="98" t="s">
        <v>76</v>
      </c>
    </row>
    <row r="232" spans="1:6" x14ac:dyDescent="0.2">
      <c r="A232" s="106">
        <v>43344</v>
      </c>
      <c r="B232" s="100">
        <v>43252</v>
      </c>
      <c r="C232" s="98" t="s">
        <v>33</v>
      </c>
      <c r="D232" s="98">
        <v>-0.85</v>
      </c>
      <c r="E232" s="98">
        <v>6.4</v>
      </c>
      <c r="F232" s="98" t="s">
        <v>76</v>
      </c>
    </row>
    <row r="233" spans="1:6" x14ac:dyDescent="0.2">
      <c r="A233" s="106">
        <v>43344</v>
      </c>
      <c r="B233" s="100">
        <v>43344</v>
      </c>
      <c r="C233" s="98" t="s">
        <v>34</v>
      </c>
      <c r="D233" s="98">
        <v>-246.44</v>
      </c>
      <c r="E233" s="98">
        <v>2925</v>
      </c>
      <c r="F233" s="98" t="s">
        <v>93</v>
      </c>
    </row>
    <row r="234" spans="1:6" x14ac:dyDescent="0.2">
      <c r="A234" s="106">
        <v>43344</v>
      </c>
      <c r="B234" s="100">
        <v>43344</v>
      </c>
      <c r="C234" s="98" t="s">
        <v>33</v>
      </c>
      <c r="D234" s="98">
        <v>-11.16</v>
      </c>
      <c r="E234" s="98">
        <v>132.01</v>
      </c>
      <c r="F234" s="98" t="s">
        <v>93</v>
      </c>
    </row>
    <row r="235" spans="1:6" x14ac:dyDescent="0.2">
      <c r="A235" s="106">
        <v>43344</v>
      </c>
      <c r="B235" s="100">
        <v>43313</v>
      </c>
      <c r="C235" s="98" t="s">
        <v>34</v>
      </c>
      <c r="D235" s="98">
        <v>-359.8</v>
      </c>
      <c r="E235" s="98">
        <v>4617</v>
      </c>
      <c r="F235" s="98" t="s">
        <v>93</v>
      </c>
    </row>
    <row r="236" spans="1:6" x14ac:dyDescent="0.2">
      <c r="A236" s="106">
        <v>43344</v>
      </c>
      <c r="B236" s="100">
        <v>43313</v>
      </c>
      <c r="C236" s="98" t="s">
        <v>33</v>
      </c>
      <c r="D236" s="98">
        <v>-16.32</v>
      </c>
      <c r="E236" s="98">
        <v>208.35</v>
      </c>
      <c r="F236" s="98" t="s">
        <v>93</v>
      </c>
    </row>
    <row r="237" spans="1:6" x14ac:dyDescent="0.2">
      <c r="A237" s="106">
        <v>43344</v>
      </c>
      <c r="B237" s="100">
        <v>43313</v>
      </c>
      <c r="C237" s="98" t="s">
        <v>34</v>
      </c>
      <c r="D237" s="98">
        <v>-3747.03</v>
      </c>
      <c r="E237" s="98">
        <v>48100.98</v>
      </c>
      <c r="F237" s="98" t="s">
        <v>77</v>
      </c>
    </row>
    <row r="238" spans="1:6" x14ac:dyDescent="0.2">
      <c r="A238" s="106">
        <v>43344</v>
      </c>
      <c r="B238" s="100">
        <v>43313</v>
      </c>
      <c r="C238" s="98" t="s">
        <v>33</v>
      </c>
      <c r="D238" s="98">
        <v>-169</v>
      </c>
      <c r="E238" s="98">
        <v>2169.3200000000002</v>
      </c>
      <c r="F238" s="98" t="s">
        <v>77</v>
      </c>
    </row>
    <row r="239" spans="1:6" x14ac:dyDescent="0.2">
      <c r="A239" s="106">
        <v>43344</v>
      </c>
      <c r="B239" s="100">
        <v>43282</v>
      </c>
      <c r="C239" s="98" t="s">
        <v>34</v>
      </c>
      <c r="D239" s="98">
        <v>-219.78</v>
      </c>
      <c r="E239" s="98">
        <v>2585</v>
      </c>
      <c r="F239" s="98" t="s">
        <v>77</v>
      </c>
    </row>
    <row r="240" spans="1:6" x14ac:dyDescent="0.2">
      <c r="A240" s="106">
        <v>43344</v>
      </c>
      <c r="B240" s="100">
        <v>43282</v>
      </c>
      <c r="C240" s="98" t="s">
        <v>33</v>
      </c>
      <c r="D240" s="98">
        <v>-9.91</v>
      </c>
      <c r="E240" s="98">
        <v>116.58</v>
      </c>
      <c r="F240" s="98" t="s">
        <v>77</v>
      </c>
    </row>
    <row r="241" spans="1:6" x14ac:dyDescent="0.2">
      <c r="A241" s="106">
        <v>43344</v>
      </c>
      <c r="B241" s="100">
        <v>43221</v>
      </c>
      <c r="C241" s="98" t="s">
        <v>185</v>
      </c>
      <c r="D241" s="98">
        <v>35.24</v>
      </c>
      <c r="E241" s="98">
        <v>794.04</v>
      </c>
      <c r="F241" s="98" t="s">
        <v>98</v>
      </c>
    </row>
    <row r="242" spans="1:6" x14ac:dyDescent="0.2">
      <c r="A242" s="106">
        <v>43344</v>
      </c>
      <c r="B242" s="100">
        <v>43221</v>
      </c>
      <c r="C242" s="98" t="s">
        <v>186</v>
      </c>
      <c r="D242" s="98">
        <v>1.59</v>
      </c>
      <c r="E242" s="98">
        <v>35.81</v>
      </c>
      <c r="F242" s="98" t="s">
        <v>98</v>
      </c>
    </row>
    <row r="243" spans="1:6" x14ac:dyDescent="0.2">
      <c r="A243" s="106">
        <v>43344</v>
      </c>
      <c r="B243" s="100">
        <v>43344</v>
      </c>
      <c r="C243" s="98" t="s">
        <v>34</v>
      </c>
      <c r="D243" s="98">
        <v>-26.52</v>
      </c>
      <c r="E243" s="98">
        <v>314.81</v>
      </c>
      <c r="F243" s="98" t="s">
        <v>92</v>
      </c>
    </row>
    <row r="244" spans="1:6" x14ac:dyDescent="0.2">
      <c r="A244" s="106">
        <v>43344</v>
      </c>
      <c r="B244" s="100">
        <v>43344</v>
      </c>
      <c r="C244" s="98" t="s">
        <v>33</v>
      </c>
      <c r="D244" s="98">
        <v>-1.2</v>
      </c>
      <c r="E244" s="98">
        <v>14.2</v>
      </c>
      <c r="F244" s="98" t="s">
        <v>92</v>
      </c>
    </row>
    <row r="245" spans="1:6" x14ac:dyDescent="0.2">
      <c r="A245" s="106">
        <v>43344</v>
      </c>
      <c r="B245" s="100">
        <v>43344</v>
      </c>
      <c r="C245" s="98" t="s">
        <v>34</v>
      </c>
      <c r="D245" s="98">
        <v>-1293.25</v>
      </c>
      <c r="E245" s="98">
        <v>15352</v>
      </c>
      <c r="F245" s="98" t="s">
        <v>94</v>
      </c>
    </row>
    <row r="246" spans="1:6" x14ac:dyDescent="0.2">
      <c r="A246" s="106">
        <v>43344</v>
      </c>
      <c r="B246" s="100">
        <v>43344</v>
      </c>
      <c r="C246" s="98" t="s">
        <v>33</v>
      </c>
      <c r="D246" s="98">
        <v>-58.33</v>
      </c>
      <c r="E246" s="98">
        <v>692.37</v>
      </c>
      <c r="F246" s="98" t="s">
        <v>94</v>
      </c>
    </row>
    <row r="247" spans="1:6" x14ac:dyDescent="0.2">
      <c r="A247" s="106">
        <v>43344</v>
      </c>
      <c r="B247" s="100">
        <v>43313</v>
      </c>
      <c r="C247" s="98" t="s">
        <v>34</v>
      </c>
      <c r="D247" s="98">
        <v>-1893.59</v>
      </c>
      <c r="E247" s="98">
        <v>24308</v>
      </c>
      <c r="F247" s="98" t="s">
        <v>94</v>
      </c>
    </row>
    <row r="248" spans="1:6" x14ac:dyDescent="0.2">
      <c r="A248" s="106">
        <v>43344</v>
      </c>
      <c r="B248" s="100">
        <v>43313</v>
      </c>
      <c r="C248" s="98" t="s">
        <v>33</v>
      </c>
      <c r="D248" s="98">
        <v>-85.4</v>
      </c>
      <c r="E248" s="98">
        <v>1096.29</v>
      </c>
      <c r="F248" s="98" t="s">
        <v>94</v>
      </c>
    </row>
    <row r="249" spans="1:6" x14ac:dyDescent="0.2">
      <c r="A249" s="106">
        <v>43344</v>
      </c>
      <c r="B249" s="100">
        <v>43221</v>
      </c>
      <c r="C249" s="98" t="s">
        <v>185</v>
      </c>
      <c r="D249" s="98">
        <v>1760.11</v>
      </c>
      <c r="E249" s="98">
        <v>39660</v>
      </c>
      <c r="F249" s="98" t="s">
        <v>94</v>
      </c>
    </row>
    <row r="250" spans="1:6" x14ac:dyDescent="0.2">
      <c r="A250" s="106">
        <v>43344</v>
      </c>
      <c r="B250" s="100">
        <v>43221</v>
      </c>
      <c r="C250" s="98" t="s">
        <v>186</v>
      </c>
      <c r="D250" s="98">
        <v>79.38</v>
      </c>
      <c r="E250" s="98">
        <v>1788.67</v>
      </c>
      <c r="F250" s="98" t="s">
        <v>94</v>
      </c>
    </row>
    <row r="251" spans="1:6" x14ac:dyDescent="0.2">
      <c r="A251" s="106">
        <v>43374</v>
      </c>
      <c r="B251" s="100">
        <v>43344</v>
      </c>
      <c r="C251" s="98" t="s">
        <v>34</v>
      </c>
      <c r="D251" s="98">
        <v>-70137.179999999993</v>
      </c>
      <c r="E251" s="98">
        <v>832589.08</v>
      </c>
      <c r="F251" s="98" t="s">
        <v>74</v>
      </c>
    </row>
    <row r="252" spans="1:6" x14ac:dyDescent="0.2">
      <c r="A252" s="106">
        <v>43374</v>
      </c>
      <c r="B252" s="100">
        <v>43344</v>
      </c>
      <c r="C252" s="98" t="s">
        <v>33</v>
      </c>
      <c r="D252" s="98">
        <v>-3163.27</v>
      </c>
      <c r="E252" s="98">
        <v>37549.89</v>
      </c>
      <c r="F252" s="98" t="s">
        <v>74</v>
      </c>
    </row>
    <row r="253" spans="1:6" x14ac:dyDescent="0.2">
      <c r="A253" s="106">
        <v>43374</v>
      </c>
      <c r="B253" s="100">
        <v>43313</v>
      </c>
      <c r="C253" s="98" t="s">
        <v>34</v>
      </c>
      <c r="D253" s="98">
        <v>-510.37</v>
      </c>
      <c r="E253" s="98">
        <v>6551.58</v>
      </c>
      <c r="F253" s="98" t="s">
        <v>74</v>
      </c>
    </row>
    <row r="254" spans="1:6" x14ac:dyDescent="0.2">
      <c r="A254" s="106">
        <v>43374</v>
      </c>
      <c r="B254" s="100">
        <v>43313</v>
      </c>
      <c r="C254" s="98" t="s">
        <v>33</v>
      </c>
      <c r="D254" s="98">
        <v>-23.05</v>
      </c>
      <c r="E254" s="98">
        <v>295.49</v>
      </c>
      <c r="F254" s="98" t="s">
        <v>74</v>
      </c>
    </row>
    <row r="255" spans="1:6" x14ac:dyDescent="0.2">
      <c r="A255" s="106">
        <v>43374</v>
      </c>
      <c r="B255" s="100">
        <v>43221</v>
      </c>
      <c r="C255" s="98" t="s">
        <v>185</v>
      </c>
      <c r="D255" s="98">
        <v>37377.629999999997</v>
      </c>
      <c r="E255" s="98">
        <v>842215.86</v>
      </c>
      <c r="F255" s="98" t="s">
        <v>74</v>
      </c>
    </row>
    <row r="256" spans="1:6" x14ac:dyDescent="0.2">
      <c r="A256" s="106">
        <v>43374</v>
      </c>
      <c r="B256" s="100">
        <v>43221</v>
      </c>
      <c r="C256" s="98" t="s">
        <v>186</v>
      </c>
      <c r="D256" s="98">
        <v>1685.72</v>
      </c>
      <c r="E256" s="98">
        <v>37984.089999999997</v>
      </c>
      <c r="F256" s="98" t="s">
        <v>74</v>
      </c>
    </row>
    <row r="257" spans="1:6" x14ac:dyDescent="0.2">
      <c r="A257" s="106">
        <v>43374</v>
      </c>
      <c r="B257" s="100">
        <v>43221</v>
      </c>
      <c r="C257" s="98" t="s">
        <v>168</v>
      </c>
      <c r="D257" s="98">
        <v>0</v>
      </c>
      <c r="E257" s="98">
        <v>842215.86</v>
      </c>
      <c r="F257" s="98" t="s">
        <v>74</v>
      </c>
    </row>
    <row r="258" spans="1:6" x14ac:dyDescent="0.2">
      <c r="A258" s="106">
        <v>43374</v>
      </c>
      <c r="B258" s="100">
        <v>43221</v>
      </c>
      <c r="C258" s="98" t="s">
        <v>185</v>
      </c>
      <c r="D258" s="98">
        <v>327.74</v>
      </c>
      <c r="E258" s="98">
        <v>7385</v>
      </c>
      <c r="F258" s="98" t="s">
        <v>88</v>
      </c>
    </row>
    <row r="259" spans="1:6" x14ac:dyDescent="0.2">
      <c r="A259" s="106">
        <v>43374</v>
      </c>
      <c r="B259" s="100">
        <v>43221</v>
      </c>
      <c r="C259" s="98" t="s">
        <v>186</v>
      </c>
      <c r="D259" s="98">
        <v>14.79</v>
      </c>
      <c r="E259" s="98">
        <v>333.07</v>
      </c>
      <c r="F259" s="98" t="s">
        <v>88</v>
      </c>
    </row>
    <row r="260" spans="1:6" x14ac:dyDescent="0.2">
      <c r="A260" s="106">
        <v>43374</v>
      </c>
      <c r="B260" s="100">
        <v>43344</v>
      </c>
      <c r="C260" s="98" t="s">
        <v>34</v>
      </c>
      <c r="D260" s="98">
        <v>-28059</v>
      </c>
      <c r="E260" s="98">
        <v>333085.21000000002</v>
      </c>
      <c r="F260" s="98" t="s">
        <v>76</v>
      </c>
    </row>
    <row r="261" spans="1:6" x14ac:dyDescent="0.2">
      <c r="A261" s="106">
        <v>43374</v>
      </c>
      <c r="B261" s="100">
        <v>43344</v>
      </c>
      <c r="C261" s="98" t="s">
        <v>33</v>
      </c>
      <c r="D261" s="98">
        <v>-1265.54</v>
      </c>
      <c r="E261" s="98">
        <v>15022.1</v>
      </c>
      <c r="F261" s="98" t="s">
        <v>76</v>
      </c>
    </row>
    <row r="262" spans="1:6" x14ac:dyDescent="0.2">
      <c r="A262" s="106">
        <v>43374</v>
      </c>
      <c r="B262" s="100">
        <v>43313</v>
      </c>
      <c r="C262" s="98" t="s">
        <v>34</v>
      </c>
      <c r="D262" s="98">
        <v>-265.73</v>
      </c>
      <c r="E262" s="98">
        <v>3411.04</v>
      </c>
      <c r="F262" s="98" t="s">
        <v>76</v>
      </c>
    </row>
    <row r="263" spans="1:6" x14ac:dyDescent="0.2">
      <c r="A263" s="106">
        <v>43374</v>
      </c>
      <c r="B263" s="100">
        <v>43313</v>
      </c>
      <c r="C263" s="98" t="s">
        <v>33</v>
      </c>
      <c r="D263" s="98">
        <v>-11.97</v>
      </c>
      <c r="E263" s="98">
        <v>153.85</v>
      </c>
      <c r="F263" s="98" t="s">
        <v>76</v>
      </c>
    </row>
    <row r="264" spans="1:6" x14ac:dyDescent="0.2">
      <c r="A264" s="106">
        <v>43374</v>
      </c>
      <c r="B264" s="100">
        <v>43221</v>
      </c>
      <c r="C264" s="98" t="s">
        <v>168</v>
      </c>
      <c r="D264" s="98">
        <v>0</v>
      </c>
      <c r="E264" s="98">
        <v>558252.97</v>
      </c>
      <c r="F264" s="98" t="s">
        <v>76</v>
      </c>
    </row>
    <row r="265" spans="1:6" x14ac:dyDescent="0.2">
      <c r="A265" s="106">
        <v>43374</v>
      </c>
      <c r="B265" s="100">
        <v>43221</v>
      </c>
      <c r="C265" s="98" t="s">
        <v>185</v>
      </c>
      <c r="D265" s="98">
        <v>24775.17</v>
      </c>
      <c r="E265" s="98">
        <v>558252.97</v>
      </c>
      <c r="F265" s="98" t="s">
        <v>76</v>
      </c>
    </row>
    <row r="266" spans="1:6" x14ac:dyDescent="0.2">
      <c r="A266" s="106">
        <v>43374</v>
      </c>
      <c r="B266" s="100">
        <v>43221</v>
      </c>
      <c r="C266" s="98" t="s">
        <v>186</v>
      </c>
      <c r="D266" s="98">
        <v>1117.19</v>
      </c>
      <c r="E266" s="98">
        <v>25177.17</v>
      </c>
      <c r="F266" s="98" t="s">
        <v>76</v>
      </c>
    </row>
    <row r="267" spans="1:6" x14ac:dyDescent="0.2">
      <c r="A267" s="106">
        <v>43374</v>
      </c>
      <c r="B267" s="100">
        <v>43344</v>
      </c>
      <c r="C267" s="98" t="s">
        <v>34</v>
      </c>
      <c r="D267" s="98">
        <v>-15735.2</v>
      </c>
      <c r="E267" s="98">
        <v>186791.04000000001</v>
      </c>
      <c r="F267" s="98" t="s">
        <v>76</v>
      </c>
    </row>
    <row r="268" spans="1:6" x14ac:dyDescent="0.2">
      <c r="A268" s="106">
        <v>43374</v>
      </c>
      <c r="B268" s="100">
        <v>43344</v>
      </c>
      <c r="C268" s="98" t="s">
        <v>33</v>
      </c>
      <c r="D268" s="98">
        <v>-709.71</v>
      </c>
      <c r="E268" s="98">
        <v>8424.2900000000009</v>
      </c>
      <c r="F268" s="98" t="s">
        <v>76</v>
      </c>
    </row>
    <row r="269" spans="1:6" x14ac:dyDescent="0.2">
      <c r="A269" s="106">
        <v>43374</v>
      </c>
      <c r="B269" s="100">
        <v>43313</v>
      </c>
      <c r="C269" s="98" t="s">
        <v>34</v>
      </c>
      <c r="D269" s="98">
        <v>-173.56</v>
      </c>
      <c r="E269" s="98">
        <v>2228</v>
      </c>
      <c r="F269" s="98" t="s">
        <v>76</v>
      </c>
    </row>
    <row r="270" spans="1:6" x14ac:dyDescent="0.2">
      <c r="A270" s="106">
        <v>43374</v>
      </c>
      <c r="B270" s="100">
        <v>43313</v>
      </c>
      <c r="C270" s="98" t="s">
        <v>33</v>
      </c>
      <c r="D270" s="98">
        <v>-7.83</v>
      </c>
      <c r="E270" s="98">
        <v>100.49</v>
      </c>
      <c r="F270" s="98" t="s">
        <v>76</v>
      </c>
    </row>
    <row r="271" spans="1:6" x14ac:dyDescent="0.2">
      <c r="A271" s="106">
        <v>43374</v>
      </c>
      <c r="B271" s="100">
        <v>43221</v>
      </c>
      <c r="C271" s="98" t="s">
        <v>185</v>
      </c>
      <c r="D271" s="98">
        <v>11374.38</v>
      </c>
      <c r="E271" s="98">
        <v>256295.54</v>
      </c>
      <c r="F271" s="98" t="s">
        <v>76</v>
      </c>
    </row>
    <row r="272" spans="1:6" x14ac:dyDescent="0.2">
      <c r="A272" s="106">
        <v>43374</v>
      </c>
      <c r="B272" s="100">
        <v>43221</v>
      </c>
      <c r="C272" s="98" t="s">
        <v>186</v>
      </c>
      <c r="D272" s="98">
        <v>512.87</v>
      </c>
      <c r="E272" s="98">
        <v>11558.94</v>
      </c>
      <c r="F272" s="98" t="s">
        <v>76</v>
      </c>
    </row>
    <row r="273" spans="1:6" x14ac:dyDescent="0.2">
      <c r="A273" s="106">
        <v>43374</v>
      </c>
      <c r="B273" s="100">
        <v>43313</v>
      </c>
      <c r="C273" s="98" t="s">
        <v>34</v>
      </c>
      <c r="D273" s="98">
        <v>-46.9</v>
      </c>
      <c r="E273" s="98">
        <v>602</v>
      </c>
      <c r="F273" s="98" t="s">
        <v>76</v>
      </c>
    </row>
    <row r="274" spans="1:6" x14ac:dyDescent="0.2">
      <c r="A274" s="106">
        <v>43374</v>
      </c>
      <c r="B274" s="100">
        <v>43313</v>
      </c>
      <c r="C274" s="98" t="s">
        <v>33</v>
      </c>
      <c r="D274" s="98">
        <v>-2.11</v>
      </c>
      <c r="E274" s="98">
        <v>27.15</v>
      </c>
      <c r="F274" s="98" t="s">
        <v>76</v>
      </c>
    </row>
    <row r="275" spans="1:6" x14ac:dyDescent="0.2">
      <c r="A275" s="106">
        <v>43374</v>
      </c>
      <c r="B275" s="100">
        <v>43221</v>
      </c>
      <c r="C275" s="98" t="s">
        <v>185</v>
      </c>
      <c r="D275" s="98">
        <v>20742.14</v>
      </c>
      <c r="E275" s="98">
        <v>467378.45</v>
      </c>
      <c r="F275" s="98" t="s">
        <v>76</v>
      </c>
    </row>
    <row r="276" spans="1:6" x14ac:dyDescent="0.2">
      <c r="A276" s="106">
        <v>43374</v>
      </c>
      <c r="B276" s="100">
        <v>43221</v>
      </c>
      <c r="C276" s="98" t="s">
        <v>186</v>
      </c>
      <c r="D276" s="98">
        <v>935.44</v>
      </c>
      <c r="E276" s="98">
        <v>21078.74</v>
      </c>
      <c r="F276" s="98" t="s">
        <v>76</v>
      </c>
    </row>
    <row r="277" spans="1:6" x14ac:dyDescent="0.2">
      <c r="A277" s="106">
        <v>43374</v>
      </c>
      <c r="B277" s="100">
        <v>43221</v>
      </c>
      <c r="C277" s="98" t="s">
        <v>168</v>
      </c>
      <c r="D277" s="98">
        <v>0</v>
      </c>
      <c r="E277" s="98">
        <v>467378.45</v>
      </c>
      <c r="F277" s="98" t="s">
        <v>76</v>
      </c>
    </row>
    <row r="278" spans="1:6" x14ac:dyDescent="0.2">
      <c r="A278" s="106">
        <v>43374</v>
      </c>
      <c r="B278" s="100">
        <v>43344</v>
      </c>
      <c r="C278" s="98" t="s">
        <v>34</v>
      </c>
      <c r="D278" s="98">
        <v>-58373.19</v>
      </c>
      <c r="E278" s="98">
        <v>692938.61</v>
      </c>
      <c r="F278" s="98" t="s">
        <v>76</v>
      </c>
    </row>
    <row r="279" spans="1:6" x14ac:dyDescent="0.2">
      <c r="A279" s="106">
        <v>43374</v>
      </c>
      <c r="B279" s="100">
        <v>43344</v>
      </c>
      <c r="C279" s="98" t="s">
        <v>33</v>
      </c>
      <c r="D279" s="98">
        <v>-2632.72</v>
      </c>
      <c r="E279" s="98">
        <v>31251.53</v>
      </c>
      <c r="F279" s="98" t="s">
        <v>76</v>
      </c>
    </row>
    <row r="280" spans="1:6" x14ac:dyDescent="0.2">
      <c r="A280" s="106">
        <v>43374</v>
      </c>
      <c r="B280" s="100">
        <v>43221</v>
      </c>
      <c r="C280" s="98" t="s">
        <v>168</v>
      </c>
      <c r="D280" s="98">
        <v>0</v>
      </c>
      <c r="E280" s="98">
        <v>256295.54</v>
      </c>
      <c r="F280" s="98" t="s">
        <v>76</v>
      </c>
    </row>
    <row r="281" spans="1:6" x14ac:dyDescent="0.2">
      <c r="A281" s="106">
        <v>43374</v>
      </c>
      <c r="B281" s="100">
        <v>43313</v>
      </c>
      <c r="C281" s="98" t="s">
        <v>34</v>
      </c>
      <c r="D281" s="98">
        <v>-8132.03</v>
      </c>
      <c r="E281" s="98">
        <v>104391.41</v>
      </c>
      <c r="F281" s="98" t="s">
        <v>76</v>
      </c>
    </row>
    <row r="282" spans="1:6" x14ac:dyDescent="0.2">
      <c r="A282" s="106">
        <v>43374</v>
      </c>
      <c r="B282" s="100">
        <v>43313</v>
      </c>
      <c r="C282" s="98" t="s">
        <v>33</v>
      </c>
      <c r="D282" s="98">
        <v>-366.75</v>
      </c>
      <c r="E282" s="98">
        <v>4707.97</v>
      </c>
      <c r="F282" s="98" t="s">
        <v>76</v>
      </c>
    </row>
    <row r="283" spans="1:6" x14ac:dyDescent="0.2">
      <c r="A283" s="106">
        <v>43374</v>
      </c>
      <c r="B283" s="100">
        <v>43221</v>
      </c>
      <c r="C283" s="98" t="s">
        <v>168</v>
      </c>
      <c r="D283" s="98">
        <v>0</v>
      </c>
      <c r="E283" s="98">
        <v>797686.03</v>
      </c>
      <c r="F283" s="98" t="s">
        <v>76</v>
      </c>
    </row>
    <row r="284" spans="1:6" x14ac:dyDescent="0.2">
      <c r="A284" s="106">
        <v>43374</v>
      </c>
      <c r="B284" s="100">
        <v>43221</v>
      </c>
      <c r="C284" s="98" t="s">
        <v>185</v>
      </c>
      <c r="D284" s="98">
        <v>35401.24</v>
      </c>
      <c r="E284" s="98">
        <v>797686.03</v>
      </c>
      <c r="F284" s="98" t="s">
        <v>76</v>
      </c>
    </row>
    <row r="285" spans="1:6" x14ac:dyDescent="0.2">
      <c r="A285" s="106">
        <v>43374</v>
      </c>
      <c r="B285" s="100">
        <v>43221</v>
      </c>
      <c r="C285" s="98" t="s">
        <v>186</v>
      </c>
      <c r="D285" s="98">
        <v>1596.39</v>
      </c>
      <c r="E285" s="98">
        <v>35975.629999999997</v>
      </c>
      <c r="F285" s="98" t="s">
        <v>76</v>
      </c>
    </row>
    <row r="286" spans="1:6" x14ac:dyDescent="0.2">
      <c r="A286" s="106">
        <v>43374</v>
      </c>
      <c r="B286" s="100">
        <v>43344</v>
      </c>
      <c r="C286" s="98" t="s">
        <v>34</v>
      </c>
      <c r="D286" s="98">
        <v>-24928.11</v>
      </c>
      <c r="E286" s="98">
        <v>295919</v>
      </c>
      <c r="F286" s="98" t="s">
        <v>76</v>
      </c>
    </row>
    <row r="287" spans="1:6" x14ac:dyDescent="0.2">
      <c r="A287" s="106">
        <v>43374</v>
      </c>
      <c r="B287" s="100">
        <v>43344</v>
      </c>
      <c r="C287" s="98" t="s">
        <v>33</v>
      </c>
      <c r="D287" s="98">
        <v>-1124.29</v>
      </c>
      <c r="E287" s="98">
        <v>13346</v>
      </c>
      <c r="F287" s="98" t="s">
        <v>76</v>
      </c>
    </row>
    <row r="288" spans="1:6" x14ac:dyDescent="0.2">
      <c r="A288" s="106">
        <v>43405</v>
      </c>
      <c r="B288" s="100">
        <v>43374</v>
      </c>
      <c r="C288" s="98" t="s">
        <v>34</v>
      </c>
      <c r="D288" s="98">
        <v>-34194.76</v>
      </c>
      <c r="E288" s="98">
        <v>383303.81</v>
      </c>
      <c r="F288" s="98" t="s">
        <v>76</v>
      </c>
    </row>
    <row r="289" spans="1:6" x14ac:dyDescent="0.2">
      <c r="A289" s="106">
        <v>43405</v>
      </c>
      <c r="B289" s="100">
        <v>43374</v>
      </c>
      <c r="C289" s="98" t="s">
        <v>33</v>
      </c>
      <c r="D289" s="98">
        <v>-1542.26</v>
      </c>
      <c r="E289" s="98">
        <v>17287.14</v>
      </c>
      <c r="F289" s="98" t="s">
        <v>76</v>
      </c>
    </row>
    <row r="290" spans="1:6" x14ac:dyDescent="0.2">
      <c r="A290" s="106">
        <v>43405</v>
      </c>
      <c r="B290" s="100">
        <v>43344</v>
      </c>
      <c r="C290" s="98" t="s">
        <v>34</v>
      </c>
      <c r="D290" s="98">
        <v>-152.41999999999999</v>
      </c>
      <c r="E290" s="98">
        <v>1809.39</v>
      </c>
      <c r="F290" s="98" t="s">
        <v>76</v>
      </c>
    </row>
    <row r="291" spans="1:6" x14ac:dyDescent="0.2">
      <c r="A291" s="106">
        <v>43405</v>
      </c>
      <c r="B291" s="100">
        <v>43344</v>
      </c>
      <c r="C291" s="98" t="s">
        <v>33</v>
      </c>
      <c r="D291" s="98">
        <v>-6.88</v>
      </c>
      <c r="E291" s="98">
        <v>81.61</v>
      </c>
      <c r="F291" s="98" t="s">
        <v>76</v>
      </c>
    </row>
    <row r="292" spans="1:6" x14ac:dyDescent="0.2">
      <c r="A292" s="106">
        <v>43405</v>
      </c>
      <c r="B292" s="100">
        <v>43221</v>
      </c>
      <c r="C292" s="98" t="s">
        <v>185</v>
      </c>
      <c r="D292" s="98">
        <v>27812.42</v>
      </c>
      <c r="E292" s="98">
        <v>626688.48</v>
      </c>
      <c r="F292" s="98" t="s">
        <v>76</v>
      </c>
    </row>
    <row r="293" spans="1:6" x14ac:dyDescent="0.2">
      <c r="A293" s="106">
        <v>43405</v>
      </c>
      <c r="B293" s="100">
        <v>43221</v>
      </c>
      <c r="C293" s="98" t="s">
        <v>186</v>
      </c>
      <c r="D293" s="98">
        <v>1254.01</v>
      </c>
      <c r="E293" s="98">
        <v>28263.65</v>
      </c>
      <c r="F293" s="98" t="s">
        <v>76</v>
      </c>
    </row>
    <row r="294" spans="1:6" x14ac:dyDescent="0.2">
      <c r="A294" s="106">
        <v>43405</v>
      </c>
      <c r="B294" s="100">
        <v>43221</v>
      </c>
      <c r="C294" s="98" t="s">
        <v>168</v>
      </c>
      <c r="D294" s="98">
        <v>0</v>
      </c>
      <c r="E294" s="98">
        <v>626688.48</v>
      </c>
      <c r="F294" s="98" t="s">
        <v>76</v>
      </c>
    </row>
    <row r="295" spans="1:6" x14ac:dyDescent="0.2">
      <c r="A295" s="106">
        <v>43405</v>
      </c>
      <c r="B295" s="100">
        <v>43374</v>
      </c>
      <c r="C295" s="98" t="s">
        <v>34</v>
      </c>
      <c r="D295" s="98">
        <v>-29505.64</v>
      </c>
      <c r="E295" s="98">
        <v>330743.48</v>
      </c>
      <c r="F295" s="98" t="s">
        <v>76</v>
      </c>
    </row>
    <row r="296" spans="1:6" x14ac:dyDescent="0.2">
      <c r="A296" s="106">
        <v>43405</v>
      </c>
      <c r="B296" s="100">
        <v>43374</v>
      </c>
      <c r="C296" s="98" t="s">
        <v>33</v>
      </c>
      <c r="D296" s="98">
        <v>-1330.5</v>
      </c>
      <c r="E296" s="98">
        <v>14916.53</v>
      </c>
      <c r="F296" s="98" t="s">
        <v>76</v>
      </c>
    </row>
    <row r="297" spans="1:6" x14ac:dyDescent="0.2">
      <c r="A297" s="106">
        <v>43344</v>
      </c>
      <c r="B297" s="100">
        <v>43221</v>
      </c>
      <c r="C297" s="98" t="s">
        <v>168</v>
      </c>
      <c r="D297" s="98">
        <v>0</v>
      </c>
      <c r="E297" s="98">
        <v>5400</v>
      </c>
      <c r="F297" s="98" t="s">
        <v>91</v>
      </c>
    </row>
    <row r="298" spans="1:6" x14ac:dyDescent="0.2">
      <c r="A298" s="106">
        <v>43344</v>
      </c>
      <c r="B298" s="100">
        <v>43221</v>
      </c>
      <c r="C298" s="98" t="s">
        <v>185</v>
      </c>
      <c r="D298" s="98">
        <v>239.65</v>
      </c>
      <c r="E298" s="98">
        <v>5400</v>
      </c>
      <c r="F298" s="98" t="s">
        <v>91</v>
      </c>
    </row>
    <row r="299" spans="1:6" x14ac:dyDescent="0.2">
      <c r="A299" s="106">
        <v>43344</v>
      </c>
      <c r="B299" s="100">
        <v>43221</v>
      </c>
      <c r="C299" s="98" t="s">
        <v>186</v>
      </c>
      <c r="D299" s="98">
        <v>10.81</v>
      </c>
      <c r="E299" s="98">
        <v>243.54</v>
      </c>
      <c r="F299" s="98" t="s">
        <v>91</v>
      </c>
    </row>
    <row r="300" spans="1:6" x14ac:dyDescent="0.2">
      <c r="A300" s="106">
        <v>43344</v>
      </c>
      <c r="B300" s="100">
        <v>43344</v>
      </c>
      <c r="C300" s="98" t="s">
        <v>223</v>
      </c>
      <c r="D300" s="98">
        <v>5.22</v>
      </c>
      <c r="E300" s="98">
        <v>-62</v>
      </c>
      <c r="F300" s="98" t="s">
        <v>181</v>
      </c>
    </row>
    <row r="301" spans="1:6" x14ac:dyDescent="0.2">
      <c r="A301" s="106">
        <v>43344</v>
      </c>
      <c r="B301" s="100">
        <v>43313</v>
      </c>
      <c r="C301" s="98" t="s">
        <v>223</v>
      </c>
      <c r="D301" s="98">
        <v>7.63</v>
      </c>
      <c r="E301" s="98">
        <v>-98</v>
      </c>
      <c r="F301" s="98" t="s">
        <v>181</v>
      </c>
    </row>
    <row r="302" spans="1:6" x14ac:dyDescent="0.2">
      <c r="A302" s="106">
        <v>43344</v>
      </c>
      <c r="B302" s="100">
        <v>43221</v>
      </c>
      <c r="C302" s="98" t="s">
        <v>187</v>
      </c>
      <c r="D302" s="98">
        <v>-7.1</v>
      </c>
      <c r="E302" s="98">
        <v>-160</v>
      </c>
      <c r="F302" s="98" t="s">
        <v>181</v>
      </c>
    </row>
    <row r="303" spans="1:6" x14ac:dyDescent="0.2">
      <c r="A303" s="106">
        <v>43344</v>
      </c>
      <c r="B303" s="100">
        <v>43221</v>
      </c>
      <c r="C303" s="98" t="s">
        <v>188</v>
      </c>
      <c r="D303" s="98">
        <v>0</v>
      </c>
      <c r="E303" s="98">
        <v>-160</v>
      </c>
      <c r="F303" s="98" t="s">
        <v>181</v>
      </c>
    </row>
    <row r="304" spans="1:6" x14ac:dyDescent="0.2">
      <c r="A304" s="106">
        <v>43344</v>
      </c>
      <c r="B304" s="100">
        <v>43344</v>
      </c>
      <c r="C304" s="98" t="s">
        <v>34</v>
      </c>
      <c r="D304" s="98">
        <v>-18113.77</v>
      </c>
      <c r="E304" s="98">
        <v>215026.08</v>
      </c>
      <c r="F304" s="98" t="s">
        <v>77</v>
      </c>
    </row>
    <row r="305" spans="1:6" x14ac:dyDescent="0.2">
      <c r="A305" s="106">
        <v>43344</v>
      </c>
      <c r="B305" s="100">
        <v>43344</v>
      </c>
      <c r="C305" s="98" t="s">
        <v>33</v>
      </c>
      <c r="D305" s="98">
        <v>-816.95</v>
      </c>
      <c r="E305" s="98">
        <v>9697.65</v>
      </c>
      <c r="F305" s="98" t="s">
        <v>77</v>
      </c>
    </row>
    <row r="306" spans="1:6" x14ac:dyDescent="0.2">
      <c r="A306" s="106">
        <v>43344</v>
      </c>
      <c r="B306" s="100">
        <v>43313</v>
      </c>
      <c r="C306" s="98" t="s">
        <v>34</v>
      </c>
      <c r="D306" s="98">
        <v>-26522.53</v>
      </c>
      <c r="E306" s="98">
        <v>340468</v>
      </c>
      <c r="F306" s="98" t="s">
        <v>77</v>
      </c>
    </row>
    <row r="307" spans="1:6" x14ac:dyDescent="0.2">
      <c r="A307" s="106">
        <v>43344</v>
      </c>
      <c r="B307" s="100">
        <v>43313</v>
      </c>
      <c r="C307" s="98" t="s">
        <v>33</v>
      </c>
      <c r="D307" s="98">
        <v>-1196.23</v>
      </c>
      <c r="E307" s="98">
        <v>15355.12</v>
      </c>
      <c r="F307" s="98" t="s">
        <v>77</v>
      </c>
    </row>
    <row r="308" spans="1:6" x14ac:dyDescent="0.2">
      <c r="A308" s="106">
        <v>43405</v>
      </c>
      <c r="B308" s="100">
        <v>43405</v>
      </c>
      <c r="C308" s="98" t="s">
        <v>34</v>
      </c>
      <c r="D308" s="98">
        <v>-29556.87</v>
      </c>
      <c r="E308" s="98">
        <v>241575.28</v>
      </c>
      <c r="F308" s="98" t="s">
        <v>76</v>
      </c>
    </row>
    <row r="309" spans="1:6" x14ac:dyDescent="0.2">
      <c r="A309" s="106">
        <v>43405</v>
      </c>
      <c r="B309" s="100">
        <v>43405</v>
      </c>
      <c r="C309" s="98" t="s">
        <v>33</v>
      </c>
      <c r="D309" s="98">
        <v>-1332.89</v>
      </c>
      <c r="E309" s="98">
        <v>10895.14</v>
      </c>
      <c r="F309" s="98" t="s">
        <v>76</v>
      </c>
    </row>
    <row r="310" spans="1:6" x14ac:dyDescent="0.2">
      <c r="A310" s="106">
        <v>43405</v>
      </c>
      <c r="B310" s="100">
        <v>43221</v>
      </c>
      <c r="C310" s="98" t="s">
        <v>185</v>
      </c>
      <c r="D310" s="98">
        <v>24.23</v>
      </c>
      <c r="E310" s="98">
        <v>546</v>
      </c>
      <c r="F310" s="98" t="s">
        <v>91</v>
      </c>
    </row>
    <row r="311" spans="1:6" x14ac:dyDescent="0.2">
      <c r="A311" s="106">
        <v>43405</v>
      </c>
      <c r="B311" s="100">
        <v>43221</v>
      </c>
      <c r="C311" s="98" t="s">
        <v>186</v>
      </c>
      <c r="D311" s="98">
        <v>1.0900000000000001</v>
      </c>
      <c r="E311" s="98">
        <v>24.63</v>
      </c>
      <c r="F311" s="98" t="s">
        <v>91</v>
      </c>
    </row>
    <row r="312" spans="1:6" x14ac:dyDescent="0.2">
      <c r="A312" s="106">
        <v>43405</v>
      </c>
      <c r="B312" s="100">
        <v>43344</v>
      </c>
      <c r="C312" s="98" t="s">
        <v>36</v>
      </c>
      <c r="D312" s="98">
        <v>-1.69</v>
      </c>
      <c r="E312" s="98">
        <v>20</v>
      </c>
      <c r="F312" s="98" t="s">
        <v>101</v>
      </c>
    </row>
    <row r="313" spans="1:6" x14ac:dyDescent="0.2">
      <c r="A313" s="106">
        <v>43405</v>
      </c>
      <c r="B313" s="100">
        <v>43344</v>
      </c>
      <c r="C313" s="98" t="s">
        <v>35</v>
      </c>
      <c r="D313" s="98">
        <v>-7.0000000000000007E-2</v>
      </c>
      <c r="E313" s="98">
        <v>0.91</v>
      </c>
      <c r="F313" s="98" t="s">
        <v>101</v>
      </c>
    </row>
    <row r="314" spans="1:6" x14ac:dyDescent="0.2">
      <c r="A314" s="106">
        <v>43405</v>
      </c>
      <c r="B314" s="100">
        <v>43374</v>
      </c>
      <c r="C314" s="98" t="s">
        <v>34</v>
      </c>
      <c r="D314" s="98">
        <v>-52815.43</v>
      </c>
      <c r="E314" s="98">
        <v>592035.76</v>
      </c>
      <c r="F314" s="98" t="s">
        <v>76</v>
      </c>
    </row>
    <row r="315" spans="1:6" x14ac:dyDescent="0.2">
      <c r="A315" s="106">
        <v>43405</v>
      </c>
      <c r="B315" s="100">
        <v>43374</v>
      </c>
      <c r="C315" s="98" t="s">
        <v>33</v>
      </c>
      <c r="D315" s="98">
        <v>-2381.81</v>
      </c>
      <c r="E315" s="98">
        <v>26700.9</v>
      </c>
      <c r="F315" s="98" t="s">
        <v>76</v>
      </c>
    </row>
    <row r="316" spans="1:6" x14ac:dyDescent="0.2">
      <c r="A316" s="106">
        <v>43405</v>
      </c>
      <c r="B316" s="100">
        <v>43344</v>
      </c>
      <c r="C316" s="98" t="s">
        <v>34</v>
      </c>
      <c r="D316" s="98">
        <v>-5606.92</v>
      </c>
      <c r="E316" s="98">
        <v>66558</v>
      </c>
      <c r="F316" s="98" t="s">
        <v>76</v>
      </c>
    </row>
    <row r="317" spans="1:6" x14ac:dyDescent="0.2">
      <c r="A317" s="106">
        <v>43405</v>
      </c>
      <c r="B317" s="100">
        <v>43344</v>
      </c>
      <c r="C317" s="98" t="s">
        <v>33</v>
      </c>
      <c r="D317" s="98">
        <v>-252.87</v>
      </c>
      <c r="E317" s="98">
        <v>3001.45</v>
      </c>
      <c r="F317" s="98" t="s">
        <v>76</v>
      </c>
    </row>
    <row r="318" spans="1:6" x14ac:dyDescent="0.2">
      <c r="A318" s="106">
        <v>43405</v>
      </c>
      <c r="B318" s="100">
        <v>43221</v>
      </c>
      <c r="C318" s="98" t="s">
        <v>168</v>
      </c>
      <c r="D318" s="98">
        <v>0</v>
      </c>
      <c r="E318" s="98">
        <v>659633.75</v>
      </c>
      <c r="F318" s="98" t="s">
        <v>76</v>
      </c>
    </row>
    <row r="319" spans="1:6" x14ac:dyDescent="0.2">
      <c r="A319" s="106">
        <v>43405</v>
      </c>
      <c r="B319" s="100">
        <v>43221</v>
      </c>
      <c r="C319" s="98" t="s">
        <v>185</v>
      </c>
      <c r="D319" s="98">
        <v>29274.48</v>
      </c>
      <c r="E319" s="98">
        <v>659633.75</v>
      </c>
      <c r="F319" s="98" t="s">
        <v>76</v>
      </c>
    </row>
    <row r="320" spans="1:6" x14ac:dyDescent="0.2">
      <c r="A320" s="106">
        <v>43405</v>
      </c>
      <c r="B320" s="100">
        <v>43221</v>
      </c>
      <c r="C320" s="98" t="s">
        <v>186</v>
      </c>
      <c r="D320" s="98">
        <v>1320.1</v>
      </c>
      <c r="E320" s="98">
        <v>29749.439999999999</v>
      </c>
      <c r="F320" s="98" t="s">
        <v>76</v>
      </c>
    </row>
    <row r="321" spans="1:6" x14ac:dyDescent="0.2">
      <c r="A321" s="106">
        <v>43405</v>
      </c>
      <c r="B321" s="100">
        <v>43374</v>
      </c>
      <c r="C321" s="98" t="s">
        <v>36</v>
      </c>
      <c r="D321" s="98">
        <v>-3.62</v>
      </c>
      <c r="E321" s="98">
        <v>40.6</v>
      </c>
      <c r="F321" s="98" t="s">
        <v>101</v>
      </c>
    </row>
    <row r="322" spans="1:6" x14ac:dyDescent="0.2">
      <c r="A322" s="106">
        <v>43405</v>
      </c>
      <c r="B322" s="100">
        <v>43374</v>
      </c>
      <c r="C322" s="98" t="s">
        <v>35</v>
      </c>
      <c r="D322" s="98">
        <v>-0.16</v>
      </c>
      <c r="E322" s="98">
        <v>1.83</v>
      </c>
      <c r="F322" s="98" t="s">
        <v>101</v>
      </c>
    </row>
    <row r="323" spans="1:6" x14ac:dyDescent="0.2">
      <c r="A323" s="106">
        <v>43405</v>
      </c>
      <c r="B323" s="100">
        <v>43344</v>
      </c>
      <c r="C323" s="98" t="s">
        <v>36</v>
      </c>
      <c r="D323" s="98">
        <v>-2.95</v>
      </c>
      <c r="E323" s="98">
        <v>35</v>
      </c>
      <c r="F323" s="98" t="s">
        <v>101</v>
      </c>
    </row>
    <row r="324" spans="1:6" x14ac:dyDescent="0.2">
      <c r="A324" s="106">
        <v>43374</v>
      </c>
      <c r="B324" s="100">
        <v>43344</v>
      </c>
      <c r="C324" s="98" t="s">
        <v>34</v>
      </c>
      <c r="D324" s="98">
        <v>-26069.47</v>
      </c>
      <c r="E324" s="98">
        <v>309466.34000000003</v>
      </c>
      <c r="F324" s="98" t="s">
        <v>76</v>
      </c>
    </row>
    <row r="325" spans="1:6" x14ac:dyDescent="0.2">
      <c r="A325" s="106">
        <v>43374</v>
      </c>
      <c r="B325" s="100">
        <v>43344</v>
      </c>
      <c r="C325" s="98" t="s">
        <v>33</v>
      </c>
      <c r="D325" s="98">
        <v>-1175.57</v>
      </c>
      <c r="E325" s="98">
        <v>13956.9</v>
      </c>
      <c r="F325" s="98" t="s">
        <v>76</v>
      </c>
    </row>
    <row r="326" spans="1:6" x14ac:dyDescent="0.2">
      <c r="A326" s="106">
        <v>43374</v>
      </c>
      <c r="B326" s="100">
        <v>43313</v>
      </c>
      <c r="C326" s="98" t="s">
        <v>34</v>
      </c>
      <c r="D326" s="98">
        <v>-22415</v>
      </c>
      <c r="E326" s="98">
        <v>287741</v>
      </c>
      <c r="F326" s="98" t="s">
        <v>76</v>
      </c>
    </row>
    <row r="327" spans="1:6" x14ac:dyDescent="0.2">
      <c r="A327" s="106">
        <v>43374</v>
      </c>
      <c r="B327" s="100">
        <v>43313</v>
      </c>
      <c r="C327" s="98" t="s">
        <v>33</v>
      </c>
      <c r="D327" s="98">
        <v>-1010.89</v>
      </c>
      <c r="E327" s="98">
        <v>12977.17</v>
      </c>
      <c r="F327" s="98" t="s">
        <v>76</v>
      </c>
    </row>
    <row r="328" spans="1:6" x14ac:dyDescent="0.2">
      <c r="A328" s="106">
        <v>43374</v>
      </c>
      <c r="B328" s="100">
        <v>43221</v>
      </c>
      <c r="C328" s="98" t="s">
        <v>168</v>
      </c>
      <c r="D328" s="98">
        <v>0</v>
      </c>
      <c r="E328" s="98">
        <v>598594.34</v>
      </c>
      <c r="F328" s="98" t="s">
        <v>76</v>
      </c>
    </row>
    <row r="329" spans="1:6" x14ac:dyDescent="0.2">
      <c r="A329" s="106">
        <v>43374</v>
      </c>
      <c r="B329" s="100">
        <v>43221</v>
      </c>
      <c r="C329" s="98" t="s">
        <v>185</v>
      </c>
      <c r="D329" s="98">
        <v>26565.72</v>
      </c>
      <c r="E329" s="98">
        <v>598594.34</v>
      </c>
      <c r="F329" s="98" t="s">
        <v>76</v>
      </c>
    </row>
    <row r="330" spans="1:6" x14ac:dyDescent="0.2">
      <c r="A330" s="106">
        <v>43374</v>
      </c>
      <c r="B330" s="100">
        <v>43221</v>
      </c>
      <c r="C330" s="98" t="s">
        <v>186</v>
      </c>
      <c r="D330" s="98">
        <v>1198.1600000000001</v>
      </c>
      <c r="E330" s="98">
        <v>26996.76</v>
      </c>
      <c r="F330" s="98" t="s">
        <v>76</v>
      </c>
    </row>
    <row r="331" spans="1:6" x14ac:dyDescent="0.2">
      <c r="A331" s="106">
        <v>43374</v>
      </c>
      <c r="B331" s="100">
        <v>43344</v>
      </c>
      <c r="C331" s="98" t="s">
        <v>34</v>
      </c>
      <c r="D331" s="98">
        <v>-34129.46</v>
      </c>
      <c r="E331" s="98">
        <v>405147.13</v>
      </c>
      <c r="F331" s="98" t="s">
        <v>76</v>
      </c>
    </row>
    <row r="332" spans="1:6" x14ac:dyDescent="0.2">
      <c r="A332" s="106">
        <v>43374</v>
      </c>
      <c r="B332" s="100">
        <v>43344</v>
      </c>
      <c r="C332" s="98" t="s">
        <v>33</v>
      </c>
      <c r="D332" s="98">
        <v>-1539.28</v>
      </c>
      <c r="E332" s="98">
        <v>18272.25</v>
      </c>
      <c r="F332" s="98" t="s">
        <v>76</v>
      </c>
    </row>
    <row r="333" spans="1:6" x14ac:dyDescent="0.2">
      <c r="A333" s="106">
        <v>43374</v>
      </c>
      <c r="B333" s="100">
        <v>43313</v>
      </c>
      <c r="C333" s="98" t="s">
        <v>34</v>
      </c>
      <c r="D333" s="98">
        <v>-43147.17</v>
      </c>
      <c r="E333" s="98">
        <v>553879</v>
      </c>
      <c r="F333" s="98" t="s">
        <v>76</v>
      </c>
    </row>
    <row r="334" spans="1:6" x14ac:dyDescent="0.2">
      <c r="A334" s="106">
        <v>43374</v>
      </c>
      <c r="B334" s="100">
        <v>43313</v>
      </c>
      <c r="C334" s="98" t="s">
        <v>33</v>
      </c>
      <c r="D334" s="98">
        <v>-1945.78</v>
      </c>
      <c r="E334" s="98">
        <v>24980.1</v>
      </c>
      <c r="F334" s="98" t="s">
        <v>76</v>
      </c>
    </row>
    <row r="335" spans="1:6" x14ac:dyDescent="0.2">
      <c r="A335" s="106">
        <v>43374</v>
      </c>
      <c r="B335" s="100">
        <v>43221</v>
      </c>
      <c r="C335" s="98" t="s">
        <v>185</v>
      </c>
      <c r="D335" s="98">
        <v>42716.35</v>
      </c>
      <c r="E335" s="98">
        <v>962511.43</v>
      </c>
      <c r="F335" s="98" t="s">
        <v>76</v>
      </c>
    </row>
    <row r="336" spans="1:6" x14ac:dyDescent="0.2">
      <c r="A336" s="106">
        <v>43374</v>
      </c>
      <c r="B336" s="100">
        <v>43221</v>
      </c>
      <c r="C336" s="98" t="s">
        <v>186</v>
      </c>
      <c r="D336" s="98">
        <v>1926.42</v>
      </c>
      <c r="E336" s="98">
        <v>43409.29</v>
      </c>
      <c r="F336" s="98" t="s">
        <v>76</v>
      </c>
    </row>
    <row r="337" spans="1:6" x14ac:dyDescent="0.2">
      <c r="A337" s="106">
        <v>43374</v>
      </c>
      <c r="B337" s="100">
        <v>43221</v>
      </c>
      <c r="C337" s="98" t="s">
        <v>168</v>
      </c>
      <c r="D337" s="98">
        <v>0</v>
      </c>
      <c r="E337" s="98">
        <v>962511.43</v>
      </c>
      <c r="F337" s="98" t="s">
        <v>76</v>
      </c>
    </row>
    <row r="338" spans="1:6" x14ac:dyDescent="0.2">
      <c r="A338" s="106">
        <v>43374</v>
      </c>
      <c r="B338" s="100">
        <v>43344</v>
      </c>
      <c r="C338" s="98" t="s">
        <v>34</v>
      </c>
      <c r="D338" s="98">
        <v>-198.21</v>
      </c>
      <c r="E338" s="98">
        <v>2353</v>
      </c>
      <c r="F338" s="98" t="s">
        <v>93</v>
      </c>
    </row>
    <row r="339" spans="1:6" x14ac:dyDescent="0.2">
      <c r="A339" s="106">
        <v>43374</v>
      </c>
      <c r="B339" s="100">
        <v>43344</v>
      </c>
      <c r="C339" s="98" t="s">
        <v>33</v>
      </c>
      <c r="D339" s="98">
        <v>-8.94</v>
      </c>
      <c r="E339" s="98">
        <v>106.12</v>
      </c>
      <c r="F339" s="98" t="s">
        <v>93</v>
      </c>
    </row>
    <row r="340" spans="1:6" x14ac:dyDescent="0.2">
      <c r="A340" s="106">
        <v>43374</v>
      </c>
      <c r="B340" s="100">
        <v>43313</v>
      </c>
      <c r="C340" s="98" t="s">
        <v>34</v>
      </c>
      <c r="D340" s="98">
        <v>-171.77</v>
      </c>
      <c r="E340" s="98">
        <v>2205</v>
      </c>
      <c r="F340" s="98" t="s">
        <v>93</v>
      </c>
    </row>
    <row r="341" spans="1:6" x14ac:dyDescent="0.2">
      <c r="A341" s="106">
        <v>43374</v>
      </c>
      <c r="B341" s="100">
        <v>43313</v>
      </c>
      <c r="C341" s="98" t="s">
        <v>33</v>
      </c>
      <c r="D341" s="98">
        <v>-7.75</v>
      </c>
      <c r="E341" s="98">
        <v>99.43</v>
      </c>
      <c r="F341" s="98" t="s">
        <v>93</v>
      </c>
    </row>
    <row r="342" spans="1:6" x14ac:dyDescent="0.2">
      <c r="A342" s="106">
        <v>43374</v>
      </c>
      <c r="B342" s="100">
        <v>43221</v>
      </c>
      <c r="C342" s="98" t="s">
        <v>168</v>
      </c>
      <c r="D342" s="98">
        <v>0</v>
      </c>
      <c r="E342" s="98">
        <v>4558</v>
      </c>
      <c r="F342" s="98" t="s">
        <v>93</v>
      </c>
    </row>
    <row r="343" spans="1:6" x14ac:dyDescent="0.2">
      <c r="A343" s="106">
        <v>43344</v>
      </c>
      <c r="B343" s="100">
        <v>43282</v>
      </c>
      <c r="C343" s="98" t="s">
        <v>34</v>
      </c>
      <c r="D343" s="98">
        <v>-14.77</v>
      </c>
      <c r="E343" s="98">
        <v>173.7</v>
      </c>
      <c r="F343" s="98" t="s">
        <v>76</v>
      </c>
    </row>
    <row r="344" spans="1:6" x14ac:dyDescent="0.2">
      <c r="A344" s="106">
        <v>43344</v>
      </c>
      <c r="B344" s="100">
        <v>43282</v>
      </c>
      <c r="C344" s="98" t="s">
        <v>33</v>
      </c>
      <c r="D344" s="98">
        <v>-0.67</v>
      </c>
      <c r="E344" s="98">
        <v>7.83</v>
      </c>
      <c r="F344" s="98" t="s">
        <v>76</v>
      </c>
    </row>
    <row r="345" spans="1:6" x14ac:dyDescent="0.2">
      <c r="A345" s="106">
        <v>43344</v>
      </c>
      <c r="B345" s="100">
        <v>43313</v>
      </c>
      <c r="C345" s="98" t="s">
        <v>34</v>
      </c>
      <c r="D345" s="98">
        <v>-24.93</v>
      </c>
      <c r="E345" s="98">
        <v>320</v>
      </c>
      <c r="F345" s="98" t="s">
        <v>92</v>
      </c>
    </row>
    <row r="346" spans="1:6" x14ac:dyDescent="0.2">
      <c r="A346" s="106">
        <v>43344</v>
      </c>
      <c r="B346" s="100">
        <v>43313</v>
      </c>
      <c r="C346" s="98" t="s">
        <v>33</v>
      </c>
      <c r="D346" s="98">
        <v>-1.1200000000000001</v>
      </c>
      <c r="E346" s="98">
        <v>14.43</v>
      </c>
      <c r="F346" s="98" t="s">
        <v>92</v>
      </c>
    </row>
    <row r="347" spans="1:6" x14ac:dyDescent="0.2">
      <c r="A347" s="106">
        <v>43344</v>
      </c>
      <c r="B347" s="100">
        <v>43282</v>
      </c>
      <c r="C347" s="98" t="s">
        <v>34</v>
      </c>
      <c r="D347" s="98">
        <v>-37.659999999999997</v>
      </c>
      <c r="E347" s="98">
        <v>443</v>
      </c>
      <c r="F347" s="98" t="s">
        <v>92</v>
      </c>
    </row>
    <row r="348" spans="1:6" x14ac:dyDescent="0.2">
      <c r="A348" s="106">
        <v>43344</v>
      </c>
      <c r="B348" s="100">
        <v>43282</v>
      </c>
      <c r="C348" s="98" t="s">
        <v>33</v>
      </c>
      <c r="D348" s="98">
        <v>-1.7</v>
      </c>
      <c r="E348" s="98">
        <v>19.98</v>
      </c>
      <c r="F348" s="98" t="s">
        <v>92</v>
      </c>
    </row>
    <row r="349" spans="1:6" x14ac:dyDescent="0.2">
      <c r="A349" s="106">
        <v>43344</v>
      </c>
      <c r="B349" s="100">
        <v>43221</v>
      </c>
      <c r="C349" s="98" t="s">
        <v>168</v>
      </c>
      <c r="D349" s="98">
        <v>0</v>
      </c>
      <c r="E349" s="98">
        <v>763</v>
      </c>
      <c r="F349" s="98" t="s">
        <v>92</v>
      </c>
    </row>
    <row r="350" spans="1:6" x14ac:dyDescent="0.2">
      <c r="A350" s="106">
        <v>43344</v>
      </c>
      <c r="B350" s="100">
        <v>43221</v>
      </c>
      <c r="C350" s="98" t="s">
        <v>168</v>
      </c>
      <c r="D350" s="98">
        <v>0</v>
      </c>
      <c r="E350" s="98">
        <v>76177.02</v>
      </c>
      <c r="F350" s="98" t="s">
        <v>77</v>
      </c>
    </row>
    <row r="351" spans="1:6" x14ac:dyDescent="0.2">
      <c r="A351" s="106">
        <v>43344</v>
      </c>
      <c r="B351" s="100">
        <v>43221</v>
      </c>
      <c r="C351" s="98" t="s">
        <v>185</v>
      </c>
      <c r="D351" s="98">
        <v>3380.71</v>
      </c>
      <c r="E351" s="98">
        <v>76177.02</v>
      </c>
      <c r="F351" s="98" t="s">
        <v>77</v>
      </c>
    </row>
    <row r="352" spans="1:6" x14ac:dyDescent="0.2">
      <c r="A352" s="106">
        <v>43344</v>
      </c>
      <c r="B352" s="100">
        <v>43221</v>
      </c>
      <c r="C352" s="98" t="s">
        <v>186</v>
      </c>
      <c r="D352" s="98">
        <v>152.46</v>
      </c>
      <c r="E352" s="98">
        <v>3435.62</v>
      </c>
      <c r="F352" s="98" t="s">
        <v>77</v>
      </c>
    </row>
    <row r="353" spans="1:6" x14ac:dyDescent="0.2">
      <c r="A353" s="106">
        <v>43405</v>
      </c>
      <c r="B353" s="100">
        <v>43374</v>
      </c>
      <c r="C353" s="98" t="s">
        <v>33</v>
      </c>
      <c r="D353" s="98">
        <v>-1204.95</v>
      </c>
      <c r="E353" s="98">
        <v>13508.12</v>
      </c>
      <c r="F353" s="98" t="s">
        <v>76</v>
      </c>
    </row>
    <row r="354" spans="1:6" x14ac:dyDescent="0.2">
      <c r="A354" s="106">
        <v>43405</v>
      </c>
      <c r="B354" s="100">
        <v>43344</v>
      </c>
      <c r="C354" s="98" t="s">
        <v>34</v>
      </c>
      <c r="D354" s="98">
        <v>-93.63</v>
      </c>
      <c r="E354" s="98">
        <v>1111.47</v>
      </c>
      <c r="F354" s="98" t="s">
        <v>76</v>
      </c>
    </row>
    <row r="355" spans="1:6" x14ac:dyDescent="0.2">
      <c r="A355" s="106">
        <v>43405</v>
      </c>
      <c r="B355" s="100">
        <v>43344</v>
      </c>
      <c r="C355" s="98" t="s">
        <v>33</v>
      </c>
      <c r="D355" s="98">
        <v>-4.2300000000000004</v>
      </c>
      <c r="E355" s="98">
        <v>50.13</v>
      </c>
      <c r="F355" s="98" t="s">
        <v>76</v>
      </c>
    </row>
    <row r="356" spans="1:6" x14ac:dyDescent="0.2">
      <c r="A356" s="106">
        <v>43405</v>
      </c>
      <c r="B356" s="100">
        <v>43221</v>
      </c>
      <c r="C356" s="98" t="s">
        <v>168</v>
      </c>
      <c r="D356" s="98">
        <v>0</v>
      </c>
      <c r="E356" s="98">
        <v>466056.45</v>
      </c>
      <c r="F356" s="98" t="s">
        <v>76</v>
      </c>
    </row>
    <row r="357" spans="1:6" x14ac:dyDescent="0.2">
      <c r="A357" s="106">
        <v>43405</v>
      </c>
      <c r="B357" s="100">
        <v>43221</v>
      </c>
      <c r="C357" s="98" t="s">
        <v>185</v>
      </c>
      <c r="D357" s="98">
        <v>20683.47</v>
      </c>
      <c r="E357" s="98">
        <v>466056.45</v>
      </c>
      <c r="F357" s="98" t="s">
        <v>76</v>
      </c>
    </row>
    <row r="358" spans="1:6" x14ac:dyDescent="0.2">
      <c r="A358" s="106">
        <v>43405</v>
      </c>
      <c r="B358" s="100">
        <v>43221</v>
      </c>
      <c r="C358" s="98" t="s">
        <v>186</v>
      </c>
      <c r="D358" s="98">
        <v>932.64</v>
      </c>
      <c r="E358" s="98">
        <v>21019.03</v>
      </c>
      <c r="F358" s="98" t="s">
        <v>76</v>
      </c>
    </row>
    <row r="359" spans="1:6" x14ac:dyDescent="0.2">
      <c r="A359" s="106">
        <v>43405</v>
      </c>
      <c r="B359" s="100">
        <v>43374</v>
      </c>
      <c r="C359" s="98" t="s">
        <v>34</v>
      </c>
      <c r="D359" s="98">
        <v>-12499.76</v>
      </c>
      <c r="E359" s="98">
        <v>140117.1</v>
      </c>
      <c r="F359" s="98" t="s">
        <v>76</v>
      </c>
    </row>
    <row r="360" spans="1:6" x14ac:dyDescent="0.2">
      <c r="A360" s="106">
        <v>43405</v>
      </c>
      <c r="B360" s="100">
        <v>43374</v>
      </c>
      <c r="C360" s="98" t="s">
        <v>33</v>
      </c>
      <c r="D360" s="98">
        <v>-563.78</v>
      </c>
      <c r="E360" s="98">
        <v>6319.29</v>
      </c>
      <c r="F360" s="98" t="s">
        <v>76</v>
      </c>
    </row>
    <row r="361" spans="1:6" x14ac:dyDescent="0.2">
      <c r="A361" s="106">
        <v>43405</v>
      </c>
      <c r="B361" s="100">
        <v>43344</v>
      </c>
      <c r="C361" s="98" t="s">
        <v>34</v>
      </c>
      <c r="D361" s="98">
        <v>-10260.01</v>
      </c>
      <c r="E361" s="98">
        <v>121794</v>
      </c>
      <c r="F361" s="98" t="s">
        <v>76</v>
      </c>
    </row>
    <row r="362" spans="1:6" x14ac:dyDescent="0.2">
      <c r="A362" s="106">
        <v>43405</v>
      </c>
      <c r="B362" s="100">
        <v>43344</v>
      </c>
      <c r="C362" s="98" t="s">
        <v>33</v>
      </c>
      <c r="D362" s="98">
        <v>-462.73</v>
      </c>
      <c r="E362" s="98">
        <v>5492.85</v>
      </c>
      <c r="F362" s="98" t="s">
        <v>76</v>
      </c>
    </row>
    <row r="363" spans="1:6" x14ac:dyDescent="0.2">
      <c r="A363" s="106">
        <v>43405</v>
      </c>
      <c r="B363" s="100">
        <v>43221</v>
      </c>
      <c r="C363" s="98" t="s">
        <v>168</v>
      </c>
      <c r="D363" s="98">
        <v>0</v>
      </c>
      <c r="E363" s="98">
        <v>262165.11</v>
      </c>
      <c r="F363" s="98" t="s">
        <v>76</v>
      </c>
    </row>
    <row r="364" spans="1:6" x14ac:dyDescent="0.2">
      <c r="A364" s="106">
        <v>43405</v>
      </c>
      <c r="B364" s="100">
        <v>43221</v>
      </c>
      <c r="C364" s="98" t="s">
        <v>185</v>
      </c>
      <c r="D364" s="98">
        <v>11634.94</v>
      </c>
      <c r="E364" s="98">
        <v>262165.11</v>
      </c>
      <c r="F364" s="98" t="s">
        <v>76</v>
      </c>
    </row>
    <row r="365" spans="1:6" x14ac:dyDescent="0.2">
      <c r="A365" s="106">
        <v>43405</v>
      </c>
      <c r="B365" s="100">
        <v>43221</v>
      </c>
      <c r="C365" s="98" t="s">
        <v>186</v>
      </c>
      <c r="D365" s="98">
        <v>524.54999999999995</v>
      </c>
      <c r="E365" s="98">
        <v>11823.63</v>
      </c>
      <c r="F365" s="98" t="s">
        <v>76</v>
      </c>
    </row>
    <row r="366" spans="1:6" x14ac:dyDescent="0.2">
      <c r="A366" s="106">
        <v>43405</v>
      </c>
      <c r="B366" s="100">
        <v>43374</v>
      </c>
      <c r="C366" s="98" t="s">
        <v>34</v>
      </c>
      <c r="D366" s="98">
        <v>-687.68</v>
      </c>
      <c r="E366" s="98">
        <v>7708.55</v>
      </c>
      <c r="F366" s="98" t="s">
        <v>77</v>
      </c>
    </row>
    <row r="367" spans="1:6" x14ac:dyDescent="0.2">
      <c r="A367" s="106">
        <v>43405</v>
      </c>
      <c r="B367" s="100">
        <v>43374</v>
      </c>
      <c r="C367" s="98" t="s">
        <v>33</v>
      </c>
      <c r="D367" s="98">
        <v>-31.01</v>
      </c>
      <c r="E367" s="98">
        <v>347.66</v>
      </c>
      <c r="F367" s="98" t="s">
        <v>77</v>
      </c>
    </row>
    <row r="368" spans="1:6" x14ac:dyDescent="0.2">
      <c r="A368" s="106">
        <v>43405</v>
      </c>
      <c r="B368" s="100">
        <v>43344</v>
      </c>
      <c r="C368" s="98" t="s">
        <v>34</v>
      </c>
      <c r="D368" s="98">
        <v>-568.20000000000005</v>
      </c>
      <c r="E368" s="98">
        <v>6745</v>
      </c>
      <c r="F368" s="98" t="s">
        <v>77</v>
      </c>
    </row>
    <row r="369" spans="1:6" x14ac:dyDescent="0.2">
      <c r="A369" s="106">
        <v>43405</v>
      </c>
      <c r="B369" s="100">
        <v>43344</v>
      </c>
      <c r="C369" s="98" t="s">
        <v>33</v>
      </c>
      <c r="D369" s="98">
        <v>-25.62</v>
      </c>
      <c r="E369" s="98">
        <v>304.19</v>
      </c>
      <c r="F369" s="98" t="s">
        <v>77</v>
      </c>
    </row>
    <row r="370" spans="1:6" x14ac:dyDescent="0.2">
      <c r="A370" s="106">
        <v>43405</v>
      </c>
      <c r="B370" s="100">
        <v>43221</v>
      </c>
      <c r="C370" s="98" t="s">
        <v>168</v>
      </c>
      <c r="D370" s="98">
        <v>0</v>
      </c>
      <c r="E370" s="98">
        <v>14453.55</v>
      </c>
      <c r="F370" s="98" t="s">
        <v>77</v>
      </c>
    </row>
    <row r="371" spans="1:6" x14ac:dyDescent="0.2">
      <c r="A371" s="106">
        <v>43405</v>
      </c>
      <c r="B371" s="100">
        <v>43221</v>
      </c>
      <c r="C371" s="98" t="s">
        <v>185</v>
      </c>
      <c r="D371" s="98">
        <v>641.44000000000005</v>
      </c>
      <c r="E371" s="98">
        <v>14453.55</v>
      </c>
      <c r="F371" s="98" t="s">
        <v>77</v>
      </c>
    </row>
    <row r="372" spans="1:6" x14ac:dyDescent="0.2">
      <c r="A372" s="106">
        <v>43405</v>
      </c>
      <c r="B372" s="100">
        <v>43221</v>
      </c>
      <c r="C372" s="98" t="s">
        <v>168</v>
      </c>
      <c r="D372" s="98">
        <v>0</v>
      </c>
      <c r="E372" s="98">
        <v>105</v>
      </c>
      <c r="F372" s="98" t="s">
        <v>91</v>
      </c>
    </row>
    <row r="373" spans="1:6" x14ac:dyDescent="0.2">
      <c r="A373" s="106">
        <v>43405</v>
      </c>
      <c r="B373" s="100">
        <v>43221</v>
      </c>
      <c r="C373" s="98" t="s">
        <v>185</v>
      </c>
      <c r="D373" s="98">
        <v>4.66</v>
      </c>
      <c r="E373" s="98">
        <v>105</v>
      </c>
      <c r="F373" s="98" t="s">
        <v>91</v>
      </c>
    </row>
    <row r="374" spans="1:6" x14ac:dyDescent="0.2">
      <c r="A374" s="106">
        <v>43405</v>
      </c>
      <c r="B374" s="100">
        <v>43221</v>
      </c>
      <c r="C374" s="98" t="s">
        <v>186</v>
      </c>
      <c r="D374" s="98">
        <v>0.21</v>
      </c>
      <c r="E374" s="98">
        <v>4.74</v>
      </c>
      <c r="F374" s="98" t="s">
        <v>91</v>
      </c>
    </row>
    <row r="375" spans="1:6" x14ac:dyDescent="0.2">
      <c r="A375" s="106">
        <v>43678</v>
      </c>
      <c r="B375" s="100">
        <v>43435</v>
      </c>
      <c r="C375" s="98" t="s">
        <v>34</v>
      </c>
      <c r="D375" s="98">
        <v>143.49</v>
      </c>
      <c r="E375" s="98">
        <v>-1560</v>
      </c>
      <c r="F375" s="98" t="s">
        <v>73</v>
      </c>
    </row>
    <row r="376" spans="1:6" x14ac:dyDescent="0.2">
      <c r="A376" s="106">
        <v>43678</v>
      </c>
      <c r="B376" s="100">
        <v>43435</v>
      </c>
      <c r="C376" s="98" t="s">
        <v>33</v>
      </c>
      <c r="D376" s="98">
        <v>6.47</v>
      </c>
      <c r="E376" s="98">
        <v>-70.36</v>
      </c>
      <c r="F376" s="98" t="s">
        <v>73</v>
      </c>
    </row>
    <row r="377" spans="1:6" x14ac:dyDescent="0.2">
      <c r="A377" s="106">
        <v>43678</v>
      </c>
      <c r="B377" s="100">
        <v>43221</v>
      </c>
      <c r="C377" s="98" t="s">
        <v>185</v>
      </c>
      <c r="D377" s="98">
        <v>-69.23</v>
      </c>
      <c r="E377" s="98">
        <v>-1560</v>
      </c>
      <c r="F377" s="98" t="s">
        <v>73</v>
      </c>
    </row>
    <row r="378" spans="1:6" x14ac:dyDescent="0.2">
      <c r="A378" s="106">
        <v>43678</v>
      </c>
      <c r="B378" s="100">
        <v>43221</v>
      </c>
      <c r="C378" s="98" t="s">
        <v>186</v>
      </c>
      <c r="D378" s="98">
        <v>-3.12</v>
      </c>
      <c r="E378" s="98">
        <v>-70.36</v>
      </c>
      <c r="F378" s="98" t="s">
        <v>73</v>
      </c>
    </row>
    <row r="379" spans="1:6" x14ac:dyDescent="0.2">
      <c r="A379" s="106">
        <v>43374</v>
      </c>
      <c r="B379" s="100">
        <v>43374</v>
      </c>
      <c r="C379" s="98" t="s">
        <v>34</v>
      </c>
      <c r="D379" s="98">
        <v>-1231.0999999999999</v>
      </c>
      <c r="E379" s="98">
        <v>13800</v>
      </c>
      <c r="F379" s="98" t="s">
        <v>94</v>
      </c>
    </row>
    <row r="380" spans="1:6" x14ac:dyDescent="0.2">
      <c r="A380" s="106">
        <v>43374</v>
      </c>
      <c r="B380" s="100">
        <v>43374</v>
      </c>
      <c r="C380" s="98" t="s">
        <v>33</v>
      </c>
      <c r="D380" s="98">
        <v>-55.52</v>
      </c>
      <c r="E380" s="98">
        <v>622.38</v>
      </c>
      <c r="F380" s="98" t="s">
        <v>94</v>
      </c>
    </row>
    <row r="381" spans="1:6" x14ac:dyDescent="0.2">
      <c r="A381" s="106">
        <v>43374</v>
      </c>
      <c r="B381" s="100">
        <v>43344</v>
      </c>
      <c r="C381" s="98" t="s">
        <v>34</v>
      </c>
      <c r="D381" s="98">
        <v>-1743.77</v>
      </c>
      <c r="E381" s="98">
        <v>20700</v>
      </c>
      <c r="F381" s="98" t="s">
        <v>94</v>
      </c>
    </row>
    <row r="382" spans="1:6" x14ac:dyDescent="0.2">
      <c r="A382" s="106">
        <v>43374</v>
      </c>
      <c r="B382" s="100">
        <v>43344</v>
      </c>
      <c r="C382" s="98" t="s">
        <v>33</v>
      </c>
      <c r="D382" s="98">
        <v>-78.650000000000006</v>
      </c>
      <c r="E382" s="98">
        <v>933.57</v>
      </c>
      <c r="F382" s="98" t="s">
        <v>94</v>
      </c>
    </row>
    <row r="383" spans="1:6" x14ac:dyDescent="0.2">
      <c r="A383" s="106">
        <v>43374</v>
      </c>
      <c r="B383" s="100">
        <v>43374</v>
      </c>
      <c r="C383" s="98" t="s">
        <v>34</v>
      </c>
      <c r="D383" s="98">
        <v>-780.97</v>
      </c>
      <c r="E383" s="98">
        <v>8754.2999999999993</v>
      </c>
      <c r="F383" s="98" t="s">
        <v>131</v>
      </c>
    </row>
    <row r="384" spans="1:6" x14ac:dyDescent="0.2">
      <c r="A384" s="106">
        <v>43374</v>
      </c>
      <c r="B384" s="100">
        <v>43374</v>
      </c>
      <c r="C384" s="98" t="s">
        <v>33</v>
      </c>
      <c r="D384" s="98">
        <v>-35.22</v>
      </c>
      <c r="E384" s="98">
        <v>394.82</v>
      </c>
      <c r="F384" s="98" t="s">
        <v>131</v>
      </c>
    </row>
    <row r="385" spans="1:6" x14ac:dyDescent="0.2">
      <c r="A385" s="106">
        <v>43374</v>
      </c>
      <c r="B385" s="100">
        <v>43344</v>
      </c>
      <c r="C385" s="98" t="s">
        <v>34</v>
      </c>
      <c r="D385" s="98">
        <v>-1273.8800000000001</v>
      </c>
      <c r="E385" s="98">
        <v>15122</v>
      </c>
      <c r="F385" s="98" t="s">
        <v>131</v>
      </c>
    </row>
    <row r="386" spans="1:6" x14ac:dyDescent="0.2">
      <c r="A386" s="106">
        <v>43374</v>
      </c>
      <c r="B386" s="100">
        <v>43344</v>
      </c>
      <c r="C386" s="98" t="s">
        <v>33</v>
      </c>
      <c r="D386" s="98">
        <v>-57.45</v>
      </c>
      <c r="E386" s="98">
        <v>682</v>
      </c>
      <c r="F386" s="98" t="s">
        <v>131</v>
      </c>
    </row>
    <row r="387" spans="1:6" x14ac:dyDescent="0.2">
      <c r="A387" s="106">
        <v>43374</v>
      </c>
      <c r="B387" s="100">
        <v>43221</v>
      </c>
      <c r="C387" s="98" t="s">
        <v>185</v>
      </c>
      <c r="D387" s="98">
        <v>1059.6300000000001</v>
      </c>
      <c r="E387" s="98">
        <v>23876.3</v>
      </c>
      <c r="F387" s="98" t="s">
        <v>131</v>
      </c>
    </row>
    <row r="388" spans="1:6" x14ac:dyDescent="0.2">
      <c r="A388" s="106">
        <v>43374</v>
      </c>
      <c r="B388" s="100">
        <v>43221</v>
      </c>
      <c r="C388" s="98" t="s">
        <v>186</v>
      </c>
      <c r="D388" s="98">
        <v>47.79</v>
      </c>
      <c r="E388" s="98">
        <v>1076.82</v>
      </c>
      <c r="F388" s="98" t="s">
        <v>131</v>
      </c>
    </row>
    <row r="389" spans="1:6" x14ac:dyDescent="0.2">
      <c r="A389" s="106">
        <v>43405</v>
      </c>
      <c r="B389" s="100">
        <v>43221</v>
      </c>
      <c r="C389" s="98" t="s">
        <v>168</v>
      </c>
      <c r="D389" s="98">
        <v>0</v>
      </c>
      <c r="E389" s="98">
        <v>98544.01</v>
      </c>
      <c r="F389" s="98" t="s">
        <v>77</v>
      </c>
    </row>
    <row r="390" spans="1:6" x14ac:dyDescent="0.2">
      <c r="A390" s="106">
        <v>43405</v>
      </c>
      <c r="B390" s="100">
        <v>43374</v>
      </c>
      <c r="C390" s="98" t="s">
        <v>34</v>
      </c>
      <c r="D390" s="98">
        <v>-758.37</v>
      </c>
      <c r="E390" s="98">
        <v>8501</v>
      </c>
      <c r="F390" s="98" t="s">
        <v>94</v>
      </c>
    </row>
    <row r="391" spans="1:6" x14ac:dyDescent="0.2">
      <c r="A391" s="106">
        <v>43405</v>
      </c>
      <c r="B391" s="100">
        <v>43374</v>
      </c>
      <c r="C391" s="98" t="s">
        <v>33</v>
      </c>
      <c r="D391" s="98">
        <v>-34.200000000000003</v>
      </c>
      <c r="E391" s="98">
        <v>383.4</v>
      </c>
      <c r="F391" s="98" t="s">
        <v>94</v>
      </c>
    </row>
    <row r="392" spans="1:6" x14ac:dyDescent="0.2">
      <c r="A392" s="106">
        <v>43405</v>
      </c>
      <c r="B392" s="100">
        <v>43344</v>
      </c>
      <c r="C392" s="98" t="s">
        <v>34</v>
      </c>
      <c r="D392" s="98">
        <v>-358.02</v>
      </c>
      <c r="E392" s="98">
        <v>4250</v>
      </c>
      <c r="F392" s="98" t="s">
        <v>94</v>
      </c>
    </row>
    <row r="393" spans="1:6" x14ac:dyDescent="0.2">
      <c r="A393" s="106">
        <v>43405</v>
      </c>
      <c r="B393" s="100">
        <v>43344</v>
      </c>
      <c r="C393" s="98" t="s">
        <v>33</v>
      </c>
      <c r="D393" s="98">
        <v>-16.149999999999999</v>
      </c>
      <c r="E393" s="98">
        <v>191.68</v>
      </c>
      <c r="F393" s="98" t="s">
        <v>94</v>
      </c>
    </row>
    <row r="394" spans="1:6" x14ac:dyDescent="0.2">
      <c r="A394" s="106">
        <v>43344</v>
      </c>
      <c r="B394" s="100">
        <v>43344</v>
      </c>
      <c r="C394" s="98" t="s">
        <v>36</v>
      </c>
      <c r="D394" s="98">
        <v>-1.4</v>
      </c>
      <c r="E394" s="98">
        <v>16.64</v>
      </c>
      <c r="F394" s="98" t="s">
        <v>101</v>
      </c>
    </row>
    <row r="395" spans="1:6" x14ac:dyDescent="0.2">
      <c r="A395" s="106">
        <v>43344</v>
      </c>
      <c r="B395" s="100">
        <v>43344</v>
      </c>
      <c r="C395" s="98" t="s">
        <v>35</v>
      </c>
      <c r="D395" s="98">
        <v>-0.06</v>
      </c>
      <c r="E395" s="98">
        <v>0.76</v>
      </c>
      <c r="F395" s="98" t="s">
        <v>101</v>
      </c>
    </row>
    <row r="396" spans="1:6" x14ac:dyDescent="0.2">
      <c r="A396" s="106">
        <v>43344</v>
      </c>
      <c r="B396" s="100">
        <v>43313</v>
      </c>
      <c r="C396" s="98" t="s">
        <v>36</v>
      </c>
      <c r="D396" s="98">
        <v>-2.1800000000000002</v>
      </c>
      <c r="E396" s="98">
        <v>28</v>
      </c>
      <c r="F396" s="98" t="s">
        <v>101</v>
      </c>
    </row>
    <row r="397" spans="1:6" x14ac:dyDescent="0.2">
      <c r="A397" s="106">
        <v>43344</v>
      </c>
      <c r="B397" s="100">
        <v>43313</v>
      </c>
      <c r="C397" s="98" t="s">
        <v>35</v>
      </c>
      <c r="D397" s="98">
        <v>-0.1</v>
      </c>
      <c r="E397" s="98">
        <v>1.26</v>
      </c>
      <c r="F397" s="98" t="s">
        <v>101</v>
      </c>
    </row>
    <row r="398" spans="1:6" x14ac:dyDescent="0.2">
      <c r="A398" s="106">
        <v>43344</v>
      </c>
      <c r="B398" s="100">
        <v>43313</v>
      </c>
      <c r="C398" s="98" t="s">
        <v>34</v>
      </c>
      <c r="D398" s="98">
        <v>-78.599999999999994</v>
      </c>
      <c r="E398" s="98">
        <v>1009</v>
      </c>
      <c r="F398" s="98" t="s">
        <v>92</v>
      </c>
    </row>
    <row r="399" spans="1:6" x14ac:dyDescent="0.2">
      <c r="A399" s="106">
        <v>43344</v>
      </c>
      <c r="B399" s="100">
        <v>43313</v>
      </c>
      <c r="C399" s="98" t="s">
        <v>33</v>
      </c>
      <c r="D399" s="98">
        <v>-3.55</v>
      </c>
      <c r="E399" s="98">
        <v>45.51</v>
      </c>
      <c r="F399" s="98" t="s">
        <v>92</v>
      </c>
    </row>
    <row r="400" spans="1:6" x14ac:dyDescent="0.2">
      <c r="A400" s="106">
        <v>43344</v>
      </c>
      <c r="B400" s="100">
        <v>43221</v>
      </c>
      <c r="C400" s="98" t="s">
        <v>168</v>
      </c>
      <c r="D400" s="98">
        <v>0</v>
      </c>
      <c r="E400" s="98">
        <v>1308</v>
      </c>
      <c r="F400" s="98" t="s">
        <v>92</v>
      </c>
    </row>
    <row r="401" spans="1:6" x14ac:dyDescent="0.2">
      <c r="A401" s="106">
        <v>43344</v>
      </c>
      <c r="B401" s="100">
        <v>43221</v>
      </c>
      <c r="C401" s="98" t="s">
        <v>185</v>
      </c>
      <c r="D401" s="98">
        <v>58.05</v>
      </c>
      <c r="E401" s="98">
        <v>1308</v>
      </c>
      <c r="F401" s="98" t="s">
        <v>92</v>
      </c>
    </row>
    <row r="402" spans="1:6" x14ac:dyDescent="0.2">
      <c r="A402" s="106">
        <v>43344</v>
      </c>
      <c r="B402" s="100">
        <v>43221</v>
      </c>
      <c r="C402" s="98" t="s">
        <v>186</v>
      </c>
      <c r="D402" s="98">
        <v>2.62</v>
      </c>
      <c r="E402" s="98">
        <v>58.99</v>
      </c>
      <c r="F402" s="98" t="s">
        <v>92</v>
      </c>
    </row>
    <row r="403" spans="1:6" x14ac:dyDescent="0.2">
      <c r="A403" s="106">
        <v>43374</v>
      </c>
      <c r="B403" s="100">
        <v>43374</v>
      </c>
      <c r="C403" s="98" t="s">
        <v>34</v>
      </c>
      <c r="D403" s="98">
        <v>-0.01</v>
      </c>
      <c r="E403" s="98">
        <v>0.06</v>
      </c>
      <c r="F403" s="98" t="s">
        <v>77</v>
      </c>
    </row>
    <row r="404" spans="1:6" x14ac:dyDescent="0.2">
      <c r="A404" s="106">
        <v>43374</v>
      </c>
      <c r="B404" s="100">
        <v>43374</v>
      </c>
      <c r="C404" s="98" t="s">
        <v>34</v>
      </c>
      <c r="D404" s="98">
        <v>0</v>
      </c>
      <c r="E404" s="98">
        <v>0.02</v>
      </c>
      <c r="F404" s="98" t="s">
        <v>76</v>
      </c>
    </row>
    <row r="405" spans="1:6" x14ac:dyDescent="0.2">
      <c r="A405" s="106">
        <v>43374</v>
      </c>
      <c r="B405" s="100">
        <v>43344</v>
      </c>
      <c r="C405" s="98" t="s">
        <v>34</v>
      </c>
      <c r="D405" s="98">
        <v>-394.5</v>
      </c>
      <c r="E405" s="98">
        <v>4682.99</v>
      </c>
      <c r="F405" s="98" t="s">
        <v>76</v>
      </c>
    </row>
    <row r="406" spans="1:6" x14ac:dyDescent="0.2">
      <c r="A406" s="106">
        <v>43374</v>
      </c>
      <c r="B406" s="100">
        <v>43344</v>
      </c>
      <c r="C406" s="98" t="s">
        <v>33</v>
      </c>
      <c r="D406" s="98">
        <v>-17.79</v>
      </c>
      <c r="E406" s="98">
        <v>211.21</v>
      </c>
      <c r="F406" s="98" t="s">
        <v>76</v>
      </c>
    </row>
    <row r="407" spans="1:6" x14ac:dyDescent="0.2">
      <c r="A407" s="106">
        <v>43374</v>
      </c>
      <c r="B407" s="100">
        <v>43221</v>
      </c>
      <c r="C407" s="98" t="s">
        <v>185</v>
      </c>
      <c r="D407" s="98">
        <v>207.82</v>
      </c>
      <c r="E407" s="98">
        <v>4683.01</v>
      </c>
      <c r="F407" s="98" t="s">
        <v>76</v>
      </c>
    </row>
    <row r="408" spans="1:6" x14ac:dyDescent="0.2">
      <c r="A408" s="106">
        <v>43374</v>
      </c>
      <c r="B408" s="100">
        <v>43221</v>
      </c>
      <c r="C408" s="98" t="s">
        <v>186</v>
      </c>
      <c r="D408" s="98">
        <v>9.3699999999999992</v>
      </c>
      <c r="E408" s="98">
        <v>211.21</v>
      </c>
      <c r="F408" s="98" t="s">
        <v>76</v>
      </c>
    </row>
    <row r="409" spans="1:6" x14ac:dyDescent="0.2">
      <c r="A409" s="106">
        <v>43374</v>
      </c>
      <c r="B409" s="100">
        <v>43221</v>
      </c>
      <c r="C409" s="98" t="s">
        <v>168</v>
      </c>
      <c r="D409" s="98">
        <v>0</v>
      </c>
      <c r="E409" s="98">
        <v>4683.01</v>
      </c>
      <c r="F409" s="98" t="s">
        <v>76</v>
      </c>
    </row>
    <row r="410" spans="1:6" x14ac:dyDescent="0.2">
      <c r="A410" s="106">
        <v>43344</v>
      </c>
      <c r="B410" s="100">
        <v>43221</v>
      </c>
      <c r="C410" s="98" t="s">
        <v>168</v>
      </c>
      <c r="D410" s="98">
        <v>0</v>
      </c>
      <c r="E410" s="98">
        <v>555494.07999999996</v>
      </c>
      <c r="F410" s="98" t="s">
        <v>77</v>
      </c>
    </row>
    <row r="411" spans="1:6" x14ac:dyDescent="0.2">
      <c r="A411" s="106">
        <v>43374</v>
      </c>
      <c r="B411" s="100">
        <v>43374</v>
      </c>
      <c r="C411" s="98" t="s">
        <v>33</v>
      </c>
      <c r="D411" s="98">
        <v>-785.53</v>
      </c>
      <c r="E411" s="98">
        <v>8806.01</v>
      </c>
      <c r="F411" s="98" t="s">
        <v>77</v>
      </c>
    </row>
    <row r="412" spans="1:6" x14ac:dyDescent="0.2">
      <c r="A412" s="106">
        <v>43374</v>
      </c>
      <c r="B412" s="100">
        <v>43374</v>
      </c>
      <c r="C412" s="98" t="s">
        <v>34</v>
      </c>
      <c r="D412" s="98">
        <v>-310.92</v>
      </c>
      <c r="E412" s="98">
        <v>3485.3</v>
      </c>
      <c r="F412" s="98" t="s">
        <v>76</v>
      </c>
    </row>
    <row r="413" spans="1:6" x14ac:dyDescent="0.2">
      <c r="A413" s="106">
        <v>43374</v>
      </c>
      <c r="B413" s="100">
        <v>43374</v>
      </c>
      <c r="C413" s="98" t="s">
        <v>33</v>
      </c>
      <c r="D413" s="98">
        <v>-14.02</v>
      </c>
      <c r="E413" s="98">
        <v>157.18</v>
      </c>
      <c r="F413" s="98" t="s">
        <v>76</v>
      </c>
    </row>
    <row r="414" spans="1:6" x14ac:dyDescent="0.2">
      <c r="A414" s="106">
        <v>43374</v>
      </c>
      <c r="B414" s="100">
        <v>43374</v>
      </c>
      <c r="C414" s="98" t="s">
        <v>34</v>
      </c>
      <c r="D414" s="98">
        <v>-4689.75</v>
      </c>
      <c r="E414" s="98">
        <v>52571.01</v>
      </c>
      <c r="F414" s="98" t="s">
        <v>76</v>
      </c>
    </row>
    <row r="415" spans="1:6" x14ac:dyDescent="0.2">
      <c r="A415" s="106">
        <v>43374</v>
      </c>
      <c r="B415" s="100">
        <v>43374</v>
      </c>
      <c r="C415" s="98" t="s">
        <v>33</v>
      </c>
      <c r="D415" s="98">
        <v>-211.49</v>
      </c>
      <c r="E415" s="98">
        <v>2371</v>
      </c>
      <c r="F415" s="98" t="s">
        <v>76</v>
      </c>
    </row>
    <row r="416" spans="1:6" x14ac:dyDescent="0.2">
      <c r="A416" s="106">
        <v>43374</v>
      </c>
      <c r="B416" s="100">
        <v>43374</v>
      </c>
      <c r="C416" s="98" t="s">
        <v>34</v>
      </c>
      <c r="D416" s="98">
        <v>-4658.57</v>
      </c>
      <c r="E416" s="98">
        <v>52220.22</v>
      </c>
      <c r="F416" s="98" t="s">
        <v>76</v>
      </c>
    </row>
    <row r="417" spans="1:6" x14ac:dyDescent="0.2">
      <c r="A417" s="106">
        <v>43374</v>
      </c>
      <c r="B417" s="100">
        <v>43344</v>
      </c>
      <c r="C417" s="98" t="s">
        <v>34</v>
      </c>
      <c r="D417" s="98">
        <v>-5828.48</v>
      </c>
      <c r="E417" s="98">
        <v>69189</v>
      </c>
      <c r="F417" s="98" t="s">
        <v>95</v>
      </c>
    </row>
    <row r="418" spans="1:6" x14ac:dyDescent="0.2">
      <c r="A418" s="106">
        <v>43374</v>
      </c>
      <c r="B418" s="100">
        <v>43344</v>
      </c>
      <c r="C418" s="98" t="s">
        <v>33</v>
      </c>
      <c r="D418" s="98">
        <v>-262.87</v>
      </c>
      <c r="E418" s="98">
        <v>3120.42</v>
      </c>
      <c r="F418" s="98" t="s">
        <v>95</v>
      </c>
    </row>
    <row r="419" spans="1:6" x14ac:dyDescent="0.2">
      <c r="A419" s="106">
        <v>43374</v>
      </c>
      <c r="B419" s="100">
        <v>43313</v>
      </c>
      <c r="C419" s="98" t="s">
        <v>34</v>
      </c>
      <c r="D419" s="98">
        <v>-798.55</v>
      </c>
      <c r="E419" s="98">
        <v>10251</v>
      </c>
      <c r="F419" s="98" t="s">
        <v>95</v>
      </c>
    </row>
    <row r="420" spans="1:6" x14ac:dyDescent="0.2">
      <c r="A420" s="106">
        <v>43374</v>
      </c>
      <c r="B420" s="100">
        <v>43313</v>
      </c>
      <c r="C420" s="98" t="s">
        <v>33</v>
      </c>
      <c r="D420" s="98">
        <v>-36.020000000000003</v>
      </c>
      <c r="E420" s="98">
        <v>462.32</v>
      </c>
      <c r="F420" s="98" t="s">
        <v>95</v>
      </c>
    </row>
    <row r="421" spans="1:6" x14ac:dyDescent="0.2">
      <c r="A421" s="106">
        <v>43374</v>
      </c>
      <c r="B421" s="100">
        <v>43221</v>
      </c>
      <c r="C421" s="98" t="s">
        <v>185</v>
      </c>
      <c r="D421" s="98">
        <v>3525.54</v>
      </c>
      <c r="E421" s="98">
        <v>79440</v>
      </c>
      <c r="F421" s="98" t="s">
        <v>95</v>
      </c>
    </row>
    <row r="422" spans="1:6" x14ac:dyDescent="0.2">
      <c r="A422" s="106">
        <v>43374</v>
      </c>
      <c r="B422" s="100">
        <v>43221</v>
      </c>
      <c r="C422" s="98" t="s">
        <v>186</v>
      </c>
      <c r="D422" s="98">
        <v>159.01</v>
      </c>
      <c r="E422" s="98">
        <v>3582.74</v>
      </c>
      <c r="F422" s="98" t="s">
        <v>95</v>
      </c>
    </row>
    <row r="423" spans="1:6" x14ac:dyDescent="0.2">
      <c r="A423" s="106">
        <v>43374</v>
      </c>
      <c r="B423" s="100">
        <v>43101</v>
      </c>
      <c r="C423" s="98" t="s">
        <v>168</v>
      </c>
      <c r="D423" s="98">
        <v>-10.89</v>
      </c>
      <c r="E423" s="98">
        <v>1471</v>
      </c>
      <c r="F423" s="98" t="s">
        <v>92</v>
      </c>
    </row>
    <row r="424" spans="1:6" x14ac:dyDescent="0.2">
      <c r="A424" s="106">
        <v>43374</v>
      </c>
      <c r="B424" s="100">
        <v>43282</v>
      </c>
      <c r="C424" s="98" t="s">
        <v>34</v>
      </c>
      <c r="D424" s="98">
        <v>-87.91</v>
      </c>
      <c r="E424" s="98">
        <v>1034.02</v>
      </c>
      <c r="F424" s="98" t="s">
        <v>76</v>
      </c>
    </row>
    <row r="425" spans="1:6" x14ac:dyDescent="0.2">
      <c r="A425" s="106">
        <v>43374</v>
      </c>
      <c r="B425" s="100">
        <v>43282</v>
      </c>
      <c r="C425" s="98" t="s">
        <v>33</v>
      </c>
      <c r="D425" s="98">
        <v>-3.96</v>
      </c>
      <c r="E425" s="98">
        <v>46.64</v>
      </c>
      <c r="F425" s="98" t="s">
        <v>76</v>
      </c>
    </row>
    <row r="426" spans="1:6" x14ac:dyDescent="0.2">
      <c r="A426" s="106">
        <v>43374</v>
      </c>
      <c r="B426" s="100">
        <v>43282</v>
      </c>
      <c r="C426" s="98" t="s">
        <v>34</v>
      </c>
      <c r="D426" s="98">
        <v>-230.82</v>
      </c>
      <c r="E426" s="98">
        <v>2714.76</v>
      </c>
      <c r="F426" s="98" t="s">
        <v>74</v>
      </c>
    </row>
    <row r="427" spans="1:6" x14ac:dyDescent="0.2">
      <c r="A427" s="106">
        <v>43374</v>
      </c>
      <c r="B427" s="100">
        <v>43282</v>
      </c>
      <c r="C427" s="98" t="s">
        <v>33</v>
      </c>
      <c r="D427" s="98">
        <v>-10.41</v>
      </c>
      <c r="E427" s="98">
        <v>122.44</v>
      </c>
      <c r="F427" s="98" t="s">
        <v>74</v>
      </c>
    </row>
    <row r="428" spans="1:6" x14ac:dyDescent="0.2">
      <c r="A428" s="106">
        <v>43374</v>
      </c>
      <c r="B428" s="100">
        <v>43344</v>
      </c>
      <c r="C428" s="98" t="s">
        <v>34</v>
      </c>
      <c r="D428" s="98">
        <v>-99642.880000000005</v>
      </c>
      <c r="E428" s="98">
        <v>1182846.18</v>
      </c>
      <c r="F428" s="98" t="s">
        <v>72</v>
      </c>
    </row>
    <row r="429" spans="1:6" x14ac:dyDescent="0.2">
      <c r="A429" s="106">
        <v>43374</v>
      </c>
      <c r="B429" s="100">
        <v>43344</v>
      </c>
      <c r="C429" s="98" t="s">
        <v>33</v>
      </c>
      <c r="D429" s="98">
        <v>-4493.79</v>
      </c>
      <c r="E429" s="98">
        <v>53346.49</v>
      </c>
      <c r="F429" s="98" t="s">
        <v>72</v>
      </c>
    </row>
    <row r="430" spans="1:6" x14ac:dyDescent="0.2">
      <c r="A430" s="106">
        <v>43374</v>
      </c>
      <c r="B430" s="100">
        <v>43313</v>
      </c>
      <c r="C430" s="98" t="s">
        <v>34</v>
      </c>
      <c r="D430" s="98">
        <v>-911.1</v>
      </c>
      <c r="E430" s="98">
        <v>11695.59</v>
      </c>
      <c r="F430" s="98" t="s">
        <v>72</v>
      </c>
    </row>
    <row r="431" spans="1:6" x14ac:dyDescent="0.2">
      <c r="A431" s="106">
        <v>43374</v>
      </c>
      <c r="B431" s="100">
        <v>43313</v>
      </c>
      <c r="C431" s="98" t="s">
        <v>33</v>
      </c>
      <c r="D431" s="98">
        <v>-41.11</v>
      </c>
      <c r="E431" s="98">
        <v>527.47</v>
      </c>
      <c r="F431" s="98" t="s">
        <v>72</v>
      </c>
    </row>
    <row r="432" spans="1:6" x14ac:dyDescent="0.2">
      <c r="A432" s="106">
        <v>43374</v>
      </c>
      <c r="B432" s="100">
        <v>43221</v>
      </c>
      <c r="C432" s="98" t="s">
        <v>168</v>
      </c>
      <c r="D432" s="98">
        <v>0</v>
      </c>
      <c r="E432" s="98">
        <v>1196477.3799999999</v>
      </c>
      <c r="F432" s="98" t="s">
        <v>72</v>
      </c>
    </row>
    <row r="433" spans="1:6" x14ac:dyDescent="0.2">
      <c r="A433" s="106">
        <v>43374</v>
      </c>
      <c r="B433" s="100">
        <v>43221</v>
      </c>
      <c r="C433" s="98" t="s">
        <v>185</v>
      </c>
      <c r="D433" s="98">
        <v>53099.43</v>
      </c>
      <c r="E433" s="98">
        <v>1196477.3799999999</v>
      </c>
      <c r="F433" s="98" t="s">
        <v>72</v>
      </c>
    </row>
    <row r="434" spans="1:6" x14ac:dyDescent="0.2">
      <c r="A434" s="106">
        <v>43374</v>
      </c>
      <c r="B434" s="100">
        <v>43221</v>
      </c>
      <c r="C434" s="98" t="s">
        <v>186</v>
      </c>
      <c r="D434" s="98">
        <v>2394.87</v>
      </c>
      <c r="E434" s="98">
        <v>53961.24</v>
      </c>
      <c r="F434" s="98" t="s">
        <v>72</v>
      </c>
    </row>
    <row r="435" spans="1:6" x14ac:dyDescent="0.2">
      <c r="A435" s="106">
        <v>43374</v>
      </c>
      <c r="B435" s="100">
        <v>43344</v>
      </c>
      <c r="C435" s="98" t="s">
        <v>34</v>
      </c>
      <c r="D435" s="98">
        <v>-134.44999999999999</v>
      </c>
      <c r="E435" s="98">
        <v>1596</v>
      </c>
      <c r="F435" s="98" t="s">
        <v>92</v>
      </c>
    </row>
    <row r="436" spans="1:6" x14ac:dyDescent="0.2">
      <c r="A436" s="106">
        <v>43374</v>
      </c>
      <c r="B436" s="100">
        <v>43344</v>
      </c>
      <c r="C436" s="98" t="s">
        <v>33</v>
      </c>
      <c r="D436" s="98">
        <v>-6.07</v>
      </c>
      <c r="E436" s="98">
        <v>71.98</v>
      </c>
      <c r="F436" s="98" t="s">
        <v>92</v>
      </c>
    </row>
    <row r="437" spans="1:6" x14ac:dyDescent="0.2">
      <c r="A437" s="106">
        <v>43374</v>
      </c>
      <c r="B437" s="100">
        <v>43313</v>
      </c>
      <c r="C437" s="98" t="s">
        <v>34</v>
      </c>
      <c r="D437" s="98">
        <v>-108.36</v>
      </c>
      <c r="E437" s="98">
        <v>1391</v>
      </c>
      <c r="F437" s="98" t="s">
        <v>92</v>
      </c>
    </row>
    <row r="438" spans="1:6" x14ac:dyDescent="0.2">
      <c r="A438" s="106">
        <v>43374</v>
      </c>
      <c r="B438" s="100">
        <v>43313</v>
      </c>
      <c r="C438" s="98" t="s">
        <v>33</v>
      </c>
      <c r="D438" s="98">
        <v>-4.88</v>
      </c>
      <c r="E438" s="98">
        <v>62.73</v>
      </c>
      <c r="F438" s="98" t="s">
        <v>92</v>
      </c>
    </row>
    <row r="439" spans="1:6" x14ac:dyDescent="0.2">
      <c r="A439" s="106">
        <v>43374</v>
      </c>
      <c r="B439" s="100">
        <v>43282</v>
      </c>
      <c r="C439" s="98" t="s">
        <v>34</v>
      </c>
      <c r="D439" s="98">
        <v>-40.549999999999997</v>
      </c>
      <c r="E439" s="98">
        <v>477</v>
      </c>
      <c r="F439" s="98" t="s">
        <v>92</v>
      </c>
    </row>
    <row r="440" spans="1:6" x14ac:dyDescent="0.2">
      <c r="A440" s="106">
        <v>43374</v>
      </c>
      <c r="B440" s="100">
        <v>43282</v>
      </c>
      <c r="C440" s="98" t="s">
        <v>33</v>
      </c>
      <c r="D440" s="98">
        <v>-1.83</v>
      </c>
      <c r="E440" s="98">
        <v>21.51</v>
      </c>
      <c r="F440" s="98" t="s">
        <v>92</v>
      </c>
    </row>
    <row r="441" spans="1:6" x14ac:dyDescent="0.2">
      <c r="A441" s="106">
        <v>43374</v>
      </c>
      <c r="B441" s="100">
        <v>43221</v>
      </c>
      <c r="C441" s="98" t="s">
        <v>168</v>
      </c>
      <c r="D441" s="98">
        <v>0</v>
      </c>
      <c r="E441" s="98">
        <v>3987</v>
      </c>
      <c r="F441" s="98" t="s">
        <v>92</v>
      </c>
    </row>
    <row r="442" spans="1:6" x14ac:dyDescent="0.2">
      <c r="A442" s="106">
        <v>43405</v>
      </c>
      <c r="B442" s="100">
        <v>43405</v>
      </c>
      <c r="C442" s="98" t="s">
        <v>34</v>
      </c>
      <c r="D442" s="98">
        <v>-19822.2</v>
      </c>
      <c r="E442" s="98">
        <v>162011.93</v>
      </c>
      <c r="F442" s="98" t="s">
        <v>76</v>
      </c>
    </row>
    <row r="443" spans="1:6" x14ac:dyDescent="0.2">
      <c r="A443" s="106">
        <v>43405</v>
      </c>
      <c r="B443" s="100">
        <v>43405</v>
      </c>
      <c r="C443" s="98" t="s">
        <v>33</v>
      </c>
      <c r="D443" s="98">
        <v>-893.97</v>
      </c>
      <c r="E443" s="98">
        <v>7306.75</v>
      </c>
      <c r="F443" s="98" t="s">
        <v>76</v>
      </c>
    </row>
    <row r="444" spans="1:6" x14ac:dyDescent="0.2">
      <c r="A444" s="106">
        <v>43405</v>
      </c>
      <c r="B444" s="100">
        <v>43405</v>
      </c>
      <c r="C444" s="98" t="s">
        <v>34</v>
      </c>
      <c r="D444" s="98">
        <v>-20240.150000000001</v>
      </c>
      <c r="E444" s="98">
        <v>165427.97</v>
      </c>
      <c r="F444" s="98" t="s">
        <v>76</v>
      </c>
    </row>
    <row r="445" spans="1:6" x14ac:dyDescent="0.2">
      <c r="A445" s="106">
        <v>43405</v>
      </c>
      <c r="B445" s="100">
        <v>43405</v>
      </c>
      <c r="C445" s="98" t="s">
        <v>33</v>
      </c>
      <c r="D445" s="98">
        <v>-912.88</v>
      </c>
      <c r="E445" s="98">
        <v>7460.74</v>
      </c>
      <c r="F445" s="98" t="s">
        <v>76</v>
      </c>
    </row>
    <row r="446" spans="1:6" x14ac:dyDescent="0.2">
      <c r="A446" s="106">
        <v>43374</v>
      </c>
      <c r="B446" s="100">
        <v>43313</v>
      </c>
      <c r="C446" s="98" t="s">
        <v>34</v>
      </c>
      <c r="D446" s="98">
        <v>-27.81</v>
      </c>
      <c r="E446" s="98">
        <v>357</v>
      </c>
      <c r="F446" s="98" t="s">
        <v>92</v>
      </c>
    </row>
    <row r="447" spans="1:6" x14ac:dyDescent="0.2">
      <c r="A447" s="106">
        <v>43374</v>
      </c>
      <c r="B447" s="100">
        <v>43313</v>
      </c>
      <c r="C447" s="98" t="s">
        <v>33</v>
      </c>
      <c r="D447" s="98">
        <v>-1.25</v>
      </c>
      <c r="E447" s="98">
        <v>16.100000000000001</v>
      </c>
      <c r="F447" s="98" t="s">
        <v>92</v>
      </c>
    </row>
    <row r="448" spans="1:6" x14ac:dyDescent="0.2">
      <c r="A448" s="106">
        <v>43374</v>
      </c>
      <c r="B448" s="100">
        <v>43313</v>
      </c>
      <c r="C448" s="98" t="s">
        <v>34</v>
      </c>
      <c r="D448" s="98">
        <v>-175.47</v>
      </c>
      <c r="E448" s="98">
        <v>2252.59</v>
      </c>
      <c r="F448" s="98" t="s">
        <v>76</v>
      </c>
    </row>
    <row r="449" spans="1:6" x14ac:dyDescent="0.2">
      <c r="A449" s="106">
        <v>43374</v>
      </c>
      <c r="B449" s="100">
        <v>43313</v>
      </c>
      <c r="C449" s="98" t="s">
        <v>33</v>
      </c>
      <c r="D449" s="98">
        <v>-7.92</v>
      </c>
      <c r="E449" s="98">
        <v>101.58</v>
      </c>
      <c r="F449" s="98" t="s">
        <v>76</v>
      </c>
    </row>
    <row r="450" spans="1:6" x14ac:dyDescent="0.2">
      <c r="A450" s="106">
        <v>43374</v>
      </c>
      <c r="B450" s="100">
        <v>43221</v>
      </c>
      <c r="C450" s="98" t="s">
        <v>185</v>
      </c>
      <c r="D450" s="98">
        <v>176.95</v>
      </c>
      <c r="E450" s="98">
        <v>3987</v>
      </c>
      <c r="F450" s="98" t="s">
        <v>92</v>
      </c>
    </row>
    <row r="451" spans="1:6" x14ac:dyDescent="0.2">
      <c r="A451" s="106">
        <v>43374</v>
      </c>
      <c r="B451" s="100">
        <v>43221</v>
      </c>
      <c r="C451" s="98" t="s">
        <v>186</v>
      </c>
      <c r="D451" s="98">
        <v>7.97</v>
      </c>
      <c r="E451" s="98">
        <v>179.81</v>
      </c>
      <c r="F451" s="98" t="s">
        <v>92</v>
      </c>
    </row>
    <row r="452" spans="1:6" x14ac:dyDescent="0.2">
      <c r="A452" s="106">
        <v>43374</v>
      </c>
      <c r="B452" s="100">
        <v>43282</v>
      </c>
      <c r="C452" s="98" t="s">
        <v>34</v>
      </c>
      <c r="D452" s="98">
        <v>-62.24</v>
      </c>
      <c r="E452" s="98">
        <v>732</v>
      </c>
      <c r="F452" s="98" t="s">
        <v>92</v>
      </c>
    </row>
    <row r="453" spans="1:6" x14ac:dyDescent="0.2">
      <c r="A453" s="106">
        <v>43374</v>
      </c>
      <c r="B453" s="100">
        <v>43282</v>
      </c>
      <c r="C453" s="98" t="s">
        <v>33</v>
      </c>
      <c r="D453" s="98">
        <v>-2.81</v>
      </c>
      <c r="E453" s="98">
        <v>33.01</v>
      </c>
      <c r="F453" s="98" t="s">
        <v>92</v>
      </c>
    </row>
    <row r="454" spans="1:6" x14ac:dyDescent="0.2">
      <c r="A454" s="106">
        <v>43374</v>
      </c>
      <c r="B454" s="100">
        <v>43252</v>
      </c>
      <c r="C454" s="98" t="s">
        <v>34</v>
      </c>
      <c r="D454" s="98">
        <v>-110.96</v>
      </c>
      <c r="E454" s="98">
        <v>832</v>
      </c>
      <c r="F454" s="98" t="s">
        <v>92</v>
      </c>
    </row>
    <row r="455" spans="1:6" x14ac:dyDescent="0.2">
      <c r="A455" s="106">
        <v>43374</v>
      </c>
      <c r="B455" s="100">
        <v>43252</v>
      </c>
      <c r="C455" s="98" t="s">
        <v>33</v>
      </c>
      <c r="D455" s="98">
        <v>-5</v>
      </c>
      <c r="E455" s="98">
        <v>37.520000000000003</v>
      </c>
      <c r="F455" s="98" t="s">
        <v>92</v>
      </c>
    </row>
    <row r="456" spans="1:6" x14ac:dyDescent="0.2">
      <c r="A456" s="106">
        <v>43374</v>
      </c>
      <c r="B456" s="100">
        <v>43221</v>
      </c>
      <c r="C456" s="98" t="s">
        <v>34</v>
      </c>
      <c r="D456" s="98">
        <v>-80.77</v>
      </c>
      <c r="E456" s="98">
        <v>860</v>
      </c>
      <c r="F456" s="98" t="s">
        <v>92</v>
      </c>
    </row>
    <row r="457" spans="1:6" x14ac:dyDescent="0.2">
      <c r="A457" s="106">
        <v>43374</v>
      </c>
      <c r="B457" s="100">
        <v>43221</v>
      </c>
      <c r="C457" s="98" t="s">
        <v>33</v>
      </c>
      <c r="D457" s="98">
        <v>-3.64</v>
      </c>
      <c r="E457" s="98">
        <v>38.79</v>
      </c>
      <c r="F457" s="98" t="s">
        <v>92</v>
      </c>
    </row>
    <row r="458" spans="1:6" x14ac:dyDescent="0.2">
      <c r="A458" s="106">
        <v>43374</v>
      </c>
      <c r="B458" s="100">
        <v>43221</v>
      </c>
      <c r="C458" s="98" t="s">
        <v>168</v>
      </c>
      <c r="D458" s="98">
        <v>0</v>
      </c>
      <c r="E458" s="98">
        <v>4118</v>
      </c>
      <c r="F458" s="98" t="s">
        <v>92</v>
      </c>
    </row>
    <row r="459" spans="1:6" x14ac:dyDescent="0.2">
      <c r="A459" s="106">
        <v>43374</v>
      </c>
      <c r="B459" s="100">
        <v>43221</v>
      </c>
      <c r="C459" s="98" t="s">
        <v>185</v>
      </c>
      <c r="D459" s="98">
        <v>182.76</v>
      </c>
      <c r="E459" s="98">
        <v>4118</v>
      </c>
      <c r="F459" s="98" t="s">
        <v>92</v>
      </c>
    </row>
    <row r="460" spans="1:6" x14ac:dyDescent="0.2">
      <c r="A460" s="106">
        <v>43374</v>
      </c>
      <c r="B460" s="100">
        <v>43221</v>
      </c>
      <c r="C460" s="98" t="s">
        <v>186</v>
      </c>
      <c r="D460" s="98">
        <v>8.24</v>
      </c>
      <c r="E460" s="98">
        <v>185.73</v>
      </c>
      <c r="F460" s="98" t="s">
        <v>92</v>
      </c>
    </row>
    <row r="461" spans="1:6" x14ac:dyDescent="0.2">
      <c r="A461" s="106">
        <v>43374</v>
      </c>
      <c r="B461" s="100">
        <v>43313</v>
      </c>
      <c r="C461" s="98" t="s">
        <v>33</v>
      </c>
      <c r="D461" s="98">
        <v>-0.96</v>
      </c>
      <c r="E461" s="98">
        <v>12.31</v>
      </c>
      <c r="F461" s="98" t="s">
        <v>92</v>
      </c>
    </row>
    <row r="462" spans="1:6" x14ac:dyDescent="0.2">
      <c r="A462" s="106">
        <v>43374</v>
      </c>
      <c r="B462" s="100">
        <v>43221</v>
      </c>
      <c r="C462" s="98" t="s">
        <v>168</v>
      </c>
      <c r="D462" s="98">
        <v>0</v>
      </c>
      <c r="E462" s="98">
        <v>879</v>
      </c>
      <c r="F462" s="98" t="s">
        <v>92</v>
      </c>
    </row>
    <row r="463" spans="1:6" x14ac:dyDescent="0.2">
      <c r="A463" s="106">
        <v>43374</v>
      </c>
      <c r="B463" s="100">
        <v>43221</v>
      </c>
      <c r="C463" s="98" t="s">
        <v>185</v>
      </c>
      <c r="D463" s="98">
        <v>39.01</v>
      </c>
      <c r="E463" s="98">
        <v>879</v>
      </c>
      <c r="F463" s="98" t="s">
        <v>92</v>
      </c>
    </row>
    <row r="464" spans="1:6" x14ac:dyDescent="0.2">
      <c r="A464" s="106">
        <v>43374</v>
      </c>
      <c r="B464" s="100">
        <v>43221</v>
      </c>
      <c r="C464" s="98" t="s">
        <v>186</v>
      </c>
      <c r="D464" s="98">
        <v>1.76</v>
      </c>
      <c r="E464" s="98">
        <v>39.65</v>
      </c>
      <c r="F464" s="98" t="s">
        <v>92</v>
      </c>
    </row>
    <row r="465" spans="1:6" x14ac:dyDescent="0.2">
      <c r="A465" s="106">
        <v>43374</v>
      </c>
      <c r="B465" s="100">
        <v>43282</v>
      </c>
      <c r="C465" s="98" t="s">
        <v>34</v>
      </c>
      <c r="D465" s="98">
        <v>-39.14</v>
      </c>
      <c r="E465" s="98">
        <v>460.34</v>
      </c>
      <c r="F465" s="98" t="s">
        <v>76</v>
      </c>
    </row>
    <row r="466" spans="1:6" x14ac:dyDescent="0.2">
      <c r="A466" s="106">
        <v>43374</v>
      </c>
      <c r="B466" s="100">
        <v>43282</v>
      </c>
      <c r="C466" s="98" t="s">
        <v>33</v>
      </c>
      <c r="D466" s="98">
        <v>-1.76</v>
      </c>
      <c r="E466" s="98">
        <v>20.76</v>
      </c>
      <c r="F466" s="98" t="s">
        <v>76</v>
      </c>
    </row>
    <row r="467" spans="1:6" x14ac:dyDescent="0.2">
      <c r="A467" s="106">
        <v>43374</v>
      </c>
      <c r="B467" s="100">
        <v>43221</v>
      </c>
      <c r="C467" s="98" t="s">
        <v>185</v>
      </c>
      <c r="D467" s="98">
        <v>29557.57</v>
      </c>
      <c r="E467" s="98">
        <v>666008.23</v>
      </c>
      <c r="F467" s="98" t="s">
        <v>76</v>
      </c>
    </row>
    <row r="468" spans="1:6" x14ac:dyDescent="0.2">
      <c r="A468" s="106">
        <v>43374</v>
      </c>
      <c r="B468" s="100">
        <v>43221</v>
      </c>
      <c r="C468" s="98" t="s">
        <v>186</v>
      </c>
      <c r="D468" s="98">
        <v>1332.95</v>
      </c>
      <c r="E468" s="98">
        <v>30036.98</v>
      </c>
      <c r="F468" s="98" t="s">
        <v>76</v>
      </c>
    </row>
    <row r="469" spans="1:6" x14ac:dyDescent="0.2">
      <c r="A469" s="106">
        <v>43374</v>
      </c>
      <c r="B469" s="100">
        <v>43221</v>
      </c>
      <c r="C469" s="98" t="s">
        <v>168</v>
      </c>
      <c r="D469" s="98">
        <v>0</v>
      </c>
      <c r="E469" s="98">
        <v>666008.23</v>
      </c>
      <c r="F469" s="98" t="s">
        <v>76</v>
      </c>
    </row>
    <row r="470" spans="1:6" x14ac:dyDescent="0.2">
      <c r="A470" s="106">
        <v>43374</v>
      </c>
      <c r="B470" s="100">
        <v>43221</v>
      </c>
      <c r="C470" s="98" t="s">
        <v>185</v>
      </c>
      <c r="D470" s="98">
        <v>26532.94</v>
      </c>
      <c r="E470" s="98">
        <v>597857.91</v>
      </c>
      <c r="F470" s="98" t="s">
        <v>77</v>
      </c>
    </row>
    <row r="471" spans="1:6" x14ac:dyDescent="0.2">
      <c r="A471" s="106">
        <v>43374</v>
      </c>
      <c r="B471" s="100">
        <v>43221</v>
      </c>
      <c r="C471" s="98" t="s">
        <v>186</v>
      </c>
      <c r="D471" s="98">
        <v>1196.52</v>
      </c>
      <c r="E471" s="98">
        <v>26963.32</v>
      </c>
      <c r="F471" s="98" t="s">
        <v>77</v>
      </c>
    </row>
    <row r="472" spans="1:6" x14ac:dyDescent="0.2">
      <c r="A472" s="106">
        <v>43374</v>
      </c>
      <c r="B472" s="100">
        <v>43313</v>
      </c>
      <c r="C472" s="98" t="s">
        <v>34</v>
      </c>
      <c r="D472" s="98">
        <v>-229.89</v>
      </c>
      <c r="E472" s="98">
        <v>2951.05</v>
      </c>
      <c r="F472" s="98" t="s">
        <v>76</v>
      </c>
    </row>
    <row r="473" spans="1:6" x14ac:dyDescent="0.2">
      <c r="A473" s="106">
        <v>43374</v>
      </c>
      <c r="B473" s="100">
        <v>43313</v>
      </c>
      <c r="C473" s="98" t="s">
        <v>33</v>
      </c>
      <c r="D473" s="98">
        <v>-10.37</v>
      </c>
      <c r="E473" s="98">
        <v>133.09</v>
      </c>
      <c r="F473" s="98" t="s">
        <v>76</v>
      </c>
    </row>
    <row r="474" spans="1:6" x14ac:dyDescent="0.2">
      <c r="A474" s="106">
        <v>43374</v>
      </c>
      <c r="B474" s="100">
        <v>43282</v>
      </c>
      <c r="C474" s="98" t="s">
        <v>34</v>
      </c>
      <c r="D474" s="98">
        <v>-118.35</v>
      </c>
      <c r="E474" s="98">
        <v>1392</v>
      </c>
      <c r="F474" s="98" t="s">
        <v>76</v>
      </c>
    </row>
    <row r="475" spans="1:6" x14ac:dyDescent="0.2">
      <c r="A475" s="106">
        <v>43374</v>
      </c>
      <c r="B475" s="100">
        <v>43282</v>
      </c>
      <c r="C475" s="98" t="s">
        <v>33</v>
      </c>
      <c r="D475" s="98">
        <v>-5.34</v>
      </c>
      <c r="E475" s="98">
        <v>62.78</v>
      </c>
      <c r="F475" s="98" t="s">
        <v>76</v>
      </c>
    </row>
    <row r="476" spans="1:6" x14ac:dyDescent="0.2">
      <c r="A476" s="106">
        <v>43374</v>
      </c>
      <c r="B476" s="100">
        <v>43221</v>
      </c>
      <c r="C476" s="98" t="s">
        <v>185</v>
      </c>
      <c r="D476" s="98">
        <v>10212.280000000001</v>
      </c>
      <c r="E476" s="98">
        <v>230108.77</v>
      </c>
      <c r="F476" s="98" t="s">
        <v>76</v>
      </c>
    </row>
    <row r="477" spans="1:6" x14ac:dyDescent="0.2">
      <c r="A477" s="106">
        <v>43374</v>
      </c>
      <c r="B477" s="100">
        <v>43221</v>
      </c>
      <c r="C477" s="98" t="s">
        <v>186</v>
      </c>
      <c r="D477" s="98">
        <v>460.49</v>
      </c>
      <c r="E477" s="98">
        <v>10377.91</v>
      </c>
      <c r="F477" s="98" t="s">
        <v>76</v>
      </c>
    </row>
    <row r="478" spans="1:6" x14ac:dyDescent="0.2">
      <c r="A478" s="106">
        <v>43374</v>
      </c>
      <c r="B478" s="100">
        <v>43221</v>
      </c>
      <c r="C478" s="98" t="s">
        <v>168</v>
      </c>
      <c r="D478" s="98">
        <v>0</v>
      </c>
      <c r="E478" s="98">
        <v>230108.77</v>
      </c>
      <c r="F478" s="98" t="s">
        <v>76</v>
      </c>
    </row>
    <row r="479" spans="1:6" x14ac:dyDescent="0.2">
      <c r="A479" s="106">
        <v>43374</v>
      </c>
      <c r="B479" s="100">
        <v>43344</v>
      </c>
      <c r="C479" s="98" t="s">
        <v>34</v>
      </c>
      <c r="D479" s="98">
        <v>-17038.14</v>
      </c>
      <c r="E479" s="98">
        <v>202258</v>
      </c>
      <c r="F479" s="98" t="s">
        <v>76</v>
      </c>
    </row>
    <row r="480" spans="1:6" x14ac:dyDescent="0.2">
      <c r="A480" s="106">
        <v>43374</v>
      </c>
      <c r="B480" s="100">
        <v>43344</v>
      </c>
      <c r="C480" s="98" t="s">
        <v>33</v>
      </c>
      <c r="D480" s="98">
        <v>-768.49</v>
      </c>
      <c r="E480" s="98">
        <v>9121.92</v>
      </c>
      <c r="F480" s="98" t="s">
        <v>76</v>
      </c>
    </row>
    <row r="481" spans="1:6" x14ac:dyDescent="0.2">
      <c r="A481" s="106">
        <v>43374</v>
      </c>
      <c r="B481" s="100">
        <v>43313</v>
      </c>
      <c r="C481" s="98" t="s">
        <v>34</v>
      </c>
      <c r="D481" s="98">
        <v>-2442.2399999999998</v>
      </c>
      <c r="E481" s="98">
        <v>31352</v>
      </c>
      <c r="F481" s="98" t="s">
        <v>76</v>
      </c>
    </row>
    <row r="482" spans="1:6" x14ac:dyDescent="0.2">
      <c r="A482" s="106">
        <v>43374</v>
      </c>
      <c r="B482" s="100">
        <v>43313</v>
      </c>
      <c r="C482" s="98" t="s">
        <v>33</v>
      </c>
      <c r="D482" s="98">
        <v>-110.23</v>
      </c>
      <c r="E482" s="98">
        <v>1413.96</v>
      </c>
      <c r="F482" s="98" t="s">
        <v>76</v>
      </c>
    </row>
    <row r="483" spans="1:6" x14ac:dyDescent="0.2">
      <c r="A483" s="106">
        <v>43374</v>
      </c>
      <c r="B483" s="100">
        <v>43282</v>
      </c>
      <c r="C483" s="98" t="s">
        <v>34</v>
      </c>
      <c r="D483" s="98">
        <v>15.73</v>
      </c>
      <c r="E483" s="98">
        <v>-185</v>
      </c>
      <c r="F483" s="98" t="s">
        <v>76</v>
      </c>
    </row>
    <row r="484" spans="1:6" x14ac:dyDescent="0.2">
      <c r="A484" s="106">
        <v>43374</v>
      </c>
      <c r="B484" s="100">
        <v>43282</v>
      </c>
      <c r="C484" s="98" t="s">
        <v>33</v>
      </c>
      <c r="D484" s="98">
        <v>0.71</v>
      </c>
      <c r="E484" s="98">
        <v>-8.34</v>
      </c>
      <c r="F484" s="98" t="s">
        <v>76</v>
      </c>
    </row>
    <row r="485" spans="1:6" x14ac:dyDescent="0.2">
      <c r="A485" s="106">
        <v>43374</v>
      </c>
      <c r="B485" s="100">
        <v>43221</v>
      </c>
      <c r="C485" s="98" t="s">
        <v>185</v>
      </c>
      <c r="D485" s="98">
        <v>10359.36</v>
      </c>
      <c r="E485" s="98">
        <v>233425</v>
      </c>
      <c r="F485" s="98" t="s">
        <v>76</v>
      </c>
    </row>
    <row r="486" spans="1:6" x14ac:dyDescent="0.2">
      <c r="A486" s="106">
        <v>43374</v>
      </c>
      <c r="B486" s="100">
        <v>43221</v>
      </c>
      <c r="C486" s="98" t="s">
        <v>186</v>
      </c>
      <c r="D486" s="98">
        <v>467.29</v>
      </c>
      <c r="E486" s="98">
        <v>10527.54</v>
      </c>
      <c r="F486" s="98" t="s">
        <v>76</v>
      </c>
    </row>
    <row r="487" spans="1:6" x14ac:dyDescent="0.2">
      <c r="A487" s="106">
        <v>43374</v>
      </c>
      <c r="B487" s="100">
        <v>43221</v>
      </c>
      <c r="C487" s="98" t="s">
        <v>168</v>
      </c>
      <c r="D487" s="98">
        <v>0</v>
      </c>
      <c r="E487" s="98">
        <v>233425</v>
      </c>
      <c r="F487" s="98" t="s">
        <v>76</v>
      </c>
    </row>
    <row r="488" spans="1:6" x14ac:dyDescent="0.2">
      <c r="A488" s="106">
        <v>43374</v>
      </c>
      <c r="B488" s="100">
        <v>43313</v>
      </c>
      <c r="C488" s="98" t="s">
        <v>34</v>
      </c>
      <c r="D488" s="98">
        <v>-30.54</v>
      </c>
      <c r="E488" s="98">
        <v>392</v>
      </c>
      <c r="F488" s="98" t="s">
        <v>92</v>
      </c>
    </row>
    <row r="489" spans="1:6" x14ac:dyDescent="0.2">
      <c r="A489" s="106">
        <v>43374</v>
      </c>
      <c r="B489" s="100">
        <v>43313</v>
      </c>
      <c r="C489" s="98" t="s">
        <v>33</v>
      </c>
      <c r="D489" s="98">
        <v>-1.38</v>
      </c>
      <c r="E489" s="98">
        <v>17.68</v>
      </c>
      <c r="F489" s="98" t="s">
        <v>92</v>
      </c>
    </row>
    <row r="490" spans="1:6" x14ac:dyDescent="0.2">
      <c r="A490" s="106">
        <v>43374</v>
      </c>
      <c r="B490" s="100">
        <v>43221</v>
      </c>
      <c r="C490" s="98" t="s">
        <v>168</v>
      </c>
      <c r="D490" s="98">
        <v>0</v>
      </c>
      <c r="E490" s="98">
        <v>1771</v>
      </c>
      <c r="F490" s="98" t="s">
        <v>92</v>
      </c>
    </row>
    <row r="491" spans="1:6" x14ac:dyDescent="0.2">
      <c r="A491" s="106">
        <v>43374</v>
      </c>
      <c r="B491" s="100">
        <v>43221</v>
      </c>
      <c r="C491" s="98" t="s">
        <v>185</v>
      </c>
      <c r="D491" s="98">
        <v>78.59</v>
      </c>
      <c r="E491" s="98">
        <v>1771</v>
      </c>
      <c r="F491" s="98" t="s">
        <v>92</v>
      </c>
    </row>
    <row r="492" spans="1:6" x14ac:dyDescent="0.2">
      <c r="A492" s="106">
        <v>43374</v>
      </c>
      <c r="B492" s="100">
        <v>43221</v>
      </c>
      <c r="C492" s="98" t="s">
        <v>186</v>
      </c>
      <c r="D492" s="98">
        <v>3.55</v>
      </c>
      <c r="E492" s="98">
        <v>79.87</v>
      </c>
      <c r="F492" s="98" t="s">
        <v>92</v>
      </c>
    </row>
    <row r="493" spans="1:6" x14ac:dyDescent="0.2">
      <c r="A493" s="106">
        <v>43374</v>
      </c>
      <c r="B493" s="100">
        <v>43221</v>
      </c>
      <c r="C493" s="98" t="s">
        <v>168</v>
      </c>
      <c r="D493" s="98">
        <v>0</v>
      </c>
      <c r="E493" s="98">
        <v>597857.91</v>
      </c>
      <c r="F493" s="98" t="s">
        <v>77</v>
      </c>
    </row>
    <row r="494" spans="1:6" x14ac:dyDescent="0.2">
      <c r="A494" s="106">
        <v>43374</v>
      </c>
      <c r="B494" s="100">
        <v>43374</v>
      </c>
      <c r="C494" s="98" t="s">
        <v>34</v>
      </c>
      <c r="D494" s="98">
        <v>-21652.639999999999</v>
      </c>
      <c r="E494" s="98">
        <v>242714.8</v>
      </c>
      <c r="F494" s="98" t="s">
        <v>76</v>
      </c>
    </row>
    <row r="495" spans="1:6" x14ac:dyDescent="0.2">
      <c r="A495" s="106">
        <v>43374</v>
      </c>
      <c r="B495" s="100">
        <v>43374</v>
      </c>
      <c r="C495" s="98" t="s">
        <v>33</v>
      </c>
      <c r="D495" s="98">
        <v>-976.35</v>
      </c>
      <c r="E495" s="98">
        <v>10946.52</v>
      </c>
      <c r="F495" s="98" t="s">
        <v>76</v>
      </c>
    </row>
    <row r="496" spans="1:6" x14ac:dyDescent="0.2">
      <c r="A496" s="106">
        <v>43374</v>
      </c>
      <c r="B496" s="100">
        <v>43374</v>
      </c>
      <c r="C496" s="98" t="s">
        <v>34</v>
      </c>
      <c r="D496" s="98">
        <v>-15255.21</v>
      </c>
      <c r="E496" s="98">
        <v>171002.91</v>
      </c>
      <c r="F496" s="98" t="s">
        <v>76</v>
      </c>
    </row>
    <row r="497" spans="1:6" x14ac:dyDescent="0.2">
      <c r="A497" s="106">
        <v>43374</v>
      </c>
      <c r="B497" s="100">
        <v>43374</v>
      </c>
      <c r="C497" s="98" t="s">
        <v>33</v>
      </c>
      <c r="D497" s="98">
        <v>-688.01</v>
      </c>
      <c r="E497" s="98">
        <v>7712.21</v>
      </c>
      <c r="F497" s="98" t="s">
        <v>76</v>
      </c>
    </row>
    <row r="498" spans="1:6" x14ac:dyDescent="0.2">
      <c r="A498" s="106">
        <v>43374</v>
      </c>
      <c r="B498" s="100">
        <v>43374</v>
      </c>
      <c r="C498" s="98" t="s">
        <v>34</v>
      </c>
      <c r="D498" s="98">
        <v>-19692.11</v>
      </c>
      <c r="E498" s="98">
        <v>220739.74</v>
      </c>
      <c r="F498" s="98" t="s">
        <v>76</v>
      </c>
    </row>
    <row r="499" spans="1:6" x14ac:dyDescent="0.2">
      <c r="A499" s="106">
        <v>43374</v>
      </c>
      <c r="B499" s="100">
        <v>43374</v>
      </c>
      <c r="C499" s="98" t="s">
        <v>33</v>
      </c>
      <c r="D499" s="98">
        <v>-888.05</v>
      </c>
      <c r="E499" s="98">
        <v>9955.2099999999991</v>
      </c>
      <c r="F499" s="98" t="s">
        <v>76</v>
      </c>
    </row>
    <row r="500" spans="1:6" x14ac:dyDescent="0.2">
      <c r="A500" s="106">
        <v>43374</v>
      </c>
      <c r="B500" s="100">
        <v>43374</v>
      </c>
      <c r="C500" s="98" t="s">
        <v>34</v>
      </c>
      <c r="D500" s="98">
        <v>-375.1</v>
      </c>
      <c r="E500" s="98">
        <v>4204.66</v>
      </c>
      <c r="F500" s="98" t="s">
        <v>77</v>
      </c>
    </row>
    <row r="501" spans="1:6" x14ac:dyDescent="0.2">
      <c r="A501" s="106">
        <v>43374</v>
      </c>
      <c r="B501" s="100">
        <v>43374</v>
      </c>
      <c r="C501" s="98" t="s">
        <v>33</v>
      </c>
      <c r="D501" s="98">
        <v>-16.91</v>
      </c>
      <c r="E501" s="98">
        <v>189.62</v>
      </c>
      <c r="F501" s="98" t="s">
        <v>77</v>
      </c>
    </row>
    <row r="502" spans="1:6" x14ac:dyDescent="0.2">
      <c r="A502" s="106">
        <v>43374</v>
      </c>
      <c r="B502" s="100">
        <v>43344</v>
      </c>
      <c r="C502" s="98" t="s">
        <v>34</v>
      </c>
      <c r="D502" s="98">
        <v>-544.53</v>
      </c>
      <c r="E502" s="98">
        <v>6464</v>
      </c>
      <c r="F502" s="98" t="s">
        <v>77</v>
      </c>
    </row>
    <row r="503" spans="1:6" x14ac:dyDescent="0.2">
      <c r="A503" s="106">
        <v>43374</v>
      </c>
      <c r="B503" s="100">
        <v>43344</v>
      </c>
      <c r="C503" s="98" t="s">
        <v>33</v>
      </c>
      <c r="D503" s="98">
        <v>-24.55</v>
      </c>
      <c r="E503" s="98">
        <v>291.52</v>
      </c>
      <c r="F503" s="98" t="s">
        <v>77</v>
      </c>
    </row>
    <row r="504" spans="1:6" x14ac:dyDescent="0.2">
      <c r="A504" s="106">
        <v>43374</v>
      </c>
      <c r="B504" s="100">
        <v>43221</v>
      </c>
      <c r="C504" s="98" t="s">
        <v>168</v>
      </c>
      <c r="D504" s="98">
        <v>0</v>
      </c>
      <c r="E504" s="98">
        <v>10668.66</v>
      </c>
      <c r="F504" s="98" t="s">
        <v>77</v>
      </c>
    </row>
    <row r="505" spans="1:6" x14ac:dyDescent="0.2">
      <c r="A505" s="106">
        <v>43374</v>
      </c>
      <c r="B505" s="100">
        <v>43221</v>
      </c>
      <c r="C505" s="98" t="s">
        <v>185</v>
      </c>
      <c r="D505" s="98">
        <v>473.48</v>
      </c>
      <c r="E505" s="98">
        <v>10668.66</v>
      </c>
      <c r="F505" s="98" t="s">
        <v>77</v>
      </c>
    </row>
    <row r="506" spans="1:6" x14ac:dyDescent="0.2">
      <c r="A506" s="106">
        <v>43374</v>
      </c>
      <c r="B506" s="100">
        <v>43221</v>
      </c>
      <c r="C506" s="98" t="s">
        <v>186</v>
      </c>
      <c r="D506" s="98">
        <v>21.34</v>
      </c>
      <c r="E506" s="98">
        <v>481.16</v>
      </c>
      <c r="F506" s="98" t="s">
        <v>77</v>
      </c>
    </row>
    <row r="507" spans="1:6" x14ac:dyDescent="0.2">
      <c r="A507" s="106">
        <v>43374</v>
      </c>
      <c r="B507" s="100">
        <v>43374</v>
      </c>
      <c r="C507" s="98" t="s">
        <v>34</v>
      </c>
      <c r="D507" s="98">
        <v>-15242.22</v>
      </c>
      <c r="E507" s="98">
        <v>170857.45</v>
      </c>
      <c r="F507" s="98" t="s">
        <v>76</v>
      </c>
    </row>
    <row r="508" spans="1:6" x14ac:dyDescent="0.2">
      <c r="A508" s="106">
        <v>43374</v>
      </c>
      <c r="B508" s="100">
        <v>43374</v>
      </c>
      <c r="C508" s="98" t="s">
        <v>33</v>
      </c>
      <c r="D508" s="98">
        <v>-687.36</v>
      </c>
      <c r="E508" s="98">
        <v>7705.68</v>
      </c>
      <c r="F508" s="98" t="s">
        <v>76</v>
      </c>
    </row>
    <row r="509" spans="1:6" x14ac:dyDescent="0.2">
      <c r="A509" s="106">
        <v>43374</v>
      </c>
      <c r="B509" s="100">
        <v>43374</v>
      </c>
      <c r="C509" s="98" t="s">
        <v>34</v>
      </c>
      <c r="D509" s="98">
        <v>-14834.29</v>
      </c>
      <c r="E509" s="98">
        <v>166283.71</v>
      </c>
      <c r="F509" s="98" t="s">
        <v>76</v>
      </c>
    </row>
    <row r="510" spans="1:6" x14ac:dyDescent="0.2">
      <c r="A510" s="106">
        <v>43374</v>
      </c>
      <c r="B510" s="100">
        <v>43374</v>
      </c>
      <c r="C510" s="98" t="s">
        <v>33</v>
      </c>
      <c r="D510" s="98">
        <v>-668.96</v>
      </c>
      <c r="E510" s="98">
        <v>7499.27</v>
      </c>
      <c r="F510" s="98" t="s">
        <v>76</v>
      </c>
    </row>
    <row r="511" spans="1:6" x14ac:dyDescent="0.2">
      <c r="A511" s="106">
        <v>43374</v>
      </c>
      <c r="B511" s="100">
        <v>43344</v>
      </c>
      <c r="C511" s="98" t="s">
        <v>34</v>
      </c>
      <c r="D511" s="98">
        <v>-355.75</v>
      </c>
      <c r="E511" s="98">
        <v>4223.05</v>
      </c>
      <c r="F511" s="98" t="s">
        <v>77</v>
      </c>
    </row>
    <row r="512" spans="1:6" x14ac:dyDescent="0.2">
      <c r="A512" s="106">
        <v>43374</v>
      </c>
      <c r="B512" s="100">
        <v>43221</v>
      </c>
      <c r="C512" s="98" t="s">
        <v>168</v>
      </c>
      <c r="D512" s="98">
        <v>0</v>
      </c>
      <c r="E512" s="98">
        <v>3560.01</v>
      </c>
      <c r="F512" s="98" t="s">
        <v>77</v>
      </c>
    </row>
    <row r="513" spans="1:6" x14ac:dyDescent="0.2">
      <c r="A513" s="106">
        <v>43374</v>
      </c>
      <c r="B513" s="100">
        <v>43221</v>
      </c>
      <c r="C513" s="98" t="s">
        <v>185</v>
      </c>
      <c r="D513" s="98">
        <v>158</v>
      </c>
      <c r="E513" s="98">
        <v>3560.01</v>
      </c>
      <c r="F513" s="98" t="s">
        <v>77</v>
      </c>
    </row>
    <row r="514" spans="1:6" x14ac:dyDescent="0.2">
      <c r="A514" s="106">
        <v>43374</v>
      </c>
      <c r="B514" s="100">
        <v>43221</v>
      </c>
      <c r="C514" s="98" t="s">
        <v>186</v>
      </c>
      <c r="D514" s="98">
        <v>7.13</v>
      </c>
      <c r="E514" s="98">
        <v>160.55000000000001</v>
      </c>
      <c r="F514" s="98" t="s">
        <v>77</v>
      </c>
    </row>
    <row r="515" spans="1:6" x14ac:dyDescent="0.2">
      <c r="A515" s="106">
        <v>43374</v>
      </c>
      <c r="B515" s="100">
        <v>43221</v>
      </c>
      <c r="C515" s="98" t="s">
        <v>185</v>
      </c>
      <c r="D515" s="98">
        <v>202.29</v>
      </c>
      <c r="E515" s="98">
        <v>4558</v>
      </c>
      <c r="F515" s="98" t="s">
        <v>93</v>
      </c>
    </row>
    <row r="516" spans="1:6" x14ac:dyDescent="0.2">
      <c r="A516" s="106">
        <v>43374</v>
      </c>
      <c r="B516" s="100">
        <v>43221</v>
      </c>
      <c r="C516" s="98" t="s">
        <v>186</v>
      </c>
      <c r="D516" s="98">
        <v>9.1300000000000008</v>
      </c>
      <c r="E516" s="98">
        <v>205.56</v>
      </c>
      <c r="F516" s="98" t="s">
        <v>93</v>
      </c>
    </row>
    <row r="517" spans="1:6" x14ac:dyDescent="0.2">
      <c r="A517" s="106">
        <v>43374</v>
      </c>
      <c r="B517" s="100">
        <v>43344</v>
      </c>
      <c r="C517" s="98" t="s">
        <v>36</v>
      </c>
      <c r="D517" s="98">
        <v>-6.76</v>
      </c>
      <c r="E517" s="98">
        <v>80.239999999999995</v>
      </c>
      <c r="F517" s="98" t="s">
        <v>101</v>
      </c>
    </row>
    <row r="518" spans="1:6" x14ac:dyDescent="0.2">
      <c r="A518" s="106">
        <v>43374</v>
      </c>
      <c r="B518" s="100">
        <v>43344</v>
      </c>
      <c r="C518" s="98" t="s">
        <v>35</v>
      </c>
      <c r="D518" s="98">
        <v>-0.3</v>
      </c>
      <c r="E518" s="98">
        <v>3.62</v>
      </c>
      <c r="F518" s="98" t="s">
        <v>101</v>
      </c>
    </row>
    <row r="519" spans="1:6" x14ac:dyDescent="0.2">
      <c r="A519" s="106">
        <v>43374</v>
      </c>
      <c r="B519" s="100">
        <v>43313</v>
      </c>
      <c r="C519" s="98" t="s">
        <v>36</v>
      </c>
      <c r="D519" s="98">
        <v>-5.92</v>
      </c>
      <c r="E519" s="98">
        <v>76</v>
      </c>
      <c r="F519" s="98" t="s">
        <v>101</v>
      </c>
    </row>
    <row r="520" spans="1:6" x14ac:dyDescent="0.2">
      <c r="A520" s="106">
        <v>43374</v>
      </c>
      <c r="B520" s="100">
        <v>43313</v>
      </c>
      <c r="C520" s="98" t="s">
        <v>35</v>
      </c>
      <c r="D520" s="98">
        <v>-0.26</v>
      </c>
      <c r="E520" s="98">
        <v>3.42</v>
      </c>
      <c r="F520" s="98" t="s">
        <v>101</v>
      </c>
    </row>
    <row r="521" spans="1:6" x14ac:dyDescent="0.2">
      <c r="A521" s="106">
        <v>43344</v>
      </c>
      <c r="B521" s="100">
        <v>43344</v>
      </c>
      <c r="C521" s="98" t="s">
        <v>34</v>
      </c>
      <c r="D521" s="98">
        <v>-400.92</v>
      </c>
      <c r="E521" s="98">
        <v>4759.4399999999996</v>
      </c>
      <c r="F521" s="98" t="s">
        <v>77</v>
      </c>
    </row>
    <row r="522" spans="1:6" x14ac:dyDescent="0.2">
      <c r="A522" s="106">
        <v>43344</v>
      </c>
      <c r="B522" s="100">
        <v>43344</v>
      </c>
      <c r="C522" s="98" t="s">
        <v>33</v>
      </c>
      <c r="D522" s="98">
        <v>-18.079999999999998</v>
      </c>
      <c r="E522" s="98">
        <v>214.65</v>
      </c>
      <c r="F522" s="98" t="s">
        <v>77</v>
      </c>
    </row>
    <row r="523" spans="1:6" x14ac:dyDescent="0.2">
      <c r="A523" s="106">
        <v>43344</v>
      </c>
      <c r="B523" s="100">
        <v>43313</v>
      </c>
      <c r="C523" s="98" t="s">
        <v>34</v>
      </c>
      <c r="D523" s="98">
        <v>-587.27</v>
      </c>
      <c r="E523" s="98">
        <v>7539</v>
      </c>
      <c r="F523" s="98" t="s">
        <v>77</v>
      </c>
    </row>
    <row r="524" spans="1:6" x14ac:dyDescent="0.2">
      <c r="A524" s="106">
        <v>43344</v>
      </c>
      <c r="B524" s="100">
        <v>43313</v>
      </c>
      <c r="C524" s="98" t="s">
        <v>33</v>
      </c>
      <c r="D524" s="98">
        <v>-26.49</v>
      </c>
      <c r="E524" s="98">
        <v>340</v>
      </c>
      <c r="F524" s="98" t="s">
        <v>77</v>
      </c>
    </row>
    <row r="525" spans="1:6" x14ac:dyDescent="0.2">
      <c r="A525" s="106">
        <v>43344</v>
      </c>
      <c r="B525" s="100">
        <v>43344</v>
      </c>
      <c r="C525" s="98" t="s">
        <v>34</v>
      </c>
      <c r="D525" s="98">
        <v>-25.19</v>
      </c>
      <c r="E525" s="98">
        <v>299</v>
      </c>
      <c r="F525" s="98" t="s">
        <v>92</v>
      </c>
    </row>
    <row r="526" spans="1:6" x14ac:dyDescent="0.2">
      <c r="A526" s="106">
        <v>43344</v>
      </c>
      <c r="B526" s="100">
        <v>43344</v>
      </c>
      <c r="C526" s="98" t="s">
        <v>33</v>
      </c>
      <c r="D526" s="98">
        <v>-1.1399999999999999</v>
      </c>
      <c r="E526" s="98">
        <v>13.48</v>
      </c>
      <c r="F526" s="98" t="s">
        <v>92</v>
      </c>
    </row>
    <row r="527" spans="1:6" x14ac:dyDescent="0.2">
      <c r="A527" s="106">
        <v>43344</v>
      </c>
      <c r="B527" s="100">
        <v>43344</v>
      </c>
      <c r="C527" s="98" t="s">
        <v>34</v>
      </c>
      <c r="D527" s="98">
        <v>-58.72</v>
      </c>
      <c r="E527" s="98">
        <v>697</v>
      </c>
      <c r="F527" s="98" t="s">
        <v>94</v>
      </c>
    </row>
    <row r="528" spans="1:6" x14ac:dyDescent="0.2">
      <c r="A528" s="106">
        <v>43344</v>
      </c>
      <c r="B528" s="100">
        <v>43344</v>
      </c>
      <c r="C528" s="98" t="s">
        <v>33</v>
      </c>
      <c r="D528" s="98">
        <v>-2.65</v>
      </c>
      <c r="E528" s="98">
        <v>31.43</v>
      </c>
      <c r="F528" s="98" t="s">
        <v>94</v>
      </c>
    </row>
    <row r="529" spans="1:6" x14ac:dyDescent="0.2">
      <c r="A529" s="106">
        <v>43344</v>
      </c>
      <c r="B529" s="100">
        <v>43313</v>
      </c>
      <c r="C529" s="98" t="s">
        <v>34</v>
      </c>
      <c r="D529" s="98">
        <v>-156.03</v>
      </c>
      <c r="E529" s="98">
        <v>2003</v>
      </c>
      <c r="F529" s="98" t="s">
        <v>94</v>
      </c>
    </row>
    <row r="530" spans="1:6" x14ac:dyDescent="0.2">
      <c r="A530" s="106">
        <v>43344</v>
      </c>
      <c r="B530" s="100">
        <v>43313</v>
      </c>
      <c r="C530" s="98" t="s">
        <v>33</v>
      </c>
      <c r="D530" s="98">
        <v>-7.04</v>
      </c>
      <c r="E530" s="98">
        <v>90.34</v>
      </c>
      <c r="F530" s="98" t="s">
        <v>94</v>
      </c>
    </row>
    <row r="531" spans="1:6" x14ac:dyDescent="0.2">
      <c r="A531" s="106">
        <v>43344</v>
      </c>
      <c r="B531" s="100">
        <v>43221</v>
      </c>
      <c r="C531" s="98" t="s">
        <v>185</v>
      </c>
      <c r="D531" s="98">
        <v>119.83</v>
      </c>
      <c r="E531" s="98">
        <v>2700</v>
      </c>
      <c r="F531" s="98" t="s">
        <v>94</v>
      </c>
    </row>
    <row r="532" spans="1:6" x14ac:dyDescent="0.2">
      <c r="A532" s="106">
        <v>43344</v>
      </c>
      <c r="B532" s="100">
        <v>43221</v>
      </c>
      <c r="C532" s="98" t="s">
        <v>186</v>
      </c>
      <c r="D532" s="98">
        <v>5.4</v>
      </c>
      <c r="E532" s="98">
        <v>121.77</v>
      </c>
      <c r="F532" s="98" t="s">
        <v>94</v>
      </c>
    </row>
    <row r="533" spans="1:6" x14ac:dyDescent="0.2">
      <c r="A533" s="106">
        <v>43344</v>
      </c>
      <c r="B533" s="100">
        <v>43221</v>
      </c>
      <c r="C533" s="98" t="s">
        <v>185</v>
      </c>
      <c r="D533" s="98">
        <v>6706.29</v>
      </c>
      <c r="E533" s="98">
        <v>151110.73000000001</v>
      </c>
      <c r="F533" s="98" t="s">
        <v>76</v>
      </c>
    </row>
    <row r="534" spans="1:6" x14ac:dyDescent="0.2">
      <c r="A534" s="106">
        <v>43344</v>
      </c>
      <c r="B534" s="100">
        <v>43221</v>
      </c>
      <c r="C534" s="98" t="s">
        <v>186</v>
      </c>
      <c r="D534" s="98">
        <v>302.45</v>
      </c>
      <c r="E534" s="98">
        <v>6815.1</v>
      </c>
      <c r="F534" s="98" t="s">
        <v>76</v>
      </c>
    </row>
    <row r="535" spans="1:6" x14ac:dyDescent="0.2">
      <c r="A535" s="106">
        <v>43344</v>
      </c>
      <c r="B535" s="100">
        <v>43221</v>
      </c>
      <c r="C535" s="98" t="s">
        <v>168</v>
      </c>
      <c r="D535" s="98">
        <v>0</v>
      </c>
      <c r="E535" s="98">
        <v>151110.73000000001</v>
      </c>
      <c r="F535" s="98" t="s">
        <v>76</v>
      </c>
    </row>
    <row r="536" spans="1:6" x14ac:dyDescent="0.2">
      <c r="A536" s="106">
        <v>43344</v>
      </c>
      <c r="B536" s="100">
        <v>43313</v>
      </c>
      <c r="C536" s="98" t="s">
        <v>33</v>
      </c>
      <c r="D536" s="98">
        <v>-364.19</v>
      </c>
      <c r="E536" s="98">
        <v>4675.38</v>
      </c>
      <c r="F536" s="98" t="s">
        <v>77</v>
      </c>
    </row>
    <row r="537" spans="1:6" x14ac:dyDescent="0.2">
      <c r="A537" s="106">
        <v>43344</v>
      </c>
      <c r="B537" s="100">
        <v>43221</v>
      </c>
      <c r="C537" s="98" t="s">
        <v>185</v>
      </c>
      <c r="D537" s="98">
        <v>6200.97</v>
      </c>
      <c r="E537" s="98">
        <v>139724.07</v>
      </c>
      <c r="F537" s="98" t="s">
        <v>77</v>
      </c>
    </row>
    <row r="538" spans="1:6" x14ac:dyDescent="0.2">
      <c r="A538" s="106">
        <v>43344</v>
      </c>
      <c r="B538" s="100">
        <v>43221</v>
      </c>
      <c r="C538" s="98" t="s">
        <v>186</v>
      </c>
      <c r="D538" s="98">
        <v>279.63</v>
      </c>
      <c r="E538" s="98">
        <v>6301.58</v>
      </c>
      <c r="F538" s="98" t="s">
        <v>77</v>
      </c>
    </row>
    <row r="539" spans="1:6" x14ac:dyDescent="0.2">
      <c r="A539" s="106">
        <v>43344</v>
      </c>
      <c r="B539" s="100">
        <v>43221</v>
      </c>
      <c r="C539" s="98" t="s">
        <v>168</v>
      </c>
      <c r="D539" s="98">
        <v>0</v>
      </c>
      <c r="E539" s="98">
        <v>139724.07</v>
      </c>
      <c r="F539" s="98" t="s">
        <v>77</v>
      </c>
    </row>
    <row r="540" spans="1:6" x14ac:dyDescent="0.2">
      <c r="A540" s="106">
        <v>43344</v>
      </c>
      <c r="B540" s="100">
        <v>43344</v>
      </c>
      <c r="C540" s="98" t="s">
        <v>36</v>
      </c>
      <c r="D540" s="98">
        <v>-14.73</v>
      </c>
      <c r="E540" s="98">
        <v>174.9</v>
      </c>
      <c r="F540" s="98" t="s">
        <v>101</v>
      </c>
    </row>
    <row r="541" spans="1:6" x14ac:dyDescent="0.2">
      <c r="A541" s="106">
        <v>43344</v>
      </c>
      <c r="B541" s="100">
        <v>43344</v>
      </c>
      <c r="C541" s="98" t="s">
        <v>35</v>
      </c>
      <c r="D541" s="98">
        <v>-0.66</v>
      </c>
      <c r="E541" s="98">
        <v>7.89</v>
      </c>
      <c r="F541" s="98" t="s">
        <v>101</v>
      </c>
    </row>
    <row r="542" spans="1:6" x14ac:dyDescent="0.2">
      <c r="A542" s="106">
        <v>43344</v>
      </c>
      <c r="B542" s="100">
        <v>43344</v>
      </c>
      <c r="C542" s="98" t="s">
        <v>36</v>
      </c>
      <c r="D542" s="98">
        <v>-1.69</v>
      </c>
      <c r="E542" s="98">
        <v>20.12</v>
      </c>
      <c r="F542" s="98" t="s">
        <v>101</v>
      </c>
    </row>
    <row r="543" spans="1:6" x14ac:dyDescent="0.2">
      <c r="A543" s="106">
        <v>43344</v>
      </c>
      <c r="B543" s="100">
        <v>43344</v>
      </c>
      <c r="C543" s="98" t="s">
        <v>35</v>
      </c>
      <c r="D543" s="98">
        <v>-0.08</v>
      </c>
      <c r="E543" s="98">
        <v>0.91</v>
      </c>
      <c r="F543" s="98" t="s">
        <v>101</v>
      </c>
    </row>
    <row r="544" spans="1:6" x14ac:dyDescent="0.2">
      <c r="A544" s="106">
        <v>43344</v>
      </c>
      <c r="B544" s="100">
        <v>43313</v>
      </c>
      <c r="C544" s="98" t="s">
        <v>36</v>
      </c>
      <c r="D544" s="98">
        <v>-4.5199999999999996</v>
      </c>
      <c r="E544" s="98">
        <v>58</v>
      </c>
      <c r="F544" s="98" t="s">
        <v>101</v>
      </c>
    </row>
    <row r="545" spans="1:6" x14ac:dyDescent="0.2">
      <c r="A545" s="106">
        <v>43344</v>
      </c>
      <c r="B545" s="100">
        <v>43313</v>
      </c>
      <c r="C545" s="98" t="s">
        <v>35</v>
      </c>
      <c r="D545" s="98">
        <v>-0.2</v>
      </c>
      <c r="E545" s="98">
        <v>2.62</v>
      </c>
      <c r="F545" s="98" t="s">
        <v>101</v>
      </c>
    </row>
    <row r="546" spans="1:6" x14ac:dyDescent="0.2">
      <c r="A546" s="106">
        <v>43344</v>
      </c>
      <c r="B546" s="100">
        <v>43221</v>
      </c>
      <c r="C546" s="98" t="s">
        <v>185</v>
      </c>
      <c r="D546" s="98">
        <v>18.149999999999999</v>
      </c>
      <c r="E546" s="98">
        <v>409</v>
      </c>
      <c r="F546" s="98" t="s">
        <v>93</v>
      </c>
    </row>
    <row r="547" spans="1:6" x14ac:dyDescent="0.2">
      <c r="A547" s="106">
        <v>43344</v>
      </c>
      <c r="B547" s="100">
        <v>43221</v>
      </c>
      <c r="C547" s="98" t="s">
        <v>186</v>
      </c>
      <c r="D547" s="98">
        <v>0.82</v>
      </c>
      <c r="E547" s="98">
        <v>18.45</v>
      </c>
      <c r="F547" s="98" t="s">
        <v>93</v>
      </c>
    </row>
    <row r="548" spans="1:6" x14ac:dyDescent="0.2">
      <c r="A548" s="106">
        <v>43344</v>
      </c>
      <c r="B548" s="100">
        <v>43344</v>
      </c>
      <c r="C548" s="98" t="s">
        <v>36</v>
      </c>
      <c r="D548" s="98">
        <v>-5.98</v>
      </c>
      <c r="E548" s="98">
        <v>70.88</v>
      </c>
      <c r="F548" s="98" t="s">
        <v>101</v>
      </c>
    </row>
    <row r="549" spans="1:6" x14ac:dyDescent="0.2">
      <c r="A549" s="106">
        <v>43344</v>
      </c>
      <c r="B549" s="100">
        <v>43344</v>
      </c>
      <c r="C549" s="98" t="s">
        <v>35</v>
      </c>
      <c r="D549" s="98">
        <v>-0.27</v>
      </c>
      <c r="E549" s="98">
        <v>3.2</v>
      </c>
      <c r="F549" s="98" t="s">
        <v>101</v>
      </c>
    </row>
    <row r="550" spans="1:6" x14ac:dyDescent="0.2">
      <c r="A550" s="106">
        <v>43344</v>
      </c>
      <c r="B550" s="100">
        <v>43313</v>
      </c>
      <c r="C550" s="98" t="s">
        <v>36</v>
      </c>
      <c r="D550" s="98">
        <v>-10.130000000000001</v>
      </c>
      <c r="E550" s="98">
        <v>130</v>
      </c>
      <c r="F550" s="98" t="s">
        <v>101</v>
      </c>
    </row>
    <row r="551" spans="1:6" x14ac:dyDescent="0.2">
      <c r="A551" s="106">
        <v>43344</v>
      </c>
      <c r="B551" s="100">
        <v>43313</v>
      </c>
      <c r="C551" s="98" t="s">
        <v>35</v>
      </c>
      <c r="D551" s="98">
        <v>-0.45</v>
      </c>
      <c r="E551" s="98">
        <v>5.87</v>
      </c>
      <c r="F551" s="98" t="s">
        <v>101</v>
      </c>
    </row>
    <row r="552" spans="1:6" x14ac:dyDescent="0.2">
      <c r="A552" s="106">
        <v>43344</v>
      </c>
      <c r="B552" s="100">
        <v>43221</v>
      </c>
      <c r="C552" s="98" t="s">
        <v>185</v>
      </c>
      <c r="D552" s="98">
        <v>264.81</v>
      </c>
      <c r="E552" s="98">
        <v>5967</v>
      </c>
      <c r="F552" s="98" t="s">
        <v>92</v>
      </c>
    </row>
    <row r="553" spans="1:6" x14ac:dyDescent="0.2">
      <c r="A553" s="106">
        <v>43344</v>
      </c>
      <c r="B553" s="100">
        <v>43221</v>
      </c>
      <c r="C553" s="98" t="s">
        <v>186</v>
      </c>
      <c r="D553" s="98">
        <v>11.94</v>
      </c>
      <c r="E553" s="98">
        <v>269.11</v>
      </c>
      <c r="F553" s="98" t="s">
        <v>92</v>
      </c>
    </row>
    <row r="554" spans="1:6" x14ac:dyDescent="0.2">
      <c r="A554" s="106">
        <v>43344</v>
      </c>
      <c r="B554" s="100">
        <v>43313</v>
      </c>
      <c r="C554" s="98" t="s">
        <v>34</v>
      </c>
      <c r="D554" s="98">
        <v>-31186.49</v>
      </c>
      <c r="E554" s="98">
        <v>400338.12</v>
      </c>
      <c r="F554" s="98" t="s">
        <v>76</v>
      </c>
    </row>
    <row r="555" spans="1:6" x14ac:dyDescent="0.2">
      <c r="A555" s="106">
        <v>43344</v>
      </c>
      <c r="B555" s="100">
        <v>43313</v>
      </c>
      <c r="C555" s="98" t="s">
        <v>33</v>
      </c>
      <c r="D555" s="98">
        <v>-1406.6</v>
      </c>
      <c r="E555" s="98">
        <v>18055.28</v>
      </c>
      <c r="F555" s="98" t="s">
        <v>76</v>
      </c>
    </row>
    <row r="556" spans="1:6" x14ac:dyDescent="0.2">
      <c r="A556" s="106">
        <v>43344</v>
      </c>
      <c r="B556" s="100">
        <v>43282</v>
      </c>
      <c r="C556" s="98" t="s">
        <v>34</v>
      </c>
      <c r="D556" s="98">
        <v>-162.80000000000001</v>
      </c>
      <c r="E556" s="98">
        <v>1915</v>
      </c>
      <c r="F556" s="98" t="s">
        <v>76</v>
      </c>
    </row>
    <row r="557" spans="1:6" x14ac:dyDescent="0.2">
      <c r="A557" s="106">
        <v>43344</v>
      </c>
      <c r="B557" s="100">
        <v>43282</v>
      </c>
      <c r="C557" s="98" t="s">
        <v>33</v>
      </c>
      <c r="D557" s="98">
        <v>-7.35</v>
      </c>
      <c r="E557" s="98">
        <v>86.36</v>
      </c>
      <c r="F557" s="98" t="s">
        <v>76</v>
      </c>
    </row>
    <row r="558" spans="1:6" x14ac:dyDescent="0.2">
      <c r="A558" s="106">
        <v>43344</v>
      </c>
      <c r="B558" s="100">
        <v>43221</v>
      </c>
      <c r="C558" s="98" t="s">
        <v>185</v>
      </c>
      <c r="D558" s="98">
        <v>27603.77</v>
      </c>
      <c r="E558" s="98">
        <v>621986.46</v>
      </c>
      <c r="F558" s="98" t="s">
        <v>76</v>
      </c>
    </row>
    <row r="559" spans="1:6" x14ac:dyDescent="0.2">
      <c r="A559" s="106">
        <v>43344</v>
      </c>
      <c r="B559" s="100">
        <v>43221</v>
      </c>
      <c r="C559" s="98" t="s">
        <v>186</v>
      </c>
      <c r="D559" s="98">
        <v>1245.02</v>
      </c>
      <c r="E559" s="98">
        <v>28051.67</v>
      </c>
      <c r="F559" s="98" t="s">
        <v>76</v>
      </c>
    </row>
    <row r="560" spans="1:6" x14ac:dyDescent="0.2">
      <c r="A560" s="106">
        <v>43344</v>
      </c>
      <c r="B560" s="100">
        <v>43221</v>
      </c>
      <c r="C560" s="98" t="s">
        <v>168</v>
      </c>
      <c r="D560" s="98">
        <v>0</v>
      </c>
      <c r="E560" s="98">
        <v>621986.46</v>
      </c>
      <c r="F560" s="98" t="s">
        <v>76</v>
      </c>
    </row>
    <row r="561" spans="1:6" x14ac:dyDescent="0.2">
      <c r="A561" s="106">
        <v>43344</v>
      </c>
      <c r="B561" s="100">
        <v>43221</v>
      </c>
      <c r="C561" s="98" t="s">
        <v>186</v>
      </c>
      <c r="D561" s="98">
        <v>3.56</v>
      </c>
      <c r="E561" s="98">
        <v>80.28</v>
      </c>
      <c r="F561" s="98" t="s">
        <v>99</v>
      </c>
    </row>
    <row r="562" spans="1:6" x14ac:dyDescent="0.2">
      <c r="A562" s="106">
        <v>43344</v>
      </c>
      <c r="B562" s="100">
        <v>43313</v>
      </c>
      <c r="C562" s="98" t="s">
        <v>36</v>
      </c>
      <c r="D562" s="98">
        <v>-8.69</v>
      </c>
      <c r="E562" s="98">
        <v>111.6</v>
      </c>
      <c r="F562" s="98" t="s">
        <v>102</v>
      </c>
    </row>
    <row r="563" spans="1:6" x14ac:dyDescent="0.2">
      <c r="A563" s="106">
        <v>43344</v>
      </c>
      <c r="B563" s="100">
        <v>43313</v>
      </c>
      <c r="C563" s="98" t="s">
        <v>35</v>
      </c>
      <c r="D563" s="98">
        <v>-0.39</v>
      </c>
      <c r="E563" s="98">
        <v>5.03</v>
      </c>
      <c r="F563" s="98" t="s">
        <v>102</v>
      </c>
    </row>
    <row r="564" spans="1:6" x14ac:dyDescent="0.2">
      <c r="A564" s="106">
        <v>43405</v>
      </c>
      <c r="B564" s="100">
        <v>43374</v>
      </c>
      <c r="C564" s="98" t="s">
        <v>34</v>
      </c>
      <c r="D564" s="98">
        <v>-2633.47</v>
      </c>
      <c r="E564" s="98">
        <v>29520</v>
      </c>
      <c r="F564" s="98" t="s">
        <v>87</v>
      </c>
    </row>
    <row r="565" spans="1:6" x14ac:dyDescent="0.2">
      <c r="A565" s="106">
        <v>43405</v>
      </c>
      <c r="B565" s="100">
        <v>43374</v>
      </c>
      <c r="C565" s="98" t="s">
        <v>33</v>
      </c>
      <c r="D565" s="98">
        <v>-118.77</v>
      </c>
      <c r="E565" s="98">
        <v>1331.35</v>
      </c>
      <c r="F565" s="98" t="s">
        <v>87</v>
      </c>
    </row>
    <row r="566" spans="1:6" x14ac:dyDescent="0.2">
      <c r="A566" s="106">
        <v>43405</v>
      </c>
      <c r="B566" s="100">
        <v>43221</v>
      </c>
      <c r="C566" s="98" t="s">
        <v>185</v>
      </c>
      <c r="D566" s="98">
        <v>1310.0899999999999</v>
      </c>
      <c r="E566" s="98">
        <v>29520</v>
      </c>
      <c r="F566" s="98" t="s">
        <v>87</v>
      </c>
    </row>
    <row r="567" spans="1:6" x14ac:dyDescent="0.2">
      <c r="A567" s="106">
        <v>43405</v>
      </c>
      <c r="B567" s="100">
        <v>43221</v>
      </c>
      <c r="C567" s="98" t="s">
        <v>186</v>
      </c>
      <c r="D567" s="98">
        <v>59.08</v>
      </c>
      <c r="E567" s="98">
        <v>1331.35</v>
      </c>
      <c r="F567" s="98" t="s">
        <v>87</v>
      </c>
    </row>
    <row r="568" spans="1:6" x14ac:dyDescent="0.2">
      <c r="A568" s="106">
        <v>43374</v>
      </c>
      <c r="B568" s="100">
        <v>43374</v>
      </c>
      <c r="C568" s="98" t="s">
        <v>33</v>
      </c>
      <c r="D568" s="98">
        <v>-210.17</v>
      </c>
      <c r="E568" s="98">
        <v>2355.11</v>
      </c>
      <c r="F568" s="98" t="s">
        <v>76</v>
      </c>
    </row>
    <row r="569" spans="1:6" x14ac:dyDescent="0.2">
      <c r="A569" s="106">
        <v>43405</v>
      </c>
      <c r="B569" s="100">
        <v>43374</v>
      </c>
      <c r="C569" s="98" t="s">
        <v>34</v>
      </c>
      <c r="D569" s="98">
        <v>-62.18</v>
      </c>
      <c r="E569" s="98">
        <v>697.01</v>
      </c>
      <c r="F569" s="98" t="s">
        <v>77</v>
      </c>
    </row>
    <row r="570" spans="1:6" x14ac:dyDescent="0.2">
      <c r="A570" s="106">
        <v>43405</v>
      </c>
      <c r="B570" s="100">
        <v>43374</v>
      </c>
      <c r="C570" s="98" t="s">
        <v>33</v>
      </c>
      <c r="D570" s="98">
        <v>-2.8</v>
      </c>
      <c r="E570" s="98">
        <v>31.43</v>
      </c>
      <c r="F570" s="98" t="s">
        <v>77</v>
      </c>
    </row>
    <row r="571" spans="1:6" x14ac:dyDescent="0.2">
      <c r="A571" s="106">
        <v>43405</v>
      </c>
      <c r="B571" s="100">
        <v>43344</v>
      </c>
      <c r="C571" s="98" t="s">
        <v>34</v>
      </c>
      <c r="D571" s="98">
        <v>-76.819999999999993</v>
      </c>
      <c r="E571" s="98">
        <v>912</v>
      </c>
      <c r="F571" s="98" t="s">
        <v>77</v>
      </c>
    </row>
    <row r="572" spans="1:6" x14ac:dyDescent="0.2">
      <c r="A572" s="106">
        <v>43405</v>
      </c>
      <c r="B572" s="100">
        <v>43344</v>
      </c>
      <c r="C572" s="98" t="s">
        <v>33</v>
      </c>
      <c r="D572" s="98">
        <v>-3.46</v>
      </c>
      <c r="E572" s="98">
        <v>41.12</v>
      </c>
      <c r="F572" s="98" t="s">
        <v>77</v>
      </c>
    </row>
    <row r="573" spans="1:6" x14ac:dyDescent="0.2">
      <c r="A573" s="106">
        <v>43344</v>
      </c>
      <c r="B573" s="100">
        <v>43313</v>
      </c>
      <c r="C573" s="98" t="s">
        <v>34</v>
      </c>
      <c r="D573" s="98">
        <v>-70.11</v>
      </c>
      <c r="E573" s="98">
        <v>900</v>
      </c>
      <c r="F573" s="98" t="s">
        <v>100</v>
      </c>
    </row>
    <row r="574" spans="1:6" x14ac:dyDescent="0.2">
      <c r="A574" s="106">
        <v>43344</v>
      </c>
      <c r="B574" s="100">
        <v>43313</v>
      </c>
      <c r="C574" s="98" t="s">
        <v>33</v>
      </c>
      <c r="D574" s="98">
        <v>-3.16</v>
      </c>
      <c r="E574" s="98">
        <v>40.590000000000003</v>
      </c>
      <c r="F574" s="98" t="s">
        <v>100</v>
      </c>
    </row>
    <row r="575" spans="1:6" x14ac:dyDescent="0.2">
      <c r="A575" s="106">
        <v>43344</v>
      </c>
      <c r="B575" s="100">
        <v>43221</v>
      </c>
      <c r="C575" s="98" t="s">
        <v>185</v>
      </c>
      <c r="D575" s="98">
        <v>39.94</v>
      </c>
      <c r="E575" s="98">
        <v>900</v>
      </c>
      <c r="F575" s="98" t="s">
        <v>100</v>
      </c>
    </row>
    <row r="576" spans="1:6" x14ac:dyDescent="0.2">
      <c r="A576" s="106">
        <v>43344</v>
      </c>
      <c r="B576" s="100">
        <v>43221</v>
      </c>
      <c r="C576" s="98" t="s">
        <v>186</v>
      </c>
      <c r="D576" s="98">
        <v>1.8</v>
      </c>
      <c r="E576" s="98">
        <v>40.590000000000003</v>
      </c>
      <c r="F576" s="98" t="s">
        <v>100</v>
      </c>
    </row>
    <row r="577" spans="1:6" x14ac:dyDescent="0.2">
      <c r="A577" s="106">
        <v>43344</v>
      </c>
      <c r="B577" s="100">
        <v>43221</v>
      </c>
      <c r="C577" s="98" t="s">
        <v>168</v>
      </c>
      <c r="D577" s="98">
        <v>0</v>
      </c>
      <c r="E577" s="98">
        <v>900</v>
      </c>
      <c r="F577" s="98" t="s">
        <v>100</v>
      </c>
    </row>
    <row r="578" spans="1:6" x14ac:dyDescent="0.2">
      <c r="A578" s="106">
        <v>43344</v>
      </c>
      <c r="B578" s="100">
        <v>43313</v>
      </c>
      <c r="C578" s="98" t="s">
        <v>34</v>
      </c>
      <c r="D578" s="98">
        <v>-138.66</v>
      </c>
      <c r="E578" s="98">
        <v>1780</v>
      </c>
      <c r="F578" s="98" t="s">
        <v>99</v>
      </c>
    </row>
    <row r="579" spans="1:6" x14ac:dyDescent="0.2">
      <c r="A579" s="106">
        <v>43344</v>
      </c>
      <c r="B579" s="100">
        <v>43313</v>
      </c>
      <c r="C579" s="98" t="s">
        <v>33</v>
      </c>
      <c r="D579" s="98">
        <v>-6.26</v>
      </c>
      <c r="E579" s="98">
        <v>80.28</v>
      </c>
      <c r="F579" s="98" t="s">
        <v>99</v>
      </c>
    </row>
    <row r="580" spans="1:6" x14ac:dyDescent="0.2">
      <c r="A580" s="106">
        <v>43344</v>
      </c>
      <c r="B580" s="100">
        <v>43313</v>
      </c>
      <c r="C580" s="98" t="s">
        <v>34</v>
      </c>
      <c r="D580" s="98">
        <v>-2813.74</v>
      </c>
      <c r="E580" s="98">
        <v>36120</v>
      </c>
      <c r="F580" s="98" t="s">
        <v>86</v>
      </c>
    </row>
    <row r="581" spans="1:6" x14ac:dyDescent="0.2">
      <c r="A581" s="106">
        <v>43344</v>
      </c>
      <c r="B581" s="100">
        <v>43313</v>
      </c>
      <c r="C581" s="98" t="s">
        <v>33</v>
      </c>
      <c r="D581" s="98">
        <v>-126.9</v>
      </c>
      <c r="E581" s="98">
        <v>1629.02</v>
      </c>
      <c r="F581" s="98" t="s">
        <v>86</v>
      </c>
    </row>
    <row r="582" spans="1:6" x14ac:dyDescent="0.2">
      <c r="A582" s="106">
        <v>43344</v>
      </c>
      <c r="B582" s="100">
        <v>43221</v>
      </c>
      <c r="C582" s="98" t="s">
        <v>185</v>
      </c>
      <c r="D582" s="98">
        <v>1603</v>
      </c>
      <c r="E582" s="98">
        <v>36120</v>
      </c>
      <c r="F582" s="98" t="s">
        <v>86</v>
      </c>
    </row>
    <row r="583" spans="1:6" x14ac:dyDescent="0.2">
      <c r="A583" s="106">
        <v>43344</v>
      </c>
      <c r="B583" s="100">
        <v>43221</v>
      </c>
      <c r="C583" s="98" t="s">
        <v>186</v>
      </c>
      <c r="D583" s="98">
        <v>72.31</v>
      </c>
      <c r="E583" s="98">
        <v>1629.02</v>
      </c>
      <c r="F583" s="98" t="s">
        <v>86</v>
      </c>
    </row>
    <row r="584" spans="1:6" x14ac:dyDescent="0.2">
      <c r="A584" s="106">
        <v>43344</v>
      </c>
      <c r="B584" s="100">
        <v>43313</v>
      </c>
      <c r="C584" s="98" t="s">
        <v>34</v>
      </c>
      <c r="D584" s="98">
        <v>-106.26</v>
      </c>
      <c r="E584" s="98">
        <v>1364</v>
      </c>
      <c r="F584" s="98" t="s">
        <v>85</v>
      </c>
    </row>
    <row r="585" spans="1:6" x14ac:dyDescent="0.2">
      <c r="A585" s="106">
        <v>43344</v>
      </c>
      <c r="B585" s="100">
        <v>43313</v>
      </c>
      <c r="C585" s="98" t="s">
        <v>33</v>
      </c>
      <c r="D585" s="98">
        <v>-4.79</v>
      </c>
      <c r="E585" s="98">
        <v>61.52</v>
      </c>
      <c r="F585" s="98" t="s">
        <v>85</v>
      </c>
    </row>
    <row r="586" spans="1:6" x14ac:dyDescent="0.2">
      <c r="A586" s="106">
        <v>43344</v>
      </c>
      <c r="B586" s="100">
        <v>43221</v>
      </c>
      <c r="C586" s="98" t="s">
        <v>168</v>
      </c>
      <c r="D586" s="98">
        <v>0</v>
      </c>
      <c r="E586" s="98">
        <v>1364</v>
      </c>
      <c r="F586" s="98" t="s">
        <v>85</v>
      </c>
    </row>
    <row r="587" spans="1:6" x14ac:dyDescent="0.2">
      <c r="A587" s="106">
        <v>43344</v>
      </c>
      <c r="B587" s="100">
        <v>43221</v>
      </c>
      <c r="C587" s="98" t="s">
        <v>185</v>
      </c>
      <c r="D587" s="98">
        <v>60.52</v>
      </c>
      <c r="E587" s="98">
        <v>1364</v>
      </c>
      <c r="F587" s="98" t="s">
        <v>85</v>
      </c>
    </row>
    <row r="588" spans="1:6" x14ac:dyDescent="0.2">
      <c r="A588" s="106">
        <v>43344</v>
      </c>
      <c r="B588" s="100">
        <v>43221</v>
      </c>
      <c r="C588" s="98" t="s">
        <v>186</v>
      </c>
      <c r="D588" s="98">
        <v>2.73</v>
      </c>
      <c r="E588" s="98">
        <v>61.52</v>
      </c>
      <c r="F588" s="98" t="s">
        <v>85</v>
      </c>
    </row>
    <row r="589" spans="1:6" x14ac:dyDescent="0.2">
      <c r="A589" s="106">
        <v>43344</v>
      </c>
      <c r="B589" s="100">
        <v>43221</v>
      </c>
      <c r="C589" s="98" t="s">
        <v>168</v>
      </c>
      <c r="D589" s="98">
        <v>0</v>
      </c>
      <c r="E589" s="98">
        <v>1780</v>
      </c>
      <c r="F589" s="98" t="s">
        <v>99</v>
      </c>
    </row>
    <row r="590" spans="1:6" x14ac:dyDescent="0.2">
      <c r="A590" s="106">
        <v>43344</v>
      </c>
      <c r="B590" s="100">
        <v>43221</v>
      </c>
      <c r="C590" s="98" t="s">
        <v>185</v>
      </c>
      <c r="D590" s="98">
        <v>79</v>
      </c>
      <c r="E590" s="98">
        <v>1780</v>
      </c>
      <c r="F590" s="98" t="s">
        <v>99</v>
      </c>
    </row>
    <row r="591" spans="1:6" x14ac:dyDescent="0.2">
      <c r="A591" s="106">
        <v>43344</v>
      </c>
      <c r="B591" s="100">
        <v>43344</v>
      </c>
      <c r="C591" s="98" t="s">
        <v>36</v>
      </c>
      <c r="D591" s="98">
        <v>-0.04</v>
      </c>
      <c r="E591" s="98">
        <v>0.4</v>
      </c>
      <c r="F591" s="98" t="s">
        <v>102</v>
      </c>
    </row>
    <row r="592" spans="1:6" x14ac:dyDescent="0.2">
      <c r="A592" s="106">
        <v>43344</v>
      </c>
      <c r="B592" s="100">
        <v>43344</v>
      </c>
      <c r="C592" s="98" t="s">
        <v>35</v>
      </c>
      <c r="D592" s="98">
        <v>0</v>
      </c>
      <c r="E592" s="98">
        <v>0.02</v>
      </c>
      <c r="F592" s="98" t="s">
        <v>102</v>
      </c>
    </row>
    <row r="593" spans="1:6" x14ac:dyDescent="0.2">
      <c r="A593" s="106">
        <v>43344</v>
      </c>
      <c r="B593" s="100">
        <v>43313</v>
      </c>
      <c r="C593" s="98" t="s">
        <v>36</v>
      </c>
      <c r="D593" s="98">
        <v>-82.56</v>
      </c>
      <c r="E593" s="98">
        <v>1059.8</v>
      </c>
      <c r="F593" s="98" t="s">
        <v>102</v>
      </c>
    </row>
    <row r="594" spans="1:6" x14ac:dyDescent="0.2">
      <c r="A594" s="106">
        <v>43344</v>
      </c>
      <c r="B594" s="100">
        <v>43313</v>
      </c>
      <c r="C594" s="98" t="s">
        <v>35</v>
      </c>
      <c r="D594" s="98">
        <v>-3.72</v>
      </c>
      <c r="E594" s="98">
        <v>47.79</v>
      </c>
      <c r="F594" s="98" t="s">
        <v>102</v>
      </c>
    </row>
    <row r="595" spans="1:6" x14ac:dyDescent="0.2">
      <c r="A595" s="106">
        <v>43374</v>
      </c>
      <c r="B595" s="100">
        <v>43344</v>
      </c>
      <c r="C595" s="98" t="s">
        <v>34</v>
      </c>
      <c r="D595" s="98">
        <v>-48.61</v>
      </c>
      <c r="E595" s="98">
        <v>577</v>
      </c>
      <c r="F595" s="98" t="s">
        <v>92</v>
      </c>
    </row>
    <row r="596" spans="1:6" x14ac:dyDescent="0.2">
      <c r="A596" s="106">
        <v>43374</v>
      </c>
      <c r="B596" s="100">
        <v>43344</v>
      </c>
      <c r="C596" s="98" t="s">
        <v>33</v>
      </c>
      <c r="D596" s="98">
        <v>-2.19</v>
      </c>
      <c r="E596" s="98">
        <v>26.02</v>
      </c>
      <c r="F596" s="98" t="s">
        <v>92</v>
      </c>
    </row>
    <row r="597" spans="1:6" x14ac:dyDescent="0.2">
      <c r="A597" s="106">
        <v>43374</v>
      </c>
      <c r="B597" s="100">
        <v>43313</v>
      </c>
      <c r="C597" s="98" t="s">
        <v>34</v>
      </c>
      <c r="D597" s="98">
        <v>-62.24</v>
      </c>
      <c r="E597" s="98">
        <v>799</v>
      </c>
      <c r="F597" s="98" t="s">
        <v>92</v>
      </c>
    </row>
    <row r="598" spans="1:6" x14ac:dyDescent="0.2">
      <c r="A598" s="106">
        <v>43374</v>
      </c>
      <c r="B598" s="100">
        <v>43313</v>
      </c>
      <c r="C598" s="98" t="s">
        <v>33</v>
      </c>
      <c r="D598" s="98">
        <v>-2.81</v>
      </c>
      <c r="E598" s="98">
        <v>36.03</v>
      </c>
      <c r="F598" s="98" t="s">
        <v>92</v>
      </c>
    </row>
    <row r="599" spans="1:6" x14ac:dyDescent="0.2">
      <c r="A599" s="106">
        <v>43374</v>
      </c>
      <c r="B599" s="100">
        <v>43221</v>
      </c>
      <c r="C599" s="98" t="s">
        <v>185</v>
      </c>
      <c r="D599" s="98">
        <v>61.07</v>
      </c>
      <c r="E599" s="98">
        <v>1376</v>
      </c>
      <c r="F599" s="98" t="s">
        <v>92</v>
      </c>
    </row>
    <row r="600" spans="1:6" x14ac:dyDescent="0.2">
      <c r="A600" s="106">
        <v>43374</v>
      </c>
      <c r="B600" s="100">
        <v>43221</v>
      </c>
      <c r="C600" s="98" t="s">
        <v>186</v>
      </c>
      <c r="D600" s="98">
        <v>2.76</v>
      </c>
      <c r="E600" s="98">
        <v>62.06</v>
      </c>
      <c r="F600" s="98" t="s">
        <v>92</v>
      </c>
    </row>
    <row r="601" spans="1:6" x14ac:dyDescent="0.2">
      <c r="A601" s="106">
        <v>43374</v>
      </c>
      <c r="B601" s="100">
        <v>43344</v>
      </c>
      <c r="C601" s="98" t="s">
        <v>34</v>
      </c>
      <c r="D601" s="98">
        <v>-594.82000000000005</v>
      </c>
      <c r="E601" s="98">
        <v>7061</v>
      </c>
      <c r="F601" s="98" t="s">
        <v>95</v>
      </c>
    </row>
    <row r="602" spans="1:6" x14ac:dyDescent="0.2">
      <c r="A602" s="106">
        <v>43374</v>
      </c>
      <c r="B602" s="100">
        <v>43344</v>
      </c>
      <c r="C602" s="98" t="s">
        <v>33</v>
      </c>
      <c r="D602" s="98">
        <v>-26.83</v>
      </c>
      <c r="E602" s="98">
        <v>318.45</v>
      </c>
      <c r="F602" s="98" t="s">
        <v>95</v>
      </c>
    </row>
    <row r="603" spans="1:6" x14ac:dyDescent="0.2">
      <c r="A603" s="106">
        <v>43374</v>
      </c>
      <c r="B603" s="100">
        <v>43313</v>
      </c>
      <c r="C603" s="98" t="s">
        <v>34</v>
      </c>
      <c r="D603" s="98">
        <v>-515.62</v>
      </c>
      <c r="E603" s="98">
        <v>6619</v>
      </c>
      <c r="F603" s="98" t="s">
        <v>95</v>
      </c>
    </row>
    <row r="604" spans="1:6" x14ac:dyDescent="0.2">
      <c r="A604" s="106">
        <v>43374</v>
      </c>
      <c r="B604" s="100">
        <v>43313</v>
      </c>
      <c r="C604" s="98" t="s">
        <v>33</v>
      </c>
      <c r="D604" s="98">
        <v>-23.25</v>
      </c>
      <c r="E604" s="98">
        <v>298.52</v>
      </c>
      <c r="F604" s="98" t="s">
        <v>95</v>
      </c>
    </row>
    <row r="605" spans="1:6" x14ac:dyDescent="0.2">
      <c r="A605" s="106">
        <v>43374</v>
      </c>
      <c r="B605" s="100">
        <v>43221</v>
      </c>
      <c r="C605" s="98" t="s">
        <v>185</v>
      </c>
      <c r="D605" s="98">
        <v>607.12</v>
      </c>
      <c r="E605" s="98">
        <v>13680</v>
      </c>
      <c r="F605" s="98" t="s">
        <v>95</v>
      </c>
    </row>
    <row r="606" spans="1:6" x14ac:dyDescent="0.2">
      <c r="A606" s="106">
        <v>43374</v>
      </c>
      <c r="B606" s="100">
        <v>43221</v>
      </c>
      <c r="C606" s="98" t="s">
        <v>186</v>
      </c>
      <c r="D606" s="98">
        <v>27.38</v>
      </c>
      <c r="E606" s="98">
        <v>616.97</v>
      </c>
      <c r="F606" s="98" t="s">
        <v>95</v>
      </c>
    </row>
    <row r="607" spans="1:6" x14ac:dyDescent="0.2">
      <c r="A607" s="106">
        <v>43525</v>
      </c>
      <c r="B607" s="100">
        <v>43435</v>
      </c>
      <c r="C607" s="98" t="s">
        <v>34</v>
      </c>
      <c r="D607" s="98">
        <v>-0.83</v>
      </c>
      <c r="E607" s="98">
        <v>9</v>
      </c>
      <c r="F607" s="98" t="s">
        <v>76</v>
      </c>
    </row>
    <row r="608" spans="1:6" x14ac:dyDescent="0.2">
      <c r="A608" s="106">
        <v>43525</v>
      </c>
      <c r="B608" s="100">
        <v>43435</v>
      </c>
      <c r="C608" s="98" t="s">
        <v>33</v>
      </c>
      <c r="D608" s="98">
        <v>-0.03</v>
      </c>
      <c r="E608" s="98">
        <v>0.3</v>
      </c>
      <c r="F608" s="98" t="s">
        <v>76</v>
      </c>
    </row>
    <row r="609" spans="1:6" x14ac:dyDescent="0.2">
      <c r="A609" s="106">
        <v>43525</v>
      </c>
      <c r="B609" s="100">
        <v>43221</v>
      </c>
      <c r="C609" s="98" t="s">
        <v>185</v>
      </c>
      <c r="D609" s="98">
        <v>0.4</v>
      </c>
      <c r="E609" s="98">
        <v>9</v>
      </c>
      <c r="F609" s="98" t="s">
        <v>76</v>
      </c>
    </row>
    <row r="610" spans="1:6" x14ac:dyDescent="0.2">
      <c r="A610" s="106">
        <v>43525</v>
      </c>
      <c r="B610" s="100">
        <v>43221</v>
      </c>
      <c r="C610" s="98" t="s">
        <v>186</v>
      </c>
      <c r="D610" s="98">
        <v>0.01</v>
      </c>
      <c r="E610" s="98">
        <v>0.3</v>
      </c>
      <c r="F610" s="98" t="s">
        <v>76</v>
      </c>
    </row>
    <row r="611" spans="1:6" x14ac:dyDescent="0.2">
      <c r="A611" s="106">
        <v>43344</v>
      </c>
      <c r="B611" s="100">
        <v>43344</v>
      </c>
      <c r="C611" s="98" t="s">
        <v>34</v>
      </c>
      <c r="D611" s="98">
        <v>-13867.61</v>
      </c>
      <c r="E611" s="98">
        <v>164619.97</v>
      </c>
      <c r="F611" s="98" t="s">
        <v>76</v>
      </c>
    </row>
    <row r="612" spans="1:6" x14ac:dyDescent="0.2">
      <c r="A612" s="106">
        <v>43344</v>
      </c>
      <c r="B612" s="100">
        <v>43344</v>
      </c>
      <c r="C612" s="98" t="s">
        <v>33</v>
      </c>
      <c r="D612" s="98">
        <v>-625.41</v>
      </c>
      <c r="E612" s="98">
        <v>7424.36</v>
      </c>
      <c r="F612" s="98" t="s">
        <v>76</v>
      </c>
    </row>
    <row r="613" spans="1:6" x14ac:dyDescent="0.2">
      <c r="A613" s="106">
        <v>43344</v>
      </c>
      <c r="B613" s="100">
        <v>43344</v>
      </c>
      <c r="C613" s="98" t="s">
        <v>34</v>
      </c>
      <c r="D613" s="98">
        <v>-6133.71</v>
      </c>
      <c r="E613" s="98">
        <v>72812.27</v>
      </c>
      <c r="F613" s="98" t="s">
        <v>76</v>
      </c>
    </row>
    <row r="614" spans="1:6" x14ac:dyDescent="0.2">
      <c r="A614" s="106">
        <v>43344</v>
      </c>
      <c r="B614" s="100">
        <v>43313</v>
      </c>
      <c r="C614" s="98" t="s">
        <v>36</v>
      </c>
      <c r="D614" s="98">
        <v>-182.83</v>
      </c>
      <c r="E614" s="98">
        <v>2347</v>
      </c>
      <c r="F614" s="98" t="s">
        <v>101</v>
      </c>
    </row>
    <row r="615" spans="1:6" x14ac:dyDescent="0.2">
      <c r="A615" s="106">
        <v>43344</v>
      </c>
      <c r="B615" s="100">
        <v>43313</v>
      </c>
      <c r="C615" s="98" t="s">
        <v>35</v>
      </c>
      <c r="D615" s="98">
        <v>-8.27</v>
      </c>
      <c r="E615" s="98">
        <v>105.85</v>
      </c>
      <c r="F615" s="98" t="s">
        <v>101</v>
      </c>
    </row>
    <row r="616" spans="1:6" x14ac:dyDescent="0.2">
      <c r="A616" s="106">
        <v>43344</v>
      </c>
      <c r="B616" s="100">
        <v>43221</v>
      </c>
      <c r="C616" s="98" t="s">
        <v>185</v>
      </c>
      <c r="D616" s="98">
        <v>24652.82</v>
      </c>
      <c r="E616" s="98">
        <v>555494.07999999996</v>
      </c>
      <c r="F616" s="98" t="s">
        <v>77</v>
      </c>
    </row>
    <row r="617" spans="1:6" x14ac:dyDescent="0.2">
      <c r="A617" s="106">
        <v>43344</v>
      </c>
      <c r="B617" s="100">
        <v>43221</v>
      </c>
      <c r="C617" s="98" t="s">
        <v>186</v>
      </c>
      <c r="D617" s="98">
        <v>1111.83</v>
      </c>
      <c r="E617" s="98">
        <v>25052.78</v>
      </c>
      <c r="F617" s="98" t="s">
        <v>77</v>
      </c>
    </row>
    <row r="618" spans="1:6" x14ac:dyDescent="0.2">
      <c r="A618" s="106">
        <v>43344</v>
      </c>
      <c r="B618" s="100">
        <v>43313</v>
      </c>
      <c r="C618" s="98" t="s">
        <v>34</v>
      </c>
      <c r="D618" s="98">
        <v>-39255.42</v>
      </c>
      <c r="E618" s="98">
        <v>503920.11</v>
      </c>
      <c r="F618" s="98" t="s">
        <v>73</v>
      </c>
    </row>
    <row r="619" spans="1:6" x14ac:dyDescent="0.2">
      <c r="A619" s="106">
        <v>43344</v>
      </c>
      <c r="B619" s="100">
        <v>43313</v>
      </c>
      <c r="C619" s="98" t="s">
        <v>33</v>
      </c>
      <c r="D619" s="98">
        <v>-1770.38</v>
      </c>
      <c r="E619" s="98">
        <v>22726.85</v>
      </c>
      <c r="F619" s="98" t="s">
        <v>73</v>
      </c>
    </row>
    <row r="620" spans="1:6" x14ac:dyDescent="0.2">
      <c r="A620" s="106">
        <v>43344</v>
      </c>
      <c r="B620" s="100">
        <v>43221</v>
      </c>
      <c r="C620" s="98" t="s">
        <v>168</v>
      </c>
      <c r="D620" s="98">
        <v>0</v>
      </c>
      <c r="E620" s="98">
        <v>504623.72</v>
      </c>
      <c r="F620" s="98" t="s">
        <v>73</v>
      </c>
    </row>
    <row r="621" spans="1:6" x14ac:dyDescent="0.2">
      <c r="A621" s="106">
        <v>43344</v>
      </c>
      <c r="B621" s="100">
        <v>43282</v>
      </c>
      <c r="C621" s="98" t="s">
        <v>34</v>
      </c>
      <c r="D621" s="98">
        <v>-249.82</v>
      </c>
      <c r="E621" s="98">
        <v>2938.51</v>
      </c>
      <c r="F621" s="98" t="s">
        <v>76</v>
      </c>
    </row>
    <row r="622" spans="1:6" x14ac:dyDescent="0.2">
      <c r="A622" s="106">
        <v>43344</v>
      </c>
      <c r="B622" s="100">
        <v>43282</v>
      </c>
      <c r="C622" s="98" t="s">
        <v>33</v>
      </c>
      <c r="D622" s="98">
        <v>-11.26</v>
      </c>
      <c r="E622" s="98">
        <v>132.52000000000001</v>
      </c>
      <c r="F622" s="98" t="s">
        <v>76</v>
      </c>
    </row>
    <row r="623" spans="1:6" x14ac:dyDescent="0.2">
      <c r="A623" s="106">
        <v>43344</v>
      </c>
      <c r="B623" s="100">
        <v>43221</v>
      </c>
      <c r="C623" s="98" t="s">
        <v>168</v>
      </c>
      <c r="D623" s="98">
        <v>0</v>
      </c>
      <c r="E623" s="98">
        <v>880275.21</v>
      </c>
      <c r="F623" s="98" t="s">
        <v>76</v>
      </c>
    </row>
    <row r="624" spans="1:6" x14ac:dyDescent="0.2">
      <c r="A624" s="106">
        <v>43344</v>
      </c>
      <c r="B624" s="100">
        <v>43221</v>
      </c>
      <c r="C624" s="98" t="s">
        <v>185</v>
      </c>
      <c r="D624" s="98">
        <v>39066.769999999997</v>
      </c>
      <c r="E624" s="98">
        <v>880275.21</v>
      </c>
      <c r="F624" s="98" t="s">
        <v>76</v>
      </c>
    </row>
    <row r="625" spans="1:6" x14ac:dyDescent="0.2">
      <c r="A625" s="106">
        <v>43344</v>
      </c>
      <c r="B625" s="100">
        <v>43221</v>
      </c>
      <c r="C625" s="98" t="s">
        <v>186</v>
      </c>
      <c r="D625" s="98">
        <v>1761.94</v>
      </c>
      <c r="E625" s="98">
        <v>39700.370000000003</v>
      </c>
      <c r="F625" s="98" t="s">
        <v>76</v>
      </c>
    </row>
    <row r="626" spans="1:6" x14ac:dyDescent="0.2">
      <c r="A626" s="106">
        <v>43344</v>
      </c>
      <c r="B626" s="100">
        <v>43344</v>
      </c>
      <c r="C626" s="98" t="s">
        <v>34</v>
      </c>
      <c r="D626" s="98">
        <v>-131.12</v>
      </c>
      <c r="E626" s="98">
        <v>1556.55</v>
      </c>
      <c r="F626" s="98" t="s">
        <v>97</v>
      </c>
    </row>
    <row r="627" spans="1:6" x14ac:dyDescent="0.2">
      <c r="A627" s="106">
        <v>43344</v>
      </c>
      <c r="B627" s="100">
        <v>43344</v>
      </c>
      <c r="C627" s="98" t="s">
        <v>33</v>
      </c>
      <c r="D627" s="98">
        <v>-5.91</v>
      </c>
      <c r="E627" s="98">
        <v>70.2</v>
      </c>
      <c r="F627" s="98" t="s">
        <v>97</v>
      </c>
    </row>
    <row r="628" spans="1:6" x14ac:dyDescent="0.2">
      <c r="A628" s="106">
        <v>43344</v>
      </c>
      <c r="B628" s="100">
        <v>43313</v>
      </c>
      <c r="C628" s="98" t="s">
        <v>34</v>
      </c>
      <c r="D628" s="98">
        <v>-220.46</v>
      </c>
      <c r="E628" s="98">
        <v>2830</v>
      </c>
      <c r="F628" s="98" t="s">
        <v>97</v>
      </c>
    </row>
    <row r="629" spans="1:6" x14ac:dyDescent="0.2">
      <c r="A629" s="106">
        <v>43344</v>
      </c>
      <c r="B629" s="100">
        <v>43313</v>
      </c>
      <c r="C629" s="98" t="s">
        <v>33</v>
      </c>
      <c r="D629" s="98">
        <v>-9.94</v>
      </c>
      <c r="E629" s="98">
        <v>127.63</v>
      </c>
      <c r="F629" s="98" t="s">
        <v>97</v>
      </c>
    </row>
    <row r="630" spans="1:6" x14ac:dyDescent="0.2">
      <c r="A630" s="106">
        <v>43344</v>
      </c>
      <c r="B630" s="100">
        <v>43344</v>
      </c>
      <c r="C630" s="98" t="s">
        <v>34</v>
      </c>
      <c r="D630" s="98">
        <v>-863.51</v>
      </c>
      <c r="E630" s="98">
        <v>10250.52</v>
      </c>
      <c r="F630" s="98" t="s">
        <v>97</v>
      </c>
    </row>
    <row r="631" spans="1:6" x14ac:dyDescent="0.2">
      <c r="A631" s="106">
        <v>43344</v>
      </c>
      <c r="B631" s="100">
        <v>43344</v>
      </c>
      <c r="C631" s="98" t="s">
        <v>33</v>
      </c>
      <c r="D631" s="98">
        <v>-38.94</v>
      </c>
      <c r="E631" s="98">
        <v>462.3</v>
      </c>
      <c r="F631" s="98" t="s">
        <v>97</v>
      </c>
    </row>
    <row r="632" spans="1:6" x14ac:dyDescent="0.2">
      <c r="A632" s="106">
        <v>43344</v>
      </c>
      <c r="B632" s="100">
        <v>43313</v>
      </c>
      <c r="C632" s="98" t="s">
        <v>34</v>
      </c>
      <c r="D632" s="98">
        <v>-1451.82</v>
      </c>
      <c r="E632" s="98">
        <v>18637</v>
      </c>
      <c r="F632" s="98" t="s">
        <v>97</v>
      </c>
    </row>
    <row r="633" spans="1:6" x14ac:dyDescent="0.2">
      <c r="A633" s="106">
        <v>43344</v>
      </c>
      <c r="B633" s="100">
        <v>43313</v>
      </c>
      <c r="C633" s="98" t="s">
        <v>33</v>
      </c>
      <c r="D633" s="98">
        <v>-65.48</v>
      </c>
      <c r="E633" s="98">
        <v>840.53</v>
      </c>
      <c r="F633" s="98" t="s">
        <v>97</v>
      </c>
    </row>
    <row r="634" spans="1:6" x14ac:dyDescent="0.2">
      <c r="A634" s="106">
        <v>43344</v>
      </c>
      <c r="B634" s="100">
        <v>43221</v>
      </c>
      <c r="C634" s="98" t="s">
        <v>185</v>
      </c>
      <c r="D634" s="98">
        <v>1282.03</v>
      </c>
      <c r="E634" s="98">
        <v>28887.52</v>
      </c>
      <c r="F634" s="98" t="s">
        <v>97</v>
      </c>
    </row>
    <row r="635" spans="1:6" x14ac:dyDescent="0.2">
      <c r="A635" s="106">
        <v>43344</v>
      </c>
      <c r="B635" s="100">
        <v>43344</v>
      </c>
      <c r="C635" s="98" t="s">
        <v>34</v>
      </c>
      <c r="D635" s="98">
        <v>-889.94</v>
      </c>
      <c r="E635" s="98">
        <v>10564.27</v>
      </c>
      <c r="F635" s="98" t="s">
        <v>77</v>
      </c>
    </row>
    <row r="636" spans="1:6" x14ac:dyDescent="0.2">
      <c r="A636" s="106">
        <v>43344</v>
      </c>
      <c r="B636" s="100">
        <v>43344</v>
      </c>
      <c r="C636" s="98" t="s">
        <v>33</v>
      </c>
      <c r="D636" s="98">
        <v>-40.130000000000003</v>
      </c>
      <c r="E636" s="98">
        <v>476.45</v>
      </c>
      <c r="F636" s="98" t="s">
        <v>77</v>
      </c>
    </row>
    <row r="637" spans="1:6" x14ac:dyDescent="0.2">
      <c r="A637" s="106">
        <v>43344</v>
      </c>
      <c r="B637" s="100">
        <v>43313</v>
      </c>
      <c r="C637" s="98" t="s">
        <v>34</v>
      </c>
      <c r="D637" s="98">
        <v>-2366.5100000000002</v>
      </c>
      <c r="E637" s="98">
        <v>30379</v>
      </c>
      <c r="F637" s="98" t="s">
        <v>77</v>
      </c>
    </row>
    <row r="638" spans="1:6" x14ac:dyDescent="0.2">
      <c r="A638" s="106">
        <v>43344</v>
      </c>
      <c r="B638" s="100">
        <v>43313</v>
      </c>
      <c r="C638" s="98" t="s">
        <v>33</v>
      </c>
      <c r="D638" s="98">
        <v>-106.73</v>
      </c>
      <c r="E638" s="98">
        <v>1370.09</v>
      </c>
      <c r="F638" s="98" t="s">
        <v>77</v>
      </c>
    </row>
    <row r="639" spans="1:6" x14ac:dyDescent="0.2">
      <c r="A639" s="106">
        <v>43344</v>
      </c>
      <c r="B639" s="100">
        <v>43344</v>
      </c>
      <c r="C639" s="98" t="s">
        <v>34</v>
      </c>
      <c r="D639" s="98">
        <v>-9.01</v>
      </c>
      <c r="E639" s="98">
        <v>107</v>
      </c>
      <c r="F639" s="98" t="s">
        <v>93</v>
      </c>
    </row>
    <row r="640" spans="1:6" x14ac:dyDescent="0.2">
      <c r="A640" s="106">
        <v>43344</v>
      </c>
      <c r="B640" s="100">
        <v>43344</v>
      </c>
      <c r="C640" s="98" t="s">
        <v>33</v>
      </c>
      <c r="D640" s="98">
        <v>-0.41</v>
      </c>
      <c r="E640" s="98">
        <v>4.83</v>
      </c>
      <c r="F640" s="98" t="s">
        <v>93</v>
      </c>
    </row>
    <row r="641" spans="1:6" x14ac:dyDescent="0.2">
      <c r="A641" s="106">
        <v>43344</v>
      </c>
      <c r="B641" s="100">
        <v>43313</v>
      </c>
      <c r="C641" s="98" t="s">
        <v>34</v>
      </c>
      <c r="D641" s="98">
        <v>-23.92</v>
      </c>
      <c r="E641" s="98">
        <v>307</v>
      </c>
      <c r="F641" s="98" t="s">
        <v>93</v>
      </c>
    </row>
    <row r="642" spans="1:6" x14ac:dyDescent="0.2">
      <c r="A642" s="106">
        <v>43344</v>
      </c>
      <c r="B642" s="100">
        <v>43313</v>
      </c>
      <c r="C642" s="98" t="s">
        <v>33</v>
      </c>
      <c r="D642" s="98">
        <v>-1.08</v>
      </c>
      <c r="E642" s="98">
        <v>13.85</v>
      </c>
      <c r="F642" s="98" t="s">
        <v>93</v>
      </c>
    </row>
    <row r="643" spans="1:6" x14ac:dyDescent="0.2">
      <c r="A643" s="106">
        <v>43344</v>
      </c>
      <c r="B643" s="100">
        <v>43221</v>
      </c>
      <c r="C643" s="98" t="s">
        <v>168</v>
      </c>
      <c r="D643" s="98">
        <v>0</v>
      </c>
      <c r="E643" s="98">
        <v>414</v>
      </c>
      <c r="F643" s="98" t="s">
        <v>93</v>
      </c>
    </row>
    <row r="644" spans="1:6" x14ac:dyDescent="0.2">
      <c r="A644" s="106">
        <v>43344</v>
      </c>
      <c r="B644" s="100">
        <v>43221</v>
      </c>
      <c r="C644" s="98" t="s">
        <v>185</v>
      </c>
      <c r="D644" s="98">
        <v>18.37</v>
      </c>
      <c r="E644" s="98">
        <v>414</v>
      </c>
      <c r="F644" s="98" t="s">
        <v>93</v>
      </c>
    </row>
    <row r="645" spans="1:6" x14ac:dyDescent="0.2">
      <c r="A645" s="106">
        <v>43344</v>
      </c>
      <c r="B645" s="100">
        <v>43221</v>
      </c>
      <c r="C645" s="98" t="s">
        <v>186</v>
      </c>
      <c r="D645" s="98">
        <v>0.83</v>
      </c>
      <c r="E645" s="98">
        <v>18.670000000000002</v>
      </c>
      <c r="F645" s="98" t="s">
        <v>93</v>
      </c>
    </row>
    <row r="646" spans="1:6" x14ac:dyDescent="0.2">
      <c r="A646" s="106">
        <v>43344</v>
      </c>
      <c r="B646" s="100">
        <v>43344</v>
      </c>
      <c r="C646" s="98" t="s">
        <v>34</v>
      </c>
      <c r="D646" s="98">
        <v>-3295.26</v>
      </c>
      <c r="E646" s="98">
        <v>39117.730000000003</v>
      </c>
      <c r="F646" s="98" t="s">
        <v>76</v>
      </c>
    </row>
    <row r="647" spans="1:6" x14ac:dyDescent="0.2">
      <c r="A647" s="106">
        <v>43344</v>
      </c>
      <c r="B647" s="100">
        <v>43344</v>
      </c>
      <c r="C647" s="98" t="s">
        <v>33</v>
      </c>
      <c r="D647" s="98">
        <v>-148.65</v>
      </c>
      <c r="E647" s="98">
        <v>1764.17</v>
      </c>
      <c r="F647" s="98" t="s">
        <v>76</v>
      </c>
    </row>
    <row r="648" spans="1:6" x14ac:dyDescent="0.2">
      <c r="A648" s="106">
        <v>43344</v>
      </c>
      <c r="B648" s="100">
        <v>43344</v>
      </c>
      <c r="C648" s="98" t="s">
        <v>36</v>
      </c>
      <c r="D648" s="98">
        <v>-1.69</v>
      </c>
      <c r="E648" s="98">
        <v>20.12</v>
      </c>
      <c r="F648" s="98" t="s">
        <v>101</v>
      </c>
    </row>
    <row r="649" spans="1:6" x14ac:dyDescent="0.2">
      <c r="A649" s="106">
        <v>43344</v>
      </c>
      <c r="B649" s="100">
        <v>43344</v>
      </c>
      <c r="C649" s="98" t="s">
        <v>35</v>
      </c>
      <c r="D649" s="98">
        <v>-0.08</v>
      </c>
      <c r="E649" s="98">
        <v>0.91</v>
      </c>
      <c r="F649" s="98" t="s">
        <v>101</v>
      </c>
    </row>
    <row r="650" spans="1:6" x14ac:dyDescent="0.2">
      <c r="A650" s="106">
        <v>43344</v>
      </c>
      <c r="B650" s="100">
        <v>43313</v>
      </c>
      <c r="C650" s="98" t="s">
        <v>36</v>
      </c>
      <c r="D650" s="98">
        <v>-4.5199999999999996</v>
      </c>
      <c r="E650" s="98">
        <v>58</v>
      </c>
      <c r="F650" s="98" t="s">
        <v>101</v>
      </c>
    </row>
    <row r="651" spans="1:6" x14ac:dyDescent="0.2">
      <c r="A651" s="106">
        <v>43344</v>
      </c>
      <c r="B651" s="100">
        <v>43313</v>
      </c>
      <c r="C651" s="98" t="s">
        <v>35</v>
      </c>
      <c r="D651" s="98">
        <v>-0.2</v>
      </c>
      <c r="E651" s="98">
        <v>2.62</v>
      </c>
      <c r="F651" s="98" t="s">
        <v>101</v>
      </c>
    </row>
    <row r="652" spans="1:6" x14ac:dyDescent="0.2">
      <c r="A652" s="106">
        <v>43344</v>
      </c>
      <c r="B652" s="100">
        <v>43313</v>
      </c>
      <c r="C652" s="98" t="s">
        <v>34</v>
      </c>
      <c r="D652" s="98">
        <v>-8724.26</v>
      </c>
      <c r="E652" s="98">
        <v>111993</v>
      </c>
      <c r="F652" s="98" t="s">
        <v>76</v>
      </c>
    </row>
    <row r="653" spans="1:6" x14ac:dyDescent="0.2">
      <c r="A653" s="106">
        <v>43344</v>
      </c>
      <c r="B653" s="100">
        <v>43313</v>
      </c>
      <c r="C653" s="98" t="s">
        <v>33</v>
      </c>
      <c r="D653" s="98">
        <v>-393.47</v>
      </c>
      <c r="E653" s="98">
        <v>5050.8999999999996</v>
      </c>
      <c r="F653" s="98" t="s">
        <v>76</v>
      </c>
    </row>
    <row r="654" spans="1:6" x14ac:dyDescent="0.2">
      <c r="A654" s="106">
        <v>43344</v>
      </c>
      <c r="B654" s="100">
        <v>43344</v>
      </c>
      <c r="C654" s="98" t="s">
        <v>34</v>
      </c>
      <c r="D654" s="98">
        <v>-210.36</v>
      </c>
      <c r="E654" s="98">
        <v>2497.0100000000002</v>
      </c>
      <c r="F654" s="98" t="s">
        <v>77</v>
      </c>
    </row>
    <row r="655" spans="1:6" x14ac:dyDescent="0.2">
      <c r="A655" s="106">
        <v>43344</v>
      </c>
      <c r="B655" s="100">
        <v>43344</v>
      </c>
      <c r="C655" s="98" t="s">
        <v>33</v>
      </c>
      <c r="D655" s="98">
        <v>-9.5</v>
      </c>
      <c r="E655" s="98">
        <v>112.61</v>
      </c>
      <c r="F655" s="98" t="s">
        <v>77</v>
      </c>
    </row>
    <row r="656" spans="1:6" x14ac:dyDescent="0.2">
      <c r="A656" s="106">
        <v>43344</v>
      </c>
      <c r="B656" s="100">
        <v>43313</v>
      </c>
      <c r="C656" s="98" t="s">
        <v>34</v>
      </c>
      <c r="D656" s="98">
        <v>-559.33000000000004</v>
      </c>
      <c r="E656" s="98">
        <v>7180</v>
      </c>
      <c r="F656" s="98" t="s">
        <v>77</v>
      </c>
    </row>
    <row r="657" spans="1:6" x14ac:dyDescent="0.2">
      <c r="A657" s="106">
        <v>43344</v>
      </c>
      <c r="B657" s="100">
        <v>43313</v>
      </c>
      <c r="C657" s="98" t="s">
        <v>33</v>
      </c>
      <c r="D657" s="98">
        <v>-25.22</v>
      </c>
      <c r="E657" s="98">
        <v>323.82</v>
      </c>
      <c r="F657" s="98" t="s">
        <v>77</v>
      </c>
    </row>
    <row r="658" spans="1:6" x14ac:dyDescent="0.2">
      <c r="A658" s="106">
        <v>43344</v>
      </c>
      <c r="B658" s="100">
        <v>43221</v>
      </c>
      <c r="C658" s="98" t="s">
        <v>168</v>
      </c>
      <c r="D658" s="98">
        <v>0</v>
      </c>
      <c r="E658" s="98">
        <v>9677.01</v>
      </c>
      <c r="F658" s="98" t="s">
        <v>77</v>
      </c>
    </row>
    <row r="659" spans="1:6" x14ac:dyDescent="0.2">
      <c r="A659" s="106">
        <v>43344</v>
      </c>
      <c r="B659" s="100">
        <v>43221</v>
      </c>
      <c r="C659" s="98" t="s">
        <v>185</v>
      </c>
      <c r="D659" s="98">
        <v>429.47</v>
      </c>
      <c r="E659" s="98">
        <v>9677.01</v>
      </c>
      <c r="F659" s="98" t="s">
        <v>77</v>
      </c>
    </row>
    <row r="660" spans="1:6" x14ac:dyDescent="0.2">
      <c r="A660" s="106">
        <v>43344</v>
      </c>
      <c r="B660" s="100">
        <v>43221</v>
      </c>
      <c r="C660" s="98" t="s">
        <v>186</v>
      </c>
      <c r="D660" s="98">
        <v>19.37</v>
      </c>
      <c r="E660" s="98">
        <v>436.44</v>
      </c>
      <c r="F660" s="98" t="s">
        <v>77</v>
      </c>
    </row>
    <row r="661" spans="1:6" x14ac:dyDescent="0.2">
      <c r="A661" s="106">
        <v>43344</v>
      </c>
      <c r="B661" s="100">
        <v>43344</v>
      </c>
      <c r="C661" s="98" t="s">
        <v>34</v>
      </c>
      <c r="D661" s="98">
        <v>-3037.52</v>
      </c>
      <c r="E661" s="98">
        <v>36058.080000000002</v>
      </c>
      <c r="F661" s="98" t="s">
        <v>77</v>
      </c>
    </row>
    <row r="662" spans="1:6" x14ac:dyDescent="0.2">
      <c r="A662" s="106">
        <v>43344</v>
      </c>
      <c r="B662" s="100">
        <v>43344</v>
      </c>
      <c r="C662" s="98" t="s">
        <v>33</v>
      </c>
      <c r="D662" s="98">
        <v>-136.96</v>
      </c>
      <c r="E662" s="98">
        <v>1626.27</v>
      </c>
      <c r="F662" s="98" t="s">
        <v>77</v>
      </c>
    </row>
    <row r="663" spans="1:6" x14ac:dyDescent="0.2">
      <c r="A663" s="106">
        <v>43344</v>
      </c>
      <c r="B663" s="100">
        <v>43313</v>
      </c>
      <c r="C663" s="98" t="s">
        <v>34</v>
      </c>
      <c r="D663" s="98">
        <v>-8075.59</v>
      </c>
      <c r="E663" s="98">
        <v>103665.99</v>
      </c>
      <c r="F663" s="98" t="s">
        <v>77</v>
      </c>
    </row>
    <row r="664" spans="1:6" x14ac:dyDescent="0.2">
      <c r="A664" s="106">
        <v>43405</v>
      </c>
      <c r="B664" s="100">
        <v>43374</v>
      </c>
      <c r="C664" s="98" t="s">
        <v>36</v>
      </c>
      <c r="D664" s="98">
        <v>-16.59</v>
      </c>
      <c r="E664" s="98">
        <v>186</v>
      </c>
      <c r="F664" s="98" t="s">
        <v>103</v>
      </c>
    </row>
    <row r="665" spans="1:6" x14ac:dyDescent="0.2">
      <c r="A665" s="106">
        <v>43405</v>
      </c>
      <c r="B665" s="100">
        <v>43374</v>
      </c>
      <c r="C665" s="98" t="s">
        <v>35</v>
      </c>
      <c r="D665" s="98">
        <v>-0.75</v>
      </c>
      <c r="E665" s="98">
        <v>8.39</v>
      </c>
      <c r="F665" s="98" t="s">
        <v>103</v>
      </c>
    </row>
    <row r="666" spans="1:6" x14ac:dyDescent="0.2">
      <c r="A666" s="106">
        <v>43374</v>
      </c>
      <c r="B666" s="100">
        <v>43344</v>
      </c>
      <c r="C666" s="98" t="s">
        <v>34</v>
      </c>
      <c r="D666" s="98">
        <v>-36.31</v>
      </c>
      <c r="E666" s="98">
        <v>431</v>
      </c>
      <c r="F666" s="98" t="s">
        <v>91</v>
      </c>
    </row>
    <row r="667" spans="1:6" x14ac:dyDescent="0.2">
      <c r="A667" s="106">
        <v>43374</v>
      </c>
      <c r="B667" s="100">
        <v>43344</v>
      </c>
      <c r="C667" s="98" t="s">
        <v>33</v>
      </c>
      <c r="D667" s="98">
        <v>-1.64</v>
      </c>
      <c r="E667" s="98">
        <v>19.440000000000001</v>
      </c>
      <c r="F667" s="98" t="s">
        <v>91</v>
      </c>
    </row>
    <row r="668" spans="1:6" x14ac:dyDescent="0.2">
      <c r="A668" s="106">
        <v>43374</v>
      </c>
      <c r="B668" s="100">
        <v>43313</v>
      </c>
      <c r="C668" s="98" t="s">
        <v>34</v>
      </c>
      <c r="D668" s="98">
        <v>-4.99</v>
      </c>
      <c r="E668" s="98">
        <v>64</v>
      </c>
      <c r="F668" s="98" t="s">
        <v>91</v>
      </c>
    </row>
    <row r="669" spans="1:6" x14ac:dyDescent="0.2">
      <c r="A669" s="106">
        <v>43374</v>
      </c>
      <c r="B669" s="100">
        <v>43313</v>
      </c>
      <c r="C669" s="98" t="s">
        <v>33</v>
      </c>
      <c r="D669" s="98">
        <v>-0.22</v>
      </c>
      <c r="E669" s="98">
        <v>2.89</v>
      </c>
      <c r="F669" s="98" t="s">
        <v>91</v>
      </c>
    </row>
    <row r="670" spans="1:6" x14ac:dyDescent="0.2">
      <c r="A670" s="106">
        <v>43374</v>
      </c>
      <c r="B670" s="100">
        <v>43221</v>
      </c>
      <c r="C670" s="98" t="s">
        <v>168</v>
      </c>
      <c r="D670" s="98">
        <v>0</v>
      </c>
      <c r="E670" s="98">
        <v>495</v>
      </c>
      <c r="F670" s="98" t="s">
        <v>91</v>
      </c>
    </row>
    <row r="671" spans="1:6" x14ac:dyDescent="0.2">
      <c r="A671" s="106">
        <v>43405</v>
      </c>
      <c r="B671" s="100">
        <v>43221</v>
      </c>
      <c r="C671" s="98" t="s">
        <v>186</v>
      </c>
      <c r="D671" s="98">
        <v>56.35</v>
      </c>
      <c r="E671" s="98">
        <v>1269.4100000000001</v>
      </c>
      <c r="F671" s="98" t="s">
        <v>76</v>
      </c>
    </row>
    <row r="672" spans="1:6" x14ac:dyDescent="0.2">
      <c r="A672" s="106">
        <v>43374</v>
      </c>
      <c r="B672" s="100">
        <v>43221</v>
      </c>
      <c r="C672" s="98" t="s">
        <v>185</v>
      </c>
      <c r="D672" s="98">
        <v>21.97</v>
      </c>
      <c r="E672" s="98">
        <v>495</v>
      </c>
      <c r="F672" s="98" t="s">
        <v>91</v>
      </c>
    </row>
    <row r="673" spans="1:6" x14ac:dyDescent="0.2">
      <c r="A673" s="106">
        <v>43374</v>
      </c>
      <c r="B673" s="100">
        <v>43344</v>
      </c>
      <c r="C673" s="98" t="s">
        <v>36</v>
      </c>
      <c r="D673" s="98">
        <v>-15.43</v>
      </c>
      <c r="E673" s="98">
        <v>183.18</v>
      </c>
      <c r="F673" s="98" t="s">
        <v>101</v>
      </c>
    </row>
    <row r="674" spans="1:6" x14ac:dyDescent="0.2">
      <c r="A674" s="106">
        <v>43374</v>
      </c>
      <c r="B674" s="100">
        <v>43344</v>
      </c>
      <c r="C674" s="98" t="s">
        <v>35</v>
      </c>
      <c r="D674" s="98">
        <v>-0.69</v>
      </c>
      <c r="E674" s="98">
        <v>8.26</v>
      </c>
      <c r="F674" s="98" t="s">
        <v>101</v>
      </c>
    </row>
    <row r="675" spans="1:6" x14ac:dyDescent="0.2">
      <c r="A675" s="106">
        <v>43374</v>
      </c>
      <c r="B675" s="100">
        <v>43313</v>
      </c>
      <c r="C675" s="98" t="s">
        <v>36</v>
      </c>
      <c r="D675" s="98">
        <v>-2.1</v>
      </c>
      <c r="E675" s="98">
        <v>27</v>
      </c>
      <c r="F675" s="98" t="s">
        <v>101</v>
      </c>
    </row>
    <row r="676" spans="1:6" x14ac:dyDescent="0.2">
      <c r="A676" s="106">
        <v>43374</v>
      </c>
      <c r="B676" s="100">
        <v>43313</v>
      </c>
      <c r="C676" s="98" t="s">
        <v>35</v>
      </c>
      <c r="D676" s="98">
        <v>-0.09</v>
      </c>
      <c r="E676" s="98">
        <v>1.22</v>
      </c>
      <c r="F676" s="98" t="s">
        <v>101</v>
      </c>
    </row>
    <row r="677" spans="1:6" x14ac:dyDescent="0.2">
      <c r="A677" s="106">
        <v>43374</v>
      </c>
      <c r="B677" s="100">
        <v>43221</v>
      </c>
      <c r="C677" s="98" t="s">
        <v>186</v>
      </c>
      <c r="D677" s="98">
        <v>0.99</v>
      </c>
      <c r="E677" s="98">
        <v>22.33</v>
      </c>
      <c r="F677" s="98" t="s">
        <v>91</v>
      </c>
    </row>
    <row r="678" spans="1:6" x14ac:dyDescent="0.2">
      <c r="A678" s="106">
        <v>43374</v>
      </c>
      <c r="B678" s="100">
        <v>43221</v>
      </c>
      <c r="C678" s="98" t="s">
        <v>185</v>
      </c>
      <c r="D678" s="98">
        <v>67.45</v>
      </c>
      <c r="E678" s="98">
        <v>1520</v>
      </c>
      <c r="F678" s="98" t="s">
        <v>92</v>
      </c>
    </row>
    <row r="679" spans="1:6" x14ac:dyDescent="0.2">
      <c r="A679" s="106">
        <v>43374</v>
      </c>
      <c r="B679" s="100">
        <v>43221</v>
      </c>
      <c r="C679" s="98" t="s">
        <v>186</v>
      </c>
      <c r="D679" s="98">
        <v>3.04</v>
      </c>
      <c r="E679" s="98">
        <v>68.55</v>
      </c>
      <c r="F679" s="98" t="s">
        <v>92</v>
      </c>
    </row>
    <row r="680" spans="1:6" x14ac:dyDescent="0.2">
      <c r="A680" s="106">
        <v>43374</v>
      </c>
      <c r="B680" s="100">
        <v>43221</v>
      </c>
      <c r="C680" s="98" t="s">
        <v>168</v>
      </c>
      <c r="D680" s="98">
        <v>0</v>
      </c>
      <c r="E680" s="98">
        <v>1520</v>
      </c>
      <c r="F680" s="98" t="s">
        <v>92</v>
      </c>
    </row>
    <row r="681" spans="1:6" x14ac:dyDescent="0.2">
      <c r="A681" s="106">
        <v>43374</v>
      </c>
      <c r="B681" s="100">
        <v>43344</v>
      </c>
      <c r="C681" s="98" t="s">
        <v>34</v>
      </c>
      <c r="D681" s="98">
        <v>-710.99</v>
      </c>
      <c r="E681" s="98">
        <v>8440</v>
      </c>
      <c r="F681" s="98" t="s">
        <v>96</v>
      </c>
    </row>
    <row r="682" spans="1:6" x14ac:dyDescent="0.2">
      <c r="A682" s="106">
        <v>43374</v>
      </c>
      <c r="B682" s="100">
        <v>43344</v>
      </c>
      <c r="C682" s="98" t="s">
        <v>33</v>
      </c>
      <c r="D682" s="98">
        <v>-32.07</v>
      </c>
      <c r="E682" s="98">
        <v>380.64</v>
      </c>
      <c r="F682" s="98" t="s">
        <v>96</v>
      </c>
    </row>
    <row r="683" spans="1:6" x14ac:dyDescent="0.2">
      <c r="A683" s="106">
        <v>43374</v>
      </c>
      <c r="B683" s="100">
        <v>43313</v>
      </c>
      <c r="C683" s="98" t="s">
        <v>34</v>
      </c>
      <c r="D683" s="98">
        <v>-115.29</v>
      </c>
      <c r="E683" s="98">
        <v>1480</v>
      </c>
      <c r="F683" s="98" t="s">
        <v>96</v>
      </c>
    </row>
    <row r="684" spans="1:6" x14ac:dyDescent="0.2">
      <c r="A684" s="106">
        <v>43374</v>
      </c>
      <c r="B684" s="100">
        <v>43313</v>
      </c>
      <c r="C684" s="98" t="s">
        <v>33</v>
      </c>
      <c r="D684" s="98">
        <v>-5.2</v>
      </c>
      <c r="E684" s="98">
        <v>66.75</v>
      </c>
      <c r="F684" s="98" t="s">
        <v>96</v>
      </c>
    </row>
    <row r="685" spans="1:6" x14ac:dyDescent="0.2">
      <c r="A685" s="106">
        <v>43344</v>
      </c>
      <c r="B685" s="100">
        <v>43313</v>
      </c>
      <c r="C685" s="98" t="s">
        <v>36</v>
      </c>
      <c r="D685" s="98">
        <v>-39.25</v>
      </c>
      <c r="E685" s="98">
        <v>504</v>
      </c>
      <c r="F685" s="98" t="s">
        <v>101</v>
      </c>
    </row>
    <row r="686" spans="1:6" x14ac:dyDescent="0.2">
      <c r="A686" s="106">
        <v>43344</v>
      </c>
      <c r="B686" s="100">
        <v>43313</v>
      </c>
      <c r="C686" s="98" t="s">
        <v>35</v>
      </c>
      <c r="D686" s="98">
        <v>-1.77</v>
      </c>
      <c r="E686" s="98">
        <v>22.73</v>
      </c>
      <c r="F686" s="98" t="s">
        <v>101</v>
      </c>
    </row>
    <row r="687" spans="1:6" x14ac:dyDescent="0.2">
      <c r="A687" s="106">
        <v>43344</v>
      </c>
      <c r="B687" s="100">
        <v>43344</v>
      </c>
      <c r="C687" s="98" t="s">
        <v>34</v>
      </c>
      <c r="D687" s="98">
        <v>-12.21</v>
      </c>
      <c r="E687" s="98">
        <v>145</v>
      </c>
      <c r="F687" s="98" t="s">
        <v>93</v>
      </c>
    </row>
    <row r="688" spans="1:6" x14ac:dyDescent="0.2">
      <c r="A688" s="106">
        <v>43344</v>
      </c>
      <c r="B688" s="100">
        <v>43344</v>
      </c>
      <c r="C688" s="98" t="s">
        <v>33</v>
      </c>
      <c r="D688" s="98">
        <v>-0.55000000000000004</v>
      </c>
      <c r="E688" s="98">
        <v>6.54</v>
      </c>
      <c r="F688" s="98" t="s">
        <v>93</v>
      </c>
    </row>
    <row r="689" spans="1:6" x14ac:dyDescent="0.2">
      <c r="A689" s="106">
        <v>43344</v>
      </c>
      <c r="B689" s="100">
        <v>43313</v>
      </c>
      <c r="C689" s="98" t="s">
        <v>34</v>
      </c>
      <c r="D689" s="98">
        <v>-20.57</v>
      </c>
      <c r="E689" s="98">
        <v>264</v>
      </c>
      <c r="F689" s="98" t="s">
        <v>93</v>
      </c>
    </row>
    <row r="690" spans="1:6" x14ac:dyDescent="0.2">
      <c r="A690" s="106">
        <v>43344</v>
      </c>
      <c r="B690" s="100">
        <v>43313</v>
      </c>
      <c r="C690" s="98" t="s">
        <v>33</v>
      </c>
      <c r="D690" s="98">
        <v>-0.93</v>
      </c>
      <c r="E690" s="98">
        <v>11.91</v>
      </c>
      <c r="F690" s="98" t="s">
        <v>93</v>
      </c>
    </row>
    <row r="691" spans="1:6" x14ac:dyDescent="0.2">
      <c r="A691" s="106">
        <v>43344</v>
      </c>
      <c r="B691" s="100">
        <v>43221</v>
      </c>
      <c r="C691" s="98" t="s">
        <v>168</v>
      </c>
      <c r="D691" s="98">
        <v>0</v>
      </c>
      <c r="E691" s="98">
        <v>409</v>
      </c>
      <c r="F691" s="98" t="s">
        <v>93</v>
      </c>
    </row>
    <row r="692" spans="1:6" x14ac:dyDescent="0.2">
      <c r="A692" s="106">
        <v>43344</v>
      </c>
      <c r="B692" s="100">
        <v>43344</v>
      </c>
      <c r="C692" s="98" t="s">
        <v>34</v>
      </c>
      <c r="D692" s="98">
        <v>-1245.9100000000001</v>
      </c>
      <c r="E692" s="98">
        <v>14790.17</v>
      </c>
      <c r="F692" s="98" t="s">
        <v>77</v>
      </c>
    </row>
    <row r="693" spans="1:6" x14ac:dyDescent="0.2">
      <c r="A693" s="106">
        <v>43344</v>
      </c>
      <c r="B693" s="100">
        <v>43344</v>
      </c>
      <c r="C693" s="98" t="s">
        <v>33</v>
      </c>
      <c r="D693" s="98">
        <v>-56.2</v>
      </c>
      <c r="E693" s="98">
        <v>667.03</v>
      </c>
      <c r="F693" s="98" t="s">
        <v>77</v>
      </c>
    </row>
    <row r="694" spans="1:6" x14ac:dyDescent="0.2">
      <c r="A694" s="106">
        <v>43344</v>
      </c>
      <c r="B694" s="100">
        <v>43221</v>
      </c>
      <c r="C694" s="98" t="s">
        <v>168</v>
      </c>
      <c r="D694" s="98">
        <v>0</v>
      </c>
      <c r="E694" s="98">
        <v>3506</v>
      </c>
      <c r="F694" s="98" t="s">
        <v>91</v>
      </c>
    </row>
    <row r="695" spans="1:6" x14ac:dyDescent="0.2">
      <c r="A695" s="106">
        <v>43344</v>
      </c>
      <c r="B695" s="100">
        <v>43221</v>
      </c>
      <c r="C695" s="98" t="s">
        <v>185</v>
      </c>
      <c r="D695" s="98">
        <v>155.6</v>
      </c>
      <c r="E695" s="98">
        <v>3506</v>
      </c>
      <c r="F695" s="98" t="s">
        <v>91</v>
      </c>
    </row>
    <row r="696" spans="1:6" x14ac:dyDescent="0.2">
      <c r="A696" s="106">
        <v>43344</v>
      </c>
      <c r="B696" s="100">
        <v>43221</v>
      </c>
      <c r="C696" s="98" t="s">
        <v>186</v>
      </c>
      <c r="D696" s="98">
        <v>7.02</v>
      </c>
      <c r="E696" s="98">
        <v>158.12</v>
      </c>
      <c r="F696" s="98" t="s">
        <v>91</v>
      </c>
    </row>
    <row r="697" spans="1:6" x14ac:dyDescent="0.2">
      <c r="A697" s="106">
        <v>43405</v>
      </c>
      <c r="B697" s="100">
        <v>43313</v>
      </c>
      <c r="C697" s="98" t="s">
        <v>34</v>
      </c>
      <c r="D697" s="98">
        <v>-0.23</v>
      </c>
      <c r="E697" s="98">
        <v>3</v>
      </c>
      <c r="F697" s="98" t="s">
        <v>76</v>
      </c>
    </row>
    <row r="698" spans="1:6" x14ac:dyDescent="0.2">
      <c r="A698" s="106">
        <v>43405</v>
      </c>
      <c r="B698" s="100">
        <v>43313</v>
      </c>
      <c r="C698" s="98" t="s">
        <v>33</v>
      </c>
      <c r="D698" s="98">
        <v>-0.01</v>
      </c>
      <c r="E698" s="98">
        <v>0.14000000000000001</v>
      </c>
      <c r="F698" s="98" t="s">
        <v>76</v>
      </c>
    </row>
    <row r="699" spans="1:6" x14ac:dyDescent="0.2">
      <c r="A699" s="106">
        <v>43405</v>
      </c>
      <c r="B699" s="100">
        <v>43374</v>
      </c>
      <c r="C699" s="98" t="s">
        <v>34</v>
      </c>
      <c r="D699" s="98">
        <v>-43.8</v>
      </c>
      <c r="E699" s="98">
        <v>491</v>
      </c>
      <c r="F699" s="98" t="s">
        <v>91</v>
      </c>
    </row>
    <row r="700" spans="1:6" x14ac:dyDescent="0.2">
      <c r="A700" s="106">
        <v>43405</v>
      </c>
      <c r="B700" s="100">
        <v>43374</v>
      </c>
      <c r="C700" s="98" t="s">
        <v>33</v>
      </c>
      <c r="D700" s="98">
        <v>-1.98</v>
      </c>
      <c r="E700" s="98">
        <v>22.15</v>
      </c>
      <c r="F700" s="98" t="s">
        <v>91</v>
      </c>
    </row>
    <row r="701" spans="1:6" x14ac:dyDescent="0.2">
      <c r="A701" s="106">
        <v>43405</v>
      </c>
      <c r="B701" s="100">
        <v>43344</v>
      </c>
      <c r="C701" s="98" t="s">
        <v>34</v>
      </c>
      <c r="D701" s="98">
        <v>-4.6399999999999997</v>
      </c>
      <c r="E701" s="98">
        <v>55</v>
      </c>
      <c r="F701" s="98" t="s">
        <v>91</v>
      </c>
    </row>
    <row r="702" spans="1:6" x14ac:dyDescent="0.2">
      <c r="A702" s="106">
        <v>43405</v>
      </c>
      <c r="B702" s="100">
        <v>43344</v>
      </c>
      <c r="C702" s="98" t="s">
        <v>33</v>
      </c>
      <c r="D702" s="98">
        <v>-0.21</v>
      </c>
      <c r="E702" s="98">
        <v>2.48</v>
      </c>
      <c r="F702" s="98" t="s">
        <v>91</v>
      </c>
    </row>
    <row r="703" spans="1:6" x14ac:dyDescent="0.2">
      <c r="A703" s="106">
        <v>43405</v>
      </c>
      <c r="B703" s="100">
        <v>43221</v>
      </c>
      <c r="C703" s="98" t="s">
        <v>168</v>
      </c>
      <c r="D703" s="98">
        <v>0</v>
      </c>
      <c r="E703" s="98">
        <v>546</v>
      </c>
      <c r="F703" s="98" t="s">
        <v>91</v>
      </c>
    </row>
    <row r="704" spans="1:6" x14ac:dyDescent="0.2">
      <c r="A704" s="106">
        <v>43344</v>
      </c>
      <c r="B704" s="100">
        <v>43344</v>
      </c>
      <c r="C704" s="98" t="s">
        <v>36</v>
      </c>
      <c r="D704" s="98">
        <v>-6.95</v>
      </c>
      <c r="E704" s="98">
        <v>82.5</v>
      </c>
      <c r="F704" s="98" t="s">
        <v>101</v>
      </c>
    </row>
    <row r="705" spans="1:6" x14ac:dyDescent="0.2">
      <c r="A705" s="106">
        <v>43344</v>
      </c>
      <c r="B705" s="100">
        <v>43344</v>
      </c>
      <c r="C705" s="98" t="s">
        <v>35</v>
      </c>
      <c r="D705" s="98">
        <v>-0.31</v>
      </c>
      <c r="E705" s="98">
        <v>3.71</v>
      </c>
      <c r="F705" s="98" t="s">
        <v>101</v>
      </c>
    </row>
    <row r="706" spans="1:6" x14ac:dyDescent="0.2">
      <c r="A706" s="106">
        <v>43344</v>
      </c>
      <c r="B706" s="100">
        <v>43313</v>
      </c>
      <c r="C706" s="98" t="s">
        <v>36</v>
      </c>
      <c r="D706" s="98">
        <v>-11.68</v>
      </c>
      <c r="E706" s="98">
        <v>150</v>
      </c>
      <c r="F706" s="98" t="s">
        <v>101</v>
      </c>
    </row>
    <row r="707" spans="1:6" x14ac:dyDescent="0.2">
      <c r="A707" s="106">
        <v>43344</v>
      </c>
      <c r="B707" s="100">
        <v>43313</v>
      </c>
      <c r="C707" s="98" t="s">
        <v>35</v>
      </c>
      <c r="D707" s="98">
        <v>-0.53</v>
      </c>
      <c r="E707" s="98">
        <v>6.76</v>
      </c>
      <c r="F707" s="98" t="s">
        <v>101</v>
      </c>
    </row>
    <row r="708" spans="1:6" x14ac:dyDescent="0.2">
      <c r="A708" s="106">
        <v>43344</v>
      </c>
      <c r="B708" s="100">
        <v>43344</v>
      </c>
      <c r="C708" s="98" t="s">
        <v>36</v>
      </c>
      <c r="D708" s="98">
        <v>-38.51</v>
      </c>
      <c r="E708" s="98">
        <v>457.12</v>
      </c>
      <c r="F708" s="98" t="s">
        <v>101</v>
      </c>
    </row>
    <row r="709" spans="1:6" x14ac:dyDescent="0.2">
      <c r="A709" s="106">
        <v>43344</v>
      </c>
      <c r="B709" s="100">
        <v>43344</v>
      </c>
      <c r="C709" s="98" t="s">
        <v>35</v>
      </c>
      <c r="D709" s="98">
        <v>-1.73</v>
      </c>
      <c r="E709" s="98">
        <v>20.61</v>
      </c>
      <c r="F709" s="98" t="s">
        <v>101</v>
      </c>
    </row>
    <row r="710" spans="1:6" x14ac:dyDescent="0.2">
      <c r="A710" s="106">
        <v>43344</v>
      </c>
      <c r="B710" s="100">
        <v>43313</v>
      </c>
      <c r="C710" s="98" t="s">
        <v>36</v>
      </c>
      <c r="D710" s="98">
        <v>-64.67</v>
      </c>
      <c r="E710" s="98">
        <v>830</v>
      </c>
      <c r="F710" s="98" t="s">
        <v>101</v>
      </c>
    </row>
    <row r="711" spans="1:6" x14ac:dyDescent="0.2">
      <c r="A711" s="106">
        <v>43344</v>
      </c>
      <c r="B711" s="100">
        <v>43313</v>
      </c>
      <c r="C711" s="98" t="s">
        <v>35</v>
      </c>
      <c r="D711" s="98">
        <v>-2.92</v>
      </c>
      <c r="E711" s="98">
        <v>37.42</v>
      </c>
      <c r="F711" s="98" t="s">
        <v>101</v>
      </c>
    </row>
    <row r="712" spans="1:6" x14ac:dyDescent="0.2">
      <c r="A712" s="106">
        <v>43344</v>
      </c>
      <c r="B712" s="100">
        <v>43344</v>
      </c>
      <c r="C712" s="98" t="s">
        <v>34</v>
      </c>
      <c r="D712" s="98">
        <v>-104.79</v>
      </c>
      <c r="E712" s="98">
        <v>1244</v>
      </c>
      <c r="F712" s="98" t="s">
        <v>91</v>
      </c>
    </row>
    <row r="713" spans="1:6" x14ac:dyDescent="0.2">
      <c r="A713" s="106">
        <v>43344</v>
      </c>
      <c r="B713" s="100">
        <v>43344</v>
      </c>
      <c r="C713" s="98" t="s">
        <v>33</v>
      </c>
      <c r="D713" s="98">
        <v>-4.7300000000000004</v>
      </c>
      <c r="E713" s="98">
        <v>56.1</v>
      </c>
      <c r="F713" s="98" t="s">
        <v>91</v>
      </c>
    </row>
    <row r="714" spans="1:6" x14ac:dyDescent="0.2">
      <c r="A714" s="106">
        <v>43344</v>
      </c>
      <c r="B714" s="100">
        <v>43313</v>
      </c>
      <c r="C714" s="98" t="s">
        <v>34</v>
      </c>
      <c r="D714" s="98">
        <v>-176.21</v>
      </c>
      <c r="E714" s="98">
        <v>2262</v>
      </c>
      <c r="F714" s="98" t="s">
        <v>91</v>
      </c>
    </row>
    <row r="715" spans="1:6" x14ac:dyDescent="0.2">
      <c r="A715" s="106">
        <v>43344</v>
      </c>
      <c r="B715" s="100">
        <v>43313</v>
      </c>
      <c r="C715" s="98" t="s">
        <v>33</v>
      </c>
      <c r="D715" s="98">
        <v>-7.95</v>
      </c>
      <c r="E715" s="98">
        <v>102.02</v>
      </c>
      <c r="F715" s="98" t="s">
        <v>91</v>
      </c>
    </row>
    <row r="716" spans="1:6" x14ac:dyDescent="0.2">
      <c r="A716" s="106">
        <v>43374</v>
      </c>
      <c r="B716" s="100">
        <v>43221</v>
      </c>
      <c r="C716" s="98" t="s">
        <v>185</v>
      </c>
      <c r="D716" s="98">
        <v>1027.72</v>
      </c>
      <c r="E716" s="98">
        <v>23157.3</v>
      </c>
      <c r="F716" s="98" t="s">
        <v>98</v>
      </c>
    </row>
    <row r="717" spans="1:6" x14ac:dyDescent="0.2">
      <c r="A717" s="106">
        <v>43374</v>
      </c>
      <c r="B717" s="100">
        <v>43221</v>
      </c>
      <c r="C717" s="98" t="s">
        <v>186</v>
      </c>
      <c r="D717" s="98">
        <v>35.659999999999997</v>
      </c>
      <c r="E717" s="98">
        <v>803.56</v>
      </c>
      <c r="F717" s="98" t="s">
        <v>98</v>
      </c>
    </row>
    <row r="718" spans="1:6" x14ac:dyDescent="0.2">
      <c r="A718" s="106">
        <v>43405</v>
      </c>
      <c r="B718" s="100">
        <v>43405</v>
      </c>
      <c r="C718" s="98" t="s">
        <v>34</v>
      </c>
      <c r="D718" s="98">
        <v>-1.75</v>
      </c>
      <c r="E718" s="98">
        <v>14.59</v>
      </c>
      <c r="F718" s="98" t="s">
        <v>73</v>
      </c>
    </row>
    <row r="719" spans="1:6" x14ac:dyDescent="0.2">
      <c r="A719" s="106">
        <v>43405</v>
      </c>
      <c r="B719" s="100">
        <v>43405</v>
      </c>
      <c r="C719" s="98" t="s">
        <v>33</v>
      </c>
      <c r="D719" s="98">
        <v>-0.06</v>
      </c>
      <c r="E719" s="98">
        <v>0.62</v>
      </c>
      <c r="F719" s="98" t="s">
        <v>73</v>
      </c>
    </row>
    <row r="720" spans="1:6" x14ac:dyDescent="0.2">
      <c r="A720" s="106">
        <v>43374</v>
      </c>
      <c r="B720" s="100">
        <v>43191</v>
      </c>
      <c r="C720" s="98" t="s">
        <v>34</v>
      </c>
      <c r="D720" s="98">
        <v>6.08</v>
      </c>
      <c r="E720" s="98">
        <v>-62</v>
      </c>
      <c r="F720" s="98" t="s">
        <v>77</v>
      </c>
    </row>
    <row r="721" spans="1:6" x14ac:dyDescent="0.2">
      <c r="A721" s="106">
        <v>43374</v>
      </c>
      <c r="B721" s="100">
        <v>43191</v>
      </c>
      <c r="C721" s="98" t="s">
        <v>33</v>
      </c>
      <c r="D721" s="98">
        <v>0.27</v>
      </c>
      <c r="E721" s="98">
        <v>-2.8</v>
      </c>
      <c r="F721" s="98" t="s">
        <v>77</v>
      </c>
    </row>
    <row r="722" spans="1:6" x14ac:dyDescent="0.2">
      <c r="A722" s="106">
        <v>43374</v>
      </c>
      <c r="B722" s="100">
        <v>43101</v>
      </c>
      <c r="C722" s="98" t="s">
        <v>185</v>
      </c>
      <c r="D722" s="98">
        <v>-2.04</v>
      </c>
      <c r="E722" s="98">
        <v>-62</v>
      </c>
      <c r="F722" s="98" t="s">
        <v>77</v>
      </c>
    </row>
    <row r="723" spans="1:6" x14ac:dyDescent="0.2">
      <c r="A723" s="106">
        <v>43374</v>
      </c>
      <c r="B723" s="100">
        <v>43101</v>
      </c>
      <c r="C723" s="98" t="s">
        <v>186</v>
      </c>
      <c r="D723" s="98">
        <v>-0.09</v>
      </c>
      <c r="E723" s="98">
        <v>-2.8</v>
      </c>
      <c r="F723" s="98" t="s">
        <v>77</v>
      </c>
    </row>
    <row r="724" spans="1:6" x14ac:dyDescent="0.2">
      <c r="A724" s="106">
        <v>43374</v>
      </c>
      <c r="B724" s="100">
        <v>43101</v>
      </c>
      <c r="C724" s="98" t="s">
        <v>168</v>
      </c>
      <c r="D724" s="98">
        <v>0.46</v>
      </c>
      <c r="E724" s="98">
        <v>-62</v>
      </c>
      <c r="F724" s="98" t="s">
        <v>77</v>
      </c>
    </row>
    <row r="725" spans="1:6" x14ac:dyDescent="0.2">
      <c r="A725" s="106">
        <v>43374</v>
      </c>
      <c r="B725" s="100">
        <v>43282</v>
      </c>
      <c r="C725" s="98" t="s">
        <v>34</v>
      </c>
      <c r="D725" s="98">
        <v>238.14</v>
      </c>
      <c r="E725" s="98">
        <v>-2801</v>
      </c>
      <c r="F725" s="98" t="s">
        <v>94</v>
      </c>
    </row>
    <row r="726" spans="1:6" x14ac:dyDescent="0.2">
      <c r="A726" s="106">
        <v>43374</v>
      </c>
      <c r="B726" s="100">
        <v>43282</v>
      </c>
      <c r="C726" s="98" t="s">
        <v>33</v>
      </c>
      <c r="D726" s="98">
        <v>10.74</v>
      </c>
      <c r="E726" s="98">
        <v>-126.33</v>
      </c>
      <c r="F726" s="98" t="s">
        <v>94</v>
      </c>
    </row>
    <row r="727" spans="1:6" x14ac:dyDescent="0.2">
      <c r="A727" s="106">
        <v>43374</v>
      </c>
      <c r="B727" s="100">
        <v>43221</v>
      </c>
      <c r="C727" s="98" t="s">
        <v>185</v>
      </c>
      <c r="D727" s="98">
        <v>-242.01</v>
      </c>
      <c r="E727" s="98">
        <v>-5453</v>
      </c>
      <c r="F727" s="98" t="s">
        <v>94</v>
      </c>
    </row>
    <row r="728" spans="1:6" x14ac:dyDescent="0.2">
      <c r="A728" s="106">
        <v>43374</v>
      </c>
      <c r="B728" s="100">
        <v>43221</v>
      </c>
      <c r="C728" s="98" t="s">
        <v>186</v>
      </c>
      <c r="D728" s="98">
        <v>-10.91</v>
      </c>
      <c r="E728" s="98">
        <v>-245.93</v>
      </c>
      <c r="F728" s="98" t="s">
        <v>94</v>
      </c>
    </row>
    <row r="729" spans="1:6" x14ac:dyDescent="0.2">
      <c r="A729" s="106">
        <v>43374</v>
      </c>
      <c r="B729" s="100">
        <v>43221</v>
      </c>
      <c r="C729" s="98" t="s">
        <v>168</v>
      </c>
      <c r="D729" s="98">
        <v>0</v>
      </c>
      <c r="E729" s="98">
        <v>164241.98000000001</v>
      </c>
      <c r="F729" s="98" t="s">
        <v>77</v>
      </c>
    </row>
    <row r="730" spans="1:6" x14ac:dyDescent="0.2">
      <c r="A730" s="106">
        <v>43374</v>
      </c>
      <c r="B730" s="100">
        <v>43221</v>
      </c>
      <c r="C730" s="98" t="s">
        <v>185</v>
      </c>
      <c r="D730" s="98">
        <v>7289.03</v>
      </c>
      <c r="E730" s="98">
        <v>164241.98000000001</v>
      </c>
      <c r="F730" s="98" t="s">
        <v>77</v>
      </c>
    </row>
    <row r="731" spans="1:6" x14ac:dyDescent="0.2">
      <c r="A731" s="106">
        <v>43374</v>
      </c>
      <c r="B731" s="100">
        <v>43221</v>
      </c>
      <c r="C731" s="98" t="s">
        <v>186</v>
      </c>
      <c r="D731" s="98">
        <v>328.71</v>
      </c>
      <c r="E731" s="98">
        <v>7407.3</v>
      </c>
      <c r="F731" s="98" t="s">
        <v>77</v>
      </c>
    </row>
    <row r="732" spans="1:6" x14ac:dyDescent="0.2">
      <c r="A732" s="106">
        <v>43374</v>
      </c>
      <c r="B732" s="100">
        <v>43344</v>
      </c>
      <c r="C732" s="98" t="s">
        <v>34</v>
      </c>
      <c r="D732" s="98">
        <v>-767.01</v>
      </c>
      <c r="E732" s="98">
        <v>9105</v>
      </c>
      <c r="F732" s="98" t="s">
        <v>95</v>
      </c>
    </row>
    <row r="733" spans="1:6" x14ac:dyDescent="0.2">
      <c r="A733" s="106">
        <v>43374</v>
      </c>
      <c r="B733" s="100">
        <v>43344</v>
      </c>
      <c r="C733" s="98" t="s">
        <v>33</v>
      </c>
      <c r="D733" s="98">
        <v>-34.590000000000003</v>
      </c>
      <c r="E733" s="98">
        <v>410.64</v>
      </c>
      <c r="F733" s="98" t="s">
        <v>95</v>
      </c>
    </row>
    <row r="734" spans="1:6" x14ac:dyDescent="0.2">
      <c r="A734" s="106">
        <v>43374</v>
      </c>
      <c r="B734" s="100">
        <v>43313</v>
      </c>
      <c r="C734" s="98" t="s">
        <v>34</v>
      </c>
      <c r="D734" s="98">
        <v>-75.95</v>
      </c>
      <c r="E734" s="98">
        <v>975</v>
      </c>
      <c r="F734" s="98" t="s">
        <v>95</v>
      </c>
    </row>
    <row r="735" spans="1:6" x14ac:dyDescent="0.2">
      <c r="A735" s="106">
        <v>43374</v>
      </c>
      <c r="B735" s="100">
        <v>43313</v>
      </c>
      <c r="C735" s="98" t="s">
        <v>33</v>
      </c>
      <c r="D735" s="98">
        <v>-3.43</v>
      </c>
      <c r="E735" s="98">
        <v>43.97</v>
      </c>
      <c r="F735" s="98" t="s">
        <v>95</v>
      </c>
    </row>
    <row r="736" spans="1:6" x14ac:dyDescent="0.2">
      <c r="A736" s="106">
        <v>43374</v>
      </c>
      <c r="B736" s="100">
        <v>43374</v>
      </c>
      <c r="C736" s="98" t="s">
        <v>34</v>
      </c>
      <c r="D736" s="98">
        <v>-0.02</v>
      </c>
      <c r="E736" s="98">
        <v>0.28000000000000003</v>
      </c>
      <c r="F736" s="98" t="s">
        <v>76</v>
      </c>
    </row>
    <row r="737" spans="1:6" x14ac:dyDescent="0.2">
      <c r="A737" s="106">
        <v>43374</v>
      </c>
      <c r="B737" s="100">
        <v>43374</v>
      </c>
      <c r="C737" s="98" t="s">
        <v>33</v>
      </c>
      <c r="D737" s="98">
        <v>0</v>
      </c>
      <c r="E737" s="98">
        <v>0.01</v>
      </c>
      <c r="F737" s="98" t="s">
        <v>76</v>
      </c>
    </row>
    <row r="738" spans="1:6" x14ac:dyDescent="0.2">
      <c r="A738" s="106">
        <v>43374</v>
      </c>
      <c r="B738" s="100">
        <v>43344</v>
      </c>
      <c r="C738" s="98" t="s">
        <v>36</v>
      </c>
      <c r="D738" s="98">
        <v>-5.91</v>
      </c>
      <c r="E738" s="98">
        <v>70.12</v>
      </c>
      <c r="F738" s="98" t="s">
        <v>101</v>
      </c>
    </row>
    <row r="739" spans="1:6" x14ac:dyDescent="0.2">
      <c r="A739" s="106">
        <v>43374</v>
      </c>
      <c r="B739" s="100">
        <v>43344</v>
      </c>
      <c r="C739" s="98" t="s">
        <v>35</v>
      </c>
      <c r="D739" s="98">
        <v>-0.27</v>
      </c>
      <c r="E739" s="98">
        <v>3.16</v>
      </c>
      <c r="F739" s="98" t="s">
        <v>101</v>
      </c>
    </row>
    <row r="740" spans="1:6" x14ac:dyDescent="0.2">
      <c r="A740" s="106">
        <v>43374</v>
      </c>
      <c r="B740" s="100">
        <v>43313</v>
      </c>
      <c r="C740" s="98" t="s">
        <v>36</v>
      </c>
      <c r="D740" s="98">
        <v>-0.62</v>
      </c>
      <c r="E740" s="98">
        <v>8</v>
      </c>
      <c r="F740" s="98" t="s">
        <v>101</v>
      </c>
    </row>
    <row r="741" spans="1:6" x14ac:dyDescent="0.2">
      <c r="A741" s="106">
        <v>43374</v>
      </c>
      <c r="B741" s="100">
        <v>43313</v>
      </c>
      <c r="C741" s="98" t="s">
        <v>35</v>
      </c>
      <c r="D741" s="98">
        <v>-0.03</v>
      </c>
      <c r="E741" s="98">
        <v>0.36</v>
      </c>
      <c r="F741" s="98" t="s">
        <v>101</v>
      </c>
    </row>
    <row r="742" spans="1:6" x14ac:dyDescent="0.2">
      <c r="A742" s="106">
        <v>43374</v>
      </c>
      <c r="B742" s="100">
        <v>43374</v>
      </c>
      <c r="C742" s="98" t="s">
        <v>34</v>
      </c>
      <c r="D742" s="98">
        <v>-61.94</v>
      </c>
      <c r="E742" s="98">
        <v>696.6</v>
      </c>
      <c r="F742" s="98" t="s">
        <v>72</v>
      </c>
    </row>
    <row r="743" spans="1:6" x14ac:dyDescent="0.2">
      <c r="A743" s="106">
        <v>43374</v>
      </c>
      <c r="B743" s="100">
        <v>43374</v>
      </c>
      <c r="C743" s="98" t="s">
        <v>33</v>
      </c>
      <c r="D743" s="98">
        <v>-2.78</v>
      </c>
      <c r="E743" s="98">
        <v>31.31</v>
      </c>
      <c r="F743" s="98" t="s">
        <v>72</v>
      </c>
    </row>
    <row r="744" spans="1:6" x14ac:dyDescent="0.2">
      <c r="A744" s="106">
        <v>43374</v>
      </c>
      <c r="B744" s="100">
        <v>43374</v>
      </c>
      <c r="C744" s="98" t="s">
        <v>34</v>
      </c>
      <c r="D744" s="98">
        <v>-31.96</v>
      </c>
      <c r="E744" s="98">
        <v>360.44</v>
      </c>
      <c r="F744" s="98" t="s">
        <v>74</v>
      </c>
    </row>
    <row r="745" spans="1:6" x14ac:dyDescent="0.2">
      <c r="A745" s="106">
        <v>43374</v>
      </c>
      <c r="B745" s="100">
        <v>43374</v>
      </c>
      <c r="C745" s="98" t="s">
        <v>33</v>
      </c>
      <c r="D745" s="98">
        <v>-1.43</v>
      </c>
      <c r="E745" s="98">
        <v>16.09</v>
      </c>
      <c r="F745" s="98" t="s">
        <v>74</v>
      </c>
    </row>
    <row r="746" spans="1:6" x14ac:dyDescent="0.2">
      <c r="A746" s="106">
        <v>43374</v>
      </c>
      <c r="B746" s="100">
        <v>43374</v>
      </c>
      <c r="C746" s="98" t="s">
        <v>34</v>
      </c>
      <c r="D746" s="98">
        <v>-0.45</v>
      </c>
      <c r="E746" s="98">
        <v>5.38</v>
      </c>
      <c r="F746" s="98" t="s">
        <v>73</v>
      </c>
    </row>
    <row r="747" spans="1:6" x14ac:dyDescent="0.2">
      <c r="A747" s="106">
        <v>43374</v>
      </c>
      <c r="B747" s="100">
        <v>43374</v>
      </c>
      <c r="C747" s="98" t="s">
        <v>33</v>
      </c>
      <c r="D747" s="98">
        <v>0</v>
      </c>
      <c r="E747" s="98">
        <v>0.23</v>
      </c>
      <c r="F747" s="98" t="s">
        <v>73</v>
      </c>
    </row>
    <row r="748" spans="1:6" x14ac:dyDescent="0.2">
      <c r="A748" s="106">
        <v>43374</v>
      </c>
      <c r="B748" s="100">
        <v>43374</v>
      </c>
      <c r="C748" s="98" t="s">
        <v>34</v>
      </c>
      <c r="D748" s="98">
        <v>-0.3</v>
      </c>
      <c r="E748" s="98">
        <v>3.59</v>
      </c>
      <c r="F748" s="98" t="s">
        <v>75</v>
      </c>
    </row>
    <row r="749" spans="1:6" x14ac:dyDescent="0.2">
      <c r="A749" s="106">
        <v>43374</v>
      </c>
      <c r="B749" s="100">
        <v>43374</v>
      </c>
      <c r="C749" s="98" t="s">
        <v>33</v>
      </c>
      <c r="D749" s="98">
        <v>0</v>
      </c>
      <c r="E749" s="98">
        <v>0.13</v>
      </c>
      <c r="F749" s="98" t="s">
        <v>75</v>
      </c>
    </row>
    <row r="750" spans="1:6" x14ac:dyDescent="0.2">
      <c r="A750" s="106">
        <v>43374</v>
      </c>
      <c r="B750" s="100">
        <v>43221</v>
      </c>
      <c r="C750" s="98" t="s">
        <v>185</v>
      </c>
      <c r="D750" s="98">
        <v>447.35</v>
      </c>
      <c r="E750" s="98">
        <v>10080</v>
      </c>
      <c r="F750" s="98" t="s">
        <v>95</v>
      </c>
    </row>
    <row r="751" spans="1:6" x14ac:dyDescent="0.2">
      <c r="A751" s="106">
        <v>43374</v>
      </c>
      <c r="B751" s="100">
        <v>43221</v>
      </c>
      <c r="C751" s="98" t="s">
        <v>186</v>
      </c>
      <c r="D751" s="98">
        <v>20.18</v>
      </c>
      <c r="E751" s="98">
        <v>454.61</v>
      </c>
      <c r="F751" s="98" t="s">
        <v>95</v>
      </c>
    </row>
    <row r="752" spans="1:6" x14ac:dyDescent="0.2">
      <c r="A752" s="106">
        <v>43374</v>
      </c>
      <c r="B752" s="100">
        <v>43221</v>
      </c>
      <c r="C752" s="98" t="s">
        <v>168</v>
      </c>
      <c r="D752" s="98">
        <v>0</v>
      </c>
      <c r="E752" s="98">
        <v>86305.47</v>
      </c>
      <c r="F752" s="98" t="s">
        <v>77</v>
      </c>
    </row>
    <row r="753" spans="1:6" x14ac:dyDescent="0.2">
      <c r="A753" s="106">
        <v>43374</v>
      </c>
      <c r="B753" s="100">
        <v>43221</v>
      </c>
      <c r="C753" s="98" t="s">
        <v>185</v>
      </c>
      <c r="D753" s="98">
        <v>3830.23</v>
      </c>
      <c r="E753" s="98">
        <v>86305.47</v>
      </c>
      <c r="F753" s="98" t="s">
        <v>77</v>
      </c>
    </row>
    <row r="754" spans="1:6" x14ac:dyDescent="0.2">
      <c r="A754" s="106">
        <v>43374</v>
      </c>
      <c r="B754" s="100">
        <v>43221</v>
      </c>
      <c r="C754" s="98" t="s">
        <v>186</v>
      </c>
      <c r="D754" s="98">
        <v>172.73</v>
      </c>
      <c r="E754" s="98">
        <v>3892.39</v>
      </c>
      <c r="F754" s="98" t="s">
        <v>77</v>
      </c>
    </row>
    <row r="755" spans="1:6" x14ac:dyDescent="0.2">
      <c r="A755" s="106">
        <v>43374</v>
      </c>
      <c r="B755" s="100">
        <v>43191</v>
      </c>
      <c r="C755" s="98" t="s">
        <v>34</v>
      </c>
      <c r="D755" s="98">
        <v>-46.7</v>
      </c>
      <c r="E755" s="98">
        <v>476.03</v>
      </c>
      <c r="F755" s="98" t="s">
        <v>76</v>
      </c>
    </row>
    <row r="756" spans="1:6" x14ac:dyDescent="0.2">
      <c r="A756" s="106">
        <v>43374</v>
      </c>
      <c r="B756" s="100">
        <v>43191</v>
      </c>
      <c r="C756" s="98" t="s">
        <v>33</v>
      </c>
      <c r="D756" s="98">
        <v>-2.1</v>
      </c>
      <c r="E756" s="98">
        <v>21.47</v>
      </c>
      <c r="F756" s="98" t="s">
        <v>76</v>
      </c>
    </row>
    <row r="757" spans="1:6" x14ac:dyDescent="0.2">
      <c r="A757" s="106">
        <v>43374</v>
      </c>
      <c r="B757" s="100">
        <v>43101</v>
      </c>
      <c r="C757" s="98" t="s">
        <v>185</v>
      </c>
      <c r="D757" s="98">
        <v>15.66</v>
      </c>
      <c r="E757" s="98">
        <v>476.03</v>
      </c>
      <c r="F757" s="98" t="s">
        <v>76</v>
      </c>
    </row>
    <row r="758" spans="1:6" x14ac:dyDescent="0.2">
      <c r="A758" s="106">
        <v>43374</v>
      </c>
      <c r="B758" s="100">
        <v>43101</v>
      </c>
      <c r="C758" s="98" t="s">
        <v>186</v>
      </c>
      <c r="D758" s="98">
        <v>0.71</v>
      </c>
      <c r="E758" s="98">
        <v>21.47</v>
      </c>
      <c r="F758" s="98" t="s">
        <v>76</v>
      </c>
    </row>
    <row r="759" spans="1:6" x14ac:dyDescent="0.2">
      <c r="A759" s="106">
        <v>43374</v>
      </c>
      <c r="B759" s="100">
        <v>43101</v>
      </c>
      <c r="C759" s="98" t="s">
        <v>168</v>
      </c>
      <c r="D759" s="98">
        <v>-3.53</v>
      </c>
      <c r="E759" s="98">
        <v>476.03</v>
      </c>
      <c r="F759" s="98" t="s">
        <v>76</v>
      </c>
    </row>
    <row r="760" spans="1:6" x14ac:dyDescent="0.2">
      <c r="A760" s="106">
        <v>43374</v>
      </c>
      <c r="B760" s="100">
        <v>43221</v>
      </c>
      <c r="C760" s="98" t="s">
        <v>186</v>
      </c>
      <c r="D760" s="98">
        <v>918.9</v>
      </c>
      <c r="E760" s="98">
        <v>20706.03</v>
      </c>
      <c r="F760" s="98" t="s">
        <v>76</v>
      </c>
    </row>
    <row r="761" spans="1:6" x14ac:dyDescent="0.2">
      <c r="A761" s="106">
        <v>43374</v>
      </c>
      <c r="B761" s="100">
        <v>43221</v>
      </c>
      <c r="C761" s="98" t="s">
        <v>168</v>
      </c>
      <c r="D761" s="98">
        <v>0</v>
      </c>
      <c r="E761" s="98">
        <v>459113.64</v>
      </c>
      <c r="F761" s="98" t="s">
        <v>76</v>
      </c>
    </row>
    <row r="762" spans="1:6" x14ac:dyDescent="0.2">
      <c r="A762" s="106">
        <v>43374</v>
      </c>
      <c r="B762" s="100">
        <v>43344</v>
      </c>
      <c r="C762" s="98" t="s">
        <v>34</v>
      </c>
      <c r="D762" s="98">
        <v>-2512.04</v>
      </c>
      <c r="E762" s="98">
        <v>29819.99</v>
      </c>
      <c r="F762" s="98" t="s">
        <v>77</v>
      </c>
    </row>
    <row r="763" spans="1:6" x14ac:dyDescent="0.2">
      <c r="A763" s="106">
        <v>43374</v>
      </c>
      <c r="B763" s="100">
        <v>43344</v>
      </c>
      <c r="C763" s="98" t="s">
        <v>33</v>
      </c>
      <c r="D763" s="98">
        <v>-113.29</v>
      </c>
      <c r="E763" s="98">
        <v>1344.88</v>
      </c>
      <c r="F763" s="98" t="s">
        <v>77</v>
      </c>
    </row>
    <row r="764" spans="1:6" x14ac:dyDescent="0.2">
      <c r="A764" s="106">
        <v>43374</v>
      </c>
      <c r="B764" s="100">
        <v>43313</v>
      </c>
      <c r="C764" s="98" t="s">
        <v>34</v>
      </c>
      <c r="D764" s="98">
        <v>18.23</v>
      </c>
      <c r="E764" s="98">
        <v>-234</v>
      </c>
      <c r="F764" s="98" t="s">
        <v>77</v>
      </c>
    </row>
    <row r="765" spans="1:6" x14ac:dyDescent="0.2">
      <c r="A765" s="106">
        <v>43374</v>
      </c>
      <c r="B765" s="100">
        <v>43313</v>
      </c>
      <c r="C765" s="98" t="s">
        <v>33</v>
      </c>
      <c r="D765" s="98">
        <v>0.82</v>
      </c>
      <c r="E765" s="98">
        <v>-10.55</v>
      </c>
      <c r="F765" s="98" t="s">
        <v>77</v>
      </c>
    </row>
    <row r="766" spans="1:6" x14ac:dyDescent="0.2">
      <c r="A766" s="106">
        <v>43374</v>
      </c>
      <c r="B766" s="100">
        <v>43221</v>
      </c>
      <c r="C766" s="98" t="s">
        <v>168</v>
      </c>
      <c r="D766" s="98">
        <v>0</v>
      </c>
      <c r="E766" s="98">
        <v>28927.07</v>
      </c>
      <c r="F766" s="98" t="s">
        <v>77</v>
      </c>
    </row>
    <row r="767" spans="1:6" x14ac:dyDescent="0.2">
      <c r="A767" s="106">
        <v>43374</v>
      </c>
      <c r="B767" s="100">
        <v>43221</v>
      </c>
      <c r="C767" s="98" t="s">
        <v>185</v>
      </c>
      <c r="D767" s="98">
        <v>1283.8</v>
      </c>
      <c r="E767" s="98">
        <v>28927.07</v>
      </c>
      <c r="F767" s="98" t="s">
        <v>77</v>
      </c>
    </row>
    <row r="768" spans="1:6" x14ac:dyDescent="0.2">
      <c r="A768" s="106">
        <v>43374</v>
      </c>
      <c r="B768" s="100">
        <v>43221</v>
      </c>
      <c r="C768" s="98" t="s">
        <v>186</v>
      </c>
      <c r="D768" s="98">
        <v>57.89</v>
      </c>
      <c r="E768" s="98">
        <v>1304.6199999999999</v>
      </c>
      <c r="F768" s="98" t="s">
        <v>77</v>
      </c>
    </row>
    <row r="769" spans="1:6" x14ac:dyDescent="0.2">
      <c r="A769" s="106">
        <v>43344</v>
      </c>
      <c r="B769" s="100">
        <v>43313</v>
      </c>
      <c r="C769" s="98" t="s">
        <v>34</v>
      </c>
      <c r="D769" s="98">
        <v>-1.01</v>
      </c>
      <c r="E769" s="98">
        <v>13</v>
      </c>
      <c r="F769" s="98" t="s">
        <v>93</v>
      </c>
    </row>
    <row r="770" spans="1:6" x14ac:dyDescent="0.2">
      <c r="A770" s="106">
        <v>43344</v>
      </c>
      <c r="B770" s="100">
        <v>43313</v>
      </c>
      <c r="C770" s="98" t="s">
        <v>33</v>
      </c>
      <c r="D770" s="98">
        <v>-0.05</v>
      </c>
      <c r="E770" s="98">
        <v>0.59</v>
      </c>
      <c r="F770" s="98" t="s">
        <v>93</v>
      </c>
    </row>
    <row r="771" spans="1:6" x14ac:dyDescent="0.2">
      <c r="A771" s="106">
        <v>43344</v>
      </c>
      <c r="B771" s="100">
        <v>43221</v>
      </c>
      <c r="C771" s="98" t="s">
        <v>185</v>
      </c>
      <c r="D771" s="98">
        <v>0.57999999999999996</v>
      </c>
      <c r="E771" s="98">
        <v>13</v>
      </c>
      <c r="F771" s="98" t="s">
        <v>93</v>
      </c>
    </row>
    <row r="772" spans="1:6" x14ac:dyDescent="0.2">
      <c r="A772" s="106">
        <v>43344</v>
      </c>
      <c r="B772" s="100">
        <v>43221</v>
      </c>
      <c r="C772" s="98" t="s">
        <v>186</v>
      </c>
      <c r="D772" s="98">
        <v>0.03</v>
      </c>
      <c r="E772" s="98">
        <v>0.59</v>
      </c>
      <c r="F772" s="98" t="s">
        <v>93</v>
      </c>
    </row>
    <row r="773" spans="1:6" x14ac:dyDescent="0.2">
      <c r="A773" s="106">
        <v>43344</v>
      </c>
      <c r="B773" s="100">
        <v>43221</v>
      </c>
      <c r="C773" s="98" t="s">
        <v>168</v>
      </c>
      <c r="D773" s="98">
        <v>0</v>
      </c>
      <c r="E773" s="98">
        <v>13</v>
      </c>
      <c r="F773" s="98" t="s">
        <v>93</v>
      </c>
    </row>
    <row r="774" spans="1:6" x14ac:dyDescent="0.2">
      <c r="A774" s="106">
        <v>43374</v>
      </c>
      <c r="B774" s="100">
        <v>43344</v>
      </c>
      <c r="C774" s="98" t="s">
        <v>34</v>
      </c>
      <c r="D774" s="98">
        <v>-14589.87</v>
      </c>
      <c r="E774" s="98">
        <v>173194.71</v>
      </c>
      <c r="F774" s="98" t="s">
        <v>76</v>
      </c>
    </row>
    <row r="775" spans="1:6" x14ac:dyDescent="0.2">
      <c r="A775" s="106">
        <v>43374</v>
      </c>
      <c r="B775" s="100">
        <v>43344</v>
      </c>
      <c r="C775" s="98" t="s">
        <v>33</v>
      </c>
      <c r="D775" s="98">
        <v>-658.07</v>
      </c>
      <c r="E775" s="98">
        <v>7811.09</v>
      </c>
      <c r="F775" s="98" t="s">
        <v>76</v>
      </c>
    </row>
    <row r="776" spans="1:6" x14ac:dyDescent="0.2">
      <c r="A776" s="106">
        <v>43374</v>
      </c>
      <c r="B776" s="100">
        <v>43282</v>
      </c>
      <c r="C776" s="98" t="s">
        <v>34</v>
      </c>
      <c r="D776" s="98">
        <v>-27.55</v>
      </c>
      <c r="E776" s="98">
        <v>324</v>
      </c>
      <c r="F776" s="98" t="s">
        <v>76</v>
      </c>
    </row>
    <row r="777" spans="1:6" x14ac:dyDescent="0.2">
      <c r="A777" s="106">
        <v>43374</v>
      </c>
      <c r="B777" s="100">
        <v>43282</v>
      </c>
      <c r="C777" s="98" t="s">
        <v>33</v>
      </c>
      <c r="D777" s="98">
        <v>-1.24</v>
      </c>
      <c r="E777" s="98">
        <v>14.61</v>
      </c>
      <c r="F777" s="98" t="s">
        <v>76</v>
      </c>
    </row>
    <row r="778" spans="1:6" x14ac:dyDescent="0.2">
      <c r="A778" s="106">
        <v>43374</v>
      </c>
      <c r="B778" s="100">
        <v>43282</v>
      </c>
      <c r="C778" s="98" t="s">
        <v>34</v>
      </c>
      <c r="D778" s="98">
        <v>-28.74</v>
      </c>
      <c r="E778" s="98">
        <v>338</v>
      </c>
      <c r="F778" s="98" t="s">
        <v>76</v>
      </c>
    </row>
    <row r="779" spans="1:6" x14ac:dyDescent="0.2">
      <c r="A779" s="106">
        <v>43374</v>
      </c>
      <c r="B779" s="100">
        <v>43282</v>
      </c>
      <c r="C779" s="98" t="s">
        <v>33</v>
      </c>
      <c r="D779" s="98">
        <v>-1.3</v>
      </c>
      <c r="E779" s="98">
        <v>15.24</v>
      </c>
      <c r="F779" s="98" t="s">
        <v>76</v>
      </c>
    </row>
    <row r="780" spans="1:6" x14ac:dyDescent="0.2">
      <c r="A780" s="106">
        <v>43344</v>
      </c>
      <c r="B780" s="100">
        <v>43221</v>
      </c>
      <c r="C780" s="98" t="s">
        <v>168</v>
      </c>
      <c r="D780" s="98">
        <v>0</v>
      </c>
      <c r="E780" s="98">
        <v>31378.01</v>
      </c>
      <c r="F780" s="98" t="s">
        <v>77</v>
      </c>
    </row>
    <row r="781" spans="1:6" x14ac:dyDescent="0.2">
      <c r="A781" s="106">
        <v>43344</v>
      </c>
      <c r="B781" s="100">
        <v>43221</v>
      </c>
      <c r="C781" s="98" t="s">
        <v>185</v>
      </c>
      <c r="D781" s="98">
        <v>1392.55</v>
      </c>
      <c r="E781" s="98">
        <v>31378.01</v>
      </c>
      <c r="F781" s="98" t="s">
        <v>77</v>
      </c>
    </row>
    <row r="782" spans="1:6" x14ac:dyDescent="0.2">
      <c r="A782" s="106">
        <v>43344</v>
      </c>
      <c r="B782" s="100">
        <v>43221</v>
      </c>
      <c r="C782" s="98" t="s">
        <v>186</v>
      </c>
      <c r="D782" s="98">
        <v>62.81</v>
      </c>
      <c r="E782" s="98">
        <v>1415.14</v>
      </c>
      <c r="F782" s="98" t="s">
        <v>77</v>
      </c>
    </row>
    <row r="783" spans="1:6" x14ac:dyDescent="0.2">
      <c r="A783" s="106">
        <v>43344</v>
      </c>
      <c r="B783" s="100">
        <v>43282</v>
      </c>
      <c r="C783" s="98" t="s">
        <v>34</v>
      </c>
      <c r="D783" s="98">
        <v>-1.1100000000000001</v>
      </c>
      <c r="E783" s="98">
        <v>13</v>
      </c>
      <c r="F783" s="98" t="s">
        <v>76</v>
      </c>
    </row>
    <row r="784" spans="1:6" x14ac:dyDescent="0.2">
      <c r="A784" s="106">
        <v>43344</v>
      </c>
      <c r="B784" s="100">
        <v>43282</v>
      </c>
      <c r="C784" s="98" t="s">
        <v>33</v>
      </c>
      <c r="D784" s="98">
        <v>-0.05</v>
      </c>
      <c r="E784" s="98">
        <v>0.59</v>
      </c>
      <c r="F784" s="98" t="s">
        <v>76</v>
      </c>
    </row>
    <row r="785" spans="1:6" x14ac:dyDescent="0.2">
      <c r="A785" s="106">
        <v>43344</v>
      </c>
      <c r="B785" s="100">
        <v>43313</v>
      </c>
      <c r="C785" s="98" t="s">
        <v>34</v>
      </c>
      <c r="D785" s="98">
        <v>-855.4</v>
      </c>
      <c r="E785" s="98">
        <v>10980.85</v>
      </c>
      <c r="F785" s="98" t="s">
        <v>77</v>
      </c>
    </row>
    <row r="786" spans="1:6" x14ac:dyDescent="0.2">
      <c r="A786" s="106">
        <v>43344</v>
      </c>
      <c r="B786" s="100">
        <v>43313</v>
      </c>
      <c r="C786" s="98" t="s">
        <v>33</v>
      </c>
      <c r="D786" s="98">
        <v>-38.58</v>
      </c>
      <c r="E786" s="98">
        <v>495.24</v>
      </c>
      <c r="F786" s="98" t="s">
        <v>77</v>
      </c>
    </row>
    <row r="787" spans="1:6" x14ac:dyDescent="0.2">
      <c r="A787" s="106">
        <v>43344</v>
      </c>
      <c r="B787" s="100">
        <v>43221</v>
      </c>
      <c r="C787" s="98" t="s">
        <v>168</v>
      </c>
      <c r="D787" s="98">
        <v>0</v>
      </c>
      <c r="E787" s="98">
        <v>10980.85</v>
      </c>
      <c r="F787" s="98" t="s">
        <v>77</v>
      </c>
    </row>
    <row r="788" spans="1:6" x14ac:dyDescent="0.2">
      <c r="A788" s="106">
        <v>43344</v>
      </c>
      <c r="B788" s="100">
        <v>43221</v>
      </c>
      <c r="C788" s="98" t="s">
        <v>185</v>
      </c>
      <c r="D788" s="98">
        <v>487.33</v>
      </c>
      <c r="E788" s="98">
        <v>10980.85</v>
      </c>
      <c r="F788" s="98" t="s">
        <v>77</v>
      </c>
    </row>
    <row r="789" spans="1:6" x14ac:dyDescent="0.2">
      <c r="A789" s="106">
        <v>43344</v>
      </c>
      <c r="B789" s="100">
        <v>43221</v>
      </c>
      <c r="C789" s="98" t="s">
        <v>186</v>
      </c>
      <c r="D789" s="98">
        <v>21.98</v>
      </c>
      <c r="E789" s="98">
        <v>495.24</v>
      </c>
      <c r="F789" s="98" t="s">
        <v>77</v>
      </c>
    </row>
    <row r="790" spans="1:6" x14ac:dyDescent="0.2">
      <c r="A790" s="106">
        <v>43344</v>
      </c>
      <c r="B790" s="100">
        <v>43313</v>
      </c>
      <c r="C790" s="98" t="s">
        <v>34</v>
      </c>
      <c r="D790" s="98">
        <v>-339.32</v>
      </c>
      <c r="E790" s="98">
        <v>4355.99</v>
      </c>
      <c r="F790" s="98" t="s">
        <v>76</v>
      </c>
    </row>
    <row r="791" spans="1:6" x14ac:dyDescent="0.2">
      <c r="A791" s="106">
        <v>43344</v>
      </c>
      <c r="B791" s="100">
        <v>43313</v>
      </c>
      <c r="C791" s="98" t="s">
        <v>33</v>
      </c>
      <c r="D791" s="98">
        <v>-15.3</v>
      </c>
      <c r="E791" s="98">
        <v>196.47</v>
      </c>
      <c r="F791" s="98" t="s">
        <v>76</v>
      </c>
    </row>
    <row r="792" spans="1:6" x14ac:dyDescent="0.2">
      <c r="A792" s="106">
        <v>43344</v>
      </c>
      <c r="B792" s="100">
        <v>43221</v>
      </c>
      <c r="C792" s="98" t="s">
        <v>168</v>
      </c>
      <c r="D792" s="98">
        <v>0</v>
      </c>
      <c r="E792" s="98">
        <v>4356.0200000000004</v>
      </c>
      <c r="F792" s="98" t="s">
        <v>76</v>
      </c>
    </row>
    <row r="793" spans="1:6" x14ac:dyDescent="0.2">
      <c r="A793" s="106">
        <v>43344</v>
      </c>
      <c r="B793" s="100">
        <v>43221</v>
      </c>
      <c r="C793" s="98" t="s">
        <v>185</v>
      </c>
      <c r="D793" s="98">
        <v>193.33</v>
      </c>
      <c r="E793" s="98">
        <v>4356.0200000000004</v>
      </c>
      <c r="F793" s="98" t="s">
        <v>76</v>
      </c>
    </row>
    <row r="794" spans="1:6" x14ac:dyDescent="0.2">
      <c r="A794" s="106">
        <v>43344</v>
      </c>
      <c r="B794" s="100">
        <v>43221</v>
      </c>
      <c r="C794" s="98" t="s">
        <v>186</v>
      </c>
      <c r="D794" s="98">
        <v>8.73</v>
      </c>
      <c r="E794" s="98">
        <v>196.47</v>
      </c>
      <c r="F794" s="98" t="s">
        <v>76</v>
      </c>
    </row>
    <row r="795" spans="1:6" x14ac:dyDescent="0.2">
      <c r="A795" s="106">
        <v>43344</v>
      </c>
      <c r="B795" s="100">
        <v>43344</v>
      </c>
      <c r="C795" s="98" t="s">
        <v>34</v>
      </c>
      <c r="D795" s="98">
        <v>0</v>
      </c>
      <c r="E795" s="98">
        <v>0.01</v>
      </c>
      <c r="F795" s="98" t="s">
        <v>77</v>
      </c>
    </row>
    <row r="796" spans="1:6" x14ac:dyDescent="0.2">
      <c r="A796" s="106">
        <v>43344</v>
      </c>
      <c r="B796" s="100">
        <v>43313</v>
      </c>
      <c r="C796" s="98" t="s">
        <v>34</v>
      </c>
      <c r="D796" s="98">
        <v>-2444.35</v>
      </c>
      <c r="E796" s="98">
        <v>31378</v>
      </c>
      <c r="F796" s="98" t="s">
        <v>77</v>
      </c>
    </row>
    <row r="797" spans="1:6" x14ac:dyDescent="0.2">
      <c r="A797" s="106">
        <v>43344</v>
      </c>
      <c r="B797" s="100">
        <v>43313</v>
      </c>
      <c r="C797" s="98" t="s">
        <v>33</v>
      </c>
      <c r="D797" s="98">
        <v>-110.24</v>
      </c>
      <c r="E797" s="98">
        <v>1415.14</v>
      </c>
      <c r="F797" s="98" t="s">
        <v>77</v>
      </c>
    </row>
    <row r="798" spans="1:6" x14ac:dyDescent="0.2">
      <c r="A798" s="106">
        <v>43344</v>
      </c>
      <c r="B798" s="100">
        <v>43344</v>
      </c>
      <c r="C798" s="98" t="s">
        <v>34</v>
      </c>
      <c r="D798" s="98">
        <v>0</v>
      </c>
      <c r="E798" s="98">
        <v>0.05</v>
      </c>
      <c r="F798" s="98" t="s">
        <v>76</v>
      </c>
    </row>
    <row r="799" spans="1:6" x14ac:dyDescent="0.2">
      <c r="A799" s="106">
        <v>43344</v>
      </c>
      <c r="B799" s="100">
        <v>43313</v>
      </c>
      <c r="C799" s="98" t="s">
        <v>34</v>
      </c>
      <c r="D799" s="98">
        <v>-1833.17</v>
      </c>
      <c r="E799" s="98">
        <v>23531.9</v>
      </c>
      <c r="F799" s="98" t="s">
        <v>76</v>
      </c>
    </row>
    <row r="800" spans="1:6" x14ac:dyDescent="0.2">
      <c r="A800" s="106">
        <v>43344</v>
      </c>
      <c r="B800" s="100">
        <v>43313</v>
      </c>
      <c r="C800" s="98" t="s">
        <v>33</v>
      </c>
      <c r="D800" s="98">
        <v>-82.68</v>
      </c>
      <c r="E800" s="98">
        <v>1061.26</v>
      </c>
      <c r="F800" s="98" t="s">
        <v>76</v>
      </c>
    </row>
    <row r="801" spans="1:6" x14ac:dyDescent="0.2">
      <c r="A801" s="106">
        <v>43344</v>
      </c>
      <c r="B801" s="100">
        <v>43221</v>
      </c>
      <c r="C801" s="98" t="s">
        <v>185</v>
      </c>
      <c r="D801" s="98">
        <v>1044.93</v>
      </c>
      <c r="E801" s="98">
        <v>23544.95</v>
      </c>
      <c r="F801" s="98" t="s">
        <v>76</v>
      </c>
    </row>
    <row r="802" spans="1:6" x14ac:dyDescent="0.2">
      <c r="A802" s="106">
        <v>43344</v>
      </c>
      <c r="B802" s="100">
        <v>43221</v>
      </c>
      <c r="C802" s="98" t="s">
        <v>186</v>
      </c>
      <c r="D802" s="98">
        <v>47.13</v>
      </c>
      <c r="E802" s="98">
        <v>1061.8499999999999</v>
      </c>
      <c r="F802" s="98" t="s">
        <v>76</v>
      </c>
    </row>
    <row r="803" spans="1:6" x14ac:dyDescent="0.2">
      <c r="A803" s="106">
        <v>43344</v>
      </c>
      <c r="B803" s="100">
        <v>43221</v>
      </c>
      <c r="C803" s="98" t="s">
        <v>168</v>
      </c>
      <c r="D803" s="98">
        <v>0</v>
      </c>
      <c r="E803" s="98">
        <v>23544.95</v>
      </c>
      <c r="F803" s="98" t="s">
        <v>76</v>
      </c>
    </row>
    <row r="804" spans="1:6" x14ac:dyDescent="0.2">
      <c r="A804" s="106">
        <v>43344</v>
      </c>
      <c r="B804" s="100">
        <v>43313</v>
      </c>
      <c r="C804" s="98" t="s">
        <v>34</v>
      </c>
      <c r="D804" s="98">
        <v>-63.64</v>
      </c>
      <c r="E804" s="98">
        <v>817</v>
      </c>
      <c r="F804" s="98" t="s">
        <v>73</v>
      </c>
    </row>
    <row r="805" spans="1:6" x14ac:dyDescent="0.2">
      <c r="A805" s="106">
        <v>43344</v>
      </c>
      <c r="B805" s="100">
        <v>43313</v>
      </c>
      <c r="C805" s="98" t="s">
        <v>33</v>
      </c>
      <c r="D805" s="98">
        <v>-2.87</v>
      </c>
      <c r="E805" s="98">
        <v>36.85</v>
      </c>
      <c r="F805" s="98" t="s">
        <v>73</v>
      </c>
    </row>
    <row r="806" spans="1:6" x14ac:dyDescent="0.2">
      <c r="A806" s="106">
        <v>43344</v>
      </c>
      <c r="B806" s="100">
        <v>43221</v>
      </c>
      <c r="C806" s="98" t="s">
        <v>168</v>
      </c>
      <c r="D806" s="98">
        <v>0</v>
      </c>
      <c r="E806" s="98">
        <v>817</v>
      </c>
      <c r="F806" s="98" t="s">
        <v>73</v>
      </c>
    </row>
    <row r="807" spans="1:6" x14ac:dyDescent="0.2">
      <c r="A807" s="106">
        <v>43344</v>
      </c>
      <c r="B807" s="100">
        <v>43221</v>
      </c>
      <c r="C807" s="98" t="s">
        <v>185</v>
      </c>
      <c r="D807" s="98">
        <v>36.26</v>
      </c>
      <c r="E807" s="98">
        <v>817</v>
      </c>
      <c r="F807" s="98" t="s">
        <v>73</v>
      </c>
    </row>
    <row r="808" spans="1:6" x14ac:dyDescent="0.2">
      <c r="A808" s="106">
        <v>43344</v>
      </c>
      <c r="B808" s="100">
        <v>43221</v>
      </c>
      <c r="C808" s="98" t="s">
        <v>186</v>
      </c>
      <c r="D808" s="98">
        <v>1.64</v>
      </c>
      <c r="E808" s="98">
        <v>36.85</v>
      </c>
      <c r="F808" s="98" t="s">
        <v>73</v>
      </c>
    </row>
    <row r="809" spans="1:6" x14ac:dyDescent="0.2">
      <c r="A809" s="106">
        <v>43344</v>
      </c>
      <c r="B809" s="100">
        <v>43344</v>
      </c>
      <c r="C809" s="98" t="s">
        <v>34</v>
      </c>
      <c r="D809" s="98">
        <v>-144.58000000000001</v>
      </c>
      <c r="E809" s="98">
        <v>1718.34</v>
      </c>
      <c r="F809" s="98" t="s">
        <v>72</v>
      </c>
    </row>
    <row r="810" spans="1:6" x14ac:dyDescent="0.2">
      <c r="A810" s="106">
        <v>43344</v>
      </c>
      <c r="B810" s="100">
        <v>43344</v>
      </c>
      <c r="C810" s="98" t="s">
        <v>33</v>
      </c>
      <c r="D810" s="98">
        <v>-6.49</v>
      </c>
      <c r="E810" s="98">
        <v>77.41</v>
      </c>
      <c r="F810" s="98" t="s">
        <v>72</v>
      </c>
    </row>
    <row r="811" spans="1:6" x14ac:dyDescent="0.2">
      <c r="A811" s="106">
        <v>43344</v>
      </c>
      <c r="B811" s="100">
        <v>43344</v>
      </c>
      <c r="C811" s="98" t="s">
        <v>34</v>
      </c>
      <c r="D811" s="98">
        <v>-113.12</v>
      </c>
      <c r="E811" s="98">
        <v>1345.12</v>
      </c>
      <c r="F811" s="98" t="s">
        <v>74</v>
      </c>
    </row>
    <row r="812" spans="1:6" x14ac:dyDescent="0.2">
      <c r="A812" s="106">
        <v>43344</v>
      </c>
      <c r="B812" s="100">
        <v>43344</v>
      </c>
      <c r="C812" s="98" t="s">
        <v>33</v>
      </c>
      <c r="D812" s="98">
        <v>-5.09</v>
      </c>
      <c r="E812" s="98">
        <v>60.58</v>
      </c>
      <c r="F812" s="98" t="s">
        <v>74</v>
      </c>
    </row>
    <row r="813" spans="1:6" x14ac:dyDescent="0.2">
      <c r="A813" s="106">
        <v>43344</v>
      </c>
      <c r="B813" s="100">
        <v>43344</v>
      </c>
      <c r="C813" s="98" t="s">
        <v>34</v>
      </c>
      <c r="D813" s="98">
        <v>-59.26</v>
      </c>
      <c r="E813" s="98">
        <v>703.61</v>
      </c>
      <c r="F813" s="98" t="s">
        <v>73</v>
      </c>
    </row>
    <row r="814" spans="1:6" x14ac:dyDescent="0.2">
      <c r="A814" s="106">
        <v>43344</v>
      </c>
      <c r="B814" s="100">
        <v>43344</v>
      </c>
      <c r="C814" s="98" t="s">
        <v>33</v>
      </c>
      <c r="D814" s="98">
        <v>-2.66</v>
      </c>
      <c r="E814" s="98">
        <v>31.71</v>
      </c>
      <c r="F814" s="98" t="s">
        <v>73</v>
      </c>
    </row>
    <row r="815" spans="1:6" x14ac:dyDescent="0.2">
      <c r="A815" s="106">
        <v>43344</v>
      </c>
      <c r="B815" s="100">
        <v>43344</v>
      </c>
      <c r="C815" s="98" t="s">
        <v>34</v>
      </c>
      <c r="D815" s="98">
        <v>-0.37</v>
      </c>
      <c r="E815" s="98">
        <v>4.5199999999999996</v>
      </c>
      <c r="F815" s="98" t="s">
        <v>75</v>
      </c>
    </row>
    <row r="816" spans="1:6" x14ac:dyDescent="0.2">
      <c r="A816" s="106">
        <v>43344</v>
      </c>
      <c r="B816" s="100">
        <v>43344</v>
      </c>
      <c r="C816" s="98" t="s">
        <v>33</v>
      </c>
      <c r="D816" s="98">
        <v>0</v>
      </c>
      <c r="E816" s="98">
        <v>0.18</v>
      </c>
      <c r="F816" s="98" t="s">
        <v>75</v>
      </c>
    </row>
    <row r="817" spans="1:6" x14ac:dyDescent="0.2">
      <c r="A817" s="106">
        <v>43344</v>
      </c>
      <c r="B817" s="100">
        <v>43313</v>
      </c>
      <c r="C817" s="98" t="s">
        <v>34</v>
      </c>
      <c r="D817" s="98">
        <v>-765.37</v>
      </c>
      <c r="E817" s="98">
        <v>9825</v>
      </c>
      <c r="F817" s="98" t="s">
        <v>94</v>
      </c>
    </row>
    <row r="818" spans="1:6" x14ac:dyDescent="0.2">
      <c r="A818" s="106">
        <v>43374</v>
      </c>
      <c r="B818" s="100">
        <v>43344</v>
      </c>
      <c r="C818" s="98" t="s">
        <v>33</v>
      </c>
      <c r="D818" s="98">
        <v>-16.05</v>
      </c>
      <c r="E818" s="98">
        <v>190.45</v>
      </c>
      <c r="F818" s="98" t="s">
        <v>77</v>
      </c>
    </row>
    <row r="819" spans="1:6" x14ac:dyDescent="0.2">
      <c r="A819" s="106">
        <v>43374</v>
      </c>
      <c r="B819" s="100">
        <v>43313</v>
      </c>
      <c r="C819" s="98" t="s">
        <v>34</v>
      </c>
      <c r="D819" s="98">
        <v>-24.62</v>
      </c>
      <c r="E819" s="98">
        <v>316</v>
      </c>
      <c r="F819" s="98" t="s">
        <v>77</v>
      </c>
    </row>
    <row r="820" spans="1:6" x14ac:dyDescent="0.2">
      <c r="A820" s="106">
        <v>43374</v>
      </c>
      <c r="B820" s="100">
        <v>43313</v>
      </c>
      <c r="C820" s="98" t="s">
        <v>33</v>
      </c>
      <c r="D820" s="98">
        <v>-1.1100000000000001</v>
      </c>
      <c r="E820" s="98">
        <v>14.25</v>
      </c>
      <c r="F820" s="98" t="s">
        <v>77</v>
      </c>
    </row>
    <row r="821" spans="1:6" x14ac:dyDescent="0.2">
      <c r="A821" s="106">
        <v>43374</v>
      </c>
      <c r="B821" s="100">
        <v>43221</v>
      </c>
      <c r="C821" s="98" t="s">
        <v>185</v>
      </c>
      <c r="D821" s="98">
        <v>312.69</v>
      </c>
      <c r="E821" s="98">
        <v>7045.76</v>
      </c>
      <c r="F821" s="98" t="s">
        <v>77</v>
      </c>
    </row>
    <row r="822" spans="1:6" x14ac:dyDescent="0.2">
      <c r="A822" s="106">
        <v>43374</v>
      </c>
      <c r="B822" s="100">
        <v>43221</v>
      </c>
      <c r="C822" s="98" t="s">
        <v>186</v>
      </c>
      <c r="D822" s="98">
        <v>14.1</v>
      </c>
      <c r="E822" s="98">
        <v>317.77</v>
      </c>
      <c r="F822" s="98" t="s">
        <v>77</v>
      </c>
    </row>
    <row r="823" spans="1:6" x14ac:dyDescent="0.2">
      <c r="A823" s="106">
        <v>43374</v>
      </c>
      <c r="B823" s="100">
        <v>43221</v>
      </c>
      <c r="C823" s="98" t="s">
        <v>168</v>
      </c>
      <c r="D823" s="98">
        <v>0</v>
      </c>
      <c r="E823" s="98">
        <v>7045.76</v>
      </c>
      <c r="F823" s="98" t="s">
        <v>77</v>
      </c>
    </row>
    <row r="824" spans="1:6" x14ac:dyDescent="0.2">
      <c r="A824" s="106">
        <v>43374</v>
      </c>
      <c r="B824" s="100">
        <v>43344</v>
      </c>
      <c r="C824" s="98" t="s">
        <v>34</v>
      </c>
      <c r="D824" s="98">
        <v>-121.98</v>
      </c>
      <c r="E824" s="98">
        <v>1448</v>
      </c>
      <c r="F824" s="98" t="s">
        <v>91</v>
      </c>
    </row>
    <row r="825" spans="1:6" x14ac:dyDescent="0.2">
      <c r="A825" s="106">
        <v>43374</v>
      </c>
      <c r="B825" s="100">
        <v>43344</v>
      </c>
      <c r="C825" s="98" t="s">
        <v>33</v>
      </c>
      <c r="D825" s="98">
        <v>-5.5</v>
      </c>
      <c r="E825" s="98">
        <v>65.3</v>
      </c>
      <c r="F825" s="98" t="s">
        <v>91</v>
      </c>
    </row>
    <row r="826" spans="1:6" x14ac:dyDescent="0.2">
      <c r="A826" s="106">
        <v>43374</v>
      </c>
      <c r="B826" s="100">
        <v>43344</v>
      </c>
      <c r="C826" s="98" t="s">
        <v>34</v>
      </c>
      <c r="D826" s="98">
        <v>-50.97</v>
      </c>
      <c r="E826" s="98">
        <v>605</v>
      </c>
      <c r="F826" s="98" t="s">
        <v>92</v>
      </c>
    </row>
    <row r="827" spans="1:6" x14ac:dyDescent="0.2">
      <c r="A827" s="106">
        <v>43374</v>
      </c>
      <c r="B827" s="100">
        <v>43344</v>
      </c>
      <c r="C827" s="98" t="s">
        <v>33</v>
      </c>
      <c r="D827" s="98">
        <v>-2.2999999999999998</v>
      </c>
      <c r="E827" s="98">
        <v>27.29</v>
      </c>
      <c r="F827" s="98" t="s">
        <v>92</v>
      </c>
    </row>
    <row r="828" spans="1:6" x14ac:dyDescent="0.2">
      <c r="A828" s="106">
        <v>43374</v>
      </c>
      <c r="B828" s="100">
        <v>43313</v>
      </c>
      <c r="C828" s="98" t="s">
        <v>34</v>
      </c>
      <c r="D828" s="98">
        <v>-35.369999999999997</v>
      </c>
      <c r="E828" s="98">
        <v>454</v>
      </c>
      <c r="F828" s="98" t="s">
        <v>92</v>
      </c>
    </row>
    <row r="829" spans="1:6" x14ac:dyDescent="0.2">
      <c r="A829" s="106">
        <v>43374</v>
      </c>
      <c r="B829" s="100">
        <v>43313</v>
      </c>
      <c r="C829" s="98" t="s">
        <v>33</v>
      </c>
      <c r="D829" s="98">
        <v>-1.6</v>
      </c>
      <c r="E829" s="98">
        <v>20.48</v>
      </c>
      <c r="F829" s="98" t="s">
        <v>92</v>
      </c>
    </row>
    <row r="830" spans="1:6" x14ac:dyDescent="0.2">
      <c r="A830" s="106">
        <v>43374</v>
      </c>
      <c r="B830" s="100">
        <v>43221</v>
      </c>
      <c r="C830" s="98" t="s">
        <v>168</v>
      </c>
      <c r="D830" s="98">
        <v>0</v>
      </c>
      <c r="E830" s="98">
        <v>1265</v>
      </c>
      <c r="F830" s="98" t="s">
        <v>92</v>
      </c>
    </row>
    <row r="831" spans="1:6" x14ac:dyDescent="0.2">
      <c r="A831" s="106">
        <v>43374</v>
      </c>
      <c r="B831" s="100">
        <v>43221</v>
      </c>
      <c r="C831" s="98" t="s">
        <v>185</v>
      </c>
      <c r="D831" s="98">
        <v>56.14</v>
      </c>
      <c r="E831" s="98">
        <v>1265</v>
      </c>
      <c r="F831" s="98" t="s">
        <v>92</v>
      </c>
    </row>
    <row r="832" spans="1:6" x14ac:dyDescent="0.2">
      <c r="A832" s="106">
        <v>43374</v>
      </c>
      <c r="B832" s="100">
        <v>43221</v>
      </c>
      <c r="C832" s="98" t="s">
        <v>186</v>
      </c>
      <c r="D832" s="98">
        <v>2.5299999999999998</v>
      </c>
      <c r="E832" s="98">
        <v>57.05</v>
      </c>
      <c r="F832" s="98" t="s">
        <v>92</v>
      </c>
    </row>
    <row r="833" spans="1:6" x14ac:dyDescent="0.2">
      <c r="A833" s="106">
        <v>43374</v>
      </c>
      <c r="B833" s="100">
        <v>43374</v>
      </c>
      <c r="C833" s="98" t="s">
        <v>34</v>
      </c>
      <c r="D833" s="98">
        <v>-22919.08</v>
      </c>
      <c r="E833" s="98">
        <v>256911.44</v>
      </c>
      <c r="F833" s="98" t="s">
        <v>76</v>
      </c>
    </row>
    <row r="834" spans="1:6" x14ac:dyDescent="0.2">
      <c r="A834" s="106">
        <v>43374</v>
      </c>
      <c r="B834" s="100">
        <v>43374</v>
      </c>
      <c r="C834" s="98" t="s">
        <v>33</v>
      </c>
      <c r="D834" s="98">
        <v>-1033.74</v>
      </c>
      <c r="E834" s="98">
        <v>11586.8</v>
      </c>
      <c r="F834" s="98" t="s">
        <v>76</v>
      </c>
    </row>
    <row r="835" spans="1:6" x14ac:dyDescent="0.2">
      <c r="A835" s="106">
        <v>43374</v>
      </c>
      <c r="B835" s="100">
        <v>43313</v>
      </c>
      <c r="C835" s="98" t="s">
        <v>34</v>
      </c>
      <c r="D835" s="98">
        <v>-295.08999999999997</v>
      </c>
      <c r="E835" s="98">
        <v>3788</v>
      </c>
      <c r="F835" s="98" t="s">
        <v>91</v>
      </c>
    </row>
    <row r="836" spans="1:6" x14ac:dyDescent="0.2">
      <c r="A836" s="106">
        <v>43374</v>
      </c>
      <c r="B836" s="100">
        <v>43313</v>
      </c>
      <c r="C836" s="98" t="s">
        <v>33</v>
      </c>
      <c r="D836" s="98">
        <v>-13.31</v>
      </c>
      <c r="E836" s="98">
        <v>170.84</v>
      </c>
      <c r="F836" s="98" t="s">
        <v>91</v>
      </c>
    </row>
    <row r="837" spans="1:6" x14ac:dyDescent="0.2">
      <c r="A837" s="106">
        <v>43374</v>
      </c>
      <c r="B837" s="100">
        <v>43282</v>
      </c>
      <c r="C837" s="98" t="s">
        <v>34</v>
      </c>
      <c r="D837" s="98">
        <v>-207.79</v>
      </c>
      <c r="E837" s="98">
        <v>2444</v>
      </c>
      <c r="F837" s="98" t="s">
        <v>91</v>
      </c>
    </row>
    <row r="838" spans="1:6" x14ac:dyDescent="0.2">
      <c r="A838" s="106">
        <v>43374</v>
      </c>
      <c r="B838" s="100">
        <v>43282</v>
      </c>
      <c r="C838" s="98" t="s">
        <v>33</v>
      </c>
      <c r="D838" s="98">
        <v>-9.3699999999999992</v>
      </c>
      <c r="E838" s="98">
        <v>110.22</v>
      </c>
      <c r="F838" s="98" t="s">
        <v>91</v>
      </c>
    </row>
    <row r="839" spans="1:6" x14ac:dyDescent="0.2">
      <c r="A839" s="106">
        <v>43374</v>
      </c>
      <c r="B839" s="100">
        <v>43221</v>
      </c>
      <c r="C839" s="98" t="s">
        <v>168</v>
      </c>
      <c r="D839" s="98">
        <v>0</v>
      </c>
      <c r="E839" s="98">
        <v>7680</v>
      </c>
      <c r="F839" s="98" t="s">
        <v>91</v>
      </c>
    </row>
    <row r="840" spans="1:6" x14ac:dyDescent="0.2">
      <c r="A840" s="106">
        <v>43374</v>
      </c>
      <c r="B840" s="100">
        <v>43221</v>
      </c>
      <c r="C840" s="98" t="s">
        <v>185</v>
      </c>
      <c r="D840" s="98">
        <v>340.84</v>
      </c>
      <c r="E840" s="98">
        <v>7680</v>
      </c>
      <c r="F840" s="98" t="s">
        <v>91</v>
      </c>
    </row>
    <row r="841" spans="1:6" x14ac:dyDescent="0.2">
      <c r="A841" s="106">
        <v>43374</v>
      </c>
      <c r="B841" s="100">
        <v>43221</v>
      </c>
      <c r="C841" s="98" t="s">
        <v>186</v>
      </c>
      <c r="D841" s="98">
        <v>15.37</v>
      </c>
      <c r="E841" s="98">
        <v>346.37</v>
      </c>
      <c r="F841" s="98" t="s">
        <v>91</v>
      </c>
    </row>
    <row r="842" spans="1:6" x14ac:dyDescent="0.2">
      <c r="A842" s="106">
        <v>43374</v>
      </c>
      <c r="B842" s="100">
        <v>43221</v>
      </c>
      <c r="C842" s="98" t="s">
        <v>185</v>
      </c>
      <c r="D842" s="98">
        <v>72.12</v>
      </c>
      <c r="E842" s="98">
        <v>1625</v>
      </c>
      <c r="F842" s="98" t="s">
        <v>99</v>
      </c>
    </row>
    <row r="843" spans="1:6" x14ac:dyDescent="0.2">
      <c r="A843" s="106">
        <v>43374</v>
      </c>
      <c r="B843" s="100">
        <v>43221</v>
      </c>
      <c r="C843" s="98" t="s">
        <v>186</v>
      </c>
      <c r="D843" s="98">
        <v>3.25</v>
      </c>
      <c r="E843" s="98">
        <v>73.28</v>
      </c>
      <c r="F843" s="98" t="s">
        <v>99</v>
      </c>
    </row>
    <row r="844" spans="1:6" x14ac:dyDescent="0.2">
      <c r="A844" s="106">
        <v>43374</v>
      </c>
      <c r="B844" s="100">
        <v>43221</v>
      </c>
      <c r="C844" s="98" t="s">
        <v>168</v>
      </c>
      <c r="D844" s="98">
        <v>0</v>
      </c>
      <c r="E844" s="98">
        <v>1080</v>
      </c>
      <c r="F844" s="98" t="s">
        <v>100</v>
      </c>
    </row>
    <row r="845" spans="1:6" x14ac:dyDescent="0.2">
      <c r="A845" s="106">
        <v>43374</v>
      </c>
      <c r="B845" s="100">
        <v>43344</v>
      </c>
      <c r="C845" s="98" t="s">
        <v>34</v>
      </c>
      <c r="D845" s="98">
        <v>-136.88999999999999</v>
      </c>
      <c r="E845" s="98">
        <v>1625</v>
      </c>
      <c r="F845" s="98" t="s">
        <v>99</v>
      </c>
    </row>
    <row r="846" spans="1:6" x14ac:dyDescent="0.2">
      <c r="A846" s="106">
        <v>43374</v>
      </c>
      <c r="B846" s="100">
        <v>43344</v>
      </c>
      <c r="C846" s="98" t="s">
        <v>33</v>
      </c>
      <c r="D846" s="98">
        <v>-6.18</v>
      </c>
      <c r="E846" s="98">
        <v>73.28</v>
      </c>
      <c r="F846" s="98" t="s">
        <v>99</v>
      </c>
    </row>
    <row r="847" spans="1:6" x14ac:dyDescent="0.2">
      <c r="A847" s="106">
        <v>43374</v>
      </c>
      <c r="B847" s="100">
        <v>43221</v>
      </c>
      <c r="C847" s="98" t="s">
        <v>168</v>
      </c>
      <c r="D847" s="98">
        <v>0</v>
      </c>
      <c r="E847" s="98">
        <v>1625</v>
      </c>
      <c r="F847" s="98" t="s">
        <v>99</v>
      </c>
    </row>
    <row r="848" spans="1:6" x14ac:dyDescent="0.2">
      <c r="A848" s="106">
        <v>43374</v>
      </c>
      <c r="B848" s="100">
        <v>43221</v>
      </c>
      <c r="C848" s="98" t="s">
        <v>185</v>
      </c>
      <c r="D848" s="98">
        <v>1688.2</v>
      </c>
      <c r="E848" s="98">
        <v>38040</v>
      </c>
      <c r="F848" s="98" t="s">
        <v>86</v>
      </c>
    </row>
    <row r="849" spans="1:6" x14ac:dyDescent="0.2">
      <c r="A849" s="106">
        <v>43374</v>
      </c>
      <c r="B849" s="100">
        <v>43221</v>
      </c>
      <c r="C849" s="98" t="s">
        <v>186</v>
      </c>
      <c r="D849" s="98">
        <v>76.14</v>
      </c>
      <c r="E849" s="98">
        <v>1715.61</v>
      </c>
      <c r="F849" s="98" t="s">
        <v>86</v>
      </c>
    </row>
    <row r="850" spans="1:6" x14ac:dyDescent="0.2">
      <c r="A850" s="106">
        <v>43374</v>
      </c>
      <c r="B850" s="100">
        <v>43344</v>
      </c>
      <c r="C850" s="98" t="s">
        <v>34</v>
      </c>
      <c r="D850" s="98">
        <v>-114.9</v>
      </c>
      <c r="E850" s="98">
        <v>1364</v>
      </c>
      <c r="F850" s="98" t="s">
        <v>85</v>
      </c>
    </row>
    <row r="851" spans="1:6" x14ac:dyDescent="0.2">
      <c r="A851" s="106">
        <v>43374</v>
      </c>
      <c r="B851" s="100">
        <v>43344</v>
      </c>
      <c r="C851" s="98" t="s">
        <v>33</v>
      </c>
      <c r="D851" s="98">
        <v>-5.19</v>
      </c>
      <c r="E851" s="98">
        <v>61.52</v>
      </c>
      <c r="F851" s="98" t="s">
        <v>85</v>
      </c>
    </row>
    <row r="852" spans="1:6" x14ac:dyDescent="0.2">
      <c r="A852" s="106">
        <v>43374</v>
      </c>
      <c r="B852" s="100">
        <v>43221</v>
      </c>
      <c r="C852" s="98" t="s">
        <v>168</v>
      </c>
      <c r="D852" s="98">
        <v>0</v>
      </c>
      <c r="E852" s="98">
        <v>1364</v>
      </c>
      <c r="F852" s="98" t="s">
        <v>85</v>
      </c>
    </row>
    <row r="853" spans="1:6" x14ac:dyDescent="0.2">
      <c r="A853" s="106">
        <v>43374</v>
      </c>
      <c r="B853" s="100">
        <v>43221</v>
      </c>
      <c r="C853" s="98" t="s">
        <v>185</v>
      </c>
      <c r="D853" s="98">
        <v>60.52</v>
      </c>
      <c r="E853" s="98">
        <v>1364</v>
      </c>
      <c r="F853" s="98" t="s">
        <v>85</v>
      </c>
    </row>
    <row r="854" spans="1:6" x14ac:dyDescent="0.2">
      <c r="A854" s="106">
        <v>43374</v>
      </c>
      <c r="B854" s="100">
        <v>43221</v>
      </c>
      <c r="C854" s="98" t="s">
        <v>186</v>
      </c>
      <c r="D854" s="98">
        <v>2.73</v>
      </c>
      <c r="E854" s="98">
        <v>61.52</v>
      </c>
      <c r="F854" s="98" t="s">
        <v>85</v>
      </c>
    </row>
    <row r="855" spans="1:6" x14ac:dyDescent="0.2">
      <c r="A855" s="106">
        <v>43374</v>
      </c>
      <c r="B855" s="100">
        <v>43344</v>
      </c>
      <c r="C855" s="98" t="s">
        <v>34</v>
      </c>
      <c r="D855" s="98">
        <v>-24988.76</v>
      </c>
      <c r="E855" s="98">
        <v>296638.15000000002</v>
      </c>
      <c r="F855" s="98" t="s">
        <v>76</v>
      </c>
    </row>
    <row r="856" spans="1:6" x14ac:dyDescent="0.2">
      <c r="A856" s="106">
        <v>43374</v>
      </c>
      <c r="B856" s="100">
        <v>43344</v>
      </c>
      <c r="C856" s="98" t="s">
        <v>33</v>
      </c>
      <c r="D856" s="98">
        <v>-1127.0899999999999</v>
      </c>
      <c r="E856" s="98">
        <v>13378.41</v>
      </c>
      <c r="F856" s="98" t="s">
        <v>76</v>
      </c>
    </row>
    <row r="857" spans="1:6" x14ac:dyDescent="0.2">
      <c r="A857" s="106">
        <v>43374</v>
      </c>
      <c r="B857" s="100">
        <v>43313</v>
      </c>
      <c r="C857" s="98" t="s">
        <v>34</v>
      </c>
      <c r="D857" s="98">
        <v>-59.44</v>
      </c>
      <c r="E857" s="98">
        <v>763</v>
      </c>
      <c r="F857" s="98" t="s">
        <v>76</v>
      </c>
    </row>
    <row r="858" spans="1:6" x14ac:dyDescent="0.2">
      <c r="A858" s="106">
        <v>43374</v>
      </c>
      <c r="B858" s="100">
        <v>43313</v>
      </c>
      <c r="C858" s="98" t="s">
        <v>33</v>
      </c>
      <c r="D858" s="98">
        <v>-2.68</v>
      </c>
      <c r="E858" s="98">
        <v>34.409999999999997</v>
      </c>
      <c r="F858" s="98" t="s">
        <v>76</v>
      </c>
    </row>
    <row r="859" spans="1:6" x14ac:dyDescent="0.2">
      <c r="A859" s="106">
        <v>43374</v>
      </c>
      <c r="B859" s="100">
        <v>43221</v>
      </c>
      <c r="C859" s="98" t="s">
        <v>185</v>
      </c>
      <c r="D859" s="98">
        <v>20787.900000000001</v>
      </c>
      <c r="E859" s="98">
        <v>468404.06</v>
      </c>
      <c r="F859" s="98" t="s">
        <v>76</v>
      </c>
    </row>
    <row r="860" spans="1:6" x14ac:dyDescent="0.2">
      <c r="A860" s="106">
        <v>43374</v>
      </c>
      <c r="B860" s="100">
        <v>43221</v>
      </c>
      <c r="C860" s="98" t="s">
        <v>186</v>
      </c>
      <c r="D860" s="98">
        <v>937.5</v>
      </c>
      <c r="E860" s="98">
        <v>21125.1</v>
      </c>
      <c r="F860" s="98" t="s">
        <v>76</v>
      </c>
    </row>
    <row r="861" spans="1:6" x14ac:dyDescent="0.2">
      <c r="A861" s="106">
        <v>43374</v>
      </c>
      <c r="B861" s="100">
        <v>43221</v>
      </c>
      <c r="C861" s="98" t="s">
        <v>168</v>
      </c>
      <c r="D861" s="98">
        <v>0</v>
      </c>
      <c r="E861" s="98">
        <v>468404.06</v>
      </c>
      <c r="F861" s="98" t="s">
        <v>76</v>
      </c>
    </row>
    <row r="862" spans="1:6" x14ac:dyDescent="0.2">
      <c r="A862" s="106">
        <v>43374</v>
      </c>
      <c r="B862" s="100">
        <v>43344</v>
      </c>
      <c r="C862" s="98" t="s">
        <v>34</v>
      </c>
      <c r="D862" s="98">
        <v>-24372.94</v>
      </c>
      <c r="E862" s="98">
        <v>289328.03999999998</v>
      </c>
      <c r="F862" s="98" t="s">
        <v>76</v>
      </c>
    </row>
    <row r="863" spans="1:6" x14ac:dyDescent="0.2">
      <c r="A863" s="106">
        <v>43374</v>
      </c>
      <c r="B863" s="100">
        <v>43344</v>
      </c>
      <c r="C863" s="98" t="s">
        <v>33</v>
      </c>
      <c r="D863" s="98">
        <v>-1099.1099999999999</v>
      </c>
      <c r="E863" s="98">
        <v>13048.82</v>
      </c>
      <c r="F863" s="98" t="s">
        <v>76</v>
      </c>
    </row>
    <row r="864" spans="1:6" x14ac:dyDescent="0.2">
      <c r="A864" s="106">
        <v>43374</v>
      </c>
      <c r="B864" s="100">
        <v>43313</v>
      </c>
      <c r="C864" s="98" t="s">
        <v>34</v>
      </c>
      <c r="D864" s="98">
        <v>-272.81</v>
      </c>
      <c r="E864" s="98">
        <v>3501.89</v>
      </c>
      <c r="F864" s="98" t="s">
        <v>76</v>
      </c>
    </row>
    <row r="865" spans="1:6" x14ac:dyDescent="0.2">
      <c r="A865" s="106">
        <v>43374</v>
      </c>
      <c r="B865" s="100">
        <v>43313</v>
      </c>
      <c r="C865" s="98" t="s">
        <v>33</v>
      </c>
      <c r="D865" s="98">
        <v>-12.3</v>
      </c>
      <c r="E865" s="98">
        <v>157.93</v>
      </c>
      <c r="F865" s="98" t="s">
        <v>76</v>
      </c>
    </row>
    <row r="866" spans="1:6" x14ac:dyDescent="0.2">
      <c r="A866" s="106">
        <v>43374</v>
      </c>
      <c r="B866" s="100">
        <v>43221</v>
      </c>
      <c r="C866" s="98" t="s">
        <v>185</v>
      </c>
      <c r="D866" s="98">
        <v>20375.45</v>
      </c>
      <c r="E866" s="98">
        <v>459113.64</v>
      </c>
      <c r="F866" s="98" t="s">
        <v>76</v>
      </c>
    </row>
    <row r="867" spans="1:6" x14ac:dyDescent="0.2">
      <c r="A867" s="106">
        <v>43405</v>
      </c>
      <c r="B867" s="100">
        <v>43374</v>
      </c>
      <c r="C867" s="98" t="s">
        <v>223</v>
      </c>
      <c r="D867" s="98">
        <v>18.73</v>
      </c>
      <c r="E867" s="98">
        <v>-210</v>
      </c>
      <c r="F867" s="98" t="s">
        <v>167</v>
      </c>
    </row>
    <row r="868" spans="1:6" x14ac:dyDescent="0.2">
      <c r="A868" s="106">
        <v>43405</v>
      </c>
      <c r="B868" s="100">
        <v>43344</v>
      </c>
      <c r="C868" s="98" t="s">
        <v>223</v>
      </c>
      <c r="D868" s="98">
        <v>23.17</v>
      </c>
      <c r="E868" s="98">
        <v>-275</v>
      </c>
      <c r="F868" s="98" t="s">
        <v>167</v>
      </c>
    </row>
    <row r="869" spans="1:6" x14ac:dyDescent="0.2">
      <c r="A869" s="106">
        <v>43405</v>
      </c>
      <c r="B869" s="100">
        <v>43221</v>
      </c>
      <c r="C869" s="98" t="s">
        <v>187</v>
      </c>
      <c r="D869" s="98">
        <v>-21.52</v>
      </c>
      <c r="E869" s="98">
        <v>-485</v>
      </c>
      <c r="F869" s="98" t="s">
        <v>167</v>
      </c>
    </row>
    <row r="870" spans="1:6" x14ac:dyDescent="0.2">
      <c r="A870" s="106">
        <v>43405</v>
      </c>
      <c r="B870" s="100">
        <v>43221</v>
      </c>
      <c r="C870" s="98" t="s">
        <v>188</v>
      </c>
      <c r="D870" s="98">
        <v>0</v>
      </c>
      <c r="E870" s="98">
        <v>-485</v>
      </c>
      <c r="F870" s="98" t="s">
        <v>167</v>
      </c>
    </row>
    <row r="871" spans="1:6" x14ac:dyDescent="0.2">
      <c r="A871" s="106">
        <v>43405</v>
      </c>
      <c r="B871" s="100">
        <v>43374</v>
      </c>
      <c r="C871" s="98" t="s">
        <v>34</v>
      </c>
      <c r="D871" s="98">
        <v>-47.28</v>
      </c>
      <c r="E871" s="98">
        <v>530</v>
      </c>
      <c r="F871" s="98" t="s">
        <v>92</v>
      </c>
    </row>
    <row r="872" spans="1:6" x14ac:dyDescent="0.2">
      <c r="A872" s="106">
        <v>43405</v>
      </c>
      <c r="B872" s="100">
        <v>43374</v>
      </c>
      <c r="C872" s="98" t="s">
        <v>33</v>
      </c>
      <c r="D872" s="98">
        <v>-2.14</v>
      </c>
      <c r="E872" s="98">
        <v>23.9</v>
      </c>
      <c r="F872" s="98" t="s">
        <v>92</v>
      </c>
    </row>
    <row r="873" spans="1:6" x14ac:dyDescent="0.2">
      <c r="A873" s="106">
        <v>43405</v>
      </c>
      <c r="B873" s="100">
        <v>43344</v>
      </c>
      <c r="C873" s="98" t="s">
        <v>34</v>
      </c>
      <c r="D873" s="98">
        <v>-58.47</v>
      </c>
      <c r="E873" s="98">
        <v>694</v>
      </c>
      <c r="F873" s="98" t="s">
        <v>92</v>
      </c>
    </row>
    <row r="874" spans="1:6" x14ac:dyDescent="0.2">
      <c r="A874" s="106">
        <v>43405</v>
      </c>
      <c r="B874" s="100">
        <v>43344</v>
      </c>
      <c r="C874" s="98" t="s">
        <v>33</v>
      </c>
      <c r="D874" s="98">
        <v>-2.63</v>
      </c>
      <c r="E874" s="98">
        <v>31.3</v>
      </c>
      <c r="F874" s="98" t="s">
        <v>92</v>
      </c>
    </row>
    <row r="875" spans="1:6" x14ac:dyDescent="0.2">
      <c r="A875" s="106">
        <v>43405</v>
      </c>
      <c r="B875" s="100">
        <v>43221</v>
      </c>
      <c r="C875" s="98" t="s">
        <v>168</v>
      </c>
      <c r="D875" s="98">
        <v>0</v>
      </c>
      <c r="E875" s="98">
        <v>1224</v>
      </c>
      <c r="F875" s="98" t="s">
        <v>92</v>
      </c>
    </row>
    <row r="876" spans="1:6" x14ac:dyDescent="0.2">
      <c r="A876" s="106">
        <v>43405</v>
      </c>
      <c r="B876" s="100">
        <v>43221</v>
      </c>
      <c r="C876" s="98" t="s">
        <v>185</v>
      </c>
      <c r="D876" s="98">
        <v>54.32</v>
      </c>
      <c r="E876" s="98">
        <v>1224</v>
      </c>
      <c r="F876" s="98" t="s">
        <v>92</v>
      </c>
    </row>
    <row r="877" spans="1:6" x14ac:dyDescent="0.2">
      <c r="A877" s="106">
        <v>43405</v>
      </c>
      <c r="B877" s="100">
        <v>43221</v>
      </c>
      <c r="C877" s="98" t="s">
        <v>186</v>
      </c>
      <c r="D877" s="98">
        <v>2.4500000000000002</v>
      </c>
      <c r="E877" s="98">
        <v>55.2</v>
      </c>
      <c r="F877" s="98" t="s">
        <v>92</v>
      </c>
    </row>
    <row r="878" spans="1:6" x14ac:dyDescent="0.2">
      <c r="A878" s="106">
        <v>43405</v>
      </c>
      <c r="B878" s="100">
        <v>43221</v>
      </c>
      <c r="C878" s="98" t="s">
        <v>168</v>
      </c>
      <c r="D878" s="98">
        <v>0</v>
      </c>
      <c r="E878" s="98">
        <v>1609.01</v>
      </c>
      <c r="F878" s="98" t="s">
        <v>77</v>
      </c>
    </row>
    <row r="879" spans="1:6" x14ac:dyDescent="0.2">
      <c r="A879" s="106">
        <v>43405</v>
      </c>
      <c r="B879" s="100">
        <v>43221</v>
      </c>
      <c r="C879" s="98" t="s">
        <v>185</v>
      </c>
      <c r="D879" s="98">
        <v>71.41</v>
      </c>
      <c r="E879" s="98">
        <v>1609.01</v>
      </c>
      <c r="F879" s="98" t="s">
        <v>77</v>
      </c>
    </row>
    <row r="880" spans="1:6" x14ac:dyDescent="0.2">
      <c r="A880" s="106">
        <v>43405</v>
      </c>
      <c r="B880" s="100">
        <v>43221</v>
      </c>
      <c r="C880" s="98" t="s">
        <v>186</v>
      </c>
      <c r="D880" s="98">
        <v>3.22</v>
      </c>
      <c r="E880" s="98">
        <v>72.569999999999993</v>
      </c>
      <c r="F880" s="98" t="s">
        <v>77</v>
      </c>
    </row>
    <row r="881" spans="1:6" x14ac:dyDescent="0.2">
      <c r="A881" s="106">
        <v>43405</v>
      </c>
      <c r="B881" s="100">
        <v>43221</v>
      </c>
      <c r="C881" s="98" t="s">
        <v>185</v>
      </c>
      <c r="D881" s="98">
        <v>124</v>
      </c>
      <c r="E881" s="98">
        <v>2794</v>
      </c>
      <c r="F881" s="98" t="s">
        <v>88</v>
      </c>
    </row>
    <row r="882" spans="1:6" x14ac:dyDescent="0.2">
      <c r="A882" s="106">
        <v>43405</v>
      </c>
      <c r="B882" s="100">
        <v>43221</v>
      </c>
      <c r="C882" s="98" t="s">
        <v>186</v>
      </c>
      <c r="D882" s="98">
        <v>5.6</v>
      </c>
      <c r="E882" s="98">
        <v>126.02</v>
      </c>
      <c r="F882" s="98" t="s">
        <v>88</v>
      </c>
    </row>
    <row r="883" spans="1:6" x14ac:dyDescent="0.2">
      <c r="A883" s="106">
        <v>43374</v>
      </c>
      <c r="B883" s="100">
        <v>43374</v>
      </c>
      <c r="C883" s="98" t="s">
        <v>36</v>
      </c>
      <c r="D883" s="98">
        <v>-6.37</v>
      </c>
      <c r="E883" s="98">
        <v>71.400000000000006</v>
      </c>
      <c r="F883" s="98" t="s">
        <v>101</v>
      </c>
    </row>
    <row r="884" spans="1:6" x14ac:dyDescent="0.2">
      <c r="A884" s="106">
        <v>43374</v>
      </c>
      <c r="B884" s="100">
        <v>43374</v>
      </c>
      <c r="C884" s="98" t="s">
        <v>35</v>
      </c>
      <c r="D884" s="98">
        <v>-0.28999999999999998</v>
      </c>
      <c r="E884" s="98">
        <v>3.22</v>
      </c>
      <c r="F884" s="98" t="s">
        <v>101</v>
      </c>
    </row>
    <row r="885" spans="1:6" x14ac:dyDescent="0.2">
      <c r="A885" s="106">
        <v>43374</v>
      </c>
      <c r="B885" s="100">
        <v>43344</v>
      </c>
      <c r="C885" s="98" t="s">
        <v>36</v>
      </c>
      <c r="D885" s="98">
        <v>-10.36</v>
      </c>
      <c r="E885" s="98">
        <v>123</v>
      </c>
      <c r="F885" s="98" t="s">
        <v>101</v>
      </c>
    </row>
    <row r="886" spans="1:6" x14ac:dyDescent="0.2">
      <c r="A886" s="106">
        <v>43374</v>
      </c>
      <c r="B886" s="100">
        <v>43344</v>
      </c>
      <c r="C886" s="98" t="s">
        <v>35</v>
      </c>
      <c r="D886" s="98">
        <v>-0.47</v>
      </c>
      <c r="E886" s="98">
        <v>5.55</v>
      </c>
      <c r="F886" s="98" t="s">
        <v>101</v>
      </c>
    </row>
    <row r="887" spans="1:6" x14ac:dyDescent="0.2">
      <c r="A887" s="106">
        <v>43374</v>
      </c>
      <c r="B887" s="100">
        <v>43221</v>
      </c>
      <c r="C887" s="98" t="s">
        <v>168</v>
      </c>
      <c r="D887" s="98">
        <v>0</v>
      </c>
      <c r="E887" s="98">
        <v>409</v>
      </c>
      <c r="F887" s="98" t="s">
        <v>93</v>
      </c>
    </row>
    <row r="888" spans="1:6" x14ac:dyDescent="0.2">
      <c r="A888" s="106">
        <v>43374</v>
      </c>
      <c r="B888" s="100">
        <v>43221</v>
      </c>
      <c r="C888" s="98" t="s">
        <v>185</v>
      </c>
      <c r="D888" s="98">
        <v>18.149999999999999</v>
      </c>
      <c r="E888" s="98">
        <v>409</v>
      </c>
      <c r="F888" s="98" t="s">
        <v>93</v>
      </c>
    </row>
    <row r="889" spans="1:6" x14ac:dyDescent="0.2">
      <c r="A889" s="106">
        <v>43374</v>
      </c>
      <c r="B889" s="100">
        <v>43221</v>
      </c>
      <c r="C889" s="98" t="s">
        <v>186</v>
      </c>
      <c r="D889" s="98">
        <v>0.82</v>
      </c>
      <c r="E889" s="98">
        <v>18.45</v>
      </c>
      <c r="F889" s="98" t="s">
        <v>93</v>
      </c>
    </row>
    <row r="890" spans="1:6" x14ac:dyDescent="0.2">
      <c r="A890" s="106">
        <v>43405</v>
      </c>
      <c r="B890" s="100">
        <v>43374</v>
      </c>
      <c r="C890" s="98" t="s">
        <v>34</v>
      </c>
      <c r="D890" s="98">
        <v>-751.51</v>
      </c>
      <c r="E890" s="98">
        <v>8424</v>
      </c>
      <c r="F890" s="98" t="s">
        <v>94</v>
      </c>
    </row>
    <row r="891" spans="1:6" x14ac:dyDescent="0.2">
      <c r="A891" s="106">
        <v>43405</v>
      </c>
      <c r="B891" s="100">
        <v>43374</v>
      </c>
      <c r="C891" s="98" t="s">
        <v>33</v>
      </c>
      <c r="D891" s="98">
        <v>-33.89</v>
      </c>
      <c r="E891" s="98">
        <v>379.92</v>
      </c>
      <c r="F891" s="98" t="s">
        <v>94</v>
      </c>
    </row>
    <row r="892" spans="1:6" x14ac:dyDescent="0.2">
      <c r="A892" s="106">
        <v>43405</v>
      </c>
      <c r="B892" s="100">
        <v>43344</v>
      </c>
      <c r="C892" s="98" t="s">
        <v>34</v>
      </c>
      <c r="D892" s="98">
        <v>-78.849999999999994</v>
      </c>
      <c r="E892" s="98">
        <v>936</v>
      </c>
      <c r="F892" s="98" t="s">
        <v>94</v>
      </c>
    </row>
    <row r="893" spans="1:6" x14ac:dyDescent="0.2">
      <c r="A893" s="106">
        <v>43405</v>
      </c>
      <c r="B893" s="100">
        <v>43344</v>
      </c>
      <c r="C893" s="98" t="s">
        <v>33</v>
      </c>
      <c r="D893" s="98">
        <v>-3.56</v>
      </c>
      <c r="E893" s="98">
        <v>42.21</v>
      </c>
      <c r="F893" s="98" t="s">
        <v>94</v>
      </c>
    </row>
    <row r="894" spans="1:6" x14ac:dyDescent="0.2">
      <c r="A894" s="106">
        <v>43405</v>
      </c>
      <c r="B894" s="100">
        <v>43221</v>
      </c>
      <c r="C894" s="98" t="s">
        <v>185</v>
      </c>
      <c r="D894" s="98">
        <v>415.4</v>
      </c>
      <c r="E894" s="98">
        <v>9360</v>
      </c>
      <c r="F894" s="98" t="s">
        <v>94</v>
      </c>
    </row>
    <row r="895" spans="1:6" x14ac:dyDescent="0.2">
      <c r="A895" s="106">
        <v>43405</v>
      </c>
      <c r="B895" s="100">
        <v>43221</v>
      </c>
      <c r="C895" s="98" t="s">
        <v>186</v>
      </c>
      <c r="D895" s="98">
        <v>18.73</v>
      </c>
      <c r="E895" s="98">
        <v>422.14</v>
      </c>
      <c r="F895" s="98" t="s">
        <v>94</v>
      </c>
    </row>
    <row r="896" spans="1:6" x14ac:dyDescent="0.2">
      <c r="A896" s="106">
        <v>43374</v>
      </c>
      <c r="B896" s="100">
        <v>43221</v>
      </c>
      <c r="C896" s="98" t="s">
        <v>168</v>
      </c>
      <c r="D896" s="98">
        <v>0</v>
      </c>
      <c r="E896" s="98">
        <v>365905.5</v>
      </c>
      <c r="F896" s="98" t="s">
        <v>76</v>
      </c>
    </row>
    <row r="897" spans="1:6" x14ac:dyDescent="0.2">
      <c r="A897" s="106">
        <v>43374</v>
      </c>
      <c r="B897" s="100">
        <v>43221</v>
      </c>
      <c r="C897" s="98" t="s">
        <v>185</v>
      </c>
      <c r="D897" s="98">
        <v>16238.84</v>
      </c>
      <c r="E897" s="98">
        <v>365905.5</v>
      </c>
      <c r="F897" s="98" t="s">
        <v>76</v>
      </c>
    </row>
    <row r="898" spans="1:6" x14ac:dyDescent="0.2">
      <c r="A898" s="106">
        <v>43374</v>
      </c>
      <c r="B898" s="100">
        <v>43221</v>
      </c>
      <c r="C898" s="98" t="s">
        <v>186</v>
      </c>
      <c r="D898" s="98">
        <v>732.41</v>
      </c>
      <c r="E898" s="98">
        <v>16502.5</v>
      </c>
      <c r="F898" s="98" t="s">
        <v>76</v>
      </c>
    </row>
    <row r="899" spans="1:6" x14ac:dyDescent="0.2">
      <c r="A899" s="106">
        <v>43374</v>
      </c>
      <c r="B899" s="100">
        <v>43313</v>
      </c>
      <c r="C899" s="98" t="s">
        <v>34</v>
      </c>
      <c r="D899" s="98">
        <v>-68.55</v>
      </c>
      <c r="E899" s="98">
        <v>880</v>
      </c>
      <c r="F899" s="98" t="s">
        <v>75</v>
      </c>
    </row>
    <row r="900" spans="1:6" x14ac:dyDescent="0.2">
      <c r="A900" s="106">
        <v>43374</v>
      </c>
      <c r="B900" s="100">
        <v>43313</v>
      </c>
      <c r="C900" s="98" t="s">
        <v>33</v>
      </c>
      <c r="D900" s="98">
        <v>-3.09</v>
      </c>
      <c r="E900" s="98">
        <v>39.69</v>
      </c>
      <c r="F900" s="98" t="s">
        <v>75</v>
      </c>
    </row>
    <row r="901" spans="1:6" x14ac:dyDescent="0.2">
      <c r="A901" s="106">
        <v>43374</v>
      </c>
      <c r="B901" s="100">
        <v>43221</v>
      </c>
      <c r="C901" s="98" t="s">
        <v>168</v>
      </c>
      <c r="D901" s="98">
        <v>0</v>
      </c>
      <c r="E901" s="98">
        <v>880</v>
      </c>
      <c r="F901" s="98" t="s">
        <v>75</v>
      </c>
    </row>
    <row r="902" spans="1:6" x14ac:dyDescent="0.2">
      <c r="A902" s="106">
        <v>43374</v>
      </c>
      <c r="B902" s="100">
        <v>43221</v>
      </c>
      <c r="C902" s="98" t="s">
        <v>185</v>
      </c>
      <c r="D902" s="98">
        <v>39.049999999999997</v>
      </c>
      <c r="E902" s="98">
        <v>880</v>
      </c>
      <c r="F902" s="98" t="s">
        <v>75</v>
      </c>
    </row>
    <row r="903" spans="1:6" x14ac:dyDescent="0.2">
      <c r="A903" s="106">
        <v>43374</v>
      </c>
      <c r="B903" s="100">
        <v>43221</v>
      </c>
      <c r="C903" s="98" t="s">
        <v>186</v>
      </c>
      <c r="D903" s="98">
        <v>1.76</v>
      </c>
      <c r="E903" s="98">
        <v>39.69</v>
      </c>
      <c r="F903" s="98" t="s">
        <v>75</v>
      </c>
    </row>
    <row r="904" spans="1:6" x14ac:dyDescent="0.2">
      <c r="A904" s="106">
        <v>43374</v>
      </c>
      <c r="B904" s="100">
        <v>43374</v>
      </c>
      <c r="C904" s="98" t="s">
        <v>36</v>
      </c>
      <c r="D904" s="98">
        <v>-40.64</v>
      </c>
      <c r="E904" s="98">
        <v>455.6</v>
      </c>
      <c r="F904" s="98" t="s">
        <v>101</v>
      </c>
    </row>
    <row r="905" spans="1:6" x14ac:dyDescent="0.2">
      <c r="A905" s="106">
        <v>43374</v>
      </c>
      <c r="B905" s="100">
        <v>43374</v>
      </c>
      <c r="C905" s="98" t="s">
        <v>35</v>
      </c>
      <c r="D905" s="98">
        <v>-1.83</v>
      </c>
      <c r="E905" s="98">
        <v>20.54</v>
      </c>
      <c r="F905" s="98" t="s">
        <v>101</v>
      </c>
    </row>
    <row r="906" spans="1:6" x14ac:dyDescent="0.2">
      <c r="A906" s="106">
        <v>43374</v>
      </c>
      <c r="B906" s="100">
        <v>43344</v>
      </c>
      <c r="C906" s="98" t="s">
        <v>36</v>
      </c>
      <c r="D906" s="98">
        <v>-66.56</v>
      </c>
      <c r="E906" s="98">
        <v>790</v>
      </c>
      <c r="F906" s="98" t="s">
        <v>101</v>
      </c>
    </row>
    <row r="907" spans="1:6" x14ac:dyDescent="0.2">
      <c r="A907" s="106">
        <v>43374</v>
      </c>
      <c r="B907" s="100">
        <v>43344</v>
      </c>
      <c r="C907" s="98" t="s">
        <v>35</v>
      </c>
      <c r="D907" s="98">
        <v>-3.01</v>
      </c>
      <c r="E907" s="98">
        <v>35.630000000000003</v>
      </c>
      <c r="F907" s="98" t="s">
        <v>101</v>
      </c>
    </row>
    <row r="908" spans="1:6" x14ac:dyDescent="0.2">
      <c r="A908" s="106">
        <v>43374</v>
      </c>
      <c r="B908" s="100">
        <v>43374</v>
      </c>
      <c r="C908" s="98" t="s">
        <v>34</v>
      </c>
      <c r="D908" s="98">
        <v>-87.87</v>
      </c>
      <c r="E908" s="98">
        <v>985</v>
      </c>
      <c r="F908" s="98" t="s">
        <v>91</v>
      </c>
    </row>
    <row r="909" spans="1:6" x14ac:dyDescent="0.2">
      <c r="A909" s="106">
        <v>43374</v>
      </c>
      <c r="B909" s="100">
        <v>43374</v>
      </c>
      <c r="C909" s="98" t="s">
        <v>33</v>
      </c>
      <c r="D909" s="98">
        <v>-3.96</v>
      </c>
      <c r="E909" s="98">
        <v>44.42</v>
      </c>
      <c r="F909" s="98" t="s">
        <v>91</v>
      </c>
    </row>
    <row r="910" spans="1:6" x14ac:dyDescent="0.2">
      <c r="A910" s="106">
        <v>43374</v>
      </c>
      <c r="B910" s="100">
        <v>43344</v>
      </c>
      <c r="C910" s="98" t="s">
        <v>34</v>
      </c>
      <c r="D910" s="98">
        <v>-143.38</v>
      </c>
      <c r="E910" s="98">
        <v>1702</v>
      </c>
      <c r="F910" s="98" t="s">
        <v>91</v>
      </c>
    </row>
    <row r="911" spans="1:6" x14ac:dyDescent="0.2">
      <c r="A911" s="106">
        <v>43374</v>
      </c>
      <c r="B911" s="100">
        <v>43344</v>
      </c>
      <c r="C911" s="98" t="s">
        <v>33</v>
      </c>
      <c r="D911" s="98">
        <v>-6.47</v>
      </c>
      <c r="E911" s="98">
        <v>76.760000000000005</v>
      </c>
      <c r="F911" s="98" t="s">
        <v>91</v>
      </c>
    </row>
    <row r="912" spans="1:6" x14ac:dyDescent="0.2">
      <c r="A912" s="106">
        <v>43374</v>
      </c>
      <c r="B912" s="100">
        <v>43221</v>
      </c>
      <c r="C912" s="98" t="s">
        <v>185</v>
      </c>
      <c r="D912" s="98">
        <v>119.25</v>
      </c>
      <c r="E912" s="98">
        <v>2687</v>
      </c>
      <c r="F912" s="98" t="s">
        <v>91</v>
      </c>
    </row>
    <row r="913" spans="1:6" x14ac:dyDescent="0.2">
      <c r="A913" s="106">
        <v>43374</v>
      </c>
      <c r="B913" s="100">
        <v>43221</v>
      </c>
      <c r="C913" s="98" t="s">
        <v>186</v>
      </c>
      <c r="D913" s="98">
        <v>5.38</v>
      </c>
      <c r="E913" s="98">
        <v>121.18</v>
      </c>
      <c r="F913" s="98" t="s">
        <v>91</v>
      </c>
    </row>
    <row r="914" spans="1:6" x14ac:dyDescent="0.2">
      <c r="A914" s="106">
        <v>43374</v>
      </c>
      <c r="B914" s="100">
        <v>43221</v>
      </c>
      <c r="C914" s="98" t="s">
        <v>168</v>
      </c>
      <c r="D914" s="98">
        <v>0</v>
      </c>
      <c r="E914" s="98">
        <v>2687</v>
      </c>
      <c r="F914" s="98" t="s">
        <v>91</v>
      </c>
    </row>
    <row r="915" spans="1:6" x14ac:dyDescent="0.2">
      <c r="A915" s="106">
        <v>43374</v>
      </c>
      <c r="B915" s="100">
        <v>43374</v>
      </c>
      <c r="C915" s="98" t="s">
        <v>36</v>
      </c>
      <c r="D915" s="98">
        <v>-41.53</v>
      </c>
      <c r="E915" s="98">
        <v>465.52</v>
      </c>
      <c r="F915" s="98" t="s">
        <v>101</v>
      </c>
    </row>
    <row r="916" spans="1:6" x14ac:dyDescent="0.2">
      <c r="A916" s="106">
        <v>43374</v>
      </c>
      <c r="B916" s="100">
        <v>43374</v>
      </c>
      <c r="C916" s="98" t="s">
        <v>35</v>
      </c>
      <c r="D916" s="98">
        <v>-1.88</v>
      </c>
      <c r="E916" s="98">
        <v>21</v>
      </c>
      <c r="F916" s="98" t="s">
        <v>101</v>
      </c>
    </row>
    <row r="917" spans="1:6" x14ac:dyDescent="0.2">
      <c r="A917" s="106">
        <v>43374</v>
      </c>
      <c r="B917" s="100">
        <v>43344</v>
      </c>
      <c r="C917" s="98" t="s">
        <v>36</v>
      </c>
      <c r="D917" s="98">
        <v>-67.89</v>
      </c>
      <c r="E917" s="98">
        <v>806</v>
      </c>
      <c r="F917" s="98" t="s">
        <v>101</v>
      </c>
    </row>
    <row r="918" spans="1:6" x14ac:dyDescent="0.2">
      <c r="A918" s="106">
        <v>43374</v>
      </c>
      <c r="B918" s="100">
        <v>43344</v>
      </c>
      <c r="C918" s="98" t="s">
        <v>35</v>
      </c>
      <c r="D918" s="98">
        <v>-3.07</v>
      </c>
      <c r="E918" s="98">
        <v>36.35</v>
      </c>
      <c r="F918" s="98" t="s">
        <v>101</v>
      </c>
    </row>
    <row r="919" spans="1:6" x14ac:dyDescent="0.2">
      <c r="A919" s="106">
        <v>43374</v>
      </c>
      <c r="B919" s="100">
        <v>43374</v>
      </c>
      <c r="C919" s="98" t="s">
        <v>36</v>
      </c>
      <c r="D919" s="98">
        <v>-7.32</v>
      </c>
      <c r="E919" s="98">
        <v>82</v>
      </c>
      <c r="F919" s="98" t="s">
        <v>101</v>
      </c>
    </row>
    <row r="920" spans="1:6" x14ac:dyDescent="0.2">
      <c r="A920" s="106">
        <v>43344</v>
      </c>
      <c r="B920" s="100">
        <v>43344</v>
      </c>
      <c r="C920" s="98" t="s">
        <v>33</v>
      </c>
      <c r="D920" s="98">
        <v>-276.67</v>
      </c>
      <c r="E920" s="98">
        <v>3283.82</v>
      </c>
      <c r="F920" s="98" t="s">
        <v>76</v>
      </c>
    </row>
    <row r="921" spans="1:6" x14ac:dyDescent="0.2">
      <c r="A921" s="106">
        <v>43344</v>
      </c>
      <c r="B921" s="100">
        <v>43282</v>
      </c>
      <c r="C921" s="98" t="s">
        <v>34</v>
      </c>
      <c r="D921" s="98">
        <v>-26.36</v>
      </c>
      <c r="E921" s="98">
        <v>310</v>
      </c>
      <c r="F921" s="98" t="s">
        <v>88</v>
      </c>
    </row>
    <row r="922" spans="1:6" x14ac:dyDescent="0.2">
      <c r="A922" s="106">
        <v>43344</v>
      </c>
      <c r="B922" s="100">
        <v>43282</v>
      </c>
      <c r="C922" s="98" t="s">
        <v>33</v>
      </c>
      <c r="D922" s="98">
        <v>-1.19</v>
      </c>
      <c r="E922" s="98">
        <v>13.98</v>
      </c>
      <c r="F922" s="98" t="s">
        <v>88</v>
      </c>
    </row>
    <row r="923" spans="1:6" x14ac:dyDescent="0.2">
      <c r="A923" s="106">
        <v>43344</v>
      </c>
      <c r="B923" s="100">
        <v>43282</v>
      </c>
      <c r="C923" s="98" t="s">
        <v>34</v>
      </c>
      <c r="D923" s="98">
        <v>-25.34</v>
      </c>
      <c r="E923" s="98">
        <v>298</v>
      </c>
      <c r="F923" s="98" t="s">
        <v>92</v>
      </c>
    </row>
    <row r="924" spans="1:6" x14ac:dyDescent="0.2">
      <c r="A924" s="106">
        <v>43344</v>
      </c>
      <c r="B924" s="100">
        <v>43282</v>
      </c>
      <c r="C924" s="98" t="s">
        <v>33</v>
      </c>
      <c r="D924" s="98">
        <v>-1.1399999999999999</v>
      </c>
      <c r="E924" s="98">
        <v>13.44</v>
      </c>
      <c r="F924" s="98" t="s">
        <v>92</v>
      </c>
    </row>
    <row r="925" spans="1:6" x14ac:dyDescent="0.2">
      <c r="A925" s="106">
        <v>43344</v>
      </c>
      <c r="B925" s="100">
        <v>43252</v>
      </c>
      <c r="C925" s="98" t="s">
        <v>34</v>
      </c>
      <c r="D925" s="98">
        <v>-4.4000000000000004</v>
      </c>
      <c r="E925" s="98">
        <v>33</v>
      </c>
      <c r="F925" s="98" t="s">
        <v>92</v>
      </c>
    </row>
    <row r="926" spans="1:6" x14ac:dyDescent="0.2">
      <c r="A926" s="106">
        <v>43344</v>
      </c>
      <c r="B926" s="100">
        <v>43252</v>
      </c>
      <c r="C926" s="98" t="s">
        <v>33</v>
      </c>
      <c r="D926" s="98">
        <v>-0.2</v>
      </c>
      <c r="E926" s="98">
        <v>1.49</v>
      </c>
      <c r="F926" s="98" t="s">
        <v>92</v>
      </c>
    </row>
    <row r="927" spans="1:6" x14ac:dyDescent="0.2">
      <c r="A927" s="106">
        <v>43344</v>
      </c>
      <c r="B927" s="100">
        <v>43221</v>
      </c>
      <c r="C927" s="98" t="s">
        <v>168</v>
      </c>
      <c r="D927" s="98">
        <v>0</v>
      </c>
      <c r="E927" s="98">
        <v>331</v>
      </c>
      <c r="F927" s="98" t="s">
        <v>92</v>
      </c>
    </row>
    <row r="928" spans="1:6" x14ac:dyDescent="0.2">
      <c r="A928" s="106">
        <v>43374</v>
      </c>
      <c r="B928" s="100">
        <v>43313</v>
      </c>
      <c r="C928" s="98" t="s">
        <v>34</v>
      </c>
      <c r="D928" s="98">
        <v>-557.14</v>
      </c>
      <c r="E928" s="98">
        <v>7152</v>
      </c>
      <c r="F928" s="98" t="s">
        <v>77</v>
      </c>
    </row>
    <row r="929" spans="1:6" x14ac:dyDescent="0.2">
      <c r="A929" s="106">
        <v>43374</v>
      </c>
      <c r="B929" s="100">
        <v>43313</v>
      </c>
      <c r="C929" s="98" t="s">
        <v>33</v>
      </c>
      <c r="D929" s="98">
        <v>-25.12</v>
      </c>
      <c r="E929" s="98">
        <v>322.54000000000002</v>
      </c>
      <c r="F929" s="98" t="s">
        <v>77</v>
      </c>
    </row>
    <row r="930" spans="1:6" x14ac:dyDescent="0.2">
      <c r="A930" s="106">
        <v>43374</v>
      </c>
      <c r="B930" s="100">
        <v>43221</v>
      </c>
      <c r="C930" s="98" t="s">
        <v>185</v>
      </c>
      <c r="D930" s="98">
        <v>2459.13</v>
      </c>
      <c r="E930" s="98">
        <v>55410.42</v>
      </c>
      <c r="F930" s="98" t="s">
        <v>77</v>
      </c>
    </row>
    <row r="931" spans="1:6" x14ac:dyDescent="0.2">
      <c r="A931" s="106">
        <v>43374</v>
      </c>
      <c r="B931" s="100">
        <v>43221</v>
      </c>
      <c r="C931" s="98" t="s">
        <v>186</v>
      </c>
      <c r="D931" s="98">
        <v>110.9</v>
      </c>
      <c r="E931" s="98">
        <v>2499.02</v>
      </c>
      <c r="F931" s="98" t="s">
        <v>77</v>
      </c>
    </row>
    <row r="932" spans="1:6" x14ac:dyDescent="0.2">
      <c r="A932" s="106">
        <v>43374</v>
      </c>
      <c r="B932" s="100">
        <v>43344</v>
      </c>
      <c r="C932" s="98" t="s">
        <v>34</v>
      </c>
      <c r="D932" s="98">
        <v>-12072.12</v>
      </c>
      <c r="E932" s="98">
        <v>143305.9</v>
      </c>
      <c r="F932" s="98" t="s">
        <v>77</v>
      </c>
    </row>
    <row r="933" spans="1:6" x14ac:dyDescent="0.2">
      <c r="A933" s="106">
        <v>43374</v>
      </c>
      <c r="B933" s="100">
        <v>43344</v>
      </c>
      <c r="C933" s="98" t="s">
        <v>33</v>
      </c>
      <c r="D933" s="98">
        <v>-544.47</v>
      </c>
      <c r="E933" s="98">
        <v>6463.1</v>
      </c>
      <c r="F933" s="98" t="s">
        <v>77</v>
      </c>
    </row>
    <row r="934" spans="1:6" x14ac:dyDescent="0.2">
      <c r="A934" s="106">
        <v>43374</v>
      </c>
      <c r="B934" s="100">
        <v>43282</v>
      </c>
      <c r="C934" s="98" t="s">
        <v>34</v>
      </c>
      <c r="D934" s="98">
        <v>20.399999999999999</v>
      </c>
      <c r="E934" s="98">
        <v>-240</v>
      </c>
      <c r="F934" s="98" t="s">
        <v>77</v>
      </c>
    </row>
    <row r="935" spans="1:6" x14ac:dyDescent="0.2">
      <c r="A935" s="106">
        <v>43374</v>
      </c>
      <c r="B935" s="100">
        <v>43282</v>
      </c>
      <c r="C935" s="98" t="s">
        <v>33</v>
      </c>
      <c r="D935" s="98">
        <v>0.92</v>
      </c>
      <c r="E935" s="98">
        <v>-10.82</v>
      </c>
      <c r="F935" s="98" t="s">
        <v>77</v>
      </c>
    </row>
    <row r="936" spans="1:6" x14ac:dyDescent="0.2">
      <c r="A936" s="106">
        <v>43374</v>
      </c>
      <c r="B936" s="100">
        <v>43252</v>
      </c>
      <c r="C936" s="98" t="s">
        <v>34</v>
      </c>
      <c r="D936" s="98">
        <v>19.329999999999998</v>
      </c>
      <c r="E936" s="98">
        <v>-145</v>
      </c>
      <c r="F936" s="98" t="s">
        <v>77</v>
      </c>
    </row>
    <row r="937" spans="1:6" x14ac:dyDescent="0.2">
      <c r="A937" s="106">
        <v>43374</v>
      </c>
      <c r="B937" s="100">
        <v>43252</v>
      </c>
      <c r="C937" s="98" t="s">
        <v>33</v>
      </c>
      <c r="D937" s="98">
        <v>0.87</v>
      </c>
      <c r="E937" s="98">
        <v>-6.54</v>
      </c>
      <c r="F937" s="98" t="s">
        <v>77</v>
      </c>
    </row>
    <row r="938" spans="1:6" x14ac:dyDescent="0.2">
      <c r="A938" s="106">
        <v>43374</v>
      </c>
      <c r="B938" s="100">
        <v>43191</v>
      </c>
      <c r="C938" s="98" t="s">
        <v>34</v>
      </c>
      <c r="D938" s="98">
        <v>0.99</v>
      </c>
      <c r="E938" s="98">
        <v>-10.07</v>
      </c>
      <c r="F938" s="98" t="s">
        <v>77</v>
      </c>
    </row>
    <row r="939" spans="1:6" x14ac:dyDescent="0.2">
      <c r="A939" s="106">
        <v>43374</v>
      </c>
      <c r="B939" s="100">
        <v>43191</v>
      </c>
      <c r="C939" s="98" t="s">
        <v>33</v>
      </c>
      <c r="D939" s="98">
        <v>0.04</v>
      </c>
      <c r="E939" s="98">
        <v>-0.45</v>
      </c>
      <c r="F939" s="98" t="s">
        <v>77</v>
      </c>
    </row>
    <row r="940" spans="1:6" x14ac:dyDescent="0.2">
      <c r="A940" s="106">
        <v>43374</v>
      </c>
      <c r="B940" s="100">
        <v>43101</v>
      </c>
      <c r="C940" s="98" t="s">
        <v>185</v>
      </c>
      <c r="D940" s="98">
        <v>-0.33</v>
      </c>
      <c r="E940" s="98">
        <v>-10.07</v>
      </c>
      <c r="F940" s="98" t="s">
        <v>77</v>
      </c>
    </row>
    <row r="941" spans="1:6" x14ac:dyDescent="0.2">
      <c r="A941" s="106">
        <v>43374</v>
      </c>
      <c r="B941" s="100">
        <v>43101</v>
      </c>
      <c r="C941" s="98" t="s">
        <v>186</v>
      </c>
      <c r="D941" s="98">
        <v>-0.01</v>
      </c>
      <c r="E941" s="98">
        <v>-0.45</v>
      </c>
      <c r="F941" s="98" t="s">
        <v>77</v>
      </c>
    </row>
    <row r="942" spans="1:6" x14ac:dyDescent="0.2">
      <c r="A942" s="106">
        <v>43374</v>
      </c>
      <c r="B942" s="100">
        <v>43252</v>
      </c>
      <c r="C942" s="98" t="s">
        <v>34</v>
      </c>
      <c r="D942" s="98">
        <v>1.07</v>
      </c>
      <c r="E942" s="98">
        <v>-8.02</v>
      </c>
      <c r="F942" s="98" t="s">
        <v>76</v>
      </c>
    </row>
    <row r="943" spans="1:6" x14ac:dyDescent="0.2">
      <c r="A943" s="106">
        <v>43374</v>
      </c>
      <c r="B943" s="100">
        <v>43252</v>
      </c>
      <c r="C943" s="98" t="s">
        <v>33</v>
      </c>
      <c r="D943" s="98">
        <v>0.05</v>
      </c>
      <c r="E943" s="98">
        <v>-0.37</v>
      </c>
      <c r="F943" s="98" t="s">
        <v>76</v>
      </c>
    </row>
    <row r="944" spans="1:6" x14ac:dyDescent="0.2">
      <c r="A944" s="106">
        <v>43374</v>
      </c>
      <c r="B944" s="100">
        <v>43252</v>
      </c>
      <c r="C944" s="98" t="s">
        <v>34</v>
      </c>
      <c r="D944" s="98">
        <v>28.14</v>
      </c>
      <c r="E944" s="98">
        <v>-210.99</v>
      </c>
      <c r="F944" s="98" t="s">
        <v>77</v>
      </c>
    </row>
    <row r="945" spans="1:6" x14ac:dyDescent="0.2">
      <c r="A945" s="106">
        <v>43374</v>
      </c>
      <c r="B945" s="100">
        <v>43252</v>
      </c>
      <c r="C945" s="98" t="s">
        <v>33</v>
      </c>
      <c r="D945" s="98">
        <v>1.27</v>
      </c>
      <c r="E945" s="98">
        <v>-9.52</v>
      </c>
      <c r="F945" s="98" t="s">
        <v>77</v>
      </c>
    </row>
    <row r="946" spans="1:6" x14ac:dyDescent="0.2">
      <c r="A946" s="106">
        <v>43374</v>
      </c>
      <c r="B946" s="100">
        <v>43221</v>
      </c>
      <c r="C946" s="98" t="s">
        <v>34</v>
      </c>
      <c r="D946" s="98">
        <v>6.57</v>
      </c>
      <c r="E946" s="98">
        <v>-69.92</v>
      </c>
      <c r="F946" s="98" t="s">
        <v>77</v>
      </c>
    </row>
    <row r="947" spans="1:6" x14ac:dyDescent="0.2">
      <c r="A947" s="106">
        <v>43374</v>
      </c>
      <c r="B947" s="100">
        <v>43221</v>
      </c>
      <c r="C947" s="98" t="s">
        <v>33</v>
      </c>
      <c r="D947" s="98">
        <v>0.3</v>
      </c>
      <c r="E947" s="98">
        <v>-3.15</v>
      </c>
      <c r="F947" s="98" t="s">
        <v>77</v>
      </c>
    </row>
    <row r="948" spans="1:6" x14ac:dyDescent="0.2">
      <c r="A948" s="106">
        <v>43374</v>
      </c>
      <c r="B948" s="100">
        <v>43221</v>
      </c>
      <c r="C948" s="98" t="s">
        <v>34</v>
      </c>
      <c r="D948" s="98">
        <v>0.85</v>
      </c>
      <c r="E948" s="98">
        <v>-9.02</v>
      </c>
      <c r="F948" s="98" t="s">
        <v>76</v>
      </c>
    </row>
    <row r="949" spans="1:6" x14ac:dyDescent="0.2">
      <c r="A949" s="106">
        <v>43374</v>
      </c>
      <c r="B949" s="100">
        <v>43221</v>
      </c>
      <c r="C949" s="98" t="s">
        <v>33</v>
      </c>
      <c r="D949" s="98">
        <v>0.04</v>
      </c>
      <c r="E949" s="98">
        <v>-0.41</v>
      </c>
      <c r="F949" s="98" t="s">
        <v>76</v>
      </c>
    </row>
    <row r="950" spans="1:6" x14ac:dyDescent="0.2">
      <c r="A950" s="106">
        <v>43374</v>
      </c>
      <c r="B950" s="100">
        <v>43221</v>
      </c>
      <c r="C950" s="98" t="s">
        <v>34</v>
      </c>
      <c r="D950" s="98">
        <v>19.53</v>
      </c>
      <c r="E950" s="98">
        <v>-207.99</v>
      </c>
      <c r="F950" s="98" t="s">
        <v>77</v>
      </c>
    </row>
    <row r="951" spans="1:6" x14ac:dyDescent="0.2">
      <c r="A951" s="106">
        <v>43374</v>
      </c>
      <c r="B951" s="100">
        <v>43221</v>
      </c>
      <c r="C951" s="98" t="s">
        <v>33</v>
      </c>
      <c r="D951" s="98">
        <v>0.88</v>
      </c>
      <c r="E951" s="98">
        <v>-9.3800000000000008</v>
      </c>
      <c r="F951" s="98" t="s">
        <v>77</v>
      </c>
    </row>
    <row r="952" spans="1:6" x14ac:dyDescent="0.2">
      <c r="A952" s="106">
        <v>43374</v>
      </c>
      <c r="B952" s="100">
        <v>43252</v>
      </c>
      <c r="C952" s="98" t="s">
        <v>34</v>
      </c>
      <c r="D952" s="98">
        <v>256.05</v>
      </c>
      <c r="E952" s="98">
        <v>-1920</v>
      </c>
      <c r="F952" s="98" t="s">
        <v>94</v>
      </c>
    </row>
    <row r="953" spans="1:6" x14ac:dyDescent="0.2">
      <c r="A953" s="106">
        <v>43374</v>
      </c>
      <c r="B953" s="100">
        <v>43252</v>
      </c>
      <c r="C953" s="98" t="s">
        <v>33</v>
      </c>
      <c r="D953" s="98">
        <v>11.55</v>
      </c>
      <c r="E953" s="98">
        <v>-86.59</v>
      </c>
      <c r="F953" s="98" t="s">
        <v>94</v>
      </c>
    </row>
    <row r="954" spans="1:6" x14ac:dyDescent="0.2">
      <c r="A954" s="106">
        <v>43374</v>
      </c>
      <c r="B954" s="100">
        <v>43221</v>
      </c>
      <c r="C954" s="98" t="s">
        <v>34</v>
      </c>
      <c r="D954" s="98">
        <v>68.75</v>
      </c>
      <c r="E954" s="98">
        <v>-732</v>
      </c>
      <c r="F954" s="98" t="s">
        <v>94</v>
      </c>
    </row>
    <row r="955" spans="1:6" x14ac:dyDescent="0.2">
      <c r="A955" s="106">
        <v>43374</v>
      </c>
      <c r="B955" s="100">
        <v>43221</v>
      </c>
      <c r="C955" s="98" t="s">
        <v>33</v>
      </c>
      <c r="D955" s="98">
        <v>3.1</v>
      </c>
      <c r="E955" s="98">
        <v>-33.01</v>
      </c>
      <c r="F955" s="98" t="s">
        <v>94</v>
      </c>
    </row>
    <row r="956" spans="1:6" x14ac:dyDescent="0.2">
      <c r="A956" s="106">
        <v>43374</v>
      </c>
      <c r="B956" s="100">
        <v>43191</v>
      </c>
      <c r="C956" s="98" t="s">
        <v>34</v>
      </c>
      <c r="D956" s="98">
        <v>27.76</v>
      </c>
      <c r="E956" s="98">
        <v>-283</v>
      </c>
      <c r="F956" s="98" t="s">
        <v>94</v>
      </c>
    </row>
    <row r="957" spans="1:6" x14ac:dyDescent="0.2">
      <c r="A957" s="106">
        <v>43374</v>
      </c>
      <c r="B957" s="100">
        <v>43191</v>
      </c>
      <c r="C957" s="98" t="s">
        <v>33</v>
      </c>
      <c r="D957" s="98">
        <v>1.25</v>
      </c>
      <c r="E957" s="98">
        <v>-12.76</v>
      </c>
      <c r="F957" s="98" t="s">
        <v>94</v>
      </c>
    </row>
    <row r="958" spans="1:6" x14ac:dyDescent="0.2">
      <c r="A958" s="106">
        <v>43374</v>
      </c>
      <c r="B958" s="100">
        <v>43101</v>
      </c>
      <c r="C958" s="98" t="s">
        <v>185</v>
      </c>
      <c r="D958" s="98">
        <v>-9.31</v>
      </c>
      <c r="E958" s="98">
        <v>-283</v>
      </c>
      <c r="F958" s="98" t="s">
        <v>94</v>
      </c>
    </row>
    <row r="959" spans="1:6" x14ac:dyDescent="0.2">
      <c r="A959" s="106">
        <v>43374</v>
      </c>
      <c r="B959" s="100">
        <v>43101</v>
      </c>
      <c r="C959" s="98" t="s">
        <v>186</v>
      </c>
      <c r="D959" s="98">
        <v>-0.42</v>
      </c>
      <c r="E959" s="98">
        <v>-12.76</v>
      </c>
      <c r="F959" s="98" t="s">
        <v>94</v>
      </c>
    </row>
    <row r="960" spans="1:6" x14ac:dyDescent="0.2">
      <c r="A960" s="106">
        <v>43344</v>
      </c>
      <c r="B960" s="100">
        <v>43344</v>
      </c>
      <c r="C960" s="98" t="s">
        <v>34</v>
      </c>
      <c r="D960" s="98">
        <v>0</v>
      </c>
      <c r="E960" s="98">
        <v>0.03</v>
      </c>
      <c r="F960" s="98" t="s">
        <v>76</v>
      </c>
    </row>
    <row r="961" spans="1:6" x14ac:dyDescent="0.2">
      <c r="A961" s="106">
        <v>43374</v>
      </c>
      <c r="B961" s="100">
        <v>43344</v>
      </c>
      <c r="C961" s="98" t="s">
        <v>34</v>
      </c>
      <c r="D961" s="98">
        <v>-4.8</v>
      </c>
      <c r="E961" s="98">
        <v>57</v>
      </c>
      <c r="F961" s="98" t="s">
        <v>93</v>
      </c>
    </row>
    <row r="962" spans="1:6" x14ac:dyDescent="0.2">
      <c r="A962" s="106">
        <v>43374</v>
      </c>
      <c r="B962" s="100">
        <v>43344</v>
      </c>
      <c r="C962" s="98" t="s">
        <v>33</v>
      </c>
      <c r="D962" s="98">
        <v>-0.22</v>
      </c>
      <c r="E962" s="98">
        <v>2.57</v>
      </c>
      <c r="F962" s="98" t="s">
        <v>93</v>
      </c>
    </row>
    <row r="963" spans="1:6" x14ac:dyDescent="0.2">
      <c r="A963" s="106">
        <v>43374</v>
      </c>
      <c r="B963" s="100">
        <v>43313</v>
      </c>
      <c r="C963" s="98" t="s">
        <v>34</v>
      </c>
      <c r="D963" s="98">
        <v>-4.13</v>
      </c>
      <c r="E963" s="98">
        <v>53</v>
      </c>
      <c r="F963" s="98" t="s">
        <v>93</v>
      </c>
    </row>
    <row r="964" spans="1:6" x14ac:dyDescent="0.2">
      <c r="A964" s="106">
        <v>43374</v>
      </c>
      <c r="B964" s="100">
        <v>43313</v>
      </c>
      <c r="C964" s="98" t="s">
        <v>33</v>
      </c>
      <c r="D964" s="98">
        <v>-0.19</v>
      </c>
      <c r="E964" s="98">
        <v>2.39</v>
      </c>
      <c r="F964" s="98" t="s">
        <v>93</v>
      </c>
    </row>
    <row r="965" spans="1:6" x14ac:dyDescent="0.2">
      <c r="A965" s="106">
        <v>43374</v>
      </c>
      <c r="B965" s="100">
        <v>43221</v>
      </c>
      <c r="C965" s="98" t="s">
        <v>168</v>
      </c>
      <c r="D965" s="98">
        <v>0</v>
      </c>
      <c r="E965" s="98">
        <v>110</v>
      </c>
      <c r="F965" s="98" t="s">
        <v>93</v>
      </c>
    </row>
    <row r="966" spans="1:6" x14ac:dyDescent="0.2">
      <c r="A966" s="106">
        <v>43374</v>
      </c>
      <c r="B966" s="100">
        <v>43221</v>
      </c>
      <c r="C966" s="98" t="s">
        <v>185</v>
      </c>
      <c r="D966" s="98">
        <v>4.88</v>
      </c>
      <c r="E966" s="98">
        <v>110</v>
      </c>
      <c r="F966" s="98" t="s">
        <v>93</v>
      </c>
    </row>
    <row r="967" spans="1:6" x14ac:dyDescent="0.2">
      <c r="A967" s="106">
        <v>43374</v>
      </c>
      <c r="B967" s="100">
        <v>43221</v>
      </c>
      <c r="C967" s="98" t="s">
        <v>186</v>
      </c>
      <c r="D967" s="98">
        <v>0.22</v>
      </c>
      <c r="E967" s="98">
        <v>4.96</v>
      </c>
      <c r="F967" s="98" t="s">
        <v>93</v>
      </c>
    </row>
    <row r="968" spans="1:6" x14ac:dyDescent="0.2">
      <c r="A968" s="106">
        <v>43344</v>
      </c>
      <c r="B968" s="100">
        <v>43344</v>
      </c>
      <c r="C968" s="98" t="s">
        <v>36</v>
      </c>
      <c r="D968" s="98">
        <v>-0.03</v>
      </c>
      <c r="E968" s="98">
        <v>0.4</v>
      </c>
      <c r="F968" s="98" t="s">
        <v>102</v>
      </c>
    </row>
    <row r="969" spans="1:6" x14ac:dyDescent="0.2">
      <c r="A969" s="106">
        <v>43344</v>
      </c>
      <c r="B969" s="100">
        <v>43344</v>
      </c>
      <c r="C969" s="98" t="s">
        <v>35</v>
      </c>
      <c r="D969" s="98">
        <v>0</v>
      </c>
      <c r="E969" s="98">
        <v>0.02</v>
      </c>
      <c r="F969" s="98" t="s">
        <v>102</v>
      </c>
    </row>
    <row r="970" spans="1:6" x14ac:dyDescent="0.2">
      <c r="A970" s="106">
        <v>43344</v>
      </c>
      <c r="B970" s="100">
        <v>43313</v>
      </c>
      <c r="C970" s="98" t="s">
        <v>36</v>
      </c>
      <c r="D970" s="98">
        <v>-5.76</v>
      </c>
      <c r="E970" s="98">
        <v>74</v>
      </c>
      <c r="F970" s="98" t="s">
        <v>102</v>
      </c>
    </row>
    <row r="971" spans="1:6" x14ac:dyDescent="0.2">
      <c r="A971" s="106">
        <v>43344</v>
      </c>
      <c r="B971" s="100">
        <v>43313</v>
      </c>
      <c r="C971" s="98" t="s">
        <v>35</v>
      </c>
      <c r="D971" s="98">
        <v>-0.26</v>
      </c>
      <c r="E971" s="98">
        <v>3.34</v>
      </c>
      <c r="F971" s="98" t="s">
        <v>102</v>
      </c>
    </row>
    <row r="972" spans="1:6" x14ac:dyDescent="0.2">
      <c r="A972" s="106">
        <v>43374</v>
      </c>
      <c r="B972" s="100">
        <v>43313</v>
      </c>
      <c r="C972" s="98" t="s">
        <v>36</v>
      </c>
      <c r="D972" s="98">
        <v>-0.78</v>
      </c>
      <c r="E972" s="98">
        <v>10</v>
      </c>
      <c r="F972" s="98" t="s">
        <v>101</v>
      </c>
    </row>
    <row r="973" spans="1:6" x14ac:dyDescent="0.2">
      <c r="A973" s="106">
        <v>43374</v>
      </c>
      <c r="B973" s="100">
        <v>43313</v>
      </c>
      <c r="C973" s="98" t="s">
        <v>35</v>
      </c>
      <c r="D973" s="98">
        <v>-0.04</v>
      </c>
      <c r="E973" s="98">
        <v>0.45</v>
      </c>
      <c r="F973" s="98" t="s">
        <v>101</v>
      </c>
    </row>
    <row r="974" spans="1:6" x14ac:dyDescent="0.2">
      <c r="A974" s="106">
        <v>43374</v>
      </c>
      <c r="B974" s="100">
        <v>43344</v>
      </c>
      <c r="C974" s="98" t="s">
        <v>36</v>
      </c>
      <c r="D974" s="98">
        <v>-3.38</v>
      </c>
      <c r="E974" s="98">
        <v>40.119999999999997</v>
      </c>
      <c r="F974" s="98" t="s">
        <v>101</v>
      </c>
    </row>
    <row r="975" spans="1:6" x14ac:dyDescent="0.2">
      <c r="A975" s="106">
        <v>43374</v>
      </c>
      <c r="B975" s="100">
        <v>43344</v>
      </c>
      <c r="C975" s="98" t="s">
        <v>35</v>
      </c>
      <c r="D975" s="98">
        <v>-0.15</v>
      </c>
      <c r="E975" s="98">
        <v>1.81</v>
      </c>
      <c r="F975" s="98" t="s">
        <v>101</v>
      </c>
    </row>
    <row r="976" spans="1:6" x14ac:dyDescent="0.2">
      <c r="A976" s="106">
        <v>43374</v>
      </c>
      <c r="B976" s="100">
        <v>43313</v>
      </c>
      <c r="C976" s="98" t="s">
        <v>36</v>
      </c>
      <c r="D976" s="98">
        <v>-2.96</v>
      </c>
      <c r="E976" s="98">
        <v>38</v>
      </c>
      <c r="F976" s="98" t="s">
        <v>101</v>
      </c>
    </row>
    <row r="977" spans="1:6" x14ac:dyDescent="0.2">
      <c r="A977" s="106">
        <v>43374</v>
      </c>
      <c r="B977" s="100">
        <v>43313</v>
      </c>
      <c r="C977" s="98" t="s">
        <v>35</v>
      </c>
      <c r="D977" s="98">
        <v>-0.13</v>
      </c>
      <c r="E977" s="98">
        <v>1.71</v>
      </c>
      <c r="F977" s="98" t="s">
        <v>101</v>
      </c>
    </row>
    <row r="978" spans="1:6" x14ac:dyDescent="0.2">
      <c r="A978" s="106">
        <v>43374</v>
      </c>
      <c r="B978" s="100">
        <v>43344</v>
      </c>
      <c r="C978" s="98" t="s">
        <v>34</v>
      </c>
      <c r="D978" s="98">
        <v>-1505.24</v>
      </c>
      <c r="E978" s="98">
        <v>17868.5</v>
      </c>
      <c r="F978" s="98" t="s">
        <v>77</v>
      </c>
    </row>
    <row r="979" spans="1:6" x14ac:dyDescent="0.2">
      <c r="A979" s="106">
        <v>43374</v>
      </c>
      <c r="B979" s="100">
        <v>43344</v>
      </c>
      <c r="C979" s="98" t="s">
        <v>33</v>
      </c>
      <c r="D979" s="98">
        <v>-67.89</v>
      </c>
      <c r="E979" s="98">
        <v>805.86</v>
      </c>
      <c r="F979" s="98" t="s">
        <v>77</v>
      </c>
    </row>
    <row r="980" spans="1:6" x14ac:dyDescent="0.2">
      <c r="A980" s="106">
        <v>43374</v>
      </c>
      <c r="B980" s="100">
        <v>43313</v>
      </c>
      <c r="C980" s="98" t="s">
        <v>34</v>
      </c>
      <c r="D980" s="98">
        <v>-1302.17</v>
      </c>
      <c r="E980" s="98">
        <v>16716</v>
      </c>
      <c r="F980" s="98" t="s">
        <v>77</v>
      </c>
    </row>
    <row r="981" spans="1:6" x14ac:dyDescent="0.2">
      <c r="A981" s="106">
        <v>43374</v>
      </c>
      <c r="B981" s="100">
        <v>43313</v>
      </c>
      <c r="C981" s="98" t="s">
        <v>33</v>
      </c>
      <c r="D981" s="98">
        <v>-58.73</v>
      </c>
      <c r="E981" s="98">
        <v>753.89</v>
      </c>
      <c r="F981" s="98" t="s">
        <v>77</v>
      </c>
    </row>
    <row r="982" spans="1:6" x14ac:dyDescent="0.2">
      <c r="A982" s="106">
        <v>43374</v>
      </c>
      <c r="B982" s="100">
        <v>43221</v>
      </c>
      <c r="C982" s="98" t="s">
        <v>168</v>
      </c>
      <c r="D982" s="98">
        <v>0</v>
      </c>
      <c r="E982" s="98">
        <v>34584.5</v>
      </c>
      <c r="F982" s="98" t="s">
        <v>77</v>
      </c>
    </row>
    <row r="983" spans="1:6" x14ac:dyDescent="0.2">
      <c r="A983" s="106">
        <v>43374</v>
      </c>
      <c r="B983" s="100">
        <v>43221</v>
      </c>
      <c r="C983" s="98" t="s">
        <v>185</v>
      </c>
      <c r="D983" s="98">
        <v>1534.86</v>
      </c>
      <c r="E983" s="98">
        <v>34584.5</v>
      </c>
      <c r="F983" s="98" t="s">
        <v>77</v>
      </c>
    </row>
    <row r="984" spans="1:6" x14ac:dyDescent="0.2">
      <c r="A984" s="106">
        <v>43374</v>
      </c>
      <c r="B984" s="100">
        <v>43221</v>
      </c>
      <c r="C984" s="98" t="s">
        <v>186</v>
      </c>
      <c r="D984" s="98">
        <v>69.23</v>
      </c>
      <c r="E984" s="98">
        <v>1559.77</v>
      </c>
      <c r="F984" s="98" t="s">
        <v>77</v>
      </c>
    </row>
    <row r="985" spans="1:6" x14ac:dyDescent="0.2">
      <c r="A985" s="106">
        <v>43374</v>
      </c>
      <c r="B985" s="100">
        <v>43344</v>
      </c>
      <c r="C985" s="98" t="s">
        <v>36</v>
      </c>
      <c r="D985" s="98">
        <v>-0.88</v>
      </c>
      <c r="E985" s="98">
        <v>10.46</v>
      </c>
      <c r="F985" s="98" t="s">
        <v>101</v>
      </c>
    </row>
    <row r="986" spans="1:6" x14ac:dyDescent="0.2">
      <c r="A986" s="106">
        <v>43374</v>
      </c>
      <c r="B986" s="100">
        <v>43344</v>
      </c>
      <c r="C986" s="98" t="s">
        <v>35</v>
      </c>
      <c r="D986" s="98">
        <v>-0.04</v>
      </c>
      <c r="E986" s="98">
        <v>0.47</v>
      </c>
      <c r="F986" s="98" t="s">
        <v>101</v>
      </c>
    </row>
    <row r="987" spans="1:6" x14ac:dyDescent="0.2">
      <c r="A987" s="106">
        <v>43374</v>
      </c>
      <c r="B987" s="100">
        <v>43344</v>
      </c>
      <c r="C987" s="98" t="s">
        <v>34</v>
      </c>
      <c r="D987" s="98">
        <v>-57.2</v>
      </c>
      <c r="E987" s="98">
        <v>679</v>
      </c>
      <c r="F987" s="98" t="s">
        <v>91</v>
      </c>
    </row>
    <row r="988" spans="1:6" x14ac:dyDescent="0.2">
      <c r="A988" s="106">
        <v>43374</v>
      </c>
      <c r="B988" s="100">
        <v>43344</v>
      </c>
      <c r="C988" s="98" t="s">
        <v>33</v>
      </c>
      <c r="D988" s="98">
        <v>-2.58</v>
      </c>
      <c r="E988" s="98">
        <v>30.62</v>
      </c>
      <c r="F988" s="98" t="s">
        <v>91</v>
      </c>
    </row>
    <row r="989" spans="1:6" x14ac:dyDescent="0.2">
      <c r="A989" s="106">
        <v>43374</v>
      </c>
      <c r="B989" s="100">
        <v>43313</v>
      </c>
      <c r="C989" s="98" t="s">
        <v>34</v>
      </c>
      <c r="D989" s="98">
        <v>-52.27</v>
      </c>
      <c r="E989" s="98">
        <v>671</v>
      </c>
      <c r="F989" s="98" t="s">
        <v>91</v>
      </c>
    </row>
    <row r="990" spans="1:6" x14ac:dyDescent="0.2">
      <c r="A990" s="106">
        <v>43374</v>
      </c>
      <c r="B990" s="100">
        <v>43313</v>
      </c>
      <c r="C990" s="98" t="s">
        <v>33</v>
      </c>
      <c r="D990" s="98">
        <v>-2.35</v>
      </c>
      <c r="E990" s="98">
        <v>30.26</v>
      </c>
      <c r="F990" s="98" t="s">
        <v>91</v>
      </c>
    </row>
    <row r="991" spans="1:6" x14ac:dyDescent="0.2">
      <c r="A991" s="106">
        <v>43374</v>
      </c>
      <c r="B991" s="100">
        <v>43221</v>
      </c>
      <c r="C991" s="98" t="s">
        <v>168</v>
      </c>
      <c r="D991" s="98">
        <v>0</v>
      </c>
      <c r="E991" s="98">
        <v>1388</v>
      </c>
      <c r="F991" s="98" t="s">
        <v>91</v>
      </c>
    </row>
    <row r="992" spans="1:6" x14ac:dyDescent="0.2">
      <c r="A992" s="106">
        <v>43374</v>
      </c>
      <c r="B992" s="100">
        <v>43221</v>
      </c>
      <c r="C992" s="98" t="s">
        <v>185</v>
      </c>
      <c r="D992" s="98">
        <v>61.61</v>
      </c>
      <c r="E992" s="98">
        <v>1388</v>
      </c>
      <c r="F992" s="98" t="s">
        <v>91</v>
      </c>
    </row>
    <row r="993" spans="1:6" x14ac:dyDescent="0.2">
      <c r="A993" s="106">
        <v>43374</v>
      </c>
      <c r="B993" s="100">
        <v>43221</v>
      </c>
      <c r="C993" s="98" t="s">
        <v>186</v>
      </c>
      <c r="D993" s="98">
        <v>2.78</v>
      </c>
      <c r="E993" s="98">
        <v>62.59</v>
      </c>
      <c r="F993" s="98" t="s">
        <v>91</v>
      </c>
    </row>
    <row r="994" spans="1:6" x14ac:dyDescent="0.2">
      <c r="A994" s="106">
        <v>43374</v>
      </c>
      <c r="B994" s="100">
        <v>43344</v>
      </c>
      <c r="C994" s="98" t="s">
        <v>33</v>
      </c>
      <c r="D994" s="98">
        <v>-721.89</v>
      </c>
      <c r="E994" s="98">
        <v>8570.5</v>
      </c>
      <c r="F994" s="98" t="s">
        <v>76</v>
      </c>
    </row>
    <row r="995" spans="1:6" x14ac:dyDescent="0.2">
      <c r="A995" s="106">
        <v>43374</v>
      </c>
      <c r="B995" s="100">
        <v>43344</v>
      </c>
      <c r="C995" s="98" t="s">
        <v>34</v>
      </c>
      <c r="D995" s="98">
        <v>-16008.36</v>
      </c>
      <c r="E995" s="98">
        <v>190034.61</v>
      </c>
      <c r="F995" s="98" t="s">
        <v>76</v>
      </c>
    </row>
    <row r="996" spans="1:6" x14ac:dyDescent="0.2">
      <c r="A996" s="106">
        <v>43374</v>
      </c>
      <c r="B996" s="100">
        <v>43313</v>
      </c>
      <c r="C996" s="98" t="s">
        <v>34</v>
      </c>
      <c r="D996" s="98">
        <v>-13678.75</v>
      </c>
      <c r="E996" s="98">
        <v>175592.95</v>
      </c>
      <c r="F996" s="98" t="s">
        <v>76</v>
      </c>
    </row>
    <row r="997" spans="1:6" x14ac:dyDescent="0.2">
      <c r="A997" s="106">
        <v>43374</v>
      </c>
      <c r="B997" s="100">
        <v>43313</v>
      </c>
      <c r="C997" s="98" t="s">
        <v>33</v>
      </c>
      <c r="D997" s="98">
        <v>-616.92999999999995</v>
      </c>
      <c r="E997" s="98">
        <v>7919.3</v>
      </c>
      <c r="F997" s="98" t="s">
        <v>76</v>
      </c>
    </row>
    <row r="998" spans="1:6" x14ac:dyDescent="0.2">
      <c r="A998" s="106">
        <v>43374</v>
      </c>
      <c r="B998" s="100">
        <v>43221</v>
      </c>
      <c r="C998" s="98" t="s">
        <v>185</v>
      </c>
      <c r="D998" s="98">
        <v>16277.33</v>
      </c>
      <c r="E998" s="98">
        <v>366770.35</v>
      </c>
      <c r="F998" s="98" t="s">
        <v>76</v>
      </c>
    </row>
    <row r="999" spans="1:6" x14ac:dyDescent="0.2">
      <c r="A999" s="106">
        <v>43374</v>
      </c>
      <c r="B999" s="100">
        <v>43221</v>
      </c>
      <c r="C999" s="98" t="s">
        <v>186</v>
      </c>
      <c r="D999" s="98">
        <v>734.1</v>
      </c>
      <c r="E999" s="98">
        <v>16541.349999999999</v>
      </c>
      <c r="F999" s="98" t="s">
        <v>76</v>
      </c>
    </row>
    <row r="1000" spans="1:6" x14ac:dyDescent="0.2">
      <c r="A1000" s="106">
        <v>43374</v>
      </c>
      <c r="B1000" s="100">
        <v>43221</v>
      </c>
      <c r="C1000" s="98" t="s">
        <v>168</v>
      </c>
      <c r="D1000" s="98">
        <v>0</v>
      </c>
      <c r="E1000" s="98">
        <v>366770.35</v>
      </c>
      <c r="F1000" s="98" t="s">
        <v>76</v>
      </c>
    </row>
    <row r="1001" spans="1:6" x14ac:dyDescent="0.2">
      <c r="A1001" s="106">
        <v>43374</v>
      </c>
      <c r="B1001" s="100">
        <v>43344</v>
      </c>
      <c r="C1001" s="98" t="s">
        <v>223</v>
      </c>
      <c r="D1001" s="98">
        <v>21.4</v>
      </c>
      <c r="E1001" s="98">
        <v>-254</v>
      </c>
      <c r="F1001" s="98" t="s">
        <v>167</v>
      </c>
    </row>
    <row r="1002" spans="1:6" x14ac:dyDescent="0.2">
      <c r="A1002" s="106">
        <v>43374</v>
      </c>
      <c r="B1002" s="100">
        <v>43313</v>
      </c>
      <c r="C1002" s="98" t="s">
        <v>223</v>
      </c>
      <c r="D1002" s="98">
        <v>27.34</v>
      </c>
      <c r="E1002" s="98">
        <v>-351</v>
      </c>
      <c r="F1002" s="98" t="s">
        <v>167</v>
      </c>
    </row>
    <row r="1003" spans="1:6" x14ac:dyDescent="0.2">
      <c r="A1003" s="106">
        <v>43374</v>
      </c>
      <c r="B1003" s="100">
        <v>43221</v>
      </c>
      <c r="C1003" s="98" t="s">
        <v>187</v>
      </c>
      <c r="D1003" s="98">
        <v>-26.85</v>
      </c>
      <c r="E1003" s="98">
        <v>-605</v>
      </c>
      <c r="F1003" s="98" t="s">
        <v>167</v>
      </c>
    </row>
    <row r="1004" spans="1:6" x14ac:dyDescent="0.2">
      <c r="A1004" s="106">
        <v>43374</v>
      </c>
      <c r="B1004" s="100">
        <v>43221</v>
      </c>
      <c r="C1004" s="98" t="s">
        <v>188</v>
      </c>
      <c r="D1004" s="98">
        <v>0</v>
      </c>
      <c r="E1004" s="98">
        <v>-605</v>
      </c>
      <c r="F1004" s="98" t="s">
        <v>167</v>
      </c>
    </row>
    <row r="1005" spans="1:6" x14ac:dyDescent="0.2">
      <c r="A1005" s="106">
        <v>43374</v>
      </c>
      <c r="B1005" s="100">
        <v>43221</v>
      </c>
      <c r="C1005" s="98" t="s">
        <v>168</v>
      </c>
      <c r="D1005" s="98">
        <v>0</v>
      </c>
      <c r="E1005" s="98">
        <v>1376</v>
      </c>
      <c r="F1005" s="98" t="s">
        <v>92</v>
      </c>
    </row>
    <row r="1006" spans="1:6" x14ac:dyDescent="0.2">
      <c r="A1006" s="106">
        <v>43374</v>
      </c>
      <c r="B1006" s="100">
        <v>43344</v>
      </c>
      <c r="C1006" s="98" t="s">
        <v>34</v>
      </c>
      <c r="D1006" s="98">
        <v>-12093.22</v>
      </c>
      <c r="E1006" s="98">
        <v>143556.62</v>
      </c>
      <c r="F1006" s="98" t="s">
        <v>77</v>
      </c>
    </row>
    <row r="1007" spans="1:6" x14ac:dyDescent="0.2">
      <c r="A1007" s="106">
        <v>43374</v>
      </c>
      <c r="B1007" s="100">
        <v>43344</v>
      </c>
      <c r="C1007" s="98" t="s">
        <v>33</v>
      </c>
      <c r="D1007" s="98">
        <v>-545.4</v>
      </c>
      <c r="E1007" s="98">
        <v>6474.38</v>
      </c>
      <c r="F1007" s="98" t="s">
        <v>77</v>
      </c>
    </row>
    <row r="1008" spans="1:6" x14ac:dyDescent="0.2">
      <c r="A1008" s="106">
        <v>43374</v>
      </c>
      <c r="B1008" s="100">
        <v>43313</v>
      </c>
      <c r="C1008" s="98" t="s">
        <v>34</v>
      </c>
      <c r="D1008" s="98">
        <v>-10443.209999999999</v>
      </c>
      <c r="E1008" s="98">
        <v>134059</v>
      </c>
      <c r="F1008" s="98" t="s">
        <v>77</v>
      </c>
    </row>
    <row r="1009" spans="1:6" x14ac:dyDescent="0.2">
      <c r="A1009" s="106">
        <v>43374</v>
      </c>
      <c r="B1009" s="100">
        <v>43313</v>
      </c>
      <c r="C1009" s="98" t="s">
        <v>33</v>
      </c>
      <c r="D1009" s="98">
        <v>-470.98</v>
      </c>
      <c r="E1009" s="98">
        <v>6046.15</v>
      </c>
      <c r="F1009" s="98" t="s">
        <v>77</v>
      </c>
    </row>
    <row r="1010" spans="1:6" x14ac:dyDescent="0.2">
      <c r="A1010" s="106">
        <v>43374</v>
      </c>
      <c r="B1010" s="100">
        <v>43221</v>
      </c>
      <c r="C1010" s="98" t="s">
        <v>168</v>
      </c>
      <c r="D1010" s="98">
        <v>0</v>
      </c>
      <c r="E1010" s="98">
        <v>278260.61</v>
      </c>
      <c r="F1010" s="98" t="s">
        <v>77</v>
      </c>
    </row>
    <row r="1011" spans="1:6" x14ac:dyDescent="0.2">
      <c r="A1011" s="106">
        <v>43374</v>
      </c>
      <c r="B1011" s="100">
        <v>43221</v>
      </c>
      <c r="C1011" s="98" t="s">
        <v>185</v>
      </c>
      <c r="D1011" s="98">
        <v>12349.15</v>
      </c>
      <c r="E1011" s="98">
        <v>278260.61</v>
      </c>
      <c r="F1011" s="98" t="s">
        <v>77</v>
      </c>
    </row>
    <row r="1012" spans="1:6" x14ac:dyDescent="0.2">
      <c r="A1012" s="106">
        <v>43374</v>
      </c>
      <c r="B1012" s="100">
        <v>43221</v>
      </c>
      <c r="C1012" s="98" t="s">
        <v>186</v>
      </c>
      <c r="D1012" s="98">
        <v>556.95000000000005</v>
      </c>
      <c r="E1012" s="98">
        <v>12549.54</v>
      </c>
      <c r="F1012" s="98" t="s">
        <v>77</v>
      </c>
    </row>
    <row r="1013" spans="1:6" x14ac:dyDescent="0.2">
      <c r="A1013" s="106">
        <v>43374</v>
      </c>
      <c r="B1013" s="100">
        <v>43344</v>
      </c>
      <c r="C1013" s="98" t="s">
        <v>36</v>
      </c>
      <c r="D1013" s="98">
        <v>-23.21</v>
      </c>
      <c r="E1013" s="98">
        <v>275.56</v>
      </c>
      <c r="F1013" s="98" t="s">
        <v>101</v>
      </c>
    </row>
    <row r="1014" spans="1:6" x14ac:dyDescent="0.2">
      <c r="A1014" s="106">
        <v>43374</v>
      </c>
      <c r="B1014" s="100">
        <v>43344</v>
      </c>
      <c r="C1014" s="98" t="s">
        <v>35</v>
      </c>
      <c r="D1014" s="98">
        <v>-1.04</v>
      </c>
      <c r="E1014" s="98">
        <v>12.42</v>
      </c>
      <c r="F1014" s="98" t="s">
        <v>101</v>
      </c>
    </row>
    <row r="1015" spans="1:6" x14ac:dyDescent="0.2">
      <c r="A1015" s="106">
        <v>43374</v>
      </c>
      <c r="B1015" s="100">
        <v>43313</v>
      </c>
      <c r="C1015" s="98" t="s">
        <v>36</v>
      </c>
      <c r="D1015" s="98">
        <v>-20.18</v>
      </c>
      <c r="E1015" s="98">
        <v>259</v>
      </c>
      <c r="F1015" s="98" t="s">
        <v>101</v>
      </c>
    </row>
    <row r="1016" spans="1:6" x14ac:dyDescent="0.2">
      <c r="A1016" s="106">
        <v>43374</v>
      </c>
      <c r="B1016" s="100">
        <v>43313</v>
      </c>
      <c r="C1016" s="98" t="s">
        <v>35</v>
      </c>
      <c r="D1016" s="98">
        <v>-0.91</v>
      </c>
      <c r="E1016" s="98">
        <v>11.68</v>
      </c>
      <c r="F1016" s="98" t="s">
        <v>101</v>
      </c>
    </row>
    <row r="1017" spans="1:6" x14ac:dyDescent="0.2">
      <c r="A1017" s="106">
        <v>43344</v>
      </c>
      <c r="B1017" s="100">
        <v>43344</v>
      </c>
      <c r="C1017" s="98" t="s">
        <v>34</v>
      </c>
      <c r="D1017" s="98">
        <v>-26982.15</v>
      </c>
      <c r="E1017" s="98">
        <v>320300.62</v>
      </c>
      <c r="F1017" s="98" t="s">
        <v>76</v>
      </c>
    </row>
    <row r="1018" spans="1:6" x14ac:dyDescent="0.2">
      <c r="A1018" s="106">
        <v>43344</v>
      </c>
      <c r="B1018" s="100">
        <v>43344</v>
      </c>
      <c r="C1018" s="98" t="s">
        <v>33</v>
      </c>
      <c r="D1018" s="98">
        <v>-1217</v>
      </c>
      <c r="E1018" s="98">
        <v>14445.49</v>
      </c>
      <c r="F1018" s="98" t="s">
        <v>76</v>
      </c>
    </row>
    <row r="1019" spans="1:6" x14ac:dyDescent="0.2">
      <c r="A1019" s="106">
        <v>43344</v>
      </c>
      <c r="B1019" s="100">
        <v>43344</v>
      </c>
      <c r="C1019" s="98" t="s">
        <v>34</v>
      </c>
      <c r="D1019" s="98">
        <v>-26175.18</v>
      </c>
      <c r="E1019" s="98">
        <v>310719.92</v>
      </c>
      <c r="F1019" s="98" t="s">
        <v>76</v>
      </c>
    </row>
    <row r="1020" spans="1:6" x14ac:dyDescent="0.2">
      <c r="A1020" s="106">
        <v>43344</v>
      </c>
      <c r="B1020" s="100">
        <v>43344</v>
      </c>
      <c r="C1020" s="98" t="s">
        <v>33</v>
      </c>
      <c r="D1020" s="98">
        <v>-1180.69</v>
      </c>
      <c r="E1020" s="98">
        <v>14013.66</v>
      </c>
      <c r="F1020" s="98" t="s">
        <v>76</v>
      </c>
    </row>
    <row r="1021" spans="1:6" x14ac:dyDescent="0.2">
      <c r="A1021" s="106">
        <v>43344</v>
      </c>
      <c r="B1021" s="100">
        <v>43344</v>
      </c>
      <c r="C1021" s="98" t="s">
        <v>34</v>
      </c>
      <c r="D1021" s="98">
        <v>-23606.17</v>
      </c>
      <c r="E1021" s="98">
        <v>280226.27</v>
      </c>
      <c r="F1021" s="98" t="s">
        <v>76</v>
      </c>
    </row>
    <row r="1022" spans="1:6" x14ac:dyDescent="0.2">
      <c r="A1022" s="106">
        <v>43344</v>
      </c>
      <c r="B1022" s="100">
        <v>43344</v>
      </c>
      <c r="C1022" s="98" t="s">
        <v>36</v>
      </c>
      <c r="D1022" s="98">
        <v>-1.98</v>
      </c>
      <c r="E1022" s="98">
        <v>23.47</v>
      </c>
      <c r="F1022" s="98" t="s">
        <v>101</v>
      </c>
    </row>
    <row r="1023" spans="1:6" x14ac:dyDescent="0.2">
      <c r="A1023" s="106">
        <v>43344</v>
      </c>
      <c r="B1023" s="100">
        <v>43344</v>
      </c>
      <c r="C1023" s="98" t="s">
        <v>35</v>
      </c>
      <c r="D1023" s="98">
        <v>-0.09</v>
      </c>
      <c r="E1023" s="98">
        <v>1.06</v>
      </c>
      <c r="F1023" s="98" t="s">
        <v>101</v>
      </c>
    </row>
    <row r="1024" spans="1:6" x14ac:dyDescent="0.2">
      <c r="A1024" s="106">
        <v>43344</v>
      </c>
      <c r="B1024" s="100">
        <v>43313</v>
      </c>
      <c r="C1024" s="98" t="s">
        <v>36</v>
      </c>
      <c r="D1024" s="98">
        <v>-3.27</v>
      </c>
      <c r="E1024" s="98">
        <v>42</v>
      </c>
      <c r="F1024" s="98" t="s">
        <v>101</v>
      </c>
    </row>
    <row r="1025" spans="1:6" x14ac:dyDescent="0.2">
      <c r="A1025" s="106">
        <v>43344</v>
      </c>
      <c r="B1025" s="100">
        <v>43313</v>
      </c>
      <c r="C1025" s="98" t="s">
        <v>35</v>
      </c>
      <c r="D1025" s="98">
        <v>-0.15</v>
      </c>
      <c r="E1025" s="98">
        <v>1.89</v>
      </c>
      <c r="F1025" s="98" t="s">
        <v>101</v>
      </c>
    </row>
    <row r="1026" spans="1:6" x14ac:dyDescent="0.2">
      <c r="A1026" s="106">
        <v>43344</v>
      </c>
      <c r="B1026" s="100">
        <v>43221</v>
      </c>
      <c r="C1026" s="98" t="s">
        <v>185</v>
      </c>
      <c r="D1026" s="98">
        <v>40.74</v>
      </c>
      <c r="E1026" s="98">
        <v>918</v>
      </c>
      <c r="F1026" s="98" t="s">
        <v>92</v>
      </c>
    </row>
    <row r="1027" spans="1:6" x14ac:dyDescent="0.2">
      <c r="A1027" s="106">
        <v>43344</v>
      </c>
      <c r="B1027" s="100">
        <v>43221</v>
      </c>
      <c r="C1027" s="98" t="s">
        <v>186</v>
      </c>
      <c r="D1027" s="98">
        <v>1.84</v>
      </c>
      <c r="E1027" s="98">
        <v>41.4</v>
      </c>
      <c r="F1027" s="98" t="s">
        <v>92</v>
      </c>
    </row>
    <row r="1028" spans="1:6" x14ac:dyDescent="0.2">
      <c r="A1028" s="106">
        <v>43405</v>
      </c>
      <c r="B1028" s="100">
        <v>43374</v>
      </c>
      <c r="C1028" s="98" t="s">
        <v>34</v>
      </c>
      <c r="D1028" s="98">
        <v>-15941.13</v>
      </c>
      <c r="E1028" s="98">
        <v>178691.01</v>
      </c>
      <c r="F1028" s="98" t="s">
        <v>76</v>
      </c>
    </row>
    <row r="1029" spans="1:6" x14ac:dyDescent="0.2">
      <c r="A1029" s="106">
        <v>43405</v>
      </c>
      <c r="B1029" s="100">
        <v>43374</v>
      </c>
      <c r="C1029" s="98" t="s">
        <v>33</v>
      </c>
      <c r="D1029" s="98">
        <v>-718.9</v>
      </c>
      <c r="E1029" s="98">
        <v>8058.98</v>
      </c>
      <c r="F1029" s="98" t="s">
        <v>76</v>
      </c>
    </row>
    <row r="1030" spans="1:6" x14ac:dyDescent="0.2">
      <c r="A1030" s="106">
        <v>43405</v>
      </c>
      <c r="B1030" s="100">
        <v>43221</v>
      </c>
      <c r="C1030" s="98" t="s">
        <v>168</v>
      </c>
      <c r="D1030" s="98">
        <v>0</v>
      </c>
      <c r="E1030" s="98">
        <v>230821.7</v>
      </c>
      <c r="F1030" s="98" t="s">
        <v>76</v>
      </c>
    </row>
    <row r="1031" spans="1:6" x14ac:dyDescent="0.2">
      <c r="A1031" s="106">
        <v>43344</v>
      </c>
      <c r="B1031" s="100">
        <v>43344</v>
      </c>
      <c r="C1031" s="98" t="s">
        <v>34</v>
      </c>
      <c r="D1031" s="98">
        <v>-70.260000000000005</v>
      </c>
      <c r="E1031" s="98">
        <v>834</v>
      </c>
      <c r="F1031" s="98" t="s">
        <v>92</v>
      </c>
    </row>
    <row r="1032" spans="1:6" x14ac:dyDescent="0.2">
      <c r="A1032" s="106">
        <v>43344</v>
      </c>
      <c r="B1032" s="100">
        <v>43344</v>
      </c>
      <c r="C1032" s="98" t="s">
        <v>33</v>
      </c>
      <c r="D1032" s="98">
        <v>-3.17</v>
      </c>
      <c r="E1032" s="98">
        <v>37.61</v>
      </c>
      <c r="F1032" s="98" t="s">
        <v>92</v>
      </c>
    </row>
    <row r="1033" spans="1:6" x14ac:dyDescent="0.2">
      <c r="A1033" s="106">
        <v>43344</v>
      </c>
      <c r="B1033" s="100">
        <v>43344</v>
      </c>
      <c r="C1033" s="98" t="s">
        <v>34</v>
      </c>
      <c r="D1033" s="98">
        <v>-2147.37</v>
      </c>
      <c r="E1033" s="98">
        <v>25491.040000000001</v>
      </c>
      <c r="F1033" s="98" t="s">
        <v>77</v>
      </c>
    </row>
    <row r="1034" spans="1:6" x14ac:dyDescent="0.2">
      <c r="A1034" s="106">
        <v>43344</v>
      </c>
      <c r="B1034" s="100">
        <v>43344</v>
      </c>
      <c r="C1034" s="98" t="s">
        <v>33</v>
      </c>
      <c r="D1034" s="98">
        <v>-96.85</v>
      </c>
      <c r="E1034" s="98">
        <v>1149.6500000000001</v>
      </c>
      <c r="F1034" s="98" t="s">
        <v>77</v>
      </c>
    </row>
    <row r="1035" spans="1:6" x14ac:dyDescent="0.2">
      <c r="A1035" s="106">
        <v>43344</v>
      </c>
      <c r="B1035" s="100">
        <v>43344</v>
      </c>
      <c r="C1035" s="98" t="s">
        <v>36</v>
      </c>
      <c r="D1035" s="98">
        <v>-9.31</v>
      </c>
      <c r="E1035" s="98">
        <v>110.48</v>
      </c>
      <c r="F1035" s="98" t="s">
        <v>101</v>
      </c>
    </row>
    <row r="1036" spans="1:6" x14ac:dyDescent="0.2">
      <c r="A1036" s="106">
        <v>43344</v>
      </c>
      <c r="B1036" s="100">
        <v>43344</v>
      </c>
      <c r="C1036" s="98" t="s">
        <v>35</v>
      </c>
      <c r="D1036" s="98">
        <v>-0.42</v>
      </c>
      <c r="E1036" s="98">
        <v>4.9800000000000004</v>
      </c>
      <c r="F1036" s="98" t="s">
        <v>101</v>
      </c>
    </row>
    <row r="1037" spans="1:6" x14ac:dyDescent="0.2">
      <c r="A1037" s="106">
        <v>43344</v>
      </c>
      <c r="B1037" s="100">
        <v>43313</v>
      </c>
      <c r="C1037" s="98" t="s">
        <v>36</v>
      </c>
      <c r="D1037" s="98">
        <v>-15.74</v>
      </c>
      <c r="E1037" s="98">
        <v>202</v>
      </c>
      <c r="F1037" s="98" t="s">
        <v>101</v>
      </c>
    </row>
    <row r="1038" spans="1:6" x14ac:dyDescent="0.2">
      <c r="A1038" s="106">
        <v>43344</v>
      </c>
      <c r="B1038" s="100">
        <v>43313</v>
      </c>
      <c r="C1038" s="98" t="s">
        <v>35</v>
      </c>
      <c r="D1038" s="98">
        <v>-0.71</v>
      </c>
      <c r="E1038" s="98">
        <v>9.11</v>
      </c>
      <c r="F1038" s="98" t="s">
        <v>101</v>
      </c>
    </row>
    <row r="1039" spans="1:6" x14ac:dyDescent="0.2">
      <c r="A1039" s="106">
        <v>43344</v>
      </c>
      <c r="B1039" s="100">
        <v>43344</v>
      </c>
      <c r="C1039" s="98" t="s">
        <v>36</v>
      </c>
      <c r="D1039" s="98">
        <v>-39.340000000000003</v>
      </c>
      <c r="E1039" s="98">
        <v>466.91</v>
      </c>
      <c r="F1039" s="98" t="s">
        <v>101</v>
      </c>
    </row>
    <row r="1040" spans="1:6" x14ac:dyDescent="0.2">
      <c r="A1040" s="106">
        <v>43344</v>
      </c>
      <c r="B1040" s="100">
        <v>43344</v>
      </c>
      <c r="C1040" s="98" t="s">
        <v>35</v>
      </c>
      <c r="D1040" s="98">
        <v>-1.76</v>
      </c>
      <c r="E1040" s="98">
        <v>21.05</v>
      </c>
      <c r="F1040" s="98" t="s">
        <v>101</v>
      </c>
    </row>
    <row r="1041" spans="1:6" x14ac:dyDescent="0.2">
      <c r="A1041" s="106">
        <v>43344</v>
      </c>
      <c r="B1041" s="100">
        <v>43313</v>
      </c>
      <c r="C1041" s="98" t="s">
        <v>36</v>
      </c>
      <c r="D1041" s="98">
        <v>-65.989999999999995</v>
      </c>
      <c r="E1041" s="98">
        <v>847</v>
      </c>
      <c r="F1041" s="98" t="s">
        <v>101</v>
      </c>
    </row>
    <row r="1042" spans="1:6" x14ac:dyDescent="0.2">
      <c r="A1042" s="106">
        <v>43344</v>
      </c>
      <c r="B1042" s="100">
        <v>43313</v>
      </c>
      <c r="C1042" s="98" t="s">
        <v>35</v>
      </c>
      <c r="D1042" s="98">
        <v>-2.97</v>
      </c>
      <c r="E1042" s="98">
        <v>38.19</v>
      </c>
      <c r="F1042" s="98" t="s">
        <v>101</v>
      </c>
    </row>
    <row r="1043" spans="1:6" x14ac:dyDescent="0.2">
      <c r="A1043" s="106">
        <v>43344</v>
      </c>
      <c r="B1043" s="100">
        <v>43344</v>
      </c>
      <c r="C1043" s="98" t="s">
        <v>34</v>
      </c>
      <c r="D1043" s="98">
        <v>-3849.04</v>
      </c>
      <c r="E1043" s="98">
        <v>45690.74</v>
      </c>
      <c r="F1043" s="98" t="s">
        <v>77</v>
      </c>
    </row>
    <row r="1044" spans="1:6" x14ac:dyDescent="0.2">
      <c r="A1044" s="106">
        <v>43344</v>
      </c>
      <c r="B1044" s="100">
        <v>43344</v>
      </c>
      <c r="C1044" s="98" t="s">
        <v>33</v>
      </c>
      <c r="D1044" s="98">
        <v>-173.53</v>
      </c>
      <c r="E1044" s="98">
        <v>2060.6999999999998</v>
      </c>
      <c r="F1044" s="98" t="s">
        <v>77</v>
      </c>
    </row>
    <row r="1045" spans="1:6" x14ac:dyDescent="0.2">
      <c r="A1045" s="106">
        <v>43344</v>
      </c>
      <c r="B1045" s="100">
        <v>43313</v>
      </c>
      <c r="C1045" s="98" t="s">
        <v>34</v>
      </c>
      <c r="D1045" s="98">
        <v>-6471.29</v>
      </c>
      <c r="E1045" s="98">
        <v>83072</v>
      </c>
      <c r="F1045" s="98" t="s">
        <v>77</v>
      </c>
    </row>
    <row r="1046" spans="1:6" x14ac:dyDescent="0.2">
      <c r="A1046" s="106">
        <v>43344</v>
      </c>
      <c r="B1046" s="100">
        <v>43313</v>
      </c>
      <c r="C1046" s="98" t="s">
        <v>33</v>
      </c>
      <c r="D1046" s="98">
        <v>-291.83999999999997</v>
      </c>
      <c r="E1046" s="98">
        <v>3746.56</v>
      </c>
      <c r="F1046" s="98" t="s">
        <v>77</v>
      </c>
    </row>
    <row r="1047" spans="1:6" x14ac:dyDescent="0.2">
      <c r="A1047" s="106">
        <v>43344</v>
      </c>
      <c r="B1047" s="100">
        <v>43221</v>
      </c>
      <c r="C1047" s="98" t="s">
        <v>185</v>
      </c>
      <c r="D1047" s="98">
        <v>5714.47</v>
      </c>
      <c r="E1047" s="98">
        <v>128762.74</v>
      </c>
      <c r="F1047" s="98" t="s">
        <v>77</v>
      </c>
    </row>
    <row r="1048" spans="1:6" x14ac:dyDescent="0.2">
      <c r="A1048" s="106">
        <v>43344</v>
      </c>
      <c r="B1048" s="100">
        <v>43221</v>
      </c>
      <c r="C1048" s="98" t="s">
        <v>186</v>
      </c>
      <c r="D1048" s="98">
        <v>257.73</v>
      </c>
      <c r="E1048" s="98">
        <v>5807.21</v>
      </c>
      <c r="F1048" s="98" t="s">
        <v>77</v>
      </c>
    </row>
    <row r="1049" spans="1:6" x14ac:dyDescent="0.2">
      <c r="A1049" s="106">
        <v>43344</v>
      </c>
      <c r="B1049" s="100">
        <v>43221</v>
      </c>
      <c r="C1049" s="98" t="s">
        <v>168</v>
      </c>
      <c r="D1049" s="98">
        <v>0</v>
      </c>
      <c r="E1049" s="98">
        <v>128762.74</v>
      </c>
      <c r="F1049" s="98" t="s">
        <v>77</v>
      </c>
    </row>
    <row r="1050" spans="1:6" x14ac:dyDescent="0.2">
      <c r="A1050" s="106">
        <v>43344</v>
      </c>
      <c r="B1050" s="100">
        <v>43344</v>
      </c>
      <c r="C1050" s="98" t="s">
        <v>34</v>
      </c>
      <c r="D1050" s="98">
        <v>-27.46</v>
      </c>
      <c r="E1050" s="98">
        <v>326</v>
      </c>
      <c r="F1050" s="98" t="s">
        <v>92</v>
      </c>
    </row>
    <row r="1051" spans="1:6" x14ac:dyDescent="0.2">
      <c r="A1051" s="106">
        <v>43344</v>
      </c>
      <c r="B1051" s="100">
        <v>43344</v>
      </c>
      <c r="C1051" s="98" t="s">
        <v>33</v>
      </c>
      <c r="D1051" s="98">
        <v>-1.24</v>
      </c>
      <c r="E1051" s="98">
        <v>14.7</v>
      </c>
      <c r="F1051" s="98" t="s">
        <v>92</v>
      </c>
    </row>
    <row r="1052" spans="1:6" x14ac:dyDescent="0.2">
      <c r="A1052" s="106">
        <v>43344</v>
      </c>
      <c r="B1052" s="100">
        <v>43313</v>
      </c>
      <c r="C1052" s="98" t="s">
        <v>33</v>
      </c>
      <c r="D1052" s="98">
        <v>-2.08</v>
      </c>
      <c r="E1052" s="98">
        <v>26.7</v>
      </c>
      <c r="F1052" s="98" t="s">
        <v>92</v>
      </c>
    </row>
    <row r="1053" spans="1:6" x14ac:dyDescent="0.2">
      <c r="A1053" s="106">
        <v>43344</v>
      </c>
      <c r="B1053" s="100">
        <v>43313</v>
      </c>
      <c r="C1053" s="98" t="s">
        <v>34</v>
      </c>
      <c r="D1053" s="98">
        <v>-46.12</v>
      </c>
      <c r="E1053" s="98">
        <v>592</v>
      </c>
      <c r="F1053" s="98" t="s">
        <v>92</v>
      </c>
    </row>
    <row r="1054" spans="1:6" x14ac:dyDescent="0.2">
      <c r="A1054" s="106">
        <v>43344</v>
      </c>
      <c r="B1054" s="100">
        <v>43221</v>
      </c>
      <c r="C1054" s="98" t="s">
        <v>168</v>
      </c>
      <c r="D1054" s="98">
        <v>0</v>
      </c>
      <c r="E1054" s="98">
        <v>918</v>
      </c>
      <c r="F1054" s="98" t="s">
        <v>92</v>
      </c>
    </row>
    <row r="1055" spans="1:6" x14ac:dyDescent="0.2">
      <c r="A1055" s="106">
        <v>43374</v>
      </c>
      <c r="B1055" s="100">
        <v>43313</v>
      </c>
      <c r="C1055" s="98" t="s">
        <v>34</v>
      </c>
      <c r="D1055" s="98">
        <v>-41.99</v>
      </c>
      <c r="E1055" s="98">
        <v>539</v>
      </c>
      <c r="F1055" s="98" t="s">
        <v>92</v>
      </c>
    </row>
    <row r="1056" spans="1:6" x14ac:dyDescent="0.2">
      <c r="A1056" s="106">
        <v>43374</v>
      </c>
      <c r="B1056" s="100">
        <v>43313</v>
      </c>
      <c r="C1056" s="98" t="s">
        <v>33</v>
      </c>
      <c r="D1056" s="98">
        <v>-1.89</v>
      </c>
      <c r="E1056" s="98">
        <v>24.31</v>
      </c>
      <c r="F1056" s="98" t="s">
        <v>92</v>
      </c>
    </row>
    <row r="1057" spans="1:6" x14ac:dyDescent="0.2">
      <c r="A1057" s="106">
        <v>43374</v>
      </c>
      <c r="B1057" s="100">
        <v>43282</v>
      </c>
      <c r="C1057" s="98" t="s">
        <v>34</v>
      </c>
      <c r="D1057" s="98">
        <v>-15.56</v>
      </c>
      <c r="E1057" s="98">
        <v>183</v>
      </c>
      <c r="F1057" s="98" t="s">
        <v>92</v>
      </c>
    </row>
    <row r="1058" spans="1:6" x14ac:dyDescent="0.2">
      <c r="A1058" s="106">
        <v>43374</v>
      </c>
      <c r="B1058" s="100">
        <v>43282</v>
      </c>
      <c r="C1058" s="98" t="s">
        <v>33</v>
      </c>
      <c r="D1058" s="98">
        <v>-0.7</v>
      </c>
      <c r="E1058" s="98">
        <v>8.25</v>
      </c>
      <c r="F1058" s="98" t="s">
        <v>92</v>
      </c>
    </row>
    <row r="1059" spans="1:6" x14ac:dyDescent="0.2">
      <c r="A1059" s="106">
        <v>43374</v>
      </c>
      <c r="B1059" s="100">
        <v>43221</v>
      </c>
      <c r="C1059" s="98" t="s">
        <v>168</v>
      </c>
      <c r="D1059" s="98">
        <v>0</v>
      </c>
      <c r="E1059" s="98">
        <v>722</v>
      </c>
      <c r="F1059" s="98" t="s">
        <v>92</v>
      </c>
    </row>
    <row r="1060" spans="1:6" x14ac:dyDescent="0.2">
      <c r="A1060" s="106">
        <v>43374</v>
      </c>
      <c r="B1060" s="100">
        <v>43221</v>
      </c>
      <c r="C1060" s="98" t="s">
        <v>185</v>
      </c>
      <c r="D1060" s="98">
        <v>32.04</v>
      </c>
      <c r="E1060" s="98">
        <v>722</v>
      </c>
      <c r="F1060" s="98" t="s">
        <v>92</v>
      </c>
    </row>
    <row r="1061" spans="1:6" x14ac:dyDescent="0.2">
      <c r="A1061" s="106">
        <v>43374</v>
      </c>
      <c r="B1061" s="100">
        <v>43221</v>
      </c>
      <c r="C1061" s="98" t="s">
        <v>186</v>
      </c>
      <c r="D1061" s="98">
        <v>1.45</v>
      </c>
      <c r="E1061" s="98">
        <v>32.56</v>
      </c>
      <c r="F1061" s="98" t="s">
        <v>92</v>
      </c>
    </row>
    <row r="1062" spans="1:6" x14ac:dyDescent="0.2">
      <c r="A1062" s="106">
        <v>43374</v>
      </c>
      <c r="B1062" s="100">
        <v>43344</v>
      </c>
      <c r="C1062" s="98" t="s">
        <v>34</v>
      </c>
      <c r="D1062" s="98">
        <v>-12154.69</v>
      </c>
      <c r="E1062" s="98">
        <v>144286.15</v>
      </c>
      <c r="F1062" s="98" t="s">
        <v>76</v>
      </c>
    </row>
    <row r="1063" spans="1:6" x14ac:dyDescent="0.2">
      <c r="A1063" s="106">
        <v>43374</v>
      </c>
      <c r="B1063" s="100">
        <v>43344</v>
      </c>
      <c r="C1063" s="98" t="s">
        <v>33</v>
      </c>
      <c r="D1063" s="98">
        <v>-548.19000000000005</v>
      </c>
      <c r="E1063" s="98">
        <v>6507.29</v>
      </c>
      <c r="F1063" s="98" t="s">
        <v>76</v>
      </c>
    </row>
    <row r="1064" spans="1:6" x14ac:dyDescent="0.2">
      <c r="A1064" s="106">
        <v>43374</v>
      </c>
      <c r="B1064" s="100">
        <v>43313</v>
      </c>
      <c r="C1064" s="98" t="s">
        <v>34</v>
      </c>
      <c r="D1064" s="98">
        <v>-55.3</v>
      </c>
      <c r="E1064" s="98">
        <v>710</v>
      </c>
      <c r="F1064" s="98" t="s">
        <v>76</v>
      </c>
    </row>
    <row r="1065" spans="1:6" x14ac:dyDescent="0.2">
      <c r="A1065" s="106">
        <v>43374</v>
      </c>
      <c r="B1065" s="100">
        <v>43313</v>
      </c>
      <c r="C1065" s="98" t="s">
        <v>33</v>
      </c>
      <c r="D1065" s="98">
        <v>-2.5</v>
      </c>
      <c r="E1065" s="98">
        <v>32.03</v>
      </c>
      <c r="F1065" s="98" t="s">
        <v>76</v>
      </c>
    </row>
    <row r="1066" spans="1:6" x14ac:dyDescent="0.2">
      <c r="A1066" s="106">
        <v>43374</v>
      </c>
      <c r="B1066" s="100">
        <v>43221</v>
      </c>
      <c r="C1066" s="98" t="s">
        <v>168</v>
      </c>
      <c r="D1066" s="98">
        <v>0</v>
      </c>
      <c r="E1066" s="98">
        <v>197216.37</v>
      </c>
      <c r="F1066" s="98" t="s">
        <v>76</v>
      </c>
    </row>
    <row r="1067" spans="1:6" x14ac:dyDescent="0.2">
      <c r="A1067" s="106">
        <v>43374</v>
      </c>
      <c r="B1067" s="100">
        <v>43221</v>
      </c>
      <c r="C1067" s="98" t="s">
        <v>185</v>
      </c>
      <c r="D1067" s="98">
        <v>8752.44</v>
      </c>
      <c r="E1067" s="98">
        <v>197216.37</v>
      </c>
      <c r="F1067" s="98" t="s">
        <v>76</v>
      </c>
    </row>
    <row r="1068" spans="1:6" x14ac:dyDescent="0.2">
      <c r="A1068" s="106">
        <v>43374</v>
      </c>
      <c r="B1068" s="100">
        <v>43221</v>
      </c>
      <c r="C1068" s="98" t="s">
        <v>186</v>
      </c>
      <c r="D1068" s="98">
        <v>394.74</v>
      </c>
      <c r="E1068" s="98">
        <v>8894.41</v>
      </c>
      <c r="F1068" s="98" t="s">
        <v>76</v>
      </c>
    </row>
    <row r="1069" spans="1:6" x14ac:dyDescent="0.2">
      <c r="A1069" s="106">
        <v>43374</v>
      </c>
      <c r="B1069" s="100">
        <v>43282</v>
      </c>
      <c r="C1069" s="98" t="s">
        <v>34</v>
      </c>
      <c r="D1069" s="98">
        <v>-24.82</v>
      </c>
      <c r="E1069" s="98">
        <v>291.95999999999998</v>
      </c>
      <c r="F1069" s="98" t="s">
        <v>76</v>
      </c>
    </row>
    <row r="1070" spans="1:6" x14ac:dyDescent="0.2">
      <c r="A1070" s="106">
        <v>43374</v>
      </c>
      <c r="B1070" s="100">
        <v>43282</v>
      </c>
      <c r="C1070" s="98" t="s">
        <v>33</v>
      </c>
      <c r="D1070" s="98">
        <v>-1.1200000000000001</v>
      </c>
      <c r="E1070" s="98">
        <v>13.17</v>
      </c>
      <c r="F1070" s="98" t="s">
        <v>76</v>
      </c>
    </row>
    <row r="1071" spans="1:6" x14ac:dyDescent="0.2">
      <c r="A1071" s="106">
        <v>43374</v>
      </c>
      <c r="B1071" s="100">
        <v>43344</v>
      </c>
      <c r="C1071" s="98" t="s">
        <v>34</v>
      </c>
      <c r="D1071" s="98">
        <v>-42.12</v>
      </c>
      <c r="E1071" s="98">
        <v>500</v>
      </c>
      <c r="F1071" s="98" t="s">
        <v>92</v>
      </c>
    </row>
    <row r="1072" spans="1:6" x14ac:dyDescent="0.2">
      <c r="A1072" s="106">
        <v>43374</v>
      </c>
      <c r="B1072" s="100">
        <v>43344</v>
      </c>
      <c r="C1072" s="98" t="s">
        <v>33</v>
      </c>
      <c r="D1072" s="98">
        <v>-1.9</v>
      </c>
      <c r="E1072" s="98">
        <v>22.55</v>
      </c>
      <c r="F1072" s="98" t="s">
        <v>92</v>
      </c>
    </row>
    <row r="1073" spans="1:6" x14ac:dyDescent="0.2">
      <c r="A1073" s="106">
        <v>43374</v>
      </c>
      <c r="B1073" s="100">
        <v>43313</v>
      </c>
      <c r="C1073" s="98" t="s">
        <v>34</v>
      </c>
      <c r="D1073" s="98">
        <v>-21.27</v>
      </c>
      <c r="E1073" s="98">
        <v>273</v>
      </c>
      <c r="F1073" s="98" t="s">
        <v>92</v>
      </c>
    </row>
    <row r="1074" spans="1:6" x14ac:dyDescent="0.2">
      <c r="A1074" s="106">
        <v>43374</v>
      </c>
      <c r="B1074" s="100">
        <v>43313</v>
      </c>
      <c r="C1074" s="98" t="s">
        <v>34</v>
      </c>
      <c r="D1074" s="98">
        <v>-636.98</v>
      </c>
      <c r="E1074" s="98">
        <v>8177</v>
      </c>
      <c r="F1074" s="98" t="s">
        <v>77</v>
      </c>
    </row>
    <row r="1075" spans="1:6" x14ac:dyDescent="0.2">
      <c r="A1075" s="106">
        <v>43374</v>
      </c>
      <c r="B1075" s="100">
        <v>43313</v>
      </c>
      <c r="C1075" s="98" t="s">
        <v>33</v>
      </c>
      <c r="D1075" s="98">
        <v>-28.73</v>
      </c>
      <c r="E1075" s="98">
        <v>368.78</v>
      </c>
      <c r="F1075" s="98" t="s">
        <v>77</v>
      </c>
    </row>
    <row r="1076" spans="1:6" x14ac:dyDescent="0.2">
      <c r="A1076" s="106">
        <v>43374</v>
      </c>
      <c r="B1076" s="100">
        <v>43344</v>
      </c>
      <c r="C1076" s="98" t="s">
        <v>34</v>
      </c>
      <c r="D1076" s="98">
        <v>-90.98</v>
      </c>
      <c r="E1076" s="98">
        <v>1080</v>
      </c>
      <c r="F1076" s="98" t="s">
        <v>100</v>
      </c>
    </row>
    <row r="1077" spans="1:6" x14ac:dyDescent="0.2">
      <c r="A1077" s="106">
        <v>43374</v>
      </c>
      <c r="B1077" s="100">
        <v>43344</v>
      </c>
      <c r="C1077" s="98" t="s">
        <v>33</v>
      </c>
      <c r="D1077" s="98">
        <v>-4.0999999999999996</v>
      </c>
      <c r="E1077" s="98">
        <v>48.71</v>
      </c>
      <c r="F1077" s="98" t="s">
        <v>100</v>
      </c>
    </row>
    <row r="1078" spans="1:6" x14ac:dyDescent="0.2">
      <c r="A1078" s="106">
        <v>43374</v>
      </c>
      <c r="B1078" s="100">
        <v>43221</v>
      </c>
      <c r="C1078" s="98" t="s">
        <v>185</v>
      </c>
      <c r="D1078" s="98">
        <v>47.93</v>
      </c>
      <c r="E1078" s="98">
        <v>1080</v>
      </c>
      <c r="F1078" s="98" t="s">
        <v>100</v>
      </c>
    </row>
    <row r="1079" spans="1:6" x14ac:dyDescent="0.2">
      <c r="A1079" s="106">
        <v>43374</v>
      </c>
      <c r="B1079" s="100">
        <v>43221</v>
      </c>
      <c r="C1079" s="98" t="s">
        <v>186</v>
      </c>
      <c r="D1079" s="98">
        <v>2.16</v>
      </c>
      <c r="E1079" s="98">
        <v>48.71</v>
      </c>
      <c r="F1079" s="98" t="s">
        <v>100</v>
      </c>
    </row>
    <row r="1080" spans="1:6" x14ac:dyDescent="0.2">
      <c r="A1080" s="106">
        <v>43374</v>
      </c>
      <c r="B1080" s="100">
        <v>43344</v>
      </c>
      <c r="C1080" s="98" t="s">
        <v>36</v>
      </c>
      <c r="D1080" s="98">
        <v>-9.1</v>
      </c>
      <c r="E1080" s="98">
        <v>108</v>
      </c>
      <c r="F1080" s="98" t="s">
        <v>102</v>
      </c>
    </row>
    <row r="1081" spans="1:6" x14ac:dyDescent="0.2">
      <c r="A1081" s="106">
        <v>43374</v>
      </c>
      <c r="B1081" s="100">
        <v>43344</v>
      </c>
      <c r="C1081" s="98" t="s">
        <v>35</v>
      </c>
      <c r="D1081" s="98">
        <v>-0.41</v>
      </c>
      <c r="E1081" s="98">
        <v>4.87</v>
      </c>
      <c r="F1081" s="98" t="s">
        <v>102</v>
      </c>
    </row>
    <row r="1082" spans="1:6" x14ac:dyDescent="0.2">
      <c r="A1082" s="106">
        <v>43374</v>
      </c>
      <c r="B1082" s="100">
        <v>43344</v>
      </c>
      <c r="C1082" s="98" t="s">
        <v>34</v>
      </c>
      <c r="D1082" s="98">
        <v>-3204.49</v>
      </c>
      <c r="E1082" s="98">
        <v>38040</v>
      </c>
      <c r="F1082" s="98" t="s">
        <v>86</v>
      </c>
    </row>
    <row r="1083" spans="1:6" x14ac:dyDescent="0.2">
      <c r="A1083" s="106">
        <v>43374</v>
      </c>
      <c r="B1083" s="100">
        <v>43344</v>
      </c>
      <c r="C1083" s="98" t="s">
        <v>33</v>
      </c>
      <c r="D1083" s="98">
        <v>-144.52000000000001</v>
      </c>
      <c r="E1083" s="98">
        <v>1715.61</v>
      </c>
      <c r="F1083" s="98" t="s">
        <v>86</v>
      </c>
    </row>
    <row r="1084" spans="1:6" x14ac:dyDescent="0.2">
      <c r="A1084" s="106">
        <v>43374</v>
      </c>
      <c r="B1084" s="100">
        <v>43313</v>
      </c>
      <c r="C1084" s="98" t="s">
        <v>34</v>
      </c>
      <c r="D1084" s="98">
        <v>-245.72</v>
      </c>
      <c r="E1084" s="98">
        <v>3154.26</v>
      </c>
      <c r="F1084" s="98" t="s">
        <v>77</v>
      </c>
    </row>
    <row r="1085" spans="1:6" x14ac:dyDescent="0.2">
      <c r="A1085" s="106">
        <v>43374</v>
      </c>
      <c r="B1085" s="100">
        <v>43313</v>
      </c>
      <c r="C1085" s="98" t="s">
        <v>33</v>
      </c>
      <c r="D1085" s="98">
        <v>-11.08</v>
      </c>
      <c r="E1085" s="98">
        <v>142.26</v>
      </c>
      <c r="F1085" s="98" t="s">
        <v>77</v>
      </c>
    </row>
    <row r="1086" spans="1:6" x14ac:dyDescent="0.2">
      <c r="A1086" s="106">
        <v>43374</v>
      </c>
      <c r="B1086" s="100">
        <v>43221</v>
      </c>
      <c r="C1086" s="98" t="s">
        <v>168</v>
      </c>
      <c r="D1086" s="98">
        <v>0</v>
      </c>
      <c r="E1086" s="98">
        <v>515310.3</v>
      </c>
      <c r="F1086" s="98" t="s">
        <v>77</v>
      </c>
    </row>
    <row r="1087" spans="1:6" x14ac:dyDescent="0.2">
      <c r="A1087" s="106">
        <v>43374</v>
      </c>
      <c r="B1087" s="100">
        <v>43221</v>
      </c>
      <c r="C1087" s="98" t="s">
        <v>185</v>
      </c>
      <c r="D1087" s="98">
        <v>22869.5</v>
      </c>
      <c r="E1087" s="98">
        <v>515310.3</v>
      </c>
      <c r="F1087" s="98" t="s">
        <v>77</v>
      </c>
    </row>
    <row r="1088" spans="1:6" x14ac:dyDescent="0.2">
      <c r="A1088" s="106">
        <v>43374</v>
      </c>
      <c r="B1088" s="100">
        <v>43221</v>
      </c>
      <c r="C1088" s="98" t="s">
        <v>186</v>
      </c>
      <c r="D1088" s="98">
        <v>1031.4000000000001</v>
      </c>
      <c r="E1088" s="98">
        <v>23240.51</v>
      </c>
      <c r="F1088" s="98" t="s">
        <v>77</v>
      </c>
    </row>
    <row r="1089" spans="1:6" x14ac:dyDescent="0.2">
      <c r="A1089" s="106">
        <v>43374</v>
      </c>
      <c r="B1089" s="100">
        <v>43344</v>
      </c>
      <c r="C1089" s="98" t="s">
        <v>34</v>
      </c>
      <c r="D1089" s="98">
        <v>-27855.86</v>
      </c>
      <c r="E1089" s="98">
        <v>330670.5</v>
      </c>
      <c r="F1089" s="98" t="s">
        <v>76</v>
      </c>
    </row>
    <row r="1090" spans="1:6" x14ac:dyDescent="0.2">
      <c r="A1090" s="106">
        <v>43374</v>
      </c>
      <c r="B1090" s="100">
        <v>43344</v>
      </c>
      <c r="C1090" s="98" t="s">
        <v>33</v>
      </c>
      <c r="D1090" s="98">
        <v>-1256.3699999999999</v>
      </c>
      <c r="E1090" s="98">
        <v>14913.21</v>
      </c>
      <c r="F1090" s="98" t="s">
        <v>76</v>
      </c>
    </row>
    <row r="1091" spans="1:6" x14ac:dyDescent="0.2">
      <c r="A1091" s="106">
        <v>43374</v>
      </c>
      <c r="B1091" s="100">
        <v>43313</v>
      </c>
      <c r="C1091" s="98" t="s">
        <v>34</v>
      </c>
      <c r="D1091" s="98">
        <v>-2741.9</v>
      </c>
      <c r="E1091" s="98">
        <v>35197</v>
      </c>
      <c r="F1091" s="98" t="s">
        <v>76</v>
      </c>
    </row>
    <row r="1092" spans="1:6" x14ac:dyDescent="0.2">
      <c r="A1092" s="106">
        <v>43374</v>
      </c>
      <c r="B1092" s="100">
        <v>43313</v>
      </c>
      <c r="C1092" s="98" t="s">
        <v>33</v>
      </c>
      <c r="D1092" s="98">
        <v>-123.83</v>
      </c>
      <c r="E1092" s="98">
        <v>1587.35</v>
      </c>
      <c r="F1092" s="98" t="s">
        <v>76</v>
      </c>
    </row>
    <row r="1093" spans="1:6" x14ac:dyDescent="0.2">
      <c r="A1093" s="106">
        <v>43374</v>
      </c>
      <c r="B1093" s="100">
        <v>43344</v>
      </c>
      <c r="C1093" s="98" t="s">
        <v>34</v>
      </c>
      <c r="D1093" s="98">
        <v>-21711.200000000001</v>
      </c>
      <c r="E1093" s="98">
        <v>257730.1</v>
      </c>
      <c r="F1093" s="98" t="s">
        <v>75</v>
      </c>
    </row>
    <row r="1094" spans="1:6" x14ac:dyDescent="0.2">
      <c r="A1094" s="106">
        <v>43374</v>
      </c>
      <c r="B1094" s="100">
        <v>43344</v>
      </c>
      <c r="C1094" s="98" t="s">
        <v>33</v>
      </c>
      <c r="D1094" s="98">
        <v>-979.18</v>
      </c>
      <c r="E1094" s="98">
        <v>11623.64</v>
      </c>
      <c r="F1094" s="98" t="s">
        <v>75</v>
      </c>
    </row>
    <row r="1095" spans="1:6" x14ac:dyDescent="0.2">
      <c r="A1095" s="106">
        <v>43374</v>
      </c>
      <c r="B1095" s="100">
        <v>43313</v>
      </c>
      <c r="C1095" s="98" t="s">
        <v>34</v>
      </c>
      <c r="D1095" s="98">
        <v>-639.24</v>
      </c>
      <c r="E1095" s="98">
        <v>8206</v>
      </c>
      <c r="F1095" s="98" t="s">
        <v>75</v>
      </c>
    </row>
    <row r="1096" spans="1:6" x14ac:dyDescent="0.2">
      <c r="A1096" s="106">
        <v>43374</v>
      </c>
      <c r="B1096" s="100">
        <v>43313</v>
      </c>
      <c r="C1096" s="98" t="s">
        <v>33</v>
      </c>
      <c r="D1096" s="98">
        <v>-28.83</v>
      </c>
      <c r="E1096" s="98">
        <v>370.09</v>
      </c>
      <c r="F1096" s="98" t="s">
        <v>75</v>
      </c>
    </row>
    <row r="1097" spans="1:6" x14ac:dyDescent="0.2">
      <c r="A1097" s="106">
        <v>43374</v>
      </c>
      <c r="B1097" s="100">
        <v>43221</v>
      </c>
      <c r="C1097" s="98" t="s">
        <v>185</v>
      </c>
      <c r="D1097" s="98">
        <v>67.680000000000007</v>
      </c>
      <c r="E1097" s="98">
        <v>1525</v>
      </c>
      <c r="F1097" s="98" t="s">
        <v>92</v>
      </c>
    </row>
    <row r="1098" spans="1:6" x14ac:dyDescent="0.2">
      <c r="A1098" s="106">
        <v>43374</v>
      </c>
      <c r="B1098" s="100">
        <v>43221</v>
      </c>
      <c r="C1098" s="98" t="s">
        <v>186</v>
      </c>
      <c r="D1098" s="98">
        <v>3.06</v>
      </c>
      <c r="E1098" s="98">
        <v>68.78</v>
      </c>
      <c r="F1098" s="98" t="s">
        <v>92</v>
      </c>
    </row>
    <row r="1099" spans="1:6" x14ac:dyDescent="0.2">
      <c r="A1099" s="106">
        <v>43374</v>
      </c>
      <c r="B1099" s="100">
        <v>43344</v>
      </c>
      <c r="C1099" s="98" t="s">
        <v>34</v>
      </c>
      <c r="D1099" s="98">
        <v>-1883.1</v>
      </c>
      <c r="E1099" s="98">
        <v>22353.97</v>
      </c>
      <c r="F1099" s="98" t="s">
        <v>76</v>
      </c>
    </row>
    <row r="1100" spans="1:6" x14ac:dyDescent="0.2">
      <c r="A1100" s="106">
        <v>43374</v>
      </c>
      <c r="B1100" s="100">
        <v>43344</v>
      </c>
      <c r="C1100" s="98" t="s">
        <v>33</v>
      </c>
      <c r="D1100" s="98">
        <v>-84.93</v>
      </c>
      <c r="E1100" s="98">
        <v>1008.16</v>
      </c>
      <c r="F1100" s="98" t="s">
        <v>76</v>
      </c>
    </row>
    <row r="1101" spans="1:6" x14ac:dyDescent="0.2">
      <c r="A1101" s="106">
        <v>43374</v>
      </c>
      <c r="B1101" s="100">
        <v>43313</v>
      </c>
      <c r="C1101" s="98" t="s">
        <v>34</v>
      </c>
      <c r="D1101" s="98">
        <v>-32.85</v>
      </c>
      <c r="E1101" s="98">
        <v>421.67</v>
      </c>
      <c r="F1101" s="98" t="s">
        <v>76</v>
      </c>
    </row>
    <row r="1102" spans="1:6" x14ac:dyDescent="0.2">
      <c r="A1102" s="106">
        <v>43374</v>
      </c>
      <c r="B1102" s="100">
        <v>43313</v>
      </c>
      <c r="C1102" s="98" t="s">
        <v>33</v>
      </c>
      <c r="D1102" s="98">
        <v>-1.48</v>
      </c>
      <c r="E1102" s="98">
        <v>19.02</v>
      </c>
      <c r="F1102" s="98" t="s">
        <v>76</v>
      </c>
    </row>
    <row r="1103" spans="1:6" x14ac:dyDescent="0.2">
      <c r="A1103" s="106">
        <v>43374</v>
      </c>
      <c r="B1103" s="100">
        <v>43221</v>
      </c>
      <c r="C1103" s="98" t="s">
        <v>168</v>
      </c>
      <c r="D1103" s="98">
        <v>0</v>
      </c>
      <c r="E1103" s="98">
        <v>1117</v>
      </c>
      <c r="F1103" s="98" t="s">
        <v>76</v>
      </c>
    </row>
    <row r="1104" spans="1:6" x14ac:dyDescent="0.2">
      <c r="A1104" s="106">
        <v>43374</v>
      </c>
      <c r="B1104" s="100">
        <v>43221</v>
      </c>
      <c r="C1104" s="98" t="s">
        <v>185</v>
      </c>
      <c r="D1104" s="98">
        <v>49.57</v>
      </c>
      <c r="E1104" s="98">
        <v>1117</v>
      </c>
      <c r="F1104" s="98" t="s">
        <v>76</v>
      </c>
    </row>
    <row r="1105" spans="1:6" x14ac:dyDescent="0.2">
      <c r="A1105" s="106">
        <v>43374</v>
      </c>
      <c r="B1105" s="100">
        <v>43221</v>
      </c>
      <c r="C1105" s="98" t="s">
        <v>186</v>
      </c>
      <c r="D1105" s="98">
        <v>2.23</v>
      </c>
      <c r="E1105" s="98">
        <v>50.38</v>
      </c>
      <c r="F1105" s="98" t="s">
        <v>76</v>
      </c>
    </row>
    <row r="1106" spans="1:6" x14ac:dyDescent="0.2">
      <c r="A1106" s="106">
        <v>43374</v>
      </c>
      <c r="B1106" s="100">
        <v>43221</v>
      </c>
      <c r="C1106" s="98" t="s">
        <v>185</v>
      </c>
      <c r="D1106" s="98">
        <v>19094.37</v>
      </c>
      <c r="E1106" s="98">
        <v>430245.99</v>
      </c>
      <c r="F1106" s="98" t="s">
        <v>73</v>
      </c>
    </row>
    <row r="1107" spans="1:6" x14ac:dyDescent="0.2">
      <c r="A1107" s="106">
        <v>43374</v>
      </c>
      <c r="B1107" s="100">
        <v>43221</v>
      </c>
      <c r="C1107" s="98" t="s">
        <v>186</v>
      </c>
      <c r="D1107" s="98">
        <v>861.05</v>
      </c>
      <c r="E1107" s="98">
        <v>19404.11</v>
      </c>
      <c r="F1107" s="98" t="s">
        <v>73</v>
      </c>
    </row>
    <row r="1108" spans="1:6" x14ac:dyDescent="0.2">
      <c r="A1108" s="106">
        <v>43374</v>
      </c>
      <c r="B1108" s="100">
        <v>43313</v>
      </c>
      <c r="C1108" s="98" t="s">
        <v>34</v>
      </c>
      <c r="D1108" s="98">
        <v>-10.1</v>
      </c>
      <c r="E1108" s="98">
        <v>129.74</v>
      </c>
      <c r="F1108" s="98" t="s">
        <v>76</v>
      </c>
    </row>
    <row r="1109" spans="1:6" x14ac:dyDescent="0.2">
      <c r="A1109" s="106">
        <v>43374</v>
      </c>
      <c r="B1109" s="100">
        <v>43313</v>
      </c>
      <c r="C1109" s="98" t="s">
        <v>33</v>
      </c>
      <c r="D1109" s="98">
        <v>-0.45</v>
      </c>
      <c r="E1109" s="98">
        <v>5.85</v>
      </c>
      <c r="F1109" s="98" t="s">
        <v>76</v>
      </c>
    </row>
    <row r="1110" spans="1:6" x14ac:dyDescent="0.2">
      <c r="A1110" s="106">
        <v>43374</v>
      </c>
      <c r="B1110" s="100">
        <v>43282</v>
      </c>
      <c r="C1110" s="98" t="s">
        <v>34</v>
      </c>
      <c r="D1110" s="98">
        <v>-0.17</v>
      </c>
      <c r="E1110" s="98">
        <v>2</v>
      </c>
      <c r="F1110" s="98" t="s">
        <v>76</v>
      </c>
    </row>
    <row r="1111" spans="1:6" x14ac:dyDescent="0.2">
      <c r="A1111" s="106">
        <v>43374</v>
      </c>
      <c r="B1111" s="100">
        <v>43282</v>
      </c>
      <c r="C1111" s="98" t="s">
        <v>33</v>
      </c>
      <c r="D1111" s="98">
        <v>-0.01</v>
      </c>
      <c r="E1111" s="98">
        <v>0.09</v>
      </c>
      <c r="F1111" s="98" t="s">
        <v>76</v>
      </c>
    </row>
    <row r="1112" spans="1:6" x14ac:dyDescent="0.2">
      <c r="A1112" s="106">
        <v>43374</v>
      </c>
      <c r="B1112" s="100">
        <v>43221</v>
      </c>
      <c r="C1112" s="98" t="s">
        <v>185</v>
      </c>
      <c r="D1112" s="98">
        <v>997.94</v>
      </c>
      <c r="E1112" s="98">
        <v>22485.99</v>
      </c>
      <c r="F1112" s="98" t="s">
        <v>76</v>
      </c>
    </row>
    <row r="1113" spans="1:6" x14ac:dyDescent="0.2">
      <c r="A1113" s="106">
        <v>43374</v>
      </c>
      <c r="B1113" s="100">
        <v>43221</v>
      </c>
      <c r="C1113" s="98" t="s">
        <v>186</v>
      </c>
      <c r="D1113" s="98">
        <v>44.98</v>
      </c>
      <c r="E1113" s="98">
        <v>1014.1</v>
      </c>
      <c r="F1113" s="98" t="s">
        <v>76</v>
      </c>
    </row>
    <row r="1114" spans="1:6" x14ac:dyDescent="0.2">
      <c r="A1114" s="106">
        <v>43374</v>
      </c>
      <c r="B1114" s="100">
        <v>43221</v>
      </c>
      <c r="C1114" s="98" t="s">
        <v>168</v>
      </c>
      <c r="D1114" s="98">
        <v>0</v>
      </c>
      <c r="E1114" s="98">
        <v>22485.99</v>
      </c>
      <c r="F1114" s="98" t="s">
        <v>76</v>
      </c>
    </row>
    <row r="1115" spans="1:6" x14ac:dyDescent="0.2">
      <c r="A1115" s="106">
        <v>43374</v>
      </c>
      <c r="B1115" s="100">
        <v>43344</v>
      </c>
      <c r="C1115" s="98" t="s">
        <v>34</v>
      </c>
      <c r="D1115" s="98">
        <v>-58.97</v>
      </c>
      <c r="E1115" s="98">
        <v>700</v>
      </c>
      <c r="F1115" s="98" t="s">
        <v>92</v>
      </c>
    </row>
    <row r="1116" spans="1:6" x14ac:dyDescent="0.2">
      <c r="A1116" s="106">
        <v>43374</v>
      </c>
      <c r="B1116" s="100">
        <v>43344</v>
      </c>
      <c r="C1116" s="98" t="s">
        <v>33</v>
      </c>
      <c r="D1116" s="98">
        <v>-2.66</v>
      </c>
      <c r="E1116" s="98">
        <v>31.57</v>
      </c>
      <c r="F1116" s="98" t="s">
        <v>92</v>
      </c>
    </row>
    <row r="1117" spans="1:6" x14ac:dyDescent="0.2">
      <c r="A1117" s="106">
        <v>43374</v>
      </c>
      <c r="B1117" s="100">
        <v>43313</v>
      </c>
      <c r="C1117" s="98" t="s">
        <v>34</v>
      </c>
      <c r="D1117" s="98">
        <v>-51.1</v>
      </c>
      <c r="E1117" s="98">
        <v>656</v>
      </c>
      <c r="F1117" s="98" t="s">
        <v>92</v>
      </c>
    </row>
    <row r="1118" spans="1:6" x14ac:dyDescent="0.2">
      <c r="A1118" s="106">
        <v>43374</v>
      </c>
      <c r="B1118" s="100">
        <v>43313</v>
      </c>
      <c r="C1118" s="98" t="s">
        <v>33</v>
      </c>
      <c r="D1118" s="98">
        <v>-2.31</v>
      </c>
      <c r="E1118" s="98">
        <v>29.59</v>
      </c>
      <c r="F1118" s="98" t="s">
        <v>92</v>
      </c>
    </row>
    <row r="1119" spans="1:6" x14ac:dyDescent="0.2">
      <c r="A1119" s="106">
        <v>43374</v>
      </c>
      <c r="B1119" s="100">
        <v>43221</v>
      </c>
      <c r="C1119" s="98" t="s">
        <v>168</v>
      </c>
      <c r="D1119" s="98">
        <v>0</v>
      </c>
      <c r="E1119" s="98">
        <v>1525</v>
      </c>
      <c r="F1119" s="98" t="s">
        <v>92</v>
      </c>
    </row>
    <row r="1120" spans="1:6" x14ac:dyDescent="0.2">
      <c r="A1120" s="106">
        <v>43374</v>
      </c>
      <c r="B1120" s="100">
        <v>43344</v>
      </c>
      <c r="C1120" s="98" t="s">
        <v>34</v>
      </c>
      <c r="D1120" s="98">
        <v>-36164.11</v>
      </c>
      <c r="E1120" s="98">
        <v>429299.02</v>
      </c>
      <c r="F1120" s="98" t="s">
        <v>73</v>
      </c>
    </row>
    <row r="1121" spans="1:6" x14ac:dyDescent="0.2">
      <c r="A1121" s="106">
        <v>43374</v>
      </c>
      <c r="B1121" s="100">
        <v>43344</v>
      </c>
      <c r="C1121" s="98" t="s">
        <v>33</v>
      </c>
      <c r="D1121" s="98">
        <v>-1630.99</v>
      </c>
      <c r="E1121" s="98">
        <v>19361.41</v>
      </c>
      <c r="F1121" s="98" t="s">
        <v>73</v>
      </c>
    </row>
    <row r="1122" spans="1:6" x14ac:dyDescent="0.2">
      <c r="A1122" s="106">
        <v>43374</v>
      </c>
      <c r="B1122" s="100">
        <v>43313</v>
      </c>
      <c r="C1122" s="98" t="s">
        <v>34</v>
      </c>
      <c r="D1122" s="98">
        <v>-73.349999999999994</v>
      </c>
      <c r="E1122" s="98">
        <v>941.59</v>
      </c>
      <c r="F1122" s="98" t="s">
        <v>73</v>
      </c>
    </row>
    <row r="1123" spans="1:6" x14ac:dyDescent="0.2">
      <c r="A1123" s="106">
        <v>43374</v>
      </c>
      <c r="B1123" s="100">
        <v>43313</v>
      </c>
      <c r="C1123" s="98" t="s">
        <v>33</v>
      </c>
      <c r="D1123" s="98">
        <v>-3.31</v>
      </c>
      <c r="E1123" s="98">
        <v>42.47</v>
      </c>
      <c r="F1123" s="98" t="s">
        <v>73</v>
      </c>
    </row>
    <row r="1124" spans="1:6" x14ac:dyDescent="0.2">
      <c r="A1124" s="106">
        <v>43374</v>
      </c>
      <c r="B1124" s="100">
        <v>43374</v>
      </c>
      <c r="C1124" s="98" t="s">
        <v>35</v>
      </c>
      <c r="D1124" s="98">
        <v>-0.33</v>
      </c>
      <c r="E1124" s="98">
        <v>3.7</v>
      </c>
      <c r="F1124" s="98" t="s">
        <v>101</v>
      </c>
    </row>
    <row r="1125" spans="1:6" x14ac:dyDescent="0.2">
      <c r="A1125" s="106">
        <v>43374</v>
      </c>
      <c r="B1125" s="100">
        <v>43221</v>
      </c>
      <c r="C1125" s="98" t="s">
        <v>168</v>
      </c>
      <c r="D1125" s="98">
        <v>0</v>
      </c>
      <c r="E1125" s="98">
        <v>265939.69</v>
      </c>
      <c r="F1125" s="98" t="s">
        <v>75</v>
      </c>
    </row>
    <row r="1126" spans="1:6" x14ac:dyDescent="0.2">
      <c r="A1126" s="106">
        <v>43374</v>
      </c>
      <c r="B1126" s="100">
        <v>43221</v>
      </c>
      <c r="C1126" s="98" t="s">
        <v>185</v>
      </c>
      <c r="D1126" s="98">
        <v>11802.35</v>
      </c>
      <c r="E1126" s="98">
        <v>265939.69</v>
      </c>
      <c r="F1126" s="98" t="s">
        <v>75</v>
      </c>
    </row>
    <row r="1127" spans="1:6" x14ac:dyDescent="0.2">
      <c r="A1127" s="106">
        <v>43374</v>
      </c>
      <c r="B1127" s="100">
        <v>43221</v>
      </c>
      <c r="C1127" s="98" t="s">
        <v>186</v>
      </c>
      <c r="D1127" s="98">
        <v>532.28</v>
      </c>
      <c r="E1127" s="98">
        <v>11993.92</v>
      </c>
      <c r="F1127" s="98" t="s">
        <v>75</v>
      </c>
    </row>
    <row r="1128" spans="1:6" x14ac:dyDescent="0.2">
      <c r="A1128" s="106">
        <v>43344</v>
      </c>
      <c r="B1128" s="100">
        <v>43313</v>
      </c>
      <c r="C1128" s="98" t="s">
        <v>34</v>
      </c>
      <c r="D1128" s="98">
        <v>-224.74</v>
      </c>
      <c r="E1128" s="98">
        <v>2885</v>
      </c>
      <c r="F1128" s="98" t="s">
        <v>92</v>
      </c>
    </row>
    <row r="1129" spans="1:6" x14ac:dyDescent="0.2">
      <c r="A1129" s="106">
        <v>43344</v>
      </c>
      <c r="B1129" s="100">
        <v>43313</v>
      </c>
      <c r="C1129" s="98" t="s">
        <v>33</v>
      </c>
      <c r="D1129" s="98">
        <v>-10.14</v>
      </c>
      <c r="E1129" s="98">
        <v>130.11000000000001</v>
      </c>
      <c r="F1129" s="98" t="s">
        <v>92</v>
      </c>
    </row>
    <row r="1130" spans="1:6" x14ac:dyDescent="0.2">
      <c r="A1130" s="106">
        <v>43344</v>
      </c>
      <c r="B1130" s="100">
        <v>43282</v>
      </c>
      <c r="C1130" s="98" t="s">
        <v>34</v>
      </c>
      <c r="D1130" s="98">
        <v>-191.12</v>
      </c>
      <c r="E1130" s="98">
        <v>2248</v>
      </c>
      <c r="F1130" s="98" t="s">
        <v>92</v>
      </c>
    </row>
    <row r="1131" spans="1:6" x14ac:dyDescent="0.2">
      <c r="A1131" s="106">
        <v>43344</v>
      </c>
      <c r="B1131" s="100">
        <v>43282</v>
      </c>
      <c r="C1131" s="98" t="s">
        <v>33</v>
      </c>
      <c r="D1131" s="98">
        <v>-8.6199999999999992</v>
      </c>
      <c r="E1131" s="98">
        <v>101.39</v>
      </c>
      <c r="F1131" s="98" t="s">
        <v>92</v>
      </c>
    </row>
    <row r="1132" spans="1:6" x14ac:dyDescent="0.2">
      <c r="A1132" s="106">
        <v>43344</v>
      </c>
      <c r="B1132" s="100">
        <v>43221</v>
      </c>
      <c r="C1132" s="98" t="s">
        <v>168</v>
      </c>
      <c r="D1132" s="98">
        <v>0</v>
      </c>
      <c r="E1132" s="98">
        <v>5967</v>
      </c>
      <c r="F1132" s="98" t="s">
        <v>92</v>
      </c>
    </row>
    <row r="1133" spans="1:6" x14ac:dyDescent="0.2">
      <c r="A1133" s="106">
        <v>43374</v>
      </c>
      <c r="B1133" s="100">
        <v>43344</v>
      </c>
      <c r="C1133" s="98" t="s">
        <v>36</v>
      </c>
      <c r="D1133" s="98">
        <v>-12.05</v>
      </c>
      <c r="E1133" s="98">
        <v>143</v>
      </c>
      <c r="F1133" s="98" t="s">
        <v>101</v>
      </c>
    </row>
    <row r="1134" spans="1:6" x14ac:dyDescent="0.2">
      <c r="A1134" s="106">
        <v>43374</v>
      </c>
      <c r="B1134" s="100">
        <v>43344</v>
      </c>
      <c r="C1134" s="98" t="s">
        <v>35</v>
      </c>
      <c r="D1134" s="98">
        <v>-0.54</v>
      </c>
      <c r="E1134" s="98">
        <v>6.45</v>
      </c>
      <c r="F1134" s="98" t="s">
        <v>101</v>
      </c>
    </row>
    <row r="1135" spans="1:6" x14ac:dyDescent="0.2">
      <c r="A1135" s="106">
        <v>43374</v>
      </c>
      <c r="B1135" s="100">
        <v>43374</v>
      </c>
      <c r="C1135" s="98" t="s">
        <v>36</v>
      </c>
      <c r="D1135" s="98">
        <v>-2.08</v>
      </c>
      <c r="E1135" s="98">
        <v>23.36</v>
      </c>
      <c r="F1135" s="98" t="s">
        <v>101</v>
      </c>
    </row>
    <row r="1136" spans="1:6" x14ac:dyDescent="0.2">
      <c r="A1136" s="106">
        <v>43374</v>
      </c>
      <c r="B1136" s="100">
        <v>43374</v>
      </c>
      <c r="C1136" s="98" t="s">
        <v>35</v>
      </c>
      <c r="D1136" s="98">
        <v>-0.09</v>
      </c>
      <c r="E1136" s="98">
        <v>1.05</v>
      </c>
      <c r="F1136" s="98" t="s">
        <v>101</v>
      </c>
    </row>
    <row r="1137" spans="1:6" x14ac:dyDescent="0.2">
      <c r="A1137" s="106">
        <v>43374</v>
      </c>
      <c r="B1137" s="100">
        <v>43344</v>
      </c>
      <c r="C1137" s="98" t="s">
        <v>36</v>
      </c>
      <c r="D1137" s="98">
        <v>-3.37</v>
      </c>
      <c r="E1137" s="98">
        <v>40</v>
      </c>
      <c r="F1137" s="98" t="s">
        <v>101</v>
      </c>
    </row>
    <row r="1138" spans="1:6" x14ac:dyDescent="0.2">
      <c r="A1138" s="106">
        <v>43374</v>
      </c>
      <c r="B1138" s="100">
        <v>43344</v>
      </c>
      <c r="C1138" s="98" t="s">
        <v>35</v>
      </c>
      <c r="D1138" s="98">
        <v>-0.15</v>
      </c>
      <c r="E1138" s="98">
        <v>1.8</v>
      </c>
      <c r="F1138" s="98" t="s">
        <v>101</v>
      </c>
    </row>
    <row r="1139" spans="1:6" x14ac:dyDescent="0.2">
      <c r="A1139" s="106">
        <v>43374</v>
      </c>
      <c r="B1139" s="100">
        <v>43374</v>
      </c>
      <c r="C1139" s="98" t="s">
        <v>34</v>
      </c>
      <c r="D1139" s="98">
        <v>-1923.02</v>
      </c>
      <c r="E1139" s="98">
        <v>21556.3</v>
      </c>
      <c r="F1139" s="98" t="s">
        <v>77</v>
      </c>
    </row>
    <row r="1140" spans="1:6" x14ac:dyDescent="0.2">
      <c r="A1140" s="106">
        <v>43374</v>
      </c>
      <c r="B1140" s="100">
        <v>43374</v>
      </c>
      <c r="C1140" s="98" t="s">
        <v>33</v>
      </c>
      <c r="D1140" s="98">
        <v>-86.71</v>
      </c>
      <c r="E1140" s="98">
        <v>972.21</v>
      </c>
      <c r="F1140" s="98" t="s">
        <v>77</v>
      </c>
    </row>
    <row r="1141" spans="1:6" x14ac:dyDescent="0.2">
      <c r="A1141" s="106">
        <v>43374</v>
      </c>
      <c r="B1141" s="100">
        <v>43344</v>
      </c>
      <c r="C1141" s="98" t="s">
        <v>34</v>
      </c>
      <c r="D1141" s="98">
        <v>-3136.3</v>
      </c>
      <c r="E1141" s="98">
        <v>37231</v>
      </c>
      <c r="F1141" s="98" t="s">
        <v>77</v>
      </c>
    </row>
    <row r="1142" spans="1:6" x14ac:dyDescent="0.2">
      <c r="A1142" s="106">
        <v>43374</v>
      </c>
      <c r="B1142" s="100">
        <v>43344</v>
      </c>
      <c r="C1142" s="98" t="s">
        <v>33</v>
      </c>
      <c r="D1142" s="98">
        <v>-141.4</v>
      </c>
      <c r="E1142" s="98">
        <v>1679.1</v>
      </c>
      <c r="F1142" s="98" t="s">
        <v>77</v>
      </c>
    </row>
    <row r="1143" spans="1:6" x14ac:dyDescent="0.2">
      <c r="A1143" s="106">
        <v>43374</v>
      </c>
      <c r="B1143" s="100">
        <v>43221</v>
      </c>
      <c r="C1143" s="98" t="s">
        <v>168</v>
      </c>
      <c r="D1143" s="98">
        <v>0</v>
      </c>
      <c r="E1143" s="98">
        <v>58787.3</v>
      </c>
      <c r="F1143" s="98" t="s">
        <v>77</v>
      </c>
    </row>
    <row r="1144" spans="1:6" x14ac:dyDescent="0.2">
      <c r="A1144" s="106">
        <v>43374</v>
      </c>
      <c r="B1144" s="100">
        <v>43221</v>
      </c>
      <c r="C1144" s="98" t="s">
        <v>186</v>
      </c>
      <c r="D1144" s="98">
        <v>117.67</v>
      </c>
      <c r="E1144" s="98">
        <v>2651.32</v>
      </c>
      <c r="F1144" s="98" t="s">
        <v>77</v>
      </c>
    </row>
    <row r="1145" spans="1:6" x14ac:dyDescent="0.2">
      <c r="A1145" s="106">
        <v>43374</v>
      </c>
      <c r="B1145" s="100">
        <v>43221</v>
      </c>
      <c r="C1145" s="98" t="s">
        <v>185</v>
      </c>
      <c r="D1145" s="98">
        <v>2609</v>
      </c>
      <c r="E1145" s="98">
        <v>58787.3</v>
      </c>
      <c r="F1145" s="98" t="s">
        <v>77</v>
      </c>
    </row>
    <row r="1146" spans="1:6" x14ac:dyDescent="0.2">
      <c r="A1146" s="106">
        <v>43617</v>
      </c>
      <c r="B1146" s="100">
        <v>43374</v>
      </c>
      <c r="C1146" s="98" t="s">
        <v>34</v>
      </c>
      <c r="D1146" s="98">
        <v>422.86</v>
      </c>
      <c r="E1146" s="98">
        <v>-4740</v>
      </c>
      <c r="F1146" s="98" t="s">
        <v>73</v>
      </c>
    </row>
    <row r="1147" spans="1:6" x14ac:dyDescent="0.2">
      <c r="A1147" s="106">
        <v>43617</v>
      </c>
      <c r="B1147" s="100">
        <v>43374</v>
      </c>
      <c r="C1147" s="98" t="s">
        <v>33</v>
      </c>
      <c r="D1147" s="98">
        <v>19.07</v>
      </c>
      <c r="E1147" s="98">
        <v>-213.77</v>
      </c>
      <c r="F1147" s="98" t="s">
        <v>73</v>
      </c>
    </row>
    <row r="1148" spans="1:6" x14ac:dyDescent="0.2">
      <c r="A1148" s="106">
        <v>43374</v>
      </c>
      <c r="B1148" s="100">
        <v>43374</v>
      </c>
      <c r="C1148" s="98" t="s">
        <v>34</v>
      </c>
      <c r="D1148" s="98">
        <v>-13.38</v>
      </c>
      <c r="E1148" s="98">
        <v>150</v>
      </c>
      <c r="F1148" s="98" t="s">
        <v>93</v>
      </c>
    </row>
    <row r="1149" spans="1:6" x14ac:dyDescent="0.2">
      <c r="A1149" s="106">
        <v>43374</v>
      </c>
      <c r="B1149" s="100">
        <v>43374</v>
      </c>
      <c r="C1149" s="98" t="s">
        <v>33</v>
      </c>
      <c r="D1149" s="98">
        <v>-0.6</v>
      </c>
      <c r="E1149" s="98">
        <v>6.76</v>
      </c>
      <c r="F1149" s="98" t="s">
        <v>93</v>
      </c>
    </row>
    <row r="1150" spans="1:6" x14ac:dyDescent="0.2">
      <c r="A1150" s="106">
        <v>43374</v>
      </c>
      <c r="B1150" s="100">
        <v>43344</v>
      </c>
      <c r="C1150" s="98" t="s">
        <v>34</v>
      </c>
      <c r="D1150" s="98">
        <v>-21.82</v>
      </c>
      <c r="E1150" s="98">
        <v>259</v>
      </c>
      <c r="F1150" s="98" t="s">
        <v>93</v>
      </c>
    </row>
    <row r="1151" spans="1:6" x14ac:dyDescent="0.2">
      <c r="A1151" s="106">
        <v>43374</v>
      </c>
      <c r="B1151" s="100">
        <v>43344</v>
      </c>
      <c r="C1151" s="98" t="s">
        <v>33</v>
      </c>
      <c r="D1151" s="98">
        <v>-0.98</v>
      </c>
      <c r="E1151" s="98">
        <v>11.68</v>
      </c>
      <c r="F1151" s="98" t="s">
        <v>93</v>
      </c>
    </row>
    <row r="1152" spans="1:6" x14ac:dyDescent="0.2">
      <c r="A1152" s="106">
        <v>43405</v>
      </c>
      <c r="B1152" s="100">
        <v>43374</v>
      </c>
      <c r="C1152" s="98" t="s">
        <v>34</v>
      </c>
      <c r="D1152" s="98">
        <v>-43</v>
      </c>
      <c r="E1152" s="98">
        <v>482</v>
      </c>
      <c r="F1152" s="98" t="s">
        <v>92</v>
      </c>
    </row>
    <row r="1153" spans="1:6" x14ac:dyDescent="0.2">
      <c r="A1153" s="106">
        <v>43405</v>
      </c>
      <c r="B1153" s="100">
        <v>43374</v>
      </c>
      <c r="C1153" s="98" t="s">
        <v>33</v>
      </c>
      <c r="D1153" s="98">
        <v>-1.93</v>
      </c>
      <c r="E1153" s="98">
        <v>21.74</v>
      </c>
      <c r="F1153" s="98" t="s">
        <v>92</v>
      </c>
    </row>
    <row r="1154" spans="1:6" x14ac:dyDescent="0.2">
      <c r="A1154" s="106">
        <v>43405</v>
      </c>
      <c r="B1154" s="100">
        <v>43344</v>
      </c>
      <c r="C1154" s="98" t="s">
        <v>34</v>
      </c>
      <c r="D1154" s="98">
        <v>-31</v>
      </c>
      <c r="E1154" s="98">
        <v>368</v>
      </c>
      <c r="F1154" s="98" t="s">
        <v>92</v>
      </c>
    </row>
    <row r="1155" spans="1:6" x14ac:dyDescent="0.2">
      <c r="A1155" s="106">
        <v>43405</v>
      </c>
      <c r="B1155" s="100">
        <v>43344</v>
      </c>
      <c r="C1155" s="98" t="s">
        <v>33</v>
      </c>
      <c r="D1155" s="98">
        <v>-1.4</v>
      </c>
      <c r="E1155" s="98">
        <v>16.600000000000001</v>
      </c>
      <c r="F1155" s="98" t="s">
        <v>92</v>
      </c>
    </row>
    <row r="1156" spans="1:6" x14ac:dyDescent="0.2">
      <c r="A1156" s="106">
        <v>43405</v>
      </c>
      <c r="B1156" s="100">
        <v>43221</v>
      </c>
      <c r="C1156" s="98" t="s">
        <v>168</v>
      </c>
      <c r="D1156" s="98">
        <v>0</v>
      </c>
      <c r="E1156" s="98">
        <v>1012</v>
      </c>
      <c r="F1156" s="98" t="s">
        <v>92</v>
      </c>
    </row>
    <row r="1157" spans="1:6" x14ac:dyDescent="0.2">
      <c r="A1157" s="106">
        <v>43405</v>
      </c>
      <c r="B1157" s="100">
        <v>43221</v>
      </c>
      <c r="C1157" s="98" t="s">
        <v>185</v>
      </c>
      <c r="D1157" s="98">
        <v>44.92</v>
      </c>
      <c r="E1157" s="98">
        <v>1012</v>
      </c>
      <c r="F1157" s="98" t="s">
        <v>92</v>
      </c>
    </row>
    <row r="1158" spans="1:6" x14ac:dyDescent="0.2">
      <c r="A1158" s="106">
        <v>43405</v>
      </c>
      <c r="B1158" s="100">
        <v>43221</v>
      </c>
      <c r="C1158" s="98" t="s">
        <v>186</v>
      </c>
      <c r="D1158" s="98">
        <v>2.02</v>
      </c>
      <c r="E1158" s="98">
        <v>45.65</v>
      </c>
      <c r="F1158" s="98" t="s">
        <v>92</v>
      </c>
    </row>
    <row r="1159" spans="1:6" x14ac:dyDescent="0.2">
      <c r="A1159" s="106">
        <v>43374</v>
      </c>
      <c r="B1159" s="100">
        <v>43374</v>
      </c>
      <c r="C1159" s="98" t="s">
        <v>34</v>
      </c>
      <c r="D1159" s="98">
        <v>-3.39</v>
      </c>
      <c r="E1159" s="98">
        <v>38</v>
      </c>
      <c r="F1159" s="98" t="s">
        <v>76</v>
      </c>
    </row>
    <row r="1160" spans="1:6" x14ac:dyDescent="0.2">
      <c r="A1160" s="106">
        <v>43374</v>
      </c>
      <c r="B1160" s="100">
        <v>43374</v>
      </c>
      <c r="C1160" s="98" t="s">
        <v>33</v>
      </c>
      <c r="D1160" s="98">
        <v>-0.15</v>
      </c>
      <c r="E1160" s="98">
        <v>1.71</v>
      </c>
      <c r="F1160" s="98" t="s">
        <v>76</v>
      </c>
    </row>
    <row r="1161" spans="1:6" x14ac:dyDescent="0.2">
      <c r="A1161" s="106">
        <v>43374</v>
      </c>
      <c r="B1161" s="100">
        <v>43344</v>
      </c>
      <c r="C1161" s="98" t="s">
        <v>34</v>
      </c>
      <c r="D1161" s="98">
        <v>-3782.62</v>
      </c>
      <c r="E1161" s="98">
        <v>44903</v>
      </c>
      <c r="F1161" s="98" t="s">
        <v>94</v>
      </c>
    </row>
    <row r="1162" spans="1:6" x14ac:dyDescent="0.2">
      <c r="A1162" s="106">
        <v>43374</v>
      </c>
      <c r="B1162" s="100">
        <v>43344</v>
      </c>
      <c r="C1162" s="98" t="s">
        <v>33</v>
      </c>
      <c r="D1162" s="98">
        <v>-170.59</v>
      </c>
      <c r="E1162" s="98">
        <v>2025.12</v>
      </c>
      <c r="F1162" s="98" t="s">
        <v>94</v>
      </c>
    </row>
    <row r="1163" spans="1:6" x14ac:dyDescent="0.2">
      <c r="A1163" s="106">
        <v>43374</v>
      </c>
      <c r="B1163" s="100">
        <v>43313</v>
      </c>
      <c r="C1163" s="98" t="s">
        <v>34</v>
      </c>
      <c r="D1163" s="98">
        <v>-216.48</v>
      </c>
      <c r="E1163" s="98">
        <v>2779</v>
      </c>
      <c r="F1163" s="98" t="s">
        <v>94</v>
      </c>
    </row>
    <row r="1164" spans="1:6" x14ac:dyDescent="0.2">
      <c r="A1164" s="106">
        <v>43374</v>
      </c>
      <c r="B1164" s="100">
        <v>43313</v>
      </c>
      <c r="C1164" s="98" t="s">
        <v>33</v>
      </c>
      <c r="D1164" s="98">
        <v>-9.76</v>
      </c>
      <c r="E1164" s="98">
        <v>125.33</v>
      </c>
      <c r="F1164" s="98" t="s">
        <v>94</v>
      </c>
    </row>
    <row r="1165" spans="1:6" x14ac:dyDescent="0.2">
      <c r="A1165" s="106">
        <v>43374</v>
      </c>
      <c r="B1165" s="100">
        <v>43221</v>
      </c>
      <c r="C1165" s="98" t="s">
        <v>185</v>
      </c>
      <c r="D1165" s="98">
        <v>3083.12</v>
      </c>
      <c r="E1165" s="98">
        <v>69471</v>
      </c>
      <c r="F1165" s="98" t="s">
        <v>94</v>
      </c>
    </row>
    <row r="1166" spans="1:6" x14ac:dyDescent="0.2">
      <c r="A1166" s="106">
        <v>43374</v>
      </c>
      <c r="B1166" s="100">
        <v>43221</v>
      </c>
      <c r="C1166" s="98" t="s">
        <v>186</v>
      </c>
      <c r="D1166" s="98">
        <v>139.05000000000001</v>
      </c>
      <c r="E1166" s="98">
        <v>3133.15</v>
      </c>
      <c r="F1166" s="98" t="s">
        <v>94</v>
      </c>
    </row>
    <row r="1167" spans="1:6" x14ac:dyDescent="0.2">
      <c r="A1167" s="106">
        <v>43374</v>
      </c>
      <c r="B1167" s="100">
        <v>43374</v>
      </c>
      <c r="C1167" s="98" t="s">
        <v>34</v>
      </c>
      <c r="D1167" s="98">
        <v>-17418.55</v>
      </c>
      <c r="E1167" s="98">
        <v>195253.98</v>
      </c>
      <c r="F1167" s="98" t="s">
        <v>77</v>
      </c>
    </row>
    <row r="1168" spans="1:6" x14ac:dyDescent="0.2">
      <c r="A1168" s="106">
        <v>43405</v>
      </c>
      <c r="B1168" s="100">
        <v>43405</v>
      </c>
      <c r="C1168" s="98" t="s">
        <v>34</v>
      </c>
      <c r="D1168" s="98">
        <v>-0.34</v>
      </c>
      <c r="E1168" s="98">
        <v>3.31</v>
      </c>
      <c r="F1168" s="98" t="s">
        <v>75</v>
      </c>
    </row>
    <row r="1169" spans="1:6" x14ac:dyDescent="0.2">
      <c r="A1169" s="106">
        <v>43405</v>
      </c>
      <c r="B1169" s="100">
        <v>43405</v>
      </c>
      <c r="C1169" s="98" t="s">
        <v>33</v>
      </c>
      <c r="D1169" s="98">
        <v>0</v>
      </c>
      <c r="E1169" s="98">
        <v>0.13</v>
      </c>
      <c r="F1169" s="98" t="s">
        <v>75</v>
      </c>
    </row>
    <row r="1170" spans="1:6" x14ac:dyDescent="0.2">
      <c r="A1170" s="106">
        <v>43405</v>
      </c>
      <c r="B1170" s="100">
        <v>43374</v>
      </c>
      <c r="C1170" s="98" t="s">
        <v>34</v>
      </c>
      <c r="D1170" s="98">
        <v>-28510.35</v>
      </c>
      <c r="E1170" s="98">
        <v>319587.86</v>
      </c>
      <c r="F1170" s="98" t="s">
        <v>76</v>
      </c>
    </row>
    <row r="1171" spans="1:6" x14ac:dyDescent="0.2">
      <c r="A1171" s="106">
        <v>43405</v>
      </c>
      <c r="B1171" s="100">
        <v>43374</v>
      </c>
      <c r="C1171" s="98" t="s">
        <v>33</v>
      </c>
      <c r="D1171" s="98">
        <v>-1285.8399999999999</v>
      </c>
      <c r="E1171" s="98">
        <v>14413.23</v>
      </c>
      <c r="F1171" s="98" t="s">
        <v>76</v>
      </c>
    </row>
    <row r="1172" spans="1:6" x14ac:dyDescent="0.2">
      <c r="A1172" s="106">
        <v>43405</v>
      </c>
      <c r="B1172" s="100">
        <v>43344</v>
      </c>
      <c r="C1172" s="98" t="s">
        <v>34</v>
      </c>
      <c r="D1172" s="98">
        <v>-127.37</v>
      </c>
      <c r="E1172" s="98">
        <v>1512</v>
      </c>
      <c r="F1172" s="98" t="s">
        <v>76</v>
      </c>
    </row>
    <row r="1173" spans="1:6" x14ac:dyDescent="0.2">
      <c r="A1173" s="106">
        <v>43405</v>
      </c>
      <c r="B1173" s="100">
        <v>43344</v>
      </c>
      <c r="C1173" s="98" t="s">
        <v>33</v>
      </c>
      <c r="D1173" s="98">
        <v>-5.75</v>
      </c>
      <c r="E1173" s="98">
        <v>68.19</v>
      </c>
      <c r="F1173" s="98" t="s">
        <v>76</v>
      </c>
    </row>
    <row r="1174" spans="1:6" x14ac:dyDescent="0.2">
      <c r="A1174" s="106">
        <v>43405</v>
      </c>
      <c r="B1174" s="100">
        <v>43221</v>
      </c>
      <c r="C1174" s="98" t="s">
        <v>185</v>
      </c>
      <c r="D1174" s="98">
        <v>19161.93</v>
      </c>
      <c r="E1174" s="98">
        <v>431767.75</v>
      </c>
      <c r="F1174" s="98" t="s">
        <v>76</v>
      </c>
    </row>
    <row r="1175" spans="1:6" x14ac:dyDescent="0.2">
      <c r="A1175" s="106">
        <v>43405</v>
      </c>
      <c r="B1175" s="100">
        <v>43221</v>
      </c>
      <c r="C1175" s="98" t="s">
        <v>186</v>
      </c>
      <c r="D1175" s="98">
        <v>864.11</v>
      </c>
      <c r="E1175" s="98">
        <v>19472.740000000002</v>
      </c>
      <c r="F1175" s="98" t="s">
        <v>76</v>
      </c>
    </row>
    <row r="1176" spans="1:6" x14ac:dyDescent="0.2">
      <c r="A1176" s="106">
        <v>43405</v>
      </c>
      <c r="B1176" s="100">
        <v>43221</v>
      </c>
      <c r="C1176" s="98" t="s">
        <v>168</v>
      </c>
      <c r="D1176" s="98">
        <v>0</v>
      </c>
      <c r="E1176" s="98">
        <v>431767.75</v>
      </c>
      <c r="F1176" s="98" t="s">
        <v>76</v>
      </c>
    </row>
    <row r="1177" spans="1:6" x14ac:dyDescent="0.2">
      <c r="A1177" s="106">
        <v>43405</v>
      </c>
      <c r="B1177" s="100">
        <v>43344</v>
      </c>
      <c r="C1177" s="98" t="s">
        <v>34</v>
      </c>
      <c r="D1177" s="98">
        <v>-98.9</v>
      </c>
      <c r="E1177" s="98">
        <v>1174</v>
      </c>
      <c r="F1177" s="98" t="s">
        <v>76</v>
      </c>
    </row>
    <row r="1178" spans="1:6" x14ac:dyDescent="0.2">
      <c r="A1178" s="106">
        <v>43405</v>
      </c>
      <c r="B1178" s="100">
        <v>43344</v>
      </c>
      <c r="C1178" s="98" t="s">
        <v>33</v>
      </c>
      <c r="D1178" s="98">
        <v>-4.46</v>
      </c>
      <c r="E1178" s="98">
        <v>52.96</v>
      </c>
      <c r="F1178" s="98" t="s">
        <v>76</v>
      </c>
    </row>
    <row r="1179" spans="1:6" x14ac:dyDescent="0.2">
      <c r="A1179" s="106">
        <v>43405</v>
      </c>
      <c r="B1179" s="100">
        <v>43374</v>
      </c>
      <c r="C1179" s="98" t="s">
        <v>34</v>
      </c>
      <c r="D1179" s="98">
        <v>-26719.95</v>
      </c>
      <c r="E1179" s="98">
        <v>299517.01</v>
      </c>
      <c r="F1179" s="98" t="s">
        <v>76</v>
      </c>
    </row>
    <row r="1180" spans="1:6" x14ac:dyDescent="0.2">
      <c r="A1180" s="106">
        <v>43405</v>
      </c>
      <c r="B1180" s="100">
        <v>43374</v>
      </c>
      <c r="C1180" s="98" t="s">
        <v>34</v>
      </c>
      <c r="D1180" s="98">
        <v>-2433.0300000000002</v>
      </c>
      <c r="E1180" s="98">
        <v>27272.98</v>
      </c>
      <c r="F1180" s="98" t="s">
        <v>76</v>
      </c>
    </row>
    <row r="1181" spans="1:6" x14ac:dyDescent="0.2">
      <c r="A1181" s="106">
        <v>43405</v>
      </c>
      <c r="B1181" s="100">
        <v>43374</v>
      </c>
      <c r="C1181" s="98" t="s">
        <v>33</v>
      </c>
      <c r="D1181" s="98">
        <v>-109.73</v>
      </c>
      <c r="E1181" s="98">
        <v>1229.99</v>
      </c>
      <c r="F1181" s="98" t="s">
        <v>76</v>
      </c>
    </row>
    <row r="1182" spans="1:6" x14ac:dyDescent="0.2">
      <c r="A1182" s="106">
        <v>43405</v>
      </c>
      <c r="B1182" s="100">
        <v>43221</v>
      </c>
      <c r="C1182" s="98" t="s">
        <v>168</v>
      </c>
      <c r="D1182" s="98">
        <v>0</v>
      </c>
      <c r="E1182" s="98">
        <v>28147.03</v>
      </c>
      <c r="F1182" s="98" t="s">
        <v>76</v>
      </c>
    </row>
    <row r="1183" spans="1:6" x14ac:dyDescent="0.2">
      <c r="A1183" s="106">
        <v>43405</v>
      </c>
      <c r="B1183" s="100">
        <v>43221</v>
      </c>
      <c r="C1183" s="98" t="s">
        <v>185</v>
      </c>
      <c r="D1183" s="98">
        <v>1249.1600000000001</v>
      </c>
      <c r="E1183" s="98">
        <v>28147.03</v>
      </c>
      <c r="F1183" s="98" t="s">
        <v>76</v>
      </c>
    </row>
    <row r="1184" spans="1:6" x14ac:dyDescent="0.2">
      <c r="A1184" s="106">
        <v>43374</v>
      </c>
      <c r="B1184" s="100">
        <v>43374</v>
      </c>
      <c r="C1184" s="98" t="s">
        <v>36</v>
      </c>
      <c r="D1184" s="98">
        <v>-1.84</v>
      </c>
      <c r="E1184" s="98">
        <v>20.6</v>
      </c>
      <c r="F1184" s="98" t="s">
        <v>101</v>
      </c>
    </row>
    <row r="1185" spans="1:6" x14ac:dyDescent="0.2">
      <c r="A1185" s="106">
        <v>43374</v>
      </c>
      <c r="B1185" s="100">
        <v>43374</v>
      </c>
      <c r="C1185" s="98" t="s">
        <v>35</v>
      </c>
      <c r="D1185" s="98">
        <v>-0.08</v>
      </c>
      <c r="E1185" s="98">
        <v>0.93</v>
      </c>
      <c r="F1185" s="98" t="s">
        <v>101</v>
      </c>
    </row>
    <row r="1186" spans="1:6" x14ac:dyDescent="0.2">
      <c r="A1186" s="106">
        <v>43374</v>
      </c>
      <c r="B1186" s="100">
        <v>43344</v>
      </c>
      <c r="C1186" s="98" t="s">
        <v>36</v>
      </c>
      <c r="D1186" s="98">
        <v>-4.63</v>
      </c>
      <c r="E1186" s="98">
        <v>55</v>
      </c>
      <c r="F1186" s="98" t="s">
        <v>101</v>
      </c>
    </row>
    <row r="1187" spans="1:6" x14ac:dyDescent="0.2">
      <c r="A1187" s="106">
        <v>43374</v>
      </c>
      <c r="B1187" s="100">
        <v>43344</v>
      </c>
      <c r="C1187" s="98" t="s">
        <v>35</v>
      </c>
      <c r="D1187" s="98">
        <v>-0.21</v>
      </c>
      <c r="E1187" s="98">
        <v>2.48</v>
      </c>
      <c r="F1187" s="98" t="s">
        <v>101</v>
      </c>
    </row>
    <row r="1188" spans="1:6" x14ac:dyDescent="0.2">
      <c r="A1188" s="106">
        <v>43374</v>
      </c>
      <c r="B1188" s="100">
        <v>43374</v>
      </c>
      <c r="C1188" s="98" t="s">
        <v>34</v>
      </c>
      <c r="D1188" s="98">
        <v>-45.77</v>
      </c>
      <c r="E1188" s="98">
        <v>513</v>
      </c>
      <c r="F1188" s="98" t="s">
        <v>93</v>
      </c>
    </row>
    <row r="1189" spans="1:6" x14ac:dyDescent="0.2">
      <c r="A1189" s="106">
        <v>43374</v>
      </c>
      <c r="B1189" s="100">
        <v>43374</v>
      </c>
      <c r="C1189" s="98" t="s">
        <v>33</v>
      </c>
      <c r="D1189" s="98">
        <v>-2.06</v>
      </c>
      <c r="E1189" s="98">
        <v>23.14</v>
      </c>
      <c r="F1189" s="98" t="s">
        <v>93</v>
      </c>
    </row>
    <row r="1190" spans="1:6" x14ac:dyDescent="0.2">
      <c r="A1190" s="106">
        <v>43374</v>
      </c>
      <c r="B1190" s="100">
        <v>43344</v>
      </c>
      <c r="C1190" s="98" t="s">
        <v>34</v>
      </c>
      <c r="D1190" s="98">
        <v>-142.26</v>
      </c>
      <c r="E1190" s="98">
        <v>1689</v>
      </c>
      <c r="F1190" s="98" t="s">
        <v>93</v>
      </c>
    </row>
    <row r="1191" spans="1:6" x14ac:dyDescent="0.2">
      <c r="A1191" s="106">
        <v>43374</v>
      </c>
      <c r="B1191" s="100">
        <v>43344</v>
      </c>
      <c r="C1191" s="98" t="s">
        <v>33</v>
      </c>
      <c r="D1191" s="98">
        <v>-6.43</v>
      </c>
      <c r="E1191" s="98">
        <v>76.16</v>
      </c>
      <c r="F1191" s="98" t="s">
        <v>93</v>
      </c>
    </row>
    <row r="1192" spans="1:6" x14ac:dyDescent="0.2">
      <c r="A1192" s="106">
        <v>43344</v>
      </c>
      <c r="B1192" s="100">
        <v>43221</v>
      </c>
      <c r="C1192" s="98" t="s">
        <v>185</v>
      </c>
      <c r="D1192" s="98">
        <v>3863.71</v>
      </c>
      <c r="E1192" s="98">
        <v>87060</v>
      </c>
      <c r="F1192" s="98" t="s">
        <v>95</v>
      </c>
    </row>
    <row r="1193" spans="1:6" x14ac:dyDescent="0.2">
      <c r="A1193" s="106">
        <v>43344</v>
      </c>
      <c r="B1193" s="100">
        <v>43221</v>
      </c>
      <c r="C1193" s="98" t="s">
        <v>186</v>
      </c>
      <c r="D1193" s="98">
        <v>174.25</v>
      </c>
      <c r="E1193" s="98">
        <v>3926.39</v>
      </c>
      <c r="F1193" s="98" t="s">
        <v>95</v>
      </c>
    </row>
    <row r="1194" spans="1:6" x14ac:dyDescent="0.2">
      <c r="A1194" s="106">
        <v>43344</v>
      </c>
      <c r="B1194" s="100">
        <v>43313</v>
      </c>
      <c r="C1194" s="98" t="s">
        <v>36</v>
      </c>
      <c r="D1194" s="98">
        <v>-14.27</v>
      </c>
      <c r="E1194" s="98">
        <v>183.18</v>
      </c>
      <c r="F1194" s="98" t="s">
        <v>101</v>
      </c>
    </row>
    <row r="1195" spans="1:6" x14ac:dyDescent="0.2">
      <c r="A1195" s="106">
        <v>43344</v>
      </c>
      <c r="B1195" s="100">
        <v>43313</v>
      </c>
      <c r="C1195" s="98" t="s">
        <v>35</v>
      </c>
      <c r="D1195" s="98">
        <v>-0.65</v>
      </c>
      <c r="E1195" s="98">
        <v>8.26</v>
      </c>
      <c r="F1195" s="98" t="s">
        <v>101</v>
      </c>
    </row>
    <row r="1196" spans="1:6" x14ac:dyDescent="0.2">
      <c r="A1196" s="106">
        <v>43344</v>
      </c>
      <c r="B1196" s="100">
        <v>43282</v>
      </c>
      <c r="C1196" s="98" t="s">
        <v>36</v>
      </c>
      <c r="D1196" s="98">
        <v>-2.2999999999999998</v>
      </c>
      <c r="E1196" s="98">
        <v>27</v>
      </c>
      <c r="F1196" s="98" t="s">
        <v>101</v>
      </c>
    </row>
    <row r="1197" spans="1:6" x14ac:dyDescent="0.2">
      <c r="A1197" s="106">
        <v>43344</v>
      </c>
      <c r="B1197" s="100">
        <v>43282</v>
      </c>
      <c r="C1197" s="98" t="s">
        <v>35</v>
      </c>
      <c r="D1197" s="98">
        <v>-0.11</v>
      </c>
      <c r="E1197" s="98">
        <v>1.22</v>
      </c>
      <c r="F1197" s="98" t="s">
        <v>101</v>
      </c>
    </row>
    <row r="1198" spans="1:6" x14ac:dyDescent="0.2">
      <c r="A1198" s="106">
        <v>43344</v>
      </c>
      <c r="B1198" s="100">
        <v>43313</v>
      </c>
      <c r="C1198" s="98" t="s">
        <v>34</v>
      </c>
      <c r="D1198" s="98">
        <v>-25.01</v>
      </c>
      <c r="E1198" s="98">
        <v>321</v>
      </c>
      <c r="F1198" s="98" t="s">
        <v>91</v>
      </c>
    </row>
    <row r="1199" spans="1:6" x14ac:dyDescent="0.2">
      <c r="A1199" s="106">
        <v>43344</v>
      </c>
      <c r="B1199" s="100">
        <v>43313</v>
      </c>
      <c r="C1199" s="98" t="s">
        <v>33</v>
      </c>
      <c r="D1199" s="98">
        <v>-1.1299999999999999</v>
      </c>
      <c r="E1199" s="98">
        <v>14.48</v>
      </c>
      <c r="F1199" s="98" t="s">
        <v>91</v>
      </c>
    </row>
    <row r="1200" spans="1:6" x14ac:dyDescent="0.2">
      <c r="A1200" s="106">
        <v>43344</v>
      </c>
      <c r="B1200" s="100">
        <v>43282</v>
      </c>
      <c r="C1200" s="98" t="s">
        <v>34</v>
      </c>
      <c r="D1200" s="98">
        <v>-4</v>
      </c>
      <c r="E1200" s="98">
        <v>47</v>
      </c>
      <c r="F1200" s="98" t="s">
        <v>91</v>
      </c>
    </row>
    <row r="1201" spans="1:6" x14ac:dyDescent="0.2">
      <c r="A1201" s="106">
        <v>43344</v>
      </c>
      <c r="B1201" s="100">
        <v>43282</v>
      </c>
      <c r="C1201" s="98" t="s">
        <v>33</v>
      </c>
      <c r="D1201" s="98">
        <v>-0.18</v>
      </c>
      <c r="E1201" s="98">
        <v>2.12</v>
      </c>
      <c r="F1201" s="98" t="s">
        <v>91</v>
      </c>
    </row>
    <row r="1202" spans="1:6" x14ac:dyDescent="0.2">
      <c r="A1202" s="106">
        <v>43344</v>
      </c>
      <c r="B1202" s="100">
        <v>43221</v>
      </c>
      <c r="C1202" s="98" t="s">
        <v>185</v>
      </c>
      <c r="D1202" s="98">
        <v>16.329999999999998</v>
      </c>
      <c r="E1202" s="98">
        <v>368</v>
      </c>
      <c r="F1202" s="98" t="s">
        <v>91</v>
      </c>
    </row>
    <row r="1203" spans="1:6" x14ac:dyDescent="0.2">
      <c r="A1203" s="106">
        <v>43344</v>
      </c>
      <c r="B1203" s="100">
        <v>43221</v>
      </c>
      <c r="C1203" s="98" t="s">
        <v>186</v>
      </c>
      <c r="D1203" s="98">
        <v>0.74</v>
      </c>
      <c r="E1203" s="98">
        <v>16.600000000000001</v>
      </c>
      <c r="F1203" s="98" t="s">
        <v>91</v>
      </c>
    </row>
    <row r="1204" spans="1:6" x14ac:dyDescent="0.2">
      <c r="A1204" s="106">
        <v>43344</v>
      </c>
      <c r="B1204" s="100">
        <v>43221</v>
      </c>
      <c r="C1204" s="98" t="s">
        <v>168</v>
      </c>
      <c r="D1204" s="98">
        <v>0</v>
      </c>
      <c r="E1204" s="98">
        <v>368</v>
      </c>
      <c r="F1204" s="98" t="s">
        <v>91</v>
      </c>
    </row>
    <row r="1205" spans="1:6" x14ac:dyDescent="0.2">
      <c r="A1205" s="106">
        <v>43344</v>
      </c>
      <c r="B1205" s="100">
        <v>43313</v>
      </c>
      <c r="C1205" s="98" t="s">
        <v>34</v>
      </c>
      <c r="D1205" s="98">
        <v>-348.84</v>
      </c>
      <c r="E1205" s="98">
        <v>4478</v>
      </c>
      <c r="F1205" s="98" t="s">
        <v>93</v>
      </c>
    </row>
    <row r="1206" spans="1:6" x14ac:dyDescent="0.2">
      <c r="A1206" s="106">
        <v>43344</v>
      </c>
      <c r="B1206" s="100">
        <v>43313</v>
      </c>
      <c r="C1206" s="98" t="s">
        <v>33</v>
      </c>
      <c r="D1206" s="98">
        <v>-15.74</v>
      </c>
      <c r="E1206" s="98">
        <v>201.96</v>
      </c>
      <c r="F1206" s="98" t="s">
        <v>93</v>
      </c>
    </row>
    <row r="1207" spans="1:6" x14ac:dyDescent="0.2">
      <c r="A1207" s="106">
        <v>43344</v>
      </c>
      <c r="B1207" s="100">
        <v>43282</v>
      </c>
      <c r="C1207" s="98" t="s">
        <v>34</v>
      </c>
      <c r="D1207" s="98">
        <v>-56.45</v>
      </c>
      <c r="E1207" s="98">
        <v>664</v>
      </c>
      <c r="F1207" s="98" t="s">
        <v>93</v>
      </c>
    </row>
    <row r="1208" spans="1:6" x14ac:dyDescent="0.2">
      <c r="A1208" s="106">
        <v>43344</v>
      </c>
      <c r="B1208" s="100">
        <v>43282</v>
      </c>
      <c r="C1208" s="98" t="s">
        <v>33</v>
      </c>
      <c r="D1208" s="98">
        <v>-2.54</v>
      </c>
      <c r="E1208" s="98">
        <v>29.94</v>
      </c>
      <c r="F1208" s="98" t="s">
        <v>93</v>
      </c>
    </row>
    <row r="1209" spans="1:6" x14ac:dyDescent="0.2">
      <c r="A1209" s="106">
        <v>43344</v>
      </c>
      <c r="B1209" s="100">
        <v>43221</v>
      </c>
      <c r="C1209" s="98" t="s">
        <v>168</v>
      </c>
      <c r="D1209" s="98">
        <v>0</v>
      </c>
      <c r="E1209" s="98">
        <v>5142</v>
      </c>
      <c r="F1209" s="98" t="s">
        <v>93</v>
      </c>
    </row>
    <row r="1210" spans="1:6" x14ac:dyDescent="0.2">
      <c r="A1210" s="106">
        <v>43344</v>
      </c>
      <c r="B1210" s="100">
        <v>43221</v>
      </c>
      <c r="C1210" s="98" t="s">
        <v>185</v>
      </c>
      <c r="D1210" s="98">
        <v>228.2</v>
      </c>
      <c r="E1210" s="98">
        <v>5142</v>
      </c>
      <c r="F1210" s="98" t="s">
        <v>93</v>
      </c>
    </row>
    <row r="1211" spans="1:6" x14ac:dyDescent="0.2">
      <c r="A1211" s="106">
        <v>43344</v>
      </c>
      <c r="B1211" s="100">
        <v>43221</v>
      </c>
      <c r="C1211" s="98" t="s">
        <v>186</v>
      </c>
      <c r="D1211" s="98">
        <v>10.29</v>
      </c>
      <c r="E1211" s="98">
        <v>231.92</v>
      </c>
      <c r="F1211" s="98" t="s">
        <v>93</v>
      </c>
    </row>
    <row r="1212" spans="1:6" x14ac:dyDescent="0.2">
      <c r="A1212" s="106">
        <v>43344</v>
      </c>
      <c r="B1212" s="100">
        <v>43221</v>
      </c>
      <c r="C1212" s="98" t="s">
        <v>185</v>
      </c>
      <c r="D1212" s="98">
        <v>22395.1</v>
      </c>
      <c r="E1212" s="98">
        <v>504623.72</v>
      </c>
      <c r="F1212" s="98" t="s">
        <v>73</v>
      </c>
    </row>
    <row r="1213" spans="1:6" x14ac:dyDescent="0.2">
      <c r="A1213" s="106">
        <v>43344</v>
      </c>
      <c r="B1213" s="100">
        <v>43221</v>
      </c>
      <c r="C1213" s="98" t="s">
        <v>186</v>
      </c>
      <c r="D1213" s="98">
        <v>1010.05</v>
      </c>
      <c r="E1213" s="98">
        <v>22758.57</v>
      </c>
      <c r="F1213" s="98" t="s">
        <v>73</v>
      </c>
    </row>
    <row r="1214" spans="1:6" x14ac:dyDescent="0.2">
      <c r="A1214" s="106">
        <v>43374</v>
      </c>
      <c r="B1214" s="100">
        <v>43221</v>
      </c>
      <c r="C1214" s="98" t="s">
        <v>168</v>
      </c>
      <c r="D1214" s="98">
        <v>0</v>
      </c>
      <c r="E1214" s="98">
        <v>2202</v>
      </c>
      <c r="F1214" s="98" t="s">
        <v>93</v>
      </c>
    </row>
    <row r="1215" spans="1:6" x14ac:dyDescent="0.2">
      <c r="A1215" s="106">
        <v>43374</v>
      </c>
      <c r="B1215" s="100">
        <v>43221</v>
      </c>
      <c r="C1215" s="98" t="s">
        <v>185</v>
      </c>
      <c r="D1215" s="98">
        <v>97.73</v>
      </c>
      <c r="E1215" s="98">
        <v>2202</v>
      </c>
      <c r="F1215" s="98" t="s">
        <v>93</v>
      </c>
    </row>
    <row r="1216" spans="1:6" x14ac:dyDescent="0.2">
      <c r="A1216" s="106">
        <v>43374</v>
      </c>
      <c r="B1216" s="100">
        <v>43221</v>
      </c>
      <c r="C1216" s="98" t="s">
        <v>186</v>
      </c>
      <c r="D1216" s="98">
        <v>4.42</v>
      </c>
      <c r="E1216" s="98">
        <v>99.3</v>
      </c>
      <c r="F1216" s="98" t="s">
        <v>93</v>
      </c>
    </row>
    <row r="1217" spans="1:6" x14ac:dyDescent="0.2">
      <c r="A1217" s="106">
        <v>43374</v>
      </c>
      <c r="B1217" s="100">
        <v>43374</v>
      </c>
      <c r="C1217" s="98" t="s">
        <v>34</v>
      </c>
      <c r="D1217" s="98">
        <v>-7.14</v>
      </c>
      <c r="E1217" s="98">
        <v>80</v>
      </c>
      <c r="F1217" s="98" t="s">
        <v>93</v>
      </c>
    </row>
    <row r="1218" spans="1:6" x14ac:dyDescent="0.2">
      <c r="A1218" s="106">
        <v>43374</v>
      </c>
      <c r="B1218" s="100">
        <v>43374</v>
      </c>
      <c r="C1218" s="98" t="s">
        <v>33</v>
      </c>
      <c r="D1218" s="98">
        <v>-0.32</v>
      </c>
      <c r="E1218" s="98">
        <v>3.61</v>
      </c>
      <c r="F1218" s="98" t="s">
        <v>93</v>
      </c>
    </row>
    <row r="1219" spans="1:6" x14ac:dyDescent="0.2">
      <c r="A1219" s="106">
        <v>43374</v>
      </c>
      <c r="B1219" s="100">
        <v>43344</v>
      </c>
      <c r="C1219" s="98" t="s">
        <v>34</v>
      </c>
      <c r="D1219" s="98">
        <v>-21.99</v>
      </c>
      <c r="E1219" s="98">
        <v>261</v>
      </c>
      <c r="F1219" s="98" t="s">
        <v>93</v>
      </c>
    </row>
    <row r="1220" spans="1:6" x14ac:dyDescent="0.2">
      <c r="A1220" s="106">
        <v>43374</v>
      </c>
      <c r="B1220" s="100">
        <v>43344</v>
      </c>
      <c r="C1220" s="98" t="s">
        <v>33</v>
      </c>
      <c r="D1220" s="98">
        <v>-0.99</v>
      </c>
      <c r="E1220" s="98">
        <v>11.77</v>
      </c>
      <c r="F1220" s="98" t="s">
        <v>93</v>
      </c>
    </row>
    <row r="1221" spans="1:6" x14ac:dyDescent="0.2">
      <c r="A1221" s="106">
        <v>43374</v>
      </c>
      <c r="B1221" s="100">
        <v>43221</v>
      </c>
      <c r="C1221" s="98" t="s">
        <v>168</v>
      </c>
      <c r="D1221" s="98">
        <v>0</v>
      </c>
      <c r="E1221" s="98">
        <v>341</v>
      </c>
      <c r="F1221" s="98" t="s">
        <v>93</v>
      </c>
    </row>
    <row r="1222" spans="1:6" x14ac:dyDescent="0.2">
      <c r="A1222" s="106">
        <v>43374</v>
      </c>
      <c r="B1222" s="100">
        <v>43313</v>
      </c>
      <c r="C1222" s="98" t="s">
        <v>34</v>
      </c>
      <c r="D1222" s="98">
        <v>84.37</v>
      </c>
      <c r="E1222" s="98">
        <v>-1083</v>
      </c>
      <c r="F1222" s="98" t="s">
        <v>89</v>
      </c>
    </row>
    <row r="1223" spans="1:6" x14ac:dyDescent="0.2">
      <c r="A1223" s="106">
        <v>43374</v>
      </c>
      <c r="B1223" s="100">
        <v>43313</v>
      </c>
      <c r="C1223" s="98" t="s">
        <v>33</v>
      </c>
      <c r="D1223" s="98">
        <v>3.81</v>
      </c>
      <c r="E1223" s="98">
        <v>-48.84</v>
      </c>
      <c r="F1223" s="98" t="s">
        <v>89</v>
      </c>
    </row>
    <row r="1224" spans="1:6" x14ac:dyDescent="0.2">
      <c r="A1224" s="106">
        <v>43374</v>
      </c>
      <c r="B1224" s="100">
        <v>43374</v>
      </c>
      <c r="C1224" s="98" t="s">
        <v>36</v>
      </c>
      <c r="D1224" s="98">
        <v>-1.46</v>
      </c>
      <c r="E1224" s="98">
        <v>16.399999999999999</v>
      </c>
      <c r="F1224" s="98" t="s">
        <v>101</v>
      </c>
    </row>
    <row r="1225" spans="1:6" x14ac:dyDescent="0.2">
      <c r="A1225" s="106">
        <v>43374</v>
      </c>
      <c r="B1225" s="100">
        <v>43374</v>
      </c>
      <c r="C1225" s="98" t="s">
        <v>35</v>
      </c>
      <c r="D1225" s="98">
        <v>-7.0000000000000007E-2</v>
      </c>
      <c r="E1225" s="98">
        <v>0.74</v>
      </c>
      <c r="F1225" s="98" t="s">
        <v>101</v>
      </c>
    </row>
    <row r="1226" spans="1:6" x14ac:dyDescent="0.2">
      <c r="A1226" s="106">
        <v>43374</v>
      </c>
      <c r="B1226" s="100">
        <v>43221</v>
      </c>
      <c r="C1226" s="98" t="s">
        <v>168</v>
      </c>
      <c r="D1226" s="98">
        <v>0</v>
      </c>
      <c r="E1226" s="98">
        <v>430245.99</v>
      </c>
      <c r="F1226" s="98" t="s">
        <v>73</v>
      </c>
    </row>
    <row r="1227" spans="1:6" x14ac:dyDescent="0.2">
      <c r="A1227" s="106">
        <v>43374</v>
      </c>
      <c r="B1227" s="100">
        <v>43221</v>
      </c>
      <c r="C1227" s="98" t="s">
        <v>168</v>
      </c>
      <c r="D1227" s="98">
        <v>0</v>
      </c>
      <c r="E1227" s="98">
        <v>68146.960000000006</v>
      </c>
      <c r="F1227" s="98" t="s">
        <v>77</v>
      </c>
    </row>
    <row r="1228" spans="1:6" x14ac:dyDescent="0.2">
      <c r="A1228" s="106">
        <v>43374</v>
      </c>
      <c r="B1228" s="100">
        <v>43221</v>
      </c>
      <c r="C1228" s="98" t="s">
        <v>185</v>
      </c>
      <c r="D1228" s="98">
        <v>3024.36</v>
      </c>
      <c r="E1228" s="98">
        <v>68146.960000000006</v>
      </c>
      <c r="F1228" s="98" t="s">
        <v>77</v>
      </c>
    </row>
    <row r="1229" spans="1:6" x14ac:dyDescent="0.2">
      <c r="A1229" s="106">
        <v>43374</v>
      </c>
      <c r="B1229" s="100">
        <v>43221</v>
      </c>
      <c r="C1229" s="98" t="s">
        <v>186</v>
      </c>
      <c r="D1229" s="98">
        <v>136.44</v>
      </c>
      <c r="E1229" s="98">
        <v>3073.39</v>
      </c>
      <c r="F1229" s="98" t="s">
        <v>77</v>
      </c>
    </row>
    <row r="1230" spans="1:6" x14ac:dyDescent="0.2">
      <c r="A1230" s="106">
        <v>43374</v>
      </c>
      <c r="B1230" s="100">
        <v>43344</v>
      </c>
      <c r="C1230" s="98" t="s">
        <v>34</v>
      </c>
      <c r="D1230" s="98">
        <v>-33226.559999999998</v>
      </c>
      <c r="E1230" s="98">
        <v>394426.93</v>
      </c>
      <c r="F1230" s="98" t="s">
        <v>77</v>
      </c>
    </row>
    <row r="1231" spans="1:6" x14ac:dyDescent="0.2">
      <c r="A1231" s="106">
        <v>43374</v>
      </c>
      <c r="B1231" s="100">
        <v>43344</v>
      </c>
      <c r="C1231" s="98" t="s">
        <v>33</v>
      </c>
      <c r="D1231" s="98">
        <v>-1498.48</v>
      </c>
      <c r="E1231" s="98">
        <v>17788.689999999999</v>
      </c>
      <c r="F1231" s="98" t="s">
        <v>77</v>
      </c>
    </row>
    <row r="1232" spans="1:6" x14ac:dyDescent="0.2">
      <c r="A1232" s="106">
        <v>43374</v>
      </c>
      <c r="B1232" s="100">
        <v>43344</v>
      </c>
      <c r="C1232" s="98" t="s">
        <v>34</v>
      </c>
      <c r="D1232" s="98">
        <v>-27134.86</v>
      </c>
      <c r="E1232" s="98">
        <v>322113.68</v>
      </c>
      <c r="F1232" s="98" t="s">
        <v>76</v>
      </c>
    </row>
    <row r="1233" spans="1:6" x14ac:dyDescent="0.2">
      <c r="A1233" s="106">
        <v>43374</v>
      </c>
      <c r="B1233" s="100">
        <v>43344</v>
      </c>
      <c r="C1233" s="98" t="s">
        <v>33</v>
      </c>
      <c r="D1233" s="98">
        <v>-1223.8</v>
      </c>
      <c r="E1233" s="98">
        <v>14527.33</v>
      </c>
      <c r="F1233" s="98" t="s">
        <v>76</v>
      </c>
    </row>
    <row r="1234" spans="1:6" x14ac:dyDescent="0.2">
      <c r="A1234" s="106">
        <v>43374</v>
      </c>
      <c r="B1234" s="100">
        <v>43344</v>
      </c>
      <c r="C1234" s="98" t="s">
        <v>34</v>
      </c>
      <c r="D1234" s="98">
        <v>-35429.5</v>
      </c>
      <c r="E1234" s="98">
        <v>420580.5</v>
      </c>
      <c r="F1234" s="98" t="s">
        <v>76</v>
      </c>
    </row>
    <row r="1235" spans="1:6" x14ac:dyDescent="0.2">
      <c r="A1235" s="106">
        <v>43374</v>
      </c>
      <c r="B1235" s="100">
        <v>43344</v>
      </c>
      <c r="C1235" s="98" t="s">
        <v>33</v>
      </c>
      <c r="D1235" s="98">
        <v>-1597.91</v>
      </c>
      <c r="E1235" s="98">
        <v>18968.11</v>
      </c>
      <c r="F1235" s="98" t="s">
        <v>76</v>
      </c>
    </row>
    <row r="1236" spans="1:6" x14ac:dyDescent="0.2">
      <c r="A1236" s="106">
        <v>43374</v>
      </c>
      <c r="B1236" s="100">
        <v>43282</v>
      </c>
      <c r="C1236" s="98" t="s">
        <v>34</v>
      </c>
      <c r="D1236" s="98">
        <v>-105.34</v>
      </c>
      <c r="E1236" s="98">
        <v>1239.01</v>
      </c>
      <c r="F1236" s="98" t="s">
        <v>72</v>
      </c>
    </row>
    <row r="1237" spans="1:6" x14ac:dyDescent="0.2">
      <c r="A1237" s="106">
        <v>43374</v>
      </c>
      <c r="B1237" s="100">
        <v>43282</v>
      </c>
      <c r="C1237" s="98" t="s">
        <v>33</v>
      </c>
      <c r="D1237" s="98">
        <v>-4.75</v>
      </c>
      <c r="E1237" s="98">
        <v>55.88</v>
      </c>
      <c r="F1237" s="98" t="s">
        <v>72</v>
      </c>
    </row>
    <row r="1238" spans="1:6" x14ac:dyDescent="0.2">
      <c r="A1238" s="106">
        <v>43374</v>
      </c>
      <c r="B1238" s="100">
        <v>43344</v>
      </c>
      <c r="C1238" s="98" t="s">
        <v>34</v>
      </c>
      <c r="D1238" s="98">
        <v>-32852.94</v>
      </c>
      <c r="E1238" s="98">
        <v>389992.14</v>
      </c>
      <c r="F1238" s="98" t="s">
        <v>76</v>
      </c>
    </row>
    <row r="1239" spans="1:6" x14ac:dyDescent="0.2">
      <c r="A1239" s="106">
        <v>43374</v>
      </c>
      <c r="B1239" s="100">
        <v>43344</v>
      </c>
      <c r="C1239" s="98" t="s">
        <v>33</v>
      </c>
      <c r="D1239" s="98">
        <v>-1481.65</v>
      </c>
      <c r="E1239" s="98">
        <v>17588.53</v>
      </c>
      <c r="F1239" s="98" t="s">
        <v>76</v>
      </c>
    </row>
    <row r="1240" spans="1:6" x14ac:dyDescent="0.2">
      <c r="A1240" s="106">
        <v>43374</v>
      </c>
      <c r="B1240" s="100">
        <v>43313</v>
      </c>
      <c r="C1240" s="98" t="s">
        <v>34</v>
      </c>
      <c r="D1240" s="98">
        <v>-506.08</v>
      </c>
      <c r="E1240" s="98">
        <v>6496.61</v>
      </c>
      <c r="F1240" s="98" t="s">
        <v>76</v>
      </c>
    </row>
    <row r="1241" spans="1:6" x14ac:dyDescent="0.2">
      <c r="A1241" s="106">
        <v>43374</v>
      </c>
      <c r="B1241" s="100">
        <v>43313</v>
      </c>
      <c r="C1241" s="98" t="s">
        <v>33</v>
      </c>
      <c r="D1241" s="98">
        <v>-22.83</v>
      </c>
      <c r="E1241" s="98">
        <v>293</v>
      </c>
      <c r="F1241" s="98" t="s">
        <v>76</v>
      </c>
    </row>
    <row r="1242" spans="1:6" x14ac:dyDescent="0.2">
      <c r="A1242" s="106">
        <v>43374</v>
      </c>
      <c r="B1242" s="100">
        <v>43344</v>
      </c>
      <c r="C1242" s="98" t="s">
        <v>34</v>
      </c>
      <c r="D1242" s="98">
        <v>-3395.91</v>
      </c>
      <c r="E1242" s="98">
        <v>40312</v>
      </c>
      <c r="F1242" s="98" t="s">
        <v>77</v>
      </c>
    </row>
    <row r="1243" spans="1:6" x14ac:dyDescent="0.2">
      <c r="A1243" s="106">
        <v>43374</v>
      </c>
      <c r="B1243" s="100">
        <v>43344</v>
      </c>
      <c r="C1243" s="98" t="s">
        <v>33</v>
      </c>
      <c r="D1243" s="98">
        <v>-153.13</v>
      </c>
      <c r="E1243" s="98">
        <v>1818.06</v>
      </c>
      <c r="F1243" s="98" t="s">
        <v>77</v>
      </c>
    </row>
    <row r="1244" spans="1:6" x14ac:dyDescent="0.2">
      <c r="A1244" s="106">
        <v>43374</v>
      </c>
      <c r="B1244" s="100">
        <v>43313</v>
      </c>
      <c r="C1244" s="98" t="s">
        <v>34</v>
      </c>
      <c r="D1244" s="98">
        <v>-542.80999999999995</v>
      </c>
      <c r="E1244" s="98">
        <v>6968</v>
      </c>
      <c r="F1244" s="98" t="s">
        <v>77</v>
      </c>
    </row>
    <row r="1245" spans="1:6" x14ac:dyDescent="0.2">
      <c r="A1245" s="106">
        <v>43374</v>
      </c>
      <c r="B1245" s="100">
        <v>43313</v>
      </c>
      <c r="C1245" s="98" t="s">
        <v>33</v>
      </c>
      <c r="D1245" s="98">
        <v>-24.48</v>
      </c>
      <c r="E1245" s="98">
        <v>314.26</v>
      </c>
      <c r="F1245" s="98" t="s">
        <v>77</v>
      </c>
    </row>
    <row r="1246" spans="1:6" x14ac:dyDescent="0.2">
      <c r="A1246" s="106">
        <v>43374</v>
      </c>
      <c r="B1246" s="100">
        <v>43282</v>
      </c>
      <c r="C1246" s="98" t="s">
        <v>34</v>
      </c>
      <c r="D1246" s="98">
        <v>-4.51</v>
      </c>
      <c r="E1246" s="98">
        <v>53</v>
      </c>
      <c r="F1246" s="98" t="s">
        <v>92</v>
      </c>
    </row>
    <row r="1247" spans="1:6" x14ac:dyDescent="0.2">
      <c r="A1247" s="106">
        <v>43374</v>
      </c>
      <c r="B1247" s="100">
        <v>43282</v>
      </c>
      <c r="C1247" s="98" t="s">
        <v>33</v>
      </c>
      <c r="D1247" s="98">
        <v>-0.2</v>
      </c>
      <c r="E1247" s="98">
        <v>2.39</v>
      </c>
      <c r="F1247" s="98" t="s">
        <v>92</v>
      </c>
    </row>
    <row r="1248" spans="1:6" x14ac:dyDescent="0.2">
      <c r="A1248" s="106">
        <v>43374</v>
      </c>
      <c r="B1248" s="100">
        <v>43221</v>
      </c>
      <c r="C1248" s="98" t="s">
        <v>168</v>
      </c>
      <c r="D1248" s="98">
        <v>0</v>
      </c>
      <c r="E1248" s="98">
        <v>410</v>
      </c>
      <c r="F1248" s="98" t="s">
        <v>92</v>
      </c>
    </row>
    <row r="1249" spans="1:6" x14ac:dyDescent="0.2">
      <c r="A1249" s="106">
        <v>43374</v>
      </c>
      <c r="B1249" s="100">
        <v>43221</v>
      </c>
      <c r="C1249" s="98" t="s">
        <v>185</v>
      </c>
      <c r="D1249" s="98">
        <v>18.2</v>
      </c>
      <c r="E1249" s="98">
        <v>410</v>
      </c>
      <c r="F1249" s="98" t="s">
        <v>92</v>
      </c>
    </row>
    <row r="1250" spans="1:6" x14ac:dyDescent="0.2">
      <c r="A1250" s="106">
        <v>43374</v>
      </c>
      <c r="B1250" s="100">
        <v>43221</v>
      </c>
      <c r="C1250" s="98" t="s">
        <v>186</v>
      </c>
      <c r="D1250" s="98">
        <v>0.82</v>
      </c>
      <c r="E1250" s="98">
        <v>18.489999999999998</v>
      </c>
      <c r="F1250" s="98" t="s">
        <v>92</v>
      </c>
    </row>
    <row r="1251" spans="1:6" x14ac:dyDescent="0.2">
      <c r="A1251" s="106">
        <v>43374</v>
      </c>
      <c r="B1251" s="100">
        <v>43221</v>
      </c>
      <c r="C1251" s="98" t="s">
        <v>185</v>
      </c>
      <c r="D1251" s="98">
        <v>29012.95</v>
      </c>
      <c r="E1251" s="98">
        <v>653738.18999999994</v>
      </c>
      <c r="F1251" s="98" t="s">
        <v>76</v>
      </c>
    </row>
    <row r="1252" spans="1:6" x14ac:dyDescent="0.2">
      <c r="A1252" s="106">
        <v>43374</v>
      </c>
      <c r="B1252" s="100">
        <v>43221</v>
      </c>
      <c r="C1252" s="98" t="s">
        <v>186</v>
      </c>
      <c r="D1252" s="98">
        <v>1308.3900000000001</v>
      </c>
      <c r="E1252" s="98">
        <v>29483.69</v>
      </c>
      <c r="F1252" s="98" t="s">
        <v>76</v>
      </c>
    </row>
    <row r="1253" spans="1:6" x14ac:dyDescent="0.2">
      <c r="A1253" s="106">
        <v>43374</v>
      </c>
      <c r="B1253" s="100">
        <v>43221</v>
      </c>
      <c r="C1253" s="98" t="s">
        <v>168</v>
      </c>
      <c r="D1253" s="98">
        <v>0</v>
      </c>
      <c r="E1253" s="98">
        <v>653738.18999999994</v>
      </c>
      <c r="F1253" s="98" t="s">
        <v>76</v>
      </c>
    </row>
    <row r="1254" spans="1:6" x14ac:dyDescent="0.2">
      <c r="A1254" s="106">
        <v>43374</v>
      </c>
      <c r="B1254" s="100">
        <v>43191</v>
      </c>
      <c r="C1254" s="98" t="s">
        <v>34</v>
      </c>
      <c r="D1254" s="98">
        <v>-81.62</v>
      </c>
      <c r="E1254" s="98">
        <v>832</v>
      </c>
      <c r="F1254" s="98" t="s">
        <v>92</v>
      </c>
    </row>
    <row r="1255" spans="1:6" x14ac:dyDescent="0.2">
      <c r="A1255" s="106">
        <v>43374</v>
      </c>
      <c r="B1255" s="100">
        <v>43191</v>
      </c>
      <c r="C1255" s="98" t="s">
        <v>33</v>
      </c>
      <c r="D1255" s="98">
        <v>-3.68</v>
      </c>
      <c r="E1255" s="98">
        <v>37.520000000000003</v>
      </c>
      <c r="F1255" s="98" t="s">
        <v>92</v>
      </c>
    </row>
    <row r="1256" spans="1:6" x14ac:dyDescent="0.2">
      <c r="A1256" s="106">
        <v>43374</v>
      </c>
      <c r="B1256" s="100">
        <v>43160</v>
      </c>
      <c r="C1256" s="98" t="s">
        <v>34</v>
      </c>
      <c r="D1256" s="98">
        <v>-50.26</v>
      </c>
      <c r="E1256" s="98">
        <v>638</v>
      </c>
      <c r="F1256" s="98" t="s">
        <v>92</v>
      </c>
    </row>
    <row r="1257" spans="1:6" x14ac:dyDescent="0.2">
      <c r="A1257" s="106">
        <v>43374</v>
      </c>
      <c r="B1257" s="100">
        <v>43160</v>
      </c>
      <c r="C1257" s="98" t="s">
        <v>33</v>
      </c>
      <c r="D1257" s="98">
        <v>-2.27</v>
      </c>
      <c r="E1257" s="98">
        <v>28.77</v>
      </c>
      <c r="F1257" s="98" t="s">
        <v>92</v>
      </c>
    </row>
    <row r="1258" spans="1:6" x14ac:dyDescent="0.2">
      <c r="A1258" s="106">
        <v>43374</v>
      </c>
      <c r="B1258" s="100">
        <v>43101</v>
      </c>
      <c r="C1258" s="98" t="s">
        <v>185</v>
      </c>
      <c r="D1258" s="98">
        <v>48.4</v>
      </c>
      <c r="E1258" s="98">
        <v>1471</v>
      </c>
      <c r="F1258" s="98" t="s">
        <v>92</v>
      </c>
    </row>
    <row r="1259" spans="1:6" x14ac:dyDescent="0.2">
      <c r="A1259" s="106">
        <v>43374</v>
      </c>
      <c r="B1259" s="100">
        <v>43101</v>
      </c>
      <c r="C1259" s="98" t="s">
        <v>186</v>
      </c>
      <c r="D1259" s="98">
        <v>2.1800000000000002</v>
      </c>
      <c r="E1259" s="98">
        <v>66.34</v>
      </c>
      <c r="F1259" s="98" t="s">
        <v>92</v>
      </c>
    </row>
    <row r="1260" spans="1:6" x14ac:dyDescent="0.2">
      <c r="A1260" s="106">
        <v>43344</v>
      </c>
      <c r="B1260" s="100">
        <v>43313</v>
      </c>
      <c r="C1260" s="98" t="s">
        <v>34</v>
      </c>
      <c r="D1260" s="98">
        <v>-594.15</v>
      </c>
      <c r="E1260" s="98">
        <v>7627</v>
      </c>
      <c r="F1260" s="98" t="s">
        <v>84</v>
      </c>
    </row>
    <row r="1261" spans="1:6" x14ac:dyDescent="0.2">
      <c r="A1261" s="106">
        <v>43344</v>
      </c>
      <c r="B1261" s="100">
        <v>43313</v>
      </c>
      <c r="C1261" s="98" t="s">
        <v>33</v>
      </c>
      <c r="D1261" s="98">
        <v>-26.79</v>
      </c>
      <c r="E1261" s="98">
        <v>343.97</v>
      </c>
      <c r="F1261" s="98" t="s">
        <v>84</v>
      </c>
    </row>
    <row r="1262" spans="1:6" x14ac:dyDescent="0.2">
      <c r="A1262" s="106">
        <v>43344</v>
      </c>
      <c r="B1262" s="100">
        <v>43221</v>
      </c>
      <c r="C1262" s="98" t="s">
        <v>168</v>
      </c>
      <c r="D1262" s="98">
        <v>0</v>
      </c>
      <c r="E1262" s="98">
        <v>11959.17</v>
      </c>
      <c r="F1262" s="98" t="s">
        <v>84</v>
      </c>
    </row>
    <row r="1263" spans="1:6" x14ac:dyDescent="0.2">
      <c r="A1263" s="106">
        <v>43678</v>
      </c>
      <c r="B1263" s="100">
        <v>43435</v>
      </c>
      <c r="C1263" s="98" t="s">
        <v>34</v>
      </c>
      <c r="D1263" s="98">
        <v>-72.94</v>
      </c>
      <c r="E1263" s="98">
        <v>793</v>
      </c>
      <c r="F1263" s="98" t="s">
        <v>91</v>
      </c>
    </row>
    <row r="1264" spans="1:6" x14ac:dyDescent="0.2">
      <c r="A1264" s="106">
        <v>43678</v>
      </c>
      <c r="B1264" s="100">
        <v>43435</v>
      </c>
      <c r="C1264" s="98" t="s">
        <v>33</v>
      </c>
      <c r="D1264" s="98">
        <v>-2.52</v>
      </c>
      <c r="E1264" s="98">
        <v>27.44</v>
      </c>
      <c r="F1264" s="98" t="s">
        <v>91</v>
      </c>
    </row>
    <row r="1265" spans="1:6" x14ac:dyDescent="0.2">
      <c r="A1265" s="106">
        <v>43678</v>
      </c>
      <c r="B1265" s="100">
        <v>43405</v>
      </c>
      <c r="C1265" s="98" t="s">
        <v>34</v>
      </c>
      <c r="D1265" s="98">
        <v>-118.56</v>
      </c>
      <c r="E1265" s="98">
        <v>969</v>
      </c>
      <c r="F1265" s="98" t="s">
        <v>91</v>
      </c>
    </row>
    <row r="1266" spans="1:6" x14ac:dyDescent="0.2">
      <c r="A1266" s="106">
        <v>43678</v>
      </c>
      <c r="B1266" s="100">
        <v>43405</v>
      </c>
      <c r="C1266" s="98" t="s">
        <v>33</v>
      </c>
      <c r="D1266" s="98">
        <v>-5.35</v>
      </c>
      <c r="E1266" s="98">
        <v>43.7</v>
      </c>
      <c r="F1266" s="98" t="s">
        <v>91</v>
      </c>
    </row>
    <row r="1267" spans="1:6" x14ac:dyDescent="0.2">
      <c r="A1267" s="106">
        <v>43678</v>
      </c>
      <c r="B1267" s="100">
        <v>43374</v>
      </c>
      <c r="C1267" s="98" t="s">
        <v>34</v>
      </c>
      <c r="D1267" s="98">
        <v>-89.3</v>
      </c>
      <c r="E1267" s="98">
        <v>1001</v>
      </c>
      <c r="F1267" s="98" t="s">
        <v>91</v>
      </c>
    </row>
    <row r="1268" spans="1:6" x14ac:dyDescent="0.2">
      <c r="A1268" s="106">
        <v>43678</v>
      </c>
      <c r="B1268" s="100">
        <v>43374</v>
      </c>
      <c r="C1268" s="98" t="s">
        <v>33</v>
      </c>
      <c r="D1268" s="98">
        <v>-4.03</v>
      </c>
      <c r="E1268" s="98">
        <v>45.15</v>
      </c>
      <c r="F1268" s="98" t="s">
        <v>91</v>
      </c>
    </row>
    <row r="1269" spans="1:6" x14ac:dyDescent="0.2">
      <c r="A1269" s="106">
        <v>43678</v>
      </c>
      <c r="B1269" s="100">
        <v>43344</v>
      </c>
      <c r="C1269" s="98" t="s">
        <v>34</v>
      </c>
      <c r="D1269" s="98">
        <v>-81.63</v>
      </c>
      <c r="E1269" s="98">
        <v>969</v>
      </c>
      <c r="F1269" s="98" t="s">
        <v>91</v>
      </c>
    </row>
    <row r="1270" spans="1:6" x14ac:dyDescent="0.2">
      <c r="A1270" s="106">
        <v>43678</v>
      </c>
      <c r="B1270" s="100">
        <v>43344</v>
      </c>
      <c r="C1270" s="98" t="s">
        <v>33</v>
      </c>
      <c r="D1270" s="98">
        <v>-3.68</v>
      </c>
      <c r="E1270" s="98">
        <v>43.7</v>
      </c>
      <c r="F1270" s="98" t="s">
        <v>91</v>
      </c>
    </row>
    <row r="1271" spans="1:6" x14ac:dyDescent="0.2">
      <c r="A1271" s="106">
        <v>43678</v>
      </c>
      <c r="B1271" s="100">
        <v>43313</v>
      </c>
      <c r="C1271" s="98" t="s">
        <v>34</v>
      </c>
      <c r="D1271" s="98">
        <v>-77.98</v>
      </c>
      <c r="E1271" s="98">
        <v>1001</v>
      </c>
      <c r="F1271" s="98" t="s">
        <v>91</v>
      </c>
    </row>
    <row r="1272" spans="1:6" x14ac:dyDescent="0.2">
      <c r="A1272" s="106">
        <v>43678</v>
      </c>
      <c r="B1272" s="100">
        <v>43313</v>
      </c>
      <c r="C1272" s="98" t="s">
        <v>33</v>
      </c>
      <c r="D1272" s="98">
        <v>-3.52</v>
      </c>
      <c r="E1272" s="98">
        <v>45.15</v>
      </c>
      <c r="F1272" s="98" t="s">
        <v>91</v>
      </c>
    </row>
    <row r="1273" spans="1:6" x14ac:dyDescent="0.2">
      <c r="A1273" s="106">
        <v>43678</v>
      </c>
      <c r="B1273" s="100">
        <v>43282</v>
      </c>
      <c r="C1273" s="98" t="s">
        <v>34</v>
      </c>
      <c r="D1273" s="98">
        <v>-85.11</v>
      </c>
      <c r="E1273" s="98">
        <v>1001</v>
      </c>
      <c r="F1273" s="98" t="s">
        <v>91</v>
      </c>
    </row>
    <row r="1274" spans="1:6" x14ac:dyDescent="0.2">
      <c r="A1274" s="106">
        <v>43678</v>
      </c>
      <c r="B1274" s="100">
        <v>43282</v>
      </c>
      <c r="C1274" s="98" t="s">
        <v>33</v>
      </c>
      <c r="D1274" s="98">
        <v>-3.84</v>
      </c>
      <c r="E1274" s="98">
        <v>45.15</v>
      </c>
      <c r="F1274" s="98" t="s">
        <v>91</v>
      </c>
    </row>
    <row r="1275" spans="1:6" x14ac:dyDescent="0.2">
      <c r="A1275" s="106">
        <v>43678</v>
      </c>
      <c r="B1275" s="100">
        <v>43252</v>
      </c>
      <c r="C1275" s="98" t="s">
        <v>34</v>
      </c>
      <c r="D1275" s="98">
        <v>-129.22999999999999</v>
      </c>
      <c r="E1275" s="98">
        <v>969</v>
      </c>
      <c r="F1275" s="98" t="s">
        <v>91</v>
      </c>
    </row>
    <row r="1276" spans="1:6" x14ac:dyDescent="0.2">
      <c r="A1276" s="106">
        <v>43678</v>
      </c>
      <c r="B1276" s="100">
        <v>43252</v>
      </c>
      <c r="C1276" s="98" t="s">
        <v>33</v>
      </c>
      <c r="D1276" s="98">
        <v>-5.83</v>
      </c>
      <c r="E1276" s="98">
        <v>43.7</v>
      </c>
      <c r="F1276" s="98" t="s">
        <v>91</v>
      </c>
    </row>
    <row r="1277" spans="1:6" x14ac:dyDescent="0.2">
      <c r="A1277" s="106">
        <v>43405</v>
      </c>
      <c r="B1277" s="100">
        <v>43221</v>
      </c>
      <c r="C1277" s="98" t="s">
        <v>185</v>
      </c>
      <c r="D1277" s="98">
        <v>35.9</v>
      </c>
      <c r="E1277" s="98">
        <v>809</v>
      </c>
      <c r="F1277" s="98" t="s">
        <v>92</v>
      </c>
    </row>
    <row r="1278" spans="1:6" x14ac:dyDescent="0.2">
      <c r="A1278" s="106">
        <v>43405</v>
      </c>
      <c r="B1278" s="100">
        <v>43221</v>
      </c>
      <c r="C1278" s="98" t="s">
        <v>186</v>
      </c>
      <c r="D1278" s="98">
        <v>1.62</v>
      </c>
      <c r="E1278" s="98">
        <v>36.49</v>
      </c>
      <c r="F1278" s="98" t="s">
        <v>92</v>
      </c>
    </row>
    <row r="1279" spans="1:6" x14ac:dyDescent="0.2">
      <c r="A1279" s="106">
        <v>43405</v>
      </c>
      <c r="B1279" s="100">
        <v>43221</v>
      </c>
      <c r="C1279" s="98" t="s">
        <v>168</v>
      </c>
      <c r="D1279" s="98">
        <v>0</v>
      </c>
      <c r="E1279" s="98">
        <v>809</v>
      </c>
      <c r="F1279" s="98" t="s">
        <v>92</v>
      </c>
    </row>
    <row r="1280" spans="1:6" x14ac:dyDescent="0.2">
      <c r="A1280" s="106">
        <v>43405</v>
      </c>
      <c r="B1280" s="100">
        <v>43374</v>
      </c>
      <c r="C1280" s="98" t="s">
        <v>34</v>
      </c>
      <c r="D1280" s="98">
        <v>-1477.32</v>
      </c>
      <c r="E1280" s="98">
        <v>16560</v>
      </c>
      <c r="F1280" s="98" t="s">
        <v>96</v>
      </c>
    </row>
    <row r="1281" spans="1:6" x14ac:dyDescent="0.2">
      <c r="A1281" s="106">
        <v>43405</v>
      </c>
      <c r="B1281" s="100">
        <v>43374</v>
      </c>
      <c r="C1281" s="98" t="s">
        <v>33</v>
      </c>
      <c r="D1281" s="98">
        <v>-66.63</v>
      </c>
      <c r="E1281" s="98">
        <v>746.86</v>
      </c>
      <c r="F1281" s="98" t="s">
        <v>96</v>
      </c>
    </row>
    <row r="1282" spans="1:6" x14ac:dyDescent="0.2">
      <c r="A1282" s="106">
        <v>43405</v>
      </c>
      <c r="B1282" s="100">
        <v>43344</v>
      </c>
      <c r="C1282" s="98" t="s">
        <v>34</v>
      </c>
      <c r="D1282" s="98">
        <v>-155</v>
      </c>
      <c r="E1282" s="98">
        <v>1840</v>
      </c>
      <c r="F1282" s="98" t="s">
        <v>96</v>
      </c>
    </row>
    <row r="1283" spans="1:6" x14ac:dyDescent="0.2">
      <c r="A1283" s="106">
        <v>43405</v>
      </c>
      <c r="B1283" s="100">
        <v>43344</v>
      </c>
      <c r="C1283" s="98" t="s">
        <v>33</v>
      </c>
      <c r="D1283" s="98">
        <v>-6.99</v>
      </c>
      <c r="E1283" s="98">
        <v>82.98</v>
      </c>
      <c r="F1283" s="98" t="s">
        <v>96</v>
      </c>
    </row>
    <row r="1284" spans="1:6" x14ac:dyDescent="0.2">
      <c r="A1284" s="106">
        <v>43405</v>
      </c>
      <c r="B1284" s="100">
        <v>43221</v>
      </c>
      <c r="C1284" s="98" t="s">
        <v>168</v>
      </c>
      <c r="D1284" s="98">
        <v>0</v>
      </c>
      <c r="E1284" s="98">
        <v>18400</v>
      </c>
      <c r="F1284" s="98" t="s">
        <v>96</v>
      </c>
    </row>
    <row r="1285" spans="1:6" x14ac:dyDescent="0.2">
      <c r="A1285" s="106">
        <v>43313</v>
      </c>
      <c r="B1285" s="100">
        <v>43313</v>
      </c>
      <c r="C1285" s="98" t="s">
        <v>36</v>
      </c>
      <c r="D1285" s="98">
        <v>-12.17</v>
      </c>
      <c r="E1285" s="98">
        <v>156.32</v>
      </c>
      <c r="F1285" s="98" t="s">
        <v>101</v>
      </c>
    </row>
    <row r="1286" spans="1:6" x14ac:dyDescent="0.2">
      <c r="A1286" s="106">
        <v>43313</v>
      </c>
      <c r="B1286" s="100">
        <v>43313</v>
      </c>
      <c r="C1286" s="98" t="s">
        <v>35</v>
      </c>
      <c r="D1286" s="98">
        <v>-0.55000000000000004</v>
      </c>
      <c r="E1286" s="98">
        <v>7.06</v>
      </c>
      <c r="F1286" s="98" t="s">
        <v>101</v>
      </c>
    </row>
    <row r="1287" spans="1:6" x14ac:dyDescent="0.2">
      <c r="A1287" s="106">
        <v>43313</v>
      </c>
      <c r="B1287" s="100">
        <v>43282</v>
      </c>
      <c r="C1287" s="98" t="s">
        <v>36</v>
      </c>
      <c r="D1287" s="98">
        <v>-28.14</v>
      </c>
      <c r="E1287" s="98">
        <v>331</v>
      </c>
      <c r="F1287" s="98" t="s">
        <v>101</v>
      </c>
    </row>
    <row r="1288" spans="1:6" x14ac:dyDescent="0.2">
      <c r="A1288" s="106">
        <v>43313</v>
      </c>
      <c r="B1288" s="100">
        <v>43282</v>
      </c>
      <c r="C1288" s="98" t="s">
        <v>35</v>
      </c>
      <c r="D1288" s="98">
        <v>-1.27</v>
      </c>
      <c r="E1288" s="98">
        <v>14.93</v>
      </c>
      <c r="F1288" s="98" t="s">
        <v>101</v>
      </c>
    </row>
    <row r="1289" spans="1:6" x14ac:dyDescent="0.2">
      <c r="A1289" s="106">
        <v>43313</v>
      </c>
      <c r="B1289" s="100">
        <v>43313</v>
      </c>
      <c r="C1289" s="98" t="s">
        <v>34</v>
      </c>
      <c r="D1289" s="98">
        <v>-1596.17</v>
      </c>
      <c r="E1289" s="98">
        <v>20490</v>
      </c>
      <c r="F1289" s="98" t="s">
        <v>95</v>
      </c>
    </row>
    <row r="1290" spans="1:6" x14ac:dyDescent="0.2">
      <c r="A1290" s="106">
        <v>43313</v>
      </c>
      <c r="B1290" s="100">
        <v>43313</v>
      </c>
      <c r="C1290" s="98" t="s">
        <v>33</v>
      </c>
      <c r="D1290" s="98">
        <v>-71.989999999999995</v>
      </c>
      <c r="E1290" s="98">
        <v>924.1</v>
      </c>
      <c r="F1290" s="98" t="s">
        <v>95</v>
      </c>
    </row>
    <row r="1291" spans="1:6" x14ac:dyDescent="0.2">
      <c r="A1291" s="106">
        <v>43313</v>
      </c>
      <c r="B1291" s="100">
        <v>43282</v>
      </c>
      <c r="C1291" s="98" t="s">
        <v>34</v>
      </c>
      <c r="D1291" s="98">
        <v>-3658.41</v>
      </c>
      <c r="E1291" s="98">
        <v>43030</v>
      </c>
      <c r="F1291" s="98" t="s">
        <v>95</v>
      </c>
    </row>
    <row r="1292" spans="1:6" x14ac:dyDescent="0.2">
      <c r="A1292" s="106">
        <v>43313</v>
      </c>
      <c r="B1292" s="100">
        <v>43282</v>
      </c>
      <c r="C1292" s="98" t="s">
        <v>33</v>
      </c>
      <c r="D1292" s="98">
        <v>-164.99</v>
      </c>
      <c r="E1292" s="98">
        <v>1940.65</v>
      </c>
      <c r="F1292" s="98" t="s">
        <v>95</v>
      </c>
    </row>
    <row r="1293" spans="1:6" x14ac:dyDescent="0.2">
      <c r="A1293" s="106">
        <v>43344</v>
      </c>
      <c r="B1293" s="100">
        <v>43313</v>
      </c>
      <c r="C1293" s="98" t="s">
        <v>34</v>
      </c>
      <c r="D1293" s="98">
        <v>-29828.94</v>
      </c>
      <c r="E1293" s="98">
        <v>382911.75</v>
      </c>
      <c r="F1293" s="98" t="s">
        <v>76</v>
      </c>
    </row>
    <row r="1294" spans="1:6" x14ac:dyDescent="0.2">
      <c r="A1294" s="106">
        <v>43344</v>
      </c>
      <c r="B1294" s="100">
        <v>43313</v>
      </c>
      <c r="C1294" s="98" t="s">
        <v>33</v>
      </c>
      <c r="D1294" s="98">
        <v>-1345.28</v>
      </c>
      <c r="E1294" s="98">
        <v>17269.330000000002</v>
      </c>
      <c r="F1294" s="98" t="s">
        <v>76</v>
      </c>
    </row>
    <row r="1295" spans="1:6" x14ac:dyDescent="0.2">
      <c r="A1295" s="106">
        <v>43344</v>
      </c>
      <c r="B1295" s="100">
        <v>43282</v>
      </c>
      <c r="C1295" s="98" t="s">
        <v>34</v>
      </c>
      <c r="D1295" s="98">
        <v>-3487.85</v>
      </c>
      <c r="E1295" s="98">
        <v>41019</v>
      </c>
      <c r="F1295" s="98" t="s">
        <v>76</v>
      </c>
    </row>
    <row r="1296" spans="1:6" x14ac:dyDescent="0.2">
      <c r="A1296" s="106">
        <v>43344</v>
      </c>
      <c r="B1296" s="100">
        <v>43282</v>
      </c>
      <c r="C1296" s="98" t="s">
        <v>33</v>
      </c>
      <c r="D1296" s="98">
        <v>-157.29</v>
      </c>
      <c r="E1296" s="98">
        <v>1849.81</v>
      </c>
      <c r="F1296" s="98" t="s">
        <v>76</v>
      </c>
    </row>
    <row r="1297" spans="1:6" x14ac:dyDescent="0.2">
      <c r="A1297" s="106">
        <v>43344</v>
      </c>
      <c r="B1297" s="100">
        <v>43221</v>
      </c>
      <c r="C1297" s="98" t="s">
        <v>185</v>
      </c>
      <c r="D1297" s="98">
        <v>18832.66</v>
      </c>
      <c r="E1297" s="98">
        <v>424353.76</v>
      </c>
      <c r="F1297" s="98" t="s">
        <v>76</v>
      </c>
    </row>
    <row r="1298" spans="1:6" x14ac:dyDescent="0.2">
      <c r="A1298" s="106">
        <v>43344</v>
      </c>
      <c r="B1298" s="100">
        <v>43221</v>
      </c>
      <c r="C1298" s="98" t="s">
        <v>186</v>
      </c>
      <c r="D1298" s="98">
        <v>849.41</v>
      </c>
      <c r="E1298" s="98">
        <v>19138.37</v>
      </c>
      <c r="F1298" s="98" t="s">
        <v>76</v>
      </c>
    </row>
    <row r="1299" spans="1:6" x14ac:dyDescent="0.2">
      <c r="A1299" s="106">
        <v>43344</v>
      </c>
      <c r="B1299" s="100">
        <v>43221</v>
      </c>
      <c r="C1299" s="98" t="s">
        <v>168</v>
      </c>
      <c r="D1299" s="98">
        <v>0</v>
      </c>
      <c r="E1299" s="98">
        <v>424353.76</v>
      </c>
      <c r="F1299" s="98" t="s">
        <v>76</v>
      </c>
    </row>
    <row r="1300" spans="1:6" x14ac:dyDescent="0.2">
      <c r="A1300" s="106">
        <v>43405</v>
      </c>
      <c r="B1300" s="100">
        <v>43374</v>
      </c>
      <c r="C1300" s="98" t="s">
        <v>34</v>
      </c>
      <c r="D1300" s="98">
        <v>-136.66999999999999</v>
      </c>
      <c r="E1300" s="98">
        <v>1532</v>
      </c>
      <c r="F1300" s="98" t="s">
        <v>93</v>
      </c>
    </row>
    <row r="1301" spans="1:6" x14ac:dyDescent="0.2">
      <c r="A1301" s="106">
        <v>43405</v>
      </c>
      <c r="B1301" s="100">
        <v>43374</v>
      </c>
      <c r="C1301" s="98" t="s">
        <v>33</v>
      </c>
      <c r="D1301" s="98">
        <v>-6.16</v>
      </c>
      <c r="E1301" s="98">
        <v>69.09</v>
      </c>
      <c r="F1301" s="98" t="s">
        <v>93</v>
      </c>
    </row>
    <row r="1302" spans="1:6" x14ac:dyDescent="0.2">
      <c r="A1302" s="106">
        <v>43405</v>
      </c>
      <c r="B1302" s="100">
        <v>43344</v>
      </c>
      <c r="C1302" s="98" t="s">
        <v>34</v>
      </c>
      <c r="D1302" s="98">
        <v>-64.36</v>
      </c>
      <c r="E1302" s="98">
        <v>764</v>
      </c>
      <c r="F1302" s="98" t="s">
        <v>93</v>
      </c>
    </row>
    <row r="1303" spans="1:6" x14ac:dyDescent="0.2">
      <c r="A1303" s="106">
        <v>43405</v>
      </c>
      <c r="B1303" s="100">
        <v>43344</v>
      </c>
      <c r="C1303" s="98" t="s">
        <v>33</v>
      </c>
      <c r="D1303" s="98">
        <v>-2.9</v>
      </c>
      <c r="E1303" s="98">
        <v>34.450000000000003</v>
      </c>
      <c r="F1303" s="98" t="s">
        <v>93</v>
      </c>
    </row>
    <row r="1304" spans="1:6" x14ac:dyDescent="0.2">
      <c r="A1304" s="106">
        <v>43374</v>
      </c>
      <c r="B1304" s="100">
        <v>43374</v>
      </c>
      <c r="C1304" s="98" t="s">
        <v>36</v>
      </c>
      <c r="D1304" s="98">
        <v>-14.06</v>
      </c>
      <c r="E1304" s="98">
        <v>157.6</v>
      </c>
      <c r="F1304" s="98" t="s">
        <v>101</v>
      </c>
    </row>
    <row r="1305" spans="1:6" x14ac:dyDescent="0.2">
      <c r="A1305" s="106">
        <v>43374</v>
      </c>
      <c r="B1305" s="100">
        <v>43374</v>
      </c>
      <c r="C1305" s="98" t="s">
        <v>35</v>
      </c>
      <c r="D1305" s="98">
        <v>-0.64</v>
      </c>
      <c r="E1305" s="98">
        <v>7.11</v>
      </c>
      <c r="F1305" s="98" t="s">
        <v>101</v>
      </c>
    </row>
    <row r="1306" spans="1:6" x14ac:dyDescent="0.2">
      <c r="A1306" s="106">
        <v>43374</v>
      </c>
      <c r="B1306" s="100">
        <v>43344</v>
      </c>
      <c r="C1306" s="98" t="s">
        <v>36</v>
      </c>
      <c r="D1306" s="98">
        <v>-26.45</v>
      </c>
      <c r="E1306" s="98">
        <v>314</v>
      </c>
      <c r="F1306" s="98" t="s">
        <v>101</v>
      </c>
    </row>
    <row r="1307" spans="1:6" x14ac:dyDescent="0.2">
      <c r="A1307" s="106">
        <v>43374</v>
      </c>
      <c r="B1307" s="100">
        <v>43344</v>
      </c>
      <c r="C1307" s="98" t="s">
        <v>35</v>
      </c>
      <c r="D1307" s="98">
        <v>-1.19</v>
      </c>
      <c r="E1307" s="98">
        <v>14.17</v>
      </c>
      <c r="F1307" s="98" t="s">
        <v>101</v>
      </c>
    </row>
    <row r="1308" spans="1:6" x14ac:dyDescent="0.2">
      <c r="A1308" s="106">
        <v>43374</v>
      </c>
      <c r="B1308" s="100">
        <v>43221</v>
      </c>
      <c r="C1308" s="98" t="s">
        <v>185</v>
      </c>
      <c r="D1308" s="98">
        <v>447.35</v>
      </c>
      <c r="E1308" s="98">
        <v>10080</v>
      </c>
      <c r="F1308" s="98" t="s">
        <v>95</v>
      </c>
    </row>
    <row r="1309" spans="1:6" x14ac:dyDescent="0.2">
      <c r="A1309" s="106">
        <v>43374</v>
      </c>
      <c r="B1309" s="100">
        <v>43221</v>
      </c>
      <c r="C1309" s="98" t="s">
        <v>186</v>
      </c>
      <c r="D1309" s="98">
        <v>20.18</v>
      </c>
      <c r="E1309" s="98">
        <v>454.61</v>
      </c>
      <c r="F1309" s="98" t="s">
        <v>95</v>
      </c>
    </row>
    <row r="1310" spans="1:6" x14ac:dyDescent="0.2">
      <c r="A1310" s="106">
        <v>43374</v>
      </c>
      <c r="B1310" s="100">
        <v>43221</v>
      </c>
      <c r="C1310" s="98" t="s">
        <v>168</v>
      </c>
      <c r="D1310" s="98">
        <v>0</v>
      </c>
      <c r="E1310" s="98">
        <v>647</v>
      </c>
      <c r="F1310" s="98" t="s">
        <v>92</v>
      </c>
    </row>
    <row r="1311" spans="1:6" x14ac:dyDescent="0.2">
      <c r="A1311" s="106">
        <v>43374</v>
      </c>
      <c r="B1311" s="100">
        <v>43374</v>
      </c>
      <c r="C1311" s="98" t="s">
        <v>34</v>
      </c>
      <c r="D1311" s="98">
        <v>-9.4600000000000009</v>
      </c>
      <c r="E1311" s="98">
        <v>106</v>
      </c>
      <c r="F1311" s="98" t="s">
        <v>92</v>
      </c>
    </row>
    <row r="1312" spans="1:6" x14ac:dyDescent="0.2">
      <c r="A1312" s="106">
        <v>43374</v>
      </c>
      <c r="B1312" s="100">
        <v>43374</v>
      </c>
      <c r="C1312" s="98" t="s">
        <v>33</v>
      </c>
      <c r="D1312" s="98">
        <v>-0.43</v>
      </c>
      <c r="E1312" s="98">
        <v>4.78</v>
      </c>
      <c r="F1312" s="98" t="s">
        <v>92</v>
      </c>
    </row>
    <row r="1313" spans="1:6" x14ac:dyDescent="0.2">
      <c r="A1313" s="106">
        <v>43374</v>
      </c>
      <c r="B1313" s="100">
        <v>43374</v>
      </c>
      <c r="C1313" s="98" t="s">
        <v>34</v>
      </c>
      <c r="D1313" s="98">
        <v>-13.05</v>
      </c>
      <c r="E1313" s="98">
        <v>146.33000000000001</v>
      </c>
      <c r="F1313" s="98" t="s">
        <v>76</v>
      </c>
    </row>
    <row r="1314" spans="1:6" x14ac:dyDescent="0.2">
      <c r="A1314" s="106">
        <v>43374</v>
      </c>
      <c r="B1314" s="100">
        <v>43374</v>
      </c>
      <c r="C1314" s="98" t="s">
        <v>33</v>
      </c>
      <c r="D1314" s="98">
        <v>-0.59</v>
      </c>
      <c r="E1314" s="98">
        <v>6.6</v>
      </c>
      <c r="F1314" s="98" t="s">
        <v>76</v>
      </c>
    </row>
    <row r="1315" spans="1:6" x14ac:dyDescent="0.2">
      <c r="A1315" s="106">
        <v>43374</v>
      </c>
      <c r="B1315" s="100">
        <v>43344</v>
      </c>
      <c r="C1315" s="98" t="s">
        <v>34</v>
      </c>
      <c r="D1315" s="98">
        <v>-46.25</v>
      </c>
      <c r="E1315" s="98">
        <v>549</v>
      </c>
      <c r="F1315" s="98" t="s">
        <v>76</v>
      </c>
    </row>
    <row r="1316" spans="1:6" x14ac:dyDescent="0.2">
      <c r="A1316" s="106">
        <v>43374</v>
      </c>
      <c r="B1316" s="100">
        <v>43344</v>
      </c>
      <c r="C1316" s="98" t="s">
        <v>33</v>
      </c>
      <c r="D1316" s="98">
        <v>-2.09</v>
      </c>
      <c r="E1316" s="98">
        <v>24.76</v>
      </c>
      <c r="F1316" s="98" t="s">
        <v>76</v>
      </c>
    </row>
    <row r="1317" spans="1:6" x14ac:dyDescent="0.2">
      <c r="A1317" s="106">
        <v>43374</v>
      </c>
      <c r="B1317" s="100">
        <v>43221</v>
      </c>
      <c r="C1317" s="98" t="s">
        <v>185</v>
      </c>
      <c r="D1317" s="98">
        <v>119.83</v>
      </c>
      <c r="E1317" s="98">
        <v>2700</v>
      </c>
      <c r="F1317" s="98" t="s">
        <v>94</v>
      </c>
    </row>
    <row r="1318" spans="1:6" x14ac:dyDescent="0.2">
      <c r="A1318" s="106">
        <v>43374</v>
      </c>
      <c r="B1318" s="100">
        <v>43221</v>
      </c>
      <c r="C1318" s="98" t="s">
        <v>186</v>
      </c>
      <c r="D1318" s="98">
        <v>5.4</v>
      </c>
      <c r="E1318" s="98">
        <v>121.77</v>
      </c>
      <c r="F1318" s="98" t="s">
        <v>94</v>
      </c>
    </row>
    <row r="1319" spans="1:6" x14ac:dyDescent="0.2">
      <c r="A1319" s="106">
        <v>43374</v>
      </c>
      <c r="B1319" s="100">
        <v>43221</v>
      </c>
      <c r="C1319" s="98" t="s">
        <v>185</v>
      </c>
      <c r="D1319" s="98">
        <v>15.13</v>
      </c>
      <c r="E1319" s="98">
        <v>341</v>
      </c>
      <c r="F1319" s="98" t="s">
        <v>93</v>
      </c>
    </row>
    <row r="1320" spans="1:6" x14ac:dyDescent="0.2">
      <c r="A1320" s="106">
        <v>43374</v>
      </c>
      <c r="B1320" s="100">
        <v>43221</v>
      </c>
      <c r="C1320" s="98" t="s">
        <v>186</v>
      </c>
      <c r="D1320" s="98">
        <v>0.68</v>
      </c>
      <c r="E1320" s="98">
        <v>15.38</v>
      </c>
      <c r="F1320" s="98" t="s">
        <v>93</v>
      </c>
    </row>
    <row r="1321" spans="1:6" x14ac:dyDescent="0.2">
      <c r="A1321" s="106">
        <v>43374</v>
      </c>
      <c r="B1321" s="100">
        <v>43344</v>
      </c>
      <c r="C1321" s="98" t="s">
        <v>34</v>
      </c>
      <c r="D1321" s="98">
        <v>-1.1000000000000001</v>
      </c>
      <c r="E1321" s="98">
        <v>13</v>
      </c>
      <c r="F1321" s="98" t="s">
        <v>93</v>
      </c>
    </row>
    <row r="1322" spans="1:6" x14ac:dyDescent="0.2">
      <c r="A1322" s="106">
        <v>43374</v>
      </c>
      <c r="B1322" s="100">
        <v>43344</v>
      </c>
      <c r="C1322" s="98" t="s">
        <v>33</v>
      </c>
      <c r="D1322" s="98">
        <v>-0.05</v>
      </c>
      <c r="E1322" s="98">
        <v>0.59</v>
      </c>
      <c r="F1322" s="98" t="s">
        <v>93</v>
      </c>
    </row>
    <row r="1323" spans="1:6" x14ac:dyDescent="0.2">
      <c r="A1323" s="106">
        <v>43374</v>
      </c>
      <c r="B1323" s="100">
        <v>43344</v>
      </c>
      <c r="C1323" s="98" t="s">
        <v>34</v>
      </c>
      <c r="D1323" s="98">
        <v>-75.48</v>
      </c>
      <c r="E1323" s="98">
        <v>896</v>
      </c>
      <c r="F1323" s="98" t="s">
        <v>73</v>
      </c>
    </row>
    <row r="1324" spans="1:6" x14ac:dyDescent="0.2">
      <c r="A1324" s="106">
        <v>43374</v>
      </c>
      <c r="B1324" s="100">
        <v>43344</v>
      </c>
      <c r="C1324" s="98" t="s">
        <v>33</v>
      </c>
      <c r="D1324" s="98">
        <v>-3.4</v>
      </c>
      <c r="E1324" s="98">
        <v>40.409999999999997</v>
      </c>
      <c r="F1324" s="98" t="s">
        <v>73</v>
      </c>
    </row>
    <row r="1325" spans="1:6" x14ac:dyDescent="0.2">
      <c r="A1325" s="106">
        <v>43374</v>
      </c>
      <c r="B1325" s="100">
        <v>43221</v>
      </c>
      <c r="C1325" s="98" t="s">
        <v>168</v>
      </c>
      <c r="D1325" s="98">
        <v>0</v>
      </c>
      <c r="E1325" s="98">
        <v>896</v>
      </c>
      <c r="F1325" s="98" t="s">
        <v>73</v>
      </c>
    </row>
    <row r="1326" spans="1:6" x14ac:dyDescent="0.2">
      <c r="A1326" s="106">
        <v>43374</v>
      </c>
      <c r="B1326" s="100">
        <v>43221</v>
      </c>
      <c r="C1326" s="98" t="s">
        <v>185</v>
      </c>
      <c r="D1326" s="98">
        <v>39.76</v>
      </c>
      <c r="E1326" s="98">
        <v>896</v>
      </c>
      <c r="F1326" s="98" t="s">
        <v>73</v>
      </c>
    </row>
    <row r="1327" spans="1:6" x14ac:dyDescent="0.2">
      <c r="A1327" s="106">
        <v>43374</v>
      </c>
      <c r="B1327" s="100">
        <v>43221</v>
      </c>
      <c r="C1327" s="98" t="s">
        <v>186</v>
      </c>
      <c r="D1327" s="98">
        <v>1.79</v>
      </c>
      <c r="E1327" s="98">
        <v>40.409999999999997</v>
      </c>
      <c r="F1327" s="98" t="s">
        <v>73</v>
      </c>
    </row>
    <row r="1328" spans="1:6" x14ac:dyDescent="0.2">
      <c r="A1328" s="106">
        <v>43344</v>
      </c>
      <c r="B1328" s="100">
        <v>43344</v>
      </c>
      <c r="C1328" s="98" t="s">
        <v>33</v>
      </c>
      <c r="D1328" s="98">
        <v>-1064.49</v>
      </c>
      <c r="E1328" s="98">
        <v>12638.21</v>
      </c>
      <c r="F1328" s="98" t="s">
        <v>76</v>
      </c>
    </row>
    <row r="1329" spans="1:6" x14ac:dyDescent="0.2">
      <c r="A1329" s="106">
        <v>43344</v>
      </c>
      <c r="B1329" s="100">
        <v>43344</v>
      </c>
      <c r="C1329" s="98" t="s">
        <v>34</v>
      </c>
      <c r="D1329" s="98">
        <v>-18510.25</v>
      </c>
      <c r="E1329" s="98">
        <v>219733.34</v>
      </c>
      <c r="F1329" s="98" t="s">
        <v>76</v>
      </c>
    </row>
    <row r="1330" spans="1:6" x14ac:dyDescent="0.2">
      <c r="A1330" s="106">
        <v>43344</v>
      </c>
      <c r="B1330" s="100">
        <v>43344</v>
      </c>
      <c r="C1330" s="98" t="s">
        <v>33</v>
      </c>
      <c r="D1330" s="98">
        <v>-834.92</v>
      </c>
      <c r="E1330" s="98">
        <v>9910.0300000000007</v>
      </c>
      <c r="F1330" s="98" t="s">
        <v>76</v>
      </c>
    </row>
    <row r="1331" spans="1:6" x14ac:dyDescent="0.2">
      <c r="A1331" s="106">
        <v>43344</v>
      </c>
      <c r="B1331" s="100">
        <v>43344</v>
      </c>
      <c r="C1331" s="98" t="s">
        <v>33</v>
      </c>
      <c r="D1331" s="98">
        <v>-1.6</v>
      </c>
      <c r="E1331" s="98">
        <v>19.079999999999998</v>
      </c>
      <c r="F1331" s="98" t="s">
        <v>76</v>
      </c>
    </row>
    <row r="1332" spans="1:6" x14ac:dyDescent="0.2">
      <c r="A1332" s="106">
        <v>43344</v>
      </c>
      <c r="B1332" s="100">
        <v>43344</v>
      </c>
      <c r="C1332" s="98" t="s">
        <v>34</v>
      </c>
      <c r="D1332" s="98">
        <v>-5806.88</v>
      </c>
      <c r="E1332" s="98">
        <v>68931.83</v>
      </c>
      <c r="F1332" s="98" t="s">
        <v>76</v>
      </c>
    </row>
    <row r="1333" spans="1:6" x14ac:dyDescent="0.2">
      <c r="A1333" s="106">
        <v>43344</v>
      </c>
      <c r="B1333" s="100">
        <v>43344</v>
      </c>
      <c r="C1333" s="98" t="s">
        <v>33</v>
      </c>
      <c r="D1333" s="98">
        <v>-261.97000000000003</v>
      </c>
      <c r="E1333" s="98">
        <v>3108.86</v>
      </c>
      <c r="F1333" s="98" t="s">
        <v>76</v>
      </c>
    </row>
    <row r="1334" spans="1:6" x14ac:dyDescent="0.2">
      <c r="A1334" s="106">
        <v>43344</v>
      </c>
      <c r="B1334" s="100">
        <v>43344</v>
      </c>
      <c r="C1334" s="98" t="s">
        <v>34</v>
      </c>
      <c r="D1334" s="98">
        <v>-7774.84</v>
      </c>
      <c r="E1334" s="98">
        <v>92294.080000000002</v>
      </c>
      <c r="F1334" s="98" t="s">
        <v>76</v>
      </c>
    </row>
    <row r="1335" spans="1:6" x14ac:dyDescent="0.2">
      <c r="A1335" s="106">
        <v>43344</v>
      </c>
      <c r="B1335" s="100">
        <v>43344</v>
      </c>
      <c r="C1335" s="98" t="s">
        <v>33</v>
      </c>
      <c r="D1335" s="98">
        <v>-350.78</v>
      </c>
      <c r="E1335" s="98">
        <v>4162.46</v>
      </c>
      <c r="F1335" s="98" t="s">
        <v>76</v>
      </c>
    </row>
    <row r="1336" spans="1:6" x14ac:dyDescent="0.2">
      <c r="A1336" s="106">
        <v>43344</v>
      </c>
      <c r="B1336" s="100">
        <v>43344</v>
      </c>
      <c r="C1336" s="98" t="s">
        <v>34</v>
      </c>
      <c r="D1336" s="98">
        <v>-145.15</v>
      </c>
      <c r="E1336" s="98">
        <v>1723.04</v>
      </c>
      <c r="F1336" s="98" t="s">
        <v>76</v>
      </c>
    </row>
    <row r="1337" spans="1:6" x14ac:dyDescent="0.2">
      <c r="A1337" s="106">
        <v>43344</v>
      </c>
      <c r="B1337" s="100">
        <v>43344</v>
      </c>
      <c r="C1337" s="98" t="s">
        <v>33</v>
      </c>
      <c r="D1337" s="98">
        <v>-6.55</v>
      </c>
      <c r="E1337" s="98">
        <v>77.680000000000007</v>
      </c>
      <c r="F1337" s="98" t="s">
        <v>76</v>
      </c>
    </row>
    <row r="1338" spans="1:6" x14ac:dyDescent="0.2">
      <c r="A1338" s="106">
        <v>43344</v>
      </c>
      <c r="B1338" s="100">
        <v>43344</v>
      </c>
      <c r="C1338" s="98" t="s">
        <v>34</v>
      </c>
      <c r="D1338" s="98">
        <v>-112.03</v>
      </c>
      <c r="E1338" s="98">
        <v>1329.97</v>
      </c>
      <c r="F1338" s="98" t="s">
        <v>76</v>
      </c>
    </row>
    <row r="1339" spans="1:6" x14ac:dyDescent="0.2">
      <c r="A1339" s="106">
        <v>43344</v>
      </c>
      <c r="B1339" s="100">
        <v>43344</v>
      </c>
      <c r="C1339" s="98" t="s">
        <v>33</v>
      </c>
      <c r="D1339" s="98">
        <v>-5.07</v>
      </c>
      <c r="E1339" s="98">
        <v>59.99</v>
      </c>
      <c r="F1339" s="98" t="s">
        <v>76</v>
      </c>
    </row>
    <row r="1340" spans="1:6" x14ac:dyDescent="0.2">
      <c r="A1340" s="106">
        <v>43344</v>
      </c>
      <c r="B1340" s="100">
        <v>43344</v>
      </c>
      <c r="C1340" s="98" t="s">
        <v>34</v>
      </c>
      <c r="D1340" s="98">
        <v>-17951.45</v>
      </c>
      <c r="E1340" s="98">
        <v>213099.94</v>
      </c>
      <c r="F1340" s="98" t="s">
        <v>76</v>
      </c>
    </row>
    <row r="1341" spans="1:6" x14ac:dyDescent="0.2">
      <c r="A1341" s="106">
        <v>43344</v>
      </c>
      <c r="B1341" s="100">
        <v>43344</v>
      </c>
      <c r="C1341" s="98" t="s">
        <v>33</v>
      </c>
      <c r="D1341" s="98">
        <v>-809.67</v>
      </c>
      <c r="E1341" s="98">
        <v>9610.7800000000007</v>
      </c>
      <c r="F1341" s="98" t="s">
        <v>76</v>
      </c>
    </row>
    <row r="1342" spans="1:6" x14ac:dyDescent="0.2">
      <c r="A1342" s="106">
        <v>43344</v>
      </c>
      <c r="B1342" s="100">
        <v>43344</v>
      </c>
      <c r="C1342" s="98" t="s">
        <v>34</v>
      </c>
      <c r="D1342" s="98">
        <v>-18863.53</v>
      </c>
      <c r="E1342" s="98">
        <v>223925.9</v>
      </c>
      <c r="F1342" s="98" t="s">
        <v>77</v>
      </c>
    </row>
    <row r="1343" spans="1:6" x14ac:dyDescent="0.2">
      <c r="A1343" s="106">
        <v>43344</v>
      </c>
      <c r="B1343" s="100">
        <v>43344</v>
      </c>
      <c r="C1343" s="98" t="s">
        <v>33</v>
      </c>
      <c r="D1343" s="98">
        <v>-850.82</v>
      </c>
      <c r="E1343" s="98">
        <v>10099.040000000001</v>
      </c>
      <c r="F1343" s="98" t="s">
        <v>77</v>
      </c>
    </row>
    <row r="1344" spans="1:6" x14ac:dyDescent="0.2">
      <c r="A1344" s="106">
        <v>43344</v>
      </c>
      <c r="B1344" s="100">
        <v>43344</v>
      </c>
      <c r="C1344" s="98" t="s">
        <v>34</v>
      </c>
      <c r="D1344" s="98">
        <v>-99.92</v>
      </c>
      <c r="E1344" s="98">
        <v>1186.01</v>
      </c>
      <c r="F1344" s="98" t="s">
        <v>76</v>
      </c>
    </row>
    <row r="1345" spans="1:6" x14ac:dyDescent="0.2">
      <c r="A1345" s="106">
        <v>43344</v>
      </c>
      <c r="B1345" s="100">
        <v>43344</v>
      </c>
      <c r="C1345" s="98" t="s">
        <v>33</v>
      </c>
      <c r="D1345" s="98">
        <v>-4.51</v>
      </c>
      <c r="E1345" s="98">
        <v>53.49</v>
      </c>
      <c r="F1345" s="98" t="s">
        <v>76</v>
      </c>
    </row>
    <row r="1346" spans="1:6" x14ac:dyDescent="0.2">
      <c r="A1346" s="106">
        <v>43344</v>
      </c>
      <c r="B1346" s="100">
        <v>43344</v>
      </c>
      <c r="C1346" s="98" t="s">
        <v>34</v>
      </c>
      <c r="D1346" s="98">
        <v>-25.87</v>
      </c>
      <c r="E1346" s="98">
        <v>307</v>
      </c>
      <c r="F1346" s="98" t="s">
        <v>76</v>
      </c>
    </row>
    <row r="1347" spans="1:6" x14ac:dyDescent="0.2">
      <c r="A1347" s="106">
        <v>43344</v>
      </c>
      <c r="B1347" s="100">
        <v>43344</v>
      </c>
      <c r="C1347" s="98" t="s">
        <v>33</v>
      </c>
      <c r="D1347" s="98">
        <v>-1.1499999999999999</v>
      </c>
      <c r="E1347" s="98">
        <v>13.84</v>
      </c>
      <c r="F1347" s="98" t="s">
        <v>76</v>
      </c>
    </row>
    <row r="1348" spans="1:6" x14ac:dyDescent="0.2">
      <c r="A1348" s="106">
        <v>43344</v>
      </c>
      <c r="B1348" s="100">
        <v>43344</v>
      </c>
      <c r="C1348" s="98" t="s">
        <v>34</v>
      </c>
      <c r="D1348" s="98">
        <v>-100.5</v>
      </c>
      <c r="E1348" s="98">
        <v>1193</v>
      </c>
      <c r="F1348" s="98" t="s">
        <v>76</v>
      </c>
    </row>
    <row r="1349" spans="1:6" x14ac:dyDescent="0.2">
      <c r="A1349" s="106">
        <v>43344</v>
      </c>
      <c r="B1349" s="100">
        <v>43344</v>
      </c>
      <c r="C1349" s="98" t="s">
        <v>33</v>
      </c>
      <c r="D1349" s="98">
        <v>-4.54</v>
      </c>
      <c r="E1349" s="98">
        <v>53.8</v>
      </c>
      <c r="F1349" s="98" t="s">
        <v>76</v>
      </c>
    </row>
    <row r="1350" spans="1:6" x14ac:dyDescent="0.2">
      <c r="A1350" s="106">
        <v>43344</v>
      </c>
      <c r="B1350" s="100">
        <v>43344</v>
      </c>
      <c r="C1350" s="98" t="s">
        <v>34</v>
      </c>
      <c r="D1350" s="98">
        <v>-22.91</v>
      </c>
      <c r="E1350" s="98">
        <v>271.99</v>
      </c>
      <c r="F1350" s="98" t="s">
        <v>77</v>
      </c>
    </row>
    <row r="1351" spans="1:6" x14ac:dyDescent="0.2">
      <c r="A1351" s="106">
        <v>43344</v>
      </c>
      <c r="B1351" s="100">
        <v>43344</v>
      </c>
      <c r="C1351" s="98" t="s">
        <v>33</v>
      </c>
      <c r="D1351" s="98">
        <v>-1.03</v>
      </c>
      <c r="E1351" s="98">
        <v>12.27</v>
      </c>
      <c r="F1351" s="98" t="s">
        <v>77</v>
      </c>
    </row>
    <row r="1352" spans="1:6" x14ac:dyDescent="0.2">
      <c r="A1352" s="106">
        <v>43344</v>
      </c>
      <c r="B1352" s="100">
        <v>43344</v>
      </c>
      <c r="C1352" s="98" t="s">
        <v>34</v>
      </c>
      <c r="D1352" s="98">
        <v>-35.630000000000003</v>
      </c>
      <c r="E1352" s="98">
        <v>423.01</v>
      </c>
      <c r="F1352" s="98" t="s">
        <v>76</v>
      </c>
    </row>
    <row r="1353" spans="1:6" x14ac:dyDescent="0.2">
      <c r="A1353" s="106">
        <v>43405</v>
      </c>
      <c r="B1353" s="100">
        <v>43221</v>
      </c>
      <c r="C1353" s="98" t="s">
        <v>185</v>
      </c>
      <c r="D1353" s="98">
        <v>10243.969999999999</v>
      </c>
      <c r="E1353" s="98">
        <v>230821.7</v>
      </c>
      <c r="F1353" s="98" t="s">
        <v>76</v>
      </c>
    </row>
    <row r="1354" spans="1:6" x14ac:dyDescent="0.2">
      <c r="A1354" s="106">
        <v>43405</v>
      </c>
      <c r="B1354" s="100">
        <v>43221</v>
      </c>
      <c r="C1354" s="98" t="s">
        <v>186</v>
      </c>
      <c r="D1354" s="98">
        <v>461.97</v>
      </c>
      <c r="E1354" s="98">
        <v>10410.129999999999</v>
      </c>
      <c r="F1354" s="98" t="s">
        <v>76</v>
      </c>
    </row>
    <row r="1355" spans="1:6" x14ac:dyDescent="0.2">
      <c r="A1355" s="106">
        <v>43405</v>
      </c>
      <c r="B1355" s="100">
        <v>43374</v>
      </c>
      <c r="C1355" s="98" t="s">
        <v>34</v>
      </c>
      <c r="D1355" s="98">
        <v>-6195.02</v>
      </c>
      <c r="E1355" s="98">
        <v>69443.08</v>
      </c>
      <c r="F1355" s="98" t="s">
        <v>77</v>
      </c>
    </row>
    <row r="1356" spans="1:6" x14ac:dyDescent="0.2">
      <c r="A1356" s="106">
        <v>43405</v>
      </c>
      <c r="B1356" s="100">
        <v>43374</v>
      </c>
      <c r="C1356" s="98" t="s">
        <v>33</v>
      </c>
      <c r="D1356" s="98">
        <v>-279.39</v>
      </c>
      <c r="E1356" s="98">
        <v>3131.85</v>
      </c>
      <c r="F1356" s="98" t="s">
        <v>77</v>
      </c>
    </row>
    <row r="1357" spans="1:6" x14ac:dyDescent="0.2">
      <c r="A1357" s="106">
        <v>43405</v>
      </c>
      <c r="B1357" s="100">
        <v>43344</v>
      </c>
      <c r="C1357" s="98" t="s">
        <v>34</v>
      </c>
      <c r="D1357" s="98">
        <v>-417.9</v>
      </c>
      <c r="E1357" s="98">
        <v>4961</v>
      </c>
      <c r="F1357" s="98" t="s">
        <v>77</v>
      </c>
    </row>
    <row r="1358" spans="1:6" x14ac:dyDescent="0.2">
      <c r="A1358" s="106">
        <v>43405</v>
      </c>
      <c r="B1358" s="100">
        <v>43344</v>
      </c>
      <c r="C1358" s="98" t="s">
        <v>33</v>
      </c>
      <c r="D1358" s="98">
        <v>-18.86</v>
      </c>
      <c r="E1358" s="98">
        <v>223.79</v>
      </c>
      <c r="F1358" s="98" t="s">
        <v>77</v>
      </c>
    </row>
    <row r="1359" spans="1:6" x14ac:dyDescent="0.2">
      <c r="A1359" s="106">
        <v>43344</v>
      </c>
      <c r="B1359" s="100">
        <v>43221</v>
      </c>
      <c r="C1359" s="98" t="s">
        <v>185</v>
      </c>
      <c r="D1359" s="98">
        <v>14.69</v>
      </c>
      <c r="E1359" s="98">
        <v>331</v>
      </c>
      <c r="F1359" s="98" t="s">
        <v>92</v>
      </c>
    </row>
    <row r="1360" spans="1:6" x14ac:dyDescent="0.2">
      <c r="A1360" s="106">
        <v>43344</v>
      </c>
      <c r="B1360" s="100">
        <v>43221</v>
      </c>
      <c r="C1360" s="98" t="s">
        <v>186</v>
      </c>
      <c r="D1360" s="98">
        <v>0.66</v>
      </c>
      <c r="E1360" s="98">
        <v>14.93</v>
      </c>
      <c r="F1360" s="98" t="s">
        <v>92</v>
      </c>
    </row>
    <row r="1361" spans="1:6" x14ac:dyDescent="0.2">
      <c r="A1361" s="106">
        <v>43374</v>
      </c>
      <c r="B1361" s="100">
        <v>43221</v>
      </c>
      <c r="C1361" s="98" t="s">
        <v>185</v>
      </c>
      <c r="D1361" s="98">
        <v>539.38</v>
      </c>
      <c r="E1361" s="98">
        <v>12153.78</v>
      </c>
      <c r="F1361" s="98" t="s">
        <v>98</v>
      </c>
    </row>
    <row r="1362" spans="1:6" x14ac:dyDescent="0.2">
      <c r="A1362" s="106">
        <v>43374</v>
      </c>
      <c r="B1362" s="100">
        <v>43221</v>
      </c>
      <c r="C1362" s="98" t="s">
        <v>186</v>
      </c>
      <c r="D1362" s="98">
        <v>24.33</v>
      </c>
      <c r="E1362" s="98">
        <v>548.14</v>
      </c>
      <c r="F1362" s="98" t="s">
        <v>98</v>
      </c>
    </row>
    <row r="1363" spans="1:6" x14ac:dyDescent="0.2">
      <c r="A1363" s="106">
        <v>43374</v>
      </c>
      <c r="B1363" s="100">
        <v>43344</v>
      </c>
      <c r="C1363" s="98" t="s">
        <v>34</v>
      </c>
      <c r="D1363" s="98">
        <v>-377.23</v>
      </c>
      <c r="E1363" s="98">
        <v>4478</v>
      </c>
      <c r="F1363" s="98" t="s">
        <v>93</v>
      </c>
    </row>
    <row r="1364" spans="1:6" x14ac:dyDescent="0.2">
      <c r="A1364" s="106">
        <v>43374</v>
      </c>
      <c r="B1364" s="100">
        <v>43344</v>
      </c>
      <c r="C1364" s="98" t="s">
        <v>33</v>
      </c>
      <c r="D1364" s="98">
        <v>-17.010000000000002</v>
      </c>
      <c r="E1364" s="98">
        <v>201.96</v>
      </c>
      <c r="F1364" s="98" t="s">
        <v>93</v>
      </c>
    </row>
    <row r="1365" spans="1:6" x14ac:dyDescent="0.2">
      <c r="A1365" s="106">
        <v>43374</v>
      </c>
      <c r="B1365" s="100">
        <v>43313</v>
      </c>
      <c r="C1365" s="98" t="s">
        <v>34</v>
      </c>
      <c r="D1365" s="98">
        <v>-51.72</v>
      </c>
      <c r="E1365" s="98">
        <v>664</v>
      </c>
      <c r="F1365" s="98" t="s">
        <v>93</v>
      </c>
    </row>
    <row r="1366" spans="1:6" x14ac:dyDescent="0.2">
      <c r="A1366" s="106">
        <v>43374</v>
      </c>
      <c r="B1366" s="100">
        <v>43313</v>
      </c>
      <c r="C1366" s="98" t="s">
        <v>33</v>
      </c>
      <c r="D1366" s="98">
        <v>-2.34</v>
      </c>
      <c r="E1366" s="98">
        <v>29.94</v>
      </c>
      <c r="F1366" s="98" t="s">
        <v>93</v>
      </c>
    </row>
    <row r="1367" spans="1:6" x14ac:dyDescent="0.2">
      <c r="A1367" s="106">
        <v>43374</v>
      </c>
      <c r="B1367" s="100">
        <v>43344</v>
      </c>
      <c r="C1367" s="98" t="s">
        <v>34</v>
      </c>
      <c r="D1367" s="98">
        <v>-4065.3</v>
      </c>
      <c r="E1367" s="98">
        <v>48258.42</v>
      </c>
      <c r="F1367" s="98" t="s">
        <v>77</v>
      </c>
    </row>
    <row r="1368" spans="1:6" x14ac:dyDescent="0.2">
      <c r="A1368" s="106">
        <v>43374</v>
      </c>
      <c r="B1368" s="100">
        <v>43344</v>
      </c>
      <c r="C1368" s="98" t="s">
        <v>33</v>
      </c>
      <c r="D1368" s="98">
        <v>-183.35</v>
      </c>
      <c r="E1368" s="98">
        <v>2176.4499999999998</v>
      </c>
      <c r="F1368" s="98" t="s">
        <v>77</v>
      </c>
    </row>
    <row r="1369" spans="1:6" x14ac:dyDescent="0.2">
      <c r="A1369" s="106">
        <v>43374</v>
      </c>
      <c r="B1369" s="100">
        <v>43344</v>
      </c>
      <c r="C1369" s="98" t="s">
        <v>34</v>
      </c>
      <c r="D1369" s="98">
        <v>-155.51</v>
      </c>
      <c r="E1369" s="98">
        <v>1846</v>
      </c>
      <c r="F1369" s="98" t="s">
        <v>93</v>
      </c>
    </row>
    <row r="1370" spans="1:6" x14ac:dyDescent="0.2">
      <c r="A1370" s="106">
        <v>43374</v>
      </c>
      <c r="B1370" s="100">
        <v>43344</v>
      </c>
      <c r="C1370" s="98" t="s">
        <v>33</v>
      </c>
      <c r="D1370" s="98">
        <v>-7.01</v>
      </c>
      <c r="E1370" s="98">
        <v>83.25</v>
      </c>
      <c r="F1370" s="98" t="s">
        <v>93</v>
      </c>
    </row>
    <row r="1371" spans="1:6" x14ac:dyDescent="0.2">
      <c r="A1371" s="106">
        <v>43374</v>
      </c>
      <c r="B1371" s="100">
        <v>43313</v>
      </c>
      <c r="C1371" s="98" t="s">
        <v>34</v>
      </c>
      <c r="D1371" s="98">
        <v>-15.42</v>
      </c>
      <c r="E1371" s="98">
        <v>198</v>
      </c>
      <c r="F1371" s="98" t="s">
        <v>93</v>
      </c>
    </row>
    <row r="1372" spans="1:6" x14ac:dyDescent="0.2">
      <c r="A1372" s="106">
        <v>43374</v>
      </c>
      <c r="B1372" s="100">
        <v>43313</v>
      </c>
      <c r="C1372" s="98" t="s">
        <v>33</v>
      </c>
      <c r="D1372" s="98">
        <v>-0.7</v>
      </c>
      <c r="E1372" s="98">
        <v>8.93</v>
      </c>
      <c r="F1372" s="98" t="s">
        <v>93</v>
      </c>
    </row>
    <row r="1373" spans="1:6" x14ac:dyDescent="0.2">
      <c r="A1373" s="106">
        <v>43374</v>
      </c>
      <c r="B1373" s="100">
        <v>43221</v>
      </c>
      <c r="C1373" s="98" t="s">
        <v>168</v>
      </c>
      <c r="D1373" s="98">
        <v>0</v>
      </c>
      <c r="E1373" s="98">
        <v>2044</v>
      </c>
      <c r="F1373" s="98" t="s">
        <v>93</v>
      </c>
    </row>
    <row r="1374" spans="1:6" x14ac:dyDescent="0.2">
      <c r="A1374" s="106">
        <v>43374</v>
      </c>
      <c r="B1374" s="100">
        <v>43221</v>
      </c>
      <c r="C1374" s="98" t="s">
        <v>185</v>
      </c>
      <c r="D1374" s="98">
        <v>90.72</v>
      </c>
      <c r="E1374" s="98">
        <v>2044</v>
      </c>
      <c r="F1374" s="98" t="s">
        <v>93</v>
      </c>
    </row>
    <row r="1375" spans="1:6" x14ac:dyDescent="0.2">
      <c r="A1375" s="106">
        <v>43374</v>
      </c>
      <c r="B1375" s="100">
        <v>43221</v>
      </c>
      <c r="C1375" s="98" t="s">
        <v>186</v>
      </c>
      <c r="D1375" s="98">
        <v>4.09</v>
      </c>
      <c r="E1375" s="98">
        <v>92.19</v>
      </c>
      <c r="F1375" s="98" t="s">
        <v>93</v>
      </c>
    </row>
    <row r="1376" spans="1:6" x14ac:dyDescent="0.2">
      <c r="A1376" s="106">
        <v>43374</v>
      </c>
      <c r="B1376" s="100">
        <v>43344</v>
      </c>
      <c r="C1376" s="98" t="s">
        <v>34</v>
      </c>
      <c r="D1376" s="98">
        <v>-1023.83</v>
      </c>
      <c r="E1376" s="98">
        <v>12153.78</v>
      </c>
      <c r="F1376" s="98" t="s">
        <v>98</v>
      </c>
    </row>
    <row r="1377" spans="1:6" x14ac:dyDescent="0.2">
      <c r="A1377" s="106">
        <v>43374</v>
      </c>
      <c r="B1377" s="100">
        <v>43344</v>
      </c>
      <c r="C1377" s="98" t="s">
        <v>33</v>
      </c>
      <c r="D1377" s="98">
        <v>-46.18</v>
      </c>
      <c r="E1377" s="98">
        <v>548.14</v>
      </c>
      <c r="F1377" s="98" t="s">
        <v>98</v>
      </c>
    </row>
    <row r="1378" spans="1:6" x14ac:dyDescent="0.2">
      <c r="A1378" s="106">
        <v>43374</v>
      </c>
      <c r="B1378" s="100">
        <v>43344</v>
      </c>
      <c r="C1378" s="98" t="s">
        <v>34</v>
      </c>
      <c r="D1378" s="98">
        <v>-83.72</v>
      </c>
      <c r="E1378" s="98">
        <v>993.84</v>
      </c>
      <c r="F1378" s="98" t="s">
        <v>98</v>
      </c>
    </row>
    <row r="1379" spans="1:6" x14ac:dyDescent="0.2">
      <c r="A1379" s="106">
        <v>43374</v>
      </c>
      <c r="B1379" s="100">
        <v>43344</v>
      </c>
      <c r="C1379" s="98" t="s">
        <v>33</v>
      </c>
      <c r="D1379" s="98">
        <v>-3.78</v>
      </c>
      <c r="E1379" s="98">
        <v>44.82</v>
      </c>
      <c r="F1379" s="98" t="s">
        <v>98</v>
      </c>
    </row>
    <row r="1380" spans="1:6" x14ac:dyDescent="0.2">
      <c r="A1380" s="106">
        <v>43374</v>
      </c>
      <c r="B1380" s="100">
        <v>43221</v>
      </c>
      <c r="C1380" s="98" t="s">
        <v>185</v>
      </c>
      <c r="D1380" s="98">
        <v>44.11</v>
      </c>
      <c r="E1380" s="98">
        <v>993.84</v>
      </c>
      <c r="F1380" s="98" t="s">
        <v>98</v>
      </c>
    </row>
    <row r="1381" spans="1:6" x14ac:dyDescent="0.2">
      <c r="A1381" s="106">
        <v>43374</v>
      </c>
      <c r="B1381" s="100">
        <v>43221</v>
      </c>
      <c r="C1381" s="98" t="s">
        <v>186</v>
      </c>
      <c r="D1381" s="98">
        <v>1.99</v>
      </c>
      <c r="E1381" s="98">
        <v>44.82</v>
      </c>
      <c r="F1381" s="98" t="s">
        <v>98</v>
      </c>
    </row>
    <row r="1382" spans="1:6" x14ac:dyDescent="0.2">
      <c r="A1382" s="106">
        <v>43374</v>
      </c>
      <c r="B1382" s="100">
        <v>43344</v>
      </c>
      <c r="C1382" s="98" t="s">
        <v>34</v>
      </c>
      <c r="D1382" s="98">
        <v>-952.82</v>
      </c>
      <c r="E1382" s="98">
        <v>11310.75</v>
      </c>
      <c r="F1382" s="98" t="s">
        <v>130</v>
      </c>
    </row>
    <row r="1383" spans="1:6" x14ac:dyDescent="0.2">
      <c r="A1383" s="106">
        <v>43374</v>
      </c>
      <c r="B1383" s="100">
        <v>43344</v>
      </c>
      <c r="C1383" s="98" t="s">
        <v>33</v>
      </c>
      <c r="D1383" s="98">
        <v>-42.97</v>
      </c>
      <c r="E1383" s="98">
        <v>510.11</v>
      </c>
      <c r="F1383" s="98" t="s">
        <v>130</v>
      </c>
    </row>
    <row r="1384" spans="1:6" x14ac:dyDescent="0.2">
      <c r="A1384" s="106">
        <v>43374</v>
      </c>
      <c r="B1384" s="100">
        <v>43221</v>
      </c>
      <c r="C1384" s="98" t="s">
        <v>185</v>
      </c>
      <c r="D1384" s="98">
        <v>501.97</v>
      </c>
      <c r="E1384" s="98">
        <v>11310.75</v>
      </c>
      <c r="F1384" s="98" t="s">
        <v>130</v>
      </c>
    </row>
    <row r="1385" spans="1:6" x14ac:dyDescent="0.2">
      <c r="A1385" s="106">
        <v>43374</v>
      </c>
      <c r="B1385" s="100">
        <v>43221</v>
      </c>
      <c r="C1385" s="98" t="s">
        <v>186</v>
      </c>
      <c r="D1385" s="98">
        <v>22.64</v>
      </c>
      <c r="E1385" s="98">
        <v>510.11</v>
      </c>
      <c r="F1385" s="98" t="s">
        <v>130</v>
      </c>
    </row>
    <row r="1386" spans="1:6" x14ac:dyDescent="0.2">
      <c r="A1386" s="106">
        <v>43374</v>
      </c>
      <c r="B1386" s="100">
        <v>43221</v>
      </c>
      <c r="C1386" s="98" t="s">
        <v>168</v>
      </c>
      <c r="D1386" s="98">
        <v>0</v>
      </c>
      <c r="E1386" s="98">
        <v>55410.42</v>
      </c>
      <c r="F1386" s="98" t="s">
        <v>77</v>
      </c>
    </row>
    <row r="1387" spans="1:6" x14ac:dyDescent="0.2">
      <c r="A1387" s="106">
        <v>43374</v>
      </c>
      <c r="B1387" s="100">
        <v>43313</v>
      </c>
      <c r="C1387" s="98" t="s">
        <v>34</v>
      </c>
      <c r="D1387" s="98">
        <v>-1665.46</v>
      </c>
      <c r="E1387" s="98">
        <v>21379</v>
      </c>
      <c r="F1387" s="98" t="s">
        <v>77</v>
      </c>
    </row>
    <row r="1388" spans="1:6" x14ac:dyDescent="0.2">
      <c r="A1388" s="106">
        <v>43374</v>
      </c>
      <c r="B1388" s="100">
        <v>43313</v>
      </c>
      <c r="C1388" s="98" t="s">
        <v>33</v>
      </c>
      <c r="D1388" s="98">
        <v>-75.16</v>
      </c>
      <c r="E1388" s="98">
        <v>964.19</v>
      </c>
      <c r="F1388" s="98" t="s">
        <v>77</v>
      </c>
    </row>
    <row r="1389" spans="1:6" x14ac:dyDescent="0.2">
      <c r="A1389" s="106">
        <v>43374</v>
      </c>
      <c r="B1389" s="100">
        <v>43282</v>
      </c>
      <c r="C1389" s="98" t="s">
        <v>34</v>
      </c>
      <c r="D1389" s="98">
        <v>19.39</v>
      </c>
      <c r="E1389" s="98">
        <v>-228</v>
      </c>
      <c r="F1389" s="98" t="s">
        <v>77</v>
      </c>
    </row>
    <row r="1390" spans="1:6" x14ac:dyDescent="0.2">
      <c r="A1390" s="106">
        <v>43374</v>
      </c>
      <c r="B1390" s="100">
        <v>43282</v>
      </c>
      <c r="C1390" s="98" t="s">
        <v>33</v>
      </c>
      <c r="D1390" s="98">
        <v>0.87</v>
      </c>
      <c r="E1390" s="98">
        <v>-10.29</v>
      </c>
      <c r="F1390" s="98" t="s">
        <v>77</v>
      </c>
    </row>
    <row r="1391" spans="1:6" x14ac:dyDescent="0.2">
      <c r="A1391" s="106">
        <v>43374</v>
      </c>
      <c r="B1391" s="100">
        <v>43101</v>
      </c>
      <c r="C1391" s="98" t="s">
        <v>168</v>
      </c>
      <c r="D1391" s="98">
        <v>7.0000000000000007E-2</v>
      </c>
      <c r="E1391" s="98">
        <v>-10.07</v>
      </c>
      <c r="F1391" s="98" t="s">
        <v>77</v>
      </c>
    </row>
    <row r="1392" spans="1:6" x14ac:dyDescent="0.2">
      <c r="A1392" s="106">
        <v>43405</v>
      </c>
      <c r="B1392" s="100">
        <v>43221</v>
      </c>
      <c r="C1392" s="98" t="s">
        <v>185</v>
      </c>
      <c r="D1392" s="98">
        <v>3546.03</v>
      </c>
      <c r="E1392" s="98">
        <v>79901.38</v>
      </c>
      <c r="F1392" s="98" t="s">
        <v>77</v>
      </c>
    </row>
    <row r="1393" spans="1:6" x14ac:dyDescent="0.2">
      <c r="A1393" s="106">
        <v>43405</v>
      </c>
      <c r="B1393" s="100">
        <v>43221</v>
      </c>
      <c r="C1393" s="98" t="s">
        <v>186</v>
      </c>
      <c r="D1393" s="98">
        <v>159.91</v>
      </c>
      <c r="E1393" s="98">
        <v>3603.56</v>
      </c>
      <c r="F1393" s="98" t="s">
        <v>77</v>
      </c>
    </row>
    <row r="1394" spans="1:6" x14ac:dyDescent="0.2">
      <c r="A1394" s="106">
        <v>43405</v>
      </c>
      <c r="B1394" s="100">
        <v>43221</v>
      </c>
      <c r="C1394" s="98" t="s">
        <v>34</v>
      </c>
      <c r="D1394" s="98">
        <v>-781.41</v>
      </c>
      <c r="E1394" s="98">
        <v>8320</v>
      </c>
      <c r="F1394" s="98" t="s">
        <v>77</v>
      </c>
    </row>
    <row r="1395" spans="1:6" x14ac:dyDescent="0.2">
      <c r="A1395" s="106">
        <v>43405</v>
      </c>
      <c r="B1395" s="100">
        <v>43221</v>
      </c>
      <c r="C1395" s="98" t="s">
        <v>33</v>
      </c>
      <c r="D1395" s="98">
        <v>-35.24</v>
      </c>
      <c r="E1395" s="98">
        <v>375.23</v>
      </c>
      <c r="F1395" s="98" t="s">
        <v>77</v>
      </c>
    </row>
    <row r="1396" spans="1:6" x14ac:dyDescent="0.2">
      <c r="A1396" s="106">
        <v>43405</v>
      </c>
      <c r="B1396" s="100">
        <v>43221</v>
      </c>
      <c r="C1396" s="98" t="s">
        <v>168</v>
      </c>
      <c r="D1396" s="98">
        <v>0</v>
      </c>
      <c r="E1396" s="98">
        <v>79901.38</v>
      </c>
      <c r="F1396" s="98" t="s">
        <v>77</v>
      </c>
    </row>
    <row r="1397" spans="1:6" x14ac:dyDescent="0.2">
      <c r="A1397" s="106">
        <v>43405</v>
      </c>
      <c r="B1397" s="100">
        <v>43191</v>
      </c>
      <c r="C1397" s="98" t="s">
        <v>34</v>
      </c>
      <c r="D1397" s="98">
        <v>-243.29</v>
      </c>
      <c r="E1397" s="98">
        <v>2480</v>
      </c>
      <c r="F1397" s="98" t="s">
        <v>77</v>
      </c>
    </row>
    <row r="1398" spans="1:6" x14ac:dyDescent="0.2">
      <c r="A1398" s="106">
        <v>43405</v>
      </c>
      <c r="B1398" s="100">
        <v>43191</v>
      </c>
      <c r="C1398" s="98" t="s">
        <v>33</v>
      </c>
      <c r="D1398" s="98">
        <v>-10.97</v>
      </c>
      <c r="E1398" s="98">
        <v>111.85</v>
      </c>
      <c r="F1398" s="98" t="s">
        <v>77</v>
      </c>
    </row>
    <row r="1399" spans="1:6" x14ac:dyDescent="0.2">
      <c r="A1399" s="106">
        <v>43405</v>
      </c>
      <c r="B1399" s="100">
        <v>43101</v>
      </c>
      <c r="C1399" s="98" t="s">
        <v>185</v>
      </c>
      <c r="D1399" s="98">
        <v>81.59</v>
      </c>
      <c r="E1399" s="98">
        <v>2480</v>
      </c>
      <c r="F1399" s="98" t="s">
        <v>77</v>
      </c>
    </row>
    <row r="1400" spans="1:6" x14ac:dyDescent="0.2">
      <c r="A1400" s="106">
        <v>43405</v>
      </c>
      <c r="B1400" s="100">
        <v>43101</v>
      </c>
      <c r="C1400" s="98" t="s">
        <v>186</v>
      </c>
      <c r="D1400" s="98">
        <v>3.68</v>
      </c>
      <c r="E1400" s="98">
        <v>111.85</v>
      </c>
      <c r="F1400" s="98" t="s">
        <v>77</v>
      </c>
    </row>
    <row r="1401" spans="1:6" x14ac:dyDescent="0.2">
      <c r="A1401" s="106">
        <v>43405</v>
      </c>
      <c r="B1401" s="100">
        <v>43101</v>
      </c>
      <c r="C1401" s="98" t="s">
        <v>168</v>
      </c>
      <c r="D1401" s="98">
        <v>-18.350000000000001</v>
      </c>
      <c r="E1401" s="98">
        <v>2480</v>
      </c>
      <c r="F1401" s="98" t="s">
        <v>77</v>
      </c>
    </row>
    <row r="1402" spans="1:6" x14ac:dyDescent="0.2">
      <c r="A1402" s="106">
        <v>43405</v>
      </c>
      <c r="B1402" s="100">
        <v>43221</v>
      </c>
      <c r="C1402" s="98" t="s">
        <v>34</v>
      </c>
      <c r="D1402" s="98">
        <v>-50.34</v>
      </c>
      <c r="E1402" s="98">
        <v>535.96</v>
      </c>
      <c r="F1402" s="98" t="s">
        <v>76</v>
      </c>
    </row>
    <row r="1403" spans="1:6" x14ac:dyDescent="0.2">
      <c r="A1403" s="106">
        <v>43405</v>
      </c>
      <c r="B1403" s="100">
        <v>43221</v>
      </c>
      <c r="C1403" s="98" t="s">
        <v>33</v>
      </c>
      <c r="D1403" s="98">
        <v>-2.27</v>
      </c>
      <c r="E1403" s="98">
        <v>24.17</v>
      </c>
      <c r="F1403" s="98" t="s">
        <v>76</v>
      </c>
    </row>
    <row r="1404" spans="1:6" x14ac:dyDescent="0.2">
      <c r="A1404" s="106">
        <v>43405</v>
      </c>
      <c r="B1404" s="100">
        <v>43221</v>
      </c>
      <c r="C1404" s="98" t="s">
        <v>168</v>
      </c>
      <c r="D1404" s="98">
        <v>0</v>
      </c>
      <c r="E1404" s="98">
        <v>542475.16</v>
      </c>
      <c r="F1404" s="98" t="s">
        <v>76</v>
      </c>
    </row>
    <row r="1405" spans="1:6" x14ac:dyDescent="0.2">
      <c r="A1405" s="106">
        <v>43405</v>
      </c>
      <c r="B1405" s="100">
        <v>43221</v>
      </c>
      <c r="C1405" s="98" t="s">
        <v>185</v>
      </c>
      <c r="D1405" s="98">
        <v>24075.01</v>
      </c>
      <c r="E1405" s="98">
        <v>542475.16</v>
      </c>
      <c r="F1405" s="98" t="s">
        <v>76</v>
      </c>
    </row>
    <row r="1406" spans="1:6" x14ac:dyDescent="0.2">
      <c r="A1406" s="106">
        <v>43405</v>
      </c>
      <c r="B1406" s="100">
        <v>43221</v>
      </c>
      <c r="C1406" s="98" t="s">
        <v>186</v>
      </c>
      <c r="D1406" s="98">
        <v>1085.6199999999999</v>
      </c>
      <c r="E1406" s="98">
        <v>24465.84</v>
      </c>
      <c r="F1406" s="98" t="s">
        <v>76</v>
      </c>
    </row>
    <row r="1407" spans="1:6" x14ac:dyDescent="0.2">
      <c r="A1407" s="106">
        <v>43405</v>
      </c>
      <c r="B1407" s="100">
        <v>43191</v>
      </c>
      <c r="C1407" s="98" t="s">
        <v>34</v>
      </c>
      <c r="D1407" s="98">
        <v>-35.22</v>
      </c>
      <c r="E1407" s="98">
        <v>359.04</v>
      </c>
      <c r="F1407" s="98" t="s">
        <v>76</v>
      </c>
    </row>
    <row r="1408" spans="1:6" x14ac:dyDescent="0.2">
      <c r="A1408" s="106">
        <v>43405</v>
      </c>
      <c r="B1408" s="100">
        <v>43191</v>
      </c>
      <c r="C1408" s="98" t="s">
        <v>33</v>
      </c>
      <c r="D1408" s="98">
        <v>-1.59</v>
      </c>
      <c r="E1408" s="98">
        <v>16.190000000000001</v>
      </c>
      <c r="F1408" s="98" t="s">
        <v>76</v>
      </c>
    </row>
    <row r="1409" spans="1:6" x14ac:dyDescent="0.2">
      <c r="A1409" s="106">
        <v>43405</v>
      </c>
      <c r="B1409" s="100">
        <v>43101</v>
      </c>
      <c r="C1409" s="98" t="s">
        <v>168</v>
      </c>
      <c r="D1409" s="98">
        <v>-2.66</v>
      </c>
      <c r="E1409" s="98">
        <v>359.04</v>
      </c>
      <c r="F1409" s="98" t="s">
        <v>76</v>
      </c>
    </row>
    <row r="1410" spans="1:6" x14ac:dyDescent="0.2">
      <c r="A1410" s="106">
        <v>43405</v>
      </c>
      <c r="B1410" s="100">
        <v>43101</v>
      </c>
      <c r="C1410" s="98" t="s">
        <v>185</v>
      </c>
      <c r="D1410" s="98">
        <v>11.81</v>
      </c>
      <c r="E1410" s="98">
        <v>359.04</v>
      </c>
      <c r="F1410" s="98" t="s">
        <v>76</v>
      </c>
    </row>
    <row r="1411" spans="1:6" x14ac:dyDescent="0.2">
      <c r="A1411" s="106">
        <v>43405</v>
      </c>
      <c r="B1411" s="100">
        <v>43101</v>
      </c>
      <c r="C1411" s="98" t="s">
        <v>186</v>
      </c>
      <c r="D1411" s="98">
        <v>0.53</v>
      </c>
      <c r="E1411" s="98">
        <v>16.190000000000001</v>
      </c>
      <c r="F1411" s="98" t="s">
        <v>76</v>
      </c>
    </row>
    <row r="1412" spans="1:6" x14ac:dyDescent="0.2">
      <c r="A1412" s="106">
        <v>43405</v>
      </c>
      <c r="B1412" s="100">
        <v>43344</v>
      </c>
      <c r="C1412" s="98" t="s">
        <v>35</v>
      </c>
      <c r="D1412" s="98">
        <v>-0.13</v>
      </c>
      <c r="E1412" s="98">
        <v>1.58</v>
      </c>
      <c r="F1412" s="98" t="s">
        <v>101</v>
      </c>
    </row>
    <row r="1413" spans="1:6" x14ac:dyDescent="0.2">
      <c r="A1413" s="106">
        <v>43405</v>
      </c>
      <c r="B1413" s="100">
        <v>43374</v>
      </c>
      <c r="C1413" s="98" t="s">
        <v>34</v>
      </c>
      <c r="D1413" s="98">
        <v>-5.26</v>
      </c>
      <c r="E1413" s="98">
        <v>59</v>
      </c>
      <c r="F1413" s="98" t="s">
        <v>93</v>
      </c>
    </row>
    <row r="1414" spans="1:6" x14ac:dyDescent="0.2">
      <c r="A1414" s="106">
        <v>43405</v>
      </c>
      <c r="B1414" s="100">
        <v>43374</v>
      </c>
      <c r="C1414" s="98" t="s">
        <v>33</v>
      </c>
      <c r="D1414" s="98">
        <v>-0.24</v>
      </c>
      <c r="E1414" s="98">
        <v>2.66</v>
      </c>
      <c r="F1414" s="98" t="s">
        <v>93</v>
      </c>
    </row>
    <row r="1415" spans="1:6" x14ac:dyDescent="0.2">
      <c r="A1415" s="106">
        <v>43405</v>
      </c>
      <c r="B1415" s="100">
        <v>43344</v>
      </c>
      <c r="C1415" s="98" t="s">
        <v>34</v>
      </c>
      <c r="D1415" s="98">
        <v>-4.3</v>
      </c>
      <c r="E1415" s="98">
        <v>51</v>
      </c>
      <c r="F1415" s="98" t="s">
        <v>93</v>
      </c>
    </row>
    <row r="1416" spans="1:6" x14ac:dyDescent="0.2">
      <c r="A1416" s="106">
        <v>43405</v>
      </c>
      <c r="B1416" s="100">
        <v>43344</v>
      </c>
      <c r="C1416" s="98" t="s">
        <v>33</v>
      </c>
      <c r="D1416" s="98">
        <v>-0.19</v>
      </c>
      <c r="E1416" s="98">
        <v>2.2999999999999998</v>
      </c>
      <c r="F1416" s="98" t="s">
        <v>93</v>
      </c>
    </row>
    <row r="1417" spans="1:6" x14ac:dyDescent="0.2">
      <c r="A1417" s="106">
        <v>43344</v>
      </c>
      <c r="B1417" s="100">
        <v>43313</v>
      </c>
      <c r="C1417" s="98" t="s">
        <v>34</v>
      </c>
      <c r="D1417" s="98">
        <v>-135.86000000000001</v>
      </c>
      <c r="E1417" s="98">
        <v>1744</v>
      </c>
      <c r="F1417" s="98" t="s">
        <v>89</v>
      </c>
    </row>
    <row r="1418" spans="1:6" x14ac:dyDescent="0.2">
      <c r="A1418" s="106">
        <v>43344</v>
      </c>
      <c r="B1418" s="100">
        <v>43313</v>
      </c>
      <c r="C1418" s="98" t="s">
        <v>33</v>
      </c>
      <c r="D1418" s="98">
        <v>-6.13</v>
      </c>
      <c r="E1418" s="98">
        <v>78.650000000000006</v>
      </c>
      <c r="F1418" s="98" t="s">
        <v>89</v>
      </c>
    </row>
    <row r="1419" spans="1:6" x14ac:dyDescent="0.2">
      <c r="A1419" s="106">
        <v>43344</v>
      </c>
      <c r="B1419" s="100">
        <v>43221</v>
      </c>
      <c r="C1419" s="98" t="s">
        <v>168</v>
      </c>
      <c r="D1419" s="98">
        <v>0</v>
      </c>
      <c r="E1419" s="98">
        <v>1744</v>
      </c>
      <c r="F1419" s="98" t="s">
        <v>89</v>
      </c>
    </row>
    <row r="1420" spans="1:6" x14ac:dyDescent="0.2">
      <c r="A1420" s="106">
        <v>43344</v>
      </c>
      <c r="B1420" s="100">
        <v>43221</v>
      </c>
      <c r="C1420" s="98" t="s">
        <v>185</v>
      </c>
      <c r="D1420" s="98">
        <v>77.400000000000006</v>
      </c>
      <c r="E1420" s="98">
        <v>1744</v>
      </c>
      <c r="F1420" s="98" t="s">
        <v>89</v>
      </c>
    </row>
    <row r="1421" spans="1:6" x14ac:dyDescent="0.2">
      <c r="A1421" s="106">
        <v>43344</v>
      </c>
      <c r="B1421" s="100">
        <v>43221</v>
      </c>
      <c r="C1421" s="98" t="s">
        <v>186</v>
      </c>
      <c r="D1421" s="98">
        <v>3.49</v>
      </c>
      <c r="E1421" s="98">
        <v>78.650000000000006</v>
      </c>
      <c r="F1421" s="98" t="s">
        <v>89</v>
      </c>
    </row>
    <row r="1422" spans="1:6" x14ac:dyDescent="0.2">
      <c r="A1422" s="106">
        <v>43344</v>
      </c>
      <c r="B1422" s="100">
        <v>43221</v>
      </c>
      <c r="C1422" s="98" t="s">
        <v>185</v>
      </c>
      <c r="D1422" s="98">
        <v>212.89</v>
      </c>
      <c r="E1422" s="98">
        <v>4797</v>
      </c>
      <c r="F1422" s="98" t="s">
        <v>88</v>
      </c>
    </row>
    <row r="1423" spans="1:6" x14ac:dyDescent="0.2">
      <c r="A1423" s="106">
        <v>43344</v>
      </c>
      <c r="B1423" s="100">
        <v>43221</v>
      </c>
      <c r="C1423" s="98" t="s">
        <v>186</v>
      </c>
      <c r="D1423" s="98">
        <v>9.61</v>
      </c>
      <c r="E1423" s="98">
        <v>216.34</v>
      </c>
      <c r="F1423" s="98" t="s">
        <v>88</v>
      </c>
    </row>
    <row r="1424" spans="1:6" x14ac:dyDescent="0.2">
      <c r="A1424" s="106">
        <v>43374</v>
      </c>
      <c r="B1424" s="100">
        <v>43221</v>
      </c>
      <c r="C1424" s="98" t="s">
        <v>185</v>
      </c>
      <c r="D1424" s="98">
        <v>1531.11</v>
      </c>
      <c r="E1424" s="98">
        <v>34500</v>
      </c>
      <c r="F1424" s="98" t="s">
        <v>94</v>
      </c>
    </row>
    <row r="1425" spans="1:6" x14ac:dyDescent="0.2">
      <c r="A1425" s="106">
        <v>43374</v>
      </c>
      <c r="B1425" s="100">
        <v>43221</v>
      </c>
      <c r="C1425" s="98" t="s">
        <v>186</v>
      </c>
      <c r="D1425" s="98">
        <v>69.05</v>
      </c>
      <c r="E1425" s="98">
        <v>1555.95</v>
      </c>
      <c r="F1425" s="98" t="s">
        <v>94</v>
      </c>
    </row>
    <row r="1426" spans="1:6" x14ac:dyDescent="0.2">
      <c r="A1426" s="106">
        <v>43374</v>
      </c>
      <c r="B1426" s="100">
        <v>43344</v>
      </c>
      <c r="C1426" s="98" t="s">
        <v>223</v>
      </c>
      <c r="D1426" s="98">
        <v>8.09</v>
      </c>
      <c r="E1426" s="98">
        <v>-96</v>
      </c>
      <c r="F1426" s="98" t="s">
        <v>181</v>
      </c>
    </row>
    <row r="1427" spans="1:6" x14ac:dyDescent="0.2">
      <c r="A1427" s="106">
        <v>43374</v>
      </c>
      <c r="B1427" s="100">
        <v>43221</v>
      </c>
      <c r="C1427" s="98" t="s">
        <v>187</v>
      </c>
      <c r="D1427" s="98">
        <v>-7.1</v>
      </c>
      <c r="E1427" s="98">
        <v>-160</v>
      </c>
      <c r="F1427" s="98" t="s">
        <v>181</v>
      </c>
    </row>
    <row r="1428" spans="1:6" x14ac:dyDescent="0.2">
      <c r="A1428" s="106">
        <v>43374</v>
      </c>
      <c r="B1428" s="100">
        <v>43221</v>
      </c>
      <c r="C1428" s="98" t="s">
        <v>188</v>
      </c>
      <c r="D1428" s="98">
        <v>0</v>
      </c>
      <c r="E1428" s="98">
        <v>-160</v>
      </c>
      <c r="F1428" s="98" t="s">
        <v>181</v>
      </c>
    </row>
    <row r="1429" spans="1:6" x14ac:dyDescent="0.2">
      <c r="A1429" s="106">
        <v>43374</v>
      </c>
      <c r="B1429" s="100">
        <v>43374</v>
      </c>
      <c r="C1429" s="98" t="s">
        <v>34</v>
      </c>
      <c r="D1429" s="98">
        <v>-1807.04</v>
      </c>
      <c r="E1429" s="98">
        <v>20256</v>
      </c>
      <c r="F1429" s="98" t="s">
        <v>95</v>
      </c>
    </row>
    <row r="1430" spans="1:6" x14ac:dyDescent="0.2">
      <c r="A1430" s="106">
        <v>43344</v>
      </c>
      <c r="B1430" s="100">
        <v>43313</v>
      </c>
      <c r="C1430" s="98" t="s">
        <v>33</v>
      </c>
      <c r="D1430" s="98">
        <v>-34.520000000000003</v>
      </c>
      <c r="E1430" s="98">
        <v>443.11</v>
      </c>
      <c r="F1430" s="98" t="s">
        <v>94</v>
      </c>
    </row>
    <row r="1431" spans="1:6" x14ac:dyDescent="0.2">
      <c r="A1431" s="106">
        <v>43344</v>
      </c>
      <c r="B1431" s="100">
        <v>43282</v>
      </c>
      <c r="C1431" s="98" t="s">
        <v>34</v>
      </c>
      <c r="D1431" s="98">
        <v>-123.7</v>
      </c>
      <c r="E1431" s="98">
        <v>1455</v>
      </c>
      <c r="F1431" s="98" t="s">
        <v>94</v>
      </c>
    </row>
    <row r="1432" spans="1:6" x14ac:dyDescent="0.2">
      <c r="A1432" s="106">
        <v>43344</v>
      </c>
      <c r="B1432" s="100">
        <v>43282</v>
      </c>
      <c r="C1432" s="98" t="s">
        <v>33</v>
      </c>
      <c r="D1432" s="98">
        <v>-5.58</v>
      </c>
      <c r="E1432" s="98">
        <v>65.62</v>
      </c>
      <c r="F1432" s="98" t="s">
        <v>94</v>
      </c>
    </row>
    <row r="1433" spans="1:6" x14ac:dyDescent="0.2">
      <c r="A1433" s="106">
        <v>43344</v>
      </c>
      <c r="B1433" s="100">
        <v>43221</v>
      </c>
      <c r="C1433" s="98" t="s">
        <v>185</v>
      </c>
      <c r="D1433" s="98">
        <v>500.61</v>
      </c>
      <c r="E1433" s="98">
        <v>11280</v>
      </c>
      <c r="F1433" s="98" t="s">
        <v>94</v>
      </c>
    </row>
    <row r="1434" spans="1:6" x14ac:dyDescent="0.2">
      <c r="A1434" s="106">
        <v>43344</v>
      </c>
      <c r="B1434" s="100">
        <v>43221</v>
      </c>
      <c r="C1434" s="98" t="s">
        <v>186</v>
      </c>
      <c r="D1434" s="98">
        <v>22.58</v>
      </c>
      <c r="E1434" s="98">
        <v>508.73</v>
      </c>
      <c r="F1434" s="98" t="s">
        <v>94</v>
      </c>
    </row>
    <row r="1435" spans="1:6" x14ac:dyDescent="0.2">
      <c r="A1435" s="106">
        <v>43344</v>
      </c>
      <c r="B1435" s="100">
        <v>43313</v>
      </c>
      <c r="C1435" s="98" t="s">
        <v>34</v>
      </c>
      <c r="D1435" s="98">
        <v>-5906.84</v>
      </c>
      <c r="E1435" s="98">
        <v>75826</v>
      </c>
      <c r="F1435" s="98" t="s">
        <v>95</v>
      </c>
    </row>
    <row r="1436" spans="1:6" x14ac:dyDescent="0.2">
      <c r="A1436" s="106">
        <v>43344</v>
      </c>
      <c r="B1436" s="100">
        <v>43313</v>
      </c>
      <c r="C1436" s="98" t="s">
        <v>33</v>
      </c>
      <c r="D1436" s="98">
        <v>-266.41000000000003</v>
      </c>
      <c r="E1436" s="98">
        <v>3419.75</v>
      </c>
      <c r="F1436" s="98" t="s">
        <v>95</v>
      </c>
    </row>
    <row r="1437" spans="1:6" x14ac:dyDescent="0.2">
      <c r="A1437" s="106">
        <v>43344</v>
      </c>
      <c r="B1437" s="100">
        <v>43282</v>
      </c>
      <c r="C1437" s="98" t="s">
        <v>34</v>
      </c>
      <c r="D1437" s="98">
        <v>-955.12</v>
      </c>
      <c r="E1437" s="98">
        <v>11234</v>
      </c>
      <c r="F1437" s="98" t="s">
        <v>95</v>
      </c>
    </row>
    <row r="1438" spans="1:6" x14ac:dyDescent="0.2">
      <c r="A1438" s="106">
        <v>43344</v>
      </c>
      <c r="B1438" s="100">
        <v>43282</v>
      </c>
      <c r="C1438" s="98" t="s">
        <v>33</v>
      </c>
      <c r="D1438" s="98">
        <v>-43.07</v>
      </c>
      <c r="E1438" s="98">
        <v>506.64</v>
      </c>
      <c r="F1438" s="98" t="s">
        <v>95</v>
      </c>
    </row>
    <row r="1439" spans="1:6" x14ac:dyDescent="0.2">
      <c r="A1439" s="106">
        <v>43405</v>
      </c>
      <c r="B1439" s="100">
        <v>43374</v>
      </c>
      <c r="C1439" s="98" t="s">
        <v>34</v>
      </c>
      <c r="D1439" s="98">
        <v>-17337.099999999999</v>
      </c>
      <c r="E1439" s="98">
        <v>194341.25</v>
      </c>
      <c r="F1439" s="98" t="s">
        <v>76</v>
      </c>
    </row>
    <row r="1440" spans="1:6" x14ac:dyDescent="0.2">
      <c r="A1440" s="106">
        <v>43405</v>
      </c>
      <c r="B1440" s="100">
        <v>43374</v>
      </c>
      <c r="C1440" s="98" t="s">
        <v>33</v>
      </c>
      <c r="D1440" s="98">
        <v>-781.98</v>
      </c>
      <c r="E1440" s="98">
        <v>8764.75</v>
      </c>
      <c r="F1440" s="98" t="s">
        <v>76</v>
      </c>
    </row>
    <row r="1441" spans="1:6" x14ac:dyDescent="0.2">
      <c r="A1441" s="106">
        <v>43405</v>
      </c>
      <c r="B1441" s="100">
        <v>43344</v>
      </c>
      <c r="C1441" s="98" t="s">
        <v>34</v>
      </c>
      <c r="D1441" s="98">
        <v>-20866.38</v>
      </c>
      <c r="E1441" s="98">
        <v>247701</v>
      </c>
      <c r="F1441" s="98" t="s">
        <v>76</v>
      </c>
    </row>
    <row r="1442" spans="1:6" x14ac:dyDescent="0.2">
      <c r="A1442" s="106">
        <v>43405</v>
      </c>
      <c r="B1442" s="100">
        <v>43344</v>
      </c>
      <c r="C1442" s="98" t="s">
        <v>33</v>
      </c>
      <c r="D1442" s="98">
        <v>-940.94</v>
      </c>
      <c r="E1442" s="98">
        <v>11171.36</v>
      </c>
      <c r="F1442" s="98" t="s">
        <v>76</v>
      </c>
    </row>
    <row r="1443" spans="1:6" x14ac:dyDescent="0.2">
      <c r="A1443" s="106">
        <v>43405</v>
      </c>
      <c r="B1443" s="100">
        <v>43221</v>
      </c>
      <c r="C1443" s="98" t="s">
        <v>168</v>
      </c>
      <c r="D1443" s="98">
        <v>0</v>
      </c>
      <c r="E1443" s="98">
        <v>442335.25</v>
      </c>
      <c r="F1443" s="98" t="s">
        <v>76</v>
      </c>
    </row>
    <row r="1444" spans="1:6" x14ac:dyDescent="0.2">
      <c r="A1444" s="106">
        <v>43405</v>
      </c>
      <c r="B1444" s="100">
        <v>43221</v>
      </c>
      <c r="C1444" s="98" t="s">
        <v>185</v>
      </c>
      <c r="D1444" s="98">
        <v>19630.86</v>
      </c>
      <c r="E1444" s="98">
        <v>442335.25</v>
      </c>
      <c r="F1444" s="98" t="s">
        <v>76</v>
      </c>
    </row>
    <row r="1445" spans="1:6" x14ac:dyDescent="0.2">
      <c r="A1445" s="106">
        <v>43405</v>
      </c>
      <c r="B1445" s="100">
        <v>43221</v>
      </c>
      <c r="C1445" s="98" t="s">
        <v>186</v>
      </c>
      <c r="D1445" s="98">
        <v>885.15</v>
      </c>
      <c r="E1445" s="98">
        <v>19949.32</v>
      </c>
      <c r="F1445" s="98" t="s">
        <v>76</v>
      </c>
    </row>
    <row r="1446" spans="1:6" x14ac:dyDescent="0.2">
      <c r="A1446" s="106">
        <v>43405</v>
      </c>
      <c r="B1446" s="100">
        <v>43405</v>
      </c>
      <c r="C1446" s="98" t="s">
        <v>36</v>
      </c>
      <c r="D1446" s="98">
        <v>-0.03</v>
      </c>
      <c r="E1446" s="98">
        <v>0.33</v>
      </c>
      <c r="F1446" s="98" t="s">
        <v>101</v>
      </c>
    </row>
    <row r="1447" spans="1:6" x14ac:dyDescent="0.2">
      <c r="A1447" s="106">
        <v>43405</v>
      </c>
      <c r="B1447" s="100">
        <v>43405</v>
      </c>
      <c r="C1447" s="98" t="s">
        <v>35</v>
      </c>
      <c r="D1447" s="98">
        <v>0</v>
      </c>
      <c r="E1447" s="98">
        <v>0.01</v>
      </c>
      <c r="F1447" s="98" t="s">
        <v>101</v>
      </c>
    </row>
    <row r="1448" spans="1:6" x14ac:dyDescent="0.2">
      <c r="A1448" s="106">
        <v>43405</v>
      </c>
      <c r="B1448" s="100">
        <v>43374</v>
      </c>
      <c r="C1448" s="98" t="s">
        <v>36</v>
      </c>
      <c r="D1448" s="98">
        <v>-15.7</v>
      </c>
      <c r="E1448" s="98">
        <v>176</v>
      </c>
      <c r="F1448" s="98" t="s">
        <v>101</v>
      </c>
    </row>
    <row r="1449" spans="1:6" x14ac:dyDescent="0.2">
      <c r="A1449" s="106">
        <v>43405</v>
      </c>
      <c r="B1449" s="100">
        <v>43374</v>
      </c>
      <c r="C1449" s="98" t="s">
        <v>35</v>
      </c>
      <c r="D1449" s="98">
        <v>-0.7</v>
      </c>
      <c r="E1449" s="98">
        <v>7.93</v>
      </c>
      <c r="F1449" s="98" t="s">
        <v>101</v>
      </c>
    </row>
    <row r="1450" spans="1:6" x14ac:dyDescent="0.2">
      <c r="A1450" s="106">
        <v>43405</v>
      </c>
      <c r="B1450" s="100">
        <v>43374</v>
      </c>
      <c r="C1450" s="98" t="s">
        <v>34</v>
      </c>
      <c r="D1450" s="98">
        <v>-238.64</v>
      </c>
      <c r="E1450" s="98">
        <v>2675</v>
      </c>
      <c r="F1450" s="98" t="s">
        <v>90</v>
      </c>
    </row>
    <row r="1451" spans="1:6" x14ac:dyDescent="0.2">
      <c r="A1451" s="106">
        <v>43405</v>
      </c>
      <c r="B1451" s="100">
        <v>43374</v>
      </c>
      <c r="C1451" s="98" t="s">
        <v>33</v>
      </c>
      <c r="D1451" s="98">
        <v>-10.75</v>
      </c>
      <c r="E1451" s="98">
        <v>120.64</v>
      </c>
      <c r="F1451" s="98" t="s">
        <v>90</v>
      </c>
    </row>
    <row r="1452" spans="1:6" x14ac:dyDescent="0.2">
      <c r="A1452" s="106">
        <v>43374</v>
      </c>
      <c r="B1452" s="100">
        <v>43374</v>
      </c>
      <c r="C1452" s="98" t="s">
        <v>34</v>
      </c>
      <c r="D1452" s="98">
        <v>-2721.22</v>
      </c>
      <c r="E1452" s="98">
        <v>30503.43</v>
      </c>
      <c r="F1452" s="98" t="s">
        <v>77</v>
      </c>
    </row>
    <row r="1453" spans="1:6" x14ac:dyDescent="0.2">
      <c r="A1453" s="106">
        <v>43374</v>
      </c>
      <c r="B1453" s="100">
        <v>43374</v>
      </c>
      <c r="C1453" s="98" t="s">
        <v>33</v>
      </c>
      <c r="D1453" s="98">
        <v>-122.73</v>
      </c>
      <c r="E1453" s="98">
        <v>1375.73</v>
      </c>
      <c r="F1453" s="98" t="s">
        <v>77</v>
      </c>
    </row>
    <row r="1454" spans="1:6" x14ac:dyDescent="0.2">
      <c r="A1454" s="106">
        <v>43374</v>
      </c>
      <c r="B1454" s="100">
        <v>43344</v>
      </c>
      <c r="C1454" s="98" t="s">
        <v>34</v>
      </c>
      <c r="D1454" s="98">
        <v>-7066.91</v>
      </c>
      <c r="E1454" s="98">
        <v>83890</v>
      </c>
      <c r="F1454" s="98" t="s">
        <v>77</v>
      </c>
    </row>
    <row r="1455" spans="1:6" x14ac:dyDescent="0.2">
      <c r="A1455" s="106">
        <v>43374</v>
      </c>
      <c r="B1455" s="100">
        <v>43344</v>
      </c>
      <c r="C1455" s="98" t="s">
        <v>33</v>
      </c>
      <c r="D1455" s="98">
        <v>-318.74</v>
      </c>
      <c r="E1455" s="98">
        <v>3783.46</v>
      </c>
      <c r="F1455" s="98" t="s">
        <v>77</v>
      </c>
    </row>
    <row r="1456" spans="1:6" x14ac:dyDescent="0.2">
      <c r="A1456" s="106">
        <v>43374</v>
      </c>
      <c r="B1456" s="100">
        <v>43221</v>
      </c>
      <c r="C1456" s="98" t="s">
        <v>168</v>
      </c>
      <c r="D1456" s="98">
        <v>0</v>
      </c>
      <c r="E1456" s="98">
        <v>114393.43</v>
      </c>
      <c r="F1456" s="98" t="s">
        <v>77</v>
      </c>
    </row>
    <row r="1457" spans="1:6" x14ac:dyDescent="0.2">
      <c r="A1457" s="106">
        <v>43374</v>
      </c>
      <c r="B1457" s="100">
        <v>43221</v>
      </c>
      <c r="C1457" s="98" t="s">
        <v>185</v>
      </c>
      <c r="D1457" s="98">
        <v>5076.76</v>
      </c>
      <c r="E1457" s="98">
        <v>114393.43</v>
      </c>
      <c r="F1457" s="98" t="s">
        <v>77</v>
      </c>
    </row>
    <row r="1458" spans="1:6" x14ac:dyDescent="0.2">
      <c r="A1458" s="106">
        <v>43374</v>
      </c>
      <c r="B1458" s="100">
        <v>43221</v>
      </c>
      <c r="C1458" s="98" t="s">
        <v>186</v>
      </c>
      <c r="D1458" s="98">
        <v>228.93</v>
      </c>
      <c r="E1458" s="98">
        <v>5159.1499999999996</v>
      </c>
      <c r="F1458" s="98" t="s">
        <v>77</v>
      </c>
    </row>
    <row r="1459" spans="1:6" x14ac:dyDescent="0.2">
      <c r="A1459" s="106">
        <v>43374</v>
      </c>
      <c r="B1459" s="100">
        <v>43374</v>
      </c>
      <c r="C1459" s="98" t="s">
        <v>34</v>
      </c>
      <c r="D1459" s="98">
        <v>-156.04</v>
      </c>
      <c r="E1459" s="98">
        <v>1749.11</v>
      </c>
      <c r="F1459" s="98" t="s">
        <v>97</v>
      </c>
    </row>
    <row r="1460" spans="1:6" x14ac:dyDescent="0.2">
      <c r="A1460" s="106">
        <v>43374</v>
      </c>
      <c r="B1460" s="100">
        <v>43374</v>
      </c>
      <c r="C1460" s="98" t="s">
        <v>33</v>
      </c>
      <c r="D1460" s="98">
        <v>-7.04</v>
      </c>
      <c r="E1460" s="98">
        <v>78.88</v>
      </c>
      <c r="F1460" s="98" t="s">
        <v>97</v>
      </c>
    </row>
    <row r="1461" spans="1:6" x14ac:dyDescent="0.2">
      <c r="A1461" s="106">
        <v>43374</v>
      </c>
      <c r="B1461" s="100">
        <v>43344</v>
      </c>
      <c r="C1461" s="98" t="s">
        <v>34</v>
      </c>
      <c r="D1461" s="98">
        <v>-254.57</v>
      </c>
      <c r="E1461" s="98">
        <v>3022</v>
      </c>
      <c r="F1461" s="98" t="s">
        <v>97</v>
      </c>
    </row>
    <row r="1462" spans="1:6" x14ac:dyDescent="0.2">
      <c r="A1462" s="106">
        <v>43374</v>
      </c>
      <c r="B1462" s="100">
        <v>43344</v>
      </c>
      <c r="C1462" s="98" t="s">
        <v>33</v>
      </c>
      <c r="D1462" s="98">
        <v>-11.48</v>
      </c>
      <c r="E1462" s="98">
        <v>136.29</v>
      </c>
      <c r="F1462" s="98" t="s">
        <v>97</v>
      </c>
    </row>
    <row r="1463" spans="1:6" x14ac:dyDescent="0.2">
      <c r="A1463" s="106">
        <v>43374</v>
      </c>
      <c r="B1463" s="100">
        <v>43374</v>
      </c>
      <c r="C1463" s="98" t="s">
        <v>34</v>
      </c>
      <c r="D1463" s="98">
        <v>-1027.76</v>
      </c>
      <c r="E1463" s="98">
        <v>11520.63</v>
      </c>
      <c r="F1463" s="98" t="s">
        <v>97</v>
      </c>
    </row>
    <row r="1464" spans="1:6" x14ac:dyDescent="0.2">
      <c r="A1464" s="106">
        <v>43374</v>
      </c>
      <c r="B1464" s="100">
        <v>43374</v>
      </c>
      <c r="C1464" s="98" t="s">
        <v>33</v>
      </c>
      <c r="D1464" s="98">
        <v>-46.35</v>
      </c>
      <c r="E1464" s="98">
        <v>519.58000000000004</v>
      </c>
      <c r="F1464" s="98" t="s">
        <v>97</v>
      </c>
    </row>
    <row r="1465" spans="1:6" x14ac:dyDescent="0.2">
      <c r="A1465" s="106">
        <v>43374</v>
      </c>
      <c r="B1465" s="100">
        <v>43344</v>
      </c>
      <c r="C1465" s="98" t="s">
        <v>34</v>
      </c>
      <c r="D1465" s="98">
        <v>-1676.37</v>
      </c>
      <c r="E1465" s="98">
        <v>19900</v>
      </c>
      <c r="F1465" s="98" t="s">
        <v>97</v>
      </c>
    </row>
    <row r="1466" spans="1:6" x14ac:dyDescent="0.2">
      <c r="A1466" s="106">
        <v>43374</v>
      </c>
      <c r="B1466" s="100">
        <v>43344</v>
      </c>
      <c r="C1466" s="98" t="s">
        <v>33</v>
      </c>
      <c r="D1466" s="98">
        <v>-75.599999999999994</v>
      </c>
      <c r="E1466" s="98">
        <v>897.49</v>
      </c>
      <c r="F1466" s="98" t="s">
        <v>97</v>
      </c>
    </row>
    <row r="1467" spans="1:6" x14ac:dyDescent="0.2">
      <c r="A1467" s="106">
        <v>43374</v>
      </c>
      <c r="B1467" s="100">
        <v>43221</v>
      </c>
      <c r="C1467" s="98" t="s">
        <v>185</v>
      </c>
      <c r="D1467" s="98">
        <v>1394.45</v>
      </c>
      <c r="E1467" s="98">
        <v>31420.63</v>
      </c>
      <c r="F1467" s="98" t="s">
        <v>97</v>
      </c>
    </row>
    <row r="1468" spans="1:6" x14ac:dyDescent="0.2">
      <c r="A1468" s="106">
        <v>43374</v>
      </c>
      <c r="B1468" s="100">
        <v>43221</v>
      </c>
      <c r="C1468" s="98" t="s">
        <v>186</v>
      </c>
      <c r="D1468" s="98">
        <v>62.89</v>
      </c>
      <c r="E1468" s="98">
        <v>1417.07</v>
      </c>
      <c r="F1468" s="98" t="s">
        <v>97</v>
      </c>
    </row>
    <row r="1469" spans="1:6" x14ac:dyDescent="0.2">
      <c r="A1469" s="106">
        <v>43344</v>
      </c>
      <c r="B1469" s="100">
        <v>43313</v>
      </c>
      <c r="C1469" s="98" t="s">
        <v>36</v>
      </c>
      <c r="D1469" s="98">
        <v>-14.49</v>
      </c>
      <c r="E1469" s="98">
        <v>186</v>
      </c>
      <c r="F1469" s="98" t="s">
        <v>103</v>
      </c>
    </row>
    <row r="1470" spans="1:6" x14ac:dyDescent="0.2">
      <c r="A1470" s="106">
        <v>43344</v>
      </c>
      <c r="B1470" s="100">
        <v>43313</v>
      </c>
      <c r="C1470" s="98" t="s">
        <v>35</v>
      </c>
      <c r="D1470" s="98">
        <v>-0.65</v>
      </c>
      <c r="E1470" s="98">
        <v>8.39</v>
      </c>
      <c r="F1470" s="98" t="s">
        <v>103</v>
      </c>
    </row>
    <row r="1471" spans="1:6" x14ac:dyDescent="0.2">
      <c r="A1471" s="106">
        <v>43374</v>
      </c>
      <c r="B1471" s="100">
        <v>43374</v>
      </c>
      <c r="C1471" s="98" t="s">
        <v>34</v>
      </c>
      <c r="D1471" s="98">
        <v>-1570.1</v>
      </c>
      <c r="E1471" s="98">
        <v>17600</v>
      </c>
      <c r="F1471" s="98" t="s">
        <v>95</v>
      </c>
    </row>
    <row r="1472" spans="1:6" x14ac:dyDescent="0.2">
      <c r="A1472" s="106">
        <v>43374</v>
      </c>
      <c r="B1472" s="100">
        <v>43374</v>
      </c>
      <c r="C1472" s="98" t="s">
        <v>33</v>
      </c>
      <c r="D1472" s="98">
        <v>-70.81</v>
      </c>
      <c r="E1472" s="98">
        <v>793.76</v>
      </c>
      <c r="F1472" s="98" t="s">
        <v>95</v>
      </c>
    </row>
    <row r="1473" spans="1:6" x14ac:dyDescent="0.2">
      <c r="A1473" s="106">
        <v>43374</v>
      </c>
      <c r="B1473" s="100">
        <v>43344</v>
      </c>
      <c r="C1473" s="98" t="s">
        <v>34</v>
      </c>
      <c r="D1473" s="98">
        <v>-2965.25</v>
      </c>
      <c r="E1473" s="98">
        <v>35200</v>
      </c>
      <c r="F1473" s="98" t="s">
        <v>95</v>
      </c>
    </row>
    <row r="1474" spans="1:6" x14ac:dyDescent="0.2">
      <c r="A1474" s="106">
        <v>43374</v>
      </c>
      <c r="B1474" s="100">
        <v>43344</v>
      </c>
      <c r="C1474" s="98" t="s">
        <v>33</v>
      </c>
      <c r="D1474" s="98">
        <v>-133.72999999999999</v>
      </c>
      <c r="E1474" s="98">
        <v>1587.52</v>
      </c>
      <c r="F1474" s="98" t="s">
        <v>95</v>
      </c>
    </row>
    <row r="1475" spans="1:6" x14ac:dyDescent="0.2">
      <c r="A1475" s="106">
        <v>43374</v>
      </c>
      <c r="B1475" s="100">
        <v>43221</v>
      </c>
      <c r="C1475" s="98" t="s">
        <v>185</v>
      </c>
      <c r="D1475" s="98">
        <v>2343.2600000000002</v>
      </c>
      <c r="E1475" s="98">
        <v>52800</v>
      </c>
      <c r="F1475" s="98" t="s">
        <v>95</v>
      </c>
    </row>
    <row r="1476" spans="1:6" x14ac:dyDescent="0.2">
      <c r="A1476" s="106">
        <v>43374</v>
      </c>
      <c r="B1476" s="100">
        <v>43221</v>
      </c>
      <c r="C1476" s="98" t="s">
        <v>186</v>
      </c>
      <c r="D1476" s="98">
        <v>105.68</v>
      </c>
      <c r="E1476" s="98">
        <v>2381.2800000000002</v>
      </c>
      <c r="F1476" s="98" t="s">
        <v>95</v>
      </c>
    </row>
    <row r="1477" spans="1:6" x14ac:dyDescent="0.2">
      <c r="A1477" s="106">
        <v>43374</v>
      </c>
      <c r="B1477" s="100">
        <v>43221</v>
      </c>
      <c r="C1477" s="98" t="s">
        <v>185</v>
      </c>
      <c r="D1477" s="98">
        <v>278.48</v>
      </c>
      <c r="E1477" s="98">
        <v>6275</v>
      </c>
      <c r="F1477" s="98" t="s">
        <v>93</v>
      </c>
    </row>
    <row r="1478" spans="1:6" x14ac:dyDescent="0.2">
      <c r="A1478" s="106">
        <v>43374</v>
      </c>
      <c r="B1478" s="100">
        <v>43221</v>
      </c>
      <c r="C1478" s="98" t="s">
        <v>186</v>
      </c>
      <c r="D1478" s="98">
        <v>12.57</v>
      </c>
      <c r="E1478" s="98">
        <v>283.02</v>
      </c>
      <c r="F1478" s="98" t="s">
        <v>93</v>
      </c>
    </row>
    <row r="1479" spans="1:6" x14ac:dyDescent="0.2">
      <c r="A1479" s="106">
        <v>43405</v>
      </c>
      <c r="B1479" s="100">
        <v>43374</v>
      </c>
      <c r="C1479" s="98" t="s">
        <v>34</v>
      </c>
      <c r="D1479" s="98">
        <v>-5878.4</v>
      </c>
      <c r="E1479" s="98">
        <v>65894.009999999995</v>
      </c>
      <c r="F1479" s="98" t="s">
        <v>77</v>
      </c>
    </row>
    <row r="1480" spans="1:6" x14ac:dyDescent="0.2">
      <c r="A1480" s="106">
        <v>43405</v>
      </c>
      <c r="B1480" s="100">
        <v>43374</v>
      </c>
      <c r="C1480" s="98" t="s">
        <v>33</v>
      </c>
      <c r="D1480" s="98">
        <v>-265.11</v>
      </c>
      <c r="E1480" s="98">
        <v>2971.84</v>
      </c>
      <c r="F1480" s="98" t="s">
        <v>77</v>
      </c>
    </row>
    <row r="1481" spans="1:6" x14ac:dyDescent="0.2">
      <c r="A1481" s="106">
        <v>43405</v>
      </c>
      <c r="B1481" s="100">
        <v>43344</v>
      </c>
      <c r="C1481" s="98" t="s">
        <v>34</v>
      </c>
      <c r="D1481" s="98">
        <v>-2750.41</v>
      </c>
      <c r="E1481" s="98">
        <v>32650</v>
      </c>
      <c r="F1481" s="98" t="s">
        <v>77</v>
      </c>
    </row>
    <row r="1482" spans="1:6" x14ac:dyDescent="0.2">
      <c r="A1482" s="106">
        <v>43405</v>
      </c>
      <c r="B1482" s="100">
        <v>43344</v>
      </c>
      <c r="C1482" s="98" t="s">
        <v>33</v>
      </c>
      <c r="D1482" s="98">
        <v>-124</v>
      </c>
      <c r="E1482" s="98">
        <v>1472.52</v>
      </c>
      <c r="F1482" s="98" t="s">
        <v>77</v>
      </c>
    </row>
    <row r="1483" spans="1:6" x14ac:dyDescent="0.2">
      <c r="A1483" s="106">
        <v>43405</v>
      </c>
      <c r="B1483" s="100">
        <v>43374</v>
      </c>
      <c r="C1483" s="98" t="s">
        <v>34</v>
      </c>
      <c r="D1483" s="98">
        <v>-29891.83</v>
      </c>
      <c r="E1483" s="98">
        <v>335073</v>
      </c>
      <c r="F1483" s="98" t="s">
        <v>76</v>
      </c>
    </row>
    <row r="1484" spans="1:6" x14ac:dyDescent="0.2">
      <c r="A1484" s="106">
        <v>43405</v>
      </c>
      <c r="B1484" s="100">
        <v>43374</v>
      </c>
      <c r="C1484" s="98" t="s">
        <v>33</v>
      </c>
      <c r="D1484" s="98">
        <v>-1347.99</v>
      </c>
      <c r="E1484" s="98">
        <v>15111.75</v>
      </c>
      <c r="F1484" s="98" t="s">
        <v>76</v>
      </c>
    </row>
    <row r="1485" spans="1:6" x14ac:dyDescent="0.2">
      <c r="A1485" s="106">
        <v>43405</v>
      </c>
      <c r="B1485" s="100">
        <v>43344</v>
      </c>
      <c r="C1485" s="98" t="s">
        <v>34</v>
      </c>
      <c r="D1485" s="98">
        <v>-74.97</v>
      </c>
      <c r="E1485" s="98">
        <v>890</v>
      </c>
      <c r="F1485" s="98" t="s">
        <v>76</v>
      </c>
    </row>
    <row r="1486" spans="1:6" x14ac:dyDescent="0.2">
      <c r="A1486" s="106">
        <v>43405</v>
      </c>
      <c r="B1486" s="100">
        <v>43374</v>
      </c>
      <c r="C1486" s="98" t="s">
        <v>36</v>
      </c>
      <c r="D1486" s="98">
        <v>-2.14</v>
      </c>
      <c r="E1486" s="98">
        <v>24</v>
      </c>
      <c r="F1486" s="98" t="s">
        <v>101</v>
      </c>
    </row>
    <row r="1487" spans="1:6" x14ac:dyDescent="0.2">
      <c r="A1487" s="106">
        <v>43405</v>
      </c>
      <c r="B1487" s="100">
        <v>43374</v>
      </c>
      <c r="C1487" s="98" t="s">
        <v>35</v>
      </c>
      <c r="D1487" s="98">
        <v>-0.1</v>
      </c>
      <c r="E1487" s="98">
        <v>1.08</v>
      </c>
      <c r="F1487" s="98" t="s">
        <v>101</v>
      </c>
    </row>
    <row r="1488" spans="1:6" x14ac:dyDescent="0.2">
      <c r="A1488" s="106">
        <v>43405</v>
      </c>
      <c r="B1488" s="100">
        <v>43344</v>
      </c>
      <c r="C1488" s="98" t="s">
        <v>36</v>
      </c>
      <c r="D1488" s="98">
        <v>-1.01</v>
      </c>
      <c r="E1488" s="98">
        <v>12</v>
      </c>
      <c r="F1488" s="98" t="s">
        <v>101</v>
      </c>
    </row>
    <row r="1489" spans="1:6" x14ac:dyDescent="0.2">
      <c r="A1489" s="106">
        <v>43405</v>
      </c>
      <c r="B1489" s="100">
        <v>43344</v>
      </c>
      <c r="C1489" s="98" t="s">
        <v>35</v>
      </c>
      <c r="D1489" s="98">
        <v>-0.05</v>
      </c>
      <c r="E1489" s="98">
        <v>0.54</v>
      </c>
      <c r="F1489" s="98" t="s">
        <v>101</v>
      </c>
    </row>
    <row r="1490" spans="1:6" x14ac:dyDescent="0.2">
      <c r="A1490" s="106">
        <v>43405</v>
      </c>
      <c r="B1490" s="100">
        <v>43344</v>
      </c>
      <c r="C1490" s="98" t="s">
        <v>33</v>
      </c>
      <c r="D1490" s="98">
        <v>-3.38</v>
      </c>
      <c r="E1490" s="98">
        <v>40.14</v>
      </c>
      <c r="F1490" s="98" t="s">
        <v>76</v>
      </c>
    </row>
    <row r="1491" spans="1:6" x14ac:dyDescent="0.2">
      <c r="A1491" s="106">
        <v>43405</v>
      </c>
      <c r="B1491" s="100">
        <v>43221</v>
      </c>
      <c r="C1491" s="98" t="s">
        <v>185</v>
      </c>
      <c r="D1491" s="98">
        <v>23087.71</v>
      </c>
      <c r="E1491" s="98">
        <v>520229.24</v>
      </c>
      <c r="F1491" s="98" t="s">
        <v>76</v>
      </c>
    </row>
    <row r="1492" spans="1:6" x14ac:dyDescent="0.2">
      <c r="A1492" s="106">
        <v>43405</v>
      </c>
      <c r="B1492" s="100">
        <v>43221</v>
      </c>
      <c r="C1492" s="98" t="s">
        <v>186</v>
      </c>
      <c r="D1492" s="98">
        <v>1041.0899999999999</v>
      </c>
      <c r="E1492" s="98">
        <v>23462.44</v>
      </c>
      <c r="F1492" s="98" t="s">
        <v>76</v>
      </c>
    </row>
    <row r="1493" spans="1:6" x14ac:dyDescent="0.2">
      <c r="A1493" s="106">
        <v>43405</v>
      </c>
      <c r="B1493" s="100">
        <v>43221</v>
      </c>
      <c r="C1493" s="98" t="s">
        <v>168</v>
      </c>
      <c r="D1493" s="98">
        <v>0</v>
      </c>
      <c r="E1493" s="98">
        <v>520229.24</v>
      </c>
      <c r="F1493" s="98" t="s">
        <v>76</v>
      </c>
    </row>
    <row r="1494" spans="1:6" x14ac:dyDescent="0.2">
      <c r="A1494" s="106">
        <v>43405</v>
      </c>
      <c r="B1494" s="100">
        <v>43374</v>
      </c>
      <c r="C1494" s="98" t="s">
        <v>34</v>
      </c>
      <c r="D1494" s="98">
        <v>-70669.98</v>
      </c>
      <c r="E1494" s="98">
        <v>792175.01</v>
      </c>
      <c r="F1494" s="98" t="s">
        <v>74</v>
      </c>
    </row>
    <row r="1495" spans="1:6" x14ac:dyDescent="0.2">
      <c r="A1495" s="106">
        <v>43405</v>
      </c>
      <c r="B1495" s="100">
        <v>43374</v>
      </c>
      <c r="C1495" s="98" t="s">
        <v>33</v>
      </c>
      <c r="D1495" s="98">
        <v>-3187.37</v>
      </c>
      <c r="E1495" s="98">
        <v>35727.19</v>
      </c>
      <c r="F1495" s="98" t="s">
        <v>74</v>
      </c>
    </row>
    <row r="1496" spans="1:6" x14ac:dyDescent="0.2">
      <c r="A1496" s="106">
        <v>43405</v>
      </c>
      <c r="B1496" s="100">
        <v>43221</v>
      </c>
      <c r="C1496" s="98" t="s">
        <v>168</v>
      </c>
      <c r="D1496" s="98">
        <v>0</v>
      </c>
      <c r="E1496" s="98">
        <v>793735.63</v>
      </c>
      <c r="F1496" s="98" t="s">
        <v>74</v>
      </c>
    </row>
    <row r="1497" spans="1:6" x14ac:dyDescent="0.2">
      <c r="A1497" s="106">
        <v>43405</v>
      </c>
      <c r="B1497" s="100">
        <v>43221</v>
      </c>
      <c r="C1497" s="98" t="s">
        <v>185</v>
      </c>
      <c r="D1497" s="98">
        <v>35225.9</v>
      </c>
      <c r="E1497" s="98">
        <v>793735.63</v>
      </c>
      <c r="F1497" s="98" t="s">
        <v>74</v>
      </c>
    </row>
    <row r="1498" spans="1:6" x14ac:dyDescent="0.2">
      <c r="A1498" s="106">
        <v>43405</v>
      </c>
      <c r="B1498" s="100">
        <v>43221</v>
      </c>
      <c r="C1498" s="98" t="s">
        <v>186</v>
      </c>
      <c r="D1498" s="98">
        <v>1588.53</v>
      </c>
      <c r="E1498" s="98">
        <v>35797.57</v>
      </c>
      <c r="F1498" s="98" t="s">
        <v>74</v>
      </c>
    </row>
    <row r="1499" spans="1:6" x14ac:dyDescent="0.2">
      <c r="A1499" s="106">
        <v>43405</v>
      </c>
      <c r="B1499" s="100">
        <v>43374</v>
      </c>
      <c r="C1499" s="98" t="s">
        <v>34</v>
      </c>
      <c r="D1499" s="98">
        <v>-26336.21</v>
      </c>
      <c r="E1499" s="98">
        <v>295215.99</v>
      </c>
      <c r="F1499" s="98" t="s">
        <v>76</v>
      </c>
    </row>
    <row r="1500" spans="1:6" x14ac:dyDescent="0.2">
      <c r="A1500" s="106">
        <v>43405</v>
      </c>
      <c r="B1500" s="100">
        <v>43374</v>
      </c>
      <c r="C1500" s="98" t="s">
        <v>33</v>
      </c>
      <c r="D1500" s="98">
        <v>-1187.72</v>
      </c>
      <c r="E1500" s="98">
        <v>13314.3</v>
      </c>
      <c r="F1500" s="98" t="s">
        <v>76</v>
      </c>
    </row>
    <row r="1501" spans="1:6" x14ac:dyDescent="0.2">
      <c r="A1501" s="106">
        <v>43405</v>
      </c>
      <c r="B1501" s="100">
        <v>43344</v>
      </c>
      <c r="C1501" s="98" t="s">
        <v>34</v>
      </c>
      <c r="D1501" s="98">
        <v>-71.52</v>
      </c>
      <c r="E1501" s="98">
        <v>849</v>
      </c>
      <c r="F1501" s="98" t="s">
        <v>76</v>
      </c>
    </row>
    <row r="1502" spans="1:6" x14ac:dyDescent="0.2">
      <c r="A1502" s="106">
        <v>43405</v>
      </c>
      <c r="B1502" s="100">
        <v>43344</v>
      </c>
      <c r="C1502" s="98" t="s">
        <v>33</v>
      </c>
      <c r="D1502" s="98">
        <v>-3.22</v>
      </c>
      <c r="E1502" s="98">
        <v>38.29</v>
      </c>
      <c r="F1502" s="98" t="s">
        <v>76</v>
      </c>
    </row>
    <row r="1503" spans="1:6" x14ac:dyDescent="0.2">
      <c r="A1503" s="106">
        <v>43405</v>
      </c>
      <c r="B1503" s="100">
        <v>43221</v>
      </c>
      <c r="C1503" s="98" t="s">
        <v>185</v>
      </c>
      <c r="D1503" s="98">
        <v>20329.400000000001</v>
      </c>
      <c r="E1503" s="98">
        <v>458076.92</v>
      </c>
      <c r="F1503" s="98" t="s">
        <v>76</v>
      </c>
    </row>
    <row r="1504" spans="1:6" x14ac:dyDescent="0.2">
      <c r="A1504" s="106">
        <v>43405</v>
      </c>
      <c r="B1504" s="100">
        <v>43221</v>
      </c>
      <c r="C1504" s="98" t="s">
        <v>186</v>
      </c>
      <c r="D1504" s="98">
        <v>916.81</v>
      </c>
      <c r="E1504" s="98">
        <v>20659.419999999998</v>
      </c>
      <c r="F1504" s="98" t="s">
        <v>76</v>
      </c>
    </row>
    <row r="1505" spans="1:6" x14ac:dyDescent="0.2">
      <c r="A1505" s="106">
        <v>43405</v>
      </c>
      <c r="B1505" s="100">
        <v>43221</v>
      </c>
      <c r="C1505" s="98" t="s">
        <v>168</v>
      </c>
      <c r="D1505" s="98">
        <v>0</v>
      </c>
      <c r="E1505" s="98">
        <v>458076.92</v>
      </c>
      <c r="F1505" s="98" t="s">
        <v>76</v>
      </c>
    </row>
    <row r="1506" spans="1:6" x14ac:dyDescent="0.2">
      <c r="A1506" s="106">
        <v>43405</v>
      </c>
      <c r="B1506" s="100">
        <v>43221</v>
      </c>
      <c r="C1506" s="98" t="s">
        <v>185</v>
      </c>
      <c r="D1506" s="98">
        <v>202.37</v>
      </c>
      <c r="E1506" s="98">
        <v>4560</v>
      </c>
      <c r="F1506" s="98" t="s">
        <v>91</v>
      </c>
    </row>
    <row r="1507" spans="1:6" x14ac:dyDescent="0.2">
      <c r="A1507" s="106">
        <v>43405</v>
      </c>
      <c r="B1507" s="100">
        <v>43221</v>
      </c>
      <c r="C1507" s="98" t="s">
        <v>186</v>
      </c>
      <c r="D1507" s="98">
        <v>9.1300000000000008</v>
      </c>
      <c r="E1507" s="98">
        <v>205.66</v>
      </c>
      <c r="F1507" s="98" t="s">
        <v>91</v>
      </c>
    </row>
    <row r="1508" spans="1:6" x14ac:dyDescent="0.2">
      <c r="A1508" s="106">
        <v>43405</v>
      </c>
      <c r="B1508" s="100">
        <v>43374</v>
      </c>
      <c r="C1508" s="98" t="s">
        <v>34</v>
      </c>
      <c r="D1508" s="98">
        <v>-99400.86</v>
      </c>
      <c r="E1508" s="98">
        <v>1114233.6499999999</v>
      </c>
      <c r="F1508" s="98" t="s">
        <v>72</v>
      </c>
    </row>
    <row r="1509" spans="1:6" x14ac:dyDescent="0.2">
      <c r="A1509" s="106">
        <v>43405</v>
      </c>
      <c r="B1509" s="100">
        <v>43374</v>
      </c>
      <c r="C1509" s="98" t="s">
        <v>33</v>
      </c>
      <c r="D1509" s="98">
        <v>-4482.8100000000004</v>
      </c>
      <c r="E1509" s="98">
        <v>50251.92</v>
      </c>
      <c r="F1509" s="98" t="s">
        <v>72</v>
      </c>
    </row>
    <row r="1510" spans="1:6" x14ac:dyDescent="0.2">
      <c r="A1510" s="106">
        <v>43405</v>
      </c>
      <c r="B1510" s="100">
        <v>43221</v>
      </c>
      <c r="C1510" s="98" t="s">
        <v>168</v>
      </c>
      <c r="D1510" s="98">
        <v>0</v>
      </c>
      <c r="E1510" s="98">
        <v>1116521.6200000001</v>
      </c>
      <c r="F1510" s="98" t="s">
        <v>72</v>
      </c>
    </row>
    <row r="1511" spans="1:6" x14ac:dyDescent="0.2">
      <c r="A1511" s="106">
        <v>43344</v>
      </c>
      <c r="B1511" s="100">
        <v>43313</v>
      </c>
      <c r="C1511" s="98" t="s">
        <v>33</v>
      </c>
      <c r="D1511" s="98">
        <v>-9.39</v>
      </c>
      <c r="E1511" s="98">
        <v>120.64</v>
      </c>
      <c r="F1511" s="98" t="s">
        <v>90</v>
      </c>
    </row>
    <row r="1512" spans="1:6" x14ac:dyDescent="0.2">
      <c r="A1512" s="106">
        <v>43344</v>
      </c>
      <c r="B1512" s="100">
        <v>43313</v>
      </c>
      <c r="C1512" s="98" t="s">
        <v>34</v>
      </c>
      <c r="D1512" s="98">
        <v>-208.4</v>
      </c>
      <c r="E1512" s="98">
        <v>2675</v>
      </c>
      <c r="F1512" s="98" t="s">
        <v>90</v>
      </c>
    </row>
    <row r="1513" spans="1:6" x14ac:dyDescent="0.2">
      <c r="A1513" s="106">
        <v>43344</v>
      </c>
      <c r="B1513" s="100">
        <v>43221</v>
      </c>
      <c r="C1513" s="98" t="s">
        <v>186</v>
      </c>
      <c r="D1513" s="98">
        <v>5.35</v>
      </c>
      <c r="E1513" s="98">
        <v>120.64</v>
      </c>
      <c r="F1513" s="98" t="s">
        <v>90</v>
      </c>
    </row>
    <row r="1514" spans="1:6" x14ac:dyDescent="0.2">
      <c r="A1514" s="106">
        <v>43344</v>
      </c>
      <c r="B1514" s="100">
        <v>43221</v>
      </c>
      <c r="C1514" s="98" t="s">
        <v>168</v>
      </c>
      <c r="D1514" s="98">
        <v>0</v>
      </c>
      <c r="E1514" s="98">
        <v>2675</v>
      </c>
      <c r="F1514" s="98" t="s">
        <v>90</v>
      </c>
    </row>
    <row r="1515" spans="1:6" x14ac:dyDescent="0.2">
      <c r="A1515" s="106">
        <v>43344</v>
      </c>
      <c r="B1515" s="100">
        <v>43221</v>
      </c>
      <c r="C1515" s="98" t="s">
        <v>185</v>
      </c>
      <c r="D1515" s="98">
        <v>118.71</v>
      </c>
      <c r="E1515" s="98">
        <v>2675</v>
      </c>
      <c r="F1515" s="98" t="s">
        <v>90</v>
      </c>
    </row>
    <row r="1516" spans="1:6" x14ac:dyDescent="0.2">
      <c r="A1516" s="106">
        <v>43374</v>
      </c>
      <c r="B1516" s="100">
        <v>43374</v>
      </c>
      <c r="C1516" s="98" t="s">
        <v>36</v>
      </c>
      <c r="D1516" s="98">
        <v>-3.96</v>
      </c>
      <c r="E1516" s="98">
        <v>44.4</v>
      </c>
      <c r="F1516" s="98" t="s">
        <v>101</v>
      </c>
    </row>
    <row r="1517" spans="1:6" x14ac:dyDescent="0.2">
      <c r="A1517" s="106">
        <v>43374</v>
      </c>
      <c r="B1517" s="100">
        <v>43374</v>
      </c>
      <c r="C1517" s="98" t="s">
        <v>35</v>
      </c>
      <c r="D1517" s="98">
        <v>-0.18</v>
      </c>
      <c r="E1517" s="98">
        <v>2</v>
      </c>
      <c r="F1517" s="98" t="s">
        <v>101</v>
      </c>
    </row>
    <row r="1518" spans="1:6" x14ac:dyDescent="0.2">
      <c r="A1518" s="106">
        <v>43374</v>
      </c>
      <c r="B1518" s="100">
        <v>43344</v>
      </c>
      <c r="C1518" s="98" t="s">
        <v>36</v>
      </c>
      <c r="D1518" s="98">
        <v>-6.57</v>
      </c>
      <c r="E1518" s="98">
        <v>78</v>
      </c>
      <c r="F1518" s="98" t="s">
        <v>101</v>
      </c>
    </row>
    <row r="1519" spans="1:6" x14ac:dyDescent="0.2">
      <c r="A1519" s="106">
        <v>43374</v>
      </c>
      <c r="B1519" s="100">
        <v>43344</v>
      </c>
      <c r="C1519" s="98" t="s">
        <v>35</v>
      </c>
      <c r="D1519" s="98">
        <v>-0.28999999999999998</v>
      </c>
      <c r="E1519" s="98">
        <v>3.51</v>
      </c>
      <c r="F1519" s="98" t="s">
        <v>101</v>
      </c>
    </row>
    <row r="1520" spans="1:6" x14ac:dyDescent="0.2">
      <c r="A1520" s="106">
        <v>43374</v>
      </c>
      <c r="B1520" s="100">
        <v>43221</v>
      </c>
      <c r="C1520" s="98" t="s">
        <v>186</v>
      </c>
      <c r="D1520" s="98">
        <v>24.49</v>
      </c>
      <c r="E1520" s="98">
        <v>551.96</v>
      </c>
      <c r="F1520" s="98" t="s">
        <v>84</v>
      </c>
    </row>
    <row r="1521" spans="1:6" x14ac:dyDescent="0.2">
      <c r="A1521" s="106">
        <v>43374</v>
      </c>
      <c r="B1521" s="100">
        <v>43374</v>
      </c>
      <c r="C1521" s="98" t="s">
        <v>34</v>
      </c>
      <c r="D1521" s="98">
        <v>-212.68</v>
      </c>
      <c r="E1521" s="98">
        <v>2384</v>
      </c>
      <c r="F1521" s="98" t="s">
        <v>91</v>
      </c>
    </row>
    <row r="1522" spans="1:6" x14ac:dyDescent="0.2">
      <c r="A1522" s="106">
        <v>43374</v>
      </c>
      <c r="B1522" s="100">
        <v>43374</v>
      </c>
      <c r="C1522" s="98" t="s">
        <v>33</v>
      </c>
      <c r="D1522" s="98">
        <v>-9.59</v>
      </c>
      <c r="E1522" s="98">
        <v>107.52</v>
      </c>
      <c r="F1522" s="98" t="s">
        <v>91</v>
      </c>
    </row>
    <row r="1523" spans="1:6" x14ac:dyDescent="0.2">
      <c r="A1523" s="106">
        <v>43374</v>
      </c>
      <c r="B1523" s="100">
        <v>43344</v>
      </c>
      <c r="C1523" s="98" t="s">
        <v>34</v>
      </c>
      <c r="D1523" s="98">
        <v>-301.24</v>
      </c>
      <c r="E1523" s="98">
        <v>3576</v>
      </c>
      <c r="F1523" s="98" t="s">
        <v>91</v>
      </c>
    </row>
    <row r="1524" spans="1:6" x14ac:dyDescent="0.2">
      <c r="A1524" s="106">
        <v>43374</v>
      </c>
      <c r="B1524" s="100">
        <v>43344</v>
      </c>
      <c r="C1524" s="98" t="s">
        <v>33</v>
      </c>
      <c r="D1524" s="98">
        <v>-13.59</v>
      </c>
      <c r="E1524" s="98">
        <v>161.28</v>
      </c>
      <c r="F1524" s="98" t="s">
        <v>91</v>
      </c>
    </row>
    <row r="1525" spans="1:6" x14ac:dyDescent="0.2">
      <c r="A1525" s="106">
        <v>43374</v>
      </c>
      <c r="B1525" s="100">
        <v>43221</v>
      </c>
      <c r="C1525" s="98" t="s">
        <v>168</v>
      </c>
      <c r="D1525" s="98">
        <v>0</v>
      </c>
      <c r="E1525" s="98">
        <v>5960</v>
      </c>
      <c r="F1525" s="98" t="s">
        <v>91</v>
      </c>
    </row>
    <row r="1526" spans="1:6" x14ac:dyDescent="0.2">
      <c r="A1526" s="106">
        <v>43374</v>
      </c>
      <c r="B1526" s="100">
        <v>43221</v>
      </c>
      <c r="C1526" s="98" t="s">
        <v>185</v>
      </c>
      <c r="D1526" s="98">
        <v>264.5</v>
      </c>
      <c r="E1526" s="98">
        <v>5960</v>
      </c>
      <c r="F1526" s="98" t="s">
        <v>91</v>
      </c>
    </row>
    <row r="1527" spans="1:6" x14ac:dyDescent="0.2">
      <c r="A1527" s="106">
        <v>43374</v>
      </c>
      <c r="B1527" s="100">
        <v>43221</v>
      </c>
      <c r="C1527" s="98" t="s">
        <v>186</v>
      </c>
      <c r="D1527" s="98">
        <v>11.93</v>
      </c>
      <c r="E1527" s="98">
        <v>268.8</v>
      </c>
      <c r="F1527" s="98" t="s">
        <v>91</v>
      </c>
    </row>
    <row r="1528" spans="1:6" x14ac:dyDescent="0.2">
      <c r="A1528" s="106">
        <v>43374</v>
      </c>
      <c r="B1528" s="100">
        <v>43374</v>
      </c>
      <c r="C1528" s="98" t="s">
        <v>223</v>
      </c>
      <c r="D1528" s="98">
        <v>5.71</v>
      </c>
      <c r="E1528" s="98">
        <v>-64</v>
      </c>
      <c r="F1528" s="98" t="s">
        <v>181</v>
      </c>
    </row>
    <row r="1529" spans="1:6" x14ac:dyDescent="0.2">
      <c r="A1529" s="106">
        <v>43374</v>
      </c>
      <c r="B1529" s="100">
        <v>43374</v>
      </c>
      <c r="C1529" s="98" t="s">
        <v>34</v>
      </c>
      <c r="D1529" s="98">
        <v>-400.25</v>
      </c>
      <c r="E1529" s="98">
        <v>4486.5</v>
      </c>
      <c r="F1529" s="98" t="s">
        <v>84</v>
      </c>
    </row>
    <row r="1530" spans="1:6" x14ac:dyDescent="0.2">
      <c r="A1530" s="106">
        <v>43374</v>
      </c>
      <c r="B1530" s="100">
        <v>43374</v>
      </c>
      <c r="C1530" s="98" t="s">
        <v>33</v>
      </c>
      <c r="D1530" s="98">
        <v>-18.059999999999999</v>
      </c>
      <c r="E1530" s="98">
        <v>202.33</v>
      </c>
      <c r="F1530" s="98" t="s">
        <v>84</v>
      </c>
    </row>
    <row r="1531" spans="1:6" x14ac:dyDescent="0.2">
      <c r="A1531" s="106">
        <v>43374</v>
      </c>
      <c r="B1531" s="100">
        <v>43344</v>
      </c>
      <c r="C1531" s="98" t="s">
        <v>34</v>
      </c>
      <c r="D1531" s="98">
        <v>-653.02</v>
      </c>
      <c r="E1531" s="98">
        <v>7752</v>
      </c>
      <c r="F1531" s="98" t="s">
        <v>84</v>
      </c>
    </row>
    <row r="1532" spans="1:6" x14ac:dyDescent="0.2">
      <c r="A1532" s="106">
        <v>43374</v>
      </c>
      <c r="B1532" s="100">
        <v>43344</v>
      </c>
      <c r="C1532" s="98" t="s">
        <v>36</v>
      </c>
      <c r="D1532" s="98">
        <v>-4.38</v>
      </c>
      <c r="E1532" s="98">
        <v>52</v>
      </c>
      <c r="F1532" s="98" t="s">
        <v>101</v>
      </c>
    </row>
    <row r="1533" spans="1:6" x14ac:dyDescent="0.2">
      <c r="A1533" s="106">
        <v>43374</v>
      </c>
      <c r="B1533" s="100">
        <v>43344</v>
      </c>
      <c r="C1533" s="98" t="s">
        <v>35</v>
      </c>
      <c r="D1533" s="98">
        <v>-0.2</v>
      </c>
      <c r="E1533" s="98">
        <v>2.35</v>
      </c>
      <c r="F1533" s="98" t="s">
        <v>101</v>
      </c>
    </row>
    <row r="1534" spans="1:6" x14ac:dyDescent="0.2">
      <c r="A1534" s="106">
        <v>43405</v>
      </c>
      <c r="B1534" s="100">
        <v>43221</v>
      </c>
      <c r="C1534" s="98" t="s">
        <v>185</v>
      </c>
      <c r="D1534" s="98">
        <v>49551.29</v>
      </c>
      <c r="E1534" s="98">
        <v>1116521.6200000001</v>
      </c>
      <c r="F1534" s="98" t="s">
        <v>72</v>
      </c>
    </row>
    <row r="1535" spans="1:6" x14ac:dyDescent="0.2">
      <c r="A1535" s="106">
        <v>43405</v>
      </c>
      <c r="B1535" s="100">
        <v>43221</v>
      </c>
      <c r="C1535" s="98" t="s">
        <v>186</v>
      </c>
      <c r="D1535" s="98">
        <v>2234.8000000000002</v>
      </c>
      <c r="E1535" s="98">
        <v>50355.19</v>
      </c>
      <c r="F1535" s="98" t="s">
        <v>72</v>
      </c>
    </row>
    <row r="1536" spans="1:6" x14ac:dyDescent="0.2">
      <c r="A1536" s="106">
        <v>43405</v>
      </c>
      <c r="B1536" s="100">
        <v>43374</v>
      </c>
      <c r="C1536" s="98" t="s">
        <v>34</v>
      </c>
      <c r="D1536" s="98">
        <v>-38.54</v>
      </c>
      <c r="E1536" s="98">
        <v>432</v>
      </c>
      <c r="F1536" s="98" t="s">
        <v>92</v>
      </c>
    </row>
    <row r="1537" spans="1:6" x14ac:dyDescent="0.2">
      <c r="A1537" s="106">
        <v>43405</v>
      </c>
      <c r="B1537" s="100">
        <v>43374</v>
      </c>
      <c r="C1537" s="98" t="s">
        <v>33</v>
      </c>
      <c r="D1537" s="98">
        <v>-1.73</v>
      </c>
      <c r="E1537" s="98">
        <v>19.48</v>
      </c>
      <c r="F1537" s="98" t="s">
        <v>92</v>
      </c>
    </row>
    <row r="1538" spans="1:6" x14ac:dyDescent="0.2">
      <c r="A1538" s="106">
        <v>43405</v>
      </c>
      <c r="B1538" s="100">
        <v>43374</v>
      </c>
      <c r="C1538" s="98" t="s">
        <v>34</v>
      </c>
      <c r="D1538" s="98">
        <v>-13498.49</v>
      </c>
      <c r="E1538" s="98">
        <v>151312.18</v>
      </c>
      <c r="F1538" s="98" t="s">
        <v>76</v>
      </c>
    </row>
    <row r="1539" spans="1:6" x14ac:dyDescent="0.2">
      <c r="A1539" s="106">
        <v>43405</v>
      </c>
      <c r="B1539" s="100">
        <v>43374</v>
      </c>
      <c r="C1539" s="98" t="s">
        <v>33</v>
      </c>
      <c r="D1539" s="98">
        <v>-608.63</v>
      </c>
      <c r="E1539" s="98">
        <v>6824.29</v>
      </c>
      <c r="F1539" s="98" t="s">
        <v>76</v>
      </c>
    </row>
    <row r="1540" spans="1:6" x14ac:dyDescent="0.2">
      <c r="A1540" s="106">
        <v>43405</v>
      </c>
      <c r="B1540" s="100">
        <v>43344</v>
      </c>
      <c r="C1540" s="98" t="s">
        <v>34</v>
      </c>
      <c r="D1540" s="98">
        <v>-114.48</v>
      </c>
      <c r="E1540" s="98">
        <v>1359</v>
      </c>
      <c r="F1540" s="98" t="s">
        <v>76</v>
      </c>
    </row>
    <row r="1541" spans="1:6" x14ac:dyDescent="0.2">
      <c r="A1541" s="106">
        <v>43405</v>
      </c>
      <c r="B1541" s="100">
        <v>43344</v>
      </c>
      <c r="C1541" s="98" t="s">
        <v>33</v>
      </c>
      <c r="D1541" s="98">
        <v>-5.16</v>
      </c>
      <c r="E1541" s="98">
        <v>61.3</v>
      </c>
      <c r="F1541" s="98" t="s">
        <v>76</v>
      </c>
    </row>
    <row r="1542" spans="1:6" x14ac:dyDescent="0.2">
      <c r="A1542" s="106">
        <v>43405</v>
      </c>
      <c r="B1542" s="100">
        <v>43221</v>
      </c>
      <c r="C1542" s="98" t="s">
        <v>185</v>
      </c>
      <c r="D1542" s="98">
        <v>9135.4599999999991</v>
      </c>
      <c r="E1542" s="98">
        <v>205845.67</v>
      </c>
      <c r="F1542" s="98" t="s">
        <v>76</v>
      </c>
    </row>
    <row r="1543" spans="1:6" x14ac:dyDescent="0.2">
      <c r="A1543" s="106">
        <v>43405</v>
      </c>
      <c r="B1543" s="100">
        <v>43221</v>
      </c>
      <c r="C1543" s="98" t="s">
        <v>186</v>
      </c>
      <c r="D1543" s="98">
        <v>411.92</v>
      </c>
      <c r="E1543" s="98">
        <v>9283.61</v>
      </c>
      <c r="F1543" s="98" t="s">
        <v>76</v>
      </c>
    </row>
    <row r="1544" spans="1:6" x14ac:dyDescent="0.2">
      <c r="A1544" s="106">
        <v>43405</v>
      </c>
      <c r="B1544" s="100">
        <v>43221</v>
      </c>
      <c r="C1544" s="98" t="s">
        <v>168</v>
      </c>
      <c r="D1544" s="98">
        <v>0</v>
      </c>
      <c r="E1544" s="98">
        <v>205845.67</v>
      </c>
      <c r="F1544" s="98" t="s">
        <v>76</v>
      </c>
    </row>
    <row r="1545" spans="1:6" x14ac:dyDescent="0.2">
      <c r="A1545" s="106">
        <v>43344</v>
      </c>
      <c r="B1545" s="100">
        <v>43344</v>
      </c>
      <c r="C1545" s="98" t="s">
        <v>34</v>
      </c>
      <c r="D1545" s="98">
        <v>0</v>
      </c>
      <c r="E1545" s="98">
        <v>0.04</v>
      </c>
      <c r="F1545" s="98" t="s">
        <v>98</v>
      </c>
    </row>
    <row r="1546" spans="1:6" x14ac:dyDescent="0.2">
      <c r="A1546" s="106">
        <v>43344</v>
      </c>
      <c r="B1546" s="100">
        <v>43313</v>
      </c>
      <c r="C1546" s="98" t="s">
        <v>34</v>
      </c>
      <c r="D1546" s="98">
        <v>-61.85</v>
      </c>
      <c r="E1546" s="98">
        <v>794</v>
      </c>
      <c r="F1546" s="98" t="s">
        <v>98</v>
      </c>
    </row>
    <row r="1547" spans="1:6" x14ac:dyDescent="0.2">
      <c r="A1547" s="106">
        <v>43344</v>
      </c>
      <c r="B1547" s="100">
        <v>43313</v>
      </c>
      <c r="C1547" s="98" t="s">
        <v>33</v>
      </c>
      <c r="D1547" s="98">
        <v>-2.79</v>
      </c>
      <c r="E1547" s="98">
        <v>35.81</v>
      </c>
      <c r="F1547" s="98" t="s">
        <v>98</v>
      </c>
    </row>
    <row r="1548" spans="1:6" x14ac:dyDescent="0.2">
      <c r="A1548" s="106">
        <v>43344</v>
      </c>
      <c r="B1548" s="100">
        <v>43313</v>
      </c>
      <c r="C1548" s="98" t="s">
        <v>34</v>
      </c>
      <c r="D1548" s="98">
        <v>-2707.65</v>
      </c>
      <c r="E1548" s="98">
        <v>34758</v>
      </c>
      <c r="F1548" s="98" t="s">
        <v>98</v>
      </c>
    </row>
    <row r="1549" spans="1:6" x14ac:dyDescent="0.2">
      <c r="A1549" s="106">
        <v>43344</v>
      </c>
      <c r="B1549" s="100">
        <v>43313</v>
      </c>
      <c r="C1549" s="98" t="s">
        <v>33</v>
      </c>
      <c r="D1549" s="98">
        <v>-122.12</v>
      </c>
      <c r="E1549" s="98">
        <v>1567.59</v>
      </c>
      <c r="F1549" s="98" t="s">
        <v>98</v>
      </c>
    </row>
    <row r="1550" spans="1:6" x14ac:dyDescent="0.2">
      <c r="A1550" s="106">
        <v>43344</v>
      </c>
      <c r="B1550" s="100">
        <v>43221</v>
      </c>
      <c r="C1550" s="98" t="s">
        <v>185</v>
      </c>
      <c r="D1550" s="98">
        <v>1542.57</v>
      </c>
      <c r="E1550" s="98">
        <v>34758.239999999998</v>
      </c>
      <c r="F1550" s="98" t="s">
        <v>98</v>
      </c>
    </row>
    <row r="1551" spans="1:6" x14ac:dyDescent="0.2">
      <c r="A1551" s="106">
        <v>43344</v>
      </c>
      <c r="B1551" s="100">
        <v>43221</v>
      </c>
      <c r="C1551" s="98" t="s">
        <v>186</v>
      </c>
      <c r="D1551" s="98">
        <v>69.569999999999993</v>
      </c>
      <c r="E1551" s="98">
        <v>1567.6</v>
      </c>
      <c r="F1551" s="98" t="s">
        <v>98</v>
      </c>
    </row>
    <row r="1552" spans="1:6" x14ac:dyDescent="0.2">
      <c r="A1552" s="106">
        <v>43344</v>
      </c>
      <c r="B1552" s="100">
        <v>43344</v>
      </c>
      <c r="C1552" s="98" t="s">
        <v>34</v>
      </c>
      <c r="D1552" s="98">
        <v>-0.01</v>
      </c>
      <c r="E1552" s="98">
        <v>0.17</v>
      </c>
      <c r="F1552" s="98" t="s">
        <v>130</v>
      </c>
    </row>
    <row r="1553" spans="1:6" x14ac:dyDescent="0.2">
      <c r="A1553" s="106">
        <v>43344</v>
      </c>
      <c r="B1553" s="100">
        <v>43344</v>
      </c>
      <c r="C1553" s="98" t="s">
        <v>33</v>
      </c>
      <c r="D1553" s="98">
        <v>0</v>
      </c>
      <c r="E1553" s="98">
        <v>0.01</v>
      </c>
      <c r="F1553" s="98" t="s">
        <v>130</v>
      </c>
    </row>
    <row r="1554" spans="1:6" x14ac:dyDescent="0.2">
      <c r="A1554" s="106">
        <v>43344</v>
      </c>
      <c r="B1554" s="100">
        <v>43313</v>
      </c>
      <c r="C1554" s="98" t="s">
        <v>34</v>
      </c>
      <c r="D1554" s="98">
        <v>-869.75</v>
      </c>
      <c r="E1554" s="98">
        <v>11165</v>
      </c>
      <c r="F1554" s="98" t="s">
        <v>130</v>
      </c>
    </row>
    <row r="1555" spans="1:6" x14ac:dyDescent="0.2">
      <c r="A1555" s="106">
        <v>43344</v>
      </c>
      <c r="B1555" s="100">
        <v>43313</v>
      </c>
      <c r="C1555" s="98" t="s">
        <v>33</v>
      </c>
      <c r="D1555" s="98">
        <v>-39.229999999999997</v>
      </c>
      <c r="E1555" s="98">
        <v>503.54</v>
      </c>
      <c r="F1555" s="98" t="s">
        <v>130</v>
      </c>
    </row>
    <row r="1556" spans="1:6" x14ac:dyDescent="0.2">
      <c r="A1556" s="106">
        <v>43344</v>
      </c>
      <c r="B1556" s="100">
        <v>43221</v>
      </c>
      <c r="C1556" s="98" t="s">
        <v>185</v>
      </c>
      <c r="D1556" s="98">
        <v>495.51</v>
      </c>
      <c r="E1556" s="98">
        <v>11165.17</v>
      </c>
      <c r="F1556" s="98" t="s">
        <v>130</v>
      </c>
    </row>
    <row r="1557" spans="1:6" x14ac:dyDescent="0.2">
      <c r="A1557" s="106">
        <v>43344</v>
      </c>
      <c r="B1557" s="100">
        <v>43221</v>
      </c>
      <c r="C1557" s="98" t="s">
        <v>186</v>
      </c>
      <c r="D1557" s="98">
        <v>22.35</v>
      </c>
      <c r="E1557" s="98">
        <v>503.55</v>
      </c>
      <c r="F1557" s="98" t="s">
        <v>130</v>
      </c>
    </row>
    <row r="1558" spans="1:6" x14ac:dyDescent="0.2">
      <c r="A1558" s="106">
        <v>43344</v>
      </c>
      <c r="B1558" s="100">
        <v>43344</v>
      </c>
      <c r="C1558" s="98" t="s">
        <v>34</v>
      </c>
      <c r="D1558" s="98">
        <v>-0.03</v>
      </c>
      <c r="E1558" s="98">
        <v>0.32</v>
      </c>
      <c r="F1558" s="98" t="s">
        <v>98</v>
      </c>
    </row>
    <row r="1559" spans="1:6" x14ac:dyDescent="0.2">
      <c r="A1559" s="106">
        <v>43344</v>
      </c>
      <c r="B1559" s="100">
        <v>43344</v>
      </c>
      <c r="C1559" s="98" t="s">
        <v>33</v>
      </c>
      <c r="D1559" s="98">
        <v>0</v>
      </c>
      <c r="E1559" s="98">
        <v>0.01</v>
      </c>
      <c r="F1559" s="98" t="s">
        <v>98</v>
      </c>
    </row>
    <row r="1560" spans="1:6" x14ac:dyDescent="0.2">
      <c r="A1560" s="106">
        <v>43344</v>
      </c>
      <c r="B1560" s="100">
        <v>43313</v>
      </c>
      <c r="C1560" s="98" t="s">
        <v>34</v>
      </c>
      <c r="D1560" s="98">
        <v>-1153.1500000000001</v>
      </c>
      <c r="E1560" s="98">
        <v>14803</v>
      </c>
      <c r="F1560" s="98" t="s">
        <v>98</v>
      </c>
    </row>
    <row r="1561" spans="1:6" x14ac:dyDescent="0.2">
      <c r="A1561" s="106">
        <v>43344</v>
      </c>
      <c r="B1561" s="100">
        <v>43313</v>
      </c>
      <c r="C1561" s="98" t="s">
        <v>33</v>
      </c>
      <c r="D1561" s="98">
        <v>-52.01</v>
      </c>
      <c r="E1561" s="98">
        <v>667.62</v>
      </c>
      <c r="F1561" s="98" t="s">
        <v>98</v>
      </c>
    </row>
    <row r="1562" spans="1:6" x14ac:dyDescent="0.2">
      <c r="A1562" s="106">
        <v>43344</v>
      </c>
      <c r="B1562" s="100">
        <v>43221</v>
      </c>
      <c r="C1562" s="98" t="s">
        <v>185</v>
      </c>
      <c r="D1562" s="98">
        <v>656.97</v>
      </c>
      <c r="E1562" s="98">
        <v>14803.32</v>
      </c>
      <c r="F1562" s="98" t="s">
        <v>98</v>
      </c>
    </row>
    <row r="1563" spans="1:6" x14ac:dyDescent="0.2">
      <c r="A1563" s="106">
        <v>43344</v>
      </c>
      <c r="B1563" s="100">
        <v>43221</v>
      </c>
      <c r="C1563" s="98" t="s">
        <v>186</v>
      </c>
      <c r="D1563" s="98">
        <v>29.63</v>
      </c>
      <c r="E1563" s="98">
        <v>667.63</v>
      </c>
      <c r="F1563" s="98" t="s">
        <v>98</v>
      </c>
    </row>
    <row r="1564" spans="1:6" x14ac:dyDescent="0.2">
      <c r="A1564" s="106">
        <v>43344</v>
      </c>
      <c r="B1564" s="100">
        <v>43313</v>
      </c>
      <c r="C1564" s="98" t="s">
        <v>34</v>
      </c>
      <c r="D1564" s="98">
        <v>-1231.25</v>
      </c>
      <c r="E1564" s="98">
        <v>15805.56</v>
      </c>
      <c r="F1564" s="98" t="s">
        <v>98</v>
      </c>
    </row>
    <row r="1565" spans="1:6" x14ac:dyDescent="0.2">
      <c r="A1565" s="106">
        <v>43344</v>
      </c>
      <c r="B1565" s="100">
        <v>43313</v>
      </c>
      <c r="C1565" s="98" t="s">
        <v>33</v>
      </c>
      <c r="D1565" s="98">
        <v>-42.72</v>
      </c>
      <c r="E1565" s="98">
        <v>548.45000000000005</v>
      </c>
      <c r="F1565" s="98" t="s">
        <v>98</v>
      </c>
    </row>
    <row r="1566" spans="1:6" x14ac:dyDescent="0.2">
      <c r="A1566" s="106">
        <v>43678</v>
      </c>
      <c r="B1566" s="100">
        <v>43221</v>
      </c>
      <c r="C1566" s="98" t="s">
        <v>185</v>
      </c>
      <c r="D1566" s="98">
        <v>331.7</v>
      </c>
      <c r="E1566" s="98">
        <v>7474</v>
      </c>
      <c r="F1566" s="98" t="s">
        <v>91</v>
      </c>
    </row>
    <row r="1567" spans="1:6" x14ac:dyDescent="0.2">
      <c r="A1567" s="106">
        <v>43678</v>
      </c>
      <c r="B1567" s="100">
        <v>43221</v>
      </c>
      <c r="C1567" s="98" t="s">
        <v>186</v>
      </c>
      <c r="D1567" s="98">
        <v>14.59</v>
      </c>
      <c r="E1567" s="98">
        <v>328.75</v>
      </c>
      <c r="F1567" s="98" t="s">
        <v>91</v>
      </c>
    </row>
    <row r="1568" spans="1:6" x14ac:dyDescent="0.2">
      <c r="A1568" s="106">
        <v>43678</v>
      </c>
      <c r="B1568" s="100">
        <v>43221</v>
      </c>
      <c r="C1568" s="98" t="s">
        <v>34</v>
      </c>
      <c r="D1568" s="98">
        <v>-72.319999999999993</v>
      </c>
      <c r="E1568" s="98">
        <v>770</v>
      </c>
      <c r="F1568" s="98" t="s">
        <v>91</v>
      </c>
    </row>
    <row r="1569" spans="1:6" x14ac:dyDescent="0.2">
      <c r="A1569" s="106">
        <v>43678</v>
      </c>
      <c r="B1569" s="100">
        <v>43221</v>
      </c>
      <c r="C1569" s="98" t="s">
        <v>33</v>
      </c>
      <c r="D1569" s="98">
        <v>-3.26</v>
      </c>
      <c r="E1569" s="98">
        <v>34.729999999999997</v>
      </c>
      <c r="F1569" s="98" t="s">
        <v>91</v>
      </c>
    </row>
    <row r="1570" spans="1:6" x14ac:dyDescent="0.2">
      <c r="A1570" s="106">
        <v>43678</v>
      </c>
      <c r="B1570" s="100">
        <v>43191</v>
      </c>
      <c r="C1570" s="98" t="s">
        <v>34</v>
      </c>
      <c r="D1570" s="98">
        <v>-73.28</v>
      </c>
      <c r="E1570" s="98">
        <v>747</v>
      </c>
      <c r="F1570" s="98" t="s">
        <v>91</v>
      </c>
    </row>
    <row r="1571" spans="1:6" x14ac:dyDescent="0.2">
      <c r="A1571" s="106">
        <v>43678</v>
      </c>
      <c r="B1571" s="100">
        <v>43191</v>
      </c>
      <c r="C1571" s="98" t="s">
        <v>33</v>
      </c>
      <c r="D1571" s="98">
        <v>-3.3</v>
      </c>
      <c r="E1571" s="98">
        <v>33.69</v>
      </c>
      <c r="F1571" s="98" t="s">
        <v>91</v>
      </c>
    </row>
    <row r="1572" spans="1:6" x14ac:dyDescent="0.2">
      <c r="A1572" s="106">
        <v>43678</v>
      </c>
      <c r="B1572" s="100">
        <v>43160</v>
      </c>
      <c r="C1572" s="98" t="s">
        <v>34</v>
      </c>
      <c r="D1572" s="98">
        <v>-60.81</v>
      </c>
      <c r="E1572" s="98">
        <v>772</v>
      </c>
      <c r="F1572" s="98" t="s">
        <v>91</v>
      </c>
    </row>
    <row r="1573" spans="1:6" x14ac:dyDescent="0.2">
      <c r="A1573" s="106">
        <v>43678</v>
      </c>
      <c r="B1573" s="100">
        <v>43160</v>
      </c>
      <c r="C1573" s="98" t="s">
        <v>33</v>
      </c>
      <c r="D1573" s="98">
        <v>-2.74</v>
      </c>
      <c r="E1573" s="98">
        <v>34.82</v>
      </c>
      <c r="F1573" s="98" t="s">
        <v>91</v>
      </c>
    </row>
    <row r="1574" spans="1:6" x14ac:dyDescent="0.2">
      <c r="A1574" s="106">
        <v>43678</v>
      </c>
      <c r="B1574" s="100">
        <v>43132</v>
      </c>
      <c r="C1574" s="98" t="s">
        <v>34</v>
      </c>
      <c r="D1574" s="98">
        <v>-51.11</v>
      </c>
      <c r="E1574" s="98">
        <v>697</v>
      </c>
      <c r="F1574" s="98" t="s">
        <v>91</v>
      </c>
    </row>
    <row r="1575" spans="1:6" x14ac:dyDescent="0.2">
      <c r="A1575" s="106">
        <v>43678</v>
      </c>
      <c r="B1575" s="100">
        <v>43132</v>
      </c>
      <c r="C1575" s="98" t="s">
        <v>33</v>
      </c>
      <c r="D1575" s="98">
        <v>-2.2999999999999998</v>
      </c>
      <c r="E1575" s="98">
        <v>31.43</v>
      </c>
      <c r="F1575" s="98" t="s">
        <v>91</v>
      </c>
    </row>
    <row r="1576" spans="1:6" x14ac:dyDescent="0.2">
      <c r="A1576" s="106">
        <v>43678</v>
      </c>
      <c r="B1576" s="100">
        <v>43101</v>
      </c>
      <c r="C1576" s="98" t="s">
        <v>168</v>
      </c>
      <c r="D1576" s="98">
        <v>-22.1</v>
      </c>
      <c r="E1576" s="98">
        <v>2987</v>
      </c>
      <c r="F1576" s="98" t="s">
        <v>91</v>
      </c>
    </row>
    <row r="1577" spans="1:6" x14ac:dyDescent="0.2">
      <c r="A1577" s="106">
        <v>43678</v>
      </c>
      <c r="B1577" s="100">
        <v>43101</v>
      </c>
      <c r="C1577" s="98" t="s">
        <v>185</v>
      </c>
      <c r="D1577" s="98">
        <v>98.27</v>
      </c>
      <c r="E1577" s="98">
        <v>2987</v>
      </c>
      <c r="F1577" s="98" t="s">
        <v>91</v>
      </c>
    </row>
    <row r="1578" spans="1:6" x14ac:dyDescent="0.2">
      <c r="A1578" s="106">
        <v>43678</v>
      </c>
      <c r="B1578" s="100">
        <v>43101</v>
      </c>
      <c r="C1578" s="98" t="s">
        <v>186</v>
      </c>
      <c r="D1578" s="98">
        <v>4.43</v>
      </c>
      <c r="E1578" s="98">
        <v>134.71</v>
      </c>
      <c r="F1578" s="98" t="s">
        <v>91</v>
      </c>
    </row>
    <row r="1579" spans="1:6" x14ac:dyDescent="0.2">
      <c r="A1579" s="106">
        <v>43678</v>
      </c>
      <c r="B1579" s="100">
        <v>43101</v>
      </c>
      <c r="C1579" s="98" t="s">
        <v>34</v>
      </c>
      <c r="D1579" s="98">
        <v>-67.760000000000005</v>
      </c>
      <c r="E1579" s="98">
        <v>772</v>
      </c>
      <c r="F1579" s="98" t="s">
        <v>91</v>
      </c>
    </row>
    <row r="1580" spans="1:6" x14ac:dyDescent="0.2">
      <c r="A1580" s="106">
        <v>43678</v>
      </c>
      <c r="B1580" s="100">
        <v>43101</v>
      </c>
      <c r="C1580" s="98" t="s">
        <v>33</v>
      </c>
      <c r="D1580" s="98">
        <v>-3.06</v>
      </c>
      <c r="E1580" s="98">
        <v>34.82</v>
      </c>
      <c r="F1580" s="98" t="s">
        <v>91</v>
      </c>
    </row>
    <row r="1581" spans="1:6" x14ac:dyDescent="0.2">
      <c r="A1581" s="106">
        <v>43344</v>
      </c>
      <c r="B1581" s="100">
        <v>43221</v>
      </c>
      <c r="C1581" s="98" t="s">
        <v>185</v>
      </c>
      <c r="D1581" s="98">
        <v>1093.52</v>
      </c>
      <c r="E1581" s="98">
        <v>24640</v>
      </c>
      <c r="F1581" s="98" t="s">
        <v>87</v>
      </c>
    </row>
    <row r="1582" spans="1:6" x14ac:dyDescent="0.2">
      <c r="A1582" s="106">
        <v>43344</v>
      </c>
      <c r="B1582" s="100">
        <v>43221</v>
      </c>
      <c r="C1582" s="98" t="s">
        <v>186</v>
      </c>
      <c r="D1582" s="98">
        <v>49.31</v>
      </c>
      <c r="E1582" s="98">
        <v>1111.27</v>
      </c>
      <c r="F1582" s="98" t="s">
        <v>87</v>
      </c>
    </row>
    <row r="1583" spans="1:6" x14ac:dyDescent="0.2">
      <c r="A1583" s="106">
        <v>43344</v>
      </c>
      <c r="B1583" s="100">
        <v>43344</v>
      </c>
      <c r="C1583" s="98" t="s">
        <v>36</v>
      </c>
      <c r="D1583" s="98">
        <v>-0.03</v>
      </c>
      <c r="E1583" s="98">
        <v>0.33</v>
      </c>
      <c r="F1583" s="98" t="s">
        <v>101</v>
      </c>
    </row>
    <row r="1584" spans="1:6" x14ac:dyDescent="0.2">
      <c r="A1584" s="106">
        <v>43344</v>
      </c>
      <c r="B1584" s="100">
        <v>43344</v>
      </c>
      <c r="C1584" s="98" t="s">
        <v>35</v>
      </c>
      <c r="D1584" s="98">
        <v>0</v>
      </c>
      <c r="E1584" s="98">
        <v>0.01</v>
      </c>
      <c r="F1584" s="98" t="s">
        <v>101</v>
      </c>
    </row>
    <row r="1585" spans="1:6" x14ac:dyDescent="0.2">
      <c r="A1585" s="106">
        <v>43344</v>
      </c>
      <c r="B1585" s="100">
        <v>43313</v>
      </c>
      <c r="C1585" s="98" t="s">
        <v>36</v>
      </c>
      <c r="D1585" s="98">
        <v>-13.72</v>
      </c>
      <c r="E1585" s="98">
        <v>176</v>
      </c>
      <c r="F1585" s="98" t="s">
        <v>101</v>
      </c>
    </row>
    <row r="1586" spans="1:6" x14ac:dyDescent="0.2">
      <c r="A1586" s="106">
        <v>43344</v>
      </c>
      <c r="B1586" s="100">
        <v>43313</v>
      </c>
      <c r="C1586" s="98" t="s">
        <v>35</v>
      </c>
      <c r="D1586" s="98">
        <v>-0.62</v>
      </c>
      <c r="E1586" s="98">
        <v>7.93</v>
      </c>
      <c r="F1586" s="98" t="s">
        <v>101</v>
      </c>
    </row>
    <row r="1587" spans="1:6" x14ac:dyDescent="0.2">
      <c r="A1587" s="106">
        <v>43344</v>
      </c>
      <c r="B1587" s="100">
        <v>43313</v>
      </c>
      <c r="C1587" s="98" t="s">
        <v>34</v>
      </c>
      <c r="D1587" s="98">
        <v>-349.54</v>
      </c>
      <c r="E1587" s="98">
        <v>4487</v>
      </c>
      <c r="F1587" s="98" t="s">
        <v>88</v>
      </c>
    </row>
    <row r="1588" spans="1:6" x14ac:dyDescent="0.2">
      <c r="A1588" s="106">
        <v>43344</v>
      </c>
      <c r="B1588" s="100">
        <v>43313</v>
      </c>
      <c r="C1588" s="98" t="s">
        <v>33</v>
      </c>
      <c r="D1588" s="98">
        <v>-15.75</v>
      </c>
      <c r="E1588" s="98">
        <v>202.36</v>
      </c>
      <c r="F1588" s="98" t="s">
        <v>88</v>
      </c>
    </row>
    <row r="1589" spans="1:6" x14ac:dyDescent="0.2">
      <c r="A1589" s="106">
        <v>43344</v>
      </c>
      <c r="B1589" s="100">
        <v>43221</v>
      </c>
      <c r="C1589" s="98" t="s">
        <v>168</v>
      </c>
      <c r="D1589" s="98">
        <v>0</v>
      </c>
      <c r="E1589" s="98">
        <v>4797</v>
      </c>
      <c r="F1589" s="98" t="s">
        <v>88</v>
      </c>
    </row>
    <row r="1590" spans="1:6" x14ac:dyDescent="0.2">
      <c r="A1590" s="106">
        <v>43344</v>
      </c>
      <c r="B1590" s="100">
        <v>43313</v>
      </c>
      <c r="C1590" s="98" t="s">
        <v>34</v>
      </c>
      <c r="D1590" s="98">
        <v>-1919.45</v>
      </c>
      <c r="E1590" s="98">
        <v>24640</v>
      </c>
      <c r="F1590" s="98" t="s">
        <v>87</v>
      </c>
    </row>
    <row r="1591" spans="1:6" x14ac:dyDescent="0.2">
      <c r="A1591" s="106">
        <v>43344</v>
      </c>
      <c r="B1591" s="100">
        <v>43313</v>
      </c>
      <c r="C1591" s="98" t="s">
        <v>33</v>
      </c>
      <c r="D1591" s="98">
        <v>-86.56</v>
      </c>
      <c r="E1591" s="98">
        <v>1111.27</v>
      </c>
      <c r="F1591" s="98" t="s">
        <v>87</v>
      </c>
    </row>
    <row r="1592" spans="1:6" x14ac:dyDescent="0.2">
      <c r="A1592" s="106">
        <v>43344</v>
      </c>
      <c r="B1592" s="100">
        <v>43221</v>
      </c>
      <c r="C1592" s="98" t="s">
        <v>168</v>
      </c>
      <c r="D1592" s="98">
        <v>0</v>
      </c>
      <c r="E1592" s="98">
        <v>1448</v>
      </c>
      <c r="F1592" s="98" t="s">
        <v>72</v>
      </c>
    </row>
    <row r="1593" spans="1:6" x14ac:dyDescent="0.2">
      <c r="A1593" s="106">
        <v>43344</v>
      </c>
      <c r="B1593" s="100">
        <v>43221</v>
      </c>
      <c r="C1593" s="98" t="s">
        <v>185</v>
      </c>
      <c r="D1593" s="98">
        <v>64.260000000000005</v>
      </c>
      <c r="E1593" s="98">
        <v>1448</v>
      </c>
      <c r="F1593" s="98" t="s">
        <v>72</v>
      </c>
    </row>
    <row r="1594" spans="1:6" x14ac:dyDescent="0.2">
      <c r="A1594" s="106">
        <v>43344</v>
      </c>
      <c r="B1594" s="100">
        <v>43221</v>
      </c>
      <c r="C1594" s="98" t="s">
        <v>186</v>
      </c>
      <c r="D1594" s="98">
        <v>2.9</v>
      </c>
      <c r="E1594" s="98">
        <v>65.3</v>
      </c>
      <c r="F1594" s="98" t="s">
        <v>72</v>
      </c>
    </row>
    <row r="1595" spans="1:6" x14ac:dyDescent="0.2">
      <c r="A1595" s="106">
        <v>43374</v>
      </c>
      <c r="B1595" s="100">
        <v>43374</v>
      </c>
      <c r="C1595" s="98" t="s">
        <v>34</v>
      </c>
      <c r="D1595" s="98">
        <v>-15.08</v>
      </c>
      <c r="E1595" s="98">
        <v>169</v>
      </c>
      <c r="F1595" s="98" t="s">
        <v>92</v>
      </c>
    </row>
    <row r="1596" spans="1:6" x14ac:dyDescent="0.2">
      <c r="A1596" s="106">
        <v>43374</v>
      </c>
      <c r="B1596" s="100">
        <v>43374</v>
      </c>
      <c r="C1596" s="98" t="s">
        <v>33</v>
      </c>
      <c r="D1596" s="98">
        <v>-0.68</v>
      </c>
      <c r="E1596" s="98">
        <v>7.62</v>
      </c>
      <c r="F1596" s="98" t="s">
        <v>92</v>
      </c>
    </row>
    <row r="1597" spans="1:6" x14ac:dyDescent="0.2">
      <c r="A1597" s="106">
        <v>43374</v>
      </c>
      <c r="B1597" s="100">
        <v>43344</v>
      </c>
      <c r="C1597" s="98" t="s">
        <v>34</v>
      </c>
      <c r="D1597" s="98">
        <v>-26.87</v>
      </c>
      <c r="E1597" s="98">
        <v>319</v>
      </c>
      <c r="F1597" s="98" t="s">
        <v>92</v>
      </c>
    </row>
    <row r="1598" spans="1:6" x14ac:dyDescent="0.2">
      <c r="A1598" s="106">
        <v>43374</v>
      </c>
      <c r="B1598" s="100">
        <v>43344</v>
      </c>
      <c r="C1598" s="98" t="s">
        <v>33</v>
      </c>
      <c r="D1598" s="98">
        <v>-1.21</v>
      </c>
      <c r="E1598" s="98">
        <v>14.38</v>
      </c>
      <c r="F1598" s="98" t="s">
        <v>92</v>
      </c>
    </row>
    <row r="1599" spans="1:6" x14ac:dyDescent="0.2">
      <c r="A1599" s="106">
        <v>43374</v>
      </c>
      <c r="B1599" s="100">
        <v>43313</v>
      </c>
      <c r="C1599" s="98" t="s">
        <v>34</v>
      </c>
      <c r="D1599" s="98">
        <v>-14.1</v>
      </c>
      <c r="E1599" s="98">
        <v>181</v>
      </c>
      <c r="F1599" s="98" t="s">
        <v>92</v>
      </c>
    </row>
    <row r="1600" spans="1:6" x14ac:dyDescent="0.2">
      <c r="A1600" s="106">
        <v>43374</v>
      </c>
      <c r="B1600" s="100">
        <v>43313</v>
      </c>
      <c r="C1600" s="98" t="s">
        <v>33</v>
      </c>
      <c r="D1600" s="98">
        <v>-0.64</v>
      </c>
      <c r="E1600" s="98">
        <v>8.16</v>
      </c>
      <c r="F1600" s="98" t="s">
        <v>92</v>
      </c>
    </row>
    <row r="1601" spans="1:6" x14ac:dyDescent="0.2">
      <c r="A1601" s="106">
        <v>43374</v>
      </c>
      <c r="B1601" s="100">
        <v>43221</v>
      </c>
      <c r="C1601" s="98" t="s">
        <v>185</v>
      </c>
      <c r="D1601" s="98">
        <v>28.72</v>
      </c>
      <c r="E1601" s="98">
        <v>647</v>
      </c>
      <c r="F1601" s="98" t="s">
        <v>92</v>
      </c>
    </row>
    <row r="1602" spans="1:6" x14ac:dyDescent="0.2">
      <c r="A1602" s="106">
        <v>43374</v>
      </c>
      <c r="B1602" s="100">
        <v>43221</v>
      </c>
      <c r="C1602" s="98" t="s">
        <v>186</v>
      </c>
      <c r="D1602" s="98">
        <v>1.3</v>
      </c>
      <c r="E1602" s="98">
        <v>29.18</v>
      </c>
      <c r="F1602" s="98" t="s">
        <v>92</v>
      </c>
    </row>
    <row r="1603" spans="1:6" x14ac:dyDescent="0.2">
      <c r="A1603" s="106">
        <v>43344</v>
      </c>
      <c r="B1603" s="100">
        <v>43252</v>
      </c>
      <c r="C1603" s="98" t="s">
        <v>34</v>
      </c>
      <c r="D1603" s="98">
        <v>-0.13</v>
      </c>
      <c r="E1603" s="98">
        <v>1</v>
      </c>
      <c r="F1603" s="98" t="s">
        <v>76</v>
      </c>
    </row>
    <row r="1604" spans="1:6" x14ac:dyDescent="0.2">
      <c r="A1604" s="106">
        <v>43344</v>
      </c>
      <c r="B1604" s="100">
        <v>43252</v>
      </c>
      <c r="C1604" s="98" t="s">
        <v>33</v>
      </c>
      <c r="D1604" s="98">
        <v>-0.01</v>
      </c>
      <c r="E1604" s="98">
        <v>0.05</v>
      </c>
      <c r="F1604" s="98" t="s">
        <v>76</v>
      </c>
    </row>
    <row r="1605" spans="1:6" x14ac:dyDescent="0.2">
      <c r="A1605" s="106">
        <v>43344</v>
      </c>
      <c r="B1605" s="100">
        <v>43313</v>
      </c>
      <c r="C1605" s="98" t="s">
        <v>34</v>
      </c>
      <c r="D1605" s="98">
        <v>-58796.09</v>
      </c>
      <c r="E1605" s="98">
        <v>754763.05</v>
      </c>
      <c r="F1605" s="98" t="s">
        <v>76</v>
      </c>
    </row>
    <row r="1606" spans="1:6" x14ac:dyDescent="0.2">
      <c r="A1606" s="106">
        <v>43344</v>
      </c>
      <c r="B1606" s="100">
        <v>43313</v>
      </c>
      <c r="C1606" s="98" t="s">
        <v>33</v>
      </c>
      <c r="D1606" s="98">
        <v>-2651.6</v>
      </c>
      <c r="E1606" s="98">
        <v>34039.69</v>
      </c>
      <c r="F1606" s="98" t="s">
        <v>76</v>
      </c>
    </row>
    <row r="1607" spans="1:6" x14ac:dyDescent="0.2">
      <c r="A1607" s="106">
        <v>43344</v>
      </c>
      <c r="B1607" s="100">
        <v>43282</v>
      </c>
      <c r="C1607" s="98" t="s">
        <v>34</v>
      </c>
      <c r="D1607" s="98">
        <v>-9490.49</v>
      </c>
      <c r="E1607" s="98">
        <v>111619</v>
      </c>
      <c r="F1607" s="98" t="s">
        <v>76</v>
      </c>
    </row>
    <row r="1608" spans="1:6" x14ac:dyDescent="0.2">
      <c r="A1608" s="106">
        <v>43344</v>
      </c>
      <c r="B1608" s="100">
        <v>43282</v>
      </c>
      <c r="C1608" s="98" t="s">
        <v>33</v>
      </c>
      <c r="D1608" s="98">
        <v>-428.02</v>
      </c>
      <c r="E1608" s="98">
        <v>5034.0200000000004</v>
      </c>
      <c r="F1608" s="98" t="s">
        <v>76</v>
      </c>
    </row>
    <row r="1609" spans="1:6" x14ac:dyDescent="0.2">
      <c r="A1609" s="106">
        <v>43344</v>
      </c>
      <c r="B1609" s="100">
        <v>43313</v>
      </c>
      <c r="C1609" s="98" t="s">
        <v>34</v>
      </c>
      <c r="D1609" s="98">
        <v>-20627.57</v>
      </c>
      <c r="E1609" s="98">
        <v>264795</v>
      </c>
      <c r="F1609" s="98" t="s">
        <v>76</v>
      </c>
    </row>
    <row r="1610" spans="1:6" x14ac:dyDescent="0.2">
      <c r="A1610" s="106">
        <v>43344</v>
      </c>
      <c r="B1610" s="100">
        <v>43313</v>
      </c>
      <c r="C1610" s="98" t="s">
        <v>33</v>
      </c>
      <c r="D1610" s="98">
        <v>-930.26</v>
      </c>
      <c r="E1610" s="98">
        <v>11942.32</v>
      </c>
      <c r="F1610" s="98" t="s">
        <v>76</v>
      </c>
    </row>
    <row r="1611" spans="1:6" x14ac:dyDescent="0.2">
      <c r="A1611" s="106">
        <v>43405</v>
      </c>
      <c r="B1611" s="100">
        <v>43221</v>
      </c>
      <c r="C1611" s="98" t="s">
        <v>168</v>
      </c>
      <c r="D1611" s="98">
        <v>0</v>
      </c>
      <c r="E1611" s="98">
        <v>2675</v>
      </c>
      <c r="F1611" s="98" t="s">
        <v>90</v>
      </c>
    </row>
    <row r="1612" spans="1:6" x14ac:dyDescent="0.2">
      <c r="A1612" s="106">
        <v>43405</v>
      </c>
      <c r="B1612" s="100">
        <v>43221</v>
      </c>
      <c r="C1612" s="98" t="s">
        <v>185</v>
      </c>
      <c r="D1612" s="98">
        <v>118.71</v>
      </c>
      <c r="E1612" s="98">
        <v>2675</v>
      </c>
      <c r="F1612" s="98" t="s">
        <v>90</v>
      </c>
    </row>
    <row r="1613" spans="1:6" x14ac:dyDescent="0.2">
      <c r="A1613" s="106">
        <v>43405</v>
      </c>
      <c r="B1613" s="100">
        <v>43221</v>
      </c>
      <c r="C1613" s="98" t="s">
        <v>186</v>
      </c>
      <c r="D1613" s="98">
        <v>5.35</v>
      </c>
      <c r="E1613" s="98">
        <v>120.64</v>
      </c>
      <c r="F1613" s="98" t="s">
        <v>90</v>
      </c>
    </row>
    <row r="1614" spans="1:6" x14ac:dyDescent="0.2">
      <c r="A1614" s="106">
        <v>43344</v>
      </c>
      <c r="B1614" s="100">
        <v>43344</v>
      </c>
      <c r="C1614" s="98" t="s">
        <v>34</v>
      </c>
      <c r="D1614" s="98">
        <v>-44.39</v>
      </c>
      <c r="E1614" s="98">
        <v>527</v>
      </c>
      <c r="F1614" s="98" t="s">
        <v>76</v>
      </c>
    </row>
    <row r="1615" spans="1:6" x14ac:dyDescent="0.2">
      <c r="A1615" s="106">
        <v>43344</v>
      </c>
      <c r="B1615" s="100">
        <v>43344</v>
      </c>
      <c r="C1615" s="98" t="s">
        <v>33</v>
      </c>
      <c r="D1615" s="98">
        <v>-2</v>
      </c>
      <c r="E1615" s="98">
        <v>23.77</v>
      </c>
      <c r="F1615" s="98" t="s">
        <v>76</v>
      </c>
    </row>
    <row r="1616" spans="1:6" x14ac:dyDescent="0.2">
      <c r="A1616" s="106">
        <v>43344</v>
      </c>
      <c r="B1616" s="100">
        <v>43313</v>
      </c>
      <c r="C1616" s="98" t="s">
        <v>34</v>
      </c>
      <c r="D1616" s="98">
        <v>-86.16</v>
      </c>
      <c r="E1616" s="98">
        <v>1106</v>
      </c>
      <c r="F1616" s="98" t="s">
        <v>76</v>
      </c>
    </row>
    <row r="1617" spans="1:6" x14ac:dyDescent="0.2">
      <c r="A1617" s="106">
        <v>43344</v>
      </c>
      <c r="B1617" s="100">
        <v>43313</v>
      </c>
      <c r="C1617" s="98" t="s">
        <v>33</v>
      </c>
      <c r="D1617" s="98">
        <v>-3.89</v>
      </c>
      <c r="E1617" s="98">
        <v>49.88</v>
      </c>
      <c r="F1617" s="98" t="s">
        <v>76</v>
      </c>
    </row>
    <row r="1618" spans="1:6" x14ac:dyDescent="0.2">
      <c r="A1618" s="106">
        <v>43344</v>
      </c>
      <c r="B1618" s="100">
        <v>43221</v>
      </c>
      <c r="C1618" s="98" t="s">
        <v>185</v>
      </c>
      <c r="D1618" s="98">
        <v>72.47</v>
      </c>
      <c r="E1618" s="98">
        <v>1633</v>
      </c>
      <c r="F1618" s="98" t="s">
        <v>76</v>
      </c>
    </row>
    <row r="1619" spans="1:6" x14ac:dyDescent="0.2">
      <c r="A1619" s="106">
        <v>43344</v>
      </c>
      <c r="B1619" s="100">
        <v>43221</v>
      </c>
      <c r="C1619" s="98" t="s">
        <v>186</v>
      </c>
      <c r="D1619" s="98">
        <v>3.27</v>
      </c>
      <c r="E1619" s="98">
        <v>73.650000000000006</v>
      </c>
      <c r="F1619" s="98" t="s">
        <v>76</v>
      </c>
    </row>
    <row r="1620" spans="1:6" x14ac:dyDescent="0.2">
      <c r="A1620" s="106">
        <v>43344</v>
      </c>
      <c r="B1620" s="100">
        <v>43221</v>
      </c>
      <c r="C1620" s="98" t="s">
        <v>168</v>
      </c>
      <c r="D1620" s="98">
        <v>0</v>
      </c>
      <c r="E1620" s="98">
        <v>1633</v>
      </c>
      <c r="F1620" s="98" t="s">
        <v>76</v>
      </c>
    </row>
    <row r="1621" spans="1:6" x14ac:dyDescent="0.2">
      <c r="A1621" s="106">
        <v>43344</v>
      </c>
      <c r="B1621" s="100">
        <v>43282</v>
      </c>
      <c r="C1621" s="98" t="s">
        <v>34</v>
      </c>
      <c r="D1621" s="98">
        <v>-17.34</v>
      </c>
      <c r="E1621" s="98">
        <v>204</v>
      </c>
      <c r="F1621" s="98" t="s">
        <v>84</v>
      </c>
    </row>
    <row r="1622" spans="1:6" x14ac:dyDescent="0.2">
      <c r="A1622" s="106">
        <v>43344</v>
      </c>
      <c r="B1622" s="100">
        <v>43282</v>
      </c>
      <c r="C1622" s="98" t="s">
        <v>33</v>
      </c>
      <c r="D1622" s="98">
        <v>-0.78</v>
      </c>
      <c r="E1622" s="98">
        <v>9.1999999999999993</v>
      </c>
      <c r="F1622" s="98" t="s">
        <v>84</v>
      </c>
    </row>
    <row r="1623" spans="1:6" x14ac:dyDescent="0.2">
      <c r="A1623" s="106">
        <v>43344</v>
      </c>
      <c r="B1623" s="100">
        <v>43344</v>
      </c>
      <c r="C1623" s="98" t="s">
        <v>34</v>
      </c>
      <c r="D1623" s="98">
        <v>-347.75</v>
      </c>
      <c r="E1623" s="98">
        <v>4128.17</v>
      </c>
      <c r="F1623" s="98" t="s">
        <v>84</v>
      </c>
    </row>
    <row r="1624" spans="1:6" x14ac:dyDescent="0.2">
      <c r="A1624" s="106">
        <v>43344</v>
      </c>
      <c r="B1624" s="100">
        <v>43344</v>
      </c>
      <c r="C1624" s="98" t="s">
        <v>33</v>
      </c>
      <c r="D1624" s="98">
        <v>-15.68</v>
      </c>
      <c r="E1624" s="98">
        <v>186.17</v>
      </c>
      <c r="F1624" s="98" t="s">
        <v>84</v>
      </c>
    </row>
    <row r="1625" spans="1:6" x14ac:dyDescent="0.2">
      <c r="A1625" s="106">
        <v>43405</v>
      </c>
      <c r="B1625" s="100">
        <v>43344</v>
      </c>
      <c r="C1625" s="98" t="s">
        <v>34</v>
      </c>
      <c r="D1625" s="98">
        <v>-11.46</v>
      </c>
      <c r="E1625" s="98">
        <v>136</v>
      </c>
      <c r="F1625" s="98" t="s">
        <v>93</v>
      </c>
    </row>
    <row r="1626" spans="1:6" x14ac:dyDescent="0.2">
      <c r="A1626" s="106">
        <v>43405</v>
      </c>
      <c r="B1626" s="100">
        <v>43344</v>
      </c>
      <c r="C1626" s="98" t="s">
        <v>33</v>
      </c>
      <c r="D1626" s="98">
        <v>-0.51</v>
      </c>
      <c r="E1626" s="98">
        <v>6.14</v>
      </c>
      <c r="F1626" s="98" t="s">
        <v>93</v>
      </c>
    </row>
    <row r="1627" spans="1:6" x14ac:dyDescent="0.2">
      <c r="A1627" s="106">
        <v>43405</v>
      </c>
      <c r="B1627" s="100">
        <v>43221</v>
      </c>
      <c r="C1627" s="98" t="s">
        <v>168</v>
      </c>
      <c r="D1627" s="98">
        <v>0</v>
      </c>
      <c r="E1627" s="98">
        <v>2044</v>
      </c>
      <c r="F1627" s="98" t="s">
        <v>93</v>
      </c>
    </row>
    <row r="1628" spans="1:6" x14ac:dyDescent="0.2">
      <c r="A1628" s="106">
        <v>43405</v>
      </c>
      <c r="B1628" s="100">
        <v>43221</v>
      </c>
      <c r="C1628" s="98" t="s">
        <v>185</v>
      </c>
      <c r="D1628" s="98">
        <v>90.72</v>
      </c>
      <c r="E1628" s="98">
        <v>2044</v>
      </c>
      <c r="F1628" s="98" t="s">
        <v>93</v>
      </c>
    </row>
    <row r="1629" spans="1:6" x14ac:dyDescent="0.2">
      <c r="A1629" s="106">
        <v>43405</v>
      </c>
      <c r="B1629" s="100">
        <v>43221</v>
      </c>
      <c r="C1629" s="98" t="s">
        <v>186</v>
      </c>
      <c r="D1629" s="98">
        <v>4.09</v>
      </c>
      <c r="E1629" s="98">
        <v>92.19</v>
      </c>
      <c r="F1629" s="98" t="s">
        <v>93</v>
      </c>
    </row>
    <row r="1630" spans="1:6" x14ac:dyDescent="0.2">
      <c r="A1630" s="106">
        <v>43405</v>
      </c>
      <c r="B1630" s="100">
        <v>43374</v>
      </c>
      <c r="C1630" s="98" t="s">
        <v>36</v>
      </c>
      <c r="D1630" s="98">
        <v>-6.3</v>
      </c>
      <c r="E1630" s="98">
        <v>70.599999999999994</v>
      </c>
      <c r="F1630" s="98" t="s">
        <v>101</v>
      </c>
    </row>
    <row r="1631" spans="1:6" x14ac:dyDescent="0.2">
      <c r="A1631" s="106">
        <v>43405</v>
      </c>
      <c r="B1631" s="100">
        <v>43374</v>
      </c>
      <c r="C1631" s="98" t="s">
        <v>35</v>
      </c>
      <c r="D1631" s="98">
        <v>-0.28000000000000003</v>
      </c>
      <c r="E1631" s="98">
        <v>3.18</v>
      </c>
      <c r="F1631" s="98" t="s">
        <v>101</v>
      </c>
    </row>
    <row r="1632" spans="1:6" x14ac:dyDescent="0.2">
      <c r="A1632" s="106">
        <v>43405</v>
      </c>
      <c r="B1632" s="100">
        <v>43344</v>
      </c>
      <c r="C1632" s="98" t="s">
        <v>36</v>
      </c>
      <c r="D1632" s="98">
        <v>-0.42</v>
      </c>
      <c r="E1632" s="98">
        <v>5</v>
      </c>
      <c r="F1632" s="98" t="s">
        <v>101</v>
      </c>
    </row>
    <row r="1633" spans="1:6" x14ac:dyDescent="0.2">
      <c r="A1633" s="106">
        <v>43405</v>
      </c>
      <c r="B1633" s="100">
        <v>43344</v>
      </c>
      <c r="C1633" s="98" t="s">
        <v>35</v>
      </c>
      <c r="D1633" s="98">
        <v>-0.02</v>
      </c>
      <c r="E1633" s="98">
        <v>0.23</v>
      </c>
      <c r="F1633" s="98" t="s">
        <v>101</v>
      </c>
    </row>
    <row r="1634" spans="1:6" x14ac:dyDescent="0.2">
      <c r="A1634" s="106">
        <v>43374</v>
      </c>
      <c r="B1634" s="100">
        <v>43374</v>
      </c>
      <c r="C1634" s="98" t="s">
        <v>34</v>
      </c>
      <c r="D1634" s="98">
        <v>-46.12</v>
      </c>
      <c r="E1634" s="98">
        <v>517</v>
      </c>
      <c r="F1634" s="98" t="s">
        <v>92</v>
      </c>
    </row>
    <row r="1635" spans="1:6" x14ac:dyDescent="0.2">
      <c r="A1635" s="106">
        <v>43374</v>
      </c>
      <c r="B1635" s="100">
        <v>43374</v>
      </c>
      <c r="C1635" s="98" t="s">
        <v>33</v>
      </c>
      <c r="D1635" s="98">
        <v>-2.08</v>
      </c>
      <c r="E1635" s="98">
        <v>23.32</v>
      </c>
      <c r="F1635" s="98" t="s">
        <v>92</v>
      </c>
    </row>
    <row r="1636" spans="1:6" x14ac:dyDescent="0.2">
      <c r="A1636" s="106">
        <v>43374</v>
      </c>
      <c r="B1636" s="100">
        <v>43344</v>
      </c>
      <c r="C1636" s="98" t="s">
        <v>34</v>
      </c>
      <c r="D1636" s="98">
        <v>-90.9</v>
      </c>
      <c r="E1636" s="98">
        <v>1079</v>
      </c>
      <c r="F1636" s="98" t="s">
        <v>92</v>
      </c>
    </row>
    <row r="1637" spans="1:6" x14ac:dyDescent="0.2">
      <c r="A1637" s="106">
        <v>43374</v>
      </c>
      <c r="B1637" s="100">
        <v>43344</v>
      </c>
      <c r="C1637" s="98" t="s">
        <v>33</v>
      </c>
      <c r="D1637" s="98">
        <v>-4.0999999999999996</v>
      </c>
      <c r="E1637" s="98">
        <v>48.66</v>
      </c>
      <c r="F1637" s="98" t="s">
        <v>92</v>
      </c>
    </row>
    <row r="1638" spans="1:6" x14ac:dyDescent="0.2">
      <c r="A1638" s="106">
        <v>43374</v>
      </c>
      <c r="B1638" s="100">
        <v>43221</v>
      </c>
      <c r="C1638" s="98" t="s">
        <v>168</v>
      </c>
      <c r="D1638" s="98">
        <v>0</v>
      </c>
      <c r="E1638" s="98">
        <v>2517</v>
      </c>
      <c r="F1638" s="98" t="s">
        <v>92</v>
      </c>
    </row>
    <row r="1639" spans="1:6" x14ac:dyDescent="0.2">
      <c r="A1639" s="106">
        <v>43374</v>
      </c>
      <c r="B1639" s="100">
        <v>43221</v>
      </c>
      <c r="C1639" s="98" t="s">
        <v>185</v>
      </c>
      <c r="D1639" s="98">
        <v>111.7</v>
      </c>
      <c r="E1639" s="98">
        <v>2517</v>
      </c>
      <c r="F1639" s="98" t="s">
        <v>92</v>
      </c>
    </row>
    <row r="1640" spans="1:6" x14ac:dyDescent="0.2">
      <c r="A1640" s="106">
        <v>43374</v>
      </c>
      <c r="B1640" s="100">
        <v>43221</v>
      </c>
      <c r="C1640" s="98" t="s">
        <v>186</v>
      </c>
      <c r="D1640" s="98">
        <v>5.04</v>
      </c>
      <c r="E1640" s="98">
        <v>113.51</v>
      </c>
      <c r="F1640" s="98" t="s">
        <v>92</v>
      </c>
    </row>
    <row r="1641" spans="1:6" x14ac:dyDescent="0.2">
      <c r="A1641" s="106">
        <v>43405</v>
      </c>
      <c r="B1641" s="100">
        <v>43221</v>
      </c>
      <c r="C1641" s="98" t="s">
        <v>185</v>
      </c>
      <c r="D1641" s="98">
        <v>565.89</v>
      </c>
      <c r="E1641" s="98">
        <v>12751</v>
      </c>
      <c r="F1641" s="98" t="s">
        <v>94</v>
      </c>
    </row>
    <row r="1642" spans="1:6" x14ac:dyDescent="0.2">
      <c r="A1642" s="106">
        <v>43405</v>
      </c>
      <c r="B1642" s="100">
        <v>43221</v>
      </c>
      <c r="C1642" s="98" t="s">
        <v>186</v>
      </c>
      <c r="D1642" s="98">
        <v>25.52</v>
      </c>
      <c r="E1642" s="98">
        <v>575.07000000000005</v>
      </c>
      <c r="F1642" s="98" t="s">
        <v>94</v>
      </c>
    </row>
    <row r="1643" spans="1:6" x14ac:dyDescent="0.2">
      <c r="A1643" s="106">
        <v>43405</v>
      </c>
      <c r="B1643" s="100">
        <v>43374</v>
      </c>
      <c r="C1643" s="98" t="s">
        <v>34</v>
      </c>
      <c r="D1643" s="98">
        <v>-34.35</v>
      </c>
      <c r="E1643" s="98">
        <v>385</v>
      </c>
      <c r="F1643" s="98" t="s">
        <v>76</v>
      </c>
    </row>
    <row r="1644" spans="1:6" x14ac:dyDescent="0.2">
      <c r="A1644" s="106">
        <v>43405</v>
      </c>
      <c r="B1644" s="100">
        <v>43374</v>
      </c>
      <c r="C1644" s="98" t="s">
        <v>33</v>
      </c>
      <c r="D1644" s="98">
        <v>-1.55</v>
      </c>
      <c r="E1644" s="98">
        <v>17.36</v>
      </c>
      <c r="F1644" s="98" t="s">
        <v>76</v>
      </c>
    </row>
    <row r="1645" spans="1:6" x14ac:dyDescent="0.2">
      <c r="A1645" s="106">
        <v>43405</v>
      </c>
      <c r="B1645" s="100">
        <v>43344</v>
      </c>
      <c r="C1645" s="98" t="s">
        <v>34</v>
      </c>
      <c r="D1645" s="98">
        <v>-16.260000000000002</v>
      </c>
      <c r="E1645" s="98">
        <v>193</v>
      </c>
      <c r="F1645" s="98" t="s">
        <v>76</v>
      </c>
    </row>
    <row r="1646" spans="1:6" x14ac:dyDescent="0.2">
      <c r="A1646" s="106">
        <v>43405</v>
      </c>
      <c r="B1646" s="100">
        <v>43344</v>
      </c>
      <c r="C1646" s="98" t="s">
        <v>33</v>
      </c>
      <c r="D1646" s="98">
        <v>-0.73</v>
      </c>
      <c r="E1646" s="98">
        <v>8.6999999999999993</v>
      </c>
      <c r="F1646" s="98" t="s">
        <v>76</v>
      </c>
    </row>
    <row r="1647" spans="1:6" x14ac:dyDescent="0.2">
      <c r="A1647" s="106">
        <v>43405</v>
      </c>
      <c r="B1647" s="100">
        <v>43221</v>
      </c>
      <c r="C1647" s="98" t="s">
        <v>168</v>
      </c>
      <c r="D1647" s="98">
        <v>0</v>
      </c>
      <c r="E1647" s="98">
        <v>578</v>
      </c>
      <c r="F1647" s="98" t="s">
        <v>76</v>
      </c>
    </row>
    <row r="1648" spans="1:6" x14ac:dyDescent="0.2">
      <c r="A1648" s="106">
        <v>43405</v>
      </c>
      <c r="B1648" s="100">
        <v>43221</v>
      </c>
      <c r="C1648" s="98" t="s">
        <v>185</v>
      </c>
      <c r="D1648" s="98">
        <v>25.65</v>
      </c>
      <c r="E1648" s="98">
        <v>578</v>
      </c>
      <c r="F1648" s="98" t="s">
        <v>76</v>
      </c>
    </row>
    <row r="1649" spans="1:6" x14ac:dyDescent="0.2">
      <c r="A1649" s="106">
        <v>43405</v>
      </c>
      <c r="B1649" s="100">
        <v>43221</v>
      </c>
      <c r="C1649" s="98" t="s">
        <v>186</v>
      </c>
      <c r="D1649" s="98">
        <v>1.1599999999999999</v>
      </c>
      <c r="E1649" s="98">
        <v>26.07</v>
      </c>
      <c r="F1649" s="98" t="s">
        <v>76</v>
      </c>
    </row>
    <row r="1650" spans="1:6" x14ac:dyDescent="0.2">
      <c r="A1650" s="106">
        <v>43374</v>
      </c>
      <c r="B1650" s="100">
        <v>43374</v>
      </c>
      <c r="C1650" s="98" t="s">
        <v>34</v>
      </c>
      <c r="D1650" s="98">
        <v>-3581.11</v>
      </c>
      <c r="E1650" s="98">
        <v>40142.379999999997</v>
      </c>
      <c r="F1650" s="98" t="s">
        <v>77</v>
      </c>
    </row>
    <row r="1651" spans="1:6" x14ac:dyDescent="0.2">
      <c r="A1651" s="106">
        <v>43374</v>
      </c>
      <c r="B1651" s="100">
        <v>43374</v>
      </c>
      <c r="C1651" s="98" t="s">
        <v>33</v>
      </c>
      <c r="D1651" s="98">
        <v>-161.51</v>
      </c>
      <c r="E1651" s="98">
        <v>1810.45</v>
      </c>
      <c r="F1651" s="98" t="s">
        <v>77</v>
      </c>
    </row>
    <row r="1652" spans="1:6" x14ac:dyDescent="0.2">
      <c r="A1652" s="106">
        <v>43374</v>
      </c>
      <c r="B1652" s="100">
        <v>43344</v>
      </c>
      <c r="C1652" s="98" t="s">
        <v>34</v>
      </c>
      <c r="D1652" s="98">
        <v>-5835.91</v>
      </c>
      <c r="E1652" s="98">
        <v>69277</v>
      </c>
      <c r="F1652" s="98" t="s">
        <v>77</v>
      </c>
    </row>
    <row r="1653" spans="1:6" x14ac:dyDescent="0.2">
      <c r="A1653" s="106">
        <v>43374</v>
      </c>
      <c r="B1653" s="100">
        <v>43344</v>
      </c>
      <c r="C1653" s="98" t="s">
        <v>33</v>
      </c>
      <c r="D1653" s="98">
        <v>-263.14999999999998</v>
      </c>
      <c r="E1653" s="98">
        <v>3124.38</v>
      </c>
      <c r="F1653" s="98" t="s">
        <v>77</v>
      </c>
    </row>
    <row r="1654" spans="1:6" x14ac:dyDescent="0.2">
      <c r="A1654" s="106">
        <v>43374</v>
      </c>
      <c r="B1654" s="100">
        <v>43221</v>
      </c>
      <c r="C1654" s="98" t="s">
        <v>168</v>
      </c>
      <c r="D1654" s="98">
        <v>0</v>
      </c>
      <c r="E1654" s="98">
        <v>109419.38</v>
      </c>
      <c r="F1654" s="98" t="s">
        <v>77</v>
      </c>
    </row>
    <row r="1655" spans="1:6" x14ac:dyDescent="0.2">
      <c r="A1655" s="106">
        <v>43374</v>
      </c>
      <c r="B1655" s="100">
        <v>43221</v>
      </c>
      <c r="C1655" s="98" t="s">
        <v>185</v>
      </c>
      <c r="D1655" s="98">
        <v>4856.03</v>
      </c>
      <c r="E1655" s="98">
        <v>109419.38</v>
      </c>
      <c r="F1655" s="98" t="s">
        <v>77</v>
      </c>
    </row>
    <row r="1656" spans="1:6" x14ac:dyDescent="0.2">
      <c r="A1656" s="106">
        <v>43374</v>
      </c>
      <c r="B1656" s="100">
        <v>43221</v>
      </c>
      <c r="C1656" s="98" t="s">
        <v>186</v>
      </c>
      <c r="D1656" s="98">
        <v>218.99</v>
      </c>
      <c r="E1656" s="98">
        <v>4934.8100000000004</v>
      </c>
      <c r="F1656" s="98" t="s">
        <v>77</v>
      </c>
    </row>
    <row r="1657" spans="1:6" x14ac:dyDescent="0.2">
      <c r="A1657" s="106">
        <v>43374</v>
      </c>
      <c r="B1657" s="100">
        <v>43374</v>
      </c>
      <c r="C1657" s="98" t="s">
        <v>36</v>
      </c>
      <c r="D1657" s="98">
        <v>-1.5</v>
      </c>
      <c r="E1657" s="98">
        <v>16.8</v>
      </c>
      <c r="F1657" s="98" t="s">
        <v>101</v>
      </c>
    </row>
    <row r="1658" spans="1:6" x14ac:dyDescent="0.2">
      <c r="A1658" s="106">
        <v>43374</v>
      </c>
      <c r="B1658" s="100">
        <v>43374</v>
      </c>
      <c r="C1658" s="98" t="s">
        <v>35</v>
      </c>
      <c r="D1658" s="98">
        <v>-7.0000000000000007E-2</v>
      </c>
      <c r="E1658" s="98">
        <v>0.76</v>
      </c>
      <c r="F1658" s="98" t="s">
        <v>101</v>
      </c>
    </row>
    <row r="1659" spans="1:6" x14ac:dyDescent="0.2">
      <c r="A1659" s="106">
        <v>43374</v>
      </c>
      <c r="B1659" s="100">
        <v>43344</v>
      </c>
      <c r="C1659" s="98" t="s">
        <v>36</v>
      </c>
      <c r="D1659" s="98">
        <v>-2.5299999999999998</v>
      </c>
      <c r="E1659" s="98">
        <v>30</v>
      </c>
      <c r="F1659" s="98" t="s">
        <v>101</v>
      </c>
    </row>
    <row r="1660" spans="1:6" x14ac:dyDescent="0.2">
      <c r="A1660" s="106">
        <v>43374</v>
      </c>
      <c r="B1660" s="100">
        <v>43344</v>
      </c>
      <c r="C1660" s="98" t="s">
        <v>35</v>
      </c>
      <c r="D1660" s="98">
        <v>-0.11</v>
      </c>
      <c r="E1660" s="98">
        <v>1.35</v>
      </c>
      <c r="F1660" s="98" t="s">
        <v>101</v>
      </c>
    </row>
    <row r="1661" spans="1:6" x14ac:dyDescent="0.2">
      <c r="A1661" s="106">
        <v>43374</v>
      </c>
      <c r="B1661" s="100">
        <v>43374</v>
      </c>
      <c r="C1661" s="98" t="s">
        <v>34</v>
      </c>
      <c r="D1661" s="98">
        <v>-64.33</v>
      </c>
      <c r="E1661" s="98">
        <v>721</v>
      </c>
      <c r="F1661" s="98" t="s">
        <v>92</v>
      </c>
    </row>
    <row r="1662" spans="1:6" x14ac:dyDescent="0.2">
      <c r="A1662" s="106">
        <v>43374</v>
      </c>
      <c r="B1662" s="100">
        <v>43374</v>
      </c>
      <c r="C1662" s="98" t="s">
        <v>33</v>
      </c>
      <c r="D1662" s="98">
        <v>-2.9</v>
      </c>
      <c r="E1662" s="98">
        <v>32.520000000000003</v>
      </c>
      <c r="F1662" s="98" t="s">
        <v>92</v>
      </c>
    </row>
    <row r="1663" spans="1:6" x14ac:dyDescent="0.2">
      <c r="A1663" s="106">
        <v>43374</v>
      </c>
      <c r="B1663" s="100">
        <v>43374</v>
      </c>
      <c r="C1663" s="98" t="s">
        <v>36</v>
      </c>
      <c r="D1663" s="98">
        <v>-9.85</v>
      </c>
      <c r="E1663" s="98">
        <v>110.4</v>
      </c>
      <c r="F1663" s="98" t="s">
        <v>101</v>
      </c>
    </row>
    <row r="1664" spans="1:6" x14ac:dyDescent="0.2">
      <c r="A1664" s="106">
        <v>43374</v>
      </c>
      <c r="B1664" s="100">
        <v>43374</v>
      </c>
      <c r="C1664" s="98" t="s">
        <v>35</v>
      </c>
      <c r="D1664" s="98">
        <v>-0.45</v>
      </c>
      <c r="E1664" s="98">
        <v>4.9800000000000004</v>
      </c>
      <c r="F1664" s="98" t="s">
        <v>101</v>
      </c>
    </row>
    <row r="1665" spans="1:6" x14ac:dyDescent="0.2">
      <c r="A1665" s="106">
        <v>43374</v>
      </c>
      <c r="B1665" s="100">
        <v>43344</v>
      </c>
      <c r="C1665" s="98" t="s">
        <v>36</v>
      </c>
      <c r="D1665" s="98">
        <v>-16.170000000000002</v>
      </c>
      <c r="E1665" s="98">
        <v>192</v>
      </c>
      <c r="F1665" s="98" t="s">
        <v>101</v>
      </c>
    </row>
    <row r="1666" spans="1:6" x14ac:dyDescent="0.2">
      <c r="A1666" s="106">
        <v>43374</v>
      </c>
      <c r="B1666" s="100">
        <v>43344</v>
      </c>
      <c r="C1666" s="98" t="s">
        <v>35</v>
      </c>
      <c r="D1666" s="98">
        <v>-0.73</v>
      </c>
      <c r="E1666" s="98">
        <v>8.65</v>
      </c>
      <c r="F1666" s="98" t="s">
        <v>101</v>
      </c>
    </row>
    <row r="1667" spans="1:6" x14ac:dyDescent="0.2">
      <c r="A1667" s="106">
        <v>43374</v>
      </c>
      <c r="B1667" s="100">
        <v>43374</v>
      </c>
      <c r="C1667" s="98" t="s">
        <v>34</v>
      </c>
      <c r="D1667" s="98">
        <v>-223.62</v>
      </c>
      <c r="E1667" s="98">
        <v>2506.71</v>
      </c>
      <c r="F1667" s="98" t="s">
        <v>77</v>
      </c>
    </row>
    <row r="1668" spans="1:6" x14ac:dyDescent="0.2">
      <c r="A1668" s="106">
        <v>43374</v>
      </c>
      <c r="B1668" s="100">
        <v>43374</v>
      </c>
      <c r="C1668" s="98" t="s">
        <v>33</v>
      </c>
      <c r="D1668" s="98">
        <v>-10.09</v>
      </c>
      <c r="E1668" s="98">
        <v>113.05</v>
      </c>
      <c r="F1668" s="98" t="s">
        <v>77</v>
      </c>
    </row>
    <row r="1669" spans="1:6" x14ac:dyDescent="0.2">
      <c r="A1669" s="106">
        <v>43374</v>
      </c>
      <c r="B1669" s="100">
        <v>43374</v>
      </c>
      <c r="C1669" s="98" t="s">
        <v>36</v>
      </c>
      <c r="D1669" s="98">
        <v>-6.16</v>
      </c>
      <c r="E1669" s="98">
        <v>69</v>
      </c>
      <c r="F1669" s="98" t="s">
        <v>101</v>
      </c>
    </row>
    <row r="1670" spans="1:6" x14ac:dyDescent="0.2">
      <c r="A1670" s="106">
        <v>43374</v>
      </c>
      <c r="B1670" s="100">
        <v>43374</v>
      </c>
      <c r="C1670" s="98" t="s">
        <v>35</v>
      </c>
      <c r="D1670" s="98">
        <v>-0.28000000000000003</v>
      </c>
      <c r="E1670" s="98">
        <v>3.11</v>
      </c>
      <c r="F1670" s="98" t="s">
        <v>101</v>
      </c>
    </row>
    <row r="1671" spans="1:6" x14ac:dyDescent="0.2">
      <c r="A1671" s="106">
        <v>43374</v>
      </c>
      <c r="B1671" s="100">
        <v>43344</v>
      </c>
      <c r="C1671" s="98" t="s">
        <v>36</v>
      </c>
      <c r="D1671" s="98">
        <v>-10.11</v>
      </c>
      <c r="E1671" s="98">
        <v>120</v>
      </c>
      <c r="F1671" s="98" t="s">
        <v>101</v>
      </c>
    </row>
    <row r="1672" spans="1:6" x14ac:dyDescent="0.2">
      <c r="A1672" s="106">
        <v>43374</v>
      </c>
      <c r="B1672" s="100">
        <v>43344</v>
      </c>
      <c r="C1672" s="98" t="s">
        <v>35</v>
      </c>
      <c r="D1672" s="98">
        <v>-0.46</v>
      </c>
      <c r="E1672" s="98">
        <v>5.41</v>
      </c>
      <c r="F1672" s="98" t="s">
        <v>101</v>
      </c>
    </row>
    <row r="1673" spans="1:6" x14ac:dyDescent="0.2">
      <c r="A1673" s="106">
        <v>43374</v>
      </c>
      <c r="B1673" s="100">
        <v>43374</v>
      </c>
      <c r="C1673" s="98" t="s">
        <v>34</v>
      </c>
      <c r="D1673" s="98">
        <v>-1861.55</v>
      </c>
      <c r="E1673" s="98">
        <v>20866.96</v>
      </c>
      <c r="F1673" s="98" t="s">
        <v>77</v>
      </c>
    </row>
    <row r="1674" spans="1:6" x14ac:dyDescent="0.2">
      <c r="A1674" s="106">
        <v>43374</v>
      </c>
      <c r="B1674" s="100">
        <v>43374</v>
      </c>
      <c r="C1674" s="98" t="s">
        <v>33</v>
      </c>
      <c r="D1674" s="98">
        <v>-83.93</v>
      </c>
      <c r="E1674" s="98">
        <v>941.1</v>
      </c>
      <c r="F1674" s="98" t="s">
        <v>77</v>
      </c>
    </row>
    <row r="1675" spans="1:6" x14ac:dyDescent="0.2">
      <c r="A1675" s="106">
        <v>43374</v>
      </c>
      <c r="B1675" s="100">
        <v>43374</v>
      </c>
      <c r="C1675" s="98" t="s">
        <v>34</v>
      </c>
      <c r="D1675" s="98">
        <v>-18.38</v>
      </c>
      <c r="E1675" s="98">
        <v>206</v>
      </c>
      <c r="F1675" s="98" t="s">
        <v>92</v>
      </c>
    </row>
    <row r="1676" spans="1:6" x14ac:dyDescent="0.2">
      <c r="A1676" s="106">
        <v>43374</v>
      </c>
      <c r="B1676" s="100">
        <v>43374</v>
      </c>
      <c r="C1676" s="98" t="s">
        <v>33</v>
      </c>
      <c r="D1676" s="98">
        <v>-0.83</v>
      </c>
      <c r="E1676" s="98">
        <v>9.2899999999999991</v>
      </c>
      <c r="F1676" s="98" t="s">
        <v>92</v>
      </c>
    </row>
    <row r="1677" spans="1:6" x14ac:dyDescent="0.2">
      <c r="A1677" s="106">
        <v>43374</v>
      </c>
      <c r="B1677" s="100">
        <v>43313</v>
      </c>
      <c r="C1677" s="98" t="s">
        <v>34</v>
      </c>
      <c r="D1677" s="98">
        <v>-71.75</v>
      </c>
      <c r="E1677" s="98">
        <v>921</v>
      </c>
      <c r="F1677" s="98" t="s">
        <v>92</v>
      </c>
    </row>
    <row r="1678" spans="1:6" x14ac:dyDescent="0.2">
      <c r="A1678" s="106">
        <v>43374</v>
      </c>
      <c r="B1678" s="100">
        <v>43313</v>
      </c>
      <c r="C1678" s="98" t="s">
        <v>33</v>
      </c>
      <c r="D1678" s="98">
        <v>-3.24</v>
      </c>
      <c r="E1678" s="98">
        <v>41.54</v>
      </c>
      <c r="F1678" s="98" t="s">
        <v>92</v>
      </c>
    </row>
    <row r="1679" spans="1:6" x14ac:dyDescent="0.2">
      <c r="A1679" s="106">
        <v>43374</v>
      </c>
      <c r="B1679" s="100">
        <v>43374</v>
      </c>
      <c r="C1679" s="98" t="s">
        <v>34</v>
      </c>
      <c r="D1679" s="98">
        <v>-13.02</v>
      </c>
      <c r="E1679" s="98">
        <v>146</v>
      </c>
      <c r="F1679" s="98" t="s">
        <v>92</v>
      </c>
    </row>
    <row r="1680" spans="1:6" x14ac:dyDescent="0.2">
      <c r="A1680" s="106">
        <v>43374</v>
      </c>
      <c r="B1680" s="100">
        <v>43374</v>
      </c>
      <c r="C1680" s="98" t="s">
        <v>33</v>
      </c>
      <c r="D1680" s="98">
        <v>-0.59</v>
      </c>
      <c r="E1680" s="98">
        <v>6.58</v>
      </c>
      <c r="F1680" s="98" t="s">
        <v>92</v>
      </c>
    </row>
    <row r="1681" spans="1:6" x14ac:dyDescent="0.2">
      <c r="A1681" s="106">
        <v>43374</v>
      </c>
      <c r="B1681" s="100">
        <v>43344</v>
      </c>
      <c r="C1681" s="98" t="s">
        <v>34</v>
      </c>
      <c r="D1681" s="98">
        <v>-33.700000000000003</v>
      </c>
      <c r="E1681" s="98">
        <v>400</v>
      </c>
      <c r="F1681" s="98" t="s">
        <v>92</v>
      </c>
    </row>
    <row r="1682" spans="1:6" x14ac:dyDescent="0.2">
      <c r="A1682" s="106">
        <v>43374</v>
      </c>
      <c r="B1682" s="100">
        <v>43344</v>
      </c>
      <c r="C1682" s="98" t="s">
        <v>33</v>
      </c>
      <c r="D1682" s="98">
        <v>-1.52</v>
      </c>
      <c r="E1682" s="98">
        <v>18.04</v>
      </c>
      <c r="F1682" s="98" t="s">
        <v>92</v>
      </c>
    </row>
    <row r="1683" spans="1:6" x14ac:dyDescent="0.2">
      <c r="A1683" s="106">
        <v>43374</v>
      </c>
      <c r="B1683" s="100">
        <v>43221</v>
      </c>
      <c r="C1683" s="98" t="s">
        <v>185</v>
      </c>
      <c r="D1683" s="98">
        <v>24.23</v>
      </c>
      <c r="E1683" s="98">
        <v>546</v>
      </c>
      <c r="F1683" s="98" t="s">
        <v>92</v>
      </c>
    </row>
    <row r="1684" spans="1:6" x14ac:dyDescent="0.2">
      <c r="A1684" s="106">
        <v>43374</v>
      </c>
      <c r="B1684" s="100">
        <v>43221</v>
      </c>
      <c r="C1684" s="98" t="s">
        <v>186</v>
      </c>
      <c r="D1684" s="98">
        <v>1.0900000000000001</v>
      </c>
      <c r="E1684" s="98">
        <v>24.62</v>
      </c>
      <c r="F1684" s="98" t="s">
        <v>92</v>
      </c>
    </row>
    <row r="1685" spans="1:6" x14ac:dyDescent="0.2">
      <c r="A1685" s="106">
        <v>43374</v>
      </c>
      <c r="B1685" s="100">
        <v>43221</v>
      </c>
      <c r="C1685" s="98" t="s">
        <v>168</v>
      </c>
      <c r="D1685" s="98">
        <v>0</v>
      </c>
      <c r="E1685" s="98">
        <v>546</v>
      </c>
      <c r="F1685" s="98" t="s">
        <v>92</v>
      </c>
    </row>
    <row r="1686" spans="1:6" x14ac:dyDescent="0.2">
      <c r="A1686" s="106">
        <v>43344</v>
      </c>
      <c r="B1686" s="100">
        <v>43313</v>
      </c>
      <c r="C1686" s="98" t="s">
        <v>34</v>
      </c>
      <c r="D1686" s="98">
        <v>-16480.91</v>
      </c>
      <c r="E1686" s="98">
        <v>211565.86</v>
      </c>
      <c r="F1686" s="98" t="s">
        <v>76</v>
      </c>
    </row>
    <row r="1687" spans="1:6" x14ac:dyDescent="0.2">
      <c r="A1687" s="106">
        <v>43344</v>
      </c>
      <c r="B1687" s="100">
        <v>43313</v>
      </c>
      <c r="C1687" s="98" t="s">
        <v>33</v>
      </c>
      <c r="D1687" s="98">
        <v>-743.27</v>
      </c>
      <c r="E1687" s="98">
        <v>9541.59</v>
      </c>
      <c r="F1687" s="98" t="s">
        <v>76</v>
      </c>
    </row>
    <row r="1688" spans="1:6" x14ac:dyDescent="0.2">
      <c r="A1688" s="106">
        <v>43344</v>
      </c>
      <c r="B1688" s="100">
        <v>43282</v>
      </c>
      <c r="C1688" s="98" t="s">
        <v>34</v>
      </c>
      <c r="D1688" s="98">
        <v>-13.86</v>
      </c>
      <c r="E1688" s="98">
        <v>163</v>
      </c>
      <c r="F1688" s="98" t="s">
        <v>76</v>
      </c>
    </row>
    <row r="1689" spans="1:6" x14ac:dyDescent="0.2">
      <c r="A1689" s="106">
        <v>43344</v>
      </c>
      <c r="B1689" s="100">
        <v>43282</v>
      </c>
      <c r="C1689" s="98" t="s">
        <v>33</v>
      </c>
      <c r="D1689" s="98">
        <v>-0.62</v>
      </c>
      <c r="E1689" s="98">
        <v>7.35</v>
      </c>
      <c r="F1689" s="98" t="s">
        <v>76</v>
      </c>
    </row>
    <row r="1690" spans="1:6" x14ac:dyDescent="0.2">
      <c r="A1690" s="106">
        <v>43344</v>
      </c>
      <c r="B1690" s="100">
        <v>43221</v>
      </c>
      <c r="C1690" s="98" t="s">
        <v>185</v>
      </c>
      <c r="D1690" s="98">
        <v>12634.18</v>
      </c>
      <c r="E1690" s="98">
        <v>284683.13</v>
      </c>
      <c r="F1690" s="98" t="s">
        <v>76</v>
      </c>
    </row>
    <row r="1691" spans="1:6" x14ac:dyDescent="0.2">
      <c r="A1691" s="106">
        <v>43344</v>
      </c>
      <c r="B1691" s="100">
        <v>43221</v>
      </c>
      <c r="C1691" s="98" t="s">
        <v>186</v>
      </c>
      <c r="D1691" s="98">
        <v>569.84</v>
      </c>
      <c r="E1691" s="98">
        <v>12839.3</v>
      </c>
      <c r="F1691" s="98" t="s">
        <v>76</v>
      </c>
    </row>
    <row r="1692" spans="1:6" x14ac:dyDescent="0.2">
      <c r="A1692" s="106">
        <v>43344</v>
      </c>
      <c r="B1692" s="100">
        <v>43221</v>
      </c>
      <c r="C1692" s="98" t="s">
        <v>168</v>
      </c>
      <c r="D1692" s="98">
        <v>0</v>
      </c>
      <c r="E1692" s="98">
        <v>284683.13</v>
      </c>
      <c r="F1692" s="98" t="s">
        <v>76</v>
      </c>
    </row>
    <row r="1693" spans="1:6" x14ac:dyDescent="0.2">
      <c r="A1693" s="106">
        <v>43344</v>
      </c>
      <c r="B1693" s="100">
        <v>43313</v>
      </c>
      <c r="C1693" s="98" t="s">
        <v>34</v>
      </c>
      <c r="D1693" s="98">
        <v>-19.010000000000002</v>
      </c>
      <c r="E1693" s="98">
        <v>243.99</v>
      </c>
      <c r="F1693" s="98" t="s">
        <v>76</v>
      </c>
    </row>
    <row r="1694" spans="1:6" x14ac:dyDescent="0.2">
      <c r="A1694" s="106">
        <v>43344</v>
      </c>
      <c r="B1694" s="100">
        <v>43313</v>
      </c>
      <c r="C1694" s="98" t="s">
        <v>33</v>
      </c>
      <c r="D1694" s="98">
        <v>-0.86</v>
      </c>
      <c r="E1694" s="98">
        <v>11</v>
      </c>
      <c r="F1694" s="98" t="s">
        <v>76</v>
      </c>
    </row>
    <row r="1695" spans="1:6" x14ac:dyDescent="0.2">
      <c r="A1695" s="106">
        <v>43344</v>
      </c>
      <c r="B1695" s="100">
        <v>43282</v>
      </c>
      <c r="C1695" s="98" t="s">
        <v>34</v>
      </c>
      <c r="D1695" s="98">
        <v>-11.39</v>
      </c>
      <c r="E1695" s="98">
        <v>134</v>
      </c>
      <c r="F1695" s="98" t="s">
        <v>76</v>
      </c>
    </row>
    <row r="1696" spans="1:6" x14ac:dyDescent="0.2">
      <c r="A1696" s="106">
        <v>43344</v>
      </c>
      <c r="B1696" s="100">
        <v>43282</v>
      </c>
      <c r="C1696" s="98" t="s">
        <v>33</v>
      </c>
      <c r="D1696" s="98">
        <v>-0.51</v>
      </c>
      <c r="E1696" s="98">
        <v>6.04</v>
      </c>
      <c r="F1696" s="98" t="s">
        <v>76</v>
      </c>
    </row>
    <row r="1697" spans="1:6" x14ac:dyDescent="0.2">
      <c r="A1697" s="106">
        <v>43344</v>
      </c>
      <c r="B1697" s="100">
        <v>43221</v>
      </c>
      <c r="C1697" s="98" t="s">
        <v>185</v>
      </c>
      <c r="D1697" s="98">
        <v>16.78</v>
      </c>
      <c r="E1697" s="98">
        <v>377.99</v>
      </c>
      <c r="F1697" s="98" t="s">
        <v>76</v>
      </c>
    </row>
    <row r="1698" spans="1:6" x14ac:dyDescent="0.2">
      <c r="A1698" s="106">
        <v>43344</v>
      </c>
      <c r="B1698" s="100">
        <v>43221</v>
      </c>
      <c r="C1698" s="98" t="s">
        <v>186</v>
      </c>
      <c r="D1698" s="98">
        <v>0.76</v>
      </c>
      <c r="E1698" s="98">
        <v>17.05</v>
      </c>
      <c r="F1698" s="98" t="s">
        <v>76</v>
      </c>
    </row>
    <row r="1699" spans="1:6" x14ac:dyDescent="0.2">
      <c r="A1699" s="106">
        <v>43344</v>
      </c>
      <c r="B1699" s="100">
        <v>43221</v>
      </c>
      <c r="C1699" s="98" t="s">
        <v>168</v>
      </c>
      <c r="D1699" s="98">
        <v>0</v>
      </c>
      <c r="E1699" s="98">
        <v>377.99</v>
      </c>
      <c r="F1699" s="98" t="s">
        <v>76</v>
      </c>
    </row>
    <row r="1700" spans="1:6" x14ac:dyDescent="0.2">
      <c r="A1700" s="106">
        <v>43313</v>
      </c>
      <c r="B1700" s="100">
        <v>43282</v>
      </c>
      <c r="C1700" s="98" t="s">
        <v>34</v>
      </c>
      <c r="D1700" s="98">
        <v>-1851.33</v>
      </c>
      <c r="E1700" s="98">
        <v>21774.93</v>
      </c>
      <c r="F1700" s="98" t="s">
        <v>76</v>
      </c>
    </row>
    <row r="1701" spans="1:6" x14ac:dyDescent="0.2">
      <c r="A1701" s="106">
        <v>43313</v>
      </c>
      <c r="B1701" s="100">
        <v>43282</v>
      </c>
      <c r="C1701" s="98" t="s">
        <v>33</v>
      </c>
      <c r="D1701" s="98">
        <v>-83.49</v>
      </c>
      <c r="E1701" s="98">
        <v>982.06</v>
      </c>
      <c r="F1701" s="98" t="s">
        <v>76</v>
      </c>
    </row>
    <row r="1702" spans="1:6" x14ac:dyDescent="0.2">
      <c r="A1702" s="106">
        <v>43313</v>
      </c>
      <c r="B1702" s="100">
        <v>43221</v>
      </c>
      <c r="C1702" s="98" t="s">
        <v>168</v>
      </c>
      <c r="D1702" s="98">
        <v>0</v>
      </c>
      <c r="E1702" s="98">
        <v>22140.959999999999</v>
      </c>
      <c r="F1702" s="98" t="s">
        <v>76</v>
      </c>
    </row>
    <row r="1703" spans="1:6" x14ac:dyDescent="0.2">
      <c r="A1703" s="106">
        <v>43313</v>
      </c>
      <c r="B1703" s="100">
        <v>43221</v>
      </c>
      <c r="C1703" s="98" t="s">
        <v>185</v>
      </c>
      <c r="D1703" s="98">
        <v>982.57</v>
      </c>
      <c r="E1703" s="98">
        <v>22140.959999999999</v>
      </c>
      <c r="F1703" s="98" t="s">
        <v>76</v>
      </c>
    </row>
    <row r="1704" spans="1:6" x14ac:dyDescent="0.2">
      <c r="A1704" s="106">
        <v>43313</v>
      </c>
      <c r="B1704" s="100">
        <v>43221</v>
      </c>
      <c r="C1704" s="98" t="s">
        <v>186</v>
      </c>
      <c r="D1704" s="98">
        <v>44.29</v>
      </c>
      <c r="E1704" s="98">
        <v>998.57</v>
      </c>
      <c r="F1704" s="98" t="s">
        <v>76</v>
      </c>
    </row>
    <row r="1705" spans="1:6" x14ac:dyDescent="0.2">
      <c r="A1705" s="106">
        <v>43313</v>
      </c>
      <c r="B1705" s="100">
        <v>43221</v>
      </c>
      <c r="C1705" s="98" t="s">
        <v>185</v>
      </c>
      <c r="D1705" s="98">
        <v>397.64</v>
      </c>
      <c r="E1705" s="98">
        <v>8960</v>
      </c>
      <c r="F1705" s="98" t="s">
        <v>95</v>
      </c>
    </row>
    <row r="1706" spans="1:6" x14ac:dyDescent="0.2">
      <c r="A1706" s="106">
        <v>43313</v>
      </c>
      <c r="B1706" s="100">
        <v>43221</v>
      </c>
      <c r="C1706" s="98" t="s">
        <v>186</v>
      </c>
      <c r="D1706" s="98">
        <v>17.93</v>
      </c>
      <c r="E1706" s="98">
        <v>404.1</v>
      </c>
      <c r="F1706" s="98" t="s">
        <v>95</v>
      </c>
    </row>
    <row r="1707" spans="1:6" x14ac:dyDescent="0.2">
      <c r="A1707" s="106">
        <v>43313</v>
      </c>
      <c r="B1707" s="100">
        <v>43313</v>
      </c>
      <c r="C1707" s="98" t="s">
        <v>34</v>
      </c>
      <c r="D1707" s="98">
        <v>-6.31</v>
      </c>
      <c r="E1707" s="98">
        <v>81</v>
      </c>
      <c r="F1707" s="98" t="s">
        <v>93</v>
      </c>
    </row>
    <row r="1708" spans="1:6" x14ac:dyDescent="0.2">
      <c r="A1708" s="106">
        <v>43313</v>
      </c>
      <c r="B1708" s="100">
        <v>43313</v>
      </c>
      <c r="C1708" s="98" t="s">
        <v>33</v>
      </c>
      <c r="D1708" s="98">
        <v>-0.28000000000000003</v>
      </c>
      <c r="E1708" s="98">
        <v>3.65</v>
      </c>
      <c r="F1708" s="98" t="s">
        <v>93</v>
      </c>
    </row>
    <row r="1709" spans="1:6" x14ac:dyDescent="0.2">
      <c r="A1709" s="106">
        <v>43313</v>
      </c>
      <c r="B1709" s="100">
        <v>43282</v>
      </c>
      <c r="C1709" s="98" t="s">
        <v>34</v>
      </c>
      <c r="D1709" s="98">
        <v>-10.8</v>
      </c>
      <c r="E1709" s="98">
        <v>127</v>
      </c>
      <c r="F1709" s="98" t="s">
        <v>93</v>
      </c>
    </row>
    <row r="1710" spans="1:6" x14ac:dyDescent="0.2">
      <c r="A1710" s="106">
        <v>43313</v>
      </c>
      <c r="B1710" s="100">
        <v>43282</v>
      </c>
      <c r="C1710" s="98" t="s">
        <v>33</v>
      </c>
      <c r="D1710" s="98">
        <v>-0.49</v>
      </c>
      <c r="E1710" s="98">
        <v>5.73</v>
      </c>
      <c r="F1710" s="98" t="s">
        <v>93</v>
      </c>
    </row>
    <row r="1711" spans="1:6" x14ac:dyDescent="0.2">
      <c r="A1711" s="106">
        <v>43313</v>
      </c>
      <c r="B1711" s="100">
        <v>43221</v>
      </c>
      <c r="C1711" s="98" t="s">
        <v>168</v>
      </c>
      <c r="D1711" s="98">
        <v>0</v>
      </c>
      <c r="E1711" s="98">
        <v>12513.98</v>
      </c>
      <c r="F1711" s="98" t="s">
        <v>77</v>
      </c>
    </row>
    <row r="1712" spans="1:6" x14ac:dyDescent="0.2">
      <c r="A1712" s="106">
        <v>43313</v>
      </c>
      <c r="B1712" s="100">
        <v>43313</v>
      </c>
      <c r="C1712" s="98" t="s">
        <v>34</v>
      </c>
      <c r="D1712" s="98">
        <v>-572.71</v>
      </c>
      <c r="E1712" s="98">
        <v>7351.9</v>
      </c>
      <c r="F1712" s="98" t="s">
        <v>77</v>
      </c>
    </row>
    <row r="1713" spans="1:6" x14ac:dyDescent="0.2">
      <c r="A1713" s="106">
        <v>43313</v>
      </c>
      <c r="B1713" s="100">
        <v>43313</v>
      </c>
      <c r="C1713" s="98" t="s">
        <v>33</v>
      </c>
      <c r="D1713" s="98">
        <v>-25.84</v>
      </c>
      <c r="E1713" s="98">
        <v>331.58</v>
      </c>
      <c r="F1713" s="98" t="s">
        <v>77</v>
      </c>
    </row>
    <row r="1714" spans="1:6" x14ac:dyDescent="0.2">
      <c r="A1714" s="106">
        <v>43313</v>
      </c>
      <c r="B1714" s="100">
        <v>43282</v>
      </c>
      <c r="C1714" s="98" t="s">
        <v>34</v>
      </c>
      <c r="D1714" s="98">
        <v>-2142.02</v>
      </c>
      <c r="E1714" s="98">
        <v>25194</v>
      </c>
      <c r="F1714" s="98" t="s">
        <v>77</v>
      </c>
    </row>
    <row r="1715" spans="1:6" x14ac:dyDescent="0.2">
      <c r="A1715" s="106">
        <v>43313</v>
      </c>
      <c r="B1715" s="100">
        <v>43282</v>
      </c>
      <c r="C1715" s="98" t="s">
        <v>33</v>
      </c>
      <c r="D1715" s="98">
        <v>-96.61</v>
      </c>
      <c r="E1715" s="98">
        <v>1136.25</v>
      </c>
      <c r="F1715" s="98" t="s">
        <v>77</v>
      </c>
    </row>
    <row r="1716" spans="1:6" x14ac:dyDescent="0.2">
      <c r="A1716" s="106">
        <v>43313</v>
      </c>
      <c r="B1716" s="100">
        <v>43221</v>
      </c>
      <c r="C1716" s="98" t="s">
        <v>168</v>
      </c>
      <c r="D1716" s="98">
        <v>0</v>
      </c>
      <c r="E1716" s="98">
        <v>32545.9</v>
      </c>
      <c r="F1716" s="98" t="s">
        <v>77</v>
      </c>
    </row>
    <row r="1717" spans="1:6" x14ac:dyDescent="0.2">
      <c r="A1717" s="106">
        <v>43313</v>
      </c>
      <c r="B1717" s="100">
        <v>43221</v>
      </c>
      <c r="C1717" s="98" t="s">
        <v>185</v>
      </c>
      <c r="D1717" s="98">
        <v>1444.4</v>
      </c>
      <c r="E1717" s="98">
        <v>32545.9</v>
      </c>
      <c r="F1717" s="98" t="s">
        <v>77</v>
      </c>
    </row>
    <row r="1718" spans="1:6" x14ac:dyDescent="0.2">
      <c r="A1718" s="106">
        <v>43313</v>
      </c>
      <c r="B1718" s="100">
        <v>43221</v>
      </c>
      <c r="C1718" s="98" t="s">
        <v>186</v>
      </c>
      <c r="D1718" s="98">
        <v>65.16</v>
      </c>
      <c r="E1718" s="98">
        <v>1467.82</v>
      </c>
      <c r="F1718" s="98" t="s">
        <v>77</v>
      </c>
    </row>
    <row r="1719" spans="1:6" x14ac:dyDescent="0.2">
      <c r="A1719" s="106">
        <v>43282</v>
      </c>
      <c r="B1719" s="100">
        <v>43282</v>
      </c>
      <c r="C1719" s="98" t="s">
        <v>34</v>
      </c>
      <c r="D1719" s="98">
        <v>-81.540000000000006</v>
      </c>
      <c r="E1719" s="98">
        <v>959</v>
      </c>
      <c r="F1719" s="98" t="s">
        <v>92</v>
      </c>
    </row>
    <row r="1720" spans="1:6" x14ac:dyDescent="0.2">
      <c r="A1720" s="106">
        <v>43282</v>
      </c>
      <c r="B1720" s="100">
        <v>43282</v>
      </c>
      <c r="C1720" s="98" t="s">
        <v>33</v>
      </c>
      <c r="D1720" s="98">
        <v>-3.67</v>
      </c>
      <c r="E1720" s="98">
        <v>43.25</v>
      </c>
      <c r="F1720" s="98" t="s">
        <v>92</v>
      </c>
    </row>
    <row r="1721" spans="1:6" x14ac:dyDescent="0.2">
      <c r="A1721" s="106">
        <v>43282</v>
      </c>
      <c r="B1721" s="100">
        <v>43221</v>
      </c>
      <c r="C1721" s="98" t="s">
        <v>185</v>
      </c>
      <c r="D1721" s="98">
        <v>5075.93</v>
      </c>
      <c r="E1721" s="98">
        <v>114374.45</v>
      </c>
      <c r="F1721" s="98" t="s">
        <v>77</v>
      </c>
    </row>
    <row r="1722" spans="1:6" x14ac:dyDescent="0.2">
      <c r="A1722" s="106">
        <v>43282</v>
      </c>
      <c r="B1722" s="100">
        <v>43221</v>
      </c>
      <c r="C1722" s="98" t="s">
        <v>186</v>
      </c>
      <c r="D1722" s="98">
        <v>228.88</v>
      </c>
      <c r="E1722" s="98">
        <v>5158.3</v>
      </c>
      <c r="F1722" s="98" t="s">
        <v>77</v>
      </c>
    </row>
    <row r="1723" spans="1:6" x14ac:dyDescent="0.2">
      <c r="A1723" s="106">
        <v>43282</v>
      </c>
      <c r="B1723" s="100">
        <v>43282</v>
      </c>
      <c r="C1723" s="98" t="s">
        <v>34</v>
      </c>
      <c r="D1723" s="98">
        <v>-71.17</v>
      </c>
      <c r="E1723" s="98">
        <v>837</v>
      </c>
      <c r="F1723" s="98" t="s">
        <v>92</v>
      </c>
    </row>
    <row r="1724" spans="1:6" x14ac:dyDescent="0.2">
      <c r="A1724" s="106">
        <v>43282</v>
      </c>
      <c r="B1724" s="100">
        <v>43282</v>
      </c>
      <c r="C1724" s="98" t="s">
        <v>34</v>
      </c>
      <c r="D1724" s="98">
        <v>-2193.36</v>
      </c>
      <c r="E1724" s="98">
        <v>25798.16</v>
      </c>
      <c r="F1724" s="98" t="s">
        <v>77</v>
      </c>
    </row>
    <row r="1725" spans="1:6" x14ac:dyDescent="0.2">
      <c r="A1725" s="106">
        <v>43282</v>
      </c>
      <c r="B1725" s="100">
        <v>43282</v>
      </c>
      <c r="C1725" s="98" t="s">
        <v>33</v>
      </c>
      <c r="D1725" s="98">
        <v>-98.9</v>
      </c>
      <c r="E1725" s="98">
        <v>1163.51</v>
      </c>
      <c r="F1725" s="98" t="s">
        <v>77</v>
      </c>
    </row>
    <row r="1726" spans="1:6" x14ac:dyDescent="0.2">
      <c r="A1726" s="106">
        <v>43282</v>
      </c>
      <c r="B1726" s="100">
        <v>43252</v>
      </c>
      <c r="C1726" s="98" t="s">
        <v>34</v>
      </c>
      <c r="D1726" s="98">
        <v>-5943.18</v>
      </c>
      <c r="E1726" s="98">
        <v>44565</v>
      </c>
      <c r="F1726" s="98" t="s">
        <v>77</v>
      </c>
    </row>
    <row r="1727" spans="1:6" x14ac:dyDescent="0.2">
      <c r="A1727" s="106">
        <v>43282</v>
      </c>
      <c r="B1727" s="100">
        <v>43252</v>
      </c>
      <c r="C1727" s="98" t="s">
        <v>33</v>
      </c>
      <c r="D1727" s="98">
        <v>-268.02</v>
      </c>
      <c r="E1727" s="98">
        <v>2009.9</v>
      </c>
      <c r="F1727" s="98" t="s">
        <v>77</v>
      </c>
    </row>
    <row r="1728" spans="1:6" x14ac:dyDescent="0.2">
      <c r="A1728" s="106">
        <v>43282</v>
      </c>
      <c r="B1728" s="100">
        <v>43221</v>
      </c>
      <c r="C1728" s="98" t="s">
        <v>185</v>
      </c>
      <c r="D1728" s="98">
        <v>3122.74</v>
      </c>
      <c r="E1728" s="98">
        <v>70363.16</v>
      </c>
      <c r="F1728" s="98" t="s">
        <v>77</v>
      </c>
    </row>
    <row r="1729" spans="1:6" x14ac:dyDescent="0.2">
      <c r="A1729" s="106">
        <v>43282</v>
      </c>
      <c r="B1729" s="100">
        <v>43221</v>
      </c>
      <c r="C1729" s="98" t="s">
        <v>186</v>
      </c>
      <c r="D1729" s="98">
        <v>140.80000000000001</v>
      </c>
      <c r="E1729" s="98">
        <v>3173.42</v>
      </c>
      <c r="F1729" s="98" t="s">
        <v>77</v>
      </c>
    </row>
    <row r="1730" spans="1:6" x14ac:dyDescent="0.2">
      <c r="A1730" s="106">
        <v>43282</v>
      </c>
      <c r="B1730" s="100">
        <v>43221</v>
      </c>
      <c r="C1730" s="98" t="s">
        <v>168</v>
      </c>
      <c r="D1730" s="98">
        <v>0</v>
      </c>
      <c r="E1730" s="98">
        <v>70363.16</v>
      </c>
      <c r="F1730" s="98" t="s">
        <v>77</v>
      </c>
    </row>
    <row r="1731" spans="1:6" x14ac:dyDescent="0.2">
      <c r="A1731" s="106">
        <v>43282</v>
      </c>
      <c r="B1731" s="100">
        <v>43282</v>
      </c>
      <c r="C1731" s="98" t="s">
        <v>34</v>
      </c>
      <c r="D1731" s="98">
        <v>-1960.42</v>
      </c>
      <c r="E1731" s="98">
        <v>23058</v>
      </c>
      <c r="F1731" s="98" t="s">
        <v>77</v>
      </c>
    </row>
    <row r="1732" spans="1:6" x14ac:dyDescent="0.2">
      <c r="A1732" s="106">
        <v>43282</v>
      </c>
      <c r="B1732" s="100">
        <v>43282</v>
      </c>
      <c r="C1732" s="98" t="s">
        <v>33</v>
      </c>
      <c r="D1732" s="98">
        <v>-88.41</v>
      </c>
      <c r="E1732" s="98">
        <v>1039.97</v>
      </c>
      <c r="F1732" s="98" t="s">
        <v>77</v>
      </c>
    </row>
    <row r="1733" spans="1:6" x14ac:dyDescent="0.2">
      <c r="A1733" s="106">
        <v>43282</v>
      </c>
      <c r="B1733" s="100">
        <v>43282</v>
      </c>
      <c r="C1733" s="98" t="s">
        <v>34</v>
      </c>
      <c r="D1733" s="98">
        <v>-70.05</v>
      </c>
      <c r="E1733" s="98">
        <v>824</v>
      </c>
      <c r="F1733" s="98" t="s">
        <v>92</v>
      </c>
    </row>
    <row r="1734" spans="1:6" x14ac:dyDescent="0.2">
      <c r="A1734" s="106">
        <v>43282</v>
      </c>
      <c r="B1734" s="100">
        <v>43282</v>
      </c>
      <c r="C1734" s="98" t="s">
        <v>33</v>
      </c>
      <c r="D1734" s="98">
        <v>-3.21</v>
      </c>
      <c r="E1734" s="98">
        <v>37.75</v>
      </c>
      <c r="F1734" s="98" t="s">
        <v>92</v>
      </c>
    </row>
    <row r="1735" spans="1:6" x14ac:dyDescent="0.2">
      <c r="A1735" s="106">
        <v>43282</v>
      </c>
      <c r="B1735" s="100">
        <v>43282</v>
      </c>
      <c r="C1735" s="98" t="s">
        <v>36</v>
      </c>
      <c r="D1735" s="98">
        <v>-9.39</v>
      </c>
      <c r="E1735" s="98">
        <v>110.4</v>
      </c>
      <c r="F1735" s="98" t="s">
        <v>101</v>
      </c>
    </row>
    <row r="1736" spans="1:6" x14ac:dyDescent="0.2">
      <c r="A1736" s="106">
        <v>43374</v>
      </c>
      <c r="B1736" s="100">
        <v>43374</v>
      </c>
      <c r="C1736" s="98" t="s">
        <v>33</v>
      </c>
      <c r="D1736" s="98">
        <v>-81.5</v>
      </c>
      <c r="E1736" s="98">
        <v>913.55</v>
      </c>
      <c r="F1736" s="98" t="s">
        <v>95</v>
      </c>
    </row>
    <row r="1737" spans="1:6" x14ac:dyDescent="0.2">
      <c r="A1737" s="106">
        <v>43374</v>
      </c>
      <c r="B1737" s="100">
        <v>43344</v>
      </c>
      <c r="C1737" s="98" t="s">
        <v>34</v>
      </c>
      <c r="D1737" s="98">
        <v>-2559.5500000000002</v>
      </c>
      <c r="E1737" s="98">
        <v>30384</v>
      </c>
      <c r="F1737" s="98" t="s">
        <v>95</v>
      </c>
    </row>
    <row r="1738" spans="1:6" x14ac:dyDescent="0.2">
      <c r="A1738" s="106">
        <v>43374</v>
      </c>
      <c r="B1738" s="100">
        <v>43344</v>
      </c>
      <c r="C1738" s="98" t="s">
        <v>33</v>
      </c>
      <c r="D1738" s="98">
        <v>-115.43</v>
      </c>
      <c r="E1738" s="98">
        <v>1370.32</v>
      </c>
      <c r="F1738" s="98" t="s">
        <v>95</v>
      </c>
    </row>
    <row r="1739" spans="1:6" x14ac:dyDescent="0.2">
      <c r="A1739" s="106">
        <v>43344</v>
      </c>
      <c r="B1739" s="100">
        <v>43313</v>
      </c>
      <c r="C1739" s="98" t="s">
        <v>34</v>
      </c>
      <c r="D1739" s="98">
        <v>-73.540000000000006</v>
      </c>
      <c r="E1739" s="98">
        <v>944</v>
      </c>
      <c r="F1739" s="98" t="s">
        <v>74</v>
      </c>
    </row>
    <row r="1740" spans="1:6" x14ac:dyDescent="0.2">
      <c r="A1740" s="106">
        <v>43344</v>
      </c>
      <c r="B1740" s="100">
        <v>43313</v>
      </c>
      <c r="C1740" s="98" t="s">
        <v>33</v>
      </c>
      <c r="D1740" s="98">
        <v>-3.32</v>
      </c>
      <c r="E1740" s="98">
        <v>42.57</v>
      </c>
      <c r="F1740" s="98" t="s">
        <v>74</v>
      </c>
    </row>
    <row r="1741" spans="1:6" x14ac:dyDescent="0.2">
      <c r="A1741" s="106">
        <v>43344</v>
      </c>
      <c r="B1741" s="100">
        <v>43344</v>
      </c>
      <c r="C1741" s="98" t="s">
        <v>36</v>
      </c>
      <c r="D1741" s="98">
        <v>-0.01</v>
      </c>
      <c r="E1741" s="98">
        <v>0.1</v>
      </c>
      <c r="F1741" s="98" t="s">
        <v>103</v>
      </c>
    </row>
    <row r="1742" spans="1:6" x14ac:dyDescent="0.2">
      <c r="A1742" s="106">
        <v>43344</v>
      </c>
      <c r="B1742" s="100">
        <v>43313</v>
      </c>
      <c r="C1742" s="98" t="s">
        <v>36</v>
      </c>
      <c r="D1742" s="98">
        <v>-116.62</v>
      </c>
      <c r="E1742" s="98">
        <v>1497.2</v>
      </c>
      <c r="F1742" s="98" t="s">
        <v>103</v>
      </c>
    </row>
    <row r="1743" spans="1:6" x14ac:dyDescent="0.2">
      <c r="A1743" s="106">
        <v>43344</v>
      </c>
      <c r="B1743" s="100">
        <v>43313</v>
      </c>
      <c r="C1743" s="98" t="s">
        <v>35</v>
      </c>
      <c r="D1743" s="98">
        <v>-5.26</v>
      </c>
      <c r="E1743" s="98">
        <v>67.52</v>
      </c>
      <c r="F1743" s="98" t="s">
        <v>103</v>
      </c>
    </row>
    <row r="1744" spans="1:6" x14ac:dyDescent="0.2">
      <c r="A1744" s="106">
        <v>43344</v>
      </c>
      <c r="B1744" s="100">
        <v>43221</v>
      </c>
      <c r="C1744" s="98" t="s">
        <v>168</v>
      </c>
      <c r="D1744" s="98">
        <v>0</v>
      </c>
      <c r="E1744" s="98">
        <v>944</v>
      </c>
      <c r="F1744" s="98" t="s">
        <v>74</v>
      </c>
    </row>
    <row r="1745" spans="1:6" x14ac:dyDescent="0.2">
      <c r="A1745" s="106">
        <v>43344</v>
      </c>
      <c r="B1745" s="100">
        <v>43221</v>
      </c>
      <c r="C1745" s="98" t="s">
        <v>185</v>
      </c>
      <c r="D1745" s="98">
        <v>41.89</v>
      </c>
      <c r="E1745" s="98">
        <v>944</v>
      </c>
      <c r="F1745" s="98" t="s">
        <v>74</v>
      </c>
    </row>
    <row r="1746" spans="1:6" x14ac:dyDescent="0.2">
      <c r="A1746" s="106">
        <v>43344</v>
      </c>
      <c r="B1746" s="100">
        <v>43221</v>
      </c>
      <c r="C1746" s="98" t="s">
        <v>186</v>
      </c>
      <c r="D1746" s="98">
        <v>1.89</v>
      </c>
      <c r="E1746" s="98">
        <v>42.57</v>
      </c>
      <c r="F1746" s="98" t="s">
        <v>74</v>
      </c>
    </row>
    <row r="1747" spans="1:6" x14ac:dyDescent="0.2">
      <c r="A1747" s="106">
        <v>43344</v>
      </c>
      <c r="B1747" s="100">
        <v>43313</v>
      </c>
      <c r="C1747" s="98" t="s">
        <v>34</v>
      </c>
      <c r="D1747" s="98">
        <v>-105.94</v>
      </c>
      <c r="E1747" s="98">
        <v>1360</v>
      </c>
      <c r="F1747" s="98" t="s">
        <v>72</v>
      </c>
    </row>
    <row r="1748" spans="1:6" x14ac:dyDescent="0.2">
      <c r="A1748" s="106">
        <v>43344</v>
      </c>
      <c r="B1748" s="100">
        <v>43313</v>
      </c>
      <c r="C1748" s="98" t="s">
        <v>33</v>
      </c>
      <c r="D1748" s="98">
        <v>-4.78</v>
      </c>
      <c r="E1748" s="98">
        <v>61.34</v>
      </c>
      <c r="F1748" s="98" t="s">
        <v>72</v>
      </c>
    </row>
    <row r="1749" spans="1:6" x14ac:dyDescent="0.2">
      <c r="A1749" s="106">
        <v>43344</v>
      </c>
      <c r="B1749" s="100">
        <v>43282</v>
      </c>
      <c r="C1749" s="98" t="s">
        <v>34</v>
      </c>
      <c r="D1749" s="98">
        <v>-7.48</v>
      </c>
      <c r="E1749" s="98">
        <v>88</v>
      </c>
      <c r="F1749" s="98" t="s">
        <v>72</v>
      </c>
    </row>
    <row r="1750" spans="1:6" x14ac:dyDescent="0.2">
      <c r="A1750" s="106">
        <v>43344</v>
      </c>
      <c r="B1750" s="100">
        <v>43282</v>
      </c>
      <c r="C1750" s="98" t="s">
        <v>33</v>
      </c>
      <c r="D1750" s="98">
        <v>-0.34</v>
      </c>
      <c r="E1750" s="98">
        <v>3.97</v>
      </c>
      <c r="F1750" s="98" t="s">
        <v>72</v>
      </c>
    </row>
    <row r="1751" spans="1:6" x14ac:dyDescent="0.2">
      <c r="A1751" s="106">
        <v>43344</v>
      </c>
      <c r="B1751" s="100">
        <v>43313</v>
      </c>
      <c r="C1751" s="98" t="s">
        <v>33</v>
      </c>
      <c r="D1751" s="98">
        <v>-27.92</v>
      </c>
      <c r="E1751" s="98">
        <v>358.45</v>
      </c>
      <c r="F1751" s="98" t="s">
        <v>95</v>
      </c>
    </row>
    <row r="1752" spans="1:6" x14ac:dyDescent="0.2">
      <c r="A1752" s="106">
        <v>43344</v>
      </c>
      <c r="B1752" s="100">
        <v>43282</v>
      </c>
      <c r="C1752" s="98" t="s">
        <v>34</v>
      </c>
      <c r="D1752" s="98">
        <v>-72.44</v>
      </c>
      <c r="E1752" s="98">
        <v>852</v>
      </c>
      <c r="F1752" s="98" t="s">
        <v>95</v>
      </c>
    </row>
    <row r="1753" spans="1:6" x14ac:dyDescent="0.2">
      <c r="A1753" s="106">
        <v>43344</v>
      </c>
      <c r="B1753" s="100">
        <v>43282</v>
      </c>
      <c r="C1753" s="98" t="s">
        <v>33</v>
      </c>
      <c r="D1753" s="98">
        <v>-3.27</v>
      </c>
      <c r="E1753" s="98">
        <v>38.43</v>
      </c>
      <c r="F1753" s="98" t="s">
        <v>95</v>
      </c>
    </row>
    <row r="1754" spans="1:6" x14ac:dyDescent="0.2">
      <c r="A1754" s="106">
        <v>43344</v>
      </c>
      <c r="B1754" s="100">
        <v>43221</v>
      </c>
      <c r="C1754" s="98" t="s">
        <v>185</v>
      </c>
      <c r="D1754" s="98">
        <v>390.54</v>
      </c>
      <c r="E1754" s="98">
        <v>8800</v>
      </c>
      <c r="F1754" s="98" t="s">
        <v>95</v>
      </c>
    </row>
    <row r="1755" spans="1:6" x14ac:dyDescent="0.2">
      <c r="A1755" s="106">
        <v>43344</v>
      </c>
      <c r="B1755" s="100">
        <v>43221</v>
      </c>
      <c r="C1755" s="98" t="s">
        <v>186</v>
      </c>
      <c r="D1755" s="98">
        <v>17.61</v>
      </c>
      <c r="E1755" s="98">
        <v>396.88</v>
      </c>
      <c r="F1755" s="98" t="s">
        <v>95</v>
      </c>
    </row>
    <row r="1756" spans="1:6" x14ac:dyDescent="0.2">
      <c r="A1756" s="106">
        <v>43405</v>
      </c>
      <c r="B1756" s="100">
        <v>43374</v>
      </c>
      <c r="C1756" s="98" t="s">
        <v>34</v>
      </c>
      <c r="D1756" s="98">
        <v>-126.49</v>
      </c>
      <c r="E1756" s="98">
        <v>1418</v>
      </c>
      <c r="F1756" s="98" t="s">
        <v>92</v>
      </c>
    </row>
    <row r="1757" spans="1:6" x14ac:dyDescent="0.2">
      <c r="A1757" s="106">
        <v>43405</v>
      </c>
      <c r="B1757" s="100">
        <v>43374</v>
      </c>
      <c r="C1757" s="98" t="s">
        <v>33</v>
      </c>
      <c r="D1757" s="98">
        <v>-5.71</v>
      </c>
      <c r="E1757" s="98">
        <v>63.95</v>
      </c>
      <c r="F1757" s="98" t="s">
        <v>92</v>
      </c>
    </row>
    <row r="1758" spans="1:6" x14ac:dyDescent="0.2">
      <c r="A1758" s="106">
        <v>43405</v>
      </c>
      <c r="B1758" s="100">
        <v>43344</v>
      </c>
      <c r="C1758" s="98" t="s">
        <v>34</v>
      </c>
      <c r="D1758" s="98">
        <v>-63.86</v>
      </c>
      <c r="E1758" s="98">
        <v>758</v>
      </c>
      <c r="F1758" s="98" t="s">
        <v>92</v>
      </c>
    </row>
    <row r="1759" spans="1:6" x14ac:dyDescent="0.2">
      <c r="A1759" s="106">
        <v>43405</v>
      </c>
      <c r="B1759" s="100">
        <v>43344</v>
      </c>
      <c r="C1759" s="98" t="s">
        <v>33</v>
      </c>
      <c r="D1759" s="98">
        <v>-2.87</v>
      </c>
      <c r="E1759" s="98">
        <v>34.19</v>
      </c>
      <c r="F1759" s="98" t="s">
        <v>92</v>
      </c>
    </row>
    <row r="1760" spans="1:6" x14ac:dyDescent="0.2">
      <c r="A1760" s="106">
        <v>43405</v>
      </c>
      <c r="B1760" s="100">
        <v>43221</v>
      </c>
      <c r="C1760" s="98" t="s">
        <v>185</v>
      </c>
      <c r="D1760" s="98">
        <v>119.82</v>
      </c>
      <c r="E1760" s="98">
        <v>2700</v>
      </c>
      <c r="F1760" s="98" t="s">
        <v>92</v>
      </c>
    </row>
    <row r="1761" spans="1:6" x14ac:dyDescent="0.2">
      <c r="A1761" s="106">
        <v>43405</v>
      </c>
      <c r="B1761" s="100">
        <v>43221</v>
      </c>
      <c r="C1761" s="98" t="s">
        <v>186</v>
      </c>
      <c r="D1761" s="98">
        <v>5.4</v>
      </c>
      <c r="E1761" s="98">
        <v>121.77</v>
      </c>
      <c r="F1761" s="98" t="s">
        <v>92</v>
      </c>
    </row>
    <row r="1762" spans="1:6" x14ac:dyDescent="0.2">
      <c r="A1762" s="106">
        <v>43405</v>
      </c>
      <c r="B1762" s="100">
        <v>43221</v>
      </c>
      <c r="C1762" s="98" t="s">
        <v>168</v>
      </c>
      <c r="D1762" s="98">
        <v>0</v>
      </c>
      <c r="E1762" s="98">
        <v>2700</v>
      </c>
      <c r="F1762" s="98" t="s">
        <v>92</v>
      </c>
    </row>
    <row r="1763" spans="1:6" x14ac:dyDescent="0.2">
      <c r="A1763" s="106">
        <v>43405</v>
      </c>
      <c r="B1763" s="100">
        <v>43374</v>
      </c>
      <c r="C1763" s="98" t="s">
        <v>223</v>
      </c>
      <c r="D1763" s="98">
        <v>21.59</v>
      </c>
      <c r="E1763" s="98">
        <v>-242</v>
      </c>
      <c r="F1763" s="98" t="s">
        <v>167</v>
      </c>
    </row>
    <row r="1764" spans="1:6" x14ac:dyDescent="0.2">
      <c r="A1764" s="106">
        <v>43405</v>
      </c>
      <c r="B1764" s="100">
        <v>43344</v>
      </c>
      <c r="C1764" s="98" t="s">
        <v>223</v>
      </c>
      <c r="D1764" s="98">
        <v>2.27</v>
      </c>
      <c r="E1764" s="98">
        <v>-27</v>
      </c>
      <c r="F1764" s="98" t="s">
        <v>167</v>
      </c>
    </row>
    <row r="1765" spans="1:6" x14ac:dyDescent="0.2">
      <c r="A1765" s="106">
        <v>43405</v>
      </c>
      <c r="B1765" s="100">
        <v>43221</v>
      </c>
      <c r="C1765" s="98" t="s">
        <v>187</v>
      </c>
      <c r="D1765" s="98">
        <v>-11.94</v>
      </c>
      <c r="E1765" s="98">
        <v>-269</v>
      </c>
      <c r="F1765" s="98" t="s">
        <v>167</v>
      </c>
    </row>
    <row r="1766" spans="1:6" x14ac:dyDescent="0.2">
      <c r="A1766" s="106">
        <v>43405</v>
      </c>
      <c r="B1766" s="100">
        <v>43221</v>
      </c>
      <c r="C1766" s="98" t="s">
        <v>188</v>
      </c>
      <c r="D1766" s="98">
        <v>0</v>
      </c>
      <c r="E1766" s="98">
        <v>-269</v>
      </c>
      <c r="F1766" s="98" t="s">
        <v>167</v>
      </c>
    </row>
    <row r="1767" spans="1:6" x14ac:dyDescent="0.2">
      <c r="A1767" s="106">
        <v>43405</v>
      </c>
      <c r="B1767" s="100">
        <v>43101</v>
      </c>
      <c r="C1767" s="98" t="s">
        <v>168</v>
      </c>
      <c r="D1767" s="98">
        <v>-14.28</v>
      </c>
      <c r="E1767" s="98">
        <v>1929.81</v>
      </c>
      <c r="F1767" s="98" t="s">
        <v>77</v>
      </c>
    </row>
    <row r="1768" spans="1:6" x14ac:dyDescent="0.2">
      <c r="A1768" s="106">
        <v>43405</v>
      </c>
      <c r="B1768" s="100">
        <v>43252</v>
      </c>
      <c r="C1768" s="98" t="s">
        <v>34</v>
      </c>
      <c r="D1768" s="98">
        <v>-3620.72</v>
      </c>
      <c r="E1768" s="98">
        <v>27150</v>
      </c>
      <c r="F1768" s="98" t="s">
        <v>94</v>
      </c>
    </row>
    <row r="1769" spans="1:6" x14ac:dyDescent="0.2">
      <c r="A1769" s="106">
        <v>43405</v>
      </c>
      <c r="B1769" s="100">
        <v>43252</v>
      </c>
      <c r="C1769" s="98" t="s">
        <v>33</v>
      </c>
      <c r="D1769" s="98">
        <v>-163.29</v>
      </c>
      <c r="E1769" s="98">
        <v>1224.46</v>
      </c>
      <c r="F1769" s="98" t="s">
        <v>94</v>
      </c>
    </row>
    <row r="1770" spans="1:6" x14ac:dyDescent="0.2">
      <c r="A1770" s="106">
        <v>43405</v>
      </c>
      <c r="B1770" s="100">
        <v>43221</v>
      </c>
      <c r="C1770" s="98" t="s">
        <v>185</v>
      </c>
      <c r="D1770" s="98">
        <v>3352.11</v>
      </c>
      <c r="E1770" s="98">
        <v>75532</v>
      </c>
      <c r="F1770" s="98" t="s">
        <v>94</v>
      </c>
    </row>
    <row r="1771" spans="1:6" x14ac:dyDescent="0.2">
      <c r="A1771" s="106">
        <v>43405</v>
      </c>
      <c r="B1771" s="100">
        <v>43221</v>
      </c>
      <c r="C1771" s="98" t="s">
        <v>186</v>
      </c>
      <c r="D1771" s="98">
        <v>151.18</v>
      </c>
      <c r="E1771" s="98">
        <v>3406.49</v>
      </c>
      <c r="F1771" s="98" t="s">
        <v>94</v>
      </c>
    </row>
    <row r="1772" spans="1:6" x14ac:dyDescent="0.2">
      <c r="A1772" s="106">
        <v>43405</v>
      </c>
      <c r="B1772" s="100">
        <v>43221</v>
      </c>
      <c r="C1772" s="98" t="s">
        <v>34</v>
      </c>
      <c r="D1772" s="98">
        <v>-2061.73</v>
      </c>
      <c r="E1772" s="98">
        <v>21952</v>
      </c>
      <c r="F1772" s="98" t="s">
        <v>94</v>
      </c>
    </row>
    <row r="1773" spans="1:6" x14ac:dyDescent="0.2">
      <c r="A1773" s="106">
        <v>43405</v>
      </c>
      <c r="B1773" s="100">
        <v>43221</v>
      </c>
      <c r="C1773" s="98" t="s">
        <v>33</v>
      </c>
      <c r="D1773" s="98">
        <v>-92.98</v>
      </c>
      <c r="E1773" s="98">
        <v>990.04</v>
      </c>
      <c r="F1773" s="98" t="s">
        <v>94</v>
      </c>
    </row>
    <row r="1774" spans="1:6" x14ac:dyDescent="0.2">
      <c r="A1774" s="106">
        <v>43405</v>
      </c>
      <c r="B1774" s="100">
        <v>43191</v>
      </c>
      <c r="C1774" s="98" t="s">
        <v>34</v>
      </c>
      <c r="D1774" s="98">
        <v>-833.65</v>
      </c>
      <c r="E1774" s="98">
        <v>8498</v>
      </c>
      <c r="F1774" s="98" t="s">
        <v>94</v>
      </c>
    </row>
    <row r="1775" spans="1:6" x14ac:dyDescent="0.2">
      <c r="A1775" s="106">
        <v>43405</v>
      </c>
      <c r="B1775" s="100">
        <v>43191</v>
      </c>
      <c r="C1775" s="98" t="s">
        <v>33</v>
      </c>
      <c r="D1775" s="98">
        <v>-37.6</v>
      </c>
      <c r="E1775" s="98">
        <v>383.26</v>
      </c>
      <c r="F1775" s="98" t="s">
        <v>94</v>
      </c>
    </row>
    <row r="1776" spans="1:6" x14ac:dyDescent="0.2">
      <c r="A1776" s="106">
        <v>43405</v>
      </c>
      <c r="B1776" s="100">
        <v>43101</v>
      </c>
      <c r="C1776" s="98" t="s">
        <v>185</v>
      </c>
      <c r="D1776" s="98">
        <v>279.58</v>
      </c>
      <c r="E1776" s="98">
        <v>8498</v>
      </c>
      <c r="F1776" s="98" t="s">
        <v>94</v>
      </c>
    </row>
    <row r="1777" spans="1:6" x14ac:dyDescent="0.2">
      <c r="A1777" s="106">
        <v>43405</v>
      </c>
      <c r="B1777" s="100">
        <v>43101</v>
      </c>
      <c r="C1777" s="98" t="s">
        <v>186</v>
      </c>
      <c r="D1777" s="98">
        <v>12.61</v>
      </c>
      <c r="E1777" s="98">
        <v>383.26</v>
      </c>
      <c r="F1777" s="98" t="s">
        <v>94</v>
      </c>
    </row>
    <row r="1778" spans="1:6" x14ac:dyDescent="0.2">
      <c r="A1778" s="106">
        <v>43344</v>
      </c>
      <c r="B1778" s="100">
        <v>43313</v>
      </c>
      <c r="C1778" s="98" t="s">
        <v>34</v>
      </c>
      <c r="D1778" s="98">
        <v>-143.82</v>
      </c>
      <c r="E1778" s="98">
        <v>1846</v>
      </c>
      <c r="F1778" s="98" t="s">
        <v>93</v>
      </c>
    </row>
    <row r="1779" spans="1:6" x14ac:dyDescent="0.2">
      <c r="A1779" s="106">
        <v>43344</v>
      </c>
      <c r="B1779" s="100">
        <v>43313</v>
      </c>
      <c r="C1779" s="98" t="s">
        <v>33</v>
      </c>
      <c r="D1779" s="98">
        <v>-6.48</v>
      </c>
      <c r="E1779" s="98">
        <v>83.25</v>
      </c>
      <c r="F1779" s="98" t="s">
        <v>93</v>
      </c>
    </row>
    <row r="1780" spans="1:6" x14ac:dyDescent="0.2">
      <c r="A1780" s="106">
        <v>43344</v>
      </c>
      <c r="B1780" s="100">
        <v>43282</v>
      </c>
      <c r="C1780" s="98" t="s">
        <v>34</v>
      </c>
      <c r="D1780" s="98">
        <v>-16.84</v>
      </c>
      <c r="E1780" s="98">
        <v>198</v>
      </c>
      <c r="F1780" s="98" t="s">
        <v>93</v>
      </c>
    </row>
    <row r="1781" spans="1:6" x14ac:dyDescent="0.2">
      <c r="A1781" s="106">
        <v>43344</v>
      </c>
      <c r="B1781" s="100">
        <v>43282</v>
      </c>
      <c r="C1781" s="98" t="s">
        <v>33</v>
      </c>
      <c r="D1781" s="98">
        <v>-0.76</v>
      </c>
      <c r="E1781" s="98">
        <v>8.93</v>
      </c>
      <c r="F1781" s="98" t="s">
        <v>93</v>
      </c>
    </row>
    <row r="1782" spans="1:6" x14ac:dyDescent="0.2">
      <c r="A1782" s="106">
        <v>43344</v>
      </c>
      <c r="B1782" s="100">
        <v>43221</v>
      </c>
      <c r="C1782" s="98" t="s">
        <v>168</v>
      </c>
      <c r="D1782" s="98">
        <v>0</v>
      </c>
      <c r="E1782" s="98">
        <v>2044</v>
      </c>
      <c r="F1782" s="98" t="s">
        <v>93</v>
      </c>
    </row>
    <row r="1783" spans="1:6" x14ac:dyDescent="0.2">
      <c r="A1783" s="106">
        <v>43344</v>
      </c>
      <c r="B1783" s="100">
        <v>43221</v>
      </c>
      <c r="C1783" s="98" t="s">
        <v>185</v>
      </c>
      <c r="D1783" s="98">
        <v>90.72</v>
      </c>
      <c r="E1783" s="98">
        <v>2044</v>
      </c>
      <c r="F1783" s="98" t="s">
        <v>93</v>
      </c>
    </row>
    <row r="1784" spans="1:6" x14ac:dyDescent="0.2">
      <c r="A1784" s="106">
        <v>43344</v>
      </c>
      <c r="B1784" s="100">
        <v>43221</v>
      </c>
      <c r="C1784" s="98" t="s">
        <v>186</v>
      </c>
      <c r="D1784" s="98">
        <v>4.09</v>
      </c>
      <c r="E1784" s="98">
        <v>92.19</v>
      </c>
      <c r="F1784" s="98" t="s">
        <v>93</v>
      </c>
    </row>
    <row r="1785" spans="1:6" x14ac:dyDescent="0.2">
      <c r="A1785" s="106">
        <v>43374</v>
      </c>
      <c r="B1785" s="100">
        <v>43282</v>
      </c>
      <c r="C1785" s="98" t="s">
        <v>34</v>
      </c>
      <c r="D1785" s="98">
        <v>-13.52</v>
      </c>
      <c r="E1785" s="98">
        <v>159</v>
      </c>
      <c r="F1785" s="98" t="s">
        <v>76</v>
      </c>
    </row>
    <row r="1786" spans="1:6" x14ac:dyDescent="0.2">
      <c r="A1786" s="106">
        <v>43374</v>
      </c>
      <c r="B1786" s="100">
        <v>43282</v>
      </c>
      <c r="C1786" s="98" t="s">
        <v>33</v>
      </c>
      <c r="D1786" s="98">
        <v>-0.61</v>
      </c>
      <c r="E1786" s="98">
        <v>7.17</v>
      </c>
      <c r="F1786" s="98" t="s">
        <v>76</v>
      </c>
    </row>
    <row r="1787" spans="1:6" x14ac:dyDescent="0.2">
      <c r="A1787" s="106">
        <v>43374</v>
      </c>
      <c r="B1787" s="100">
        <v>43282</v>
      </c>
      <c r="C1787" s="98" t="s">
        <v>34</v>
      </c>
      <c r="D1787" s="98">
        <v>-3.23</v>
      </c>
      <c r="E1787" s="98">
        <v>38</v>
      </c>
      <c r="F1787" s="98" t="s">
        <v>91</v>
      </c>
    </row>
    <row r="1788" spans="1:6" x14ac:dyDescent="0.2">
      <c r="A1788" s="106">
        <v>43374</v>
      </c>
      <c r="B1788" s="100">
        <v>43282</v>
      </c>
      <c r="C1788" s="98" t="s">
        <v>33</v>
      </c>
      <c r="D1788" s="98">
        <v>-0.15</v>
      </c>
      <c r="E1788" s="98">
        <v>1.71</v>
      </c>
      <c r="F1788" s="98" t="s">
        <v>91</v>
      </c>
    </row>
    <row r="1789" spans="1:6" x14ac:dyDescent="0.2">
      <c r="A1789" s="106">
        <v>43374</v>
      </c>
      <c r="B1789" s="100">
        <v>43313</v>
      </c>
      <c r="C1789" s="98" t="s">
        <v>34</v>
      </c>
      <c r="D1789" s="98">
        <v>-158.38999999999999</v>
      </c>
      <c r="E1789" s="98">
        <v>2032.99</v>
      </c>
      <c r="F1789" s="98" t="s">
        <v>76</v>
      </c>
    </row>
    <row r="1790" spans="1:6" x14ac:dyDescent="0.2">
      <c r="A1790" s="106">
        <v>43374</v>
      </c>
      <c r="B1790" s="100">
        <v>43313</v>
      </c>
      <c r="C1790" s="98" t="s">
        <v>33</v>
      </c>
      <c r="D1790" s="98">
        <v>-7.15</v>
      </c>
      <c r="E1790" s="98">
        <v>91.69</v>
      </c>
      <c r="F1790" s="98" t="s">
        <v>76</v>
      </c>
    </row>
    <row r="1791" spans="1:6" x14ac:dyDescent="0.2">
      <c r="A1791" s="106">
        <v>43374</v>
      </c>
      <c r="B1791" s="100">
        <v>43344</v>
      </c>
      <c r="C1791" s="98" t="s">
        <v>34</v>
      </c>
      <c r="D1791" s="98">
        <v>-137.99</v>
      </c>
      <c r="E1791" s="98">
        <v>1638</v>
      </c>
      <c r="F1791" s="98" t="s">
        <v>92</v>
      </c>
    </row>
    <row r="1792" spans="1:6" x14ac:dyDescent="0.2">
      <c r="A1792" s="106">
        <v>43374</v>
      </c>
      <c r="B1792" s="100">
        <v>43344</v>
      </c>
      <c r="C1792" s="98" t="s">
        <v>33</v>
      </c>
      <c r="D1792" s="98">
        <v>-6.22</v>
      </c>
      <c r="E1792" s="98">
        <v>73.87</v>
      </c>
      <c r="F1792" s="98" t="s">
        <v>92</v>
      </c>
    </row>
    <row r="1793" spans="1:6" x14ac:dyDescent="0.2">
      <c r="A1793" s="106">
        <v>43374</v>
      </c>
      <c r="B1793" s="100">
        <v>43313</v>
      </c>
      <c r="C1793" s="98" t="s">
        <v>34</v>
      </c>
      <c r="D1793" s="98">
        <v>-55.31</v>
      </c>
      <c r="E1793" s="98">
        <v>710</v>
      </c>
      <c r="F1793" s="98" t="s">
        <v>92</v>
      </c>
    </row>
    <row r="1794" spans="1:6" x14ac:dyDescent="0.2">
      <c r="A1794" s="106">
        <v>43374</v>
      </c>
      <c r="B1794" s="100">
        <v>43313</v>
      </c>
      <c r="C1794" s="98" t="s">
        <v>33</v>
      </c>
      <c r="D1794" s="98">
        <v>-2.4900000000000002</v>
      </c>
      <c r="E1794" s="98">
        <v>32.020000000000003</v>
      </c>
      <c r="F1794" s="98" t="s">
        <v>92</v>
      </c>
    </row>
    <row r="1795" spans="1:6" x14ac:dyDescent="0.2">
      <c r="A1795" s="106">
        <v>43374</v>
      </c>
      <c r="B1795" s="100">
        <v>43221</v>
      </c>
      <c r="C1795" s="98" t="s">
        <v>168</v>
      </c>
      <c r="D1795" s="98">
        <v>0</v>
      </c>
      <c r="E1795" s="98">
        <v>3069</v>
      </c>
      <c r="F1795" s="98" t="s">
        <v>92</v>
      </c>
    </row>
    <row r="1796" spans="1:6" x14ac:dyDescent="0.2">
      <c r="A1796" s="106">
        <v>43374</v>
      </c>
      <c r="B1796" s="100">
        <v>43282</v>
      </c>
      <c r="C1796" s="98" t="s">
        <v>34</v>
      </c>
      <c r="D1796" s="98">
        <v>-32.049999999999997</v>
      </c>
      <c r="E1796" s="98">
        <v>377</v>
      </c>
      <c r="F1796" s="98" t="s">
        <v>76</v>
      </c>
    </row>
    <row r="1797" spans="1:6" x14ac:dyDescent="0.2">
      <c r="A1797" s="106">
        <v>43374</v>
      </c>
      <c r="B1797" s="100">
        <v>43282</v>
      </c>
      <c r="C1797" s="98" t="s">
        <v>33</v>
      </c>
      <c r="D1797" s="98">
        <v>-1.45</v>
      </c>
      <c r="E1797" s="98">
        <v>17</v>
      </c>
      <c r="F1797" s="98" t="s">
        <v>76</v>
      </c>
    </row>
    <row r="1798" spans="1:6" x14ac:dyDescent="0.2">
      <c r="A1798" s="106">
        <v>43374</v>
      </c>
      <c r="B1798" s="100">
        <v>43221</v>
      </c>
      <c r="C1798" s="98" t="s">
        <v>185</v>
      </c>
      <c r="D1798" s="98">
        <v>19580.97</v>
      </c>
      <c r="E1798" s="98">
        <v>441212</v>
      </c>
      <c r="F1798" s="98" t="s">
        <v>76</v>
      </c>
    </row>
    <row r="1799" spans="1:6" x14ac:dyDescent="0.2">
      <c r="A1799" s="106">
        <v>43374</v>
      </c>
      <c r="B1799" s="100">
        <v>43221</v>
      </c>
      <c r="C1799" s="98" t="s">
        <v>186</v>
      </c>
      <c r="D1799" s="98">
        <v>883.02</v>
      </c>
      <c r="E1799" s="98">
        <v>19898.73</v>
      </c>
      <c r="F1799" s="98" t="s">
        <v>76</v>
      </c>
    </row>
    <row r="1800" spans="1:6" x14ac:dyDescent="0.2">
      <c r="A1800" s="106">
        <v>43374</v>
      </c>
      <c r="B1800" s="100">
        <v>43221</v>
      </c>
      <c r="C1800" s="98" t="s">
        <v>168</v>
      </c>
      <c r="D1800" s="98">
        <v>0</v>
      </c>
      <c r="E1800" s="98">
        <v>441212</v>
      </c>
      <c r="F1800" s="98" t="s">
        <v>76</v>
      </c>
    </row>
    <row r="1801" spans="1:6" x14ac:dyDescent="0.2">
      <c r="A1801" s="106">
        <v>43374</v>
      </c>
      <c r="B1801" s="100">
        <v>43221</v>
      </c>
      <c r="C1801" s="98" t="s">
        <v>168</v>
      </c>
      <c r="D1801" s="98">
        <v>0</v>
      </c>
      <c r="E1801" s="98">
        <v>111039.05</v>
      </c>
      <c r="F1801" s="98" t="s">
        <v>77</v>
      </c>
    </row>
    <row r="1802" spans="1:6" x14ac:dyDescent="0.2">
      <c r="A1802" s="106">
        <v>43374</v>
      </c>
      <c r="B1802" s="100">
        <v>43221</v>
      </c>
      <c r="C1802" s="98" t="s">
        <v>185</v>
      </c>
      <c r="D1802" s="98">
        <v>4927.91</v>
      </c>
      <c r="E1802" s="98">
        <v>111039.05</v>
      </c>
      <c r="F1802" s="98" t="s">
        <v>77</v>
      </c>
    </row>
    <row r="1803" spans="1:6" x14ac:dyDescent="0.2">
      <c r="A1803" s="106">
        <v>43374</v>
      </c>
      <c r="B1803" s="100">
        <v>43221</v>
      </c>
      <c r="C1803" s="98" t="s">
        <v>186</v>
      </c>
      <c r="D1803" s="98">
        <v>222.26</v>
      </c>
      <c r="E1803" s="98">
        <v>5007.82</v>
      </c>
      <c r="F1803" s="98" t="s">
        <v>77</v>
      </c>
    </row>
    <row r="1804" spans="1:6" x14ac:dyDescent="0.2">
      <c r="A1804" s="106">
        <v>43374</v>
      </c>
      <c r="B1804" s="100">
        <v>43221</v>
      </c>
      <c r="C1804" s="98" t="s">
        <v>185</v>
      </c>
      <c r="D1804" s="98">
        <v>101.9</v>
      </c>
      <c r="E1804" s="98">
        <v>2296</v>
      </c>
      <c r="F1804" s="98" t="s">
        <v>93</v>
      </c>
    </row>
    <row r="1805" spans="1:6" x14ac:dyDescent="0.2">
      <c r="A1805" s="106">
        <v>43374</v>
      </c>
      <c r="B1805" s="100">
        <v>43221</v>
      </c>
      <c r="C1805" s="98" t="s">
        <v>186</v>
      </c>
      <c r="D1805" s="98">
        <v>4.5999999999999996</v>
      </c>
      <c r="E1805" s="98">
        <v>103.54</v>
      </c>
      <c r="F1805" s="98" t="s">
        <v>93</v>
      </c>
    </row>
    <row r="1806" spans="1:6" x14ac:dyDescent="0.2">
      <c r="A1806" s="106">
        <v>43374</v>
      </c>
      <c r="B1806" s="100">
        <v>43344</v>
      </c>
      <c r="C1806" s="98" t="s">
        <v>34</v>
      </c>
      <c r="D1806" s="98">
        <v>-39033.480000000003</v>
      </c>
      <c r="E1806" s="98">
        <v>463359.78</v>
      </c>
      <c r="F1806" s="98" t="s">
        <v>76</v>
      </c>
    </row>
    <row r="1807" spans="1:6" x14ac:dyDescent="0.2">
      <c r="A1807" s="106">
        <v>43374</v>
      </c>
      <c r="B1807" s="100">
        <v>43344</v>
      </c>
      <c r="C1807" s="98" t="s">
        <v>33</v>
      </c>
      <c r="D1807" s="98">
        <v>-1760.39</v>
      </c>
      <c r="E1807" s="98">
        <v>20897.689999999999</v>
      </c>
      <c r="F1807" s="98" t="s">
        <v>76</v>
      </c>
    </row>
    <row r="1808" spans="1:6" x14ac:dyDescent="0.2">
      <c r="A1808" s="106">
        <v>43374</v>
      </c>
      <c r="B1808" s="100">
        <v>43313</v>
      </c>
      <c r="C1808" s="98" t="s">
        <v>34</v>
      </c>
      <c r="D1808" s="98">
        <v>-19714.88</v>
      </c>
      <c r="E1808" s="98">
        <v>253080</v>
      </c>
      <c r="F1808" s="98" t="s">
        <v>76</v>
      </c>
    </row>
    <row r="1809" spans="1:6" x14ac:dyDescent="0.2">
      <c r="A1809" s="106">
        <v>43374</v>
      </c>
      <c r="B1809" s="100">
        <v>43313</v>
      </c>
      <c r="C1809" s="98" t="s">
        <v>33</v>
      </c>
      <c r="D1809" s="98">
        <v>-889.24</v>
      </c>
      <c r="E1809" s="98">
        <v>11414.06</v>
      </c>
      <c r="F1809" s="98" t="s">
        <v>76</v>
      </c>
    </row>
    <row r="1810" spans="1:6" x14ac:dyDescent="0.2">
      <c r="A1810" s="106">
        <v>43374</v>
      </c>
      <c r="B1810" s="100">
        <v>43221</v>
      </c>
      <c r="C1810" s="98" t="s">
        <v>185</v>
      </c>
      <c r="D1810" s="98">
        <v>31833.42</v>
      </c>
      <c r="E1810" s="98">
        <v>717290.81</v>
      </c>
      <c r="F1810" s="98" t="s">
        <v>76</v>
      </c>
    </row>
    <row r="1811" spans="1:6" x14ac:dyDescent="0.2">
      <c r="A1811" s="106">
        <v>43374</v>
      </c>
      <c r="B1811" s="100">
        <v>43221</v>
      </c>
      <c r="C1811" s="98" t="s">
        <v>186</v>
      </c>
      <c r="D1811" s="98">
        <v>1435.63</v>
      </c>
      <c r="E1811" s="98">
        <v>32349.89</v>
      </c>
      <c r="F1811" s="98" t="s">
        <v>76</v>
      </c>
    </row>
    <row r="1812" spans="1:6" x14ac:dyDescent="0.2">
      <c r="A1812" s="106">
        <v>43374</v>
      </c>
      <c r="B1812" s="100">
        <v>43221</v>
      </c>
      <c r="C1812" s="98" t="s">
        <v>168</v>
      </c>
      <c r="D1812" s="98">
        <v>0</v>
      </c>
      <c r="E1812" s="98">
        <v>717290.81</v>
      </c>
      <c r="F1812" s="98" t="s">
        <v>76</v>
      </c>
    </row>
    <row r="1813" spans="1:6" x14ac:dyDescent="0.2">
      <c r="A1813" s="106">
        <v>43344</v>
      </c>
      <c r="B1813" s="100">
        <v>43282</v>
      </c>
      <c r="C1813" s="98" t="s">
        <v>34</v>
      </c>
      <c r="D1813" s="98">
        <v>-36</v>
      </c>
      <c r="E1813" s="98">
        <v>423.39</v>
      </c>
      <c r="F1813" s="98" t="s">
        <v>76</v>
      </c>
    </row>
    <row r="1814" spans="1:6" x14ac:dyDescent="0.2">
      <c r="A1814" s="106">
        <v>43344</v>
      </c>
      <c r="B1814" s="100">
        <v>43282</v>
      </c>
      <c r="C1814" s="98" t="s">
        <v>33</v>
      </c>
      <c r="D1814" s="98">
        <v>-1.62</v>
      </c>
      <c r="E1814" s="98">
        <v>19.09</v>
      </c>
      <c r="F1814" s="98" t="s">
        <v>76</v>
      </c>
    </row>
    <row r="1815" spans="1:6" x14ac:dyDescent="0.2">
      <c r="A1815" s="106">
        <v>43344</v>
      </c>
      <c r="B1815" s="100">
        <v>43221</v>
      </c>
      <c r="C1815" s="98" t="s">
        <v>168</v>
      </c>
      <c r="D1815" s="98">
        <v>0</v>
      </c>
      <c r="E1815" s="98">
        <v>357512.47</v>
      </c>
      <c r="F1815" s="98" t="s">
        <v>76</v>
      </c>
    </row>
    <row r="1816" spans="1:6" x14ac:dyDescent="0.2">
      <c r="A1816" s="106">
        <v>43344</v>
      </c>
      <c r="B1816" s="100">
        <v>43221</v>
      </c>
      <c r="C1816" s="98" t="s">
        <v>185</v>
      </c>
      <c r="D1816" s="98">
        <v>15866.52</v>
      </c>
      <c r="E1816" s="98">
        <v>357512.47</v>
      </c>
      <c r="F1816" s="98" t="s">
        <v>76</v>
      </c>
    </row>
    <row r="1817" spans="1:6" x14ac:dyDescent="0.2">
      <c r="A1817" s="106">
        <v>43344</v>
      </c>
      <c r="B1817" s="100">
        <v>43221</v>
      </c>
      <c r="C1817" s="98" t="s">
        <v>186</v>
      </c>
      <c r="D1817" s="98">
        <v>715.6</v>
      </c>
      <c r="E1817" s="98">
        <v>16123.81</v>
      </c>
      <c r="F1817" s="98" t="s">
        <v>76</v>
      </c>
    </row>
    <row r="1818" spans="1:6" x14ac:dyDescent="0.2">
      <c r="A1818" s="106">
        <v>43344</v>
      </c>
      <c r="B1818" s="100">
        <v>43313</v>
      </c>
      <c r="C1818" s="98" t="s">
        <v>34</v>
      </c>
      <c r="D1818" s="98">
        <v>-619.15</v>
      </c>
      <c r="E1818" s="98">
        <v>7948</v>
      </c>
      <c r="F1818" s="98" t="s">
        <v>95</v>
      </c>
    </row>
    <row r="1819" spans="1:6" x14ac:dyDescent="0.2">
      <c r="A1819" s="106">
        <v>43344</v>
      </c>
      <c r="B1819" s="100">
        <v>43313</v>
      </c>
      <c r="C1819" s="98" t="s">
        <v>36</v>
      </c>
      <c r="D1819" s="98">
        <v>-5.46</v>
      </c>
      <c r="E1819" s="98">
        <v>70.12</v>
      </c>
      <c r="F1819" s="98" t="s">
        <v>101</v>
      </c>
    </row>
    <row r="1820" spans="1:6" x14ac:dyDescent="0.2">
      <c r="A1820" s="106">
        <v>43344</v>
      </c>
      <c r="B1820" s="100">
        <v>43313</v>
      </c>
      <c r="C1820" s="98" t="s">
        <v>35</v>
      </c>
      <c r="D1820" s="98">
        <v>-0.25</v>
      </c>
      <c r="E1820" s="98">
        <v>3.16</v>
      </c>
      <c r="F1820" s="98" t="s">
        <v>101</v>
      </c>
    </row>
    <row r="1821" spans="1:6" x14ac:dyDescent="0.2">
      <c r="A1821" s="106">
        <v>43344</v>
      </c>
      <c r="B1821" s="100">
        <v>43282</v>
      </c>
      <c r="C1821" s="98" t="s">
        <v>36</v>
      </c>
      <c r="D1821" s="98">
        <v>-0.68</v>
      </c>
      <c r="E1821" s="98">
        <v>8</v>
      </c>
      <c r="F1821" s="98" t="s">
        <v>101</v>
      </c>
    </row>
    <row r="1822" spans="1:6" x14ac:dyDescent="0.2">
      <c r="A1822" s="106">
        <v>43344</v>
      </c>
      <c r="B1822" s="100">
        <v>43282</v>
      </c>
      <c r="C1822" s="98" t="s">
        <v>35</v>
      </c>
      <c r="D1822" s="98">
        <v>-0.03</v>
      </c>
      <c r="E1822" s="98">
        <v>0.36</v>
      </c>
      <c r="F1822" s="98" t="s">
        <v>101</v>
      </c>
    </row>
    <row r="1823" spans="1:6" x14ac:dyDescent="0.2">
      <c r="A1823" s="106">
        <v>43344</v>
      </c>
      <c r="B1823" s="100">
        <v>43313</v>
      </c>
      <c r="C1823" s="98" t="s">
        <v>34</v>
      </c>
      <c r="D1823" s="98">
        <v>-6410.49</v>
      </c>
      <c r="E1823" s="98">
        <v>82291.100000000006</v>
      </c>
      <c r="F1823" s="98" t="s">
        <v>77</v>
      </c>
    </row>
    <row r="1824" spans="1:6" x14ac:dyDescent="0.2">
      <c r="A1824" s="106">
        <v>43344</v>
      </c>
      <c r="B1824" s="100">
        <v>43313</v>
      </c>
      <c r="C1824" s="98" t="s">
        <v>33</v>
      </c>
      <c r="D1824" s="98">
        <v>-289.10000000000002</v>
      </c>
      <c r="E1824" s="98">
        <v>3711.31</v>
      </c>
      <c r="F1824" s="98" t="s">
        <v>77</v>
      </c>
    </row>
    <row r="1825" spans="1:6" x14ac:dyDescent="0.2">
      <c r="A1825" s="106">
        <v>43344</v>
      </c>
      <c r="B1825" s="100">
        <v>43282</v>
      </c>
      <c r="C1825" s="98" t="s">
        <v>34</v>
      </c>
      <c r="D1825" s="98">
        <v>-749.93</v>
      </c>
      <c r="E1825" s="98">
        <v>8820</v>
      </c>
      <c r="F1825" s="98" t="s">
        <v>77</v>
      </c>
    </row>
    <row r="1826" spans="1:6" x14ac:dyDescent="0.2">
      <c r="A1826" s="106">
        <v>43344</v>
      </c>
      <c r="B1826" s="100">
        <v>43282</v>
      </c>
      <c r="C1826" s="98" t="s">
        <v>33</v>
      </c>
      <c r="D1826" s="98">
        <v>-33.82</v>
      </c>
      <c r="E1826" s="98">
        <v>397.79</v>
      </c>
      <c r="F1826" s="98" t="s">
        <v>77</v>
      </c>
    </row>
    <row r="1827" spans="1:6" x14ac:dyDescent="0.2">
      <c r="A1827" s="106">
        <v>43344</v>
      </c>
      <c r="B1827" s="100">
        <v>43282</v>
      </c>
      <c r="C1827" s="98" t="s">
        <v>34</v>
      </c>
      <c r="D1827" s="98">
        <v>-227.23</v>
      </c>
      <c r="E1827" s="98">
        <v>2672.35</v>
      </c>
      <c r="F1827" s="98" t="s">
        <v>74</v>
      </c>
    </row>
    <row r="1828" spans="1:6" x14ac:dyDescent="0.2">
      <c r="A1828" s="106">
        <v>43344</v>
      </c>
      <c r="B1828" s="100">
        <v>43282</v>
      </c>
      <c r="C1828" s="98" t="s">
        <v>33</v>
      </c>
      <c r="D1828" s="98">
        <v>-10.26</v>
      </c>
      <c r="E1828" s="98">
        <v>120.53</v>
      </c>
      <c r="F1828" s="98" t="s">
        <v>74</v>
      </c>
    </row>
    <row r="1829" spans="1:6" x14ac:dyDescent="0.2">
      <c r="A1829" s="106">
        <v>43344</v>
      </c>
      <c r="B1829" s="100">
        <v>43313</v>
      </c>
      <c r="C1829" s="98" t="s">
        <v>34</v>
      </c>
      <c r="D1829" s="98">
        <v>-18437.3</v>
      </c>
      <c r="E1829" s="98">
        <v>236679.46</v>
      </c>
      <c r="F1829" s="98" t="s">
        <v>76</v>
      </c>
    </row>
    <row r="1830" spans="1:6" x14ac:dyDescent="0.2">
      <c r="A1830" s="106">
        <v>43344</v>
      </c>
      <c r="B1830" s="100">
        <v>43313</v>
      </c>
      <c r="C1830" s="98" t="s">
        <v>33</v>
      </c>
      <c r="D1830" s="98">
        <v>-831.48</v>
      </c>
      <c r="E1830" s="98">
        <v>10674.29</v>
      </c>
      <c r="F1830" s="98" t="s">
        <v>76</v>
      </c>
    </row>
    <row r="1831" spans="1:6" x14ac:dyDescent="0.2">
      <c r="A1831" s="106">
        <v>43344</v>
      </c>
      <c r="B1831" s="100">
        <v>43221</v>
      </c>
      <c r="C1831" s="98" t="s">
        <v>168</v>
      </c>
      <c r="D1831" s="98">
        <v>0</v>
      </c>
      <c r="E1831" s="98">
        <v>305784.99</v>
      </c>
      <c r="F1831" s="98" t="s">
        <v>76</v>
      </c>
    </row>
    <row r="1832" spans="1:6" x14ac:dyDescent="0.2">
      <c r="A1832" s="106">
        <v>43344</v>
      </c>
      <c r="B1832" s="100">
        <v>43221</v>
      </c>
      <c r="C1832" s="98" t="s">
        <v>185</v>
      </c>
      <c r="D1832" s="98">
        <v>13570.74</v>
      </c>
      <c r="E1832" s="98">
        <v>305784.99</v>
      </c>
      <c r="F1832" s="98" t="s">
        <v>76</v>
      </c>
    </row>
    <row r="1833" spans="1:6" x14ac:dyDescent="0.2">
      <c r="A1833" s="106">
        <v>43344</v>
      </c>
      <c r="B1833" s="100">
        <v>43221</v>
      </c>
      <c r="C1833" s="98" t="s">
        <v>186</v>
      </c>
      <c r="D1833" s="98">
        <v>611.95000000000005</v>
      </c>
      <c r="E1833" s="98">
        <v>13790.93</v>
      </c>
      <c r="F1833" s="98" t="s">
        <v>76</v>
      </c>
    </row>
    <row r="1834" spans="1:6" x14ac:dyDescent="0.2">
      <c r="A1834" s="106">
        <v>43344</v>
      </c>
      <c r="B1834" s="100">
        <v>43221</v>
      </c>
      <c r="C1834" s="98" t="s">
        <v>168</v>
      </c>
      <c r="D1834" s="98">
        <v>0</v>
      </c>
      <c r="E1834" s="98">
        <v>91111.1</v>
      </c>
      <c r="F1834" s="98" t="s">
        <v>77</v>
      </c>
    </row>
    <row r="1835" spans="1:6" x14ac:dyDescent="0.2">
      <c r="A1835" s="106">
        <v>43344</v>
      </c>
      <c r="B1835" s="100">
        <v>43221</v>
      </c>
      <c r="C1835" s="98" t="s">
        <v>185</v>
      </c>
      <c r="D1835" s="98">
        <v>4043.52</v>
      </c>
      <c r="E1835" s="98">
        <v>91111.1</v>
      </c>
      <c r="F1835" s="98" t="s">
        <v>77</v>
      </c>
    </row>
    <row r="1836" spans="1:6" x14ac:dyDescent="0.2">
      <c r="A1836" s="106">
        <v>43344</v>
      </c>
      <c r="B1836" s="100">
        <v>43221</v>
      </c>
      <c r="C1836" s="98" t="s">
        <v>186</v>
      </c>
      <c r="D1836" s="98">
        <v>182.33</v>
      </c>
      <c r="E1836" s="98">
        <v>4109.1000000000004</v>
      </c>
      <c r="F1836" s="98" t="s">
        <v>77</v>
      </c>
    </row>
    <row r="1837" spans="1:6" x14ac:dyDescent="0.2">
      <c r="A1837" s="106">
        <v>43374</v>
      </c>
      <c r="B1837" s="100">
        <v>43221</v>
      </c>
      <c r="C1837" s="98" t="s">
        <v>168</v>
      </c>
      <c r="D1837" s="98">
        <v>0</v>
      </c>
      <c r="E1837" s="98">
        <v>887.01</v>
      </c>
      <c r="F1837" s="98" t="s">
        <v>76</v>
      </c>
    </row>
    <row r="1838" spans="1:6" x14ac:dyDescent="0.2">
      <c r="A1838" s="106">
        <v>43405</v>
      </c>
      <c r="B1838" s="100">
        <v>43374</v>
      </c>
      <c r="C1838" s="98" t="s">
        <v>34</v>
      </c>
      <c r="D1838" s="98">
        <v>-73.33</v>
      </c>
      <c r="E1838" s="98">
        <v>822</v>
      </c>
      <c r="F1838" s="98" t="s">
        <v>92</v>
      </c>
    </row>
    <row r="1839" spans="1:6" x14ac:dyDescent="0.2">
      <c r="A1839" s="106">
        <v>43405</v>
      </c>
      <c r="B1839" s="100">
        <v>43374</v>
      </c>
      <c r="C1839" s="98" t="s">
        <v>33</v>
      </c>
      <c r="D1839" s="98">
        <v>-3.31</v>
      </c>
      <c r="E1839" s="98">
        <v>37.08</v>
      </c>
      <c r="F1839" s="98" t="s">
        <v>92</v>
      </c>
    </row>
    <row r="1840" spans="1:6" x14ac:dyDescent="0.2">
      <c r="A1840" s="106">
        <v>43405</v>
      </c>
      <c r="B1840" s="100">
        <v>43344</v>
      </c>
      <c r="C1840" s="98" t="s">
        <v>34</v>
      </c>
      <c r="D1840" s="98">
        <v>-3.79</v>
      </c>
      <c r="E1840" s="98">
        <v>45</v>
      </c>
      <c r="F1840" s="98" t="s">
        <v>92</v>
      </c>
    </row>
    <row r="1841" spans="1:6" x14ac:dyDescent="0.2">
      <c r="A1841" s="106">
        <v>43405</v>
      </c>
      <c r="B1841" s="100">
        <v>43344</v>
      </c>
      <c r="C1841" s="98" t="s">
        <v>33</v>
      </c>
      <c r="D1841" s="98">
        <v>-0.17</v>
      </c>
      <c r="E1841" s="98">
        <v>2.0299999999999998</v>
      </c>
      <c r="F1841" s="98" t="s">
        <v>92</v>
      </c>
    </row>
    <row r="1842" spans="1:6" x14ac:dyDescent="0.2">
      <c r="A1842" s="106">
        <v>43405</v>
      </c>
      <c r="B1842" s="100">
        <v>43221</v>
      </c>
      <c r="C1842" s="98" t="s">
        <v>168</v>
      </c>
      <c r="D1842" s="98">
        <v>0</v>
      </c>
      <c r="E1842" s="98">
        <v>867</v>
      </c>
      <c r="F1842" s="98" t="s">
        <v>92</v>
      </c>
    </row>
    <row r="1843" spans="1:6" x14ac:dyDescent="0.2">
      <c r="A1843" s="106">
        <v>43405</v>
      </c>
      <c r="B1843" s="100">
        <v>43221</v>
      </c>
      <c r="C1843" s="98" t="s">
        <v>185</v>
      </c>
      <c r="D1843" s="98">
        <v>38.479999999999997</v>
      </c>
      <c r="E1843" s="98">
        <v>867</v>
      </c>
      <c r="F1843" s="98" t="s">
        <v>92</v>
      </c>
    </row>
    <row r="1844" spans="1:6" x14ac:dyDescent="0.2">
      <c r="A1844" s="106">
        <v>43405</v>
      </c>
      <c r="B1844" s="100">
        <v>43221</v>
      </c>
      <c r="C1844" s="98" t="s">
        <v>186</v>
      </c>
      <c r="D1844" s="98">
        <v>1.73</v>
      </c>
      <c r="E1844" s="98">
        <v>39.11</v>
      </c>
      <c r="F1844" s="98" t="s">
        <v>92</v>
      </c>
    </row>
    <row r="1845" spans="1:6" x14ac:dyDescent="0.2">
      <c r="A1845" s="106">
        <v>43374</v>
      </c>
      <c r="B1845" s="100">
        <v>43344</v>
      </c>
      <c r="C1845" s="98" t="s">
        <v>34</v>
      </c>
      <c r="D1845" s="98">
        <v>-1905.26</v>
      </c>
      <c r="E1845" s="98">
        <v>22617</v>
      </c>
      <c r="F1845" s="98" t="s">
        <v>77</v>
      </c>
    </row>
    <row r="1846" spans="1:6" x14ac:dyDescent="0.2">
      <c r="A1846" s="106">
        <v>43374</v>
      </c>
      <c r="B1846" s="100">
        <v>43344</v>
      </c>
      <c r="C1846" s="98" t="s">
        <v>33</v>
      </c>
      <c r="D1846" s="98">
        <v>-85.91</v>
      </c>
      <c r="E1846" s="98">
        <v>1020.02</v>
      </c>
      <c r="F1846" s="98" t="s">
        <v>77</v>
      </c>
    </row>
    <row r="1847" spans="1:6" x14ac:dyDescent="0.2">
      <c r="A1847" s="106">
        <v>43374</v>
      </c>
      <c r="B1847" s="100">
        <v>43221</v>
      </c>
      <c r="C1847" s="98" t="s">
        <v>185</v>
      </c>
      <c r="D1847" s="98">
        <v>1672.95</v>
      </c>
      <c r="E1847" s="98">
        <v>37696.25</v>
      </c>
      <c r="F1847" s="98" t="s">
        <v>77</v>
      </c>
    </row>
    <row r="1848" spans="1:6" x14ac:dyDescent="0.2">
      <c r="A1848" s="106">
        <v>43374</v>
      </c>
      <c r="B1848" s="100">
        <v>43221</v>
      </c>
      <c r="C1848" s="98" t="s">
        <v>186</v>
      </c>
      <c r="D1848" s="98">
        <v>75.42</v>
      </c>
      <c r="E1848" s="98">
        <v>1700.1</v>
      </c>
      <c r="F1848" s="98" t="s">
        <v>77</v>
      </c>
    </row>
    <row r="1849" spans="1:6" x14ac:dyDescent="0.2">
      <c r="A1849" s="106">
        <v>43374</v>
      </c>
      <c r="B1849" s="100">
        <v>43221</v>
      </c>
      <c r="C1849" s="98" t="s">
        <v>168</v>
      </c>
      <c r="D1849" s="98">
        <v>0</v>
      </c>
      <c r="E1849" s="98">
        <v>37696.25</v>
      </c>
      <c r="F1849" s="98" t="s">
        <v>77</v>
      </c>
    </row>
    <row r="1850" spans="1:6" x14ac:dyDescent="0.2">
      <c r="A1850" s="106">
        <v>43374</v>
      </c>
      <c r="B1850" s="100">
        <v>43344</v>
      </c>
      <c r="C1850" s="98" t="s">
        <v>33</v>
      </c>
      <c r="D1850" s="98">
        <v>-29.46</v>
      </c>
      <c r="E1850" s="98">
        <v>349.61</v>
      </c>
      <c r="F1850" s="98" t="s">
        <v>84</v>
      </c>
    </row>
    <row r="1851" spans="1:6" x14ac:dyDescent="0.2">
      <c r="A1851" s="106">
        <v>43374</v>
      </c>
      <c r="B1851" s="100">
        <v>43221</v>
      </c>
      <c r="C1851" s="98" t="s">
        <v>168</v>
      </c>
      <c r="D1851" s="98">
        <v>0</v>
      </c>
      <c r="E1851" s="98">
        <v>12238.5</v>
      </c>
      <c r="F1851" s="98" t="s">
        <v>84</v>
      </c>
    </row>
    <row r="1852" spans="1:6" x14ac:dyDescent="0.2">
      <c r="A1852" s="106">
        <v>43374</v>
      </c>
      <c r="B1852" s="100">
        <v>43221</v>
      </c>
      <c r="C1852" s="98" t="s">
        <v>185</v>
      </c>
      <c r="D1852" s="98">
        <v>543.13</v>
      </c>
      <c r="E1852" s="98">
        <v>12238.5</v>
      </c>
      <c r="F1852" s="98" t="s">
        <v>84</v>
      </c>
    </row>
    <row r="1853" spans="1:6" x14ac:dyDescent="0.2">
      <c r="A1853" s="106">
        <v>43374</v>
      </c>
      <c r="B1853" s="100">
        <v>43374</v>
      </c>
      <c r="C1853" s="98" t="s">
        <v>34</v>
      </c>
      <c r="D1853" s="98">
        <v>-261.95999999999998</v>
      </c>
      <c r="E1853" s="98">
        <v>2936.4</v>
      </c>
      <c r="F1853" s="98" t="s">
        <v>84</v>
      </c>
    </row>
    <row r="1854" spans="1:6" x14ac:dyDescent="0.2">
      <c r="A1854" s="106">
        <v>43374</v>
      </c>
      <c r="B1854" s="100">
        <v>43374</v>
      </c>
      <c r="C1854" s="98" t="s">
        <v>33</v>
      </c>
      <c r="D1854" s="98">
        <v>-11.81</v>
      </c>
      <c r="E1854" s="98">
        <v>132.43</v>
      </c>
      <c r="F1854" s="98" t="s">
        <v>84</v>
      </c>
    </row>
    <row r="1855" spans="1:6" x14ac:dyDescent="0.2">
      <c r="A1855" s="106">
        <v>43374</v>
      </c>
      <c r="B1855" s="100">
        <v>43344</v>
      </c>
      <c r="C1855" s="98" t="s">
        <v>34</v>
      </c>
      <c r="D1855" s="98">
        <v>-427.35</v>
      </c>
      <c r="E1855" s="98">
        <v>5073</v>
      </c>
      <c r="F1855" s="98" t="s">
        <v>84</v>
      </c>
    </row>
    <row r="1856" spans="1:6" x14ac:dyDescent="0.2">
      <c r="A1856" s="106">
        <v>43374</v>
      </c>
      <c r="B1856" s="100">
        <v>43344</v>
      </c>
      <c r="C1856" s="98" t="s">
        <v>33</v>
      </c>
      <c r="D1856" s="98">
        <v>-19.27</v>
      </c>
      <c r="E1856" s="98">
        <v>228.79</v>
      </c>
      <c r="F1856" s="98" t="s">
        <v>84</v>
      </c>
    </row>
    <row r="1857" spans="1:6" x14ac:dyDescent="0.2">
      <c r="A1857" s="106">
        <v>43374</v>
      </c>
      <c r="B1857" s="100">
        <v>43221</v>
      </c>
      <c r="C1857" s="98" t="s">
        <v>168</v>
      </c>
      <c r="D1857" s="98">
        <v>0</v>
      </c>
      <c r="E1857" s="98">
        <v>8009.4</v>
      </c>
      <c r="F1857" s="98" t="s">
        <v>84</v>
      </c>
    </row>
    <row r="1858" spans="1:6" x14ac:dyDescent="0.2">
      <c r="A1858" s="106">
        <v>43374</v>
      </c>
      <c r="B1858" s="100">
        <v>43221</v>
      </c>
      <c r="C1858" s="98" t="s">
        <v>185</v>
      </c>
      <c r="D1858" s="98">
        <v>355.46</v>
      </c>
      <c r="E1858" s="98">
        <v>8009.4</v>
      </c>
      <c r="F1858" s="98" t="s">
        <v>84</v>
      </c>
    </row>
    <row r="1859" spans="1:6" x14ac:dyDescent="0.2">
      <c r="A1859" s="106">
        <v>43374</v>
      </c>
      <c r="B1859" s="100">
        <v>43221</v>
      </c>
      <c r="C1859" s="98" t="s">
        <v>186</v>
      </c>
      <c r="D1859" s="98">
        <v>16.03</v>
      </c>
      <c r="E1859" s="98">
        <v>361.22</v>
      </c>
      <c r="F1859" s="98" t="s">
        <v>84</v>
      </c>
    </row>
    <row r="1860" spans="1:6" x14ac:dyDescent="0.2">
      <c r="A1860" s="106">
        <v>43525</v>
      </c>
      <c r="B1860" s="100">
        <v>43435</v>
      </c>
      <c r="C1860" s="98" t="s">
        <v>34</v>
      </c>
      <c r="D1860" s="98">
        <v>-14.72</v>
      </c>
      <c r="E1860" s="98">
        <v>160</v>
      </c>
      <c r="F1860" s="98" t="s">
        <v>77</v>
      </c>
    </row>
    <row r="1861" spans="1:6" x14ac:dyDescent="0.2">
      <c r="A1861" s="106">
        <v>43525</v>
      </c>
      <c r="B1861" s="100">
        <v>43435</v>
      </c>
      <c r="C1861" s="98" t="s">
        <v>33</v>
      </c>
      <c r="D1861" s="98">
        <v>-0.49</v>
      </c>
      <c r="E1861" s="98">
        <v>5.33</v>
      </c>
      <c r="F1861" s="98" t="s">
        <v>77</v>
      </c>
    </row>
    <row r="1862" spans="1:6" x14ac:dyDescent="0.2">
      <c r="A1862" s="106">
        <v>43525</v>
      </c>
      <c r="B1862" s="100">
        <v>43221</v>
      </c>
      <c r="C1862" s="98" t="s">
        <v>185</v>
      </c>
      <c r="D1862" s="98">
        <v>7.1</v>
      </c>
      <c r="E1862" s="98">
        <v>160</v>
      </c>
      <c r="F1862" s="98" t="s">
        <v>77</v>
      </c>
    </row>
    <row r="1863" spans="1:6" x14ac:dyDescent="0.2">
      <c r="A1863" s="106">
        <v>43525</v>
      </c>
      <c r="B1863" s="100">
        <v>43221</v>
      </c>
      <c r="C1863" s="98" t="s">
        <v>186</v>
      </c>
      <c r="D1863" s="98">
        <v>0.24</v>
      </c>
      <c r="E1863" s="98">
        <v>5.33</v>
      </c>
      <c r="F1863" s="98" t="s">
        <v>77</v>
      </c>
    </row>
    <row r="1864" spans="1:6" x14ac:dyDescent="0.2">
      <c r="A1864" s="106">
        <v>43374</v>
      </c>
      <c r="B1864" s="100">
        <v>43374</v>
      </c>
      <c r="C1864" s="98" t="s">
        <v>34</v>
      </c>
      <c r="D1864" s="98">
        <v>-338.82</v>
      </c>
      <c r="E1864" s="98">
        <v>3798</v>
      </c>
      <c r="F1864" s="98" t="s">
        <v>97</v>
      </c>
    </row>
    <row r="1865" spans="1:6" x14ac:dyDescent="0.2">
      <c r="A1865" s="106">
        <v>43374</v>
      </c>
      <c r="B1865" s="100">
        <v>43374</v>
      </c>
      <c r="C1865" s="98" t="s">
        <v>33</v>
      </c>
      <c r="D1865" s="98">
        <v>-15.28</v>
      </c>
      <c r="E1865" s="98">
        <v>171.29</v>
      </c>
      <c r="F1865" s="98" t="s">
        <v>97</v>
      </c>
    </row>
    <row r="1866" spans="1:6" x14ac:dyDescent="0.2">
      <c r="A1866" s="106">
        <v>43374</v>
      </c>
      <c r="B1866" s="100">
        <v>43344</v>
      </c>
      <c r="C1866" s="98" t="s">
        <v>34</v>
      </c>
      <c r="D1866" s="98">
        <v>-552.61</v>
      </c>
      <c r="E1866" s="98">
        <v>6560</v>
      </c>
      <c r="F1866" s="98" t="s">
        <v>97</v>
      </c>
    </row>
    <row r="1867" spans="1:6" x14ac:dyDescent="0.2">
      <c r="A1867" s="106">
        <v>43374</v>
      </c>
      <c r="B1867" s="100">
        <v>43344</v>
      </c>
      <c r="C1867" s="98" t="s">
        <v>33</v>
      </c>
      <c r="D1867" s="98">
        <v>-24.92</v>
      </c>
      <c r="E1867" s="98">
        <v>295.86</v>
      </c>
      <c r="F1867" s="98" t="s">
        <v>97</v>
      </c>
    </row>
    <row r="1868" spans="1:6" x14ac:dyDescent="0.2">
      <c r="A1868" s="106">
        <v>43374</v>
      </c>
      <c r="B1868" s="100">
        <v>43221</v>
      </c>
      <c r="C1868" s="98" t="s">
        <v>185</v>
      </c>
      <c r="D1868" s="98">
        <v>459.69</v>
      </c>
      <c r="E1868" s="98">
        <v>10358</v>
      </c>
      <c r="F1868" s="98" t="s">
        <v>97</v>
      </c>
    </row>
    <row r="1869" spans="1:6" x14ac:dyDescent="0.2">
      <c r="A1869" s="106">
        <v>43374</v>
      </c>
      <c r="B1869" s="100">
        <v>43221</v>
      </c>
      <c r="C1869" s="98" t="s">
        <v>186</v>
      </c>
      <c r="D1869" s="98">
        <v>20.73</v>
      </c>
      <c r="E1869" s="98">
        <v>467.15</v>
      </c>
      <c r="F1869" s="98" t="s">
        <v>97</v>
      </c>
    </row>
    <row r="1870" spans="1:6" x14ac:dyDescent="0.2">
      <c r="A1870" s="106">
        <v>43374</v>
      </c>
      <c r="B1870" s="100">
        <v>43221</v>
      </c>
      <c r="C1870" s="98" t="s">
        <v>185</v>
      </c>
      <c r="D1870" s="98">
        <v>211.74</v>
      </c>
      <c r="E1870" s="98">
        <v>4771.1099999999997</v>
      </c>
      <c r="F1870" s="98" t="s">
        <v>97</v>
      </c>
    </row>
    <row r="1871" spans="1:6" x14ac:dyDescent="0.2">
      <c r="A1871" s="106">
        <v>43405</v>
      </c>
      <c r="B1871" s="100">
        <v>43221</v>
      </c>
      <c r="C1871" s="98" t="s">
        <v>186</v>
      </c>
      <c r="D1871" s="98">
        <v>509.15</v>
      </c>
      <c r="E1871" s="98">
        <v>11473.5</v>
      </c>
      <c r="F1871" s="98" t="s">
        <v>75</v>
      </c>
    </row>
    <row r="1872" spans="1:6" x14ac:dyDescent="0.2">
      <c r="A1872" s="106">
        <v>43405</v>
      </c>
      <c r="B1872" s="100">
        <v>43374</v>
      </c>
      <c r="C1872" s="98" t="s">
        <v>34</v>
      </c>
      <c r="D1872" s="98">
        <v>-41770.85</v>
      </c>
      <c r="E1872" s="98">
        <v>468230.47</v>
      </c>
      <c r="F1872" s="98" t="s">
        <v>73</v>
      </c>
    </row>
    <row r="1873" spans="1:6" x14ac:dyDescent="0.2">
      <c r="A1873" s="106">
        <v>43405</v>
      </c>
      <c r="B1873" s="100">
        <v>43374</v>
      </c>
      <c r="C1873" s="98" t="s">
        <v>33</v>
      </c>
      <c r="D1873" s="98">
        <v>-1883.85</v>
      </c>
      <c r="E1873" s="98">
        <v>21117.19</v>
      </c>
      <c r="F1873" s="98" t="s">
        <v>73</v>
      </c>
    </row>
    <row r="1874" spans="1:6" x14ac:dyDescent="0.2">
      <c r="A1874" s="106">
        <v>43405</v>
      </c>
      <c r="B1874" s="100">
        <v>43221</v>
      </c>
      <c r="C1874" s="98" t="s">
        <v>168</v>
      </c>
      <c r="D1874" s="98">
        <v>0</v>
      </c>
      <c r="E1874" s="98">
        <v>468686.06</v>
      </c>
      <c r="F1874" s="98" t="s">
        <v>73</v>
      </c>
    </row>
    <row r="1875" spans="1:6" x14ac:dyDescent="0.2">
      <c r="A1875" s="106">
        <v>43405</v>
      </c>
      <c r="B1875" s="100">
        <v>43221</v>
      </c>
      <c r="C1875" s="98" t="s">
        <v>185</v>
      </c>
      <c r="D1875" s="98">
        <v>20800.330000000002</v>
      </c>
      <c r="E1875" s="98">
        <v>468686.06</v>
      </c>
      <c r="F1875" s="98" t="s">
        <v>73</v>
      </c>
    </row>
    <row r="1876" spans="1:6" x14ac:dyDescent="0.2">
      <c r="A1876" s="106">
        <v>43405</v>
      </c>
      <c r="B1876" s="100">
        <v>43221</v>
      </c>
      <c r="C1876" s="98" t="s">
        <v>186</v>
      </c>
      <c r="D1876" s="98">
        <v>938</v>
      </c>
      <c r="E1876" s="98">
        <v>21137.74</v>
      </c>
      <c r="F1876" s="98" t="s">
        <v>73</v>
      </c>
    </row>
    <row r="1877" spans="1:6" x14ac:dyDescent="0.2">
      <c r="A1877" s="106">
        <v>43405</v>
      </c>
      <c r="B1877" s="100">
        <v>43374</v>
      </c>
      <c r="C1877" s="98" t="s">
        <v>34</v>
      </c>
      <c r="D1877" s="98">
        <v>-25341.41</v>
      </c>
      <c r="E1877" s="98">
        <v>284064.65000000002</v>
      </c>
      <c r="F1877" s="98" t="s">
        <v>76</v>
      </c>
    </row>
    <row r="1878" spans="1:6" x14ac:dyDescent="0.2">
      <c r="A1878" s="106">
        <v>43405</v>
      </c>
      <c r="B1878" s="100">
        <v>43374</v>
      </c>
      <c r="C1878" s="98" t="s">
        <v>33</v>
      </c>
      <c r="D1878" s="98">
        <v>-1142.8699999999999</v>
      </c>
      <c r="E1878" s="98">
        <v>12811.36</v>
      </c>
      <c r="F1878" s="98" t="s">
        <v>76</v>
      </c>
    </row>
    <row r="1879" spans="1:6" x14ac:dyDescent="0.2">
      <c r="A1879" s="106">
        <v>43405</v>
      </c>
      <c r="B1879" s="100">
        <v>43344</v>
      </c>
      <c r="C1879" s="98" t="s">
        <v>34</v>
      </c>
      <c r="D1879" s="98">
        <v>-1709.5</v>
      </c>
      <c r="E1879" s="98">
        <v>20294</v>
      </c>
      <c r="F1879" s="98" t="s">
        <v>76</v>
      </c>
    </row>
    <row r="1880" spans="1:6" x14ac:dyDescent="0.2">
      <c r="A1880" s="106">
        <v>43405</v>
      </c>
      <c r="B1880" s="100">
        <v>43344</v>
      </c>
      <c r="C1880" s="98" t="s">
        <v>33</v>
      </c>
      <c r="D1880" s="98">
        <v>-77.28</v>
      </c>
      <c r="E1880" s="98">
        <v>915.11</v>
      </c>
      <c r="F1880" s="98" t="s">
        <v>76</v>
      </c>
    </row>
    <row r="1881" spans="1:6" x14ac:dyDescent="0.2">
      <c r="A1881" s="106">
        <v>43405</v>
      </c>
      <c r="B1881" s="100">
        <v>43221</v>
      </c>
      <c r="C1881" s="98" t="s">
        <v>185</v>
      </c>
      <c r="D1881" s="98">
        <v>13507.48</v>
      </c>
      <c r="E1881" s="98">
        <v>304358.65000000002</v>
      </c>
      <c r="F1881" s="98" t="s">
        <v>76</v>
      </c>
    </row>
    <row r="1882" spans="1:6" x14ac:dyDescent="0.2">
      <c r="A1882" s="106">
        <v>43405</v>
      </c>
      <c r="B1882" s="100">
        <v>43221</v>
      </c>
      <c r="C1882" s="98" t="s">
        <v>186</v>
      </c>
      <c r="D1882" s="98">
        <v>609.16999999999996</v>
      </c>
      <c r="E1882" s="98">
        <v>13726.63</v>
      </c>
      <c r="F1882" s="98" t="s">
        <v>76</v>
      </c>
    </row>
    <row r="1883" spans="1:6" x14ac:dyDescent="0.2">
      <c r="A1883" s="106">
        <v>43405</v>
      </c>
      <c r="B1883" s="100">
        <v>43221</v>
      </c>
      <c r="C1883" s="98" t="s">
        <v>168</v>
      </c>
      <c r="D1883" s="98">
        <v>0</v>
      </c>
      <c r="E1883" s="98">
        <v>304358.65000000002</v>
      </c>
      <c r="F1883" s="98" t="s">
        <v>76</v>
      </c>
    </row>
    <row r="1884" spans="1:6" x14ac:dyDescent="0.2">
      <c r="A1884" s="106">
        <v>43405</v>
      </c>
      <c r="B1884" s="100">
        <v>43221</v>
      </c>
      <c r="C1884" s="98" t="s">
        <v>185</v>
      </c>
      <c r="D1884" s="98">
        <v>816.59</v>
      </c>
      <c r="E1884" s="98">
        <v>18400</v>
      </c>
      <c r="F1884" s="98" t="s">
        <v>96</v>
      </c>
    </row>
    <row r="1885" spans="1:6" x14ac:dyDescent="0.2">
      <c r="A1885" s="106">
        <v>43405</v>
      </c>
      <c r="B1885" s="100">
        <v>43221</v>
      </c>
      <c r="C1885" s="98" t="s">
        <v>186</v>
      </c>
      <c r="D1885" s="98">
        <v>36.83</v>
      </c>
      <c r="E1885" s="98">
        <v>829.84</v>
      </c>
      <c r="F1885" s="98" t="s">
        <v>96</v>
      </c>
    </row>
    <row r="1886" spans="1:6" x14ac:dyDescent="0.2">
      <c r="A1886" s="106">
        <v>43374</v>
      </c>
      <c r="B1886" s="100">
        <v>43374</v>
      </c>
      <c r="C1886" s="98" t="s">
        <v>34</v>
      </c>
      <c r="D1886" s="98">
        <v>-124.13</v>
      </c>
      <c r="E1886" s="98">
        <v>1391.41</v>
      </c>
      <c r="F1886" s="98" t="s">
        <v>98</v>
      </c>
    </row>
    <row r="1887" spans="1:6" x14ac:dyDescent="0.2">
      <c r="A1887" s="106">
        <v>43374</v>
      </c>
      <c r="B1887" s="100">
        <v>43374</v>
      </c>
      <c r="C1887" s="98" t="s">
        <v>33</v>
      </c>
      <c r="D1887" s="98">
        <v>-5.6</v>
      </c>
      <c r="E1887" s="98">
        <v>62.75</v>
      </c>
      <c r="F1887" s="98" t="s">
        <v>98</v>
      </c>
    </row>
    <row r="1888" spans="1:6" x14ac:dyDescent="0.2">
      <c r="A1888" s="106">
        <v>43374</v>
      </c>
      <c r="B1888" s="100">
        <v>43344</v>
      </c>
      <c r="C1888" s="98" t="s">
        <v>34</v>
      </c>
      <c r="D1888" s="98">
        <v>-202.34</v>
      </c>
      <c r="E1888" s="98">
        <v>2402</v>
      </c>
      <c r="F1888" s="98" t="s">
        <v>98</v>
      </c>
    </row>
    <row r="1889" spans="1:6" x14ac:dyDescent="0.2">
      <c r="A1889" s="106">
        <v>43374</v>
      </c>
      <c r="B1889" s="100">
        <v>43344</v>
      </c>
      <c r="C1889" s="98" t="s">
        <v>33</v>
      </c>
      <c r="D1889" s="98">
        <v>-9.1300000000000008</v>
      </c>
      <c r="E1889" s="98">
        <v>108.33</v>
      </c>
      <c r="F1889" s="98" t="s">
        <v>98</v>
      </c>
    </row>
    <row r="1890" spans="1:6" x14ac:dyDescent="0.2">
      <c r="A1890" s="106">
        <v>43374</v>
      </c>
      <c r="B1890" s="100">
        <v>43374</v>
      </c>
      <c r="C1890" s="98" t="s">
        <v>34</v>
      </c>
      <c r="D1890" s="98">
        <v>-243.96</v>
      </c>
      <c r="E1890" s="98">
        <v>2734.62</v>
      </c>
      <c r="F1890" s="98" t="s">
        <v>97</v>
      </c>
    </row>
    <row r="1891" spans="1:6" x14ac:dyDescent="0.2">
      <c r="A1891" s="106">
        <v>43374</v>
      </c>
      <c r="B1891" s="100">
        <v>43374</v>
      </c>
      <c r="C1891" s="98" t="s">
        <v>33</v>
      </c>
      <c r="D1891" s="98">
        <v>-11</v>
      </c>
      <c r="E1891" s="98">
        <v>123.33</v>
      </c>
      <c r="F1891" s="98" t="s">
        <v>97</v>
      </c>
    </row>
    <row r="1892" spans="1:6" x14ac:dyDescent="0.2">
      <c r="A1892" s="106">
        <v>43374</v>
      </c>
      <c r="B1892" s="100">
        <v>43344</v>
      </c>
      <c r="C1892" s="98" t="s">
        <v>34</v>
      </c>
      <c r="D1892" s="98">
        <v>-397.87</v>
      </c>
      <c r="E1892" s="98">
        <v>4723</v>
      </c>
      <c r="F1892" s="98" t="s">
        <v>97</v>
      </c>
    </row>
    <row r="1893" spans="1:6" x14ac:dyDescent="0.2">
      <c r="A1893" s="106">
        <v>43374</v>
      </c>
      <c r="B1893" s="100">
        <v>43344</v>
      </c>
      <c r="C1893" s="98" t="s">
        <v>33</v>
      </c>
      <c r="D1893" s="98">
        <v>-17.940000000000001</v>
      </c>
      <c r="E1893" s="98">
        <v>213.01</v>
      </c>
      <c r="F1893" s="98" t="s">
        <v>97</v>
      </c>
    </row>
    <row r="1894" spans="1:6" x14ac:dyDescent="0.2">
      <c r="A1894" s="106">
        <v>43374</v>
      </c>
      <c r="B1894" s="100">
        <v>43221</v>
      </c>
      <c r="C1894" s="98" t="s">
        <v>185</v>
      </c>
      <c r="D1894" s="98">
        <v>330.97</v>
      </c>
      <c r="E1894" s="98">
        <v>7457.62</v>
      </c>
      <c r="F1894" s="98" t="s">
        <v>97</v>
      </c>
    </row>
    <row r="1895" spans="1:6" x14ac:dyDescent="0.2">
      <c r="A1895" s="106">
        <v>43374</v>
      </c>
      <c r="B1895" s="100">
        <v>43221</v>
      </c>
      <c r="C1895" s="98" t="s">
        <v>186</v>
      </c>
      <c r="D1895" s="98">
        <v>14.93</v>
      </c>
      <c r="E1895" s="98">
        <v>336.34</v>
      </c>
      <c r="F1895" s="98" t="s">
        <v>97</v>
      </c>
    </row>
    <row r="1896" spans="1:6" x14ac:dyDescent="0.2">
      <c r="A1896" s="106">
        <v>43374</v>
      </c>
      <c r="B1896" s="100">
        <v>43374</v>
      </c>
      <c r="C1896" s="98" t="s">
        <v>34</v>
      </c>
      <c r="D1896" s="98">
        <v>-28.37</v>
      </c>
      <c r="E1896" s="98">
        <v>318</v>
      </c>
      <c r="F1896" s="98" t="s">
        <v>92</v>
      </c>
    </row>
    <row r="1897" spans="1:6" x14ac:dyDescent="0.2">
      <c r="A1897" s="106">
        <v>43374</v>
      </c>
      <c r="B1897" s="100">
        <v>43374</v>
      </c>
      <c r="C1897" s="98" t="s">
        <v>33</v>
      </c>
      <c r="D1897" s="98">
        <v>-1.28</v>
      </c>
      <c r="E1897" s="98">
        <v>14.35</v>
      </c>
      <c r="F1897" s="98" t="s">
        <v>92</v>
      </c>
    </row>
    <row r="1898" spans="1:6" x14ac:dyDescent="0.2">
      <c r="A1898" s="106">
        <v>43374</v>
      </c>
      <c r="B1898" s="100">
        <v>43344</v>
      </c>
      <c r="C1898" s="98" t="s">
        <v>34</v>
      </c>
      <c r="D1898" s="98">
        <v>-61.25</v>
      </c>
      <c r="E1898" s="98">
        <v>727</v>
      </c>
      <c r="F1898" s="98" t="s">
        <v>92</v>
      </c>
    </row>
    <row r="1899" spans="1:6" x14ac:dyDescent="0.2">
      <c r="A1899" s="106">
        <v>43374</v>
      </c>
      <c r="B1899" s="100">
        <v>43344</v>
      </c>
      <c r="C1899" s="98" t="s">
        <v>33</v>
      </c>
      <c r="D1899" s="98">
        <v>-2.76</v>
      </c>
      <c r="E1899" s="98">
        <v>32.79</v>
      </c>
      <c r="F1899" s="98" t="s">
        <v>92</v>
      </c>
    </row>
    <row r="1900" spans="1:6" x14ac:dyDescent="0.2">
      <c r="A1900" s="106">
        <v>43374</v>
      </c>
      <c r="B1900" s="100">
        <v>43374</v>
      </c>
      <c r="C1900" s="98" t="s">
        <v>36</v>
      </c>
      <c r="D1900" s="98">
        <v>-17.77</v>
      </c>
      <c r="E1900" s="98">
        <v>199.24</v>
      </c>
      <c r="F1900" s="98" t="s">
        <v>101</v>
      </c>
    </row>
    <row r="1901" spans="1:6" x14ac:dyDescent="0.2">
      <c r="A1901" s="106">
        <v>43374</v>
      </c>
      <c r="B1901" s="100">
        <v>43374</v>
      </c>
      <c r="C1901" s="98" t="s">
        <v>35</v>
      </c>
      <c r="D1901" s="98">
        <v>-0.79</v>
      </c>
      <c r="E1901" s="98">
        <v>8.98</v>
      </c>
      <c r="F1901" s="98" t="s">
        <v>101</v>
      </c>
    </row>
    <row r="1902" spans="1:6" x14ac:dyDescent="0.2">
      <c r="A1902" s="106">
        <v>43374</v>
      </c>
      <c r="B1902" s="100">
        <v>43374</v>
      </c>
      <c r="C1902" s="98" t="s">
        <v>36</v>
      </c>
      <c r="D1902" s="98">
        <v>-36.159999999999997</v>
      </c>
      <c r="E1902" s="98">
        <v>405.4</v>
      </c>
      <c r="F1902" s="98" t="s">
        <v>101</v>
      </c>
    </row>
    <row r="1903" spans="1:6" x14ac:dyDescent="0.2">
      <c r="A1903" s="106">
        <v>43374</v>
      </c>
      <c r="B1903" s="100">
        <v>43374</v>
      </c>
      <c r="C1903" s="98" t="s">
        <v>35</v>
      </c>
      <c r="D1903" s="98">
        <v>-1.63</v>
      </c>
      <c r="E1903" s="98">
        <v>18.3</v>
      </c>
      <c r="F1903" s="98" t="s">
        <v>101</v>
      </c>
    </row>
    <row r="1904" spans="1:6" x14ac:dyDescent="0.2">
      <c r="A1904" s="106">
        <v>43374</v>
      </c>
      <c r="B1904" s="100">
        <v>43344</v>
      </c>
      <c r="C1904" s="98" t="s">
        <v>36</v>
      </c>
      <c r="D1904" s="98">
        <v>-51.22</v>
      </c>
      <c r="E1904" s="98">
        <v>608</v>
      </c>
      <c r="F1904" s="98" t="s">
        <v>101</v>
      </c>
    </row>
    <row r="1905" spans="1:6" x14ac:dyDescent="0.2">
      <c r="A1905" s="106">
        <v>43374</v>
      </c>
      <c r="B1905" s="100">
        <v>43344</v>
      </c>
      <c r="C1905" s="98" t="s">
        <v>35</v>
      </c>
      <c r="D1905" s="98">
        <v>-2.31</v>
      </c>
      <c r="E1905" s="98">
        <v>27.44</v>
      </c>
      <c r="F1905" s="98" t="s">
        <v>101</v>
      </c>
    </row>
    <row r="1906" spans="1:6" x14ac:dyDescent="0.2">
      <c r="A1906" s="106">
        <v>43405</v>
      </c>
      <c r="B1906" s="100">
        <v>43221</v>
      </c>
      <c r="C1906" s="98" t="s">
        <v>185</v>
      </c>
      <c r="D1906" s="98">
        <v>56.1</v>
      </c>
      <c r="E1906" s="98">
        <v>1264</v>
      </c>
      <c r="F1906" s="98" t="s">
        <v>76</v>
      </c>
    </row>
    <row r="1907" spans="1:6" x14ac:dyDescent="0.2">
      <c r="A1907" s="106">
        <v>43405</v>
      </c>
      <c r="B1907" s="100">
        <v>43221</v>
      </c>
      <c r="C1907" s="98" t="s">
        <v>186</v>
      </c>
      <c r="D1907" s="98">
        <v>2.5299999999999998</v>
      </c>
      <c r="E1907" s="98">
        <v>57.01</v>
      </c>
      <c r="F1907" s="98" t="s">
        <v>76</v>
      </c>
    </row>
    <row r="1908" spans="1:6" x14ac:dyDescent="0.2">
      <c r="A1908" s="106">
        <v>43405</v>
      </c>
      <c r="B1908" s="100">
        <v>43221</v>
      </c>
      <c r="C1908" s="98" t="s">
        <v>168</v>
      </c>
      <c r="D1908" s="98">
        <v>0</v>
      </c>
      <c r="E1908" s="98">
        <v>1264</v>
      </c>
      <c r="F1908" s="98" t="s">
        <v>76</v>
      </c>
    </row>
    <row r="1909" spans="1:6" x14ac:dyDescent="0.2">
      <c r="A1909" s="106">
        <v>43405</v>
      </c>
      <c r="B1909" s="100">
        <v>43344</v>
      </c>
      <c r="C1909" s="98" t="s">
        <v>34</v>
      </c>
      <c r="D1909" s="98">
        <v>-0.42</v>
      </c>
      <c r="E1909" s="98">
        <v>5</v>
      </c>
      <c r="F1909" s="98" t="s">
        <v>76</v>
      </c>
    </row>
    <row r="1910" spans="1:6" x14ac:dyDescent="0.2">
      <c r="A1910" s="106">
        <v>43405</v>
      </c>
      <c r="B1910" s="100">
        <v>43344</v>
      </c>
      <c r="C1910" s="98" t="s">
        <v>33</v>
      </c>
      <c r="D1910" s="98">
        <v>-0.02</v>
      </c>
      <c r="E1910" s="98">
        <v>0.23</v>
      </c>
      <c r="F1910" s="98" t="s">
        <v>76</v>
      </c>
    </row>
    <row r="1911" spans="1:6" x14ac:dyDescent="0.2">
      <c r="A1911" s="106">
        <v>43405</v>
      </c>
      <c r="B1911" s="100">
        <v>43374</v>
      </c>
      <c r="C1911" s="98" t="s">
        <v>34</v>
      </c>
      <c r="D1911" s="98">
        <v>-22688.95</v>
      </c>
      <c r="E1911" s="98">
        <v>254331.72</v>
      </c>
      <c r="F1911" s="98" t="s">
        <v>75</v>
      </c>
    </row>
    <row r="1912" spans="1:6" x14ac:dyDescent="0.2">
      <c r="A1912" s="106">
        <v>43405</v>
      </c>
      <c r="B1912" s="100">
        <v>43374</v>
      </c>
      <c r="C1912" s="98" t="s">
        <v>33</v>
      </c>
      <c r="D1912" s="98">
        <v>-1023.25</v>
      </c>
      <c r="E1912" s="98">
        <v>11470.35</v>
      </c>
      <c r="F1912" s="98" t="s">
        <v>75</v>
      </c>
    </row>
    <row r="1913" spans="1:6" x14ac:dyDescent="0.2">
      <c r="A1913" s="106">
        <v>43405</v>
      </c>
      <c r="B1913" s="100">
        <v>43344</v>
      </c>
      <c r="C1913" s="98" t="s">
        <v>34</v>
      </c>
      <c r="D1913" s="98">
        <v>-5.56</v>
      </c>
      <c r="E1913" s="98">
        <v>66</v>
      </c>
      <c r="F1913" s="98" t="s">
        <v>75</v>
      </c>
    </row>
    <row r="1914" spans="1:6" x14ac:dyDescent="0.2">
      <c r="A1914" s="106">
        <v>43405</v>
      </c>
      <c r="B1914" s="100">
        <v>43344</v>
      </c>
      <c r="C1914" s="98" t="s">
        <v>33</v>
      </c>
      <c r="D1914" s="98">
        <v>-0.25</v>
      </c>
      <c r="E1914" s="98">
        <v>2.98</v>
      </c>
      <c r="F1914" s="98" t="s">
        <v>75</v>
      </c>
    </row>
    <row r="1915" spans="1:6" x14ac:dyDescent="0.2">
      <c r="A1915" s="106">
        <v>43405</v>
      </c>
      <c r="B1915" s="100">
        <v>43374</v>
      </c>
      <c r="C1915" s="98" t="s">
        <v>34</v>
      </c>
      <c r="D1915" s="98">
        <v>-8983.2099999999991</v>
      </c>
      <c r="E1915" s="98">
        <v>100697.23</v>
      </c>
      <c r="F1915" s="98" t="s">
        <v>77</v>
      </c>
    </row>
    <row r="1916" spans="1:6" x14ac:dyDescent="0.2">
      <c r="A1916" s="106">
        <v>43405</v>
      </c>
      <c r="B1916" s="100">
        <v>43374</v>
      </c>
      <c r="C1916" s="98" t="s">
        <v>33</v>
      </c>
      <c r="D1916" s="98">
        <v>-405.1</v>
      </c>
      <c r="E1916" s="98">
        <v>4541.3999999999996</v>
      </c>
      <c r="F1916" s="98" t="s">
        <v>77</v>
      </c>
    </row>
    <row r="1917" spans="1:6" x14ac:dyDescent="0.2">
      <c r="A1917" s="106">
        <v>43405</v>
      </c>
      <c r="B1917" s="100">
        <v>43344</v>
      </c>
      <c r="C1917" s="98" t="s">
        <v>34</v>
      </c>
      <c r="D1917" s="98">
        <v>-115.93</v>
      </c>
      <c r="E1917" s="98">
        <v>1376.23</v>
      </c>
      <c r="F1917" s="98" t="s">
        <v>77</v>
      </c>
    </row>
    <row r="1918" spans="1:6" x14ac:dyDescent="0.2">
      <c r="A1918" s="106">
        <v>43405</v>
      </c>
      <c r="B1918" s="100">
        <v>43344</v>
      </c>
      <c r="C1918" s="98" t="s">
        <v>33</v>
      </c>
      <c r="D1918" s="98">
        <v>-5.23</v>
      </c>
      <c r="E1918" s="98">
        <v>62.07</v>
      </c>
      <c r="F1918" s="98" t="s">
        <v>77</v>
      </c>
    </row>
    <row r="1919" spans="1:6" x14ac:dyDescent="0.2">
      <c r="A1919" s="106">
        <v>43405</v>
      </c>
      <c r="B1919" s="100">
        <v>43221</v>
      </c>
      <c r="C1919" s="98" t="s">
        <v>168</v>
      </c>
      <c r="D1919" s="98">
        <v>0</v>
      </c>
      <c r="E1919" s="98">
        <v>136956.37</v>
      </c>
      <c r="F1919" s="98" t="s">
        <v>77</v>
      </c>
    </row>
    <row r="1920" spans="1:6" x14ac:dyDescent="0.2">
      <c r="A1920" s="106">
        <v>43405</v>
      </c>
      <c r="B1920" s="100">
        <v>43221</v>
      </c>
      <c r="C1920" s="98" t="s">
        <v>185</v>
      </c>
      <c r="D1920" s="98">
        <v>6078.15</v>
      </c>
      <c r="E1920" s="98">
        <v>136956.37</v>
      </c>
      <c r="F1920" s="98" t="s">
        <v>77</v>
      </c>
    </row>
    <row r="1921" spans="1:6" x14ac:dyDescent="0.2">
      <c r="A1921" s="106">
        <v>43405</v>
      </c>
      <c r="B1921" s="100">
        <v>43221</v>
      </c>
      <c r="C1921" s="98" t="s">
        <v>186</v>
      </c>
      <c r="D1921" s="98">
        <v>274.12</v>
      </c>
      <c r="E1921" s="98">
        <v>6176.79</v>
      </c>
      <c r="F1921" s="98" t="s">
        <v>77</v>
      </c>
    </row>
    <row r="1922" spans="1:6" x14ac:dyDescent="0.2">
      <c r="A1922" s="106">
        <v>43374</v>
      </c>
      <c r="B1922" s="100">
        <v>43374</v>
      </c>
      <c r="C1922" s="98" t="s">
        <v>34</v>
      </c>
      <c r="D1922" s="98">
        <v>-604.79</v>
      </c>
      <c r="E1922" s="98">
        <v>6779.44</v>
      </c>
      <c r="F1922" s="98" t="s">
        <v>98</v>
      </c>
    </row>
    <row r="1923" spans="1:6" x14ac:dyDescent="0.2">
      <c r="A1923" s="106">
        <v>43374</v>
      </c>
      <c r="B1923" s="100">
        <v>43374</v>
      </c>
      <c r="C1923" s="98" t="s">
        <v>33</v>
      </c>
      <c r="D1923" s="98">
        <v>-27.28</v>
      </c>
      <c r="E1923" s="98">
        <v>305.75</v>
      </c>
      <c r="F1923" s="98" t="s">
        <v>98</v>
      </c>
    </row>
    <row r="1924" spans="1:6" x14ac:dyDescent="0.2">
      <c r="A1924" s="106">
        <v>43374</v>
      </c>
      <c r="B1924" s="100">
        <v>43344</v>
      </c>
      <c r="C1924" s="98" t="s">
        <v>34</v>
      </c>
      <c r="D1924" s="98">
        <v>-986.45</v>
      </c>
      <c r="E1924" s="98">
        <v>11710</v>
      </c>
      <c r="F1924" s="98" t="s">
        <v>98</v>
      </c>
    </row>
    <row r="1925" spans="1:6" x14ac:dyDescent="0.2">
      <c r="A1925" s="106">
        <v>43374</v>
      </c>
      <c r="B1925" s="100">
        <v>43344</v>
      </c>
      <c r="C1925" s="98" t="s">
        <v>33</v>
      </c>
      <c r="D1925" s="98">
        <v>-44.49</v>
      </c>
      <c r="E1925" s="98">
        <v>528.12</v>
      </c>
      <c r="F1925" s="98" t="s">
        <v>98</v>
      </c>
    </row>
    <row r="1926" spans="1:6" x14ac:dyDescent="0.2">
      <c r="A1926" s="106">
        <v>43374</v>
      </c>
      <c r="B1926" s="100">
        <v>43221</v>
      </c>
      <c r="C1926" s="98" t="s">
        <v>185</v>
      </c>
      <c r="D1926" s="98">
        <v>820.56</v>
      </c>
      <c r="E1926" s="98">
        <v>18489.439999999999</v>
      </c>
      <c r="F1926" s="98" t="s">
        <v>98</v>
      </c>
    </row>
    <row r="1927" spans="1:6" x14ac:dyDescent="0.2">
      <c r="A1927" s="106">
        <v>43374</v>
      </c>
      <c r="B1927" s="100">
        <v>43221</v>
      </c>
      <c r="C1927" s="98" t="s">
        <v>186</v>
      </c>
      <c r="D1927" s="98">
        <v>37.01</v>
      </c>
      <c r="E1927" s="98">
        <v>833.87</v>
      </c>
      <c r="F1927" s="98" t="s">
        <v>98</v>
      </c>
    </row>
    <row r="1928" spans="1:6" x14ac:dyDescent="0.2">
      <c r="A1928" s="106">
        <v>43374</v>
      </c>
      <c r="B1928" s="100">
        <v>43344</v>
      </c>
      <c r="C1928" s="98" t="s">
        <v>36</v>
      </c>
      <c r="D1928" s="98">
        <v>-25.18</v>
      </c>
      <c r="E1928" s="98">
        <v>299</v>
      </c>
      <c r="F1928" s="98" t="s">
        <v>101</v>
      </c>
    </row>
    <row r="1929" spans="1:6" x14ac:dyDescent="0.2">
      <c r="A1929" s="106">
        <v>43374</v>
      </c>
      <c r="B1929" s="100">
        <v>43344</v>
      </c>
      <c r="C1929" s="98" t="s">
        <v>35</v>
      </c>
      <c r="D1929" s="98">
        <v>-1.1499999999999999</v>
      </c>
      <c r="E1929" s="98">
        <v>13.49</v>
      </c>
      <c r="F1929" s="98" t="s">
        <v>101</v>
      </c>
    </row>
    <row r="1930" spans="1:6" x14ac:dyDescent="0.2">
      <c r="A1930" s="106">
        <v>43405</v>
      </c>
      <c r="B1930" s="100">
        <v>43221</v>
      </c>
      <c r="C1930" s="98" t="s">
        <v>185</v>
      </c>
      <c r="D1930" s="98">
        <v>22.14</v>
      </c>
      <c r="E1930" s="98">
        <v>499</v>
      </c>
      <c r="F1930" s="98" t="s">
        <v>92</v>
      </c>
    </row>
    <row r="1931" spans="1:6" x14ac:dyDescent="0.2">
      <c r="A1931" s="106">
        <v>43405</v>
      </c>
      <c r="B1931" s="100">
        <v>43221</v>
      </c>
      <c r="C1931" s="98" t="s">
        <v>186</v>
      </c>
      <c r="D1931" s="98">
        <v>1</v>
      </c>
      <c r="E1931" s="98">
        <v>22.5</v>
      </c>
      <c r="F1931" s="98" t="s">
        <v>92</v>
      </c>
    </row>
    <row r="1932" spans="1:6" x14ac:dyDescent="0.2">
      <c r="A1932" s="106">
        <v>43374</v>
      </c>
      <c r="B1932" s="100">
        <v>43374</v>
      </c>
      <c r="C1932" s="98" t="s">
        <v>34</v>
      </c>
      <c r="D1932" s="98">
        <v>-1345.23</v>
      </c>
      <c r="E1932" s="98">
        <v>15079.25</v>
      </c>
      <c r="F1932" s="98" t="s">
        <v>77</v>
      </c>
    </row>
    <row r="1933" spans="1:6" x14ac:dyDescent="0.2">
      <c r="A1933" s="106">
        <v>43374</v>
      </c>
      <c r="B1933" s="100">
        <v>43374</v>
      </c>
      <c r="C1933" s="98" t="s">
        <v>33</v>
      </c>
      <c r="D1933" s="98">
        <v>-60.66</v>
      </c>
      <c r="E1933" s="98">
        <v>680.09</v>
      </c>
      <c r="F1933" s="98" t="s">
        <v>77</v>
      </c>
    </row>
    <row r="1934" spans="1:6" x14ac:dyDescent="0.2">
      <c r="A1934" s="106">
        <v>43374</v>
      </c>
      <c r="B1934" s="100">
        <v>43374</v>
      </c>
      <c r="C1934" s="98" t="s">
        <v>34</v>
      </c>
      <c r="D1934" s="98">
        <v>-46.57</v>
      </c>
      <c r="E1934" s="98">
        <v>522</v>
      </c>
      <c r="F1934" s="98" t="s">
        <v>92</v>
      </c>
    </row>
    <row r="1935" spans="1:6" x14ac:dyDescent="0.2">
      <c r="A1935" s="106">
        <v>43374</v>
      </c>
      <c r="B1935" s="100">
        <v>43374</v>
      </c>
      <c r="C1935" s="98" t="s">
        <v>33</v>
      </c>
      <c r="D1935" s="98">
        <v>-2.1</v>
      </c>
      <c r="E1935" s="98">
        <v>23.54</v>
      </c>
      <c r="F1935" s="98" t="s">
        <v>92</v>
      </c>
    </row>
    <row r="1936" spans="1:6" x14ac:dyDescent="0.2">
      <c r="A1936" s="106">
        <v>43374</v>
      </c>
      <c r="B1936" s="100">
        <v>43374</v>
      </c>
      <c r="C1936" s="98" t="s">
        <v>36</v>
      </c>
      <c r="D1936" s="98">
        <v>-1.54</v>
      </c>
      <c r="E1936" s="98">
        <v>17.2</v>
      </c>
      <c r="F1936" s="98" t="s">
        <v>101</v>
      </c>
    </row>
    <row r="1937" spans="1:6" x14ac:dyDescent="0.2">
      <c r="A1937" s="106">
        <v>43374</v>
      </c>
      <c r="B1937" s="100">
        <v>43374</v>
      </c>
      <c r="C1937" s="98" t="s">
        <v>35</v>
      </c>
      <c r="D1937" s="98">
        <v>-0.06</v>
      </c>
      <c r="E1937" s="98">
        <v>0.78</v>
      </c>
      <c r="F1937" s="98" t="s">
        <v>101</v>
      </c>
    </row>
    <row r="1938" spans="1:6" x14ac:dyDescent="0.2">
      <c r="A1938" s="106">
        <v>43374</v>
      </c>
      <c r="B1938" s="100">
        <v>43344</v>
      </c>
      <c r="C1938" s="98" t="s">
        <v>36</v>
      </c>
      <c r="D1938" s="98">
        <v>-2.2000000000000002</v>
      </c>
      <c r="E1938" s="98">
        <v>26</v>
      </c>
      <c r="F1938" s="98" t="s">
        <v>101</v>
      </c>
    </row>
    <row r="1939" spans="1:6" x14ac:dyDescent="0.2">
      <c r="A1939" s="106">
        <v>43374</v>
      </c>
      <c r="B1939" s="100">
        <v>43344</v>
      </c>
      <c r="C1939" s="98" t="s">
        <v>35</v>
      </c>
      <c r="D1939" s="98">
        <v>-0.1</v>
      </c>
      <c r="E1939" s="98">
        <v>1.18</v>
      </c>
      <c r="F1939" s="98" t="s">
        <v>101</v>
      </c>
    </row>
    <row r="1940" spans="1:6" x14ac:dyDescent="0.2">
      <c r="A1940" s="106">
        <v>43282</v>
      </c>
      <c r="B1940" s="100">
        <v>43282</v>
      </c>
      <c r="C1940" s="98" t="s">
        <v>35</v>
      </c>
      <c r="D1940" s="98">
        <v>-0.43</v>
      </c>
      <c r="E1940" s="98">
        <v>4.9800000000000004</v>
      </c>
      <c r="F1940" s="98" t="s">
        <v>101</v>
      </c>
    </row>
    <row r="1941" spans="1:6" x14ac:dyDescent="0.2">
      <c r="A1941" s="106">
        <v>43282</v>
      </c>
      <c r="B1941" s="100">
        <v>43252</v>
      </c>
      <c r="C1941" s="98" t="s">
        <v>36</v>
      </c>
      <c r="D1941" s="98">
        <v>-25.6</v>
      </c>
      <c r="E1941" s="98">
        <v>192</v>
      </c>
      <c r="F1941" s="98" t="s">
        <v>101</v>
      </c>
    </row>
    <row r="1942" spans="1:6" x14ac:dyDescent="0.2">
      <c r="A1942" s="106">
        <v>43282</v>
      </c>
      <c r="B1942" s="100">
        <v>43252</v>
      </c>
      <c r="C1942" s="98" t="s">
        <v>35</v>
      </c>
      <c r="D1942" s="98">
        <v>-1.1499999999999999</v>
      </c>
      <c r="E1942" s="98">
        <v>8.65</v>
      </c>
      <c r="F1942" s="98" t="s">
        <v>101</v>
      </c>
    </row>
    <row r="1943" spans="1:6" x14ac:dyDescent="0.2">
      <c r="A1943" s="106">
        <v>43282</v>
      </c>
      <c r="B1943" s="100">
        <v>43282</v>
      </c>
      <c r="C1943" s="98" t="s">
        <v>33</v>
      </c>
      <c r="D1943" s="98">
        <v>-3.15</v>
      </c>
      <c r="E1943" s="98">
        <v>37.159999999999997</v>
      </c>
      <c r="F1943" s="98" t="s">
        <v>92</v>
      </c>
    </row>
    <row r="1944" spans="1:6" x14ac:dyDescent="0.2">
      <c r="A1944" s="106">
        <v>43282</v>
      </c>
      <c r="B1944" s="100">
        <v>43282</v>
      </c>
      <c r="C1944" s="98" t="s">
        <v>33</v>
      </c>
      <c r="D1944" s="98">
        <v>-162.37</v>
      </c>
      <c r="E1944" s="98">
        <v>1909.61</v>
      </c>
      <c r="F1944" s="98" t="s">
        <v>77</v>
      </c>
    </row>
    <row r="1945" spans="1:6" x14ac:dyDescent="0.2">
      <c r="A1945" s="106">
        <v>43282</v>
      </c>
      <c r="B1945" s="100">
        <v>43282</v>
      </c>
      <c r="C1945" s="98" t="s">
        <v>34</v>
      </c>
      <c r="D1945" s="98">
        <v>-3599.86</v>
      </c>
      <c r="E1945" s="98">
        <v>42341.45</v>
      </c>
      <c r="F1945" s="98" t="s">
        <v>77</v>
      </c>
    </row>
    <row r="1946" spans="1:6" x14ac:dyDescent="0.2">
      <c r="A1946" s="106">
        <v>43282</v>
      </c>
      <c r="B1946" s="100">
        <v>43252</v>
      </c>
      <c r="C1946" s="98" t="s">
        <v>34</v>
      </c>
      <c r="D1946" s="98">
        <v>-9606.35</v>
      </c>
      <c r="E1946" s="98">
        <v>72033</v>
      </c>
      <c r="F1946" s="98" t="s">
        <v>77</v>
      </c>
    </row>
    <row r="1947" spans="1:6" x14ac:dyDescent="0.2">
      <c r="A1947" s="106">
        <v>43282</v>
      </c>
      <c r="B1947" s="100">
        <v>43252</v>
      </c>
      <c r="C1947" s="98" t="s">
        <v>33</v>
      </c>
      <c r="D1947" s="98">
        <v>-433.28</v>
      </c>
      <c r="E1947" s="98">
        <v>3248.68</v>
      </c>
      <c r="F1947" s="98" t="s">
        <v>77</v>
      </c>
    </row>
    <row r="1948" spans="1:6" x14ac:dyDescent="0.2">
      <c r="A1948" s="106">
        <v>43282</v>
      </c>
      <c r="B1948" s="100">
        <v>43221</v>
      </c>
      <c r="C1948" s="98" t="s">
        <v>168</v>
      </c>
      <c r="D1948" s="98">
        <v>0</v>
      </c>
      <c r="E1948" s="98">
        <v>114374.45</v>
      </c>
      <c r="F1948" s="98" t="s">
        <v>77</v>
      </c>
    </row>
    <row r="1949" spans="1:6" x14ac:dyDescent="0.2">
      <c r="A1949" s="106">
        <v>43282</v>
      </c>
      <c r="B1949" s="100">
        <v>43282</v>
      </c>
      <c r="C1949" s="98" t="s">
        <v>34</v>
      </c>
      <c r="D1949" s="98">
        <v>-15.45</v>
      </c>
      <c r="E1949" s="98">
        <v>181.74</v>
      </c>
      <c r="F1949" s="98" t="s">
        <v>84</v>
      </c>
    </row>
    <row r="1950" spans="1:6" x14ac:dyDescent="0.2">
      <c r="A1950" s="106">
        <v>43282</v>
      </c>
      <c r="B1950" s="100">
        <v>43282</v>
      </c>
      <c r="C1950" s="98" t="s">
        <v>33</v>
      </c>
      <c r="D1950" s="98">
        <v>-0.7</v>
      </c>
      <c r="E1950" s="98">
        <v>8.1999999999999993</v>
      </c>
      <c r="F1950" s="98" t="s">
        <v>84</v>
      </c>
    </row>
    <row r="1951" spans="1:6" x14ac:dyDescent="0.2">
      <c r="A1951" s="106">
        <v>43282</v>
      </c>
      <c r="B1951" s="100">
        <v>43252</v>
      </c>
      <c r="C1951" s="98" t="s">
        <v>34</v>
      </c>
      <c r="D1951" s="98">
        <v>-42.01</v>
      </c>
      <c r="E1951" s="98">
        <v>315</v>
      </c>
      <c r="F1951" s="98" t="s">
        <v>84</v>
      </c>
    </row>
    <row r="1952" spans="1:6" x14ac:dyDescent="0.2">
      <c r="A1952" s="106">
        <v>43282</v>
      </c>
      <c r="B1952" s="100">
        <v>43252</v>
      </c>
      <c r="C1952" s="98" t="s">
        <v>33</v>
      </c>
      <c r="D1952" s="98">
        <v>-1.89</v>
      </c>
      <c r="E1952" s="98">
        <v>14.21</v>
      </c>
      <c r="F1952" s="98" t="s">
        <v>84</v>
      </c>
    </row>
    <row r="1953" spans="1:6" x14ac:dyDescent="0.2">
      <c r="A1953" s="106">
        <v>43282</v>
      </c>
      <c r="B1953" s="100">
        <v>43221</v>
      </c>
      <c r="C1953" s="98" t="s">
        <v>168</v>
      </c>
      <c r="D1953" s="98">
        <v>0</v>
      </c>
      <c r="E1953" s="98">
        <v>496.74</v>
      </c>
      <c r="F1953" s="98" t="s">
        <v>84</v>
      </c>
    </row>
    <row r="1954" spans="1:6" x14ac:dyDescent="0.2">
      <c r="A1954" s="106">
        <v>43282</v>
      </c>
      <c r="B1954" s="100">
        <v>43282</v>
      </c>
      <c r="C1954" s="98" t="s">
        <v>36</v>
      </c>
      <c r="D1954" s="98">
        <v>-1.43</v>
      </c>
      <c r="E1954" s="98">
        <v>16.8</v>
      </c>
      <c r="F1954" s="98" t="s">
        <v>101</v>
      </c>
    </row>
    <row r="1955" spans="1:6" x14ac:dyDescent="0.2">
      <c r="A1955" s="106">
        <v>43282</v>
      </c>
      <c r="B1955" s="100">
        <v>43282</v>
      </c>
      <c r="C1955" s="98" t="s">
        <v>35</v>
      </c>
      <c r="D1955" s="98">
        <v>-0.06</v>
      </c>
      <c r="E1955" s="98">
        <v>0.76</v>
      </c>
      <c r="F1955" s="98" t="s">
        <v>101</v>
      </c>
    </row>
    <row r="1956" spans="1:6" x14ac:dyDescent="0.2">
      <c r="A1956" s="106">
        <v>43282</v>
      </c>
      <c r="B1956" s="100">
        <v>43252</v>
      </c>
      <c r="C1956" s="98" t="s">
        <v>36</v>
      </c>
      <c r="D1956" s="98">
        <v>-4</v>
      </c>
      <c r="E1956" s="98">
        <v>30</v>
      </c>
      <c r="F1956" s="98" t="s">
        <v>101</v>
      </c>
    </row>
    <row r="1957" spans="1:6" x14ac:dyDescent="0.2">
      <c r="A1957" s="106">
        <v>43282</v>
      </c>
      <c r="B1957" s="100">
        <v>43252</v>
      </c>
      <c r="C1957" s="98" t="s">
        <v>35</v>
      </c>
      <c r="D1957" s="98">
        <v>-0.18</v>
      </c>
      <c r="E1957" s="98">
        <v>1.35</v>
      </c>
      <c r="F1957" s="98" t="s">
        <v>101</v>
      </c>
    </row>
    <row r="1958" spans="1:6" x14ac:dyDescent="0.2">
      <c r="A1958" s="106">
        <v>43344</v>
      </c>
      <c r="B1958" s="100">
        <v>43344</v>
      </c>
      <c r="C1958" s="98" t="s">
        <v>34</v>
      </c>
      <c r="D1958" s="98">
        <v>-0.02</v>
      </c>
      <c r="E1958" s="98">
        <v>0.24</v>
      </c>
      <c r="F1958" s="98" t="s">
        <v>98</v>
      </c>
    </row>
    <row r="1959" spans="1:6" x14ac:dyDescent="0.2">
      <c r="A1959" s="106">
        <v>43344</v>
      </c>
      <c r="B1959" s="100">
        <v>43344</v>
      </c>
      <c r="C1959" s="98" t="s">
        <v>33</v>
      </c>
      <c r="D1959" s="98">
        <v>0</v>
      </c>
      <c r="E1959" s="98">
        <v>0.01</v>
      </c>
      <c r="F1959" s="98" t="s">
        <v>98</v>
      </c>
    </row>
    <row r="1960" spans="1:6" x14ac:dyDescent="0.2">
      <c r="A1960" s="106">
        <v>43344</v>
      </c>
      <c r="B1960" s="100">
        <v>43221</v>
      </c>
      <c r="C1960" s="98" t="s">
        <v>185</v>
      </c>
      <c r="D1960" s="98">
        <v>701.45</v>
      </c>
      <c r="E1960" s="98">
        <v>15805.56</v>
      </c>
      <c r="F1960" s="98" t="s">
        <v>98</v>
      </c>
    </row>
    <row r="1961" spans="1:6" x14ac:dyDescent="0.2">
      <c r="A1961" s="106">
        <v>43344</v>
      </c>
      <c r="B1961" s="100">
        <v>43221</v>
      </c>
      <c r="C1961" s="98" t="s">
        <v>186</v>
      </c>
      <c r="D1961" s="98">
        <v>24.34</v>
      </c>
      <c r="E1961" s="98">
        <v>548.45000000000005</v>
      </c>
      <c r="F1961" s="98" t="s">
        <v>98</v>
      </c>
    </row>
    <row r="1962" spans="1:6" x14ac:dyDescent="0.2">
      <c r="A1962" s="106">
        <v>43374</v>
      </c>
      <c r="B1962" s="100">
        <v>43374</v>
      </c>
      <c r="C1962" s="98" t="s">
        <v>33</v>
      </c>
      <c r="D1962" s="98">
        <v>-9.2799999999999994</v>
      </c>
      <c r="E1962" s="98">
        <v>103.73</v>
      </c>
      <c r="F1962" s="98" t="s">
        <v>93</v>
      </c>
    </row>
    <row r="1963" spans="1:6" x14ac:dyDescent="0.2">
      <c r="A1963" s="106">
        <v>43374</v>
      </c>
      <c r="B1963" s="100">
        <v>43374</v>
      </c>
      <c r="C1963" s="98" t="s">
        <v>34</v>
      </c>
      <c r="D1963" s="98">
        <v>-205.19</v>
      </c>
      <c r="E1963" s="98">
        <v>2300</v>
      </c>
      <c r="F1963" s="98" t="s">
        <v>93</v>
      </c>
    </row>
    <row r="1964" spans="1:6" x14ac:dyDescent="0.2">
      <c r="A1964" s="106">
        <v>43374</v>
      </c>
      <c r="B1964" s="100">
        <v>43344</v>
      </c>
      <c r="C1964" s="98" t="s">
        <v>34</v>
      </c>
      <c r="D1964" s="98">
        <v>-334.87</v>
      </c>
      <c r="E1964" s="98">
        <v>3975</v>
      </c>
      <c r="F1964" s="98" t="s">
        <v>93</v>
      </c>
    </row>
    <row r="1965" spans="1:6" x14ac:dyDescent="0.2">
      <c r="A1965" s="106">
        <v>43374</v>
      </c>
      <c r="B1965" s="100">
        <v>43344</v>
      </c>
      <c r="C1965" s="98" t="s">
        <v>33</v>
      </c>
      <c r="D1965" s="98">
        <v>-15.11</v>
      </c>
      <c r="E1965" s="98">
        <v>179.28</v>
      </c>
      <c r="F1965" s="98" t="s">
        <v>93</v>
      </c>
    </row>
    <row r="1966" spans="1:6" x14ac:dyDescent="0.2">
      <c r="A1966" s="106">
        <v>43374</v>
      </c>
      <c r="B1966" s="100">
        <v>43221</v>
      </c>
      <c r="C1966" s="98" t="s">
        <v>168</v>
      </c>
      <c r="D1966" s="98">
        <v>0</v>
      </c>
      <c r="E1966" s="98">
        <v>6275</v>
      </c>
      <c r="F1966" s="98" t="s">
        <v>93</v>
      </c>
    </row>
    <row r="1967" spans="1:6" x14ac:dyDescent="0.2">
      <c r="A1967" s="106">
        <v>43405</v>
      </c>
      <c r="B1967" s="100">
        <v>43221</v>
      </c>
      <c r="C1967" s="98" t="s">
        <v>168</v>
      </c>
      <c r="D1967" s="98">
        <v>0</v>
      </c>
      <c r="E1967" s="98">
        <v>412297.46</v>
      </c>
      <c r="F1967" s="98" t="s">
        <v>76</v>
      </c>
    </row>
    <row r="1968" spans="1:6" x14ac:dyDescent="0.2">
      <c r="A1968" s="106">
        <v>43344</v>
      </c>
      <c r="B1968" s="100">
        <v>43344</v>
      </c>
      <c r="C1968" s="98" t="s">
        <v>36</v>
      </c>
      <c r="D1968" s="98">
        <v>-3.83</v>
      </c>
      <c r="E1968" s="98">
        <v>45.48</v>
      </c>
      <c r="F1968" s="98" t="s">
        <v>101</v>
      </c>
    </row>
    <row r="1969" spans="1:6" x14ac:dyDescent="0.2">
      <c r="A1969" s="106">
        <v>43344</v>
      </c>
      <c r="B1969" s="100">
        <v>43344</v>
      </c>
      <c r="C1969" s="98" t="s">
        <v>35</v>
      </c>
      <c r="D1969" s="98">
        <v>-0.18</v>
      </c>
      <c r="E1969" s="98">
        <v>2.0499999999999998</v>
      </c>
      <c r="F1969" s="98" t="s">
        <v>101</v>
      </c>
    </row>
    <row r="1970" spans="1:6" x14ac:dyDescent="0.2">
      <c r="A1970" s="106">
        <v>43344</v>
      </c>
      <c r="B1970" s="100">
        <v>43313</v>
      </c>
      <c r="C1970" s="98" t="s">
        <v>36</v>
      </c>
      <c r="D1970" s="98">
        <v>-6.31</v>
      </c>
      <c r="E1970" s="98">
        <v>81</v>
      </c>
      <c r="F1970" s="98" t="s">
        <v>101</v>
      </c>
    </row>
    <row r="1971" spans="1:6" x14ac:dyDescent="0.2">
      <c r="A1971" s="106">
        <v>43344</v>
      </c>
      <c r="B1971" s="100">
        <v>43313</v>
      </c>
      <c r="C1971" s="98" t="s">
        <v>35</v>
      </c>
      <c r="D1971" s="98">
        <v>-0.28999999999999998</v>
      </c>
      <c r="E1971" s="98">
        <v>3.65</v>
      </c>
      <c r="F1971" s="98" t="s">
        <v>101</v>
      </c>
    </row>
    <row r="1972" spans="1:6" x14ac:dyDescent="0.2">
      <c r="A1972" s="106">
        <v>43678</v>
      </c>
      <c r="B1972" s="100">
        <v>43221</v>
      </c>
      <c r="C1972" s="98" t="s">
        <v>34</v>
      </c>
      <c r="D1972" s="98">
        <v>12.3</v>
      </c>
      <c r="E1972" s="98">
        <v>-130.97999999999999</v>
      </c>
      <c r="F1972" s="98" t="s">
        <v>76</v>
      </c>
    </row>
    <row r="1973" spans="1:6" x14ac:dyDescent="0.2">
      <c r="A1973" s="106">
        <v>43678</v>
      </c>
      <c r="B1973" s="100">
        <v>43221</v>
      </c>
      <c r="C1973" s="98" t="s">
        <v>33</v>
      </c>
      <c r="D1973" s="98">
        <v>0.56000000000000005</v>
      </c>
      <c r="E1973" s="98">
        <v>-5.91</v>
      </c>
      <c r="F1973" s="98" t="s">
        <v>76</v>
      </c>
    </row>
    <row r="1974" spans="1:6" x14ac:dyDescent="0.2">
      <c r="A1974" s="106">
        <v>43678</v>
      </c>
      <c r="B1974" s="100">
        <v>43191</v>
      </c>
      <c r="C1974" s="98" t="s">
        <v>34</v>
      </c>
      <c r="D1974" s="98">
        <v>6.76</v>
      </c>
      <c r="E1974" s="98">
        <v>-68.97</v>
      </c>
      <c r="F1974" s="98" t="s">
        <v>76</v>
      </c>
    </row>
    <row r="1975" spans="1:6" x14ac:dyDescent="0.2">
      <c r="A1975" s="106">
        <v>43678</v>
      </c>
      <c r="B1975" s="100">
        <v>43191</v>
      </c>
      <c r="C1975" s="98" t="s">
        <v>33</v>
      </c>
      <c r="D1975" s="98">
        <v>0.3</v>
      </c>
      <c r="E1975" s="98">
        <v>-3.12</v>
      </c>
      <c r="F1975" s="98" t="s">
        <v>76</v>
      </c>
    </row>
    <row r="1976" spans="1:6" x14ac:dyDescent="0.2">
      <c r="A1976" s="106">
        <v>43678</v>
      </c>
      <c r="B1976" s="100">
        <v>43101</v>
      </c>
      <c r="C1976" s="98" t="s">
        <v>185</v>
      </c>
      <c r="D1976" s="98">
        <v>-3.25</v>
      </c>
      <c r="E1976" s="98">
        <v>-98.97</v>
      </c>
      <c r="F1976" s="98" t="s">
        <v>76</v>
      </c>
    </row>
    <row r="1977" spans="1:6" x14ac:dyDescent="0.2">
      <c r="A1977" s="106">
        <v>43678</v>
      </c>
      <c r="B1977" s="100">
        <v>43101</v>
      </c>
      <c r="C1977" s="98" t="s">
        <v>186</v>
      </c>
      <c r="D1977" s="98">
        <v>-0.14000000000000001</v>
      </c>
      <c r="E1977" s="98">
        <v>-4.46</v>
      </c>
      <c r="F1977" s="98" t="s">
        <v>76</v>
      </c>
    </row>
    <row r="1978" spans="1:6" x14ac:dyDescent="0.2">
      <c r="A1978" s="106">
        <v>43678</v>
      </c>
      <c r="B1978" s="100">
        <v>43101</v>
      </c>
      <c r="C1978" s="98" t="s">
        <v>168</v>
      </c>
      <c r="D1978" s="98">
        <v>0.73</v>
      </c>
      <c r="E1978" s="98">
        <v>-98.97</v>
      </c>
      <c r="F1978" s="98" t="s">
        <v>76</v>
      </c>
    </row>
    <row r="1979" spans="1:6" x14ac:dyDescent="0.2">
      <c r="A1979" s="106">
        <v>43405</v>
      </c>
      <c r="B1979" s="100">
        <v>43405</v>
      </c>
      <c r="C1979" s="98" t="s">
        <v>34</v>
      </c>
      <c r="D1979" s="98">
        <v>-6505.76</v>
      </c>
      <c r="E1979" s="98">
        <v>53172.49</v>
      </c>
      <c r="F1979" s="98" t="s">
        <v>76</v>
      </c>
    </row>
    <row r="1980" spans="1:6" x14ac:dyDescent="0.2">
      <c r="A1980" s="106">
        <v>43405</v>
      </c>
      <c r="B1980" s="100">
        <v>43405</v>
      </c>
      <c r="C1980" s="98" t="s">
        <v>33</v>
      </c>
      <c r="D1980" s="98">
        <v>-293.38</v>
      </c>
      <c r="E1980" s="98">
        <v>2398.09</v>
      </c>
      <c r="F1980" s="98" t="s">
        <v>76</v>
      </c>
    </row>
    <row r="1981" spans="1:6" x14ac:dyDescent="0.2">
      <c r="A1981" s="106">
        <v>43405</v>
      </c>
      <c r="B1981" s="100">
        <v>43405</v>
      </c>
      <c r="C1981" s="98" t="s">
        <v>34</v>
      </c>
      <c r="D1981" s="98">
        <v>-7.83</v>
      </c>
      <c r="E1981" s="98">
        <v>64.010000000000005</v>
      </c>
      <c r="F1981" s="98" t="s">
        <v>76</v>
      </c>
    </row>
    <row r="1982" spans="1:6" x14ac:dyDescent="0.2">
      <c r="A1982" s="106">
        <v>43405</v>
      </c>
      <c r="B1982" s="100">
        <v>43405</v>
      </c>
      <c r="C1982" s="98" t="s">
        <v>33</v>
      </c>
      <c r="D1982" s="98">
        <v>-0.35</v>
      </c>
      <c r="E1982" s="98">
        <v>2.89</v>
      </c>
      <c r="F1982" s="98" t="s">
        <v>76</v>
      </c>
    </row>
    <row r="1983" spans="1:6" x14ac:dyDescent="0.2">
      <c r="A1983" s="106">
        <v>43405</v>
      </c>
      <c r="B1983" s="100">
        <v>43405</v>
      </c>
      <c r="C1983" s="98" t="s">
        <v>34</v>
      </c>
      <c r="D1983" s="98">
        <v>-22545.01</v>
      </c>
      <c r="E1983" s="98">
        <v>184266.23999999999</v>
      </c>
      <c r="F1983" s="98" t="s">
        <v>76</v>
      </c>
    </row>
    <row r="1984" spans="1:6" x14ac:dyDescent="0.2">
      <c r="A1984" s="106">
        <v>43405</v>
      </c>
      <c r="B1984" s="100">
        <v>43405</v>
      </c>
      <c r="C1984" s="98" t="s">
        <v>33</v>
      </c>
      <c r="D1984" s="98">
        <v>-1016.79</v>
      </c>
      <c r="E1984" s="98">
        <v>8310.36</v>
      </c>
      <c r="F1984" s="98" t="s">
        <v>76</v>
      </c>
    </row>
    <row r="1985" spans="1:6" x14ac:dyDescent="0.2">
      <c r="A1985" s="106">
        <v>43405</v>
      </c>
      <c r="B1985" s="100">
        <v>43405</v>
      </c>
      <c r="C1985" s="98" t="s">
        <v>34</v>
      </c>
      <c r="D1985" s="98">
        <v>-13540.37</v>
      </c>
      <c r="E1985" s="98">
        <v>110667.89</v>
      </c>
      <c r="F1985" s="98" t="s">
        <v>76</v>
      </c>
    </row>
    <row r="1986" spans="1:6" x14ac:dyDescent="0.2">
      <c r="A1986" s="106">
        <v>43405</v>
      </c>
      <c r="B1986" s="100">
        <v>43405</v>
      </c>
      <c r="C1986" s="98" t="s">
        <v>33</v>
      </c>
      <c r="D1986" s="98">
        <v>-610.59</v>
      </c>
      <c r="E1986" s="98">
        <v>4991.17</v>
      </c>
      <c r="F1986" s="98" t="s">
        <v>76</v>
      </c>
    </row>
    <row r="1987" spans="1:6" x14ac:dyDescent="0.2">
      <c r="A1987" s="106">
        <v>43405</v>
      </c>
      <c r="B1987" s="100">
        <v>43405</v>
      </c>
      <c r="C1987" s="98" t="s">
        <v>34</v>
      </c>
      <c r="D1987" s="98">
        <v>-4267.9399999999996</v>
      </c>
      <c r="E1987" s="98">
        <v>34882.910000000003</v>
      </c>
      <c r="F1987" s="98" t="s">
        <v>77</v>
      </c>
    </row>
    <row r="1988" spans="1:6" x14ac:dyDescent="0.2">
      <c r="A1988" s="106">
        <v>43405</v>
      </c>
      <c r="B1988" s="100">
        <v>43405</v>
      </c>
      <c r="C1988" s="98" t="s">
        <v>33</v>
      </c>
      <c r="D1988" s="98">
        <v>-192.53</v>
      </c>
      <c r="E1988" s="98">
        <v>1573.27</v>
      </c>
      <c r="F1988" s="98" t="s">
        <v>77</v>
      </c>
    </row>
    <row r="1989" spans="1:6" x14ac:dyDescent="0.2">
      <c r="A1989" s="106">
        <v>43282</v>
      </c>
      <c r="B1989" s="100">
        <v>43282</v>
      </c>
      <c r="C1989" s="98" t="s">
        <v>34</v>
      </c>
      <c r="D1989" s="98">
        <v>-253.98</v>
      </c>
      <c r="E1989" s="98">
        <v>2987.28</v>
      </c>
      <c r="F1989" s="98" t="s">
        <v>84</v>
      </c>
    </row>
    <row r="1990" spans="1:6" x14ac:dyDescent="0.2">
      <c r="A1990" s="106">
        <v>43282</v>
      </c>
      <c r="B1990" s="100">
        <v>43282</v>
      </c>
      <c r="C1990" s="98" t="s">
        <v>33</v>
      </c>
      <c r="D1990" s="98">
        <v>-11.45</v>
      </c>
      <c r="E1990" s="98">
        <v>134.72999999999999</v>
      </c>
      <c r="F1990" s="98" t="s">
        <v>84</v>
      </c>
    </row>
    <row r="1991" spans="1:6" x14ac:dyDescent="0.2">
      <c r="A1991" s="106">
        <v>43282</v>
      </c>
      <c r="B1991" s="100">
        <v>43252</v>
      </c>
      <c r="C1991" s="98" t="s">
        <v>34</v>
      </c>
      <c r="D1991" s="98">
        <v>-688</v>
      </c>
      <c r="E1991" s="98">
        <v>5159</v>
      </c>
      <c r="F1991" s="98" t="s">
        <v>84</v>
      </c>
    </row>
    <row r="1992" spans="1:6" x14ac:dyDescent="0.2">
      <c r="A1992" s="106">
        <v>43282</v>
      </c>
      <c r="B1992" s="100">
        <v>43252</v>
      </c>
      <c r="C1992" s="98" t="s">
        <v>33</v>
      </c>
      <c r="D1992" s="98">
        <v>-31.03</v>
      </c>
      <c r="E1992" s="98">
        <v>232.67</v>
      </c>
      <c r="F1992" s="98" t="s">
        <v>84</v>
      </c>
    </row>
    <row r="1993" spans="1:6" x14ac:dyDescent="0.2">
      <c r="A1993" s="106">
        <v>43282</v>
      </c>
      <c r="B1993" s="100">
        <v>43221</v>
      </c>
      <c r="C1993" s="98" t="s">
        <v>168</v>
      </c>
      <c r="D1993" s="98">
        <v>0</v>
      </c>
      <c r="E1993" s="98">
        <v>8146.28</v>
      </c>
      <c r="F1993" s="98" t="s">
        <v>84</v>
      </c>
    </row>
    <row r="1994" spans="1:6" x14ac:dyDescent="0.2">
      <c r="A1994" s="106">
        <v>43282</v>
      </c>
      <c r="B1994" s="100">
        <v>43221</v>
      </c>
      <c r="C1994" s="98" t="s">
        <v>185</v>
      </c>
      <c r="D1994" s="98">
        <v>22.06</v>
      </c>
      <c r="E1994" s="98">
        <v>496.74</v>
      </c>
      <c r="F1994" s="98" t="s">
        <v>84</v>
      </c>
    </row>
    <row r="1995" spans="1:6" x14ac:dyDescent="0.2">
      <c r="A1995" s="106">
        <v>43282</v>
      </c>
      <c r="B1995" s="100">
        <v>43221</v>
      </c>
      <c r="C1995" s="98" t="s">
        <v>186</v>
      </c>
      <c r="D1995" s="98">
        <v>1.01</v>
      </c>
      <c r="E1995" s="98">
        <v>22.41</v>
      </c>
      <c r="F1995" s="98" t="s">
        <v>84</v>
      </c>
    </row>
    <row r="1996" spans="1:6" x14ac:dyDescent="0.2">
      <c r="A1996" s="106">
        <v>43405</v>
      </c>
      <c r="B1996" s="100">
        <v>43221</v>
      </c>
      <c r="C1996" s="98" t="s">
        <v>185</v>
      </c>
      <c r="D1996" s="98">
        <v>866.22</v>
      </c>
      <c r="E1996" s="98">
        <v>19518.18</v>
      </c>
      <c r="F1996" s="98" t="s">
        <v>98</v>
      </c>
    </row>
    <row r="1997" spans="1:6" x14ac:dyDescent="0.2">
      <c r="A1997" s="106">
        <v>43405</v>
      </c>
      <c r="B1997" s="100">
        <v>43221</v>
      </c>
      <c r="C1997" s="98" t="s">
        <v>186</v>
      </c>
      <c r="D1997" s="98">
        <v>39.07</v>
      </c>
      <c r="E1997" s="98">
        <v>880.27</v>
      </c>
      <c r="F1997" s="98" t="s">
        <v>98</v>
      </c>
    </row>
    <row r="1998" spans="1:6" x14ac:dyDescent="0.2">
      <c r="A1998" s="106">
        <v>43405</v>
      </c>
      <c r="B1998" s="100">
        <v>43374</v>
      </c>
      <c r="C1998" s="98" t="s">
        <v>34</v>
      </c>
      <c r="D1998" s="98">
        <v>-1356.51</v>
      </c>
      <c r="E1998" s="98">
        <v>15205.77</v>
      </c>
      <c r="F1998" s="98" t="s">
        <v>130</v>
      </c>
    </row>
    <row r="1999" spans="1:6" x14ac:dyDescent="0.2">
      <c r="A1999" s="106">
        <v>43405</v>
      </c>
      <c r="B1999" s="100">
        <v>43374</v>
      </c>
      <c r="C1999" s="98" t="s">
        <v>33</v>
      </c>
      <c r="D1999" s="98">
        <v>-61.18</v>
      </c>
      <c r="E1999" s="98">
        <v>685.78</v>
      </c>
      <c r="F1999" s="98" t="s">
        <v>130</v>
      </c>
    </row>
    <row r="2000" spans="1:6" x14ac:dyDescent="0.2">
      <c r="A2000" s="106">
        <v>43405</v>
      </c>
      <c r="B2000" s="100">
        <v>43221</v>
      </c>
      <c r="C2000" s="98" t="s">
        <v>185</v>
      </c>
      <c r="D2000" s="98">
        <v>674.83</v>
      </c>
      <c r="E2000" s="98">
        <v>15205.77</v>
      </c>
      <c r="F2000" s="98" t="s">
        <v>130</v>
      </c>
    </row>
    <row r="2001" spans="1:6" x14ac:dyDescent="0.2">
      <c r="A2001" s="106">
        <v>43405</v>
      </c>
      <c r="B2001" s="100">
        <v>43221</v>
      </c>
      <c r="C2001" s="98" t="s">
        <v>186</v>
      </c>
      <c r="D2001" s="98">
        <v>30.43</v>
      </c>
      <c r="E2001" s="98">
        <v>685.78</v>
      </c>
      <c r="F2001" s="98" t="s">
        <v>130</v>
      </c>
    </row>
    <row r="2002" spans="1:6" x14ac:dyDescent="0.2">
      <c r="A2002" s="106">
        <v>43405</v>
      </c>
      <c r="B2002" s="100">
        <v>43374</v>
      </c>
      <c r="C2002" s="98" t="s">
        <v>33</v>
      </c>
      <c r="D2002" s="98">
        <v>-48.94</v>
      </c>
      <c r="E2002" s="98">
        <v>548.63</v>
      </c>
      <c r="F2002" s="98" t="s">
        <v>98</v>
      </c>
    </row>
    <row r="2003" spans="1:6" x14ac:dyDescent="0.2">
      <c r="A2003" s="106">
        <v>43405</v>
      </c>
      <c r="B2003" s="100">
        <v>43221</v>
      </c>
      <c r="C2003" s="98" t="s">
        <v>185</v>
      </c>
      <c r="D2003" s="98">
        <v>539.87</v>
      </c>
      <c r="E2003" s="98">
        <v>12164.78</v>
      </c>
      <c r="F2003" s="98" t="s">
        <v>98</v>
      </c>
    </row>
    <row r="2004" spans="1:6" x14ac:dyDescent="0.2">
      <c r="A2004" s="106">
        <v>43405</v>
      </c>
      <c r="B2004" s="100">
        <v>43221</v>
      </c>
      <c r="C2004" s="98" t="s">
        <v>186</v>
      </c>
      <c r="D2004" s="98">
        <v>24.35</v>
      </c>
      <c r="E2004" s="98">
        <v>548.63</v>
      </c>
      <c r="F2004" s="98" t="s">
        <v>98</v>
      </c>
    </row>
    <row r="2005" spans="1:6" x14ac:dyDescent="0.2">
      <c r="A2005" s="106">
        <v>43678</v>
      </c>
      <c r="B2005" s="100">
        <v>43160</v>
      </c>
      <c r="C2005" s="98" t="s">
        <v>34</v>
      </c>
      <c r="D2005" s="98">
        <v>2.36</v>
      </c>
      <c r="E2005" s="98">
        <v>-30</v>
      </c>
      <c r="F2005" s="98" t="s">
        <v>76</v>
      </c>
    </row>
    <row r="2006" spans="1:6" x14ac:dyDescent="0.2">
      <c r="A2006" s="106">
        <v>43678</v>
      </c>
      <c r="B2006" s="100">
        <v>43160</v>
      </c>
      <c r="C2006" s="98" t="s">
        <v>33</v>
      </c>
      <c r="D2006" s="98">
        <v>0.11</v>
      </c>
      <c r="E2006" s="98">
        <v>-1.36</v>
      </c>
      <c r="F2006" s="98" t="s">
        <v>76</v>
      </c>
    </row>
    <row r="2007" spans="1:6" x14ac:dyDescent="0.2">
      <c r="A2007" s="106">
        <v>43678</v>
      </c>
      <c r="B2007" s="100">
        <v>43374</v>
      </c>
      <c r="C2007" s="98" t="s">
        <v>34</v>
      </c>
      <c r="D2007" s="98">
        <v>32.56</v>
      </c>
      <c r="E2007" s="98">
        <v>-364.98</v>
      </c>
      <c r="F2007" s="98" t="s">
        <v>76</v>
      </c>
    </row>
    <row r="2008" spans="1:6" x14ac:dyDescent="0.2">
      <c r="A2008" s="106">
        <v>43678</v>
      </c>
      <c r="B2008" s="100">
        <v>43374</v>
      </c>
      <c r="C2008" s="98" t="s">
        <v>33</v>
      </c>
      <c r="D2008" s="98">
        <v>1.47</v>
      </c>
      <c r="E2008" s="98">
        <v>-16.46</v>
      </c>
      <c r="F2008" s="98" t="s">
        <v>76</v>
      </c>
    </row>
    <row r="2009" spans="1:6" x14ac:dyDescent="0.2">
      <c r="A2009" s="106">
        <v>43678</v>
      </c>
      <c r="B2009" s="100">
        <v>43221</v>
      </c>
      <c r="C2009" s="98" t="s">
        <v>168</v>
      </c>
      <c r="D2009" s="98">
        <v>0</v>
      </c>
      <c r="E2009" s="98">
        <v>-3684.94</v>
      </c>
      <c r="F2009" s="98" t="s">
        <v>76</v>
      </c>
    </row>
    <row r="2010" spans="1:6" x14ac:dyDescent="0.2">
      <c r="A2010" s="106">
        <v>43678</v>
      </c>
      <c r="B2010" s="100">
        <v>43374</v>
      </c>
      <c r="C2010" s="98" t="s">
        <v>34</v>
      </c>
      <c r="D2010" s="98">
        <v>96.7</v>
      </c>
      <c r="E2010" s="98">
        <v>-1083.99</v>
      </c>
      <c r="F2010" s="98" t="s">
        <v>75</v>
      </c>
    </row>
    <row r="2011" spans="1:6" x14ac:dyDescent="0.2">
      <c r="A2011" s="106">
        <v>43678</v>
      </c>
      <c r="B2011" s="100">
        <v>43374</v>
      </c>
      <c r="C2011" s="98" t="s">
        <v>33</v>
      </c>
      <c r="D2011" s="98">
        <v>4.3600000000000003</v>
      </c>
      <c r="E2011" s="98">
        <v>-48.89</v>
      </c>
      <c r="F2011" s="98" t="s">
        <v>75</v>
      </c>
    </row>
    <row r="2012" spans="1:6" x14ac:dyDescent="0.2">
      <c r="A2012" s="106">
        <v>43678</v>
      </c>
      <c r="B2012" s="100">
        <v>43374</v>
      </c>
      <c r="C2012" s="98" t="s">
        <v>34</v>
      </c>
      <c r="D2012" s="98">
        <v>24.09</v>
      </c>
      <c r="E2012" s="98">
        <v>-269.99</v>
      </c>
      <c r="F2012" s="98" t="s">
        <v>74</v>
      </c>
    </row>
    <row r="2013" spans="1:6" x14ac:dyDescent="0.2">
      <c r="A2013" s="106">
        <v>43678</v>
      </c>
      <c r="B2013" s="100">
        <v>43374</v>
      </c>
      <c r="C2013" s="98" t="s">
        <v>33</v>
      </c>
      <c r="D2013" s="98">
        <v>1.0900000000000001</v>
      </c>
      <c r="E2013" s="98">
        <v>-12.18</v>
      </c>
      <c r="F2013" s="98" t="s">
        <v>74</v>
      </c>
    </row>
    <row r="2014" spans="1:6" x14ac:dyDescent="0.2">
      <c r="A2014" s="106">
        <v>43678</v>
      </c>
      <c r="B2014" s="100">
        <v>43252</v>
      </c>
      <c r="C2014" s="98" t="s">
        <v>34</v>
      </c>
      <c r="D2014" s="98">
        <v>61.08</v>
      </c>
      <c r="E2014" s="98">
        <v>-458.01</v>
      </c>
      <c r="F2014" s="98" t="s">
        <v>76</v>
      </c>
    </row>
    <row r="2015" spans="1:6" x14ac:dyDescent="0.2">
      <c r="A2015" s="106">
        <v>43678</v>
      </c>
      <c r="B2015" s="100">
        <v>43252</v>
      </c>
      <c r="C2015" s="98" t="s">
        <v>33</v>
      </c>
      <c r="D2015" s="98">
        <v>2.76</v>
      </c>
      <c r="E2015" s="98">
        <v>-20.67</v>
      </c>
      <c r="F2015" s="98" t="s">
        <v>76</v>
      </c>
    </row>
    <row r="2016" spans="1:6" x14ac:dyDescent="0.2">
      <c r="A2016" s="106">
        <v>43405</v>
      </c>
      <c r="B2016" s="100">
        <v>43405</v>
      </c>
      <c r="C2016" s="98" t="s">
        <v>34</v>
      </c>
      <c r="D2016" s="98">
        <v>-0.06</v>
      </c>
      <c r="E2016" s="98">
        <v>0.46</v>
      </c>
      <c r="F2016" s="98" t="s">
        <v>98</v>
      </c>
    </row>
    <row r="2017" spans="1:6" x14ac:dyDescent="0.2">
      <c r="A2017" s="106">
        <v>43405</v>
      </c>
      <c r="B2017" s="100">
        <v>43405</v>
      </c>
      <c r="C2017" s="98" t="s">
        <v>33</v>
      </c>
      <c r="D2017" s="98">
        <v>0</v>
      </c>
      <c r="E2017" s="98">
        <v>0.02</v>
      </c>
      <c r="F2017" s="98" t="s">
        <v>98</v>
      </c>
    </row>
    <row r="2018" spans="1:6" x14ac:dyDescent="0.2">
      <c r="A2018" s="106">
        <v>43405</v>
      </c>
      <c r="B2018" s="100">
        <v>43374</v>
      </c>
      <c r="C2018" s="98" t="s">
        <v>34</v>
      </c>
      <c r="D2018" s="98">
        <v>-1073.1099999999999</v>
      </c>
      <c r="E2018" s="98">
        <v>12029</v>
      </c>
      <c r="F2018" s="98" t="s">
        <v>98</v>
      </c>
    </row>
    <row r="2019" spans="1:6" x14ac:dyDescent="0.2">
      <c r="A2019" s="106">
        <v>43405</v>
      </c>
      <c r="B2019" s="100">
        <v>43374</v>
      </c>
      <c r="C2019" s="98" t="s">
        <v>33</v>
      </c>
      <c r="D2019" s="98">
        <v>-48.4</v>
      </c>
      <c r="E2019" s="98">
        <v>542.51</v>
      </c>
      <c r="F2019" s="98" t="s">
        <v>98</v>
      </c>
    </row>
    <row r="2020" spans="1:6" x14ac:dyDescent="0.2">
      <c r="A2020" s="106">
        <v>43405</v>
      </c>
      <c r="B2020" s="100">
        <v>43221</v>
      </c>
      <c r="C2020" s="98" t="s">
        <v>185</v>
      </c>
      <c r="D2020" s="98">
        <v>533.87</v>
      </c>
      <c r="E2020" s="98">
        <v>12029.46</v>
      </c>
      <c r="F2020" s="98" t="s">
        <v>98</v>
      </c>
    </row>
    <row r="2021" spans="1:6" x14ac:dyDescent="0.2">
      <c r="A2021" s="106">
        <v>43405</v>
      </c>
      <c r="B2021" s="100">
        <v>43221</v>
      </c>
      <c r="C2021" s="98" t="s">
        <v>186</v>
      </c>
      <c r="D2021" s="98">
        <v>24.08</v>
      </c>
      <c r="E2021" s="98">
        <v>542.53</v>
      </c>
      <c r="F2021" s="98" t="s">
        <v>98</v>
      </c>
    </row>
    <row r="2022" spans="1:6" x14ac:dyDescent="0.2">
      <c r="A2022" s="106">
        <v>43678</v>
      </c>
      <c r="B2022" s="100">
        <v>43221</v>
      </c>
      <c r="C2022" s="98" t="s">
        <v>185</v>
      </c>
      <c r="D2022" s="98">
        <v>-235.31</v>
      </c>
      <c r="E2022" s="98">
        <v>-5302.32</v>
      </c>
      <c r="F2022" s="98" t="s">
        <v>75</v>
      </c>
    </row>
    <row r="2023" spans="1:6" x14ac:dyDescent="0.2">
      <c r="A2023" s="106">
        <v>43678</v>
      </c>
      <c r="B2023" s="100">
        <v>43221</v>
      </c>
      <c r="C2023" s="98" t="s">
        <v>186</v>
      </c>
      <c r="D2023" s="98">
        <v>-10.6</v>
      </c>
      <c r="E2023" s="98">
        <v>-239.14</v>
      </c>
      <c r="F2023" s="98" t="s">
        <v>75</v>
      </c>
    </row>
    <row r="2024" spans="1:6" x14ac:dyDescent="0.2">
      <c r="A2024" s="106">
        <v>43678</v>
      </c>
      <c r="B2024" s="100">
        <v>43435</v>
      </c>
      <c r="C2024" s="98" t="s">
        <v>34</v>
      </c>
      <c r="D2024" s="98">
        <v>71.010000000000005</v>
      </c>
      <c r="E2024" s="98">
        <v>-772</v>
      </c>
      <c r="F2024" s="98" t="s">
        <v>74</v>
      </c>
    </row>
    <row r="2025" spans="1:6" x14ac:dyDescent="0.2">
      <c r="A2025" s="106">
        <v>43678</v>
      </c>
      <c r="B2025" s="100">
        <v>43435</v>
      </c>
      <c r="C2025" s="98" t="s">
        <v>33</v>
      </c>
      <c r="D2025" s="98">
        <v>3.2</v>
      </c>
      <c r="E2025" s="98">
        <v>-34.82</v>
      </c>
      <c r="F2025" s="98" t="s">
        <v>74</v>
      </c>
    </row>
    <row r="2026" spans="1:6" x14ac:dyDescent="0.2">
      <c r="A2026" s="106">
        <v>43678</v>
      </c>
      <c r="B2026" s="100">
        <v>43221</v>
      </c>
      <c r="C2026" s="98" t="s">
        <v>185</v>
      </c>
      <c r="D2026" s="98">
        <v>-103.72</v>
      </c>
      <c r="E2026" s="98">
        <v>-2337.12</v>
      </c>
      <c r="F2026" s="98" t="s">
        <v>74</v>
      </c>
    </row>
    <row r="2027" spans="1:6" x14ac:dyDescent="0.2">
      <c r="A2027" s="106">
        <v>43678</v>
      </c>
      <c r="B2027" s="100">
        <v>43221</v>
      </c>
      <c r="C2027" s="98" t="s">
        <v>186</v>
      </c>
      <c r="D2027" s="98">
        <v>-4.6900000000000004</v>
      </c>
      <c r="E2027" s="98">
        <v>-105.41</v>
      </c>
      <c r="F2027" s="98" t="s">
        <v>74</v>
      </c>
    </row>
    <row r="2028" spans="1:6" x14ac:dyDescent="0.2">
      <c r="A2028" s="106">
        <v>43678</v>
      </c>
      <c r="B2028" s="100">
        <v>43344</v>
      </c>
      <c r="C2028" s="98" t="s">
        <v>34</v>
      </c>
      <c r="D2028" s="98">
        <v>52.68</v>
      </c>
      <c r="E2028" s="98">
        <v>-625.51</v>
      </c>
      <c r="F2028" s="98" t="s">
        <v>76</v>
      </c>
    </row>
    <row r="2029" spans="1:6" x14ac:dyDescent="0.2">
      <c r="A2029" s="106">
        <v>43678</v>
      </c>
      <c r="B2029" s="100">
        <v>43344</v>
      </c>
      <c r="C2029" s="98" t="s">
        <v>33</v>
      </c>
      <c r="D2029" s="98">
        <v>2.37</v>
      </c>
      <c r="E2029" s="98">
        <v>-28.2</v>
      </c>
      <c r="F2029" s="98" t="s">
        <v>76</v>
      </c>
    </row>
    <row r="2030" spans="1:6" x14ac:dyDescent="0.2">
      <c r="A2030" s="106">
        <v>43678</v>
      </c>
      <c r="B2030" s="100">
        <v>43344</v>
      </c>
      <c r="C2030" s="98" t="s">
        <v>34</v>
      </c>
      <c r="D2030" s="98">
        <v>59.81</v>
      </c>
      <c r="E2030" s="98">
        <v>-710</v>
      </c>
      <c r="F2030" s="98" t="s">
        <v>75</v>
      </c>
    </row>
    <row r="2031" spans="1:6" x14ac:dyDescent="0.2">
      <c r="A2031" s="106">
        <v>43678</v>
      </c>
      <c r="B2031" s="100">
        <v>43344</v>
      </c>
      <c r="C2031" s="98" t="s">
        <v>33</v>
      </c>
      <c r="D2031" s="98">
        <v>2.7</v>
      </c>
      <c r="E2031" s="98">
        <v>-32.020000000000003</v>
      </c>
      <c r="F2031" s="98" t="s">
        <v>75</v>
      </c>
    </row>
    <row r="2032" spans="1:6" x14ac:dyDescent="0.2">
      <c r="A2032" s="106">
        <v>43678</v>
      </c>
      <c r="B2032" s="100">
        <v>43344</v>
      </c>
      <c r="C2032" s="98" t="s">
        <v>34</v>
      </c>
      <c r="D2032" s="98">
        <v>12.47</v>
      </c>
      <c r="E2032" s="98">
        <v>-148</v>
      </c>
      <c r="F2032" s="98" t="s">
        <v>74</v>
      </c>
    </row>
    <row r="2033" spans="1:6" x14ac:dyDescent="0.2">
      <c r="A2033" s="106">
        <v>43678</v>
      </c>
      <c r="B2033" s="100">
        <v>43344</v>
      </c>
      <c r="C2033" s="98" t="s">
        <v>33</v>
      </c>
      <c r="D2033" s="98">
        <v>0.56000000000000005</v>
      </c>
      <c r="E2033" s="98">
        <v>-6.67</v>
      </c>
      <c r="F2033" s="98" t="s">
        <v>74</v>
      </c>
    </row>
    <row r="2034" spans="1:6" x14ac:dyDescent="0.2">
      <c r="A2034" s="106">
        <v>43678</v>
      </c>
      <c r="B2034" s="100">
        <v>43313</v>
      </c>
      <c r="C2034" s="98" t="s">
        <v>34</v>
      </c>
      <c r="D2034" s="98">
        <v>84.04</v>
      </c>
      <c r="E2034" s="98">
        <v>-1078.74</v>
      </c>
      <c r="F2034" s="98" t="s">
        <v>76</v>
      </c>
    </row>
    <row r="2035" spans="1:6" x14ac:dyDescent="0.2">
      <c r="A2035" s="106">
        <v>43678</v>
      </c>
      <c r="B2035" s="100">
        <v>43313</v>
      </c>
      <c r="C2035" s="98" t="s">
        <v>33</v>
      </c>
      <c r="D2035" s="98">
        <v>3.78</v>
      </c>
      <c r="E2035" s="98">
        <v>-48.65</v>
      </c>
      <c r="F2035" s="98" t="s">
        <v>76</v>
      </c>
    </row>
    <row r="2036" spans="1:6" x14ac:dyDescent="0.2">
      <c r="A2036" s="106">
        <v>43678</v>
      </c>
      <c r="B2036" s="100">
        <v>43313</v>
      </c>
      <c r="C2036" s="98" t="s">
        <v>34</v>
      </c>
      <c r="D2036" s="98">
        <v>68.239999999999995</v>
      </c>
      <c r="E2036" s="98">
        <v>-876</v>
      </c>
      <c r="F2036" s="98" t="s">
        <v>75</v>
      </c>
    </row>
    <row r="2037" spans="1:6" x14ac:dyDescent="0.2">
      <c r="A2037" s="106">
        <v>43678</v>
      </c>
      <c r="B2037" s="100">
        <v>43313</v>
      </c>
      <c r="C2037" s="98" t="s">
        <v>33</v>
      </c>
      <c r="D2037" s="98">
        <v>3.08</v>
      </c>
      <c r="E2037" s="98">
        <v>-39.51</v>
      </c>
      <c r="F2037" s="98" t="s">
        <v>75</v>
      </c>
    </row>
    <row r="2038" spans="1:6" x14ac:dyDescent="0.2">
      <c r="A2038" s="106">
        <v>43678</v>
      </c>
      <c r="B2038" s="100">
        <v>43313</v>
      </c>
      <c r="C2038" s="98" t="s">
        <v>34</v>
      </c>
      <c r="D2038" s="98">
        <v>9.5</v>
      </c>
      <c r="E2038" s="98">
        <v>-122</v>
      </c>
      <c r="F2038" s="98" t="s">
        <v>74</v>
      </c>
    </row>
    <row r="2039" spans="1:6" x14ac:dyDescent="0.2">
      <c r="A2039" s="106">
        <v>43678</v>
      </c>
      <c r="B2039" s="100">
        <v>43313</v>
      </c>
      <c r="C2039" s="98" t="s">
        <v>33</v>
      </c>
      <c r="D2039" s="98">
        <v>0.43</v>
      </c>
      <c r="E2039" s="98">
        <v>-5.5</v>
      </c>
      <c r="F2039" s="98" t="s">
        <v>74</v>
      </c>
    </row>
    <row r="2040" spans="1:6" x14ac:dyDescent="0.2">
      <c r="A2040" s="106">
        <v>43678</v>
      </c>
      <c r="B2040" s="100">
        <v>43282</v>
      </c>
      <c r="C2040" s="98" t="s">
        <v>34</v>
      </c>
      <c r="D2040" s="98">
        <v>80.16</v>
      </c>
      <c r="E2040" s="98">
        <v>-942.73</v>
      </c>
      <c r="F2040" s="98" t="s">
        <v>76</v>
      </c>
    </row>
    <row r="2041" spans="1:6" x14ac:dyDescent="0.2">
      <c r="A2041" s="106">
        <v>43678</v>
      </c>
      <c r="B2041" s="100">
        <v>43282</v>
      </c>
      <c r="C2041" s="98" t="s">
        <v>33</v>
      </c>
      <c r="D2041" s="98">
        <v>3.62</v>
      </c>
      <c r="E2041" s="98">
        <v>-42.52</v>
      </c>
      <c r="F2041" s="98" t="s">
        <v>76</v>
      </c>
    </row>
    <row r="2042" spans="1:6" x14ac:dyDescent="0.2">
      <c r="A2042" s="106">
        <v>43405</v>
      </c>
      <c r="B2042" s="100">
        <v>43374</v>
      </c>
      <c r="C2042" s="98" t="s">
        <v>34</v>
      </c>
      <c r="D2042" s="98">
        <v>-36.93</v>
      </c>
      <c r="E2042" s="98">
        <v>414</v>
      </c>
      <c r="F2042" s="98" t="s">
        <v>76</v>
      </c>
    </row>
    <row r="2043" spans="1:6" x14ac:dyDescent="0.2">
      <c r="A2043" s="106">
        <v>43405</v>
      </c>
      <c r="B2043" s="100">
        <v>43221</v>
      </c>
      <c r="C2043" s="98" t="s">
        <v>168</v>
      </c>
      <c r="D2043" s="98">
        <v>0</v>
      </c>
      <c r="E2043" s="98">
        <v>254401.03</v>
      </c>
      <c r="F2043" s="98" t="s">
        <v>75</v>
      </c>
    </row>
    <row r="2044" spans="1:6" x14ac:dyDescent="0.2">
      <c r="A2044" s="106">
        <v>43405</v>
      </c>
      <c r="B2044" s="100">
        <v>43221</v>
      </c>
      <c r="C2044" s="98" t="s">
        <v>185</v>
      </c>
      <c r="D2044" s="98">
        <v>11290.39</v>
      </c>
      <c r="E2044" s="98">
        <v>254401.03</v>
      </c>
      <c r="F2044" s="98" t="s">
        <v>75</v>
      </c>
    </row>
    <row r="2045" spans="1:6" x14ac:dyDescent="0.2">
      <c r="A2045" s="106">
        <v>43405</v>
      </c>
      <c r="B2045" s="100">
        <v>43313</v>
      </c>
      <c r="C2045" s="98" t="s">
        <v>34</v>
      </c>
      <c r="D2045" s="98">
        <v>-0.16</v>
      </c>
      <c r="E2045" s="98">
        <v>2</v>
      </c>
      <c r="F2045" s="98" t="s">
        <v>76</v>
      </c>
    </row>
    <row r="2046" spans="1:6" x14ac:dyDescent="0.2">
      <c r="A2046" s="106">
        <v>43405</v>
      </c>
      <c r="B2046" s="100">
        <v>43313</v>
      </c>
      <c r="C2046" s="98" t="s">
        <v>33</v>
      </c>
      <c r="D2046" s="98">
        <v>-0.01</v>
      </c>
      <c r="E2046" s="98">
        <v>0.09</v>
      </c>
      <c r="F2046" s="98" t="s">
        <v>76</v>
      </c>
    </row>
    <row r="2047" spans="1:6" x14ac:dyDescent="0.2">
      <c r="A2047" s="106">
        <v>43405</v>
      </c>
      <c r="B2047" s="100">
        <v>43344</v>
      </c>
      <c r="C2047" s="98" t="s">
        <v>34</v>
      </c>
      <c r="D2047" s="98">
        <v>-89.21</v>
      </c>
      <c r="E2047" s="98">
        <v>1059</v>
      </c>
      <c r="F2047" s="98" t="s">
        <v>76</v>
      </c>
    </row>
    <row r="2048" spans="1:6" x14ac:dyDescent="0.2">
      <c r="A2048" s="106">
        <v>43405</v>
      </c>
      <c r="B2048" s="100">
        <v>43344</v>
      </c>
      <c r="C2048" s="98" t="s">
        <v>33</v>
      </c>
      <c r="D2048" s="98">
        <v>-4.0199999999999996</v>
      </c>
      <c r="E2048" s="98">
        <v>47.76</v>
      </c>
      <c r="F2048" s="98" t="s">
        <v>76</v>
      </c>
    </row>
    <row r="2049" spans="1:6" x14ac:dyDescent="0.2">
      <c r="A2049" s="106">
        <v>43405</v>
      </c>
      <c r="B2049" s="100">
        <v>43374</v>
      </c>
      <c r="C2049" s="98" t="s">
        <v>34</v>
      </c>
      <c r="D2049" s="98">
        <v>-11726.79</v>
      </c>
      <c r="E2049" s="98">
        <v>131451.64000000001</v>
      </c>
      <c r="F2049" s="98" t="s">
        <v>77</v>
      </c>
    </row>
    <row r="2050" spans="1:6" x14ac:dyDescent="0.2">
      <c r="A2050" s="106">
        <v>43405</v>
      </c>
      <c r="B2050" s="100">
        <v>43374</v>
      </c>
      <c r="C2050" s="98" t="s">
        <v>33</v>
      </c>
      <c r="D2050" s="98">
        <v>-528.86</v>
      </c>
      <c r="E2050" s="98">
        <v>5928.46</v>
      </c>
      <c r="F2050" s="98" t="s">
        <v>77</v>
      </c>
    </row>
    <row r="2051" spans="1:6" x14ac:dyDescent="0.2">
      <c r="A2051" s="106">
        <v>43405</v>
      </c>
      <c r="B2051" s="100">
        <v>43344</v>
      </c>
      <c r="C2051" s="98" t="s">
        <v>34</v>
      </c>
      <c r="D2051" s="98">
        <v>-1882.64</v>
      </c>
      <c r="E2051" s="98">
        <v>22349</v>
      </c>
      <c r="F2051" s="98" t="s">
        <v>77</v>
      </c>
    </row>
    <row r="2052" spans="1:6" x14ac:dyDescent="0.2">
      <c r="A2052" s="106">
        <v>43405</v>
      </c>
      <c r="B2052" s="100">
        <v>43344</v>
      </c>
      <c r="C2052" s="98" t="s">
        <v>33</v>
      </c>
      <c r="D2052" s="98">
        <v>-84.91</v>
      </c>
      <c r="E2052" s="98">
        <v>1007.98</v>
      </c>
      <c r="F2052" s="98" t="s">
        <v>77</v>
      </c>
    </row>
    <row r="2053" spans="1:6" x14ac:dyDescent="0.2">
      <c r="A2053" s="106">
        <v>43405</v>
      </c>
      <c r="B2053" s="100">
        <v>43374</v>
      </c>
      <c r="C2053" s="98" t="s">
        <v>34</v>
      </c>
      <c r="D2053" s="98">
        <v>-16550.12</v>
      </c>
      <c r="E2053" s="98">
        <v>185518</v>
      </c>
      <c r="F2053" s="98" t="s">
        <v>76</v>
      </c>
    </row>
    <row r="2054" spans="1:6" x14ac:dyDescent="0.2">
      <c r="A2054" s="106">
        <v>43405</v>
      </c>
      <c r="B2054" s="100">
        <v>43374</v>
      </c>
      <c r="C2054" s="98" t="s">
        <v>33</v>
      </c>
      <c r="D2054" s="98">
        <v>-746.36</v>
      </c>
      <c r="E2054" s="98">
        <v>8366.89</v>
      </c>
      <c r="F2054" s="98" t="s">
        <v>76</v>
      </c>
    </row>
    <row r="2055" spans="1:6" x14ac:dyDescent="0.2">
      <c r="A2055" s="106">
        <v>43405</v>
      </c>
      <c r="B2055" s="100">
        <v>43252</v>
      </c>
      <c r="C2055" s="98" t="s">
        <v>34</v>
      </c>
      <c r="D2055" s="98">
        <v>-63.09</v>
      </c>
      <c r="E2055" s="98">
        <v>473.13</v>
      </c>
      <c r="F2055" s="98" t="s">
        <v>76</v>
      </c>
    </row>
    <row r="2056" spans="1:6" x14ac:dyDescent="0.2">
      <c r="A2056" s="106">
        <v>43405</v>
      </c>
      <c r="B2056" s="100">
        <v>43252</v>
      </c>
      <c r="C2056" s="98" t="s">
        <v>33</v>
      </c>
      <c r="D2056" s="98">
        <v>-2.85</v>
      </c>
      <c r="E2056" s="98">
        <v>21.33</v>
      </c>
      <c r="F2056" s="98" t="s">
        <v>76</v>
      </c>
    </row>
    <row r="2057" spans="1:6" x14ac:dyDescent="0.2">
      <c r="A2057" s="106">
        <v>43405</v>
      </c>
      <c r="B2057" s="100">
        <v>43252</v>
      </c>
      <c r="C2057" s="98" t="s">
        <v>34</v>
      </c>
      <c r="D2057" s="98">
        <v>-1125.56</v>
      </c>
      <c r="E2057" s="98">
        <v>8440</v>
      </c>
      <c r="F2057" s="98" t="s">
        <v>77</v>
      </c>
    </row>
    <row r="2058" spans="1:6" x14ac:dyDescent="0.2">
      <c r="A2058" s="106">
        <v>43405</v>
      </c>
      <c r="B2058" s="100">
        <v>43252</v>
      </c>
      <c r="C2058" s="98" t="s">
        <v>33</v>
      </c>
      <c r="D2058" s="98">
        <v>-50.76</v>
      </c>
      <c r="E2058" s="98">
        <v>380.64</v>
      </c>
      <c r="F2058" s="98" t="s">
        <v>77</v>
      </c>
    </row>
    <row r="2059" spans="1:6" x14ac:dyDescent="0.2">
      <c r="A2059" s="106">
        <v>43405</v>
      </c>
      <c r="B2059" s="100">
        <v>43282</v>
      </c>
      <c r="C2059" s="98" t="s">
        <v>34</v>
      </c>
      <c r="D2059" s="98">
        <v>-2247.08</v>
      </c>
      <c r="E2059" s="98">
        <v>26430</v>
      </c>
      <c r="F2059" s="98" t="s">
        <v>94</v>
      </c>
    </row>
    <row r="2060" spans="1:6" x14ac:dyDescent="0.2">
      <c r="A2060" s="106">
        <v>43405</v>
      </c>
      <c r="B2060" s="100">
        <v>43282</v>
      </c>
      <c r="C2060" s="98" t="s">
        <v>33</v>
      </c>
      <c r="D2060" s="98">
        <v>-101.34</v>
      </c>
      <c r="E2060" s="98">
        <v>1191.99</v>
      </c>
      <c r="F2060" s="98" t="s">
        <v>94</v>
      </c>
    </row>
    <row r="2061" spans="1:6" x14ac:dyDescent="0.2">
      <c r="A2061" s="106">
        <v>43405</v>
      </c>
      <c r="B2061" s="100">
        <v>43252</v>
      </c>
      <c r="C2061" s="98" t="s">
        <v>34</v>
      </c>
      <c r="D2061" s="98">
        <v>-1161.83</v>
      </c>
      <c r="E2061" s="98">
        <v>8711.99</v>
      </c>
      <c r="F2061" s="98" t="s">
        <v>77</v>
      </c>
    </row>
    <row r="2062" spans="1:6" x14ac:dyDescent="0.2">
      <c r="A2062" s="106">
        <v>43405</v>
      </c>
      <c r="B2062" s="100">
        <v>43252</v>
      </c>
      <c r="C2062" s="98" t="s">
        <v>33</v>
      </c>
      <c r="D2062" s="98">
        <v>-52.4</v>
      </c>
      <c r="E2062" s="98">
        <v>392.91</v>
      </c>
      <c r="F2062" s="98" t="s">
        <v>77</v>
      </c>
    </row>
    <row r="2063" spans="1:6" x14ac:dyDescent="0.2">
      <c r="A2063" s="106">
        <v>43344</v>
      </c>
      <c r="B2063" s="100">
        <v>43282</v>
      </c>
      <c r="C2063" s="98" t="s">
        <v>34</v>
      </c>
      <c r="D2063" s="98">
        <v>-1036.31</v>
      </c>
      <c r="E2063" s="98">
        <v>12189</v>
      </c>
      <c r="F2063" s="98" t="s">
        <v>96</v>
      </c>
    </row>
    <row r="2064" spans="1:6" x14ac:dyDescent="0.2">
      <c r="A2064" s="106">
        <v>43344</v>
      </c>
      <c r="B2064" s="100">
        <v>43282</v>
      </c>
      <c r="C2064" s="98" t="s">
        <v>33</v>
      </c>
      <c r="D2064" s="98">
        <v>-46.73</v>
      </c>
      <c r="E2064" s="98">
        <v>549.73</v>
      </c>
      <c r="F2064" s="98" t="s">
        <v>96</v>
      </c>
    </row>
    <row r="2065" spans="1:6" x14ac:dyDescent="0.2">
      <c r="A2065" s="106">
        <v>43344</v>
      </c>
      <c r="B2065" s="100">
        <v>43252</v>
      </c>
      <c r="C2065" s="98" t="s">
        <v>34</v>
      </c>
      <c r="D2065" s="98">
        <v>-1595.12</v>
      </c>
      <c r="E2065" s="98">
        <v>11961</v>
      </c>
      <c r="F2065" s="98" t="s">
        <v>96</v>
      </c>
    </row>
    <row r="2066" spans="1:6" x14ac:dyDescent="0.2">
      <c r="A2066" s="106">
        <v>43344</v>
      </c>
      <c r="B2066" s="100">
        <v>43252</v>
      </c>
      <c r="C2066" s="98" t="s">
        <v>33</v>
      </c>
      <c r="D2066" s="98">
        <v>-71.94</v>
      </c>
      <c r="E2066" s="98">
        <v>539.44000000000005</v>
      </c>
      <c r="F2066" s="98" t="s">
        <v>96</v>
      </c>
    </row>
    <row r="2067" spans="1:6" x14ac:dyDescent="0.2">
      <c r="A2067" s="106">
        <v>43344</v>
      </c>
      <c r="B2067" s="100">
        <v>43313</v>
      </c>
      <c r="C2067" s="98" t="s">
        <v>34</v>
      </c>
      <c r="D2067" s="98">
        <v>-11320.28</v>
      </c>
      <c r="E2067" s="98">
        <v>145317.9</v>
      </c>
      <c r="F2067" s="98" t="s">
        <v>77</v>
      </c>
    </row>
    <row r="2068" spans="1:6" x14ac:dyDescent="0.2">
      <c r="A2068" s="106">
        <v>43344</v>
      </c>
      <c r="B2068" s="100">
        <v>43313</v>
      </c>
      <c r="C2068" s="98" t="s">
        <v>33</v>
      </c>
      <c r="D2068" s="98">
        <v>-510.51</v>
      </c>
      <c r="E2068" s="98">
        <v>6553.85</v>
      </c>
      <c r="F2068" s="98" t="s">
        <v>77</v>
      </c>
    </row>
    <row r="2069" spans="1:6" x14ac:dyDescent="0.2">
      <c r="A2069" s="106">
        <v>43344</v>
      </c>
      <c r="B2069" s="100">
        <v>43282</v>
      </c>
      <c r="C2069" s="98" t="s">
        <v>34</v>
      </c>
      <c r="D2069" s="98">
        <v>-1830.29</v>
      </c>
      <c r="E2069" s="98">
        <v>21527</v>
      </c>
      <c r="F2069" s="98" t="s">
        <v>77</v>
      </c>
    </row>
    <row r="2070" spans="1:6" x14ac:dyDescent="0.2">
      <c r="A2070" s="106">
        <v>43344</v>
      </c>
      <c r="B2070" s="100">
        <v>43282</v>
      </c>
      <c r="C2070" s="98" t="s">
        <v>33</v>
      </c>
      <c r="D2070" s="98">
        <v>-82.49</v>
      </c>
      <c r="E2070" s="98">
        <v>970.88</v>
      </c>
      <c r="F2070" s="98" t="s">
        <v>77</v>
      </c>
    </row>
    <row r="2071" spans="1:6" x14ac:dyDescent="0.2">
      <c r="A2071" s="106">
        <v>43344</v>
      </c>
      <c r="B2071" s="100">
        <v>43221</v>
      </c>
      <c r="C2071" s="98" t="s">
        <v>185</v>
      </c>
      <c r="D2071" s="98">
        <v>7404.56</v>
      </c>
      <c r="E2071" s="98">
        <v>166844.9</v>
      </c>
      <c r="F2071" s="98" t="s">
        <v>77</v>
      </c>
    </row>
    <row r="2072" spans="1:6" x14ac:dyDescent="0.2">
      <c r="A2072" s="106">
        <v>43344</v>
      </c>
      <c r="B2072" s="100">
        <v>43221</v>
      </c>
      <c r="C2072" s="98" t="s">
        <v>186</v>
      </c>
      <c r="D2072" s="98">
        <v>333.9</v>
      </c>
      <c r="E2072" s="98">
        <v>7524.74</v>
      </c>
      <c r="F2072" s="98" t="s">
        <v>77</v>
      </c>
    </row>
    <row r="2073" spans="1:6" x14ac:dyDescent="0.2">
      <c r="A2073" s="106">
        <v>43344</v>
      </c>
      <c r="B2073" s="100">
        <v>43221</v>
      </c>
      <c r="C2073" s="98" t="s">
        <v>168</v>
      </c>
      <c r="D2073" s="98">
        <v>0</v>
      </c>
      <c r="E2073" s="98">
        <v>166844.9</v>
      </c>
      <c r="F2073" s="98" t="s">
        <v>77</v>
      </c>
    </row>
    <row r="2074" spans="1:6" x14ac:dyDescent="0.2">
      <c r="A2074" s="106">
        <v>43405</v>
      </c>
      <c r="B2074" s="100">
        <v>43221</v>
      </c>
      <c r="C2074" s="98" t="s">
        <v>168</v>
      </c>
      <c r="D2074" s="98">
        <v>0</v>
      </c>
      <c r="E2074" s="98">
        <v>2794</v>
      </c>
      <c r="F2074" s="98" t="s">
        <v>88</v>
      </c>
    </row>
    <row r="2075" spans="1:6" x14ac:dyDescent="0.2">
      <c r="A2075" s="106">
        <v>43405</v>
      </c>
      <c r="B2075" s="100">
        <v>43405</v>
      </c>
      <c r="C2075" s="98" t="s">
        <v>34</v>
      </c>
      <c r="D2075" s="98">
        <v>-831.19</v>
      </c>
      <c r="E2075" s="98">
        <v>6793.71</v>
      </c>
      <c r="F2075" s="98" t="s">
        <v>77</v>
      </c>
    </row>
    <row r="2076" spans="1:6" x14ac:dyDescent="0.2">
      <c r="A2076" s="106">
        <v>43405</v>
      </c>
      <c r="B2076" s="100">
        <v>43405</v>
      </c>
      <c r="C2076" s="98" t="s">
        <v>33</v>
      </c>
      <c r="D2076" s="98">
        <v>-37.479999999999997</v>
      </c>
      <c r="E2076" s="98">
        <v>306.41000000000003</v>
      </c>
      <c r="F2076" s="98" t="s">
        <v>77</v>
      </c>
    </row>
    <row r="2077" spans="1:6" x14ac:dyDescent="0.2">
      <c r="A2077" s="106">
        <v>43405</v>
      </c>
      <c r="B2077" s="100">
        <v>43374</v>
      </c>
      <c r="C2077" s="98" t="s">
        <v>34</v>
      </c>
      <c r="D2077" s="98">
        <v>-2079.84</v>
      </c>
      <c r="E2077" s="98">
        <v>23314</v>
      </c>
      <c r="F2077" s="98" t="s">
        <v>77</v>
      </c>
    </row>
    <row r="2078" spans="1:6" x14ac:dyDescent="0.2">
      <c r="A2078" s="106">
        <v>43405</v>
      </c>
      <c r="B2078" s="100">
        <v>43374</v>
      </c>
      <c r="C2078" s="98" t="s">
        <v>33</v>
      </c>
      <c r="D2078" s="98">
        <v>-93.83</v>
      </c>
      <c r="E2078" s="98">
        <v>1051.46</v>
      </c>
      <c r="F2078" s="98" t="s">
        <v>77</v>
      </c>
    </row>
    <row r="2079" spans="1:6" x14ac:dyDescent="0.2">
      <c r="A2079" s="106">
        <v>43405</v>
      </c>
      <c r="B2079" s="100">
        <v>43221</v>
      </c>
      <c r="C2079" s="98" t="s">
        <v>168</v>
      </c>
      <c r="D2079" s="98">
        <v>0</v>
      </c>
      <c r="E2079" s="98">
        <v>30140.71</v>
      </c>
      <c r="F2079" s="98" t="s">
        <v>77</v>
      </c>
    </row>
    <row r="2080" spans="1:6" x14ac:dyDescent="0.2">
      <c r="A2080" s="106">
        <v>43586</v>
      </c>
      <c r="B2080" s="100">
        <v>43435</v>
      </c>
      <c r="C2080" s="98" t="s">
        <v>34</v>
      </c>
      <c r="D2080" s="98">
        <v>-328.28</v>
      </c>
      <c r="E2080" s="98">
        <v>3569</v>
      </c>
      <c r="F2080" s="98" t="s">
        <v>77</v>
      </c>
    </row>
    <row r="2081" spans="1:6" x14ac:dyDescent="0.2">
      <c r="A2081" s="106">
        <v>43586</v>
      </c>
      <c r="B2081" s="100">
        <v>43435</v>
      </c>
      <c r="C2081" s="98" t="s">
        <v>33</v>
      </c>
      <c r="D2081" s="98">
        <v>-11.82</v>
      </c>
      <c r="E2081" s="98">
        <v>128.47999999999999</v>
      </c>
      <c r="F2081" s="98" t="s">
        <v>77</v>
      </c>
    </row>
    <row r="2082" spans="1:6" x14ac:dyDescent="0.2">
      <c r="A2082" s="106">
        <v>43344</v>
      </c>
      <c r="B2082" s="100">
        <v>43282</v>
      </c>
      <c r="C2082" s="98" t="s">
        <v>34</v>
      </c>
      <c r="D2082" s="98">
        <v>-2828.36</v>
      </c>
      <c r="E2082" s="98">
        <v>33265</v>
      </c>
      <c r="F2082" s="98" t="s">
        <v>76</v>
      </c>
    </row>
    <row r="2083" spans="1:6" x14ac:dyDescent="0.2">
      <c r="A2083" s="106">
        <v>43344</v>
      </c>
      <c r="B2083" s="100">
        <v>43282</v>
      </c>
      <c r="C2083" s="98" t="s">
        <v>33</v>
      </c>
      <c r="D2083" s="98">
        <v>-127.45</v>
      </c>
      <c r="E2083" s="98">
        <v>1500.24</v>
      </c>
      <c r="F2083" s="98" t="s">
        <v>76</v>
      </c>
    </row>
    <row r="2084" spans="1:6" x14ac:dyDescent="0.2">
      <c r="A2084" s="106">
        <v>43344</v>
      </c>
      <c r="B2084" s="100">
        <v>43252</v>
      </c>
      <c r="C2084" s="98" t="s">
        <v>34</v>
      </c>
      <c r="D2084" s="98">
        <v>-4.53</v>
      </c>
      <c r="E2084" s="98">
        <v>34</v>
      </c>
      <c r="F2084" s="98" t="s">
        <v>76</v>
      </c>
    </row>
    <row r="2085" spans="1:6" x14ac:dyDescent="0.2">
      <c r="A2085" s="106">
        <v>43344</v>
      </c>
      <c r="B2085" s="100">
        <v>43252</v>
      </c>
      <c r="C2085" s="98" t="s">
        <v>33</v>
      </c>
      <c r="D2085" s="98">
        <v>-0.2</v>
      </c>
      <c r="E2085" s="98">
        <v>1.53</v>
      </c>
      <c r="F2085" s="98" t="s">
        <v>76</v>
      </c>
    </row>
    <row r="2086" spans="1:6" x14ac:dyDescent="0.2">
      <c r="A2086" s="106">
        <v>43344</v>
      </c>
      <c r="B2086" s="100">
        <v>43313</v>
      </c>
      <c r="C2086" s="98" t="s">
        <v>34</v>
      </c>
      <c r="D2086" s="98">
        <v>-30272.62</v>
      </c>
      <c r="E2086" s="98">
        <v>388608.17</v>
      </c>
      <c r="F2086" s="98" t="s">
        <v>76</v>
      </c>
    </row>
    <row r="2087" spans="1:6" x14ac:dyDescent="0.2">
      <c r="A2087" s="106">
        <v>43344</v>
      </c>
      <c r="B2087" s="100">
        <v>43313</v>
      </c>
      <c r="C2087" s="98" t="s">
        <v>33</v>
      </c>
      <c r="D2087" s="98">
        <v>-1365.43</v>
      </c>
      <c r="E2087" s="98">
        <v>17526.18</v>
      </c>
      <c r="F2087" s="98" t="s">
        <v>76</v>
      </c>
    </row>
    <row r="2088" spans="1:6" x14ac:dyDescent="0.2">
      <c r="A2088" s="106">
        <v>43344</v>
      </c>
      <c r="B2088" s="100">
        <v>43221</v>
      </c>
      <c r="C2088" s="98" t="s">
        <v>185</v>
      </c>
      <c r="D2088" s="98">
        <v>26703.75</v>
      </c>
      <c r="E2088" s="98">
        <v>601708.11</v>
      </c>
      <c r="F2088" s="98" t="s">
        <v>76</v>
      </c>
    </row>
    <row r="2089" spans="1:6" x14ac:dyDescent="0.2">
      <c r="A2089" s="106">
        <v>43344</v>
      </c>
      <c r="B2089" s="100">
        <v>43221</v>
      </c>
      <c r="C2089" s="98" t="s">
        <v>186</v>
      </c>
      <c r="D2089" s="98">
        <v>1204.33</v>
      </c>
      <c r="E2089" s="98">
        <v>27137.06</v>
      </c>
      <c r="F2089" s="98" t="s">
        <v>76</v>
      </c>
    </row>
    <row r="2090" spans="1:6" x14ac:dyDescent="0.2">
      <c r="A2090" s="106">
        <v>43344</v>
      </c>
      <c r="B2090" s="100">
        <v>43221</v>
      </c>
      <c r="C2090" s="98" t="s">
        <v>168</v>
      </c>
      <c r="D2090" s="98">
        <v>0</v>
      </c>
      <c r="E2090" s="98">
        <v>601708.11</v>
      </c>
      <c r="F2090" s="98" t="s">
        <v>76</v>
      </c>
    </row>
    <row r="2091" spans="1:6" x14ac:dyDescent="0.2">
      <c r="A2091" s="106">
        <v>43344</v>
      </c>
      <c r="B2091" s="100">
        <v>43313</v>
      </c>
      <c r="C2091" s="98" t="s">
        <v>34</v>
      </c>
      <c r="D2091" s="98">
        <v>-108418.36</v>
      </c>
      <c r="E2091" s="98">
        <v>1391760.8</v>
      </c>
      <c r="F2091" s="98" t="s">
        <v>72</v>
      </c>
    </row>
    <row r="2092" spans="1:6" x14ac:dyDescent="0.2">
      <c r="A2092" s="106">
        <v>43344</v>
      </c>
      <c r="B2092" s="100">
        <v>43313</v>
      </c>
      <c r="C2092" s="98" t="s">
        <v>33</v>
      </c>
      <c r="D2092" s="98">
        <v>-4889.51</v>
      </c>
      <c r="E2092" s="98">
        <v>62768.41</v>
      </c>
      <c r="F2092" s="98" t="s">
        <v>72</v>
      </c>
    </row>
    <row r="2093" spans="1:6" x14ac:dyDescent="0.2">
      <c r="A2093" s="106">
        <v>43344</v>
      </c>
      <c r="B2093" s="100">
        <v>43221</v>
      </c>
      <c r="C2093" s="98" t="s">
        <v>168</v>
      </c>
      <c r="D2093" s="98">
        <v>0</v>
      </c>
      <c r="E2093" s="98">
        <v>1393663.14</v>
      </c>
      <c r="F2093" s="98" t="s">
        <v>72</v>
      </c>
    </row>
    <row r="2094" spans="1:6" x14ac:dyDescent="0.2">
      <c r="A2094" s="106">
        <v>43344</v>
      </c>
      <c r="B2094" s="100">
        <v>43221</v>
      </c>
      <c r="C2094" s="98" t="s">
        <v>185</v>
      </c>
      <c r="D2094" s="98">
        <v>61850.86</v>
      </c>
      <c r="E2094" s="98">
        <v>1393663.14</v>
      </c>
      <c r="F2094" s="98" t="s">
        <v>72</v>
      </c>
    </row>
    <row r="2095" spans="1:6" x14ac:dyDescent="0.2">
      <c r="A2095" s="106">
        <v>43344</v>
      </c>
      <c r="B2095" s="100">
        <v>43221</v>
      </c>
      <c r="C2095" s="98" t="s">
        <v>186</v>
      </c>
      <c r="D2095" s="98">
        <v>2789.52</v>
      </c>
      <c r="E2095" s="98">
        <v>62854.2</v>
      </c>
      <c r="F2095" s="98" t="s">
        <v>72</v>
      </c>
    </row>
    <row r="2096" spans="1:6" x14ac:dyDescent="0.2">
      <c r="A2096" s="106">
        <v>43344</v>
      </c>
      <c r="B2096" s="100">
        <v>43221</v>
      </c>
      <c r="C2096" s="98" t="s">
        <v>168</v>
      </c>
      <c r="D2096" s="98">
        <v>0</v>
      </c>
      <c r="E2096" s="98">
        <v>61482.06</v>
      </c>
      <c r="F2096" s="98" t="s">
        <v>77</v>
      </c>
    </row>
    <row r="2097" spans="1:6" x14ac:dyDescent="0.2">
      <c r="A2097" s="106">
        <v>43344</v>
      </c>
      <c r="B2097" s="100">
        <v>43221</v>
      </c>
      <c r="C2097" s="98" t="s">
        <v>185</v>
      </c>
      <c r="D2097" s="98">
        <v>2728.58</v>
      </c>
      <c r="E2097" s="98">
        <v>61482.06</v>
      </c>
      <c r="F2097" s="98" t="s">
        <v>77</v>
      </c>
    </row>
    <row r="2098" spans="1:6" x14ac:dyDescent="0.2">
      <c r="A2098" s="106">
        <v>43344</v>
      </c>
      <c r="B2098" s="100">
        <v>43282</v>
      </c>
      <c r="C2098" s="98" t="s">
        <v>34</v>
      </c>
      <c r="D2098" s="98">
        <v>-15.65</v>
      </c>
      <c r="E2098" s="98">
        <v>184</v>
      </c>
      <c r="F2098" s="98" t="s">
        <v>72</v>
      </c>
    </row>
    <row r="2099" spans="1:6" x14ac:dyDescent="0.2">
      <c r="A2099" s="106">
        <v>43344</v>
      </c>
      <c r="B2099" s="100">
        <v>43282</v>
      </c>
      <c r="C2099" s="98" t="s">
        <v>33</v>
      </c>
      <c r="D2099" s="98">
        <v>-0.71</v>
      </c>
      <c r="E2099" s="98">
        <v>8.3000000000000007</v>
      </c>
      <c r="F2099" s="98" t="s">
        <v>72</v>
      </c>
    </row>
    <row r="2100" spans="1:6" x14ac:dyDescent="0.2">
      <c r="A2100" s="106">
        <v>43344</v>
      </c>
      <c r="B2100" s="100">
        <v>43313</v>
      </c>
      <c r="C2100" s="98" t="s">
        <v>34</v>
      </c>
      <c r="D2100" s="98">
        <v>-44139.23</v>
      </c>
      <c r="E2100" s="98">
        <v>566616.78</v>
      </c>
      <c r="F2100" s="98" t="s">
        <v>76</v>
      </c>
    </row>
    <row r="2101" spans="1:6" x14ac:dyDescent="0.2">
      <c r="A2101" s="106">
        <v>43344</v>
      </c>
      <c r="B2101" s="100">
        <v>43313</v>
      </c>
      <c r="C2101" s="98" t="s">
        <v>33</v>
      </c>
      <c r="D2101" s="98">
        <v>-1990.77</v>
      </c>
      <c r="E2101" s="98">
        <v>25554.45</v>
      </c>
      <c r="F2101" s="98" t="s">
        <v>76</v>
      </c>
    </row>
    <row r="2102" spans="1:6" x14ac:dyDescent="0.2">
      <c r="A2102" s="106">
        <v>43344</v>
      </c>
      <c r="B2102" s="100">
        <v>43221</v>
      </c>
      <c r="C2102" s="98" t="s">
        <v>186</v>
      </c>
      <c r="D2102" s="98">
        <v>123.03</v>
      </c>
      <c r="E2102" s="98">
        <v>2772.84</v>
      </c>
      <c r="F2102" s="98" t="s">
        <v>77</v>
      </c>
    </row>
    <row r="2103" spans="1:6" x14ac:dyDescent="0.2">
      <c r="A2103" s="106">
        <v>43405</v>
      </c>
      <c r="B2103" s="100">
        <v>43374</v>
      </c>
      <c r="C2103" s="98" t="s">
        <v>34</v>
      </c>
      <c r="D2103" s="98">
        <v>-149.16</v>
      </c>
      <c r="E2103" s="98">
        <v>1672</v>
      </c>
      <c r="F2103" s="98" t="s">
        <v>91</v>
      </c>
    </row>
    <row r="2104" spans="1:6" x14ac:dyDescent="0.2">
      <c r="A2104" s="106">
        <v>43405</v>
      </c>
      <c r="B2104" s="100">
        <v>43374</v>
      </c>
      <c r="C2104" s="98" t="s">
        <v>33</v>
      </c>
      <c r="D2104" s="98">
        <v>-6.73</v>
      </c>
      <c r="E2104" s="98">
        <v>75.41</v>
      </c>
      <c r="F2104" s="98" t="s">
        <v>91</v>
      </c>
    </row>
    <row r="2105" spans="1:6" x14ac:dyDescent="0.2">
      <c r="A2105" s="106">
        <v>43405</v>
      </c>
      <c r="B2105" s="100">
        <v>43344</v>
      </c>
      <c r="C2105" s="98" t="s">
        <v>34</v>
      </c>
      <c r="D2105" s="98">
        <v>-243.29</v>
      </c>
      <c r="E2105" s="98">
        <v>2888</v>
      </c>
      <c r="F2105" s="98" t="s">
        <v>91</v>
      </c>
    </row>
    <row r="2106" spans="1:6" x14ac:dyDescent="0.2">
      <c r="A2106" s="106">
        <v>43405</v>
      </c>
      <c r="B2106" s="100">
        <v>43344</v>
      </c>
      <c r="C2106" s="98" t="s">
        <v>33</v>
      </c>
      <c r="D2106" s="98">
        <v>-10.97</v>
      </c>
      <c r="E2106" s="98">
        <v>130.25</v>
      </c>
      <c r="F2106" s="98" t="s">
        <v>91</v>
      </c>
    </row>
    <row r="2107" spans="1:6" x14ac:dyDescent="0.2">
      <c r="A2107" s="106">
        <v>43405</v>
      </c>
      <c r="B2107" s="100">
        <v>43221</v>
      </c>
      <c r="C2107" s="98" t="s">
        <v>168</v>
      </c>
      <c r="D2107" s="98">
        <v>0</v>
      </c>
      <c r="E2107" s="98">
        <v>4560</v>
      </c>
      <c r="F2107" s="98" t="s">
        <v>91</v>
      </c>
    </row>
    <row r="2108" spans="1:6" x14ac:dyDescent="0.2">
      <c r="A2108" s="106">
        <v>43405</v>
      </c>
      <c r="B2108" s="100">
        <v>43374</v>
      </c>
      <c r="C2108" s="98" t="s">
        <v>34</v>
      </c>
      <c r="D2108" s="98">
        <v>-30141.48</v>
      </c>
      <c r="E2108" s="98">
        <v>337870.25</v>
      </c>
      <c r="F2108" s="98" t="s">
        <v>76</v>
      </c>
    </row>
    <row r="2109" spans="1:6" x14ac:dyDescent="0.2">
      <c r="A2109" s="106">
        <v>43405</v>
      </c>
      <c r="B2109" s="100">
        <v>43374</v>
      </c>
      <c r="C2109" s="98" t="s">
        <v>33</v>
      </c>
      <c r="D2109" s="98">
        <v>-1359.36</v>
      </c>
      <c r="E2109" s="98">
        <v>15237.97</v>
      </c>
      <c r="F2109" s="98" t="s">
        <v>76</v>
      </c>
    </row>
    <row r="2110" spans="1:6" x14ac:dyDescent="0.2">
      <c r="A2110" s="106">
        <v>43405</v>
      </c>
      <c r="B2110" s="100">
        <v>43344</v>
      </c>
      <c r="C2110" s="98" t="s">
        <v>34</v>
      </c>
      <c r="D2110" s="98">
        <v>-14088.68</v>
      </c>
      <c r="E2110" s="98">
        <v>167244.63</v>
      </c>
      <c r="F2110" s="98" t="s">
        <v>76</v>
      </c>
    </row>
    <row r="2111" spans="1:6" x14ac:dyDescent="0.2">
      <c r="A2111" s="106">
        <v>43405</v>
      </c>
      <c r="B2111" s="100">
        <v>43344</v>
      </c>
      <c r="C2111" s="98" t="s">
        <v>33</v>
      </c>
      <c r="D2111" s="98">
        <v>-635.54999999999995</v>
      </c>
      <c r="E2111" s="98">
        <v>7542.79</v>
      </c>
      <c r="F2111" s="98" t="s">
        <v>76</v>
      </c>
    </row>
    <row r="2112" spans="1:6" x14ac:dyDescent="0.2">
      <c r="A2112" s="106">
        <v>43405</v>
      </c>
      <c r="B2112" s="100">
        <v>43221</v>
      </c>
      <c r="C2112" s="98" t="s">
        <v>185</v>
      </c>
      <c r="D2112" s="98">
        <v>22419.98</v>
      </c>
      <c r="E2112" s="98">
        <v>505178.89</v>
      </c>
      <c r="F2112" s="98" t="s">
        <v>76</v>
      </c>
    </row>
    <row r="2113" spans="1:6" x14ac:dyDescent="0.2">
      <c r="A2113" s="106">
        <v>43405</v>
      </c>
      <c r="B2113" s="100">
        <v>43221</v>
      </c>
      <c r="C2113" s="98" t="s">
        <v>186</v>
      </c>
      <c r="D2113" s="98">
        <v>1011.24</v>
      </c>
      <c r="E2113" s="98">
        <v>22783.55</v>
      </c>
      <c r="F2113" s="98" t="s">
        <v>76</v>
      </c>
    </row>
    <row r="2114" spans="1:6" x14ac:dyDescent="0.2">
      <c r="A2114" s="106">
        <v>43405</v>
      </c>
      <c r="B2114" s="100">
        <v>43221</v>
      </c>
      <c r="C2114" s="98" t="s">
        <v>168</v>
      </c>
      <c r="D2114" s="98">
        <v>0</v>
      </c>
      <c r="E2114" s="98">
        <v>505178.89</v>
      </c>
      <c r="F2114" s="98" t="s">
        <v>76</v>
      </c>
    </row>
    <row r="2115" spans="1:6" x14ac:dyDescent="0.2">
      <c r="A2115" s="106">
        <v>43344</v>
      </c>
      <c r="B2115" s="100">
        <v>43313</v>
      </c>
      <c r="C2115" s="98" t="s">
        <v>34</v>
      </c>
      <c r="D2115" s="98">
        <v>-22544.1</v>
      </c>
      <c r="E2115" s="98">
        <v>289397.49</v>
      </c>
      <c r="F2115" s="98" t="s">
        <v>75</v>
      </c>
    </row>
    <row r="2116" spans="1:6" x14ac:dyDescent="0.2">
      <c r="A2116" s="106">
        <v>43344</v>
      </c>
      <c r="B2116" s="100">
        <v>43313</v>
      </c>
      <c r="C2116" s="98" t="s">
        <v>33</v>
      </c>
      <c r="D2116" s="98">
        <v>-1016.76</v>
      </c>
      <c r="E2116" s="98">
        <v>13051.88</v>
      </c>
      <c r="F2116" s="98" t="s">
        <v>75</v>
      </c>
    </row>
    <row r="2117" spans="1:6" x14ac:dyDescent="0.2">
      <c r="A2117" s="106">
        <v>43344</v>
      </c>
      <c r="B2117" s="100">
        <v>43282</v>
      </c>
      <c r="C2117" s="98" t="s">
        <v>34</v>
      </c>
      <c r="D2117" s="98">
        <v>-387.69</v>
      </c>
      <c r="E2117" s="98">
        <v>4560</v>
      </c>
      <c r="F2117" s="98" t="s">
        <v>75</v>
      </c>
    </row>
    <row r="2118" spans="1:6" x14ac:dyDescent="0.2">
      <c r="A2118" s="106">
        <v>43344</v>
      </c>
      <c r="B2118" s="100">
        <v>43282</v>
      </c>
      <c r="C2118" s="98" t="s">
        <v>33</v>
      </c>
      <c r="D2118" s="98">
        <v>-17.489999999999998</v>
      </c>
      <c r="E2118" s="98">
        <v>205.66</v>
      </c>
      <c r="F2118" s="98" t="s">
        <v>75</v>
      </c>
    </row>
    <row r="2119" spans="1:6" x14ac:dyDescent="0.2">
      <c r="A2119" s="106">
        <v>43344</v>
      </c>
      <c r="B2119" s="100">
        <v>43221</v>
      </c>
      <c r="C2119" s="98" t="s">
        <v>168</v>
      </c>
      <c r="D2119" s="98">
        <v>0</v>
      </c>
      <c r="E2119" s="98">
        <v>293962.01</v>
      </c>
      <c r="F2119" s="98" t="s">
        <v>75</v>
      </c>
    </row>
    <row r="2120" spans="1:6" x14ac:dyDescent="0.2">
      <c r="A2120" s="106">
        <v>43344</v>
      </c>
      <c r="B2120" s="100">
        <v>43221</v>
      </c>
      <c r="C2120" s="98" t="s">
        <v>185</v>
      </c>
      <c r="D2120" s="98">
        <v>13046.04</v>
      </c>
      <c r="E2120" s="98">
        <v>293962.01</v>
      </c>
      <c r="F2120" s="98" t="s">
        <v>75</v>
      </c>
    </row>
    <row r="2121" spans="1:6" x14ac:dyDescent="0.2">
      <c r="A2121" s="106">
        <v>43344</v>
      </c>
      <c r="B2121" s="100">
        <v>43221</v>
      </c>
      <c r="C2121" s="98" t="s">
        <v>186</v>
      </c>
      <c r="D2121" s="98">
        <v>588.35</v>
      </c>
      <c r="E2121" s="98">
        <v>13257.75</v>
      </c>
      <c r="F2121" s="98" t="s">
        <v>75</v>
      </c>
    </row>
    <row r="2122" spans="1:6" x14ac:dyDescent="0.2">
      <c r="A2122" s="106">
        <v>43344</v>
      </c>
      <c r="B2122" s="100">
        <v>43313</v>
      </c>
      <c r="C2122" s="98" t="s">
        <v>34</v>
      </c>
      <c r="D2122" s="98">
        <v>-76897.929999999993</v>
      </c>
      <c r="E2122" s="98">
        <v>987134.34</v>
      </c>
      <c r="F2122" s="98" t="s">
        <v>74</v>
      </c>
    </row>
    <row r="2123" spans="1:6" x14ac:dyDescent="0.2">
      <c r="A2123" s="106">
        <v>43344</v>
      </c>
      <c r="B2123" s="100">
        <v>43313</v>
      </c>
      <c r="C2123" s="98" t="s">
        <v>33</v>
      </c>
      <c r="D2123" s="98">
        <v>-3468.05</v>
      </c>
      <c r="E2123" s="98">
        <v>44519.91</v>
      </c>
      <c r="F2123" s="98" t="s">
        <v>74</v>
      </c>
    </row>
    <row r="2124" spans="1:6" x14ac:dyDescent="0.2">
      <c r="A2124" s="106">
        <v>43344</v>
      </c>
      <c r="B2124" s="100">
        <v>43221</v>
      </c>
      <c r="C2124" s="98" t="s">
        <v>168</v>
      </c>
      <c r="D2124" s="98">
        <v>0</v>
      </c>
      <c r="E2124" s="98">
        <v>991151.81</v>
      </c>
      <c r="F2124" s="98" t="s">
        <v>74</v>
      </c>
    </row>
    <row r="2125" spans="1:6" x14ac:dyDescent="0.2">
      <c r="A2125" s="106">
        <v>43344</v>
      </c>
      <c r="B2125" s="100">
        <v>43221</v>
      </c>
      <c r="C2125" s="98" t="s">
        <v>185</v>
      </c>
      <c r="D2125" s="98">
        <v>43987.44</v>
      </c>
      <c r="E2125" s="98">
        <v>991151.81</v>
      </c>
      <c r="F2125" s="98" t="s">
        <v>74</v>
      </c>
    </row>
    <row r="2126" spans="1:6" x14ac:dyDescent="0.2">
      <c r="A2126" s="106">
        <v>43344</v>
      </c>
      <c r="B2126" s="100">
        <v>43221</v>
      </c>
      <c r="C2126" s="98" t="s">
        <v>186</v>
      </c>
      <c r="D2126" s="98">
        <v>1983.95</v>
      </c>
      <c r="E2126" s="98">
        <v>44701.14</v>
      </c>
      <c r="F2126" s="98" t="s">
        <v>74</v>
      </c>
    </row>
    <row r="2127" spans="1:6" x14ac:dyDescent="0.2">
      <c r="A2127" s="106">
        <v>43344</v>
      </c>
      <c r="B2127" s="100">
        <v>43313</v>
      </c>
      <c r="C2127" s="98" t="s">
        <v>34</v>
      </c>
      <c r="D2127" s="98">
        <v>-3396.43</v>
      </c>
      <c r="E2127" s="98">
        <v>43599.89</v>
      </c>
      <c r="F2127" s="98" t="s">
        <v>77</v>
      </c>
    </row>
    <row r="2128" spans="1:6" x14ac:dyDescent="0.2">
      <c r="A2128" s="106">
        <v>43344</v>
      </c>
      <c r="B2128" s="100">
        <v>43313</v>
      </c>
      <c r="C2128" s="98" t="s">
        <v>33</v>
      </c>
      <c r="D2128" s="98">
        <v>-153.16</v>
      </c>
      <c r="E2128" s="98">
        <v>1966.34</v>
      </c>
      <c r="F2128" s="98" t="s">
        <v>77</v>
      </c>
    </row>
    <row r="2129" spans="1:6" x14ac:dyDescent="0.2">
      <c r="A2129" s="106">
        <v>43344</v>
      </c>
      <c r="B2129" s="100">
        <v>43282</v>
      </c>
      <c r="C2129" s="98" t="s">
        <v>34</v>
      </c>
      <c r="D2129" s="98">
        <v>-262.88</v>
      </c>
      <c r="E2129" s="98">
        <v>3092</v>
      </c>
      <c r="F2129" s="98" t="s">
        <v>77</v>
      </c>
    </row>
    <row r="2130" spans="1:6" x14ac:dyDescent="0.2">
      <c r="A2130" s="106">
        <v>43344</v>
      </c>
      <c r="B2130" s="100">
        <v>43282</v>
      </c>
      <c r="C2130" s="98" t="s">
        <v>33</v>
      </c>
      <c r="D2130" s="98">
        <v>-11.86</v>
      </c>
      <c r="E2130" s="98">
        <v>139.44999999999999</v>
      </c>
      <c r="F2130" s="98" t="s">
        <v>77</v>
      </c>
    </row>
    <row r="2131" spans="1:6" x14ac:dyDescent="0.2">
      <c r="A2131" s="106">
        <v>43405</v>
      </c>
      <c r="B2131" s="100">
        <v>43221</v>
      </c>
      <c r="C2131" s="98" t="s">
        <v>186</v>
      </c>
      <c r="D2131" s="98">
        <v>28.93</v>
      </c>
      <c r="E2131" s="98">
        <v>651.86</v>
      </c>
      <c r="F2131" s="98" t="s">
        <v>77</v>
      </c>
    </row>
    <row r="2132" spans="1:6" x14ac:dyDescent="0.2">
      <c r="A2132" s="106">
        <v>43405</v>
      </c>
      <c r="B2132" s="100">
        <v>43344</v>
      </c>
      <c r="C2132" s="98" t="s">
        <v>34</v>
      </c>
      <c r="D2132" s="98">
        <v>-518.91999999999996</v>
      </c>
      <c r="E2132" s="98">
        <v>6160</v>
      </c>
      <c r="F2132" s="98" t="s">
        <v>95</v>
      </c>
    </row>
    <row r="2133" spans="1:6" x14ac:dyDescent="0.2">
      <c r="A2133" s="106">
        <v>43405</v>
      </c>
      <c r="B2133" s="100">
        <v>43344</v>
      </c>
      <c r="C2133" s="98" t="s">
        <v>33</v>
      </c>
      <c r="D2133" s="98">
        <v>-23.4</v>
      </c>
      <c r="E2133" s="98">
        <v>277.82</v>
      </c>
      <c r="F2133" s="98" t="s">
        <v>95</v>
      </c>
    </row>
    <row r="2134" spans="1:6" x14ac:dyDescent="0.2">
      <c r="A2134" s="106">
        <v>43405</v>
      </c>
      <c r="B2134" s="100">
        <v>43221</v>
      </c>
      <c r="C2134" s="98" t="s">
        <v>185</v>
      </c>
      <c r="D2134" s="98">
        <v>585.82000000000005</v>
      </c>
      <c r="E2134" s="98">
        <v>13200</v>
      </c>
      <c r="F2134" s="98" t="s">
        <v>95</v>
      </c>
    </row>
    <row r="2135" spans="1:6" x14ac:dyDescent="0.2">
      <c r="A2135" s="106">
        <v>43405</v>
      </c>
      <c r="B2135" s="100">
        <v>43221</v>
      </c>
      <c r="C2135" s="98" t="s">
        <v>186</v>
      </c>
      <c r="D2135" s="98">
        <v>26.42</v>
      </c>
      <c r="E2135" s="98">
        <v>595.32000000000005</v>
      </c>
      <c r="F2135" s="98" t="s">
        <v>95</v>
      </c>
    </row>
    <row r="2136" spans="1:6" x14ac:dyDescent="0.2">
      <c r="A2136" s="106">
        <v>43405</v>
      </c>
      <c r="B2136" s="100">
        <v>43374</v>
      </c>
      <c r="C2136" s="98" t="s">
        <v>34</v>
      </c>
      <c r="D2136" s="98">
        <v>-5</v>
      </c>
      <c r="E2136" s="98">
        <v>56</v>
      </c>
      <c r="F2136" s="98" t="s">
        <v>91</v>
      </c>
    </row>
    <row r="2137" spans="1:6" x14ac:dyDescent="0.2">
      <c r="A2137" s="106">
        <v>43405</v>
      </c>
      <c r="B2137" s="100">
        <v>43374</v>
      </c>
      <c r="C2137" s="98" t="s">
        <v>33</v>
      </c>
      <c r="D2137" s="98">
        <v>-0.23</v>
      </c>
      <c r="E2137" s="98">
        <v>2.5299999999999998</v>
      </c>
      <c r="F2137" s="98" t="s">
        <v>91</v>
      </c>
    </row>
    <row r="2138" spans="1:6" x14ac:dyDescent="0.2">
      <c r="A2138" s="106">
        <v>43405</v>
      </c>
      <c r="B2138" s="100">
        <v>43344</v>
      </c>
      <c r="C2138" s="98" t="s">
        <v>34</v>
      </c>
      <c r="D2138" s="98">
        <v>-4.13</v>
      </c>
      <c r="E2138" s="98">
        <v>49</v>
      </c>
      <c r="F2138" s="98" t="s">
        <v>91</v>
      </c>
    </row>
    <row r="2139" spans="1:6" x14ac:dyDescent="0.2">
      <c r="A2139" s="106">
        <v>43405</v>
      </c>
      <c r="B2139" s="100">
        <v>43344</v>
      </c>
      <c r="C2139" s="98" t="s">
        <v>33</v>
      </c>
      <c r="D2139" s="98">
        <v>-0.19</v>
      </c>
      <c r="E2139" s="98">
        <v>2.21</v>
      </c>
      <c r="F2139" s="98" t="s">
        <v>91</v>
      </c>
    </row>
    <row r="2140" spans="1:6" x14ac:dyDescent="0.2">
      <c r="A2140" s="106">
        <v>43405</v>
      </c>
      <c r="B2140" s="100">
        <v>43374</v>
      </c>
      <c r="C2140" s="98" t="s">
        <v>36</v>
      </c>
      <c r="D2140" s="98">
        <v>-24.65</v>
      </c>
      <c r="E2140" s="98">
        <v>276.32</v>
      </c>
      <c r="F2140" s="98" t="s">
        <v>101</v>
      </c>
    </row>
    <row r="2141" spans="1:6" x14ac:dyDescent="0.2">
      <c r="A2141" s="106">
        <v>43405</v>
      </c>
      <c r="B2141" s="100">
        <v>43374</v>
      </c>
      <c r="C2141" s="98" t="s">
        <v>35</v>
      </c>
      <c r="D2141" s="98">
        <v>-1.1100000000000001</v>
      </c>
      <c r="E2141" s="98">
        <v>12.46</v>
      </c>
      <c r="F2141" s="98" t="s">
        <v>101</v>
      </c>
    </row>
    <row r="2142" spans="1:6" x14ac:dyDescent="0.2">
      <c r="A2142" s="106">
        <v>43405</v>
      </c>
      <c r="B2142" s="100">
        <v>43344</v>
      </c>
      <c r="C2142" s="98" t="s">
        <v>36</v>
      </c>
      <c r="D2142" s="98">
        <v>-20.309999999999999</v>
      </c>
      <c r="E2142" s="98">
        <v>241</v>
      </c>
      <c r="F2142" s="98" t="s">
        <v>101</v>
      </c>
    </row>
    <row r="2143" spans="1:6" x14ac:dyDescent="0.2">
      <c r="A2143" s="106">
        <v>43405</v>
      </c>
      <c r="B2143" s="100">
        <v>43344</v>
      </c>
      <c r="C2143" s="98" t="s">
        <v>35</v>
      </c>
      <c r="D2143" s="98">
        <v>-0.92</v>
      </c>
      <c r="E2143" s="98">
        <v>10.87</v>
      </c>
      <c r="F2143" s="98" t="s">
        <v>101</v>
      </c>
    </row>
    <row r="2144" spans="1:6" x14ac:dyDescent="0.2">
      <c r="A2144" s="106">
        <v>43374</v>
      </c>
      <c r="B2144" s="100">
        <v>43221</v>
      </c>
      <c r="C2144" s="98" t="s">
        <v>185</v>
      </c>
      <c r="D2144" s="98">
        <v>39.369999999999997</v>
      </c>
      <c r="E2144" s="98">
        <v>887.01</v>
      </c>
      <c r="F2144" s="98" t="s">
        <v>76</v>
      </c>
    </row>
    <row r="2145" spans="1:6" x14ac:dyDescent="0.2">
      <c r="A2145" s="106">
        <v>43374</v>
      </c>
      <c r="B2145" s="100">
        <v>43221</v>
      </c>
      <c r="C2145" s="98" t="s">
        <v>186</v>
      </c>
      <c r="D2145" s="98">
        <v>1.78</v>
      </c>
      <c r="E2145" s="98">
        <v>40</v>
      </c>
      <c r="F2145" s="98" t="s">
        <v>76</v>
      </c>
    </row>
    <row r="2146" spans="1:6" x14ac:dyDescent="0.2">
      <c r="A2146" s="106">
        <v>43374</v>
      </c>
      <c r="B2146" s="100">
        <v>43221</v>
      </c>
      <c r="C2146" s="98" t="s">
        <v>185</v>
      </c>
      <c r="D2146" s="98">
        <v>136.19999999999999</v>
      </c>
      <c r="E2146" s="98">
        <v>3069</v>
      </c>
      <c r="F2146" s="98" t="s">
        <v>92</v>
      </c>
    </row>
    <row r="2147" spans="1:6" x14ac:dyDescent="0.2">
      <c r="A2147" s="106">
        <v>43374</v>
      </c>
      <c r="B2147" s="100">
        <v>43221</v>
      </c>
      <c r="C2147" s="98" t="s">
        <v>186</v>
      </c>
      <c r="D2147" s="98">
        <v>6.14</v>
      </c>
      <c r="E2147" s="98">
        <v>138.41999999999999</v>
      </c>
      <c r="F2147" s="98" t="s">
        <v>92</v>
      </c>
    </row>
    <row r="2148" spans="1:6" x14ac:dyDescent="0.2">
      <c r="A2148" s="106">
        <v>43374</v>
      </c>
      <c r="B2148" s="100">
        <v>43282</v>
      </c>
      <c r="C2148" s="98" t="s">
        <v>34</v>
      </c>
      <c r="D2148" s="98">
        <v>-126.17</v>
      </c>
      <c r="E2148" s="98">
        <v>1484</v>
      </c>
      <c r="F2148" s="98" t="s">
        <v>76</v>
      </c>
    </row>
    <row r="2149" spans="1:6" x14ac:dyDescent="0.2">
      <c r="A2149" s="106">
        <v>43374</v>
      </c>
      <c r="B2149" s="100">
        <v>43282</v>
      </c>
      <c r="C2149" s="98" t="s">
        <v>33</v>
      </c>
      <c r="D2149" s="98">
        <v>-5.69</v>
      </c>
      <c r="E2149" s="98">
        <v>66.930000000000007</v>
      </c>
      <c r="F2149" s="98" t="s">
        <v>76</v>
      </c>
    </row>
    <row r="2150" spans="1:6" x14ac:dyDescent="0.2">
      <c r="A2150" s="106">
        <v>43374</v>
      </c>
      <c r="B2150" s="100">
        <v>43344</v>
      </c>
      <c r="C2150" s="98" t="s">
        <v>34</v>
      </c>
      <c r="D2150" s="98">
        <v>-72.19</v>
      </c>
      <c r="E2150" s="98">
        <v>857</v>
      </c>
      <c r="F2150" s="98" t="s">
        <v>92</v>
      </c>
    </row>
    <row r="2151" spans="1:6" x14ac:dyDescent="0.2">
      <c r="A2151" s="106">
        <v>43374</v>
      </c>
      <c r="B2151" s="100">
        <v>43344</v>
      </c>
      <c r="C2151" s="98" t="s">
        <v>33</v>
      </c>
      <c r="D2151" s="98">
        <v>-3.26</v>
      </c>
      <c r="E2151" s="98">
        <v>38.65</v>
      </c>
      <c r="F2151" s="98" t="s">
        <v>92</v>
      </c>
    </row>
    <row r="2152" spans="1:6" x14ac:dyDescent="0.2">
      <c r="A2152" s="106">
        <v>43374</v>
      </c>
      <c r="B2152" s="100">
        <v>43344</v>
      </c>
      <c r="C2152" s="98" t="s">
        <v>34</v>
      </c>
      <c r="D2152" s="98">
        <v>-644.94000000000005</v>
      </c>
      <c r="E2152" s="98">
        <v>7656</v>
      </c>
      <c r="F2152" s="98" t="s">
        <v>94</v>
      </c>
    </row>
    <row r="2153" spans="1:6" x14ac:dyDescent="0.2">
      <c r="A2153" s="106">
        <v>43374</v>
      </c>
      <c r="B2153" s="100">
        <v>43344</v>
      </c>
      <c r="C2153" s="98" t="s">
        <v>33</v>
      </c>
      <c r="D2153" s="98">
        <v>-29.09</v>
      </c>
      <c r="E2153" s="98">
        <v>345.29</v>
      </c>
      <c r="F2153" s="98" t="s">
        <v>94</v>
      </c>
    </row>
    <row r="2154" spans="1:6" x14ac:dyDescent="0.2">
      <c r="A2154" s="106">
        <v>43374</v>
      </c>
      <c r="B2154" s="100">
        <v>43313</v>
      </c>
      <c r="C2154" s="98" t="s">
        <v>34</v>
      </c>
      <c r="D2154" s="98">
        <v>-328.04</v>
      </c>
      <c r="E2154" s="98">
        <v>4211</v>
      </c>
      <c r="F2154" s="98" t="s">
        <v>94</v>
      </c>
    </row>
    <row r="2155" spans="1:6" x14ac:dyDescent="0.2">
      <c r="A2155" s="106">
        <v>43374</v>
      </c>
      <c r="B2155" s="100">
        <v>43313</v>
      </c>
      <c r="C2155" s="98" t="s">
        <v>33</v>
      </c>
      <c r="D2155" s="98">
        <v>-14.79</v>
      </c>
      <c r="E2155" s="98">
        <v>189.92</v>
      </c>
      <c r="F2155" s="98" t="s">
        <v>94</v>
      </c>
    </row>
    <row r="2156" spans="1:6" x14ac:dyDescent="0.2">
      <c r="A2156" s="106">
        <v>43374</v>
      </c>
      <c r="B2156" s="100">
        <v>43344</v>
      </c>
      <c r="C2156" s="98" t="s">
        <v>34</v>
      </c>
      <c r="D2156" s="98">
        <v>-20.89</v>
      </c>
      <c r="E2156" s="98">
        <v>248</v>
      </c>
      <c r="F2156" s="98" t="s">
        <v>76</v>
      </c>
    </row>
    <row r="2157" spans="1:6" x14ac:dyDescent="0.2">
      <c r="A2157" s="106">
        <v>43374</v>
      </c>
      <c r="B2157" s="100">
        <v>43344</v>
      </c>
      <c r="C2157" s="98" t="s">
        <v>33</v>
      </c>
      <c r="D2157" s="98">
        <v>-0.94</v>
      </c>
      <c r="E2157" s="98">
        <v>11.18</v>
      </c>
      <c r="F2157" s="98" t="s">
        <v>76</v>
      </c>
    </row>
    <row r="2158" spans="1:6" x14ac:dyDescent="0.2">
      <c r="A2158" s="106">
        <v>43374</v>
      </c>
      <c r="B2158" s="100">
        <v>43313</v>
      </c>
      <c r="C2158" s="98" t="s">
        <v>34</v>
      </c>
      <c r="D2158" s="98">
        <v>-10.59</v>
      </c>
      <c r="E2158" s="98">
        <v>136</v>
      </c>
      <c r="F2158" s="98" t="s">
        <v>76</v>
      </c>
    </row>
    <row r="2159" spans="1:6" x14ac:dyDescent="0.2">
      <c r="A2159" s="106">
        <v>43374</v>
      </c>
      <c r="B2159" s="100">
        <v>43313</v>
      </c>
      <c r="C2159" s="98" t="s">
        <v>33</v>
      </c>
      <c r="D2159" s="98">
        <v>-0.48</v>
      </c>
      <c r="E2159" s="98">
        <v>6.13</v>
      </c>
      <c r="F2159" s="98" t="s">
        <v>76</v>
      </c>
    </row>
    <row r="2160" spans="1:6" x14ac:dyDescent="0.2">
      <c r="A2160" s="106">
        <v>43374</v>
      </c>
      <c r="B2160" s="100">
        <v>43221</v>
      </c>
      <c r="C2160" s="98" t="s">
        <v>168</v>
      </c>
      <c r="D2160" s="98">
        <v>0</v>
      </c>
      <c r="E2160" s="98">
        <v>384</v>
      </c>
      <c r="F2160" s="98" t="s">
        <v>76</v>
      </c>
    </row>
    <row r="2161" spans="1:6" x14ac:dyDescent="0.2">
      <c r="A2161" s="106">
        <v>43374</v>
      </c>
      <c r="B2161" s="100">
        <v>43221</v>
      </c>
      <c r="C2161" s="98" t="s">
        <v>185</v>
      </c>
      <c r="D2161" s="98">
        <v>17.04</v>
      </c>
      <c r="E2161" s="98">
        <v>384</v>
      </c>
      <c r="F2161" s="98" t="s">
        <v>76</v>
      </c>
    </row>
    <row r="2162" spans="1:6" x14ac:dyDescent="0.2">
      <c r="A2162" s="106">
        <v>43374</v>
      </c>
      <c r="B2162" s="100">
        <v>43221</v>
      </c>
      <c r="C2162" s="98" t="s">
        <v>186</v>
      </c>
      <c r="D2162" s="98">
        <v>0.77</v>
      </c>
      <c r="E2162" s="98">
        <v>17.32</v>
      </c>
      <c r="F2162" s="98" t="s">
        <v>76</v>
      </c>
    </row>
    <row r="2163" spans="1:6" x14ac:dyDescent="0.2">
      <c r="A2163" s="106">
        <v>43405</v>
      </c>
      <c r="B2163" s="100">
        <v>43344</v>
      </c>
      <c r="C2163" s="98" t="s">
        <v>34</v>
      </c>
      <c r="D2163" s="98">
        <v>-45.58</v>
      </c>
      <c r="E2163" s="98">
        <v>541</v>
      </c>
      <c r="F2163" s="98" t="s">
        <v>92</v>
      </c>
    </row>
    <row r="2164" spans="1:6" x14ac:dyDescent="0.2">
      <c r="A2164" s="106">
        <v>43405</v>
      </c>
      <c r="B2164" s="100">
        <v>43344</v>
      </c>
      <c r="C2164" s="98" t="s">
        <v>33</v>
      </c>
      <c r="D2164" s="98">
        <v>-2.06</v>
      </c>
      <c r="E2164" s="98">
        <v>24.4</v>
      </c>
      <c r="F2164" s="98" t="s">
        <v>92</v>
      </c>
    </row>
    <row r="2165" spans="1:6" x14ac:dyDescent="0.2">
      <c r="A2165" s="106">
        <v>43405</v>
      </c>
      <c r="B2165" s="100">
        <v>43313</v>
      </c>
      <c r="C2165" s="98" t="s">
        <v>34</v>
      </c>
      <c r="D2165" s="98">
        <v>-32.64</v>
      </c>
      <c r="E2165" s="98">
        <v>419</v>
      </c>
      <c r="F2165" s="98" t="s">
        <v>92</v>
      </c>
    </row>
    <row r="2166" spans="1:6" x14ac:dyDescent="0.2">
      <c r="A2166" s="106">
        <v>43405</v>
      </c>
      <c r="B2166" s="100">
        <v>43313</v>
      </c>
      <c r="C2166" s="98" t="s">
        <v>33</v>
      </c>
      <c r="D2166" s="98">
        <v>-1.47</v>
      </c>
      <c r="E2166" s="98">
        <v>18.899999999999999</v>
      </c>
      <c r="F2166" s="98" t="s">
        <v>92</v>
      </c>
    </row>
    <row r="2167" spans="1:6" x14ac:dyDescent="0.2">
      <c r="A2167" s="106">
        <v>43405</v>
      </c>
      <c r="B2167" s="100">
        <v>43221</v>
      </c>
      <c r="C2167" s="98" t="s">
        <v>168</v>
      </c>
      <c r="D2167" s="98">
        <v>0</v>
      </c>
      <c r="E2167" s="98">
        <v>1646</v>
      </c>
      <c r="F2167" s="98" t="s">
        <v>92</v>
      </c>
    </row>
    <row r="2168" spans="1:6" x14ac:dyDescent="0.2">
      <c r="A2168" s="106">
        <v>43405</v>
      </c>
      <c r="B2168" s="100">
        <v>43221</v>
      </c>
      <c r="C2168" s="98" t="s">
        <v>185</v>
      </c>
      <c r="D2168" s="98">
        <v>73.05</v>
      </c>
      <c r="E2168" s="98">
        <v>1646</v>
      </c>
      <c r="F2168" s="98" t="s">
        <v>92</v>
      </c>
    </row>
    <row r="2169" spans="1:6" x14ac:dyDescent="0.2">
      <c r="A2169" s="106">
        <v>43405</v>
      </c>
      <c r="B2169" s="100">
        <v>43221</v>
      </c>
      <c r="C2169" s="98" t="s">
        <v>186</v>
      </c>
      <c r="D2169" s="98">
        <v>3.3</v>
      </c>
      <c r="E2169" s="98">
        <v>74.239999999999995</v>
      </c>
      <c r="F2169" s="98" t="s">
        <v>92</v>
      </c>
    </row>
    <row r="2170" spans="1:6" x14ac:dyDescent="0.2">
      <c r="A2170" s="106">
        <v>43405</v>
      </c>
      <c r="B2170" s="100">
        <v>43374</v>
      </c>
      <c r="C2170" s="98" t="s">
        <v>34</v>
      </c>
      <c r="D2170" s="98">
        <v>-40.86</v>
      </c>
      <c r="E2170" s="98">
        <v>458</v>
      </c>
      <c r="F2170" s="98" t="s">
        <v>92</v>
      </c>
    </row>
    <row r="2171" spans="1:6" x14ac:dyDescent="0.2">
      <c r="A2171" s="106">
        <v>43405</v>
      </c>
      <c r="B2171" s="100">
        <v>43374</v>
      </c>
      <c r="C2171" s="98" t="s">
        <v>33</v>
      </c>
      <c r="D2171" s="98">
        <v>-1.84</v>
      </c>
      <c r="E2171" s="98">
        <v>20.66</v>
      </c>
      <c r="F2171" s="98" t="s">
        <v>92</v>
      </c>
    </row>
    <row r="2172" spans="1:6" x14ac:dyDescent="0.2">
      <c r="A2172" s="106">
        <v>43405</v>
      </c>
      <c r="B2172" s="100">
        <v>43344</v>
      </c>
      <c r="C2172" s="98" t="s">
        <v>34</v>
      </c>
      <c r="D2172" s="98">
        <v>-3.45</v>
      </c>
      <c r="E2172" s="98">
        <v>41</v>
      </c>
      <c r="F2172" s="98" t="s">
        <v>92</v>
      </c>
    </row>
    <row r="2173" spans="1:6" x14ac:dyDescent="0.2">
      <c r="A2173" s="106">
        <v>43405</v>
      </c>
      <c r="B2173" s="100">
        <v>43344</v>
      </c>
      <c r="C2173" s="98" t="s">
        <v>33</v>
      </c>
      <c r="D2173" s="98">
        <v>-0.15</v>
      </c>
      <c r="E2173" s="98">
        <v>1.85</v>
      </c>
      <c r="F2173" s="98" t="s">
        <v>92</v>
      </c>
    </row>
    <row r="2174" spans="1:6" x14ac:dyDescent="0.2">
      <c r="A2174" s="106">
        <v>43405</v>
      </c>
      <c r="B2174" s="100">
        <v>43221</v>
      </c>
      <c r="C2174" s="98" t="s">
        <v>168</v>
      </c>
      <c r="D2174" s="98">
        <v>0</v>
      </c>
      <c r="E2174" s="98">
        <v>499</v>
      </c>
      <c r="F2174" s="98" t="s">
        <v>92</v>
      </c>
    </row>
    <row r="2175" spans="1:6" x14ac:dyDescent="0.2">
      <c r="A2175" s="106">
        <v>43405</v>
      </c>
      <c r="B2175" s="100">
        <v>43374</v>
      </c>
      <c r="C2175" s="98" t="s">
        <v>36</v>
      </c>
      <c r="D2175" s="98">
        <v>-3.5</v>
      </c>
      <c r="E2175" s="98">
        <v>39.200000000000003</v>
      </c>
      <c r="F2175" s="98" t="s">
        <v>101</v>
      </c>
    </row>
    <row r="2176" spans="1:6" x14ac:dyDescent="0.2">
      <c r="A2176" s="106">
        <v>43405</v>
      </c>
      <c r="B2176" s="100">
        <v>43374</v>
      </c>
      <c r="C2176" s="98" t="s">
        <v>35</v>
      </c>
      <c r="D2176" s="98">
        <v>-0.16</v>
      </c>
      <c r="E2176" s="98">
        <v>1.76</v>
      </c>
      <c r="F2176" s="98" t="s">
        <v>101</v>
      </c>
    </row>
    <row r="2177" spans="1:6" x14ac:dyDescent="0.2">
      <c r="A2177" s="106">
        <v>43405</v>
      </c>
      <c r="B2177" s="100">
        <v>43344</v>
      </c>
      <c r="C2177" s="98" t="s">
        <v>36</v>
      </c>
      <c r="D2177" s="98">
        <v>-0.34</v>
      </c>
      <c r="E2177" s="98">
        <v>4</v>
      </c>
      <c r="F2177" s="98" t="s">
        <v>101</v>
      </c>
    </row>
    <row r="2178" spans="1:6" x14ac:dyDescent="0.2">
      <c r="A2178" s="106">
        <v>43405</v>
      </c>
      <c r="B2178" s="100">
        <v>43344</v>
      </c>
      <c r="C2178" s="98" t="s">
        <v>35</v>
      </c>
      <c r="D2178" s="98">
        <v>-0.02</v>
      </c>
      <c r="E2178" s="98">
        <v>0.18</v>
      </c>
      <c r="F2178" s="98" t="s">
        <v>101</v>
      </c>
    </row>
    <row r="2179" spans="1:6" x14ac:dyDescent="0.2">
      <c r="A2179" s="106">
        <v>43374</v>
      </c>
      <c r="B2179" s="100">
        <v>43344</v>
      </c>
      <c r="C2179" s="98" t="s">
        <v>34</v>
      </c>
      <c r="D2179" s="98">
        <v>-124.86</v>
      </c>
      <c r="E2179" s="98">
        <v>1482</v>
      </c>
      <c r="F2179" s="98" t="s">
        <v>93</v>
      </c>
    </row>
    <row r="2180" spans="1:6" x14ac:dyDescent="0.2">
      <c r="A2180" s="106">
        <v>43374</v>
      </c>
      <c r="B2180" s="100">
        <v>43344</v>
      </c>
      <c r="C2180" s="98" t="s">
        <v>33</v>
      </c>
      <c r="D2180" s="98">
        <v>-5.63</v>
      </c>
      <c r="E2180" s="98">
        <v>66.83</v>
      </c>
      <c r="F2180" s="98" t="s">
        <v>93</v>
      </c>
    </row>
    <row r="2181" spans="1:6" x14ac:dyDescent="0.2">
      <c r="A2181" s="106">
        <v>43374</v>
      </c>
      <c r="B2181" s="100">
        <v>43313</v>
      </c>
      <c r="C2181" s="98" t="s">
        <v>34</v>
      </c>
      <c r="D2181" s="98">
        <v>-63.41</v>
      </c>
      <c r="E2181" s="98">
        <v>814</v>
      </c>
      <c r="F2181" s="98" t="s">
        <v>93</v>
      </c>
    </row>
    <row r="2182" spans="1:6" x14ac:dyDescent="0.2">
      <c r="A2182" s="106">
        <v>43374</v>
      </c>
      <c r="B2182" s="100">
        <v>43313</v>
      </c>
      <c r="C2182" s="98" t="s">
        <v>33</v>
      </c>
      <c r="D2182" s="98">
        <v>-2.85</v>
      </c>
      <c r="E2182" s="98">
        <v>36.71</v>
      </c>
      <c r="F2182" s="98" t="s">
        <v>93</v>
      </c>
    </row>
    <row r="2183" spans="1:6" x14ac:dyDescent="0.2">
      <c r="A2183" s="106">
        <v>43374</v>
      </c>
      <c r="B2183" s="100">
        <v>43221</v>
      </c>
      <c r="C2183" s="98" t="s">
        <v>168</v>
      </c>
      <c r="D2183" s="98">
        <v>0</v>
      </c>
      <c r="E2183" s="98">
        <v>2296</v>
      </c>
      <c r="F2183" s="98" t="s">
        <v>93</v>
      </c>
    </row>
    <row r="2184" spans="1:6" x14ac:dyDescent="0.2">
      <c r="A2184" s="106">
        <v>43374</v>
      </c>
      <c r="B2184" s="100">
        <v>43221</v>
      </c>
      <c r="C2184" s="98" t="s">
        <v>185</v>
      </c>
      <c r="D2184" s="98">
        <v>526.66</v>
      </c>
      <c r="E2184" s="98">
        <v>11867</v>
      </c>
      <c r="F2184" s="98" t="s">
        <v>94</v>
      </c>
    </row>
    <row r="2185" spans="1:6" x14ac:dyDescent="0.2">
      <c r="A2185" s="106">
        <v>43374</v>
      </c>
      <c r="B2185" s="100">
        <v>43221</v>
      </c>
      <c r="C2185" s="98" t="s">
        <v>186</v>
      </c>
      <c r="D2185" s="98">
        <v>23.75</v>
      </c>
      <c r="E2185" s="98">
        <v>535.20000000000005</v>
      </c>
      <c r="F2185" s="98" t="s">
        <v>94</v>
      </c>
    </row>
    <row r="2186" spans="1:6" x14ac:dyDescent="0.2">
      <c r="A2186" s="106">
        <v>43374</v>
      </c>
      <c r="B2186" s="100">
        <v>43344</v>
      </c>
      <c r="C2186" s="98" t="s">
        <v>34</v>
      </c>
      <c r="D2186" s="98">
        <v>-48.19</v>
      </c>
      <c r="E2186" s="98">
        <v>572.01</v>
      </c>
      <c r="F2186" s="98" t="s">
        <v>76</v>
      </c>
    </row>
    <row r="2187" spans="1:6" x14ac:dyDescent="0.2">
      <c r="A2187" s="106">
        <v>43374</v>
      </c>
      <c r="B2187" s="100">
        <v>43344</v>
      </c>
      <c r="C2187" s="98" t="s">
        <v>33</v>
      </c>
      <c r="D2187" s="98">
        <v>-2.17</v>
      </c>
      <c r="E2187" s="98">
        <v>25.8</v>
      </c>
      <c r="F2187" s="98" t="s">
        <v>76</v>
      </c>
    </row>
    <row r="2188" spans="1:6" x14ac:dyDescent="0.2">
      <c r="A2188" s="106">
        <v>43374</v>
      </c>
      <c r="B2188" s="100">
        <v>43313</v>
      </c>
      <c r="C2188" s="98" t="s">
        <v>34</v>
      </c>
      <c r="D2188" s="98">
        <v>-24.54</v>
      </c>
      <c r="E2188" s="98">
        <v>315</v>
      </c>
      <c r="F2188" s="98" t="s">
        <v>76</v>
      </c>
    </row>
    <row r="2189" spans="1:6" x14ac:dyDescent="0.2">
      <c r="A2189" s="106">
        <v>43374</v>
      </c>
      <c r="B2189" s="100">
        <v>43313</v>
      </c>
      <c r="C2189" s="98" t="s">
        <v>33</v>
      </c>
      <c r="D2189" s="98">
        <v>-1.1100000000000001</v>
      </c>
      <c r="E2189" s="98">
        <v>14.21</v>
      </c>
      <c r="F2189" s="98" t="s">
        <v>76</v>
      </c>
    </row>
    <row r="2190" spans="1:6" x14ac:dyDescent="0.2">
      <c r="A2190" s="106">
        <v>43374</v>
      </c>
      <c r="B2190" s="100">
        <v>43344</v>
      </c>
      <c r="C2190" s="98" t="s">
        <v>36</v>
      </c>
      <c r="D2190" s="98">
        <v>-2.04</v>
      </c>
      <c r="E2190" s="98">
        <v>24.2</v>
      </c>
      <c r="F2190" s="98" t="s">
        <v>101</v>
      </c>
    </row>
    <row r="2191" spans="1:6" x14ac:dyDescent="0.2">
      <c r="A2191" s="106">
        <v>43374</v>
      </c>
      <c r="B2191" s="100">
        <v>43344</v>
      </c>
      <c r="C2191" s="98" t="s">
        <v>35</v>
      </c>
      <c r="D2191" s="98">
        <v>-0.09</v>
      </c>
      <c r="E2191" s="98">
        <v>1.0900000000000001</v>
      </c>
      <c r="F2191" s="98" t="s">
        <v>101</v>
      </c>
    </row>
    <row r="2192" spans="1:6" x14ac:dyDescent="0.2">
      <c r="A2192" s="106">
        <v>43405</v>
      </c>
      <c r="B2192" s="100">
        <v>43374</v>
      </c>
      <c r="C2192" s="98" t="s">
        <v>34</v>
      </c>
      <c r="D2192" s="98">
        <v>-3905.18</v>
      </c>
      <c r="E2192" s="98">
        <v>43775.39</v>
      </c>
      <c r="F2192" s="98" t="s">
        <v>77</v>
      </c>
    </row>
    <row r="2193" spans="1:6" x14ac:dyDescent="0.2">
      <c r="A2193" s="106">
        <v>43405</v>
      </c>
      <c r="B2193" s="100">
        <v>43374</v>
      </c>
      <c r="C2193" s="98" t="s">
        <v>33</v>
      </c>
      <c r="D2193" s="98">
        <v>-176.14</v>
      </c>
      <c r="E2193" s="98">
        <v>1974.25</v>
      </c>
      <c r="F2193" s="98" t="s">
        <v>77</v>
      </c>
    </row>
    <row r="2194" spans="1:6" x14ac:dyDescent="0.2">
      <c r="A2194" s="106">
        <v>43405</v>
      </c>
      <c r="B2194" s="100">
        <v>43344</v>
      </c>
      <c r="C2194" s="98" t="s">
        <v>34</v>
      </c>
      <c r="D2194" s="98">
        <v>-409.74</v>
      </c>
      <c r="E2194" s="98">
        <v>4864</v>
      </c>
      <c r="F2194" s="98" t="s">
        <v>77</v>
      </c>
    </row>
    <row r="2195" spans="1:6" x14ac:dyDescent="0.2">
      <c r="A2195" s="106">
        <v>43405</v>
      </c>
      <c r="B2195" s="100">
        <v>43344</v>
      </c>
      <c r="C2195" s="98" t="s">
        <v>33</v>
      </c>
      <c r="D2195" s="98">
        <v>-18.489999999999998</v>
      </c>
      <c r="E2195" s="98">
        <v>219.39</v>
      </c>
      <c r="F2195" s="98" t="s">
        <v>77</v>
      </c>
    </row>
    <row r="2196" spans="1:6" x14ac:dyDescent="0.2">
      <c r="A2196" s="106">
        <v>43405</v>
      </c>
      <c r="B2196" s="100">
        <v>43221</v>
      </c>
      <c r="C2196" s="98" t="s">
        <v>185</v>
      </c>
      <c r="D2196" s="98">
        <v>2158.63</v>
      </c>
      <c r="E2196" s="98">
        <v>48639.39</v>
      </c>
      <c r="F2196" s="98" t="s">
        <v>77</v>
      </c>
    </row>
    <row r="2197" spans="1:6" x14ac:dyDescent="0.2">
      <c r="A2197" s="106">
        <v>43405</v>
      </c>
      <c r="B2197" s="100">
        <v>43221</v>
      </c>
      <c r="C2197" s="98" t="s">
        <v>186</v>
      </c>
      <c r="D2197" s="98">
        <v>97.34</v>
      </c>
      <c r="E2197" s="98">
        <v>2193.63</v>
      </c>
      <c r="F2197" s="98" t="s">
        <v>77</v>
      </c>
    </row>
    <row r="2198" spans="1:6" x14ac:dyDescent="0.2">
      <c r="A2198" s="106">
        <v>43405</v>
      </c>
      <c r="B2198" s="100">
        <v>43221</v>
      </c>
      <c r="C2198" s="98" t="s">
        <v>168</v>
      </c>
      <c r="D2198" s="98">
        <v>0</v>
      </c>
      <c r="E2198" s="98">
        <v>48639.39</v>
      </c>
      <c r="F2198" s="98" t="s">
        <v>77</v>
      </c>
    </row>
    <row r="2199" spans="1:6" x14ac:dyDescent="0.2">
      <c r="A2199" s="106">
        <v>43374</v>
      </c>
      <c r="B2199" s="100">
        <v>43313</v>
      </c>
      <c r="C2199" s="98" t="s">
        <v>36</v>
      </c>
      <c r="D2199" s="98">
        <v>-1.01</v>
      </c>
      <c r="E2199" s="98">
        <v>13</v>
      </c>
      <c r="F2199" s="98" t="s">
        <v>101</v>
      </c>
    </row>
    <row r="2200" spans="1:6" x14ac:dyDescent="0.2">
      <c r="A2200" s="106">
        <v>43374</v>
      </c>
      <c r="B2200" s="100">
        <v>43313</v>
      </c>
      <c r="C2200" s="98" t="s">
        <v>35</v>
      </c>
      <c r="D2200" s="98">
        <v>-0.05</v>
      </c>
      <c r="E2200" s="98">
        <v>0.59</v>
      </c>
      <c r="F2200" s="98" t="s">
        <v>101</v>
      </c>
    </row>
    <row r="2201" spans="1:6" x14ac:dyDescent="0.2">
      <c r="A2201" s="106">
        <v>43374</v>
      </c>
      <c r="B2201" s="100">
        <v>43344</v>
      </c>
      <c r="C2201" s="98" t="s">
        <v>34</v>
      </c>
      <c r="D2201" s="98">
        <v>-6037.3</v>
      </c>
      <c r="E2201" s="98">
        <v>71668.05</v>
      </c>
      <c r="F2201" s="98" t="s">
        <v>77</v>
      </c>
    </row>
    <row r="2202" spans="1:6" x14ac:dyDescent="0.2">
      <c r="A2202" s="106">
        <v>43374</v>
      </c>
      <c r="B2202" s="100">
        <v>43344</v>
      </c>
      <c r="C2202" s="98" t="s">
        <v>33</v>
      </c>
      <c r="D2202" s="98">
        <v>-272.3</v>
      </c>
      <c r="E2202" s="98">
        <v>3232.23</v>
      </c>
      <c r="F2202" s="98" t="s">
        <v>77</v>
      </c>
    </row>
    <row r="2203" spans="1:6" x14ac:dyDescent="0.2">
      <c r="A2203" s="106">
        <v>43374</v>
      </c>
      <c r="B2203" s="100">
        <v>43313</v>
      </c>
      <c r="C2203" s="98" t="s">
        <v>34</v>
      </c>
      <c r="D2203" s="98">
        <v>-3067.01</v>
      </c>
      <c r="E2203" s="98">
        <v>39371</v>
      </c>
      <c r="F2203" s="98" t="s">
        <v>77</v>
      </c>
    </row>
    <row r="2204" spans="1:6" x14ac:dyDescent="0.2">
      <c r="A2204" s="106">
        <v>43374</v>
      </c>
      <c r="B2204" s="100">
        <v>43313</v>
      </c>
      <c r="C2204" s="98" t="s">
        <v>33</v>
      </c>
      <c r="D2204" s="98">
        <v>-138.34</v>
      </c>
      <c r="E2204" s="98">
        <v>1775.64</v>
      </c>
      <c r="F2204" s="98" t="s">
        <v>77</v>
      </c>
    </row>
    <row r="2205" spans="1:6" x14ac:dyDescent="0.2">
      <c r="A2205" s="106">
        <v>43344</v>
      </c>
      <c r="B2205" s="100">
        <v>43282</v>
      </c>
      <c r="C2205" s="98" t="s">
        <v>33</v>
      </c>
      <c r="D2205" s="98">
        <v>-38.35</v>
      </c>
      <c r="E2205" s="98">
        <v>451.05</v>
      </c>
      <c r="F2205" s="98" t="s">
        <v>77</v>
      </c>
    </row>
    <row r="2206" spans="1:6" x14ac:dyDescent="0.2">
      <c r="A2206" s="106">
        <v>43344</v>
      </c>
      <c r="B2206" s="100">
        <v>43252</v>
      </c>
      <c r="C2206" s="98" t="s">
        <v>34</v>
      </c>
      <c r="D2206" s="98">
        <v>-860.44</v>
      </c>
      <c r="E2206" s="98">
        <v>6452</v>
      </c>
      <c r="F2206" s="98" t="s">
        <v>77</v>
      </c>
    </row>
    <row r="2207" spans="1:6" x14ac:dyDescent="0.2">
      <c r="A2207" s="106">
        <v>43344</v>
      </c>
      <c r="B2207" s="100">
        <v>43252</v>
      </c>
      <c r="C2207" s="98" t="s">
        <v>33</v>
      </c>
      <c r="D2207" s="98">
        <v>-38.81</v>
      </c>
      <c r="E2207" s="98">
        <v>290.99</v>
      </c>
      <c r="F2207" s="98" t="s">
        <v>77</v>
      </c>
    </row>
    <row r="2208" spans="1:6" x14ac:dyDescent="0.2">
      <c r="A2208" s="106">
        <v>43344</v>
      </c>
      <c r="B2208" s="100">
        <v>43221</v>
      </c>
      <c r="C2208" s="98" t="s">
        <v>168</v>
      </c>
      <c r="D2208" s="98">
        <v>0</v>
      </c>
      <c r="E2208" s="98">
        <v>713898.91</v>
      </c>
      <c r="F2208" s="98" t="s">
        <v>77</v>
      </c>
    </row>
    <row r="2209" spans="1:6" x14ac:dyDescent="0.2">
      <c r="A2209" s="106">
        <v>43344</v>
      </c>
      <c r="B2209" s="100">
        <v>43221</v>
      </c>
      <c r="C2209" s="98" t="s">
        <v>185</v>
      </c>
      <c r="D2209" s="98">
        <v>31682.82</v>
      </c>
      <c r="E2209" s="98">
        <v>713898.91</v>
      </c>
      <c r="F2209" s="98" t="s">
        <v>77</v>
      </c>
    </row>
    <row r="2210" spans="1:6" x14ac:dyDescent="0.2">
      <c r="A2210" s="106">
        <v>43344</v>
      </c>
      <c r="B2210" s="100">
        <v>43221</v>
      </c>
      <c r="C2210" s="98" t="s">
        <v>186</v>
      </c>
      <c r="D2210" s="98">
        <v>1428.72</v>
      </c>
      <c r="E2210" s="98">
        <v>32196.82</v>
      </c>
      <c r="F2210" s="98" t="s">
        <v>77</v>
      </c>
    </row>
    <row r="2211" spans="1:6" x14ac:dyDescent="0.2">
      <c r="A2211" s="106">
        <v>43405</v>
      </c>
      <c r="B2211" s="100">
        <v>43374</v>
      </c>
      <c r="C2211" s="98" t="s">
        <v>34</v>
      </c>
      <c r="D2211" s="98">
        <v>-15491.92</v>
      </c>
      <c r="E2211" s="98">
        <v>173656.12</v>
      </c>
      <c r="F2211" s="98" t="s">
        <v>76</v>
      </c>
    </row>
    <row r="2212" spans="1:6" x14ac:dyDescent="0.2">
      <c r="A2212" s="106">
        <v>43405</v>
      </c>
      <c r="B2212" s="100">
        <v>43374</v>
      </c>
      <c r="C2212" s="98" t="s">
        <v>33</v>
      </c>
      <c r="D2212" s="98">
        <v>-698.62</v>
      </c>
      <c r="E2212" s="98">
        <v>7831.9</v>
      </c>
      <c r="F2212" s="98" t="s">
        <v>76</v>
      </c>
    </row>
    <row r="2213" spans="1:6" x14ac:dyDescent="0.2">
      <c r="A2213" s="106">
        <v>43405</v>
      </c>
      <c r="B2213" s="100">
        <v>43344</v>
      </c>
      <c r="C2213" s="98" t="s">
        <v>34</v>
      </c>
      <c r="D2213" s="98">
        <v>-1623.86</v>
      </c>
      <c r="E2213" s="98">
        <v>19277</v>
      </c>
      <c r="F2213" s="98" t="s">
        <v>76</v>
      </c>
    </row>
    <row r="2214" spans="1:6" x14ac:dyDescent="0.2">
      <c r="A2214" s="106">
        <v>43405</v>
      </c>
      <c r="B2214" s="100">
        <v>43344</v>
      </c>
      <c r="C2214" s="98" t="s">
        <v>33</v>
      </c>
      <c r="D2214" s="98">
        <v>-73.25</v>
      </c>
      <c r="E2214" s="98">
        <v>869.45</v>
      </c>
      <c r="F2214" s="98" t="s">
        <v>76</v>
      </c>
    </row>
    <row r="2215" spans="1:6" x14ac:dyDescent="0.2">
      <c r="A2215" s="106">
        <v>43405</v>
      </c>
      <c r="B2215" s="100">
        <v>43221</v>
      </c>
      <c r="C2215" s="98" t="s">
        <v>185</v>
      </c>
      <c r="D2215" s="98">
        <v>8562.32</v>
      </c>
      <c r="E2215" s="98">
        <v>192933.12</v>
      </c>
      <c r="F2215" s="98" t="s">
        <v>76</v>
      </c>
    </row>
    <row r="2216" spans="1:6" x14ac:dyDescent="0.2">
      <c r="A2216" s="106">
        <v>43405</v>
      </c>
      <c r="B2216" s="100">
        <v>43221</v>
      </c>
      <c r="C2216" s="98" t="s">
        <v>186</v>
      </c>
      <c r="D2216" s="98">
        <v>386.19</v>
      </c>
      <c r="E2216" s="98">
        <v>8701.25</v>
      </c>
      <c r="F2216" s="98" t="s">
        <v>76</v>
      </c>
    </row>
    <row r="2217" spans="1:6" x14ac:dyDescent="0.2">
      <c r="A2217" s="106">
        <v>43405</v>
      </c>
      <c r="B2217" s="100">
        <v>43221</v>
      </c>
      <c r="C2217" s="98" t="s">
        <v>168</v>
      </c>
      <c r="D2217" s="98">
        <v>0</v>
      </c>
      <c r="E2217" s="98">
        <v>192933.12</v>
      </c>
      <c r="F2217" s="98" t="s">
        <v>76</v>
      </c>
    </row>
    <row r="2218" spans="1:6" x14ac:dyDescent="0.2">
      <c r="A2218" s="106">
        <v>43344</v>
      </c>
      <c r="B2218" s="100">
        <v>43221</v>
      </c>
      <c r="C2218" s="98" t="s">
        <v>168</v>
      </c>
      <c r="D2218" s="98">
        <v>0</v>
      </c>
      <c r="E2218" s="98">
        <v>35360</v>
      </c>
      <c r="F2218" s="98" t="s">
        <v>96</v>
      </c>
    </row>
    <row r="2219" spans="1:6" x14ac:dyDescent="0.2">
      <c r="A2219" s="106">
        <v>43344</v>
      </c>
      <c r="B2219" s="100">
        <v>43221</v>
      </c>
      <c r="C2219" s="98" t="s">
        <v>185</v>
      </c>
      <c r="D2219" s="98">
        <v>1569.28</v>
      </c>
      <c r="E2219" s="98">
        <v>35360</v>
      </c>
      <c r="F2219" s="98" t="s">
        <v>96</v>
      </c>
    </row>
    <row r="2220" spans="1:6" x14ac:dyDescent="0.2">
      <c r="A2220" s="106">
        <v>43344</v>
      </c>
      <c r="B2220" s="100">
        <v>43221</v>
      </c>
      <c r="C2220" s="98" t="s">
        <v>186</v>
      </c>
      <c r="D2220" s="98">
        <v>70.78</v>
      </c>
      <c r="E2220" s="98">
        <v>1594.73</v>
      </c>
      <c r="F2220" s="98" t="s">
        <v>96</v>
      </c>
    </row>
    <row r="2221" spans="1:6" x14ac:dyDescent="0.2">
      <c r="A2221" s="106">
        <v>43344</v>
      </c>
      <c r="B2221" s="100">
        <v>43221</v>
      </c>
      <c r="C2221" s="98" t="s">
        <v>34</v>
      </c>
      <c r="D2221" s="98">
        <v>-149.80000000000001</v>
      </c>
      <c r="E2221" s="98">
        <v>1595</v>
      </c>
      <c r="F2221" s="98" t="s">
        <v>96</v>
      </c>
    </row>
    <row r="2222" spans="1:6" x14ac:dyDescent="0.2">
      <c r="A2222" s="106">
        <v>43344</v>
      </c>
      <c r="B2222" s="100">
        <v>43221</v>
      </c>
      <c r="C2222" s="98" t="s">
        <v>33</v>
      </c>
      <c r="D2222" s="98">
        <v>-6.76</v>
      </c>
      <c r="E2222" s="98">
        <v>71.930000000000007</v>
      </c>
      <c r="F2222" s="98" t="s">
        <v>96</v>
      </c>
    </row>
    <row r="2223" spans="1:6" x14ac:dyDescent="0.2">
      <c r="A2223" s="106">
        <v>43344</v>
      </c>
      <c r="B2223" s="100">
        <v>43313</v>
      </c>
      <c r="C2223" s="98" t="s">
        <v>34</v>
      </c>
      <c r="D2223" s="98">
        <v>-17343.599999999999</v>
      </c>
      <c r="E2223" s="98">
        <v>222639.14</v>
      </c>
      <c r="F2223" s="98" t="s">
        <v>76</v>
      </c>
    </row>
    <row r="2224" spans="1:6" x14ac:dyDescent="0.2">
      <c r="A2224" s="106">
        <v>43344</v>
      </c>
      <c r="B2224" s="100">
        <v>43313</v>
      </c>
      <c r="C2224" s="98" t="s">
        <v>33</v>
      </c>
      <c r="D2224" s="98">
        <v>-782.28</v>
      </c>
      <c r="E2224" s="98">
        <v>10041.02</v>
      </c>
      <c r="F2224" s="98" t="s">
        <v>76</v>
      </c>
    </row>
    <row r="2225" spans="1:6" x14ac:dyDescent="0.2">
      <c r="A2225" s="106">
        <v>43344</v>
      </c>
      <c r="B2225" s="100">
        <v>43313</v>
      </c>
      <c r="C2225" s="98" t="s">
        <v>34</v>
      </c>
      <c r="D2225" s="98">
        <v>-36887.22</v>
      </c>
      <c r="E2225" s="98">
        <v>473520.01</v>
      </c>
      <c r="F2225" s="98" t="s">
        <v>77</v>
      </c>
    </row>
    <row r="2226" spans="1:6" x14ac:dyDescent="0.2">
      <c r="A2226" s="106">
        <v>43344</v>
      </c>
      <c r="B2226" s="100">
        <v>43313</v>
      </c>
      <c r="C2226" s="98" t="s">
        <v>33</v>
      </c>
      <c r="D2226" s="98">
        <v>-1663.62</v>
      </c>
      <c r="E2226" s="98">
        <v>21355.75</v>
      </c>
      <c r="F2226" s="98" t="s">
        <v>77</v>
      </c>
    </row>
    <row r="2227" spans="1:6" x14ac:dyDescent="0.2">
      <c r="A2227" s="106">
        <v>43344</v>
      </c>
      <c r="B2227" s="100">
        <v>43282</v>
      </c>
      <c r="C2227" s="98" t="s">
        <v>34</v>
      </c>
      <c r="D2227" s="98">
        <v>-850.29</v>
      </c>
      <c r="E2227" s="98">
        <v>10001</v>
      </c>
      <c r="F2227" s="98" t="s">
        <v>77</v>
      </c>
    </row>
    <row r="2228" spans="1:6" x14ac:dyDescent="0.2">
      <c r="A2228" s="106">
        <v>43405</v>
      </c>
      <c r="B2228" s="100">
        <v>43344</v>
      </c>
      <c r="C2228" s="98" t="s">
        <v>34</v>
      </c>
      <c r="D2228" s="98">
        <v>-630.11</v>
      </c>
      <c r="E2228" s="98">
        <v>7479.99</v>
      </c>
      <c r="F2228" s="98" t="s">
        <v>77</v>
      </c>
    </row>
    <row r="2229" spans="1:6" x14ac:dyDescent="0.2">
      <c r="A2229" s="106">
        <v>43405</v>
      </c>
      <c r="B2229" s="100">
        <v>43344</v>
      </c>
      <c r="C2229" s="98" t="s">
        <v>33</v>
      </c>
      <c r="D2229" s="98">
        <v>-28.42</v>
      </c>
      <c r="E2229" s="98">
        <v>337.35</v>
      </c>
      <c r="F2229" s="98" t="s">
        <v>77</v>
      </c>
    </row>
    <row r="2230" spans="1:6" x14ac:dyDescent="0.2">
      <c r="A2230" s="106">
        <v>43405</v>
      </c>
      <c r="B2230" s="100">
        <v>43313</v>
      </c>
      <c r="C2230" s="98" t="s">
        <v>34</v>
      </c>
      <c r="D2230" s="98">
        <v>-729.14</v>
      </c>
      <c r="E2230" s="98">
        <v>9360</v>
      </c>
      <c r="F2230" s="98" t="s">
        <v>77</v>
      </c>
    </row>
    <row r="2231" spans="1:6" x14ac:dyDescent="0.2">
      <c r="A2231" s="106">
        <v>43405</v>
      </c>
      <c r="B2231" s="100">
        <v>43313</v>
      </c>
      <c r="C2231" s="98" t="s">
        <v>33</v>
      </c>
      <c r="D2231" s="98">
        <v>-32.880000000000003</v>
      </c>
      <c r="E2231" s="98">
        <v>422.14</v>
      </c>
      <c r="F2231" s="98" t="s">
        <v>77</v>
      </c>
    </row>
    <row r="2232" spans="1:6" x14ac:dyDescent="0.2">
      <c r="A2232" s="106">
        <v>43405</v>
      </c>
      <c r="B2232" s="100">
        <v>43374</v>
      </c>
      <c r="C2232" s="98" t="s">
        <v>34</v>
      </c>
      <c r="D2232" s="98">
        <v>-170.22</v>
      </c>
      <c r="E2232" s="98">
        <v>1908</v>
      </c>
      <c r="F2232" s="98" t="s">
        <v>93</v>
      </c>
    </row>
    <row r="2233" spans="1:6" x14ac:dyDescent="0.2">
      <c r="A2233" s="106">
        <v>43405</v>
      </c>
      <c r="B2233" s="100">
        <v>43374</v>
      </c>
      <c r="C2233" s="98" t="s">
        <v>33</v>
      </c>
      <c r="D2233" s="98">
        <v>-7.68</v>
      </c>
      <c r="E2233" s="98">
        <v>86.05</v>
      </c>
      <c r="F2233" s="98" t="s">
        <v>93</v>
      </c>
    </row>
    <row r="2234" spans="1:6" x14ac:dyDescent="0.2">
      <c r="A2234" s="106">
        <v>43313</v>
      </c>
      <c r="B2234" s="100">
        <v>43221</v>
      </c>
      <c r="C2234" s="98" t="s">
        <v>185</v>
      </c>
      <c r="D2234" s="98">
        <v>31.95</v>
      </c>
      <c r="E2234" s="98">
        <v>720</v>
      </c>
      <c r="F2234" s="98" t="s">
        <v>100</v>
      </c>
    </row>
    <row r="2235" spans="1:6" x14ac:dyDescent="0.2">
      <c r="A2235" s="106">
        <v>43313</v>
      </c>
      <c r="B2235" s="100">
        <v>43221</v>
      </c>
      <c r="C2235" s="98" t="s">
        <v>186</v>
      </c>
      <c r="D2235" s="98">
        <v>1.44</v>
      </c>
      <c r="E2235" s="98">
        <v>32.47</v>
      </c>
      <c r="F2235" s="98" t="s">
        <v>100</v>
      </c>
    </row>
    <row r="2236" spans="1:6" x14ac:dyDescent="0.2">
      <c r="A2236" s="106">
        <v>43313</v>
      </c>
      <c r="B2236" s="100">
        <v>43282</v>
      </c>
      <c r="C2236" s="98" t="s">
        <v>34</v>
      </c>
      <c r="D2236" s="98">
        <v>-3420.36</v>
      </c>
      <c r="E2236" s="98">
        <v>40230</v>
      </c>
      <c r="F2236" s="98" t="s">
        <v>86</v>
      </c>
    </row>
    <row r="2237" spans="1:6" x14ac:dyDescent="0.2">
      <c r="A2237" s="106">
        <v>43313</v>
      </c>
      <c r="B2237" s="100">
        <v>43282</v>
      </c>
      <c r="C2237" s="98" t="s">
        <v>33</v>
      </c>
      <c r="D2237" s="98">
        <v>-154.25</v>
      </c>
      <c r="E2237" s="98">
        <v>1814.37</v>
      </c>
      <c r="F2237" s="98" t="s">
        <v>86</v>
      </c>
    </row>
    <row r="2238" spans="1:6" x14ac:dyDescent="0.2">
      <c r="A2238" s="106">
        <v>43313</v>
      </c>
      <c r="B2238" s="100">
        <v>43221</v>
      </c>
      <c r="C2238" s="98" t="s">
        <v>185</v>
      </c>
      <c r="D2238" s="98">
        <v>1785.41</v>
      </c>
      <c r="E2238" s="98">
        <v>40230</v>
      </c>
      <c r="F2238" s="98" t="s">
        <v>86</v>
      </c>
    </row>
    <row r="2239" spans="1:6" x14ac:dyDescent="0.2">
      <c r="A2239" s="106">
        <v>43313</v>
      </c>
      <c r="B2239" s="100">
        <v>43282</v>
      </c>
      <c r="C2239" s="98" t="s">
        <v>34</v>
      </c>
      <c r="D2239" s="98">
        <v>-152.27000000000001</v>
      </c>
      <c r="E2239" s="98">
        <v>1791</v>
      </c>
      <c r="F2239" s="98" t="s">
        <v>99</v>
      </c>
    </row>
    <row r="2240" spans="1:6" x14ac:dyDescent="0.2">
      <c r="A2240" s="106">
        <v>43313</v>
      </c>
      <c r="B2240" s="100">
        <v>43282</v>
      </c>
      <c r="C2240" s="98" t="s">
        <v>33</v>
      </c>
      <c r="D2240" s="98">
        <v>-6.87</v>
      </c>
      <c r="E2240" s="98">
        <v>80.78</v>
      </c>
      <c r="F2240" s="98" t="s">
        <v>99</v>
      </c>
    </row>
    <row r="2241" spans="1:6" x14ac:dyDescent="0.2">
      <c r="A2241" s="106">
        <v>43313</v>
      </c>
      <c r="B2241" s="100">
        <v>43221</v>
      </c>
      <c r="C2241" s="98" t="s">
        <v>168</v>
      </c>
      <c r="D2241" s="98">
        <v>0</v>
      </c>
      <c r="E2241" s="98">
        <v>1791</v>
      </c>
      <c r="F2241" s="98" t="s">
        <v>99</v>
      </c>
    </row>
    <row r="2242" spans="1:6" x14ac:dyDescent="0.2">
      <c r="A2242" s="106">
        <v>43313</v>
      </c>
      <c r="B2242" s="100">
        <v>43221</v>
      </c>
      <c r="C2242" s="98" t="s">
        <v>185</v>
      </c>
      <c r="D2242" s="98">
        <v>79.489999999999995</v>
      </c>
      <c r="E2242" s="98">
        <v>1791</v>
      </c>
      <c r="F2242" s="98" t="s">
        <v>99</v>
      </c>
    </row>
    <row r="2243" spans="1:6" x14ac:dyDescent="0.2">
      <c r="A2243" s="106">
        <v>43313</v>
      </c>
      <c r="B2243" s="100">
        <v>43221</v>
      </c>
      <c r="C2243" s="98" t="s">
        <v>186</v>
      </c>
      <c r="D2243" s="98">
        <v>3.59</v>
      </c>
      <c r="E2243" s="98">
        <v>80.78</v>
      </c>
      <c r="F2243" s="98" t="s">
        <v>99</v>
      </c>
    </row>
    <row r="2244" spans="1:6" x14ac:dyDescent="0.2">
      <c r="A2244" s="106">
        <v>43313</v>
      </c>
      <c r="B2244" s="100">
        <v>43221</v>
      </c>
      <c r="C2244" s="98" t="s">
        <v>186</v>
      </c>
      <c r="D2244" s="98">
        <v>80.53</v>
      </c>
      <c r="E2244" s="98">
        <v>1814.37</v>
      </c>
      <c r="F2244" s="98" t="s">
        <v>86</v>
      </c>
    </row>
    <row r="2245" spans="1:6" x14ac:dyDescent="0.2">
      <c r="A2245" s="106">
        <v>43313</v>
      </c>
      <c r="B2245" s="100">
        <v>43282</v>
      </c>
      <c r="C2245" s="98" t="s">
        <v>34</v>
      </c>
      <c r="D2245" s="98">
        <v>-115.98</v>
      </c>
      <c r="E2245" s="98">
        <v>1364</v>
      </c>
      <c r="F2245" s="98" t="s">
        <v>85</v>
      </c>
    </row>
    <row r="2246" spans="1:6" x14ac:dyDescent="0.2">
      <c r="A2246" s="106">
        <v>43374</v>
      </c>
      <c r="B2246" s="100">
        <v>43374</v>
      </c>
      <c r="C2246" s="98" t="s">
        <v>34</v>
      </c>
      <c r="D2246" s="98">
        <v>-268.83</v>
      </c>
      <c r="E2246" s="98">
        <v>3015</v>
      </c>
      <c r="F2246" s="98" t="s">
        <v>93</v>
      </c>
    </row>
    <row r="2247" spans="1:6" x14ac:dyDescent="0.2">
      <c r="A2247" s="106">
        <v>43374</v>
      </c>
      <c r="B2247" s="100">
        <v>43374</v>
      </c>
      <c r="C2247" s="98" t="s">
        <v>33</v>
      </c>
      <c r="D2247" s="98">
        <v>-12.07</v>
      </c>
      <c r="E2247" s="98">
        <v>136.07</v>
      </c>
      <c r="F2247" s="98" t="s">
        <v>93</v>
      </c>
    </row>
    <row r="2248" spans="1:6" x14ac:dyDescent="0.2">
      <c r="A2248" s="106">
        <v>43374</v>
      </c>
      <c r="B2248" s="100">
        <v>43344</v>
      </c>
      <c r="C2248" s="98" t="s">
        <v>34</v>
      </c>
      <c r="D2248" s="98">
        <v>-381.51</v>
      </c>
      <c r="E2248" s="98">
        <v>4527</v>
      </c>
      <c r="F2248" s="98" t="s">
        <v>93</v>
      </c>
    </row>
    <row r="2249" spans="1:6" x14ac:dyDescent="0.2">
      <c r="A2249" s="106">
        <v>43374</v>
      </c>
      <c r="B2249" s="100">
        <v>43344</v>
      </c>
      <c r="C2249" s="98" t="s">
        <v>33</v>
      </c>
      <c r="D2249" s="98">
        <v>-17.2</v>
      </c>
      <c r="E2249" s="98">
        <v>204.29</v>
      </c>
      <c r="F2249" s="98" t="s">
        <v>93</v>
      </c>
    </row>
    <row r="2250" spans="1:6" x14ac:dyDescent="0.2">
      <c r="A2250" s="106">
        <v>43374</v>
      </c>
      <c r="B2250" s="100">
        <v>43221</v>
      </c>
      <c r="C2250" s="98" t="s">
        <v>168</v>
      </c>
      <c r="D2250" s="98">
        <v>0</v>
      </c>
      <c r="E2250" s="98">
        <v>7542</v>
      </c>
      <c r="F2250" s="98" t="s">
        <v>93</v>
      </c>
    </row>
    <row r="2251" spans="1:6" x14ac:dyDescent="0.2">
      <c r="A2251" s="106">
        <v>43374</v>
      </c>
      <c r="B2251" s="100">
        <v>43221</v>
      </c>
      <c r="C2251" s="98" t="s">
        <v>185</v>
      </c>
      <c r="D2251" s="98">
        <v>334.81</v>
      </c>
      <c r="E2251" s="98">
        <v>7542</v>
      </c>
      <c r="F2251" s="98" t="s">
        <v>93</v>
      </c>
    </row>
    <row r="2252" spans="1:6" x14ac:dyDescent="0.2">
      <c r="A2252" s="106">
        <v>43374</v>
      </c>
      <c r="B2252" s="100">
        <v>43221</v>
      </c>
      <c r="C2252" s="98" t="s">
        <v>186</v>
      </c>
      <c r="D2252" s="98">
        <v>15.1</v>
      </c>
      <c r="E2252" s="98">
        <v>340.09</v>
      </c>
      <c r="F2252" s="98" t="s">
        <v>93</v>
      </c>
    </row>
    <row r="2253" spans="1:6" x14ac:dyDescent="0.2">
      <c r="A2253" s="106">
        <v>43313</v>
      </c>
      <c r="B2253" s="100">
        <v>43282</v>
      </c>
      <c r="C2253" s="98" t="s">
        <v>34</v>
      </c>
      <c r="D2253" s="98">
        <v>-711.02</v>
      </c>
      <c r="E2253" s="98">
        <v>8363</v>
      </c>
      <c r="F2253" s="98" t="s">
        <v>95</v>
      </c>
    </row>
    <row r="2254" spans="1:6" x14ac:dyDescent="0.2">
      <c r="A2254" s="106">
        <v>43313</v>
      </c>
      <c r="B2254" s="100">
        <v>43282</v>
      </c>
      <c r="C2254" s="98" t="s">
        <v>33</v>
      </c>
      <c r="D2254" s="98">
        <v>-32.07</v>
      </c>
      <c r="E2254" s="98">
        <v>377.17</v>
      </c>
      <c r="F2254" s="98" t="s">
        <v>95</v>
      </c>
    </row>
    <row r="2255" spans="1:6" x14ac:dyDescent="0.2">
      <c r="A2255" s="106">
        <v>43313</v>
      </c>
      <c r="B2255" s="100">
        <v>43282</v>
      </c>
      <c r="C2255" s="98" t="s">
        <v>34</v>
      </c>
      <c r="D2255" s="98">
        <v>-162.22999999999999</v>
      </c>
      <c r="E2255" s="98">
        <v>1908</v>
      </c>
      <c r="F2255" s="98" t="s">
        <v>93</v>
      </c>
    </row>
    <row r="2256" spans="1:6" x14ac:dyDescent="0.2">
      <c r="A2256" s="106">
        <v>43313</v>
      </c>
      <c r="B2256" s="100">
        <v>43282</v>
      </c>
      <c r="C2256" s="98" t="s">
        <v>33</v>
      </c>
      <c r="D2256" s="98">
        <v>-7.31</v>
      </c>
      <c r="E2256" s="98">
        <v>86.05</v>
      </c>
      <c r="F2256" s="98" t="s">
        <v>93</v>
      </c>
    </row>
    <row r="2257" spans="1:6" x14ac:dyDescent="0.2">
      <c r="A2257" s="106">
        <v>43313</v>
      </c>
      <c r="B2257" s="100">
        <v>43252</v>
      </c>
      <c r="C2257" s="98" t="s">
        <v>34</v>
      </c>
      <c r="D2257" s="98">
        <v>-18.14</v>
      </c>
      <c r="E2257" s="98">
        <v>136</v>
      </c>
      <c r="F2257" s="98" t="s">
        <v>93</v>
      </c>
    </row>
    <row r="2258" spans="1:6" x14ac:dyDescent="0.2">
      <c r="A2258" s="106">
        <v>43313</v>
      </c>
      <c r="B2258" s="100">
        <v>43252</v>
      </c>
      <c r="C2258" s="98" t="s">
        <v>33</v>
      </c>
      <c r="D2258" s="98">
        <v>-0.82</v>
      </c>
      <c r="E2258" s="98">
        <v>6.14</v>
      </c>
      <c r="F2258" s="98" t="s">
        <v>93</v>
      </c>
    </row>
    <row r="2259" spans="1:6" x14ac:dyDescent="0.2">
      <c r="A2259" s="106">
        <v>43313</v>
      </c>
      <c r="B2259" s="100">
        <v>43221</v>
      </c>
      <c r="C2259" s="98" t="s">
        <v>168</v>
      </c>
      <c r="D2259" s="98">
        <v>0</v>
      </c>
      <c r="E2259" s="98">
        <v>2044</v>
      </c>
      <c r="F2259" s="98" t="s">
        <v>93</v>
      </c>
    </row>
    <row r="2260" spans="1:6" x14ac:dyDescent="0.2">
      <c r="A2260" s="106">
        <v>43313</v>
      </c>
      <c r="B2260" s="100">
        <v>43221</v>
      </c>
      <c r="C2260" s="98" t="s">
        <v>185</v>
      </c>
      <c r="D2260" s="98">
        <v>90.72</v>
      </c>
      <c r="E2260" s="98">
        <v>2044</v>
      </c>
      <c r="F2260" s="98" t="s">
        <v>93</v>
      </c>
    </row>
    <row r="2261" spans="1:6" x14ac:dyDescent="0.2">
      <c r="A2261" s="106">
        <v>43313</v>
      </c>
      <c r="B2261" s="100">
        <v>43221</v>
      </c>
      <c r="C2261" s="98" t="s">
        <v>186</v>
      </c>
      <c r="D2261" s="98">
        <v>4.09</v>
      </c>
      <c r="E2261" s="98">
        <v>92.19</v>
      </c>
      <c r="F2261" s="98" t="s">
        <v>93</v>
      </c>
    </row>
    <row r="2262" spans="1:6" x14ac:dyDescent="0.2">
      <c r="A2262" s="106">
        <v>43313</v>
      </c>
      <c r="B2262" s="100">
        <v>43282</v>
      </c>
      <c r="C2262" s="98" t="s">
        <v>36</v>
      </c>
      <c r="D2262" s="98">
        <v>-6</v>
      </c>
      <c r="E2262" s="98">
        <v>70.599999999999994</v>
      </c>
      <c r="F2262" s="98" t="s">
        <v>101</v>
      </c>
    </row>
    <row r="2263" spans="1:6" x14ac:dyDescent="0.2">
      <c r="A2263" s="106">
        <v>43313</v>
      </c>
      <c r="B2263" s="100">
        <v>43282</v>
      </c>
      <c r="C2263" s="98" t="s">
        <v>35</v>
      </c>
      <c r="D2263" s="98">
        <v>-0.27</v>
      </c>
      <c r="E2263" s="98">
        <v>3.18</v>
      </c>
      <c r="F2263" s="98" t="s">
        <v>101</v>
      </c>
    </row>
    <row r="2264" spans="1:6" x14ac:dyDescent="0.2">
      <c r="A2264" s="106">
        <v>43313</v>
      </c>
      <c r="B2264" s="100">
        <v>43252</v>
      </c>
      <c r="C2264" s="98" t="s">
        <v>36</v>
      </c>
      <c r="D2264" s="98">
        <v>-0.67</v>
      </c>
      <c r="E2264" s="98">
        <v>5</v>
      </c>
      <c r="F2264" s="98" t="s">
        <v>101</v>
      </c>
    </row>
    <row r="2265" spans="1:6" x14ac:dyDescent="0.2">
      <c r="A2265" s="106">
        <v>43313</v>
      </c>
      <c r="B2265" s="100">
        <v>43252</v>
      </c>
      <c r="C2265" s="98" t="s">
        <v>35</v>
      </c>
      <c r="D2265" s="98">
        <v>-0.03</v>
      </c>
      <c r="E2265" s="98">
        <v>0.23</v>
      </c>
      <c r="F2265" s="98" t="s">
        <v>101</v>
      </c>
    </row>
    <row r="2266" spans="1:6" x14ac:dyDescent="0.2">
      <c r="A2266" s="106">
        <v>43313</v>
      </c>
      <c r="B2266" s="100">
        <v>43252</v>
      </c>
      <c r="C2266" s="98" t="s">
        <v>34</v>
      </c>
      <c r="D2266" s="98">
        <v>-79.62</v>
      </c>
      <c r="E2266" s="98">
        <v>597</v>
      </c>
      <c r="F2266" s="98" t="s">
        <v>95</v>
      </c>
    </row>
    <row r="2267" spans="1:6" x14ac:dyDescent="0.2">
      <c r="A2267" s="106">
        <v>43313</v>
      </c>
      <c r="B2267" s="100">
        <v>43252</v>
      </c>
      <c r="C2267" s="98" t="s">
        <v>33</v>
      </c>
      <c r="D2267" s="98">
        <v>-3.59</v>
      </c>
      <c r="E2267" s="98">
        <v>26.92</v>
      </c>
      <c r="F2267" s="98" t="s">
        <v>95</v>
      </c>
    </row>
    <row r="2268" spans="1:6" x14ac:dyDescent="0.2">
      <c r="A2268" s="106">
        <v>43313</v>
      </c>
      <c r="B2268" s="100">
        <v>43221</v>
      </c>
      <c r="C2268" s="98" t="s">
        <v>188</v>
      </c>
      <c r="D2268" s="98">
        <v>0</v>
      </c>
      <c r="E2268" s="98">
        <v>-455</v>
      </c>
      <c r="F2268" s="98" t="s">
        <v>167</v>
      </c>
    </row>
    <row r="2269" spans="1:6" x14ac:dyDescent="0.2">
      <c r="A2269" s="106">
        <v>43313</v>
      </c>
      <c r="B2269" s="100">
        <v>43282</v>
      </c>
      <c r="C2269" s="98" t="s">
        <v>34</v>
      </c>
      <c r="D2269" s="98">
        <v>-9.52</v>
      </c>
      <c r="E2269" s="98">
        <v>112</v>
      </c>
      <c r="F2269" s="98" t="s">
        <v>92</v>
      </c>
    </row>
    <row r="2270" spans="1:6" x14ac:dyDescent="0.2">
      <c r="A2270" s="106">
        <v>43313</v>
      </c>
      <c r="B2270" s="100">
        <v>43282</v>
      </c>
      <c r="C2270" s="98" t="s">
        <v>33</v>
      </c>
      <c r="D2270" s="98">
        <v>-0.43</v>
      </c>
      <c r="E2270" s="98">
        <v>5.05</v>
      </c>
      <c r="F2270" s="98" t="s">
        <v>92</v>
      </c>
    </row>
    <row r="2271" spans="1:6" x14ac:dyDescent="0.2">
      <c r="A2271" s="106">
        <v>43313</v>
      </c>
      <c r="B2271" s="100">
        <v>43252</v>
      </c>
      <c r="C2271" s="98" t="s">
        <v>34</v>
      </c>
      <c r="D2271" s="98">
        <v>-1.6</v>
      </c>
      <c r="E2271" s="98">
        <v>12</v>
      </c>
      <c r="F2271" s="98" t="s">
        <v>92</v>
      </c>
    </row>
    <row r="2272" spans="1:6" x14ac:dyDescent="0.2">
      <c r="A2272" s="106">
        <v>43313</v>
      </c>
      <c r="B2272" s="100">
        <v>43252</v>
      </c>
      <c r="C2272" s="98" t="s">
        <v>33</v>
      </c>
      <c r="D2272" s="98">
        <v>-7.0000000000000007E-2</v>
      </c>
      <c r="E2272" s="98">
        <v>0.54</v>
      </c>
      <c r="F2272" s="98" t="s">
        <v>92</v>
      </c>
    </row>
    <row r="2273" spans="1:6" x14ac:dyDescent="0.2">
      <c r="A2273" s="106">
        <v>43313</v>
      </c>
      <c r="B2273" s="100">
        <v>43221</v>
      </c>
      <c r="C2273" s="98" t="s">
        <v>168</v>
      </c>
      <c r="D2273" s="98">
        <v>0</v>
      </c>
      <c r="E2273" s="98">
        <v>124</v>
      </c>
      <c r="F2273" s="98" t="s">
        <v>92</v>
      </c>
    </row>
    <row r="2274" spans="1:6" x14ac:dyDescent="0.2">
      <c r="A2274" s="106">
        <v>43313</v>
      </c>
      <c r="B2274" s="100">
        <v>43221</v>
      </c>
      <c r="C2274" s="98" t="s">
        <v>185</v>
      </c>
      <c r="D2274" s="98">
        <v>5.5</v>
      </c>
      <c r="E2274" s="98">
        <v>124</v>
      </c>
      <c r="F2274" s="98" t="s">
        <v>92</v>
      </c>
    </row>
    <row r="2275" spans="1:6" x14ac:dyDescent="0.2">
      <c r="A2275" s="106">
        <v>43313</v>
      </c>
      <c r="B2275" s="100">
        <v>43221</v>
      </c>
      <c r="C2275" s="98" t="s">
        <v>186</v>
      </c>
      <c r="D2275" s="98">
        <v>0.25</v>
      </c>
      <c r="E2275" s="98">
        <v>5.59</v>
      </c>
      <c r="F2275" s="98" t="s">
        <v>92</v>
      </c>
    </row>
    <row r="2276" spans="1:6" x14ac:dyDescent="0.2">
      <c r="A2276" s="106">
        <v>43313</v>
      </c>
      <c r="B2276" s="100">
        <v>43252</v>
      </c>
      <c r="C2276" s="98" t="s">
        <v>34</v>
      </c>
      <c r="D2276" s="98">
        <v>-3820.32</v>
      </c>
      <c r="E2276" s="98">
        <v>28647</v>
      </c>
      <c r="F2276" s="98" t="s">
        <v>76</v>
      </c>
    </row>
    <row r="2277" spans="1:6" x14ac:dyDescent="0.2">
      <c r="A2277" s="106">
        <v>43313</v>
      </c>
      <c r="B2277" s="100">
        <v>43252</v>
      </c>
      <c r="C2277" s="98" t="s">
        <v>33</v>
      </c>
      <c r="D2277" s="98">
        <v>-172.22</v>
      </c>
      <c r="E2277" s="98">
        <v>1291.92</v>
      </c>
      <c r="F2277" s="98" t="s">
        <v>76</v>
      </c>
    </row>
    <row r="2278" spans="1:6" x14ac:dyDescent="0.2">
      <c r="A2278" s="106">
        <v>43313</v>
      </c>
      <c r="B2278" s="100">
        <v>43282</v>
      </c>
      <c r="C2278" s="98" t="s">
        <v>223</v>
      </c>
      <c r="D2278" s="98">
        <v>34.770000000000003</v>
      </c>
      <c r="E2278" s="98">
        <v>-409</v>
      </c>
      <c r="F2278" s="98" t="s">
        <v>167</v>
      </c>
    </row>
    <row r="2279" spans="1:6" x14ac:dyDescent="0.2">
      <c r="A2279" s="106">
        <v>43313</v>
      </c>
      <c r="B2279" s="100">
        <v>43252</v>
      </c>
      <c r="C2279" s="98" t="s">
        <v>223</v>
      </c>
      <c r="D2279" s="98">
        <v>6.13</v>
      </c>
      <c r="E2279" s="98">
        <v>-46</v>
      </c>
      <c r="F2279" s="98" t="s">
        <v>167</v>
      </c>
    </row>
    <row r="2280" spans="1:6" x14ac:dyDescent="0.2">
      <c r="A2280" s="106">
        <v>43313</v>
      </c>
      <c r="B2280" s="100">
        <v>43221</v>
      </c>
      <c r="C2280" s="98" t="s">
        <v>187</v>
      </c>
      <c r="D2280" s="98">
        <v>-20.190000000000001</v>
      </c>
      <c r="E2280" s="98">
        <v>-455</v>
      </c>
      <c r="F2280" s="98" t="s">
        <v>167</v>
      </c>
    </row>
    <row r="2281" spans="1:6" x14ac:dyDescent="0.2">
      <c r="A2281" s="106">
        <v>43313</v>
      </c>
      <c r="B2281" s="100">
        <v>43282</v>
      </c>
      <c r="C2281" s="98" t="s">
        <v>34</v>
      </c>
      <c r="D2281" s="98">
        <v>-50.16</v>
      </c>
      <c r="E2281" s="98">
        <v>589.99</v>
      </c>
      <c r="F2281" s="98" t="s">
        <v>72</v>
      </c>
    </row>
    <row r="2282" spans="1:6" x14ac:dyDescent="0.2">
      <c r="A2282" s="106">
        <v>43313</v>
      </c>
      <c r="B2282" s="100">
        <v>43282</v>
      </c>
      <c r="C2282" s="98" t="s">
        <v>33</v>
      </c>
      <c r="D2282" s="98">
        <v>-2.2599999999999998</v>
      </c>
      <c r="E2282" s="98">
        <v>26.61</v>
      </c>
      <c r="F2282" s="98" t="s">
        <v>72</v>
      </c>
    </row>
    <row r="2283" spans="1:6" x14ac:dyDescent="0.2">
      <c r="A2283" s="106">
        <v>43313</v>
      </c>
      <c r="B2283" s="100">
        <v>43221</v>
      </c>
      <c r="C2283" s="98" t="s">
        <v>168</v>
      </c>
      <c r="D2283" s="98">
        <v>0</v>
      </c>
      <c r="E2283" s="98">
        <v>589.99</v>
      </c>
      <c r="F2283" s="98" t="s">
        <v>72</v>
      </c>
    </row>
    <row r="2284" spans="1:6" x14ac:dyDescent="0.2">
      <c r="A2284" s="106">
        <v>43313</v>
      </c>
      <c r="B2284" s="100">
        <v>43221</v>
      </c>
      <c r="C2284" s="98" t="s">
        <v>185</v>
      </c>
      <c r="D2284" s="98">
        <v>26.18</v>
      </c>
      <c r="E2284" s="98">
        <v>589.99</v>
      </c>
      <c r="F2284" s="98" t="s">
        <v>72</v>
      </c>
    </row>
    <row r="2285" spans="1:6" x14ac:dyDescent="0.2">
      <c r="A2285" s="106">
        <v>43313</v>
      </c>
      <c r="B2285" s="100">
        <v>43221</v>
      </c>
      <c r="C2285" s="98" t="s">
        <v>186</v>
      </c>
      <c r="D2285" s="98">
        <v>1.18</v>
      </c>
      <c r="E2285" s="98">
        <v>26.61</v>
      </c>
      <c r="F2285" s="98" t="s">
        <v>72</v>
      </c>
    </row>
    <row r="2286" spans="1:6" x14ac:dyDescent="0.2">
      <c r="A2286" s="106">
        <v>43313</v>
      </c>
      <c r="B2286" s="100">
        <v>43282</v>
      </c>
      <c r="C2286" s="98" t="s">
        <v>36</v>
      </c>
      <c r="D2286" s="98">
        <v>-3.34</v>
      </c>
      <c r="E2286" s="98">
        <v>39.200000000000003</v>
      </c>
      <c r="F2286" s="98" t="s">
        <v>101</v>
      </c>
    </row>
    <row r="2287" spans="1:6" x14ac:dyDescent="0.2">
      <c r="A2287" s="106">
        <v>43313</v>
      </c>
      <c r="B2287" s="100">
        <v>43282</v>
      </c>
      <c r="C2287" s="98" t="s">
        <v>35</v>
      </c>
      <c r="D2287" s="98">
        <v>-0.14000000000000001</v>
      </c>
      <c r="E2287" s="98">
        <v>1.76</v>
      </c>
      <c r="F2287" s="98" t="s">
        <v>101</v>
      </c>
    </row>
    <row r="2288" spans="1:6" x14ac:dyDescent="0.2">
      <c r="A2288" s="106">
        <v>43313</v>
      </c>
      <c r="B2288" s="100">
        <v>43252</v>
      </c>
      <c r="C2288" s="98" t="s">
        <v>36</v>
      </c>
      <c r="D2288" s="98">
        <v>-0.54</v>
      </c>
      <c r="E2288" s="98">
        <v>4</v>
      </c>
      <c r="F2288" s="98" t="s">
        <v>101</v>
      </c>
    </row>
    <row r="2289" spans="1:6" x14ac:dyDescent="0.2">
      <c r="A2289" s="106">
        <v>43313</v>
      </c>
      <c r="B2289" s="100">
        <v>43252</v>
      </c>
      <c r="C2289" s="98" t="s">
        <v>35</v>
      </c>
      <c r="D2289" s="98">
        <v>-0.02</v>
      </c>
      <c r="E2289" s="98">
        <v>0.18</v>
      </c>
      <c r="F2289" s="98" t="s">
        <v>101</v>
      </c>
    </row>
    <row r="2290" spans="1:6" x14ac:dyDescent="0.2">
      <c r="A2290" s="106">
        <v>43313</v>
      </c>
      <c r="B2290" s="100">
        <v>43221</v>
      </c>
      <c r="C2290" s="98" t="s">
        <v>185</v>
      </c>
      <c r="D2290" s="98">
        <v>555.36</v>
      </c>
      <c r="E2290" s="98">
        <v>12513.98</v>
      </c>
      <c r="F2290" s="98" t="s">
        <v>77</v>
      </c>
    </row>
    <row r="2291" spans="1:6" x14ac:dyDescent="0.2">
      <c r="A2291" s="106">
        <v>43313</v>
      </c>
      <c r="B2291" s="100">
        <v>43221</v>
      </c>
      <c r="C2291" s="98" t="s">
        <v>186</v>
      </c>
      <c r="D2291" s="98">
        <v>25.04</v>
      </c>
      <c r="E2291" s="98">
        <v>564.38</v>
      </c>
      <c r="F2291" s="98" t="s">
        <v>77</v>
      </c>
    </row>
    <row r="2292" spans="1:6" x14ac:dyDescent="0.2">
      <c r="A2292" s="106">
        <v>43313</v>
      </c>
      <c r="B2292" s="100">
        <v>43313</v>
      </c>
      <c r="C2292" s="98" t="s">
        <v>36</v>
      </c>
      <c r="D2292" s="98">
        <v>-31.57</v>
      </c>
      <c r="E2292" s="98">
        <v>405.18</v>
      </c>
      <c r="F2292" s="98" t="s">
        <v>101</v>
      </c>
    </row>
    <row r="2293" spans="1:6" x14ac:dyDescent="0.2">
      <c r="A2293" s="106">
        <v>43313</v>
      </c>
      <c r="B2293" s="100">
        <v>43313</v>
      </c>
      <c r="C2293" s="98" t="s">
        <v>35</v>
      </c>
      <c r="D2293" s="98">
        <v>-1.42</v>
      </c>
      <c r="E2293" s="98">
        <v>18.27</v>
      </c>
      <c r="F2293" s="98" t="s">
        <v>101</v>
      </c>
    </row>
    <row r="2294" spans="1:6" x14ac:dyDescent="0.2">
      <c r="A2294" s="106">
        <v>43313</v>
      </c>
      <c r="B2294" s="100">
        <v>43282</v>
      </c>
      <c r="C2294" s="98" t="s">
        <v>36</v>
      </c>
      <c r="D2294" s="98">
        <v>-54.6</v>
      </c>
      <c r="E2294" s="98">
        <v>642</v>
      </c>
      <c r="F2294" s="98" t="s">
        <v>101</v>
      </c>
    </row>
    <row r="2295" spans="1:6" x14ac:dyDescent="0.2">
      <c r="A2295" s="106">
        <v>43313</v>
      </c>
      <c r="B2295" s="100">
        <v>43282</v>
      </c>
      <c r="C2295" s="98" t="s">
        <v>35</v>
      </c>
      <c r="D2295" s="98">
        <v>-2.46</v>
      </c>
      <c r="E2295" s="98">
        <v>28.95</v>
      </c>
      <c r="F2295" s="98" t="s">
        <v>101</v>
      </c>
    </row>
    <row r="2296" spans="1:6" x14ac:dyDescent="0.2">
      <c r="A2296" s="106">
        <v>43313</v>
      </c>
      <c r="B2296" s="100">
        <v>43313</v>
      </c>
      <c r="C2296" s="98" t="s">
        <v>36</v>
      </c>
      <c r="D2296" s="98">
        <v>-15.48</v>
      </c>
      <c r="E2296" s="98">
        <v>198.84</v>
      </c>
      <c r="F2296" s="98" t="s">
        <v>101</v>
      </c>
    </row>
    <row r="2297" spans="1:6" x14ac:dyDescent="0.2">
      <c r="A2297" s="106">
        <v>43313</v>
      </c>
      <c r="B2297" s="100">
        <v>43313</v>
      </c>
      <c r="C2297" s="98" t="s">
        <v>35</v>
      </c>
      <c r="D2297" s="98">
        <v>-0.71</v>
      </c>
      <c r="E2297" s="98">
        <v>8.9700000000000006</v>
      </c>
      <c r="F2297" s="98" t="s">
        <v>101</v>
      </c>
    </row>
    <row r="2298" spans="1:6" x14ac:dyDescent="0.2">
      <c r="A2298" s="106">
        <v>43313</v>
      </c>
      <c r="B2298" s="100">
        <v>43282</v>
      </c>
      <c r="C2298" s="98" t="s">
        <v>36</v>
      </c>
      <c r="D2298" s="98">
        <v>-26.88</v>
      </c>
      <c r="E2298" s="98">
        <v>316</v>
      </c>
      <c r="F2298" s="98" t="s">
        <v>101</v>
      </c>
    </row>
    <row r="2299" spans="1:6" x14ac:dyDescent="0.2">
      <c r="A2299" s="106">
        <v>43313</v>
      </c>
      <c r="B2299" s="100">
        <v>43282</v>
      </c>
      <c r="C2299" s="98" t="s">
        <v>35</v>
      </c>
      <c r="D2299" s="98">
        <v>-1.21</v>
      </c>
      <c r="E2299" s="98">
        <v>14.25</v>
      </c>
      <c r="F2299" s="98" t="s">
        <v>101</v>
      </c>
    </row>
    <row r="2300" spans="1:6" x14ac:dyDescent="0.2">
      <c r="A2300" s="106">
        <v>43313</v>
      </c>
      <c r="B2300" s="100">
        <v>43313</v>
      </c>
      <c r="C2300" s="98" t="s">
        <v>34</v>
      </c>
      <c r="D2300" s="98">
        <v>-1420.67</v>
      </c>
      <c r="E2300" s="98">
        <v>18236.82</v>
      </c>
      <c r="F2300" s="98" t="s">
        <v>77</v>
      </c>
    </row>
    <row r="2301" spans="1:6" x14ac:dyDescent="0.2">
      <c r="A2301" s="106">
        <v>43313</v>
      </c>
      <c r="B2301" s="100">
        <v>43313</v>
      </c>
      <c r="C2301" s="98" t="s">
        <v>33</v>
      </c>
      <c r="D2301" s="98">
        <v>-64.08</v>
      </c>
      <c r="E2301" s="98">
        <v>822.49</v>
      </c>
      <c r="F2301" s="98" t="s">
        <v>77</v>
      </c>
    </row>
    <row r="2302" spans="1:6" x14ac:dyDescent="0.2">
      <c r="A2302" s="106">
        <v>43313</v>
      </c>
      <c r="B2302" s="100">
        <v>43282</v>
      </c>
      <c r="C2302" s="98" t="s">
        <v>34</v>
      </c>
      <c r="D2302" s="98">
        <v>-2455.1999999999998</v>
      </c>
      <c r="E2302" s="98">
        <v>28878</v>
      </c>
      <c r="F2302" s="98" t="s">
        <v>77</v>
      </c>
    </row>
    <row r="2303" spans="1:6" x14ac:dyDescent="0.2">
      <c r="A2303" s="106">
        <v>43313</v>
      </c>
      <c r="B2303" s="100">
        <v>43282</v>
      </c>
      <c r="C2303" s="98" t="s">
        <v>33</v>
      </c>
      <c r="D2303" s="98">
        <v>-110.72</v>
      </c>
      <c r="E2303" s="98">
        <v>1302.4000000000001</v>
      </c>
      <c r="F2303" s="98" t="s">
        <v>77</v>
      </c>
    </row>
    <row r="2304" spans="1:6" x14ac:dyDescent="0.2">
      <c r="A2304" s="106">
        <v>43313</v>
      </c>
      <c r="B2304" s="100">
        <v>43221</v>
      </c>
      <c r="C2304" s="98" t="s">
        <v>185</v>
      </c>
      <c r="D2304" s="98">
        <v>2090.94</v>
      </c>
      <c r="E2304" s="98">
        <v>47114.82</v>
      </c>
      <c r="F2304" s="98" t="s">
        <v>77</v>
      </c>
    </row>
    <row r="2305" spans="1:6" x14ac:dyDescent="0.2">
      <c r="A2305" s="106">
        <v>43313</v>
      </c>
      <c r="B2305" s="100">
        <v>43221</v>
      </c>
      <c r="C2305" s="98" t="s">
        <v>186</v>
      </c>
      <c r="D2305" s="98">
        <v>94.25</v>
      </c>
      <c r="E2305" s="98">
        <v>2124.84</v>
      </c>
      <c r="F2305" s="98" t="s">
        <v>77</v>
      </c>
    </row>
    <row r="2306" spans="1:6" x14ac:dyDescent="0.2">
      <c r="A2306" s="106">
        <v>43313</v>
      </c>
      <c r="B2306" s="100">
        <v>43221</v>
      </c>
      <c r="C2306" s="98" t="s">
        <v>168</v>
      </c>
      <c r="D2306" s="98">
        <v>0</v>
      </c>
      <c r="E2306" s="98">
        <v>47114.82</v>
      </c>
      <c r="F2306" s="98" t="s">
        <v>77</v>
      </c>
    </row>
    <row r="2307" spans="1:6" x14ac:dyDescent="0.2">
      <c r="A2307" s="106">
        <v>43313</v>
      </c>
      <c r="B2307" s="100">
        <v>43313</v>
      </c>
      <c r="C2307" s="98" t="s">
        <v>34</v>
      </c>
      <c r="D2307" s="98">
        <v>-377.44</v>
      </c>
      <c r="E2307" s="98">
        <v>4844.9799999999996</v>
      </c>
      <c r="F2307" s="98" t="s">
        <v>77</v>
      </c>
    </row>
    <row r="2308" spans="1:6" x14ac:dyDescent="0.2">
      <c r="A2308" s="106">
        <v>43313</v>
      </c>
      <c r="B2308" s="100">
        <v>43313</v>
      </c>
      <c r="C2308" s="98" t="s">
        <v>33</v>
      </c>
      <c r="D2308" s="98">
        <v>-17.03</v>
      </c>
      <c r="E2308" s="98">
        <v>218.52</v>
      </c>
      <c r="F2308" s="98" t="s">
        <v>77</v>
      </c>
    </row>
    <row r="2309" spans="1:6" x14ac:dyDescent="0.2">
      <c r="A2309" s="106">
        <v>43313</v>
      </c>
      <c r="B2309" s="100">
        <v>43282</v>
      </c>
      <c r="C2309" s="98" t="s">
        <v>34</v>
      </c>
      <c r="D2309" s="98">
        <v>-652.02</v>
      </c>
      <c r="E2309" s="98">
        <v>7669</v>
      </c>
      <c r="F2309" s="98" t="s">
        <v>77</v>
      </c>
    </row>
    <row r="2310" spans="1:6" x14ac:dyDescent="0.2">
      <c r="A2310" s="106">
        <v>43313</v>
      </c>
      <c r="B2310" s="100">
        <v>43282</v>
      </c>
      <c r="C2310" s="98" t="s">
        <v>33</v>
      </c>
      <c r="D2310" s="98">
        <v>-29.41</v>
      </c>
      <c r="E2310" s="98">
        <v>345.88</v>
      </c>
      <c r="F2310" s="98" t="s">
        <v>77</v>
      </c>
    </row>
    <row r="2311" spans="1:6" x14ac:dyDescent="0.2">
      <c r="A2311" s="106">
        <v>43313</v>
      </c>
      <c r="B2311" s="100">
        <v>43313</v>
      </c>
      <c r="C2311" s="98" t="s">
        <v>36</v>
      </c>
      <c r="D2311" s="98">
        <v>-1.3</v>
      </c>
      <c r="E2311" s="98">
        <v>16.64</v>
      </c>
      <c r="F2311" s="98" t="s">
        <v>101</v>
      </c>
    </row>
    <row r="2312" spans="1:6" x14ac:dyDescent="0.2">
      <c r="A2312" s="106">
        <v>43313</v>
      </c>
      <c r="B2312" s="100">
        <v>43313</v>
      </c>
      <c r="C2312" s="98" t="s">
        <v>35</v>
      </c>
      <c r="D2312" s="98">
        <v>-0.06</v>
      </c>
      <c r="E2312" s="98">
        <v>0.76</v>
      </c>
      <c r="F2312" s="98" t="s">
        <v>101</v>
      </c>
    </row>
    <row r="2313" spans="1:6" x14ac:dyDescent="0.2">
      <c r="A2313" s="106">
        <v>43313</v>
      </c>
      <c r="B2313" s="100">
        <v>43282</v>
      </c>
      <c r="C2313" s="98" t="s">
        <v>36</v>
      </c>
      <c r="D2313" s="98">
        <v>-2.38</v>
      </c>
      <c r="E2313" s="98">
        <v>28</v>
      </c>
      <c r="F2313" s="98" t="s">
        <v>101</v>
      </c>
    </row>
    <row r="2314" spans="1:6" x14ac:dyDescent="0.2">
      <c r="A2314" s="106">
        <v>43313</v>
      </c>
      <c r="B2314" s="100">
        <v>43282</v>
      </c>
      <c r="C2314" s="98" t="s">
        <v>35</v>
      </c>
      <c r="D2314" s="98">
        <v>-0.1</v>
      </c>
      <c r="E2314" s="98">
        <v>1.26</v>
      </c>
      <c r="F2314" s="98" t="s">
        <v>101</v>
      </c>
    </row>
    <row r="2315" spans="1:6" x14ac:dyDescent="0.2">
      <c r="A2315" s="106">
        <v>43313</v>
      </c>
      <c r="B2315" s="100">
        <v>43313</v>
      </c>
      <c r="C2315" s="98" t="s">
        <v>34</v>
      </c>
      <c r="D2315" s="98">
        <v>-166.78</v>
      </c>
      <c r="E2315" s="98">
        <v>2140.91</v>
      </c>
      <c r="F2315" s="98" t="s">
        <v>77</v>
      </c>
    </row>
    <row r="2316" spans="1:6" x14ac:dyDescent="0.2">
      <c r="A2316" s="106">
        <v>43313</v>
      </c>
      <c r="B2316" s="100">
        <v>43313</v>
      </c>
      <c r="C2316" s="98" t="s">
        <v>33</v>
      </c>
      <c r="D2316" s="98">
        <v>-7.52</v>
      </c>
      <c r="E2316" s="98">
        <v>96.56</v>
      </c>
      <c r="F2316" s="98" t="s">
        <v>77</v>
      </c>
    </row>
    <row r="2317" spans="1:6" x14ac:dyDescent="0.2">
      <c r="A2317" s="106">
        <v>43313</v>
      </c>
      <c r="B2317" s="100">
        <v>43282</v>
      </c>
      <c r="C2317" s="98" t="s">
        <v>34</v>
      </c>
      <c r="D2317" s="98">
        <v>-330.9</v>
      </c>
      <c r="E2317" s="98">
        <v>3892</v>
      </c>
      <c r="F2317" s="98" t="s">
        <v>77</v>
      </c>
    </row>
    <row r="2318" spans="1:6" x14ac:dyDescent="0.2">
      <c r="A2318" s="106">
        <v>43313</v>
      </c>
      <c r="B2318" s="100">
        <v>43282</v>
      </c>
      <c r="C2318" s="98" t="s">
        <v>33</v>
      </c>
      <c r="D2318" s="98">
        <v>-14.93</v>
      </c>
      <c r="E2318" s="98">
        <v>175.54</v>
      </c>
      <c r="F2318" s="98" t="s">
        <v>77</v>
      </c>
    </row>
    <row r="2319" spans="1:6" x14ac:dyDescent="0.2">
      <c r="A2319" s="106">
        <v>43313</v>
      </c>
      <c r="B2319" s="100">
        <v>43221</v>
      </c>
      <c r="C2319" s="98" t="s">
        <v>168</v>
      </c>
      <c r="D2319" s="98">
        <v>0</v>
      </c>
      <c r="E2319" s="98">
        <v>6032.91</v>
      </c>
      <c r="F2319" s="98" t="s">
        <v>77</v>
      </c>
    </row>
    <row r="2320" spans="1:6" x14ac:dyDescent="0.2">
      <c r="A2320" s="106">
        <v>43313</v>
      </c>
      <c r="B2320" s="100">
        <v>43221</v>
      </c>
      <c r="C2320" s="98" t="s">
        <v>185</v>
      </c>
      <c r="D2320" s="98">
        <v>267.74</v>
      </c>
      <c r="E2320" s="98">
        <v>6032.91</v>
      </c>
      <c r="F2320" s="98" t="s">
        <v>77</v>
      </c>
    </row>
    <row r="2321" spans="1:6" x14ac:dyDescent="0.2">
      <c r="A2321" s="106">
        <v>43313</v>
      </c>
      <c r="B2321" s="100">
        <v>43221</v>
      </c>
      <c r="C2321" s="98" t="s">
        <v>186</v>
      </c>
      <c r="D2321" s="98">
        <v>12.06</v>
      </c>
      <c r="E2321" s="98">
        <v>272.08</v>
      </c>
      <c r="F2321" s="98" t="s">
        <v>77</v>
      </c>
    </row>
    <row r="2322" spans="1:6" x14ac:dyDescent="0.2">
      <c r="A2322" s="106">
        <v>43313</v>
      </c>
      <c r="B2322" s="100">
        <v>43313</v>
      </c>
      <c r="C2322" s="98" t="s">
        <v>34</v>
      </c>
      <c r="D2322" s="98">
        <v>-17183.97</v>
      </c>
      <c r="E2322" s="98">
        <v>220590.03</v>
      </c>
      <c r="F2322" s="98" t="s">
        <v>77</v>
      </c>
    </row>
    <row r="2323" spans="1:6" x14ac:dyDescent="0.2">
      <c r="A2323" s="106">
        <v>43313</v>
      </c>
      <c r="B2323" s="100">
        <v>43313</v>
      </c>
      <c r="C2323" s="98" t="s">
        <v>33</v>
      </c>
      <c r="D2323" s="98">
        <v>-775</v>
      </c>
      <c r="E2323" s="98">
        <v>9948.6200000000008</v>
      </c>
      <c r="F2323" s="98" t="s">
        <v>77</v>
      </c>
    </row>
    <row r="2324" spans="1:6" x14ac:dyDescent="0.2">
      <c r="A2324" s="106">
        <v>43313</v>
      </c>
      <c r="B2324" s="100">
        <v>43221</v>
      </c>
      <c r="C2324" s="98" t="s">
        <v>185</v>
      </c>
      <c r="D2324" s="98">
        <v>2819.02</v>
      </c>
      <c r="E2324" s="98">
        <v>63520</v>
      </c>
      <c r="F2324" s="98" t="s">
        <v>95</v>
      </c>
    </row>
    <row r="2325" spans="1:6" x14ac:dyDescent="0.2">
      <c r="A2325" s="106">
        <v>43313</v>
      </c>
      <c r="B2325" s="100">
        <v>43221</v>
      </c>
      <c r="C2325" s="98" t="s">
        <v>186</v>
      </c>
      <c r="D2325" s="98">
        <v>127.14</v>
      </c>
      <c r="E2325" s="98">
        <v>2864.75</v>
      </c>
      <c r="F2325" s="98" t="s">
        <v>95</v>
      </c>
    </row>
    <row r="2326" spans="1:6" x14ac:dyDescent="0.2">
      <c r="A2326" s="106">
        <v>43313</v>
      </c>
      <c r="B2326" s="100">
        <v>43313</v>
      </c>
      <c r="C2326" s="98" t="s">
        <v>36</v>
      </c>
      <c r="D2326" s="98">
        <v>-5.4</v>
      </c>
      <c r="E2326" s="98">
        <v>69.3</v>
      </c>
      <c r="F2326" s="98" t="s">
        <v>101</v>
      </c>
    </row>
    <row r="2327" spans="1:6" x14ac:dyDescent="0.2">
      <c r="A2327" s="106">
        <v>43313</v>
      </c>
      <c r="B2327" s="100">
        <v>43313</v>
      </c>
      <c r="C2327" s="98" t="s">
        <v>35</v>
      </c>
      <c r="D2327" s="98">
        <v>-0.24</v>
      </c>
      <c r="E2327" s="98">
        <v>3.13</v>
      </c>
      <c r="F2327" s="98" t="s">
        <v>101</v>
      </c>
    </row>
    <row r="2328" spans="1:6" x14ac:dyDescent="0.2">
      <c r="A2328" s="106">
        <v>43313</v>
      </c>
      <c r="B2328" s="100">
        <v>43282</v>
      </c>
      <c r="C2328" s="98" t="s">
        <v>36</v>
      </c>
      <c r="D2328" s="98">
        <v>-10.71</v>
      </c>
      <c r="E2328" s="98">
        <v>126</v>
      </c>
      <c r="F2328" s="98" t="s">
        <v>101</v>
      </c>
    </row>
    <row r="2329" spans="1:6" x14ac:dyDescent="0.2">
      <c r="A2329" s="106">
        <v>43313</v>
      </c>
      <c r="B2329" s="100">
        <v>43282</v>
      </c>
      <c r="C2329" s="98" t="s">
        <v>35</v>
      </c>
      <c r="D2329" s="98">
        <v>-0.48</v>
      </c>
      <c r="E2329" s="98">
        <v>5.68</v>
      </c>
      <c r="F2329" s="98" t="s">
        <v>101</v>
      </c>
    </row>
    <row r="2330" spans="1:6" x14ac:dyDescent="0.2">
      <c r="A2330" s="106">
        <v>43313</v>
      </c>
      <c r="B2330" s="100">
        <v>43313</v>
      </c>
      <c r="C2330" s="98" t="s">
        <v>34</v>
      </c>
      <c r="D2330" s="98">
        <v>-107.38</v>
      </c>
      <c r="E2330" s="98">
        <v>1378.47</v>
      </c>
      <c r="F2330" s="98" t="s">
        <v>97</v>
      </c>
    </row>
    <row r="2331" spans="1:6" x14ac:dyDescent="0.2">
      <c r="A2331" s="106">
        <v>43313</v>
      </c>
      <c r="B2331" s="100">
        <v>43313</v>
      </c>
      <c r="C2331" s="98" t="s">
        <v>33</v>
      </c>
      <c r="D2331" s="98">
        <v>-4.84</v>
      </c>
      <c r="E2331" s="98">
        <v>62.17</v>
      </c>
      <c r="F2331" s="98" t="s">
        <v>97</v>
      </c>
    </row>
    <row r="2332" spans="1:6" x14ac:dyDescent="0.2">
      <c r="A2332" s="106">
        <v>43313</v>
      </c>
      <c r="B2332" s="100">
        <v>43282</v>
      </c>
      <c r="C2332" s="98" t="s">
        <v>34</v>
      </c>
      <c r="D2332" s="98">
        <v>-213.15</v>
      </c>
      <c r="E2332" s="98">
        <v>2507</v>
      </c>
      <c r="F2332" s="98" t="s">
        <v>97</v>
      </c>
    </row>
    <row r="2333" spans="1:6" x14ac:dyDescent="0.2">
      <c r="A2333" s="106">
        <v>43313</v>
      </c>
      <c r="B2333" s="100">
        <v>43282</v>
      </c>
      <c r="C2333" s="98" t="s">
        <v>33</v>
      </c>
      <c r="D2333" s="98">
        <v>-9.61</v>
      </c>
      <c r="E2333" s="98">
        <v>113.07</v>
      </c>
      <c r="F2333" s="98" t="s">
        <v>97</v>
      </c>
    </row>
    <row r="2334" spans="1:6" x14ac:dyDescent="0.2">
      <c r="A2334" s="106">
        <v>43313</v>
      </c>
      <c r="B2334" s="100">
        <v>43221</v>
      </c>
      <c r="C2334" s="98" t="s">
        <v>186</v>
      </c>
      <c r="D2334" s="98">
        <v>12.57</v>
      </c>
      <c r="E2334" s="98">
        <v>283.02</v>
      </c>
      <c r="F2334" s="98" t="s">
        <v>93</v>
      </c>
    </row>
    <row r="2335" spans="1:6" x14ac:dyDescent="0.2">
      <c r="A2335" s="106">
        <v>43313</v>
      </c>
      <c r="B2335" s="100">
        <v>43221</v>
      </c>
      <c r="C2335" s="98" t="s">
        <v>185</v>
      </c>
      <c r="D2335" s="98">
        <v>172.44</v>
      </c>
      <c r="E2335" s="98">
        <v>3885.47</v>
      </c>
      <c r="F2335" s="98" t="s">
        <v>97</v>
      </c>
    </row>
    <row r="2336" spans="1:6" x14ac:dyDescent="0.2">
      <c r="A2336" s="106">
        <v>43313</v>
      </c>
      <c r="B2336" s="100">
        <v>43221</v>
      </c>
      <c r="C2336" s="98" t="s">
        <v>186</v>
      </c>
      <c r="D2336" s="98">
        <v>7.78</v>
      </c>
      <c r="E2336" s="98">
        <v>175.23</v>
      </c>
      <c r="F2336" s="98" t="s">
        <v>97</v>
      </c>
    </row>
    <row r="2337" spans="1:6" x14ac:dyDescent="0.2">
      <c r="A2337" s="106">
        <v>43313</v>
      </c>
      <c r="B2337" s="100">
        <v>43313</v>
      </c>
      <c r="C2337" s="98" t="s">
        <v>34</v>
      </c>
      <c r="D2337" s="98">
        <v>-788.52</v>
      </c>
      <c r="E2337" s="98">
        <v>10122.18</v>
      </c>
      <c r="F2337" s="98" t="s">
        <v>131</v>
      </c>
    </row>
    <row r="2338" spans="1:6" x14ac:dyDescent="0.2">
      <c r="A2338" s="106">
        <v>43313</v>
      </c>
      <c r="B2338" s="100">
        <v>43313</v>
      </c>
      <c r="C2338" s="98" t="s">
        <v>33</v>
      </c>
      <c r="D2338" s="98">
        <v>-35.56</v>
      </c>
      <c r="E2338" s="98">
        <v>456.51</v>
      </c>
      <c r="F2338" s="98" t="s">
        <v>131</v>
      </c>
    </row>
    <row r="2339" spans="1:6" x14ac:dyDescent="0.2">
      <c r="A2339" s="106">
        <v>43313</v>
      </c>
      <c r="B2339" s="100">
        <v>43282</v>
      </c>
      <c r="C2339" s="98" t="s">
        <v>34</v>
      </c>
      <c r="D2339" s="98">
        <v>-1564.79</v>
      </c>
      <c r="E2339" s="98">
        <v>18405</v>
      </c>
      <c r="F2339" s="98" t="s">
        <v>131</v>
      </c>
    </row>
    <row r="2340" spans="1:6" x14ac:dyDescent="0.2">
      <c r="A2340" s="106">
        <v>43313</v>
      </c>
      <c r="B2340" s="100">
        <v>43282</v>
      </c>
      <c r="C2340" s="98" t="s">
        <v>33</v>
      </c>
      <c r="D2340" s="98">
        <v>-70.569999999999993</v>
      </c>
      <c r="E2340" s="98">
        <v>830.07</v>
      </c>
      <c r="F2340" s="98" t="s">
        <v>131</v>
      </c>
    </row>
    <row r="2341" spans="1:6" x14ac:dyDescent="0.2">
      <c r="A2341" s="106">
        <v>43313</v>
      </c>
      <c r="B2341" s="100">
        <v>43313</v>
      </c>
      <c r="C2341" s="98" t="s">
        <v>34</v>
      </c>
      <c r="D2341" s="98">
        <v>-11.3</v>
      </c>
      <c r="E2341" s="98">
        <v>145</v>
      </c>
      <c r="F2341" s="98" t="s">
        <v>93</v>
      </c>
    </row>
    <row r="2342" spans="1:6" x14ac:dyDescent="0.2">
      <c r="A2342" s="106">
        <v>43313</v>
      </c>
      <c r="B2342" s="100">
        <v>43313</v>
      </c>
      <c r="C2342" s="98" t="s">
        <v>33</v>
      </c>
      <c r="D2342" s="98">
        <v>-0.51</v>
      </c>
      <c r="E2342" s="98">
        <v>6.54</v>
      </c>
      <c r="F2342" s="98" t="s">
        <v>93</v>
      </c>
    </row>
    <row r="2343" spans="1:6" x14ac:dyDescent="0.2">
      <c r="A2343" s="106">
        <v>43313</v>
      </c>
      <c r="B2343" s="100">
        <v>43221</v>
      </c>
      <c r="C2343" s="98" t="s">
        <v>168</v>
      </c>
      <c r="D2343" s="98">
        <v>0</v>
      </c>
      <c r="E2343" s="98">
        <v>3349</v>
      </c>
      <c r="F2343" s="98" t="s">
        <v>91</v>
      </c>
    </row>
    <row r="2344" spans="1:6" x14ac:dyDescent="0.2">
      <c r="A2344" s="106">
        <v>43313</v>
      </c>
      <c r="B2344" s="100">
        <v>43221</v>
      </c>
      <c r="C2344" s="98" t="s">
        <v>185</v>
      </c>
      <c r="D2344" s="98">
        <v>148.63</v>
      </c>
      <c r="E2344" s="98">
        <v>3349</v>
      </c>
      <c r="F2344" s="98" t="s">
        <v>91</v>
      </c>
    </row>
    <row r="2345" spans="1:6" x14ac:dyDescent="0.2">
      <c r="A2345" s="106">
        <v>43313</v>
      </c>
      <c r="B2345" s="100">
        <v>43221</v>
      </c>
      <c r="C2345" s="98" t="s">
        <v>186</v>
      </c>
      <c r="D2345" s="98">
        <v>6.7</v>
      </c>
      <c r="E2345" s="98">
        <v>151.04</v>
      </c>
      <c r="F2345" s="98" t="s">
        <v>91</v>
      </c>
    </row>
    <row r="2346" spans="1:6" x14ac:dyDescent="0.2">
      <c r="A2346" s="106">
        <v>43313</v>
      </c>
      <c r="B2346" s="100">
        <v>43313</v>
      </c>
      <c r="C2346" s="98" t="s">
        <v>34</v>
      </c>
      <c r="D2346" s="98">
        <v>-167.88</v>
      </c>
      <c r="E2346" s="98">
        <v>2155.11</v>
      </c>
      <c r="F2346" s="98" t="s">
        <v>97</v>
      </c>
    </row>
    <row r="2347" spans="1:6" x14ac:dyDescent="0.2">
      <c r="A2347" s="106">
        <v>43313</v>
      </c>
      <c r="B2347" s="100">
        <v>43313</v>
      </c>
      <c r="C2347" s="98" t="s">
        <v>33</v>
      </c>
      <c r="D2347" s="98">
        <v>-7.57</v>
      </c>
      <c r="E2347" s="98">
        <v>97.2</v>
      </c>
      <c r="F2347" s="98" t="s">
        <v>97</v>
      </c>
    </row>
    <row r="2348" spans="1:6" x14ac:dyDescent="0.2">
      <c r="A2348" s="106">
        <v>43678</v>
      </c>
      <c r="B2348" s="100">
        <v>43282</v>
      </c>
      <c r="C2348" s="98" t="s">
        <v>34</v>
      </c>
      <c r="D2348" s="98">
        <v>41.35</v>
      </c>
      <c r="E2348" s="98">
        <v>-486.33</v>
      </c>
      <c r="F2348" s="98" t="s">
        <v>75</v>
      </c>
    </row>
    <row r="2349" spans="1:6" x14ac:dyDescent="0.2">
      <c r="A2349" s="106">
        <v>43678</v>
      </c>
      <c r="B2349" s="100">
        <v>43282</v>
      </c>
      <c r="C2349" s="98" t="s">
        <v>33</v>
      </c>
      <c r="D2349" s="98">
        <v>1.86</v>
      </c>
      <c r="E2349" s="98">
        <v>-21.93</v>
      </c>
      <c r="F2349" s="98" t="s">
        <v>75</v>
      </c>
    </row>
    <row r="2350" spans="1:6" x14ac:dyDescent="0.2">
      <c r="A2350" s="106">
        <v>43678</v>
      </c>
      <c r="B2350" s="100">
        <v>43282</v>
      </c>
      <c r="C2350" s="98" t="s">
        <v>34</v>
      </c>
      <c r="D2350" s="98">
        <v>30.87</v>
      </c>
      <c r="E2350" s="98">
        <v>-363.14</v>
      </c>
      <c r="F2350" s="98" t="s">
        <v>74</v>
      </c>
    </row>
    <row r="2351" spans="1:6" x14ac:dyDescent="0.2">
      <c r="A2351" s="106">
        <v>43678</v>
      </c>
      <c r="B2351" s="100">
        <v>43282</v>
      </c>
      <c r="C2351" s="98" t="s">
        <v>33</v>
      </c>
      <c r="D2351" s="98">
        <v>1.39</v>
      </c>
      <c r="E2351" s="98">
        <v>-16.38</v>
      </c>
      <c r="F2351" s="98" t="s">
        <v>74</v>
      </c>
    </row>
    <row r="2352" spans="1:6" x14ac:dyDescent="0.2">
      <c r="A2352" s="106">
        <v>43405</v>
      </c>
      <c r="B2352" s="100">
        <v>43374</v>
      </c>
      <c r="C2352" s="98" t="s">
        <v>34</v>
      </c>
      <c r="D2352" s="98">
        <v>-130.25</v>
      </c>
      <c r="E2352" s="98">
        <v>1460</v>
      </c>
      <c r="F2352" s="98" t="s">
        <v>99</v>
      </c>
    </row>
    <row r="2353" spans="1:6" x14ac:dyDescent="0.2">
      <c r="A2353" s="106">
        <v>43405</v>
      </c>
      <c r="B2353" s="100">
        <v>43374</v>
      </c>
      <c r="C2353" s="98" t="s">
        <v>33</v>
      </c>
      <c r="D2353" s="98">
        <v>-5.87</v>
      </c>
      <c r="E2353" s="98">
        <v>65.849999999999994</v>
      </c>
      <c r="F2353" s="98" t="s">
        <v>99</v>
      </c>
    </row>
    <row r="2354" spans="1:6" x14ac:dyDescent="0.2">
      <c r="A2354" s="106">
        <v>43405</v>
      </c>
      <c r="B2354" s="100">
        <v>43221</v>
      </c>
      <c r="C2354" s="98" t="s">
        <v>168</v>
      </c>
      <c r="D2354" s="98">
        <v>0</v>
      </c>
      <c r="E2354" s="98">
        <v>1460</v>
      </c>
      <c r="F2354" s="98" t="s">
        <v>99</v>
      </c>
    </row>
    <row r="2355" spans="1:6" x14ac:dyDescent="0.2">
      <c r="A2355" s="106">
        <v>43405</v>
      </c>
      <c r="B2355" s="100">
        <v>43221</v>
      </c>
      <c r="C2355" s="98" t="s">
        <v>185</v>
      </c>
      <c r="D2355" s="98">
        <v>64.790000000000006</v>
      </c>
      <c r="E2355" s="98">
        <v>1460</v>
      </c>
      <c r="F2355" s="98" t="s">
        <v>99</v>
      </c>
    </row>
    <row r="2356" spans="1:6" x14ac:dyDescent="0.2">
      <c r="A2356" s="106">
        <v>43405</v>
      </c>
      <c r="B2356" s="100">
        <v>43221</v>
      </c>
      <c r="C2356" s="98" t="s">
        <v>186</v>
      </c>
      <c r="D2356" s="98">
        <v>2.92</v>
      </c>
      <c r="E2356" s="98">
        <v>65.849999999999994</v>
      </c>
      <c r="F2356" s="98" t="s">
        <v>99</v>
      </c>
    </row>
    <row r="2357" spans="1:6" x14ac:dyDescent="0.2">
      <c r="A2357" s="106">
        <v>43282</v>
      </c>
      <c r="B2357" s="100">
        <v>43282</v>
      </c>
      <c r="C2357" s="98" t="s">
        <v>36</v>
      </c>
      <c r="D2357" s="98">
        <v>-1.46</v>
      </c>
      <c r="E2357" s="98">
        <v>17.2</v>
      </c>
      <c r="F2357" s="98" t="s">
        <v>101</v>
      </c>
    </row>
    <row r="2358" spans="1:6" x14ac:dyDescent="0.2">
      <c r="A2358" s="106">
        <v>43282</v>
      </c>
      <c r="B2358" s="100">
        <v>43282</v>
      </c>
      <c r="C2358" s="98" t="s">
        <v>35</v>
      </c>
      <c r="D2358" s="98">
        <v>-0.06</v>
      </c>
      <c r="E2358" s="98">
        <v>0.78</v>
      </c>
      <c r="F2358" s="98" t="s">
        <v>101</v>
      </c>
    </row>
    <row r="2359" spans="1:6" x14ac:dyDescent="0.2">
      <c r="A2359" s="106">
        <v>43282</v>
      </c>
      <c r="B2359" s="100">
        <v>43252</v>
      </c>
      <c r="C2359" s="98" t="s">
        <v>36</v>
      </c>
      <c r="D2359" s="98">
        <v>-3.46</v>
      </c>
      <c r="E2359" s="98">
        <v>26</v>
      </c>
      <c r="F2359" s="98" t="s">
        <v>101</v>
      </c>
    </row>
    <row r="2360" spans="1:6" x14ac:dyDescent="0.2">
      <c r="A2360" s="106">
        <v>43282</v>
      </c>
      <c r="B2360" s="100">
        <v>43252</v>
      </c>
      <c r="C2360" s="98" t="s">
        <v>35</v>
      </c>
      <c r="D2360" s="98">
        <v>-0.16</v>
      </c>
      <c r="E2360" s="98">
        <v>1.18</v>
      </c>
      <c r="F2360" s="98" t="s">
        <v>101</v>
      </c>
    </row>
    <row r="2361" spans="1:6" x14ac:dyDescent="0.2">
      <c r="A2361" s="106">
        <v>43252</v>
      </c>
      <c r="B2361" s="100">
        <v>43191</v>
      </c>
      <c r="C2361" s="98" t="s">
        <v>34</v>
      </c>
      <c r="D2361" s="98">
        <v>-45.61</v>
      </c>
      <c r="E2361" s="98">
        <v>465.06</v>
      </c>
      <c r="F2361" s="98" t="s">
        <v>76</v>
      </c>
    </row>
    <row r="2362" spans="1:6" x14ac:dyDescent="0.2">
      <c r="A2362" s="106">
        <v>43252</v>
      </c>
      <c r="B2362" s="100">
        <v>43191</v>
      </c>
      <c r="C2362" s="98" t="s">
        <v>33</v>
      </c>
      <c r="D2362" s="98">
        <v>-2.0499999999999998</v>
      </c>
      <c r="E2362" s="98">
        <v>20.98</v>
      </c>
      <c r="F2362" s="98" t="s">
        <v>76</v>
      </c>
    </row>
    <row r="2363" spans="1:6" x14ac:dyDescent="0.2">
      <c r="A2363" s="106">
        <v>43252</v>
      </c>
      <c r="B2363" s="100">
        <v>43160</v>
      </c>
      <c r="C2363" s="98" t="s">
        <v>34</v>
      </c>
      <c r="D2363" s="98">
        <v>18.98</v>
      </c>
      <c r="E2363" s="98">
        <v>-241</v>
      </c>
      <c r="F2363" s="98" t="s">
        <v>76</v>
      </c>
    </row>
    <row r="2364" spans="1:6" x14ac:dyDescent="0.2">
      <c r="A2364" s="106">
        <v>43252</v>
      </c>
      <c r="B2364" s="100">
        <v>43160</v>
      </c>
      <c r="C2364" s="98" t="s">
        <v>33</v>
      </c>
      <c r="D2364" s="98">
        <v>0.85</v>
      </c>
      <c r="E2364" s="98">
        <v>-10.86</v>
      </c>
      <c r="F2364" s="98" t="s">
        <v>76</v>
      </c>
    </row>
    <row r="2365" spans="1:6" x14ac:dyDescent="0.2">
      <c r="A2365" s="106">
        <v>43252</v>
      </c>
      <c r="B2365" s="100">
        <v>43101</v>
      </c>
      <c r="C2365" s="98" t="s">
        <v>168</v>
      </c>
      <c r="D2365" s="98">
        <v>-1.67</v>
      </c>
      <c r="E2365" s="98">
        <v>224.06</v>
      </c>
      <c r="F2365" s="98" t="s">
        <v>76</v>
      </c>
    </row>
    <row r="2366" spans="1:6" x14ac:dyDescent="0.2">
      <c r="A2366" s="106">
        <v>43252</v>
      </c>
      <c r="B2366" s="100">
        <v>43101</v>
      </c>
      <c r="C2366" s="98" t="s">
        <v>185</v>
      </c>
      <c r="D2366" s="98">
        <v>7.37</v>
      </c>
      <c r="E2366" s="98">
        <v>224.06</v>
      </c>
      <c r="F2366" s="98" t="s">
        <v>76</v>
      </c>
    </row>
    <row r="2367" spans="1:6" x14ac:dyDescent="0.2">
      <c r="A2367" s="106">
        <v>43252</v>
      </c>
      <c r="B2367" s="100">
        <v>43101</v>
      </c>
      <c r="C2367" s="98" t="s">
        <v>186</v>
      </c>
      <c r="D2367" s="98">
        <v>0.34</v>
      </c>
      <c r="E2367" s="98">
        <v>10.11</v>
      </c>
      <c r="F2367" s="98" t="s">
        <v>76</v>
      </c>
    </row>
    <row r="2368" spans="1:6" x14ac:dyDescent="0.2">
      <c r="A2368" s="106">
        <v>43405</v>
      </c>
      <c r="B2368" s="100">
        <v>43374</v>
      </c>
      <c r="C2368" s="98" t="s">
        <v>34</v>
      </c>
      <c r="D2368" s="98">
        <v>-121.69</v>
      </c>
      <c r="E2368" s="98">
        <v>1364</v>
      </c>
      <c r="F2368" s="98" t="s">
        <v>85</v>
      </c>
    </row>
    <row r="2369" spans="1:6" x14ac:dyDescent="0.2">
      <c r="A2369" s="106">
        <v>43405</v>
      </c>
      <c r="B2369" s="100">
        <v>43374</v>
      </c>
      <c r="C2369" s="98" t="s">
        <v>33</v>
      </c>
      <c r="D2369" s="98">
        <v>-5.49</v>
      </c>
      <c r="E2369" s="98">
        <v>61.52</v>
      </c>
      <c r="F2369" s="98" t="s">
        <v>85</v>
      </c>
    </row>
    <row r="2370" spans="1:6" x14ac:dyDescent="0.2">
      <c r="A2370" s="106">
        <v>43405</v>
      </c>
      <c r="B2370" s="100">
        <v>43221</v>
      </c>
      <c r="C2370" s="98" t="s">
        <v>168</v>
      </c>
      <c r="D2370" s="98">
        <v>0</v>
      </c>
      <c r="E2370" s="98">
        <v>1364</v>
      </c>
      <c r="F2370" s="98" t="s">
        <v>85</v>
      </c>
    </row>
    <row r="2371" spans="1:6" x14ac:dyDescent="0.2">
      <c r="A2371" s="106">
        <v>43405</v>
      </c>
      <c r="B2371" s="100">
        <v>43221</v>
      </c>
      <c r="C2371" s="98" t="s">
        <v>185</v>
      </c>
      <c r="D2371" s="98">
        <v>60.52</v>
      </c>
      <c r="E2371" s="98">
        <v>1364</v>
      </c>
      <c r="F2371" s="98" t="s">
        <v>85</v>
      </c>
    </row>
    <row r="2372" spans="1:6" x14ac:dyDescent="0.2">
      <c r="A2372" s="106">
        <v>43405</v>
      </c>
      <c r="B2372" s="100">
        <v>43221</v>
      </c>
      <c r="C2372" s="98" t="s">
        <v>186</v>
      </c>
      <c r="D2372" s="98">
        <v>2.73</v>
      </c>
      <c r="E2372" s="98">
        <v>61.52</v>
      </c>
      <c r="F2372" s="98" t="s">
        <v>85</v>
      </c>
    </row>
    <row r="2373" spans="1:6" x14ac:dyDescent="0.2">
      <c r="A2373" s="106">
        <v>43405</v>
      </c>
      <c r="B2373" s="100">
        <v>43374</v>
      </c>
      <c r="C2373" s="98" t="s">
        <v>36</v>
      </c>
      <c r="D2373" s="98">
        <v>-9.9600000000000009</v>
      </c>
      <c r="E2373" s="98">
        <v>111.6</v>
      </c>
      <c r="F2373" s="98" t="s">
        <v>102</v>
      </c>
    </row>
    <row r="2374" spans="1:6" x14ac:dyDescent="0.2">
      <c r="A2374" s="106">
        <v>43405</v>
      </c>
      <c r="B2374" s="100">
        <v>43374</v>
      </c>
      <c r="C2374" s="98" t="s">
        <v>35</v>
      </c>
      <c r="D2374" s="98">
        <v>-0.45</v>
      </c>
      <c r="E2374" s="98">
        <v>5.03</v>
      </c>
      <c r="F2374" s="98" t="s">
        <v>102</v>
      </c>
    </row>
    <row r="2375" spans="1:6" x14ac:dyDescent="0.2">
      <c r="A2375" s="106">
        <v>43252</v>
      </c>
      <c r="B2375" s="100">
        <v>43221</v>
      </c>
      <c r="C2375" s="98" t="s">
        <v>185</v>
      </c>
      <c r="D2375" s="98">
        <v>24871.39</v>
      </c>
      <c r="E2375" s="98">
        <v>560417.4</v>
      </c>
      <c r="F2375" s="98" t="s">
        <v>76</v>
      </c>
    </row>
    <row r="2376" spans="1:6" x14ac:dyDescent="0.2">
      <c r="A2376" s="106">
        <v>43252</v>
      </c>
      <c r="B2376" s="100">
        <v>43221</v>
      </c>
      <c r="C2376" s="98" t="s">
        <v>186</v>
      </c>
      <c r="D2376" s="98">
        <v>1121.54</v>
      </c>
      <c r="E2376" s="98">
        <v>25274.7</v>
      </c>
      <c r="F2376" s="98" t="s">
        <v>76</v>
      </c>
    </row>
    <row r="2377" spans="1:6" x14ac:dyDescent="0.2">
      <c r="A2377" s="106">
        <v>43252</v>
      </c>
      <c r="B2377" s="100">
        <v>43221</v>
      </c>
      <c r="C2377" s="98" t="s">
        <v>34</v>
      </c>
      <c r="D2377" s="98">
        <v>-32427.17</v>
      </c>
      <c r="E2377" s="98">
        <v>345264.25</v>
      </c>
      <c r="F2377" s="98" t="s">
        <v>76</v>
      </c>
    </row>
    <row r="2378" spans="1:6" x14ac:dyDescent="0.2">
      <c r="A2378" s="106">
        <v>43252</v>
      </c>
      <c r="B2378" s="100">
        <v>43221</v>
      </c>
      <c r="C2378" s="98" t="s">
        <v>33</v>
      </c>
      <c r="D2378" s="98">
        <v>-1462.51</v>
      </c>
      <c r="E2378" s="98">
        <v>15571.44</v>
      </c>
      <c r="F2378" s="98" t="s">
        <v>76</v>
      </c>
    </row>
    <row r="2379" spans="1:6" x14ac:dyDescent="0.2">
      <c r="A2379" s="106">
        <v>43252</v>
      </c>
      <c r="B2379" s="100">
        <v>43221</v>
      </c>
      <c r="C2379" s="98" t="s">
        <v>168</v>
      </c>
      <c r="D2379" s="98">
        <v>0</v>
      </c>
      <c r="E2379" s="98">
        <v>560417.4</v>
      </c>
      <c r="F2379" s="98" t="s">
        <v>76</v>
      </c>
    </row>
    <row r="2380" spans="1:6" x14ac:dyDescent="0.2">
      <c r="A2380" s="106">
        <v>43252</v>
      </c>
      <c r="B2380" s="100">
        <v>43160</v>
      </c>
      <c r="C2380" s="98" t="s">
        <v>34</v>
      </c>
      <c r="D2380" s="98">
        <v>-67.98</v>
      </c>
      <c r="E2380" s="98">
        <v>863</v>
      </c>
      <c r="F2380" s="98" t="s">
        <v>76</v>
      </c>
    </row>
    <row r="2381" spans="1:6" x14ac:dyDescent="0.2">
      <c r="A2381" s="106">
        <v>43252</v>
      </c>
      <c r="B2381" s="100">
        <v>43160</v>
      </c>
      <c r="C2381" s="98" t="s">
        <v>33</v>
      </c>
      <c r="D2381" s="98">
        <v>-3.07</v>
      </c>
      <c r="E2381" s="98">
        <v>38.92</v>
      </c>
      <c r="F2381" s="98" t="s">
        <v>76</v>
      </c>
    </row>
    <row r="2382" spans="1:6" x14ac:dyDescent="0.2">
      <c r="A2382" s="106">
        <v>43252</v>
      </c>
      <c r="B2382" s="100">
        <v>43101</v>
      </c>
      <c r="C2382" s="98" t="s">
        <v>168</v>
      </c>
      <c r="D2382" s="98">
        <v>-25.7</v>
      </c>
      <c r="E2382" s="98">
        <v>3474</v>
      </c>
      <c r="F2382" s="98" t="s">
        <v>92</v>
      </c>
    </row>
    <row r="2383" spans="1:6" x14ac:dyDescent="0.2">
      <c r="A2383" s="106">
        <v>43252</v>
      </c>
      <c r="B2383" s="100">
        <v>43101</v>
      </c>
      <c r="C2383" s="98" t="s">
        <v>185</v>
      </c>
      <c r="D2383" s="98">
        <v>114.3</v>
      </c>
      <c r="E2383" s="98">
        <v>3474</v>
      </c>
      <c r="F2383" s="98" t="s">
        <v>92</v>
      </c>
    </row>
    <row r="2384" spans="1:6" x14ac:dyDescent="0.2">
      <c r="A2384" s="106">
        <v>43252</v>
      </c>
      <c r="B2384" s="100">
        <v>43101</v>
      </c>
      <c r="C2384" s="98" t="s">
        <v>186</v>
      </c>
      <c r="D2384" s="98">
        <v>5.15</v>
      </c>
      <c r="E2384" s="98">
        <v>156.66999999999999</v>
      </c>
      <c r="F2384" s="98" t="s">
        <v>92</v>
      </c>
    </row>
    <row r="2385" spans="1:6" x14ac:dyDescent="0.2">
      <c r="A2385" s="106">
        <v>43252</v>
      </c>
      <c r="B2385" s="100">
        <v>43221</v>
      </c>
      <c r="C2385" s="98" t="s">
        <v>185</v>
      </c>
      <c r="D2385" s="98">
        <v>20740.009999999998</v>
      </c>
      <c r="E2385" s="98">
        <v>467329.07</v>
      </c>
      <c r="F2385" s="98" t="s">
        <v>76</v>
      </c>
    </row>
    <row r="2386" spans="1:6" x14ac:dyDescent="0.2">
      <c r="A2386" s="106">
        <v>43252</v>
      </c>
      <c r="B2386" s="100">
        <v>43221</v>
      </c>
      <c r="C2386" s="98" t="s">
        <v>186</v>
      </c>
      <c r="D2386" s="98">
        <v>935.35</v>
      </c>
      <c r="E2386" s="98">
        <v>21076.560000000001</v>
      </c>
      <c r="F2386" s="98" t="s">
        <v>76</v>
      </c>
    </row>
    <row r="2387" spans="1:6" x14ac:dyDescent="0.2">
      <c r="A2387" s="106">
        <v>43252</v>
      </c>
      <c r="B2387" s="100">
        <v>43221</v>
      </c>
      <c r="C2387" s="98" t="s">
        <v>34</v>
      </c>
      <c r="D2387" s="98">
        <v>-28370.45</v>
      </c>
      <c r="E2387" s="98">
        <v>302070.99</v>
      </c>
      <c r="F2387" s="98" t="s">
        <v>76</v>
      </c>
    </row>
    <row r="2388" spans="1:6" x14ac:dyDescent="0.2">
      <c r="A2388" s="106">
        <v>43252</v>
      </c>
      <c r="B2388" s="100">
        <v>43221</v>
      </c>
      <c r="C2388" s="98" t="s">
        <v>33</v>
      </c>
      <c r="D2388" s="98">
        <v>-1279.48</v>
      </c>
      <c r="E2388" s="98">
        <v>13623.55</v>
      </c>
      <c r="F2388" s="98" t="s">
        <v>76</v>
      </c>
    </row>
    <row r="2389" spans="1:6" x14ac:dyDescent="0.2">
      <c r="A2389" s="106">
        <v>43252</v>
      </c>
      <c r="B2389" s="100">
        <v>43221</v>
      </c>
      <c r="C2389" s="98" t="s">
        <v>168</v>
      </c>
      <c r="D2389" s="98">
        <v>0</v>
      </c>
      <c r="E2389" s="98">
        <v>467329.07</v>
      </c>
      <c r="F2389" s="98" t="s">
        <v>76</v>
      </c>
    </row>
    <row r="2390" spans="1:6" x14ac:dyDescent="0.2">
      <c r="A2390" s="106">
        <v>43405</v>
      </c>
      <c r="B2390" s="100">
        <v>43344</v>
      </c>
      <c r="C2390" s="98" t="s">
        <v>34</v>
      </c>
      <c r="D2390" s="98">
        <v>-37.15</v>
      </c>
      <c r="E2390" s="98">
        <v>441</v>
      </c>
      <c r="F2390" s="98" t="s">
        <v>73</v>
      </c>
    </row>
    <row r="2391" spans="1:6" x14ac:dyDescent="0.2">
      <c r="A2391" s="106">
        <v>43405</v>
      </c>
      <c r="B2391" s="100">
        <v>43344</v>
      </c>
      <c r="C2391" s="98" t="s">
        <v>33</v>
      </c>
      <c r="D2391" s="98">
        <v>-1.67</v>
      </c>
      <c r="E2391" s="98">
        <v>19.89</v>
      </c>
      <c r="F2391" s="98" t="s">
        <v>73</v>
      </c>
    </row>
    <row r="2392" spans="1:6" x14ac:dyDescent="0.2">
      <c r="A2392" s="106">
        <v>43405</v>
      </c>
      <c r="B2392" s="100">
        <v>43374</v>
      </c>
      <c r="C2392" s="98" t="s">
        <v>34</v>
      </c>
      <c r="D2392" s="98">
        <v>-112.4</v>
      </c>
      <c r="E2392" s="98">
        <v>1260</v>
      </c>
      <c r="F2392" s="98" t="s">
        <v>100</v>
      </c>
    </row>
    <row r="2393" spans="1:6" x14ac:dyDescent="0.2">
      <c r="A2393" s="106">
        <v>43405</v>
      </c>
      <c r="B2393" s="100">
        <v>43374</v>
      </c>
      <c r="C2393" s="98" t="s">
        <v>33</v>
      </c>
      <c r="D2393" s="98">
        <v>-5.07</v>
      </c>
      <c r="E2393" s="98">
        <v>56.83</v>
      </c>
      <c r="F2393" s="98" t="s">
        <v>100</v>
      </c>
    </row>
    <row r="2394" spans="1:6" x14ac:dyDescent="0.2">
      <c r="A2394" s="106">
        <v>43405</v>
      </c>
      <c r="B2394" s="100">
        <v>43221</v>
      </c>
      <c r="C2394" s="98" t="s">
        <v>185</v>
      </c>
      <c r="D2394" s="98">
        <v>55.92</v>
      </c>
      <c r="E2394" s="98">
        <v>1260</v>
      </c>
      <c r="F2394" s="98" t="s">
        <v>100</v>
      </c>
    </row>
    <row r="2395" spans="1:6" x14ac:dyDescent="0.2">
      <c r="A2395" s="106">
        <v>43405</v>
      </c>
      <c r="B2395" s="100">
        <v>43221</v>
      </c>
      <c r="C2395" s="98" t="s">
        <v>186</v>
      </c>
      <c r="D2395" s="98">
        <v>2.52</v>
      </c>
      <c r="E2395" s="98">
        <v>56.83</v>
      </c>
      <c r="F2395" s="98" t="s">
        <v>100</v>
      </c>
    </row>
    <row r="2396" spans="1:6" x14ac:dyDescent="0.2">
      <c r="A2396" s="106">
        <v>43405</v>
      </c>
      <c r="B2396" s="100">
        <v>43221</v>
      </c>
      <c r="C2396" s="98" t="s">
        <v>168</v>
      </c>
      <c r="D2396" s="98">
        <v>0</v>
      </c>
      <c r="E2396" s="98">
        <v>1260</v>
      </c>
      <c r="F2396" s="98" t="s">
        <v>100</v>
      </c>
    </row>
    <row r="2397" spans="1:6" x14ac:dyDescent="0.2">
      <c r="A2397" s="106">
        <v>43313</v>
      </c>
      <c r="B2397" s="100">
        <v>43221</v>
      </c>
      <c r="C2397" s="98" t="s">
        <v>186</v>
      </c>
      <c r="D2397" s="98">
        <v>4.17</v>
      </c>
      <c r="E2397" s="98">
        <v>93.9</v>
      </c>
      <c r="F2397" s="98" t="s">
        <v>76</v>
      </c>
    </row>
    <row r="2398" spans="1:6" x14ac:dyDescent="0.2">
      <c r="A2398" s="106">
        <v>43313</v>
      </c>
      <c r="B2398" s="100">
        <v>43221</v>
      </c>
      <c r="C2398" s="98" t="s">
        <v>168</v>
      </c>
      <c r="D2398" s="98">
        <v>0</v>
      </c>
      <c r="E2398" s="98">
        <v>2082</v>
      </c>
      <c r="F2398" s="98" t="s">
        <v>76</v>
      </c>
    </row>
    <row r="2399" spans="1:6" x14ac:dyDescent="0.2">
      <c r="A2399" s="106">
        <v>43313</v>
      </c>
      <c r="B2399" s="100">
        <v>43313</v>
      </c>
      <c r="C2399" s="98" t="s">
        <v>34</v>
      </c>
      <c r="D2399" s="98">
        <v>-1509.31</v>
      </c>
      <c r="E2399" s="98">
        <v>19375</v>
      </c>
      <c r="F2399" s="98" t="s">
        <v>94</v>
      </c>
    </row>
    <row r="2400" spans="1:6" x14ac:dyDescent="0.2">
      <c r="A2400" s="106">
        <v>43313</v>
      </c>
      <c r="B2400" s="100">
        <v>43313</v>
      </c>
      <c r="C2400" s="98" t="s">
        <v>33</v>
      </c>
      <c r="D2400" s="98">
        <v>-68.069999999999993</v>
      </c>
      <c r="E2400" s="98">
        <v>873.8</v>
      </c>
      <c r="F2400" s="98" t="s">
        <v>94</v>
      </c>
    </row>
    <row r="2401" spans="1:6" x14ac:dyDescent="0.2">
      <c r="A2401" s="106">
        <v>43313</v>
      </c>
      <c r="B2401" s="100">
        <v>43313</v>
      </c>
      <c r="C2401" s="98" t="s">
        <v>34</v>
      </c>
      <c r="D2401" s="98">
        <v>-225.13</v>
      </c>
      <c r="E2401" s="98">
        <v>2890</v>
      </c>
      <c r="F2401" s="98" t="s">
        <v>95</v>
      </c>
    </row>
    <row r="2402" spans="1:6" x14ac:dyDescent="0.2">
      <c r="A2402" s="106">
        <v>43313</v>
      </c>
      <c r="B2402" s="100">
        <v>43313</v>
      </c>
      <c r="C2402" s="98" t="s">
        <v>33</v>
      </c>
      <c r="D2402" s="98">
        <v>-10.15</v>
      </c>
      <c r="E2402" s="98">
        <v>130.34</v>
      </c>
      <c r="F2402" s="98" t="s">
        <v>95</v>
      </c>
    </row>
    <row r="2403" spans="1:6" x14ac:dyDescent="0.2">
      <c r="A2403" s="106">
        <v>43313</v>
      </c>
      <c r="B2403" s="100">
        <v>43282</v>
      </c>
      <c r="C2403" s="98" t="s">
        <v>34</v>
      </c>
      <c r="D2403" s="98">
        <v>-706.52</v>
      </c>
      <c r="E2403" s="98">
        <v>8310</v>
      </c>
      <c r="F2403" s="98" t="s">
        <v>95</v>
      </c>
    </row>
    <row r="2404" spans="1:6" x14ac:dyDescent="0.2">
      <c r="A2404" s="106">
        <v>43313</v>
      </c>
      <c r="B2404" s="100">
        <v>43282</v>
      </c>
      <c r="C2404" s="98" t="s">
        <v>33</v>
      </c>
      <c r="D2404" s="98">
        <v>-31.86</v>
      </c>
      <c r="E2404" s="98">
        <v>374.78</v>
      </c>
      <c r="F2404" s="98" t="s">
        <v>95</v>
      </c>
    </row>
    <row r="2405" spans="1:6" x14ac:dyDescent="0.2">
      <c r="A2405" s="106">
        <v>43313</v>
      </c>
      <c r="B2405" s="100">
        <v>43313</v>
      </c>
      <c r="C2405" s="98" t="s">
        <v>34</v>
      </c>
      <c r="D2405" s="98">
        <v>-173.34</v>
      </c>
      <c r="E2405" s="98">
        <v>2225</v>
      </c>
      <c r="F2405" s="98" t="s">
        <v>93</v>
      </c>
    </row>
    <row r="2406" spans="1:6" x14ac:dyDescent="0.2">
      <c r="A2406" s="106">
        <v>43313</v>
      </c>
      <c r="B2406" s="100">
        <v>43313</v>
      </c>
      <c r="C2406" s="98" t="s">
        <v>33</v>
      </c>
      <c r="D2406" s="98">
        <v>-7.8</v>
      </c>
      <c r="E2406" s="98">
        <v>100.35</v>
      </c>
      <c r="F2406" s="98" t="s">
        <v>93</v>
      </c>
    </row>
    <row r="2407" spans="1:6" x14ac:dyDescent="0.2">
      <c r="A2407" s="106">
        <v>43313</v>
      </c>
      <c r="B2407" s="100">
        <v>43282</v>
      </c>
      <c r="C2407" s="98" t="s">
        <v>34</v>
      </c>
      <c r="D2407" s="98">
        <v>-344.33</v>
      </c>
      <c r="E2407" s="98">
        <v>4050</v>
      </c>
      <c r="F2407" s="98" t="s">
        <v>93</v>
      </c>
    </row>
    <row r="2408" spans="1:6" x14ac:dyDescent="0.2">
      <c r="A2408" s="106">
        <v>43313</v>
      </c>
      <c r="B2408" s="100">
        <v>43282</v>
      </c>
      <c r="C2408" s="98" t="s">
        <v>33</v>
      </c>
      <c r="D2408" s="98">
        <v>-15.5</v>
      </c>
      <c r="E2408" s="98">
        <v>182.66</v>
      </c>
      <c r="F2408" s="98" t="s">
        <v>93</v>
      </c>
    </row>
    <row r="2409" spans="1:6" x14ac:dyDescent="0.2">
      <c r="A2409" s="106">
        <v>43313</v>
      </c>
      <c r="B2409" s="100">
        <v>43221</v>
      </c>
      <c r="C2409" s="98" t="s">
        <v>168</v>
      </c>
      <c r="D2409" s="98">
        <v>0</v>
      </c>
      <c r="E2409" s="98">
        <v>6275</v>
      </c>
      <c r="F2409" s="98" t="s">
        <v>93</v>
      </c>
    </row>
    <row r="2410" spans="1:6" x14ac:dyDescent="0.2">
      <c r="A2410" s="106">
        <v>43313</v>
      </c>
      <c r="B2410" s="100">
        <v>43221</v>
      </c>
      <c r="C2410" s="98" t="s">
        <v>185</v>
      </c>
      <c r="D2410" s="98">
        <v>278.48</v>
      </c>
      <c r="E2410" s="98">
        <v>6275</v>
      </c>
      <c r="F2410" s="98" t="s">
        <v>93</v>
      </c>
    </row>
    <row r="2411" spans="1:6" x14ac:dyDescent="0.2">
      <c r="A2411" s="106">
        <v>43313</v>
      </c>
      <c r="B2411" s="100">
        <v>43313</v>
      </c>
      <c r="C2411" s="98" t="s">
        <v>34</v>
      </c>
      <c r="D2411" s="98">
        <v>-51.26</v>
      </c>
      <c r="E2411" s="98">
        <v>658</v>
      </c>
      <c r="F2411" s="98" t="s">
        <v>94</v>
      </c>
    </row>
    <row r="2412" spans="1:6" x14ac:dyDescent="0.2">
      <c r="A2412" s="106">
        <v>43313</v>
      </c>
      <c r="B2412" s="100">
        <v>43313</v>
      </c>
      <c r="C2412" s="98" t="s">
        <v>33</v>
      </c>
      <c r="D2412" s="98">
        <v>-2.31</v>
      </c>
      <c r="E2412" s="98">
        <v>29.68</v>
      </c>
      <c r="F2412" s="98" t="s">
        <v>94</v>
      </c>
    </row>
    <row r="2413" spans="1:6" x14ac:dyDescent="0.2">
      <c r="A2413" s="106">
        <v>43313</v>
      </c>
      <c r="B2413" s="100">
        <v>43282</v>
      </c>
      <c r="C2413" s="98" t="s">
        <v>34</v>
      </c>
      <c r="D2413" s="98">
        <v>-160.86000000000001</v>
      </c>
      <c r="E2413" s="98">
        <v>1892</v>
      </c>
      <c r="F2413" s="98" t="s">
        <v>94</v>
      </c>
    </row>
    <row r="2414" spans="1:6" x14ac:dyDescent="0.2">
      <c r="A2414" s="106">
        <v>43313</v>
      </c>
      <c r="B2414" s="100">
        <v>43282</v>
      </c>
      <c r="C2414" s="98" t="s">
        <v>33</v>
      </c>
      <c r="D2414" s="98">
        <v>-7.25</v>
      </c>
      <c r="E2414" s="98">
        <v>85.33</v>
      </c>
      <c r="F2414" s="98" t="s">
        <v>94</v>
      </c>
    </row>
    <row r="2415" spans="1:6" x14ac:dyDescent="0.2">
      <c r="A2415" s="106">
        <v>43313</v>
      </c>
      <c r="B2415" s="100">
        <v>43221</v>
      </c>
      <c r="C2415" s="98" t="s">
        <v>185</v>
      </c>
      <c r="D2415" s="98">
        <v>113.17</v>
      </c>
      <c r="E2415" s="98">
        <v>2550</v>
      </c>
      <c r="F2415" s="98" t="s">
        <v>94</v>
      </c>
    </row>
    <row r="2416" spans="1:6" x14ac:dyDescent="0.2">
      <c r="A2416" s="106">
        <v>43313</v>
      </c>
      <c r="B2416" s="100">
        <v>43221</v>
      </c>
      <c r="C2416" s="98" t="s">
        <v>186</v>
      </c>
      <c r="D2416" s="98">
        <v>5.0999999999999996</v>
      </c>
      <c r="E2416" s="98">
        <v>115</v>
      </c>
      <c r="F2416" s="98" t="s">
        <v>94</v>
      </c>
    </row>
    <row r="2417" spans="1:6" x14ac:dyDescent="0.2">
      <c r="A2417" s="106">
        <v>43313</v>
      </c>
      <c r="B2417" s="100">
        <v>43221</v>
      </c>
      <c r="C2417" s="98" t="s">
        <v>185</v>
      </c>
      <c r="D2417" s="98">
        <v>497.06</v>
      </c>
      <c r="E2417" s="98">
        <v>11200</v>
      </c>
      <c r="F2417" s="98" t="s">
        <v>95</v>
      </c>
    </row>
    <row r="2418" spans="1:6" x14ac:dyDescent="0.2">
      <c r="A2418" s="106">
        <v>43313</v>
      </c>
      <c r="B2418" s="100">
        <v>43221</v>
      </c>
      <c r="C2418" s="98" t="s">
        <v>186</v>
      </c>
      <c r="D2418" s="98">
        <v>22.42</v>
      </c>
      <c r="E2418" s="98">
        <v>505.12</v>
      </c>
      <c r="F2418" s="98" t="s">
        <v>95</v>
      </c>
    </row>
    <row r="2419" spans="1:6" x14ac:dyDescent="0.2">
      <c r="A2419" s="106">
        <v>43313</v>
      </c>
      <c r="B2419" s="100">
        <v>43313</v>
      </c>
      <c r="C2419" s="98" t="s">
        <v>34</v>
      </c>
      <c r="D2419" s="98">
        <v>-758.73</v>
      </c>
      <c r="E2419" s="98">
        <v>9739.77</v>
      </c>
      <c r="F2419" s="98" t="s">
        <v>77</v>
      </c>
    </row>
    <row r="2420" spans="1:6" x14ac:dyDescent="0.2">
      <c r="A2420" s="106">
        <v>43313</v>
      </c>
      <c r="B2420" s="100">
        <v>43313</v>
      </c>
      <c r="C2420" s="98" t="s">
        <v>33</v>
      </c>
      <c r="D2420" s="98">
        <v>-34.22</v>
      </c>
      <c r="E2420" s="98">
        <v>439.3</v>
      </c>
      <c r="F2420" s="98" t="s">
        <v>77</v>
      </c>
    </row>
    <row r="2421" spans="1:6" x14ac:dyDescent="0.2">
      <c r="A2421" s="106">
        <v>43313</v>
      </c>
      <c r="B2421" s="100">
        <v>43282</v>
      </c>
      <c r="C2421" s="98" t="s">
        <v>34</v>
      </c>
      <c r="D2421" s="98">
        <v>-2380.46</v>
      </c>
      <c r="E2421" s="98">
        <v>27999</v>
      </c>
      <c r="F2421" s="98" t="s">
        <v>77</v>
      </c>
    </row>
    <row r="2422" spans="1:6" x14ac:dyDescent="0.2">
      <c r="A2422" s="106">
        <v>43313</v>
      </c>
      <c r="B2422" s="100">
        <v>43282</v>
      </c>
      <c r="C2422" s="98" t="s">
        <v>33</v>
      </c>
      <c r="D2422" s="98">
        <v>-107.37</v>
      </c>
      <c r="E2422" s="98">
        <v>1262.77</v>
      </c>
      <c r="F2422" s="98" t="s">
        <v>77</v>
      </c>
    </row>
    <row r="2423" spans="1:6" x14ac:dyDescent="0.2">
      <c r="A2423" s="106">
        <v>43313</v>
      </c>
      <c r="B2423" s="100">
        <v>43221</v>
      </c>
      <c r="C2423" s="98" t="s">
        <v>168</v>
      </c>
      <c r="D2423" s="98">
        <v>0</v>
      </c>
      <c r="E2423" s="98">
        <v>37738.769999999997</v>
      </c>
      <c r="F2423" s="98" t="s">
        <v>77</v>
      </c>
    </row>
    <row r="2424" spans="1:6" x14ac:dyDescent="0.2">
      <c r="A2424" s="106">
        <v>43313</v>
      </c>
      <c r="B2424" s="100">
        <v>43221</v>
      </c>
      <c r="C2424" s="98" t="s">
        <v>185</v>
      </c>
      <c r="D2424" s="98">
        <v>1674.84</v>
      </c>
      <c r="E2424" s="98">
        <v>37738.769999999997</v>
      </c>
      <c r="F2424" s="98" t="s">
        <v>77</v>
      </c>
    </row>
    <row r="2425" spans="1:6" x14ac:dyDescent="0.2">
      <c r="A2425" s="106">
        <v>43313</v>
      </c>
      <c r="B2425" s="100">
        <v>43221</v>
      </c>
      <c r="C2425" s="98" t="s">
        <v>186</v>
      </c>
      <c r="D2425" s="98">
        <v>75.55</v>
      </c>
      <c r="E2425" s="98">
        <v>1702.01</v>
      </c>
      <c r="F2425" s="98" t="s">
        <v>77</v>
      </c>
    </row>
    <row r="2426" spans="1:6" x14ac:dyDescent="0.2">
      <c r="A2426" s="106">
        <v>43313</v>
      </c>
      <c r="B2426" s="100">
        <v>43313</v>
      </c>
      <c r="C2426" s="98" t="s">
        <v>36</v>
      </c>
      <c r="D2426" s="98">
        <v>-2.1</v>
      </c>
      <c r="E2426" s="98">
        <v>27.02</v>
      </c>
      <c r="F2426" s="98" t="s">
        <v>101</v>
      </c>
    </row>
    <row r="2427" spans="1:6" x14ac:dyDescent="0.2">
      <c r="A2427" s="106">
        <v>43313</v>
      </c>
      <c r="B2427" s="100">
        <v>43313</v>
      </c>
      <c r="C2427" s="98" t="s">
        <v>35</v>
      </c>
      <c r="D2427" s="98">
        <v>-0.1</v>
      </c>
      <c r="E2427" s="98">
        <v>1.22</v>
      </c>
      <c r="F2427" s="98" t="s">
        <v>101</v>
      </c>
    </row>
    <row r="2428" spans="1:6" x14ac:dyDescent="0.2">
      <c r="A2428" s="106">
        <v>43313</v>
      </c>
      <c r="B2428" s="100">
        <v>43282</v>
      </c>
      <c r="C2428" s="98" t="s">
        <v>34</v>
      </c>
      <c r="D2428" s="98">
        <v>-26.1</v>
      </c>
      <c r="E2428" s="98">
        <v>307</v>
      </c>
      <c r="F2428" s="98" t="s">
        <v>93</v>
      </c>
    </row>
    <row r="2429" spans="1:6" x14ac:dyDescent="0.2">
      <c r="A2429" s="106">
        <v>43313</v>
      </c>
      <c r="B2429" s="100">
        <v>43282</v>
      </c>
      <c r="C2429" s="98" t="s">
        <v>33</v>
      </c>
      <c r="D2429" s="98">
        <v>-1.18</v>
      </c>
      <c r="E2429" s="98">
        <v>13.85</v>
      </c>
      <c r="F2429" s="98" t="s">
        <v>93</v>
      </c>
    </row>
    <row r="2430" spans="1:6" x14ac:dyDescent="0.2">
      <c r="A2430" s="106">
        <v>43313</v>
      </c>
      <c r="B2430" s="100">
        <v>43221</v>
      </c>
      <c r="C2430" s="98" t="s">
        <v>168</v>
      </c>
      <c r="D2430" s="98">
        <v>0</v>
      </c>
      <c r="E2430" s="98">
        <v>414</v>
      </c>
      <c r="F2430" s="98" t="s">
        <v>93</v>
      </c>
    </row>
    <row r="2431" spans="1:6" x14ac:dyDescent="0.2">
      <c r="A2431" s="106">
        <v>43313</v>
      </c>
      <c r="B2431" s="100">
        <v>43221</v>
      </c>
      <c r="C2431" s="98" t="s">
        <v>185</v>
      </c>
      <c r="D2431" s="98">
        <v>18.37</v>
      </c>
      <c r="E2431" s="98">
        <v>414</v>
      </c>
      <c r="F2431" s="98" t="s">
        <v>93</v>
      </c>
    </row>
    <row r="2432" spans="1:6" x14ac:dyDescent="0.2">
      <c r="A2432" s="106">
        <v>43313</v>
      </c>
      <c r="B2432" s="100">
        <v>43221</v>
      </c>
      <c r="C2432" s="98" t="s">
        <v>186</v>
      </c>
      <c r="D2432" s="98">
        <v>0.83</v>
      </c>
      <c r="E2432" s="98">
        <v>18.670000000000002</v>
      </c>
      <c r="F2432" s="98" t="s">
        <v>93</v>
      </c>
    </row>
    <row r="2433" spans="1:6" x14ac:dyDescent="0.2">
      <c r="A2433" s="106">
        <v>43313</v>
      </c>
      <c r="B2433" s="100">
        <v>43282</v>
      </c>
      <c r="C2433" s="98" t="s">
        <v>35</v>
      </c>
      <c r="D2433" s="98">
        <v>-0.3</v>
      </c>
      <c r="E2433" s="98">
        <v>3.56</v>
      </c>
      <c r="F2433" s="98" t="s">
        <v>101</v>
      </c>
    </row>
    <row r="2434" spans="1:6" x14ac:dyDescent="0.2">
      <c r="A2434" s="106">
        <v>43313</v>
      </c>
      <c r="B2434" s="100">
        <v>43282</v>
      </c>
      <c r="C2434" s="98" t="s">
        <v>36</v>
      </c>
      <c r="D2434" s="98">
        <v>-6.72</v>
      </c>
      <c r="E2434" s="98">
        <v>79</v>
      </c>
      <c r="F2434" s="98" t="s">
        <v>101</v>
      </c>
    </row>
    <row r="2435" spans="1:6" x14ac:dyDescent="0.2">
      <c r="A2435" s="106">
        <v>43313</v>
      </c>
      <c r="B2435" s="100">
        <v>43313</v>
      </c>
      <c r="C2435" s="98" t="s">
        <v>34</v>
      </c>
      <c r="D2435" s="98">
        <v>-3088.55</v>
      </c>
      <c r="E2435" s="98">
        <v>39647.879999999997</v>
      </c>
      <c r="F2435" s="98" t="s">
        <v>76</v>
      </c>
    </row>
    <row r="2436" spans="1:6" x14ac:dyDescent="0.2">
      <c r="A2436" s="106">
        <v>43313</v>
      </c>
      <c r="B2436" s="100">
        <v>43313</v>
      </c>
      <c r="C2436" s="98" t="s">
        <v>33</v>
      </c>
      <c r="D2436" s="98">
        <v>-139.22</v>
      </c>
      <c r="E2436" s="98">
        <v>1788.12</v>
      </c>
      <c r="F2436" s="98" t="s">
        <v>76</v>
      </c>
    </row>
    <row r="2437" spans="1:6" x14ac:dyDescent="0.2">
      <c r="A2437" s="106">
        <v>43344</v>
      </c>
      <c r="B2437" s="100">
        <v>43221</v>
      </c>
      <c r="C2437" s="98" t="s">
        <v>168</v>
      </c>
      <c r="D2437" s="98">
        <v>0</v>
      </c>
      <c r="E2437" s="98">
        <v>255938.14</v>
      </c>
      <c r="F2437" s="98" t="s">
        <v>76</v>
      </c>
    </row>
    <row r="2438" spans="1:6" x14ac:dyDescent="0.2">
      <c r="A2438" s="106">
        <v>43344</v>
      </c>
      <c r="B2438" s="100">
        <v>43221</v>
      </c>
      <c r="C2438" s="98" t="s">
        <v>185</v>
      </c>
      <c r="D2438" s="98">
        <v>11358.56</v>
      </c>
      <c r="E2438" s="98">
        <v>255938.14</v>
      </c>
      <c r="F2438" s="98" t="s">
        <v>76</v>
      </c>
    </row>
    <row r="2439" spans="1:6" x14ac:dyDescent="0.2">
      <c r="A2439" s="106">
        <v>43344</v>
      </c>
      <c r="B2439" s="100">
        <v>43221</v>
      </c>
      <c r="C2439" s="98" t="s">
        <v>186</v>
      </c>
      <c r="D2439" s="98">
        <v>512.39</v>
      </c>
      <c r="E2439" s="98">
        <v>11542.75</v>
      </c>
      <c r="F2439" s="98" t="s">
        <v>76</v>
      </c>
    </row>
    <row r="2440" spans="1:6" x14ac:dyDescent="0.2">
      <c r="A2440" s="106">
        <v>43344</v>
      </c>
      <c r="B2440" s="100">
        <v>43313</v>
      </c>
      <c r="C2440" s="98" t="s">
        <v>34</v>
      </c>
      <c r="D2440" s="98">
        <v>-36919.99</v>
      </c>
      <c r="E2440" s="98">
        <v>473940.74</v>
      </c>
      <c r="F2440" s="98" t="s">
        <v>76</v>
      </c>
    </row>
    <row r="2441" spans="1:6" x14ac:dyDescent="0.2">
      <c r="A2441" s="106">
        <v>43344</v>
      </c>
      <c r="B2441" s="100">
        <v>43313</v>
      </c>
      <c r="C2441" s="98" t="s">
        <v>33</v>
      </c>
      <c r="D2441" s="98">
        <v>-1664.98</v>
      </c>
      <c r="E2441" s="98">
        <v>21374.83</v>
      </c>
      <c r="F2441" s="98" t="s">
        <v>76</v>
      </c>
    </row>
    <row r="2442" spans="1:6" x14ac:dyDescent="0.2">
      <c r="A2442" s="106">
        <v>43344</v>
      </c>
      <c r="B2442" s="100">
        <v>43221</v>
      </c>
      <c r="C2442" s="98" t="s">
        <v>185</v>
      </c>
      <c r="D2442" s="98">
        <v>26791.26</v>
      </c>
      <c r="E2442" s="98">
        <v>603677.43999999994</v>
      </c>
      <c r="F2442" s="98" t="s">
        <v>76</v>
      </c>
    </row>
    <row r="2443" spans="1:6" x14ac:dyDescent="0.2">
      <c r="A2443" s="106">
        <v>43344</v>
      </c>
      <c r="B2443" s="100">
        <v>43221</v>
      </c>
      <c r="C2443" s="98" t="s">
        <v>186</v>
      </c>
      <c r="D2443" s="98">
        <v>1208.29</v>
      </c>
      <c r="E2443" s="98">
        <v>27225.81</v>
      </c>
      <c r="F2443" s="98" t="s">
        <v>76</v>
      </c>
    </row>
    <row r="2444" spans="1:6" x14ac:dyDescent="0.2">
      <c r="A2444" s="106">
        <v>43344</v>
      </c>
      <c r="B2444" s="100">
        <v>43221</v>
      </c>
      <c r="C2444" s="98" t="s">
        <v>168</v>
      </c>
      <c r="D2444" s="98">
        <v>0</v>
      </c>
      <c r="E2444" s="98">
        <v>603677.43999999994</v>
      </c>
      <c r="F2444" s="98" t="s">
        <v>76</v>
      </c>
    </row>
    <row r="2445" spans="1:6" x14ac:dyDescent="0.2">
      <c r="A2445" s="106">
        <v>43344</v>
      </c>
      <c r="B2445" s="100">
        <v>43282</v>
      </c>
      <c r="C2445" s="98" t="s">
        <v>34</v>
      </c>
      <c r="D2445" s="98">
        <v>-73.290000000000006</v>
      </c>
      <c r="E2445" s="98">
        <v>862</v>
      </c>
      <c r="F2445" s="98" t="s">
        <v>76</v>
      </c>
    </row>
    <row r="2446" spans="1:6" x14ac:dyDescent="0.2">
      <c r="A2446" s="106">
        <v>43344</v>
      </c>
      <c r="B2446" s="100">
        <v>43282</v>
      </c>
      <c r="C2446" s="98" t="s">
        <v>33</v>
      </c>
      <c r="D2446" s="98">
        <v>-3.31</v>
      </c>
      <c r="E2446" s="98">
        <v>38.880000000000003</v>
      </c>
      <c r="F2446" s="98" t="s">
        <v>76</v>
      </c>
    </row>
    <row r="2447" spans="1:6" x14ac:dyDescent="0.2">
      <c r="A2447" s="106">
        <v>43344</v>
      </c>
      <c r="B2447" s="100">
        <v>43221</v>
      </c>
      <c r="C2447" s="98" t="s">
        <v>185</v>
      </c>
      <c r="D2447" s="98">
        <v>28377.66</v>
      </c>
      <c r="E2447" s="98">
        <v>639422.71</v>
      </c>
      <c r="F2447" s="98" t="s">
        <v>76</v>
      </c>
    </row>
    <row r="2448" spans="1:6" x14ac:dyDescent="0.2">
      <c r="A2448" s="106">
        <v>43344</v>
      </c>
      <c r="B2448" s="100">
        <v>43221</v>
      </c>
      <c r="C2448" s="98" t="s">
        <v>186</v>
      </c>
      <c r="D2448" s="98">
        <v>1279.8599999999999</v>
      </c>
      <c r="E2448" s="98">
        <v>28838</v>
      </c>
      <c r="F2448" s="98" t="s">
        <v>76</v>
      </c>
    </row>
    <row r="2449" spans="1:6" x14ac:dyDescent="0.2">
      <c r="A2449" s="106">
        <v>43344</v>
      </c>
      <c r="B2449" s="100">
        <v>43221</v>
      </c>
      <c r="C2449" s="98" t="s">
        <v>168</v>
      </c>
      <c r="D2449" s="98">
        <v>0</v>
      </c>
      <c r="E2449" s="98">
        <v>639422.71</v>
      </c>
      <c r="F2449" s="98" t="s">
        <v>76</v>
      </c>
    </row>
    <row r="2450" spans="1:6" x14ac:dyDescent="0.2">
      <c r="A2450" s="106">
        <v>43405</v>
      </c>
      <c r="B2450" s="100">
        <v>43344</v>
      </c>
      <c r="C2450" s="98" t="s">
        <v>36</v>
      </c>
      <c r="D2450" s="98">
        <v>-5.9</v>
      </c>
      <c r="E2450" s="98">
        <v>70</v>
      </c>
      <c r="F2450" s="98" t="s">
        <v>101</v>
      </c>
    </row>
    <row r="2451" spans="1:6" x14ac:dyDescent="0.2">
      <c r="A2451" s="106">
        <v>43405</v>
      </c>
      <c r="B2451" s="100">
        <v>43344</v>
      </c>
      <c r="C2451" s="98" t="s">
        <v>35</v>
      </c>
      <c r="D2451" s="98">
        <v>-0.26</v>
      </c>
      <c r="E2451" s="98">
        <v>3.16</v>
      </c>
      <c r="F2451" s="98" t="s">
        <v>101</v>
      </c>
    </row>
    <row r="2452" spans="1:6" x14ac:dyDescent="0.2">
      <c r="A2452" s="106">
        <v>43405</v>
      </c>
      <c r="B2452" s="100">
        <v>43374</v>
      </c>
      <c r="C2452" s="98" t="s">
        <v>34</v>
      </c>
      <c r="D2452" s="98">
        <v>-8898.82</v>
      </c>
      <c r="E2452" s="98">
        <v>99751.25</v>
      </c>
      <c r="F2452" s="98" t="s">
        <v>77</v>
      </c>
    </row>
    <row r="2453" spans="1:6" x14ac:dyDescent="0.2">
      <c r="A2453" s="106">
        <v>43405</v>
      </c>
      <c r="B2453" s="100">
        <v>43374</v>
      </c>
      <c r="C2453" s="98" t="s">
        <v>33</v>
      </c>
      <c r="D2453" s="98">
        <v>-401.29</v>
      </c>
      <c r="E2453" s="98">
        <v>4498.79</v>
      </c>
      <c r="F2453" s="98" t="s">
        <v>77</v>
      </c>
    </row>
    <row r="2454" spans="1:6" x14ac:dyDescent="0.2">
      <c r="A2454" s="106">
        <v>43405</v>
      </c>
      <c r="B2454" s="100">
        <v>43344</v>
      </c>
      <c r="C2454" s="98" t="s">
        <v>34</v>
      </c>
      <c r="D2454" s="98">
        <v>-7352.53</v>
      </c>
      <c r="E2454" s="98">
        <v>87281</v>
      </c>
      <c r="F2454" s="98" t="s">
        <v>77</v>
      </c>
    </row>
    <row r="2455" spans="1:6" x14ac:dyDescent="0.2">
      <c r="A2455" s="106">
        <v>43405</v>
      </c>
      <c r="B2455" s="100">
        <v>43344</v>
      </c>
      <c r="C2455" s="98" t="s">
        <v>33</v>
      </c>
      <c r="D2455" s="98">
        <v>-331.58</v>
      </c>
      <c r="E2455" s="98">
        <v>3936.37</v>
      </c>
      <c r="F2455" s="98" t="s">
        <v>77</v>
      </c>
    </row>
    <row r="2456" spans="1:6" x14ac:dyDescent="0.2">
      <c r="A2456" s="106">
        <v>43405</v>
      </c>
      <c r="B2456" s="100">
        <v>43374</v>
      </c>
      <c r="C2456" s="98" t="s">
        <v>34</v>
      </c>
      <c r="D2456" s="98">
        <v>-628.04</v>
      </c>
      <c r="E2456" s="98">
        <v>7040</v>
      </c>
      <c r="F2456" s="98" t="s">
        <v>95</v>
      </c>
    </row>
    <row r="2457" spans="1:6" x14ac:dyDescent="0.2">
      <c r="A2457" s="106">
        <v>43405</v>
      </c>
      <c r="B2457" s="100">
        <v>43374</v>
      </c>
      <c r="C2457" s="98" t="s">
        <v>33</v>
      </c>
      <c r="D2457" s="98">
        <v>-28.32</v>
      </c>
      <c r="E2457" s="98">
        <v>317.5</v>
      </c>
      <c r="F2457" s="98" t="s">
        <v>95</v>
      </c>
    </row>
    <row r="2458" spans="1:6" x14ac:dyDescent="0.2">
      <c r="A2458" s="106">
        <v>43405</v>
      </c>
      <c r="B2458" s="100">
        <v>43374</v>
      </c>
      <c r="C2458" s="98" t="s">
        <v>34</v>
      </c>
      <c r="D2458" s="98">
        <v>-216.97</v>
      </c>
      <c r="E2458" s="98">
        <v>2432</v>
      </c>
      <c r="F2458" s="98" t="s">
        <v>93</v>
      </c>
    </row>
    <row r="2459" spans="1:6" x14ac:dyDescent="0.2">
      <c r="A2459" s="106">
        <v>43405</v>
      </c>
      <c r="B2459" s="100">
        <v>43374</v>
      </c>
      <c r="C2459" s="98" t="s">
        <v>33</v>
      </c>
      <c r="D2459" s="98">
        <v>-9.7899999999999991</v>
      </c>
      <c r="E2459" s="98">
        <v>109.68</v>
      </c>
      <c r="F2459" s="98" t="s">
        <v>93</v>
      </c>
    </row>
    <row r="2460" spans="1:6" x14ac:dyDescent="0.2">
      <c r="A2460" s="106">
        <v>43405</v>
      </c>
      <c r="B2460" s="100">
        <v>43344</v>
      </c>
      <c r="C2460" s="98" t="s">
        <v>34</v>
      </c>
      <c r="D2460" s="98">
        <v>-179.07</v>
      </c>
      <c r="E2460" s="98">
        <v>2126</v>
      </c>
      <c r="F2460" s="98" t="s">
        <v>93</v>
      </c>
    </row>
    <row r="2461" spans="1:6" x14ac:dyDescent="0.2">
      <c r="A2461" s="106">
        <v>43405</v>
      </c>
      <c r="B2461" s="100">
        <v>43344</v>
      </c>
      <c r="C2461" s="98" t="s">
        <v>33</v>
      </c>
      <c r="D2461" s="98">
        <v>-8.1</v>
      </c>
      <c r="E2461" s="98">
        <v>95.88</v>
      </c>
      <c r="F2461" s="98" t="s">
        <v>93</v>
      </c>
    </row>
    <row r="2462" spans="1:6" x14ac:dyDescent="0.2">
      <c r="A2462" s="106">
        <v>43405</v>
      </c>
      <c r="B2462" s="100">
        <v>43374</v>
      </c>
      <c r="C2462" s="98" t="s">
        <v>34</v>
      </c>
      <c r="D2462" s="98">
        <v>-249.25</v>
      </c>
      <c r="E2462" s="98">
        <v>2794</v>
      </c>
      <c r="F2462" s="98" t="s">
        <v>88</v>
      </c>
    </row>
    <row r="2463" spans="1:6" x14ac:dyDescent="0.2">
      <c r="A2463" s="106">
        <v>43405</v>
      </c>
      <c r="B2463" s="100">
        <v>43374</v>
      </c>
      <c r="C2463" s="98" t="s">
        <v>33</v>
      </c>
      <c r="D2463" s="98">
        <v>-11.24</v>
      </c>
      <c r="E2463" s="98">
        <v>126.02</v>
      </c>
      <c r="F2463" s="98" t="s">
        <v>88</v>
      </c>
    </row>
    <row r="2464" spans="1:6" x14ac:dyDescent="0.2">
      <c r="A2464" s="106">
        <v>43405</v>
      </c>
      <c r="B2464" s="100">
        <v>43221</v>
      </c>
      <c r="C2464" s="98" t="s">
        <v>168</v>
      </c>
      <c r="D2464" s="98">
        <v>0</v>
      </c>
      <c r="E2464" s="98">
        <v>4558</v>
      </c>
      <c r="F2464" s="98" t="s">
        <v>93</v>
      </c>
    </row>
    <row r="2465" spans="1:6" x14ac:dyDescent="0.2">
      <c r="A2465" s="106">
        <v>43405</v>
      </c>
      <c r="B2465" s="100">
        <v>43221</v>
      </c>
      <c r="C2465" s="98" t="s">
        <v>185</v>
      </c>
      <c r="D2465" s="98">
        <v>202.29</v>
      </c>
      <c r="E2465" s="98">
        <v>4558</v>
      </c>
      <c r="F2465" s="98" t="s">
        <v>93</v>
      </c>
    </row>
    <row r="2466" spans="1:6" x14ac:dyDescent="0.2">
      <c r="A2466" s="106">
        <v>43405</v>
      </c>
      <c r="B2466" s="100">
        <v>43221</v>
      </c>
      <c r="C2466" s="98" t="s">
        <v>186</v>
      </c>
      <c r="D2466" s="98">
        <v>9.1300000000000008</v>
      </c>
      <c r="E2466" s="98">
        <v>205.56</v>
      </c>
      <c r="F2466" s="98" t="s">
        <v>93</v>
      </c>
    </row>
    <row r="2467" spans="1:6" x14ac:dyDescent="0.2">
      <c r="A2467" s="106">
        <v>43405</v>
      </c>
      <c r="B2467" s="100">
        <v>43221</v>
      </c>
      <c r="C2467" s="98" t="s">
        <v>168</v>
      </c>
      <c r="D2467" s="98">
        <v>0</v>
      </c>
      <c r="E2467" s="98">
        <v>187032.25</v>
      </c>
      <c r="F2467" s="98" t="s">
        <v>77</v>
      </c>
    </row>
    <row r="2468" spans="1:6" x14ac:dyDescent="0.2">
      <c r="A2468" s="106">
        <v>43405</v>
      </c>
      <c r="B2468" s="100">
        <v>43221</v>
      </c>
      <c r="C2468" s="98" t="s">
        <v>185</v>
      </c>
      <c r="D2468" s="98">
        <v>8300.4599999999991</v>
      </c>
      <c r="E2468" s="98">
        <v>187032.25</v>
      </c>
      <c r="F2468" s="98" t="s">
        <v>77</v>
      </c>
    </row>
    <row r="2469" spans="1:6" x14ac:dyDescent="0.2">
      <c r="A2469" s="106">
        <v>43405</v>
      </c>
      <c r="B2469" s="100">
        <v>43221</v>
      </c>
      <c r="C2469" s="98" t="s">
        <v>186</v>
      </c>
      <c r="D2469" s="98">
        <v>374.35</v>
      </c>
      <c r="E2469" s="98">
        <v>8435.15</v>
      </c>
      <c r="F2469" s="98" t="s">
        <v>77</v>
      </c>
    </row>
    <row r="2470" spans="1:6" x14ac:dyDescent="0.2">
      <c r="A2470" s="106">
        <v>43405</v>
      </c>
      <c r="B2470" s="100">
        <v>43374</v>
      </c>
      <c r="C2470" s="98" t="s">
        <v>34</v>
      </c>
      <c r="D2470" s="98">
        <v>-19641.080000000002</v>
      </c>
      <c r="E2470" s="98">
        <v>220165.85</v>
      </c>
      <c r="F2470" s="98" t="s">
        <v>76</v>
      </c>
    </row>
    <row r="2471" spans="1:6" x14ac:dyDescent="0.2">
      <c r="A2471" s="106">
        <v>43405</v>
      </c>
      <c r="B2471" s="100">
        <v>43374</v>
      </c>
      <c r="C2471" s="98" t="s">
        <v>33</v>
      </c>
      <c r="D2471" s="98">
        <v>-885.82</v>
      </c>
      <c r="E2471" s="98">
        <v>9929.34</v>
      </c>
      <c r="F2471" s="98" t="s">
        <v>76</v>
      </c>
    </row>
    <row r="2472" spans="1:6" x14ac:dyDescent="0.2">
      <c r="A2472" s="106">
        <v>43405</v>
      </c>
      <c r="B2472" s="100">
        <v>43344</v>
      </c>
      <c r="C2472" s="98" t="s">
        <v>34</v>
      </c>
      <c r="D2472" s="98">
        <v>-16173.34</v>
      </c>
      <c r="E2472" s="98">
        <v>191992</v>
      </c>
      <c r="F2472" s="98" t="s">
        <v>76</v>
      </c>
    </row>
    <row r="2473" spans="1:6" x14ac:dyDescent="0.2">
      <c r="A2473" s="106">
        <v>43405</v>
      </c>
      <c r="B2473" s="100">
        <v>43344</v>
      </c>
      <c r="C2473" s="98" t="s">
        <v>33</v>
      </c>
      <c r="D2473" s="98">
        <v>-729.35</v>
      </c>
      <c r="E2473" s="98">
        <v>8658.85</v>
      </c>
      <c r="F2473" s="98" t="s">
        <v>76</v>
      </c>
    </row>
    <row r="2474" spans="1:6" x14ac:dyDescent="0.2">
      <c r="A2474" s="106">
        <v>43405</v>
      </c>
      <c r="B2474" s="100">
        <v>43221</v>
      </c>
      <c r="C2474" s="98" t="s">
        <v>185</v>
      </c>
      <c r="D2474" s="98">
        <v>18297.740000000002</v>
      </c>
      <c r="E2474" s="98">
        <v>412297.46</v>
      </c>
      <c r="F2474" s="98" t="s">
        <v>76</v>
      </c>
    </row>
    <row r="2475" spans="1:6" x14ac:dyDescent="0.2">
      <c r="A2475" s="106">
        <v>43405</v>
      </c>
      <c r="B2475" s="100">
        <v>43221</v>
      </c>
      <c r="C2475" s="98" t="s">
        <v>186</v>
      </c>
      <c r="D2475" s="98">
        <v>825.08</v>
      </c>
      <c r="E2475" s="98">
        <v>18594.73</v>
      </c>
      <c r="F2475" s="98" t="s">
        <v>76</v>
      </c>
    </row>
    <row r="2476" spans="1:6" x14ac:dyDescent="0.2">
      <c r="A2476" s="106">
        <v>43405</v>
      </c>
      <c r="B2476" s="100">
        <v>43374</v>
      </c>
      <c r="C2476" s="98" t="s">
        <v>36</v>
      </c>
      <c r="D2476" s="98">
        <v>-7.24</v>
      </c>
      <c r="E2476" s="98">
        <v>81.2</v>
      </c>
      <c r="F2476" s="98" t="s">
        <v>101</v>
      </c>
    </row>
    <row r="2477" spans="1:6" x14ac:dyDescent="0.2">
      <c r="A2477" s="106">
        <v>43405</v>
      </c>
      <c r="B2477" s="100">
        <v>43374</v>
      </c>
      <c r="C2477" s="98" t="s">
        <v>35</v>
      </c>
      <c r="D2477" s="98">
        <v>-0.32</v>
      </c>
      <c r="E2477" s="98">
        <v>3.66</v>
      </c>
      <c r="F2477" s="98" t="s">
        <v>101</v>
      </c>
    </row>
    <row r="2478" spans="1:6" x14ac:dyDescent="0.2">
      <c r="A2478" s="106">
        <v>43405</v>
      </c>
      <c r="B2478" s="100">
        <v>43221</v>
      </c>
      <c r="C2478" s="98" t="s">
        <v>185</v>
      </c>
      <c r="D2478" s="98">
        <v>8058.43</v>
      </c>
      <c r="E2478" s="98">
        <v>181576.83</v>
      </c>
      <c r="F2478" s="98" t="s">
        <v>77</v>
      </c>
    </row>
    <row r="2479" spans="1:6" x14ac:dyDescent="0.2">
      <c r="A2479" s="106">
        <v>43405</v>
      </c>
      <c r="B2479" s="100">
        <v>43221</v>
      </c>
      <c r="C2479" s="98" t="s">
        <v>186</v>
      </c>
      <c r="D2479" s="98">
        <v>363.42</v>
      </c>
      <c r="E2479" s="98">
        <v>8189.13</v>
      </c>
      <c r="F2479" s="98" t="s">
        <v>77</v>
      </c>
    </row>
    <row r="2480" spans="1:6" x14ac:dyDescent="0.2">
      <c r="A2480" s="106">
        <v>43405</v>
      </c>
      <c r="B2480" s="100">
        <v>43221</v>
      </c>
      <c r="C2480" s="98" t="s">
        <v>34</v>
      </c>
      <c r="D2480" s="98">
        <v>-268.45</v>
      </c>
      <c r="E2480" s="98">
        <v>2858.2</v>
      </c>
      <c r="F2480" s="98" t="s">
        <v>77</v>
      </c>
    </row>
    <row r="2481" spans="1:6" x14ac:dyDescent="0.2">
      <c r="A2481" s="106">
        <v>43405</v>
      </c>
      <c r="B2481" s="100">
        <v>43221</v>
      </c>
      <c r="C2481" s="98" t="s">
        <v>33</v>
      </c>
      <c r="D2481" s="98">
        <v>-12.1</v>
      </c>
      <c r="E2481" s="98">
        <v>128.91</v>
      </c>
      <c r="F2481" s="98" t="s">
        <v>77</v>
      </c>
    </row>
    <row r="2482" spans="1:6" x14ac:dyDescent="0.2">
      <c r="A2482" s="106">
        <v>43405</v>
      </c>
      <c r="B2482" s="100">
        <v>43221</v>
      </c>
      <c r="C2482" s="98" t="s">
        <v>168</v>
      </c>
      <c r="D2482" s="98">
        <v>0</v>
      </c>
      <c r="E2482" s="98">
        <v>181576.83</v>
      </c>
      <c r="F2482" s="98" t="s">
        <v>77</v>
      </c>
    </row>
    <row r="2483" spans="1:6" x14ac:dyDescent="0.2">
      <c r="A2483" s="106">
        <v>43405</v>
      </c>
      <c r="B2483" s="100">
        <v>43191</v>
      </c>
      <c r="C2483" s="98" t="s">
        <v>34</v>
      </c>
      <c r="D2483" s="98">
        <v>-189.31</v>
      </c>
      <c r="E2483" s="98">
        <v>1929.81</v>
      </c>
      <c r="F2483" s="98" t="s">
        <v>77</v>
      </c>
    </row>
    <row r="2484" spans="1:6" x14ac:dyDescent="0.2">
      <c r="A2484" s="106">
        <v>43405</v>
      </c>
      <c r="B2484" s="100">
        <v>43191</v>
      </c>
      <c r="C2484" s="98" t="s">
        <v>33</v>
      </c>
      <c r="D2484" s="98">
        <v>-8.5399999999999991</v>
      </c>
      <c r="E2484" s="98">
        <v>87.03</v>
      </c>
      <c r="F2484" s="98" t="s">
        <v>77</v>
      </c>
    </row>
    <row r="2485" spans="1:6" x14ac:dyDescent="0.2">
      <c r="A2485" s="106">
        <v>43405</v>
      </c>
      <c r="B2485" s="100">
        <v>43101</v>
      </c>
      <c r="C2485" s="98" t="s">
        <v>185</v>
      </c>
      <c r="D2485" s="98">
        <v>63.49</v>
      </c>
      <c r="E2485" s="98">
        <v>1929.81</v>
      </c>
      <c r="F2485" s="98" t="s">
        <v>77</v>
      </c>
    </row>
    <row r="2486" spans="1:6" x14ac:dyDescent="0.2">
      <c r="A2486" s="106">
        <v>43405</v>
      </c>
      <c r="B2486" s="100">
        <v>43101</v>
      </c>
      <c r="C2486" s="98" t="s">
        <v>186</v>
      </c>
      <c r="D2486" s="98">
        <v>2.86</v>
      </c>
      <c r="E2486" s="98">
        <v>87.03</v>
      </c>
      <c r="F2486" s="98" t="s">
        <v>77</v>
      </c>
    </row>
    <row r="2487" spans="1:6" x14ac:dyDescent="0.2">
      <c r="A2487" s="106">
        <v>43405</v>
      </c>
      <c r="B2487" s="100">
        <v>43374</v>
      </c>
      <c r="C2487" s="98" t="s">
        <v>34</v>
      </c>
      <c r="D2487" s="98">
        <v>-412.87</v>
      </c>
      <c r="E2487" s="98">
        <v>4628</v>
      </c>
      <c r="F2487" s="98" t="s">
        <v>93</v>
      </c>
    </row>
    <row r="2488" spans="1:6" x14ac:dyDescent="0.2">
      <c r="A2488" s="106">
        <v>43405</v>
      </c>
      <c r="B2488" s="100">
        <v>43374</v>
      </c>
      <c r="C2488" s="98" t="s">
        <v>33</v>
      </c>
      <c r="D2488" s="98">
        <v>-18.62</v>
      </c>
      <c r="E2488" s="98">
        <v>208.73</v>
      </c>
      <c r="F2488" s="98" t="s">
        <v>93</v>
      </c>
    </row>
    <row r="2489" spans="1:6" x14ac:dyDescent="0.2">
      <c r="A2489" s="106">
        <v>43405</v>
      </c>
      <c r="B2489" s="100">
        <v>43344</v>
      </c>
      <c r="C2489" s="98" t="s">
        <v>34</v>
      </c>
      <c r="D2489" s="98">
        <v>-43.3</v>
      </c>
      <c r="E2489" s="98">
        <v>514</v>
      </c>
      <c r="F2489" s="98" t="s">
        <v>93</v>
      </c>
    </row>
    <row r="2490" spans="1:6" x14ac:dyDescent="0.2">
      <c r="A2490" s="106">
        <v>43405</v>
      </c>
      <c r="B2490" s="100">
        <v>43344</v>
      </c>
      <c r="C2490" s="98" t="s">
        <v>33</v>
      </c>
      <c r="D2490" s="98">
        <v>-1.95</v>
      </c>
      <c r="E2490" s="98">
        <v>23.18</v>
      </c>
      <c r="F2490" s="98" t="s">
        <v>93</v>
      </c>
    </row>
    <row r="2491" spans="1:6" x14ac:dyDescent="0.2">
      <c r="A2491" s="106">
        <v>43405</v>
      </c>
      <c r="B2491" s="100">
        <v>43221</v>
      </c>
      <c r="C2491" s="98" t="s">
        <v>168</v>
      </c>
      <c r="D2491" s="98">
        <v>0</v>
      </c>
      <c r="E2491" s="98">
        <v>5142</v>
      </c>
      <c r="F2491" s="98" t="s">
        <v>93</v>
      </c>
    </row>
    <row r="2492" spans="1:6" x14ac:dyDescent="0.2">
      <c r="A2492" s="106">
        <v>43405</v>
      </c>
      <c r="B2492" s="100">
        <v>43221</v>
      </c>
      <c r="C2492" s="98" t="s">
        <v>185</v>
      </c>
      <c r="D2492" s="98">
        <v>228.2</v>
      </c>
      <c r="E2492" s="98">
        <v>5142</v>
      </c>
      <c r="F2492" s="98" t="s">
        <v>93</v>
      </c>
    </row>
    <row r="2493" spans="1:6" x14ac:dyDescent="0.2">
      <c r="A2493" s="106">
        <v>43405</v>
      </c>
      <c r="B2493" s="100">
        <v>43221</v>
      </c>
      <c r="C2493" s="98" t="s">
        <v>186</v>
      </c>
      <c r="D2493" s="98">
        <v>10.29</v>
      </c>
      <c r="E2493" s="98">
        <v>231.92</v>
      </c>
      <c r="F2493" s="98" t="s">
        <v>93</v>
      </c>
    </row>
    <row r="2494" spans="1:6" x14ac:dyDescent="0.2">
      <c r="A2494" s="106">
        <v>43678</v>
      </c>
      <c r="B2494" s="100">
        <v>43405</v>
      </c>
      <c r="C2494" s="98" t="s">
        <v>34</v>
      </c>
      <c r="D2494" s="98">
        <v>42.33</v>
      </c>
      <c r="E2494" s="98">
        <v>-345.99</v>
      </c>
      <c r="F2494" s="98" t="s">
        <v>76</v>
      </c>
    </row>
    <row r="2495" spans="1:6" x14ac:dyDescent="0.2">
      <c r="A2495" s="106">
        <v>43678</v>
      </c>
      <c r="B2495" s="100">
        <v>43405</v>
      </c>
      <c r="C2495" s="98" t="s">
        <v>33</v>
      </c>
      <c r="D2495" s="98">
        <v>1.9</v>
      </c>
      <c r="E2495" s="98">
        <v>-15.59</v>
      </c>
      <c r="F2495" s="98" t="s">
        <v>76</v>
      </c>
    </row>
    <row r="2496" spans="1:6" x14ac:dyDescent="0.2">
      <c r="A2496" s="106">
        <v>43678</v>
      </c>
      <c r="B2496" s="100">
        <v>43405</v>
      </c>
      <c r="C2496" s="98" t="s">
        <v>34</v>
      </c>
      <c r="D2496" s="98">
        <v>117.46</v>
      </c>
      <c r="E2496" s="98">
        <v>-960</v>
      </c>
      <c r="F2496" s="98" t="s">
        <v>75</v>
      </c>
    </row>
    <row r="2497" spans="1:6" x14ac:dyDescent="0.2">
      <c r="A2497" s="106">
        <v>43678</v>
      </c>
      <c r="B2497" s="100">
        <v>43405</v>
      </c>
      <c r="C2497" s="98" t="s">
        <v>33</v>
      </c>
      <c r="D2497" s="98">
        <v>5.3</v>
      </c>
      <c r="E2497" s="98">
        <v>-43.3</v>
      </c>
      <c r="F2497" s="98" t="s">
        <v>75</v>
      </c>
    </row>
    <row r="2498" spans="1:6" x14ac:dyDescent="0.2">
      <c r="A2498" s="106">
        <v>43678</v>
      </c>
      <c r="B2498" s="100">
        <v>43221</v>
      </c>
      <c r="C2498" s="98" t="s">
        <v>168</v>
      </c>
      <c r="D2498" s="98">
        <v>0</v>
      </c>
      <c r="E2498" s="98">
        <v>-4116.32</v>
      </c>
      <c r="F2498" s="98" t="s">
        <v>75</v>
      </c>
    </row>
    <row r="2499" spans="1:6" x14ac:dyDescent="0.2">
      <c r="A2499" s="106">
        <v>43678</v>
      </c>
      <c r="B2499" s="100">
        <v>43405</v>
      </c>
      <c r="C2499" s="98" t="s">
        <v>34</v>
      </c>
      <c r="D2499" s="98">
        <v>80.989999999999995</v>
      </c>
      <c r="E2499" s="98">
        <v>-661.99</v>
      </c>
      <c r="F2499" s="98" t="s">
        <v>74</v>
      </c>
    </row>
    <row r="2500" spans="1:6" x14ac:dyDescent="0.2">
      <c r="A2500" s="106">
        <v>43678</v>
      </c>
      <c r="B2500" s="100">
        <v>43405</v>
      </c>
      <c r="C2500" s="98" t="s">
        <v>33</v>
      </c>
      <c r="D2500" s="98">
        <v>3.65</v>
      </c>
      <c r="E2500" s="98">
        <v>-29.86</v>
      </c>
      <c r="F2500" s="98" t="s">
        <v>74</v>
      </c>
    </row>
    <row r="2501" spans="1:6" x14ac:dyDescent="0.2">
      <c r="A2501" s="106">
        <v>43678</v>
      </c>
      <c r="B2501" s="100">
        <v>43221</v>
      </c>
      <c r="C2501" s="98" t="s">
        <v>168</v>
      </c>
      <c r="D2501" s="98">
        <v>0</v>
      </c>
      <c r="E2501" s="98">
        <v>-1565.12</v>
      </c>
      <c r="F2501" s="98" t="s">
        <v>74</v>
      </c>
    </row>
    <row r="2502" spans="1:6" x14ac:dyDescent="0.2">
      <c r="A2502" s="106">
        <v>43405</v>
      </c>
      <c r="B2502" s="100">
        <v>43221</v>
      </c>
      <c r="C2502" s="98" t="s">
        <v>168</v>
      </c>
      <c r="D2502" s="98">
        <v>0</v>
      </c>
      <c r="E2502" s="98">
        <v>250093.21</v>
      </c>
      <c r="F2502" s="98" t="s">
        <v>76</v>
      </c>
    </row>
    <row r="2503" spans="1:6" x14ac:dyDescent="0.2">
      <c r="A2503" s="106">
        <v>43678</v>
      </c>
      <c r="B2503" s="100">
        <v>43435</v>
      </c>
      <c r="C2503" s="98" t="s">
        <v>34</v>
      </c>
      <c r="D2503" s="98">
        <v>31.74</v>
      </c>
      <c r="E2503" s="98">
        <v>-345.02</v>
      </c>
      <c r="F2503" s="98" t="s">
        <v>76</v>
      </c>
    </row>
    <row r="2504" spans="1:6" x14ac:dyDescent="0.2">
      <c r="A2504" s="106">
        <v>43678</v>
      </c>
      <c r="B2504" s="100">
        <v>43435</v>
      </c>
      <c r="C2504" s="98" t="s">
        <v>33</v>
      </c>
      <c r="D2504" s="98">
        <v>1.36</v>
      </c>
      <c r="E2504" s="98">
        <v>-14.7</v>
      </c>
      <c r="F2504" s="98" t="s">
        <v>76</v>
      </c>
    </row>
    <row r="2505" spans="1:6" x14ac:dyDescent="0.2">
      <c r="A2505" s="106">
        <v>43678</v>
      </c>
      <c r="B2505" s="100">
        <v>43221</v>
      </c>
      <c r="C2505" s="98" t="s">
        <v>185</v>
      </c>
      <c r="D2505" s="98">
        <v>-190.48</v>
      </c>
      <c r="E2505" s="98">
        <v>-4291.96</v>
      </c>
      <c r="F2505" s="98" t="s">
        <v>76</v>
      </c>
    </row>
    <row r="2506" spans="1:6" x14ac:dyDescent="0.2">
      <c r="A2506" s="106">
        <v>43678</v>
      </c>
      <c r="B2506" s="100">
        <v>43221</v>
      </c>
      <c r="C2506" s="98" t="s">
        <v>186</v>
      </c>
      <c r="D2506" s="98">
        <v>-8.56</v>
      </c>
      <c r="E2506" s="98">
        <v>-192.72</v>
      </c>
      <c r="F2506" s="98" t="s">
        <v>76</v>
      </c>
    </row>
    <row r="2507" spans="1:6" x14ac:dyDescent="0.2">
      <c r="A2507" s="106">
        <v>43678</v>
      </c>
      <c r="B2507" s="100">
        <v>43435</v>
      </c>
      <c r="C2507" s="98" t="s">
        <v>34</v>
      </c>
      <c r="D2507" s="98">
        <v>109.09</v>
      </c>
      <c r="E2507" s="98">
        <v>-1186</v>
      </c>
      <c r="F2507" s="98" t="s">
        <v>75</v>
      </c>
    </row>
    <row r="2508" spans="1:6" x14ac:dyDescent="0.2">
      <c r="A2508" s="106">
        <v>43678</v>
      </c>
      <c r="B2508" s="100">
        <v>43435</v>
      </c>
      <c r="C2508" s="98" t="s">
        <v>33</v>
      </c>
      <c r="D2508" s="98">
        <v>4.92</v>
      </c>
      <c r="E2508" s="98">
        <v>-53.49</v>
      </c>
      <c r="F2508" s="98" t="s">
        <v>75</v>
      </c>
    </row>
    <row r="2509" spans="1:6" x14ac:dyDescent="0.2">
      <c r="A2509" s="106">
        <v>43405</v>
      </c>
      <c r="B2509" s="100">
        <v>43221</v>
      </c>
      <c r="C2509" s="98" t="s">
        <v>185</v>
      </c>
      <c r="D2509" s="98">
        <v>1337.65</v>
      </c>
      <c r="E2509" s="98">
        <v>30140.71</v>
      </c>
      <c r="F2509" s="98" t="s">
        <v>77</v>
      </c>
    </row>
    <row r="2510" spans="1:6" x14ac:dyDescent="0.2">
      <c r="A2510" s="106">
        <v>43405</v>
      </c>
      <c r="B2510" s="100">
        <v>43221</v>
      </c>
      <c r="C2510" s="98" t="s">
        <v>186</v>
      </c>
      <c r="D2510" s="98">
        <v>60.28</v>
      </c>
      <c r="E2510" s="98">
        <v>1359.36</v>
      </c>
      <c r="F2510" s="98" t="s">
        <v>77</v>
      </c>
    </row>
    <row r="2511" spans="1:6" x14ac:dyDescent="0.2">
      <c r="A2511" s="106">
        <v>43405</v>
      </c>
      <c r="B2511" s="100">
        <v>43405</v>
      </c>
      <c r="C2511" s="98" t="s">
        <v>34</v>
      </c>
      <c r="D2511" s="98">
        <v>-112.93</v>
      </c>
      <c r="E2511" s="98">
        <v>922.99</v>
      </c>
      <c r="F2511" s="98" t="s">
        <v>76</v>
      </c>
    </row>
    <row r="2512" spans="1:6" x14ac:dyDescent="0.2">
      <c r="A2512" s="106">
        <v>43405</v>
      </c>
      <c r="B2512" s="100">
        <v>43405</v>
      </c>
      <c r="C2512" s="98" t="s">
        <v>33</v>
      </c>
      <c r="D2512" s="98">
        <v>-5.09</v>
      </c>
      <c r="E2512" s="98">
        <v>41.63</v>
      </c>
      <c r="F2512" s="98" t="s">
        <v>76</v>
      </c>
    </row>
    <row r="2513" spans="1:6" x14ac:dyDescent="0.2">
      <c r="A2513" s="106">
        <v>43405</v>
      </c>
      <c r="B2513" s="100">
        <v>43405</v>
      </c>
      <c r="C2513" s="98" t="s">
        <v>34</v>
      </c>
      <c r="D2513" s="98">
        <v>-17.079999999999998</v>
      </c>
      <c r="E2513" s="98">
        <v>139.61000000000001</v>
      </c>
      <c r="F2513" s="98" t="s">
        <v>76</v>
      </c>
    </row>
    <row r="2514" spans="1:6" x14ac:dyDescent="0.2">
      <c r="A2514" s="106">
        <v>43405</v>
      </c>
      <c r="B2514" s="100">
        <v>43405</v>
      </c>
      <c r="C2514" s="98" t="s">
        <v>33</v>
      </c>
      <c r="D2514" s="98">
        <v>-0.77</v>
      </c>
      <c r="E2514" s="98">
        <v>6.29</v>
      </c>
      <c r="F2514" s="98" t="s">
        <v>76</v>
      </c>
    </row>
    <row r="2515" spans="1:6" x14ac:dyDescent="0.2">
      <c r="A2515" s="106">
        <v>43313</v>
      </c>
      <c r="B2515" s="100">
        <v>43221</v>
      </c>
      <c r="C2515" s="98" t="s">
        <v>185</v>
      </c>
      <c r="D2515" s="98">
        <v>39339.589999999997</v>
      </c>
      <c r="E2515" s="98">
        <v>886425.68</v>
      </c>
      <c r="F2515" s="98" t="s">
        <v>76</v>
      </c>
    </row>
    <row r="2516" spans="1:6" x14ac:dyDescent="0.2">
      <c r="A2516" s="106">
        <v>43313</v>
      </c>
      <c r="B2516" s="100">
        <v>43221</v>
      </c>
      <c r="C2516" s="98" t="s">
        <v>186</v>
      </c>
      <c r="D2516" s="98">
        <v>1774.18</v>
      </c>
      <c r="E2516" s="98">
        <v>39977.769999999997</v>
      </c>
      <c r="F2516" s="98" t="s">
        <v>76</v>
      </c>
    </row>
    <row r="2517" spans="1:6" x14ac:dyDescent="0.2">
      <c r="A2517" s="106">
        <v>43313</v>
      </c>
      <c r="B2517" s="100">
        <v>43221</v>
      </c>
      <c r="C2517" s="98" t="s">
        <v>168</v>
      </c>
      <c r="D2517" s="98">
        <v>0</v>
      </c>
      <c r="E2517" s="98">
        <v>886425.68</v>
      </c>
      <c r="F2517" s="98" t="s">
        <v>76</v>
      </c>
    </row>
    <row r="2518" spans="1:6" x14ac:dyDescent="0.2">
      <c r="A2518" s="106">
        <v>43313</v>
      </c>
      <c r="B2518" s="100">
        <v>43221</v>
      </c>
      <c r="C2518" s="98" t="s">
        <v>185</v>
      </c>
      <c r="D2518" s="98">
        <v>66.53</v>
      </c>
      <c r="E2518" s="98">
        <v>1499</v>
      </c>
      <c r="F2518" s="98" t="s">
        <v>92</v>
      </c>
    </row>
    <row r="2519" spans="1:6" x14ac:dyDescent="0.2">
      <c r="A2519" s="106">
        <v>43313</v>
      </c>
      <c r="B2519" s="100">
        <v>43221</v>
      </c>
      <c r="C2519" s="98" t="s">
        <v>34</v>
      </c>
      <c r="D2519" s="98">
        <v>-22.82</v>
      </c>
      <c r="E2519" s="98">
        <v>243</v>
      </c>
      <c r="F2519" s="98" t="s">
        <v>92</v>
      </c>
    </row>
    <row r="2520" spans="1:6" x14ac:dyDescent="0.2">
      <c r="A2520" s="106">
        <v>43313</v>
      </c>
      <c r="B2520" s="100">
        <v>43221</v>
      </c>
      <c r="C2520" s="98" t="s">
        <v>33</v>
      </c>
      <c r="D2520" s="98">
        <v>-1.03</v>
      </c>
      <c r="E2520" s="98">
        <v>10.96</v>
      </c>
      <c r="F2520" s="98" t="s">
        <v>92</v>
      </c>
    </row>
    <row r="2521" spans="1:6" x14ac:dyDescent="0.2">
      <c r="A2521" s="106">
        <v>43313</v>
      </c>
      <c r="B2521" s="100">
        <v>43282</v>
      </c>
      <c r="C2521" s="98" t="s">
        <v>34</v>
      </c>
      <c r="D2521" s="98">
        <v>-46047.94</v>
      </c>
      <c r="E2521" s="98">
        <v>541613.18999999994</v>
      </c>
      <c r="F2521" s="98" t="s">
        <v>76</v>
      </c>
    </row>
    <row r="2522" spans="1:6" x14ac:dyDescent="0.2">
      <c r="A2522" s="106">
        <v>43313</v>
      </c>
      <c r="B2522" s="100">
        <v>43282</v>
      </c>
      <c r="C2522" s="98" t="s">
        <v>33</v>
      </c>
      <c r="D2522" s="98">
        <v>-2076.8200000000002</v>
      </c>
      <c r="E2522" s="98">
        <v>24426.77</v>
      </c>
      <c r="F2522" s="98" t="s">
        <v>76</v>
      </c>
    </row>
    <row r="2523" spans="1:6" x14ac:dyDescent="0.2">
      <c r="A2523" s="106">
        <v>43313</v>
      </c>
      <c r="B2523" s="100">
        <v>43252</v>
      </c>
      <c r="C2523" s="98" t="s">
        <v>34</v>
      </c>
      <c r="D2523" s="98">
        <v>-519.83000000000004</v>
      </c>
      <c r="E2523" s="98">
        <v>3898</v>
      </c>
      <c r="F2523" s="98" t="s">
        <v>76</v>
      </c>
    </row>
    <row r="2524" spans="1:6" x14ac:dyDescent="0.2">
      <c r="A2524" s="106">
        <v>43313</v>
      </c>
      <c r="B2524" s="100">
        <v>43252</v>
      </c>
      <c r="C2524" s="98" t="s">
        <v>33</v>
      </c>
      <c r="D2524" s="98">
        <v>-23.43</v>
      </c>
      <c r="E2524" s="98">
        <v>175.79</v>
      </c>
      <c r="F2524" s="98" t="s">
        <v>76</v>
      </c>
    </row>
    <row r="2525" spans="1:6" x14ac:dyDescent="0.2">
      <c r="A2525" s="106">
        <v>43313</v>
      </c>
      <c r="B2525" s="100">
        <v>43221</v>
      </c>
      <c r="C2525" s="98" t="s">
        <v>186</v>
      </c>
      <c r="D2525" s="98">
        <v>3</v>
      </c>
      <c r="E2525" s="98">
        <v>67.61</v>
      </c>
      <c r="F2525" s="98" t="s">
        <v>92</v>
      </c>
    </row>
    <row r="2526" spans="1:6" x14ac:dyDescent="0.2">
      <c r="A2526" s="106">
        <v>43313</v>
      </c>
      <c r="B2526" s="100">
        <v>43282</v>
      </c>
      <c r="C2526" s="98" t="s">
        <v>34</v>
      </c>
      <c r="D2526" s="98">
        <v>-51.69</v>
      </c>
      <c r="E2526" s="98">
        <v>608</v>
      </c>
      <c r="F2526" s="98" t="s">
        <v>92</v>
      </c>
    </row>
    <row r="2527" spans="1:6" x14ac:dyDescent="0.2">
      <c r="A2527" s="106">
        <v>43313</v>
      </c>
      <c r="B2527" s="100">
        <v>43282</v>
      </c>
      <c r="C2527" s="98" t="s">
        <v>33</v>
      </c>
      <c r="D2527" s="98">
        <v>-2.33</v>
      </c>
      <c r="E2527" s="98">
        <v>27.42</v>
      </c>
      <c r="F2527" s="98" t="s">
        <v>92</v>
      </c>
    </row>
    <row r="2528" spans="1:6" x14ac:dyDescent="0.2">
      <c r="A2528" s="106">
        <v>43313</v>
      </c>
      <c r="B2528" s="100">
        <v>43252</v>
      </c>
      <c r="C2528" s="98" t="s">
        <v>34</v>
      </c>
      <c r="D2528" s="98">
        <v>-132.56</v>
      </c>
      <c r="E2528" s="98">
        <v>994</v>
      </c>
      <c r="F2528" s="98" t="s">
        <v>92</v>
      </c>
    </row>
    <row r="2529" spans="1:6" x14ac:dyDescent="0.2">
      <c r="A2529" s="106">
        <v>43313</v>
      </c>
      <c r="B2529" s="100">
        <v>43252</v>
      </c>
      <c r="C2529" s="98" t="s">
        <v>33</v>
      </c>
      <c r="D2529" s="98">
        <v>-5.98</v>
      </c>
      <c r="E2529" s="98">
        <v>44.83</v>
      </c>
      <c r="F2529" s="98" t="s">
        <v>92</v>
      </c>
    </row>
    <row r="2530" spans="1:6" x14ac:dyDescent="0.2">
      <c r="A2530" s="106">
        <v>43313</v>
      </c>
      <c r="B2530" s="100">
        <v>43221</v>
      </c>
      <c r="C2530" s="98" t="s">
        <v>168</v>
      </c>
      <c r="D2530" s="98">
        <v>0</v>
      </c>
      <c r="E2530" s="98">
        <v>1845</v>
      </c>
      <c r="F2530" s="98" t="s">
        <v>92</v>
      </c>
    </row>
    <row r="2531" spans="1:6" x14ac:dyDescent="0.2">
      <c r="A2531" s="106">
        <v>43313</v>
      </c>
      <c r="B2531" s="100">
        <v>43221</v>
      </c>
      <c r="C2531" s="98" t="s">
        <v>185</v>
      </c>
      <c r="D2531" s="98">
        <v>81.88</v>
      </c>
      <c r="E2531" s="98">
        <v>1845</v>
      </c>
      <c r="F2531" s="98" t="s">
        <v>92</v>
      </c>
    </row>
    <row r="2532" spans="1:6" x14ac:dyDescent="0.2">
      <c r="A2532" s="106">
        <v>43313</v>
      </c>
      <c r="B2532" s="100">
        <v>43221</v>
      </c>
      <c r="C2532" s="98" t="s">
        <v>186</v>
      </c>
      <c r="D2532" s="98">
        <v>3.69</v>
      </c>
      <c r="E2532" s="98">
        <v>83.21</v>
      </c>
      <c r="F2532" s="98" t="s">
        <v>92</v>
      </c>
    </row>
    <row r="2533" spans="1:6" x14ac:dyDescent="0.2">
      <c r="A2533" s="106">
        <v>43313</v>
      </c>
      <c r="B2533" s="100">
        <v>43221</v>
      </c>
      <c r="C2533" s="98" t="s">
        <v>168</v>
      </c>
      <c r="D2533" s="98">
        <v>0</v>
      </c>
      <c r="E2533" s="98">
        <v>110</v>
      </c>
      <c r="F2533" s="98" t="s">
        <v>93</v>
      </c>
    </row>
    <row r="2534" spans="1:6" x14ac:dyDescent="0.2">
      <c r="A2534" s="106">
        <v>43313</v>
      </c>
      <c r="B2534" s="100">
        <v>43221</v>
      </c>
      <c r="C2534" s="98" t="s">
        <v>186</v>
      </c>
      <c r="D2534" s="98">
        <v>0.22</v>
      </c>
      <c r="E2534" s="98">
        <v>4.96</v>
      </c>
      <c r="F2534" s="98" t="s">
        <v>93</v>
      </c>
    </row>
    <row r="2535" spans="1:6" x14ac:dyDescent="0.2">
      <c r="A2535" s="106">
        <v>43313</v>
      </c>
      <c r="B2535" s="100">
        <v>43282</v>
      </c>
      <c r="C2535" s="98" t="s">
        <v>223</v>
      </c>
      <c r="D2535" s="98">
        <v>32.9</v>
      </c>
      <c r="E2535" s="98">
        <v>-387</v>
      </c>
      <c r="F2535" s="98" t="s">
        <v>167</v>
      </c>
    </row>
    <row r="2536" spans="1:6" x14ac:dyDescent="0.2">
      <c r="A2536" s="106">
        <v>43313</v>
      </c>
      <c r="B2536" s="100">
        <v>43252</v>
      </c>
      <c r="C2536" s="98" t="s">
        <v>223</v>
      </c>
      <c r="D2536" s="98">
        <v>71.349999999999994</v>
      </c>
      <c r="E2536" s="98">
        <v>-535</v>
      </c>
      <c r="F2536" s="98" t="s">
        <v>167</v>
      </c>
    </row>
    <row r="2537" spans="1:6" x14ac:dyDescent="0.2">
      <c r="A2537" s="106">
        <v>43313</v>
      </c>
      <c r="B2537" s="100">
        <v>43221</v>
      </c>
      <c r="C2537" s="98" t="s">
        <v>187</v>
      </c>
      <c r="D2537" s="98">
        <v>-40.92</v>
      </c>
      <c r="E2537" s="98">
        <v>-922</v>
      </c>
      <c r="F2537" s="98" t="s">
        <v>167</v>
      </c>
    </row>
    <row r="2538" spans="1:6" x14ac:dyDescent="0.2">
      <c r="A2538" s="106">
        <v>43313</v>
      </c>
      <c r="B2538" s="100">
        <v>43221</v>
      </c>
      <c r="C2538" s="98" t="s">
        <v>188</v>
      </c>
      <c r="D2538" s="98">
        <v>0</v>
      </c>
      <c r="E2538" s="98">
        <v>-922</v>
      </c>
      <c r="F2538" s="98" t="s">
        <v>167</v>
      </c>
    </row>
    <row r="2539" spans="1:6" x14ac:dyDescent="0.2">
      <c r="A2539" s="106">
        <v>43313</v>
      </c>
      <c r="B2539" s="100">
        <v>43282</v>
      </c>
      <c r="C2539" s="98" t="s">
        <v>34</v>
      </c>
      <c r="D2539" s="98">
        <v>-57.56</v>
      </c>
      <c r="E2539" s="98">
        <v>677</v>
      </c>
      <c r="F2539" s="98" t="s">
        <v>92</v>
      </c>
    </row>
    <row r="2540" spans="1:6" x14ac:dyDescent="0.2">
      <c r="A2540" s="106">
        <v>43313</v>
      </c>
      <c r="B2540" s="100">
        <v>43282</v>
      </c>
      <c r="C2540" s="98" t="s">
        <v>33</v>
      </c>
      <c r="D2540" s="98">
        <v>-2.6</v>
      </c>
      <c r="E2540" s="98">
        <v>30.54</v>
      </c>
      <c r="F2540" s="98" t="s">
        <v>92</v>
      </c>
    </row>
    <row r="2541" spans="1:6" x14ac:dyDescent="0.2">
      <c r="A2541" s="106">
        <v>43313</v>
      </c>
      <c r="B2541" s="100">
        <v>43252</v>
      </c>
      <c r="C2541" s="98" t="s">
        <v>34</v>
      </c>
      <c r="D2541" s="98">
        <v>-91.89</v>
      </c>
      <c r="E2541" s="98">
        <v>689</v>
      </c>
      <c r="F2541" s="98" t="s">
        <v>92</v>
      </c>
    </row>
    <row r="2542" spans="1:6" x14ac:dyDescent="0.2">
      <c r="A2542" s="106">
        <v>43313</v>
      </c>
      <c r="B2542" s="100">
        <v>43252</v>
      </c>
      <c r="C2542" s="98" t="s">
        <v>33</v>
      </c>
      <c r="D2542" s="98">
        <v>-4.1399999999999997</v>
      </c>
      <c r="E2542" s="98">
        <v>31.07</v>
      </c>
      <c r="F2542" s="98" t="s">
        <v>92</v>
      </c>
    </row>
    <row r="2543" spans="1:6" x14ac:dyDescent="0.2">
      <c r="A2543" s="106">
        <v>43313</v>
      </c>
      <c r="B2543" s="100">
        <v>43221</v>
      </c>
      <c r="C2543" s="98" t="s">
        <v>168</v>
      </c>
      <c r="D2543" s="98">
        <v>0</v>
      </c>
      <c r="E2543" s="98">
        <v>1499</v>
      </c>
      <c r="F2543" s="98" t="s">
        <v>92</v>
      </c>
    </row>
    <row r="2544" spans="1:6" x14ac:dyDescent="0.2">
      <c r="A2544" s="106">
        <v>43313</v>
      </c>
      <c r="B2544" s="100">
        <v>43221</v>
      </c>
      <c r="C2544" s="98" t="s">
        <v>185</v>
      </c>
      <c r="D2544" s="98">
        <v>4.88</v>
      </c>
      <c r="E2544" s="98">
        <v>110</v>
      </c>
      <c r="F2544" s="98" t="s">
        <v>93</v>
      </c>
    </row>
    <row r="2545" spans="1:6" x14ac:dyDescent="0.2">
      <c r="A2545" s="106">
        <v>43313</v>
      </c>
      <c r="B2545" s="100">
        <v>43282</v>
      </c>
      <c r="C2545" s="98" t="s">
        <v>34</v>
      </c>
      <c r="D2545" s="98">
        <v>-81.11</v>
      </c>
      <c r="E2545" s="98">
        <v>953.99</v>
      </c>
      <c r="F2545" s="98" t="s">
        <v>77</v>
      </c>
    </row>
    <row r="2546" spans="1:6" x14ac:dyDescent="0.2">
      <c r="A2546" s="106">
        <v>43313</v>
      </c>
      <c r="B2546" s="100">
        <v>43282</v>
      </c>
      <c r="C2546" s="98" t="s">
        <v>33</v>
      </c>
      <c r="D2546" s="98">
        <v>-3.66</v>
      </c>
      <c r="E2546" s="98">
        <v>43.02</v>
      </c>
      <c r="F2546" s="98" t="s">
        <v>77</v>
      </c>
    </row>
    <row r="2547" spans="1:6" x14ac:dyDescent="0.2">
      <c r="A2547" s="106">
        <v>43313</v>
      </c>
      <c r="B2547" s="100">
        <v>43252</v>
      </c>
      <c r="C2547" s="98" t="s">
        <v>34</v>
      </c>
      <c r="D2547" s="98">
        <v>-166.44</v>
      </c>
      <c r="E2547" s="98">
        <v>1248</v>
      </c>
      <c r="F2547" s="98" t="s">
        <v>77</v>
      </c>
    </row>
    <row r="2548" spans="1:6" x14ac:dyDescent="0.2">
      <c r="A2548" s="106">
        <v>43313</v>
      </c>
      <c r="B2548" s="100">
        <v>43252</v>
      </c>
      <c r="C2548" s="98" t="s">
        <v>33</v>
      </c>
      <c r="D2548" s="98">
        <v>-7.51</v>
      </c>
      <c r="E2548" s="98">
        <v>56.28</v>
      </c>
      <c r="F2548" s="98" t="s">
        <v>77</v>
      </c>
    </row>
    <row r="2549" spans="1:6" x14ac:dyDescent="0.2">
      <c r="A2549" s="106">
        <v>43313</v>
      </c>
      <c r="B2549" s="100">
        <v>43221</v>
      </c>
      <c r="C2549" s="98" t="s">
        <v>168</v>
      </c>
      <c r="D2549" s="98">
        <v>0</v>
      </c>
      <c r="E2549" s="98">
        <v>2201.9899999999998</v>
      </c>
      <c r="F2549" s="98" t="s">
        <v>77</v>
      </c>
    </row>
    <row r="2550" spans="1:6" x14ac:dyDescent="0.2">
      <c r="A2550" s="106">
        <v>43313</v>
      </c>
      <c r="B2550" s="100">
        <v>43221</v>
      </c>
      <c r="C2550" s="98" t="s">
        <v>185</v>
      </c>
      <c r="D2550" s="98">
        <v>97.73</v>
      </c>
      <c r="E2550" s="98">
        <v>2201.9899999999998</v>
      </c>
      <c r="F2550" s="98" t="s">
        <v>77</v>
      </c>
    </row>
    <row r="2551" spans="1:6" x14ac:dyDescent="0.2">
      <c r="A2551" s="106">
        <v>43313</v>
      </c>
      <c r="B2551" s="100">
        <v>43221</v>
      </c>
      <c r="C2551" s="98" t="s">
        <v>186</v>
      </c>
      <c r="D2551" s="98">
        <v>4.41</v>
      </c>
      <c r="E2551" s="98">
        <v>99.32</v>
      </c>
      <c r="F2551" s="98" t="s">
        <v>77</v>
      </c>
    </row>
    <row r="2552" spans="1:6" x14ac:dyDescent="0.2">
      <c r="A2552" s="106">
        <v>43313</v>
      </c>
      <c r="B2552" s="100">
        <v>43282</v>
      </c>
      <c r="C2552" s="98" t="s">
        <v>33</v>
      </c>
      <c r="D2552" s="98">
        <v>-5.24</v>
      </c>
      <c r="E2552" s="98">
        <v>61.52</v>
      </c>
      <c r="F2552" s="98" t="s">
        <v>85</v>
      </c>
    </row>
    <row r="2553" spans="1:6" x14ac:dyDescent="0.2">
      <c r="A2553" s="106">
        <v>43313</v>
      </c>
      <c r="B2553" s="100">
        <v>43221</v>
      </c>
      <c r="C2553" s="98" t="s">
        <v>168</v>
      </c>
      <c r="D2553" s="98">
        <v>0</v>
      </c>
      <c r="E2553" s="98">
        <v>1364</v>
      </c>
      <c r="F2553" s="98" t="s">
        <v>85</v>
      </c>
    </row>
    <row r="2554" spans="1:6" x14ac:dyDescent="0.2">
      <c r="A2554" s="106">
        <v>43313</v>
      </c>
      <c r="B2554" s="100">
        <v>43221</v>
      </c>
      <c r="C2554" s="98" t="s">
        <v>185</v>
      </c>
      <c r="D2554" s="98">
        <v>60.52</v>
      </c>
      <c r="E2554" s="98">
        <v>1364</v>
      </c>
      <c r="F2554" s="98" t="s">
        <v>85</v>
      </c>
    </row>
    <row r="2555" spans="1:6" x14ac:dyDescent="0.2">
      <c r="A2555" s="106">
        <v>43313</v>
      </c>
      <c r="B2555" s="100">
        <v>43221</v>
      </c>
      <c r="C2555" s="98" t="s">
        <v>186</v>
      </c>
      <c r="D2555" s="98">
        <v>2.73</v>
      </c>
      <c r="E2555" s="98">
        <v>61.52</v>
      </c>
      <c r="F2555" s="98" t="s">
        <v>85</v>
      </c>
    </row>
    <row r="2556" spans="1:6" x14ac:dyDescent="0.2">
      <c r="A2556" s="106">
        <v>43313</v>
      </c>
      <c r="B2556" s="100">
        <v>43252</v>
      </c>
      <c r="C2556" s="98" t="s">
        <v>34</v>
      </c>
      <c r="D2556" s="98">
        <v>-2.93</v>
      </c>
      <c r="E2556" s="98">
        <v>22</v>
      </c>
      <c r="F2556" s="98" t="s">
        <v>73</v>
      </c>
    </row>
    <row r="2557" spans="1:6" x14ac:dyDescent="0.2">
      <c r="A2557" s="106">
        <v>43313</v>
      </c>
      <c r="B2557" s="100">
        <v>43252</v>
      </c>
      <c r="C2557" s="98" t="s">
        <v>33</v>
      </c>
      <c r="D2557" s="98">
        <v>-0.13</v>
      </c>
      <c r="E2557" s="98">
        <v>0.99</v>
      </c>
      <c r="F2557" s="98" t="s">
        <v>73</v>
      </c>
    </row>
    <row r="2558" spans="1:6" x14ac:dyDescent="0.2">
      <c r="A2558" s="106">
        <v>43313</v>
      </c>
      <c r="B2558" s="100">
        <v>43313</v>
      </c>
      <c r="C2558" s="98" t="s">
        <v>36</v>
      </c>
      <c r="D2558" s="98">
        <v>-0.04</v>
      </c>
      <c r="E2558" s="98">
        <v>0.4</v>
      </c>
      <c r="F2558" s="98" t="s">
        <v>102</v>
      </c>
    </row>
    <row r="2559" spans="1:6" x14ac:dyDescent="0.2">
      <c r="A2559" s="106">
        <v>43313</v>
      </c>
      <c r="B2559" s="100">
        <v>43313</v>
      </c>
      <c r="C2559" s="98" t="s">
        <v>35</v>
      </c>
      <c r="D2559" s="98">
        <v>0</v>
      </c>
      <c r="E2559" s="98">
        <v>0.02</v>
      </c>
      <c r="F2559" s="98" t="s">
        <v>102</v>
      </c>
    </row>
    <row r="2560" spans="1:6" x14ac:dyDescent="0.2">
      <c r="A2560" s="106">
        <v>43313</v>
      </c>
      <c r="B2560" s="100">
        <v>43282</v>
      </c>
      <c r="C2560" s="98" t="s">
        <v>36</v>
      </c>
      <c r="D2560" s="98">
        <v>-90.1</v>
      </c>
      <c r="E2560" s="98">
        <v>1059.8</v>
      </c>
      <c r="F2560" s="98" t="s">
        <v>102</v>
      </c>
    </row>
    <row r="2561" spans="1:6" x14ac:dyDescent="0.2">
      <c r="A2561" s="106">
        <v>43313</v>
      </c>
      <c r="B2561" s="100">
        <v>43282</v>
      </c>
      <c r="C2561" s="98" t="s">
        <v>35</v>
      </c>
      <c r="D2561" s="98">
        <v>-4.0599999999999996</v>
      </c>
      <c r="E2561" s="98">
        <v>47.79</v>
      </c>
      <c r="F2561" s="98" t="s">
        <v>102</v>
      </c>
    </row>
    <row r="2562" spans="1:6" x14ac:dyDescent="0.2">
      <c r="A2562" s="106">
        <v>43344</v>
      </c>
      <c r="B2562" s="100">
        <v>43282</v>
      </c>
      <c r="C2562" s="98" t="s">
        <v>34</v>
      </c>
      <c r="D2562" s="98">
        <v>-16249.58</v>
      </c>
      <c r="E2562" s="98">
        <v>191126</v>
      </c>
      <c r="F2562" s="98" t="s">
        <v>76</v>
      </c>
    </row>
    <row r="2563" spans="1:6" x14ac:dyDescent="0.2">
      <c r="A2563" s="106">
        <v>43344</v>
      </c>
      <c r="B2563" s="100">
        <v>43282</v>
      </c>
      <c r="C2563" s="98" t="s">
        <v>33</v>
      </c>
      <c r="D2563" s="98">
        <v>-732.85</v>
      </c>
      <c r="E2563" s="98">
        <v>8619.7800000000007</v>
      </c>
      <c r="F2563" s="98" t="s">
        <v>76</v>
      </c>
    </row>
    <row r="2564" spans="1:6" x14ac:dyDescent="0.2">
      <c r="A2564" s="106">
        <v>43344</v>
      </c>
      <c r="B2564" s="100">
        <v>43221</v>
      </c>
      <c r="C2564" s="98" t="s">
        <v>185</v>
      </c>
      <c r="D2564" s="98">
        <v>17676.73</v>
      </c>
      <c r="E2564" s="98">
        <v>398303.27</v>
      </c>
      <c r="F2564" s="98" t="s">
        <v>76</v>
      </c>
    </row>
    <row r="2565" spans="1:6" x14ac:dyDescent="0.2">
      <c r="A2565" s="106">
        <v>43344</v>
      </c>
      <c r="B2565" s="100">
        <v>43221</v>
      </c>
      <c r="C2565" s="98" t="s">
        <v>186</v>
      </c>
      <c r="D2565" s="98">
        <v>797.18</v>
      </c>
      <c r="E2565" s="98">
        <v>17963.52</v>
      </c>
      <c r="F2565" s="98" t="s">
        <v>76</v>
      </c>
    </row>
    <row r="2566" spans="1:6" x14ac:dyDescent="0.2">
      <c r="A2566" s="106">
        <v>43344</v>
      </c>
      <c r="B2566" s="100">
        <v>43221</v>
      </c>
      <c r="C2566" s="98" t="s">
        <v>168</v>
      </c>
      <c r="D2566" s="98">
        <v>0</v>
      </c>
      <c r="E2566" s="98">
        <v>398303.27</v>
      </c>
      <c r="F2566" s="98" t="s">
        <v>76</v>
      </c>
    </row>
    <row r="2567" spans="1:6" x14ac:dyDescent="0.2">
      <c r="A2567" s="106">
        <v>43344</v>
      </c>
      <c r="B2567" s="100">
        <v>43313</v>
      </c>
      <c r="C2567" s="98" t="s">
        <v>34</v>
      </c>
      <c r="D2567" s="98">
        <v>-1509.74</v>
      </c>
      <c r="E2567" s="98">
        <v>19380.48</v>
      </c>
      <c r="F2567" s="98" t="s">
        <v>77</v>
      </c>
    </row>
    <row r="2568" spans="1:6" x14ac:dyDescent="0.2">
      <c r="A2568" s="106">
        <v>43344</v>
      </c>
      <c r="B2568" s="100">
        <v>43313</v>
      </c>
      <c r="C2568" s="98" t="s">
        <v>33</v>
      </c>
      <c r="D2568" s="98">
        <v>-68.08</v>
      </c>
      <c r="E2568" s="98">
        <v>874.06</v>
      </c>
      <c r="F2568" s="98" t="s">
        <v>77</v>
      </c>
    </row>
    <row r="2569" spans="1:6" x14ac:dyDescent="0.2">
      <c r="A2569" s="106">
        <v>43344</v>
      </c>
      <c r="B2569" s="100">
        <v>43282</v>
      </c>
      <c r="C2569" s="98" t="s">
        <v>34</v>
      </c>
      <c r="D2569" s="98">
        <v>-1544.65</v>
      </c>
      <c r="E2569" s="98">
        <v>18168</v>
      </c>
      <c r="F2569" s="98" t="s">
        <v>77</v>
      </c>
    </row>
    <row r="2570" spans="1:6" x14ac:dyDescent="0.2">
      <c r="A2570" s="106">
        <v>43344</v>
      </c>
      <c r="B2570" s="100">
        <v>43282</v>
      </c>
      <c r="C2570" s="98" t="s">
        <v>33</v>
      </c>
      <c r="D2570" s="98">
        <v>-69.680000000000007</v>
      </c>
      <c r="E2570" s="98">
        <v>819.38</v>
      </c>
      <c r="F2570" s="98" t="s">
        <v>77</v>
      </c>
    </row>
    <row r="2571" spans="1:6" x14ac:dyDescent="0.2">
      <c r="A2571" s="106">
        <v>43344</v>
      </c>
      <c r="B2571" s="100">
        <v>43221</v>
      </c>
      <c r="C2571" s="98" t="s">
        <v>168</v>
      </c>
      <c r="D2571" s="98">
        <v>0</v>
      </c>
      <c r="E2571" s="98">
        <v>37548.480000000003</v>
      </c>
      <c r="F2571" s="98" t="s">
        <v>77</v>
      </c>
    </row>
    <row r="2572" spans="1:6" x14ac:dyDescent="0.2">
      <c r="A2572" s="106">
        <v>43344</v>
      </c>
      <c r="B2572" s="100">
        <v>43221</v>
      </c>
      <c r="C2572" s="98" t="s">
        <v>185</v>
      </c>
      <c r="D2572" s="98">
        <v>1666.41</v>
      </c>
      <c r="E2572" s="98">
        <v>37548.480000000003</v>
      </c>
      <c r="F2572" s="98" t="s">
        <v>77</v>
      </c>
    </row>
    <row r="2573" spans="1:6" x14ac:dyDescent="0.2">
      <c r="A2573" s="106">
        <v>43344</v>
      </c>
      <c r="B2573" s="100">
        <v>43221</v>
      </c>
      <c r="C2573" s="98" t="s">
        <v>186</v>
      </c>
      <c r="D2573" s="98">
        <v>75.16</v>
      </c>
      <c r="E2573" s="98">
        <v>1693.43</v>
      </c>
      <c r="F2573" s="98" t="s">
        <v>77</v>
      </c>
    </row>
    <row r="2574" spans="1:6" x14ac:dyDescent="0.2">
      <c r="A2574" s="106">
        <v>43344</v>
      </c>
      <c r="B2574" s="100">
        <v>43313</v>
      </c>
      <c r="C2574" s="98" t="s">
        <v>34</v>
      </c>
      <c r="D2574" s="98">
        <v>-16060.24</v>
      </c>
      <c r="E2574" s="98">
        <v>206164.26</v>
      </c>
      <c r="F2574" s="98" t="s">
        <v>76</v>
      </c>
    </row>
    <row r="2575" spans="1:6" x14ac:dyDescent="0.2">
      <c r="A2575" s="106">
        <v>43344</v>
      </c>
      <c r="B2575" s="100">
        <v>43313</v>
      </c>
      <c r="C2575" s="98" t="s">
        <v>33</v>
      </c>
      <c r="D2575" s="98">
        <v>-724.45</v>
      </c>
      <c r="E2575" s="98">
        <v>9298.06</v>
      </c>
      <c r="F2575" s="98" t="s">
        <v>76</v>
      </c>
    </row>
    <row r="2576" spans="1:6" x14ac:dyDescent="0.2">
      <c r="A2576" s="106">
        <v>43344</v>
      </c>
      <c r="B2576" s="100">
        <v>43313</v>
      </c>
      <c r="C2576" s="98" t="s">
        <v>35</v>
      </c>
      <c r="D2576" s="98">
        <v>-0.97</v>
      </c>
      <c r="E2576" s="98">
        <v>12.42</v>
      </c>
      <c r="F2576" s="98" t="s">
        <v>101</v>
      </c>
    </row>
    <row r="2577" spans="1:6" x14ac:dyDescent="0.2">
      <c r="A2577" s="106">
        <v>43344</v>
      </c>
      <c r="B2577" s="100">
        <v>43282</v>
      </c>
      <c r="C2577" s="98" t="s">
        <v>36</v>
      </c>
      <c r="D2577" s="98">
        <v>-22.03</v>
      </c>
      <c r="E2577" s="98">
        <v>259</v>
      </c>
      <c r="F2577" s="98" t="s">
        <v>101</v>
      </c>
    </row>
    <row r="2578" spans="1:6" x14ac:dyDescent="0.2">
      <c r="A2578" s="106">
        <v>43344</v>
      </c>
      <c r="B2578" s="100">
        <v>43282</v>
      </c>
      <c r="C2578" s="98" t="s">
        <v>35</v>
      </c>
      <c r="D2578" s="98">
        <v>-1</v>
      </c>
      <c r="E2578" s="98">
        <v>11.68</v>
      </c>
      <c r="F2578" s="98" t="s">
        <v>101</v>
      </c>
    </row>
    <row r="2579" spans="1:6" x14ac:dyDescent="0.2">
      <c r="A2579" s="106">
        <v>43344</v>
      </c>
      <c r="B2579" s="100">
        <v>43313</v>
      </c>
      <c r="C2579" s="98" t="s">
        <v>34</v>
      </c>
      <c r="D2579" s="98">
        <v>-49.54</v>
      </c>
      <c r="E2579" s="98">
        <v>636</v>
      </c>
      <c r="F2579" s="98" t="s">
        <v>91</v>
      </c>
    </row>
    <row r="2580" spans="1:6" x14ac:dyDescent="0.2">
      <c r="A2580" s="106">
        <v>43344</v>
      </c>
      <c r="B2580" s="100">
        <v>43313</v>
      </c>
      <c r="C2580" s="98" t="s">
        <v>33</v>
      </c>
      <c r="D2580" s="98">
        <v>-2.23</v>
      </c>
      <c r="E2580" s="98">
        <v>28.68</v>
      </c>
      <c r="F2580" s="98" t="s">
        <v>91</v>
      </c>
    </row>
    <row r="2581" spans="1:6" x14ac:dyDescent="0.2">
      <c r="A2581" s="106">
        <v>43344</v>
      </c>
      <c r="B2581" s="100">
        <v>43282</v>
      </c>
      <c r="C2581" s="98" t="s">
        <v>34</v>
      </c>
      <c r="D2581" s="98">
        <v>-50.76</v>
      </c>
      <c r="E2581" s="98">
        <v>597</v>
      </c>
      <c r="F2581" s="98" t="s">
        <v>91</v>
      </c>
    </row>
    <row r="2582" spans="1:6" x14ac:dyDescent="0.2">
      <c r="A2582" s="106">
        <v>43344</v>
      </c>
      <c r="B2582" s="100">
        <v>43282</v>
      </c>
      <c r="C2582" s="98" t="s">
        <v>33</v>
      </c>
      <c r="D2582" s="98">
        <v>-2.29</v>
      </c>
      <c r="E2582" s="98">
        <v>26.92</v>
      </c>
      <c r="F2582" s="98" t="s">
        <v>91</v>
      </c>
    </row>
    <row r="2583" spans="1:6" x14ac:dyDescent="0.2">
      <c r="A2583" s="106">
        <v>43344</v>
      </c>
      <c r="B2583" s="100">
        <v>43221</v>
      </c>
      <c r="C2583" s="98" t="s">
        <v>168</v>
      </c>
      <c r="D2583" s="98">
        <v>0</v>
      </c>
      <c r="E2583" s="98">
        <v>1233</v>
      </c>
      <c r="F2583" s="98" t="s">
        <v>91</v>
      </c>
    </row>
    <row r="2584" spans="1:6" x14ac:dyDescent="0.2">
      <c r="A2584" s="106">
        <v>43344</v>
      </c>
      <c r="B2584" s="100">
        <v>43221</v>
      </c>
      <c r="C2584" s="98" t="s">
        <v>185</v>
      </c>
      <c r="D2584" s="98">
        <v>54.72</v>
      </c>
      <c r="E2584" s="98">
        <v>1233</v>
      </c>
      <c r="F2584" s="98" t="s">
        <v>91</v>
      </c>
    </row>
    <row r="2585" spans="1:6" x14ac:dyDescent="0.2">
      <c r="A2585" s="106">
        <v>43344</v>
      </c>
      <c r="B2585" s="100">
        <v>43221</v>
      </c>
      <c r="C2585" s="98" t="s">
        <v>186</v>
      </c>
      <c r="D2585" s="98">
        <v>2.4700000000000002</v>
      </c>
      <c r="E2585" s="98">
        <v>55.61</v>
      </c>
      <c r="F2585" s="98" t="s">
        <v>91</v>
      </c>
    </row>
    <row r="2586" spans="1:6" x14ac:dyDescent="0.2">
      <c r="A2586" s="106">
        <v>43344</v>
      </c>
      <c r="B2586" s="100">
        <v>43313</v>
      </c>
      <c r="C2586" s="98" t="s">
        <v>34</v>
      </c>
      <c r="D2586" s="98">
        <v>-545.22</v>
      </c>
      <c r="E2586" s="98">
        <v>6999</v>
      </c>
      <c r="F2586" s="98" t="s">
        <v>95</v>
      </c>
    </row>
    <row r="2587" spans="1:6" x14ac:dyDescent="0.2">
      <c r="A2587" s="106">
        <v>43344</v>
      </c>
      <c r="B2587" s="100">
        <v>43313</v>
      </c>
      <c r="C2587" s="98" t="s">
        <v>33</v>
      </c>
      <c r="D2587" s="98">
        <v>-24.59</v>
      </c>
      <c r="E2587" s="98">
        <v>315.64999999999998</v>
      </c>
      <c r="F2587" s="98" t="s">
        <v>95</v>
      </c>
    </row>
    <row r="2588" spans="1:6" x14ac:dyDescent="0.2">
      <c r="A2588" s="106">
        <v>43344</v>
      </c>
      <c r="B2588" s="100">
        <v>43282</v>
      </c>
      <c r="C2588" s="98" t="s">
        <v>34</v>
      </c>
      <c r="D2588" s="98">
        <v>-557.82000000000005</v>
      </c>
      <c r="E2588" s="98">
        <v>6561</v>
      </c>
      <c r="F2588" s="98" t="s">
        <v>95</v>
      </c>
    </row>
    <row r="2589" spans="1:6" x14ac:dyDescent="0.2">
      <c r="A2589" s="106">
        <v>43344</v>
      </c>
      <c r="B2589" s="100">
        <v>43282</v>
      </c>
      <c r="C2589" s="98" t="s">
        <v>33</v>
      </c>
      <c r="D2589" s="98">
        <v>-25.16</v>
      </c>
      <c r="E2589" s="98">
        <v>295.89999999999998</v>
      </c>
      <c r="F2589" s="98" t="s">
        <v>95</v>
      </c>
    </row>
    <row r="2590" spans="1:6" x14ac:dyDescent="0.2">
      <c r="A2590" s="106">
        <v>43344</v>
      </c>
      <c r="B2590" s="100">
        <v>43221</v>
      </c>
      <c r="C2590" s="98" t="s">
        <v>185</v>
      </c>
      <c r="D2590" s="98">
        <v>601.79</v>
      </c>
      <c r="E2590" s="98">
        <v>13560</v>
      </c>
      <c r="F2590" s="98" t="s">
        <v>95</v>
      </c>
    </row>
    <row r="2591" spans="1:6" x14ac:dyDescent="0.2">
      <c r="A2591" s="106">
        <v>43344</v>
      </c>
      <c r="B2591" s="100">
        <v>43221</v>
      </c>
      <c r="C2591" s="98" t="s">
        <v>186</v>
      </c>
      <c r="D2591" s="98">
        <v>27.14</v>
      </c>
      <c r="E2591" s="98">
        <v>611.55999999999995</v>
      </c>
      <c r="F2591" s="98" t="s">
        <v>95</v>
      </c>
    </row>
    <row r="2592" spans="1:6" x14ac:dyDescent="0.2">
      <c r="A2592" s="106">
        <v>43344</v>
      </c>
      <c r="B2592" s="100">
        <v>43313</v>
      </c>
      <c r="C2592" s="98" t="s">
        <v>34</v>
      </c>
      <c r="D2592" s="98">
        <v>-12150.69</v>
      </c>
      <c r="E2592" s="98">
        <v>155978.29</v>
      </c>
      <c r="F2592" s="98" t="s">
        <v>77</v>
      </c>
    </row>
    <row r="2593" spans="1:6" x14ac:dyDescent="0.2">
      <c r="A2593" s="106">
        <v>43344</v>
      </c>
      <c r="B2593" s="100">
        <v>43313</v>
      </c>
      <c r="C2593" s="98" t="s">
        <v>33</v>
      </c>
      <c r="D2593" s="98">
        <v>-548.05999999999995</v>
      </c>
      <c r="E2593" s="98">
        <v>7034.59</v>
      </c>
      <c r="F2593" s="98" t="s">
        <v>77</v>
      </c>
    </row>
    <row r="2594" spans="1:6" x14ac:dyDescent="0.2">
      <c r="A2594" s="106">
        <v>43344</v>
      </c>
      <c r="B2594" s="100">
        <v>43282</v>
      </c>
      <c r="C2594" s="98" t="s">
        <v>34</v>
      </c>
      <c r="D2594" s="98">
        <v>-12432.06</v>
      </c>
      <c r="E2594" s="98">
        <v>146225</v>
      </c>
      <c r="F2594" s="98" t="s">
        <v>77</v>
      </c>
    </row>
    <row r="2595" spans="1:6" x14ac:dyDescent="0.2">
      <c r="A2595" s="106">
        <v>43344</v>
      </c>
      <c r="B2595" s="100">
        <v>43282</v>
      </c>
      <c r="C2595" s="98" t="s">
        <v>33</v>
      </c>
      <c r="D2595" s="98">
        <v>-560.70000000000005</v>
      </c>
      <c r="E2595" s="98">
        <v>6594.77</v>
      </c>
      <c r="F2595" s="98" t="s">
        <v>77</v>
      </c>
    </row>
    <row r="2596" spans="1:6" x14ac:dyDescent="0.2">
      <c r="A2596" s="106">
        <v>43344</v>
      </c>
      <c r="B2596" s="100">
        <v>43221</v>
      </c>
      <c r="C2596" s="98" t="s">
        <v>185</v>
      </c>
      <c r="D2596" s="98">
        <v>13411.78</v>
      </c>
      <c r="E2596" s="98">
        <v>302203.28999999998</v>
      </c>
      <c r="F2596" s="98" t="s">
        <v>77</v>
      </c>
    </row>
    <row r="2597" spans="1:6" x14ac:dyDescent="0.2">
      <c r="A2597" s="106">
        <v>43344</v>
      </c>
      <c r="B2597" s="100">
        <v>43221</v>
      </c>
      <c r="C2597" s="98" t="s">
        <v>186</v>
      </c>
      <c r="D2597" s="98">
        <v>604.87</v>
      </c>
      <c r="E2597" s="98">
        <v>13629.34</v>
      </c>
      <c r="F2597" s="98" t="s">
        <v>77</v>
      </c>
    </row>
    <row r="2598" spans="1:6" x14ac:dyDescent="0.2">
      <c r="A2598" s="106">
        <v>43344</v>
      </c>
      <c r="B2598" s="100">
        <v>43221</v>
      </c>
      <c r="C2598" s="98" t="s">
        <v>168</v>
      </c>
      <c r="D2598" s="98">
        <v>0</v>
      </c>
      <c r="E2598" s="98">
        <v>302203.28999999998</v>
      </c>
      <c r="F2598" s="98" t="s">
        <v>77</v>
      </c>
    </row>
    <row r="2599" spans="1:6" x14ac:dyDescent="0.2">
      <c r="A2599" s="106">
        <v>43344</v>
      </c>
      <c r="B2599" s="100">
        <v>43252</v>
      </c>
      <c r="C2599" s="98" t="s">
        <v>34</v>
      </c>
      <c r="D2599" s="98">
        <v>-4.8</v>
      </c>
      <c r="E2599" s="98">
        <v>36</v>
      </c>
      <c r="F2599" s="98" t="s">
        <v>76</v>
      </c>
    </row>
    <row r="2600" spans="1:6" x14ac:dyDescent="0.2">
      <c r="A2600" s="106">
        <v>43344</v>
      </c>
      <c r="B2600" s="100">
        <v>43252</v>
      </c>
      <c r="C2600" s="98" t="s">
        <v>33</v>
      </c>
      <c r="D2600" s="98">
        <v>-0.22</v>
      </c>
      <c r="E2600" s="98">
        <v>1.62</v>
      </c>
      <c r="F2600" s="98" t="s">
        <v>76</v>
      </c>
    </row>
    <row r="2601" spans="1:6" x14ac:dyDescent="0.2">
      <c r="A2601" s="106">
        <v>43344</v>
      </c>
      <c r="B2601" s="100">
        <v>43313</v>
      </c>
      <c r="C2601" s="98" t="s">
        <v>34</v>
      </c>
      <c r="D2601" s="98">
        <v>-25771.040000000001</v>
      </c>
      <c r="E2601" s="98">
        <v>330822.03999999998</v>
      </c>
      <c r="F2601" s="98" t="s">
        <v>76</v>
      </c>
    </row>
    <row r="2602" spans="1:6" x14ac:dyDescent="0.2">
      <c r="A2602" s="106">
        <v>43344</v>
      </c>
      <c r="B2602" s="100">
        <v>43313</v>
      </c>
      <c r="C2602" s="98" t="s">
        <v>33</v>
      </c>
      <c r="D2602" s="98">
        <v>-1162.33</v>
      </c>
      <c r="E2602" s="98">
        <v>14920</v>
      </c>
      <c r="F2602" s="98" t="s">
        <v>76</v>
      </c>
    </row>
    <row r="2603" spans="1:6" x14ac:dyDescent="0.2">
      <c r="A2603" s="106">
        <v>43344</v>
      </c>
      <c r="B2603" s="100">
        <v>43282</v>
      </c>
      <c r="C2603" s="98" t="s">
        <v>34</v>
      </c>
      <c r="D2603" s="98">
        <v>-26215.47</v>
      </c>
      <c r="E2603" s="98">
        <v>308344.23</v>
      </c>
      <c r="F2603" s="98" t="s">
        <v>76</v>
      </c>
    </row>
    <row r="2604" spans="1:6" x14ac:dyDescent="0.2">
      <c r="A2604" s="106">
        <v>43344</v>
      </c>
      <c r="B2604" s="100">
        <v>43282</v>
      </c>
      <c r="C2604" s="98" t="s">
        <v>33</v>
      </c>
      <c r="D2604" s="98">
        <v>-1182.3</v>
      </c>
      <c r="E2604" s="98">
        <v>13906.38</v>
      </c>
      <c r="F2604" s="98" t="s">
        <v>76</v>
      </c>
    </row>
    <row r="2605" spans="1:6" x14ac:dyDescent="0.2">
      <c r="A2605" s="106">
        <v>43344</v>
      </c>
      <c r="B2605" s="100">
        <v>43221</v>
      </c>
      <c r="C2605" s="98" t="s">
        <v>185</v>
      </c>
      <c r="D2605" s="98">
        <v>28388.05</v>
      </c>
      <c r="E2605" s="98">
        <v>639658.27</v>
      </c>
      <c r="F2605" s="98" t="s">
        <v>76</v>
      </c>
    </row>
    <row r="2606" spans="1:6" x14ac:dyDescent="0.2">
      <c r="A2606" s="106">
        <v>43344</v>
      </c>
      <c r="B2606" s="100">
        <v>43221</v>
      </c>
      <c r="C2606" s="98" t="s">
        <v>186</v>
      </c>
      <c r="D2606" s="98">
        <v>1280.24</v>
      </c>
      <c r="E2606" s="98">
        <v>28848.55</v>
      </c>
      <c r="F2606" s="98" t="s">
        <v>76</v>
      </c>
    </row>
    <row r="2607" spans="1:6" x14ac:dyDescent="0.2">
      <c r="A2607" s="106">
        <v>43344</v>
      </c>
      <c r="B2607" s="100">
        <v>43221</v>
      </c>
      <c r="C2607" s="98" t="s">
        <v>168</v>
      </c>
      <c r="D2607" s="98">
        <v>0</v>
      </c>
      <c r="E2607" s="98">
        <v>639658.27</v>
      </c>
      <c r="F2607" s="98" t="s">
        <v>76</v>
      </c>
    </row>
    <row r="2608" spans="1:6" x14ac:dyDescent="0.2">
      <c r="A2608" s="106">
        <v>43344</v>
      </c>
      <c r="B2608" s="100">
        <v>43221</v>
      </c>
      <c r="C2608" s="98" t="s">
        <v>186</v>
      </c>
      <c r="D2608" s="98">
        <v>1736.38</v>
      </c>
      <c r="E2608" s="98">
        <v>39128.839999999997</v>
      </c>
      <c r="F2608" s="98" t="s">
        <v>76</v>
      </c>
    </row>
    <row r="2609" spans="1:6" x14ac:dyDescent="0.2">
      <c r="A2609" s="106">
        <v>43344</v>
      </c>
      <c r="B2609" s="100">
        <v>43221</v>
      </c>
      <c r="C2609" s="98" t="s">
        <v>168</v>
      </c>
      <c r="D2609" s="98">
        <v>0</v>
      </c>
      <c r="E2609" s="98">
        <v>867604.06</v>
      </c>
      <c r="F2609" s="98" t="s">
        <v>76</v>
      </c>
    </row>
    <row r="2610" spans="1:6" x14ac:dyDescent="0.2">
      <c r="A2610" s="106">
        <v>43344</v>
      </c>
      <c r="B2610" s="100">
        <v>43221</v>
      </c>
      <c r="C2610" s="98" t="s">
        <v>185</v>
      </c>
      <c r="D2610" s="98">
        <v>38504.31</v>
      </c>
      <c r="E2610" s="98">
        <v>867604.06</v>
      </c>
      <c r="F2610" s="98" t="s">
        <v>76</v>
      </c>
    </row>
    <row r="2611" spans="1:6" x14ac:dyDescent="0.2">
      <c r="A2611" s="106">
        <v>43344</v>
      </c>
      <c r="B2611" s="100">
        <v>43313</v>
      </c>
      <c r="C2611" s="98" t="s">
        <v>34</v>
      </c>
      <c r="D2611" s="98">
        <v>-183.32</v>
      </c>
      <c r="E2611" s="98">
        <v>2353</v>
      </c>
      <c r="F2611" s="98" t="s">
        <v>93</v>
      </c>
    </row>
    <row r="2612" spans="1:6" x14ac:dyDescent="0.2">
      <c r="A2612" s="106">
        <v>43344</v>
      </c>
      <c r="B2612" s="100">
        <v>43313</v>
      </c>
      <c r="C2612" s="98" t="s">
        <v>33</v>
      </c>
      <c r="D2612" s="98">
        <v>-8.26</v>
      </c>
      <c r="E2612" s="98">
        <v>106.12</v>
      </c>
      <c r="F2612" s="98" t="s">
        <v>93</v>
      </c>
    </row>
    <row r="2613" spans="1:6" x14ac:dyDescent="0.2">
      <c r="A2613" s="106">
        <v>43313</v>
      </c>
      <c r="B2613" s="100">
        <v>43221</v>
      </c>
      <c r="C2613" s="98" t="s">
        <v>185</v>
      </c>
      <c r="D2613" s="98">
        <v>124.31</v>
      </c>
      <c r="E2613" s="98">
        <v>2801</v>
      </c>
      <c r="F2613" s="98" t="s">
        <v>94</v>
      </c>
    </row>
    <row r="2614" spans="1:6" x14ac:dyDescent="0.2">
      <c r="A2614" s="106">
        <v>43313</v>
      </c>
      <c r="B2614" s="100">
        <v>43221</v>
      </c>
      <c r="C2614" s="98" t="s">
        <v>186</v>
      </c>
      <c r="D2614" s="98">
        <v>5.61</v>
      </c>
      <c r="E2614" s="98">
        <v>126.33</v>
      </c>
      <c r="F2614" s="98" t="s">
        <v>94</v>
      </c>
    </row>
    <row r="2615" spans="1:6" x14ac:dyDescent="0.2">
      <c r="A2615" s="106">
        <v>43313</v>
      </c>
      <c r="B2615" s="100">
        <v>43282</v>
      </c>
      <c r="C2615" s="98" t="s">
        <v>34</v>
      </c>
      <c r="D2615" s="98">
        <v>-37.83</v>
      </c>
      <c r="E2615" s="98">
        <v>445</v>
      </c>
      <c r="F2615" s="98" t="s">
        <v>92</v>
      </c>
    </row>
    <row r="2616" spans="1:6" x14ac:dyDescent="0.2">
      <c r="A2616" s="106">
        <v>43313</v>
      </c>
      <c r="B2616" s="100">
        <v>43282</v>
      </c>
      <c r="C2616" s="98" t="s">
        <v>33</v>
      </c>
      <c r="D2616" s="98">
        <v>-1.7</v>
      </c>
      <c r="E2616" s="98">
        <v>20.07</v>
      </c>
      <c r="F2616" s="98" t="s">
        <v>92</v>
      </c>
    </row>
    <row r="2617" spans="1:6" x14ac:dyDescent="0.2">
      <c r="A2617" s="106">
        <v>43313</v>
      </c>
      <c r="B2617" s="100">
        <v>43221</v>
      </c>
      <c r="C2617" s="98" t="s">
        <v>185</v>
      </c>
      <c r="D2617" s="98">
        <v>19.75</v>
      </c>
      <c r="E2617" s="98">
        <v>445</v>
      </c>
      <c r="F2617" s="98" t="s">
        <v>92</v>
      </c>
    </row>
    <row r="2618" spans="1:6" x14ac:dyDescent="0.2">
      <c r="A2618" s="106">
        <v>43313</v>
      </c>
      <c r="B2618" s="100">
        <v>43221</v>
      </c>
      <c r="C2618" s="98" t="s">
        <v>186</v>
      </c>
      <c r="D2618" s="98">
        <v>0.89</v>
      </c>
      <c r="E2618" s="98">
        <v>20.07</v>
      </c>
      <c r="F2618" s="98" t="s">
        <v>92</v>
      </c>
    </row>
    <row r="2619" spans="1:6" x14ac:dyDescent="0.2">
      <c r="A2619" s="106">
        <v>43313</v>
      </c>
      <c r="B2619" s="100">
        <v>43221</v>
      </c>
      <c r="C2619" s="98" t="s">
        <v>168</v>
      </c>
      <c r="D2619" s="98">
        <v>0</v>
      </c>
      <c r="E2619" s="98">
        <v>445</v>
      </c>
      <c r="F2619" s="98" t="s">
        <v>92</v>
      </c>
    </row>
    <row r="2620" spans="1:6" x14ac:dyDescent="0.2">
      <c r="A2620" s="106">
        <v>43313</v>
      </c>
      <c r="B2620" s="100">
        <v>43221</v>
      </c>
      <c r="C2620" s="98" t="s">
        <v>168</v>
      </c>
      <c r="D2620" s="98">
        <v>0</v>
      </c>
      <c r="E2620" s="98">
        <v>13</v>
      </c>
      <c r="F2620" s="98" t="s">
        <v>93</v>
      </c>
    </row>
    <row r="2621" spans="1:6" x14ac:dyDescent="0.2">
      <c r="A2621" s="106">
        <v>43313</v>
      </c>
      <c r="B2621" s="100">
        <v>43221</v>
      </c>
      <c r="C2621" s="98" t="s">
        <v>185</v>
      </c>
      <c r="D2621" s="98">
        <v>0.57999999999999996</v>
      </c>
      <c r="E2621" s="98">
        <v>13</v>
      </c>
      <c r="F2621" s="98" t="s">
        <v>93</v>
      </c>
    </row>
    <row r="2622" spans="1:6" x14ac:dyDescent="0.2">
      <c r="A2622" s="106">
        <v>43313</v>
      </c>
      <c r="B2622" s="100">
        <v>43221</v>
      </c>
      <c r="C2622" s="98" t="s">
        <v>186</v>
      </c>
      <c r="D2622" s="98">
        <v>0.03</v>
      </c>
      <c r="E2622" s="98">
        <v>0.59</v>
      </c>
      <c r="F2622" s="98" t="s">
        <v>93</v>
      </c>
    </row>
    <row r="2623" spans="1:6" x14ac:dyDescent="0.2">
      <c r="A2623" s="106">
        <v>43313</v>
      </c>
      <c r="B2623" s="100">
        <v>43282</v>
      </c>
      <c r="C2623" s="98" t="s">
        <v>34</v>
      </c>
      <c r="D2623" s="98">
        <v>-864.78</v>
      </c>
      <c r="E2623" s="98">
        <v>10171.58</v>
      </c>
      <c r="F2623" s="98" t="s">
        <v>77</v>
      </c>
    </row>
    <row r="2624" spans="1:6" x14ac:dyDescent="0.2">
      <c r="A2624" s="106">
        <v>43313</v>
      </c>
      <c r="B2624" s="100">
        <v>43282</v>
      </c>
      <c r="C2624" s="98" t="s">
        <v>33</v>
      </c>
      <c r="D2624" s="98">
        <v>-39</v>
      </c>
      <c r="E2624" s="98">
        <v>458.74</v>
      </c>
      <c r="F2624" s="98" t="s">
        <v>77</v>
      </c>
    </row>
    <row r="2625" spans="1:6" x14ac:dyDescent="0.2">
      <c r="A2625" s="106">
        <v>43313</v>
      </c>
      <c r="B2625" s="100">
        <v>43221</v>
      </c>
      <c r="C2625" s="98" t="s">
        <v>168</v>
      </c>
      <c r="D2625" s="98">
        <v>0</v>
      </c>
      <c r="E2625" s="98">
        <v>10171.58</v>
      </c>
      <c r="F2625" s="98" t="s">
        <v>77</v>
      </c>
    </row>
    <row r="2626" spans="1:6" x14ac:dyDescent="0.2">
      <c r="A2626" s="106">
        <v>43313</v>
      </c>
      <c r="B2626" s="100">
        <v>43221</v>
      </c>
      <c r="C2626" s="98" t="s">
        <v>185</v>
      </c>
      <c r="D2626" s="98">
        <v>451.41</v>
      </c>
      <c r="E2626" s="98">
        <v>10171.58</v>
      </c>
      <c r="F2626" s="98" t="s">
        <v>77</v>
      </c>
    </row>
    <row r="2627" spans="1:6" x14ac:dyDescent="0.2">
      <c r="A2627" s="106">
        <v>43313</v>
      </c>
      <c r="B2627" s="100">
        <v>43221</v>
      </c>
      <c r="C2627" s="98" t="s">
        <v>186</v>
      </c>
      <c r="D2627" s="98">
        <v>20.36</v>
      </c>
      <c r="E2627" s="98">
        <v>458.74</v>
      </c>
      <c r="F2627" s="98" t="s">
        <v>77</v>
      </c>
    </row>
    <row r="2628" spans="1:6" x14ac:dyDescent="0.2">
      <c r="A2628" s="106">
        <v>43313</v>
      </c>
      <c r="B2628" s="100">
        <v>43252</v>
      </c>
      <c r="C2628" s="98" t="s">
        <v>34</v>
      </c>
      <c r="D2628" s="98">
        <v>-9.33</v>
      </c>
      <c r="E2628" s="98">
        <v>70</v>
      </c>
      <c r="F2628" s="98" t="s">
        <v>76</v>
      </c>
    </row>
    <row r="2629" spans="1:6" x14ac:dyDescent="0.2">
      <c r="A2629" s="106">
        <v>43313</v>
      </c>
      <c r="B2629" s="100">
        <v>43252</v>
      </c>
      <c r="C2629" s="98" t="s">
        <v>33</v>
      </c>
      <c r="D2629" s="98">
        <v>-0.42</v>
      </c>
      <c r="E2629" s="98">
        <v>3.16</v>
      </c>
      <c r="F2629" s="98" t="s">
        <v>76</v>
      </c>
    </row>
    <row r="2630" spans="1:6" x14ac:dyDescent="0.2">
      <c r="A2630" s="106">
        <v>43313</v>
      </c>
      <c r="B2630" s="100">
        <v>43313</v>
      </c>
      <c r="C2630" s="98" t="s">
        <v>34</v>
      </c>
      <c r="D2630" s="98">
        <v>-0.02</v>
      </c>
      <c r="E2630" s="98">
        <v>0.28999999999999998</v>
      </c>
      <c r="F2630" s="98" t="s">
        <v>77</v>
      </c>
    </row>
    <row r="2631" spans="1:6" x14ac:dyDescent="0.2">
      <c r="A2631" s="106">
        <v>43313</v>
      </c>
      <c r="B2631" s="100">
        <v>43313</v>
      </c>
      <c r="C2631" s="98" t="s">
        <v>33</v>
      </c>
      <c r="D2631" s="98">
        <v>0</v>
      </c>
      <c r="E2631" s="98">
        <v>0.01</v>
      </c>
      <c r="F2631" s="98" t="s">
        <v>77</v>
      </c>
    </row>
    <row r="2632" spans="1:6" x14ac:dyDescent="0.2">
      <c r="A2632" s="106">
        <v>43313</v>
      </c>
      <c r="B2632" s="100">
        <v>43282</v>
      </c>
      <c r="C2632" s="98" t="s">
        <v>34</v>
      </c>
      <c r="D2632" s="98">
        <v>-3230.21</v>
      </c>
      <c r="E2632" s="98">
        <v>37993.629999999997</v>
      </c>
      <c r="F2632" s="98" t="s">
        <v>77</v>
      </c>
    </row>
    <row r="2633" spans="1:6" x14ac:dyDescent="0.2">
      <c r="A2633" s="106">
        <v>43313</v>
      </c>
      <c r="B2633" s="100">
        <v>43282</v>
      </c>
      <c r="C2633" s="98" t="s">
        <v>33</v>
      </c>
      <c r="D2633" s="98">
        <v>-145.68</v>
      </c>
      <c r="E2633" s="98">
        <v>1713.52</v>
      </c>
      <c r="F2633" s="98" t="s">
        <v>77</v>
      </c>
    </row>
    <row r="2634" spans="1:6" x14ac:dyDescent="0.2">
      <c r="A2634" s="106">
        <v>43405</v>
      </c>
      <c r="B2634" s="100">
        <v>43374</v>
      </c>
      <c r="C2634" s="98" t="s">
        <v>34</v>
      </c>
      <c r="D2634" s="98">
        <v>-1085.22</v>
      </c>
      <c r="E2634" s="98">
        <v>12164.78</v>
      </c>
      <c r="F2634" s="98" t="s">
        <v>98</v>
      </c>
    </row>
    <row r="2635" spans="1:6" x14ac:dyDescent="0.2">
      <c r="A2635" s="106">
        <v>43313</v>
      </c>
      <c r="B2635" s="100">
        <v>43221</v>
      </c>
      <c r="C2635" s="98" t="s">
        <v>185</v>
      </c>
      <c r="D2635" s="98">
        <v>30.58</v>
      </c>
      <c r="E2635" s="98">
        <v>688.99</v>
      </c>
      <c r="F2635" s="98" t="s">
        <v>73</v>
      </c>
    </row>
    <row r="2636" spans="1:6" x14ac:dyDescent="0.2">
      <c r="A2636" s="106">
        <v>43313</v>
      </c>
      <c r="B2636" s="100">
        <v>43221</v>
      </c>
      <c r="C2636" s="98" t="s">
        <v>186</v>
      </c>
      <c r="D2636" s="98">
        <v>1.38</v>
      </c>
      <c r="E2636" s="98">
        <v>31.07</v>
      </c>
      <c r="F2636" s="98" t="s">
        <v>73</v>
      </c>
    </row>
    <row r="2637" spans="1:6" x14ac:dyDescent="0.2">
      <c r="A2637" s="106">
        <v>43313</v>
      </c>
      <c r="B2637" s="100">
        <v>43282</v>
      </c>
      <c r="C2637" s="98" t="s">
        <v>34</v>
      </c>
      <c r="D2637" s="98">
        <v>-25241.759999999998</v>
      </c>
      <c r="E2637" s="98">
        <v>296891.96000000002</v>
      </c>
      <c r="F2637" s="98" t="s">
        <v>75</v>
      </c>
    </row>
    <row r="2638" spans="1:6" x14ac:dyDescent="0.2">
      <c r="A2638" s="106">
        <v>43313</v>
      </c>
      <c r="B2638" s="100">
        <v>43282</v>
      </c>
      <c r="C2638" s="98" t="s">
        <v>33</v>
      </c>
      <c r="D2638" s="98">
        <v>-1138.33</v>
      </c>
      <c r="E2638" s="98">
        <v>13389.85</v>
      </c>
      <c r="F2638" s="98" t="s">
        <v>75</v>
      </c>
    </row>
    <row r="2639" spans="1:6" x14ac:dyDescent="0.2">
      <c r="A2639" s="106">
        <v>43313</v>
      </c>
      <c r="B2639" s="100">
        <v>43221</v>
      </c>
      <c r="C2639" s="98" t="s">
        <v>168</v>
      </c>
      <c r="D2639" s="98">
        <v>0</v>
      </c>
      <c r="E2639" s="98">
        <v>296894.69</v>
      </c>
      <c r="F2639" s="98" t="s">
        <v>75</v>
      </c>
    </row>
    <row r="2640" spans="1:6" x14ac:dyDescent="0.2">
      <c r="A2640" s="106">
        <v>43313</v>
      </c>
      <c r="B2640" s="100">
        <v>43221</v>
      </c>
      <c r="C2640" s="98" t="s">
        <v>185</v>
      </c>
      <c r="D2640" s="98">
        <v>13176.1</v>
      </c>
      <c r="E2640" s="98">
        <v>296894.69</v>
      </c>
      <c r="F2640" s="98" t="s">
        <v>75</v>
      </c>
    </row>
    <row r="2641" spans="1:6" x14ac:dyDescent="0.2">
      <c r="A2641" s="106">
        <v>43313</v>
      </c>
      <c r="B2641" s="100">
        <v>43221</v>
      </c>
      <c r="C2641" s="98" t="s">
        <v>186</v>
      </c>
      <c r="D2641" s="98">
        <v>594.16</v>
      </c>
      <c r="E2641" s="98">
        <v>13389.97</v>
      </c>
      <c r="F2641" s="98" t="s">
        <v>75</v>
      </c>
    </row>
    <row r="2642" spans="1:6" x14ac:dyDescent="0.2">
      <c r="A2642" s="106">
        <v>43313</v>
      </c>
      <c r="B2642" s="100">
        <v>43252</v>
      </c>
      <c r="C2642" s="98" t="s">
        <v>34</v>
      </c>
      <c r="D2642" s="98">
        <v>-90.54</v>
      </c>
      <c r="E2642" s="98">
        <v>679</v>
      </c>
      <c r="F2642" s="98" t="s">
        <v>72</v>
      </c>
    </row>
    <row r="2643" spans="1:6" x14ac:dyDescent="0.2">
      <c r="A2643" s="106">
        <v>43313</v>
      </c>
      <c r="B2643" s="100">
        <v>43252</v>
      </c>
      <c r="C2643" s="98" t="s">
        <v>33</v>
      </c>
      <c r="D2643" s="98">
        <v>-4.08</v>
      </c>
      <c r="E2643" s="98">
        <v>30.63</v>
      </c>
      <c r="F2643" s="98" t="s">
        <v>72</v>
      </c>
    </row>
    <row r="2644" spans="1:6" x14ac:dyDescent="0.2">
      <c r="A2644" s="106">
        <v>43313</v>
      </c>
      <c r="B2644" s="100">
        <v>43313</v>
      </c>
      <c r="C2644" s="98" t="s">
        <v>34</v>
      </c>
      <c r="D2644" s="98">
        <v>-23.06</v>
      </c>
      <c r="E2644" s="98">
        <v>296.02999999999997</v>
      </c>
      <c r="F2644" s="98" t="s">
        <v>76</v>
      </c>
    </row>
    <row r="2645" spans="1:6" x14ac:dyDescent="0.2">
      <c r="A2645" s="106">
        <v>43313</v>
      </c>
      <c r="B2645" s="100">
        <v>43313</v>
      </c>
      <c r="C2645" s="98" t="s">
        <v>33</v>
      </c>
      <c r="D2645" s="98">
        <v>-1.04</v>
      </c>
      <c r="E2645" s="98">
        <v>13.35</v>
      </c>
      <c r="F2645" s="98" t="s">
        <v>76</v>
      </c>
    </row>
    <row r="2646" spans="1:6" x14ac:dyDescent="0.2">
      <c r="A2646" s="106">
        <v>43313</v>
      </c>
      <c r="B2646" s="100">
        <v>43313</v>
      </c>
      <c r="C2646" s="98" t="s">
        <v>34</v>
      </c>
      <c r="D2646" s="98">
        <v>-67.34</v>
      </c>
      <c r="E2646" s="98">
        <v>866.83</v>
      </c>
      <c r="F2646" s="98" t="s">
        <v>72</v>
      </c>
    </row>
    <row r="2647" spans="1:6" x14ac:dyDescent="0.2">
      <c r="A2647" s="106">
        <v>43313</v>
      </c>
      <c r="B2647" s="100">
        <v>43313</v>
      </c>
      <c r="C2647" s="98" t="s">
        <v>33</v>
      </c>
      <c r="D2647" s="98">
        <v>-3.04</v>
      </c>
      <c r="E2647" s="98">
        <v>39</v>
      </c>
      <c r="F2647" s="98" t="s">
        <v>72</v>
      </c>
    </row>
    <row r="2648" spans="1:6" x14ac:dyDescent="0.2">
      <c r="A2648" s="106">
        <v>43313</v>
      </c>
      <c r="B2648" s="100">
        <v>43313</v>
      </c>
      <c r="C2648" s="98" t="s">
        <v>34</v>
      </c>
      <c r="D2648" s="98">
        <v>-151.35</v>
      </c>
      <c r="E2648" s="98">
        <v>1945.02</v>
      </c>
      <c r="F2648" s="98" t="s">
        <v>74</v>
      </c>
    </row>
    <row r="2649" spans="1:6" x14ac:dyDescent="0.2">
      <c r="A2649" s="106">
        <v>43313</v>
      </c>
      <c r="B2649" s="100">
        <v>43313</v>
      </c>
      <c r="C2649" s="98" t="s">
        <v>33</v>
      </c>
      <c r="D2649" s="98">
        <v>-6.8</v>
      </c>
      <c r="E2649" s="98">
        <v>87.57</v>
      </c>
      <c r="F2649" s="98" t="s">
        <v>74</v>
      </c>
    </row>
    <row r="2650" spans="1:6" x14ac:dyDescent="0.2">
      <c r="A2650" s="106">
        <v>43313</v>
      </c>
      <c r="B2650" s="100">
        <v>43282</v>
      </c>
      <c r="C2650" s="98" t="s">
        <v>34</v>
      </c>
      <c r="D2650" s="98">
        <v>-42147.57</v>
      </c>
      <c r="E2650" s="98">
        <v>495736.81</v>
      </c>
      <c r="F2650" s="98" t="s">
        <v>73</v>
      </c>
    </row>
    <row r="2651" spans="1:6" x14ac:dyDescent="0.2">
      <c r="A2651" s="106">
        <v>43313</v>
      </c>
      <c r="B2651" s="100">
        <v>43282</v>
      </c>
      <c r="C2651" s="98" t="s">
        <v>33</v>
      </c>
      <c r="D2651" s="98">
        <v>-1900.8</v>
      </c>
      <c r="E2651" s="98">
        <v>22357.75</v>
      </c>
      <c r="F2651" s="98" t="s">
        <v>73</v>
      </c>
    </row>
    <row r="2652" spans="1:6" x14ac:dyDescent="0.2">
      <c r="A2652" s="106">
        <v>43313</v>
      </c>
      <c r="B2652" s="100">
        <v>43221</v>
      </c>
      <c r="C2652" s="98" t="s">
        <v>168</v>
      </c>
      <c r="D2652" s="98">
        <v>0</v>
      </c>
      <c r="E2652" s="98">
        <v>495764.58</v>
      </c>
      <c r="F2652" s="98" t="s">
        <v>73</v>
      </c>
    </row>
    <row r="2653" spans="1:6" x14ac:dyDescent="0.2">
      <c r="A2653" s="106">
        <v>43313</v>
      </c>
      <c r="B2653" s="100">
        <v>43313</v>
      </c>
      <c r="C2653" s="98" t="s">
        <v>34</v>
      </c>
      <c r="D2653" s="98">
        <v>-0.43</v>
      </c>
      <c r="E2653" s="98">
        <v>5.77</v>
      </c>
      <c r="F2653" s="98" t="s">
        <v>73</v>
      </c>
    </row>
    <row r="2654" spans="1:6" x14ac:dyDescent="0.2">
      <c r="A2654" s="106">
        <v>43344</v>
      </c>
      <c r="B2654" s="100">
        <v>43313</v>
      </c>
      <c r="C2654" s="98" t="s">
        <v>34</v>
      </c>
      <c r="D2654" s="98">
        <v>-10.130000000000001</v>
      </c>
      <c r="E2654" s="98">
        <v>130</v>
      </c>
      <c r="F2654" s="98" t="s">
        <v>92</v>
      </c>
    </row>
    <row r="2655" spans="1:6" x14ac:dyDescent="0.2">
      <c r="A2655" s="106">
        <v>43344</v>
      </c>
      <c r="B2655" s="100">
        <v>43313</v>
      </c>
      <c r="C2655" s="98" t="s">
        <v>33</v>
      </c>
      <c r="D2655" s="98">
        <v>-0.46</v>
      </c>
      <c r="E2655" s="98">
        <v>5.86</v>
      </c>
      <c r="F2655" s="98" t="s">
        <v>92</v>
      </c>
    </row>
    <row r="2656" spans="1:6" x14ac:dyDescent="0.2">
      <c r="A2656" s="106">
        <v>43344</v>
      </c>
      <c r="B2656" s="100">
        <v>43282</v>
      </c>
      <c r="C2656" s="98" t="s">
        <v>34</v>
      </c>
      <c r="D2656" s="98">
        <v>-31.8</v>
      </c>
      <c r="E2656" s="98">
        <v>374</v>
      </c>
      <c r="F2656" s="98" t="s">
        <v>92</v>
      </c>
    </row>
    <row r="2657" spans="1:6" x14ac:dyDescent="0.2">
      <c r="A2657" s="106">
        <v>43344</v>
      </c>
      <c r="B2657" s="100">
        <v>43282</v>
      </c>
      <c r="C2657" s="98" t="s">
        <v>33</v>
      </c>
      <c r="D2657" s="98">
        <v>-1.43</v>
      </c>
      <c r="E2657" s="98">
        <v>16.87</v>
      </c>
      <c r="F2657" s="98" t="s">
        <v>92</v>
      </c>
    </row>
    <row r="2658" spans="1:6" x14ac:dyDescent="0.2">
      <c r="A2658" s="106">
        <v>43344</v>
      </c>
      <c r="B2658" s="100">
        <v>43221</v>
      </c>
      <c r="C2658" s="98" t="s">
        <v>185</v>
      </c>
      <c r="D2658" s="98">
        <v>22.37</v>
      </c>
      <c r="E2658" s="98">
        <v>504</v>
      </c>
      <c r="F2658" s="98" t="s">
        <v>92</v>
      </c>
    </row>
    <row r="2659" spans="1:6" x14ac:dyDescent="0.2">
      <c r="A2659" s="106">
        <v>43344</v>
      </c>
      <c r="B2659" s="100">
        <v>43221</v>
      </c>
      <c r="C2659" s="98" t="s">
        <v>186</v>
      </c>
      <c r="D2659" s="98">
        <v>1.01</v>
      </c>
      <c r="E2659" s="98">
        <v>22.73</v>
      </c>
      <c r="F2659" s="98" t="s">
        <v>92</v>
      </c>
    </row>
    <row r="2660" spans="1:6" x14ac:dyDescent="0.2">
      <c r="A2660" s="106">
        <v>43344</v>
      </c>
      <c r="B2660" s="100">
        <v>43221</v>
      </c>
      <c r="C2660" s="98" t="s">
        <v>168</v>
      </c>
      <c r="D2660" s="98">
        <v>0</v>
      </c>
      <c r="E2660" s="98">
        <v>504</v>
      </c>
      <c r="F2660" s="98" t="s">
        <v>92</v>
      </c>
    </row>
    <row r="2661" spans="1:6" x14ac:dyDescent="0.2">
      <c r="A2661" s="106">
        <v>43344</v>
      </c>
      <c r="B2661" s="100">
        <v>43313</v>
      </c>
      <c r="C2661" s="98" t="s">
        <v>34</v>
      </c>
      <c r="D2661" s="98">
        <v>-34613.440000000002</v>
      </c>
      <c r="E2661" s="98">
        <v>444331.79</v>
      </c>
      <c r="F2661" s="98" t="s">
        <v>76</v>
      </c>
    </row>
    <row r="2662" spans="1:6" x14ac:dyDescent="0.2">
      <c r="A2662" s="106">
        <v>43344</v>
      </c>
      <c r="B2662" s="100">
        <v>43313</v>
      </c>
      <c r="C2662" s="98" t="s">
        <v>33</v>
      </c>
      <c r="D2662" s="98">
        <v>-1561.2</v>
      </c>
      <c r="E2662" s="98">
        <v>20039.439999999999</v>
      </c>
      <c r="F2662" s="98" t="s">
        <v>76</v>
      </c>
    </row>
    <row r="2663" spans="1:6" x14ac:dyDescent="0.2">
      <c r="A2663" s="106">
        <v>43344</v>
      </c>
      <c r="B2663" s="100">
        <v>43282</v>
      </c>
      <c r="C2663" s="98" t="s">
        <v>34</v>
      </c>
      <c r="D2663" s="98">
        <v>-179.09</v>
      </c>
      <c r="E2663" s="98">
        <v>2106.39</v>
      </c>
      <c r="F2663" s="98" t="s">
        <v>76</v>
      </c>
    </row>
    <row r="2664" spans="1:6" x14ac:dyDescent="0.2">
      <c r="A2664" s="106">
        <v>43344</v>
      </c>
      <c r="B2664" s="100">
        <v>43282</v>
      </c>
      <c r="C2664" s="98" t="s">
        <v>33</v>
      </c>
      <c r="D2664" s="98">
        <v>-8.08</v>
      </c>
      <c r="E2664" s="98">
        <v>95</v>
      </c>
      <c r="F2664" s="98" t="s">
        <v>76</v>
      </c>
    </row>
    <row r="2665" spans="1:6" x14ac:dyDescent="0.2">
      <c r="A2665" s="106">
        <v>43344</v>
      </c>
      <c r="B2665" s="100">
        <v>43221</v>
      </c>
      <c r="C2665" s="98" t="s">
        <v>185</v>
      </c>
      <c r="D2665" s="98">
        <v>32249.43</v>
      </c>
      <c r="E2665" s="98">
        <v>726664.45</v>
      </c>
      <c r="F2665" s="98" t="s">
        <v>76</v>
      </c>
    </row>
    <row r="2666" spans="1:6" x14ac:dyDescent="0.2">
      <c r="A2666" s="106">
        <v>43344</v>
      </c>
      <c r="B2666" s="100">
        <v>43221</v>
      </c>
      <c r="C2666" s="98" t="s">
        <v>186</v>
      </c>
      <c r="D2666" s="98">
        <v>1454.36</v>
      </c>
      <c r="E2666" s="98">
        <v>32772.559999999998</v>
      </c>
      <c r="F2666" s="98" t="s">
        <v>76</v>
      </c>
    </row>
    <row r="2667" spans="1:6" x14ac:dyDescent="0.2">
      <c r="A2667" s="106">
        <v>43344</v>
      </c>
      <c r="B2667" s="100">
        <v>43221</v>
      </c>
      <c r="C2667" s="98" t="s">
        <v>168</v>
      </c>
      <c r="D2667" s="98">
        <v>0</v>
      </c>
      <c r="E2667" s="98">
        <v>726664.45</v>
      </c>
      <c r="F2667" s="98" t="s">
        <v>76</v>
      </c>
    </row>
    <row r="2668" spans="1:6" x14ac:dyDescent="0.2">
      <c r="A2668" s="106">
        <v>43344</v>
      </c>
      <c r="B2668" s="100">
        <v>43313</v>
      </c>
      <c r="C2668" s="98" t="s">
        <v>34</v>
      </c>
      <c r="D2668" s="98">
        <v>-30266.06</v>
      </c>
      <c r="E2668" s="98">
        <v>388524.79</v>
      </c>
      <c r="F2668" s="98" t="s">
        <v>76</v>
      </c>
    </row>
    <row r="2669" spans="1:6" x14ac:dyDescent="0.2">
      <c r="A2669" s="106">
        <v>43344</v>
      </c>
      <c r="B2669" s="100">
        <v>43313</v>
      </c>
      <c r="C2669" s="98" t="s">
        <v>33</v>
      </c>
      <c r="D2669" s="98">
        <v>-1365.03</v>
      </c>
      <c r="E2669" s="98">
        <v>17522.64</v>
      </c>
      <c r="F2669" s="98" t="s">
        <v>76</v>
      </c>
    </row>
    <row r="2670" spans="1:6" x14ac:dyDescent="0.2">
      <c r="A2670" s="106">
        <v>43344</v>
      </c>
      <c r="B2670" s="100">
        <v>43282</v>
      </c>
      <c r="C2670" s="98" t="s">
        <v>34</v>
      </c>
      <c r="D2670" s="98">
        <v>-160.43</v>
      </c>
      <c r="E2670" s="98">
        <v>1886.9</v>
      </c>
      <c r="F2670" s="98" t="s">
        <v>76</v>
      </c>
    </row>
    <row r="2671" spans="1:6" x14ac:dyDescent="0.2">
      <c r="A2671" s="106">
        <v>43344</v>
      </c>
      <c r="B2671" s="100">
        <v>43282</v>
      </c>
      <c r="C2671" s="98" t="s">
        <v>33</v>
      </c>
      <c r="D2671" s="98">
        <v>-7.24</v>
      </c>
      <c r="E2671" s="98">
        <v>85.1</v>
      </c>
      <c r="F2671" s="98" t="s">
        <v>76</v>
      </c>
    </row>
    <row r="2672" spans="1:6" x14ac:dyDescent="0.2">
      <c r="A2672" s="106">
        <v>43344</v>
      </c>
      <c r="B2672" s="100">
        <v>43282</v>
      </c>
      <c r="C2672" s="98" t="s">
        <v>33</v>
      </c>
      <c r="D2672" s="98">
        <v>-17.149999999999999</v>
      </c>
      <c r="E2672" s="98">
        <v>201.69</v>
      </c>
      <c r="F2672" s="98" t="s">
        <v>94</v>
      </c>
    </row>
    <row r="2673" spans="1:6" x14ac:dyDescent="0.2">
      <c r="A2673" s="106">
        <v>43344</v>
      </c>
      <c r="B2673" s="100">
        <v>43221</v>
      </c>
      <c r="C2673" s="98" t="s">
        <v>185</v>
      </c>
      <c r="D2673" s="98">
        <v>559.32000000000005</v>
      </c>
      <c r="E2673" s="98">
        <v>12603</v>
      </c>
      <c r="F2673" s="98" t="s">
        <v>94</v>
      </c>
    </row>
    <row r="2674" spans="1:6" x14ac:dyDescent="0.2">
      <c r="A2674" s="106">
        <v>43344</v>
      </c>
      <c r="B2674" s="100">
        <v>43221</v>
      </c>
      <c r="C2674" s="98" t="s">
        <v>186</v>
      </c>
      <c r="D2674" s="98">
        <v>25.23</v>
      </c>
      <c r="E2674" s="98">
        <v>568.4</v>
      </c>
      <c r="F2674" s="98" t="s">
        <v>94</v>
      </c>
    </row>
    <row r="2675" spans="1:6" x14ac:dyDescent="0.2">
      <c r="A2675" s="106">
        <v>43344</v>
      </c>
      <c r="B2675" s="100">
        <v>43252</v>
      </c>
      <c r="C2675" s="98" t="s">
        <v>34</v>
      </c>
      <c r="D2675" s="98">
        <v>-42.8</v>
      </c>
      <c r="E2675" s="98">
        <v>321</v>
      </c>
      <c r="F2675" s="98" t="s">
        <v>76</v>
      </c>
    </row>
    <row r="2676" spans="1:6" x14ac:dyDescent="0.2">
      <c r="A2676" s="106">
        <v>43344</v>
      </c>
      <c r="B2676" s="100">
        <v>43252</v>
      </c>
      <c r="C2676" s="98" t="s">
        <v>33</v>
      </c>
      <c r="D2676" s="98">
        <v>-1.93</v>
      </c>
      <c r="E2676" s="98">
        <v>14.48</v>
      </c>
      <c r="F2676" s="98" t="s">
        <v>76</v>
      </c>
    </row>
    <row r="2677" spans="1:6" x14ac:dyDescent="0.2">
      <c r="A2677" s="106">
        <v>43344</v>
      </c>
      <c r="B2677" s="100">
        <v>43221</v>
      </c>
      <c r="C2677" s="98" t="s">
        <v>168</v>
      </c>
      <c r="D2677" s="98">
        <v>0</v>
      </c>
      <c r="E2677" s="98">
        <v>2296</v>
      </c>
      <c r="F2677" s="98" t="s">
        <v>93</v>
      </c>
    </row>
    <row r="2678" spans="1:6" x14ac:dyDescent="0.2">
      <c r="A2678" s="106">
        <v>43344</v>
      </c>
      <c r="B2678" s="100">
        <v>43221</v>
      </c>
      <c r="C2678" s="98" t="s">
        <v>185</v>
      </c>
      <c r="D2678" s="98">
        <v>101.9</v>
      </c>
      <c r="E2678" s="98">
        <v>2296</v>
      </c>
      <c r="F2678" s="98" t="s">
        <v>93</v>
      </c>
    </row>
    <row r="2679" spans="1:6" x14ac:dyDescent="0.2">
      <c r="A2679" s="106">
        <v>43344</v>
      </c>
      <c r="B2679" s="100">
        <v>43221</v>
      </c>
      <c r="C2679" s="98" t="s">
        <v>186</v>
      </c>
      <c r="D2679" s="98">
        <v>4.5999999999999996</v>
      </c>
      <c r="E2679" s="98">
        <v>103.54</v>
      </c>
      <c r="F2679" s="98" t="s">
        <v>93</v>
      </c>
    </row>
    <row r="2680" spans="1:6" x14ac:dyDescent="0.2">
      <c r="A2680" s="106">
        <v>43344</v>
      </c>
      <c r="B2680" s="100">
        <v>43313</v>
      </c>
      <c r="C2680" s="98" t="s">
        <v>34</v>
      </c>
      <c r="D2680" s="98">
        <v>-46.66</v>
      </c>
      <c r="E2680" s="98">
        <v>599</v>
      </c>
      <c r="F2680" s="98" t="s">
        <v>76</v>
      </c>
    </row>
    <row r="2681" spans="1:6" x14ac:dyDescent="0.2">
      <c r="A2681" s="106">
        <v>43344</v>
      </c>
      <c r="B2681" s="100">
        <v>43313</v>
      </c>
      <c r="C2681" s="98" t="s">
        <v>33</v>
      </c>
      <c r="D2681" s="98">
        <v>-2.1</v>
      </c>
      <c r="E2681" s="98">
        <v>27.01</v>
      </c>
      <c r="F2681" s="98" t="s">
        <v>76</v>
      </c>
    </row>
    <row r="2682" spans="1:6" x14ac:dyDescent="0.2">
      <c r="A2682" s="106">
        <v>43344</v>
      </c>
      <c r="B2682" s="100">
        <v>43282</v>
      </c>
      <c r="C2682" s="98" t="s">
        <v>34</v>
      </c>
      <c r="D2682" s="98">
        <v>-27.97</v>
      </c>
      <c r="E2682" s="98">
        <v>329</v>
      </c>
      <c r="F2682" s="98" t="s">
        <v>76</v>
      </c>
    </row>
    <row r="2683" spans="1:6" x14ac:dyDescent="0.2">
      <c r="A2683" s="106">
        <v>43344</v>
      </c>
      <c r="B2683" s="100">
        <v>43282</v>
      </c>
      <c r="C2683" s="98" t="s">
        <v>33</v>
      </c>
      <c r="D2683" s="98">
        <v>-1.26</v>
      </c>
      <c r="E2683" s="98">
        <v>14.84</v>
      </c>
      <c r="F2683" s="98" t="s">
        <v>76</v>
      </c>
    </row>
    <row r="2684" spans="1:6" x14ac:dyDescent="0.2">
      <c r="A2684" s="106">
        <v>43344</v>
      </c>
      <c r="B2684" s="100">
        <v>43221</v>
      </c>
      <c r="C2684" s="98" t="s">
        <v>185</v>
      </c>
      <c r="D2684" s="98">
        <v>41.18</v>
      </c>
      <c r="E2684" s="98">
        <v>928</v>
      </c>
      <c r="F2684" s="98" t="s">
        <v>76</v>
      </c>
    </row>
    <row r="2685" spans="1:6" x14ac:dyDescent="0.2">
      <c r="A2685" s="106">
        <v>43344</v>
      </c>
      <c r="B2685" s="100">
        <v>43221</v>
      </c>
      <c r="C2685" s="98" t="s">
        <v>186</v>
      </c>
      <c r="D2685" s="98">
        <v>1.86</v>
      </c>
      <c r="E2685" s="98">
        <v>41.85</v>
      </c>
      <c r="F2685" s="98" t="s">
        <v>76</v>
      </c>
    </row>
    <row r="2686" spans="1:6" x14ac:dyDescent="0.2">
      <c r="A2686" s="106">
        <v>43344</v>
      </c>
      <c r="B2686" s="100">
        <v>43221</v>
      </c>
      <c r="C2686" s="98" t="s">
        <v>168</v>
      </c>
      <c r="D2686" s="98">
        <v>0</v>
      </c>
      <c r="E2686" s="98">
        <v>928</v>
      </c>
      <c r="F2686" s="98" t="s">
        <v>76</v>
      </c>
    </row>
    <row r="2687" spans="1:6" x14ac:dyDescent="0.2">
      <c r="A2687" s="106">
        <v>43344</v>
      </c>
      <c r="B2687" s="100">
        <v>43313</v>
      </c>
      <c r="C2687" s="98" t="s">
        <v>34</v>
      </c>
      <c r="D2687" s="98">
        <v>-633.4</v>
      </c>
      <c r="E2687" s="98">
        <v>8131</v>
      </c>
      <c r="F2687" s="98" t="s">
        <v>94</v>
      </c>
    </row>
    <row r="2688" spans="1:6" x14ac:dyDescent="0.2">
      <c r="A2688" s="106">
        <v>43344</v>
      </c>
      <c r="B2688" s="100">
        <v>43313</v>
      </c>
      <c r="C2688" s="98" t="s">
        <v>33</v>
      </c>
      <c r="D2688" s="98">
        <v>-28.57</v>
      </c>
      <c r="E2688" s="98">
        <v>366.71</v>
      </c>
      <c r="F2688" s="98" t="s">
        <v>94</v>
      </c>
    </row>
    <row r="2689" spans="1:6" x14ac:dyDescent="0.2">
      <c r="A2689" s="106">
        <v>43344</v>
      </c>
      <c r="B2689" s="100">
        <v>43282</v>
      </c>
      <c r="C2689" s="98" t="s">
        <v>34</v>
      </c>
      <c r="D2689" s="98">
        <v>-380.21</v>
      </c>
      <c r="E2689" s="98">
        <v>4472</v>
      </c>
      <c r="F2689" s="98" t="s">
        <v>94</v>
      </c>
    </row>
    <row r="2690" spans="1:6" x14ac:dyDescent="0.2">
      <c r="A2690" s="106">
        <v>43344</v>
      </c>
      <c r="B2690" s="100">
        <v>43313</v>
      </c>
      <c r="C2690" s="98" t="s">
        <v>34</v>
      </c>
      <c r="D2690" s="98">
        <v>-115.44</v>
      </c>
      <c r="E2690" s="98">
        <v>1482</v>
      </c>
      <c r="F2690" s="98" t="s">
        <v>93</v>
      </c>
    </row>
    <row r="2691" spans="1:6" x14ac:dyDescent="0.2">
      <c r="A2691" s="106">
        <v>43344</v>
      </c>
      <c r="B2691" s="100">
        <v>43313</v>
      </c>
      <c r="C2691" s="98" t="s">
        <v>33</v>
      </c>
      <c r="D2691" s="98">
        <v>-5.21</v>
      </c>
      <c r="E2691" s="98">
        <v>66.83</v>
      </c>
      <c r="F2691" s="98" t="s">
        <v>93</v>
      </c>
    </row>
    <row r="2692" spans="1:6" x14ac:dyDescent="0.2">
      <c r="A2692" s="106">
        <v>43344</v>
      </c>
      <c r="B2692" s="100">
        <v>43282</v>
      </c>
      <c r="C2692" s="98" t="s">
        <v>34</v>
      </c>
      <c r="D2692" s="98">
        <v>-69.22</v>
      </c>
      <c r="E2692" s="98">
        <v>814</v>
      </c>
      <c r="F2692" s="98" t="s">
        <v>93</v>
      </c>
    </row>
    <row r="2693" spans="1:6" x14ac:dyDescent="0.2">
      <c r="A2693" s="106">
        <v>43344</v>
      </c>
      <c r="B2693" s="100">
        <v>43282</v>
      </c>
      <c r="C2693" s="98" t="s">
        <v>33</v>
      </c>
      <c r="D2693" s="98">
        <v>-3.12</v>
      </c>
      <c r="E2693" s="98">
        <v>36.71</v>
      </c>
      <c r="F2693" s="98" t="s">
        <v>93</v>
      </c>
    </row>
    <row r="2694" spans="1:6" x14ac:dyDescent="0.2">
      <c r="A2694" s="106">
        <v>43344</v>
      </c>
      <c r="B2694" s="100">
        <v>43313</v>
      </c>
      <c r="C2694" s="98" t="s">
        <v>34</v>
      </c>
      <c r="D2694" s="98">
        <v>-38625.43</v>
      </c>
      <c r="E2694" s="98">
        <v>495832.75</v>
      </c>
      <c r="F2694" s="98" t="s">
        <v>76</v>
      </c>
    </row>
    <row r="2695" spans="1:6" x14ac:dyDescent="0.2">
      <c r="A2695" s="106">
        <v>43344</v>
      </c>
      <c r="B2695" s="100">
        <v>43313</v>
      </c>
      <c r="C2695" s="98" t="s">
        <v>33</v>
      </c>
      <c r="D2695" s="98">
        <v>-1742.08</v>
      </c>
      <c r="E2695" s="98">
        <v>22362.080000000002</v>
      </c>
      <c r="F2695" s="98" t="s">
        <v>76</v>
      </c>
    </row>
    <row r="2696" spans="1:6" x14ac:dyDescent="0.2">
      <c r="A2696" s="106">
        <v>43344</v>
      </c>
      <c r="B2696" s="100">
        <v>43313</v>
      </c>
      <c r="C2696" s="98" t="s">
        <v>34</v>
      </c>
      <c r="D2696" s="98">
        <v>-5717.54</v>
      </c>
      <c r="E2696" s="98">
        <v>73395.899999999994</v>
      </c>
      <c r="F2696" s="98" t="s">
        <v>77</v>
      </c>
    </row>
    <row r="2697" spans="1:6" x14ac:dyDescent="0.2">
      <c r="A2697" s="106">
        <v>43344</v>
      </c>
      <c r="B2697" s="100">
        <v>43313</v>
      </c>
      <c r="C2697" s="98" t="s">
        <v>33</v>
      </c>
      <c r="D2697" s="98">
        <v>-257.83</v>
      </c>
      <c r="E2697" s="98">
        <v>3310.16</v>
      </c>
      <c r="F2697" s="98" t="s">
        <v>77</v>
      </c>
    </row>
    <row r="2698" spans="1:6" x14ac:dyDescent="0.2">
      <c r="A2698" s="106">
        <v>43344</v>
      </c>
      <c r="B2698" s="100">
        <v>43282</v>
      </c>
      <c r="C2698" s="98" t="s">
        <v>33</v>
      </c>
      <c r="D2698" s="98">
        <v>-154.06</v>
      </c>
      <c r="E2698" s="98">
        <v>1812.11</v>
      </c>
      <c r="F2698" s="98" t="s">
        <v>77</v>
      </c>
    </row>
    <row r="2699" spans="1:6" x14ac:dyDescent="0.2">
      <c r="A2699" s="106">
        <v>43344</v>
      </c>
      <c r="B2699" s="100">
        <v>43282</v>
      </c>
      <c r="C2699" s="98" t="s">
        <v>34</v>
      </c>
      <c r="D2699" s="98">
        <v>-3416.07</v>
      </c>
      <c r="E2699" s="98">
        <v>40180</v>
      </c>
      <c r="F2699" s="98" t="s">
        <v>77</v>
      </c>
    </row>
    <row r="2700" spans="1:6" x14ac:dyDescent="0.2">
      <c r="A2700" s="106">
        <v>43344</v>
      </c>
      <c r="B2700" s="100">
        <v>43221</v>
      </c>
      <c r="C2700" s="98" t="s">
        <v>168</v>
      </c>
      <c r="D2700" s="98">
        <v>0</v>
      </c>
      <c r="E2700" s="98">
        <v>113847.89</v>
      </c>
      <c r="F2700" s="98" t="s">
        <v>77</v>
      </c>
    </row>
    <row r="2701" spans="1:6" x14ac:dyDescent="0.2">
      <c r="A2701" s="106">
        <v>43344</v>
      </c>
      <c r="B2701" s="100">
        <v>43221</v>
      </c>
      <c r="C2701" s="98" t="s">
        <v>185</v>
      </c>
      <c r="D2701" s="98">
        <v>5052.5600000000004</v>
      </c>
      <c r="E2701" s="98">
        <v>113847.89</v>
      </c>
      <c r="F2701" s="98" t="s">
        <v>77</v>
      </c>
    </row>
    <row r="2702" spans="1:6" x14ac:dyDescent="0.2">
      <c r="A2702" s="106">
        <v>43344</v>
      </c>
      <c r="B2702" s="100">
        <v>43221</v>
      </c>
      <c r="C2702" s="98" t="s">
        <v>186</v>
      </c>
      <c r="D2702" s="98">
        <v>227.81</v>
      </c>
      <c r="E2702" s="98">
        <v>5134.5200000000004</v>
      </c>
      <c r="F2702" s="98" t="s">
        <v>77</v>
      </c>
    </row>
    <row r="2703" spans="1:6" x14ac:dyDescent="0.2">
      <c r="A2703" s="106">
        <v>43344</v>
      </c>
      <c r="B2703" s="100">
        <v>43282</v>
      </c>
      <c r="C2703" s="98" t="s">
        <v>34</v>
      </c>
      <c r="D2703" s="98">
        <v>-23131.91</v>
      </c>
      <c r="E2703" s="98">
        <v>272076</v>
      </c>
      <c r="F2703" s="98" t="s">
        <v>76</v>
      </c>
    </row>
    <row r="2704" spans="1:6" x14ac:dyDescent="0.2">
      <c r="A2704" s="106">
        <v>43344</v>
      </c>
      <c r="B2704" s="100">
        <v>43282</v>
      </c>
      <c r="C2704" s="98" t="s">
        <v>33</v>
      </c>
      <c r="D2704" s="98">
        <v>-1043.18</v>
      </c>
      <c r="E2704" s="98">
        <v>12270.65</v>
      </c>
      <c r="F2704" s="98" t="s">
        <v>76</v>
      </c>
    </row>
    <row r="2705" spans="1:6" x14ac:dyDescent="0.2">
      <c r="A2705" s="106">
        <v>43344</v>
      </c>
      <c r="B2705" s="100">
        <v>43221</v>
      </c>
      <c r="C2705" s="98" t="s">
        <v>185</v>
      </c>
      <c r="D2705" s="98">
        <v>34147.089999999997</v>
      </c>
      <c r="E2705" s="98">
        <v>769422.75</v>
      </c>
      <c r="F2705" s="98" t="s">
        <v>76</v>
      </c>
    </row>
    <row r="2706" spans="1:6" x14ac:dyDescent="0.2">
      <c r="A2706" s="106">
        <v>43344</v>
      </c>
      <c r="B2706" s="100">
        <v>43221</v>
      </c>
      <c r="C2706" s="98" t="s">
        <v>186</v>
      </c>
      <c r="D2706" s="98">
        <v>1540.02</v>
      </c>
      <c r="E2706" s="98">
        <v>34700.99</v>
      </c>
      <c r="F2706" s="98" t="s">
        <v>76</v>
      </c>
    </row>
    <row r="2707" spans="1:6" x14ac:dyDescent="0.2">
      <c r="A2707" s="106">
        <v>43344</v>
      </c>
      <c r="B2707" s="100">
        <v>43221</v>
      </c>
      <c r="C2707" s="98" t="s">
        <v>168</v>
      </c>
      <c r="D2707" s="98">
        <v>0</v>
      </c>
      <c r="E2707" s="98">
        <v>769422.75</v>
      </c>
      <c r="F2707" s="98" t="s">
        <v>76</v>
      </c>
    </row>
    <row r="2708" spans="1:6" x14ac:dyDescent="0.2">
      <c r="A2708" s="106">
        <v>43344</v>
      </c>
      <c r="B2708" s="100">
        <v>43313</v>
      </c>
      <c r="C2708" s="98" t="s">
        <v>36</v>
      </c>
      <c r="D2708" s="98">
        <v>-1.89</v>
      </c>
      <c r="E2708" s="98">
        <v>24.2</v>
      </c>
      <c r="F2708" s="98" t="s">
        <v>101</v>
      </c>
    </row>
    <row r="2709" spans="1:6" x14ac:dyDescent="0.2">
      <c r="A2709" s="106">
        <v>43344</v>
      </c>
      <c r="B2709" s="100">
        <v>43313</v>
      </c>
      <c r="C2709" s="98" t="s">
        <v>35</v>
      </c>
      <c r="D2709" s="98">
        <v>-0.08</v>
      </c>
      <c r="E2709" s="98">
        <v>1.0900000000000001</v>
      </c>
      <c r="F2709" s="98" t="s">
        <v>101</v>
      </c>
    </row>
    <row r="2710" spans="1:6" x14ac:dyDescent="0.2">
      <c r="A2710" s="106">
        <v>43344</v>
      </c>
      <c r="B2710" s="100">
        <v>43282</v>
      </c>
      <c r="C2710" s="98" t="s">
        <v>36</v>
      </c>
      <c r="D2710" s="98">
        <v>-1.1100000000000001</v>
      </c>
      <c r="E2710" s="98">
        <v>13</v>
      </c>
      <c r="F2710" s="98" t="s">
        <v>101</v>
      </c>
    </row>
    <row r="2711" spans="1:6" x14ac:dyDescent="0.2">
      <c r="A2711" s="106">
        <v>43344</v>
      </c>
      <c r="B2711" s="100">
        <v>43282</v>
      </c>
      <c r="C2711" s="98" t="s">
        <v>35</v>
      </c>
      <c r="D2711" s="98">
        <v>-0.05</v>
      </c>
      <c r="E2711" s="98">
        <v>0.59</v>
      </c>
      <c r="F2711" s="98" t="s">
        <v>101</v>
      </c>
    </row>
    <row r="2712" spans="1:6" x14ac:dyDescent="0.2">
      <c r="A2712" s="106">
        <v>43344</v>
      </c>
      <c r="B2712" s="100">
        <v>43252</v>
      </c>
      <c r="C2712" s="98" t="s">
        <v>34</v>
      </c>
      <c r="D2712" s="98">
        <v>-69.349999999999994</v>
      </c>
      <c r="E2712" s="98">
        <v>520</v>
      </c>
      <c r="F2712" s="98" t="s">
        <v>76</v>
      </c>
    </row>
    <row r="2713" spans="1:6" x14ac:dyDescent="0.2">
      <c r="A2713" s="106">
        <v>43344</v>
      </c>
      <c r="B2713" s="100">
        <v>43252</v>
      </c>
      <c r="C2713" s="98" t="s">
        <v>33</v>
      </c>
      <c r="D2713" s="98">
        <v>-3.12</v>
      </c>
      <c r="E2713" s="98">
        <v>23.46</v>
      </c>
      <c r="F2713" s="98" t="s">
        <v>76</v>
      </c>
    </row>
    <row r="2714" spans="1:6" x14ac:dyDescent="0.2">
      <c r="A2714" s="106">
        <v>43344</v>
      </c>
      <c r="B2714" s="100">
        <v>43313</v>
      </c>
      <c r="C2714" s="98" t="s">
        <v>36</v>
      </c>
      <c r="D2714" s="98">
        <v>-0.81</v>
      </c>
      <c r="E2714" s="98">
        <v>10.46</v>
      </c>
      <c r="F2714" s="98" t="s">
        <v>101</v>
      </c>
    </row>
    <row r="2715" spans="1:6" x14ac:dyDescent="0.2">
      <c r="A2715" s="106">
        <v>43344</v>
      </c>
      <c r="B2715" s="100">
        <v>43313</v>
      </c>
      <c r="C2715" s="98" t="s">
        <v>35</v>
      </c>
      <c r="D2715" s="98">
        <v>-0.04</v>
      </c>
      <c r="E2715" s="98">
        <v>0.47</v>
      </c>
      <c r="F2715" s="98" t="s">
        <v>101</v>
      </c>
    </row>
    <row r="2716" spans="1:6" x14ac:dyDescent="0.2">
      <c r="A2716" s="106">
        <v>43344</v>
      </c>
      <c r="B2716" s="100">
        <v>43313</v>
      </c>
      <c r="C2716" s="98" t="s">
        <v>34</v>
      </c>
      <c r="D2716" s="98">
        <v>-4.4400000000000004</v>
      </c>
      <c r="E2716" s="98">
        <v>57</v>
      </c>
      <c r="F2716" s="98" t="s">
        <v>93</v>
      </c>
    </row>
    <row r="2717" spans="1:6" x14ac:dyDescent="0.2">
      <c r="A2717" s="106">
        <v>43344</v>
      </c>
      <c r="B2717" s="100">
        <v>43313</v>
      </c>
      <c r="C2717" s="98" t="s">
        <v>33</v>
      </c>
      <c r="D2717" s="98">
        <v>-0.2</v>
      </c>
      <c r="E2717" s="98">
        <v>2.57</v>
      </c>
      <c r="F2717" s="98" t="s">
        <v>93</v>
      </c>
    </row>
    <row r="2718" spans="1:6" x14ac:dyDescent="0.2">
      <c r="A2718" s="106">
        <v>43344</v>
      </c>
      <c r="B2718" s="100">
        <v>43282</v>
      </c>
      <c r="C2718" s="98" t="s">
        <v>34</v>
      </c>
      <c r="D2718" s="98">
        <v>-4.51</v>
      </c>
      <c r="E2718" s="98">
        <v>53</v>
      </c>
      <c r="F2718" s="98" t="s">
        <v>93</v>
      </c>
    </row>
    <row r="2719" spans="1:6" x14ac:dyDescent="0.2">
      <c r="A2719" s="106">
        <v>43344</v>
      </c>
      <c r="B2719" s="100">
        <v>43282</v>
      </c>
      <c r="C2719" s="98" t="s">
        <v>33</v>
      </c>
      <c r="D2719" s="98">
        <v>-0.2</v>
      </c>
      <c r="E2719" s="98">
        <v>2.39</v>
      </c>
      <c r="F2719" s="98" t="s">
        <v>93</v>
      </c>
    </row>
    <row r="2720" spans="1:6" x14ac:dyDescent="0.2">
      <c r="A2720" s="106">
        <v>43344</v>
      </c>
      <c r="B2720" s="100">
        <v>43221</v>
      </c>
      <c r="C2720" s="98" t="s">
        <v>168</v>
      </c>
      <c r="D2720" s="98">
        <v>0</v>
      </c>
      <c r="E2720" s="98">
        <v>110</v>
      </c>
      <c r="F2720" s="98" t="s">
        <v>93</v>
      </c>
    </row>
    <row r="2721" spans="1:6" x14ac:dyDescent="0.2">
      <c r="A2721" s="106">
        <v>43344</v>
      </c>
      <c r="B2721" s="100">
        <v>43221</v>
      </c>
      <c r="C2721" s="98" t="s">
        <v>185</v>
      </c>
      <c r="D2721" s="98">
        <v>4.88</v>
      </c>
      <c r="E2721" s="98">
        <v>110</v>
      </c>
      <c r="F2721" s="98" t="s">
        <v>93</v>
      </c>
    </row>
    <row r="2722" spans="1:6" x14ac:dyDescent="0.2">
      <c r="A2722" s="106">
        <v>43344</v>
      </c>
      <c r="B2722" s="100">
        <v>43221</v>
      </c>
      <c r="C2722" s="98" t="s">
        <v>186</v>
      </c>
      <c r="D2722" s="98">
        <v>0.22</v>
      </c>
      <c r="E2722" s="98">
        <v>4.96</v>
      </c>
      <c r="F2722" s="98" t="s">
        <v>93</v>
      </c>
    </row>
    <row r="2723" spans="1:6" x14ac:dyDescent="0.2">
      <c r="A2723" s="106">
        <v>43344</v>
      </c>
      <c r="B2723" s="100">
        <v>43252</v>
      </c>
      <c r="C2723" s="98" t="s">
        <v>34</v>
      </c>
      <c r="D2723" s="98">
        <v>-24.67</v>
      </c>
      <c r="E2723" s="98">
        <v>185</v>
      </c>
      <c r="F2723" s="98" t="s">
        <v>76</v>
      </c>
    </row>
    <row r="2724" spans="1:6" x14ac:dyDescent="0.2">
      <c r="A2724" s="106">
        <v>43344</v>
      </c>
      <c r="B2724" s="100">
        <v>43252</v>
      </c>
      <c r="C2724" s="98" t="s">
        <v>33</v>
      </c>
      <c r="D2724" s="98">
        <v>-1.1100000000000001</v>
      </c>
      <c r="E2724" s="98">
        <v>8.34</v>
      </c>
      <c r="F2724" s="98" t="s">
        <v>76</v>
      </c>
    </row>
    <row r="2725" spans="1:6" x14ac:dyDescent="0.2">
      <c r="A2725" s="106">
        <v>43344</v>
      </c>
      <c r="B2725" s="100">
        <v>43282</v>
      </c>
      <c r="C2725" s="98" t="s">
        <v>36</v>
      </c>
      <c r="D2725" s="98">
        <v>-0.85</v>
      </c>
      <c r="E2725" s="98">
        <v>10</v>
      </c>
      <c r="F2725" s="98" t="s">
        <v>101</v>
      </c>
    </row>
    <row r="2726" spans="1:6" x14ac:dyDescent="0.2">
      <c r="A2726" s="106">
        <v>43344</v>
      </c>
      <c r="B2726" s="100">
        <v>43282</v>
      </c>
      <c r="C2726" s="98" t="s">
        <v>35</v>
      </c>
      <c r="D2726" s="98">
        <v>-0.04</v>
      </c>
      <c r="E2726" s="98">
        <v>0.45</v>
      </c>
      <c r="F2726" s="98" t="s">
        <v>101</v>
      </c>
    </row>
    <row r="2727" spans="1:6" x14ac:dyDescent="0.2">
      <c r="A2727" s="106">
        <v>43344</v>
      </c>
      <c r="B2727" s="100">
        <v>43313</v>
      </c>
      <c r="C2727" s="98" t="s">
        <v>36</v>
      </c>
      <c r="D2727" s="98">
        <v>-3.13</v>
      </c>
      <c r="E2727" s="98">
        <v>40.119999999999997</v>
      </c>
      <c r="F2727" s="98" t="s">
        <v>101</v>
      </c>
    </row>
    <row r="2728" spans="1:6" x14ac:dyDescent="0.2">
      <c r="A2728" s="106">
        <v>43344</v>
      </c>
      <c r="B2728" s="100">
        <v>43313</v>
      </c>
      <c r="C2728" s="98" t="s">
        <v>35</v>
      </c>
      <c r="D2728" s="98">
        <v>-0.14000000000000001</v>
      </c>
      <c r="E2728" s="98">
        <v>1.81</v>
      </c>
      <c r="F2728" s="98" t="s">
        <v>101</v>
      </c>
    </row>
    <row r="2729" spans="1:6" x14ac:dyDescent="0.2">
      <c r="A2729" s="106">
        <v>43344</v>
      </c>
      <c r="B2729" s="100">
        <v>43282</v>
      </c>
      <c r="C2729" s="98" t="s">
        <v>36</v>
      </c>
      <c r="D2729" s="98">
        <v>-3.23</v>
      </c>
      <c r="E2729" s="98">
        <v>38</v>
      </c>
      <c r="F2729" s="98" t="s">
        <v>101</v>
      </c>
    </row>
    <row r="2730" spans="1:6" x14ac:dyDescent="0.2">
      <c r="A2730" s="106">
        <v>43344</v>
      </c>
      <c r="B2730" s="100">
        <v>43282</v>
      </c>
      <c r="C2730" s="98" t="s">
        <v>35</v>
      </c>
      <c r="D2730" s="98">
        <v>-0.15</v>
      </c>
      <c r="E2730" s="98">
        <v>1.71</v>
      </c>
      <c r="F2730" s="98" t="s">
        <v>101</v>
      </c>
    </row>
    <row r="2731" spans="1:6" x14ac:dyDescent="0.2">
      <c r="A2731" s="106">
        <v>43313</v>
      </c>
      <c r="B2731" s="100">
        <v>43313</v>
      </c>
      <c r="C2731" s="98" t="s">
        <v>34</v>
      </c>
      <c r="D2731" s="98">
        <v>-0.02</v>
      </c>
      <c r="E2731" s="98">
        <v>0.28000000000000003</v>
      </c>
      <c r="F2731" s="98" t="s">
        <v>98</v>
      </c>
    </row>
    <row r="2732" spans="1:6" x14ac:dyDescent="0.2">
      <c r="A2732" s="106">
        <v>43313</v>
      </c>
      <c r="B2732" s="100">
        <v>43313</v>
      </c>
      <c r="C2732" s="98" t="s">
        <v>33</v>
      </c>
      <c r="D2732" s="98">
        <v>0</v>
      </c>
      <c r="E2732" s="98">
        <v>0.01</v>
      </c>
      <c r="F2732" s="98" t="s">
        <v>98</v>
      </c>
    </row>
    <row r="2733" spans="1:6" x14ac:dyDescent="0.2">
      <c r="A2733" s="106">
        <v>43313</v>
      </c>
      <c r="B2733" s="100">
        <v>43282</v>
      </c>
      <c r="C2733" s="98" t="s">
        <v>34</v>
      </c>
      <c r="D2733" s="98">
        <v>-1001.37</v>
      </c>
      <c r="E2733" s="98">
        <v>11778</v>
      </c>
      <c r="F2733" s="98" t="s">
        <v>98</v>
      </c>
    </row>
    <row r="2734" spans="1:6" x14ac:dyDescent="0.2">
      <c r="A2734" s="106">
        <v>43313</v>
      </c>
      <c r="B2734" s="100">
        <v>43282</v>
      </c>
      <c r="C2734" s="98" t="s">
        <v>33</v>
      </c>
      <c r="D2734" s="98">
        <v>-34.75</v>
      </c>
      <c r="E2734" s="98">
        <v>408.7</v>
      </c>
      <c r="F2734" s="98" t="s">
        <v>98</v>
      </c>
    </row>
    <row r="2735" spans="1:6" x14ac:dyDescent="0.2">
      <c r="A2735" s="106">
        <v>43313</v>
      </c>
      <c r="B2735" s="100">
        <v>43282</v>
      </c>
      <c r="C2735" s="98" t="s">
        <v>34</v>
      </c>
      <c r="D2735" s="98">
        <v>-61.21</v>
      </c>
      <c r="E2735" s="98">
        <v>720</v>
      </c>
      <c r="F2735" s="98" t="s">
        <v>100</v>
      </c>
    </row>
    <row r="2736" spans="1:6" x14ac:dyDescent="0.2">
      <c r="A2736" s="106">
        <v>43313</v>
      </c>
      <c r="B2736" s="100">
        <v>43282</v>
      </c>
      <c r="C2736" s="98" t="s">
        <v>33</v>
      </c>
      <c r="D2736" s="98">
        <v>-2.76</v>
      </c>
      <c r="E2736" s="98">
        <v>32.47</v>
      </c>
      <c r="F2736" s="98" t="s">
        <v>100</v>
      </c>
    </row>
    <row r="2737" spans="1:6" x14ac:dyDescent="0.2">
      <c r="A2737" s="106">
        <v>43313</v>
      </c>
      <c r="B2737" s="100">
        <v>43221</v>
      </c>
      <c r="C2737" s="98" t="s">
        <v>168</v>
      </c>
      <c r="D2737" s="98">
        <v>0</v>
      </c>
      <c r="E2737" s="98">
        <v>720</v>
      </c>
      <c r="F2737" s="98" t="s">
        <v>100</v>
      </c>
    </row>
    <row r="2738" spans="1:6" x14ac:dyDescent="0.2">
      <c r="A2738" s="106">
        <v>43344</v>
      </c>
      <c r="B2738" s="100">
        <v>43313</v>
      </c>
      <c r="C2738" s="98" t="s">
        <v>36</v>
      </c>
      <c r="D2738" s="98">
        <v>-21.47</v>
      </c>
      <c r="E2738" s="98">
        <v>275.56</v>
      </c>
      <c r="F2738" s="98" t="s">
        <v>101</v>
      </c>
    </row>
    <row r="2739" spans="1:6" x14ac:dyDescent="0.2">
      <c r="A2739" s="106">
        <v>43344</v>
      </c>
      <c r="B2739" s="100">
        <v>43282</v>
      </c>
      <c r="C2739" s="98" t="s">
        <v>34</v>
      </c>
      <c r="D2739" s="98">
        <v>-187.45</v>
      </c>
      <c r="E2739" s="98">
        <v>2205</v>
      </c>
      <c r="F2739" s="98" t="s">
        <v>93</v>
      </c>
    </row>
    <row r="2740" spans="1:6" x14ac:dyDescent="0.2">
      <c r="A2740" s="106">
        <v>43344</v>
      </c>
      <c r="B2740" s="100">
        <v>43282</v>
      </c>
      <c r="C2740" s="98" t="s">
        <v>33</v>
      </c>
      <c r="D2740" s="98">
        <v>-8.4499999999999993</v>
      </c>
      <c r="E2740" s="98">
        <v>99.43</v>
      </c>
      <c r="F2740" s="98" t="s">
        <v>93</v>
      </c>
    </row>
    <row r="2741" spans="1:6" x14ac:dyDescent="0.2">
      <c r="A2741" s="106">
        <v>43344</v>
      </c>
      <c r="B2741" s="100">
        <v>43221</v>
      </c>
      <c r="C2741" s="98" t="s">
        <v>168</v>
      </c>
      <c r="D2741" s="98">
        <v>0</v>
      </c>
      <c r="E2741" s="98">
        <v>4558</v>
      </c>
      <c r="F2741" s="98" t="s">
        <v>93</v>
      </c>
    </row>
    <row r="2742" spans="1:6" x14ac:dyDescent="0.2">
      <c r="A2742" s="106">
        <v>43344</v>
      </c>
      <c r="B2742" s="100">
        <v>43221</v>
      </c>
      <c r="C2742" s="98" t="s">
        <v>185</v>
      </c>
      <c r="D2742" s="98">
        <v>202.29</v>
      </c>
      <c r="E2742" s="98">
        <v>4558</v>
      </c>
      <c r="F2742" s="98" t="s">
        <v>93</v>
      </c>
    </row>
    <row r="2743" spans="1:6" x14ac:dyDescent="0.2">
      <c r="A2743" s="106">
        <v>43344</v>
      </c>
      <c r="B2743" s="100">
        <v>43221</v>
      </c>
      <c r="C2743" s="98" t="s">
        <v>186</v>
      </c>
      <c r="D2743" s="98">
        <v>9.1300000000000008</v>
      </c>
      <c r="E2743" s="98">
        <v>205.56</v>
      </c>
      <c r="F2743" s="98" t="s">
        <v>93</v>
      </c>
    </row>
    <row r="2744" spans="1:6" x14ac:dyDescent="0.2">
      <c r="A2744" s="106">
        <v>43344</v>
      </c>
      <c r="B2744" s="100">
        <v>43313</v>
      </c>
      <c r="C2744" s="98" t="s">
        <v>36</v>
      </c>
      <c r="D2744" s="98">
        <v>-6.26</v>
      </c>
      <c r="E2744" s="98">
        <v>80.239999999999995</v>
      </c>
      <c r="F2744" s="98" t="s">
        <v>101</v>
      </c>
    </row>
    <row r="2745" spans="1:6" x14ac:dyDescent="0.2">
      <c r="A2745" s="106">
        <v>43344</v>
      </c>
      <c r="B2745" s="100">
        <v>43313</v>
      </c>
      <c r="C2745" s="98" t="s">
        <v>35</v>
      </c>
      <c r="D2745" s="98">
        <v>-0.28000000000000003</v>
      </c>
      <c r="E2745" s="98">
        <v>3.62</v>
      </c>
      <c r="F2745" s="98" t="s">
        <v>101</v>
      </c>
    </row>
    <row r="2746" spans="1:6" x14ac:dyDescent="0.2">
      <c r="A2746" s="106">
        <v>43344</v>
      </c>
      <c r="B2746" s="100">
        <v>43282</v>
      </c>
      <c r="C2746" s="98" t="s">
        <v>36</v>
      </c>
      <c r="D2746" s="98">
        <v>-6.46</v>
      </c>
      <c r="E2746" s="98">
        <v>76</v>
      </c>
      <c r="F2746" s="98" t="s">
        <v>101</v>
      </c>
    </row>
    <row r="2747" spans="1:6" x14ac:dyDescent="0.2">
      <c r="A2747" s="106">
        <v>43344</v>
      </c>
      <c r="B2747" s="100">
        <v>43282</v>
      </c>
      <c r="C2747" s="98" t="s">
        <v>35</v>
      </c>
      <c r="D2747" s="98">
        <v>-0.3</v>
      </c>
      <c r="E2747" s="98">
        <v>3.42</v>
      </c>
      <c r="F2747" s="98" t="s">
        <v>101</v>
      </c>
    </row>
    <row r="2748" spans="1:6" x14ac:dyDescent="0.2">
      <c r="A2748" s="106">
        <v>43313</v>
      </c>
      <c r="B2748" s="100">
        <v>43221</v>
      </c>
      <c r="C2748" s="98" t="s">
        <v>168</v>
      </c>
      <c r="D2748" s="98">
        <v>0</v>
      </c>
      <c r="E2748" s="98">
        <v>37993.919999999998</v>
      </c>
      <c r="F2748" s="98" t="s">
        <v>77</v>
      </c>
    </row>
    <row r="2749" spans="1:6" x14ac:dyDescent="0.2">
      <c r="A2749" s="106">
        <v>43313</v>
      </c>
      <c r="B2749" s="100">
        <v>43221</v>
      </c>
      <c r="C2749" s="98" t="s">
        <v>185</v>
      </c>
      <c r="D2749" s="98">
        <v>1686.18</v>
      </c>
      <c r="E2749" s="98">
        <v>37993.919999999998</v>
      </c>
      <c r="F2749" s="98" t="s">
        <v>77</v>
      </c>
    </row>
    <row r="2750" spans="1:6" x14ac:dyDescent="0.2">
      <c r="A2750" s="106">
        <v>43313</v>
      </c>
      <c r="B2750" s="100">
        <v>43221</v>
      </c>
      <c r="C2750" s="98" t="s">
        <v>186</v>
      </c>
      <c r="D2750" s="98">
        <v>76.05</v>
      </c>
      <c r="E2750" s="98">
        <v>1713.53</v>
      </c>
      <c r="F2750" s="98" t="s">
        <v>77</v>
      </c>
    </row>
    <row r="2751" spans="1:6" x14ac:dyDescent="0.2">
      <c r="A2751" s="106">
        <v>43313</v>
      </c>
      <c r="B2751" s="100">
        <v>43313</v>
      </c>
      <c r="C2751" s="98" t="s">
        <v>34</v>
      </c>
      <c r="D2751" s="98">
        <v>0</v>
      </c>
      <c r="E2751" s="98">
        <v>0.02</v>
      </c>
      <c r="F2751" s="98" t="s">
        <v>76</v>
      </c>
    </row>
    <row r="2752" spans="1:6" x14ac:dyDescent="0.2">
      <c r="A2752" s="106">
        <v>43313</v>
      </c>
      <c r="B2752" s="100">
        <v>43282</v>
      </c>
      <c r="C2752" s="98" t="s">
        <v>34</v>
      </c>
      <c r="D2752" s="98">
        <v>-1.1100000000000001</v>
      </c>
      <c r="E2752" s="98">
        <v>13</v>
      </c>
      <c r="F2752" s="98" t="s">
        <v>93</v>
      </c>
    </row>
    <row r="2753" spans="1:6" x14ac:dyDescent="0.2">
      <c r="A2753" s="106">
        <v>43313</v>
      </c>
      <c r="B2753" s="100">
        <v>43282</v>
      </c>
      <c r="C2753" s="98" t="s">
        <v>33</v>
      </c>
      <c r="D2753" s="98">
        <v>-0.05</v>
      </c>
      <c r="E2753" s="98">
        <v>0.59</v>
      </c>
      <c r="F2753" s="98" t="s">
        <v>93</v>
      </c>
    </row>
    <row r="2754" spans="1:6" x14ac:dyDescent="0.2">
      <c r="A2754" s="106">
        <v>43313</v>
      </c>
      <c r="B2754" s="100">
        <v>43282</v>
      </c>
      <c r="C2754" s="98" t="s">
        <v>34</v>
      </c>
      <c r="D2754" s="98">
        <v>-238.14</v>
      </c>
      <c r="E2754" s="98">
        <v>2801</v>
      </c>
      <c r="F2754" s="98" t="s">
        <v>94</v>
      </c>
    </row>
    <row r="2755" spans="1:6" x14ac:dyDescent="0.2">
      <c r="A2755" s="106">
        <v>43313</v>
      </c>
      <c r="B2755" s="100">
        <v>43282</v>
      </c>
      <c r="C2755" s="98" t="s">
        <v>33</v>
      </c>
      <c r="D2755" s="98">
        <v>-10.74</v>
      </c>
      <c r="E2755" s="98">
        <v>126.33</v>
      </c>
      <c r="F2755" s="98" t="s">
        <v>94</v>
      </c>
    </row>
    <row r="2756" spans="1:6" x14ac:dyDescent="0.2">
      <c r="A2756" s="106">
        <v>43313</v>
      </c>
      <c r="B2756" s="100">
        <v>43313</v>
      </c>
      <c r="C2756" s="98" t="s">
        <v>33</v>
      </c>
      <c r="D2756" s="98">
        <v>0</v>
      </c>
      <c r="E2756" s="98">
        <v>0.25</v>
      </c>
      <c r="F2756" s="98" t="s">
        <v>73</v>
      </c>
    </row>
    <row r="2757" spans="1:6" x14ac:dyDescent="0.2">
      <c r="A2757" s="106">
        <v>43313</v>
      </c>
      <c r="B2757" s="100">
        <v>43313</v>
      </c>
      <c r="C2757" s="98" t="s">
        <v>34</v>
      </c>
      <c r="D2757" s="98">
        <v>-0.2</v>
      </c>
      <c r="E2757" s="98">
        <v>2.73</v>
      </c>
      <c r="F2757" s="98" t="s">
        <v>75</v>
      </c>
    </row>
    <row r="2758" spans="1:6" x14ac:dyDescent="0.2">
      <c r="A2758" s="106">
        <v>43313</v>
      </c>
      <c r="B2758" s="100">
        <v>43313</v>
      </c>
      <c r="C2758" s="98" t="s">
        <v>33</v>
      </c>
      <c r="D2758" s="98">
        <v>0</v>
      </c>
      <c r="E2758" s="98">
        <v>0.1</v>
      </c>
      <c r="F2758" s="98" t="s">
        <v>75</v>
      </c>
    </row>
    <row r="2759" spans="1:6" x14ac:dyDescent="0.2">
      <c r="A2759" s="106">
        <v>43313</v>
      </c>
      <c r="B2759" s="100">
        <v>43221</v>
      </c>
      <c r="C2759" s="98" t="s">
        <v>185</v>
      </c>
      <c r="D2759" s="98">
        <v>25301.72</v>
      </c>
      <c r="E2759" s="98">
        <v>570115.21</v>
      </c>
      <c r="F2759" s="98" t="s">
        <v>77</v>
      </c>
    </row>
    <row r="2760" spans="1:6" x14ac:dyDescent="0.2">
      <c r="A2760" s="106">
        <v>43313</v>
      </c>
      <c r="B2760" s="100">
        <v>43221</v>
      </c>
      <c r="C2760" s="98" t="s">
        <v>186</v>
      </c>
      <c r="D2760" s="98">
        <v>1141.06</v>
      </c>
      <c r="E2760" s="98">
        <v>25712.240000000002</v>
      </c>
      <c r="F2760" s="98" t="s">
        <v>77</v>
      </c>
    </row>
    <row r="2761" spans="1:6" x14ac:dyDescent="0.2">
      <c r="A2761" s="106">
        <v>43647</v>
      </c>
      <c r="B2761" s="100">
        <v>43435</v>
      </c>
      <c r="C2761" s="98" t="s">
        <v>34</v>
      </c>
      <c r="D2761" s="98">
        <v>-301.51</v>
      </c>
      <c r="E2761" s="98">
        <v>3278.01</v>
      </c>
      <c r="F2761" s="98" t="s">
        <v>77</v>
      </c>
    </row>
    <row r="2762" spans="1:6" x14ac:dyDescent="0.2">
      <c r="A2762" s="106">
        <v>43647</v>
      </c>
      <c r="B2762" s="100">
        <v>43435</v>
      </c>
      <c r="C2762" s="98" t="s">
        <v>33</v>
      </c>
      <c r="D2762" s="98">
        <v>-12.68</v>
      </c>
      <c r="E2762" s="98">
        <v>137.94999999999999</v>
      </c>
      <c r="F2762" s="98" t="s">
        <v>77</v>
      </c>
    </row>
    <row r="2763" spans="1:6" x14ac:dyDescent="0.2">
      <c r="A2763" s="106">
        <v>43647</v>
      </c>
      <c r="B2763" s="100">
        <v>43405</v>
      </c>
      <c r="C2763" s="98" t="s">
        <v>34</v>
      </c>
      <c r="D2763" s="98">
        <v>-227.82</v>
      </c>
      <c r="E2763" s="98">
        <v>1862</v>
      </c>
      <c r="F2763" s="98" t="s">
        <v>77</v>
      </c>
    </row>
    <row r="2764" spans="1:6" x14ac:dyDescent="0.2">
      <c r="A2764" s="106">
        <v>43647</v>
      </c>
      <c r="B2764" s="100">
        <v>43405</v>
      </c>
      <c r="C2764" s="98" t="s">
        <v>33</v>
      </c>
      <c r="D2764" s="98">
        <v>-10.27</v>
      </c>
      <c r="E2764" s="98">
        <v>83.98</v>
      </c>
      <c r="F2764" s="98" t="s">
        <v>77</v>
      </c>
    </row>
    <row r="2765" spans="1:6" x14ac:dyDescent="0.2">
      <c r="A2765" s="106">
        <v>43647</v>
      </c>
      <c r="B2765" s="100">
        <v>43221</v>
      </c>
      <c r="C2765" s="98" t="s">
        <v>185</v>
      </c>
      <c r="D2765" s="98">
        <v>228.11</v>
      </c>
      <c r="E2765" s="98">
        <v>5140.01</v>
      </c>
      <c r="F2765" s="98" t="s">
        <v>77</v>
      </c>
    </row>
    <row r="2766" spans="1:6" x14ac:dyDescent="0.2">
      <c r="A2766" s="106">
        <v>43647</v>
      </c>
      <c r="B2766" s="100">
        <v>43221</v>
      </c>
      <c r="C2766" s="98" t="s">
        <v>186</v>
      </c>
      <c r="D2766" s="98">
        <v>9.86</v>
      </c>
      <c r="E2766" s="98">
        <v>221.92</v>
      </c>
      <c r="F2766" s="98" t="s">
        <v>77</v>
      </c>
    </row>
    <row r="2767" spans="1:6" x14ac:dyDescent="0.2">
      <c r="A2767" s="106">
        <v>43313</v>
      </c>
      <c r="B2767" s="100">
        <v>43282</v>
      </c>
      <c r="C2767" s="98" t="s">
        <v>34</v>
      </c>
      <c r="D2767" s="98">
        <v>-41962.13</v>
      </c>
      <c r="E2767" s="98">
        <v>493557</v>
      </c>
      <c r="F2767" s="98" t="s">
        <v>76</v>
      </c>
    </row>
    <row r="2768" spans="1:6" x14ac:dyDescent="0.2">
      <c r="A2768" s="106">
        <v>43313</v>
      </c>
      <c r="B2768" s="100">
        <v>43282</v>
      </c>
      <c r="C2768" s="98" t="s">
        <v>33</v>
      </c>
      <c r="D2768" s="98">
        <v>-1892.58</v>
      </c>
      <c r="E2768" s="98">
        <v>22259.47</v>
      </c>
      <c r="F2768" s="98" t="s">
        <v>76</v>
      </c>
    </row>
    <row r="2769" spans="1:6" x14ac:dyDescent="0.2">
      <c r="A2769" s="106">
        <v>43313</v>
      </c>
      <c r="B2769" s="100">
        <v>43252</v>
      </c>
      <c r="C2769" s="98" t="s">
        <v>34</v>
      </c>
      <c r="D2769" s="98">
        <v>-32807.56</v>
      </c>
      <c r="E2769" s="98">
        <v>246008</v>
      </c>
      <c r="F2769" s="98" t="s">
        <v>76</v>
      </c>
    </row>
    <row r="2770" spans="1:6" x14ac:dyDescent="0.2">
      <c r="A2770" s="106">
        <v>43313</v>
      </c>
      <c r="B2770" s="100">
        <v>43252</v>
      </c>
      <c r="C2770" s="98" t="s">
        <v>33</v>
      </c>
      <c r="D2770" s="98">
        <v>-1479.67</v>
      </c>
      <c r="E2770" s="98">
        <v>11094.92</v>
      </c>
      <c r="F2770" s="98" t="s">
        <v>76</v>
      </c>
    </row>
    <row r="2771" spans="1:6" x14ac:dyDescent="0.2">
      <c r="A2771" s="106">
        <v>43313</v>
      </c>
      <c r="B2771" s="100">
        <v>43221</v>
      </c>
      <c r="C2771" s="98" t="s">
        <v>185</v>
      </c>
      <c r="D2771" s="98">
        <v>32835.050000000003</v>
      </c>
      <c r="E2771" s="98">
        <v>739863.01</v>
      </c>
      <c r="F2771" s="98" t="s">
        <v>76</v>
      </c>
    </row>
    <row r="2772" spans="1:6" x14ac:dyDescent="0.2">
      <c r="A2772" s="106">
        <v>43313</v>
      </c>
      <c r="B2772" s="100">
        <v>43221</v>
      </c>
      <c r="C2772" s="98" t="s">
        <v>186</v>
      </c>
      <c r="D2772" s="98">
        <v>1480.85</v>
      </c>
      <c r="E2772" s="98">
        <v>33367.949999999997</v>
      </c>
      <c r="F2772" s="98" t="s">
        <v>76</v>
      </c>
    </row>
    <row r="2773" spans="1:6" x14ac:dyDescent="0.2">
      <c r="A2773" s="106">
        <v>43313</v>
      </c>
      <c r="B2773" s="100">
        <v>43221</v>
      </c>
      <c r="C2773" s="98" t="s">
        <v>168</v>
      </c>
      <c r="D2773" s="98">
        <v>0</v>
      </c>
      <c r="E2773" s="98">
        <v>739863.01</v>
      </c>
      <c r="F2773" s="98" t="s">
        <v>76</v>
      </c>
    </row>
    <row r="2774" spans="1:6" x14ac:dyDescent="0.2">
      <c r="A2774" s="106">
        <v>43313</v>
      </c>
      <c r="B2774" s="100">
        <v>43221</v>
      </c>
      <c r="C2774" s="98" t="s">
        <v>185</v>
      </c>
      <c r="D2774" s="98">
        <v>5824.84</v>
      </c>
      <c r="E2774" s="98">
        <v>131249.65</v>
      </c>
      <c r="F2774" s="98" t="s">
        <v>77</v>
      </c>
    </row>
    <row r="2775" spans="1:6" x14ac:dyDescent="0.2">
      <c r="A2775" s="106">
        <v>43313</v>
      </c>
      <c r="B2775" s="100">
        <v>43221</v>
      </c>
      <c r="C2775" s="98" t="s">
        <v>186</v>
      </c>
      <c r="D2775" s="98">
        <v>262.69</v>
      </c>
      <c r="E2775" s="98">
        <v>5919.38</v>
      </c>
      <c r="F2775" s="98" t="s">
        <v>77</v>
      </c>
    </row>
    <row r="2776" spans="1:6" x14ac:dyDescent="0.2">
      <c r="A2776" s="106">
        <v>43313</v>
      </c>
      <c r="B2776" s="100">
        <v>43282</v>
      </c>
      <c r="C2776" s="98" t="s">
        <v>34</v>
      </c>
      <c r="D2776" s="98">
        <v>-39272.61</v>
      </c>
      <c r="E2776" s="98">
        <v>461922.05</v>
      </c>
      <c r="F2776" s="98" t="s">
        <v>76</v>
      </c>
    </row>
    <row r="2777" spans="1:6" x14ac:dyDescent="0.2">
      <c r="A2777" s="106">
        <v>43313</v>
      </c>
      <c r="B2777" s="100">
        <v>43282</v>
      </c>
      <c r="C2777" s="98" t="s">
        <v>33</v>
      </c>
      <c r="D2777" s="98">
        <v>-1771.22</v>
      </c>
      <c r="E2777" s="98">
        <v>20832.64</v>
      </c>
      <c r="F2777" s="98" t="s">
        <v>76</v>
      </c>
    </row>
    <row r="2778" spans="1:6" x14ac:dyDescent="0.2">
      <c r="A2778" s="106">
        <v>43313</v>
      </c>
      <c r="B2778" s="100">
        <v>43252</v>
      </c>
      <c r="C2778" s="98" t="s">
        <v>34</v>
      </c>
      <c r="D2778" s="98">
        <v>-321.44</v>
      </c>
      <c r="E2778" s="98">
        <v>2410.2399999999998</v>
      </c>
      <c r="F2778" s="98" t="s">
        <v>76</v>
      </c>
    </row>
    <row r="2779" spans="1:6" x14ac:dyDescent="0.2">
      <c r="A2779" s="106">
        <v>43313</v>
      </c>
      <c r="B2779" s="100">
        <v>43282</v>
      </c>
      <c r="C2779" s="98" t="s">
        <v>34</v>
      </c>
      <c r="D2779" s="98">
        <v>-67852.070000000007</v>
      </c>
      <c r="E2779" s="98">
        <v>798071.01</v>
      </c>
      <c r="F2779" s="98" t="s">
        <v>76</v>
      </c>
    </row>
    <row r="2780" spans="1:6" x14ac:dyDescent="0.2">
      <c r="A2780" s="106">
        <v>43313</v>
      </c>
      <c r="B2780" s="100">
        <v>43282</v>
      </c>
      <c r="C2780" s="98" t="s">
        <v>33</v>
      </c>
      <c r="D2780" s="98">
        <v>-3059.99</v>
      </c>
      <c r="E2780" s="98">
        <v>35993.06</v>
      </c>
      <c r="F2780" s="98" t="s">
        <v>76</v>
      </c>
    </row>
    <row r="2781" spans="1:6" x14ac:dyDescent="0.2">
      <c r="A2781" s="106">
        <v>43313</v>
      </c>
      <c r="B2781" s="100">
        <v>43252</v>
      </c>
      <c r="C2781" s="98" t="s">
        <v>34</v>
      </c>
      <c r="D2781" s="98">
        <v>-11883.13</v>
      </c>
      <c r="E2781" s="98">
        <v>89104</v>
      </c>
      <c r="F2781" s="98" t="s">
        <v>76</v>
      </c>
    </row>
    <row r="2782" spans="1:6" x14ac:dyDescent="0.2">
      <c r="A2782" s="106">
        <v>43313</v>
      </c>
      <c r="B2782" s="100">
        <v>43252</v>
      </c>
      <c r="C2782" s="98" t="s">
        <v>33</v>
      </c>
      <c r="D2782" s="98">
        <v>-535.69000000000005</v>
      </c>
      <c r="E2782" s="98">
        <v>4018.6</v>
      </c>
      <c r="F2782" s="98" t="s">
        <v>76</v>
      </c>
    </row>
    <row r="2783" spans="1:6" x14ac:dyDescent="0.2">
      <c r="A2783" s="106">
        <v>43313</v>
      </c>
      <c r="B2783" s="100">
        <v>43221</v>
      </c>
      <c r="C2783" s="98" t="s">
        <v>185</v>
      </c>
      <c r="D2783" s="98">
        <v>39471.660000000003</v>
      </c>
      <c r="E2783" s="98">
        <v>889402.93</v>
      </c>
      <c r="F2783" s="98" t="s">
        <v>76</v>
      </c>
    </row>
    <row r="2784" spans="1:6" x14ac:dyDescent="0.2">
      <c r="A2784" s="106">
        <v>43313</v>
      </c>
      <c r="B2784" s="100">
        <v>43221</v>
      </c>
      <c r="C2784" s="98" t="s">
        <v>186</v>
      </c>
      <c r="D2784" s="98">
        <v>1780.08</v>
      </c>
      <c r="E2784" s="98">
        <v>40112.07</v>
      </c>
      <c r="F2784" s="98" t="s">
        <v>76</v>
      </c>
    </row>
    <row r="2785" spans="1:6" x14ac:dyDescent="0.2">
      <c r="A2785" s="106">
        <v>43313</v>
      </c>
      <c r="B2785" s="100">
        <v>43221</v>
      </c>
      <c r="C2785" s="98" t="s">
        <v>168</v>
      </c>
      <c r="D2785" s="98">
        <v>0</v>
      </c>
      <c r="E2785" s="98">
        <v>889402.93</v>
      </c>
      <c r="F2785" s="98" t="s">
        <v>76</v>
      </c>
    </row>
    <row r="2786" spans="1:6" x14ac:dyDescent="0.2">
      <c r="A2786" s="106">
        <v>43313</v>
      </c>
      <c r="B2786" s="100">
        <v>43252</v>
      </c>
      <c r="C2786" s="98" t="s">
        <v>33</v>
      </c>
      <c r="D2786" s="98">
        <v>-14.49</v>
      </c>
      <c r="E2786" s="98">
        <v>108.7</v>
      </c>
      <c r="F2786" s="98" t="s">
        <v>76</v>
      </c>
    </row>
    <row r="2787" spans="1:6" x14ac:dyDescent="0.2">
      <c r="A2787" s="106">
        <v>43313</v>
      </c>
      <c r="B2787" s="100">
        <v>43221</v>
      </c>
      <c r="C2787" s="98" t="s">
        <v>185</v>
      </c>
      <c r="D2787" s="98">
        <v>33528.769999999997</v>
      </c>
      <c r="E2787" s="98">
        <v>755488.13</v>
      </c>
      <c r="F2787" s="98" t="s">
        <v>76</v>
      </c>
    </row>
    <row r="2788" spans="1:6" x14ac:dyDescent="0.2">
      <c r="A2788" s="106">
        <v>43313</v>
      </c>
      <c r="B2788" s="100">
        <v>43221</v>
      </c>
      <c r="C2788" s="98" t="s">
        <v>186</v>
      </c>
      <c r="D2788" s="98">
        <v>1512.11</v>
      </c>
      <c r="E2788" s="98">
        <v>34072.53</v>
      </c>
      <c r="F2788" s="98" t="s">
        <v>76</v>
      </c>
    </row>
    <row r="2789" spans="1:6" x14ac:dyDescent="0.2">
      <c r="A2789" s="106">
        <v>43313</v>
      </c>
      <c r="B2789" s="100">
        <v>43221</v>
      </c>
      <c r="C2789" s="98" t="s">
        <v>168</v>
      </c>
      <c r="D2789" s="98">
        <v>0</v>
      </c>
      <c r="E2789" s="98">
        <v>755488.13</v>
      </c>
      <c r="F2789" s="98" t="s">
        <v>76</v>
      </c>
    </row>
    <row r="2790" spans="1:6" x14ac:dyDescent="0.2">
      <c r="A2790" s="106">
        <v>43313</v>
      </c>
      <c r="B2790" s="100">
        <v>43282</v>
      </c>
      <c r="C2790" s="98" t="s">
        <v>34</v>
      </c>
      <c r="D2790" s="98">
        <v>-7177.8</v>
      </c>
      <c r="E2790" s="98">
        <v>84425.03</v>
      </c>
      <c r="F2790" s="98" t="s">
        <v>77</v>
      </c>
    </row>
    <row r="2791" spans="1:6" x14ac:dyDescent="0.2">
      <c r="A2791" s="106">
        <v>43313</v>
      </c>
      <c r="B2791" s="100">
        <v>43282</v>
      </c>
      <c r="C2791" s="98" t="s">
        <v>33</v>
      </c>
      <c r="D2791" s="98">
        <v>-323.70999999999998</v>
      </c>
      <c r="E2791" s="98">
        <v>3807.53</v>
      </c>
      <c r="F2791" s="98" t="s">
        <v>77</v>
      </c>
    </row>
    <row r="2792" spans="1:6" x14ac:dyDescent="0.2">
      <c r="A2792" s="106">
        <v>43313</v>
      </c>
      <c r="B2792" s="100">
        <v>43252</v>
      </c>
      <c r="C2792" s="98" t="s">
        <v>34</v>
      </c>
      <c r="D2792" s="98">
        <v>-2.67</v>
      </c>
      <c r="E2792" s="98">
        <v>20</v>
      </c>
      <c r="F2792" s="98" t="s">
        <v>77</v>
      </c>
    </row>
    <row r="2793" spans="1:6" x14ac:dyDescent="0.2">
      <c r="A2793" s="106">
        <v>43313</v>
      </c>
      <c r="B2793" s="100">
        <v>43252</v>
      </c>
      <c r="C2793" s="98" t="s">
        <v>33</v>
      </c>
      <c r="D2793" s="98">
        <v>-0.12</v>
      </c>
      <c r="E2793" s="98">
        <v>0.9</v>
      </c>
      <c r="F2793" s="98" t="s">
        <v>77</v>
      </c>
    </row>
    <row r="2794" spans="1:6" x14ac:dyDescent="0.2">
      <c r="A2794" s="106">
        <v>43313</v>
      </c>
      <c r="B2794" s="100">
        <v>43221</v>
      </c>
      <c r="C2794" s="98" t="s">
        <v>168</v>
      </c>
      <c r="D2794" s="98">
        <v>0</v>
      </c>
      <c r="E2794" s="98">
        <v>131249.65</v>
      </c>
      <c r="F2794" s="98" t="s">
        <v>77</v>
      </c>
    </row>
    <row r="2795" spans="1:6" x14ac:dyDescent="0.2">
      <c r="A2795" s="106">
        <v>43282</v>
      </c>
      <c r="B2795" s="100">
        <v>43221</v>
      </c>
      <c r="C2795" s="98" t="s">
        <v>168</v>
      </c>
      <c r="D2795" s="98">
        <v>0</v>
      </c>
      <c r="E2795" s="98">
        <v>129620.2</v>
      </c>
      <c r="F2795" s="98" t="s">
        <v>77</v>
      </c>
    </row>
    <row r="2796" spans="1:6" x14ac:dyDescent="0.2">
      <c r="A2796" s="106">
        <v>43282</v>
      </c>
      <c r="B2796" s="100">
        <v>43282</v>
      </c>
      <c r="C2796" s="98" t="s">
        <v>33</v>
      </c>
      <c r="D2796" s="98">
        <v>-837.09</v>
      </c>
      <c r="E2796" s="98">
        <v>9845.52</v>
      </c>
      <c r="F2796" s="98" t="s">
        <v>77</v>
      </c>
    </row>
    <row r="2797" spans="1:6" x14ac:dyDescent="0.2">
      <c r="A2797" s="106">
        <v>43282</v>
      </c>
      <c r="B2797" s="100">
        <v>43252</v>
      </c>
      <c r="C2797" s="98" t="s">
        <v>34</v>
      </c>
      <c r="D2797" s="98">
        <v>-43671.01</v>
      </c>
      <c r="E2797" s="98">
        <v>327467</v>
      </c>
      <c r="F2797" s="98" t="s">
        <v>77</v>
      </c>
    </row>
    <row r="2798" spans="1:6" x14ac:dyDescent="0.2">
      <c r="A2798" s="106">
        <v>43282</v>
      </c>
      <c r="B2798" s="100">
        <v>43252</v>
      </c>
      <c r="C2798" s="98" t="s">
        <v>33</v>
      </c>
      <c r="D2798" s="98">
        <v>-1969.59</v>
      </c>
      <c r="E2798" s="98">
        <v>14768.73</v>
      </c>
      <c r="F2798" s="98" t="s">
        <v>77</v>
      </c>
    </row>
    <row r="2799" spans="1:6" x14ac:dyDescent="0.2">
      <c r="A2799" s="106">
        <v>43282</v>
      </c>
      <c r="B2799" s="100">
        <v>43221</v>
      </c>
      <c r="C2799" s="98" t="s">
        <v>168</v>
      </c>
      <c r="D2799" s="98">
        <v>0</v>
      </c>
      <c r="E2799" s="98">
        <v>545772.02</v>
      </c>
      <c r="F2799" s="98" t="s">
        <v>77</v>
      </c>
    </row>
    <row r="2800" spans="1:6" x14ac:dyDescent="0.2">
      <c r="A2800" s="106">
        <v>43282</v>
      </c>
      <c r="B2800" s="100">
        <v>43221</v>
      </c>
      <c r="C2800" s="98" t="s">
        <v>185</v>
      </c>
      <c r="D2800" s="98">
        <v>24221.439999999999</v>
      </c>
      <c r="E2800" s="98">
        <v>545772.02</v>
      </c>
      <c r="F2800" s="98" t="s">
        <v>77</v>
      </c>
    </row>
    <row r="2801" spans="1:6" x14ac:dyDescent="0.2">
      <c r="A2801" s="106">
        <v>43282</v>
      </c>
      <c r="B2801" s="100">
        <v>43221</v>
      </c>
      <c r="C2801" s="98" t="s">
        <v>186</v>
      </c>
      <c r="D2801" s="98">
        <v>1092.3399999999999</v>
      </c>
      <c r="E2801" s="98">
        <v>24614.23</v>
      </c>
      <c r="F2801" s="98" t="s">
        <v>77</v>
      </c>
    </row>
    <row r="2802" spans="1:6" x14ac:dyDescent="0.2">
      <c r="A2802" s="106">
        <v>43282</v>
      </c>
      <c r="B2802" s="100">
        <v>43282</v>
      </c>
      <c r="C2802" s="98" t="s">
        <v>34</v>
      </c>
      <c r="D2802" s="98">
        <v>-23881.31</v>
      </c>
      <c r="E2802" s="98">
        <v>280889.68</v>
      </c>
      <c r="F2802" s="98" t="s">
        <v>76</v>
      </c>
    </row>
    <row r="2803" spans="1:6" x14ac:dyDescent="0.2">
      <c r="A2803" s="106">
        <v>43282</v>
      </c>
      <c r="B2803" s="100">
        <v>43282</v>
      </c>
      <c r="C2803" s="98" t="s">
        <v>33</v>
      </c>
      <c r="D2803" s="98">
        <v>-1076.97</v>
      </c>
      <c r="E2803" s="98">
        <v>12668.09</v>
      </c>
      <c r="F2803" s="98" t="s">
        <v>76</v>
      </c>
    </row>
    <row r="2804" spans="1:6" x14ac:dyDescent="0.2">
      <c r="A2804" s="106">
        <v>43282</v>
      </c>
      <c r="B2804" s="100">
        <v>43282</v>
      </c>
      <c r="C2804" s="98" t="s">
        <v>34</v>
      </c>
      <c r="D2804" s="98">
        <v>-28062.43</v>
      </c>
      <c r="E2804" s="98">
        <v>330069.74</v>
      </c>
      <c r="F2804" s="98" t="s">
        <v>76</v>
      </c>
    </row>
    <row r="2805" spans="1:6" x14ac:dyDescent="0.2">
      <c r="A2805" s="106">
        <v>43282</v>
      </c>
      <c r="B2805" s="100">
        <v>43282</v>
      </c>
      <c r="C2805" s="98" t="s">
        <v>33</v>
      </c>
      <c r="D2805" s="98">
        <v>-1265.44</v>
      </c>
      <c r="E2805" s="98">
        <v>14886.24</v>
      </c>
      <c r="F2805" s="98" t="s">
        <v>76</v>
      </c>
    </row>
    <row r="2806" spans="1:6" x14ac:dyDescent="0.2">
      <c r="A2806" s="106">
        <v>43282</v>
      </c>
      <c r="B2806" s="100">
        <v>43282</v>
      </c>
      <c r="C2806" s="98" t="s">
        <v>34</v>
      </c>
      <c r="D2806" s="98">
        <v>-18077.689999999999</v>
      </c>
      <c r="E2806" s="98">
        <v>212628.56</v>
      </c>
      <c r="F2806" s="98" t="s">
        <v>76</v>
      </c>
    </row>
    <row r="2807" spans="1:6" x14ac:dyDescent="0.2">
      <c r="A2807" s="106">
        <v>43282</v>
      </c>
      <c r="B2807" s="100">
        <v>43282</v>
      </c>
      <c r="C2807" s="98" t="s">
        <v>33</v>
      </c>
      <c r="D2807" s="98">
        <v>-815.41</v>
      </c>
      <c r="E2807" s="98">
        <v>9589.5300000000007</v>
      </c>
      <c r="F2807" s="98" t="s">
        <v>76</v>
      </c>
    </row>
    <row r="2808" spans="1:6" x14ac:dyDescent="0.2">
      <c r="A2808" s="106">
        <v>43282</v>
      </c>
      <c r="B2808" s="100">
        <v>43282</v>
      </c>
      <c r="C2808" s="98" t="s">
        <v>34</v>
      </c>
      <c r="D2808" s="98">
        <v>-328.69</v>
      </c>
      <c r="E2808" s="98">
        <v>3865.92</v>
      </c>
      <c r="F2808" s="98" t="s">
        <v>76</v>
      </c>
    </row>
    <row r="2809" spans="1:6" x14ac:dyDescent="0.2">
      <c r="A2809" s="106">
        <v>43282</v>
      </c>
      <c r="B2809" s="100">
        <v>43282</v>
      </c>
      <c r="C2809" s="98" t="s">
        <v>33</v>
      </c>
      <c r="D2809" s="98">
        <v>-14.84</v>
      </c>
      <c r="E2809" s="98">
        <v>174.35</v>
      </c>
      <c r="F2809" s="98" t="s">
        <v>76</v>
      </c>
    </row>
    <row r="2810" spans="1:6" x14ac:dyDescent="0.2">
      <c r="A2810" s="106">
        <v>43282</v>
      </c>
      <c r="B2810" s="100">
        <v>43282</v>
      </c>
      <c r="C2810" s="98" t="s">
        <v>34</v>
      </c>
      <c r="D2810" s="98">
        <v>-18144.47</v>
      </c>
      <c r="E2810" s="98">
        <v>213413.73</v>
      </c>
      <c r="F2810" s="98" t="s">
        <v>76</v>
      </c>
    </row>
    <row r="2811" spans="1:6" x14ac:dyDescent="0.2">
      <c r="A2811" s="106">
        <v>43282</v>
      </c>
      <c r="B2811" s="100">
        <v>43282</v>
      </c>
      <c r="C2811" s="98" t="s">
        <v>33</v>
      </c>
      <c r="D2811" s="98">
        <v>-818.29</v>
      </c>
      <c r="E2811" s="98">
        <v>9625.0300000000007</v>
      </c>
      <c r="F2811" s="98" t="s">
        <v>76</v>
      </c>
    </row>
    <row r="2812" spans="1:6" x14ac:dyDescent="0.2">
      <c r="A2812" s="106">
        <v>43282</v>
      </c>
      <c r="B2812" s="100">
        <v>43282</v>
      </c>
      <c r="C2812" s="98" t="s">
        <v>34</v>
      </c>
      <c r="D2812" s="98">
        <v>-45.66</v>
      </c>
      <c r="E2812" s="98">
        <v>537.02</v>
      </c>
      <c r="F2812" s="98" t="s">
        <v>76</v>
      </c>
    </row>
    <row r="2813" spans="1:6" x14ac:dyDescent="0.2">
      <c r="A2813" s="106">
        <v>43282</v>
      </c>
      <c r="B2813" s="100">
        <v>43282</v>
      </c>
      <c r="C2813" s="98" t="s">
        <v>33</v>
      </c>
      <c r="D2813" s="98">
        <v>-2.0499999999999998</v>
      </c>
      <c r="E2813" s="98">
        <v>24.22</v>
      </c>
      <c r="F2813" s="98" t="s">
        <v>76</v>
      </c>
    </row>
    <row r="2814" spans="1:6" x14ac:dyDescent="0.2">
      <c r="A2814" s="106">
        <v>43282</v>
      </c>
      <c r="B2814" s="100">
        <v>43282</v>
      </c>
      <c r="C2814" s="98" t="s">
        <v>34</v>
      </c>
      <c r="D2814" s="98">
        <v>-18650.39</v>
      </c>
      <c r="E2814" s="98">
        <v>219363.96</v>
      </c>
      <c r="F2814" s="98" t="s">
        <v>77</v>
      </c>
    </row>
    <row r="2815" spans="1:6" x14ac:dyDescent="0.2">
      <c r="A2815" s="106">
        <v>43282</v>
      </c>
      <c r="B2815" s="100">
        <v>43282</v>
      </c>
      <c r="C2815" s="98" t="s">
        <v>33</v>
      </c>
      <c r="D2815" s="98">
        <v>-841.07</v>
      </c>
      <c r="E2815" s="98">
        <v>9893.32</v>
      </c>
      <c r="F2815" s="98" t="s">
        <v>77</v>
      </c>
    </row>
    <row r="2816" spans="1:6" x14ac:dyDescent="0.2">
      <c r="A2816" s="106">
        <v>43282</v>
      </c>
      <c r="B2816" s="100">
        <v>43252</v>
      </c>
      <c r="C2816" s="98" t="s">
        <v>34</v>
      </c>
      <c r="D2816" s="98">
        <v>-58884.99</v>
      </c>
      <c r="E2816" s="98">
        <v>441549.23</v>
      </c>
      <c r="F2816" s="98" t="s">
        <v>77</v>
      </c>
    </row>
    <row r="2817" spans="1:6" x14ac:dyDescent="0.2">
      <c r="A2817" s="106">
        <v>43282</v>
      </c>
      <c r="B2817" s="100">
        <v>43252</v>
      </c>
      <c r="C2817" s="98" t="s">
        <v>33</v>
      </c>
      <c r="D2817" s="98">
        <v>-2655.64</v>
      </c>
      <c r="E2817" s="98">
        <v>19913.84</v>
      </c>
      <c r="F2817" s="98" t="s">
        <v>77</v>
      </c>
    </row>
    <row r="2818" spans="1:6" x14ac:dyDescent="0.2">
      <c r="A2818" s="106">
        <v>43282</v>
      </c>
      <c r="B2818" s="100">
        <v>43221</v>
      </c>
      <c r="C2818" s="98" t="s">
        <v>168</v>
      </c>
      <c r="D2818" s="98">
        <v>0</v>
      </c>
      <c r="E2818" s="98">
        <v>667706.18999999994</v>
      </c>
      <c r="F2818" s="98" t="s">
        <v>77</v>
      </c>
    </row>
    <row r="2819" spans="1:6" x14ac:dyDescent="0.2">
      <c r="A2819" s="106">
        <v>43282</v>
      </c>
      <c r="B2819" s="100">
        <v>43221</v>
      </c>
      <c r="C2819" s="98" t="s">
        <v>185</v>
      </c>
      <c r="D2819" s="98">
        <v>29632.83</v>
      </c>
      <c r="E2819" s="98">
        <v>667706.18999999994</v>
      </c>
      <c r="F2819" s="98" t="s">
        <v>77</v>
      </c>
    </row>
    <row r="2820" spans="1:6" x14ac:dyDescent="0.2">
      <c r="A2820" s="106">
        <v>43282</v>
      </c>
      <c r="B2820" s="100">
        <v>43221</v>
      </c>
      <c r="C2820" s="98" t="s">
        <v>186</v>
      </c>
      <c r="D2820" s="98">
        <v>1336.45</v>
      </c>
      <c r="E2820" s="98">
        <v>30113.55</v>
      </c>
      <c r="F2820" s="98" t="s">
        <v>77</v>
      </c>
    </row>
    <row r="2821" spans="1:6" x14ac:dyDescent="0.2">
      <c r="A2821" s="106">
        <v>43282</v>
      </c>
      <c r="B2821" s="100">
        <v>43282</v>
      </c>
      <c r="C2821" s="98" t="s">
        <v>34</v>
      </c>
      <c r="D2821" s="98">
        <v>-7180.39</v>
      </c>
      <c r="E2821" s="98">
        <v>84456.6</v>
      </c>
      <c r="F2821" s="98" t="s">
        <v>76</v>
      </c>
    </row>
    <row r="2822" spans="1:6" x14ac:dyDescent="0.2">
      <c r="A2822" s="106">
        <v>43282</v>
      </c>
      <c r="B2822" s="100">
        <v>43282</v>
      </c>
      <c r="C2822" s="98" t="s">
        <v>33</v>
      </c>
      <c r="D2822" s="98">
        <v>-323.85000000000002</v>
      </c>
      <c r="E2822" s="98">
        <v>3809</v>
      </c>
      <c r="F2822" s="98" t="s">
        <v>76</v>
      </c>
    </row>
    <row r="2823" spans="1:6" x14ac:dyDescent="0.2">
      <c r="A2823" s="106">
        <v>43282</v>
      </c>
      <c r="B2823" s="100">
        <v>43282</v>
      </c>
      <c r="C2823" s="98" t="s">
        <v>34</v>
      </c>
      <c r="D2823" s="98">
        <v>-5643.11</v>
      </c>
      <c r="E2823" s="98">
        <v>66374.070000000007</v>
      </c>
      <c r="F2823" s="98" t="s">
        <v>76</v>
      </c>
    </row>
    <row r="2824" spans="1:6" x14ac:dyDescent="0.2">
      <c r="A2824" s="106">
        <v>43282</v>
      </c>
      <c r="B2824" s="100">
        <v>43282</v>
      </c>
      <c r="C2824" s="98" t="s">
        <v>33</v>
      </c>
      <c r="D2824" s="98">
        <v>-254.55</v>
      </c>
      <c r="E2824" s="98">
        <v>2993.49</v>
      </c>
      <c r="F2824" s="98" t="s">
        <v>76</v>
      </c>
    </row>
    <row r="2825" spans="1:6" x14ac:dyDescent="0.2">
      <c r="A2825" s="106">
        <v>43282</v>
      </c>
      <c r="B2825" s="100">
        <v>43282</v>
      </c>
      <c r="C2825" s="98" t="s">
        <v>34</v>
      </c>
      <c r="D2825" s="98">
        <v>-12519.22</v>
      </c>
      <c r="E2825" s="98">
        <v>147248.32999999999</v>
      </c>
      <c r="F2825" s="98" t="s">
        <v>76</v>
      </c>
    </row>
    <row r="2826" spans="1:6" x14ac:dyDescent="0.2">
      <c r="A2826" s="106">
        <v>43282</v>
      </c>
      <c r="B2826" s="100">
        <v>43282</v>
      </c>
      <c r="C2826" s="98" t="s">
        <v>33</v>
      </c>
      <c r="D2826" s="98">
        <v>-564.69000000000005</v>
      </c>
      <c r="E2826" s="98">
        <v>6640.97</v>
      </c>
      <c r="F2826" s="98" t="s">
        <v>76</v>
      </c>
    </row>
    <row r="2827" spans="1:6" x14ac:dyDescent="0.2">
      <c r="A2827" s="106">
        <v>43282</v>
      </c>
      <c r="B2827" s="100">
        <v>43282</v>
      </c>
      <c r="C2827" s="98" t="s">
        <v>34</v>
      </c>
      <c r="D2827" s="98">
        <v>-6.81</v>
      </c>
      <c r="E2827" s="98">
        <v>80</v>
      </c>
      <c r="F2827" s="98" t="s">
        <v>76</v>
      </c>
    </row>
    <row r="2828" spans="1:6" x14ac:dyDescent="0.2">
      <c r="A2828" s="106">
        <v>43282</v>
      </c>
      <c r="B2828" s="100">
        <v>43282</v>
      </c>
      <c r="C2828" s="98" t="s">
        <v>33</v>
      </c>
      <c r="D2828" s="98">
        <v>-0.31</v>
      </c>
      <c r="E2828" s="98">
        <v>3.61</v>
      </c>
      <c r="F2828" s="98" t="s">
        <v>76</v>
      </c>
    </row>
    <row r="2829" spans="1:6" x14ac:dyDescent="0.2">
      <c r="A2829" s="106">
        <v>43282</v>
      </c>
      <c r="B2829" s="100">
        <v>43282</v>
      </c>
      <c r="C2829" s="98" t="s">
        <v>34</v>
      </c>
      <c r="D2829" s="98">
        <v>-67.08</v>
      </c>
      <c r="E2829" s="98">
        <v>789.01</v>
      </c>
      <c r="F2829" s="98" t="s">
        <v>77</v>
      </c>
    </row>
    <row r="2830" spans="1:6" x14ac:dyDescent="0.2">
      <c r="A2830" s="106">
        <v>43282</v>
      </c>
      <c r="B2830" s="100">
        <v>43282</v>
      </c>
      <c r="C2830" s="98" t="s">
        <v>33</v>
      </c>
      <c r="D2830" s="98">
        <v>-3.03</v>
      </c>
      <c r="E2830" s="98">
        <v>35.58</v>
      </c>
      <c r="F2830" s="98" t="s">
        <v>77</v>
      </c>
    </row>
    <row r="2831" spans="1:6" x14ac:dyDescent="0.2">
      <c r="A2831" s="106">
        <v>43282</v>
      </c>
      <c r="B2831" s="100">
        <v>43282</v>
      </c>
      <c r="C2831" s="98" t="s">
        <v>34</v>
      </c>
      <c r="D2831" s="98">
        <v>-108.66</v>
      </c>
      <c r="E2831" s="98">
        <v>1278.01</v>
      </c>
      <c r="F2831" s="98" t="s">
        <v>76</v>
      </c>
    </row>
    <row r="2832" spans="1:6" x14ac:dyDescent="0.2">
      <c r="A2832" s="106">
        <v>43282</v>
      </c>
      <c r="B2832" s="100">
        <v>43282</v>
      </c>
      <c r="C2832" s="98" t="s">
        <v>33</v>
      </c>
      <c r="D2832" s="98">
        <v>-4.91</v>
      </c>
      <c r="E2832" s="98">
        <v>57.64</v>
      </c>
      <c r="F2832" s="98" t="s">
        <v>76</v>
      </c>
    </row>
    <row r="2833" spans="1:6" x14ac:dyDescent="0.2">
      <c r="A2833" s="106">
        <v>43282</v>
      </c>
      <c r="B2833" s="100">
        <v>43282</v>
      </c>
      <c r="C2833" s="98" t="s">
        <v>34</v>
      </c>
      <c r="D2833" s="98">
        <v>-2931.86</v>
      </c>
      <c r="E2833" s="98">
        <v>34484.199999999997</v>
      </c>
      <c r="F2833" s="98" t="s">
        <v>77</v>
      </c>
    </row>
    <row r="2834" spans="1:6" x14ac:dyDescent="0.2">
      <c r="A2834" s="106">
        <v>43282</v>
      </c>
      <c r="B2834" s="100">
        <v>43282</v>
      </c>
      <c r="C2834" s="98" t="s">
        <v>33</v>
      </c>
      <c r="D2834" s="98">
        <v>-132.19</v>
      </c>
      <c r="E2834" s="98">
        <v>1555.25</v>
      </c>
      <c r="F2834" s="98" t="s">
        <v>77</v>
      </c>
    </row>
    <row r="2835" spans="1:6" x14ac:dyDescent="0.2">
      <c r="A2835" s="106">
        <v>43282</v>
      </c>
      <c r="B2835" s="100">
        <v>43252</v>
      </c>
      <c r="C2835" s="98" t="s">
        <v>34</v>
      </c>
      <c r="D2835" s="98">
        <v>-12687.31</v>
      </c>
      <c r="E2835" s="98">
        <v>95136</v>
      </c>
      <c r="F2835" s="98" t="s">
        <v>77</v>
      </c>
    </row>
    <row r="2836" spans="1:6" x14ac:dyDescent="0.2">
      <c r="A2836" s="106">
        <v>43282</v>
      </c>
      <c r="B2836" s="100">
        <v>43252</v>
      </c>
      <c r="C2836" s="98" t="s">
        <v>33</v>
      </c>
      <c r="D2836" s="98">
        <v>-572.19000000000005</v>
      </c>
      <c r="E2836" s="98">
        <v>4290.6099999999997</v>
      </c>
      <c r="F2836" s="98" t="s">
        <v>77</v>
      </c>
    </row>
    <row r="2837" spans="1:6" x14ac:dyDescent="0.2">
      <c r="A2837" s="106">
        <v>43282</v>
      </c>
      <c r="B2837" s="100">
        <v>43282</v>
      </c>
      <c r="C2837" s="98" t="s">
        <v>34</v>
      </c>
      <c r="D2837" s="98">
        <v>-18560.259999999998</v>
      </c>
      <c r="E2837" s="98">
        <v>218305.02</v>
      </c>
      <c r="F2837" s="98" t="s">
        <v>77</v>
      </c>
    </row>
    <row r="2838" spans="1:6" x14ac:dyDescent="0.2">
      <c r="A2838" s="106">
        <v>43282</v>
      </c>
      <c r="B2838" s="100">
        <v>43101</v>
      </c>
      <c r="C2838" s="98" t="s">
        <v>185</v>
      </c>
      <c r="D2838" s="98">
        <v>7.75</v>
      </c>
      <c r="E2838" s="98">
        <v>235.51</v>
      </c>
      <c r="F2838" s="98" t="s">
        <v>76</v>
      </c>
    </row>
    <row r="2839" spans="1:6" x14ac:dyDescent="0.2">
      <c r="A2839" s="106">
        <v>43282</v>
      </c>
      <c r="B2839" s="100">
        <v>43101</v>
      </c>
      <c r="C2839" s="98" t="s">
        <v>186</v>
      </c>
      <c r="D2839" s="98">
        <v>0.35</v>
      </c>
      <c r="E2839" s="98">
        <v>10.62</v>
      </c>
      <c r="F2839" s="98" t="s">
        <v>76</v>
      </c>
    </row>
    <row r="2840" spans="1:6" x14ac:dyDescent="0.2">
      <c r="A2840" s="106">
        <v>43282</v>
      </c>
      <c r="B2840" s="100">
        <v>43252</v>
      </c>
      <c r="C2840" s="98" t="s">
        <v>34</v>
      </c>
      <c r="D2840" s="98">
        <v>-2246.7600000000002</v>
      </c>
      <c r="E2840" s="98">
        <v>16847.080000000002</v>
      </c>
      <c r="F2840" s="98" t="s">
        <v>76</v>
      </c>
    </row>
    <row r="2841" spans="1:6" x14ac:dyDescent="0.2">
      <c r="A2841" s="106">
        <v>43282</v>
      </c>
      <c r="B2841" s="100">
        <v>43252</v>
      </c>
      <c r="C2841" s="98" t="s">
        <v>33</v>
      </c>
      <c r="D2841" s="98">
        <v>-101.32</v>
      </c>
      <c r="E2841" s="98">
        <v>759.77</v>
      </c>
      <c r="F2841" s="98" t="s">
        <v>76</v>
      </c>
    </row>
    <row r="2842" spans="1:6" x14ac:dyDescent="0.2">
      <c r="A2842" s="106">
        <v>43282</v>
      </c>
      <c r="B2842" s="100">
        <v>43221</v>
      </c>
      <c r="C2842" s="98" t="s">
        <v>168</v>
      </c>
      <c r="D2842" s="98">
        <v>0</v>
      </c>
      <c r="E2842" s="98">
        <v>18319.38</v>
      </c>
      <c r="F2842" s="98" t="s">
        <v>76</v>
      </c>
    </row>
    <row r="2843" spans="1:6" x14ac:dyDescent="0.2">
      <c r="A2843" s="106">
        <v>43282</v>
      </c>
      <c r="B2843" s="100">
        <v>43221</v>
      </c>
      <c r="C2843" s="98" t="s">
        <v>185</v>
      </c>
      <c r="D2843" s="98">
        <v>813.01</v>
      </c>
      <c r="E2843" s="98">
        <v>18319.38</v>
      </c>
      <c r="F2843" s="98" t="s">
        <v>76</v>
      </c>
    </row>
    <row r="2844" spans="1:6" x14ac:dyDescent="0.2">
      <c r="A2844" s="106">
        <v>43282</v>
      </c>
      <c r="B2844" s="100">
        <v>43221</v>
      </c>
      <c r="C2844" s="98" t="s">
        <v>186</v>
      </c>
      <c r="D2844" s="98">
        <v>36.65</v>
      </c>
      <c r="E2844" s="98">
        <v>826.17</v>
      </c>
      <c r="F2844" s="98" t="s">
        <v>76</v>
      </c>
    </row>
    <row r="2845" spans="1:6" x14ac:dyDescent="0.2">
      <c r="A2845" s="106">
        <v>43282</v>
      </c>
      <c r="B2845" s="100">
        <v>43191</v>
      </c>
      <c r="C2845" s="98" t="s">
        <v>34</v>
      </c>
      <c r="D2845" s="98">
        <v>-5.73</v>
      </c>
      <c r="E2845" s="98">
        <v>58.42</v>
      </c>
      <c r="F2845" s="98" t="s">
        <v>76</v>
      </c>
    </row>
    <row r="2846" spans="1:6" x14ac:dyDescent="0.2">
      <c r="A2846" s="106">
        <v>43282</v>
      </c>
      <c r="B2846" s="100">
        <v>43191</v>
      </c>
      <c r="C2846" s="98" t="s">
        <v>33</v>
      </c>
      <c r="D2846" s="98">
        <v>-0.26</v>
      </c>
      <c r="E2846" s="98">
        <v>2.63</v>
      </c>
      <c r="F2846" s="98" t="s">
        <v>76</v>
      </c>
    </row>
    <row r="2847" spans="1:6" x14ac:dyDescent="0.2">
      <c r="A2847" s="106">
        <v>43282</v>
      </c>
      <c r="B2847" s="100">
        <v>43101</v>
      </c>
      <c r="C2847" s="98" t="s">
        <v>185</v>
      </c>
      <c r="D2847" s="98">
        <v>1.92</v>
      </c>
      <c r="E2847" s="98">
        <v>58.42</v>
      </c>
      <c r="F2847" s="98" t="s">
        <v>76</v>
      </c>
    </row>
    <row r="2848" spans="1:6" x14ac:dyDescent="0.2">
      <c r="A2848" s="106">
        <v>43282</v>
      </c>
      <c r="B2848" s="100">
        <v>43101</v>
      </c>
      <c r="C2848" s="98" t="s">
        <v>186</v>
      </c>
      <c r="D2848" s="98">
        <v>0.09</v>
      </c>
      <c r="E2848" s="98">
        <v>2.63</v>
      </c>
      <c r="F2848" s="98" t="s">
        <v>76</v>
      </c>
    </row>
    <row r="2849" spans="1:6" x14ac:dyDescent="0.2">
      <c r="A2849" s="106">
        <v>43282</v>
      </c>
      <c r="B2849" s="100">
        <v>43101</v>
      </c>
      <c r="C2849" s="98" t="s">
        <v>168</v>
      </c>
      <c r="D2849" s="98">
        <v>-0.43</v>
      </c>
      <c r="E2849" s="98">
        <v>58.42</v>
      </c>
      <c r="F2849" s="98" t="s">
        <v>76</v>
      </c>
    </row>
    <row r="2850" spans="1:6" x14ac:dyDescent="0.2">
      <c r="A2850" s="106">
        <v>43282</v>
      </c>
      <c r="B2850" s="100">
        <v>43191</v>
      </c>
      <c r="C2850" s="98" t="s">
        <v>34</v>
      </c>
      <c r="D2850" s="98">
        <v>-23.1</v>
      </c>
      <c r="E2850" s="98">
        <v>235.51</v>
      </c>
      <c r="F2850" s="98" t="s">
        <v>76</v>
      </c>
    </row>
    <row r="2851" spans="1:6" x14ac:dyDescent="0.2">
      <c r="A2851" s="106">
        <v>43282</v>
      </c>
      <c r="B2851" s="100">
        <v>43191</v>
      </c>
      <c r="C2851" s="98" t="s">
        <v>33</v>
      </c>
      <c r="D2851" s="98">
        <v>-1.04</v>
      </c>
      <c r="E2851" s="98">
        <v>10.62</v>
      </c>
      <c r="F2851" s="98" t="s">
        <v>76</v>
      </c>
    </row>
    <row r="2852" spans="1:6" x14ac:dyDescent="0.2">
      <c r="A2852" s="106">
        <v>43282</v>
      </c>
      <c r="B2852" s="100">
        <v>43101</v>
      </c>
      <c r="C2852" s="98" t="s">
        <v>168</v>
      </c>
      <c r="D2852" s="98">
        <v>-1.74</v>
      </c>
      <c r="E2852" s="98">
        <v>235.51</v>
      </c>
      <c r="F2852" s="98" t="s">
        <v>76</v>
      </c>
    </row>
    <row r="2853" spans="1:6" x14ac:dyDescent="0.2">
      <c r="A2853" s="106">
        <v>43282</v>
      </c>
      <c r="B2853" s="100">
        <v>43221</v>
      </c>
      <c r="C2853" s="98" t="s">
        <v>185</v>
      </c>
      <c r="D2853" s="98">
        <v>418.95</v>
      </c>
      <c r="E2853" s="98">
        <v>9440</v>
      </c>
      <c r="F2853" s="98" t="s">
        <v>95</v>
      </c>
    </row>
    <row r="2854" spans="1:6" x14ac:dyDescent="0.2">
      <c r="A2854" s="106">
        <v>43282</v>
      </c>
      <c r="B2854" s="100">
        <v>43221</v>
      </c>
      <c r="C2854" s="98" t="s">
        <v>186</v>
      </c>
      <c r="D2854" s="98">
        <v>18.89</v>
      </c>
      <c r="E2854" s="98">
        <v>425.74</v>
      </c>
      <c r="F2854" s="98" t="s">
        <v>95</v>
      </c>
    </row>
    <row r="2855" spans="1:6" x14ac:dyDescent="0.2">
      <c r="A2855" s="106">
        <v>43282</v>
      </c>
      <c r="B2855" s="100">
        <v>43221</v>
      </c>
      <c r="C2855" s="98" t="s">
        <v>34</v>
      </c>
      <c r="D2855" s="98">
        <v>-85.84</v>
      </c>
      <c r="E2855" s="98">
        <v>914</v>
      </c>
      <c r="F2855" s="98" t="s">
        <v>95</v>
      </c>
    </row>
    <row r="2856" spans="1:6" x14ac:dyDescent="0.2">
      <c r="A2856" s="106">
        <v>43282</v>
      </c>
      <c r="B2856" s="100">
        <v>43221</v>
      </c>
      <c r="C2856" s="98" t="s">
        <v>33</v>
      </c>
      <c r="D2856" s="98">
        <v>-3.87</v>
      </c>
      <c r="E2856" s="98">
        <v>41.22</v>
      </c>
      <c r="F2856" s="98" t="s">
        <v>95</v>
      </c>
    </row>
    <row r="2857" spans="1:6" x14ac:dyDescent="0.2">
      <c r="A2857" s="106">
        <v>43282</v>
      </c>
      <c r="B2857" s="100">
        <v>43252</v>
      </c>
      <c r="C2857" s="98" t="s">
        <v>34</v>
      </c>
      <c r="D2857" s="98">
        <v>-246.18</v>
      </c>
      <c r="E2857" s="98">
        <v>1846</v>
      </c>
      <c r="F2857" s="98" t="s">
        <v>93</v>
      </c>
    </row>
    <row r="2858" spans="1:6" x14ac:dyDescent="0.2">
      <c r="A2858" s="106">
        <v>43313</v>
      </c>
      <c r="B2858" s="100">
        <v>43282</v>
      </c>
      <c r="C2858" s="98" t="s">
        <v>36</v>
      </c>
      <c r="D2858" s="98">
        <v>-3.45</v>
      </c>
      <c r="E2858" s="98">
        <v>40.6</v>
      </c>
      <c r="F2858" s="98" t="s">
        <v>101</v>
      </c>
    </row>
    <row r="2859" spans="1:6" x14ac:dyDescent="0.2">
      <c r="A2859" s="106">
        <v>43313</v>
      </c>
      <c r="B2859" s="100">
        <v>43282</v>
      </c>
      <c r="C2859" s="98" t="s">
        <v>35</v>
      </c>
      <c r="D2859" s="98">
        <v>-0.16</v>
      </c>
      <c r="E2859" s="98">
        <v>1.83</v>
      </c>
      <c r="F2859" s="98" t="s">
        <v>101</v>
      </c>
    </row>
    <row r="2860" spans="1:6" x14ac:dyDescent="0.2">
      <c r="A2860" s="106">
        <v>43313</v>
      </c>
      <c r="B2860" s="100">
        <v>43252</v>
      </c>
      <c r="C2860" s="98" t="s">
        <v>36</v>
      </c>
      <c r="D2860" s="98">
        <v>-4.67</v>
      </c>
      <c r="E2860" s="98">
        <v>35</v>
      </c>
      <c r="F2860" s="98" t="s">
        <v>101</v>
      </c>
    </row>
    <row r="2861" spans="1:6" x14ac:dyDescent="0.2">
      <c r="A2861" s="106">
        <v>43313</v>
      </c>
      <c r="B2861" s="100">
        <v>43252</v>
      </c>
      <c r="C2861" s="98" t="s">
        <v>35</v>
      </c>
      <c r="D2861" s="98">
        <v>-0.21</v>
      </c>
      <c r="E2861" s="98">
        <v>1.58</v>
      </c>
      <c r="F2861" s="98" t="s">
        <v>101</v>
      </c>
    </row>
    <row r="2862" spans="1:6" x14ac:dyDescent="0.2">
      <c r="A2862" s="106">
        <v>43313</v>
      </c>
      <c r="B2862" s="100">
        <v>43282</v>
      </c>
      <c r="C2862" s="98" t="s">
        <v>34</v>
      </c>
      <c r="D2862" s="98">
        <v>-5.0199999999999996</v>
      </c>
      <c r="E2862" s="98">
        <v>59</v>
      </c>
      <c r="F2862" s="98" t="s">
        <v>93</v>
      </c>
    </row>
    <row r="2863" spans="1:6" x14ac:dyDescent="0.2">
      <c r="A2863" s="106">
        <v>43313</v>
      </c>
      <c r="B2863" s="100">
        <v>43282</v>
      </c>
      <c r="C2863" s="98" t="s">
        <v>33</v>
      </c>
      <c r="D2863" s="98">
        <v>-0.23</v>
      </c>
      <c r="E2863" s="98">
        <v>2.66</v>
      </c>
      <c r="F2863" s="98" t="s">
        <v>93</v>
      </c>
    </row>
    <row r="2864" spans="1:6" x14ac:dyDescent="0.2">
      <c r="A2864" s="106">
        <v>43313</v>
      </c>
      <c r="B2864" s="100">
        <v>43252</v>
      </c>
      <c r="C2864" s="98" t="s">
        <v>34</v>
      </c>
      <c r="D2864" s="98">
        <v>-6.8</v>
      </c>
      <c r="E2864" s="98">
        <v>51</v>
      </c>
      <c r="F2864" s="98" t="s">
        <v>93</v>
      </c>
    </row>
    <row r="2865" spans="1:6" x14ac:dyDescent="0.2">
      <c r="A2865" s="106">
        <v>43313</v>
      </c>
      <c r="B2865" s="100">
        <v>43252</v>
      </c>
      <c r="C2865" s="98" t="s">
        <v>33</v>
      </c>
      <c r="D2865" s="98">
        <v>-0.31</v>
      </c>
      <c r="E2865" s="98">
        <v>2.2999999999999998</v>
      </c>
      <c r="F2865" s="98" t="s">
        <v>93</v>
      </c>
    </row>
    <row r="2866" spans="1:6" x14ac:dyDescent="0.2">
      <c r="A2866" s="106">
        <v>43313</v>
      </c>
      <c r="B2866" s="100">
        <v>43313</v>
      </c>
      <c r="C2866" s="98" t="s">
        <v>34</v>
      </c>
      <c r="D2866" s="98">
        <v>-2890.79</v>
      </c>
      <c r="E2866" s="98">
        <v>37108.870000000003</v>
      </c>
      <c r="F2866" s="98" t="s">
        <v>77</v>
      </c>
    </row>
    <row r="2867" spans="1:6" x14ac:dyDescent="0.2">
      <c r="A2867" s="106">
        <v>43313</v>
      </c>
      <c r="B2867" s="100">
        <v>43313</v>
      </c>
      <c r="C2867" s="98" t="s">
        <v>33</v>
      </c>
      <c r="D2867" s="98">
        <v>-130.38999999999999</v>
      </c>
      <c r="E2867" s="98">
        <v>1673.63</v>
      </c>
      <c r="F2867" s="98" t="s">
        <v>77</v>
      </c>
    </row>
    <row r="2868" spans="1:6" x14ac:dyDescent="0.2">
      <c r="A2868" s="106">
        <v>43313</v>
      </c>
      <c r="B2868" s="100">
        <v>43282</v>
      </c>
      <c r="C2868" s="98" t="s">
        <v>34</v>
      </c>
      <c r="D2868" s="98">
        <v>-9088.0499999999993</v>
      </c>
      <c r="E2868" s="98">
        <v>106893</v>
      </c>
      <c r="F2868" s="98" t="s">
        <v>77</v>
      </c>
    </row>
    <row r="2869" spans="1:6" x14ac:dyDescent="0.2">
      <c r="A2869" s="106">
        <v>43313</v>
      </c>
      <c r="B2869" s="100">
        <v>43282</v>
      </c>
      <c r="C2869" s="98" t="s">
        <v>33</v>
      </c>
      <c r="D2869" s="98">
        <v>-409.83</v>
      </c>
      <c r="E2869" s="98">
        <v>4820.88</v>
      </c>
      <c r="F2869" s="98" t="s">
        <v>77</v>
      </c>
    </row>
    <row r="2870" spans="1:6" x14ac:dyDescent="0.2">
      <c r="A2870" s="106">
        <v>43313</v>
      </c>
      <c r="B2870" s="100">
        <v>43221</v>
      </c>
      <c r="C2870" s="98" t="s">
        <v>168</v>
      </c>
      <c r="D2870" s="98">
        <v>0</v>
      </c>
      <c r="E2870" s="98">
        <v>144001.87</v>
      </c>
      <c r="F2870" s="98" t="s">
        <v>77</v>
      </c>
    </row>
    <row r="2871" spans="1:6" x14ac:dyDescent="0.2">
      <c r="A2871" s="106">
        <v>43313</v>
      </c>
      <c r="B2871" s="100">
        <v>43221</v>
      </c>
      <c r="C2871" s="98" t="s">
        <v>185</v>
      </c>
      <c r="D2871" s="98">
        <v>6390.84</v>
      </c>
      <c r="E2871" s="98">
        <v>144001.87</v>
      </c>
      <c r="F2871" s="98" t="s">
        <v>77</v>
      </c>
    </row>
    <row r="2872" spans="1:6" x14ac:dyDescent="0.2">
      <c r="A2872" s="106">
        <v>43313</v>
      </c>
      <c r="B2872" s="100">
        <v>43221</v>
      </c>
      <c r="C2872" s="98" t="s">
        <v>186</v>
      </c>
      <c r="D2872" s="98">
        <v>288.26</v>
      </c>
      <c r="E2872" s="98">
        <v>6494.55</v>
      </c>
      <c r="F2872" s="98" t="s">
        <v>77</v>
      </c>
    </row>
    <row r="2873" spans="1:6" x14ac:dyDescent="0.2">
      <c r="A2873" s="106">
        <v>43313</v>
      </c>
      <c r="B2873" s="100">
        <v>43313</v>
      </c>
      <c r="C2873" s="98" t="s">
        <v>36</v>
      </c>
      <c r="D2873" s="98">
        <v>-1.57</v>
      </c>
      <c r="E2873" s="98">
        <v>20.12</v>
      </c>
      <c r="F2873" s="98" t="s">
        <v>101</v>
      </c>
    </row>
    <row r="2874" spans="1:6" x14ac:dyDescent="0.2">
      <c r="A2874" s="106">
        <v>43313</v>
      </c>
      <c r="B2874" s="100">
        <v>43313</v>
      </c>
      <c r="C2874" s="98" t="s">
        <v>35</v>
      </c>
      <c r="D2874" s="98">
        <v>-7.0000000000000007E-2</v>
      </c>
      <c r="E2874" s="98">
        <v>0.91</v>
      </c>
      <c r="F2874" s="98" t="s">
        <v>101</v>
      </c>
    </row>
    <row r="2875" spans="1:6" x14ac:dyDescent="0.2">
      <c r="A2875" s="106">
        <v>43313</v>
      </c>
      <c r="B2875" s="100">
        <v>43282</v>
      </c>
      <c r="C2875" s="98" t="s">
        <v>36</v>
      </c>
      <c r="D2875" s="98">
        <v>-4.93</v>
      </c>
      <c r="E2875" s="98">
        <v>58</v>
      </c>
      <c r="F2875" s="98" t="s">
        <v>101</v>
      </c>
    </row>
    <row r="2876" spans="1:6" x14ac:dyDescent="0.2">
      <c r="A2876" s="106">
        <v>43313</v>
      </c>
      <c r="B2876" s="100">
        <v>43282</v>
      </c>
      <c r="C2876" s="98" t="s">
        <v>35</v>
      </c>
      <c r="D2876" s="98">
        <v>-0.22</v>
      </c>
      <c r="E2876" s="98">
        <v>2.62</v>
      </c>
      <c r="F2876" s="98" t="s">
        <v>101</v>
      </c>
    </row>
    <row r="2877" spans="1:6" x14ac:dyDescent="0.2">
      <c r="A2877" s="106">
        <v>43282</v>
      </c>
      <c r="B2877" s="100">
        <v>43282</v>
      </c>
      <c r="C2877" s="98" t="s">
        <v>34</v>
      </c>
      <c r="D2877" s="98">
        <v>-3077.88</v>
      </c>
      <c r="E2877" s="98">
        <v>36202.199999999997</v>
      </c>
      <c r="F2877" s="98" t="s">
        <v>76</v>
      </c>
    </row>
    <row r="2878" spans="1:6" x14ac:dyDescent="0.2">
      <c r="A2878" s="106">
        <v>43282</v>
      </c>
      <c r="B2878" s="100">
        <v>43282</v>
      </c>
      <c r="C2878" s="98" t="s">
        <v>33</v>
      </c>
      <c r="D2878" s="98">
        <v>-138.78</v>
      </c>
      <c r="E2878" s="98">
        <v>1632.76</v>
      </c>
      <c r="F2878" s="98" t="s">
        <v>76</v>
      </c>
    </row>
    <row r="2879" spans="1:6" x14ac:dyDescent="0.2">
      <c r="A2879" s="106">
        <v>43282</v>
      </c>
      <c r="B2879" s="100">
        <v>43282</v>
      </c>
      <c r="C2879" s="98" t="s">
        <v>34</v>
      </c>
      <c r="D2879" s="98">
        <v>-751.39</v>
      </c>
      <c r="E2879" s="98">
        <v>8837.94</v>
      </c>
      <c r="F2879" s="98" t="s">
        <v>77</v>
      </c>
    </row>
    <row r="2880" spans="1:6" x14ac:dyDescent="0.2">
      <c r="A2880" s="106">
        <v>43282</v>
      </c>
      <c r="B2880" s="100">
        <v>43282</v>
      </c>
      <c r="C2880" s="98" t="s">
        <v>33</v>
      </c>
      <c r="D2880" s="98">
        <v>-33.89</v>
      </c>
      <c r="E2880" s="98">
        <v>398.56</v>
      </c>
      <c r="F2880" s="98" t="s">
        <v>77</v>
      </c>
    </row>
    <row r="2881" spans="1:6" x14ac:dyDescent="0.2">
      <c r="A2881" s="106">
        <v>43282</v>
      </c>
      <c r="B2881" s="100">
        <v>43252</v>
      </c>
      <c r="C2881" s="98" t="s">
        <v>34</v>
      </c>
      <c r="D2881" s="98">
        <v>-3241.98</v>
      </c>
      <c r="E2881" s="98">
        <v>24310</v>
      </c>
      <c r="F2881" s="98" t="s">
        <v>77</v>
      </c>
    </row>
    <row r="2882" spans="1:6" x14ac:dyDescent="0.2">
      <c r="A2882" s="106">
        <v>43282</v>
      </c>
      <c r="B2882" s="100">
        <v>43252</v>
      </c>
      <c r="C2882" s="98" t="s">
        <v>33</v>
      </c>
      <c r="D2882" s="98">
        <v>-146.24</v>
      </c>
      <c r="E2882" s="98">
        <v>1096.3699999999999</v>
      </c>
      <c r="F2882" s="98" t="s">
        <v>77</v>
      </c>
    </row>
    <row r="2883" spans="1:6" x14ac:dyDescent="0.2">
      <c r="A2883" s="106">
        <v>43282</v>
      </c>
      <c r="B2883" s="100">
        <v>43282</v>
      </c>
      <c r="C2883" s="98" t="s">
        <v>34</v>
      </c>
      <c r="D2883" s="98">
        <v>-47.61</v>
      </c>
      <c r="E2883" s="98">
        <v>560</v>
      </c>
      <c r="F2883" s="98" t="s">
        <v>94</v>
      </c>
    </row>
    <row r="2884" spans="1:6" x14ac:dyDescent="0.2">
      <c r="A2884" s="106">
        <v>43282</v>
      </c>
      <c r="B2884" s="100">
        <v>43282</v>
      </c>
      <c r="C2884" s="98" t="s">
        <v>33</v>
      </c>
      <c r="D2884" s="98">
        <v>-2.15</v>
      </c>
      <c r="E2884" s="98">
        <v>25.26</v>
      </c>
      <c r="F2884" s="98" t="s">
        <v>94</v>
      </c>
    </row>
    <row r="2885" spans="1:6" x14ac:dyDescent="0.2">
      <c r="A2885" s="106">
        <v>43282</v>
      </c>
      <c r="B2885" s="100">
        <v>43252</v>
      </c>
      <c r="C2885" s="98" t="s">
        <v>34</v>
      </c>
      <c r="D2885" s="98">
        <v>-205.37</v>
      </c>
      <c r="E2885" s="98">
        <v>1540</v>
      </c>
      <c r="F2885" s="98" t="s">
        <v>94</v>
      </c>
    </row>
    <row r="2886" spans="1:6" x14ac:dyDescent="0.2">
      <c r="A2886" s="106">
        <v>43282</v>
      </c>
      <c r="B2886" s="100">
        <v>43252</v>
      </c>
      <c r="C2886" s="98" t="s">
        <v>33</v>
      </c>
      <c r="D2886" s="98">
        <v>-9.26</v>
      </c>
      <c r="E2886" s="98">
        <v>69.45</v>
      </c>
      <c r="F2886" s="98" t="s">
        <v>94</v>
      </c>
    </row>
    <row r="2887" spans="1:6" x14ac:dyDescent="0.2">
      <c r="A2887" s="106">
        <v>43313</v>
      </c>
      <c r="B2887" s="100">
        <v>43282</v>
      </c>
      <c r="C2887" s="98" t="s">
        <v>34</v>
      </c>
      <c r="D2887" s="98">
        <v>-6366.09</v>
      </c>
      <c r="E2887" s="98">
        <v>74877.490000000005</v>
      </c>
      <c r="F2887" s="98" t="s">
        <v>77</v>
      </c>
    </row>
    <row r="2888" spans="1:6" x14ac:dyDescent="0.2">
      <c r="A2888" s="106">
        <v>43313</v>
      </c>
      <c r="B2888" s="100">
        <v>43282</v>
      </c>
      <c r="C2888" s="98" t="s">
        <v>33</v>
      </c>
      <c r="D2888" s="98">
        <v>-287.08999999999997</v>
      </c>
      <c r="E2888" s="98">
        <v>3376.99</v>
      </c>
      <c r="F2888" s="98" t="s">
        <v>77</v>
      </c>
    </row>
    <row r="2889" spans="1:6" x14ac:dyDescent="0.2">
      <c r="A2889" s="106">
        <v>43282</v>
      </c>
      <c r="B2889" s="100">
        <v>43221</v>
      </c>
      <c r="C2889" s="98" t="s">
        <v>185</v>
      </c>
      <c r="D2889" s="98">
        <v>5752.53</v>
      </c>
      <c r="E2889" s="98">
        <v>129620.2</v>
      </c>
      <c r="F2889" s="98" t="s">
        <v>77</v>
      </c>
    </row>
    <row r="2890" spans="1:6" x14ac:dyDescent="0.2">
      <c r="A2890" s="106">
        <v>43282</v>
      </c>
      <c r="B2890" s="100">
        <v>43221</v>
      </c>
      <c r="C2890" s="98" t="s">
        <v>186</v>
      </c>
      <c r="D2890" s="98">
        <v>259.51</v>
      </c>
      <c r="E2890" s="98">
        <v>5845.91</v>
      </c>
      <c r="F2890" s="98" t="s">
        <v>77</v>
      </c>
    </row>
    <row r="2891" spans="1:6" x14ac:dyDescent="0.2">
      <c r="A2891" s="106">
        <v>43282</v>
      </c>
      <c r="B2891" s="100">
        <v>43282</v>
      </c>
      <c r="C2891" s="98" t="s">
        <v>34</v>
      </c>
      <c r="D2891" s="98">
        <v>-18528.580000000002</v>
      </c>
      <c r="E2891" s="98">
        <v>217932.16</v>
      </c>
      <c r="F2891" s="98" t="s">
        <v>76</v>
      </c>
    </row>
    <row r="2892" spans="1:6" x14ac:dyDescent="0.2">
      <c r="A2892" s="106">
        <v>43282</v>
      </c>
      <c r="B2892" s="100">
        <v>43282</v>
      </c>
      <c r="C2892" s="98" t="s">
        <v>33</v>
      </c>
      <c r="D2892" s="98">
        <v>-835.65</v>
      </c>
      <c r="E2892" s="98">
        <v>9828.76</v>
      </c>
      <c r="F2892" s="98" t="s">
        <v>76</v>
      </c>
    </row>
    <row r="2893" spans="1:6" x14ac:dyDescent="0.2">
      <c r="A2893" s="106">
        <v>43282</v>
      </c>
      <c r="B2893" s="100">
        <v>43282</v>
      </c>
      <c r="C2893" s="98" t="s">
        <v>34</v>
      </c>
      <c r="D2893" s="98">
        <v>-26170.400000000001</v>
      </c>
      <c r="E2893" s="98">
        <v>307815</v>
      </c>
      <c r="F2893" s="98" t="s">
        <v>76</v>
      </c>
    </row>
    <row r="2894" spans="1:6" x14ac:dyDescent="0.2">
      <c r="A2894" s="106">
        <v>43282</v>
      </c>
      <c r="B2894" s="100">
        <v>43282</v>
      </c>
      <c r="C2894" s="98" t="s">
        <v>33</v>
      </c>
      <c r="D2894" s="98">
        <v>-1180.17</v>
      </c>
      <c r="E2894" s="98">
        <v>13882.49</v>
      </c>
      <c r="F2894" s="98" t="s">
        <v>76</v>
      </c>
    </row>
    <row r="2895" spans="1:6" x14ac:dyDescent="0.2">
      <c r="A2895" s="106">
        <v>43252</v>
      </c>
      <c r="B2895" s="100">
        <v>43221</v>
      </c>
      <c r="C2895" s="98" t="s">
        <v>185</v>
      </c>
      <c r="D2895" s="98">
        <v>47308.3</v>
      </c>
      <c r="E2895" s="98">
        <v>1065983.3400000001</v>
      </c>
      <c r="F2895" s="98" t="s">
        <v>72</v>
      </c>
    </row>
    <row r="2896" spans="1:6" x14ac:dyDescent="0.2">
      <c r="A2896" s="106">
        <v>43252</v>
      </c>
      <c r="B2896" s="100">
        <v>43221</v>
      </c>
      <c r="C2896" s="98" t="s">
        <v>186</v>
      </c>
      <c r="D2896" s="98">
        <v>2133.38</v>
      </c>
      <c r="E2896" s="98">
        <v>48075.839999999997</v>
      </c>
      <c r="F2896" s="98" t="s">
        <v>72</v>
      </c>
    </row>
    <row r="2897" spans="1:6" x14ac:dyDescent="0.2">
      <c r="A2897" s="106">
        <v>43252</v>
      </c>
      <c r="B2897" s="100">
        <v>43221</v>
      </c>
      <c r="C2897" s="98" t="s">
        <v>34</v>
      </c>
      <c r="D2897" s="98">
        <v>-100048.82</v>
      </c>
      <c r="E2897" s="98">
        <v>1065255.3899999999</v>
      </c>
      <c r="F2897" s="98" t="s">
        <v>72</v>
      </c>
    </row>
    <row r="2898" spans="1:6" x14ac:dyDescent="0.2">
      <c r="A2898" s="106">
        <v>43252</v>
      </c>
      <c r="B2898" s="100">
        <v>43221</v>
      </c>
      <c r="C2898" s="98" t="s">
        <v>33</v>
      </c>
      <c r="D2898" s="98">
        <v>-4512.26</v>
      </c>
      <c r="E2898" s="98">
        <v>48043.06</v>
      </c>
      <c r="F2898" s="98" t="s">
        <v>72</v>
      </c>
    </row>
    <row r="2899" spans="1:6" x14ac:dyDescent="0.2">
      <c r="A2899" s="106">
        <v>43252</v>
      </c>
      <c r="B2899" s="100">
        <v>43221</v>
      </c>
      <c r="C2899" s="98" t="s">
        <v>168</v>
      </c>
      <c r="D2899" s="98">
        <v>0</v>
      </c>
      <c r="E2899" s="98">
        <v>1065983.3400000001</v>
      </c>
      <c r="F2899" s="98" t="s">
        <v>72</v>
      </c>
    </row>
    <row r="2900" spans="1:6" x14ac:dyDescent="0.2">
      <c r="A2900" s="106">
        <v>43252</v>
      </c>
      <c r="B2900" s="100">
        <v>43191</v>
      </c>
      <c r="C2900" s="98" t="s">
        <v>34</v>
      </c>
      <c r="D2900" s="98">
        <v>-468.13</v>
      </c>
      <c r="E2900" s="98">
        <v>4772.05</v>
      </c>
      <c r="F2900" s="98" t="s">
        <v>76</v>
      </c>
    </row>
    <row r="2901" spans="1:6" x14ac:dyDescent="0.2">
      <c r="A2901" s="106">
        <v>43252</v>
      </c>
      <c r="B2901" s="100">
        <v>43191</v>
      </c>
      <c r="C2901" s="98" t="s">
        <v>33</v>
      </c>
      <c r="D2901" s="98">
        <v>-21.15</v>
      </c>
      <c r="E2901" s="98">
        <v>215.22</v>
      </c>
      <c r="F2901" s="98" t="s">
        <v>76</v>
      </c>
    </row>
    <row r="2902" spans="1:6" x14ac:dyDescent="0.2">
      <c r="A2902" s="106">
        <v>43252</v>
      </c>
      <c r="B2902" s="100">
        <v>43160</v>
      </c>
      <c r="C2902" s="98" t="s">
        <v>34</v>
      </c>
      <c r="D2902" s="98">
        <v>-15.84</v>
      </c>
      <c r="E2902" s="98">
        <v>201</v>
      </c>
      <c r="F2902" s="98" t="s">
        <v>76</v>
      </c>
    </row>
    <row r="2903" spans="1:6" x14ac:dyDescent="0.2">
      <c r="A2903" s="106">
        <v>43252</v>
      </c>
      <c r="B2903" s="100">
        <v>43191</v>
      </c>
      <c r="C2903" s="98" t="s">
        <v>34</v>
      </c>
      <c r="D2903" s="98">
        <v>-31.42</v>
      </c>
      <c r="E2903" s="98">
        <v>320.29000000000002</v>
      </c>
      <c r="F2903" s="98" t="s">
        <v>74</v>
      </c>
    </row>
    <row r="2904" spans="1:6" x14ac:dyDescent="0.2">
      <c r="A2904" s="106">
        <v>43252</v>
      </c>
      <c r="B2904" s="100">
        <v>43191</v>
      </c>
      <c r="C2904" s="98" t="s">
        <v>33</v>
      </c>
      <c r="D2904" s="98">
        <v>-1.42</v>
      </c>
      <c r="E2904" s="98">
        <v>14.45</v>
      </c>
      <c r="F2904" s="98" t="s">
        <v>74</v>
      </c>
    </row>
    <row r="2905" spans="1:6" x14ac:dyDescent="0.2">
      <c r="A2905" s="106">
        <v>43252</v>
      </c>
      <c r="B2905" s="100">
        <v>43160</v>
      </c>
      <c r="C2905" s="98" t="s">
        <v>34</v>
      </c>
      <c r="D2905" s="98">
        <v>-15.52</v>
      </c>
      <c r="E2905" s="98">
        <v>197</v>
      </c>
      <c r="F2905" s="98" t="s">
        <v>74</v>
      </c>
    </row>
    <row r="2906" spans="1:6" x14ac:dyDescent="0.2">
      <c r="A2906" s="106">
        <v>43252</v>
      </c>
      <c r="B2906" s="100">
        <v>43160</v>
      </c>
      <c r="C2906" s="98" t="s">
        <v>33</v>
      </c>
      <c r="D2906" s="98">
        <v>-0.7</v>
      </c>
      <c r="E2906" s="98">
        <v>8.8800000000000008</v>
      </c>
      <c r="F2906" s="98" t="s">
        <v>74</v>
      </c>
    </row>
    <row r="2907" spans="1:6" x14ac:dyDescent="0.2">
      <c r="A2907" s="106">
        <v>43252</v>
      </c>
      <c r="B2907" s="100">
        <v>43221</v>
      </c>
      <c r="C2907" s="98" t="s">
        <v>185</v>
      </c>
      <c r="D2907" s="98">
        <v>621.29999999999995</v>
      </c>
      <c r="E2907" s="98">
        <v>13999.57</v>
      </c>
      <c r="F2907" s="98" t="s">
        <v>76</v>
      </c>
    </row>
    <row r="2908" spans="1:6" x14ac:dyDescent="0.2">
      <c r="A2908" s="106">
        <v>43252</v>
      </c>
      <c r="B2908" s="100">
        <v>43221</v>
      </c>
      <c r="C2908" s="98" t="s">
        <v>186</v>
      </c>
      <c r="D2908" s="98">
        <v>28.03</v>
      </c>
      <c r="E2908" s="98">
        <v>631.39</v>
      </c>
      <c r="F2908" s="98" t="s">
        <v>76</v>
      </c>
    </row>
    <row r="2909" spans="1:6" x14ac:dyDescent="0.2">
      <c r="A2909" s="106">
        <v>43252</v>
      </c>
      <c r="B2909" s="100">
        <v>43221</v>
      </c>
      <c r="C2909" s="98" t="s">
        <v>34</v>
      </c>
      <c r="D2909" s="98">
        <v>-1314.85</v>
      </c>
      <c r="E2909" s="98">
        <v>13999.56</v>
      </c>
      <c r="F2909" s="98" t="s">
        <v>76</v>
      </c>
    </row>
    <row r="2910" spans="1:6" x14ac:dyDescent="0.2">
      <c r="A2910" s="106">
        <v>43252</v>
      </c>
      <c r="B2910" s="100">
        <v>43221</v>
      </c>
      <c r="C2910" s="98" t="s">
        <v>33</v>
      </c>
      <c r="D2910" s="98">
        <v>-59.31</v>
      </c>
      <c r="E2910" s="98">
        <v>631.39</v>
      </c>
      <c r="F2910" s="98" t="s">
        <v>76</v>
      </c>
    </row>
    <row r="2911" spans="1:6" x14ac:dyDescent="0.2">
      <c r="A2911" s="106">
        <v>43252</v>
      </c>
      <c r="B2911" s="100">
        <v>43221</v>
      </c>
      <c r="C2911" s="98" t="s">
        <v>168</v>
      </c>
      <c r="D2911" s="98">
        <v>0</v>
      </c>
      <c r="E2911" s="98">
        <v>13999.57</v>
      </c>
      <c r="F2911" s="98" t="s">
        <v>76</v>
      </c>
    </row>
    <row r="2912" spans="1:6" x14ac:dyDescent="0.2">
      <c r="A2912" s="106">
        <v>43252</v>
      </c>
      <c r="B2912" s="100">
        <v>43160</v>
      </c>
      <c r="C2912" s="98" t="s">
        <v>33</v>
      </c>
      <c r="D2912" s="98">
        <v>-0.72</v>
      </c>
      <c r="E2912" s="98">
        <v>9.07</v>
      </c>
      <c r="F2912" s="98" t="s">
        <v>76</v>
      </c>
    </row>
    <row r="2913" spans="1:6" x14ac:dyDescent="0.2">
      <c r="A2913" s="106">
        <v>43252</v>
      </c>
      <c r="B2913" s="100">
        <v>43101</v>
      </c>
      <c r="C2913" s="98" t="s">
        <v>168</v>
      </c>
      <c r="D2913" s="98">
        <v>-36.79</v>
      </c>
      <c r="E2913" s="98">
        <v>4973.05</v>
      </c>
      <c r="F2913" s="98" t="s">
        <v>76</v>
      </c>
    </row>
    <row r="2914" spans="1:6" x14ac:dyDescent="0.2">
      <c r="A2914" s="106">
        <v>43252</v>
      </c>
      <c r="B2914" s="100">
        <v>43101</v>
      </c>
      <c r="C2914" s="98" t="s">
        <v>185</v>
      </c>
      <c r="D2914" s="98">
        <v>163.63</v>
      </c>
      <c r="E2914" s="98">
        <v>4973.05</v>
      </c>
      <c r="F2914" s="98" t="s">
        <v>76</v>
      </c>
    </row>
    <row r="2915" spans="1:6" x14ac:dyDescent="0.2">
      <c r="A2915" s="106">
        <v>43252</v>
      </c>
      <c r="B2915" s="100">
        <v>43101</v>
      </c>
      <c r="C2915" s="98" t="s">
        <v>186</v>
      </c>
      <c r="D2915" s="98">
        <v>7.38</v>
      </c>
      <c r="E2915" s="98">
        <v>224.28</v>
      </c>
      <c r="F2915" s="98" t="s">
        <v>76</v>
      </c>
    </row>
    <row r="2916" spans="1:6" x14ac:dyDescent="0.2">
      <c r="A2916" s="106">
        <v>43405</v>
      </c>
      <c r="B2916" s="100">
        <v>43405</v>
      </c>
      <c r="C2916" s="98" t="s">
        <v>34</v>
      </c>
      <c r="D2916" s="98">
        <v>-0.05</v>
      </c>
      <c r="E2916" s="98">
        <v>0.38</v>
      </c>
      <c r="F2916" s="98" t="s">
        <v>98</v>
      </c>
    </row>
    <row r="2917" spans="1:6" x14ac:dyDescent="0.2">
      <c r="A2917" s="106">
        <v>43405</v>
      </c>
      <c r="B2917" s="100">
        <v>43405</v>
      </c>
      <c r="C2917" s="98" t="s">
        <v>33</v>
      </c>
      <c r="D2917" s="98">
        <v>0</v>
      </c>
      <c r="E2917" s="98">
        <v>0.01</v>
      </c>
      <c r="F2917" s="98" t="s">
        <v>98</v>
      </c>
    </row>
    <row r="2918" spans="1:6" x14ac:dyDescent="0.2">
      <c r="A2918" s="106">
        <v>43405</v>
      </c>
      <c r="B2918" s="100">
        <v>43374</v>
      </c>
      <c r="C2918" s="98" t="s">
        <v>34</v>
      </c>
      <c r="D2918" s="98">
        <v>-2045.32</v>
      </c>
      <c r="E2918" s="98">
        <v>22927</v>
      </c>
      <c r="F2918" s="98" t="s">
        <v>98</v>
      </c>
    </row>
    <row r="2919" spans="1:6" x14ac:dyDescent="0.2">
      <c r="A2919" s="106">
        <v>43405</v>
      </c>
      <c r="B2919" s="100">
        <v>43374</v>
      </c>
      <c r="C2919" s="98" t="s">
        <v>33</v>
      </c>
      <c r="D2919" s="98">
        <v>-70.97</v>
      </c>
      <c r="E2919" s="98">
        <v>795.57</v>
      </c>
      <c r="F2919" s="98" t="s">
        <v>98</v>
      </c>
    </row>
    <row r="2920" spans="1:6" x14ac:dyDescent="0.2">
      <c r="A2920" s="106">
        <v>43405</v>
      </c>
      <c r="B2920" s="100">
        <v>43221</v>
      </c>
      <c r="C2920" s="98" t="s">
        <v>185</v>
      </c>
      <c r="D2920" s="98">
        <v>1017.52</v>
      </c>
      <c r="E2920" s="98">
        <v>22927.38</v>
      </c>
      <c r="F2920" s="98" t="s">
        <v>98</v>
      </c>
    </row>
    <row r="2921" spans="1:6" x14ac:dyDescent="0.2">
      <c r="A2921" s="106">
        <v>43405</v>
      </c>
      <c r="B2921" s="100">
        <v>43221</v>
      </c>
      <c r="C2921" s="98" t="s">
        <v>186</v>
      </c>
      <c r="D2921" s="98">
        <v>35.31</v>
      </c>
      <c r="E2921" s="98">
        <v>795.58</v>
      </c>
      <c r="F2921" s="98" t="s">
        <v>98</v>
      </c>
    </row>
    <row r="2922" spans="1:6" x14ac:dyDescent="0.2">
      <c r="A2922" s="106">
        <v>43405</v>
      </c>
      <c r="B2922" s="100">
        <v>43405</v>
      </c>
      <c r="C2922" s="98" t="s">
        <v>34</v>
      </c>
      <c r="D2922" s="98">
        <v>-0.02</v>
      </c>
      <c r="E2922" s="98">
        <v>0.18</v>
      </c>
      <c r="F2922" s="98" t="s">
        <v>98</v>
      </c>
    </row>
    <row r="2923" spans="1:6" x14ac:dyDescent="0.2">
      <c r="A2923" s="106">
        <v>43405</v>
      </c>
      <c r="B2923" s="100">
        <v>43405</v>
      </c>
      <c r="C2923" s="98" t="s">
        <v>33</v>
      </c>
      <c r="D2923" s="98">
        <v>0</v>
      </c>
      <c r="E2923" s="98">
        <v>0.01</v>
      </c>
      <c r="F2923" s="98" t="s">
        <v>98</v>
      </c>
    </row>
    <row r="2924" spans="1:6" x14ac:dyDescent="0.2">
      <c r="A2924" s="106">
        <v>43405</v>
      </c>
      <c r="B2924" s="100">
        <v>43374</v>
      </c>
      <c r="C2924" s="98" t="s">
        <v>34</v>
      </c>
      <c r="D2924" s="98">
        <v>-1741.2</v>
      </c>
      <c r="E2924" s="98">
        <v>19518</v>
      </c>
      <c r="F2924" s="98" t="s">
        <v>98</v>
      </c>
    </row>
    <row r="2925" spans="1:6" x14ac:dyDescent="0.2">
      <c r="A2925" s="106">
        <v>43405</v>
      </c>
      <c r="B2925" s="100">
        <v>43374</v>
      </c>
      <c r="C2925" s="98" t="s">
        <v>33</v>
      </c>
      <c r="D2925" s="98">
        <v>-78.53</v>
      </c>
      <c r="E2925" s="98">
        <v>880.26</v>
      </c>
      <c r="F2925" s="98" t="s">
        <v>98</v>
      </c>
    </row>
    <row r="2926" spans="1:6" x14ac:dyDescent="0.2">
      <c r="A2926" s="106">
        <v>43252</v>
      </c>
      <c r="B2926" s="100">
        <v>43221</v>
      </c>
      <c r="C2926" s="98" t="s">
        <v>185</v>
      </c>
      <c r="D2926" s="98">
        <v>2996.07</v>
      </c>
      <c r="E2926" s="98">
        <v>67509.570000000007</v>
      </c>
      <c r="F2926" s="98" t="s">
        <v>77</v>
      </c>
    </row>
    <row r="2927" spans="1:6" x14ac:dyDescent="0.2">
      <c r="A2927" s="106">
        <v>43252</v>
      </c>
      <c r="B2927" s="100">
        <v>43221</v>
      </c>
      <c r="C2927" s="98" t="s">
        <v>186</v>
      </c>
      <c r="D2927" s="98">
        <v>135.12</v>
      </c>
      <c r="E2927" s="98">
        <v>3044.69</v>
      </c>
      <c r="F2927" s="98" t="s">
        <v>77</v>
      </c>
    </row>
    <row r="2928" spans="1:6" x14ac:dyDescent="0.2">
      <c r="A2928" s="106">
        <v>43252</v>
      </c>
      <c r="B2928" s="100">
        <v>43221</v>
      </c>
      <c r="C2928" s="98" t="s">
        <v>34</v>
      </c>
      <c r="D2928" s="98">
        <v>-6340.47</v>
      </c>
      <c r="E2928" s="98">
        <v>67509.570000000007</v>
      </c>
      <c r="F2928" s="98" t="s">
        <v>77</v>
      </c>
    </row>
    <row r="2929" spans="1:6" x14ac:dyDescent="0.2">
      <c r="A2929" s="106">
        <v>43252</v>
      </c>
      <c r="B2929" s="100">
        <v>43221</v>
      </c>
      <c r="C2929" s="98" t="s">
        <v>33</v>
      </c>
      <c r="D2929" s="98">
        <v>-285.98</v>
      </c>
      <c r="E2929" s="98">
        <v>3044.69</v>
      </c>
      <c r="F2929" s="98" t="s">
        <v>77</v>
      </c>
    </row>
    <row r="2930" spans="1:6" x14ac:dyDescent="0.2">
      <c r="A2930" s="106">
        <v>43252</v>
      </c>
      <c r="B2930" s="100">
        <v>43191</v>
      </c>
      <c r="C2930" s="98" t="s">
        <v>34</v>
      </c>
      <c r="D2930" s="98">
        <v>-3242.75</v>
      </c>
      <c r="E2930" s="98">
        <v>33055.78</v>
      </c>
      <c r="F2930" s="98" t="s">
        <v>77</v>
      </c>
    </row>
    <row r="2931" spans="1:6" x14ac:dyDescent="0.2">
      <c r="A2931" s="106">
        <v>43252</v>
      </c>
      <c r="B2931" s="100">
        <v>43191</v>
      </c>
      <c r="C2931" s="98" t="s">
        <v>33</v>
      </c>
      <c r="D2931" s="98">
        <v>-146.24</v>
      </c>
      <c r="E2931" s="98">
        <v>1490.81</v>
      </c>
      <c r="F2931" s="98" t="s">
        <v>77</v>
      </c>
    </row>
    <row r="2932" spans="1:6" x14ac:dyDescent="0.2">
      <c r="A2932" s="106">
        <v>43221</v>
      </c>
      <c r="B2932" s="100">
        <v>43191</v>
      </c>
      <c r="C2932" s="98" t="s">
        <v>33</v>
      </c>
      <c r="D2932" s="98">
        <v>-62.17</v>
      </c>
      <c r="E2932" s="98">
        <v>633.79</v>
      </c>
      <c r="F2932" s="98" t="s">
        <v>98</v>
      </c>
    </row>
    <row r="2933" spans="1:6" x14ac:dyDescent="0.2">
      <c r="A2933" s="106">
        <v>43405</v>
      </c>
      <c r="B2933" s="100">
        <v>43405</v>
      </c>
      <c r="C2933" s="98" t="s">
        <v>34</v>
      </c>
      <c r="D2933" s="98">
        <v>0</v>
      </c>
      <c r="E2933" s="98">
        <v>0.01</v>
      </c>
      <c r="F2933" s="98" t="s">
        <v>77</v>
      </c>
    </row>
    <row r="2934" spans="1:6" x14ac:dyDescent="0.2">
      <c r="A2934" s="106">
        <v>43405</v>
      </c>
      <c r="B2934" s="100">
        <v>43374</v>
      </c>
      <c r="C2934" s="98" t="s">
        <v>34</v>
      </c>
      <c r="D2934" s="98">
        <v>-60.04</v>
      </c>
      <c r="E2934" s="98">
        <v>673</v>
      </c>
      <c r="F2934" s="98" t="s">
        <v>89</v>
      </c>
    </row>
    <row r="2935" spans="1:6" x14ac:dyDescent="0.2">
      <c r="A2935" s="106">
        <v>43405</v>
      </c>
      <c r="B2935" s="100">
        <v>43374</v>
      </c>
      <c r="C2935" s="98" t="s">
        <v>33</v>
      </c>
      <c r="D2935" s="98">
        <v>-2.71</v>
      </c>
      <c r="E2935" s="98">
        <v>30.35</v>
      </c>
      <c r="F2935" s="98" t="s">
        <v>89</v>
      </c>
    </row>
    <row r="2936" spans="1:6" x14ac:dyDescent="0.2">
      <c r="A2936" s="106">
        <v>43405</v>
      </c>
      <c r="B2936" s="100">
        <v>43221</v>
      </c>
      <c r="C2936" s="98" t="s">
        <v>168</v>
      </c>
      <c r="D2936" s="98">
        <v>0</v>
      </c>
      <c r="E2936" s="98">
        <v>673</v>
      </c>
      <c r="F2936" s="98" t="s">
        <v>89</v>
      </c>
    </row>
    <row r="2937" spans="1:6" x14ac:dyDescent="0.2">
      <c r="A2937" s="106">
        <v>43405</v>
      </c>
      <c r="B2937" s="100">
        <v>43221</v>
      </c>
      <c r="C2937" s="98" t="s">
        <v>185</v>
      </c>
      <c r="D2937" s="98">
        <v>29.87</v>
      </c>
      <c r="E2937" s="98">
        <v>673</v>
      </c>
      <c r="F2937" s="98" t="s">
        <v>89</v>
      </c>
    </row>
    <row r="2938" spans="1:6" x14ac:dyDescent="0.2">
      <c r="A2938" s="106">
        <v>43405</v>
      </c>
      <c r="B2938" s="100">
        <v>43221</v>
      </c>
      <c r="C2938" s="98" t="s">
        <v>186</v>
      </c>
      <c r="D2938" s="98">
        <v>1.35</v>
      </c>
      <c r="E2938" s="98">
        <v>30.35</v>
      </c>
      <c r="F2938" s="98" t="s">
        <v>89</v>
      </c>
    </row>
    <row r="2939" spans="1:6" x14ac:dyDescent="0.2">
      <c r="A2939" s="106">
        <v>43405</v>
      </c>
      <c r="B2939" s="100">
        <v>43405</v>
      </c>
      <c r="C2939" s="98" t="s">
        <v>34</v>
      </c>
      <c r="D2939" s="98">
        <v>-6378.13</v>
      </c>
      <c r="E2939" s="98">
        <v>52130.69</v>
      </c>
      <c r="F2939" s="98" t="s">
        <v>76</v>
      </c>
    </row>
    <row r="2940" spans="1:6" x14ac:dyDescent="0.2">
      <c r="A2940" s="106">
        <v>43405</v>
      </c>
      <c r="B2940" s="100">
        <v>43405</v>
      </c>
      <c r="C2940" s="98" t="s">
        <v>33</v>
      </c>
      <c r="D2940" s="98">
        <v>-287.68</v>
      </c>
      <c r="E2940" s="98">
        <v>2351.04</v>
      </c>
      <c r="F2940" s="98" t="s">
        <v>76</v>
      </c>
    </row>
    <row r="2941" spans="1:6" x14ac:dyDescent="0.2">
      <c r="A2941" s="106">
        <v>43221</v>
      </c>
      <c r="B2941" s="100">
        <v>43101</v>
      </c>
      <c r="C2941" s="98" t="s">
        <v>185</v>
      </c>
      <c r="D2941" s="98">
        <v>462.34</v>
      </c>
      <c r="E2941" s="98">
        <v>14053</v>
      </c>
      <c r="F2941" s="98" t="s">
        <v>98</v>
      </c>
    </row>
    <row r="2942" spans="1:6" x14ac:dyDescent="0.2">
      <c r="A2942" s="106">
        <v>43221</v>
      </c>
      <c r="B2942" s="100">
        <v>43101</v>
      </c>
      <c r="C2942" s="98" t="s">
        <v>186</v>
      </c>
      <c r="D2942" s="98">
        <v>20.85</v>
      </c>
      <c r="E2942" s="98">
        <v>633.79</v>
      </c>
      <c r="F2942" s="98" t="s">
        <v>98</v>
      </c>
    </row>
    <row r="2943" spans="1:6" x14ac:dyDescent="0.2">
      <c r="A2943" s="106">
        <v>43221</v>
      </c>
      <c r="B2943" s="100">
        <v>43221</v>
      </c>
      <c r="C2943" s="98" t="s">
        <v>185</v>
      </c>
      <c r="D2943" s="98">
        <v>0</v>
      </c>
      <c r="E2943" s="98">
        <v>0.1</v>
      </c>
      <c r="F2943" s="98" t="s">
        <v>130</v>
      </c>
    </row>
    <row r="2944" spans="1:6" x14ac:dyDescent="0.2">
      <c r="A2944" s="106">
        <v>43221</v>
      </c>
      <c r="B2944" s="100">
        <v>43221</v>
      </c>
      <c r="C2944" s="98" t="s">
        <v>34</v>
      </c>
      <c r="D2944" s="98">
        <v>-0.01</v>
      </c>
      <c r="E2944" s="98">
        <v>0.1</v>
      </c>
      <c r="F2944" s="98" t="s">
        <v>130</v>
      </c>
    </row>
    <row r="2945" spans="1:6" x14ac:dyDescent="0.2">
      <c r="A2945" s="106">
        <v>43221</v>
      </c>
      <c r="B2945" s="100">
        <v>43191</v>
      </c>
      <c r="C2945" s="98" t="s">
        <v>34</v>
      </c>
      <c r="D2945" s="98">
        <v>-1425.79</v>
      </c>
      <c r="E2945" s="98">
        <v>14534</v>
      </c>
      <c r="F2945" s="98" t="s">
        <v>130</v>
      </c>
    </row>
    <row r="2946" spans="1:6" x14ac:dyDescent="0.2">
      <c r="A2946" s="106">
        <v>43221</v>
      </c>
      <c r="B2946" s="100">
        <v>43191</v>
      </c>
      <c r="C2946" s="98" t="s">
        <v>33</v>
      </c>
      <c r="D2946" s="98">
        <v>-64.3</v>
      </c>
      <c r="E2946" s="98">
        <v>655.48</v>
      </c>
      <c r="F2946" s="98" t="s">
        <v>130</v>
      </c>
    </row>
    <row r="2947" spans="1:6" x14ac:dyDescent="0.2">
      <c r="A2947" s="106">
        <v>43221</v>
      </c>
      <c r="B2947" s="100">
        <v>43101</v>
      </c>
      <c r="C2947" s="98" t="s">
        <v>185</v>
      </c>
      <c r="D2947" s="98">
        <v>478.17</v>
      </c>
      <c r="E2947" s="98">
        <v>14534</v>
      </c>
      <c r="F2947" s="98" t="s">
        <v>130</v>
      </c>
    </row>
    <row r="2948" spans="1:6" x14ac:dyDescent="0.2">
      <c r="A2948" s="106">
        <v>43221</v>
      </c>
      <c r="B2948" s="100">
        <v>43101</v>
      </c>
      <c r="C2948" s="98" t="s">
        <v>186</v>
      </c>
      <c r="D2948" s="98">
        <v>21.57</v>
      </c>
      <c r="E2948" s="98">
        <v>655.48</v>
      </c>
      <c r="F2948" s="98" t="s">
        <v>130</v>
      </c>
    </row>
    <row r="2949" spans="1:6" x14ac:dyDescent="0.2">
      <c r="A2949" s="106">
        <v>43405</v>
      </c>
      <c r="B2949" s="100">
        <v>43405</v>
      </c>
      <c r="C2949" s="98" t="s">
        <v>34</v>
      </c>
      <c r="D2949" s="98">
        <v>-23592.3</v>
      </c>
      <c r="E2949" s="98">
        <v>192826.78</v>
      </c>
      <c r="F2949" s="98" t="s">
        <v>77</v>
      </c>
    </row>
    <row r="2950" spans="1:6" x14ac:dyDescent="0.2">
      <c r="A2950" s="106">
        <v>43405</v>
      </c>
      <c r="B2950" s="100">
        <v>43405</v>
      </c>
      <c r="C2950" s="98" t="s">
        <v>33</v>
      </c>
      <c r="D2950" s="98">
        <v>-1064.07</v>
      </c>
      <c r="E2950" s="98">
        <v>8696.5499999999993</v>
      </c>
      <c r="F2950" s="98" t="s">
        <v>77</v>
      </c>
    </row>
    <row r="2951" spans="1:6" x14ac:dyDescent="0.2">
      <c r="A2951" s="106">
        <v>43405</v>
      </c>
      <c r="B2951" s="100">
        <v>43374</v>
      </c>
      <c r="C2951" s="98" t="s">
        <v>34</v>
      </c>
      <c r="D2951" s="98">
        <v>-36104.019999999997</v>
      </c>
      <c r="E2951" s="98">
        <v>404708</v>
      </c>
      <c r="F2951" s="98" t="s">
        <v>77</v>
      </c>
    </row>
    <row r="2952" spans="1:6" x14ac:dyDescent="0.2">
      <c r="A2952" s="106">
        <v>43405</v>
      </c>
      <c r="B2952" s="100">
        <v>43374</v>
      </c>
      <c r="C2952" s="98" t="s">
        <v>33</v>
      </c>
      <c r="D2952" s="98">
        <v>-1628.3</v>
      </c>
      <c r="E2952" s="98">
        <v>18252.439999999999</v>
      </c>
      <c r="F2952" s="98" t="s">
        <v>77</v>
      </c>
    </row>
    <row r="2953" spans="1:6" x14ac:dyDescent="0.2">
      <c r="A2953" s="106">
        <v>43405</v>
      </c>
      <c r="B2953" s="100">
        <v>43221</v>
      </c>
      <c r="C2953" s="98" t="s">
        <v>168</v>
      </c>
      <c r="D2953" s="98">
        <v>0</v>
      </c>
      <c r="E2953" s="98">
        <v>597534.78</v>
      </c>
      <c r="F2953" s="98" t="s">
        <v>77</v>
      </c>
    </row>
    <row r="2954" spans="1:6" x14ac:dyDescent="0.2">
      <c r="A2954" s="106">
        <v>43405</v>
      </c>
      <c r="B2954" s="100">
        <v>43221</v>
      </c>
      <c r="C2954" s="98" t="s">
        <v>185</v>
      </c>
      <c r="D2954" s="98">
        <v>26518.57</v>
      </c>
      <c r="E2954" s="98">
        <v>597534.78</v>
      </c>
      <c r="F2954" s="98" t="s">
        <v>77</v>
      </c>
    </row>
    <row r="2955" spans="1:6" x14ac:dyDescent="0.2">
      <c r="A2955" s="106">
        <v>43405</v>
      </c>
      <c r="B2955" s="100">
        <v>43221</v>
      </c>
      <c r="C2955" s="98" t="s">
        <v>186</v>
      </c>
      <c r="D2955" s="98">
        <v>1195.93</v>
      </c>
      <c r="E2955" s="98">
        <v>26948.79</v>
      </c>
      <c r="F2955" s="98" t="s">
        <v>77</v>
      </c>
    </row>
    <row r="2956" spans="1:6" x14ac:dyDescent="0.2">
      <c r="A2956" s="106">
        <v>43221</v>
      </c>
      <c r="B2956" s="100">
        <v>43221</v>
      </c>
      <c r="C2956" s="98" t="s">
        <v>185</v>
      </c>
      <c r="D2956" s="98">
        <v>0</v>
      </c>
      <c r="E2956" s="98">
        <v>0.08</v>
      </c>
      <c r="F2956" s="98" t="s">
        <v>98</v>
      </c>
    </row>
    <row r="2957" spans="1:6" x14ac:dyDescent="0.2">
      <c r="A2957" s="106">
        <v>43221</v>
      </c>
      <c r="B2957" s="100">
        <v>43221</v>
      </c>
      <c r="C2957" s="98" t="s">
        <v>34</v>
      </c>
      <c r="D2957" s="98">
        <v>-0.01</v>
      </c>
      <c r="E2957" s="98">
        <v>0.08</v>
      </c>
      <c r="F2957" s="98" t="s">
        <v>98</v>
      </c>
    </row>
    <row r="2958" spans="1:6" x14ac:dyDescent="0.2">
      <c r="A2958" s="106">
        <v>43221</v>
      </c>
      <c r="B2958" s="100">
        <v>43191</v>
      </c>
      <c r="C2958" s="98" t="s">
        <v>34</v>
      </c>
      <c r="D2958" s="98">
        <v>-1378.6</v>
      </c>
      <c r="E2958" s="98">
        <v>14053</v>
      </c>
      <c r="F2958" s="98" t="s">
        <v>98</v>
      </c>
    </row>
    <row r="2959" spans="1:6" x14ac:dyDescent="0.2">
      <c r="A2959" s="106">
        <v>43221</v>
      </c>
      <c r="B2959" s="100">
        <v>43191</v>
      </c>
      <c r="C2959" s="98" t="s">
        <v>34</v>
      </c>
      <c r="D2959" s="98">
        <v>-1788.53</v>
      </c>
      <c r="E2959" s="98">
        <v>18231.72</v>
      </c>
      <c r="F2959" s="98" t="s">
        <v>98</v>
      </c>
    </row>
    <row r="2960" spans="1:6" x14ac:dyDescent="0.2">
      <c r="A2960" s="106">
        <v>43282</v>
      </c>
      <c r="B2960" s="100">
        <v>43252</v>
      </c>
      <c r="C2960" s="98" t="s">
        <v>33</v>
      </c>
      <c r="D2960" s="98">
        <v>-11.1</v>
      </c>
      <c r="E2960" s="98">
        <v>83.25</v>
      </c>
      <c r="F2960" s="98" t="s">
        <v>93</v>
      </c>
    </row>
    <row r="2961" spans="1:6" x14ac:dyDescent="0.2">
      <c r="A2961" s="106">
        <v>43282</v>
      </c>
      <c r="B2961" s="100">
        <v>43221</v>
      </c>
      <c r="C2961" s="98" t="s">
        <v>168</v>
      </c>
      <c r="D2961" s="98">
        <v>0</v>
      </c>
      <c r="E2961" s="98">
        <v>2044</v>
      </c>
      <c r="F2961" s="98" t="s">
        <v>93</v>
      </c>
    </row>
    <row r="2962" spans="1:6" x14ac:dyDescent="0.2">
      <c r="A2962" s="106">
        <v>43282</v>
      </c>
      <c r="B2962" s="100">
        <v>43221</v>
      </c>
      <c r="C2962" s="98" t="s">
        <v>185</v>
      </c>
      <c r="D2962" s="98">
        <v>90.72</v>
      </c>
      <c r="E2962" s="98">
        <v>2044</v>
      </c>
      <c r="F2962" s="98" t="s">
        <v>93</v>
      </c>
    </row>
    <row r="2963" spans="1:6" x14ac:dyDescent="0.2">
      <c r="A2963" s="106">
        <v>43282</v>
      </c>
      <c r="B2963" s="100">
        <v>43221</v>
      </c>
      <c r="C2963" s="98" t="s">
        <v>186</v>
      </c>
      <c r="D2963" s="98">
        <v>4.09</v>
      </c>
      <c r="E2963" s="98">
        <v>92.19</v>
      </c>
      <c r="F2963" s="98" t="s">
        <v>93</v>
      </c>
    </row>
    <row r="2964" spans="1:6" x14ac:dyDescent="0.2">
      <c r="A2964" s="106">
        <v>43282</v>
      </c>
      <c r="B2964" s="100">
        <v>43221</v>
      </c>
      <c r="C2964" s="98" t="s">
        <v>34</v>
      </c>
      <c r="D2964" s="98">
        <v>-18.59</v>
      </c>
      <c r="E2964" s="98">
        <v>198</v>
      </c>
      <c r="F2964" s="98" t="s">
        <v>93</v>
      </c>
    </row>
    <row r="2965" spans="1:6" x14ac:dyDescent="0.2">
      <c r="A2965" s="106">
        <v>43282</v>
      </c>
      <c r="B2965" s="100">
        <v>43221</v>
      </c>
      <c r="C2965" s="98" t="s">
        <v>33</v>
      </c>
      <c r="D2965" s="98">
        <v>-0.83</v>
      </c>
      <c r="E2965" s="98">
        <v>8.93</v>
      </c>
      <c r="F2965" s="98" t="s">
        <v>93</v>
      </c>
    </row>
    <row r="2966" spans="1:6" x14ac:dyDescent="0.2">
      <c r="A2966" s="106">
        <v>43282</v>
      </c>
      <c r="B2966" s="100">
        <v>43252</v>
      </c>
      <c r="C2966" s="98" t="s">
        <v>34</v>
      </c>
      <c r="D2966" s="98">
        <v>-1137.03</v>
      </c>
      <c r="E2966" s="98">
        <v>8526</v>
      </c>
      <c r="F2966" s="98" t="s">
        <v>95</v>
      </c>
    </row>
    <row r="2967" spans="1:6" x14ac:dyDescent="0.2">
      <c r="A2967" s="106">
        <v>43282</v>
      </c>
      <c r="B2967" s="100">
        <v>43252</v>
      </c>
      <c r="C2967" s="98" t="s">
        <v>33</v>
      </c>
      <c r="D2967" s="98">
        <v>-51.28</v>
      </c>
      <c r="E2967" s="98">
        <v>384.52</v>
      </c>
      <c r="F2967" s="98" t="s">
        <v>95</v>
      </c>
    </row>
    <row r="2968" spans="1:6" x14ac:dyDescent="0.2">
      <c r="A2968" s="106">
        <v>43282</v>
      </c>
      <c r="B2968" s="100">
        <v>43252</v>
      </c>
      <c r="C2968" s="98" t="s">
        <v>36</v>
      </c>
      <c r="D2968" s="98">
        <v>-9.35</v>
      </c>
      <c r="E2968" s="98">
        <v>70.12</v>
      </c>
      <c r="F2968" s="98" t="s">
        <v>101</v>
      </c>
    </row>
    <row r="2969" spans="1:6" x14ac:dyDescent="0.2">
      <c r="A2969" s="106">
        <v>43282</v>
      </c>
      <c r="B2969" s="100">
        <v>43252</v>
      </c>
      <c r="C2969" s="98" t="s">
        <v>35</v>
      </c>
      <c r="D2969" s="98">
        <v>-0.42</v>
      </c>
      <c r="E2969" s="98">
        <v>3.16</v>
      </c>
      <c r="F2969" s="98" t="s">
        <v>101</v>
      </c>
    </row>
    <row r="2970" spans="1:6" x14ac:dyDescent="0.2">
      <c r="A2970" s="106">
        <v>43282</v>
      </c>
      <c r="B2970" s="100">
        <v>43221</v>
      </c>
      <c r="C2970" s="98" t="s">
        <v>36</v>
      </c>
      <c r="D2970" s="98">
        <v>-0.75</v>
      </c>
      <c r="E2970" s="98">
        <v>8</v>
      </c>
      <c r="F2970" s="98" t="s">
        <v>101</v>
      </c>
    </row>
    <row r="2971" spans="1:6" x14ac:dyDescent="0.2">
      <c r="A2971" s="106">
        <v>43282</v>
      </c>
      <c r="B2971" s="100">
        <v>43221</v>
      </c>
      <c r="C2971" s="98" t="s">
        <v>35</v>
      </c>
      <c r="D2971" s="98">
        <v>-0.03</v>
      </c>
      <c r="E2971" s="98">
        <v>0.36</v>
      </c>
      <c r="F2971" s="98" t="s">
        <v>101</v>
      </c>
    </row>
    <row r="2972" spans="1:6" x14ac:dyDescent="0.2">
      <c r="A2972" s="106">
        <v>43282</v>
      </c>
      <c r="B2972" s="100">
        <v>43252</v>
      </c>
      <c r="C2972" s="98" t="s">
        <v>34</v>
      </c>
      <c r="D2972" s="98">
        <v>-1449.62</v>
      </c>
      <c r="E2972" s="98">
        <v>10870</v>
      </c>
      <c r="F2972" s="98" t="s">
        <v>94</v>
      </c>
    </row>
    <row r="2973" spans="1:6" x14ac:dyDescent="0.2">
      <c r="A2973" s="106">
        <v>43282</v>
      </c>
      <c r="B2973" s="100">
        <v>43252</v>
      </c>
      <c r="C2973" s="98" t="s">
        <v>33</v>
      </c>
      <c r="D2973" s="98">
        <v>-65.38</v>
      </c>
      <c r="E2973" s="98">
        <v>490.24</v>
      </c>
      <c r="F2973" s="98" t="s">
        <v>94</v>
      </c>
    </row>
    <row r="2974" spans="1:6" x14ac:dyDescent="0.2">
      <c r="A2974" s="106">
        <v>43282</v>
      </c>
      <c r="B2974" s="100">
        <v>43221</v>
      </c>
      <c r="C2974" s="98" t="s">
        <v>185</v>
      </c>
      <c r="D2974" s="98">
        <v>553.86</v>
      </c>
      <c r="E2974" s="98">
        <v>12480</v>
      </c>
      <c r="F2974" s="98" t="s">
        <v>94</v>
      </c>
    </row>
    <row r="2975" spans="1:6" x14ac:dyDescent="0.2">
      <c r="A2975" s="106">
        <v>43282</v>
      </c>
      <c r="B2975" s="100">
        <v>43221</v>
      </c>
      <c r="C2975" s="98" t="s">
        <v>186</v>
      </c>
      <c r="D2975" s="98">
        <v>24.98</v>
      </c>
      <c r="E2975" s="98">
        <v>562.85</v>
      </c>
      <c r="F2975" s="98" t="s">
        <v>94</v>
      </c>
    </row>
    <row r="2976" spans="1:6" x14ac:dyDescent="0.2">
      <c r="A2976" s="106">
        <v>43282</v>
      </c>
      <c r="B2976" s="100">
        <v>43221</v>
      </c>
      <c r="C2976" s="98" t="s">
        <v>34</v>
      </c>
      <c r="D2976" s="98">
        <v>-151.21</v>
      </c>
      <c r="E2976" s="98">
        <v>1610</v>
      </c>
      <c r="F2976" s="98" t="s">
        <v>94</v>
      </c>
    </row>
    <row r="2977" spans="1:6" x14ac:dyDescent="0.2">
      <c r="A2977" s="106">
        <v>43282</v>
      </c>
      <c r="B2977" s="100">
        <v>43221</v>
      </c>
      <c r="C2977" s="98" t="s">
        <v>33</v>
      </c>
      <c r="D2977" s="98">
        <v>-6.82</v>
      </c>
      <c r="E2977" s="98">
        <v>72.61</v>
      </c>
      <c r="F2977" s="98" t="s">
        <v>94</v>
      </c>
    </row>
    <row r="2978" spans="1:6" x14ac:dyDescent="0.2">
      <c r="A2978" s="106">
        <v>43282</v>
      </c>
      <c r="B2978" s="100">
        <v>43252</v>
      </c>
      <c r="C2978" s="98" t="s">
        <v>34</v>
      </c>
      <c r="D2978" s="98">
        <v>-10752.41</v>
      </c>
      <c r="E2978" s="98">
        <v>80626.990000000005</v>
      </c>
      <c r="F2978" s="98" t="s">
        <v>77</v>
      </c>
    </row>
    <row r="2979" spans="1:6" x14ac:dyDescent="0.2">
      <c r="A2979" s="106">
        <v>43282</v>
      </c>
      <c r="B2979" s="100">
        <v>43252</v>
      </c>
      <c r="C2979" s="98" t="s">
        <v>33</v>
      </c>
      <c r="D2979" s="98">
        <v>-484.92</v>
      </c>
      <c r="E2979" s="98">
        <v>3636.24</v>
      </c>
      <c r="F2979" s="98" t="s">
        <v>77</v>
      </c>
    </row>
    <row r="2980" spans="1:6" x14ac:dyDescent="0.2">
      <c r="A2980" s="106">
        <v>43282</v>
      </c>
      <c r="B2980" s="100">
        <v>43221</v>
      </c>
      <c r="C2980" s="98" t="s">
        <v>168</v>
      </c>
      <c r="D2980" s="98">
        <v>0</v>
      </c>
      <c r="E2980" s="98">
        <v>89272.99</v>
      </c>
      <c r="F2980" s="98" t="s">
        <v>77</v>
      </c>
    </row>
    <row r="2981" spans="1:6" x14ac:dyDescent="0.2">
      <c r="A2981" s="106">
        <v>43282</v>
      </c>
      <c r="B2981" s="100">
        <v>43221</v>
      </c>
      <c r="C2981" s="98" t="s">
        <v>185</v>
      </c>
      <c r="D2981" s="98">
        <v>3961.9</v>
      </c>
      <c r="E2981" s="98">
        <v>89272.99</v>
      </c>
      <c r="F2981" s="98" t="s">
        <v>77</v>
      </c>
    </row>
    <row r="2982" spans="1:6" x14ac:dyDescent="0.2">
      <c r="A2982" s="106">
        <v>43282</v>
      </c>
      <c r="B2982" s="100">
        <v>43221</v>
      </c>
      <c r="C2982" s="98" t="s">
        <v>186</v>
      </c>
      <c r="D2982" s="98">
        <v>178.67</v>
      </c>
      <c r="E2982" s="98">
        <v>4026.21</v>
      </c>
      <c r="F2982" s="98" t="s">
        <v>77</v>
      </c>
    </row>
    <row r="2983" spans="1:6" x14ac:dyDescent="0.2">
      <c r="A2983" s="106">
        <v>43282</v>
      </c>
      <c r="B2983" s="100">
        <v>43221</v>
      </c>
      <c r="C2983" s="98" t="s">
        <v>34</v>
      </c>
      <c r="D2983" s="98">
        <v>-812.03</v>
      </c>
      <c r="E2983" s="98">
        <v>8646</v>
      </c>
      <c r="F2983" s="98" t="s">
        <v>77</v>
      </c>
    </row>
    <row r="2984" spans="1:6" x14ac:dyDescent="0.2">
      <c r="A2984" s="106">
        <v>43282</v>
      </c>
      <c r="B2984" s="100">
        <v>43221</v>
      </c>
      <c r="C2984" s="98" t="s">
        <v>33</v>
      </c>
      <c r="D2984" s="98">
        <v>-36.630000000000003</v>
      </c>
      <c r="E2984" s="98">
        <v>389.94</v>
      </c>
      <c r="F2984" s="98" t="s">
        <v>77</v>
      </c>
    </row>
    <row r="2985" spans="1:6" x14ac:dyDescent="0.2">
      <c r="A2985" s="106">
        <v>43282</v>
      </c>
      <c r="B2985" s="100">
        <v>43252</v>
      </c>
      <c r="C2985" s="98" t="s">
        <v>34</v>
      </c>
      <c r="D2985" s="98">
        <v>-5362.67</v>
      </c>
      <c r="E2985" s="98">
        <v>40212.01</v>
      </c>
      <c r="F2985" s="98" t="s">
        <v>77</v>
      </c>
    </row>
    <row r="2986" spans="1:6" x14ac:dyDescent="0.2">
      <c r="A2986" s="106">
        <v>43282</v>
      </c>
      <c r="B2986" s="100">
        <v>43252</v>
      </c>
      <c r="C2986" s="98" t="s">
        <v>33</v>
      </c>
      <c r="D2986" s="98">
        <v>-241.88</v>
      </c>
      <c r="E2986" s="98">
        <v>1813.59</v>
      </c>
      <c r="F2986" s="98" t="s">
        <v>77</v>
      </c>
    </row>
    <row r="2987" spans="1:6" x14ac:dyDescent="0.2">
      <c r="A2987" s="106">
        <v>43282</v>
      </c>
      <c r="B2987" s="100">
        <v>43221</v>
      </c>
      <c r="C2987" s="98" t="s">
        <v>168</v>
      </c>
      <c r="D2987" s="98">
        <v>0</v>
      </c>
      <c r="E2987" s="98">
        <v>63270.01</v>
      </c>
      <c r="F2987" s="98" t="s">
        <v>77</v>
      </c>
    </row>
    <row r="2988" spans="1:6" x14ac:dyDescent="0.2">
      <c r="A2988" s="106">
        <v>43282</v>
      </c>
      <c r="B2988" s="100">
        <v>43221</v>
      </c>
      <c r="C2988" s="98" t="s">
        <v>185</v>
      </c>
      <c r="D2988" s="98">
        <v>2807.96</v>
      </c>
      <c r="E2988" s="98">
        <v>63270.01</v>
      </c>
      <c r="F2988" s="98" t="s">
        <v>77</v>
      </c>
    </row>
    <row r="2989" spans="1:6" x14ac:dyDescent="0.2">
      <c r="A2989" s="106">
        <v>43282</v>
      </c>
      <c r="B2989" s="100">
        <v>43221</v>
      </c>
      <c r="C2989" s="98" t="s">
        <v>186</v>
      </c>
      <c r="D2989" s="98">
        <v>126.65</v>
      </c>
      <c r="E2989" s="98">
        <v>2853.46</v>
      </c>
      <c r="F2989" s="98" t="s">
        <v>77</v>
      </c>
    </row>
    <row r="2990" spans="1:6" x14ac:dyDescent="0.2">
      <c r="A2990" s="106">
        <v>43313</v>
      </c>
      <c r="B2990" s="100">
        <v>43313</v>
      </c>
      <c r="C2990" s="98" t="s">
        <v>36</v>
      </c>
      <c r="D2990" s="98">
        <v>-0.03</v>
      </c>
      <c r="E2990" s="98">
        <v>0.4</v>
      </c>
      <c r="F2990" s="98" t="s">
        <v>102</v>
      </c>
    </row>
    <row r="2991" spans="1:6" x14ac:dyDescent="0.2">
      <c r="A2991" s="106">
        <v>43313</v>
      </c>
      <c r="B2991" s="100">
        <v>43313</v>
      </c>
      <c r="C2991" s="98" t="s">
        <v>35</v>
      </c>
      <c r="D2991" s="98">
        <v>0</v>
      </c>
      <c r="E2991" s="98">
        <v>0.02</v>
      </c>
      <c r="F2991" s="98" t="s">
        <v>102</v>
      </c>
    </row>
    <row r="2992" spans="1:6" x14ac:dyDescent="0.2">
      <c r="A2992" s="106">
        <v>43313</v>
      </c>
      <c r="B2992" s="100">
        <v>43282</v>
      </c>
      <c r="C2992" s="98" t="s">
        <v>36</v>
      </c>
      <c r="D2992" s="98">
        <v>-6.29</v>
      </c>
      <c r="E2992" s="98">
        <v>74</v>
      </c>
      <c r="F2992" s="98" t="s">
        <v>102</v>
      </c>
    </row>
    <row r="2993" spans="1:6" x14ac:dyDescent="0.2">
      <c r="A2993" s="106">
        <v>43313</v>
      </c>
      <c r="B2993" s="100">
        <v>43282</v>
      </c>
      <c r="C2993" s="98" t="s">
        <v>35</v>
      </c>
      <c r="D2993" s="98">
        <v>-0.28000000000000003</v>
      </c>
      <c r="E2993" s="98">
        <v>3.34</v>
      </c>
      <c r="F2993" s="98" t="s">
        <v>102</v>
      </c>
    </row>
    <row r="2994" spans="1:6" x14ac:dyDescent="0.2">
      <c r="A2994" s="106">
        <v>43313</v>
      </c>
      <c r="B2994" s="100">
        <v>43282</v>
      </c>
      <c r="C2994" s="98" t="s">
        <v>36</v>
      </c>
      <c r="D2994" s="98">
        <v>-15.81</v>
      </c>
      <c r="E2994" s="98">
        <v>186</v>
      </c>
      <c r="F2994" s="98" t="s">
        <v>103</v>
      </c>
    </row>
    <row r="2995" spans="1:6" x14ac:dyDescent="0.2">
      <c r="A2995" s="106">
        <v>43313</v>
      </c>
      <c r="B2995" s="100">
        <v>43282</v>
      </c>
      <c r="C2995" s="98" t="s">
        <v>35</v>
      </c>
      <c r="D2995" s="98">
        <v>-0.71</v>
      </c>
      <c r="E2995" s="98">
        <v>8.39</v>
      </c>
      <c r="F2995" s="98" t="s">
        <v>103</v>
      </c>
    </row>
    <row r="2996" spans="1:6" x14ac:dyDescent="0.2">
      <c r="A2996" s="106">
        <v>43313</v>
      </c>
      <c r="B2996" s="100">
        <v>43282</v>
      </c>
      <c r="C2996" s="98" t="s">
        <v>34</v>
      </c>
      <c r="D2996" s="98">
        <v>-2509.79</v>
      </c>
      <c r="E2996" s="98">
        <v>29520</v>
      </c>
      <c r="F2996" s="98" t="s">
        <v>87</v>
      </c>
    </row>
    <row r="2997" spans="1:6" x14ac:dyDescent="0.2">
      <c r="A2997" s="106">
        <v>43313</v>
      </c>
      <c r="B2997" s="100">
        <v>43282</v>
      </c>
      <c r="C2997" s="98" t="s">
        <v>33</v>
      </c>
      <c r="D2997" s="98">
        <v>-113.19</v>
      </c>
      <c r="E2997" s="98">
        <v>1331.35</v>
      </c>
      <c r="F2997" s="98" t="s">
        <v>87</v>
      </c>
    </row>
    <row r="2998" spans="1:6" x14ac:dyDescent="0.2">
      <c r="A2998" s="106">
        <v>43313</v>
      </c>
      <c r="B2998" s="100">
        <v>43221</v>
      </c>
      <c r="C2998" s="98" t="s">
        <v>185</v>
      </c>
      <c r="D2998" s="98">
        <v>1310.0999999999999</v>
      </c>
      <c r="E2998" s="98">
        <v>29520</v>
      </c>
      <c r="F2998" s="98" t="s">
        <v>87</v>
      </c>
    </row>
    <row r="2999" spans="1:6" x14ac:dyDescent="0.2">
      <c r="A2999" s="106">
        <v>43313</v>
      </c>
      <c r="B2999" s="100">
        <v>43221</v>
      </c>
      <c r="C2999" s="98" t="s">
        <v>186</v>
      </c>
      <c r="D2999" s="98">
        <v>59.08</v>
      </c>
      <c r="E2999" s="98">
        <v>1331.35</v>
      </c>
      <c r="F2999" s="98" t="s">
        <v>87</v>
      </c>
    </row>
    <row r="3000" spans="1:6" x14ac:dyDescent="0.2">
      <c r="A3000" s="106">
        <v>43313</v>
      </c>
      <c r="B3000" s="100">
        <v>43282</v>
      </c>
      <c r="C3000" s="98" t="s">
        <v>34</v>
      </c>
      <c r="D3000" s="98">
        <v>-385.05</v>
      </c>
      <c r="E3000" s="98">
        <v>4529</v>
      </c>
      <c r="F3000" s="98" t="s">
        <v>88</v>
      </c>
    </row>
    <row r="3001" spans="1:6" x14ac:dyDescent="0.2">
      <c r="A3001" s="106">
        <v>43313</v>
      </c>
      <c r="B3001" s="100">
        <v>43282</v>
      </c>
      <c r="C3001" s="98" t="s">
        <v>33</v>
      </c>
      <c r="D3001" s="98">
        <v>-17.36</v>
      </c>
      <c r="E3001" s="98">
        <v>204.26</v>
      </c>
      <c r="F3001" s="98" t="s">
        <v>88</v>
      </c>
    </row>
    <row r="3002" spans="1:6" x14ac:dyDescent="0.2">
      <c r="A3002" s="106">
        <v>43313</v>
      </c>
      <c r="B3002" s="100">
        <v>43221</v>
      </c>
      <c r="C3002" s="98" t="s">
        <v>168</v>
      </c>
      <c r="D3002" s="98">
        <v>0</v>
      </c>
      <c r="E3002" s="98">
        <v>5057</v>
      </c>
      <c r="F3002" s="98" t="s">
        <v>88</v>
      </c>
    </row>
    <row r="3003" spans="1:6" x14ac:dyDescent="0.2">
      <c r="A3003" s="106">
        <v>43313</v>
      </c>
      <c r="B3003" s="100">
        <v>43221</v>
      </c>
      <c r="C3003" s="98" t="s">
        <v>185</v>
      </c>
      <c r="D3003" s="98">
        <v>224.43</v>
      </c>
      <c r="E3003" s="98">
        <v>5057</v>
      </c>
      <c r="F3003" s="98" t="s">
        <v>88</v>
      </c>
    </row>
    <row r="3004" spans="1:6" x14ac:dyDescent="0.2">
      <c r="A3004" s="106">
        <v>43313</v>
      </c>
      <c r="B3004" s="100">
        <v>43221</v>
      </c>
      <c r="C3004" s="98" t="s">
        <v>186</v>
      </c>
      <c r="D3004" s="98">
        <v>10.11</v>
      </c>
      <c r="E3004" s="98">
        <v>228.07</v>
      </c>
      <c r="F3004" s="98" t="s">
        <v>88</v>
      </c>
    </row>
    <row r="3005" spans="1:6" x14ac:dyDescent="0.2">
      <c r="A3005" s="106">
        <v>43313</v>
      </c>
      <c r="B3005" s="100">
        <v>43282</v>
      </c>
      <c r="C3005" s="98" t="s">
        <v>34</v>
      </c>
      <c r="D3005" s="98">
        <v>-227.44</v>
      </c>
      <c r="E3005" s="98">
        <v>2675</v>
      </c>
      <c r="F3005" s="98" t="s">
        <v>90</v>
      </c>
    </row>
    <row r="3006" spans="1:6" x14ac:dyDescent="0.2">
      <c r="A3006" s="106">
        <v>43313</v>
      </c>
      <c r="B3006" s="100">
        <v>43282</v>
      </c>
      <c r="C3006" s="98" t="s">
        <v>33</v>
      </c>
      <c r="D3006" s="98">
        <v>-10.25</v>
      </c>
      <c r="E3006" s="98">
        <v>120.64</v>
      </c>
      <c r="F3006" s="98" t="s">
        <v>90</v>
      </c>
    </row>
    <row r="3007" spans="1:6" x14ac:dyDescent="0.2">
      <c r="A3007" s="106">
        <v>43313</v>
      </c>
      <c r="B3007" s="100">
        <v>43221</v>
      </c>
      <c r="C3007" s="98" t="s">
        <v>168</v>
      </c>
      <c r="D3007" s="98">
        <v>0</v>
      </c>
      <c r="E3007" s="98">
        <v>2675</v>
      </c>
      <c r="F3007" s="98" t="s">
        <v>90</v>
      </c>
    </row>
    <row r="3008" spans="1:6" x14ac:dyDescent="0.2">
      <c r="A3008" s="106">
        <v>43313</v>
      </c>
      <c r="B3008" s="100">
        <v>43221</v>
      </c>
      <c r="C3008" s="98" t="s">
        <v>185</v>
      </c>
      <c r="D3008" s="98">
        <v>118.71</v>
      </c>
      <c r="E3008" s="98">
        <v>2675</v>
      </c>
      <c r="F3008" s="98" t="s">
        <v>90</v>
      </c>
    </row>
    <row r="3009" spans="1:6" x14ac:dyDescent="0.2">
      <c r="A3009" s="106">
        <v>43313</v>
      </c>
      <c r="B3009" s="100">
        <v>43221</v>
      </c>
      <c r="C3009" s="98" t="s">
        <v>186</v>
      </c>
      <c r="D3009" s="98">
        <v>5.35</v>
      </c>
      <c r="E3009" s="98">
        <v>120.64</v>
      </c>
      <c r="F3009" s="98" t="s">
        <v>90</v>
      </c>
    </row>
    <row r="3010" spans="1:6" x14ac:dyDescent="0.2">
      <c r="A3010" s="106">
        <v>43313</v>
      </c>
      <c r="B3010" s="100">
        <v>43282</v>
      </c>
      <c r="C3010" s="98" t="s">
        <v>34</v>
      </c>
      <c r="D3010" s="98">
        <v>-92.08</v>
      </c>
      <c r="E3010" s="98">
        <v>1083</v>
      </c>
      <c r="F3010" s="98" t="s">
        <v>89</v>
      </c>
    </row>
    <row r="3011" spans="1:6" x14ac:dyDescent="0.2">
      <c r="A3011" s="106">
        <v>43313</v>
      </c>
      <c r="B3011" s="100">
        <v>43282</v>
      </c>
      <c r="C3011" s="98" t="s">
        <v>33</v>
      </c>
      <c r="D3011" s="98">
        <v>-4.1500000000000004</v>
      </c>
      <c r="E3011" s="98">
        <v>48.84</v>
      </c>
      <c r="F3011" s="98" t="s">
        <v>89</v>
      </c>
    </row>
    <row r="3012" spans="1:6" x14ac:dyDescent="0.2">
      <c r="A3012" s="106">
        <v>43313</v>
      </c>
      <c r="B3012" s="100">
        <v>43221</v>
      </c>
      <c r="C3012" s="98" t="s">
        <v>168</v>
      </c>
      <c r="D3012" s="98">
        <v>0</v>
      </c>
      <c r="E3012" s="98">
        <v>1083</v>
      </c>
      <c r="F3012" s="98" t="s">
        <v>89</v>
      </c>
    </row>
    <row r="3013" spans="1:6" x14ac:dyDescent="0.2">
      <c r="A3013" s="106">
        <v>43313</v>
      </c>
      <c r="B3013" s="100">
        <v>43221</v>
      </c>
      <c r="C3013" s="98" t="s">
        <v>185</v>
      </c>
      <c r="D3013" s="98">
        <v>48.06</v>
      </c>
      <c r="E3013" s="98">
        <v>1083</v>
      </c>
      <c r="F3013" s="98" t="s">
        <v>89</v>
      </c>
    </row>
    <row r="3014" spans="1:6" x14ac:dyDescent="0.2">
      <c r="A3014" s="106">
        <v>43313</v>
      </c>
      <c r="B3014" s="100">
        <v>43221</v>
      </c>
      <c r="C3014" s="98" t="s">
        <v>186</v>
      </c>
      <c r="D3014" s="98">
        <v>2.17</v>
      </c>
      <c r="E3014" s="98">
        <v>48.84</v>
      </c>
      <c r="F3014" s="98" t="s">
        <v>89</v>
      </c>
    </row>
    <row r="3015" spans="1:6" x14ac:dyDescent="0.2">
      <c r="A3015" s="106">
        <v>43313</v>
      </c>
      <c r="B3015" s="100">
        <v>43313</v>
      </c>
      <c r="C3015" s="98" t="s">
        <v>36</v>
      </c>
      <c r="D3015" s="98">
        <v>-0.03</v>
      </c>
      <c r="E3015" s="98">
        <v>0.33</v>
      </c>
      <c r="F3015" s="98" t="s">
        <v>101</v>
      </c>
    </row>
    <row r="3016" spans="1:6" x14ac:dyDescent="0.2">
      <c r="A3016" s="106">
        <v>43313</v>
      </c>
      <c r="B3016" s="100">
        <v>43313</v>
      </c>
      <c r="C3016" s="98" t="s">
        <v>35</v>
      </c>
      <c r="D3016" s="98">
        <v>0</v>
      </c>
      <c r="E3016" s="98">
        <v>0.01</v>
      </c>
      <c r="F3016" s="98" t="s">
        <v>101</v>
      </c>
    </row>
    <row r="3017" spans="1:6" x14ac:dyDescent="0.2">
      <c r="A3017" s="106">
        <v>43313</v>
      </c>
      <c r="B3017" s="100">
        <v>43282</v>
      </c>
      <c r="C3017" s="98" t="s">
        <v>36</v>
      </c>
      <c r="D3017" s="98">
        <v>-14.96</v>
      </c>
      <c r="E3017" s="98">
        <v>176</v>
      </c>
      <c r="F3017" s="98" t="s">
        <v>101</v>
      </c>
    </row>
    <row r="3018" spans="1:6" x14ac:dyDescent="0.2">
      <c r="A3018" s="106">
        <v>43313</v>
      </c>
      <c r="B3018" s="100">
        <v>43282</v>
      </c>
      <c r="C3018" s="98" t="s">
        <v>35</v>
      </c>
      <c r="D3018" s="98">
        <v>-0.68</v>
      </c>
      <c r="E3018" s="98">
        <v>7.93</v>
      </c>
      <c r="F3018" s="98" t="s">
        <v>101</v>
      </c>
    </row>
    <row r="3019" spans="1:6" x14ac:dyDescent="0.2">
      <c r="A3019" s="106">
        <v>43313</v>
      </c>
      <c r="B3019" s="100">
        <v>43282</v>
      </c>
      <c r="C3019" s="98" t="s">
        <v>34</v>
      </c>
      <c r="D3019" s="98">
        <v>-76.260000000000005</v>
      </c>
      <c r="E3019" s="98">
        <v>897</v>
      </c>
      <c r="F3019" s="98" t="s">
        <v>74</v>
      </c>
    </row>
    <row r="3020" spans="1:6" x14ac:dyDescent="0.2">
      <c r="A3020" s="106">
        <v>43313</v>
      </c>
      <c r="B3020" s="100">
        <v>43282</v>
      </c>
      <c r="C3020" s="98" t="s">
        <v>33</v>
      </c>
      <c r="D3020" s="98">
        <v>-3.44</v>
      </c>
      <c r="E3020" s="98">
        <v>40.450000000000003</v>
      </c>
      <c r="F3020" s="98" t="s">
        <v>74</v>
      </c>
    </row>
    <row r="3021" spans="1:6" x14ac:dyDescent="0.2">
      <c r="A3021" s="106">
        <v>43313</v>
      </c>
      <c r="B3021" s="100">
        <v>43221</v>
      </c>
      <c r="C3021" s="98" t="s">
        <v>168</v>
      </c>
      <c r="D3021" s="98">
        <v>0</v>
      </c>
      <c r="E3021" s="98">
        <v>897</v>
      </c>
      <c r="F3021" s="98" t="s">
        <v>74</v>
      </c>
    </row>
    <row r="3022" spans="1:6" x14ac:dyDescent="0.2">
      <c r="A3022" s="106">
        <v>43313</v>
      </c>
      <c r="B3022" s="100">
        <v>43221</v>
      </c>
      <c r="C3022" s="98" t="s">
        <v>185</v>
      </c>
      <c r="D3022" s="98">
        <v>39.81</v>
      </c>
      <c r="E3022" s="98">
        <v>897</v>
      </c>
      <c r="F3022" s="98" t="s">
        <v>74</v>
      </c>
    </row>
    <row r="3023" spans="1:6" x14ac:dyDescent="0.2">
      <c r="A3023" s="106">
        <v>43313</v>
      </c>
      <c r="B3023" s="100">
        <v>43221</v>
      </c>
      <c r="C3023" s="98" t="s">
        <v>186</v>
      </c>
      <c r="D3023" s="98">
        <v>1.8</v>
      </c>
      <c r="E3023" s="98">
        <v>40.450000000000003</v>
      </c>
      <c r="F3023" s="98" t="s">
        <v>74</v>
      </c>
    </row>
    <row r="3024" spans="1:6" x14ac:dyDescent="0.2">
      <c r="A3024" s="106">
        <v>43313</v>
      </c>
      <c r="B3024" s="100">
        <v>43313</v>
      </c>
      <c r="C3024" s="98" t="s">
        <v>36</v>
      </c>
      <c r="D3024" s="98">
        <v>-0.01</v>
      </c>
      <c r="E3024" s="98">
        <v>0.1</v>
      </c>
      <c r="F3024" s="98" t="s">
        <v>103</v>
      </c>
    </row>
    <row r="3025" spans="1:6" x14ac:dyDescent="0.2">
      <c r="A3025" s="106">
        <v>43313</v>
      </c>
      <c r="B3025" s="100">
        <v>43282</v>
      </c>
      <c r="C3025" s="98" t="s">
        <v>36</v>
      </c>
      <c r="D3025" s="98">
        <v>-127.28</v>
      </c>
      <c r="E3025" s="98">
        <v>1497.2</v>
      </c>
      <c r="F3025" s="98" t="s">
        <v>103</v>
      </c>
    </row>
    <row r="3026" spans="1:6" x14ac:dyDescent="0.2">
      <c r="A3026" s="106">
        <v>43313</v>
      </c>
      <c r="B3026" s="100">
        <v>43282</v>
      </c>
      <c r="C3026" s="98" t="s">
        <v>35</v>
      </c>
      <c r="D3026" s="98">
        <v>-5.73</v>
      </c>
      <c r="E3026" s="98">
        <v>67.52</v>
      </c>
      <c r="F3026" s="98" t="s">
        <v>103</v>
      </c>
    </row>
    <row r="3027" spans="1:6" x14ac:dyDescent="0.2">
      <c r="A3027" s="106">
        <v>43282</v>
      </c>
      <c r="B3027" s="100">
        <v>43282</v>
      </c>
      <c r="C3027" s="98" t="s">
        <v>36</v>
      </c>
      <c r="D3027" s="98">
        <v>-16.95</v>
      </c>
      <c r="E3027" s="98">
        <v>199.24</v>
      </c>
      <c r="F3027" s="98" t="s">
        <v>101</v>
      </c>
    </row>
    <row r="3028" spans="1:6" x14ac:dyDescent="0.2">
      <c r="A3028" s="106">
        <v>43282</v>
      </c>
      <c r="B3028" s="100">
        <v>43282</v>
      </c>
      <c r="C3028" s="98" t="s">
        <v>35</v>
      </c>
      <c r="D3028" s="98">
        <v>-0.77</v>
      </c>
      <c r="E3028" s="98">
        <v>8.98</v>
      </c>
      <c r="F3028" s="98" t="s">
        <v>101</v>
      </c>
    </row>
    <row r="3029" spans="1:6" x14ac:dyDescent="0.2">
      <c r="A3029" s="106">
        <v>43282</v>
      </c>
      <c r="B3029" s="100">
        <v>43252</v>
      </c>
      <c r="C3029" s="98" t="s">
        <v>36</v>
      </c>
      <c r="D3029" s="98">
        <v>-39.880000000000003</v>
      </c>
      <c r="E3029" s="98">
        <v>299</v>
      </c>
      <c r="F3029" s="98" t="s">
        <v>101</v>
      </c>
    </row>
    <row r="3030" spans="1:6" x14ac:dyDescent="0.2">
      <c r="A3030" s="106">
        <v>43282</v>
      </c>
      <c r="B3030" s="100">
        <v>43252</v>
      </c>
      <c r="C3030" s="98" t="s">
        <v>35</v>
      </c>
      <c r="D3030" s="98">
        <v>-1.8</v>
      </c>
      <c r="E3030" s="98">
        <v>13.49</v>
      </c>
      <c r="F3030" s="98" t="s">
        <v>101</v>
      </c>
    </row>
    <row r="3031" spans="1:6" x14ac:dyDescent="0.2">
      <c r="A3031" s="106">
        <v>43282</v>
      </c>
      <c r="B3031" s="100">
        <v>43282</v>
      </c>
      <c r="C3031" s="98" t="s">
        <v>34</v>
      </c>
      <c r="D3031" s="98">
        <v>-389.4</v>
      </c>
      <c r="E3031" s="98">
        <v>4580</v>
      </c>
      <c r="F3031" s="98" t="s">
        <v>77</v>
      </c>
    </row>
    <row r="3032" spans="1:6" x14ac:dyDescent="0.2">
      <c r="A3032" s="106">
        <v>43282</v>
      </c>
      <c r="B3032" s="100">
        <v>43282</v>
      </c>
      <c r="C3032" s="98" t="s">
        <v>33</v>
      </c>
      <c r="D3032" s="98">
        <v>-17.559999999999999</v>
      </c>
      <c r="E3032" s="98">
        <v>206.56</v>
      </c>
      <c r="F3032" s="98" t="s">
        <v>77</v>
      </c>
    </row>
    <row r="3033" spans="1:6" x14ac:dyDescent="0.2">
      <c r="A3033" s="106">
        <v>43282</v>
      </c>
      <c r="B3033" s="100">
        <v>43252</v>
      </c>
      <c r="C3033" s="98" t="s">
        <v>34</v>
      </c>
      <c r="D3033" s="98">
        <v>-915.78</v>
      </c>
      <c r="E3033" s="98">
        <v>6867</v>
      </c>
      <c r="F3033" s="98" t="s">
        <v>77</v>
      </c>
    </row>
    <row r="3034" spans="1:6" x14ac:dyDescent="0.2">
      <c r="A3034" s="106">
        <v>43282</v>
      </c>
      <c r="B3034" s="100">
        <v>43252</v>
      </c>
      <c r="C3034" s="98" t="s">
        <v>33</v>
      </c>
      <c r="D3034" s="98">
        <v>-41.3</v>
      </c>
      <c r="E3034" s="98">
        <v>309.7</v>
      </c>
      <c r="F3034" s="98" t="s">
        <v>77</v>
      </c>
    </row>
    <row r="3035" spans="1:6" x14ac:dyDescent="0.2">
      <c r="A3035" s="106">
        <v>43282</v>
      </c>
      <c r="B3035" s="100">
        <v>43221</v>
      </c>
      <c r="C3035" s="98" t="s">
        <v>168</v>
      </c>
      <c r="D3035" s="98">
        <v>0</v>
      </c>
      <c r="E3035" s="98">
        <v>11447</v>
      </c>
      <c r="F3035" s="98" t="s">
        <v>77</v>
      </c>
    </row>
    <row r="3036" spans="1:6" x14ac:dyDescent="0.2">
      <c r="A3036" s="106">
        <v>43282</v>
      </c>
      <c r="B3036" s="100">
        <v>43221</v>
      </c>
      <c r="C3036" s="98" t="s">
        <v>185</v>
      </c>
      <c r="D3036" s="98">
        <v>508.02</v>
      </c>
      <c r="E3036" s="98">
        <v>11447</v>
      </c>
      <c r="F3036" s="98" t="s">
        <v>77</v>
      </c>
    </row>
    <row r="3037" spans="1:6" x14ac:dyDescent="0.2">
      <c r="A3037" s="106">
        <v>43282</v>
      </c>
      <c r="B3037" s="100">
        <v>43221</v>
      </c>
      <c r="C3037" s="98" t="s">
        <v>186</v>
      </c>
      <c r="D3037" s="98">
        <v>22.91</v>
      </c>
      <c r="E3037" s="98">
        <v>516.26</v>
      </c>
      <c r="F3037" s="98" t="s">
        <v>77</v>
      </c>
    </row>
    <row r="3038" spans="1:6" x14ac:dyDescent="0.2">
      <c r="A3038" s="106">
        <v>43282</v>
      </c>
      <c r="B3038" s="100">
        <v>43191</v>
      </c>
      <c r="C3038" s="98" t="s">
        <v>34</v>
      </c>
      <c r="D3038" s="98">
        <v>-3.24</v>
      </c>
      <c r="E3038" s="98">
        <v>33</v>
      </c>
      <c r="F3038" s="98" t="s">
        <v>92</v>
      </c>
    </row>
    <row r="3039" spans="1:6" x14ac:dyDescent="0.2">
      <c r="A3039" s="106">
        <v>43282</v>
      </c>
      <c r="B3039" s="100">
        <v>43191</v>
      </c>
      <c r="C3039" s="98" t="s">
        <v>33</v>
      </c>
      <c r="D3039" s="98">
        <v>-0.15</v>
      </c>
      <c r="E3039" s="98">
        <v>1.49</v>
      </c>
      <c r="F3039" s="98" t="s">
        <v>92</v>
      </c>
    </row>
    <row r="3040" spans="1:6" x14ac:dyDescent="0.2">
      <c r="A3040" s="106">
        <v>43282</v>
      </c>
      <c r="B3040" s="100">
        <v>43101</v>
      </c>
      <c r="C3040" s="98" t="s">
        <v>185</v>
      </c>
      <c r="D3040" s="98">
        <v>1.0900000000000001</v>
      </c>
      <c r="E3040" s="98">
        <v>33</v>
      </c>
      <c r="F3040" s="98" t="s">
        <v>92</v>
      </c>
    </row>
    <row r="3041" spans="1:6" x14ac:dyDescent="0.2">
      <c r="A3041" s="106">
        <v>43282</v>
      </c>
      <c r="B3041" s="100">
        <v>43282</v>
      </c>
      <c r="C3041" s="98" t="s">
        <v>34</v>
      </c>
      <c r="D3041" s="98">
        <v>-256.31</v>
      </c>
      <c r="E3041" s="98">
        <v>3015</v>
      </c>
      <c r="F3041" s="98" t="s">
        <v>93</v>
      </c>
    </row>
    <row r="3042" spans="1:6" x14ac:dyDescent="0.2">
      <c r="A3042" s="106">
        <v>43282</v>
      </c>
      <c r="B3042" s="100">
        <v>43282</v>
      </c>
      <c r="C3042" s="98" t="s">
        <v>33</v>
      </c>
      <c r="D3042" s="98">
        <v>-11.6</v>
      </c>
      <c r="E3042" s="98">
        <v>136.07</v>
      </c>
      <c r="F3042" s="98" t="s">
        <v>93</v>
      </c>
    </row>
    <row r="3043" spans="1:6" x14ac:dyDescent="0.2">
      <c r="A3043" s="106">
        <v>43282</v>
      </c>
      <c r="B3043" s="100">
        <v>43252</v>
      </c>
      <c r="C3043" s="98" t="s">
        <v>34</v>
      </c>
      <c r="D3043" s="98">
        <v>-603.64</v>
      </c>
      <c r="E3043" s="98">
        <v>4527</v>
      </c>
      <c r="F3043" s="98" t="s">
        <v>93</v>
      </c>
    </row>
    <row r="3044" spans="1:6" x14ac:dyDescent="0.2">
      <c r="A3044" s="106">
        <v>43282</v>
      </c>
      <c r="B3044" s="100">
        <v>43252</v>
      </c>
      <c r="C3044" s="98" t="s">
        <v>33</v>
      </c>
      <c r="D3044" s="98">
        <v>-27.18</v>
      </c>
      <c r="E3044" s="98">
        <v>204.29</v>
      </c>
      <c r="F3044" s="98" t="s">
        <v>93</v>
      </c>
    </row>
    <row r="3045" spans="1:6" x14ac:dyDescent="0.2">
      <c r="A3045" s="106">
        <v>43282</v>
      </c>
      <c r="B3045" s="100">
        <v>43221</v>
      </c>
      <c r="C3045" s="98" t="s">
        <v>168</v>
      </c>
      <c r="D3045" s="98">
        <v>0</v>
      </c>
      <c r="E3045" s="98">
        <v>7542</v>
      </c>
      <c r="F3045" s="98" t="s">
        <v>93</v>
      </c>
    </row>
    <row r="3046" spans="1:6" x14ac:dyDescent="0.2">
      <c r="A3046" s="106">
        <v>43282</v>
      </c>
      <c r="B3046" s="100">
        <v>43221</v>
      </c>
      <c r="C3046" s="98" t="s">
        <v>185</v>
      </c>
      <c r="D3046" s="98">
        <v>334.81</v>
      </c>
      <c r="E3046" s="98">
        <v>7542</v>
      </c>
      <c r="F3046" s="98" t="s">
        <v>93</v>
      </c>
    </row>
    <row r="3047" spans="1:6" x14ac:dyDescent="0.2">
      <c r="A3047" s="106">
        <v>43282</v>
      </c>
      <c r="B3047" s="100">
        <v>43221</v>
      </c>
      <c r="C3047" s="98" t="s">
        <v>186</v>
      </c>
      <c r="D3047" s="98">
        <v>15.1</v>
      </c>
      <c r="E3047" s="98">
        <v>340.09</v>
      </c>
      <c r="F3047" s="98" t="s">
        <v>93</v>
      </c>
    </row>
    <row r="3048" spans="1:6" x14ac:dyDescent="0.2">
      <c r="A3048" s="106">
        <v>43282</v>
      </c>
      <c r="B3048" s="100">
        <v>43101</v>
      </c>
      <c r="C3048" s="98" t="s">
        <v>186</v>
      </c>
      <c r="D3048" s="98">
        <v>0.05</v>
      </c>
      <c r="E3048" s="98">
        <v>1.49</v>
      </c>
      <c r="F3048" s="98" t="s">
        <v>92</v>
      </c>
    </row>
    <row r="3049" spans="1:6" x14ac:dyDescent="0.2">
      <c r="A3049" s="106">
        <v>43282</v>
      </c>
      <c r="B3049" s="100">
        <v>43101</v>
      </c>
      <c r="C3049" s="98" t="s">
        <v>168</v>
      </c>
      <c r="D3049" s="98">
        <v>-0.24</v>
      </c>
      <c r="E3049" s="98">
        <v>33</v>
      </c>
      <c r="F3049" s="98" t="s">
        <v>92</v>
      </c>
    </row>
    <row r="3050" spans="1:6" x14ac:dyDescent="0.2">
      <c r="A3050" s="106">
        <v>43282</v>
      </c>
      <c r="B3050" s="100">
        <v>43282</v>
      </c>
      <c r="C3050" s="98" t="s">
        <v>34</v>
      </c>
      <c r="D3050" s="98">
        <v>-1384.89</v>
      </c>
      <c r="E3050" s="98">
        <v>16289</v>
      </c>
      <c r="F3050" s="98" t="s">
        <v>94</v>
      </c>
    </row>
    <row r="3051" spans="1:6" x14ac:dyDescent="0.2">
      <c r="A3051" s="106">
        <v>43282</v>
      </c>
      <c r="B3051" s="100">
        <v>43282</v>
      </c>
      <c r="C3051" s="98" t="s">
        <v>33</v>
      </c>
      <c r="D3051" s="98">
        <v>-62.46</v>
      </c>
      <c r="E3051" s="98">
        <v>734.63</v>
      </c>
      <c r="F3051" s="98" t="s">
        <v>94</v>
      </c>
    </row>
    <row r="3052" spans="1:6" x14ac:dyDescent="0.2">
      <c r="A3052" s="106">
        <v>43282</v>
      </c>
      <c r="B3052" s="100">
        <v>43252</v>
      </c>
      <c r="C3052" s="98" t="s">
        <v>34</v>
      </c>
      <c r="D3052" s="98">
        <v>-3372.81</v>
      </c>
      <c r="E3052" s="98">
        <v>25291</v>
      </c>
      <c r="F3052" s="98" t="s">
        <v>94</v>
      </c>
    </row>
    <row r="3053" spans="1:6" x14ac:dyDescent="0.2">
      <c r="A3053" s="106">
        <v>43282</v>
      </c>
      <c r="B3053" s="100">
        <v>43252</v>
      </c>
      <c r="C3053" s="98" t="s">
        <v>33</v>
      </c>
      <c r="D3053" s="98">
        <v>-152.11000000000001</v>
      </c>
      <c r="E3053" s="98">
        <v>1140.6199999999999</v>
      </c>
      <c r="F3053" s="98" t="s">
        <v>94</v>
      </c>
    </row>
    <row r="3054" spans="1:6" x14ac:dyDescent="0.2">
      <c r="A3054" s="106">
        <v>43282</v>
      </c>
      <c r="B3054" s="100">
        <v>43221</v>
      </c>
      <c r="C3054" s="98" t="s">
        <v>185</v>
      </c>
      <c r="D3054" s="98">
        <v>1845.32</v>
      </c>
      <c r="E3054" s="98">
        <v>41580</v>
      </c>
      <c r="F3054" s="98" t="s">
        <v>94</v>
      </c>
    </row>
    <row r="3055" spans="1:6" x14ac:dyDescent="0.2">
      <c r="A3055" s="106">
        <v>43282</v>
      </c>
      <c r="B3055" s="100">
        <v>43221</v>
      </c>
      <c r="C3055" s="98" t="s">
        <v>186</v>
      </c>
      <c r="D3055" s="98">
        <v>83.22</v>
      </c>
      <c r="E3055" s="98">
        <v>1875.26</v>
      </c>
      <c r="F3055" s="98" t="s">
        <v>94</v>
      </c>
    </row>
    <row r="3056" spans="1:6" x14ac:dyDescent="0.2">
      <c r="A3056" s="106">
        <v>43282</v>
      </c>
      <c r="B3056" s="100">
        <v>43282</v>
      </c>
      <c r="C3056" s="98" t="s">
        <v>34</v>
      </c>
      <c r="D3056" s="98">
        <v>-1820.11</v>
      </c>
      <c r="E3056" s="98">
        <v>21408</v>
      </c>
      <c r="F3056" s="98" t="s">
        <v>95</v>
      </c>
    </row>
    <row r="3057" spans="1:6" x14ac:dyDescent="0.2">
      <c r="A3057" s="106">
        <v>43282</v>
      </c>
      <c r="B3057" s="100">
        <v>43282</v>
      </c>
      <c r="C3057" s="98" t="s">
        <v>33</v>
      </c>
      <c r="D3057" s="98">
        <v>-82.08</v>
      </c>
      <c r="E3057" s="98">
        <v>965.5</v>
      </c>
      <c r="F3057" s="98" t="s">
        <v>95</v>
      </c>
    </row>
    <row r="3058" spans="1:6" x14ac:dyDescent="0.2">
      <c r="A3058" s="106">
        <v>43282</v>
      </c>
      <c r="B3058" s="100">
        <v>43252</v>
      </c>
      <c r="C3058" s="98" t="s">
        <v>34</v>
      </c>
      <c r="D3058" s="98">
        <v>-4282.46</v>
      </c>
      <c r="E3058" s="98">
        <v>32112</v>
      </c>
      <c r="F3058" s="98" t="s">
        <v>95</v>
      </c>
    </row>
    <row r="3059" spans="1:6" x14ac:dyDescent="0.2">
      <c r="A3059" s="106">
        <v>43282</v>
      </c>
      <c r="B3059" s="100">
        <v>43252</v>
      </c>
      <c r="C3059" s="98" t="s">
        <v>33</v>
      </c>
      <c r="D3059" s="98">
        <v>-193.14</v>
      </c>
      <c r="E3059" s="98">
        <v>1448.26</v>
      </c>
      <c r="F3059" s="98" t="s">
        <v>95</v>
      </c>
    </row>
    <row r="3060" spans="1:6" x14ac:dyDescent="0.2">
      <c r="A3060" s="106">
        <v>43282</v>
      </c>
      <c r="B3060" s="100">
        <v>43221</v>
      </c>
      <c r="C3060" s="98" t="s">
        <v>185</v>
      </c>
      <c r="D3060" s="98">
        <v>2375.2199999999998</v>
      </c>
      <c r="E3060" s="98">
        <v>53520</v>
      </c>
      <c r="F3060" s="98" t="s">
        <v>95</v>
      </c>
    </row>
    <row r="3061" spans="1:6" x14ac:dyDescent="0.2">
      <c r="A3061" s="106">
        <v>43282</v>
      </c>
      <c r="B3061" s="100">
        <v>43221</v>
      </c>
      <c r="C3061" s="98" t="s">
        <v>186</v>
      </c>
      <c r="D3061" s="98">
        <v>107.12</v>
      </c>
      <c r="E3061" s="98">
        <v>2413.75</v>
      </c>
      <c r="F3061" s="98" t="s">
        <v>95</v>
      </c>
    </row>
    <row r="3062" spans="1:6" x14ac:dyDescent="0.2">
      <c r="A3062" s="106">
        <v>43221</v>
      </c>
      <c r="B3062" s="100">
        <v>43191</v>
      </c>
      <c r="C3062" s="98" t="s">
        <v>33</v>
      </c>
      <c r="D3062" s="98">
        <v>-62.06</v>
      </c>
      <c r="E3062" s="98">
        <v>632.64</v>
      </c>
      <c r="F3062" s="98" t="s">
        <v>98</v>
      </c>
    </row>
    <row r="3063" spans="1:6" x14ac:dyDescent="0.2">
      <c r="A3063" s="106">
        <v>43221</v>
      </c>
      <c r="B3063" s="100">
        <v>43221</v>
      </c>
      <c r="C3063" s="98" t="s">
        <v>185</v>
      </c>
      <c r="D3063" s="98">
        <v>1093.55</v>
      </c>
      <c r="E3063" s="98">
        <v>24640.49</v>
      </c>
      <c r="F3063" s="98" t="s">
        <v>76</v>
      </c>
    </row>
    <row r="3064" spans="1:6" x14ac:dyDescent="0.2">
      <c r="A3064" s="106">
        <v>43221</v>
      </c>
      <c r="B3064" s="100">
        <v>43221</v>
      </c>
      <c r="C3064" s="98" t="s">
        <v>186</v>
      </c>
      <c r="D3064" s="98">
        <v>49.25</v>
      </c>
      <c r="E3064" s="98">
        <v>1111.28</v>
      </c>
      <c r="F3064" s="98" t="s">
        <v>76</v>
      </c>
    </row>
    <row r="3065" spans="1:6" x14ac:dyDescent="0.2">
      <c r="A3065" s="106">
        <v>43221</v>
      </c>
      <c r="B3065" s="100">
        <v>43191</v>
      </c>
      <c r="C3065" s="98" t="s">
        <v>34</v>
      </c>
      <c r="D3065" s="98">
        <v>-41264.78</v>
      </c>
      <c r="E3065" s="98">
        <v>420640.64</v>
      </c>
      <c r="F3065" s="98" t="s">
        <v>77</v>
      </c>
    </row>
    <row r="3066" spans="1:6" x14ac:dyDescent="0.2">
      <c r="A3066" s="106">
        <v>43221</v>
      </c>
      <c r="B3066" s="100">
        <v>43191</v>
      </c>
      <c r="C3066" s="98" t="s">
        <v>33</v>
      </c>
      <c r="D3066" s="98">
        <v>-1860.97</v>
      </c>
      <c r="E3066" s="98">
        <v>18970.88</v>
      </c>
      <c r="F3066" s="98" t="s">
        <v>77</v>
      </c>
    </row>
    <row r="3067" spans="1:6" x14ac:dyDescent="0.2">
      <c r="A3067" s="106">
        <v>43221</v>
      </c>
      <c r="B3067" s="100">
        <v>43101</v>
      </c>
      <c r="C3067" s="98" t="s">
        <v>185</v>
      </c>
      <c r="D3067" s="98">
        <v>13839.1</v>
      </c>
      <c r="E3067" s="98">
        <v>420640.64</v>
      </c>
      <c r="F3067" s="98" t="s">
        <v>77</v>
      </c>
    </row>
    <row r="3068" spans="1:6" x14ac:dyDescent="0.2">
      <c r="A3068" s="106">
        <v>43221</v>
      </c>
      <c r="B3068" s="100">
        <v>43101</v>
      </c>
      <c r="C3068" s="98" t="s">
        <v>186</v>
      </c>
      <c r="D3068" s="98">
        <v>624.15</v>
      </c>
      <c r="E3068" s="98">
        <v>18970.88</v>
      </c>
      <c r="F3068" s="98" t="s">
        <v>77</v>
      </c>
    </row>
    <row r="3069" spans="1:6" x14ac:dyDescent="0.2">
      <c r="A3069" s="106">
        <v>43221</v>
      </c>
      <c r="B3069" s="100">
        <v>43101</v>
      </c>
      <c r="C3069" s="98" t="s">
        <v>168</v>
      </c>
      <c r="D3069" s="98">
        <v>-3112.77</v>
      </c>
      <c r="E3069" s="98">
        <v>420640.64</v>
      </c>
      <c r="F3069" s="98" t="s">
        <v>77</v>
      </c>
    </row>
    <row r="3070" spans="1:6" x14ac:dyDescent="0.2">
      <c r="A3070" s="106">
        <v>43221</v>
      </c>
      <c r="B3070" s="100">
        <v>43221</v>
      </c>
      <c r="C3070" s="98" t="s">
        <v>185</v>
      </c>
      <c r="D3070" s="98">
        <v>15.53</v>
      </c>
      <c r="E3070" s="98">
        <v>350.01</v>
      </c>
      <c r="F3070" s="98" t="s">
        <v>76</v>
      </c>
    </row>
    <row r="3071" spans="1:6" x14ac:dyDescent="0.2">
      <c r="A3071" s="106">
        <v>43221</v>
      </c>
      <c r="B3071" s="100">
        <v>43221</v>
      </c>
      <c r="C3071" s="98" t="s">
        <v>186</v>
      </c>
      <c r="D3071" s="98">
        <v>0.7</v>
      </c>
      <c r="E3071" s="98">
        <v>15.78</v>
      </c>
      <c r="F3071" s="98" t="s">
        <v>76</v>
      </c>
    </row>
    <row r="3072" spans="1:6" x14ac:dyDescent="0.2">
      <c r="A3072" s="106">
        <v>43221</v>
      </c>
      <c r="B3072" s="100">
        <v>43221</v>
      </c>
      <c r="C3072" s="98" t="s">
        <v>34</v>
      </c>
      <c r="D3072" s="98">
        <v>-32.880000000000003</v>
      </c>
      <c r="E3072" s="98">
        <v>350.01</v>
      </c>
      <c r="F3072" s="98" t="s">
        <v>76</v>
      </c>
    </row>
    <row r="3073" spans="1:6" x14ac:dyDescent="0.2">
      <c r="A3073" s="106">
        <v>43221</v>
      </c>
      <c r="B3073" s="100">
        <v>43221</v>
      </c>
      <c r="C3073" s="98" t="s">
        <v>33</v>
      </c>
      <c r="D3073" s="98">
        <v>-1.48</v>
      </c>
      <c r="E3073" s="98">
        <v>15.78</v>
      </c>
      <c r="F3073" s="98" t="s">
        <v>76</v>
      </c>
    </row>
    <row r="3074" spans="1:6" x14ac:dyDescent="0.2">
      <c r="A3074" s="106">
        <v>43221</v>
      </c>
      <c r="B3074" s="100">
        <v>43221</v>
      </c>
      <c r="C3074" s="98" t="s">
        <v>168</v>
      </c>
      <c r="D3074" s="98">
        <v>0</v>
      </c>
      <c r="E3074" s="98">
        <v>350.01</v>
      </c>
      <c r="F3074" s="98" t="s">
        <v>76</v>
      </c>
    </row>
    <row r="3075" spans="1:6" x14ac:dyDescent="0.2">
      <c r="A3075" s="106">
        <v>43252</v>
      </c>
      <c r="B3075" s="100">
        <v>43221</v>
      </c>
      <c r="C3075" s="98" t="s">
        <v>168</v>
      </c>
      <c r="D3075" s="98">
        <v>0</v>
      </c>
      <c r="E3075" s="98">
        <v>7542</v>
      </c>
      <c r="F3075" s="98" t="s">
        <v>93</v>
      </c>
    </row>
    <row r="3076" spans="1:6" x14ac:dyDescent="0.2">
      <c r="A3076" s="106">
        <v>43252</v>
      </c>
      <c r="B3076" s="100">
        <v>43221</v>
      </c>
      <c r="C3076" s="98" t="s">
        <v>185</v>
      </c>
      <c r="D3076" s="98">
        <v>334.81</v>
      </c>
      <c r="E3076" s="98">
        <v>7542</v>
      </c>
      <c r="F3076" s="98" t="s">
        <v>93</v>
      </c>
    </row>
    <row r="3077" spans="1:6" x14ac:dyDescent="0.2">
      <c r="A3077" s="106">
        <v>43252</v>
      </c>
      <c r="B3077" s="100">
        <v>43221</v>
      </c>
      <c r="C3077" s="98" t="s">
        <v>186</v>
      </c>
      <c r="D3077" s="98">
        <v>15.1</v>
      </c>
      <c r="E3077" s="98">
        <v>340.09</v>
      </c>
      <c r="F3077" s="98" t="s">
        <v>93</v>
      </c>
    </row>
    <row r="3078" spans="1:6" x14ac:dyDescent="0.2">
      <c r="A3078" s="106">
        <v>43252</v>
      </c>
      <c r="B3078" s="100">
        <v>43221</v>
      </c>
      <c r="C3078" s="98" t="s">
        <v>34</v>
      </c>
      <c r="D3078" s="98">
        <v>-433.63</v>
      </c>
      <c r="E3078" s="98">
        <v>4617</v>
      </c>
      <c r="F3078" s="98" t="s">
        <v>93</v>
      </c>
    </row>
    <row r="3079" spans="1:6" x14ac:dyDescent="0.2">
      <c r="A3079" s="106">
        <v>43252</v>
      </c>
      <c r="B3079" s="100">
        <v>43221</v>
      </c>
      <c r="C3079" s="98" t="s">
        <v>33</v>
      </c>
      <c r="D3079" s="98">
        <v>-19.46</v>
      </c>
      <c r="E3079" s="98">
        <v>208.35</v>
      </c>
      <c r="F3079" s="98" t="s">
        <v>93</v>
      </c>
    </row>
    <row r="3080" spans="1:6" x14ac:dyDescent="0.2">
      <c r="A3080" s="106">
        <v>43191</v>
      </c>
      <c r="B3080" s="100">
        <v>43101</v>
      </c>
      <c r="C3080" s="98" t="s">
        <v>185</v>
      </c>
      <c r="D3080" s="98">
        <v>35.6</v>
      </c>
      <c r="E3080" s="98">
        <v>1082</v>
      </c>
      <c r="F3080" s="98" t="s">
        <v>92</v>
      </c>
    </row>
    <row r="3081" spans="1:6" x14ac:dyDescent="0.2">
      <c r="A3081" s="106">
        <v>43191</v>
      </c>
      <c r="B3081" s="100">
        <v>43101</v>
      </c>
      <c r="C3081" s="98" t="s">
        <v>186</v>
      </c>
      <c r="D3081" s="98">
        <v>1.61</v>
      </c>
      <c r="E3081" s="98">
        <v>48.8</v>
      </c>
      <c r="F3081" s="98" t="s">
        <v>92</v>
      </c>
    </row>
    <row r="3082" spans="1:6" x14ac:dyDescent="0.2">
      <c r="A3082" s="106">
        <v>43191</v>
      </c>
      <c r="B3082" s="100">
        <v>43191</v>
      </c>
      <c r="C3082" s="98" t="s">
        <v>34</v>
      </c>
      <c r="D3082" s="98">
        <v>-2223.41</v>
      </c>
      <c r="E3082" s="98">
        <v>22664.799999999999</v>
      </c>
      <c r="F3082" s="98" t="s">
        <v>77</v>
      </c>
    </row>
    <row r="3083" spans="1:6" x14ac:dyDescent="0.2">
      <c r="A3083" s="106">
        <v>43191</v>
      </c>
      <c r="B3083" s="100">
        <v>43191</v>
      </c>
      <c r="C3083" s="98" t="s">
        <v>33</v>
      </c>
      <c r="D3083" s="98">
        <v>-100.26</v>
      </c>
      <c r="E3083" s="98">
        <v>1022.16</v>
      </c>
      <c r="F3083" s="98" t="s">
        <v>77</v>
      </c>
    </row>
    <row r="3084" spans="1:6" x14ac:dyDescent="0.2">
      <c r="A3084" s="106">
        <v>43191</v>
      </c>
      <c r="B3084" s="100">
        <v>43191</v>
      </c>
      <c r="C3084" s="98" t="s">
        <v>34</v>
      </c>
      <c r="D3084" s="98">
        <v>-193.47</v>
      </c>
      <c r="E3084" s="98">
        <v>1972.16</v>
      </c>
      <c r="F3084" s="98" t="s">
        <v>84</v>
      </c>
    </row>
    <row r="3085" spans="1:6" x14ac:dyDescent="0.2">
      <c r="A3085" s="106">
        <v>43191</v>
      </c>
      <c r="B3085" s="100">
        <v>43191</v>
      </c>
      <c r="C3085" s="98" t="s">
        <v>33</v>
      </c>
      <c r="D3085" s="98">
        <v>-8.73</v>
      </c>
      <c r="E3085" s="98">
        <v>88.94</v>
      </c>
      <c r="F3085" s="98" t="s">
        <v>84</v>
      </c>
    </row>
    <row r="3086" spans="1:6" x14ac:dyDescent="0.2">
      <c r="A3086" s="106">
        <v>43191</v>
      </c>
      <c r="B3086" s="100">
        <v>43160</v>
      </c>
      <c r="C3086" s="98" t="s">
        <v>34</v>
      </c>
      <c r="D3086" s="98">
        <v>-282.47000000000003</v>
      </c>
      <c r="E3086" s="98">
        <v>3586</v>
      </c>
      <c r="F3086" s="98" t="s">
        <v>84</v>
      </c>
    </row>
    <row r="3087" spans="1:6" x14ac:dyDescent="0.2">
      <c r="A3087" s="106">
        <v>43191</v>
      </c>
      <c r="B3087" s="100">
        <v>43160</v>
      </c>
      <c r="C3087" s="98" t="s">
        <v>33</v>
      </c>
      <c r="D3087" s="98">
        <v>-12.74</v>
      </c>
      <c r="E3087" s="98">
        <v>161.72999999999999</v>
      </c>
      <c r="F3087" s="98" t="s">
        <v>84</v>
      </c>
    </row>
    <row r="3088" spans="1:6" x14ac:dyDescent="0.2">
      <c r="A3088" s="106">
        <v>43191</v>
      </c>
      <c r="B3088" s="100">
        <v>43101</v>
      </c>
      <c r="C3088" s="98" t="s">
        <v>168</v>
      </c>
      <c r="D3088" s="98">
        <v>-41.13</v>
      </c>
      <c r="E3088" s="98">
        <v>5558.16</v>
      </c>
      <c r="F3088" s="98" t="s">
        <v>84</v>
      </c>
    </row>
    <row r="3089" spans="1:6" x14ac:dyDescent="0.2">
      <c r="A3089" s="106">
        <v>43191</v>
      </c>
      <c r="B3089" s="100">
        <v>43101</v>
      </c>
      <c r="C3089" s="98" t="s">
        <v>185</v>
      </c>
      <c r="D3089" s="98">
        <v>182.86</v>
      </c>
      <c r="E3089" s="98">
        <v>5558.16</v>
      </c>
      <c r="F3089" s="98" t="s">
        <v>84</v>
      </c>
    </row>
    <row r="3090" spans="1:6" x14ac:dyDescent="0.2">
      <c r="A3090" s="106">
        <v>43191</v>
      </c>
      <c r="B3090" s="100">
        <v>43101</v>
      </c>
      <c r="C3090" s="98" t="s">
        <v>186</v>
      </c>
      <c r="D3090" s="98">
        <v>8.25</v>
      </c>
      <c r="E3090" s="98">
        <v>250.67</v>
      </c>
      <c r="F3090" s="98" t="s">
        <v>84</v>
      </c>
    </row>
    <row r="3091" spans="1:6" x14ac:dyDescent="0.2">
      <c r="A3091" s="106">
        <v>43191</v>
      </c>
      <c r="B3091" s="100">
        <v>43191</v>
      </c>
      <c r="C3091" s="98" t="s">
        <v>34</v>
      </c>
      <c r="D3091" s="98">
        <v>-362.47</v>
      </c>
      <c r="E3091" s="98">
        <v>3694.87</v>
      </c>
      <c r="F3091" s="98" t="s">
        <v>97</v>
      </c>
    </row>
    <row r="3092" spans="1:6" x14ac:dyDescent="0.2">
      <c r="A3092" s="106">
        <v>43191</v>
      </c>
      <c r="B3092" s="100">
        <v>43191</v>
      </c>
      <c r="C3092" s="98" t="s">
        <v>33</v>
      </c>
      <c r="D3092" s="98">
        <v>-16.350000000000001</v>
      </c>
      <c r="E3092" s="98">
        <v>166.64</v>
      </c>
      <c r="F3092" s="98" t="s">
        <v>97</v>
      </c>
    </row>
    <row r="3093" spans="1:6" x14ac:dyDescent="0.2">
      <c r="A3093" s="106">
        <v>43191</v>
      </c>
      <c r="B3093" s="100">
        <v>43160</v>
      </c>
      <c r="C3093" s="98" t="s">
        <v>34</v>
      </c>
      <c r="D3093" s="98">
        <v>-529.26</v>
      </c>
      <c r="E3093" s="98">
        <v>6719</v>
      </c>
      <c r="F3093" s="98" t="s">
        <v>97</v>
      </c>
    </row>
    <row r="3094" spans="1:6" x14ac:dyDescent="0.2">
      <c r="A3094" s="106">
        <v>43191</v>
      </c>
      <c r="B3094" s="100">
        <v>43160</v>
      </c>
      <c r="C3094" s="98" t="s">
        <v>33</v>
      </c>
      <c r="D3094" s="98">
        <v>-23.87</v>
      </c>
      <c r="E3094" s="98">
        <v>303.02999999999997</v>
      </c>
      <c r="F3094" s="98" t="s">
        <v>97</v>
      </c>
    </row>
    <row r="3095" spans="1:6" x14ac:dyDescent="0.2">
      <c r="A3095" s="106">
        <v>43191</v>
      </c>
      <c r="B3095" s="100">
        <v>43101</v>
      </c>
      <c r="C3095" s="98" t="s">
        <v>185</v>
      </c>
      <c r="D3095" s="98">
        <v>342.62</v>
      </c>
      <c r="E3095" s="98">
        <v>10413.870000000001</v>
      </c>
      <c r="F3095" s="98" t="s">
        <v>97</v>
      </c>
    </row>
    <row r="3096" spans="1:6" x14ac:dyDescent="0.2">
      <c r="A3096" s="106">
        <v>43191</v>
      </c>
      <c r="B3096" s="100">
        <v>43101</v>
      </c>
      <c r="C3096" s="98" t="s">
        <v>186</v>
      </c>
      <c r="D3096" s="98">
        <v>15.45</v>
      </c>
      <c r="E3096" s="98">
        <v>469.67</v>
      </c>
      <c r="F3096" s="98" t="s">
        <v>97</v>
      </c>
    </row>
    <row r="3097" spans="1:6" x14ac:dyDescent="0.2">
      <c r="A3097" s="106">
        <v>43313</v>
      </c>
      <c r="B3097" s="100">
        <v>43221</v>
      </c>
      <c r="C3097" s="98" t="s">
        <v>168</v>
      </c>
      <c r="D3097" s="98">
        <v>0</v>
      </c>
      <c r="E3097" s="98">
        <v>34813.620000000003</v>
      </c>
      <c r="F3097" s="98" t="s">
        <v>77</v>
      </c>
    </row>
    <row r="3098" spans="1:6" x14ac:dyDescent="0.2">
      <c r="A3098" s="106">
        <v>43313</v>
      </c>
      <c r="B3098" s="100">
        <v>43221</v>
      </c>
      <c r="C3098" s="98" t="s">
        <v>185</v>
      </c>
      <c r="D3098" s="98">
        <v>1545.02</v>
      </c>
      <c r="E3098" s="98">
        <v>34813.620000000003</v>
      </c>
      <c r="F3098" s="98" t="s">
        <v>77</v>
      </c>
    </row>
    <row r="3099" spans="1:6" x14ac:dyDescent="0.2">
      <c r="A3099" s="106">
        <v>43313</v>
      </c>
      <c r="B3099" s="100">
        <v>43221</v>
      </c>
      <c r="C3099" s="98" t="s">
        <v>186</v>
      </c>
      <c r="D3099" s="98">
        <v>69.67</v>
      </c>
      <c r="E3099" s="98">
        <v>1570.09</v>
      </c>
      <c r="F3099" s="98" t="s">
        <v>77</v>
      </c>
    </row>
    <row r="3100" spans="1:6" x14ac:dyDescent="0.2">
      <c r="A3100" s="106">
        <v>43313</v>
      </c>
      <c r="B3100" s="100">
        <v>43282</v>
      </c>
      <c r="C3100" s="98" t="s">
        <v>36</v>
      </c>
      <c r="D3100" s="98">
        <v>-0.92</v>
      </c>
      <c r="E3100" s="98">
        <v>10.8</v>
      </c>
      <c r="F3100" s="98" t="s">
        <v>101</v>
      </c>
    </row>
    <row r="3101" spans="1:6" x14ac:dyDescent="0.2">
      <c r="A3101" s="106">
        <v>43313</v>
      </c>
      <c r="B3101" s="100">
        <v>43282</v>
      </c>
      <c r="C3101" s="98" t="s">
        <v>35</v>
      </c>
      <c r="D3101" s="98">
        <v>-0.04</v>
      </c>
      <c r="E3101" s="98">
        <v>0.49</v>
      </c>
      <c r="F3101" s="98" t="s">
        <v>101</v>
      </c>
    </row>
    <row r="3102" spans="1:6" x14ac:dyDescent="0.2">
      <c r="A3102" s="106">
        <v>43313</v>
      </c>
      <c r="B3102" s="100">
        <v>43252</v>
      </c>
      <c r="C3102" s="98" t="s">
        <v>36</v>
      </c>
      <c r="D3102" s="98">
        <v>-1.2</v>
      </c>
      <c r="E3102" s="98">
        <v>9</v>
      </c>
      <c r="F3102" s="98" t="s">
        <v>101</v>
      </c>
    </row>
    <row r="3103" spans="1:6" x14ac:dyDescent="0.2">
      <c r="A3103" s="106">
        <v>43313</v>
      </c>
      <c r="B3103" s="100">
        <v>43252</v>
      </c>
      <c r="C3103" s="98" t="s">
        <v>35</v>
      </c>
      <c r="D3103" s="98">
        <v>-0.05</v>
      </c>
      <c r="E3103" s="98">
        <v>0.41</v>
      </c>
      <c r="F3103" s="98" t="s">
        <v>101</v>
      </c>
    </row>
    <row r="3104" spans="1:6" x14ac:dyDescent="0.2">
      <c r="A3104" s="106">
        <v>43313</v>
      </c>
      <c r="B3104" s="100">
        <v>43282</v>
      </c>
      <c r="C3104" s="98" t="s">
        <v>34</v>
      </c>
      <c r="D3104" s="98">
        <v>-16303.95</v>
      </c>
      <c r="E3104" s="98">
        <v>191764.6</v>
      </c>
      <c r="F3104" s="98" t="s">
        <v>76</v>
      </c>
    </row>
    <row r="3105" spans="1:6" x14ac:dyDescent="0.2">
      <c r="A3105" s="106">
        <v>43313</v>
      </c>
      <c r="B3105" s="100">
        <v>43282</v>
      </c>
      <c r="C3105" s="98" t="s">
        <v>33</v>
      </c>
      <c r="D3105" s="98">
        <v>-735.36</v>
      </c>
      <c r="E3105" s="98">
        <v>8648.6299999999992</v>
      </c>
      <c r="F3105" s="98" t="s">
        <v>76</v>
      </c>
    </row>
    <row r="3106" spans="1:6" x14ac:dyDescent="0.2">
      <c r="A3106" s="106">
        <v>43313</v>
      </c>
      <c r="B3106" s="100">
        <v>43252</v>
      </c>
      <c r="C3106" s="98" t="s">
        <v>34</v>
      </c>
      <c r="D3106" s="98">
        <v>-22222.76</v>
      </c>
      <c r="E3106" s="98">
        <v>166637.37</v>
      </c>
      <c r="F3106" s="98" t="s">
        <v>76</v>
      </c>
    </row>
    <row r="3107" spans="1:6" x14ac:dyDescent="0.2">
      <c r="A3107" s="106">
        <v>43313</v>
      </c>
      <c r="B3107" s="100">
        <v>43252</v>
      </c>
      <c r="C3107" s="98" t="s">
        <v>33</v>
      </c>
      <c r="D3107" s="98">
        <v>-1002.25</v>
      </c>
      <c r="E3107" s="98">
        <v>7515.26</v>
      </c>
      <c r="F3107" s="98" t="s">
        <v>76</v>
      </c>
    </row>
    <row r="3108" spans="1:6" x14ac:dyDescent="0.2">
      <c r="A3108" s="106">
        <v>43313</v>
      </c>
      <c r="B3108" s="100">
        <v>43221</v>
      </c>
      <c r="C3108" s="98" t="s">
        <v>168</v>
      </c>
      <c r="D3108" s="98">
        <v>0</v>
      </c>
      <c r="E3108" s="98">
        <v>359379.97</v>
      </c>
      <c r="F3108" s="98" t="s">
        <v>76</v>
      </c>
    </row>
    <row r="3109" spans="1:6" x14ac:dyDescent="0.2">
      <c r="A3109" s="106">
        <v>43313</v>
      </c>
      <c r="B3109" s="100">
        <v>43221</v>
      </c>
      <c r="C3109" s="98" t="s">
        <v>185</v>
      </c>
      <c r="D3109" s="98">
        <v>15949.38</v>
      </c>
      <c r="E3109" s="98">
        <v>359379.97</v>
      </c>
      <c r="F3109" s="98" t="s">
        <v>76</v>
      </c>
    </row>
    <row r="3110" spans="1:6" x14ac:dyDescent="0.2">
      <c r="A3110" s="106">
        <v>43313</v>
      </c>
      <c r="B3110" s="100">
        <v>43221</v>
      </c>
      <c r="C3110" s="98" t="s">
        <v>186</v>
      </c>
      <c r="D3110" s="98">
        <v>719.19</v>
      </c>
      <c r="E3110" s="98">
        <v>16208.09</v>
      </c>
      <c r="F3110" s="98" t="s">
        <v>76</v>
      </c>
    </row>
    <row r="3111" spans="1:6" x14ac:dyDescent="0.2">
      <c r="A3111" s="106">
        <v>43313</v>
      </c>
      <c r="B3111" s="100">
        <v>43282</v>
      </c>
      <c r="C3111" s="98" t="s">
        <v>34</v>
      </c>
      <c r="D3111" s="98">
        <v>-1578.62</v>
      </c>
      <c r="E3111" s="98">
        <v>18567.62</v>
      </c>
      <c r="F3111" s="98" t="s">
        <v>77</v>
      </c>
    </row>
    <row r="3112" spans="1:6" x14ac:dyDescent="0.2">
      <c r="A3112" s="106">
        <v>43313</v>
      </c>
      <c r="B3112" s="100">
        <v>43282</v>
      </c>
      <c r="C3112" s="98" t="s">
        <v>33</v>
      </c>
      <c r="D3112" s="98">
        <v>-71.209999999999994</v>
      </c>
      <c r="E3112" s="98">
        <v>837.39</v>
      </c>
      <c r="F3112" s="98" t="s">
        <v>77</v>
      </c>
    </row>
    <row r="3113" spans="1:6" x14ac:dyDescent="0.2">
      <c r="A3113" s="106">
        <v>43313</v>
      </c>
      <c r="B3113" s="100">
        <v>43252</v>
      </c>
      <c r="C3113" s="98" t="s">
        <v>34</v>
      </c>
      <c r="D3113" s="98">
        <v>-2166.5500000000002</v>
      </c>
      <c r="E3113" s="98">
        <v>16246</v>
      </c>
      <c r="F3113" s="98" t="s">
        <v>77</v>
      </c>
    </row>
    <row r="3114" spans="1:6" x14ac:dyDescent="0.2">
      <c r="A3114" s="106">
        <v>43313</v>
      </c>
      <c r="B3114" s="100">
        <v>43252</v>
      </c>
      <c r="C3114" s="98" t="s">
        <v>33</v>
      </c>
      <c r="D3114" s="98">
        <v>-97.72</v>
      </c>
      <c r="E3114" s="98">
        <v>732.7</v>
      </c>
      <c r="F3114" s="98" t="s">
        <v>77</v>
      </c>
    </row>
    <row r="3115" spans="1:6" x14ac:dyDescent="0.2">
      <c r="A3115" s="106">
        <v>43313</v>
      </c>
      <c r="B3115" s="100">
        <v>43313</v>
      </c>
      <c r="C3115" s="98" t="s">
        <v>36</v>
      </c>
      <c r="D3115" s="98">
        <v>-1.57</v>
      </c>
      <c r="E3115" s="98">
        <v>20.12</v>
      </c>
      <c r="F3115" s="98" t="s">
        <v>101</v>
      </c>
    </row>
    <row r="3116" spans="1:6" x14ac:dyDescent="0.2">
      <c r="A3116" s="106">
        <v>43313</v>
      </c>
      <c r="B3116" s="100">
        <v>43313</v>
      </c>
      <c r="C3116" s="98" t="s">
        <v>35</v>
      </c>
      <c r="D3116" s="98">
        <v>-7.0000000000000007E-2</v>
      </c>
      <c r="E3116" s="98">
        <v>0.91</v>
      </c>
      <c r="F3116" s="98" t="s">
        <v>101</v>
      </c>
    </row>
    <row r="3117" spans="1:6" x14ac:dyDescent="0.2">
      <c r="A3117" s="106">
        <v>43313</v>
      </c>
      <c r="B3117" s="100">
        <v>43282</v>
      </c>
      <c r="C3117" s="98" t="s">
        <v>36</v>
      </c>
      <c r="D3117" s="98">
        <v>-4.93</v>
      </c>
      <c r="E3117" s="98">
        <v>58</v>
      </c>
      <c r="F3117" s="98" t="s">
        <v>101</v>
      </c>
    </row>
    <row r="3118" spans="1:6" x14ac:dyDescent="0.2">
      <c r="A3118" s="106">
        <v>43313</v>
      </c>
      <c r="B3118" s="100">
        <v>43282</v>
      </c>
      <c r="C3118" s="98" t="s">
        <v>35</v>
      </c>
      <c r="D3118" s="98">
        <v>-0.22</v>
      </c>
      <c r="E3118" s="98">
        <v>2.62</v>
      </c>
      <c r="F3118" s="98" t="s">
        <v>101</v>
      </c>
    </row>
    <row r="3119" spans="1:6" x14ac:dyDescent="0.2">
      <c r="A3119" s="106">
        <v>43313</v>
      </c>
      <c r="B3119" s="100">
        <v>43313</v>
      </c>
      <c r="C3119" s="98" t="s">
        <v>34</v>
      </c>
      <c r="D3119" s="98">
        <v>-8.34</v>
      </c>
      <c r="E3119" s="98">
        <v>107</v>
      </c>
      <c r="F3119" s="98" t="s">
        <v>93</v>
      </c>
    </row>
    <row r="3120" spans="1:6" x14ac:dyDescent="0.2">
      <c r="A3120" s="106">
        <v>43313</v>
      </c>
      <c r="B3120" s="100">
        <v>43313</v>
      </c>
      <c r="C3120" s="98" t="s">
        <v>33</v>
      </c>
      <c r="D3120" s="98">
        <v>-0.38</v>
      </c>
      <c r="E3120" s="98">
        <v>4.83</v>
      </c>
      <c r="F3120" s="98" t="s">
        <v>93</v>
      </c>
    </row>
    <row r="3121" spans="1:6" x14ac:dyDescent="0.2">
      <c r="A3121" s="106">
        <v>43313</v>
      </c>
      <c r="B3121" s="100">
        <v>43313</v>
      </c>
      <c r="C3121" s="98" t="s">
        <v>34</v>
      </c>
      <c r="D3121" s="98">
        <v>-195.13</v>
      </c>
      <c r="E3121" s="98">
        <v>2504.9899999999998</v>
      </c>
      <c r="F3121" s="98" t="s">
        <v>77</v>
      </c>
    </row>
    <row r="3122" spans="1:6" x14ac:dyDescent="0.2">
      <c r="A3122" s="106">
        <v>43313</v>
      </c>
      <c r="B3122" s="100">
        <v>43313</v>
      </c>
      <c r="C3122" s="98" t="s">
        <v>33</v>
      </c>
      <c r="D3122" s="98">
        <v>-8.8000000000000007</v>
      </c>
      <c r="E3122" s="98">
        <v>112.97</v>
      </c>
      <c r="F3122" s="98" t="s">
        <v>77</v>
      </c>
    </row>
    <row r="3123" spans="1:6" x14ac:dyDescent="0.2">
      <c r="A3123" s="106">
        <v>43313</v>
      </c>
      <c r="B3123" s="100">
        <v>43282</v>
      </c>
      <c r="C3123" s="98" t="s">
        <v>34</v>
      </c>
      <c r="D3123" s="98">
        <v>-612.57000000000005</v>
      </c>
      <c r="E3123" s="98">
        <v>7205</v>
      </c>
      <c r="F3123" s="98" t="s">
        <v>77</v>
      </c>
    </row>
    <row r="3124" spans="1:6" x14ac:dyDescent="0.2">
      <c r="A3124" s="106">
        <v>43313</v>
      </c>
      <c r="B3124" s="100">
        <v>43282</v>
      </c>
      <c r="C3124" s="98" t="s">
        <v>33</v>
      </c>
      <c r="D3124" s="98">
        <v>-27.63</v>
      </c>
      <c r="E3124" s="98">
        <v>324.94</v>
      </c>
      <c r="F3124" s="98" t="s">
        <v>77</v>
      </c>
    </row>
    <row r="3125" spans="1:6" x14ac:dyDescent="0.2">
      <c r="A3125" s="106">
        <v>43313</v>
      </c>
      <c r="B3125" s="100">
        <v>43221</v>
      </c>
      <c r="C3125" s="98" t="s">
        <v>168</v>
      </c>
      <c r="D3125" s="98">
        <v>0</v>
      </c>
      <c r="E3125" s="98">
        <v>9709.99</v>
      </c>
      <c r="F3125" s="98" t="s">
        <v>77</v>
      </c>
    </row>
    <row r="3126" spans="1:6" x14ac:dyDescent="0.2">
      <c r="A3126" s="106">
        <v>43313</v>
      </c>
      <c r="B3126" s="100">
        <v>43221</v>
      </c>
      <c r="C3126" s="98" t="s">
        <v>185</v>
      </c>
      <c r="D3126" s="98">
        <v>430.93</v>
      </c>
      <c r="E3126" s="98">
        <v>9709.99</v>
      </c>
      <c r="F3126" s="98" t="s">
        <v>77</v>
      </c>
    </row>
    <row r="3127" spans="1:6" x14ac:dyDescent="0.2">
      <c r="A3127" s="106">
        <v>43313</v>
      </c>
      <c r="B3127" s="100">
        <v>43221</v>
      </c>
      <c r="C3127" s="98" t="s">
        <v>186</v>
      </c>
      <c r="D3127" s="98">
        <v>19.440000000000001</v>
      </c>
      <c r="E3127" s="98">
        <v>437.93</v>
      </c>
      <c r="F3127" s="98" t="s">
        <v>77</v>
      </c>
    </row>
    <row r="3128" spans="1:6" x14ac:dyDescent="0.2">
      <c r="A3128" s="106">
        <v>43405</v>
      </c>
      <c r="B3128" s="100">
        <v>43374</v>
      </c>
      <c r="C3128" s="98" t="s">
        <v>34</v>
      </c>
      <c r="D3128" s="98">
        <v>-55.04</v>
      </c>
      <c r="E3128" s="98">
        <v>617</v>
      </c>
      <c r="F3128" s="98" t="s">
        <v>92</v>
      </c>
    </row>
    <row r="3129" spans="1:6" x14ac:dyDescent="0.2">
      <c r="A3129" s="106">
        <v>43405</v>
      </c>
      <c r="B3129" s="100">
        <v>43374</v>
      </c>
      <c r="C3129" s="98" t="s">
        <v>33</v>
      </c>
      <c r="D3129" s="98">
        <v>-2.48</v>
      </c>
      <c r="E3129" s="98">
        <v>27.83</v>
      </c>
      <c r="F3129" s="98" t="s">
        <v>92</v>
      </c>
    </row>
    <row r="3130" spans="1:6" x14ac:dyDescent="0.2">
      <c r="A3130" s="106">
        <v>43405</v>
      </c>
      <c r="B3130" s="100">
        <v>43344</v>
      </c>
      <c r="C3130" s="98" t="s">
        <v>34</v>
      </c>
      <c r="D3130" s="98">
        <v>-45.32</v>
      </c>
      <c r="E3130" s="98">
        <v>538</v>
      </c>
      <c r="F3130" s="98" t="s">
        <v>92</v>
      </c>
    </row>
    <row r="3131" spans="1:6" x14ac:dyDescent="0.2">
      <c r="A3131" s="106">
        <v>43405</v>
      </c>
      <c r="B3131" s="100">
        <v>43344</v>
      </c>
      <c r="C3131" s="98" t="s">
        <v>33</v>
      </c>
      <c r="D3131" s="98">
        <v>-2.04</v>
      </c>
      <c r="E3131" s="98">
        <v>24.26</v>
      </c>
      <c r="F3131" s="98" t="s">
        <v>92</v>
      </c>
    </row>
    <row r="3132" spans="1:6" x14ac:dyDescent="0.2">
      <c r="A3132" s="106">
        <v>43405</v>
      </c>
      <c r="B3132" s="100">
        <v>43221</v>
      </c>
      <c r="C3132" s="98" t="s">
        <v>168</v>
      </c>
      <c r="D3132" s="98">
        <v>0</v>
      </c>
      <c r="E3132" s="98">
        <v>1155</v>
      </c>
      <c r="F3132" s="98" t="s">
        <v>92</v>
      </c>
    </row>
    <row r="3133" spans="1:6" x14ac:dyDescent="0.2">
      <c r="A3133" s="106">
        <v>43405</v>
      </c>
      <c r="B3133" s="100">
        <v>43221</v>
      </c>
      <c r="C3133" s="98" t="s">
        <v>185</v>
      </c>
      <c r="D3133" s="98">
        <v>51.26</v>
      </c>
      <c r="E3133" s="98">
        <v>1155</v>
      </c>
      <c r="F3133" s="98" t="s">
        <v>92</v>
      </c>
    </row>
    <row r="3134" spans="1:6" x14ac:dyDescent="0.2">
      <c r="A3134" s="106">
        <v>43405</v>
      </c>
      <c r="B3134" s="100">
        <v>43221</v>
      </c>
      <c r="C3134" s="98" t="s">
        <v>186</v>
      </c>
      <c r="D3134" s="98">
        <v>2.31</v>
      </c>
      <c r="E3134" s="98">
        <v>52.09</v>
      </c>
      <c r="F3134" s="98" t="s">
        <v>92</v>
      </c>
    </row>
    <row r="3135" spans="1:6" x14ac:dyDescent="0.2">
      <c r="A3135" s="106">
        <v>43405</v>
      </c>
      <c r="B3135" s="100">
        <v>43405</v>
      </c>
      <c r="C3135" s="98" t="s">
        <v>34</v>
      </c>
      <c r="D3135" s="98">
        <v>-7900.16</v>
      </c>
      <c r="E3135" s="98">
        <v>64570.21</v>
      </c>
      <c r="F3135" s="98" t="s">
        <v>76</v>
      </c>
    </row>
    <row r="3136" spans="1:6" x14ac:dyDescent="0.2">
      <c r="A3136" s="106">
        <v>43405</v>
      </c>
      <c r="B3136" s="100">
        <v>43405</v>
      </c>
      <c r="C3136" s="98" t="s">
        <v>33</v>
      </c>
      <c r="D3136" s="98">
        <v>-356.26</v>
      </c>
      <c r="E3136" s="98">
        <v>2912.12</v>
      </c>
      <c r="F3136" s="98" t="s">
        <v>76</v>
      </c>
    </row>
    <row r="3137" spans="1:6" x14ac:dyDescent="0.2">
      <c r="A3137" s="106">
        <v>43405</v>
      </c>
      <c r="B3137" s="100">
        <v>43405</v>
      </c>
      <c r="C3137" s="98" t="s">
        <v>34</v>
      </c>
      <c r="D3137" s="98">
        <v>-25348.39</v>
      </c>
      <c r="E3137" s="98">
        <v>207179.56</v>
      </c>
      <c r="F3137" s="98" t="s">
        <v>77</v>
      </c>
    </row>
    <row r="3138" spans="1:6" x14ac:dyDescent="0.2">
      <c r="A3138" s="106">
        <v>43313</v>
      </c>
      <c r="B3138" s="100">
        <v>43313</v>
      </c>
      <c r="C3138" s="98" t="s">
        <v>36</v>
      </c>
      <c r="D3138" s="98">
        <v>-13.62</v>
      </c>
      <c r="E3138" s="98">
        <v>174.9</v>
      </c>
      <c r="F3138" s="98" t="s">
        <v>101</v>
      </c>
    </row>
    <row r="3139" spans="1:6" x14ac:dyDescent="0.2">
      <c r="A3139" s="106">
        <v>43313</v>
      </c>
      <c r="B3139" s="100">
        <v>43313</v>
      </c>
      <c r="C3139" s="98" t="s">
        <v>35</v>
      </c>
      <c r="D3139" s="98">
        <v>-0.61</v>
      </c>
      <c r="E3139" s="98">
        <v>7.89</v>
      </c>
      <c r="F3139" s="98" t="s">
        <v>101</v>
      </c>
    </row>
    <row r="3140" spans="1:6" x14ac:dyDescent="0.2">
      <c r="A3140" s="106">
        <v>43313</v>
      </c>
      <c r="B3140" s="100">
        <v>43282</v>
      </c>
      <c r="C3140" s="98" t="s">
        <v>36</v>
      </c>
      <c r="D3140" s="98">
        <v>-42.85</v>
      </c>
      <c r="E3140" s="98">
        <v>504</v>
      </c>
      <c r="F3140" s="98" t="s">
        <v>101</v>
      </c>
    </row>
    <row r="3141" spans="1:6" x14ac:dyDescent="0.2">
      <c r="A3141" s="106">
        <v>43313</v>
      </c>
      <c r="B3141" s="100">
        <v>43282</v>
      </c>
      <c r="C3141" s="98" t="s">
        <v>35</v>
      </c>
      <c r="D3141" s="98">
        <v>-1.93</v>
      </c>
      <c r="E3141" s="98">
        <v>22.73</v>
      </c>
      <c r="F3141" s="98" t="s">
        <v>101</v>
      </c>
    </row>
    <row r="3142" spans="1:6" x14ac:dyDescent="0.2">
      <c r="A3142" s="106">
        <v>43313</v>
      </c>
      <c r="B3142" s="100">
        <v>43313</v>
      </c>
      <c r="C3142" s="98" t="s">
        <v>34</v>
      </c>
      <c r="D3142" s="98">
        <v>-7.56</v>
      </c>
      <c r="E3142" s="98">
        <v>97</v>
      </c>
      <c r="F3142" s="98" t="s">
        <v>92</v>
      </c>
    </row>
    <row r="3143" spans="1:6" x14ac:dyDescent="0.2">
      <c r="A3143" s="106">
        <v>43313</v>
      </c>
      <c r="B3143" s="100">
        <v>43313</v>
      </c>
      <c r="C3143" s="98" t="s">
        <v>33</v>
      </c>
      <c r="D3143" s="98">
        <v>-0.34</v>
      </c>
      <c r="E3143" s="98">
        <v>4.37</v>
      </c>
      <c r="F3143" s="98" t="s">
        <v>92</v>
      </c>
    </row>
    <row r="3144" spans="1:6" x14ac:dyDescent="0.2">
      <c r="A3144" s="106">
        <v>43313</v>
      </c>
      <c r="B3144" s="100">
        <v>43313</v>
      </c>
      <c r="C3144" s="98" t="s">
        <v>34</v>
      </c>
      <c r="D3144" s="98">
        <v>-58.9</v>
      </c>
      <c r="E3144" s="98">
        <v>756</v>
      </c>
      <c r="F3144" s="98" t="s">
        <v>76</v>
      </c>
    </row>
    <row r="3145" spans="1:6" x14ac:dyDescent="0.2">
      <c r="A3145" s="106">
        <v>43313</v>
      </c>
      <c r="B3145" s="100">
        <v>43313</v>
      </c>
      <c r="C3145" s="98" t="s">
        <v>33</v>
      </c>
      <c r="D3145" s="98">
        <v>-2.66</v>
      </c>
      <c r="E3145" s="98">
        <v>34.1</v>
      </c>
      <c r="F3145" s="98" t="s">
        <v>76</v>
      </c>
    </row>
    <row r="3146" spans="1:6" x14ac:dyDescent="0.2">
      <c r="A3146" s="106">
        <v>43313</v>
      </c>
      <c r="B3146" s="100">
        <v>43313</v>
      </c>
      <c r="C3146" s="98" t="s">
        <v>34</v>
      </c>
      <c r="D3146" s="98">
        <v>-17979.689999999999</v>
      </c>
      <c r="E3146" s="98">
        <v>230804.1</v>
      </c>
      <c r="F3146" s="98" t="s">
        <v>77</v>
      </c>
    </row>
    <row r="3147" spans="1:6" x14ac:dyDescent="0.2">
      <c r="A3147" s="106">
        <v>43313</v>
      </c>
      <c r="B3147" s="100">
        <v>43313</v>
      </c>
      <c r="C3147" s="98" t="s">
        <v>33</v>
      </c>
      <c r="D3147" s="98">
        <v>-810.98</v>
      </c>
      <c r="E3147" s="98">
        <v>10409.26</v>
      </c>
      <c r="F3147" s="98" t="s">
        <v>77</v>
      </c>
    </row>
    <row r="3148" spans="1:6" x14ac:dyDescent="0.2">
      <c r="A3148" s="106">
        <v>43313</v>
      </c>
      <c r="B3148" s="100">
        <v>43282</v>
      </c>
      <c r="C3148" s="98" t="s">
        <v>34</v>
      </c>
      <c r="D3148" s="98">
        <v>-41198.1</v>
      </c>
      <c r="E3148" s="98">
        <v>484569</v>
      </c>
      <c r="F3148" s="98" t="s">
        <v>77</v>
      </c>
    </row>
    <row r="3149" spans="1:6" x14ac:dyDescent="0.2">
      <c r="A3149" s="106">
        <v>43313</v>
      </c>
      <c r="B3149" s="100">
        <v>43282</v>
      </c>
      <c r="C3149" s="98" t="s">
        <v>33</v>
      </c>
      <c r="D3149" s="98">
        <v>-1857.98</v>
      </c>
      <c r="E3149" s="98">
        <v>21854.12</v>
      </c>
      <c r="F3149" s="98" t="s">
        <v>77</v>
      </c>
    </row>
    <row r="3150" spans="1:6" x14ac:dyDescent="0.2">
      <c r="A3150" s="106">
        <v>43313</v>
      </c>
      <c r="B3150" s="100">
        <v>43221</v>
      </c>
      <c r="C3150" s="98" t="s">
        <v>168</v>
      </c>
      <c r="D3150" s="98">
        <v>0</v>
      </c>
      <c r="E3150" s="98">
        <v>715373.1</v>
      </c>
      <c r="F3150" s="98" t="s">
        <v>77</v>
      </c>
    </row>
    <row r="3151" spans="1:6" x14ac:dyDescent="0.2">
      <c r="A3151" s="106">
        <v>43313</v>
      </c>
      <c r="B3151" s="100">
        <v>43221</v>
      </c>
      <c r="C3151" s="98" t="s">
        <v>185</v>
      </c>
      <c r="D3151" s="98">
        <v>31748.19</v>
      </c>
      <c r="E3151" s="98">
        <v>715373.1</v>
      </c>
      <c r="F3151" s="98" t="s">
        <v>77</v>
      </c>
    </row>
    <row r="3152" spans="1:6" x14ac:dyDescent="0.2">
      <c r="A3152" s="106">
        <v>43313</v>
      </c>
      <c r="B3152" s="100">
        <v>43221</v>
      </c>
      <c r="C3152" s="98" t="s">
        <v>186</v>
      </c>
      <c r="D3152" s="98">
        <v>1431.87</v>
      </c>
      <c r="E3152" s="98">
        <v>32263.360000000001</v>
      </c>
      <c r="F3152" s="98" t="s">
        <v>77</v>
      </c>
    </row>
    <row r="3153" spans="1:6" x14ac:dyDescent="0.2">
      <c r="A3153" s="106">
        <v>43313</v>
      </c>
      <c r="B3153" s="100">
        <v>43313</v>
      </c>
      <c r="C3153" s="98" t="s">
        <v>34</v>
      </c>
      <c r="D3153" s="98">
        <v>-12845.03</v>
      </c>
      <c r="E3153" s="98">
        <v>164889.37</v>
      </c>
      <c r="F3153" s="98" t="s">
        <v>76</v>
      </c>
    </row>
    <row r="3154" spans="1:6" x14ac:dyDescent="0.2">
      <c r="A3154" s="106">
        <v>43313</v>
      </c>
      <c r="B3154" s="100">
        <v>43313</v>
      </c>
      <c r="C3154" s="98" t="s">
        <v>33</v>
      </c>
      <c r="D3154" s="98">
        <v>-579.4</v>
      </c>
      <c r="E3154" s="98">
        <v>7436.66</v>
      </c>
      <c r="F3154" s="98" t="s">
        <v>76</v>
      </c>
    </row>
    <row r="3155" spans="1:6" x14ac:dyDescent="0.2">
      <c r="A3155" s="106">
        <v>43313</v>
      </c>
      <c r="B3155" s="100">
        <v>43313</v>
      </c>
      <c r="C3155" s="98" t="s">
        <v>34</v>
      </c>
      <c r="D3155" s="98">
        <v>-52.35</v>
      </c>
      <c r="E3155" s="98">
        <v>672</v>
      </c>
      <c r="F3155" s="98" t="s">
        <v>76</v>
      </c>
    </row>
    <row r="3156" spans="1:6" x14ac:dyDescent="0.2">
      <c r="A3156" s="106">
        <v>43313</v>
      </c>
      <c r="B3156" s="100">
        <v>43313</v>
      </c>
      <c r="C3156" s="98" t="s">
        <v>33</v>
      </c>
      <c r="D3156" s="98">
        <v>-2.36</v>
      </c>
      <c r="E3156" s="98">
        <v>30.31</v>
      </c>
      <c r="F3156" s="98" t="s">
        <v>76</v>
      </c>
    </row>
    <row r="3157" spans="1:6" x14ac:dyDescent="0.2">
      <c r="A3157" s="106">
        <v>43313</v>
      </c>
      <c r="B3157" s="100">
        <v>43282</v>
      </c>
      <c r="C3157" s="98" t="s">
        <v>34</v>
      </c>
      <c r="D3157" s="98">
        <v>-119.88</v>
      </c>
      <c r="E3157" s="98">
        <v>1410</v>
      </c>
      <c r="F3157" s="98" t="s">
        <v>76</v>
      </c>
    </row>
    <row r="3158" spans="1:6" x14ac:dyDescent="0.2">
      <c r="A3158" s="106">
        <v>43313</v>
      </c>
      <c r="B3158" s="100">
        <v>43282</v>
      </c>
      <c r="C3158" s="98" t="s">
        <v>33</v>
      </c>
      <c r="D3158" s="98">
        <v>-5.41</v>
      </c>
      <c r="E3158" s="98">
        <v>63.59</v>
      </c>
      <c r="F3158" s="98" t="s">
        <v>76</v>
      </c>
    </row>
    <row r="3159" spans="1:6" x14ac:dyDescent="0.2">
      <c r="A3159" s="106">
        <v>43313</v>
      </c>
      <c r="B3159" s="100">
        <v>43221</v>
      </c>
      <c r="C3159" s="98" t="s">
        <v>185</v>
      </c>
      <c r="D3159" s="98">
        <v>92.4</v>
      </c>
      <c r="E3159" s="98">
        <v>2082</v>
      </c>
      <c r="F3159" s="98" t="s">
        <v>76</v>
      </c>
    </row>
    <row r="3160" spans="1:6" x14ac:dyDescent="0.2">
      <c r="A3160" s="106">
        <v>43282</v>
      </c>
      <c r="B3160" s="100">
        <v>43282</v>
      </c>
      <c r="C3160" s="98" t="s">
        <v>33</v>
      </c>
      <c r="D3160" s="98">
        <v>-0.22</v>
      </c>
      <c r="E3160" s="98">
        <v>2.5299999999999998</v>
      </c>
      <c r="F3160" s="98" t="s">
        <v>92</v>
      </c>
    </row>
    <row r="3161" spans="1:6" x14ac:dyDescent="0.2">
      <c r="A3161" s="106">
        <v>43282</v>
      </c>
      <c r="B3161" s="100">
        <v>43282</v>
      </c>
      <c r="C3161" s="98" t="s">
        <v>34</v>
      </c>
      <c r="D3161" s="98">
        <v>-51.27</v>
      </c>
      <c r="E3161" s="98">
        <v>603</v>
      </c>
      <c r="F3161" s="98" t="s">
        <v>76</v>
      </c>
    </row>
    <row r="3162" spans="1:6" x14ac:dyDescent="0.2">
      <c r="A3162" s="106">
        <v>43282</v>
      </c>
      <c r="B3162" s="100">
        <v>43282</v>
      </c>
      <c r="C3162" s="98" t="s">
        <v>33</v>
      </c>
      <c r="D3162" s="98">
        <v>-2.31</v>
      </c>
      <c r="E3162" s="98">
        <v>27.2</v>
      </c>
      <c r="F3162" s="98" t="s">
        <v>76</v>
      </c>
    </row>
    <row r="3163" spans="1:6" x14ac:dyDescent="0.2">
      <c r="A3163" s="106">
        <v>43282</v>
      </c>
      <c r="B3163" s="100">
        <v>43252</v>
      </c>
      <c r="C3163" s="98" t="s">
        <v>34</v>
      </c>
      <c r="D3163" s="98">
        <v>-160.69999999999999</v>
      </c>
      <c r="E3163" s="98">
        <v>1205</v>
      </c>
      <c r="F3163" s="98" t="s">
        <v>76</v>
      </c>
    </row>
    <row r="3164" spans="1:6" x14ac:dyDescent="0.2">
      <c r="A3164" s="106">
        <v>43313</v>
      </c>
      <c r="B3164" s="100">
        <v>43282</v>
      </c>
      <c r="C3164" s="98" t="s">
        <v>34</v>
      </c>
      <c r="D3164" s="98">
        <v>-58.58</v>
      </c>
      <c r="E3164" s="98">
        <v>688.99</v>
      </c>
      <c r="F3164" s="98" t="s">
        <v>73</v>
      </c>
    </row>
    <row r="3165" spans="1:6" x14ac:dyDescent="0.2">
      <c r="A3165" s="106">
        <v>43313</v>
      </c>
      <c r="B3165" s="100">
        <v>43282</v>
      </c>
      <c r="C3165" s="98" t="s">
        <v>33</v>
      </c>
      <c r="D3165" s="98">
        <v>-2.64</v>
      </c>
      <c r="E3165" s="98">
        <v>31.07</v>
      </c>
      <c r="F3165" s="98" t="s">
        <v>73</v>
      </c>
    </row>
    <row r="3166" spans="1:6" x14ac:dyDescent="0.2">
      <c r="A3166" s="106">
        <v>43313</v>
      </c>
      <c r="B3166" s="100">
        <v>43221</v>
      </c>
      <c r="C3166" s="98" t="s">
        <v>168</v>
      </c>
      <c r="D3166" s="98">
        <v>0</v>
      </c>
      <c r="E3166" s="98">
        <v>688.99</v>
      </c>
      <c r="F3166" s="98" t="s">
        <v>73</v>
      </c>
    </row>
    <row r="3167" spans="1:6" x14ac:dyDescent="0.2">
      <c r="A3167" s="106">
        <v>43313</v>
      </c>
      <c r="B3167" s="100">
        <v>43221</v>
      </c>
      <c r="C3167" s="98" t="s">
        <v>185</v>
      </c>
      <c r="D3167" s="98">
        <v>22002.05</v>
      </c>
      <c r="E3167" s="98">
        <v>495764.58</v>
      </c>
      <c r="F3167" s="98" t="s">
        <v>73</v>
      </c>
    </row>
    <row r="3168" spans="1:6" x14ac:dyDescent="0.2">
      <c r="A3168" s="106">
        <v>43313</v>
      </c>
      <c r="B3168" s="100">
        <v>43221</v>
      </c>
      <c r="C3168" s="98" t="s">
        <v>186</v>
      </c>
      <c r="D3168" s="98">
        <v>992.3</v>
      </c>
      <c r="E3168" s="98">
        <v>22358.98</v>
      </c>
      <c r="F3168" s="98" t="s">
        <v>73</v>
      </c>
    </row>
    <row r="3169" spans="1:6" x14ac:dyDescent="0.2">
      <c r="A3169" s="106">
        <v>43313</v>
      </c>
      <c r="B3169" s="100">
        <v>43221</v>
      </c>
      <c r="C3169" s="98" t="s">
        <v>185</v>
      </c>
      <c r="D3169" s="98">
        <v>522.72</v>
      </c>
      <c r="E3169" s="98">
        <v>11778.28</v>
      </c>
      <c r="F3169" s="98" t="s">
        <v>98</v>
      </c>
    </row>
    <row r="3170" spans="1:6" x14ac:dyDescent="0.2">
      <c r="A3170" s="106">
        <v>43313</v>
      </c>
      <c r="B3170" s="100">
        <v>43221</v>
      </c>
      <c r="C3170" s="98" t="s">
        <v>186</v>
      </c>
      <c r="D3170" s="98">
        <v>18.14</v>
      </c>
      <c r="E3170" s="98">
        <v>408.71</v>
      </c>
      <c r="F3170" s="98" t="s">
        <v>98</v>
      </c>
    </row>
    <row r="3171" spans="1:6" x14ac:dyDescent="0.2">
      <c r="A3171" s="106">
        <v>43313</v>
      </c>
      <c r="B3171" s="100">
        <v>43282</v>
      </c>
      <c r="C3171" s="98" t="s">
        <v>34</v>
      </c>
      <c r="D3171" s="98">
        <v>-3435.39</v>
      </c>
      <c r="E3171" s="98">
        <v>40406.879999999997</v>
      </c>
      <c r="F3171" s="98" t="s">
        <v>98</v>
      </c>
    </row>
    <row r="3172" spans="1:6" x14ac:dyDescent="0.2">
      <c r="A3172" s="106">
        <v>43313</v>
      </c>
      <c r="B3172" s="100">
        <v>43282</v>
      </c>
      <c r="C3172" s="98" t="s">
        <v>33</v>
      </c>
      <c r="D3172" s="98">
        <v>-154.94</v>
      </c>
      <c r="E3172" s="98">
        <v>1822.35</v>
      </c>
      <c r="F3172" s="98" t="s">
        <v>98</v>
      </c>
    </row>
    <row r="3173" spans="1:6" x14ac:dyDescent="0.2">
      <c r="A3173" s="106">
        <v>43313</v>
      </c>
      <c r="B3173" s="100">
        <v>43221</v>
      </c>
      <c r="C3173" s="98" t="s">
        <v>185</v>
      </c>
      <c r="D3173" s="98">
        <v>1793.26</v>
      </c>
      <c r="E3173" s="98">
        <v>40406.879999999997</v>
      </c>
      <c r="F3173" s="98" t="s">
        <v>98</v>
      </c>
    </row>
    <row r="3174" spans="1:6" x14ac:dyDescent="0.2">
      <c r="A3174" s="106">
        <v>43313</v>
      </c>
      <c r="B3174" s="100">
        <v>43221</v>
      </c>
      <c r="C3174" s="98" t="s">
        <v>186</v>
      </c>
      <c r="D3174" s="98">
        <v>80.88</v>
      </c>
      <c r="E3174" s="98">
        <v>1822.35</v>
      </c>
      <c r="F3174" s="98" t="s">
        <v>98</v>
      </c>
    </row>
    <row r="3175" spans="1:6" x14ac:dyDescent="0.2">
      <c r="A3175" s="106">
        <v>43313</v>
      </c>
      <c r="B3175" s="100">
        <v>43313</v>
      </c>
      <c r="C3175" s="98" t="s">
        <v>34</v>
      </c>
      <c r="D3175" s="98">
        <v>0</v>
      </c>
      <c r="E3175" s="98">
        <v>0.03</v>
      </c>
      <c r="F3175" s="98" t="s">
        <v>98</v>
      </c>
    </row>
    <row r="3176" spans="1:6" x14ac:dyDescent="0.2">
      <c r="A3176" s="106">
        <v>43313</v>
      </c>
      <c r="B3176" s="100">
        <v>43282</v>
      </c>
      <c r="C3176" s="98" t="s">
        <v>34</v>
      </c>
      <c r="D3176" s="98">
        <v>-1277.8499999999999</v>
      </c>
      <c r="E3176" s="98">
        <v>15030</v>
      </c>
      <c r="F3176" s="98" t="s">
        <v>98</v>
      </c>
    </row>
    <row r="3177" spans="1:6" x14ac:dyDescent="0.2">
      <c r="A3177" s="106">
        <v>43313</v>
      </c>
      <c r="B3177" s="100">
        <v>43282</v>
      </c>
      <c r="C3177" s="98" t="s">
        <v>33</v>
      </c>
      <c r="D3177" s="98">
        <v>-57.63</v>
      </c>
      <c r="E3177" s="98">
        <v>677.85</v>
      </c>
      <c r="F3177" s="98" t="s">
        <v>98</v>
      </c>
    </row>
    <row r="3178" spans="1:6" x14ac:dyDescent="0.2">
      <c r="A3178" s="106">
        <v>43313</v>
      </c>
      <c r="B3178" s="100">
        <v>43221</v>
      </c>
      <c r="C3178" s="98" t="s">
        <v>185</v>
      </c>
      <c r="D3178" s="98">
        <v>667.03</v>
      </c>
      <c r="E3178" s="98">
        <v>15030.03</v>
      </c>
      <c r="F3178" s="98" t="s">
        <v>98</v>
      </c>
    </row>
    <row r="3179" spans="1:6" x14ac:dyDescent="0.2">
      <c r="A3179" s="106">
        <v>43313</v>
      </c>
      <c r="B3179" s="100">
        <v>43221</v>
      </c>
      <c r="C3179" s="98" t="s">
        <v>186</v>
      </c>
      <c r="D3179" s="98">
        <v>30.08</v>
      </c>
      <c r="E3179" s="98">
        <v>677.85</v>
      </c>
      <c r="F3179" s="98" t="s">
        <v>98</v>
      </c>
    </row>
    <row r="3180" spans="1:6" x14ac:dyDescent="0.2">
      <c r="A3180" s="106">
        <v>43313</v>
      </c>
      <c r="B3180" s="100">
        <v>43282</v>
      </c>
      <c r="C3180" s="98" t="s">
        <v>36</v>
      </c>
      <c r="D3180" s="98">
        <v>-9.49</v>
      </c>
      <c r="E3180" s="98">
        <v>111.6</v>
      </c>
      <c r="F3180" s="98" t="s">
        <v>102</v>
      </c>
    </row>
    <row r="3181" spans="1:6" x14ac:dyDescent="0.2">
      <c r="A3181" s="106">
        <v>43313</v>
      </c>
      <c r="B3181" s="100">
        <v>43282</v>
      </c>
      <c r="C3181" s="98" t="s">
        <v>35</v>
      </c>
      <c r="D3181" s="98">
        <v>-0.43</v>
      </c>
      <c r="E3181" s="98">
        <v>5.03</v>
      </c>
      <c r="F3181" s="98" t="s">
        <v>102</v>
      </c>
    </row>
    <row r="3182" spans="1:6" x14ac:dyDescent="0.2">
      <c r="A3182" s="106">
        <v>43282</v>
      </c>
      <c r="B3182" s="100">
        <v>43252</v>
      </c>
      <c r="C3182" s="98" t="s">
        <v>34</v>
      </c>
      <c r="D3182" s="98">
        <v>-1530.39</v>
      </c>
      <c r="E3182" s="98">
        <v>11475.63</v>
      </c>
      <c r="F3182" s="98" t="s">
        <v>130</v>
      </c>
    </row>
    <row r="3183" spans="1:6" x14ac:dyDescent="0.2">
      <c r="A3183" s="106">
        <v>43282</v>
      </c>
      <c r="B3183" s="100">
        <v>43252</v>
      </c>
      <c r="C3183" s="98" t="s">
        <v>33</v>
      </c>
      <c r="D3183" s="98">
        <v>-69.02</v>
      </c>
      <c r="E3183" s="98">
        <v>517.54999999999995</v>
      </c>
      <c r="F3183" s="98" t="s">
        <v>130</v>
      </c>
    </row>
    <row r="3184" spans="1:6" x14ac:dyDescent="0.2">
      <c r="A3184" s="106">
        <v>43282</v>
      </c>
      <c r="B3184" s="100">
        <v>43221</v>
      </c>
      <c r="C3184" s="98" t="s">
        <v>185</v>
      </c>
      <c r="D3184" s="98">
        <v>607.53</v>
      </c>
      <c r="E3184" s="98">
        <v>13689.3</v>
      </c>
      <c r="F3184" s="98" t="s">
        <v>98</v>
      </c>
    </row>
    <row r="3185" spans="1:6" x14ac:dyDescent="0.2">
      <c r="A3185" s="106">
        <v>43282</v>
      </c>
      <c r="B3185" s="100">
        <v>43221</v>
      </c>
      <c r="C3185" s="98" t="s">
        <v>186</v>
      </c>
      <c r="D3185" s="98">
        <v>27.4</v>
      </c>
      <c r="E3185" s="98">
        <v>617.39</v>
      </c>
      <c r="F3185" s="98" t="s">
        <v>98</v>
      </c>
    </row>
    <row r="3186" spans="1:6" x14ac:dyDescent="0.2">
      <c r="A3186" s="106">
        <v>43282</v>
      </c>
      <c r="B3186" s="100">
        <v>43282</v>
      </c>
      <c r="C3186" s="98" t="s">
        <v>34</v>
      </c>
      <c r="D3186" s="98">
        <v>-0.03</v>
      </c>
      <c r="E3186" s="98">
        <v>0.32</v>
      </c>
      <c r="F3186" s="98" t="s">
        <v>98</v>
      </c>
    </row>
    <row r="3187" spans="1:6" x14ac:dyDescent="0.2">
      <c r="A3187" s="106">
        <v>43282</v>
      </c>
      <c r="B3187" s="100">
        <v>43282</v>
      </c>
      <c r="C3187" s="98" t="s">
        <v>33</v>
      </c>
      <c r="D3187" s="98">
        <v>0</v>
      </c>
      <c r="E3187" s="98">
        <v>0.01</v>
      </c>
      <c r="F3187" s="98" t="s">
        <v>98</v>
      </c>
    </row>
    <row r="3188" spans="1:6" x14ac:dyDescent="0.2">
      <c r="A3188" s="106">
        <v>43282</v>
      </c>
      <c r="B3188" s="100">
        <v>43252</v>
      </c>
      <c r="C3188" s="98" t="s">
        <v>34</v>
      </c>
      <c r="D3188" s="98">
        <v>-2148.96</v>
      </c>
      <c r="E3188" s="98">
        <v>16114</v>
      </c>
      <c r="F3188" s="98" t="s">
        <v>98</v>
      </c>
    </row>
    <row r="3189" spans="1:6" x14ac:dyDescent="0.2">
      <c r="A3189" s="106">
        <v>43282</v>
      </c>
      <c r="B3189" s="100">
        <v>43252</v>
      </c>
      <c r="C3189" s="98" t="s">
        <v>33</v>
      </c>
      <c r="D3189" s="98">
        <v>-74.569999999999993</v>
      </c>
      <c r="E3189" s="98">
        <v>559.16</v>
      </c>
      <c r="F3189" s="98" t="s">
        <v>98</v>
      </c>
    </row>
    <row r="3190" spans="1:6" x14ac:dyDescent="0.2">
      <c r="A3190" s="106">
        <v>43282</v>
      </c>
      <c r="B3190" s="100">
        <v>43221</v>
      </c>
      <c r="C3190" s="98" t="s">
        <v>185</v>
      </c>
      <c r="D3190" s="98">
        <v>509.29</v>
      </c>
      <c r="E3190" s="98">
        <v>11475.63</v>
      </c>
      <c r="F3190" s="98" t="s">
        <v>130</v>
      </c>
    </row>
    <row r="3191" spans="1:6" x14ac:dyDescent="0.2">
      <c r="A3191" s="106">
        <v>43282</v>
      </c>
      <c r="B3191" s="100">
        <v>43221</v>
      </c>
      <c r="C3191" s="98" t="s">
        <v>186</v>
      </c>
      <c r="D3191" s="98">
        <v>22.97</v>
      </c>
      <c r="E3191" s="98">
        <v>517.54999999999995</v>
      </c>
      <c r="F3191" s="98" t="s">
        <v>130</v>
      </c>
    </row>
    <row r="3192" spans="1:6" x14ac:dyDescent="0.2">
      <c r="A3192" s="106">
        <v>43282</v>
      </c>
      <c r="B3192" s="100">
        <v>43252</v>
      </c>
      <c r="C3192" s="98" t="s">
        <v>36</v>
      </c>
      <c r="D3192" s="98">
        <v>-14.4</v>
      </c>
      <c r="E3192" s="98">
        <v>108</v>
      </c>
      <c r="F3192" s="98" t="s">
        <v>102</v>
      </c>
    </row>
    <row r="3193" spans="1:6" x14ac:dyDescent="0.2">
      <c r="A3193" s="106">
        <v>43282</v>
      </c>
      <c r="B3193" s="100">
        <v>43252</v>
      </c>
      <c r="C3193" s="98" t="s">
        <v>35</v>
      </c>
      <c r="D3193" s="98">
        <v>-0.65</v>
      </c>
      <c r="E3193" s="98">
        <v>4.87</v>
      </c>
      <c r="F3193" s="98" t="s">
        <v>102</v>
      </c>
    </row>
    <row r="3194" spans="1:6" x14ac:dyDescent="0.2">
      <c r="A3194" s="106">
        <v>43282</v>
      </c>
      <c r="B3194" s="100">
        <v>43221</v>
      </c>
      <c r="C3194" s="98" t="s">
        <v>185</v>
      </c>
      <c r="D3194" s="98">
        <v>715.15</v>
      </c>
      <c r="E3194" s="98">
        <v>16114.32</v>
      </c>
      <c r="F3194" s="98" t="s">
        <v>98</v>
      </c>
    </row>
    <row r="3195" spans="1:6" x14ac:dyDescent="0.2">
      <c r="A3195" s="106">
        <v>43282</v>
      </c>
      <c r="B3195" s="100">
        <v>43221</v>
      </c>
      <c r="C3195" s="98" t="s">
        <v>186</v>
      </c>
      <c r="D3195" s="98">
        <v>24.82</v>
      </c>
      <c r="E3195" s="98">
        <v>559.16999999999996</v>
      </c>
      <c r="F3195" s="98" t="s">
        <v>98</v>
      </c>
    </row>
    <row r="3196" spans="1:6" x14ac:dyDescent="0.2">
      <c r="A3196" s="106">
        <v>43282</v>
      </c>
      <c r="B3196" s="100">
        <v>43252</v>
      </c>
      <c r="C3196" s="98" t="s">
        <v>34</v>
      </c>
      <c r="D3196" s="98">
        <v>-5353.09</v>
      </c>
      <c r="E3196" s="98">
        <v>40140</v>
      </c>
      <c r="F3196" s="98" t="s">
        <v>86</v>
      </c>
    </row>
    <row r="3197" spans="1:6" x14ac:dyDescent="0.2">
      <c r="A3197" s="106">
        <v>43282</v>
      </c>
      <c r="B3197" s="100">
        <v>43252</v>
      </c>
      <c r="C3197" s="98" t="s">
        <v>33</v>
      </c>
      <c r="D3197" s="98">
        <v>-241.43</v>
      </c>
      <c r="E3197" s="98">
        <v>1810.32</v>
      </c>
      <c r="F3197" s="98" t="s">
        <v>86</v>
      </c>
    </row>
    <row r="3198" spans="1:6" x14ac:dyDescent="0.2">
      <c r="A3198" s="106">
        <v>43282</v>
      </c>
      <c r="B3198" s="100">
        <v>43221</v>
      </c>
      <c r="C3198" s="98" t="s">
        <v>185</v>
      </c>
      <c r="D3198" s="98">
        <v>1781.4</v>
      </c>
      <c r="E3198" s="98">
        <v>40140</v>
      </c>
      <c r="F3198" s="98" t="s">
        <v>86</v>
      </c>
    </row>
    <row r="3199" spans="1:6" x14ac:dyDescent="0.2">
      <c r="A3199" s="106">
        <v>43282</v>
      </c>
      <c r="B3199" s="100">
        <v>43221</v>
      </c>
      <c r="C3199" s="98" t="s">
        <v>186</v>
      </c>
      <c r="D3199" s="98">
        <v>80.349999999999994</v>
      </c>
      <c r="E3199" s="98">
        <v>1810.32</v>
      </c>
      <c r="F3199" s="98" t="s">
        <v>86</v>
      </c>
    </row>
    <row r="3200" spans="1:6" x14ac:dyDescent="0.2">
      <c r="A3200" s="106">
        <v>43282</v>
      </c>
      <c r="B3200" s="100">
        <v>43252</v>
      </c>
      <c r="C3200" s="98" t="s">
        <v>34</v>
      </c>
      <c r="D3200" s="98">
        <v>-181.9</v>
      </c>
      <c r="E3200" s="98">
        <v>1364</v>
      </c>
      <c r="F3200" s="98" t="s">
        <v>85</v>
      </c>
    </row>
    <row r="3201" spans="1:6" x14ac:dyDescent="0.2">
      <c r="A3201" s="106">
        <v>43282</v>
      </c>
      <c r="B3201" s="100">
        <v>43252</v>
      </c>
      <c r="C3201" s="98" t="s">
        <v>33</v>
      </c>
      <c r="D3201" s="98">
        <v>-8.19</v>
      </c>
      <c r="E3201" s="98">
        <v>61.52</v>
      </c>
      <c r="F3201" s="98" t="s">
        <v>85</v>
      </c>
    </row>
    <row r="3202" spans="1:6" x14ac:dyDescent="0.2">
      <c r="A3202" s="106">
        <v>43282</v>
      </c>
      <c r="B3202" s="100">
        <v>43221</v>
      </c>
      <c r="C3202" s="98" t="s">
        <v>168</v>
      </c>
      <c r="D3202" s="98">
        <v>0</v>
      </c>
      <c r="E3202" s="98">
        <v>1364</v>
      </c>
      <c r="F3202" s="98" t="s">
        <v>85</v>
      </c>
    </row>
    <row r="3203" spans="1:6" x14ac:dyDescent="0.2">
      <c r="A3203" s="106">
        <v>43282</v>
      </c>
      <c r="B3203" s="100">
        <v>43221</v>
      </c>
      <c r="C3203" s="98" t="s">
        <v>185</v>
      </c>
      <c r="D3203" s="98">
        <v>60.52</v>
      </c>
      <c r="E3203" s="98">
        <v>1364</v>
      </c>
      <c r="F3203" s="98" t="s">
        <v>85</v>
      </c>
    </row>
    <row r="3204" spans="1:6" x14ac:dyDescent="0.2">
      <c r="A3204" s="106">
        <v>43282</v>
      </c>
      <c r="B3204" s="100">
        <v>43221</v>
      </c>
      <c r="C3204" s="98" t="s">
        <v>186</v>
      </c>
      <c r="D3204" s="98">
        <v>2.73</v>
      </c>
      <c r="E3204" s="98">
        <v>61.52</v>
      </c>
      <c r="F3204" s="98" t="s">
        <v>85</v>
      </c>
    </row>
    <row r="3205" spans="1:6" x14ac:dyDescent="0.2">
      <c r="A3205" s="106">
        <v>43282</v>
      </c>
      <c r="B3205" s="100">
        <v>43221</v>
      </c>
      <c r="C3205" s="98" t="s">
        <v>185</v>
      </c>
      <c r="D3205" s="98">
        <v>64.22</v>
      </c>
      <c r="E3205" s="98">
        <v>1447</v>
      </c>
      <c r="F3205" s="98" t="s">
        <v>99</v>
      </c>
    </row>
    <row r="3206" spans="1:6" x14ac:dyDescent="0.2">
      <c r="A3206" s="106">
        <v>43282</v>
      </c>
      <c r="B3206" s="100">
        <v>43221</v>
      </c>
      <c r="C3206" s="98" t="s">
        <v>186</v>
      </c>
      <c r="D3206" s="98">
        <v>2.9</v>
      </c>
      <c r="E3206" s="98">
        <v>65.260000000000005</v>
      </c>
      <c r="F3206" s="98" t="s">
        <v>99</v>
      </c>
    </row>
    <row r="3207" spans="1:6" x14ac:dyDescent="0.2">
      <c r="A3207" s="106">
        <v>43282</v>
      </c>
      <c r="B3207" s="100">
        <v>43252</v>
      </c>
      <c r="C3207" s="98" t="s">
        <v>34</v>
      </c>
      <c r="D3207" s="98">
        <v>-96.02</v>
      </c>
      <c r="E3207" s="98">
        <v>720</v>
      </c>
      <c r="F3207" s="98" t="s">
        <v>100</v>
      </c>
    </row>
    <row r="3208" spans="1:6" x14ac:dyDescent="0.2">
      <c r="A3208" s="106">
        <v>43282</v>
      </c>
      <c r="B3208" s="100">
        <v>43252</v>
      </c>
      <c r="C3208" s="98" t="s">
        <v>33</v>
      </c>
      <c r="D3208" s="98">
        <v>-4.33</v>
      </c>
      <c r="E3208" s="98">
        <v>32.47</v>
      </c>
      <c r="F3208" s="98" t="s">
        <v>100</v>
      </c>
    </row>
    <row r="3209" spans="1:6" x14ac:dyDescent="0.2">
      <c r="A3209" s="106">
        <v>43282</v>
      </c>
      <c r="B3209" s="100">
        <v>43221</v>
      </c>
      <c r="C3209" s="98" t="s">
        <v>185</v>
      </c>
      <c r="D3209" s="98">
        <v>31.95</v>
      </c>
      <c r="E3209" s="98">
        <v>720</v>
      </c>
      <c r="F3209" s="98" t="s">
        <v>100</v>
      </c>
    </row>
    <row r="3210" spans="1:6" x14ac:dyDescent="0.2">
      <c r="A3210" s="106">
        <v>43282</v>
      </c>
      <c r="B3210" s="100">
        <v>43221</v>
      </c>
      <c r="C3210" s="98" t="s">
        <v>186</v>
      </c>
      <c r="D3210" s="98">
        <v>1.44</v>
      </c>
      <c r="E3210" s="98">
        <v>32.47</v>
      </c>
      <c r="F3210" s="98" t="s">
        <v>100</v>
      </c>
    </row>
    <row r="3211" spans="1:6" x14ac:dyDescent="0.2">
      <c r="A3211" s="106">
        <v>43282</v>
      </c>
      <c r="B3211" s="100">
        <v>43252</v>
      </c>
      <c r="C3211" s="98" t="s">
        <v>36</v>
      </c>
      <c r="D3211" s="98">
        <v>-136.82</v>
      </c>
      <c r="E3211" s="98">
        <v>1026</v>
      </c>
      <c r="F3211" s="98" t="s">
        <v>102</v>
      </c>
    </row>
    <row r="3212" spans="1:6" x14ac:dyDescent="0.2">
      <c r="A3212" s="106">
        <v>43282</v>
      </c>
      <c r="B3212" s="100">
        <v>43252</v>
      </c>
      <c r="C3212" s="98" t="s">
        <v>35</v>
      </c>
      <c r="D3212" s="98">
        <v>-6.18</v>
      </c>
      <c r="E3212" s="98">
        <v>46.26</v>
      </c>
      <c r="F3212" s="98" t="s">
        <v>102</v>
      </c>
    </row>
    <row r="3213" spans="1:6" x14ac:dyDescent="0.2">
      <c r="A3213" s="106">
        <v>43282</v>
      </c>
      <c r="B3213" s="100">
        <v>43252</v>
      </c>
      <c r="C3213" s="98" t="s">
        <v>36</v>
      </c>
      <c r="D3213" s="98">
        <v>-9.6</v>
      </c>
      <c r="E3213" s="98">
        <v>72</v>
      </c>
      <c r="F3213" s="98" t="s">
        <v>102</v>
      </c>
    </row>
    <row r="3214" spans="1:6" x14ac:dyDescent="0.2">
      <c r="A3214" s="106">
        <v>43282</v>
      </c>
      <c r="B3214" s="100">
        <v>43252</v>
      </c>
      <c r="C3214" s="98" t="s">
        <v>35</v>
      </c>
      <c r="D3214" s="98">
        <v>-0.43</v>
      </c>
      <c r="E3214" s="98">
        <v>3.25</v>
      </c>
      <c r="F3214" s="98" t="s">
        <v>102</v>
      </c>
    </row>
    <row r="3215" spans="1:6" x14ac:dyDescent="0.2">
      <c r="A3215" s="106">
        <v>43282</v>
      </c>
      <c r="B3215" s="100">
        <v>43221</v>
      </c>
      <c r="C3215" s="98" t="s">
        <v>168</v>
      </c>
      <c r="D3215" s="98">
        <v>0</v>
      </c>
      <c r="E3215" s="98">
        <v>286785.81</v>
      </c>
      <c r="F3215" s="98" t="s">
        <v>76</v>
      </c>
    </row>
    <row r="3216" spans="1:6" x14ac:dyDescent="0.2">
      <c r="A3216" s="106">
        <v>43282</v>
      </c>
      <c r="B3216" s="100">
        <v>43221</v>
      </c>
      <c r="C3216" s="98" t="s">
        <v>185</v>
      </c>
      <c r="D3216" s="98">
        <v>12727.58</v>
      </c>
      <c r="E3216" s="98">
        <v>286785.81</v>
      </c>
      <c r="F3216" s="98" t="s">
        <v>76</v>
      </c>
    </row>
    <row r="3217" spans="1:6" x14ac:dyDescent="0.2">
      <c r="A3217" s="106">
        <v>43282</v>
      </c>
      <c r="B3217" s="100">
        <v>43221</v>
      </c>
      <c r="C3217" s="98" t="s">
        <v>186</v>
      </c>
      <c r="D3217" s="98">
        <v>573.99</v>
      </c>
      <c r="E3217" s="98">
        <v>12934.08</v>
      </c>
      <c r="F3217" s="98" t="s">
        <v>76</v>
      </c>
    </row>
    <row r="3218" spans="1:6" x14ac:dyDescent="0.2">
      <c r="A3218" s="106">
        <v>43282</v>
      </c>
      <c r="B3218" s="100">
        <v>43221</v>
      </c>
      <c r="C3218" s="98" t="s">
        <v>34</v>
      </c>
      <c r="D3218" s="98">
        <v>-90.82</v>
      </c>
      <c r="E3218" s="98">
        <v>967</v>
      </c>
      <c r="F3218" s="98" t="s">
        <v>76</v>
      </c>
    </row>
    <row r="3219" spans="1:6" x14ac:dyDescent="0.2">
      <c r="A3219" s="106">
        <v>43282</v>
      </c>
      <c r="B3219" s="100">
        <v>43221</v>
      </c>
      <c r="C3219" s="98" t="s">
        <v>33</v>
      </c>
      <c r="D3219" s="98">
        <v>-4.0999999999999996</v>
      </c>
      <c r="E3219" s="98">
        <v>43.61</v>
      </c>
      <c r="F3219" s="98" t="s">
        <v>76</v>
      </c>
    </row>
    <row r="3220" spans="1:6" x14ac:dyDescent="0.2">
      <c r="A3220" s="106">
        <v>43282</v>
      </c>
      <c r="B3220" s="100">
        <v>43252</v>
      </c>
      <c r="C3220" s="98" t="s">
        <v>34</v>
      </c>
      <c r="D3220" s="98">
        <v>-53904.85</v>
      </c>
      <c r="E3220" s="98">
        <v>404205.54</v>
      </c>
      <c r="F3220" s="98" t="s">
        <v>76</v>
      </c>
    </row>
    <row r="3221" spans="1:6" x14ac:dyDescent="0.2">
      <c r="A3221" s="106">
        <v>43282</v>
      </c>
      <c r="B3221" s="100">
        <v>43252</v>
      </c>
      <c r="C3221" s="98" t="s">
        <v>33</v>
      </c>
      <c r="D3221" s="98">
        <v>-2431.0300000000002</v>
      </c>
      <c r="E3221" s="98">
        <v>18229.63</v>
      </c>
      <c r="F3221" s="98" t="s">
        <v>76</v>
      </c>
    </row>
    <row r="3222" spans="1:6" x14ac:dyDescent="0.2">
      <c r="A3222" s="106">
        <v>43282</v>
      </c>
      <c r="B3222" s="100">
        <v>43221</v>
      </c>
      <c r="C3222" s="98" t="s">
        <v>168</v>
      </c>
      <c r="D3222" s="98">
        <v>0</v>
      </c>
      <c r="E3222" s="98">
        <v>554326.35</v>
      </c>
      <c r="F3222" s="98" t="s">
        <v>76</v>
      </c>
    </row>
    <row r="3223" spans="1:6" x14ac:dyDescent="0.2">
      <c r="A3223" s="106">
        <v>43282</v>
      </c>
      <c r="B3223" s="100">
        <v>43221</v>
      </c>
      <c r="C3223" s="98" t="s">
        <v>185</v>
      </c>
      <c r="D3223" s="98">
        <v>24601</v>
      </c>
      <c r="E3223" s="98">
        <v>554326.35</v>
      </c>
      <c r="F3223" s="98" t="s">
        <v>76</v>
      </c>
    </row>
    <row r="3224" spans="1:6" x14ac:dyDescent="0.2">
      <c r="A3224" s="106">
        <v>43282</v>
      </c>
      <c r="B3224" s="100">
        <v>43221</v>
      </c>
      <c r="C3224" s="98" t="s">
        <v>186</v>
      </c>
      <c r="D3224" s="98">
        <v>1109.3900000000001</v>
      </c>
      <c r="E3224" s="98">
        <v>25000.19</v>
      </c>
      <c r="F3224" s="98" t="s">
        <v>76</v>
      </c>
    </row>
    <row r="3225" spans="1:6" x14ac:dyDescent="0.2">
      <c r="A3225" s="106">
        <v>43282</v>
      </c>
      <c r="B3225" s="100">
        <v>43221</v>
      </c>
      <c r="C3225" s="98" t="s">
        <v>34</v>
      </c>
      <c r="D3225" s="98">
        <v>-269.77999999999997</v>
      </c>
      <c r="E3225" s="98">
        <v>2872.48</v>
      </c>
      <c r="F3225" s="98" t="s">
        <v>76</v>
      </c>
    </row>
    <row r="3226" spans="1:6" x14ac:dyDescent="0.2">
      <c r="A3226" s="106">
        <v>43282</v>
      </c>
      <c r="B3226" s="100">
        <v>43221</v>
      </c>
      <c r="C3226" s="98" t="s">
        <v>33</v>
      </c>
      <c r="D3226" s="98">
        <v>-12.17</v>
      </c>
      <c r="E3226" s="98">
        <v>129.54</v>
      </c>
      <c r="F3226" s="98" t="s">
        <v>76</v>
      </c>
    </row>
    <row r="3227" spans="1:6" x14ac:dyDescent="0.2">
      <c r="A3227" s="106">
        <v>43282</v>
      </c>
      <c r="B3227" s="100">
        <v>43252</v>
      </c>
      <c r="C3227" s="98" t="s">
        <v>34</v>
      </c>
      <c r="D3227" s="98">
        <v>-29207.11</v>
      </c>
      <c r="E3227" s="98">
        <v>219009.47</v>
      </c>
      <c r="F3227" s="98" t="s">
        <v>76</v>
      </c>
    </row>
    <row r="3228" spans="1:6" x14ac:dyDescent="0.2">
      <c r="A3228" s="106">
        <v>43282</v>
      </c>
      <c r="B3228" s="100">
        <v>43252</v>
      </c>
      <c r="C3228" s="98" t="s">
        <v>33</v>
      </c>
      <c r="D3228" s="98">
        <v>-1317.3</v>
      </c>
      <c r="E3228" s="98">
        <v>9877.26</v>
      </c>
      <c r="F3228" s="98" t="s">
        <v>76</v>
      </c>
    </row>
    <row r="3229" spans="1:6" x14ac:dyDescent="0.2">
      <c r="A3229" s="106">
        <v>43282</v>
      </c>
      <c r="B3229" s="100">
        <v>43221</v>
      </c>
      <c r="C3229" s="98" t="s">
        <v>185</v>
      </c>
      <c r="D3229" s="98">
        <v>32.18</v>
      </c>
      <c r="E3229" s="98">
        <v>725</v>
      </c>
      <c r="F3229" s="98" t="s">
        <v>76</v>
      </c>
    </row>
    <row r="3230" spans="1:6" x14ac:dyDescent="0.2">
      <c r="A3230" s="106">
        <v>43282</v>
      </c>
      <c r="B3230" s="100">
        <v>43221</v>
      </c>
      <c r="C3230" s="98" t="s">
        <v>186</v>
      </c>
      <c r="D3230" s="98">
        <v>1.45</v>
      </c>
      <c r="E3230" s="98">
        <v>32.700000000000003</v>
      </c>
      <c r="F3230" s="98" t="s">
        <v>76</v>
      </c>
    </row>
    <row r="3231" spans="1:6" x14ac:dyDescent="0.2">
      <c r="A3231" s="106">
        <v>43282</v>
      </c>
      <c r="B3231" s="100">
        <v>43221</v>
      </c>
      <c r="C3231" s="98" t="s">
        <v>34</v>
      </c>
      <c r="D3231" s="98">
        <v>-24.14</v>
      </c>
      <c r="E3231" s="98">
        <v>257</v>
      </c>
      <c r="F3231" s="98" t="s">
        <v>76</v>
      </c>
    </row>
    <row r="3232" spans="1:6" x14ac:dyDescent="0.2">
      <c r="A3232" s="106">
        <v>43282</v>
      </c>
      <c r="B3232" s="100">
        <v>43221</v>
      </c>
      <c r="C3232" s="98" t="s">
        <v>33</v>
      </c>
      <c r="D3232" s="98">
        <v>-1.0900000000000001</v>
      </c>
      <c r="E3232" s="98">
        <v>11.59</v>
      </c>
      <c r="F3232" s="98" t="s">
        <v>76</v>
      </c>
    </row>
    <row r="3233" spans="1:6" x14ac:dyDescent="0.2">
      <c r="A3233" s="106">
        <v>43282</v>
      </c>
      <c r="B3233" s="100">
        <v>43252</v>
      </c>
      <c r="C3233" s="98" t="s">
        <v>34</v>
      </c>
      <c r="D3233" s="98">
        <v>-1167.83</v>
      </c>
      <c r="E3233" s="98">
        <v>8757</v>
      </c>
      <c r="F3233" s="98" t="s">
        <v>94</v>
      </c>
    </row>
    <row r="3234" spans="1:6" x14ac:dyDescent="0.2">
      <c r="A3234" s="106">
        <v>43282</v>
      </c>
      <c r="B3234" s="100">
        <v>43252</v>
      </c>
      <c r="C3234" s="98" t="s">
        <v>34</v>
      </c>
      <c r="D3234" s="98">
        <v>-13.47</v>
      </c>
      <c r="E3234" s="98">
        <v>101</v>
      </c>
      <c r="F3234" s="98" t="s">
        <v>76</v>
      </c>
    </row>
    <row r="3235" spans="1:6" x14ac:dyDescent="0.2">
      <c r="A3235" s="106">
        <v>43282</v>
      </c>
      <c r="B3235" s="100">
        <v>43252</v>
      </c>
      <c r="C3235" s="98" t="s">
        <v>33</v>
      </c>
      <c r="D3235" s="98">
        <v>-0.61</v>
      </c>
      <c r="E3235" s="98">
        <v>4.5599999999999996</v>
      </c>
      <c r="F3235" s="98" t="s">
        <v>76</v>
      </c>
    </row>
    <row r="3236" spans="1:6" x14ac:dyDescent="0.2">
      <c r="A3236" s="106">
        <v>43282</v>
      </c>
      <c r="B3236" s="100">
        <v>43221</v>
      </c>
      <c r="C3236" s="98" t="s">
        <v>168</v>
      </c>
      <c r="D3236" s="98">
        <v>0</v>
      </c>
      <c r="E3236" s="98">
        <v>157</v>
      </c>
      <c r="F3236" s="98" t="s">
        <v>76</v>
      </c>
    </row>
    <row r="3237" spans="1:6" x14ac:dyDescent="0.2">
      <c r="A3237" s="106">
        <v>43282</v>
      </c>
      <c r="B3237" s="100">
        <v>43221</v>
      </c>
      <c r="C3237" s="98" t="s">
        <v>185</v>
      </c>
      <c r="D3237" s="98">
        <v>6.97</v>
      </c>
      <c r="E3237" s="98">
        <v>157</v>
      </c>
      <c r="F3237" s="98" t="s">
        <v>76</v>
      </c>
    </row>
    <row r="3238" spans="1:6" x14ac:dyDescent="0.2">
      <c r="A3238" s="106">
        <v>43282</v>
      </c>
      <c r="B3238" s="100">
        <v>43221</v>
      </c>
      <c r="C3238" s="98" t="s">
        <v>186</v>
      </c>
      <c r="D3238" s="98">
        <v>0.31</v>
      </c>
      <c r="E3238" s="98">
        <v>7.08</v>
      </c>
      <c r="F3238" s="98" t="s">
        <v>76</v>
      </c>
    </row>
    <row r="3239" spans="1:6" x14ac:dyDescent="0.2">
      <c r="A3239" s="106">
        <v>43282</v>
      </c>
      <c r="B3239" s="100">
        <v>43221</v>
      </c>
      <c r="C3239" s="98" t="s">
        <v>34</v>
      </c>
      <c r="D3239" s="98">
        <v>-5.26</v>
      </c>
      <c r="E3239" s="98">
        <v>56</v>
      </c>
      <c r="F3239" s="98" t="s">
        <v>76</v>
      </c>
    </row>
    <row r="3240" spans="1:6" x14ac:dyDescent="0.2">
      <c r="A3240" s="106">
        <v>43282</v>
      </c>
      <c r="B3240" s="100">
        <v>43221</v>
      </c>
      <c r="C3240" s="98" t="s">
        <v>33</v>
      </c>
      <c r="D3240" s="98">
        <v>-0.24</v>
      </c>
      <c r="E3240" s="98">
        <v>2.5299999999999998</v>
      </c>
      <c r="F3240" s="98" t="s">
        <v>76</v>
      </c>
    </row>
    <row r="3241" spans="1:6" x14ac:dyDescent="0.2">
      <c r="A3241" s="106">
        <v>43282</v>
      </c>
      <c r="B3241" s="100">
        <v>43252</v>
      </c>
      <c r="C3241" s="98" t="s">
        <v>34</v>
      </c>
      <c r="D3241" s="98">
        <v>-197.63</v>
      </c>
      <c r="E3241" s="98">
        <v>1482</v>
      </c>
      <c r="F3241" s="98" t="s">
        <v>93</v>
      </c>
    </row>
    <row r="3242" spans="1:6" x14ac:dyDescent="0.2">
      <c r="A3242" s="106">
        <v>43282</v>
      </c>
      <c r="B3242" s="100">
        <v>43252</v>
      </c>
      <c r="C3242" s="98" t="s">
        <v>33</v>
      </c>
      <c r="D3242" s="98">
        <v>-8.91</v>
      </c>
      <c r="E3242" s="98">
        <v>66.83</v>
      </c>
      <c r="F3242" s="98" t="s">
        <v>93</v>
      </c>
    </row>
    <row r="3243" spans="1:6" x14ac:dyDescent="0.2">
      <c r="A3243" s="106">
        <v>43282</v>
      </c>
      <c r="B3243" s="100">
        <v>43252</v>
      </c>
      <c r="C3243" s="98" t="s">
        <v>33</v>
      </c>
      <c r="D3243" s="98">
        <v>-52.67</v>
      </c>
      <c r="E3243" s="98">
        <v>394.94</v>
      </c>
      <c r="F3243" s="98" t="s">
        <v>94</v>
      </c>
    </row>
    <row r="3244" spans="1:6" x14ac:dyDescent="0.2">
      <c r="A3244" s="106">
        <v>43282</v>
      </c>
      <c r="B3244" s="100">
        <v>43221</v>
      </c>
      <c r="C3244" s="98" t="s">
        <v>185</v>
      </c>
      <c r="D3244" s="98">
        <v>602.37</v>
      </c>
      <c r="E3244" s="98">
        <v>13573</v>
      </c>
      <c r="F3244" s="98" t="s">
        <v>94</v>
      </c>
    </row>
    <row r="3245" spans="1:6" x14ac:dyDescent="0.2">
      <c r="A3245" s="106">
        <v>43282</v>
      </c>
      <c r="B3245" s="100">
        <v>43221</v>
      </c>
      <c r="C3245" s="98" t="s">
        <v>186</v>
      </c>
      <c r="D3245" s="98">
        <v>27.17</v>
      </c>
      <c r="E3245" s="98">
        <v>612.14</v>
      </c>
      <c r="F3245" s="98" t="s">
        <v>94</v>
      </c>
    </row>
    <row r="3246" spans="1:6" x14ac:dyDescent="0.2">
      <c r="A3246" s="106">
        <v>43282</v>
      </c>
      <c r="B3246" s="100">
        <v>43221</v>
      </c>
      <c r="C3246" s="98" t="s">
        <v>34</v>
      </c>
      <c r="D3246" s="98">
        <v>-452.32</v>
      </c>
      <c r="E3246" s="98">
        <v>4816</v>
      </c>
      <c r="F3246" s="98" t="s">
        <v>94</v>
      </c>
    </row>
    <row r="3247" spans="1:6" x14ac:dyDescent="0.2">
      <c r="A3247" s="106">
        <v>43282</v>
      </c>
      <c r="B3247" s="100">
        <v>43221</v>
      </c>
      <c r="C3247" s="98" t="s">
        <v>33</v>
      </c>
      <c r="D3247" s="98">
        <v>-20.399999999999999</v>
      </c>
      <c r="E3247" s="98">
        <v>217.2</v>
      </c>
      <c r="F3247" s="98" t="s">
        <v>94</v>
      </c>
    </row>
    <row r="3248" spans="1:6" x14ac:dyDescent="0.2">
      <c r="A3248" s="106">
        <v>43282</v>
      </c>
      <c r="B3248" s="100">
        <v>43252</v>
      </c>
      <c r="C3248" s="98" t="s">
        <v>34</v>
      </c>
      <c r="D3248" s="98">
        <v>-62.41</v>
      </c>
      <c r="E3248" s="98">
        <v>468</v>
      </c>
      <c r="F3248" s="98" t="s">
        <v>76</v>
      </c>
    </row>
    <row r="3249" spans="1:6" x14ac:dyDescent="0.2">
      <c r="A3249" s="106">
        <v>43282</v>
      </c>
      <c r="B3249" s="100">
        <v>43252</v>
      </c>
      <c r="C3249" s="98" t="s">
        <v>33</v>
      </c>
      <c r="D3249" s="98">
        <v>-2.82</v>
      </c>
      <c r="E3249" s="98">
        <v>21.11</v>
      </c>
      <c r="F3249" s="98" t="s">
        <v>76</v>
      </c>
    </row>
    <row r="3250" spans="1:6" x14ac:dyDescent="0.2">
      <c r="A3250" s="106">
        <v>43282</v>
      </c>
      <c r="B3250" s="100">
        <v>43221</v>
      </c>
      <c r="C3250" s="98" t="s">
        <v>168</v>
      </c>
      <c r="D3250" s="98">
        <v>0</v>
      </c>
      <c r="E3250" s="98">
        <v>725</v>
      </c>
      <c r="F3250" s="98" t="s">
        <v>76</v>
      </c>
    </row>
    <row r="3251" spans="1:6" x14ac:dyDescent="0.2">
      <c r="A3251" s="106">
        <v>43282</v>
      </c>
      <c r="B3251" s="100">
        <v>43221</v>
      </c>
      <c r="C3251" s="98" t="s">
        <v>168</v>
      </c>
      <c r="D3251" s="98">
        <v>0</v>
      </c>
      <c r="E3251" s="98">
        <v>2296</v>
      </c>
      <c r="F3251" s="98" t="s">
        <v>93</v>
      </c>
    </row>
    <row r="3252" spans="1:6" x14ac:dyDescent="0.2">
      <c r="A3252" s="106">
        <v>43282</v>
      </c>
      <c r="B3252" s="100">
        <v>43221</v>
      </c>
      <c r="C3252" s="98" t="s">
        <v>185</v>
      </c>
      <c r="D3252" s="98">
        <v>101.9</v>
      </c>
      <c r="E3252" s="98">
        <v>2296</v>
      </c>
      <c r="F3252" s="98" t="s">
        <v>93</v>
      </c>
    </row>
    <row r="3253" spans="1:6" x14ac:dyDescent="0.2">
      <c r="A3253" s="106">
        <v>43282</v>
      </c>
      <c r="B3253" s="100">
        <v>43221</v>
      </c>
      <c r="C3253" s="98" t="s">
        <v>186</v>
      </c>
      <c r="D3253" s="98">
        <v>4.5999999999999996</v>
      </c>
      <c r="E3253" s="98">
        <v>103.54</v>
      </c>
      <c r="F3253" s="98" t="s">
        <v>93</v>
      </c>
    </row>
    <row r="3254" spans="1:6" x14ac:dyDescent="0.2">
      <c r="A3254" s="106">
        <v>43282</v>
      </c>
      <c r="B3254" s="100">
        <v>43221</v>
      </c>
      <c r="C3254" s="98" t="s">
        <v>34</v>
      </c>
      <c r="D3254" s="98">
        <v>-76.44</v>
      </c>
      <c r="E3254" s="98">
        <v>814</v>
      </c>
      <c r="F3254" s="98" t="s">
        <v>93</v>
      </c>
    </row>
    <row r="3255" spans="1:6" x14ac:dyDescent="0.2">
      <c r="A3255" s="106">
        <v>43282</v>
      </c>
      <c r="B3255" s="100">
        <v>43221</v>
      </c>
      <c r="C3255" s="98" t="s">
        <v>33</v>
      </c>
      <c r="D3255" s="98">
        <v>-3.45</v>
      </c>
      <c r="E3255" s="98">
        <v>36.71</v>
      </c>
      <c r="F3255" s="98" t="s">
        <v>93</v>
      </c>
    </row>
    <row r="3256" spans="1:6" x14ac:dyDescent="0.2">
      <c r="A3256" s="106">
        <v>43313</v>
      </c>
      <c r="B3256" s="100">
        <v>43252</v>
      </c>
      <c r="C3256" s="98" t="s">
        <v>34</v>
      </c>
      <c r="D3256" s="98">
        <v>-273.79000000000002</v>
      </c>
      <c r="E3256" s="98">
        <v>2053</v>
      </c>
      <c r="F3256" s="98" t="s">
        <v>91</v>
      </c>
    </row>
    <row r="3257" spans="1:6" x14ac:dyDescent="0.2">
      <c r="A3257" s="106">
        <v>43313</v>
      </c>
      <c r="B3257" s="100">
        <v>43252</v>
      </c>
      <c r="C3257" s="98" t="s">
        <v>33</v>
      </c>
      <c r="D3257" s="98">
        <v>-12.35</v>
      </c>
      <c r="E3257" s="98">
        <v>92.59</v>
      </c>
      <c r="F3257" s="98" t="s">
        <v>91</v>
      </c>
    </row>
    <row r="3258" spans="1:6" x14ac:dyDescent="0.2">
      <c r="A3258" s="106">
        <v>43313</v>
      </c>
      <c r="B3258" s="100">
        <v>43221</v>
      </c>
      <c r="C3258" s="98" t="s">
        <v>168</v>
      </c>
      <c r="D3258" s="98">
        <v>0</v>
      </c>
      <c r="E3258" s="98">
        <v>3180</v>
      </c>
      <c r="F3258" s="98" t="s">
        <v>91</v>
      </c>
    </row>
    <row r="3259" spans="1:6" x14ac:dyDescent="0.2">
      <c r="A3259" s="106">
        <v>43313</v>
      </c>
      <c r="B3259" s="100">
        <v>43221</v>
      </c>
      <c r="C3259" s="98" t="s">
        <v>185</v>
      </c>
      <c r="D3259" s="98">
        <v>141.13</v>
      </c>
      <c r="E3259" s="98">
        <v>3180</v>
      </c>
      <c r="F3259" s="98" t="s">
        <v>91</v>
      </c>
    </row>
    <row r="3260" spans="1:6" x14ac:dyDescent="0.2">
      <c r="A3260" s="106">
        <v>43344</v>
      </c>
      <c r="B3260" s="100">
        <v>43221</v>
      </c>
      <c r="C3260" s="98" t="s">
        <v>185</v>
      </c>
      <c r="D3260" s="98">
        <v>44895</v>
      </c>
      <c r="E3260" s="98">
        <v>1011601.55</v>
      </c>
      <c r="F3260" s="98" t="s">
        <v>76</v>
      </c>
    </row>
    <row r="3261" spans="1:6" x14ac:dyDescent="0.2">
      <c r="A3261" s="106">
        <v>43344</v>
      </c>
      <c r="B3261" s="100">
        <v>43221</v>
      </c>
      <c r="C3261" s="98" t="s">
        <v>186</v>
      </c>
      <c r="D3261" s="98">
        <v>2024.76</v>
      </c>
      <c r="E3261" s="98">
        <v>45623.14</v>
      </c>
      <c r="F3261" s="98" t="s">
        <v>76</v>
      </c>
    </row>
    <row r="3262" spans="1:6" x14ac:dyDescent="0.2">
      <c r="A3262" s="106">
        <v>43313</v>
      </c>
      <c r="B3262" s="100">
        <v>43221</v>
      </c>
      <c r="C3262" s="98" t="s">
        <v>186</v>
      </c>
      <c r="D3262" s="98">
        <v>6.36</v>
      </c>
      <c r="E3262" s="98">
        <v>143.41999999999999</v>
      </c>
      <c r="F3262" s="98" t="s">
        <v>91</v>
      </c>
    </row>
    <row r="3263" spans="1:6" x14ac:dyDescent="0.2">
      <c r="A3263" s="106">
        <v>43344</v>
      </c>
      <c r="B3263" s="100">
        <v>43221</v>
      </c>
      <c r="C3263" s="98" t="s">
        <v>168</v>
      </c>
      <c r="D3263" s="98">
        <v>0</v>
      </c>
      <c r="E3263" s="98">
        <v>1011601.55</v>
      </c>
      <c r="F3263" s="98" t="s">
        <v>76</v>
      </c>
    </row>
    <row r="3264" spans="1:6" x14ac:dyDescent="0.2">
      <c r="A3264" s="106">
        <v>43466</v>
      </c>
      <c r="B3264" s="100">
        <v>43435</v>
      </c>
      <c r="C3264" s="98" t="s">
        <v>34</v>
      </c>
      <c r="D3264" s="98">
        <v>-88.94</v>
      </c>
      <c r="E3264" s="98">
        <v>967</v>
      </c>
      <c r="F3264" s="98" t="s">
        <v>92</v>
      </c>
    </row>
    <row r="3265" spans="1:6" x14ac:dyDescent="0.2">
      <c r="A3265" s="106">
        <v>43466</v>
      </c>
      <c r="B3265" s="100">
        <v>43435</v>
      </c>
      <c r="C3265" s="98" t="s">
        <v>33</v>
      </c>
      <c r="D3265" s="98">
        <v>-3.72</v>
      </c>
      <c r="E3265" s="98">
        <v>40.42</v>
      </c>
      <c r="F3265" s="98" t="s">
        <v>92</v>
      </c>
    </row>
    <row r="3266" spans="1:6" x14ac:dyDescent="0.2">
      <c r="A3266" s="106">
        <v>43282</v>
      </c>
      <c r="B3266" s="100">
        <v>43282</v>
      </c>
      <c r="C3266" s="98" t="s">
        <v>34</v>
      </c>
      <c r="D3266" s="98">
        <v>-134.66999999999999</v>
      </c>
      <c r="E3266" s="98">
        <v>1584</v>
      </c>
      <c r="F3266" s="98" t="s">
        <v>91</v>
      </c>
    </row>
    <row r="3267" spans="1:6" x14ac:dyDescent="0.2">
      <c r="A3267" s="106">
        <v>43282</v>
      </c>
      <c r="B3267" s="100">
        <v>43282</v>
      </c>
      <c r="C3267" s="98" t="s">
        <v>33</v>
      </c>
      <c r="D3267" s="98">
        <v>-6.07</v>
      </c>
      <c r="E3267" s="98">
        <v>71.44</v>
      </c>
      <c r="F3267" s="98" t="s">
        <v>91</v>
      </c>
    </row>
    <row r="3268" spans="1:6" x14ac:dyDescent="0.2">
      <c r="A3268" s="106">
        <v>43282</v>
      </c>
      <c r="B3268" s="100">
        <v>43252</v>
      </c>
      <c r="C3268" s="98" t="s">
        <v>34</v>
      </c>
      <c r="D3268" s="98">
        <v>-316.86</v>
      </c>
      <c r="E3268" s="98">
        <v>2376</v>
      </c>
      <c r="F3268" s="98" t="s">
        <v>91</v>
      </c>
    </row>
    <row r="3269" spans="1:6" x14ac:dyDescent="0.2">
      <c r="A3269" s="106">
        <v>43282</v>
      </c>
      <c r="B3269" s="100">
        <v>43252</v>
      </c>
      <c r="C3269" s="98" t="s">
        <v>33</v>
      </c>
      <c r="D3269" s="98">
        <v>-14.29</v>
      </c>
      <c r="E3269" s="98">
        <v>107.16</v>
      </c>
      <c r="F3269" s="98" t="s">
        <v>91</v>
      </c>
    </row>
    <row r="3270" spans="1:6" x14ac:dyDescent="0.2">
      <c r="A3270" s="106">
        <v>43282</v>
      </c>
      <c r="B3270" s="100">
        <v>43221</v>
      </c>
      <c r="C3270" s="98" t="s">
        <v>168</v>
      </c>
      <c r="D3270" s="98">
        <v>0</v>
      </c>
      <c r="E3270" s="98">
        <v>3960</v>
      </c>
      <c r="F3270" s="98" t="s">
        <v>91</v>
      </c>
    </row>
    <row r="3271" spans="1:6" x14ac:dyDescent="0.2">
      <c r="A3271" s="106">
        <v>43282</v>
      </c>
      <c r="B3271" s="100">
        <v>43221</v>
      </c>
      <c r="C3271" s="98" t="s">
        <v>185</v>
      </c>
      <c r="D3271" s="98">
        <v>175.74</v>
      </c>
      <c r="E3271" s="98">
        <v>3960</v>
      </c>
      <c r="F3271" s="98" t="s">
        <v>91</v>
      </c>
    </row>
    <row r="3272" spans="1:6" x14ac:dyDescent="0.2">
      <c r="A3272" s="106">
        <v>43282</v>
      </c>
      <c r="B3272" s="100">
        <v>43221</v>
      </c>
      <c r="C3272" s="98" t="s">
        <v>186</v>
      </c>
      <c r="D3272" s="98">
        <v>7.93</v>
      </c>
      <c r="E3272" s="98">
        <v>178.6</v>
      </c>
      <c r="F3272" s="98" t="s">
        <v>91</v>
      </c>
    </row>
    <row r="3273" spans="1:6" x14ac:dyDescent="0.2">
      <c r="A3273" s="106">
        <v>43282</v>
      </c>
      <c r="B3273" s="100">
        <v>43282</v>
      </c>
      <c r="C3273" s="98" t="s">
        <v>223</v>
      </c>
      <c r="D3273" s="98">
        <v>28.57</v>
      </c>
      <c r="E3273" s="98">
        <v>-336</v>
      </c>
      <c r="F3273" s="98" t="s">
        <v>181</v>
      </c>
    </row>
    <row r="3274" spans="1:6" x14ac:dyDescent="0.2">
      <c r="A3274" s="106">
        <v>43282</v>
      </c>
      <c r="B3274" s="100">
        <v>43252</v>
      </c>
      <c r="C3274" s="98" t="s">
        <v>223</v>
      </c>
      <c r="D3274" s="98">
        <v>67.209999999999994</v>
      </c>
      <c r="E3274" s="98">
        <v>-504</v>
      </c>
      <c r="F3274" s="98" t="s">
        <v>181</v>
      </c>
    </row>
    <row r="3275" spans="1:6" x14ac:dyDescent="0.2">
      <c r="A3275" s="106">
        <v>43282</v>
      </c>
      <c r="B3275" s="100">
        <v>43221</v>
      </c>
      <c r="C3275" s="98" t="s">
        <v>187</v>
      </c>
      <c r="D3275" s="98">
        <v>-37.28</v>
      </c>
      <c r="E3275" s="98">
        <v>-840</v>
      </c>
      <c r="F3275" s="98" t="s">
        <v>181</v>
      </c>
    </row>
    <row r="3276" spans="1:6" x14ac:dyDescent="0.2">
      <c r="A3276" s="106">
        <v>43282</v>
      </c>
      <c r="B3276" s="100">
        <v>43221</v>
      </c>
      <c r="C3276" s="98" t="s">
        <v>188</v>
      </c>
      <c r="D3276" s="98">
        <v>0</v>
      </c>
      <c r="E3276" s="98">
        <v>-840</v>
      </c>
      <c r="F3276" s="98" t="s">
        <v>181</v>
      </c>
    </row>
    <row r="3277" spans="1:6" x14ac:dyDescent="0.2">
      <c r="A3277" s="106">
        <v>43313</v>
      </c>
      <c r="B3277" s="100">
        <v>43282</v>
      </c>
      <c r="C3277" s="98" t="s">
        <v>34</v>
      </c>
      <c r="D3277" s="98">
        <v>-22.42</v>
      </c>
      <c r="E3277" s="98">
        <v>263.67</v>
      </c>
      <c r="F3277" s="98" t="s">
        <v>98</v>
      </c>
    </row>
    <row r="3278" spans="1:6" x14ac:dyDescent="0.2">
      <c r="A3278" s="106">
        <v>43313</v>
      </c>
      <c r="B3278" s="100">
        <v>43282</v>
      </c>
      <c r="C3278" s="98" t="s">
        <v>33</v>
      </c>
      <c r="D3278" s="98">
        <v>-1.01</v>
      </c>
      <c r="E3278" s="98">
        <v>11.89</v>
      </c>
      <c r="F3278" s="98" t="s">
        <v>98</v>
      </c>
    </row>
    <row r="3279" spans="1:6" x14ac:dyDescent="0.2">
      <c r="A3279" s="106">
        <v>43313</v>
      </c>
      <c r="B3279" s="100">
        <v>43221</v>
      </c>
      <c r="C3279" s="98" t="s">
        <v>185</v>
      </c>
      <c r="D3279" s="98">
        <v>11.7</v>
      </c>
      <c r="E3279" s="98">
        <v>263.67</v>
      </c>
      <c r="F3279" s="98" t="s">
        <v>98</v>
      </c>
    </row>
    <row r="3280" spans="1:6" x14ac:dyDescent="0.2">
      <c r="A3280" s="106">
        <v>43313</v>
      </c>
      <c r="B3280" s="100">
        <v>43221</v>
      </c>
      <c r="C3280" s="98" t="s">
        <v>186</v>
      </c>
      <c r="D3280" s="98">
        <v>0.53</v>
      </c>
      <c r="E3280" s="98">
        <v>11.89</v>
      </c>
      <c r="F3280" s="98" t="s">
        <v>98</v>
      </c>
    </row>
    <row r="3281" spans="1:6" x14ac:dyDescent="0.2">
      <c r="A3281" s="106">
        <v>43282</v>
      </c>
      <c r="B3281" s="100">
        <v>43282</v>
      </c>
      <c r="C3281" s="98" t="s">
        <v>34</v>
      </c>
      <c r="D3281" s="98">
        <v>-0.04</v>
      </c>
      <c r="E3281" s="98">
        <v>0.48</v>
      </c>
      <c r="F3281" s="98" t="s">
        <v>98</v>
      </c>
    </row>
    <row r="3282" spans="1:6" x14ac:dyDescent="0.2">
      <c r="A3282" s="106">
        <v>43282</v>
      </c>
      <c r="B3282" s="100">
        <v>43282</v>
      </c>
      <c r="C3282" s="98" t="s">
        <v>33</v>
      </c>
      <c r="D3282" s="98">
        <v>0</v>
      </c>
      <c r="E3282" s="98">
        <v>0.02</v>
      </c>
      <c r="F3282" s="98" t="s">
        <v>98</v>
      </c>
    </row>
    <row r="3283" spans="1:6" x14ac:dyDescent="0.2">
      <c r="A3283" s="106">
        <v>43282</v>
      </c>
      <c r="B3283" s="100">
        <v>43221</v>
      </c>
      <c r="C3283" s="98" t="s">
        <v>168</v>
      </c>
      <c r="D3283" s="98">
        <v>0</v>
      </c>
      <c r="E3283" s="98">
        <v>720</v>
      </c>
      <c r="F3283" s="98" t="s">
        <v>100</v>
      </c>
    </row>
    <row r="3284" spans="1:6" x14ac:dyDescent="0.2">
      <c r="A3284" s="106">
        <v>43282</v>
      </c>
      <c r="B3284" s="100">
        <v>43252</v>
      </c>
      <c r="C3284" s="98" t="s">
        <v>34</v>
      </c>
      <c r="D3284" s="98">
        <v>-192.97</v>
      </c>
      <c r="E3284" s="98">
        <v>1447</v>
      </c>
      <c r="F3284" s="98" t="s">
        <v>99</v>
      </c>
    </row>
    <row r="3285" spans="1:6" x14ac:dyDescent="0.2">
      <c r="A3285" s="106">
        <v>43282</v>
      </c>
      <c r="B3285" s="100">
        <v>43252</v>
      </c>
      <c r="C3285" s="98" t="s">
        <v>33</v>
      </c>
      <c r="D3285" s="98">
        <v>-8.7100000000000009</v>
      </c>
      <c r="E3285" s="98">
        <v>65.260000000000005</v>
      </c>
      <c r="F3285" s="98" t="s">
        <v>99</v>
      </c>
    </row>
    <row r="3286" spans="1:6" x14ac:dyDescent="0.2">
      <c r="A3286" s="106">
        <v>43282</v>
      </c>
      <c r="B3286" s="100">
        <v>43221</v>
      </c>
      <c r="C3286" s="98" t="s">
        <v>168</v>
      </c>
      <c r="D3286" s="98">
        <v>0</v>
      </c>
      <c r="E3286" s="98">
        <v>1447</v>
      </c>
      <c r="F3286" s="98" t="s">
        <v>99</v>
      </c>
    </row>
    <row r="3287" spans="1:6" x14ac:dyDescent="0.2">
      <c r="A3287" s="106">
        <v>43313</v>
      </c>
      <c r="B3287" s="100">
        <v>43313</v>
      </c>
      <c r="C3287" s="98" t="s">
        <v>34</v>
      </c>
      <c r="D3287" s="98">
        <v>-0.04</v>
      </c>
      <c r="E3287" s="98">
        <v>0.48</v>
      </c>
      <c r="F3287" s="98" t="s">
        <v>75</v>
      </c>
    </row>
    <row r="3288" spans="1:6" x14ac:dyDescent="0.2">
      <c r="A3288" s="106">
        <v>43313</v>
      </c>
      <c r="B3288" s="100">
        <v>43313</v>
      </c>
      <c r="C3288" s="98" t="s">
        <v>33</v>
      </c>
      <c r="D3288" s="98">
        <v>0</v>
      </c>
      <c r="E3288" s="98">
        <v>0.02</v>
      </c>
      <c r="F3288" s="98" t="s">
        <v>75</v>
      </c>
    </row>
    <row r="3289" spans="1:6" x14ac:dyDescent="0.2">
      <c r="A3289" s="106">
        <v>43313</v>
      </c>
      <c r="B3289" s="100">
        <v>43282</v>
      </c>
      <c r="C3289" s="98" t="s">
        <v>34</v>
      </c>
      <c r="D3289" s="98">
        <v>-149.63999999999999</v>
      </c>
      <c r="E3289" s="98">
        <v>1760</v>
      </c>
      <c r="F3289" s="98" t="s">
        <v>75</v>
      </c>
    </row>
    <row r="3290" spans="1:6" x14ac:dyDescent="0.2">
      <c r="A3290" s="106">
        <v>43313</v>
      </c>
      <c r="B3290" s="100">
        <v>43282</v>
      </c>
      <c r="C3290" s="98" t="s">
        <v>33</v>
      </c>
      <c r="D3290" s="98">
        <v>-6.75</v>
      </c>
      <c r="E3290" s="98">
        <v>79.38</v>
      </c>
      <c r="F3290" s="98" t="s">
        <v>75</v>
      </c>
    </row>
    <row r="3291" spans="1:6" x14ac:dyDescent="0.2">
      <c r="A3291" s="106">
        <v>43282</v>
      </c>
      <c r="B3291" s="100">
        <v>43221</v>
      </c>
      <c r="C3291" s="98" t="s">
        <v>186</v>
      </c>
      <c r="D3291" s="98">
        <v>1.04</v>
      </c>
      <c r="E3291" s="98">
        <v>23.5</v>
      </c>
      <c r="F3291" s="98" t="s">
        <v>74</v>
      </c>
    </row>
    <row r="3292" spans="1:6" x14ac:dyDescent="0.2">
      <c r="A3292" s="106">
        <v>43282</v>
      </c>
      <c r="B3292" s="100">
        <v>43252</v>
      </c>
      <c r="C3292" s="98" t="s">
        <v>36</v>
      </c>
      <c r="D3292" s="98">
        <v>-193.2</v>
      </c>
      <c r="E3292" s="98">
        <v>1449</v>
      </c>
      <c r="F3292" s="98" t="s">
        <v>103</v>
      </c>
    </row>
    <row r="3293" spans="1:6" x14ac:dyDescent="0.2">
      <c r="A3293" s="106">
        <v>43282</v>
      </c>
      <c r="B3293" s="100">
        <v>43252</v>
      </c>
      <c r="C3293" s="98" t="s">
        <v>35</v>
      </c>
      <c r="D3293" s="98">
        <v>-8.74</v>
      </c>
      <c r="E3293" s="98">
        <v>65.349999999999994</v>
      </c>
      <c r="F3293" s="98" t="s">
        <v>103</v>
      </c>
    </row>
    <row r="3294" spans="1:6" x14ac:dyDescent="0.2">
      <c r="A3294" s="106">
        <v>43282</v>
      </c>
      <c r="B3294" s="100">
        <v>43282</v>
      </c>
      <c r="C3294" s="98" t="s">
        <v>34</v>
      </c>
      <c r="D3294" s="98">
        <v>-1064.1300000000001</v>
      </c>
      <c r="E3294" s="98">
        <v>12515.99</v>
      </c>
      <c r="F3294" s="98" t="s">
        <v>77</v>
      </c>
    </row>
    <row r="3295" spans="1:6" x14ac:dyDescent="0.2">
      <c r="A3295" s="106">
        <v>43282</v>
      </c>
      <c r="B3295" s="100">
        <v>43282</v>
      </c>
      <c r="C3295" s="98" t="s">
        <v>33</v>
      </c>
      <c r="D3295" s="98">
        <v>-47.99</v>
      </c>
      <c r="E3295" s="98">
        <v>564.49</v>
      </c>
      <c r="F3295" s="98" t="s">
        <v>77</v>
      </c>
    </row>
    <row r="3296" spans="1:6" x14ac:dyDescent="0.2">
      <c r="A3296" s="106">
        <v>43282</v>
      </c>
      <c r="B3296" s="100">
        <v>43252</v>
      </c>
      <c r="C3296" s="98" t="s">
        <v>34</v>
      </c>
      <c r="D3296" s="98">
        <v>-4602.41</v>
      </c>
      <c r="E3296" s="98">
        <v>34511</v>
      </c>
      <c r="F3296" s="98" t="s">
        <v>77</v>
      </c>
    </row>
    <row r="3297" spans="1:6" x14ac:dyDescent="0.2">
      <c r="A3297" s="106">
        <v>43282</v>
      </c>
      <c r="B3297" s="100">
        <v>43252</v>
      </c>
      <c r="C3297" s="98" t="s">
        <v>33</v>
      </c>
      <c r="D3297" s="98">
        <v>-207.55</v>
      </c>
      <c r="E3297" s="98">
        <v>1556.47</v>
      </c>
      <c r="F3297" s="98" t="s">
        <v>77</v>
      </c>
    </row>
    <row r="3298" spans="1:6" x14ac:dyDescent="0.2">
      <c r="A3298" s="106">
        <v>43191</v>
      </c>
      <c r="B3298" s="100">
        <v>43191</v>
      </c>
      <c r="C3298" s="98" t="s">
        <v>34</v>
      </c>
      <c r="D3298" s="98">
        <v>-407.01</v>
      </c>
      <c r="E3298" s="98">
        <v>4148.92</v>
      </c>
      <c r="F3298" s="98" t="s">
        <v>84</v>
      </c>
    </row>
    <row r="3299" spans="1:6" x14ac:dyDescent="0.2">
      <c r="A3299" s="106">
        <v>43191</v>
      </c>
      <c r="B3299" s="100">
        <v>43191</v>
      </c>
      <c r="C3299" s="98" t="s">
        <v>33</v>
      </c>
      <c r="D3299" s="98">
        <v>-18.36</v>
      </c>
      <c r="E3299" s="98">
        <v>187.13</v>
      </c>
      <c r="F3299" s="98" t="s">
        <v>84</v>
      </c>
    </row>
    <row r="3300" spans="1:6" x14ac:dyDescent="0.2">
      <c r="A3300" s="106">
        <v>43191</v>
      </c>
      <c r="B3300" s="100">
        <v>43191</v>
      </c>
      <c r="C3300" s="98" t="s">
        <v>34</v>
      </c>
      <c r="D3300" s="98">
        <v>-417.22</v>
      </c>
      <c r="E3300" s="98">
        <v>4253</v>
      </c>
      <c r="F3300" s="98" t="s">
        <v>95</v>
      </c>
    </row>
    <row r="3301" spans="1:6" x14ac:dyDescent="0.2">
      <c r="A3301" s="106">
        <v>43191</v>
      </c>
      <c r="B3301" s="100">
        <v>43191</v>
      </c>
      <c r="C3301" s="98" t="s">
        <v>33</v>
      </c>
      <c r="D3301" s="98">
        <v>-18.82</v>
      </c>
      <c r="E3301" s="98">
        <v>191.81</v>
      </c>
      <c r="F3301" s="98" t="s">
        <v>95</v>
      </c>
    </row>
    <row r="3302" spans="1:6" x14ac:dyDescent="0.2">
      <c r="A3302" s="106">
        <v>43191</v>
      </c>
      <c r="B3302" s="100">
        <v>43160</v>
      </c>
      <c r="C3302" s="98" t="s">
        <v>34</v>
      </c>
      <c r="D3302" s="98">
        <v>-963.12</v>
      </c>
      <c r="E3302" s="98">
        <v>12227</v>
      </c>
      <c r="F3302" s="98" t="s">
        <v>95</v>
      </c>
    </row>
    <row r="3303" spans="1:6" x14ac:dyDescent="0.2">
      <c r="A3303" s="106">
        <v>43191</v>
      </c>
      <c r="B3303" s="100">
        <v>43160</v>
      </c>
      <c r="C3303" s="98" t="s">
        <v>33</v>
      </c>
      <c r="D3303" s="98">
        <v>-43.44</v>
      </c>
      <c r="E3303" s="98">
        <v>551.44000000000005</v>
      </c>
      <c r="F3303" s="98" t="s">
        <v>95</v>
      </c>
    </row>
    <row r="3304" spans="1:6" x14ac:dyDescent="0.2">
      <c r="A3304" s="106">
        <v>43191</v>
      </c>
      <c r="B3304" s="100">
        <v>43101</v>
      </c>
      <c r="C3304" s="98" t="s">
        <v>185</v>
      </c>
      <c r="D3304" s="98">
        <v>542.19000000000005</v>
      </c>
      <c r="E3304" s="98">
        <v>16480</v>
      </c>
      <c r="F3304" s="98" t="s">
        <v>95</v>
      </c>
    </row>
    <row r="3305" spans="1:6" x14ac:dyDescent="0.2">
      <c r="A3305" s="106">
        <v>43191</v>
      </c>
      <c r="B3305" s="100">
        <v>43101</v>
      </c>
      <c r="C3305" s="98" t="s">
        <v>186</v>
      </c>
      <c r="D3305" s="98">
        <v>24.45</v>
      </c>
      <c r="E3305" s="98">
        <v>743.25</v>
      </c>
      <c r="F3305" s="98" t="s">
        <v>95</v>
      </c>
    </row>
    <row r="3306" spans="1:6" x14ac:dyDescent="0.2">
      <c r="A3306" s="106">
        <v>43191</v>
      </c>
      <c r="B3306" s="100">
        <v>43191</v>
      </c>
      <c r="C3306" s="98" t="s">
        <v>36</v>
      </c>
      <c r="D3306" s="98">
        <v>-2.65</v>
      </c>
      <c r="E3306" s="98">
        <v>27.02</v>
      </c>
      <c r="F3306" s="98" t="s">
        <v>101</v>
      </c>
    </row>
    <row r="3307" spans="1:6" x14ac:dyDescent="0.2">
      <c r="A3307" s="106">
        <v>43191</v>
      </c>
      <c r="B3307" s="100">
        <v>43191</v>
      </c>
      <c r="C3307" s="98" t="s">
        <v>35</v>
      </c>
      <c r="D3307" s="98">
        <v>-0.12</v>
      </c>
      <c r="E3307" s="98">
        <v>1.22</v>
      </c>
      <c r="F3307" s="98" t="s">
        <v>101</v>
      </c>
    </row>
    <row r="3308" spans="1:6" x14ac:dyDescent="0.2">
      <c r="A3308" s="106">
        <v>43191</v>
      </c>
      <c r="B3308" s="100">
        <v>43160</v>
      </c>
      <c r="C3308" s="98" t="s">
        <v>36</v>
      </c>
      <c r="D3308" s="98">
        <v>-6.22</v>
      </c>
      <c r="E3308" s="98">
        <v>79</v>
      </c>
      <c r="F3308" s="98" t="s">
        <v>101</v>
      </c>
    </row>
    <row r="3309" spans="1:6" x14ac:dyDescent="0.2">
      <c r="A3309" s="106">
        <v>43191</v>
      </c>
      <c r="B3309" s="100">
        <v>43160</v>
      </c>
      <c r="C3309" s="98" t="s">
        <v>35</v>
      </c>
      <c r="D3309" s="98">
        <v>-0.28000000000000003</v>
      </c>
      <c r="E3309" s="98">
        <v>3.56</v>
      </c>
      <c r="F3309" s="98" t="s">
        <v>101</v>
      </c>
    </row>
    <row r="3310" spans="1:6" x14ac:dyDescent="0.2">
      <c r="A3310" s="106">
        <v>43252</v>
      </c>
      <c r="B3310" s="100">
        <v>43191</v>
      </c>
      <c r="C3310" s="98" t="s">
        <v>34</v>
      </c>
      <c r="D3310" s="98">
        <v>-0.51</v>
      </c>
      <c r="E3310" s="98">
        <v>5.2</v>
      </c>
      <c r="F3310" s="98" t="s">
        <v>77</v>
      </c>
    </row>
    <row r="3311" spans="1:6" x14ac:dyDescent="0.2">
      <c r="A3311" s="106">
        <v>43252</v>
      </c>
      <c r="B3311" s="100">
        <v>43191</v>
      </c>
      <c r="C3311" s="98" t="s">
        <v>33</v>
      </c>
      <c r="D3311" s="98">
        <v>-0.02</v>
      </c>
      <c r="E3311" s="98">
        <v>0.23</v>
      </c>
      <c r="F3311" s="98" t="s">
        <v>77</v>
      </c>
    </row>
    <row r="3312" spans="1:6" x14ac:dyDescent="0.2">
      <c r="A3312" s="106">
        <v>43252</v>
      </c>
      <c r="B3312" s="100">
        <v>43101</v>
      </c>
      <c r="C3312" s="98" t="s">
        <v>168</v>
      </c>
      <c r="D3312" s="98">
        <v>-0.04</v>
      </c>
      <c r="E3312" s="98">
        <v>5.2</v>
      </c>
      <c r="F3312" s="98" t="s">
        <v>77</v>
      </c>
    </row>
    <row r="3313" spans="1:6" x14ac:dyDescent="0.2">
      <c r="A3313" s="106">
        <v>43252</v>
      </c>
      <c r="B3313" s="100">
        <v>43101</v>
      </c>
      <c r="C3313" s="98" t="s">
        <v>185</v>
      </c>
      <c r="D3313" s="98">
        <v>0.17</v>
      </c>
      <c r="E3313" s="98">
        <v>5.2</v>
      </c>
      <c r="F3313" s="98" t="s">
        <v>77</v>
      </c>
    </row>
    <row r="3314" spans="1:6" x14ac:dyDescent="0.2">
      <c r="A3314" s="106">
        <v>43252</v>
      </c>
      <c r="B3314" s="100">
        <v>43101</v>
      </c>
      <c r="C3314" s="98" t="s">
        <v>186</v>
      </c>
      <c r="D3314" s="98">
        <v>0.01</v>
      </c>
      <c r="E3314" s="98">
        <v>0.23</v>
      </c>
      <c r="F3314" s="98" t="s">
        <v>77</v>
      </c>
    </row>
    <row r="3315" spans="1:6" x14ac:dyDescent="0.2">
      <c r="A3315" s="106">
        <v>43252</v>
      </c>
      <c r="B3315" s="100">
        <v>43221</v>
      </c>
      <c r="C3315" s="98" t="s">
        <v>186</v>
      </c>
      <c r="D3315" s="98">
        <v>1350.55</v>
      </c>
      <c r="E3315" s="98">
        <v>30439.73</v>
      </c>
      <c r="F3315" s="98" t="s">
        <v>76</v>
      </c>
    </row>
    <row r="3316" spans="1:6" x14ac:dyDescent="0.2">
      <c r="A3316" s="106">
        <v>43252</v>
      </c>
      <c r="B3316" s="100">
        <v>43221</v>
      </c>
      <c r="C3316" s="98" t="s">
        <v>34</v>
      </c>
      <c r="D3316" s="98">
        <v>-40906.980000000003</v>
      </c>
      <c r="E3316" s="98">
        <v>435550.89</v>
      </c>
      <c r="F3316" s="98" t="s">
        <v>76</v>
      </c>
    </row>
    <row r="3317" spans="1:6" x14ac:dyDescent="0.2">
      <c r="A3317" s="106">
        <v>43252</v>
      </c>
      <c r="B3317" s="100">
        <v>43221</v>
      </c>
      <c r="C3317" s="98" t="s">
        <v>33</v>
      </c>
      <c r="D3317" s="98">
        <v>-1844.92</v>
      </c>
      <c r="E3317" s="98">
        <v>19643.32</v>
      </c>
      <c r="F3317" s="98" t="s">
        <v>76</v>
      </c>
    </row>
    <row r="3318" spans="1:6" x14ac:dyDescent="0.2">
      <c r="A3318" s="106">
        <v>43252</v>
      </c>
      <c r="B3318" s="100">
        <v>43221</v>
      </c>
      <c r="C3318" s="98" t="s">
        <v>168</v>
      </c>
      <c r="D3318" s="98">
        <v>0</v>
      </c>
      <c r="E3318" s="98">
        <v>674939.03</v>
      </c>
      <c r="F3318" s="98" t="s">
        <v>76</v>
      </c>
    </row>
    <row r="3319" spans="1:6" x14ac:dyDescent="0.2">
      <c r="A3319" s="106">
        <v>43252</v>
      </c>
      <c r="B3319" s="100">
        <v>43221</v>
      </c>
      <c r="C3319" s="98" t="s">
        <v>185</v>
      </c>
      <c r="D3319" s="98">
        <v>29953.83</v>
      </c>
      <c r="E3319" s="98">
        <v>674939.03</v>
      </c>
      <c r="F3319" s="98" t="s">
        <v>76</v>
      </c>
    </row>
    <row r="3320" spans="1:6" x14ac:dyDescent="0.2">
      <c r="A3320" s="106">
        <v>43252</v>
      </c>
      <c r="B3320" s="100">
        <v>43191</v>
      </c>
      <c r="C3320" s="98" t="s">
        <v>34</v>
      </c>
      <c r="D3320" s="98">
        <v>-77.16</v>
      </c>
      <c r="E3320" s="98">
        <v>786.52</v>
      </c>
      <c r="F3320" s="98" t="s">
        <v>76</v>
      </c>
    </row>
    <row r="3321" spans="1:6" x14ac:dyDescent="0.2">
      <c r="A3321" s="106">
        <v>43252</v>
      </c>
      <c r="B3321" s="100">
        <v>43191</v>
      </c>
      <c r="C3321" s="98" t="s">
        <v>33</v>
      </c>
      <c r="D3321" s="98">
        <v>-3.48</v>
      </c>
      <c r="E3321" s="98">
        <v>35.47</v>
      </c>
      <c r="F3321" s="98" t="s">
        <v>76</v>
      </c>
    </row>
    <row r="3322" spans="1:6" x14ac:dyDescent="0.2">
      <c r="A3322" s="106">
        <v>43252</v>
      </c>
      <c r="B3322" s="100">
        <v>43101</v>
      </c>
      <c r="C3322" s="98" t="s">
        <v>168</v>
      </c>
      <c r="D3322" s="98">
        <v>-5.82</v>
      </c>
      <c r="E3322" s="98">
        <v>786.52</v>
      </c>
      <c r="F3322" s="98" t="s">
        <v>76</v>
      </c>
    </row>
    <row r="3323" spans="1:6" x14ac:dyDescent="0.2">
      <c r="A3323" s="106">
        <v>43191</v>
      </c>
      <c r="B3323" s="100">
        <v>43191</v>
      </c>
      <c r="C3323" s="98" t="s">
        <v>34</v>
      </c>
      <c r="D3323" s="98">
        <v>-7.55</v>
      </c>
      <c r="E3323" s="98">
        <v>77</v>
      </c>
      <c r="F3323" s="98" t="s">
        <v>93</v>
      </c>
    </row>
    <row r="3324" spans="1:6" x14ac:dyDescent="0.2">
      <c r="A3324" s="106">
        <v>43191</v>
      </c>
      <c r="B3324" s="100">
        <v>43191</v>
      </c>
      <c r="C3324" s="98" t="s">
        <v>33</v>
      </c>
      <c r="D3324" s="98">
        <v>-0.34</v>
      </c>
      <c r="E3324" s="98">
        <v>3.47</v>
      </c>
      <c r="F3324" s="98" t="s">
        <v>93</v>
      </c>
    </row>
    <row r="3325" spans="1:6" x14ac:dyDescent="0.2">
      <c r="A3325" s="106">
        <v>43191</v>
      </c>
      <c r="B3325" s="100">
        <v>43160</v>
      </c>
      <c r="C3325" s="98" t="s">
        <v>34</v>
      </c>
      <c r="D3325" s="98">
        <v>-20.8</v>
      </c>
      <c r="E3325" s="98">
        <v>264</v>
      </c>
      <c r="F3325" s="98" t="s">
        <v>93</v>
      </c>
    </row>
    <row r="3326" spans="1:6" x14ac:dyDescent="0.2">
      <c r="A3326" s="106">
        <v>43191</v>
      </c>
      <c r="B3326" s="100">
        <v>43160</v>
      </c>
      <c r="C3326" s="98" t="s">
        <v>33</v>
      </c>
      <c r="D3326" s="98">
        <v>-0.94</v>
      </c>
      <c r="E3326" s="98">
        <v>11.91</v>
      </c>
      <c r="F3326" s="98" t="s">
        <v>93</v>
      </c>
    </row>
    <row r="3327" spans="1:6" x14ac:dyDescent="0.2">
      <c r="A3327" s="106">
        <v>43191</v>
      </c>
      <c r="B3327" s="100">
        <v>43101</v>
      </c>
      <c r="C3327" s="98" t="s">
        <v>168</v>
      </c>
      <c r="D3327" s="98">
        <v>-2.52</v>
      </c>
      <c r="E3327" s="98">
        <v>341</v>
      </c>
      <c r="F3327" s="98" t="s">
        <v>93</v>
      </c>
    </row>
    <row r="3328" spans="1:6" x14ac:dyDescent="0.2">
      <c r="A3328" s="106">
        <v>43191</v>
      </c>
      <c r="B3328" s="100">
        <v>43101</v>
      </c>
      <c r="C3328" s="98" t="s">
        <v>185</v>
      </c>
      <c r="D3328" s="98">
        <v>11.22</v>
      </c>
      <c r="E3328" s="98">
        <v>341</v>
      </c>
      <c r="F3328" s="98" t="s">
        <v>93</v>
      </c>
    </row>
    <row r="3329" spans="1:6" x14ac:dyDescent="0.2">
      <c r="A3329" s="106">
        <v>43191</v>
      </c>
      <c r="B3329" s="100">
        <v>43101</v>
      </c>
      <c r="C3329" s="98" t="s">
        <v>186</v>
      </c>
      <c r="D3329" s="98">
        <v>0.51</v>
      </c>
      <c r="E3329" s="98">
        <v>15.38</v>
      </c>
      <c r="F3329" s="98" t="s">
        <v>93</v>
      </c>
    </row>
    <row r="3330" spans="1:6" x14ac:dyDescent="0.2">
      <c r="A3330" s="106">
        <v>43191</v>
      </c>
      <c r="B3330" s="100">
        <v>43191</v>
      </c>
      <c r="C3330" s="98" t="s">
        <v>34</v>
      </c>
      <c r="D3330" s="98">
        <v>-744.05</v>
      </c>
      <c r="E3330" s="98">
        <v>7584.61</v>
      </c>
      <c r="F3330" s="98" t="s">
        <v>77</v>
      </c>
    </row>
    <row r="3331" spans="1:6" x14ac:dyDescent="0.2">
      <c r="A3331" s="106">
        <v>43282</v>
      </c>
      <c r="B3331" s="100">
        <v>43282</v>
      </c>
      <c r="C3331" s="98" t="s">
        <v>36</v>
      </c>
      <c r="D3331" s="98">
        <v>-125.84</v>
      </c>
      <c r="E3331" s="98">
        <v>1480.24</v>
      </c>
      <c r="F3331" s="98" t="s">
        <v>101</v>
      </c>
    </row>
    <row r="3332" spans="1:6" x14ac:dyDescent="0.2">
      <c r="A3332" s="106">
        <v>43282</v>
      </c>
      <c r="B3332" s="100">
        <v>43282</v>
      </c>
      <c r="C3332" s="98" t="s">
        <v>35</v>
      </c>
      <c r="D3332" s="98">
        <v>-5.7</v>
      </c>
      <c r="E3332" s="98">
        <v>66.790000000000006</v>
      </c>
      <c r="F3332" s="98" t="s">
        <v>101</v>
      </c>
    </row>
    <row r="3333" spans="1:6" x14ac:dyDescent="0.2">
      <c r="A3333" s="106">
        <v>43282</v>
      </c>
      <c r="B3333" s="100">
        <v>43252</v>
      </c>
      <c r="C3333" s="98" t="s">
        <v>36</v>
      </c>
      <c r="D3333" s="98">
        <v>-296.32</v>
      </c>
      <c r="E3333" s="98">
        <v>2222</v>
      </c>
      <c r="F3333" s="98" t="s">
        <v>101</v>
      </c>
    </row>
    <row r="3334" spans="1:6" x14ac:dyDescent="0.2">
      <c r="A3334" s="106">
        <v>43282</v>
      </c>
      <c r="B3334" s="100">
        <v>43252</v>
      </c>
      <c r="C3334" s="98" t="s">
        <v>35</v>
      </c>
      <c r="D3334" s="98">
        <v>-13.38</v>
      </c>
      <c r="E3334" s="98">
        <v>100.22</v>
      </c>
      <c r="F3334" s="98" t="s">
        <v>101</v>
      </c>
    </row>
    <row r="3335" spans="1:6" x14ac:dyDescent="0.2">
      <c r="A3335" s="106">
        <v>43313</v>
      </c>
      <c r="B3335" s="100">
        <v>43313</v>
      </c>
      <c r="C3335" s="98" t="s">
        <v>34</v>
      </c>
      <c r="D3335" s="98">
        <v>-5321.81</v>
      </c>
      <c r="E3335" s="98">
        <v>68315.56</v>
      </c>
      <c r="F3335" s="98" t="s">
        <v>76</v>
      </c>
    </row>
    <row r="3336" spans="1:6" x14ac:dyDescent="0.2">
      <c r="A3336" s="106">
        <v>43313</v>
      </c>
      <c r="B3336" s="100">
        <v>43313</v>
      </c>
      <c r="C3336" s="98" t="s">
        <v>33</v>
      </c>
      <c r="D3336" s="98">
        <v>-240.06</v>
      </c>
      <c r="E3336" s="98">
        <v>3081.01</v>
      </c>
      <c r="F3336" s="98" t="s">
        <v>76</v>
      </c>
    </row>
    <row r="3337" spans="1:6" x14ac:dyDescent="0.2">
      <c r="A3337" s="106">
        <v>43313</v>
      </c>
      <c r="B3337" s="100">
        <v>43282</v>
      </c>
      <c r="C3337" s="98" t="s">
        <v>34</v>
      </c>
      <c r="D3337" s="98">
        <v>-881.89</v>
      </c>
      <c r="E3337" s="98">
        <v>10372.68</v>
      </c>
      <c r="F3337" s="98" t="s">
        <v>130</v>
      </c>
    </row>
    <row r="3338" spans="1:6" x14ac:dyDescent="0.2">
      <c r="A3338" s="106">
        <v>43313</v>
      </c>
      <c r="B3338" s="100">
        <v>43282</v>
      </c>
      <c r="C3338" s="98" t="s">
        <v>33</v>
      </c>
      <c r="D3338" s="98">
        <v>-39.770000000000003</v>
      </c>
      <c r="E3338" s="98">
        <v>467.81</v>
      </c>
      <c r="F3338" s="98" t="s">
        <v>130</v>
      </c>
    </row>
    <row r="3339" spans="1:6" x14ac:dyDescent="0.2">
      <c r="A3339" s="106">
        <v>43313</v>
      </c>
      <c r="B3339" s="100">
        <v>43221</v>
      </c>
      <c r="C3339" s="98" t="s">
        <v>185</v>
      </c>
      <c r="D3339" s="98">
        <v>460.34</v>
      </c>
      <c r="E3339" s="98">
        <v>10372.68</v>
      </c>
      <c r="F3339" s="98" t="s">
        <v>130</v>
      </c>
    </row>
    <row r="3340" spans="1:6" x14ac:dyDescent="0.2">
      <c r="A3340" s="106">
        <v>43313</v>
      </c>
      <c r="B3340" s="100">
        <v>43221</v>
      </c>
      <c r="C3340" s="98" t="s">
        <v>186</v>
      </c>
      <c r="D3340" s="98">
        <v>20.76</v>
      </c>
      <c r="E3340" s="98">
        <v>467.81</v>
      </c>
      <c r="F3340" s="98" t="s">
        <v>130</v>
      </c>
    </row>
    <row r="3341" spans="1:6" x14ac:dyDescent="0.2">
      <c r="A3341" s="106">
        <v>43282</v>
      </c>
      <c r="B3341" s="100">
        <v>43252</v>
      </c>
      <c r="C3341" s="98" t="s">
        <v>34</v>
      </c>
      <c r="D3341" s="98">
        <v>-4082.02</v>
      </c>
      <c r="E3341" s="98">
        <v>30609</v>
      </c>
      <c r="F3341" s="98" t="s">
        <v>98</v>
      </c>
    </row>
    <row r="3342" spans="1:6" x14ac:dyDescent="0.2">
      <c r="A3342" s="106">
        <v>43282</v>
      </c>
      <c r="B3342" s="100">
        <v>43252</v>
      </c>
      <c r="C3342" s="98" t="s">
        <v>33</v>
      </c>
      <c r="D3342" s="98">
        <v>-184.1</v>
      </c>
      <c r="E3342" s="98">
        <v>1380.47</v>
      </c>
      <c r="F3342" s="98" t="s">
        <v>98</v>
      </c>
    </row>
    <row r="3343" spans="1:6" x14ac:dyDescent="0.2">
      <c r="A3343" s="106">
        <v>43282</v>
      </c>
      <c r="B3343" s="100">
        <v>43221</v>
      </c>
      <c r="C3343" s="98" t="s">
        <v>185</v>
      </c>
      <c r="D3343" s="98">
        <v>1358.45</v>
      </c>
      <c r="E3343" s="98">
        <v>30609.48</v>
      </c>
      <c r="F3343" s="98" t="s">
        <v>98</v>
      </c>
    </row>
    <row r="3344" spans="1:6" x14ac:dyDescent="0.2">
      <c r="A3344" s="106">
        <v>43282</v>
      </c>
      <c r="B3344" s="100">
        <v>43221</v>
      </c>
      <c r="C3344" s="98" t="s">
        <v>186</v>
      </c>
      <c r="D3344" s="98">
        <v>61.27</v>
      </c>
      <c r="E3344" s="98">
        <v>1380.49</v>
      </c>
      <c r="F3344" s="98" t="s">
        <v>98</v>
      </c>
    </row>
    <row r="3345" spans="1:6" x14ac:dyDescent="0.2">
      <c r="A3345" s="106">
        <v>43435</v>
      </c>
      <c r="B3345" s="100">
        <v>43221</v>
      </c>
      <c r="C3345" s="98" t="s">
        <v>168</v>
      </c>
      <c r="D3345" s="98">
        <v>0</v>
      </c>
      <c r="E3345" s="98">
        <v>1347</v>
      </c>
      <c r="F3345" s="98" t="s">
        <v>76</v>
      </c>
    </row>
    <row r="3346" spans="1:6" x14ac:dyDescent="0.2">
      <c r="A3346" s="106">
        <v>43435</v>
      </c>
      <c r="B3346" s="100">
        <v>43221</v>
      </c>
      <c r="C3346" s="98" t="s">
        <v>185</v>
      </c>
      <c r="D3346" s="98">
        <v>27072.28</v>
      </c>
      <c r="E3346" s="98">
        <v>610015</v>
      </c>
      <c r="F3346" s="98" t="s">
        <v>76</v>
      </c>
    </row>
    <row r="3347" spans="1:6" x14ac:dyDescent="0.2">
      <c r="A3347" s="106">
        <v>43435</v>
      </c>
      <c r="B3347" s="100">
        <v>43221</v>
      </c>
      <c r="C3347" s="98" t="s">
        <v>186</v>
      </c>
      <c r="D3347" s="98">
        <v>1221.08</v>
      </c>
      <c r="E3347" s="98">
        <v>27511.73</v>
      </c>
      <c r="F3347" s="98" t="s">
        <v>76</v>
      </c>
    </row>
    <row r="3348" spans="1:6" x14ac:dyDescent="0.2">
      <c r="A3348" s="106">
        <v>43435</v>
      </c>
      <c r="B3348" s="100">
        <v>43405</v>
      </c>
      <c r="C3348" s="98" t="s">
        <v>34</v>
      </c>
      <c r="D3348" s="98">
        <v>-105459.29</v>
      </c>
      <c r="E3348" s="98">
        <v>861946.99</v>
      </c>
      <c r="F3348" s="98" t="s">
        <v>74</v>
      </c>
    </row>
    <row r="3349" spans="1:6" x14ac:dyDescent="0.2">
      <c r="A3349" s="106">
        <v>43435</v>
      </c>
      <c r="B3349" s="100">
        <v>43405</v>
      </c>
      <c r="C3349" s="98" t="s">
        <v>33</v>
      </c>
      <c r="D3349" s="98">
        <v>-4756.22</v>
      </c>
      <c r="E3349" s="98">
        <v>38873.800000000003</v>
      </c>
      <c r="F3349" s="98" t="s">
        <v>74</v>
      </c>
    </row>
    <row r="3350" spans="1:6" x14ac:dyDescent="0.2">
      <c r="A3350" s="106">
        <v>43435</v>
      </c>
      <c r="B3350" s="100">
        <v>43221</v>
      </c>
      <c r="C3350" s="98" t="s">
        <v>168</v>
      </c>
      <c r="D3350" s="98">
        <v>0</v>
      </c>
      <c r="E3350" s="98">
        <v>857946.37</v>
      </c>
      <c r="F3350" s="98" t="s">
        <v>74</v>
      </c>
    </row>
    <row r="3351" spans="1:6" x14ac:dyDescent="0.2">
      <c r="A3351" s="106">
        <v>43435</v>
      </c>
      <c r="B3351" s="100">
        <v>43221</v>
      </c>
      <c r="C3351" s="98" t="s">
        <v>185</v>
      </c>
      <c r="D3351" s="98">
        <v>38316.9</v>
      </c>
      <c r="E3351" s="98">
        <v>863381.65</v>
      </c>
      <c r="F3351" s="98" t="s">
        <v>74</v>
      </c>
    </row>
    <row r="3352" spans="1:6" x14ac:dyDescent="0.2">
      <c r="A3352" s="106">
        <v>43435</v>
      </c>
      <c r="B3352" s="100">
        <v>43221</v>
      </c>
      <c r="C3352" s="98" t="s">
        <v>186</v>
      </c>
      <c r="D3352" s="98">
        <v>1727.81</v>
      </c>
      <c r="E3352" s="98">
        <v>38938.47</v>
      </c>
      <c r="F3352" s="98" t="s">
        <v>74</v>
      </c>
    </row>
    <row r="3353" spans="1:6" x14ac:dyDescent="0.2">
      <c r="A3353" s="106">
        <v>43435</v>
      </c>
      <c r="B3353" s="100">
        <v>43405</v>
      </c>
      <c r="C3353" s="98" t="s">
        <v>34</v>
      </c>
      <c r="D3353" s="98">
        <v>-80.14</v>
      </c>
      <c r="E3353" s="98">
        <v>655</v>
      </c>
      <c r="F3353" s="98" t="s">
        <v>92</v>
      </c>
    </row>
    <row r="3354" spans="1:6" x14ac:dyDescent="0.2">
      <c r="A3354" s="106">
        <v>43435</v>
      </c>
      <c r="B3354" s="100">
        <v>43405</v>
      </c>
      <c r="C3354" s="98" t="s">
        <v>33</v>
      </c>
      <c r="D3354" s="98">
        <v>-3.61</v>
      </c>
      <c r="E3354" s="98">
        <v>29.54</v>
      </c>
      <c r="F3354" s="98" t="s">
        <v>92</v>
      </c>
    </row>
    <row r="3355" spans="1:6" x14ac:dyDescent="0.2">
      <c r="A3355" s="106">
        <v>43435</v>
      </c>
      <c r="B3355" s="100">
        <v>43374</v>
      </c>
      <c r="C3355" s="98" t="s">
        <v>34</v>
      </c>
      <c r="D3355" s="98">
        <v>-20.52</v>
      </c>
      <c r="E3355" s="98">
        <v>230</v>
      </c>
      <c r="F3355" s="98" t="s">
        <v>92</v>
      </c>
    </row>
    <row r="3356" spans="1:6" x14ac:dyDescent="0.2">
      <c r="A3356" s="106">
        <v>43435</v>
      </c>
      <c r="B3356" s="100">
        <v>43374</v>
      </c>
      <c r="C3356" s="98" t="s">
        <v>33</v>
      </c>
      <c r="D3356" s="98">
        <v>-0.93</v>
      </c>
      <c r="E3356" s="98">
        <v>10.37</v>
      </c>
      <c r="F3356" s="98" t="s">
        <v>92</v>
      </c>
    </row>
    <row r="3357" spans="1:6" x14ac:dyDescent="0.2">
      <c r="A3357" s="106">
        <v>43435</v>
      </c>
      <c r="B3357" s="100">
        <v>43221</v>
      </c>
      <c r="C3357" s="98" t="s">
        <v>168</v>
      </c>
      <c r="D3357" s="98">
        <v>0</v>
      </c>
      <c r="E3357" s="98">
        <v>310</v>
      </c>
      <c r="F3357" s="98" t="s">
        <v>92</v>
      </c>
    </row>
    <row r="3358" spans="1:6" x14ac:dyDescent="0.2">
      <c r="A3358" s="106">
        <v>43435</v>
      </c>
      <c r="B3358" s="100">
        <v>43221</v>
      </c>
      <c r="C3358" s="98" t="s">
        <v>185</v>
      </c>
      <c r="D3358" s="98">
        <v>45.09</v>
      </c>
      <c r="E3358" s="98">
        <v>1016</v>
      </c>
      <c r="F3358" s="98" t="s">
        <v>92</v>
      </c>
    </row>
    <row r="3359" spans="1:6" x14ac:dyDescent="0.2">
      <c r="A3359" s="106">
        <v>43435</v>
      </c>
      <c r="B3359" s="100">
        <v>43221</v>
      </c>
      <c r="C3359" s="98" t="s">
        <v>186</v>
      </c>
      <c r="D3359" s="98">
        <v>2.0299999999999998</v>
      </c>
      <c r="E3359" s="98">
        <v>45.82</v>
      </c>
      <c r="F3359" s="98" t="s">
        <v>92</v>
      </c>
    </row>
    <row r="3360" spans="1:6" x14ac:dyDescent="0.2">
      <c r="A3360" s="106">
        <v>43435</v>
      </c>
      <c r="B3360" s="100">
        <v>43405</v>
      </c>
      <c r="C3360" s="98" t="s">
        <v>34</v>
      </c>
      <c r="D3360" s="98">
        <v>-447.68</v>
      </c>
      <c r="E3360" s="98">
        <v>3659</v>
      </c>
      <c r="F3360" s="98" t="s">
        <v>89</v>
      </c>
    </row>
    <row r="3361" spans="1:6" x14ac:dyDescent="0.2">
      <c r="A3361" s="106">
        <v>43435</v>
      </c>
      <c r="B3361" s="100">
        <v>43405</v>
      </c>
      <c r="C3361" s="98" t="s">
        <v>33</v>
      </c>
      <c r="D3361" s="98">
        <v>-20.190000000000001</v>
      </c>
      <c r="E3361" s="98">
        <v>165.02</v>
      </c>
      <c r="F3361" s="98" t="s">
        <v>89</v>
      </c>
    </row>
    <row r="3362" spans="1:6" x14ac:dyDescent="0.2">
      <c r="A3362" s="106">
        <v>43435</v>
      </c>
      <c r="B3362" s="100">
        <v>43374</v>
      </c>
      <c r="C3362" s="98" t="s">
        <v>34</v>
      </c>
      <c r="D3362" s="98">
        <v>-415.81</v>
      </c>
      <c r="E3362" s="98">
        <v>4661</v>
      </c>
      <c r="F3362" s="98" t="s">
        <v>89</v>
      </c>
    </row>
    <row r="3363" spans="1:6" x14ac:dyDescent="0.2">
      <c r="A3363" s="106">
        <v>43435</v>
      </c>
      <c r="B3363" s="100">
        <v>43374</v>
      </c>
      <c r="C3363" s="98" t="s">
        <v>33</v>
      </c>
      <c r="D3363" s="98">
        <v>-18.75</v>
      </c>
      <c r="E3363" s="98">
        <v>210.21</v>
      </c>
      <c r="F3363" s="98" t="s">
        <v>89</v>
      </c>
    </row>
    <row r="3364" spans="1:6" x14ac:dyDescent="0.2">
      <c r="A3364" s="106">
        <v>43435</v>
      </c>
      <c r="B3364" s="100">
        <v>43221</v>
      </c>
      <c r="C3364" s="98" t="s">
        <v>168</v>
      </c>
      <c r="D3364" s="98">
        <v>0</v>
      </c>
      <c r="E3364" s="98">
        <v>8320</v>
      </c>
      <c r="F3364" s="98" t="s">
        <v>89</v>
      </c>
    </row>
    <row r="3365" spans="1:6" x14ac:dyDescent="0.2">
      <c r="A3365" s="106">
        <v>43435</v>
      </c>
      <c r="B3365" s="100">
        <v>43221</v>
      </c>
      <c r="C3365" s="98" t="s">
        <v>185</v>
      </c>
      <c r="D3365" s="98">
        <v>369.24</v>
      </c>
      <c r="E3365" s="98">
        <v>8320</v>
      </c>
      <c r="F3365" s="98" t="s">
        <v>89</v>
      </c>
    </row>
    <row r="3366" spans="1:6" x14ac:dyDescent="0.2">
      <c r="A3366" s="106">
        <v>43435</v>
      </c>
      <c r="B3366" s="100">
        <v>43221</v>
      </c>
      <c r="C3366" s="98" t="s">
        <v>186</v>
      </c>
      <c r="D3366" s="98">
        <v>16.649999999999999</v>
      </c>
      <c r="E3366" s="98">
        <v>375.23</v>
      </c>
      <c r="F3366" s="98" t="s">
        <v>89</v>
      </c>
    </row>
    <row r="3367" spans="1:6" x14ac:dyDescent="0.2">
      <c r="A3367" s="106">
        <v>43435</v>
      </c>
      <c r="B3367" s="100">
        <v>43374</v>
      </c>
      <c r="C3367" s="98" t="s">
        <v>34</v>
      </c>
      <c r="D3367" s="98">
        <v>-7.32</v>
      </c>
      <c r="E3367" s="98">
        <v>82</v>
      </c>
      <c r="F3367" s="98" t="s">
        <v>74</v>
      </c>
    </row>
    <row r="3368" spans="1:6" x14ac:dyDescent="0.2">
      <c r="A3368" s="106">
        <v>43435</v>
      </c>
      <c r="B3368" s="100">
        <v>43374</v>
      </c>
      <c r="C3368" s="98" t="s">
        <v>33</v>
      </c>
      <c r="D3368" s="98">
        <v>-0.33</v>
      </c>
      <c r="E3368" s="98">
        <v>3.7</v>
      </c>
      <c r="F3368" s="98" t="s">
        <v>74</v>
      </c>
    </row>
    <row r="3369" spans="1:6" x14ac:dyDescent="0.2">
      <c r="A3369" s="106">
        <v>43435</v>
      </c>
      <c r="B3369" s="100">
        <v>43313</v>
      </c>
      <c r="C3369" s="98" t="s">
        <v>34</v>
      </c>
      <c r="D3369" s="98">
        <v>-1.0900000000000001</v>
      </c>
      <c r="E3369" s="98">
        <v>13.99</v>
      </c>
      <c r="F3369" s="98" t="s">
        <v>76</v>
      </c>
    </row>
    <row r="3370" spans="1:6" x14ac:dyDescent="0.2">
      <c r="A3370" s="106">
        <v>43435</v>
      </c>
      <c r="B3370" s="100">
        <v>43313</v>
      </c>
      <c r="C3370" s="98" t="s">
        <v>33</v>
      </c>
      <c r="D3370" s="98">
        <v>-0.05</v>
      </c>
      <c r="E3370" s="98">
        <v>0.63</v>
      </c>
      <c r="F3370" s="98" t="s">
        <v>76</v>
      </c>
    </row>
    <row r="3371" spans="1:6" x14ac:dyDescent="0.2">
      <c r="A3371" s="106">
        <v>43435</v>
      </c>
      <c r="B3371" s="100">
        <v>43282</v>
      </c>
      <c r="C3371" s="98" t="s">
        <v>34</v>
      </c>
      <c r="D3371" s="98">
        <v>-3.57</v>
      </c>
      <c r="E3371" s="98">
        <v>42</v>
      </c>
      <c r="F3371" s="98" t="s">
        <v>76</v>
      </c>
    </row>
    <row r="3372" spans="1:6" x14ac:dyDescent="0.2">
      <c r="A3372" s="106">
        <v>43435</v>
      </c>
      <c r="B3372" s="100">
        <v>43282</v>
      </c>
      <c r="C3372" s="98" t="s">
        <v>33</v>
      </c>
      <c r="D3372" s="98">
        <v>-0.16</v>
      </c>
      <c r="E3372" s="98">
        <v>1.89</v>
      </c>
      <c r="F3372" s="98" t="s">
        <v>76</v>
      </c>
    </row>
    <row r="3373" spans="1:6" x14ac:dyDescent="0.2">
      <c r="A3373" s="106">
        <v>43435</v>
      </c>
      <c r="B3373" s="100">
        <v>43405</v>
      </c>
      <c r="C3373" s="98" t="s">
        <v>34</v>
      </c>
      <c r="D3373" s="98">
        <v>-6370.32</v>
      </c>
      <c r="E3373" s="98">
        <v>52066.41</v>
      </c>
      <c r="F3373" s="98" t="s">
        <v>77</v>
      </c>
    </row>
    <row r="3374" spans="1:6" x14ac:dyDescent="0.2">
      <c r="A3374" s="106">
        <v>43435</v>
      </c>
      <c r="B3374" s="100">
        <v>43405</v>
      </c>
      <c r="C3374" s="98" t="s">
        <v>33</v>
      </c>
      <c r="D3374" s="98">
        <v>-287.29000000000002</v>
      </c>
      <c r="E3374" s="98">
        <v>2348.23</v>
      </c>
      <c r="F3374" s="98" t="s">
        <v>77</v>
      </c>
    </row>
    <row r="3375" spans="1:6" x14ac:dyDescent="0.2">
      <c r="A3375" s="106">
        <v>43435</v>
      </c>
      <c r="B3375" s="100">
        <v>43374</v>
      </c>
      <c r="C3375" s="98" t="s">
        <v>34</v>
      </c>
      <c r="D3375" s="98">
        <v>-688.05</v>
      </c>
      <c r="E3375" s="98">
        <v>7713</v>
      </c>
      <c r="F3375" s="98" t="s">
        <v>77</v>
      </c>
    </row>
    <row r="3376" spans="1:6" x14ac:dyDescent="0.2">
      <c r="A3376" s="106">
        <v>43435</v>
      </c>
      <c r="B3376" s="100">
        <v>43374</v>
      </c>
      <c r="C3376" s="98" t="s">
        <v>33</v>
      </c>
      <c r="D3376" s="98">
        <v>-31.03</v>
      </c>
      <c r="E3376" s="98">
        <v>347.86</v>
      </c>
      <c r="F3376" s="98" t="s">
        <v>77</v>
      </c>
    </row>
    <row r="3377" spans="1:6" x14ac:dyDescent="0.2">
      <c r="A3377" s="106">
        <v>43435</v>
      </c>
      <c r="B3377" s="100">
        <v>43221</v>
      </c>
      <c r="C3377" s="98" t="s">
        <v>185</v>
      </c>
      <c r="D3377" s="98">
        <v>2653</v>
      </c>
      <c r="E3377" s="98">
        <v>59779.41</v>
      </c>
      <c r="F3377" s="98" t="s">
        <v>77</v>
      </c>
    </row>
    <row r="3378" spans="1:6" x14ac:dyDescent="0.2">
      <c r="A3378" s="106">
        <v>43435</v>
      </c>
      <c r="B3378" s="100">
        <v>43221</v>
      </c>
      <c r="C3378" s="98" t="s">
        <v>186</v>
      </c>
      <c r="D3378" s="98">
        <v>119.62</v>
      </c>
      <c r="E3378" s="98">
        <v>2696.08</v>
      </c>
      <c r="F3378" s="98" t="s">
        <v>77</v>
      </c>
    </row>
    <row r="3379" spans="1:6" x14ac:dyDescent="0.2">
      <c r="A3379" s="106">
        <v>43435</v>
      </c>
      <c r="B3379" s="100">
        <v>43221</v>
      </c>
      <c r="C3379" s="98" t="s">
        <v>168</v>
      </c>
      <c r="D3379" s="98">
        <v>0</v>
      </c>
      <c r="E3379" s="98">
        <v>59779.41</v>
      </c>
      <c r="F3379" s="98" t="s">
        <v>77</v>
      </c>
    </row>
    <row r="3380" spans="1:6" x14ac:dyDescent="0.2">
      <c r="A3380" s="106">
        <v>43435</v>
      </c>
      <c r="B3380" s="100">
        <v>43405</v>
      </c>
      <c r="C3380" s="98" t="s">
        <v>34</v>
      </c>
      <c r="D3380" s="98">
        <v>-25272.61</v>
      </c>
      <c r="E3380" s="98">
        <v>206559.48</v>
      </c>
      <c r="F3380" s="98" t="s">
        <v>76</v>
      </c>
    </row>
    <row r="3381" spans="1:6" x14ac:dyDescent="0.2">
      <c r="A3381" s="106">
        <v>43435</v>
      </c>
      <c r="B3381" s="100">
        <v>43405</v>
      </c>
      <c r="C3381" s="98" t="s">
        <v>33</v>
      </c>
      <c r="D3381" s="98">
        <v>-1139.8399999999999</v>
      </c>
      <c r="E3381" s="98">
        <v>9315.8700000000008</v>
      </c>
      <c r="F3381" s="98" t="s">
        <v>76</v>
      </c>
    </row>
    <row r="3382" spans="1:6" x14ac:dyDescent="0.2">
      <c r="A3382" s="106">
        <v>43435</v>
      </c>
      <c r="B3382" s="100">
        <v>43374</v>
      </c>
      <c r="C3382" s="98" t="s">
        <v>34</v>
      </c>
      <c r="D3382" s="98">
        <v>-2697.9</v>
      </c>
      <c r="E3382" s="98">
        <v>30243</v>
      </c>
      <c r="F3382" s="98" t="s">
        <v>76</v>
      </c>
    </row>
    <row r="3383" spans="1:6" x14ac:dyDescent="0.2">
      <c r="A3383" s="106">
        <v>43435</v>
      </c>
      <c r="B3383" s="100">
        <v>43374</v>
      </c>
      <c r="C3383" s="98" t="s">
        <v>33</v>
      </c>
      <c r="D3383" s="98">
        <v>-121.68</v>
      </c>
      <c r="E3383" s="98">
        <v>1363.96</v>
      </c>
      <c r="F3383" s="98" t="s">
        <v>76</v>
      </c>
    </row>
    <row r="3384" spans="1:6" x14ac:dyDescent="0.2">
      <c r="A3384" s="106">
        <v>43435</v>
      </c>
      <c r="B3384" s="100">
        <v>43221</v>
      </c>
      <c r="C3384" s="98" t="s">
        <v>185</v>
      </c>
      <c r="D3384" s="98">
        <v>10533.26</v>
      </c>
      <c r="E3384" s="98">
        <v>237342.47</v>
      </c>
      <c r="F3384" s="98" t="s">
        <v>76</v>
      </c>
    </row>
    <row r="3385" spans="1:6" x14ac:dyDescent="0.2">
      <c r="A3385" s="106">
        <v>43435</v>
      </c>
      <c r="B3385" s="100">
        <v>43221</v>
      </c>
      <c r="C3385" s="98" t="s">
        <v>186</v>
      </c>
      <c r="D3385" s="98">
        <v>474.93</v>
      </c>
      <c r="E3385" s="98">
        <v>10704.21</v>
      </c>
      <c r="F3385" s="98" t="s">
        <v>76</v>
      </c>
    </row>
    <row r="3386" spans="1:6" x14ac:dyDescent="0.2">
      <c r="A3386" s="106">
        <v>43435</v>
      </c>
      <c r="B3386" s="100">
        <v>43221</v>
      </c>
      <c r="C3386" s="98" t="s">
        <v>168</v>
      </c>
      <c r="D3386" s="98">
        <v>0</v>
      </c>
      <c r="E3386" s="98">
        <v>234623.48</v>
      </c>
      <c r="F3386" s="98" t="s">
        <v>76</v>
      </c>
    </row>
    <row r="3387" spans="1:6" x14ac:dyDescent="0.2">
      <c r="A3387" s="106">
        <v>43466</v>
      </c>
      <c r="B3387" s="100">
        <v>43435</v>
      </c>
      <c r="C3387" s="98" t="s">
        <v>34</v>
      </c>
      <c r="D3387" s="98">
        <v>-283.05</v>
      </c>
      <c r="E3387" s="98">
        <v>3077</v>
      </c>
      <c r="F3387" s="98" t="s">
        <v>93</v>
      </c>
    </row>
    <row r="3388" spans="1:6" x14ac:dyDescent="0.2">
      <c r="A3388" s="106">
        <v>43466</v>
      </c>
      <c r="B3388" s="100">
        <v>43435</v>
      </c>
      <c r="C3388" s="98" t="s">
        <v>33</v>
      </c>
      <c r="D3388" s="98">
        <v>-11.5</v>
      </c>
      <c r="E3388" s="98">
        <v>124.93</v>
      </c>
      <c r="F3388" s="98" t="s">
        <v>93</v>
      </c>
    </row>
    <row r="3389" spans="1:6" x14ac:dyDescent="0.2">
      <c r="A3389" s="106">
        <v>43466</v>
      </c>
      <c r="B3389" s="100">
        <v>43221</v>
      </c>
      <c r="C3389" s="98" t="s">
        <v>185</v>
      </c>
      <c r="D3389" s="98">
        <v>136.57</v>
      </c>
      <c r="E3389" s="98">
        <v>3077</v>
      </c>
      <c r="F3389" s="98" t="s">
        <v>93</v>
      </c>
    </row>
    <row r="3390" spans="1:6" x14ac:dyDescent="0.2">
      <c r="A3390" s="106">
        <v>43466</v>
      </c>
      <c r="B3390" s="100">
        <v>43221</v>
      </c>
      <c r="C3390" s="98" t="s">
        <v>186</v>
      </c>
      <c r="D3390" s="98">
        <v>5.54</v>
      </c>
      <c r="E3390" s="98">
        <v>124.93</v>
      </c>
      <c r="F3390" s="98" t="s">
        <v>93</v>
      </c>
    </row>
    <row r="3391" spans="1:6" x14ac:dyDescent="0.2">
      <c r="A3391" s="106">
        <v>43466</v>
      </c>
      <c r="B3391" s="100">
        <v>43435</v>
      </c>
      <c r="C3391" s="98" t="s">
        <v>34</v>
      </c>
      <c r="D3391" s="98">
        <v>-78</v>
      </c>
      <c r="E3391" s="98">
        <v>848</v>
      </c>
      <c r="F3391" s="98" t="s">
        <v>93</v>
      </c>
    </row>
    <row r="3392" spans="1:6" x14ac:dyDescent="0.2">
      <c r="A3392" s="106">
        <v>43466</v>
      </c>
      <c r="B3392" s="100">
        <v>43435</v>
      </c>
      <c r="C3392" s="98" t="s">
        <v>33</v>
      </c>
      <c r="D3392" s="98">
        <v>-3.17</v>
      </c>
      <c r="E3392" s="98">
        <v>34.43</v>
      </c>
      <c r="F3392" s="98" t="s">
        <v>93</v>
      </c>
    </row>
    <row r="3393" spans="1:6" x14ac:dyDescent="0.2">
      <c r="A3393" s="106">
        <v>43466</v>
      </c>
      <c r="B3393" s="100">
        <v>43221</v>
      </c>
      <c r="C3393" s="98" t="s">
        <v>185</v>
      </c>
      <c r="D3393" s="98">
        <v>37.630000000000003</v>
      </c>
      <c r="E3393" s="98">
        <v>848</v>
      </c>
      <c r="F3393" s="98" t="s">
        <v>93</v>
      </c>
    </row>
    <row r="3394" spans="1:6" x14ac:dyDescent="0.2">
      <c r="A3394" s="106">
        <v>43466</v>
      </c>
      <c r="B3394" s="100">
        <v>43221</v>
      </c>
      <c r="C3394" s="98" t="s">
        <v>186</v>
      </c>
      <c r="D3394" s="98">
        <v>1.53</v>
      </c>
      <c r="E3394" s="98">
        <v>34.43</v>
      </c>
      <c r="F3394" s="98" t="s">
        <v>93</v>
      </c>
    </row>
    <row r="3395" spans="1:6" x14ac:dyDescent="0.2">
      <c r="A3395" s="106">
        <v>43466</v>
      </c>
      <c r="B3395" s="100">
        <v>43435</v>
      </c>
      <c r="C3395" s="98" t="s">
        <v>36</v>
      </c>
      <c r="D3395" s="98">
        <v>-11.59</v>
      </c>
      <c r="E3395" s="98">
        <v>126</v>
      </c>
      <c r="F3395" s="98" t="s">
        <v>101</v>
      </c>
    </row>
    <row r="3396" spans="1:6" x14ac:dyDescent="0.2">
      <c r="A3396" s="106">
        <v>43466</v>
      </c>
      <c r="B3396" s="100">
        <v>43435</v>
      </c>
      <c r="C3396" s="98" t="s">
        <v>35</v>
      </c>
      <c r="D3396" s="98">
        <v>-0.47</v>
      </c>
      <c r="E3396" s="98">
        <v>5.12</v>
      </c>
      <c r="F3396" s="98" t="s">
        <v>101</v>
      </c>
    </row>
    <row r="3397" spans="1:6" x14ac:dyDescent="0.2">
      <c r="A3397" s="106">
        <v>43466</v>
      </c>
      <c r="B3397" s="100">
        <v>43435</v>
      </c>
      <c r="C3397" s="98" t="s">
        <v>36</v>
      </c>
      <c r="D3397" s="98">
        <v>-7.45</v>
      </c>
      <c r="E3397" s="98">
        <v>81</v>
      </c>
      <c r="F3397" s="98" t="s">
        <v>101</v>
      </c>
    </row>
    <row r="3398" spans="1:6" x14ac:dyDescent="0.2">
      <c r="A3398" s="106">
        <v>43466</v>
      </c>
      <c r="B3398" s="100">
        <v>43435</v>
      </c>
      <c r="C3398" s="98" t="s">
        <v>35</v>
      </c>
      <c r="D3398" s="98">
        <v>-0.31</v>
      </c>
      <c r="E3398" s="98">
        <v>3.29</v>
      </c>
      <c r="F3398" s="98" t="s">
        <v>101</v>
      </c>
    </row>
    <row r="3399" spans="1:6" x14ac:dyDescent="0.2">
      <c r="A3399" s="106">
        <v>43466</v>
      </c>
      <c r="B3399" s="100">
        <v>43435</v>
      </c>
      <c r="C3399" s="98" t="s">
        <v>34</v>
      </c>
      <c r="D3399" s="98">
        <v>-873.17</v>
      </c>
      <c r="E3399" s="98">
        <v>9493</v>
      </c>
      <c r="F3399" s="98" t="s">
        <v>98</v>
      </c>
    </row>
    <row r="3400" spans="1:6" x14ac:dyDescent="0.2">
      <c r="A3400" s="106">
        <v>43466</v>
      </c>
      <c r="B3400" s="100">
        <v>43435</v>
      </c>
      <c r="C3400" s="98" t="s">
        <v>33</v>
      </c>
      <c r="D3400" s="98">
        <v>-35.450000000000003</v>
      </c>
      <c r="E3400" s="98">
        <v>385.42</v>
      </c>
      <c r="F3400" s="98" t="s">
        <v>98</v>
      </c>
    </row>
    <row r="3401" spans="1:6" x14ac:dyDescent="0.2">
      <c r="A3401" s="106">
        <v>43466</v>
      </c>
      <c r="B3401" s="100">
        <v>43221</v>
      </c>
      <c r="C3401" s="98" t="s">
        <v>185</v>
      </c>
      <c r="D3401" s="98">
        <v>421.3</v>
      </c>
      <c r="E3401" s="98">
        <v>9493</v>
      </c>
      <c r="F3401" s="98" t="s">
        <v>98</v>
      </c>
    </row>
    <row r="3402" spans="1:6" x14ac:dyDescent="0.2">
      <c r="A3402" s="106">
        <v>43466</v>
      </c>
      <c r="B3402" s="100">
        <v>43221</v>
      </c>
      <c r="C3402" s="98" t="s">
        <v>186</v>
      </c>
      <c r="D3402" s="98">
        <v>17.100000000000001</v>
      </c>
      <c r="E3402" s="98">
        <v>385.42</v>
      </c>
      <c r="F3402" s="98" t="s">
        <v>98</v>
      </c>
    </row>
    <row r="3403" spans="1:6" x14ac:dyDescent="0.2">
      <c r="A3403" s="106">
        <v>43435</v>
      </c>
      <c r="B3403" s="100">
        <v>43405</v>
      </c>
      <c r="C3403" s="98" t="s">
        <v>34</v>
      </c>
      <c r="D3403" s="98">
        <v>-40010.519999999997</v>
      </c>
      <c r="E3403" s="98">
        <v>327016</v>
      </c>
      <c r="F3403" s="98" t="s">
        <v>76</v>
      </c>
    </row>
    <row r="3404" spans="1:6" x14ac:dyDescent="0.2">
      <c r="A3404" s="106">
        <v>43435</v>
      </c>
      <c r="B3404" s="100">
        <v>43405</v>
      </c>
      <c r="C3404" s="98" t="s">
        <v>33</v>
      </c>
      <c r="D3404" s="98">
        <v>-1804.59</v>
      </c>
      <c r="E3404" s="98">
        <v>14748.36</v>
      </c>
      <c r="F3404" s="98" t="s">
        <v>76</v>
      </c>
    </row>
    <row r="3405" spans="1:6" x14ac:dyDescent="0.2">
      <c r="A3405" s="106">
        <v>43435</v>
      </c>
      <c r="B3405" s="100">
        <v>43374</v>
      </c>
      <c r="C3405" s="98" t="s">
        <v>34</v>
      </c>
      <c r="D3405" s="98">
        <v>-111.33</v>
      </c>
      <c r="E3405" s="98">
        <v>1248</v>
      </c>
      <c r="F3405" s="98" t="s">
        <v>76</v>
      </c>
    </row>
    <row r="3406" spans="1:6" x14ac:dyDescent="0.2">
      <c r="A3406" s="106">
        <v>43435</v>
      </c>
      <c r="B3406" s="100">
        <v>43374</v>
      </c>
      <c r="C3406" s="98" t="s">
        <v>33</v>
      </c>
      <c r="D3406" s="98">
        <v>-5.0199999999999996</v>
      </c>
      <c r="E3406" s="98">
        <v>56.29</v>
      </c>
      <c r="F3406" s="98" t="s">
        <v>76</v>
      </c>
    </row>
    <row r="3407" spans="1:6" x14ac:dyDescent="0.2">
      <c r="A3407" s="106">
        <v>43435</v>
      </c>
      <c r="B3407" s="100">
        <v>43221</v>
      </c>
      <c r="C3407" s="98" t="s">
        <v>185</v>
      </c>
      <c r="D3407" s="98">
        <v>22939.93</v>
      </c>
      <c r="E3407" s="98">
        <v>516895.93</v>
      </c>
      <c r="F3407" s="98" t="s">
        <v>76</v>
      </c>
    </row>
    <row r="3408" spans="1:6" x14ac:dyDescent="0.2">
      <c r="A3408" s="106">
        <v>43435</v>
      </c>
      <c r="B3408" s="100">
        <v>43221</v>
      </c>
      <c r="C3408" s="98" t="s">
        <v>186</v>
      </c>
      <c r="D3408" s="98">
        <v>1034.3800000000001</v>
      </c>
      <c r="E3408" s="98">
        <v>23312.16</v>
      </c>
      <c r="F3408" s="98" t="s">
        <v>76</v>
      </c>
    </row>
    <row r="3409" spans="1:6" x14ac:dyDescent="0.2">
      <c r="A3409" s="106">
        <v>43435</v>
      </c>
      <c r="B3409" s="100">
        <v>43221</v>
      </c>
      <c r="C3409" s="98" t="s">
        <v>168</v>
      </c>
      <c r="D3409" s="98">
        <v>0</v>
      </c>
      <c r="E3409" s="98">
        <v>2274.0100000000002</v>
      </c>
      <c r="F3409" s="98" t="s">
        <v>76</v>
      </c>
    </row>
    <row r="3410" spans="1:6" x14ac:dyDescent="0.2">
      <c r="A3410" s="106">
        <v>43435</v>
      </c>
      <c r="B3410" s="100">
        <v>43374</v>
      </c>
      <c r="C3410" s="98" t="s">
        <v>34</v>
      </c>
      <c r="D3410" s="98">
        <v>-3852.71</v>
      </c>
      <c r="E3410" s="98">
        <v>43187.199999999997</v>
      </c>
      <c r="F3410" s="98" t="s">
        <v>77</v>
      </c>
    </row>
    <row r="3411" spans="1:6" x14ac:dyDescent="0.2">
      <c r="A3411" s="106">
        <v>43435</v>
      </c>
      <c r="B3411" s="100">
        <v>43374</v>
      </c>
      <c r="C3411" s="98" t="s">
        <v>33</v>
      </c>
      <c r="D3411" s="98">
        <v>-173.76</v>
      </c>
      <c r="E3411" s="98">
        <v>1947.75</v>
      </c>
      <c r="F3411" s="98" t="s">
        <v>77</v>
      </c>
    </row>
    <row r="3412" spans="1:6" x14ac:dyDescent="0.2">
      <c r="A3412" s="106">
        <v>43435</v>
      </c>
      <c r="B3412" s="100">
        <v>43344</v>
      </c>
      <c r="C3412" s="98" t="s">
        <v>34</v>
      </c>
      <c r="D3412" s="98">
        <v>-145.74</v>
      </c>
      <c r="E3412" s="98">
        <v>1730</v>
      </c>
      <c r="F3412" s="98" t="s">
        <v>77</v>
      </c>
    </row>
    <row r="3413" spans="1:6" x14ac:dyDescent="0.2">
      <c r="A3413" s="106">
        <v>43435</v>
      </c>
      <c r="B3413" s="100">
        <v>43344</v>
      </c>
      <c r="C3413" s="98" t="s">
        <v>33</v>
      </c>
      <c r="D3413" s="98">
        <v>-6.57</v>
      </c>
      <c r="E3413" s="98">
        <v>78.02</v>
      </c>
      <c r="F3413" s="98" t="s">
        <v>77</v>
      </c>
    </row>
    <row r="3414" spans="1:6" x14ac:dyDescent="0.2">
      <c r="A3414" s="106">
        <v>43435</v>
      </c>
      <c r="B3414" s="100">
        <v>43313</v>
      </c>
      <c r="C3414" s="98" t="s">
        <v>34</v>
      </c>
      <c r="D3414" s="98">
        <v>-13.48</v>
      </c>
      <c r="E3414" s="98">
        <v>173</v>
      </c>
      <c r="F3414" s="98" t="s">
        <v>77</v>
      </c>
    </row>
    <row r="3415" spans="1:6" x14ac:dyDescent="0.2">
      <c r="A3415" s="106">
        <v>43435</v>
      </c>
      <c r="B3415" s="100">
        <v>43313</v>
      </c>
      <c r="C3415" s="98" t="s">
        <v>33</v>
      </c>
      <c r="D3415" s="98">
        <v>-0.61</v>
      </c>
      <c r="E3415" s="98">
        <v>7.8</v>
      </c>
      <c r="F3415" s="98" t="s">
        <v>77</v>
      </c>
    </row>
    <row r="3416" spans="1:6" x14ac:dyDescent="0.2">
      <c r="A3416" s="106">
        <v>43435</v>
      </c>
      <c r="B3416" s="100">
        <v>43221</v>
      </c>
      <c r="C3416" s="98" t="s">
        <v>168</v>
      </c>
      <c r="D3416" s="98">
        <v>0</v>
      </c>
      <c r="E3416" s="98">
        <v>123578.99</v>
      </c>
      <c r="F3416" s="98" t="s">
        <v>77</v>
      </c>
    </row>
    <row r="3417" spans="1:6" x14ac:dyDescent="0.2">
      <c r="A3417" s="106">
        <v>43435</v>
      </c>
      <c r="B3417" s="100">
        <v>43221</v>
      </c>
      <c r="C3417" s="98" t="s">
        <v>185</v>
      </c>
      <c r="D3417" s="98">
        <v>5484.46</v>
      </c>
      <c r="E3417" s="98">
        <v>123578.99</v>
      </c>
      <c r="F3417" s="98" t="s">
        <v>77</v>
      </c>
    </row>
    <row r="3418" spans="1:6" x14ac:dyDescent="0.2">
      <c r="A3418" s="106">
        <v>43435</v>
      </c>
      <c r="B3418" s="100">
        <v>43221</v>
      </c>
      <c r="C3418" s="98" t="s">
        <v>186</v>
      </c>
      <c r="D3418" s="98">
        <v>247.33</v>
      </c>
      <c r="E3418" s="98">
        <v>5573.41</v>
      </c>
      <c r="F3418" s="98" t="s">
        <v>77</v>
      </c>
    </row>
    <row r="3419" spans="1:6" x14ac:dyDescent="0.2">
      <c r="A3419" s="106">
        <v>43435</v>
      </c>
      <c r="B3419" s="100">
        <v>43374</v>
      </c>
      <c r="C3419" s="98" t="s">
        <v>34</v>
      </c>
      <c r="D3419" s="98">
        <v>-3049.11</v>
      </c>
      <c r="E3419" s="98">
        <v>34178.99</v>
      </c>
      <c r="F3419" s="98" t="s">
        <v>76</v>
      </c>
    </row>
    <row r="3420" spans="1:6" x14ac:dyDescent="0.2">
      <c r="A3420" s="106">
        <v>43435</v>
      </c>
      <c r="B3420" s="100">
        <v>43374</v>
      </c>
      <c r="C3420" s="98" t="s">
        <v>33</v>
      </c>
      <c r="D3420" s="98">
        <v>-137.53</v>
      </c>
      <c r="E3420" s="98">
        <v>1541.31</v>
      </c>
      <c r="F3420" s="98" t="s">
        <v>76</v>
      </c>
    </row>
    <row r="3421" spans="1:6" x14ac:dyDescent="0.2">
      <c r="A3421" s="106">
        <v>43435</v>
      </c>
      <c r="B3421" s="100">
        <v>43221</v>
      </c>
      <c r="C3421" s="98" t="s">
        <v>168</v>
      </c>
      <c r="D3421" s="98">
        <v>0</v>
      </c>
      <c r="E3421" s="98">
        <v>347601.61</v>
      </c>
      <c r="F3421" s="98" t="s">
        <v>76</v>
      </c>
    </row>
    <row r="3422" spans="1:6" x14ac:dyDescent="0.2">
      <c r="A3422" s="106">
        <v>43435</v>
      </c>
      <c r="B3422" s="100">
        <v>43221</v>
      </c>
      <c r="C3422" s="98" t="s">
        <v>185</v>
      </c>
      <c r="D3422" s="98">
        <v>15490.72</v>
      </c>
      <c r="E3422" s="98">
        <v>349046.64</v>
      </c>
      <c r="F3422" s="98" t="s">
        <v>76</v>
      </c>
    </row>
    <row r="3423" spans="1:6" x14ac:dyDescent="0.2">
      <c r="A3423" s="106">
        <v>43435</v>
      </c>
      <c r="B3423" s="100">
        <v>43221</v>
      </c>
      <c r="C3423" s="98" t="s">
        <v>186</v>
      </c>
      <c r="D3423" s="98">
        <v>698.54</v>
      </c>
      <c r="E3423" s="98">
        <v>15742.02</v>
      </c>
      <c r="F3423" s="98" t="s">
        <v>76</v>
      </c>
    </row>
    <row r="3424" spans="1:6" x14ac:dyDescent="0.2">
      <c r="A3424" s="106">
        <v>43435</v>
      </c>
      <c r="B3424" s="100">
        <v>43405</v>
      </c>
      <c r="C3424" s="98" t="s">
        <v>34</v>
      </c>
      <c r="D3424" s="98">
        <v>-151593.9</v>
      </c>
      <c r="E3424" s="98">
        <v>1239017.69</v>
      </c>
      <c r="F3424" s="98" t="s">
        <v>72</v>
      </c>
    </row>
    <row r="3425" spans="1:6" x14ac:dyDescent="0.2">
      <c r="A3425" s="106">
        <v>43435</v>
      </c>
      <c r="B3425" s="100">
        <v>43405</v>
      </c>
      <c r="C3425" s="98" t="s">
        <v>33</v>
      </c>
      <c r="D3425" s="98">
        <v>-6836.95</v>
      </c>
      <c r="E3425" s="98">
        <v>55879.65</v>
      </c>
      <c r="F3425" s="98" t="s">
        <v>72</v>
      </c>
    </row>
    <row r="3426" spans="1:6" x14ac:dyDescent="0.2">
      <c r="A3426" s="106">
        <v>43435</v>
      </c>
      <c r="B3426" s="100">
        <v>43374</v>
      </c>
      <c r="C3426" s="98" t="s">
        <v>34</v>
      </c>
      <c r="D3426" s="98">
        <v>-286.49</v>
      </c>
      <c r="E3426" s="98">
        <v>3211.47</v>
      </c>
      <c r="F3426" s="98" t="s">
        <v>72</v>
      </c>
    </row>
    <row r="3427" spans="1:6" x14ac:dyDescent="0.2">
      <c r="A3427" s="106">
        <v>43435</v>
      </c>
      <c r="B3427" s="100">
        <v>43374</v>
      </c>
      <c r="C3427" s="98" t="s">
        <v>33</v>
      </c>
      <c r="D3427" s="98">
        <v>-12.92</v>
      </c>
      <c r="E3427" s="98">
        <v>144.84</v>
      </c>
      <c r="F3427" s="98" t="s">
        <v>72</v>
      </c>
    </row>
    <row r="3428" spans="1:6" x14ac:dyDescent="0.2">
      <c r="A3428" s="106">
        <v>43435</v>
      </c>
      <c r="B3428" s="100">
        <v>43221</v>
      </c>
      <c r="C3428" s="98" t="s">
        <v>168</v>
      </c>
      <c r="D3428" s="98">
        <v>0</v>
      </c>
      <c r="E3428" s="98">
        <v>1234910.3700000001</v>
      </c>
      <c r="F3428" s="98" t="s">
        <v>72</v>
      </c>
    </row>
    <row r="3429" spans="1:6" x14ac:dyDescent="0.2">
      <c r="A3429" s="106">
        <v>43435</v>
      </c>
      <c r="B3429" s="100">
        <v>43221</v>
      </c>
      <c r="C3429" s="98" t="s">
        <v>185</v>
      </c>
      <c r="D3429" s="98">
        <v>55174.39</v>
      </c>
      <c r="E3429" s="98">
        <v>1243230.94</v>
      </c>
      <c r="F3429" s="98" t="s">
        <v>72</v>
      </c>
    </row>
    <row r="3430" spans="1:6" x14ac:dyDescent="0.2">
      <c r="A3430" s="106">
        <v>43435</v>
      </c>
      <c r="B3430" s="100">
        <v>43221</v>
      </c>
      <c r="C3430" s="98" t="s">
        <v>186</v>
      </c>
      <c r="D3430" s="98">
        <v>2488.0500000000002</v>
      </c>
      <c r="E3430" s="98">
        <v>56069.66</v>
      </c>
      <c r="F3430" s="98" t="s">
        <v>72</v>
      </c>
    </row>
    <row r="3431" spans="1:6" x14ac:dyDescent="0.2">
      <c r="A3431" s="106">
        <v>43435</v>
      </c>
      <c r="B3431" s="100">
        <v>43405</v>
      </c>
      <c r="C3431" s="98" t="s">
        <v>34</v>
      </c>
      <c r="D3431" s="98">
        <v>-69653.89</v>
      </c>
      <c r="E3431" s="98">
        <v>569300.52</v>
      </c>
      <c r="F3431" s="98" t="s">
        <v>73</v>
      </c>
    </row>
    <row r="3432" spans="1:6" x14ac:dyDescent="0.2">
      <c r="A3432" s="106">
        <v>43435</v>
      </c>
      <c r="B3432" s="100">
        <v>43405</v>
      </c>
      <c r="C3432" s="98" t="s">
        <v>33</v>
      </c>
      <c r="D3432" s="98">
        <v>-3141.38</v>
      </c>
      <c r="E3432" s="98">
        <v>25675.38</v>
      </c>
      <c r="F3432" s="98" t="s">
        <v>73</v>
      </c>
    </row>
    <row r="3433" spans="1:6" x14ac:dyDescent="0.2">
      <c r="A3433" s="106">
        <v>43435</v>
      </c>
      <c r="B3433" s="100">
        <v>43374</v>
      </c>
      <c r="C3433" s="98" t="s">
        <v>34</v>
      </c>
      <c r="D3433" s="98">
        <v>-97.77</v>
      </c>
      <c r="E3433" s="98">
        <v>1096</v>
      </c>
      <c r="F3433" s="98" t="s">
        <v>73</v>
      </c>
    </row>
    <row r="3434" spans="1:6" x14ac:dyDescent="0.2">
      <c r="A3434" s="106">
        <v>43435</v>
      </c>
      <c r="B3434" s="100">
        <v>43374</v>
      </c>
      <c r="C3434" s="98" t="s">
        <v>33</v>
      </c>
      <c r="D3434" s="98">
        <v>-4.4000000000000004</v>
      </c>
      <c r="E3434" s="98">
        <v>49.45</v>
      </c>
      <c r="F3434" s="98" t="s">
        <v>73</v>
      </c>
    </row>
    <row r="3435" spans="1:6" x14ac:dyDescent="0.2">
      <c r="A3435" s="106">
        <v>43435</v>
      </c>
      <c r="B3435" s="100">
        <v>43221</v>
      </c>
      <c r="C3435" s="98" t="s">
        <v>168</v>
      </c>
      <c r="D3435" s="98">
        <v>0</v>
      </c>
      <c r="E3435" s="98">
        <v>569381.46</v>
      </c>
      <c r="F3435" s="98" t="s">
        <v>73</v>
      </c>
    </row>
    <row r="3436" spans="1:6" x14ac:dyDescent="0.2">
      <c r="A3436" s="106">
        <v>43435</v>
      </c>
      <c r="B3436" s="100">
        <v>43221</v>
      </c>
      <c r="C3436" s="98" t="s">
        <v>185</v>
      </c>
      <c r="D3436" s="98">
        <v>25318.67</v>
      </c>
      <c r="E3436" s="98">
        <v>570494.97</v>
      </c>
      <c r="F3436" s="98" t="s">
        <v>73</v>
      </c>
    </row>
    <row r="3437" spans="1:6" x14ac:dyDescent="0.2">
      <c r="A3437" s="106">
        <v>43435</v>
      </c>
      <c r="B3437" s="100">
        <v>43221</v>
      </c>
      <c r="C3437" s="98" t="s">
        <v>186</v>
      </c>
      <c r="D3437" s="98">
        <v>1141.9100000000001</v>
      </c>
      <c r="E3437" s="98">
        <v>25729.26</v>
      </c>
      <c r="F3437" s="98" t="s">
        <v>73</v>
      </c>
    </row>
    <row r="3438" spans="1:6" x14ac:dyDescent="0.2">
      <c r="A3438" s="106">
        <v>43435</v>
      </c>
      <c r="B3438" s="100">
        <v>43405</v>
      </c>
      <c r="C3438" s="98" t="s">
        <v>34</v>
      </c>
      <c r="D3438" s="98">
        <v>-38378.74</v>
      </c>
      <c r="E3438" s="98">
        <v>313679</v>
      </c>
      <c r="F3438" s="98" t="s">
        <v>76</v>
      </c>
    </row>
    <row r="3439" spans="1:6" x14ac:dyDescent="0.2">
      <c r="A3439" s="106">
        <v>43435</v>
      </c>
      <c r="B3439" s="100">
        <v>43405</v>
      </c>
      <c r="C3439" s="98" t="s">
        <v>33</v>
      </c>
      <c r="D3439" s="98">
        <v>-1730.96</v>
      </c>
      <c r="E3439" s="98">
        <v>14147.01</v>
      </c>
      <c r="F3439" s="98" t="s">
        <v>76</v>
      </c>
    </row>
    <row r="3440" spans="1:6" x14ac:dyDescent="0.2">
      <c r="A3440" s="106">
        <v>43435</v>
      </c>
      <c r="B3440" s="100">
        <v>43374</v>
      </c>
      <c r="C3440" s="98" t="s">
        <v>34</v>
      </c>
      <c r="D3440" s="98">
        <v>-36.39</v>
      </c>
      <c r="E3440" s="98">
        <v>408</v>
      </c>
      <c r="F3440" s="98" t="s">
        <v>76</v>
      </c>
    </row>
    <row r="3441" spans="1:6" x14ac:dyDescent="0.2">
      <c r="A3441" s="106">
        <v>43435</v>
      </c>
      <c r="B3441" s="100">
        <v>43374</v>
      </c>
      <c r="C3441" s="98" t="s">
        <v>33</v>
      </c>
      <c r="D3441" s="98">
        <v>-1.64</v>
      </c>
      <c r="E3441" s="98">
        <v>18.41</v>
      </c>
      <c r="F3441" s="98" t="s">
        <v>76</v>
      </c>
    </row>
    <row r="3442" spans="1:6" x14ac:dyDescent="0.2">
      <c r="A3442" s="106">
        <v>43435</v>
      </c>
      <c r="B3442" s="100">
        <v>43405</v>
      </c>
      <c r="C3442" s="98" t="s">
        <v>34</v>
      </c>
      <c r="D3442" s="98">
        <v>-82535.02</v>
      </c>
      <c r="E3442" s="98">
        <v>674580.39</v>
      </c>
      <c r="F3442" s="98" t="s">
        <v>76</v>
      </c>
    </row>
    <row r="3443" spans="1:6" x14ac:dyDescent="0.2">
      <c r="A3443" s="106">
        <v>43435</v>
      </c>
      <c r="B3443" s="100">
        <v>43405</v>
      </c>
      <c r="C3443" s="98" t="s">
        <v>33</v>
      </c>
      <c r="D3443" s="98">
        <v>-3722.29</v>
      </c>
      <c r="E3443" s="98">
        <v>30423.57</v>
      </c>
      <c r="F3443" s="98" t="s">
        <v>76</v>
      </c>
    </row>
    <row r="3444" spans="1:6" x14ac:dyDescent="0.2">
      <c r="A3444" s="106">
        <v>43435</v>
      </c>
      <c r="B3444" s="100">
        <v>43405</v>
      </c>
      <c r="C3444" s="98" t="s">
        <v>34</v>
      </c>
      <c r="D3444" s="98">
        <v>-18297.52</v>
      </c>
      <c r="E3444" s="98">
        <v>149550.60999999999</v>
      </c>
      <c r="F3444" s="98" t="s">
        <v>77</v>
      </c>
    </row>
    <row r="3445" spans="1:6" x14ac:dyDescent="0.2">
      <c r="A3445" s="106">
        <v>43435</v>
      </c>
      <c r="B3445" s="100">
        <v>43405</v>
      </c>
      <c r="C3445" s="98" t="s">
        <v>33</v>
      </c>
      <c r="D3445" s="98">
        <v>-825.25</v>
      </c>
      <c r="E3445" s="98">
        <v>6744.75</v>
      </c>
      <c r="F3445" s="98" t="s">
        <v>77</v>
      </c>
    </row>
    <row r="3446" spans="1:6" x14ac:dyDescent="0.2">
      <c r="A3446" s="106">
        <v>43435</v>
      </c>
      <c r="B3446" s="100">
        <v>43374</v>
      </c>
      <c r="C3446" s="98" t="s">
        <v>34</v>
      </c>
      <c r="D3446" s="98">
        <v>-1974.21</v>
      </c>
      <c r="E3446" s="98">
        <v>22130</v>
      </c>
      <c r="F3446" s="98" t="s">
        <v>77</v>
      </c>
    </row>
    <row r="3447" spans="1:6" x14ac:dyDescent="0.2">
      <c r="A3447" s="106">
        <v>43435</v>
      </c>
      <c r="B3447" s="100">
        <v>43374</v>
      </c>
      <c r="C3447" s="98" t="s">
        <v>33</v>
      </c>
      <c r="D3447" s="98">
        <v>-89.02</v>
      </c>
      <c r="E3447" s="98">
        <v>998.04</v>
      </c>
      <c r="F3447" s="98" t="s">
        <v>77</v>
      </c>
    </row>
    <row r="3448" spans="1:6" x14ac:dyDescent="0.2">
      <c r="A3448" s="106">
        <v>43435</v>
      </c>
      <c r="B3448" s="100">
        <v>43221</v>
      </c>
      <c r="C3448" s="98" t="s">
        <v>168</v>
      </c>
      <c r="D3448" s="98">
        <v>0</v>
      </c>
      <c r="E3448" s="98">
        <v>171680.61</v>
      </c>
      <c r="F3448" s="98" t="s">
        <v>77</v>
      </c>
    </row>
    <row r="3449" spans="1:6" x14ac:dyDescent="0.2">
      <c r="A3449" s="106">
        <v>43435</v>
      </c>
      <c r="B3449" s="100">
        <v>43221</v>
      </c>
      <c r="C3449" s="98" t="s">
        <v>185</v>
      </c>
      <c r="D3449" s="98">
        <v>7619.18</v>
      </c>
      <c r="E3449" s="98">
        <v>171680.61</v>
      </c>
      <c r="F3449" s="98" t="s">
        <v>77</v>
      </c>
    </row>
    <row r="3450" spans="1:6" x14ac:dyDescent="0.2">
      <c r="A3450" s="106">
        <v>43435</v>
      </c>
      <c r="B3450" s="100">
        <v>43221</v>
      </c>
      <c r="C3450" s="98" t="s">
        <v>186</v>
      </c>
      <c r="D3450" s="98">
        <v>343.64</v>
      </c>
      <c r="E3450" s="98">
        <v>7742.76</v>
      </c>
      <c r="F3450" s="98" t="s">
        <v>77</v>
      </c>
    </row>
    <row r="3451" spans="1:6" x14ac:dyDescent="0.2">
      <c r="A3451" s="106">
        <v>43435</v>
      </c>
      <c r="B3451" s="100">
        <v>43405</v>
      </c>
      <c r="C3451" s="98" t="s">
        <v>34</v>
      </c>
      <c r="D3451" s="98">
        <v>-24198.07</v>
      </c>
      <c r="E3451" s="98">
        <v>197778.01</v>
      </c>
      <c r="F3451" s="98" t="s">
        <v>76</v>
      </c>
    </row>
    <row r="3452" spans="1:6" x14ac:dyDescent="0.2">
      <c r="A3452" s="106">
        <v>43435</v>
      </c>
      <c r="B3452" s="100">
        <v>43405</v>
      </c>
      <c r="C3452" s="98" t="s">
        <v>33</v>
      </c>
      <c r="D3452" s="98">
        <v>-1091.3800000000001</v>
      </c>
      <c r="E3452" s="98">
        <v>8919.7800000000007</v>
      </c>
      <c r="F3452" s="98" t="s">
        <v>76</v>
      </c>
    </row>
    <row r="3453" spans="1:6" x14ac:dyDescent="0.2">
      <c r="A3453" s="106">
        <v>43435</v>
      </c>
      <c r="B3453" s="100">
        <v>43374</v>
      </c>
      <c r="C3453" s="98" t="s">
        <v>34</v>
      </c>
      <c r="D3453" s="98">
        <v>-0.89</v>
      </c>
      <c r="E3453" s="98">
        <v>10</v>
      </c>
      <c r="F3453" s="98" t="s">
        <v>76</v>
      </c>
    </row>
    <row r="3454" spans="1:6" x14ac:dyDescent="0.2">
      <c r="A3454" s="106">
        <v>43435</v>
      </c>
      <c r="B3454" s="100">
        <v>43374</v>
      </c>
      <c r="C3454" s="98" t="s">
        <v>33</v>
      </c>
      <c r="D3454" s="98">
        <v>-0.04</v>
      </c>
      <c r="E3454" s="98">
        <v>0.45</v>
      </c>
      <c r="F3454" s="98" t="s">
        <v>76</v>
      </c>
    </row>
    <row r="3455" spans="1:6" x14ac:dyDescent="0.2">
      <c r="A3455" s="106">
        <v>43435</v>
      </c>
      <c r="B3455" s="100">
        <v>43221</v>
      </c>
      <c r="C3455" s="98" t="s">
        <v>185</v>
      </c>
      <c r="D3455" s="98">
        <v>10305.32</v>
      </c>
      <c r="E3455" s="98">
        <v>232205.55</v>
      </c>
      <c r="F3455" s="98" t="s">
        <v>76</v>
      </c>
    </row>
    <row r="3456" spans="1:6" x14ac:dyDescent="0.2">
      <c r="A3456" s="106">
        <v>43435</v>
      </c>
      <c r="B3456" s="100">
        <v>43221</v>
      </c>
      <c r="C3456" s="98" t="s">
        <v>186</v>
      </c>
      <c r="D3456" s="98">
        <v>464.7</v>
      </c>
      <c r="E3456" s="98">
        <v>10472.5</v>
      </c>
      <c r="F3456" s="98" t="s">
        <v>76</v>
      </c>
    </row>
    <row r="3457" spans="1:6" x14ac:dyDescent="0.2">
      <c r="A3457" s="106">
        <v>43435</v>
      </c>
      <c r="B3457" s="100">
        <v>43221</v>
      </c>
      <c r="C3457" s="98" t="s">
        <v>168</v>
      </c>
      <c r="D3457" s="98">
        <v>0</v>
      </c>
      <c r="E3457" s="98">
        <v>59</v>
      </c>
      <c r="F3457" s="98" t="s">
        <v>76</v>
      </c>
    </row>
    <row r="3458" spans="1:6" x14ac:dyDescent="0.2">
      <c r="A3458" s="106">
        <v>43435</v>
      </c>
      <c r="B3458" s="100">
        <v>43405</v>
      </c>
      <c r="C3458" s="98" t="s">
        <v>34</v>
      </c>
      <c r="D3458" s="98">
        <v>-42332.54</v>
      </c>
      <c r="E3458" s="98">
        <v>345994.76</v>
      </c>
      <c r="F3458" s="98" t="s">
        <v>76</v>
      </c>
    </row>
    <row r="3459" spans="1:6" x14ac:dyDescent="0.2">
      <c r="A3459" s="106">
        <v>43435</v>
      </c>
      <c r="B3459" s="100">
        <v>43405</v>
      </c>
      <c r="C3459" s="98" t="s">
        <v>33</v>
      </c>
      <c r="D3459" s="98">
        <v>-1909.22</v>
      </c>
      <c r="E3459" s="98">
        <v>15604.37</v>
      </c>
      <c r="F3459" s="98" t="s">
        <v>76</v>
      </c>
    </row>
    <row r="3460" spans="1:6" x14ac:dyDescent="0.2">
      <c r="A3460" s="106">
        <v>43435</v>
      </c>
      <c r="B3460" s="100">
        <v>43374</v>
      </c>
      <c r="C3460" s="98" t="s">
        <v>34</v>
      </c>
      <c r="D3460" s="98">
        <v>-83.59</v>
      </c>
      <c r="E3460" s="98">
        <v>937</v>
      </c>
      <c r="F3460" s="98" t="s">
        <v>76</v>
      </c>
    </row>
    <row r="3461" spans="1:6" x14ac:dyDescent="0.2">
      <c r="A3461" s="106">
        <v>43435</v>
      </c>
      <c r="B3461" s="100">
        <v>43374</v>
      </c>
      <c r="C3461" s="98" t="s">
        <v>33</v>
      </c>
      <c r="D3461" s="98">
        <v>-3.77</v>
      </c>
      <c r="E3461" s="98">
        <v>42.26</v>
      </c>
      <c r="F3461" s="98" t="s">
        <v>76</v>
      </c>
    </row>
    <row r="3462" spans="1:6" x14ac:dyDescent="0.2">
      <c r="A3462" s="106">
        <v>43435</v>
      </c>
      <c r="B3462" s="100">
        <v>43221</v>
      </c>
      <c r="C3462" s="98" t="s">
        <v>185</v>
      </c>
      <c r="D3462" s="98">
        <v>18871.28</v>
      </c>
      <c r="E3462" s="98">
        <v>425220.17</v>
      </c>
      <c r="F3462" s="98" t="s">
        <v>76</v>
      </c>
    </row>
    <row r="3463" spans="1:6" x14ac:dyDescent="0.2">
      <c r="A3463" s="106">
        <v>43435</v>
      </c>
      <c r="B3463" s="100">
        <v>43221</v>
      </c>
      <c r="C3463" s="98" t="s">
        <v>186</v>
      </c>
      <c r="D3463" s="98">
        <v>850.8</v>
      </c>
      <c r="E3463" s="98">
        <v>19177.439999999999</v>
      </c>
      <c r="F3463" s="98" t="s">
        <v>76</v>
      </c>
    </row>
    <row r="3464" spans="1:6" x14ac:dyDescent="0.2">
      <c r="A3464" s="106">
        <v>43435</v>
      </c>
      <c r="B3464" s="100">
        <v>43221</v>
      </c>
      <c r="C3464" s="98" t="s">
        <v>168</v>
      </c>
      <c r="D3464" s="98">
        <v>0</v>
      </c>
      <c r="E3464" s="98">
        <v>1559.76</v>
      </c>
      <c r="F3464" s="98" t="s">
        <v>76</v>
      </c>
    </row>
    <row r="3465" spans="1:6" x14ac:dyDescent="0.2">
      <c r="A3465" s="106">
        <v>43435</v>
      </c>
      <c r="B3465" s="100">
        <v>43405</v>
      </c>
      <c r="C3465" s="98" t="s">
        <v>34</v>
      </c>
      <c r="D3465" s="98">
        <v>-19503.490000000002</v>
      </c>
      <c r="E3465" s="98">
        <v>159407</v>
      </c>
      <c r="F3465" s="98" t="s">
        <v>76</v>
      </c>
    </row>
    <row r="3466" spans="1:6" x14ac:dyDescent="0.2">
      <c r="A3466" s="106">
        <v>43435</v>
      </c>
      <c r="B3466" s="100">
        <v>43405</v>
      </c>
      <c r="C3466" s="98" t="s">
        <v>33</v>
      </c>
      <c r="D3466" s="98">
        <v>-879.67</v>
      </c>
      <c r="E3466" s="98">
        <v>7189.26</v>
      </c>
      <c r="F3466" s="98" t="s">
        <v>76</v>
      </c>
    </row>
    <row r="3467" spans="1:6" x14ac:dyDescent="0.2">
      <c r="A3467" s="106">
        <v>43435</v>
      </c>
      <c r="B3467" s="100">
        <v>43374</v>
      </c>
      <c r="C3467" s="98" t="s">
        <v>34</v>
      </c>
      <c r="D3467" s="98">
        <v>-218.12</v>
      </c>
      <c r="E3467" s="98">
        <v>2445</v>
      </c>
      <c r="F3467" s="98" t="s">
        <v>76</v>
      </c>
    </row>
    <row r="3468" spans="1:6" x14ac:dyDescent="0.2">
      <c r="A3468" s="106">
        <v>43435</v>
      </c>
      <c r="B3468" s="100">
        <v>43374</v>
      </c>
      <c r="C3468" s="98" t="s">
        <v>33</v>
      </c>
      <c r="D3468" s="98">
        <v>-9.84</v>
      </c>
      <c r="E3468" s="98">
        <v>110.27</v>
      </c>
      <c r="F3468" s="98" t="s">
        <v>76</v>
      </c>
    </row>
    <row r="3469" spans="1:6" x14ac:dyDescent="0.2">
      <c r="A3469" s="106">
        <v>43435</v>
      </c>
      <c r="B3469" s="100">
        <v>43221</v>
      </c>
      <c r="C3469" s="98" t="s">
        <v>168</v>
      </c>
      <c r="D3469" s="98">
        <v>0</v>
      </c>
      <c r="E3469" s="98">
        <v>4289</v>
      </c>
      <c r="F3469" s="98" t="s">
        <v>76</v>
      </c>
    </row>
    <row r="3470" spans="1:6" x14ac:dyDescent="0.2">
      <c r="A3470" s="106">
        <v>43282</v>
      </c>
      <c r="B3470" s="100">
        <v>43252</v>
      </c>
      <c r="C3470" s="98" t="s">
        <v>33</v>
      </c>
      <c r="D3470" s="98">
        <v>-7.25</v>
      </c>
      <c r="E3470" s="98">
        <v>54.35</v>
      </c>
      <c r="F3470" s="98" t="s">
        <v>76</v>
      </c>
    </row>
    <row r="3471" spans="1:6" x14ac:dyDescent="0.2">
      <c r="A3471" s="106">
        <v>43282</v>
      </c>
      <c r="B3471" s="100">
        <v>43221</v>
      </c>
      <c r="C3471" s="98" t="s">
        <v>185</v>
      </c>
      <c r="D3471" s="98">
        <v>80.239999999999995</v>
      </c>
      <c r="E3471" s="98">
        <v>1808</v>
      </c>
      <c r="F3471" s="98" t="s">
        <v>76</v>
      </c>
    </row>
    <row r="3472" spans="1:6" x14ac:dyDescent="0.2">
      <c r="A3472" s="106">
        <v>43282</v>
      </c>
      <c r="B3472" s="100">
        <v>43221</v>
      </c>
      <c r="C3472" s="98" t="s">
        <v>186</v>
      </c>
      <c r="D3472" s="98">
        <v>3.62</v>
      </c>
      <c r="E3472" s="98">
        <v>81.540000000000006</v>
      </c>
      <c r="F3472" s="98" t="s">
        <v>76</v>
      </c>
    </row>
    <row r="3473" spans="1:6" x14ac:dyDescent="0.2">
      <c r="A3473" s="106">
        <v>43282</v>
      </c>
      <c r="B3473" s="100">
        <v>43221</v>
      </c>
      <c r="C3473" s="98" t="s">
        <v>168</v>
      </c>
      <c r="D3473" s="98">
        <v>0</v>
      </c>
      <c r="E3473" s="98">
        <v>1808</v>
      </c>
      <c r="F3473" s="98" t="s">
        <v>76</v>
      </c>
    </row>
    <row r="3474" spans="1:6" x14ac:dyDescent="0.2">
      <c r="A3474" s="106">
        <v>43282</v>
      </c>
      <c r="B3474" s="100">
        <v>43282</v>
      </c>
      <c r="C3474" s="98" t="s">
        <v>34</v>
      </c>
      <c r="D3474" s="98">
        <v>-239.42</v>
      </c>
      <c r="E3474" s="98">
        <v>2816</v>
      </c>
      <c r="F3474" s="98" t="s">
        <v>95</v>
      </c>
    </row>
    <row r="3475" spans="1:6" x14ac:dyDescent="0.2">
      <c r="A3475" s="106">
        <v>43282</v>
      </c>
      <c r="B3475" s="100">
        <v>43282</v>
      </c>
      <c r="C3475" s="98" t="s">
        <v>33</v>
      </c>
      <c r="D3475" s="98">
        <v>-10.8</v>
      </c>
      <c r="E3475" s="98">
        <v>127</v>
      </c>
      <c r="F3475" s="98" t="s">
        <v>95</v>
      </c>
    </row>
    <row r="3476" spans="1:6" x14ac:dyDescent="0.2">
      <c r="A3476" s="106">
        <v>43282</v>
      </c>
      <c r="B3476" s="100">
        <v>43252</v>
      </c>
      <c r="C3476" s="98" t="s">
        <v>34</v>
      </c>
      <c r="D3476" s="98">
        <v>-1032.74</v>
      </c>
      <c r="E3476" s="98">
        <v>7744</v>
      </c>
      <c r="F3476" s="98" t="s">
        <v>95</v>
      </c>
    </row>
    <row r="3477" spans="1:6" x14ac:dyDescent="0.2">
      <c r="A3477" s="106">
        <v>43282</v>
      </c>
      <c r="B3477" s="100">
        <v>43252</v>
      </c>
      <c r="C3477" s="98" t="s">
        <v>33</v>
      </c>
      <c r="D3477" s="98">
        <v>-46.58</v>
      </c>
      <c r="E3477" s="98">
        <v>349.25</v>
      </c>
      <c r="F3477" s="98" t="s">
        <v>95</v>
      </c>
    </row>
    <row r="3478" spans="1:6" x14ac:dyDescent="0.2">
      <c r="A3478" s="106">
        <v>43282</v>
      </c>
      <c r="B3478" s="100">
        <v>43221</v>
      </c>
      <c r="C3478" s="98" t="s">
        <v>185</v>
      </c>
      <c r="D3478" s="98">
        <v>468.65</v>
      </c>
      <c r="E3478" s="98">
        <v>10560</v>
      </c>
      <c r="F3478" s="98" t="s">
        <v>95</v>
      </c>
    </row>
    <row r="3479" spans="1:6" x14ac:dyDescent="0.2">
      <c r="A3479" s="106">
        <v>43282</v>
      </c>
      <c r="B3479" s="100">
        <v>43221</v>
      </c>
      <c r="C3479" s="98" t="s">
        <v>186</v>
      </c>
      <c r="D3479" s="98">
        <v>21.14</v>
      </c>
      <c r="E3479" s="98">
        <v>476.26</v>
      </c>
      <c r="F3479" s="98" t="s">
        <v>95</v>
      </c>
    </row>
    <row r="3480" spans="1:6" x14ac:dyDescent="0.2">
      <c r="A3480" s="106">
        <v>43282</v>
      </c>
      <c r="B3480" s="100">
        <v>43282</v>
      </c>
      <c r="C3480" s="98" t="s">
        <v>34</v>
      </c>
      <c r="D3480" s="98">
        <v>-421.78</v>
      </c>
      <c r="E3480" s="98">
        <v>4960.74</v>
      </c>
      <c r="F3480" s="98" t="s">
        <v>76</v>
      </c>
    </row>
    <row r="3481" spans="1:6" x14ac:dyDescent="0.2">
      <c r="A3481" s="106">
        <v>43282</v>
      </c>
      <c r="B3481" s="100">
        <v>43282</v>
      </c>
      <c r="C3481" s="98" t="s">
        <v>33</v>
      </c>
      <c r="D3481" s="98">
        <v>-19.05</v>
      </c>
      <c r="E3481" s="98">
        <v>223.74</v>
      </c>
      <c r="F3481" s="98" t="s">
        <v>76</v>
      </c>
    </row>
    <row r="3482" spans="1:6" x14ac:dyDescent="0.2">
      <c r="A3482" s="106">
        <v>43282</v>
      </c>
      <c r="B3482" s="100">
        <v>43221</v>
      </c>
      <c r="C3482" s="98" t="s">
        <v>185</v>
      </c>
      <c r="D3482" s="98">
        <v>93.2</v>
      </c>
      <c r="E3482" s="98">
        <v>2100</v>
      </c>
      <c r="F3482" s="98" t="s">
        <v>94</v>
      </c>
    </row>
    <row r="3483" spans="1:6" x14ac:dyDescent="0.2">
      <c r="A3483" s="106">
        <v>43282</v>
      </c>
      <c r="B3483" s="100">
        <v>43221</v>
      </c>
      <c r="C3483" s="98" t="s">
        <v>186</v>
      </c>
      <c r="D3483" s="98">
        <v>4.2</v>
      </c>
      <c r="E3483" s="98">
        <v>94.71</v>
      </c>
      <c r="F3483" s="98" t="s">
        <v>94</v>
      </c>
    </row>
    <row r="3484" spans="1:6" x14ac:dyDescent="0.2">
      <c r="A3484" s="106">
        <v>43282</v>
      </c>
      <c r="B3484" s="100">
        <v>43282</v>
      </c>
      <c r="C3484" s="98" t="s">
        <v>34</v>
      </c>
      <c r="D3484" s="98">
        <v>-117.15</v>
      </c>
      <c r="E3484" s="98">
        <v>1377.98</v>
      </c>
      <c r="F3484" s="98" t="s">
        <v>76</v>
      </c>
    </row>
    <row r="3485" spans="1:6" x14ac:dyDescent="0.2">
      <c r="A3485" s="106">
        <v>43282</v>
      </c>
      <c r="B3485" s="100">
        <v>43282</v>
      </c>
      <c r="C3485" s="98" t="s">
        <v>33</v>
      </c>
      <c r="D3485" s="98">
        <v>-5.28</v>
      </c>
      <c r="E3485" s="98">
        <v>62.15</v>
      </c>
      <c r="F3485" s="98" t="s">
        <v>76</v>
      </c>
    </row>
    <row r="3486" spans="1:6" x14ac:dyDescent="0.2">
      <c r="A3486" s="106">
        <v>43282</v>
      </c>
      <c r="B3486" s="100">
        <v>43282</v>
      </c>
      <c r="C3486" s="98" t="s">
        <v>34</v>
      </c>
      <c r="D3486" s="98">
        <v>-43.02</v>
      </c>
      <c r="E3486" s="98">
        <v>506.01</v>
      </c>
      <c r="F3486" s="98" t="s">
        <v>76</v>
      </c>
    </row>
    <row r="3487" spans="1:6" x14ac:dyDescent="0.2">
      <c r="A3487" s="106">
        <v>43282</v>
      </c>
      <c r="B3487" s="100">
        <v>43282</v>
      </c>
      <c r="C3487" s="98" t="s">
        <v>33</v>
      </c>
      <c r="D3487" s="98">
        <v>-1.93</v>
      </c>
      <c r="E3487" s="98">
        <v>22.83</v>
      </c>
      <c r="F3487" s="98" t="s">
        <v>76</v>
      </c>
    </row>
    <row r="3488" spans="1:6" x14ac:dyDescent="0.2">
      <c r="A3488" s="106">
        <v>43282</v>
      </c>
      <c r="B3488" s="100">
        <v>43282</v>
      </c>
      <c r="C3488" s="98" t="s">
        <v>34</v>
      </c>
      <c r="D3488" s="98">
        <v>-4.76</v>
      </c>
      <c r="E3488" s="98">
        <v>56</v>
      </c>
      <c r="F3488" s="98" t="s">
        <v>92</v>
      </c>
    </row>
    <row r="3489" spans="1:6" x14ac:dyDescent="0.2">
      <c r="A3489" s="106">
        <v>43282</v>
      </c>
      <c r="B3489" s="100">
        <v>43282</v>
      </c>
      <c r="C3489" s="98" t="s">
        <v>36</v>
      </c>
      <c r="D3489" s="98">
        <v>-2.35</v>
      </c>
      <c r="E3489" s="98">
        <v>27.6</v>
      </c>
      <c r="F3489" s="98" t="s">
        <v>101</v>
      </c>
    </row>
    <row r="3490" spans="1:6" x14ac:dyDescent="0.2">
      <c r="A3490" s="106">
        <v>43282</v>
      </c>
      <c r="B3490" s="100">
        <v>43282</v>
      </c>
      <c r="C3490" s="98" t="s">
        <v>35</v>
      </c>
      <c r="D3490" s="98">
        <v>-0.11</v>
      </c>
      <c r="E3490" s="98">
        <v>1.24</v>
      </c>
      <c r="F3490" s="98" t="s">
        <v>101</v>
      </c>
    </row>
    <row r="3491" spans="1:6" x14ac:dyDescent="0.2">
      <c r="A3491" s="106">
        <v>43282</v>
      </c>
      <c r="B3491" s="100">
        <v>43252</v>
      </c>
      <c r="C3491" s="98" t="s">
        <v>36</v>
      </c>
      <c r="D3491" s="98">
        <v>-10</v>
      </c>
      <c r="E3491" s="98">
        <v>75</v>
      </c>
      <c r="F3491" s="98" t="s">
        <v>101</v>
      </c>
    </row>
    <row r="3492" spans="1:6" x14ac:dyDescent="0.2">
      <c r="A3492" s="106">
        <v>43282</v>
      </c>
      <c r="B3492" s="100">
        <v>43252</v>
      </c>
      <c r="C3492" s="98" t="s">
        <v>35</v>
      </c>
      <c r="D3492" s="98">
        <v>-0.45</v>
      </c>
      <c r="E3492" s="98">
        <v>3.38</v>
      </c>
      <c r="F3492" s="98" t="s">
        <v>101</v>
      </c>
    </row>
    <row r="3493" spans="1:6" x14ac:dyDescent="0.2">
      <c r="A3493" s="106">
        <v>43282</v>
      </c>
      <c r="B3493" s="100">
        <v>43282</v>
      </c>
      <c r="C3493" s="98" t="s">
        <v>36</v>
      </c>
      <c r="D3493" s="98">
        <v>-1.75</v>
      </c>
      <c r="E3493" s="98">
        <v>20.6</v>
      </c>
      <c r="F3493" s="98" t="s">
        <v>101</v>
      </c>
    </row>
    <row r="3494" spans="1:6" x14ac:dyDescent="0.2">
      <c r="A3494" s="106">
        <v>43282</v>
      </c>
      <c r="B3494" s="100">
        <v>43282</v>
      </c>
      <c r="C3494" s="98" t="s">
        <v>35</v>
      </c>
      <c r="D3494" s="98">
        <v>-0.08</v>
      </c>
      <c r="E3494" s="98">
        <v>0.93</v>
      </c>
      <c r="F3494" s="98" t="s">
        <v>101</v>
      </c>
    </row>
    <row r="3495" spans="1:6" x14ac:dyDescent="0.2">
      <c r="A3495" s="106">
        <v>43282</v>
      </c>
      <c r="B3495" s="100">
        <v>43252</v>
      </c>
      <c r="C3495" s="98" t="s">
        <v>36</v>
      </c>
      <c r="D3495" s="98">
        <v>-7.33</v>
      </c>
      <c r="E3495" s="98">
        <v>55</v>
      </c>
      <c r="F3495" s="98" t="s">
        <v>101</v>
      </c>
    </row>
    <row r="3496" spans="1:6" x14ac:dyDescent="0.2">
      <c r="A3496" s="106">
        <v>43282</v>
      </c>
      <c r="B3496" s="100">
        <v>43252</v>
      </c>
      <c r="C3496" s="98" t="s">
        <v>35</v>
      </c>
      <c r="D3496" s="98">
        <v>-0.33</v>
      </c>
      <c r="E3496" s="98">
        <v>2.48</v>
      </c>
      <c r="F3496" s="98" t="s">
        <v>101</v>
      </c>
    </row>
    <row r="3497" spans="1:6" x14ac:dyDescent="0.2">
      <c r="A3497" s="106">
        <v>43282</v>
      </c>
      <c r="B3497" s="100">
        <v>43282</v>
      </c>
      <c r="C3497" s="98" t="s">
        <v>34</v>
      </c>
      <c r="D3497" s="98">
        <v>-9.35</v>
      </c>
      <c r="E3497" s="98">
        <v>110</v>
      </c>
      <c r="F3497" s="98" t="s">
        <v>93</v>
      </c>
    </row>
    <row r="3498" spans="1:6" x14ac:dyDescent="0.2">
      <c r="A3498" s="106">
        <v>43282</v>
      </c>
      <c r="B3498" s="100">
        <v>43282</v>
      </c>
      <c r="C3498" s="98" t="s">
        <v>33</v>
      </c>
      <c r="D3498" s="98">
        <v>-0.42</v>
      </c>
      <c r="E3498" s="98">
        <v>4.96</v>
      </c>
      <c r="F3498" s="98" t="s">
        <v>93</v>
      </c>
    </row>
    <row r="3499" spans="1:6" x14ac:dyDescent="0.2">
      <c r="A3499" s="106">
        <v>43282</v>
      </c>
      <c r="B3499" s="100">
        <v>43252</v>
      </c>
      <c r="C3499" s="98" t="s">
        <v>34</v>
      </c>
      <c r="D3499" s="98">
        <v>-40.54</v>
      </c>
      <c r="E3499" s="98">
        <v>304</v>
      </c>
      <c r="F3499" s="98" t="s">
        <v>93</v>
      </c>
    </row>
    <row r="3500" spans="1:6" x14ac:dyDescent="0.2">
      <c r="A3500" s="106">
        <v>43282</v>
      </c>
      <c r="B3500" s="100">
        <v>43252</v>
      </c>
      <c r="C3500" s="98" t="s">
        <v>33</v>
      </c>
      <c r="D3500" s="98">
        <v>-1.83</v>
      </c>
      <c r="E3500" s="98">
        <v>13.71</v>
      </c>
      <c r="F3500" s="98" t="s">
        <v>93</v>
      </c>
    </row>
    <row r="3501" spans="1:6" x14ac:dyDescent="0.2">
      <c r="A3501" s="106">
        <v>43282</v>
      </c>
      <c r="B3501" s="100">
        <v>43221</v>
      </c>
      <c r="C3501" s="98" t="s">
        <v>185</v>
      </c>
      <c r="D3501" s="98">
        <v>1471.11</v>
      </c>
      <c r="E3501" s="98">
        <v>33147.94</v>
      </c>
      <c r="F3501" s="98" t="s">
        <v>77</v>
      </c>
    </row>
    <row r="3502" spans="1:6" x14ac:dyDescent="0.2">
      <c r="A3502" s="106">
        <v>43282</v>
      </c>
      <c r="B3502" s="100">
        <v>43221</v>
      </c>
      <c r="C3502" s="98" t="s">
        <v>186</v>
      </c>
      <c r="D3502" s="98">
        <v>66.34</v>
      </c>
      <c r="E3502" s="98">
        <v>1494.97</v>
      </c>
      <c r="F3502" s="98" t="s">
        <v>77</v>
      </c>
    </row>
    <row r="3503" spans="1:6" x14ac:dyDescent="0.2">
      <c r="A3503" s="106">
        <v>43282</v>
      </c>
      <c r="B3503" s="100">
        <v>43221</v>
      </c>
      <c r="C3503" s="98" t="s">
        <v>168</v>
      </c>
      <c r="D3503" s="98">
        <v>0</v>
      </c>
      <c r="E3503" s="98">
        <v>33147.94</v>
      </c>
      <c r="F3503" s="98" t="s">
        <v>77</v>
      </c>
    </row>
    <row r="3504" spans="1:6" x14ac:dyDescent="0.2">
      <c r="A3504" s="106">
        <v>43282</v>
      </c>
      <c r="B3504" s="100">
        <v>43221</v>
      </c>
      <c r="C3504" s="98" t="s">
        <v>168</v>
      </c>
      <c r="D3504" s="98">
        <v>0</v>
      </c>
      <c r="E3504" s="98">
        <v>8584.01</v>
      </c>
      <c r="F3504" s="98" t="s">
        <v>77</v>
      </c>
    </row>
    <row r="3505" spans="1:6" x14ac:dyDescent="0.2">
      <c r="A3505" s="106">
        <v>43282</v>
      </c>
      <c r="B3505" s="100">
        <v>43221</v>
      </c>
      <c r="C3505" s="98" t="s">
        <v>185</v>
      </c>
      <c r="D3505" s="98">
        <v>380.97</v>
      </c>
      <c r="E3505" s="98">
        <v>8584.01</v>
      </c>
      <c r="F3505" s="98" t="s">
        <v>77</v>
      </c>
    </row>
    <row r="3506" spans="1:6" x14ac:dyDescent="0.2">
      <c r="A3506" s="106">
        <v>43282</v>
      </c>
      <c r="B3506" s="100">
        <v>43221</v>
      </c>
      <c r="C3506" s="98" t="s">
        <v>186</v>
      </c>
      <c r="D3506" s="98">
        <v>17.18</v>
      </c>
      <c r="E3506" s="98">
        <v>387.13</v>
      </c>
      <c r="F3506" s="98" t="s">
        <v>77</v>
      </c>
    </row>
    <row r="3507" spans="1:6" x14ac:dyDescent="0.2">
      <c r="A3507" s="106">
        <v>43282</v>
      </c>
      <c r="B3507" s="100">
        <v>43221</v>
      </c>
      <c r="C3507" s="98" t="s">
        <v>168</v>
      </c>
      <c r="D3507" s="98">
        <v>0</v>
      </c>
      <c r="E3507" s="98">
        <v>414</v>
      </c>
      <c r="F3507" s="98" t="s">
        <v>93</v>
      </c>
    </row>
    <row r="3508" spans="1:6" x14ac:dyDescent="0.2">
      <c r="A3508" s="106">
        <v>43282</v>
      </c>
      <c r="B3508" s="100">
        <v>43221</v>
      </c>
      <c r="C3508" s="98" t="s">
        <v>185</v>
      </c>
      <c r="D3508" s="98">
        <v>18.37</v>
      </c>
      <c r="E3508" s="98">
        <v>414</v>
      </c>
      <c r="F3508" s="98" t="s">
        <v>93</v>
      </c>
    </row>
    <row r="3509" spans="1:6" x14ac:dyDescent="0.2">
      <c r="A3509" s="106">
        <v>43282</v>
      </c>
      <c r="B3509" s="100">
        <v>43221</v>
      </c>
      <c r="C3509" s="98" t="s">
        <v>186</v>
      </c>
      <c r="D3509" s="98">
        <v>0.83</v>
      </c>
      <c r="E3509" s="98">
        <v>18.670000000000002</v>
      </c>
      <c r="F3509" s="98" t="s">
        <v>93</v>
      </c>
    </row>
    <row r="3510" spans="1:6" x14ac:dyDescent="0.2">
      <c r="A3510" s="106">
        <v>43405</v>
      </c>
      <c r="B3510" s="100">
        <v>43313</v>
      </c>
      <c r="C3510" s="98" t="s">
        <v>34</v>
      </c>
      <c r="D3510" s="98">
        <v>-51.41</v>
      </c>
      <c r="E3510" s="98">
        <v>660</v>
      </c>
      <c r="F3510" s="98" t="s">
        <v>76</v>
      </c>
    </row>
    <row r="3511" spans="1:6" x14ac:dyDescent="0.2">
      <c r="A3511" s="106">
        <v>43405</v>
      </c>
      <c r="B3511" s="100">
        <v>43313</v>
      </c>
      <c r="C3511" s="98" t="s">
        <v>33</v>
      </c>
      <c r="D3511" s="98">
        <v>-2.3199999999999998</v>
      </c>
      <c r="E3511" s="98">
        <v>29.77</v>
      </c>
      <c r="F3511" s="98" t="s">
        <v>76</v>
      </c>
    </row>
    <row r="3512" spans="1:6" x14ac:dyDescent="0.2">
      <c r="A3512" s="106">
        <v>43405</v>
      </c>
      <c r="B3512" s="100">
        <v>43313</v>
      </c>
      <c r="C3512" s="98" t="s">
        <v>34</v>
      </c>
      <c r="D3512" s="98">
        <v>-195.14</v>
      </c>
      <c r="E3512" s="98">
        <v>2505</v>
      </c>
      <c r="F3512" s="98" t="s">
        <v>77</v>
      </c>
    </row>
    <row r="3513" spans="1:6" x14ac:dyDescent="0.2">
      <c r="A3513" s="106">
        <v>43405</v>
      </c>
      <c r="B3513" s="100">
        <v>43313</v>
      </c>
      <c r="C3513" s="98" t="s">
        <v>33</v>
      </c>
      <c r="D3513" s="98">
        <v>-8.8000000000000007</v>
      </c>
      <c r="E3513" s="98">
        <v>112.97</v>
      </c>
      <c r="F3513" s="98" t="s">
        <v>77</v>
      </c>
    </row>
    <row r="3514" spans="1:6" x14ac:dyDescent="0.2">
      <c r="A3514" s="106">
        <v>43282</v>
      </c>
      <c r="B3514" s="100">
        <v>43282</v>
      </c>
      <c r="C3514" s="98" t="s">
        <v>36</v>
      </c>
      <c r="D3514" s="98">
        <v>-14.96</v>
      </c>
      <c r="E3514" s="98">
        <v>176</v>
      </c>
      <c r="F3514" s="98" t="s">
        <v>101</v>
      </c>
    </row>
    <row r="3515" spans="1:6" x14ac:dyDescent="0.2">
      <c r="A3515" s="106">
        <v>43282</v>
      </c>
      <c r="B3515" s="100">
        <v>43282</v>
      </c>
      <c r="C3515" s="98" t="s">
        <v>35</v>
      </c>
      <c r="D3515" s="98">
        <v>-0.68</v>
      </c>
      <c r="E3515" s="98">
        <v>7.94</v>
      </c>
      <c r="F3515" s="98" t="s">
        <v>101</v>
      </c>
    </row>
    <row r="3516" spans="1:6" x14ac:dyDescent="0.2">
      <c r="A3516" s="106">
        <v>43282</v>
      </c>
      <c r="B3516" s="100">
        <v>43252</v>
      </c>
      <c r="C3516" s="98" t="s">
        <v>36</v>
      </c>
      <c r="D3516" s="98">
        <v>-64.14</v>
      </c>
      <c r="E3516" s="98">
        <v>481</v>
      </c>
      <c r="F3516" s="98" t="s">
        <v>101</v>
      </c>
    </row>
    <row r="3517" spans="1:6" x14ac:dyDescent="0.2">
      <c r="A3517" s="106">
        <v>43282</v>
      </c>
      <c r="B3517" s="100">
        <v>43252</v>
      </c>
      <c r="C3517" s="98" t="s">
        <v>35</v>
      </c>
      <c r="D3517" s="98">
        <v>-2.89</v>
      </c>
      <c r="E3517" s="98">
        <v>21.69</v>
      </c>
      <c r="F3517" s="98" t="s">
        <v>101</v>
      </c>
    </row>
    <row r="3518" spans="1:6" x14ac:dyDescent="0.2">
      <c r="A3518" s="106">
        <v>43282</v>
      </c>
      <c r="B3518" s="100">
        <v>43282</v>
      </c>
      <c r="C3518" s="98" t="s">
        <v>34</v>
      </c>
      <c r="D3518" s="98">
        <v>-194.61</v>
      </c>
      <c r="E3518" s="98">
        <v>2289.0100000000002</v>
      </c>
      <c r="F3518" s="98" t="s">
        <v>77</v>
      </c>
    </row>
    <row r="3519" spans="1:6" x14ac:dyDescent="0.2">
      <c r="A3519" s="106">
        <v>43282</v>
      </c>
      <c r="B3519" s="100">
        <v>43282</v>
      </c>
      <c r="C3519" s="98" t="s">
        <v>33</v>
      </c>
      <c r="D3519" s="98">
        <v>-8.7799999999999994</v>
      </c>
      <c r="E3519" s="98">
        <v>103.23</v>
      </c>
      <c r="F3519" s="98" t="s">
        <v>77</v>
      </c>
    </row>
    <row r="3520" spans="1:6" x14ac:dyDescent="0.2">
      <c r="A3520" s="106">
        <v>43282</v>
      </c>
      <c r="B3520" s="100">
        <v>43252</v>
      </c>
      <c r="C3520" s="98" t="s">
        <v>34</v>
      </c>
      <c r="D3520" s="98">
        <v>-839.5</v>
      </c>
      <c r="E3520" s="98">
        <v>6295</v>
      </c>
      <c r="F3520" s="98" t="s">
        <v>77</v>
      </c>
    </row>
    <row r="3521" spans="1:6" x14ac:dyDescent="0.2">
      <c r="A3521" s="106">
        <v>43282</v>
      </c>
      <c r="B3521" s="100">
        <v>43252</v>
      </c>
      <c r="C3521" s="98" t="s">
        <v>33</v>
      </c>
      <c r="D3521" s="98">
        <v>-37.86</v>
      </c>
      <c r="E3521" s="98">
        <v>283.89999999999998</v>
      </c>
      <c r="F3521" s="98" t="s">
        <v>77</v>
      </c>
    </row>
    <row r="3522" spans="1:6" x14ac:dyDescent="0.2">
      <c r="A3522" s="106">
        <v>43313</v>
      </c>
      <c r="B3522" s="100">
        <v>43252</v>
      </c>
      <c r="C3522" s="98" t="s">
        <v>34</v>
      </c>
      <c r="D3522" s="98">
        <v>-4920.96</v>
      </c>
      <c r="E3522" s="98">
        <v>36900</v>
      </c>
      <c r="F3522" s="98" t="s">
        <v>77</v>
      </c>
    </row>
    <row r="3523" spans="1:6" x14ac:dyDescent="0.2">
      <c r="A3523" s="106">
        <v>43313</v>
      </c>
      <c r="B3523" s="100">
        <v>43252</v>
      </c>
      <c r="C3523" s="98" t="s">
        <v>33</v>
      </c>
      <c r="D3523" s="98">
        <v>-221.9</v>
      </c>
      <c r="E3523" s="98">
        <v>1664.19</v>
      </c>
      <c r="F3523" s="98" t="s">
        <v>77</v>
      </c>
    </row>
    <row r="3524" spans="1:6" x14ac:dyDescent="0.2">
      <c r="A3524" s="106">
        <v>43313</v>
      </c>
      <c r="B3524" s="100">
        <v>43221</v>
      </c>
      <c r="C3524" s="98" t="s">
        <v>168</v>
      </c>
      <c r="D3524" s="98">
        <v>0</v>
      </c>
      <c r="E3524" s="98">
        <v>111777.49</v>
      </c>
      <c r="F3524" s="98" t="s">
        <v>77</v>
      </c>
    </row>
    <row r="3525" spans="1:6" x14ac:dyDescent="0.2">
      <c r="A3525" s="106">
        <v>43313</v>
      </c>
      <c r="B3525" s="100">
        <v>43221</v>
      </c>
      <c r="C3525" s="98" t="s">
        <v>185</v>
      </c>
      <c r="D3525" s="98">
        <v>4960.71</v>
      </c>
      <c r="E3525" s="98">
        <v>111777.49</v>
      </c>
      <c r="F3525" s="98" t="s">
        <v>77</v>
      </c>
    </row>
    <row r="3526" spans="1:6" x14ac:dyDescent="0.2">
      <c r="A3526" s="106">
        <v>43313</v>
      </c>
      <c r="B3526" s="100">
        <v>43221</v>
      </c>
      <c r="C3526" s="98" t="s">
        <v>186</v>
      </c>
      <c r="D3526" s="98">
        <v>223.72</v>
      </c>
      <c r="E3526" s="98">
        <v>5041.17</v>
      </c>
      <c r="F3526" s="98" t="s">
        <v>77</v>
      </c>
    </row>
    <row r="3527" spans="1:6" x14ac:dyDescent="0.2">
      <c r="A3527" s="106">
        <v>43313</v>
      </c>
      <c r="B3527" s="100">
        <v>43282</v>
      </c>
      <c r="C3527" s="98" t="s">
        <v>36</v>
      </c>
      <c r="D3527" s="98">
        <v>-2.04</v>
      </c>
      <c r="E3527" s="98">
        <v>24</v>
      </c>
      <c r="F3527" s="98" t="s">
        <v>101</v>
      </c>
    </row>
    <row r="3528" spans="1:6" x14ac:dyDescent="0.2">
      <c r="A3528" s="106">
        <v>43313</v>
      </c>
      <c r="B3528" s="100">
        <v>43282</v>
      </c>
      <c r="C3528" s="98" t="s">
        <v>35</v>
      </c>
      <c r="D3528" s="98">
        <v>-0.09</v>
      </c>
      <c r="E3528" s="98">
        <v>1.08</v>
      </c>
      <c r="F3528" s="98" t="s">
        <v>101</v>
      </c>
    </row>
    <row r="3529" spans="1:6" x14ac:dyDescent="0.2">
      <c r="A3529" s="106">
        <v>43313</v>
      </c>
      <c r="B3529" s="100">
        <v>43252</v>
      </c>
      <c r="C3529" s="98" t="s">
        <v>36</v>
      </c>
      <c r="D3529" s="98">
        <v>-1.6</v>
      </c>
      <c r="E3529" s="98">
        <v>12</v>
      </c>
      <c r="F3529" s="98" t="s">
        <v>101</v>
      </c>
    </row>
    <row r="3530" spans="1:6" x14ac:dyDescent="0.2">
      <c r="A3530" s="106">
        <v>43313</v>
      </c>
      <c r="B3530" s="100">
        <v>43252</v>
      </c>
      <c r="C3530" s="98" t="s">
        <v>35</v>
      </c>
      <c r="D3530" s="98">
        <v>-7.0000000000000007E-2</v>
      </c>
      <c r="E3530" s="98">
        <v>0.54</v>
      </c>
      <c r="F3530" s="98" t="s">
        <v>101</v>
      </c>
    </row>
    <row r="3531" spans="1:6" x14ac:dyDescent="0.2">
      <c r="A3531" s="106">
        <v>43466</v>
      </c>
      <c r="B3531" s="100">
        <v>43435</v>
      </c>
      <c r="C3531" s="98" t="s">
        <v>36</v>
      </c>
      <c r="D3531" s="98">
        <v>-6.07</v>
      </c>
      <c r="E3531" s="98">
        <v>66</v>
      </c>
      <c r="F3531" s="98" t="s">
        <v>101</v>
      </c>
    </row>
    <row r="3532" spans="1:6" x14ac:dyDescent="0.2">
      <c r="A3532" s="106">
        <v>43466</v>
      </c>
      <c r="B3532" s="100">
        <v>43435</v>
      </c>
      <c r="C3532" s="98" t="s">
        <v>35</v>
      </c>
      <c r="D3532" s="98">
        <v>-0.26</v>
      </c>
      <c r="E3532" s="98">
        <v>2.78</v>
      </c>
      <c r="F3532" s="98" t="s">
        <v>101</v>
      </c>
    </row>
    <row r="3533" spans="1:6" x14ac:dyDescent="0.2">
      <c r="A3533" s="106">
        <v>43466</v>
      </c>
      <c r="B3533" s="100">
        <v>43435</v>
      </c>
      <c r="C3533" s="98" t="s">
        <v>34</v>
      </c>
      <c r="D3533" s="98">
        <v>-29.16</v>
      </c>
      <c r="E3533" s="98">
        <v>317</v>
      </c>
      <c r="F3533" s="98" t="s">
        <v>93</v>
      </c>
    </row>
    <row r="3534" spans="1:6" x14ac:dyDescent="0.2">
      <c r="A3534" s="106">
        <v>43466</v>
      </c>
      <c r="B3534" s="100">
        <v>43435</v>
      </c>
      <c r="C3534" s="98" t="s">
        <v>33</v>
      </c>
      <c r="D3534" s="98">
        <v>-1.23</v>
      </c>
      <c r="E3534" s="98">
        <v>13.35</v>
      </c>
      <c r="F3534" s="98" t="s">
        <v>93</v>
      </c>
    </row>
    <row r="3535" spans="1:6" x14ac:dyDescent="0.2">
      <c r="A3535" s="106">
        <v>43466</v>
      </c>
      <c r="B3535" s="100">
        <v>43221</v>
      </c>
      <c r="C3535" s="98" t="s">
        <v>185</v>
      </c>
      <c r="D3535" s="98">
        <v>14.07</v>
      </c>
      <c r="E3535" s="98">
        <v>317</v>
      </c>
      <c r="F3535" s="98" t="s">
        <v>93</v>
      </c>
    </row>
    <row r="3536" spans="1:6" x14ac:dyDescent="0.2">
      <c r="A3536" s="106">
        <v>43466</v>
      </c>
      <c r="B3536" s="100">
        <v>43221</v>
      </c>
      <c r="C3536" s="98" t="s">
        <v>186</v>
      </c>
      <c r="D3536" s="98">
        <v>0.59</v>
      </c>
      <c r="E3536" s="98">
        <v>13.35</v>
      </c>
      <c r="F3536" s="98" t="s">
        <v>93</v>
      </c>
    </row>
    <row r="3537" spans="1:6" x14ac:dyDescent="0.2">
      <c r="A3537" s="106">
        <v>43466</v>
      </c>
      <c r="B3537" s="100">
        <v>43435</v>
      </c>
      <c r="C3537" s="98" t="s">
        <v>34</v>
      </c>
      <c r="D3537" s="98">
        <v>-2970.68</v>
      </c>
      <c r="E3537" s="98">
        <v>32297</v>
      </c>
      <c r="F3537" s="98" t="s">
        <v>77</v>
      </c>
    </row>
    <row r="3538" spans="1:6" x14ac:dyDescent="0.2">
      <c r="A3538" s="106">
        <v>43466</v>
      </c>
      <c r="B3538" s="100">
        <v>43435</v>
      </c>
      <c r="C3538" s="98" t="s">
        <v>33</v>
      </c>
      <c r="D3538" s="98">
        <v>-125.07</v>
      </c>
      <c r="E3538" s="98">
        <v>1359.71</v>
      </c>
      <c r="F3538" s="98" t="s">
        <v>77</v>
      </c>
    </row>
    <row r="3539" spans="1:6" x14ac:dyDescent="0.2">
      <c r="A3539" s="106">
        <v>43466</v>
      </c>
      <c r="B3539" s="100">
        <v>43221</v>
      </c>
      <c r="C3539" s="98" t="s">
        <v>185</v>
      </c>
      <c r="D3539" s="98">
        <v>1433.35</v>
      </c>
      <c r="E3539" s="98">
        <v>32297</v>
      </c>
      <c r="F3539" s="98" t="s">
        <v>77</v>
      </c>
    </row>
    <row r="3540" spans="1:6" x14ac:dyDescent="0.2">
      <c r="A3540" s="106">
        <v>43466</v>
      </c>
      <c r="B3540" s="100">
        <v>43221</v>
      </c>
      <c r="C3540" s="98" t="s">
        <v>186</v>
      </c>
      <c r="D3540" s="98">
        <v>60.33</v>
      </c>
      <c r="E3540" s="98">
        <v>1359.71</v>
      </c>
      <c r="F3540" s="98" t="s">
        <v>77</v>
      </c>
    </row>
    <row r="3541" spans="1:6" x14ac:dyDescent="0.2">
      <c r="A3541" s="106">
        <v>43466</v>
      </c>
      <c r="B3541" s="100">
        <v>43435</v>
      </c>
      <c r="C3541" s="98" t="s">
        <v>36</v>
      </c>
      <c r="D3541" s="98">
        <v>-8.19</v>
      </c>
      <c r="E3541" s="98">
        <v>89</v>
      </c>
      <c r="F3541" s="98" t="s">
        <v>101</v>
      </c>
    </row>
    <row r="3542" spans="1:6" x14ac:dyDescent="0.2">
      <c r="A3542" s="106">
        <v>43466</v>
      </c>
      <c r="B3542" s="100">
        <v>43435</v>
      </c>
      <c r="C3542" s="98" t="s">
        <v>35</v>
      </c>
      <c r="D3542" s="98">
        <v>-0.34</v>
      </c>
      <c r="E3542" s="98">
        <v>3.75</v>
      </c>
      <c r="F3542" s="98" t="s">
        <v>101</v>
      </c>
    </row>
    <row r="3543" spans="1:6" x14ac:dyDescent="0.2">
      <c r="A3543" s="106">
        <v>43466</v>
      </c>
      <c r="B3543" s="100">
        <v>43435</v>
      </c>
      <c r="C3543" s="98" t="s">
        <v>34</v>
      </c>
      <c r="D3543" s="98">
        <v>-474.8</v>
      </c>
      <c r="E3543" s="98">
        <v>5162</v>
      </c>
      <c r="F3543" s="98" t="s">
        <v>94</v>
      </c>
    </row>
    <row r="3544" spans="1:6" x14ac:dyDescent="0.2">
      <c r="A3544" s="106">
        <v>43466</v>
      </c>
      <c r="B3544" s="100">
        <v>43435</v>
      </c>
      <c r="C3544" s="98" t="s">
        <v>33</v>
      </c>
      <c r="D3544" s="98">
        <v>-19.989999999999998</v>
      </c>
      <c r="E3544" s="98">
        <v>217.32</v>
      </c>
      <c r="F3544" s="98" t="s">
        <v>94</v>
      </c>
    </row>
    <row r="3545" spans="1:6" x14ac:dyDescent="0.2">
      <c r="A3545" s="106">
        <v>43466</v>
      </c>
      <c r="B3545" s="100">
        <v>43221</v>
      </c>
      <c r="C3545" s="98" t="s">
        <v>185</v>
      </c>
      <c r="D3545" s="98">
        <v>229.09</v>
      </c>
      <c r="E3545" s="98">
        <v>5162</v>
      </c>
      <c r="F3545" s="98" t="s">
        <v>94</v>
      </c>
    </row>
    <row r="3546" spans="1:6" x14ac:dyDescent="0.2">
      <c r="A3546" s="106">
        <v>43466</v>
      </c>
      <c r="B3546" s="100">
        <v>43221</v>
      </c>
      <c r="C3546" s="98" t="s">
        <v>186</v>
      </c>
      <c r="D3546" s="98">
        <v>9.64</v>
      </c>
      <c r="E3546" s="98">
        <v>217.32</v>
      </c>
      <c r="F3546" s="98" t="s">
        <v>94</v>
      </c>
    </row>
    <row r="3547" spans="1:6" x14ac:dyDescent="0.2">
      <c r="A3547" s="106">
        <v>43466</v>
      </c>
      <c r="B3547" s="100">
        <v>43435</v>
      </c>
      <c r="C3547" s="98" t="s">
        <v>34</v>
      </c>
      <c r="D3547" s="98">
        <v>-64.39</v>
      </c>
      <c r="E3547" s="98">
        <v>700</v>
      </c>
      <c r="F3547" s="98" t="s">
        <v>92</v>
      </c>
    </row>
    <row r="3548" spans="1:6" x14ac:dyDescent="0.2">
      <c r="A3548" s="106">
        <v>43466</v>
      </c>
      <c r="B3548" s="100">
        <v>43435</v>
      </c>
      <c r="C3548" s="98" t="s">
        <v>33</v>
      </c>
      <c r="D3548" s="98">
        <v>-2.71</v>
      </c>
      <c r="E3548" s="98">
        <v>29.47</v>
      </c>
      <c r="F3548" s="98" t="s">
        <v>92</v>
      </c>
    </row>
    <row r="3549" spans="1:6" x14ac:dyDescent="0.2">
      <c r="A3549" s="106">
        <v>43466</v>
      </c>
      <c r="B3549" s="100">
        <v>43221</v>
      </c>
      <c r="C3549" s="98" t="s">
        <v>185</v>
      </c>
      <c r="D3549" s="98">
        <v>31.07</v>
      </c>
      <c r="E3549" s="98">
        <v>700</v>
      </c>
      <c r="F3549" s="98" t="s">
        <v>92</v>
      </c>
    </row>
    <row r="3550" spans="1:6" x14ac:dyDescent="0.2">
      <c r="A3550" s="106">
        <v>43466</v>
      </c>
      <c r="B3550" s="100">
        <v>43221</v>
      </c>
      <c r="C3550" s="98" t="s">
        <v>186</v>
      </c>
      <c r="D3550" s="98">
        <v>1.3</v>
      </c>
      <c r="E3550" s="98">
        <v>29.47</v>
      </c>
      <c r="F3550" s="98" t="s">
        <v>92</v>
      </c>
    </row>
    <row r="3551" spans="1:6" x14ac:dyDescent="0.2">
      <c r="A3551" s="106">
        <v>43405</v>
      </c>
      <c r="B3551" s="100">
        <v>43405</v>
      </c>
      <c r="C3551" s="98" t="s">
        <v>34</v>
      </c>
      <c r="D3551" s="98">
        <v>-271.85000000000002</v>
      </c>
      <c r="E3551" s="98">
        <v>2221.96</v>
      </c>
      <c r="F3551" s="98" t="s">
        <v>77</v>
      </c>
    </row>
    <row r="3552" spans="1:6" x14ac:dyDescent="0.2">
      <c r="A3552" s="106">
        <v>43405</v>
      </c>
      <c r="B3552" s="100">
        <v>43405</v>
      </c>
      <c r="C3552" s="98" t="s">
        <v>33</v>
      </c>
      <c r="D3552" s="98">
        <v>-12.26</v>
      </c>
      <c r="E3552" s="98">
        <v>100.2</v>
      </c>
      <c r="F3552" s="98" t="s">
        <v>77</v>
      </c>
    </row>
    <row r="3553" spans="1:6" x14ac:dyDescent="0.2">
      <c r="A3553" s="106">
        <v>43405</v>
      </c>
      <c r="B3553" s="100">
        <v>43374</v>
      </c>
      <c r="C3553" s="98" t="s">
        <v>34</v>
      </c>
      <c r="D3553" s="98">
        <v>-570.05999999999995</v>
      </c>
      <c r="E3553" s="98">
        <v>6390</v>
      </c>
      <c r="F3553" s="98" t="s">
        <v>77</v>
      </c>
    </row>
    <row r="3554" spans="1:6" x14ac:dyDescent="0.2">
      <c r="A3554" s="106">
        <v>43405</v>
      </c>
      <c r="B3554" s="100">
        <v>43374</v>
      </c>
      <c r="C3554" s="98" t="s">
        <v>33</v>
      </c>
      <c r="D3554" s="98">
        <v>-25.71</v>
      </c>
      <c r="E3554" s="98">
        <v>288.19</v>
      </c>
      <c r="F3554" s="98" t="s">
        <v>77</v>
      </c>
    </row>
    <row r="3555" spans="1:6" x14ac:dyDescent="0.2">
      <c r="A3555" s="106">
        <v>43405</v>
      </c>
      <c r="B3555" s="100">
        <v>43221</v>
      </c>
      <c r="C3555" s="98" t="s">
        <v>168</v>
      </c>
      <c r="D3555" s="98">
        <v>0</v>
      </c>
      <c r="E3555" s="98">
        <v>8611.9599999999991</v>
      </c>
      <c r="F3555" s="98" t="s">
        <v>77</v>
      </c>
    </row>
    <row r="3556" spans="1:6" x14ac:dyDescent="0.2">
      <c r="A3556" s="106">
        <v>43405</v>
      </c>
      <c r="B3556" s="100">
        <v>43221</v>
      </c>
      <c r="C3556" s="98" t="s">
        <v>185</v>
      </c>
      <c r="D3556" s="98">
        <v>382.19</v>
      </c>
      <c r="E3556" s="98">
        <v>8611.9599999999991</v>
      </c>
      <c r="F3556" s="98" t="s">
        <v>77</v>
      </c>
    </row>
    <row r="3557" spans="1:6" x14ac:dyDescent="0.2">
      <c r="A3557" s="106">
        <v>43405</v>
      </c>
      <c r="B3557" s="100">
        <v>43221</v>
      </c>
      <c r="C3557" s="98" t="s">
        <v>186</v>
      </c>
      <c r="D3557" s="98">
        <v>17.23</v>
      </c>
      <c r="E3557" s="98">
        <v>388.4</v>
      </c>
      <c r="F3557" s="98" t="s">
        <v>77</v>
      </c>
    </row>
    <row r="3558" spans="1:6" x14ac:dyDescent="0.2">
      <c r="A3558" s="106">
        <v>43405</v>
      </c>
      <c r="B3558" s="100">
        <v>43405</v>
      </c>
      <c r="C3558" s="98" t="s">
        <v>36</v>
      </c>
      <c r="D3558" s="98">
        <v>-2.46</v>
      </c>
      <c r="E3558" s="98">
        <v>20.12</v>
      </c>
      <c r="F3558" s="98" t="s">
        <v>101</v>
      </c>
    </row>
    <row r="3559" spans="1:6" x14ac:dyDescent="0.2">
      <c r="A3559" s="106">
        <v>43405</v>
      </c>
      <c r="B3559" s="100">
        <v>43405</v>
      </c>
      <c r="C3559" s="98" t="s">
        <v>35</v>
      </c>
      <c r="D3559" s="98">
        <v>-0.11</v>
      </c>
      <c r="E3559" s="98">
        <v>0.91</v>
      </c>
      <c r="F3559" s="98" t="s">
        <v>101</v>
      </c>
    </row>
    <row r="3560" spans="1:6" x14ac:dyDescent="0.2">
      <c r="A3560" s="106">
        <v>43405</v>
      </c>
      <c r="B3560" s="100">
        <v>43374</v>
      </c>
      <c r="C3560" s="98" t="s">
        <v>36</v>
      </c>
      <c r="D3560" s="98">
        <v>-5.17</v>
      </c>
      <c r="E3560" s="98">
        <v>58</v>
      </c>
      <c r="F3560" s="98" t="s">
        <v>101</v>
      </c>
    </row>
    <row r="3561" spans="1:6" x14ac:dyDescent="0.2">
      <c r="A3561" s="106">
        <v>43405</v>
      </c>
      <c r="B3561" s="100">
        <v>43374</v>
      </c>
      <c r="C3561" s="98" t="s">
        <v>35</v>
      </c>
      <c r="D3561" s="98">
        <v>-0.23</v>
      </c>
      <c r="E3561" s="98">
        <v>2.62</v>
      </c>
      <c r="F3561" s="98" t="s">
        <v>101</v>
      </c>
    </row>
    <row r="3562" spans="1:6" x14ac:dyDescent="0.2">
      <c r="A3562" s="106">
        <v>43466</v>
      </c>
      <c r="B3562" s="100">
        <v>43405</v>
      </c>
      <c r="C3562" s="98" t="s">
        <v>36</v>
      </c>
      <c r="D3562" s="98">
        <v>-8.56</v>
      </c>
      <c r="E3562" s="98">
        <v>70</v>
      </c>
      <c r="F3562" s="98" t="s">
        <v>101</v>
      </c>
    </row>
    <row r="3563" spans="1:6" x14ac:dyDescent="0.2">
      <c r="A3563" s="106">
        <v>43466</v>
      </c>
      <c r="B3563" s="100">
        <v>43405</v>
      </c>
      <c r="C3563" s="98" t="s">
        <v>35</v>
      </c>
      <c r="D3563" s="98">
        <v>-0.38</v>
      </c>
      <c r="E3563" s="98">
        <v>3.16</v>
      </c>
      <c r="F3563" s="98" t="s">
        <v>101</v>
      </c>
    </row>
    <row r="3564" spans="1:6" x14ac:dyDescent="0.2">
      <c r="A3564" s="106">
        <v>43466</v>
      </c>
      <c r="B3564" s="100">
        <v>43435</v>
      </c>
      <c r="C3564" s="98" t="s">
        <v>34</v>
      </c>
      <c r="D3564" s="98">
        <v>-9618.85</v>
      </c>
      <c r="E3564" s="98">
        <v>104575.64</v>
      </c>
      <c r="F3564" s="98" t="s">
        <v>77</v>
      </c>
    </row>
    <row r="3565" spans="1:6" x14ac:dyDescent="0.2">
      <c r="A3565" s="106">
        <v>43466</v>
      </c>
      <c r="B3565" s="100">
        <v>43435</v>
      </c>
      <c r="C3565" s="98" t="s">
        <v>33</v>
      </c>
      <c r="D3565" s="98">
        <v>-433.79</v>
      </c>
      <c r="E3565" s="98">
        <v>4716.2700000000004</v>
      </c>
      <c r="F3565" s="98" t="s">
        <v>77</v>
      </c>
    </row>
    <row r="3566" spans="1:6" x14ac:dyDescent="0.2">
      <c r="A3566" s="106">
        <v>43466</v>
      </c>
      <c r="B3566" s="100">
        <v>43405</v>
      </c>
      <c r="C3566" s="98" t="s">
        <v>34</v>
      </c>
      <c r="D3566" s="98">
        <v>-11191.27</v>
      </c>
      <c r="E3566" s="98">
        <v>91469</v>
      </c>
      <c r="F3566" s="98" t="s">
        <v>77</v>
      </c>
    </row>
    <row r="3567" spans="1:6" x14ac:dyDescent="0.2">
      <c r="A3567" s="106">
        <v>43466</v>
      </c>
      <c r="B3567" s="100">
        <v>43405</v>
      </c>
      <c r="C3567" s="98" t="s">
        <v>33</v>
      </c>
      <c r="D3567" s="98">
        <v>-504.75</v>
      </c>
      <c r="E3567" s="98">
        <v>4125.3</v>
      </c>
      <c r="F3567" s="98" t="s">
        <v>77</v>
      </c>
    </row>
    <row r="3568" spans="1:6" x14ac:dyDescent="0.2">
      <c r="A3568" s="106">
        <v>43466</v>
      </c>
      <c r="B3568" s="100">
        <v>43221</v>
      </c>
      <c r="C3568" s="98" t="s">
        <v>185</v>
      </c>
      <c r="D3568" s="98">
        <v>8700.51</v>
      </c>
      <c r="E3568" s="98">
        <v>196045.64</v>
      </c>
      <c r="F3568" s="98" t="s">
        <v>77</v>
      </c>
    </row>
    <row r="3569" spans="1:6" x14ac:dyDescent="0.2">
      <c r="A3569" s="106">
        <v>43466</v>
      </c>
      <c r="B3569" s="100">
        <v>43221</v>
      </c>
      <c r="C3569" s="98" t="s">
        <v>186</v>
      </c>
      <c r="D3569" s="98">
        <v>392.34</v>
      </c>
      <c r="E3569" s="98">
        <v>8841.52</v>
      </c>
      <c r="F3569" s="98" t="s">
        <v>77</v>
      </c>
    </row>
    <row r="3570" spans="1:6" x14ac:dyDescent="0.2">
      <c r="A3570" s="106">
        <v>43466</v>
      </c>
      <c r="B3570" s="100">
        <v>43435</v>
      </c>
      <c r="C3570" s="98" t="s">
        <v>36</v>
      </c>
      <c r="D3570" s="98">
        <v>-21.69</v>
      </c>
      <c r="E3570" s="98">
        <v>235.72</v>
      </c>
      <c r="F3570" s="98" t="s">
        <v>101</v>
      </c>
    </row>
    <row r="3571" spans="1:6" x14ac:dyDescent="0.2">
      <c r="A3571" s="106">
        <v>43466</v>
      </c>
      <c r="B3571" s="100">
        <v>43435</v>
      </c>
      <c r="C3571" s="98" t="s">
        <v>35</v>
      </c>
      <c r="D3571" s="98">
        <v>-0.98</v>
      </c>
      <c r="E3571" s="98">
        <v>10.63</v>
      </c>
      <c r="F3571" s="98" t="s">
        <v>101</v>
      </c>
    </row>
    <row r="3572" spans="1:6" x14ac:dyDescent="0.2">
      <c r="A3572" s="106">
        <v>43435</v>
      </c>
      <c r="B3572" s="100">
        <v>43221</v>
      </c>
      <c r="C3572" s="98" t="s">
        <v>185</v>
      </c>
      <c r="D3572" s="98">
        <v>8788.92</v>
      </c>
      <c r="E3572" s="98">
        <v>198037.44</v>
      </c>
      <c r="F3572" s="98" t="s">
        <v>76</v>
      </c>
    </row>
    <row r="3573" spans="1:6" x14ac:dyDescent="0.2">
      <c r="A3573" s="106">
        <v>43435</v>
      </c>
      <c r="B3573" s="100">
        <v>43221</v>
      </c>
      <c r="C3573" s="98" t="s">
        <v>186</v>
      </c>
      <c r="D3573" s="98">
        <v>396.37</v>
      </c>
      <c r="E3573" s="98">
        <v>8931.48</v>
      </c>
      <c r="F3573" s="98" t="s">
        <v>76</v>
      </c>
    </row>
    <row r="3574" spans="1:6" x14ac:dyDescent="0.2">
      <c r="A3574" s="106">
        <v>43435</v>
      </c>
      <c r="B3574" s="100">
        <v>43405</v>
      </c>
      <c r="C3574" s="98" t="s">
        <v>34</v>
      </c>
      <c r="D3574" s="98">
        <v>-42500.959999999999</v>
      </c>
      <c r="E3574" s="98">
        <v>347372.12</v>
      </c>
      <c r="F3574" s="98" t="s">
        <v>76</v>
      </c>
    </row>
    <row r="3575" spans="1:6" x14ac:dyDescent="0.2">
      <c r="A3575" s="106">
        <v>43435</v>
      </c>
      <c r="B3575" s="100">
        <v>43405</v>
      </c>
      <c r="C3575" s="98" t="s">
        <v>33</v>
      </c>
      <c r="D3575" s="98">
        <v>-1916.72</v>
      </c>
      <c r="E3575" s="98">
        <v>15666.79</v>
      </c>
      <c r="F3575" s="98" t="s">
        <v>76</v>
      </c>
    </row>
    <row r="3576" spans="1:6" x14ac:dyDescent="0.2">
      <c r="A3576" s="106">
        <v>43435</v>
      </c>
      <c r="B3576" s="100">
        <v>43374</v>
      </c>
      <c r="C3576" s="98" t="s">
        <v>34</v>
      </c>
      <c r="D3576" s="98">
        <v>-98.4</v>
      </c>
      <c r="E3576" s="98">
        <v>1103</v>
      </c>
      <c r="F3576" s="98" t="s">
        <v>76</v>
      </c>
    </row>
    <row r="3577" spans="1:6" x14ac:dyDescent="0.2">
      <c r="A3577" s="106">
        <v>43435</v>
      </c>
      <c r="B3577" s="100">
        <v>43374</v>
      </c>
      <c r="C3577" s="98" t="s">
        <v>33</v>
      </c>
      <c r="D3577" s="98">
        <v>-4.4400000000000004</v>
      </c>
      <c r="E3577" s="98">
        <v>49.74</v>
      </c>
      <c r="F3577" s="98" t="s">
        <v>76</v>
      </c>
    </row>
    <row r="3578" spans="1:6" x14ac:dyDescent="0.2">
      <c r="A3578" s="106">
        <v>43435</v>
      </c>
      <c r="B3578" s="100">
        <v>43221</v>
      </c>
      <c r="C3578" s="98" t="s">
        <v>185</v>
      </c>
      <c r="D3578" s="98">
        <v>25655.99</v>
      </c>
      <c r="E3578" s="98">
        <v>578095.52</v>
      </c>
      <c r="F3578" s="98" t="s">
        <v>76</v>
      </c>
    </row>
    <row r="3579" spans="1:6" x14ac:dyDescent="0.2">
      <c r="A3579" s="106">
        <v>43435</v>
      </c>
      <c r="B3579" s="100">
        <v>43221</v>
      </c>
      <c r="C3579" s="98" t="s">
        <v>186</v>
      </c>
      <c r="D3579" s="98">
        <v>1156.96</v>
      </c>
      <c r="E3579" s="98">
        <v>26072.1</v>
      </c>
      <c r="F3579" s="98" t="s">
        <v>76</v>
      </c>
    </row>
    <row r="3580" spans="1:6" x14ac:dyDescent="0.2">
      <c r="A3580" s="106">
        <v>43435</v>
      </c>
      <c r="B3580" s="100">
        <v>43221</v>
      </c>
      <c r="C3580" s="98" t="s">
        <v>168</v>
      </c>
      <c r="D3580" s="98">
        <v>0</v>
      </c>
      <c r="E3580" s="98">
        <v>4351.12</v>
      </c>
      <c r="F3580" s="98" t="s">
        <v>76</v>
      </c>
    </row>
    <row r="3581" spans="1:6" x14ac:dyDescent="0.2">
      <c r="A3581" s="106">
        <v>43435</v>
      </c>
      <c r="B3581" s="100">
        <v>43405</v>
      </c>
      <c r="C3581" s="98" t="s">
        <v>34</v>
      </c>
      <c r="D3581" s="98">
        <v>-11265.39</v>
      </c>
      <c r="E3581" s="98">
        <v>92075</v>
      </c>
      <c r="F3581" s="98" t="s">
        <v>76</v>
      </c>
    </row>
    <row r="3582" spans="1:6" x14ac:dyDescent="0.2">
      <c r="A3582" s="106">
        <v>43435</v>
      </c>
      <c r="B3582" s="100">
        <v>43405</v>
      </c>
      <c r="C3582" s="98" t="s">
        <v>33</v>
      </c>
      <c r="D3582" s="98">
        <v>-508.04</v>
      </c>
      <c r="E3582" s="98">
        <v>4152.6000000000004</v>
      </c>
      <c r="F3582" s="98" t="s">
        <v>76</v>
      </c>
    </row>
    <row r="3583" spans="1:6" x14ac:dyDescent="0.2">
      <c r="A3583" s="106">
        <v>43435</v>
      </c>
      <c r="B3583" s="100">
        <v>43374</v>
      </c>
      <c r="C3583" s="98" t="s">
        <v>34</v>
      </c>
      <c r="D3583" s="98">
        <v>-62</v>
      </c>
      <c r="E3583" s="98">
        <v>695</v>
      </c>
      <c r="F3583" s="98" t="s">
        <v>76</v>
      </c>
    </row>
    <row r="3584" spans="1:6" x14ac:dyDescent="0.2">
      <c r="A3584" s="106">
        <v>43435</v>
      </c>
      <c r="B3584" s="100">
        <v>43374</v>
      </c>
      <c r="C3584" s="98" t="s">
        <v>33</v>
      </c>
      <c r="D3584" s="98">
        <v>-2.8</v>
      </c>
      <c r="E3584" s="98">
        <v>31.34</v>
      </c>
      <c r="F3584" s="98" t="s">
        <v>76</v>
      </c>
    </row>
    <row r="3585" spans="1:6" x14ac:dyDescent="0.2">
      <c r="A3585" s="106">
        <v>43435</v>
      </c>
      <c r="B3585" s="100">
        <v>43221</v>
      </c>
      <c r="C3585" s="98" t="s">
        <v>185</v>
      </c>
      <c r="D3585" s="98">
        <v>5042.63</v>
      </c>
      <c r="E3585" s="98">
        <v>113623.73</v>
      </c>
      <c r="F3585" s="98" t="s">
        <v>76</v>
      </c>
    </row>
    <row r="3586" spans="1:6" x14ac:dyDescent="0.2">
      <c r="A3586" s="106">
        <v>43435</v>
      </c>
      <c r="B3586" s="100">
        <v>43221</v>
      </c>
      <c r="C3586" s="98" t="s">
        <v>186</v>
      </c>
      <c r="D3586" s="98">
        <v>227.43</v>
      </c>
      <c r="E3586" s="98">
        <v>5124.43</v>
      </c>
      <c r="F3586" s="98" t="s">
        <v>76</v>
      </c>
    </row>
    <row r="3587" spans="1:6" x14ac:dyDescent="0.2">
      <c r="A3587" s="106">
        <v>43435</v>
      </c>
      <c r="B3587" s="100">
        <v>43221</v>
      </c>
      <c r="C3587" s="98" t="s">
        <v>168</v>
      </c>
      <c r="D3587" s="98">
        <v>0</v>
      </c>
      <c r="E3587" s="98">
        <v>1148</v>
      </c>
      <c r="F3587" s="98" t="s">
        <v>76</v>
      </c>
    </row>
    <row r="3588" spans="1:6" x14ac:dyDescent="0.2">
      <c r="A3588" s="106">
        <v>43435</v>
      </c>
      <c r="B3588" s="100">
        <v>43405</v>
      </c>
      <c r="C3588" s="98" t="s">
        <v>34</v>
      </c>
      <c r="D3588" s="98">
        <v>-34966.720000000001</v>
      </c>
      <c r="E3588" s="98">
        <v>285792.78999999998</v>
      </c>
      <c r="F3588" s="98" t="s">
        <v>75</v>
      </c>
    </row>
    <row r="3589" spans="1:6" x14ac:dyDescent="0.2">
      <c r="A3589" s="106">
        <v>43435</v>
      </c>
      <c r="B3589" s="100">
        <v>43405</v>
      </c>
      <c r="C3589" s="98" t="s">
        <v>33</v>
      </c>
      <c r="D3589" s="98">
        <v>-1576.97</v>
      </c>
      <c r="E3589" s="98">
        <v>12889.23</v>
      </c>
      <c r="F3589" s="98" t="s">
        <v>75</v>
      </c>
    </row>
    <row r="3590" spans="1:6" x14ac:dyDescent="0.2">
      <c r="A3590" s="106">
        <v>43435</v>
      </c>
      <c r="B3590" s="100">
        <v>43221</v>
      </c>
      <c r="C3590" s="98" t="s">
        <v>168</v>
      </c>
      <c r="D3590" s="98">
        <v>0</v>
      </c>
      <c r="E3590" s="98">
        <v>280644.62</v>
      </c>
      <c r="F3590" s="98" t="s">
        <v>75</v>
      </c>
    </row>
    <row r="3591" spans="1:6" x14ac:dyDescent="0.2">
      <c r="A3591" s="106">
        <v>43435</v>
      </c>
      <c r="B3591" s="100">
        <v>43221</v>
      </c>
      <c r="C3591" s="98" t="s">
        <v>185</v>
      </c>
      <c r="D3591" s="98">
        <v>12683.63</v>
      </c>
      <c r="E3591" s="98">
        <v>285797.03000000003</v>
      </c>
      <c r="F3591" s="98" t="s">
        <v>75</v>
      </c>
    </row>
    <row r="3592" spans="1:6" x14ac:dyDescent="0.2">
      <c r="A3592" s="106">
        <v>43435</v>
      </c>
      <c r="B3592" s="100">
        <v>43221</v>
      </c>
      <c r="C3592" s="98" t="s">
        <v>186</v>
      </c>
      <c r="D3592" s="98">
        <v>571.97</v>
      </c>
      <c r="E3592" s="98">
        <v>12889.43</v>
      </c>
      <c r="F3592" s="98" t="s">
        <v>75</v>
      </c>
    </row>
    <row r="3593" spans="1:6" x14ac:dyDescent="0.2">
      <c r="A3593" s="106">
        <v>43435</v>
      </c>
      <c r="B3593" s="100">
        <v>43405</v>
      </c>
      <c r="C3593" s="98" t="s">
        <v>34</v>
      </c>
      <c r="D3593" s="98">
        <v>-43973.8</v>
      </c>
      <c r="E3593" s="98">
        <v>359410.88</v>
      </c>
      <c r="F3593" s="98" t="s">
        <v>76</v>
      </c>
    </row>
    <row r="3594" spans="1:6" x14ac:dyDescent="0.2">
      <c r="A3594" s="106">
        <v>43435</v>
      </c>
      <c r="B3594" s="100">
        <v>43405</v>
      </c>
      <c r="C3594" s="98" t="s">
        <v>33</v>
      </c>
      <c r="D3594" s="98">
        <v>-1983.32</v>
      </c>
      <c r="E3594" s="98">
        <v>16209.49</v>
      </c>
      <c r="F3594" s="98" t="s">
        <v>76</v>
      </c>
    </row>
    <row r="3595" spans="1:6" x14ac:dyDescent="0.2">
      <c r="A3595" s="106">
        <v>43435</v>
      </c>
      <c r="B3595" s="100">
        <v>43374</v>
      </c>
      <c r="C3595" s="98" t="s">
        <v>34</v>
      </c>
      <c r="D3595" s="98">
        <v>-17556.900000000001</v>
      </c>
      <c r="E3595" s="98">
        <v>196804</v>
      </c>
      <c r="F3595" s="98" t="s">
        <v>76</v>
      </c>
    </row>
    <row r="3596" spans="1:6" x14ac:dyDescent="0.2">
      <c r="A3596" s="106">
        <v>43435</v>
      </c>
      <c r="B3596" s="100">
        <v>43374</v>
      </c>
      <c r="C3596" s="98" t="s">
        <v>33</v>
      </c>
      <c r="D3596" s="98">
        <v>-791.85</v>
      </c>
      <c r="E3596" s="98">
        <v>8875.7199999999993</v>
      </c>
      <c r="F3596" s="98" t="s">
        <v>76</v>
      </c>
    </row>
    <row r="3597" spans="1:6" x14ac:dyDescent="0.2">
      <c r="A3597" s="106">
        <v>43435</v>
      </c>
      <c r="B3597" s="100">
        <v>43221</v>
      </c>
      <c r="C3597" s="98" t="s">
        <v>168</v>
      </c>
      <c r="D3597" s="98">
        <v>0</v>
      </c>
      <c r="E3597" s="98">
        <v>555859.88</v>
      </c>
      <c r="F3597" s="98" t="s">
        <v>76</v>
      </c>
    </row>
    <row r="3598" spans="1:6" x14ac:dyDescent="0.2">
      <c r="A3598" s="106">
        <v>43435</v>
      </c>
      <c r="B3598" s="100">
        <v>43221</v>
      </c>
      <c r="C3598" s="98" t="s">
        <v>185</v>
      </c>
      <c r="D3598" s="98">
        <v>24705.49</v>
      </c>
      <c r="E3598" s="98">
        <v>556677.89</v>
      </c>
      <c r="F3598" s="98" t="s">
        <v>76</v>
      </c>
    </row>
    <row r="3599" spans="1:6" x14ac:dyDescent="0.2">
      <c r="A3599" s="106">
        <v>43435</v>
      </c>
      <c r="B3599" s="100">
        <v>43221</v>
      </c>
      <c r="C3599" s="98" t="s">
        <v>186</v>
      </c>
      <c r="D3599" s="98">
        <v>1114.23</v>
      </c>
      <c r="E3599" s="98">
        <v>25106.14</v>
      </c>
      <c r="F3599" s="98" t="s">
        <v>76</v>
      </c>
    </row>
    <row r="3600" spans="1:6" x14ac:dyDescent="0.2">
      <c r="A3600" s="106">
        <v>43435</v>
      </c>
      <c r="B3600" s="100">
        <v>43405</v>
      </c>
      <c r="C3600" s="98" t="s">
        <v>36</v>
      </c>
      <c r="D3600" s="98">
        <v>-2.96</v>
      </c>
      <c r="E3600" s="98">
        <v>24.2</v>
      </c>
      <c r="F3600" s="98" t="s">
        <v>101</v>
      </c>
    </row>
    <row r="3601" spans="1:6" x14ac:dyDescent="0.2">
      <c r="A3601" s="106">
        <v>43435</v>
      </c>
      <c r="B3601" s="100">
        <v>43405</v>
      </c>
      <c r="C3601" s="98" t="s">
        <v>35</v>
      </c>
      <c r="D3601" s="98">
        <v>-0.13</v>
      </c>
      <c r="E3601" s="98">
        <v>1.0900000000000001</v>
      </c>
      <c r="F3601" s="98" t="s">
        <v>101</v>
      </c>
    </row>
    <row r="3602" spans="1:6" x14ac:dyDescent="0.2">
      <c r="A3602" s="106">
        <v>43435</v>
      </c>
      <c r="B3602" s="100">
        <v>43374</v>
      </c>
      <c r="C3602" s="98" t="s">
        <v>36</v>
      </c>
      <c r="D3602" s="98">
        <v>-1.1599999999999999</v>
      </c>
      <c r="E3602" s="98">
        <v>13</v>
      </c>
      <c r="F3602" s="98" t="s">
        <v>101</v>
      </c>
    </row>
    <row r="3603" spans="1:6" x14ac:dyDescent="0.2">
      <c r="A3603" s="106">
        <v>43435</v>
      </c>
      <c r="B3603" s="100">
        <v>43374</v>
      </c>
      <c r="C3603" s="98" t="s">
        <v>35</v>
      </c>
      <c r="D3603" s="98">
        <v>-0.05</v>
      </c>
      <c r="E3603" s="98">
        <v>0.59</v>
      </c>
      <c r="F3603" s="98" t="s">
        <v>101</v>
      </c>
    </row>
    <row r="3604" spans="1:6" x14ac:dyDescent="0.2">
      <c r="A3604" s="106">
        <v>43435</v>
      </c>
      <c r="B3604" s="100">
        <v>43405</v>
      </c>
      <c r="C3604" s="98" t="s">
        <v>34</v>
      </c>
      <c r="D3604" s="98">
        <v>-9603.1</v>
      </c>
      <c r="E3604" s="98">
        <v>78488.789999999994</v>
      </c>
      <c r="F3604" s="98" t="s">
        <v>77</v>
      </c>
    </row>
    <row r="3605" spans="1:6" x14ac:dyDescent="0.2">
      <c r="A3605" s="106">
        <v>43435</v>
      </c>
      <c r="B3605" s="100">
        <v>43405</v>
      </c>
      <c r="C3605" s="98" t="s">
        <v>33</v>
      </c>
      <c r="D3605" s="98">
        <v>-433.14</v>
      </c>
      <c r="E3605" s="98">
        <v>3539.86</v>
      </c>
      <c r="F3605" s="98" t="s">
        <v>77</v>
      </c>
    </row>
    <row r="3606" spans="1:6" x14ac:dyDescent="0.2">
      <c r="A3606" s="106">
        <v>43435</v>
      </c>
      <c r="B3606" s="100">
        <v>43405</v>
      </c>
      <c r="C3606" s="98" t="s">
        <v>34</v>
      </c>
      <c r="D3606" s="98">
        <v>-181.32</v>
      </c>
      <c r="E3606" s="98">
        <v>1482</v>
      </c>
      <c r="F3606" s="98" t="s">
        <v>93</v>
      </c>
    </row>
    <row r="3607" spans="1:6" x14ac:dyDescent="0.2">
      <c r="A3607" s="106">
        <v>43435</v>
      </c>
      <c r="B3607" s="100">
        <v>43405</v>
      </c>
      <c r="C3607" s="98" t="s">
        <v>33</v>
      </c>
      <c r="D3607" s="98">
        <v>-8.18</v>
      </c>
      <c r="E3607" s="98">
        <v>66.83</v>
      </c>
      <c r="F3607" s="98" t="s">
        <v>93</v>
      </c>
    </row>
    <row r="3608" spans="1:6" x14ac:dyDescent="0.2">
      <c r="A3608" s="106">
        <v>43435</v>
      </c>
      <c r="B3608" s="100">
        <v>43374</v>
      </c>
      <c r="C3608" s="98" t="s">
        <v>34</v>
      </c>
      <c r="D3608" s="98">
        <v>-72.61</v>
      </c>
      <c r="E3608" s="98">
        <v>814</v>
      </c>
      <c r="F3608" s="98" t="s">
        <v>93</v>
      </c>
    </row>
    <row r="3609" spans="1:6" x14ac:dyDescent="0.2">
      <c r="A3609" s="106">
        <v>43435</v>
      </c>
      <c r="B3609" s="100">
        <v>43374</v>
      </c>
      <c r="C3609" s="98" t="s">
        <v>33</v>
      </c>
      <c r="D3609" s="98">
        <v>-3.27</v>
      </c>
      <c r="E3609" s="98">
        <v>36.71</v>
      </c>
      <c r="F3609" s="98" t="s">
        <v>93</v>
      </c>
    </row>
    <row r="3610" spans="1:6" x14ac:dyDescent="0.2">
      <c r="A3610" s="106">
        <v>43435</v>
      </c>
      <c r="B3610" s="100">
        <v>43221</v>
      </c>
      <c r="C3610" s="98" t="s">
        <v>168</v>
      </c>
      <c r="D3610" s="98">
        <v>0</v>
      </c>
      <c r="E3610" s="98">
        <v>2296</v>
      </c>
      <c r="F3610" s="98" t="s">
        <v>93</v>
      </c>
    </row>
    <row r="3611" spans="1:6" x14ac:dyDescent="0.2">
      <c r="A3611" s="106">
        <v>43435</v>
      </c>
      <c r="B3611" s="100">
        <v>43221</v>
      </c>
      <c r="C3611" s="98" t="s">
        <v>185</v>
      </c>
      <c r="D3611" s="98">
        <v>101.9</v>
      </c>
      <c r="E3611" s="98">
        <v>2296</v>
      </c>
      <c r="F3611" s="98" t="s">
        <v>93</v>
      </c>
    </row>
    <row r="3612" spans="1:6" x14ac:dyDescent="0.2">
      <c r="A3612" s="106">
        <v>43435</v>
      </c>
      <c r="B3612" s="100">
        <v>43221</v>
      </c>
      <c r="C3612" s="98" t="s">
        <v>186</v>
      </c>
      <c r="D3612" s="98">
        <v>4.5999999999999996</v>
      </c>
      <c r="E3612" s="98">
        <v>103.54</v>
      </c>
      <c r="F3612" s="98" t="s">
        <v>93</v>
      </c>
    </row>
    <row r="3613" spans="1:6" x14ac:dyDescent="0.2">
      <c r="A3613" s="106">
        <v>43435</v>
      </c>
      <c r="B3613" s="100">
        <v>43405</v>
      </c>
      <c r="C3613" s="98" t="s">
        <v>34</v>
      </c>
      <c r="D3613" s="98">
        <v>-1598.5</v>
      </c>
      <c r="E3613" s="98">
        <v>13065</v>
      </c>
      <c r="F3613" s="98" t="s">
        <v>94</v>
      </c>
    </row>
    <row r="3614" spans="1:6" x14ac:dyDescent="0.2">
      <c r="A3614" s="106">
        <v>43435</v>
      </c>
      <c r="B3614" s="100">
        <v>43405</v>
      </c>
      <c r="C3614" s="98" t="s">
        <v>33</v>
      </c>
      <c r="D3614" s="98">
        <v>-72.09</v>
      </c>
      <c r="E3614" s="98">
        <v>589.23</v>
      </c>
      <c r="F3614" s="98" t="s">
        <v>94</v>
      </c>
    </row>
    <row r="3615" spans="1:6" x14ac:dyDescent="0.2">
      <c r="A3615" s="106">
        <v>43435</v>
      </c>
      <c r="B3615" s="100">
        <v>43374</v>
      </c>
      <c r="C3615" s="98" t="s">
        <v>34</v>
      </c>
      <c r="D3615" s="98">
        <v>-641.05999999999995</v>
      </c>
      <c r="E3615" s="98">
        <v>7186</v>
      </c>
      <c r="F3615" s="98" t="s">
        <v>94</v>
      </c>
    </row>
    <row r="3616" spans="1:6" x14ac:dyDescent="0.2">
      <c r="A3616" s="106">
        <v>43435</v>
      </c>
      <c r="B3616" s="100">
        <v>43374</v>
      </c>
      <c r="C3616" s="98" t="s">
        <v>33</v>
      </c>
      <c r="D3616" s="98">
        <v>-28.91</v>
      </c>
      <c r="E3616" s="98">
        <v>324.08999999999997</v>
      </c>
      <c r="F3616" s="98" t="s">
        <v>94</v>
      </c>
    </row>
    <row r="3617" spans="1:6" x14ac:dyDescent="0.2">
      <c r="A3617" s="106">
        <v>43435</v>
      </c>
      <c r="B3617" s="100">
        <v>43221</v>
      </c>
      <c r="C3617" s="98" t="s">
        <v>185</v>
      </c>
      <c r="D3617" s="98">
        <v>898.74</v>
      </c>
      <c r="E3617" s="98">
        <v>20251</v>
      </c>
      <c r="F3617" s="98" t="s">
        <v>94</v>
      </c>
    </row>
    <row r="3618" spans="1:6" x14ac:dyDescent="0.2">
      <c r="A3618" s="106">
        <v>43435</v>
      </c>
      <c r="B3618" s="100">
        <v>43221</v>
      </c>
      <c r="C3618" s="98" t="s">
        <v>186</v>
      </c>
      <c r="D3618" s="98">
        <v>40.53</v>
      </c>
      <c r="E3618" s="98">
        <v>913.32</v>
      </c>
      <c r="F3618" s="98" t="s">
        <v>94</v>
      </c>
    </row>
    <row r="3619" spans="1:6" x14ac:dyDescent="0.2">
      <c r="A3619" s="106">
        <v>43435</v>
      </c>
      <c r="B3619" s="100">
        <v>43405</v>
      </c>
      <c r="C3619" s="98" t="s">
        <v>34</v>
      </c>
      <c r="D3619" s="98">
        <v>-34.26</v>
      </c>
      <c r="E3619" s="98">
        <v>280</v>
      </c>
      <c r="F3619" s="98" t="s">
        <v>76</v>
      </c>
    </row>
    <row r="3620" spans="1:6" x14ac:dyDescent="0.2">
      <c r="A3620" s="106">
        <v>43435</v>
      </c>
      <c r="B3620" s="100">
        <v>43405</v>
      </c>
      <c r="C3620" s="98" t="s">
        <v>33</v>
      </c>
      <c r="D3620" s="98">
        <v>-1.55</v>
      </c>
      <c r="E3620" s="98">
        <v>12.63</v>
      </c>
      <c r="F3620" s="98" t="s">
        <v>76</v>
      </c>
    </row>
    <row r="3621" spans="1:6" x14ac:dyDescent="0.2">
      <c r="A3621" s="106">
        <v>43435</v>
      </c>
      <c r="B3621" s="100">
        <v>43374</v>
      </c>
      <c r="C3621" s="98" t="s">
        <v>34</v>
      </c>
      <c r="D3621" s="98">
        <v>-13.74</v>
      </c>
      <c r="E3621" s="98">
        <v>154</v>
      </c>
      <c r="F3621" s="98" t="s">
        <v>76</v>
      </c>
    </row>
    <row r="3622" spans="1:6" x14ac:dyDescent="0.2">
      <c r="A3622" s="106">
        <v>43435</v>
      </c>
      <c r="B3622" s="100">
        <v>43374</v>
      </c>
      <c r="C3622" s="98" t="s">
        <v>33</v>
      </c>
      <c r="D3622" s="98">
        <v>-0.62</v>
      </c>
      <c r="E3622" s="98">
        <v>6.95</v>
      </c>
      <c r="F3622" s="98" t="s">
        <v>76</v>
      </c>
    </row>
    <row r="3623" spans="1:6" x14ac:dyDescent="0.2">
      <c r="A3623" s="106">
        <v>43435</v>
      </c>
      <c r="B3623" s="100">
        <v>43221</v>
      </c>
      <c r="C3623" s="98" t="s">
        <v>185</v>
      </c>
      <c r="D3623" s="98">
        <v>19.260000000000002</v>
      </c>
      <c r="E3623" s="98">
        <v>434</v>
      </c>
      <c r="F3623" s="98" t="s">
        <v>76</v>
      </c>
    </row>
    <row r="3624" spans="1:6" x14ac:dyDescent="0.2">
      <c r="A3624" s="106">
        <v>43435</v>
      </c>
      <c r="B3624" s="100">
        <v>43221</v>
      </c>
      <c r="C3624" s="98" t="s">
        <v>186</v>
      </c>
      <c r="D3624" s="98">
        <v>0.87</v>
      </c>
      <c r="E3624" s="98">
        <v>19.57</v>
      </c>
      <c r="F3624" s="98" t="s">
        <v>76</v>
      </c>
    </row>
    <row r="3625" spans="1:6" x14ac:dyDescent="0.2">
      <c r="A3625" s="106">
        <v>43435</v>
      </c>
      <c r="B3625" s="100">
        <v>43221</v>
      </c>
      <c r="C3625" s="98" t="s">
        <v>168</v>
      </c>
      <c r="D3625" s="98">
        <v>0</v>
      </c>
      <c r="E3625" s="98">
        <v>434</v>
      </c>
      <c r="F3625" s="98" t="s">
        <v>76</v>
      </c>
    </row>
    <row r="3626" spans="1:6" x14ac:dyDescent="0.2">
      <c r="A3626" s="106">
        <v>43435</v>
      </c>
      <c r="B3626" s="100">
        <v>43405</v>
      </c>
      <c r="C3626" s="98" t="s">
        <v>34</v>
      </c>
      <c r="D3626" s="98">
        <v>-43.92</v>
      </c>
      <c r="E3626" s="98">
        <v>358.99</v>
      </c>
      <c r="F3626" s="98" t="s">
        <v>76</v>
      </c>
    </row>
    <row r="3627" spans="1:6" x14ac:dyDescent="0.2">
      <c r="A3627" s="106">
        <v>43435</v>
      </c>
      <c r="B3627" s="100">
        <v>43405</v>
      </c>
      <c r="C3627" s="98" t="s">
        <v>33</v>
      </c>
      <c r="D3627" s="98">
        <v>-1.98</v>
      </c>
      <c r="E3627" s="98">
        <v>16.190000000000001</v>
      </c>
      <c r="F3627" s="98" t="s">
        <v>76</v>
      </c>
    </row>
    <row r="3628" spans="1:6" x14ac:dyDescent="0.2">
      <c r="A3628" s="106">
        <v>43435</v>
      </c>
      <c r="B3628" s="100">
        <v>43374</v>
      </c>
      <c r="C3628" s="98" t="s">
        <v>34</v>
      </c>
      <c r="D3628" s="98">
        <v>-17.57</v>
      </c>
      <c r="E3628" s="98">
        <v>197</v>
      </c>
      <c r="F3628" s="98" t="s">
        <v>76</v>
      </c>
    </row>
    <row r="3629" spans="1:6" x14ac:dyDescent="0.2">
      <c r="A3629" s="106">
        <v>43435</v>
      </c>
      <c r="B3629" s="100">
        <v>43374</v>
      </c>
      <c r="C3629" s="98" t="s">
        <v>33</v>
      </c>
      <c r="D3629" s="98">
        <v>-0.79</v>
      </c>
      <c r="E3629" s="98">
        <v>8.8800000000000008</v>
      </c>
      <c r="F3629" s="98" t="s">
        <v>76</v>
      </c>
    </row>
    <row r="3630" spans="1:6" x14ac:dyDescent="0.2">
      <c r="A3630" s="106">
        <v>43435</v>
      </c>
      <c r="B3630" s="100">
        <v>43221</v>
      </c>
      <c r="C3630" s="98" t="s">
        <v>185</v>
      </c>
      <c r="D3630" s="98">
        <v>24.67</v>
      </c>
      <c r="E3630" s="98">
        <v>555.99</v>
      </c>
      <c r="F3630" s="98" t="s">
        <v>76</v>
      </c>
    </row>
    <row r="3631" spans="1:6" x14ac:dyDescent="0.2">
      <c r="A3631" s="106">
        <v>43435</v>
      </c>
      <c r="B3631" s="100">
        <v>43221</v>
      </c>
      <c r="C3631" s="98" t="s">
        <v>186</v>
      </c>
      <c r="D3631" s="98">
        <v>1.1100000000000001</v>
      </c>
      <c r="E3631" s="98">
        <v>25.08</v>
      </c>
      <c r="F3631" s="98" t="s">
        <v>76</v>
      </c>
    </row>
    <row r="3632" spans="1:6" x14ac:dyDescent="0.2">
      <c r="A3632" s="106">
        <v>43435</v>
      </c>
      <c r="B3632" s="100">
        <v>43221</v>
      </c>
      <c r="C3632" s="98" t="s">
        <v>168</v>
      </c>
      <c r="D3632" s="98">
        <v>0</v>
      </c>
      <c r="E3632" s="98">
        <v>555.99</v>
      </c>
      <c r="F3632" s="98" t="s">
        <v>76</v>
      </c>
    </row>
    <row r="3633" spans="1:6" x14ac:dyDescent="0.2">
      <c r="A3633" s="106">
        <v>43466</v>
      </c>
      <c r="B3633" s="100">
        <v>43435</v>
      </c>
      <c r="C3633" s="98" t="s">
        <v>34</v>
      </c>
      <c r="D3633" s="98">
        <v>15.73</v>
      </c>
      <c r="E3633" s="98">
        <v>-171</v>
      </c>
      <c r="F3633" s="98" t="s">
        <v>92</v>
      </c>
    </row>
    <row r="3634" spans="1:6" x14ac:dyDescent="0.2">
      <c r="A3634" s="106">
        <v>43466</v>
      </c>
      <c r="B3634" s="100">
        <v>43435</v>
      </c>
      <c r="C3634" s="98" t="s">
        <v>33</v>
      </c>
      <c r="D3634" s="98">
        <v>0.71</v>
      </c>
      <c r="E3634" s="98">
        <v>-7.71</v>
      </c>
      <c r="F3634" s="98" t="s">
        <v>92</v>
      </c>
    </row>
    <row r="3635" spans="1:6" x14ac:dyDescent="0.2">
      <c r="A3635" s="106">
        <v>43466</v>
      </c>
      <c r="B3635" s="100">
        <v>43405</v>
      </c>
      <c r="C3635" s="98" t="s">
        <v>34</v>
      </c>
      <c r="D3635" s="98">
        <v>92.25</v>
      </c>
      <c r="E3635" s="98">
        <v>-754</v>
      </c>
      <c r="F3635" s="98" t="s">
        <v>92</v>
      </c>
    </row>
    <row r="3636" spans="1:6" x14ac:dyDescent="0.2">
      <c r="A3636" s="106">
        <v>43466</v>
      </c>
      <c r="B3636" s="100">
        <v>43405</v>
      </c>
      <c r="C3636" s="98" t="s">
        <v>33</v>
      </c>
      <c r="D3636" s="98">
        <v>4.16</v>
      </c>
      <c r="E3636" s="98">
        <v>-34.01</v>
      </c>
      <c r="F3636" s="98" t="s">
        <v>92</v>
      </c>
    </row>
    <row r="3637" spans="1:6" x14ac:dyDescent="0.2">
      <c r="A3637" s="106">
        <v>43466</v>
      </c>
      <c r="B3637" s="100">
        <v>43221</v>
      </c>
      <c r="C3637" s="98" t="s">
        <v>185</v>
      </c>
      <c r="D3637" s="98">
        <v>-41.05</v>
      </c>
      <c r="E3637" s="98">
        <v>-925</v>
      </c>
      <c r="F3637" s="98" t="s">
        <v>92</v>
      </c>
    </row>
    <row r="3638" spans="1:6" x14ac:dyDescent="0.2">
      <c r="A3638" s="106">
        <v>43466</v>
      </c>
      <c r="B3638" s="100">
        <v>43221</v>
      </c>
      <c r="C3638" s="98" t="s">
        <v>186</v>
      </c>
      <c r="D3638" s="98">
        <v>-1.85</v>
      </c>
      <c r="E3638" s="98">
        <v>-41.72</v>
      </c>
      <c r="F3638" s="98" t="s">
        <v>92</v>
      </c>
    </row>
    <row r="3639" spans="1:6" x14ac:dyDescent="0.2">
      <c r="A3639" s="106">
        <v>43466</v>
      </c>
      <c r="B3639" s="100">
        <v>43435</v>
      </c>
      <c r="C3639" s="98" t="s">
        <v>34</v>
      </c>
      <c r="D3639" s="98">
        <v>-728.93</v>
      </c>
      <c r="E3639" s="98">
        <v>7924.99</v>
      </c>
      <c r="F3639" s="98" t="s">
        <v>77</v>
      </c>
    </row>
    <row r="3640" spans="1:6" x14ac:dyDescent="0.2">
      <c r="A3640" s="106">
        <v>43466</v>
      </c>
      <c r="B3640" s="100">
        <v>43435</v>
      </c>
      <c r="C3640" s="98" t="s">
        <v>33</v>
      </c>
      <c r="D3640" s="98">
        <v>-30.68</v>
      </c>
      <c r="E3640" s="98">
        <v>333.64</v>
      </c>
      <c r="F3640" s="98" t="s">
        <v>77</v>
      </c>
    </row>
    <row r="3641" spans="1:6" x14ac:dyDescent="0.2">
      <c r="A3641" s="106">
        <v>43466</v>
      </c>
      <c r="B3641" s="100">
        <v>43221</v>
      </c>
      <c r="C3641" s="98" t="s">
        <v>185</v>
      </c>
      <c r="D3641" s="98">
        <v>351.7</v>
      </c>
      <c r="E3641" s="98">
        <v>7924.99</v>
      </c>
      <c r="F3641" s="98" t="s">
        <v>77</v>
      </c>
    </row>
    <row r="3642" spans="1:6" x14ac:dyDescent="0.2">
      <c r="A3642" s="106">
        <v>43466</v>
      </c>
      <c r="B3642" s="100">
        <v>43221</v>
      </c>
      <c r="C3642" s="98" t="s">
        <v>186</v>
      </c>
      <c r="D3642" s="98">
        <v>14.81</v>
      </c>
      <c r="E3642" s="98">
        <v>333.64</v>
      </c>
      <c r="F3642" s="98" t="s">
        <v>77</v>
      </c>
    </row>
    <row r="3643" spans="1:6" x14ac:dyDescent="0.2">
      <c r="A3643" s="106">
        <v>43466</v>
      </c>
      <c r="B3643" s="100">
        <v>43435</v>
      </c>
      <c r="C3643" s="98" t="s">
        <v>34</v>
      </c>
      <c r="D3643" s="98">
        <v>-1483.45</v>
      </c>
      <c r="E3643" s="98">
        <v>16128</v>
      </c>
      <c r="F3643" s="98" t="s">
        <v>96</v>
      </c>
    </row>
    <row r="3644" spans="1:6" x14ac:dyDescent="0.2">
      <c r="A3644" s="106">
        <v>43466</v>
      </c>
      <c r="B3644" s="100">
        <v>43435</v>
      </c>
      <c r="C3644" s="98" t="s">
        <v>33</v>
      </c>
      <c r="D3644" s="98">
        <v>-66.900000000000006</v>
      </c>
      <c r="E3644" s="98">
        <v>727.37</v>
      </c>
      <c r="F3644" s="98" t="s">
        <v>96</v>
      </c>
    </row>
    <row r="3645" spans="1:6" x14ac:dyDescent="0.2">
      <c r="A3645" s="106">
        <v>43466</v>
      </c>
      <c r="B3645" s="100">
        <v>43405</v>
      </c>
      <c r="C3645" s="98" t="s">
        <v>34</v>
      </c>
      <c r="D3645" s="98">
        <v>-219.25</v>
      </c>
      <c r="E3645" s="98">
        <v>1792</v>
      </c>
      <c r="F3645" s="98" t="s">
        <v>96</v>
      </c>
    </row>
    <row r="3646" spans="1:6" x14ac:dyDescent="0.2">
      <c r="A3646" s="106">
        <v>43466</v>
      </c>
      <c r="B3646" s="100">
        <v>43405</v>
      </c>
      <c r="C3646" s="98" t="s">
        <v>33</v>
      </c>
      <c r="D3646" s="98">
        <v>-9.89</v>
      </c>
      <c r="E3646" s="98">
        <v>80.819999999999993</v>
      </c>
      <c r="F3646" s="98" t="s">
        <v>96</v>
      </c>
    </row>
    <row r="3647" spans="1:6" x14ac:dyDescent="0.2">
      <c r="A3647" s="106">
        <v>43466</v>
      </c>
      <c r="B3647" s="100">
        <v>43221</v>
      </c>
      <c r="C3647" s="98" t="s">
        <v>185</v>
      </c>
      <c r="D3647" s="98">
        <v>795.29</v>
      </c>
      <c r="E3647" s="98">
        <v>17920</v>
      </c>
      <c r="F3647" s="98" t="s">
        <v>96</v>
      </c>
    </row>
    <row r="3648" spans="1:6" x14ac:dyDescent="0.2">
      <c r="A3648" s="106">
        <v>43466</v>
      </c>
      <c r="B3648" s="100">
        <v>43221</v>
      </c>
      <c r="C3648" s="98" t="s">
        <v>186</v>
      </c>
      <c r="D3648" s="98">
        <v>35.869999999999997</v>
      </c>
      <c r="E3648" s="98">
        <v>808.19</v>
      </c>
      <c r="F3648" s="98" t="s">
        <v>96</v>
      </c>
    </row>
    <row r="3649" spans="1:6" x14ac:dyDescent="0.2">
      <c r="A3649" s="106">
        <v>43466</v>
      </c>
      <c r="B3649" s="100">
        <v>43374</v>
      </c>
      <c r="C3649" s="98" t="s">
        <v>34</v>
      </c>
      <c r="D3649" s="98">
        <v>-32.65</v>
      </c>
      <c r="E3649" s="98">
        <v>366</v>
      </c>
      <c r="F3649" s="98" t="s">
        <v>72</v>
      </c>
    </row>
    <row r="3650" spans="1:6" x14ac:dyDescent="0.2">
      <c r="A3650" s="106">
        <v>43466</v>
      </c>
      <c r="B3650" s="100">
        <v>43374</v>
      </c>
      <c r="C3650" s="98" t="s">
        <v>33</v>
      </c>
      <c r="D3650" s="98">
        <v>-1.47</v>
      </c>
      <c r="E3650" s="98">
        <v>16.510000000000002</v>
      </c>
      <c r="F3650" s="98" t="s">
        <v>72</v>
      </c>
    </row>
    <row r="3651" spans="1:6" x14ac:dyDescent="0.2">
      <c r="A3651" s="106">
        <v>43466</v>
      </c>
      <c r="B3651" s="100">
        <v>43344</v>
      </c>
      <c r="C3651" s="98" t="s">
        <v>34</v>
      </c>
      <c r="D3651" s="98">
        <v>-21.9</v>
      </c>
      <c r="E3651" s="98">
        <v>260</v>
      </c>
      <c r="F3651" s="98" t="s">
        <v>72</v>
      </c>
    </row>
    <row r="3652" spans="1:6" x14ac:dyDescent="0.2">
      <c r="A3652" s="106">
        <v>43466</v>
      </c>
      <c r="B3652" s="100">
        <v>43344</v>
      </c>
      <c r="C3652" s="98" t="s">
        <v>33</v>
      </c>
      <c r="D3652" s="98">
        <v>-0.99</v>
      </c>
      <c r="E3652" s="98">
        <v>11.73</v>
      </c>
      <c r="F3652" s="98" t="s">
        <v>72</v>
      </c>
    </row>
    <row r="3653" spans="1:6" x14ac:dyDescent="0.2">
      <c r="A3653" s="106">
        <v>43466</v>
      </c>
      <c r="B3653" s="100">
        <v>43374</v>
      </c>
      <c r="C3653" s="98" t="s">
        <v>34</v>
      </c>
      <c r="D3653" s="98">
        <v>-34.61</v>
      </c>
      <c r="E3653" s="98">
        <v>388</v>
      </c>
      <c r="F3653" s="98" t="s">
        <v>76</v>
      </c>
    </row>
    <row r="3654" spans="1:6" x14ac:dyDescent="0.2">
      <c r="A3654" s="106">
        <v>43466</v>
      </c>
      <c r="B3654" s="100">
        <v>43374</v>
      </c>
      <c r="C3654" s="98" t="s">
        <v>33</v>
      </c>
      <c r="D3654" s="98">
        <v>-1.56</v>
      </c>
      <c r="E3654" s="98">
        <v>17.5</v>
      </c>
      <c r="F3654" s="98" t="s">
        <v>76</v>
      </c>
    </row>
    <row r="3655" spans="1:6" x14ac:dyDescent="0.2">
      <c r="A3655" s="106">
        <v>43466</v>
      </c>
      <c r="B3655" s="100">
        <v>43344</v>
      </c>
      <c r="C3655" s="98" t="s">
        <v>34</v>
      </c>
      <c r="D3655" s="98">
        <v>-7.41</v>
      </c>
      <c r="E3655" s="98">
        <v>88</v>
      </c>
      <c r="F3655" s="98" t="s">
        <v>76</v>
      </c>
    </row>
    <row r="3656" spans="1:6" x14ac:dyDescent="0.2">
      <c r="A3656" s="106">
        <v>43466</v>
      </c>
      <c r="B3656" s="100">
        <v>43344</v>
      </c>
      <c r="C3656" s="98" t="s">
        <v>33</v>
      </c>
      <c r="D3656" s="98">
        <v>-0.33</v>
      </c>
      <c r="E3656" s="98">
        <v>3.97</v>
      </c>
      <c r="F3656" s="98" t="s">
        <v>76</v>
      </c>
    </row>
    <row r="3657" spans="1:6" x14ac:dyDescent="0.2">
      <c r="A3657" s="106">
        <v>43466</v>
      </c>
      <c r="B3657" s="100">
        <v>43405</v>
      </c>
      <c r="C3657" s="98" t="s">
        <v>34</v>
      </c>
      <c r="D3657" s="98">
        <v>-0.61</v>
      </c>
      <c r="E3657" s="98">
        <v>5</v>
      </c>
      <c r="F3657" s="98" t="s">
        <v>76</v>
      </c>
    </row>
    <row r="3658" spans="1:6" x14ac:dyDescent="0.2">
      <c r="A3658" s="106">
        <v>43466</v>
      </c>
      <c r="B3658" s="100">
        <v>43405</v>
      </c>
      <c r="C3658" s="98" t="s">
        <v>33</v>
      </c>
      <c r="D3658" s="98">
        <v>-0.03</v>
      </c>
      <c r="E3658" s="98">
        <v>0.23</v>
      </c>
      <c r="F3658" s="98" t="s">
        <v>76</v>
      </c>
    </row>
    <row r="3659" spans="1:6" x14ac:dyDescent="0.2">
      <c r="A3659" s="106">
        <v>43466</v>
      </c>
      <c r="B3659" s="100">
        <v>43374</v>
      </c>
      <c r="C3659" s="98" t="s">
        <v>34</v>
      </c>
      <c r="D3659" s="98">
        <v>-0.09</v>
      </c>
      <c r="E3659" s="98">
        <v>1</v>
      </c>
      <c r="F3659" s="98" t="s">
        <v>76</v>
      </c>
    </row>
    <row r="3660" spans="1:6" x14ac:dyDescent="0.2">
      <c r="A3660" s="106">
        <v>43466</v>
      </c>
      <c r="B3660" s="100">
        <v>43374</v>
      </c>
      <c r="C3660" s="98" t="s">
        <v>33</v>
      </c>
      <c r="D3660" s="98">
        <v>0</v>
      </c>
      <c r="E3660" s="98">
        <v>0.05</v>
      </c>
      <c r="F3660" s="98" t="s">
        <v>76</v>
      </c>
    </row>
    <row r="3661" spans="1:6" x14ac:dyDescent="0.2">
      <c r="A3661" s="106">
        <v>43466</v>
      </c>
      <c r="B3661" s="100">
        <v>43435</v>
      </c>
      <c r="C3661" s="98" t="s">
        <v>34</v>
      </c>
      <c r="D3661" s="98">
        <v>-2198.65</v>
      </c>
      <c r="E3661" s="98">
        <v>23903.58</v>
      </c>
      <c r="F3661" s="98" t="s">
        <v>98</v>
      </c>
    </row>
    <row r="3662" spans="1:6" x14ac:dyDescent="0.2">
      <c r="A3662" s="106">
        <v>43466</v>
      </c>
      <c r="B3662" s="100">
        <v>43435</v>
      </c>
      <c r="C3662" s="98" t="s">
        <v>33</v>
      </c>
      <c r="D3662" s="98">
        <v>-76.290000000000006</v>
      </c>
      <c r="E3662" s="98">
        <v>829.45</v>
      </c>
      <c r="F3662" s="98" t="s">
        <v>98</v>
      </c>
    </row>
    <row r="3663" spans="1:6" x14ac:dyDescent="0.2">
      <c r="A3663" s="106">
        <v>43466</v>
      </c>
      <c r="B3663" s="100">
        <v>43221</v>
      </c>
      <c r="C3663" s="98" t="s">
        <v>185</v>
      </c>
      <c r="D3663" s="98">
        <v>1060.8399999999999</v>
      </c>
      <c r="E3663" s="98">
        <v>23903.58</v>
      </c>
      <c r="F3663" s="98" t="s">
        <v>98</v>
      </c>
    </row>
    <row r="3664" spans="1:6" x14ac:dyDescent="0.2">
      <c r="A3664" s="106">
        <v>43466</v>
      </c>
      <c r="B3664" s="100">
        <v>43221</v>
      </c>
      <c r="C3664" s="98" t="s">
        <v>186</v>
      </c>
      <c r="D3664" s="98">
        <v>36.81</v>
      </c>
      <c r="E3664" s="98">
        <v>829.45</v>
      </c>
      <c r="F3664" s="98" t="s">
        <v>98</v>
      </c>
    </row>
    <row r="3665" spans="1:6" x14ac:dyDescent="0.2">
      <c r="A3665" s="106">
        <v>43466</v>
      </c>
      <c r="B3665" s="100">
        <v>43435</v>
      </c>
      <c r="C3665" s="98" t="s">
        <v>34</v>
      </c>
      <c r="D3665" s="98">
        <v>-17682.849999999999</v>
      </c>
      <c r="E3665" s="98">
        <v>192246</v>
      </c>
      <c r="F3665" s="98" t="s">
        <v>76</v>
      </c>
    </row>
    <row r="3666" spans="1:6" x14ac:dyDescent="0.2">
      <c r="A3666" s="106">
        <v>43466</v>
      </c>
      <c r="B3666" s="100">
        <v>43435</v>
      </c>
      <c r="C3666" s="98" t="s">
        <v>33</v>
      </c>
      <c r="D3666" s="98">
        <v>-744.48</v>
      </c>
      <c r="E3666" s="98">
        <v>8093.85</v>
      </c>
      <c r="F3666" s="98" t="s">
        <v>76</v>
      </c>
    </row>
    <row r="3667" spans="1:6" x14ac:dyDescent="0.2">
      <c r="A3667" s="106">
        <v>43466</v>
      </c>
      <c r="B3667" s="100">
        <v>43221</v>
      </c>
      <c r="C3667" s="98" t="s">
        <v>185</v>
      </c>
      <c r="D3667" s="98">
        <v>8536.4</v>
      </c>
      <c r="E3667" s="98">
        <v>192349</v>
      </c>
      <c r="F3667" s="98" t="s">
        <v>76</v>
      </c>
    </row>
    <row r="3668" spans="1:6" x14ac:dyDescent="0.2">
      <c r="A3668" s="106">
        <v>43466</v>
      </c>
      <c r="B3668" s="100">
        <v>43221</v>
      </c>
      <c r="C3668" s="98" t="s">
        <v>186</v>
      </c>
      <c r="D3668" s="98">
        <v>359.44</v>
      </c>
      <c r="E3668" s="98">
        <v>8098.28</v>
      </c>
      <c r="F3668" s="98" t="s">
        <v>76</v>
      </c>
    </row>
    <row r="3669" spans="1:6" x14ac:dyDescent="0.2">
      <c r="A3669" s="106">
        <v>43466</v>
      </c>
      <c r="B3669" s="100">
        <v>43435</v>
      </c>
      <c r="C3669" s="98" t="s">
        <v>34</v>
      </c>
      <c r="D3669" s="98">
        <v>-11343.99</v>
      </c>
      <c r="E3669" s="98">
        <v>123331</v>
      </c>
      <c r="F3669" s="98" t="s">
        <v>77</v>
      </c>
    </row>
    <row r="3670" spans="1:6" x14ac:dyDescent="0.2">
      <c r="A3670" s="106">
        <v>43466</v>
      </c>
      <c r="B3670" s="100">
        <v>43435</v>
      </c>
      <c r="C3670" s="98" t="s">
        <v>33</v>
      </c>
      <c r="D3670" s="98">
        <v>-477.63</v>
      </c>
      <c r="E3670" s="98">
        <v>5192.8</v>
      </c>
      <c r="F3670" s="98" t="s">
        <v>77</v>
      </c>
    </row>
    <row r="3671" spans="1:6" x14ac:dyDescent="0.2">
      <c r="A3671" s="106">
        <v>43466</v>
      </c>
      <c r="B3671" s="100">
        <v>43221</v>
      </c>
      <c r="C3671" s="98" t="s">
        <v>185</v>
      </c>
      <c r="D3671" s="98">
        <v>5474.04</v>
      </c>
      <c r="E3671" s="98">
        <v>123345</v>
      </c>
      <c r="F3671" s="98" t="s">
        <v>77</v>
      </c>
    </row>
    <row r="3672" spans="1:6" x14ac:dyDescent="0.2">
      <c r="A3672" s="106">
        <v>43466</v>
      </c>
      <c r="B3672" s="100">
        <v>43221</v>
      </c>
      <c r="C3672" s="98" t="s">
        <v>186</v>
      </c>
      <c r="D3672" s="98">
        <v>230.52</v>
      </c>
      <c r="E3672" s="98">
        <v>5193.3999999999996</v>
      </c>
      <c r="F3672" s="98" t="s">
        <v>77</v>
      </c>
    </row>
    <row r="3673" spans="1:6" x14ac:dyDescent="0.2">
      <c r="A3673" s="106">
        <v>43466</v>
      </c>
      <c r="B3673" s="100">
        <v>43252</v>
      </c>
      <c r="C3673" s="98" t="s">
        <v>34</v>
      </c>
      <c r="D3673" s="98">
        <v>-39.61</v>
      </c>
      <c r="E3673" s="98">
        <v>297.02999999999997</v>
      </c>
      <c r="F3673" s="98" t="s">
        <v>84</v>
      </c>
    </row>
    <row r="3674" spans="1:6" x14ac:dyDescent="0.2">
      <c r="A3674" s="106">
        <v>43313</v>
      </c>
      <c r="B3674" s="100">
        <v>43282</v>
      </c>
      <c r="C3674" s="98" t="s">
        <v>34</v>
      </c>
      <c r="D3674" s="98">
        <v>-333.11</v>
      </c>
      <c r="E3674" s="98">
        <v>3918</v>
      </c>
      <c r="F3674" s="98" t="s">
        <v>97</v>
      </c>
    </row>
    <row r="3675" spans="1:6" x14ac:dyDescent="0.2">
      <c r="A3675" s="106">
        <v>43313</v>
      </c>
      <c r="B3675" s="100">
        <v>43282</v>
      </c>
      <c r="C3675" s="98" t="s">
        <v>33</v>
      </c>
      <c r="D3675" s="98">
        <v>-15.02</v>
      </c>
      <c r="E3675" s="98">
        <v>176.7</v>
      </c>
      <c r="F3675" s="98" t="s">
        <v>97</v>
      </c>
    </row>
    <row r="3676" spans="1:6" x14ac:dyDescent="0.2">
      <c r="A3676" s="106">
        <v>43313</v>
      </c>
      <c r="B3676" s="100">
        <v>43221</v>
      </c>
      <c r="C3676" s="98" t="s">
        <v>185</v>
      </c>
      <c r="D3676" s="98">
        <v>269.52</v>
      </c>
      <c r="E3676" s="98">
        <v>6073.11</v>
      </c>
      <c r="F3676" s="98" t="s">
        <v>97</v>
      </c>
    </row>
    <row r="3677" spans="1:6" x14ac:dyDescent="0.2">
      <c r="A3677" s="106">
        <v>43313</v>
      </c>
      <c r="B3677" s="100">
        <v>43221</v>
      </c>
      <c r="C3677" s="98" t="s">
        <v>186</v>
      </c>
      <c r="D3677" s="98">
        <v>12.16</v>
      </c>
      <c r="E3677" s="98">
        <v>273.89999999999998</v>
      </c>
      <c r="F3677" s="98" t="s">
        <v>97</v>
      </c>
    </row>
    <row r="3678" spans="1:6" x14ac:dyDescent="0.2">
      <c r="A3678" s="106">
        <v>43313</v>
      </c>
      <c r="B3678" s="100">
        <v>43313</v>
      </c>
      <c r="C3678" s="98" t="s">
        <v>34</v>
      </c>
      <c r="D3678" s="98">
        <v>-707.32</v>
      </c>
      <c r="E3678" s="98">
        <v>9079.7900000000009</v>
      </c>
      <c r="F3678" s="98" t="s">
        <v>97</v>
      </c>
    </row>
    <row r="3679" spans="1:6" x14ac:dyDescent="0.2">
      <c r="A3679" s="106">
        <v>43313</v>
      </c>
      <c r="B3679" s="100">
        <v>43313</v>
      </c>
      <c r="C3679" s="98" t="s">
        <v>33</v>
      </c>
      <c r="D3679" s="98">
        <v>-31.9</v>
      </c>
      <c r="E3679" s="98">
        <v>409.49</v>
      </c>
      <c r="F3679" s="98" t="s">
        <v>97</v>
      </c>
    </row>
    <row r="3680" spans="1:6" x14ac:dyDescent="0.2">
      <c r="A3680" s="106">
        <v>43313</v>
      </c>
      <c r="B3680" s="100">
        <v>43282</v>
      </c>
      <c r="C3680" s="98" t="s">
        <v>34</v>
      </c>
      <c r="D3680" s="98">
        <v>-1403.51</v>
      </c>
      <c r="E3680" s="98">
        <v>16508</v>
      </c>
      <c r="F3680" s="98" t="s">
        <v>97</v>
      </c>
    </row>
    <row r="3681" spans="1:6" x14ac:dyDescent="0.2">
      <c r="A3681" s="106">
        <v>43313</v>
      </c>
      <c r="B3681" s="100">
        <v>43282</v>
      </c>
      <c r="C3681" s="98" t="s">
        <v>33</v>
      </c>
      <c r="D3681" s="98">
        <v>-63.3</v>
      </c>
      <c r="E3681" s="98">
        <v>744.51</v>
      </c>
      <c r="F3681" s="98" t="s">
        <v>97</v>
      </c>
    </row>
    <row r="3682" spans="1:6" x14ac:dyDescent="0.2">
      <c r="A3682" s="106">
        <v>43313</v>
      </c>
      <c r="B3682" s="100">
        <v>43221</v>
      </c>
      <c r="C3682" s="98" t="s">
        <v>185</v>
      </c>
      <c r="D3682" s="98">
        <v>1135.58</v>
      </c>
      <c r="E3682" s="98">
        <v>25587.79</v>
      </c>
      <c r="F3682" s="98" t="s">
        <v>97</v>
      </c>
    </row>
    <row r="3683" spans="1:6" x14ac:dyDescent="0.2">
      <c r="A3683" s="106">
        <v>43313</v>
      </c>
      <c r="B3683" s="100">
        <v>43221</v>
      </c>
      <c r="C3683" s="98" t="s">
        <v>186</v>
      </c>
      <c r="D3683" s="98">
        <v>51.22</v>
      </c>
      <c r="E3683" s="98">
        <v>1154.01</v>
      </c>
      <c r="F3683" s="98" t="s">
        <v>97</v>
      </c>
    </row>
    <row r="3684" spans="1:6" x14ac:dyDescent="0.2">
      <c r="A3684" s="106">
        <v>43313</v>
      </c>
      <c r="B3684" s="100">
        <v>43282</v>
      </c>
      <c r="C3684" s="98" t="s">
        <v>34</v>
      </c>
      <c r="D3684" s="98">
        <v>-22.45</v>
      </c>
      <c r="E3684" s="98">
        <v>264</v>
      </c>
      <c r="F3684" s="98" t="s">
        <v>93</v>
      </c>
    </row>
    <row r="3685" spans="1:6" x14ac:dyDescent="0.2">
      <c r="A3685" s="106">
        <v>43313</v>
      </c>
      <c r="B3685" s="100">
        <v>43282</v>
      </c>
      <c r="C3685" s="98" t="s">
        <v>33</v>
      </c>
      <c r="D3685" s="98">
        <v>-1.01</v>
      </c>
      <c r="E3685" s="98">
        <v>11.91</v>
      </c>
      <c r="F3685" s="98" t="s">
        <v>93</v>
      </c>
    </row>
    <row r="3686" spans="1:6" x14ac:dyDescent="0.2">
      <c r="A3686" s="106">
        <v>43313</v>
      </c>
      <c r="B3686" s="100">
        <v>43221</v>
      </c>
      <c r="C3686" s="98" t="s">
        <v>168</v>
      </c>
      <c r="D3686" s="98">
        <v>0</v>
      </c>
      <c r="E3686" s="98">
        <v>409</v>
      </c>
      <c r="F3686" s="98" t="s">
        <v>93</v>
      </c>
    </row>
    <row r="3687" spans="1:6" x14ac:dyDescent="0.2">
      <c r="A3687" s="106">
        <v>43313</v>
      </c>
      <c r="B3687" s="100">
        <v>43221</v>
      </c>
      <c r="C3687" s="98" t="s">
        <v>185</v>
      </c>
      <c r="D3687" s="98">
        <v>18.149999999999999</v>
      </c>
      <c r="E3687" s="98">
        <v>409</v>
      </c>
      <c r="F3687" s="98" t="s">
        <v>93</v>
      </c>
    </row>
    <row r="3688" spans="1:6" x14ac:dyDescent="0.2">
      <c r="A3688" s="106">
        <v>43313</v>
      </c>
      <c r="B3688" s="100">
        <v>43221</v>
      </c>
      <c r="C3688" s="98" t="s">
        <v>186</v>
      </c>
      <c r="D3688" s="98">
        <v>0.82</v>
      </c>
      <c r="E3688" s="98">
        <v>18.45</v>
      </c>
      <c r="F3688" s="98" t="s">
        <v>93</v>
      </c>
    </row>
    <row r="3689" spans="1:6" x14ac:dyDescent="0.2">
      <c r="A3689" s="106">
        <v>43313</v>
      </c>
      <c r="B3689" s="100">
        <v>43313</v>
      </c>
      <c r="C3689" s="98" t="s">
        <v>36</v>
      </c>
      <c r="D3689" s="98">
        <v>-3.54</v>
      </c>
      <c r="E3689" s="98">
        <v>45.48</v>
      </c>
      <c r="F3689" s="98" t="s">
        <v>101</v>
      </c>
    </row>
    <row r="3690" spans="1:6" x14ac:dyDescent="0.2">
      <c r="A3690" s="106">
        <v>43313</v>
      </c>
      <c r="B3690" s="100">
        <v>43313</v>
      </c>
      <c r="C3690" s="98" t="s">
        <v>35</v>
      </c>
      <c r="D3690" s="98">
        <v>-0.16</v>
      </c>
      <c r="E3690" s="98">
        <v>2.0499999999999998</v>
      </c>
      <c r="F3690" s="98" t="s">
        <v>101</v>
      </c>
    </row>
    <row r="3691" spans="1:6" x14ac:dyDescent="0.2">
      <c r="A3691" s="106">
        <v>43313</v>
      </c>
      <c r="B3691" s="100">
        <v>43282</v>
      </c>
      <c r="C3691" s="98" t="s">
        <v>36</v>
      </c>
      <c r="D3691" s="98">
        <v>-6.89</v>
      </c>
      <c r="E3691" s="98">
        <v>81</v>
      </c>
      <c r="F3691" s="98" t="s">
        <v>101</v>
      </c>
    </row>
    <row r="3692" spans="1:6" x14ac:dyDescent="0.2">
      <c r="A3692" s="106">
        <v>43313</v>
      </c>
      <c r="B3692" s="100">
        <v>43282</v>
      </c>
      <c r="C3692" s="98" t="s">
        <v>35</v>
      </c>
      <c r="D3692" s="98">
        <v>-0.31</v>
      </c>
      <c r="E3692" s="98">
        <v>3.65</v>
      </c>
      <c r="F3692" s="98" t="s">
        <v>101</v>
      </c>
    </row>
    <row r="3693" spans="1:6" x14ac:dyDescent="0.2">
      <c r="A3693" s="106">
        <v>43313</v>
      </c>
      <c r="B3693" s="100">
        <v>43313</v>
      </c>
      <c r="C3693" s="98" t="s">
        <v>34</v>
      </c>
      <c r="D3693" s="98">
        <v>-92.55</v>
      </c>
      <c r="E3693" s="98">
        <v>1188</v>
      </c>
      <c r="F3693" s="98" t="s">
        <v>91</v>
      </c>
    </row>
    <row r="3694" spans="1:6" x14ac:dyDescent="0.2">
      <c r="A3694" s="106">
        <v>43313</v>
      </c>
      <c r="B3694" s="100">
        <v>43313</v>
      </c>
      <c r="C3694" s="98" t="s">
        <v>33</v>
      </c>
      <c r="D3694" s="98">
        <v>-4.17</v>
      </c>
      <c r="E3694" s="98">
        <v>53.58</v>
      </c>
      <c r="F3694" s="98" t="s">
        <v>91</v>
      </c>
    </row>
    <row r="3695" spans="1:6" x14ac:dyDescent="0.2">
      <c r="A3695" s="106">
        <v>43313</v>
      </c>
      <c r="B3695" s="100">
        <v>43282</v>
      </c>
      <c r="C3695" s="98" t="s">
        <v>34</v>
      </c>
      <c r="D3695" s="98">
        <v>-183.73</v>
      </c>
      <c r="E3695" s="98">
        <v>2161</v>
      </c>
      <c r="F3695" s="98" t="s">
        <v>91</v>
      </c>
    </row>
    <row r="3696" spans="1:6" x14ac:dyDescent="0.2">
      <c r="A3696" s="106">
        <v>43313</v>
      </c>
      <c r="B3696" s="100">
        <v>43282</v>
      </c>
      <c r="C3696" s="98" t="s">
        <v>33</v>
      </c>
      <c r="D3696" s="98">
        <v>-8.2899999999999991</v>
      </c>
      <c r="E3696" s="98">
        <v>97.46</v>
      </c>
      <c r="F3696" s="98" t="s">
        <v>91</v>
      </c>
    </row>
    <row r="3697" spans="1:6" x14ac:dyDescent="0.2">
      <c r="A3697" s="106">
        <v>43313</v>
      </c>
      <c r="B3697" s="100">
        <v>43282</v>
      </c>
      <c r="C3697" s="98" t="s">
        <v>34</v>
      </c>
      <c r="D3697" s="98">
        <v>-13046.1</v>
      </c>
      <c r="E3697" s="98">
        <v>153447.66</v>
      </c>
      <c r="F3697" s="98" t="s">
        <v>77</v>
      </c>
    </row>
    <row r="3698" spans="1:6" x14ac:dyDescent="0.2">
      <c r="A3698" s="106">
        <v>43313</v>
      </c>
      <c r="B3698" s="100">
        <v>43282</v>
      </c>
      <c r="C3698" s="98" t="s">
        <v>33</v>
      </c>
      <c r="D3698" s="98">
        <v>-588.39</v>
      </c>
      <c r="E3698" s="98">
        <v>6920.46</v>
      </c>
      <c r="F3698" s="98" t="s">
        <v>77</v>
      </c>
    </row>
    <row r="3699" spans="1:6" x14ac:dyDescent="0.2">
      <c r="A3699" s="106">
        <v>43313</v>
      </c>
      <c r="B3699" s="100">
        <v>43252</v>
      </c>
      <c r="C3699" s="98" t="s">
        <v>34</v>
      </c>
      <c r="D3699" s="98">
        <v>-2274.4499999999998</v>
      </c>
      <c r="E3699" s="98">
        <v>17055</v>
      </c>
      <c r="F3699" s="98" t="s">
        <v>77</v>
      </c>
    </row>
    <row r="3700" spans="1:6" x14ac:dyDescent="0.2">
      <c r="A3700" s="106">
        <v>43313</v>
      </c>
      <c r="B3700" s="100">
        <v>43252</v>
      </c>
      <c r="C3700" s="98" t="s">
        <v>33</v>
      </c>
      <c r="D3700" s="98">
        <v>-102.53</v>
      </c>
      <c r="E3700" s="98">
        <v>769.15</v>
      </c>
      <c r="F3700" s="98" t="s">
        <v>77</v>
      </c>
    </row>
    <row r="3701" spans="1:6" x14ac:dyDescent="0.2">
      <c r="A3701" s="106">
        <v>43313</v>
      </c>
      <c r="B3701" s="100">
        <v>43221</v>
      </c>
      <c r="C3701" s="98" t="s">
        <v>185</v>
      </c>
      <c r="D3701" s="98">
        <v>7566.91</v>
      </c>
      <c r="E3701" s="98">
        <v>170502.66</v>
      </c>
      <c r="F3701" s="98" t="s">
        <v>77</v>
      </c>
    </row>
    <row r="3702" spans="1:6" x14ac:dyDescent="0.2">
      <c r="A3702" s="106">
        <v>43313</v>
      </c>
      <c r="B3702" s="100">
        <v>43221</v>
      </c>
      <c r="C3702" s="98" t="s">
        <v>186</v>
      </c>
      <c r="D3702" s="98">
        <v>341.28</v>
      </c>
      <c r="E3702" s="98">
        <v>7689.63</v>
      </c>
      <c r="F3702" s="98" t="s">
        <v>77</v>
      </c>
    </row>
    <row r="3703" spans="1:6" x14ac:dyDescent="0.2">
      <c r="A3703" s="106">
        <v>43313</v>
      </c>
      <c r="B3703" s="100">
        <v>43221</v>
      </c>
      <c r="C3703" s="98" t="s">
        <v>168</v>
      </c>
      <c r="D3703" s="98">
        <v>0</v>
      </c>
      <c r="E3703" s="98">
        <v>170502.66</v>
      </c>
      <c r="F3703" s="98" t="s">
        <v>77</v>
      </c>
    </row>
    <row r="3704" spans="1:6" x14ac:dyDescent="0.2">
      <c r="A3704" s="106">
        <v>43282</v>
      </c>
      <c r="B3704" s="100">
        <v>43221</v>
      </c>
      <c r="C3704" s="98" t="s">
        <v>185</v>
      </c>
      <c r="D3704" s="98">
        <v>28.05</v>
      </c>
      <c r="E3704" s="98">
        <v>632</v>
      </c>
      <c r="F3704" s="98" t="s">
        <v>92</v>
      </c>
    </row>
    <row r="3705" spans="1:6" x14ac:dyDescent="0.2">
      <c r="A3705" s="106">
        <v>43282</v>
      </c>
      <c r="B3705" s="100">
        <v>43221</v>
      </c>
      <c r="C3705" s="98" t="s">
        <v>186</v>
      </c>
      <c r="D3705" s="98">
        <v>1.26</v>
      </c>
      <c r="E3705" s="98">
        <v>28.5</v>
      </c>
      <c r="F3705" s="98" t="s">
        <v>92</v>
      </c>
    </row>
    <row r="3706" spans="1:6" x14ac:dyDescent="0.2">
      <c r="A3706" s="106">
        <v>43466</v>
      </c>
      <c r="B3706" s="100">
        <v>43405</v>
      </c>
      <c r="C3706" s="98" t="s">
        <v>34</v>
      </c>
      <c r="D3706" s="98">
        <v>-1.59</v>
      </c>
      <c r="E3706" s="98">
        <v>13</v>
      </c>
      <c r="F3706" s="98" t="s">
        <v>77</v>
      </c>
    </row>
    <row r="3707" spans="1:6" x14ac:dyDescent="0.2">
      <c r="A3707" s="106">
        <v>43466</v>
      </c>
      <c r="B3707" s="100">
        <v>43405</v>
      </c>
      <c r="C3707" s="98" t="s">
        <v>33</v>
      </c>
      <c r="D3707" s="98">
        <v>-7.0000000000000007E-2</v>
      </c>
      <c r="E3707" s="98">
        <v>0.55000000000000004</v>
      </c>
      <c r="F3707" s="98" t="s">
        <v>77</v>
      </c>
    </row>
    <row r="3708" spans="1:6" x14ac:dyDescent="0.2">
      <c r="A3708" s="106">
        <v>43586</v>
      </c>
      <c r="B3708" s="100">
        <v>43405</v>
      </c>
      <c r="C3708" s="98" t="s">
        <v>34</v>
      </c>
      <c r="D3708" s="98">
        <v>-358.85</v>
      </c>
      <c r="E3708" s="98">
        <v>2933</v>
      </c>
      <c r="F3708" s="98" t="s">
        <v>77</v>
      </c>
    </row>
    <row r="3709" spans="1:6" x14ac:dyDescent="0.2">
      <c r="A3709" s="106">
        <v>43586</v>
      </c>
      <c r="B3709" s="100">
        <v>43405</v>
      </c>
      <c r="C3709" s="98" t="s">
        <v>33</v>
      </c>
      <c r="D3709" s="98">
        <v>-13.75</v>
      </c>
      <c r="E3709" s="98">
        <v>112.36</v>
      </c>
      <c r="F3709" s="98" t="s">
        <v>77</v>
      </c>
    </row>
    <row r="3710" spans="1:6" x14ac:dyDescent="0.2">
      <c r="A3710" s="106">
        <v>43586</v>
      </c>
      <c r="B3710" s="100">
        <v>43374</v>
      </c>
      <c r="C3710" s="98" t="s">
        <v>34</v>
      </c>
      <c r="D3710" s="98">
        <v>-120.7</v>
      </c>
      <c r="E3710" s="98">
        <v>1353</v>
      </c>
      <c r="F3710" s="98" t="s">
        <v>77</v>
      </c>
    </row>
    <row r="3711" spans="1:6" x14ac:dyDescent="0.2">
      <c r="A3711" s="106">
        <v>43586</v>
      </c>
      <c r="B3711" s="100">
        <v>43374</v>
      </c>
      <c r="C3711" s="98" t="s">
        <v>33</v>
      </c>
      <c r="D3711" s="98">
        <v>-5.44</v>
      </c>
      <c r="E3711" s="98">
        <v>61.02</v>
      </c>
      <c r="F3711" s="98" t="s">
        <v>77</v>
      </c>
    </row>
    <row r="3712" spans="1:6" x14ac:dyDescent="0.2">
      <c r="A3712" s="106">
        <v>43497</v>
      </c>
      <c r="B3712" s="100">
        <v>43435</v>
      </c>
      <c r="C3712" s="98" t="s">
        <v>34</v>
      </c>
      <c r="D3712" s="98">
        <v>-5.79</v>
      </c>
      <c r="E3712" s="98">
        <v>63</v>
      </c>
      <c r="F3712" s="98" t="s">
        <v>76</v>
      </c>
    </row>
    <row r="3713" spans="1:6" x14ac:dyDescent="0.2">
      <c r="A3713" s="106">
        <v>43497</v>
      </c>
      <c r="B3713" s="100">
        <v>43435</v>
      </c>
      <c r="C3713" s="98" t="s">
        <v>33</v>
      </c>
      <c r="D3713" s="98">
        <v>-0.23</v>
      </c>
      <c r="E3713" s="98">
        <v>2.5099999999999998</v>
      </c>
      <c r="F3713" s="98" t="s">
        <v>76</v>
      </c>
    </row>
    <row r="3714" spans="1:6" x14ac:dyDescent="0.2">
      <c r="A3714" s="106">
        <v>43497</v>
      </c>
      <c r="B3714" s="100">
        <v>43405</v>
      </c>
      <c r="C3714" s="98" t="s">
        <v>34</v>
      </c>
      <c r="D3714" s="98">
        <v>-5.75</v>
      </c>
      <c r="E3714" s="98">
        <v>47</v>
      </c>
      <c r="F3714" s="98" t="s">
        <v>76</v>
      </c>
    </row>
    <row r="3715" spans="1:6" x14ac:dyDescent="0.2">
      <c r="A3715" s="106">
        <v>43497</v>
      </c>
      <c r="B3715" s="100">
        <v>43405</v>
      </c>
      <c r="C3715" s="98" t="s">
        <v>33</v>
      </c>
      <c r="D3715" s="98">
        <v>-0.23</v>
      </c>
      <c r="E3715" s="98">
        <v>1.88</v>
      </c>
      <c r="F3715" s="98" t="s">
        <v>76</v>
      </c>
    </row>
    <row r="3716" spans="1:6" x14ac:dyDescent="0.2">
      <c r="A3716" s="106">
        <v>43497</v>
      </c>
      <c r="B3716" s="100">
        <v>43221</v>
      </c>
      <c r="C3716" s="98" t="s">
        <v>185</v>
      </c>
      <c r="D3716" s="98">
        <v>4.88</v>
      </c>
      <c r="E3716" s="98">
        <v>110</v>
      </c>
      <c r="F3716" s="98" t="s">
        <v>76</v>
      </c>
    </row>
    <row r="3717" spans="1:6" x14ac:dyDescent="0.2">
      <c r="A3717" s="106">
        <v>43497</v>
      </c>
      <c r="B3717" s="100">
        <v>43221</v>
      </c>
      <c r="C3717" s="98" t="s">
        <v>186</v>
      </c>
      <c r="D3717" s="98">
        <v>0.19</v>
      </c>
      <c r="E3717" s="98">
        <v>4.3899999999999997</v>
      </c>
      <c r="F3717" s="98" t="s">
        <v>76</v>
      </c>
    </row>
    <row r="3718" spans="1:6" x14ac:dyDescent="0.2">
      <c r="A3718" s="106">
        <v>43435</v>
      </c>
      <c r="B3718" s="100">
        <v>43405</v>
      </c>
      <c r="C3718" s="98" t="s">
        <v>36</v>
      </c>
      <c r="D3718" s="98">
        <v>-4.72</v>
      </c>
      <c r="E3718" s="98">
        <v>38.64</v>
      </c>
      <c r="F3718" s="98" t="s">
        <v>101</v>
      </c>
    </row>
    <row r="3719" spans="1:6" x14ac:dyDescent="0.2">
      <c r="A3719" s="106">
        <v>43435</v>
      </c>
      <c r="B3719" s="100">
        <v>43405</v>
      </c>
      <c r="C3719" s="98" t="s">
        <v>35</v>
      </c>
      <c r="D3719" s="98">
        <v>-0.22</v>
      </c>
      <c r="E3719" s="98">
        <v>1.74</v>
      </c>
      <c r="F3719" s="98" t="s">
        <v>101</v>
      </c>
    </row>
    <row r="3720" spans="1:6" x14ac:dyDescent="0.2">
      <c r="A3720" s="106">
        <v>43435</v>
      </c>
      <c r="B3720" s="100">
        <v>43374</v>
      </c>
      <c r="C3720" s="98" t="s">
        <v>36</v>
      </c>
      <c r="D3720" s="98">
        <v>-0.54</v>
      </c>
      <c r="E3720" s="98">
        <v>6</v>
      </c>
      <c r="F3720" s="98" t="s">
        <v>101</v>
      </c>
    </row>
    <row r="3721" spans="1:6" x14ac:dyDescent="0.2">
      <c r="A3721" s="106">
        <v>43435</v>
      </c>
      <c r="B3721" s="100">
        <v>43374</v>
      </c>
      <c r="C3721" s="98" t="s">
        <v>35</v>
      </c>
      <c r="D3721" s="98">
        <v>-0.02</v>
      </c>
      <c r="E3721" s="98">
        <v>0.28000000000000003</v>
      </c>
      <c r="F3721" s="98" t="s">
        <v>101</v>
      </c>
    </row>
    <row r="3722" spans="1:6" x14ac:dyDescent="0.2">
      <c r="A3722" s="106">
        <v>43435</v>
      </c>
      <c r="B3722" s="100">
        <v>43405</v>
      </c>
      <c r="C3722" s="98" t="s">
        <v>223</v>
      </c>
      <c r="D3722" s="98">
        <v>11.62</v>
      </c>
      <c r="E3722" s="98">
        <v>-95</v>
      </c>
      <c r="F3722" s="98" t="s">
        <v>167</v>
      </c>
    </row>
    <row r="3723" spans="1:6" x14ac:dyDescent="0.2">
      <c r="A3723" s="106">
        <v>43435</v>
      </c>
      <c r="B3723" s="100">
        <v>43374</v>
      </c>
      <c r="C3723" s="98" t="s">
        <v>223</v>
      </c>
      <c r="D3723" s="98">
        <v>1.25</v>
      </c>
      <c r="E3723" s="98">
        <v>-14</v>
      </c>
      <c r="F3723" s="98" t="s">
        <v>167</v>
      </c>
    </row>
    <row r="3724" spans="1:6" x14ac:dyDescent="0.2">
      <c r="A3724" s="106">
        <v>43435</v>
      </c>
      <c r="B3724" s="100">
        <v>43221</v>
      </c>
      <c r="C3724" s="98" t="s">
        <v>187</v>
      </c>
      <c r="D3724" s="98">
        <v>-4.84</v>
      </c>
      <c r="E3724" s="98">
        <v>-109</v>
      </c>
      <c r="F3724" s="98" t="s">
        <v>167</v>
      </c>
    </row>
    <row r="3725" spans="1:6" x14ac:dyDescent="0.2">
      <c r="A3725" s="106">
        <v>43435</v>
      </c>
      <c r="B3725" s="100">
        <v>43221</v>
      </c>
      <c r="C3725" s="98" t="s">
        <v>188</v>
      </c>
      <c r="D3725" s="98">
        <v>0</v>
      </c>
      <c r="E3725" s="98">
        <v>-109</v>
      </c>
      <c r="F3725" s="98" t="s">
        <v>167</v>
      </c>
    </row>
    <row r="3726" spans="1:6" x14ac:dyDescent="0.2">
      <c r="A3726" s="106">
        <v>43435</v>
      </c>
      <c r="B3726" s="100">
        <v>43405</v>
      </c>
      <c r="C3726" s="98" t="s">
        <v>34</v>
      </c>
      <c r="D3726" s="98">
        <v>-48.7</v>
      </c>
      <c r="E3726" s="98">
        <v>398</v>
      </c>
      <c r="F3726" s="98" t="s">
        <v>92</v>
      </c>
    </row>
    <row r="3727" spans="1:6" x14ac:dyDescent="0.2">
      <c r="A3727" s="106">
        <v>43435</v>
      </c>
      <c r="B3727" s="100">
        <v>43405</v>
      </c>
      <c r="C3727" s="98" t="s">
        <v>33</v>
      </c>
      <c r="D3727" s="98">
        <v>-2.2000000000000002</v>
      </c>
      <c r="E3727" s="98">
        <v>17.95</v>
      </c>
      <c r="F3727" s="98" t="s">
        <v>92</v>
      </c>
    </row>
    <row r="3728" spans="1:6" x14ac:dyDescent="0.2">
      <c r="A3728" s="106">
        <v>43435</v>
      </c>
      <c r="B3728" s="100">
        <v>43374</v>
      </c>
      <c r="C3728" s="98" t="s">
        <v>34</v>
      </c>
      <c r="D3728" s="98">
        <v>-5.26</v>
      </c>
      <c r="E3728" s="98">
        <v>59</v>
      </c>
      <c r="F3728" s="98" t="s">
        <v>92</v>
      </c>
    </row>
    <row r="3729" spans="1:6" x14ac:dyDescent="0.2">
      <c r="A3729" s="106">
        <v>43435</v>
      </c>
      <c r="B3729" s="100">
        <v>43374</v>
      </c>
      <c r="C3729" s="98" t="s">
        <v>33</v>
      </c>
      <c r="D3729" s="98">
        <v>-0.24</v>
      </c>
      <c r="E3729" s="98">
        <v>2.66</v>
      </c>
      <c r="F3729" s="98" t="s">
        <v>92</v>
      </c>
    </row>
    <row r="3730" spans="1:6" x14ac:dyDescent="0.2">
      <c r="A3730" s="106">
        <v>43435</v>
      </c>
      <c r="B3730" s="100">
        <v>43221</v>
      </c>
      <c r="C3730" s="98" t="s">
        <v>168</v>
      </c>
      <c r="D3730" s="98">
        <v>0</v>
      </c>
      <c r="E3730" s="98">
        <v>457</v>
      </c>
      <c r="F3730" s="98" t="s">
        <v>92</v>
      </c>
    </row>
    <row r="3731" spans="1:6" x14ac:dyDescent="0.2">
      <c r="A3731" s="106">
        <v>43435</v>
      </c>
      <c r="B3731" s="100">
        <v>43221</v>
      </c>
      <c r="C3731" s="98" t="s">
        <v>185</v>
      </c>
      <c r="D3731" s="98">
        <v>20.28</v>
      </c>
      <c r="E3731" s="98">
        <v>457</v>
      </c>
      <c r="F3731" s="98" t="s">
        <v>92</v>
      </c>
    </row>
    <row r="3732" spans="1:6" x14ac:dyDescent="0.2">
      <c r="A3732" s="106">
        <v>43435</v>
      </c>
      <c r="B3732" s="100">
        <v>43221</v>
      </c>
      <c r="C3732" s="98" t="s">
        <v>186</v>
      </c>
      <c r="D3732" s="98">
        <v>0.91</v>
      </c>
      <c r="E3732" s="98">
        <v>20.61</v>
      </c>
      <c r="F3732" s="98" t="s">
        <v>92</v>
      </c>
    </row>
    <row r="3733" spans="1:6" x14ac:dyDescent="0.2">
      <c r="A3733" s="106">
        <v>43435</v>
      </c>
      <c r="B3733" s="100">
        <v>43405</v>
      </c>
      <c r="C3733" s="98" t="s">
        <v>34</v>
      </c>
      <c r="D3733" s="98">
        <v>-547.88</v>
      </c>
      <c r="E3733" s="98">
        <v>4478</v>
      </c>
      <c r="F3733" s="98" t="s">
        <v>93</v>
      </c>
    </row>
    <row r="3734" spans="1:6" x14ac:dyDescent="0.2">
      <c r="A3734" s="106">
        <v>43435</v>
      </c>
      <c r="B3734" s="100">
        <v>43405</v>
      </c>
      <c r="C3734" s="98" t="s">
        <v>33</v>
      </c>
      <c r="D3734" s="98">
        <v>-24.71</v>
      </c>
      <c r="E3734" s="98">
        <v>201.96</v>
      </c>
      <c r="F3734" s="98" t="s">
        <v>93</v>
      </c>
    </row>
    <row r="3735" spans="1:6" x14ac:dyDescent="0.2">
      <c r="A3735" s="106">
        <v>43435</v>
      </c>
      <c r="B3735" s="100">
        <v>43374</v>
      </c>
      <c r="C3735" s="98" t="s">
        <v>34</v>
      </c>
      <c r="D3735" s="98">
        <v>-59.24</v>
      </c>
      <c r="E3735" s="98">
        <v>664</v>
      </c>
      <c r="F3735" s="98" t="s">
        <v>93</v>
      </c>
    </row>
    <row r="3736" spans="1:6" x14ac:dyDescent="0.2">
      <c r="A3736" s="106">
        <v>43435</v>
      </c>
      <c r="B3736" s="100">
        <v>43374</v>
      </c>
      <c r="C3736" s="98" t="s">
        <v>33</v>
      </c>
      <c r="D3736" s="98">
        <v>-2.67</v>
      </c>
      <c r="E3736" s="98">
        <v>29.94</v>
      </c>
      <c r="F3736" s="98" t="s">
        <v>93</v>
      </c>
    </row>
    <row r="3737" spans="1:6" x14ac:dyDescent="0.2">
      <c r="A3737" s="106">
        <v>43435</v>
      </c>
      <c r="B3737" s="100">
        <v>43221</v>
      </c>
      <c r="C3737" s="98" t="s">
        <v>168</v>
      </c>
      <c r="D3737" s="98">
        <v>0</v>
      </c>
      <c r="E3737" s="98">
        <v>5142</v>
      </c>
      <c r="F3737" s="98" t="s">
        <v>93</v>
      </c>
    </row>
    <row r="3738" spans="1:6" x14ac:dyDescent="0.2">
      <c r="A3738" s="106">
        <v>43435</v>
      </c>
      <c r="B3738" s="100">
        <v>43221</v>
      </c>
      <c r="C3738" s="98" t="s">
        <v>185</v>
      </c>
      <c r="D3738" s="98">
        <v>228.2</v>
      </c>
      <c r="E3738" s="98">
        <v>5142</v>
      </c>
      <c r="F3738" s="98" t="s">
        <v>93</v>
      </c>
    </row>
    <row r="3739" spans="1:6" x14ac:dyDescent="0.2">
      <c r="A3739" s="106">
        <v>43435</v>
      </c>
      <c r="B3739" s="100">
        <v>43221</v>
      </c>
      <c r="C3739" s="98" t="s">
        <v>186</v>
      </c>
      <c r="D3739" s="98">
        <v>10.29</v>
      </c>
      <c r="E3739" s="98">
        <v>231.92</v>
      </c>
      <c r="F3739" s="98" t="s">
        <v>93</v>
      </c>
    </row>
    <row r="3740" spans="1:6" x14ac:dyDescent="0.2">
      <c r="A3740" s="106">
        <v>43435</v>
      </c>
      <c r="B3740" s="100">
        <v>43405</v>
      </c>
      <c r="C3740" s="98" t="s">
        <v>34</v>
      </c>
      <c r="D3740" s="98">
        <v>-9449.94</v>
      </c>
      <c r="E3740" s="98">
        <v>77237</v>
      </c>
      <c r="F3740" s="98" t="s">
        <v>95</v>
      </c>
    </row>
    <row r="3741" spans="1:6" x14ac:dyDescent="0.2">
      <c r="A3741" s="106">
        <v>43435</v>
      </c>
      <c r="B3741" s="100">
        <v>43405</v>
      </c>
      <c r="C3741" s="98" t="s">
        <v>33</v>
      </c>
      <c r="D3741" s="98">
        <v>-426.2</v>
      </c>
      <c r="E3741" s="98">
        <v>3483.39</v>
      </c>
      <c r="F3741" s="98" t="s">
        <v>95</v>
      </c>
    </row>
    <row r="3742" spans="1:6" x14ac:dyDescent="0.2">
      <c r="A3742" s="106">
        <v>43435</v>
      </c>
      <c r="B3742" s="100">
        <v>43374</v>
      </c>
      <c r="C3742" s="98" t="s">
        <v>34</v>
      </c>
      <c r="D3742" s="98">
        <v>-1020.83</v>
      </c>
      <c r="E3742" s="98">
        <v>11443</v>
      </c>
      <c r="F3742" s="98" t="s">
        <v>95</v>
      </c>
    </row>
    <row r="3743" spans="1:6" x14ac:dyDescent="0.2">
      <c r="A3743" s="106">
        <v>43435</v>
      </c>
      <c r="B3743" s="100">
        <v>43374</v>
      </c>
      <c r="C3743" s="98" t="s">
        <v>33</v>
      </c>
      <c r="D3743" s="98">
        <v>-46.04</v>
      </c>
      <c r="E3743" s="98">
        <v>516.07000000000005</v>
      </c>
      <c r="F3743" s="98" t="s">
        <v>95</v>
      </c>
    </row>
    <row r="3744" spans="1:6" x14ac:dyDescent="0.2">
      <c r="A3744" s="106">
        <v>43435</v>
      </c>
      <c r="B3744" s="100">
        <v>43221</v>
      </c>
      <c r="C3744" s="98" t="s">
        <v>185</v>
      </c>
      <c r="D3744" s="98">
        <v>3935.62</v>
      </c>
      <c r="E3744" s="98">
        <v>88680</v>
      </c>
      <c r="F3744" s="98" t="s">
        <v>95</v>
      </c>
    </row>
    <row r="3745" spans="1:6" x14ac:dyDescent="0.2">
      <c r="A3745" s="106">
        <v>43435</v>
      </c>
      <c r="B3745" s="100">
        <v>43221</v>
      </c>
      <c r="C3745" s="98" t="s">
        <v>186</v>
      </c>
      <c r="D3745" s="98">
        <v>177.5</v>
      </c>
      <c r="E3745" s="98">
        <v>3999.47</v>
      </c>
      <c r="F3745" s="98" t="s">
        <v>95</v>
      </c>
    </row>
    <row r="3746" spans="1:6" x14ac:dyDescent="0.2">
      <c r="A3746" s="106">
        <v>43435</v>
      </c>
      <c r="B3746" s="100">
        <v>43405</v>
      </c>
      <c r="C3746" s="98" t="s">
        <v>36</v>
      </c>
      <c r="D3746" s="98">
        <v>-22.42</v>
      </c>
      <c r="E3746" s="98">
        <v>183.18</v>
      </c>
      <c r="F3746" s="98" t="s">
        <v>101</v>
      </c>
    </row>
    <row r="3747" spans="1:6" x14ac:dyDescent="0.2">
      <c r="A3747" s="106">
        <v>43435</v>
      </c>
      <c r="B3747" s="100">
        <v>43405</v>
      </c>
      <c r="C3747" s="98" t="s">
        <v>35</v>
      </c>
      <c r="D3747" s="98">
        <v>-1.01</v>
      </c>
      <c r="E3747" s="98">
        <v>8.26</v>
      </c>
      <c r="F3747" s="98" t="s">
        <v>101</v>
      </c>
    </row>
    <row r="3748" spans="1:6" x14ac:dyDescent="0.2">
      <c r="A3748" s="106">
        <v>43435</v>
      </c>
      <c r="B3748" s="100">
        <v>43374</v>
      </c>
      <c r="C3748" s="98" t="s">
        <v>36</v>
      </c>
      <c r="D3748" s="98">
        <v>-2.41</v>
      </c>
      <c r="E3748" s="98">
        <v>27</v>
      </c>
      <c r="F3748" s="98" t="s">
        <v>101</v>
      </c>
    </row>
    <row r="3749" spans="1:6" x14ac:dyDescent="0.2">
      <c r="A3749" s="106">
        <v>43435</v>
      </c>
      <c r="B3749" s="100">
        <v>43374</v>
      </c>
      <c r="C3749" s="98" t="s">
        <v>35</v>
      </c>
      <c r="D3749" s="98">
        <v>-0.11</v>
      </c>
      <c r="E3749" s="98">
        <v>1.22</v>
      </c>
      <c r="F3749" s="98" t="s">
        <v>101</v>
      </c>
    </row>
    <row r="3750" spans="1:6" x14ac:dyDescent="0.2">
      <c r="A3750" s="106">
        <v>43435</v>
      </c>
      <c r="B3750" s="100">
        <v>43405</v>
      </c>
      <c r="C3750" s="98" t="s">
        <v>34</v>
      </c>
      <c r="D3750" s="98">
        <v>-1099.68</v>
      </c>
      <c r="E3750" s="98">
        <v>8988</v>
      </c>
      <c r="F3750" s="98" t="s">
        <v>94</v>
      </c>
    </row>
    <row r="3751" spans="1:6" x14ac:dyDescent="0.2">
      <c r="A3751" s="106">
        <v>43435</v>
      </c>
      <c r="B3751" s="100">
        <v>43405</v>
      </c>
      <c r="C3751" s="98" t="s">
        <v>33</v>
      </c>
      <c r="D3751" s="98">
        <v>-49.6</v>
      </c>
      <c r="E3751" s="98">
        <v>405.36</v>
      </c>
      <c r="F3751" s="98" t="s">
        <v>94</v>
      </c>
    </row>
    <row r="3752" spans="1:6" x14ac:dyDescent="0.2">
      <c r="A3752" s="106">
        <v>43435</v>
      </c>
      <c r="B3752" s="100">
        <v>43374</v>
      </c>
      <c r="C3752" s="98" t="s">
        <v>34</v>
      </c>
      <c r="D3752" s="98">
        <v>-118.83</v>
      </c>
      <c r="E3752" s="98">
        <v>1332</v>
      </c>
      <c r="F3752" s="98" t="s">
        <v>94</v>
      </c>
    </row>
    <row r="3753" spans="1:6" x14ac:dyDescent="0.2">
      <c r="A3753" s="106">
        <v>43435</v>
      </c>
      <c r="B3753" s="100">
        <v>43374</v>
      </c>
      <c r="C3753" s="98" t="s">
        <v>33</v>
      </c>
      <c r="D3753" s="98">
        <v>-5.36</v>
      </c>
      <c r="E3753" s="98">
        <v>60.07</v>
      </c>
      <c r="F3753" s="98" t="s">
        <v>94</v>
      </c>
    </row>
    <row r="3754" spans="1:6" x14ac:dyDescent="0.2">
      <c r="A3754" s="106">
        <v>43435</v>
      </c>
      <c r="B3754" s="100">
        <v>43221</v>
      </c>
      <c r="C3754" s="98" t="s">
        <v>185</v>
      </c>
      <c r="D3754" s="98">
        <v>458</v>
      </c>
      <c r="E3754" s="98">
        <v>10320</v>
      </c>
      <c r="F3754" s="98" t="s">
        <v>94</v>
      </c>
    </row>
    <row r="3755" spans="1:6" x14ac:dyDescent="0.2">
      <c r="A3755" s="106">
        <v>43435</v>
      </c>
      <c r="B3755" s="100">
        <v>43221</v>
      </c>
      <c r="C3755" s="98" t="s">
        <v>186</v>
      </c>
      <c r="D3755" s="98">
        <v>20.66</v>
      </c>
      <c r="E3755" s="98">
        <v>465.43</v>
      </c>
      <c r="F3755" s="98" t="s">
        <v>94</v>
      </c>
    </row>
    <row r="3756" spans="1:6" x14ac:dyDescent="0.2">
      <c r="A3756" s="106">
        <v>43435</v>
      </c>
      <c r="B3756" s="100">
        <v>43405</v>
      </c>
      <c r="C3756" s="98" t="s">
        <v>34</v>
      </c>
      <c r="D3756" s="98">
        <v>-2523.4699999999998</v>
      </c>
      <c r="E3756" s="98">
        <v>20625</v>
      </c>
      <c r="F3756" s="98" t="s">
        <v>96</v>
      </c>
    </row>
    <row r="3757" spans="1:6" x14ac:dyDescent="0.2">
      <c r="A3757" s="106">
        <v>43435</v>
      </c>
      <c r="B3757" s="100">
        <v>43405</v>
      </c>
      <c r="C3757" s="98" t="s">
        <v>33</v>
      </c>
      <c r="D3757" s="98">
        <v>-113.81</v>
      </c>
      <c r="E3757" s="98">
        <v>930.19</v>
      </c>
      <c r="F3757" s="98" t="s">
        <v>96</v>
      </c>
    </row>
    <row r="3758" spans="1:6" x14ac:dyDescent="0.2">
      <c r="A3758" s="106">
        <v>43435</v>
      </c>
      <c r="B3758" s="100">
        <v>43374</v>
      </c>
      <c r="C3758" s="98" t="s">
        <v>34</v>
      </c>
      <c r="D3758" s="98">
        <v>-272.54000000000002</v>
      </c>
      <c r="E3758" s="98">
        <v>3055</v>
      </c>
      <c r="F3758" s="98" t="s">
        <v>96</v>
      </c>
    </row>
    <row r="3759" spans="1:6" x14ac:dyDescent="0.2">
      <c r="A3759" s="106">
        <v>43435</v>
      </c>
      <c r="B3759" s="100">
        <v>43374</v>
      </c>
      <c r="C3759" s="98" t="s">
        <v>33</v>
      </c>
      <c r="D3759" s="98">
        <v>-12.29</v>
      </c>
      <c r="E3759" s="98">
        <v>137.78</v>
      </c>
      <c r="F3759" s="98" t="s">
        <v>96</v>
      </c>
    </row>
    <row r="3760" spans="1:6" x14ac:dyDescent="0.2">
      <c r="A3760" s="106">
        <v>43435</v>
      </c>
      <c r="B3760" s="100">
        <v>43405</v>
      </c>
      <c r="C3760" s="98" t="s">
        <v>36</v>
      </c>
      <c r="D3760" s="98">
        <v>-8.58</v>
      </c>
      <c r="E3760" s="98">
        <v>70.12</v>
      </c>
      <c r="F3760" s="98" t="s">
        <v>101</v>
      </c>
    </row>
    <row r="3761" spans="1:6" x14ac:dyDescent="0.2">
      <c r="A3761" s="106">
        <v>43435</v>
      </c>
      <c r="B3761" s="100">
        <v>43405</v>
      </c>
      <c r="C3761" s="98" t="s">
        <v>35</v>
      </c>
      <c r="D3761" s="98">
        <v>-0.39</v>
      </c>
      <c r="E3761" s="98">
        <v>3.16</v>
      </c>
      <c r="F3761" s="98" t="s">
        <v>101</v>
      </c>
    </row>
    <row r="3762" spans="1:6" x14ac:dyDescent="0.2">
      <c r="A3762" s="106">
        <v>43435</v>
      </c>
      <c r="B3762" s="100">
        <v>43374</v>
      </c>
      <c r="C3762" s="98" t="s">
        <v>36</v>
      </c>
      <c r="D3762" s="98">
        <v>-0.71</v>
      </c>
      <c r="E3762" s="98">
        <v>8</v>
      </c>
      <c r="F3762" s="98" t="s">
        <v>101</v>
      </c>
    </row>
    <row r="3763" spans="1:6" x14ac:dyDescent="0.2">
      <c r="A3763" s="106">
        <v>43435</v>
      </c>
      <c r="B3763" s="100">
        <v>43374</v>
      </c>
      <c r="C3763" s="98" t="s">
        <v>35</v>
      </c>
      <c r="D3763" s="98">
        <v>-0.03</v>
      </c>
      <c r="E3763" s="98">
        <v>0.36</v>
      </c>
      <c r="F3763" s="98" t="s">
        <v>101</v>
      </c>
    </row>
    <row r="3764" spans="1:6" x14ac:dyDescent="0.2">
      <c r="A3764" s="106">
        <v>43435</v>
      </c>
      <c r="B3764" s="100">
        <v>43405</v>
      </c>
      <c r="C3764" s="98" t="s">
        <v>34</v>
      </c>
      <c r="D3764" s="98">
        <v>-2369.31</v>
      </c>
      <c r="E3764" s="98">
        <v>19365</v>
      </c>
      <c r="F3764" s="98" t="s">
        <v>95</v>
      </c>
    </row>
    <row r="3765" spans="1:6" x14ac:dyDescent="0.2">
      <c r="A3765" s="106">
        <v>43435</v>
      </c>
      <c r="B3765" s="100">
        <v>43405</v>
      </c>
      <c r="C3765" s="98" t="s">
        <v>33</v>
      </c>
      <c r="D3765" s="98">
        <v>-106.86</v>
      </c>
      <c r="E3765" s="98">
        <v>873.36</v>
      </c>
      <c r="F3765" s="98" t="s">
        <v>95</v>
      </c>
    </row>
    <row r="3766" spans="1:6" x14ac:dyDescent="0.2">
      <c r="A3766" s="106">
        <v>43435</v>
      </c>
      <c r="B3766" s="100">
        <v>43374</v>
      </c>
      <c r="C3766" s="98" t="s">
        <v>34</v>
      </c>
      <c r="D3766" s="98">
        <v>-185.11</v>
      </c>
      <c r="E3766" s="98">
        <v>2075</v>
      </c>
      <c r="F3766" s="98" t="s">
        <v>95</v>
      </c>
    </row>
    <row r="3767" spans="1:6" x14ac:dyDescent="0.2">
      <c r="A3767" s="106">
        <v>43435</v>
      </c>
      <c r="B3767" s="100">
        <v>43374</v>
      </c>
      <c r="C3767" s="98" t="s">
        <v>33</v>
      </c>
      <c r="D3767" s="98">
        <v>-8.35</v>
      </c>
      <c r="E3767" s="98">
        <v>93.58</v>
      </c>
      <c r="F3767" s="98" t="s">
        <v>95</v>
      </c>
    </row>
    <row r="3768" spans="1:6" x14ac:dyDescent="0.2">
      <c r="A3768" s="106">
        <v>43435</v>
      </c>
      <c r="B3768" s="100">
        <v>43221</v>
      </c>
      <c r="C3768" s="98" t="s">
        <v>185</v>
      </c>
      <c r="D3768" s="98">
        <v>951.51</v>
      </c>
      <c r="E3768" s="98">
        <v>21440</v>
      </c>
      <c r="F3768" s="98" t="s">
        <v>95</v>
      </c>
    </row>
    <row r="3769" spans="1:6" x14ac:dyDescent="0.2">
      <c r="A3769" s="106">
        <v>43435</v>
      </c>
      <c r="B3769" s="100">
        <v>43221</v>
      </c>
      <c r="C3769" s="98" t="s">
        <v>186</v>
      </c>
      <c r="D3769" s="98">
        <v>42.91</v>
      </c>
      <c r="E3769" s="98">
        <v>966.94</v>
      </c>
      <c r="F3769" s="98" t="s">
        <v>95</v>
      </c>
    </row>
    <row r="3770" spans="1:6" x14ac:dyDescent="0.2">
      <c r="A3770" s="106">
        <v>43435</v>
      </c>
      <c r="B3770" s="100">
        <v>43405</v>
      </c>
      <c r="C3770" s="98" t="s">
        <v>34</v>
      </c>
      <c r="D3770" s="98">
        <v>-225.86</v>
      </c>
      <c r="E3770" s="98">
        <v>1846</v>
      </c>
      <c r="F3770" s="98" t="s">
        <v>93</v>
      </c>
    </row>
    <row r="3771" spans="1:6" x14ac:dyDescent="0.2">
      <c r="A3771" s="106">
        <v>43435</v>
      </c>
      <c r="B3771" s="100">
        <v>43405</v>
      </c>
      <c r="C3771" s="98" t="s">
        <v>33</v>
      </c>
      <c r="D3771" s="98">
        <v>-10.18</v>
      </c>
      <c r="E3771" s="98">
        <v>83.25</v>
      </c>
      <c r="F3771" s="98" t="s">
        <v>93</v>
      </c>
    </row>
    <row r="3772" spans="1:6" x14ac:dyDescent="0.2">
      <c r="A3772" s="106">
        <v>43435</v>
      </c>
      <c r="B3772" s="100">
        <v>43374</v>
      </c>
      <c r="C3772" s="98" t="s">
        <v>33</v>
      </c>
      <c r="D3772" s="98">
        <v>-0.8</v>
      </c>
      <c r="E3772" s="98">
        <v>8.93</v>
      </c>
      <c r="F3772" s="98" t="s">
        <v>93</v>
      </c>
    </row>
    <row r="3773" spans="1:6" x14ac:dyDescent="0.2">
      <c r="A3773" s="106">
        <v>43435</v>
      </c>
      <c r="B3773" s="100">
        <v>43374</v>
      </c>
      <c r="C3773" s="98" t="s">
        <v>34</v>
      </c>
      <c r="D3773" s="98">
        <v>-17.670000000000002</v>
      </c>
      <c r="E3773" s="98">
        <v>198</v>
      </c>
      <c r="F3773" s="98" t="s">
        <v>93</v>
      </c>
    </row>
    <row r="3774" spans="1:6" x14ac:dyDescent="0.2">
      <c r="A3774" s="106">
        <v>43435</v>
      </c>
      <c r="B3774" s="100">
        <v>43221</v>
      </c>
      <c r="C3774" s="98" t="s">
        <v>185</v>
      </c>
      <c r="D3774" s="98">
        <v>90.72</v>
      </c>
      <c r="E3774" s="98">
        <v>2044</v>
      </c>
      <c r="F3774" s="98" t="s">
        <v>93</v>
      </c>
    </row>
    <row r="3775" spans="1:6" x14ac:dyDescent="0.2">
      <c r="A3775" s="106">
        <v>43435</v>
      </c>
      <c r="B3775" s="100">
        <v>43221</v>
      </c>
      <c r="C3775" s="98" t="s">
        <v>186</v>
      </c>
      <c r="D3775" s="98">
        <v>4.09</v>
      </c>
      <c r="E3775" s="98">
        <v>92.19</v>
      </c>
      <c r="F3775" s="98" t="s">
        <v>93</v>
      </c>
    </row>
    <row r="3776" spans="1:6" x14ac:dyDescent="0.2">
      <c r="A3776" s="106">
        <v>43466</v>
      </c>
      <c r="B3776" s="100">
        <v>43221</v>
      </c>
      <c r="C3776" s="98" t="s">
        <v>185</v>
      </c>
      <c r="D3776" s="98">
        <v>42.92</v>
      </c>
      <c r="E3776" s="98">
        <v>967</v>
      </c>
      <c r="F3776" s="98" t="s">
        <v>92</v>
      </c>
    </row>
    <row r="3777" spans="1:6" x14ac:dyDescent="0.2">
      <c r="A3777" s="106">
        <v>43466</v>
      </c>
      <c r="B3777" s="100">
        <v>43221</v>
      </c>
      <c r="C3777" s="98" t="s">
        <v>186</v>
      </c>
      <c r="D3777" s="98">
        <v>1.79</v>
      </c>
      <c r="E3777" s="98">
        <v>40.42</v>
      </c>
      <c r="F3777" s="98" t="s">
        <v>92</v>
      </c>
    </row>
    <row r="3778" spans="1:6" x14ac:dyDescent="0.2">
      <c r="A3778" s="106">
        <v>43466</v>
      </c>
      <c r="B3778" s="100">
        <v>43435</v>
      </c>
      <c r="C3778" s="98" t="s">
        <v>34</v>
      </c>
      <c r="D3778" s="98">
        <v>-1181.67</v>
      </c>
      <c r="E3778" s="98">
        <v>12847</v>
      </c>
      <c r="F3778" s="98" t="s">
        <v>95</v>
      </c>
    </row>
    <row r="3779" spans="1:6" x14ac:dyDescent="0.2">
      <c r="A3779" s="106">
        <v>43466</v>
      </c>
      <c r="B3779" s="100">
        <v>43435</v>
      </c>
      <c r="C3779" s="98" t="s">
        <v>33</v>
      </c>
      <c r="D3779" s="98">
        <v>-49.75</v>
      </c>
      <c r="E3779" s="98">
        <v>540.86</v>
      </c>
      <c r="F3779" s="98" t="s">
        <v>95</v>
      </c>
    </row>
    <row r="3780" spans="1:6" x14ac:dyDescent="0.2">
      <c r="A3780" s="106">
        <v>43466</v>
      </c>
      <c r="B3780" s="100">
        <v>43221</v>
      </c>
      <c r="C3780" s="98" t="s">
        <v>185</v>
      </c>
      <c r="D3780" s="98">
        <v>570.15</v>
      </c>
      <c r="E3780" s="98">
        <v>12847</v>
      </c>
      <c r="F3780" s="98" t="s">
        <v>95</v>
      </c>
    </row>
    <row r="3781" spans="1:6" x14ac:dyDescent="0.2">
      <c r="A3781" s="106">
        <v>43466</v>
      </c>
      <c r="B3781" s="100">
        <v>43221</v>
      </c>
      <c r="C3781" s="98" t="s">
        <v>186</v>
      </c>
      <c r="D3781" s="98">
        <v>24</v>
      </c>
      <c r="E3781" s="98">
        <v>540.86</v>
      </c>
      <c r="F3781" s="98" t="s">
        <v>95</v>
      </c>
    </row>
    <row r="3782" spans="1:6" x14ac:dyDescent="0.2">
      <c r="A3782" s="106">
        <v>43466</v>
      </c>
      <c r="B3782" s="100">
        <v>43405</v>
      </c>
      <c r="C3782" s="98" t="s">
        <v>34</v>
      </c>
      <c r="D3782" s="98">
        <v>-12.6</v>
      </c>
      <c r="E3782" s="98">
        <v>103</v>
      </c>
      <c r="F3782" s="98" t="s">
        <v>76</v>
      </c>
    </row>
    <row r="3783" spans="1:6" x14ac:dyDescent="0.2">
      <c r="A3783" s="106">
        <v>43466</v>
      </c>
      <c r="B3783" s="100">
        <v>43405</v>
      </c>
      <c r="C3783" s="98" t="s">
        <v>33</v>
      </c>
      <c r="D3783" s="98">
        <v>-0.54</v>
      </c>
      <c r="E3783" s="98">
        <v>4.43</v>
      </c>
      <c r="F3783" s="98" t="s">
        <v>76</v>
      </c>
    </row>
    <row r="3784" spans="1:6" x14ac:dyDescent="0.2">
      <c r="A3784" s="106">
        <v>43466</v>
      </c>
      <c r="B3784" s="100">
        <v>43405</v>
      </c>
      <c r="C3784" s="98" t="s">
        <v>34</v>
      </c>
      <c r="D3784" s="98">
        <v>-63.77</v>
      </c>
      <c r="E3784" s="98">
        <v>521.19000000000005</v>
      </c>
      <c r="F3784" s="98" t="s">
        <v>84</v>
      </c>
    </row>
    <row r="3785" spans="1:6" x14ac:dyDescent="0.2">
      <c r="A3785" s="106">
        <v>43466</v>
      </c>
      <c r="B3785" s="100">
        <v>43405</v>
      </c>
      <c r="C3785" s="98" t="s">
        <v>33</v>
      </c>
      <c r="D3785" s="98">
        <v>-2.88</v>
      </c>
      <c r="E3785" s="98">
        <v>23.5</v>
      </c>
      <c r="F3785" s="98" t="s">
        <v>84</v>
      </c>
    </row>
    <row r="3786" spans="1:6" x14ac:dyDescent="0.2">
      <c r="A3786" s="106">
        <v>43466</v>
      </c>
      <c r="B3786" s="100">
        <v>43344</v>
      </c>
      <c r="C3786" s="98" t="s">
        <v>34</v>
      </c>
      <c r="D3786" s="98">
        <v>-33.01</v>
      </c>
      <c r="E3786" s="98">
        <v>391.81</v>
      </c>
      <c r="F3786" s="98" t="s">
        <v>84</v>
      </c>
    </row>
    <row r="3787" spans="1:6" x14ac:dyDescent="0.2">
      <c r="A3787" s="106">
        <v>43466</v>
      </c>
      <c r="B3787" s="100">
        <v>43344</v>
      </c>
      <c r="C3787" s="98" t="s">
        <v>33</v>
      </c>
      <c r="D3787" s="98">
        <v>-1.48</v>
      </c>
      <c r="E3787" s="98">
        <v>17.670000000000002</v>
      </c>
      <c r="F3787" s="98" t="s">
        <v>84</v>
      </c>
    </row>
    <row r="3788" spans="1:6" x14ac:dyDescent="0.2">
      <c r="A3788" s="106">
        <v>43466</v>
      </c>
      <c r="B3788" s="100">
        <v>43374</v>
      </c>
      <c r="C3788" s="98" t="s">
        <v>34</v>
      </c>
      <c r="D3788" s="98">
        <v>-41.43</v>
      </c>
      <c r="E3788" s="98">
        <v>464.43</v>
      </c>
      <c r="F3788" s="98" t="s">
        <v>84</v>
      </c>
    </row>
    <row r="3789" spans="1:6" x14ac:dyDescent="0.2">
      <c r="A3789" s="106">
        <v>43466</v>
      </c>
      <c r="B3789" s="100">
        <v>43374</v>
      </c>
      <c r="C3789" s="98" t="s">
        <v>33</v>
      </c>
      <c r="D3789" s="98">
        <v>-1.87</v>
      </c>
      <c r="E3789" s="98">
        <v>20.95</v>
      </c>
      <c r="F3789" s="98" t="s">
        <v>84</v>
      </c>
    </row>
    <row r="3790" spans="1:6" x14ac:dyDescent="0.2">
      <c r="A3790" s="106">
        <v>43466</v>
      </c>
      <c r="B3790" s="100">
        <v>43435</v>
      </c>
      <c r="C3790" s="98" t="s">
        <v>34</v>
      </c>
      <c r="D3790" s="98">
        <v>-50.95</v>
      </c>
      <c r="E3790" s="98">
        <v>553.94000000000005</v>
      </c>
      <c r="F3790" s="98" t="s">
        <v>84</v>
      </c>
    </row>
    <row r="3791" spans="1:6" x14ac:dyDescent="0.2">
      <c r="A3791" s="106">
        <v>43466</v>
      </c>
      <c r="B3791" s="100">
        <v>43435</v>
      </c>
      <c r="C3791" s="98" t="s">
        <v>33</v>
      </c>
      <c r="D3791" s="98">
        <v>-2.15</v>
      </c>
      <c r="E3791" s="98">
        <v>23.39</v>
      </c>
      <c r="F3791" s="98" t="s">
        <v>84</v>
      </c>
    </row>
    <row r="3792" spans="1:6" x14ac:dyDescent="0.2">
      <c r="A3792" s="106">
        <v>43466</v>
      </c>
      <c r="B3792" s="100">
        <v>43435</v>
      </c>
      <c r="C3792" s="98" t="s">
        <v>34</v>
      </c>
      <c r="D3792" s="98">
        <v>-88.48</v>
      </c>
      <c r="E3792" s="98">
        <v>962</v>
      </c>
      <c r="F3792" s="98" t="s">
        <v>76</v>
      </c>
    </row>
    <row r="3793" spans="1:6" x14ac:dyDescent="0.2">
      <c r="A3793" s="106">
        <v>43466</v>
      </c>
      <c r="B3793" s="100">
        <v>43435</v>
      </c>
      <c r="C3793" s="98" t="s">
        <v>33</v>
      </c>
      <c r="D3793" s="98">
        <v>-3.63</v>
      </c>
      <c r="E3793" s="98">
        <v>39.44</v>
      </c>
      <c r="F3793" s="98" t="s">
        <v>76</v>
      </c>
    </row>
    <row r="3794" spans="1:6" x14ac:dyDescent="0.2">
      <c r="A3794" s="106">
        <v>43466</v>
      </c>
      <c r="B3794" s="100">
        <v>43221</v>
      </c>
      <c r="C3794" s="98" t="s">
        <v>185</v>
      </c>
      <c r="D3794" s="98">
        <v>42.69</v>
      </c>
      <c r="E3794" s="98">
        <v>962</v>
      </c>
      <c r="F3794" s="98" t="s">
        <v>76</v>
      </c>
    </row>
    <row r="3795" spans="1:6" x14ac:dyDescent="0.2">
      <c r="A3795" s="106">
        <v>43466</v>
      </c>
      <c r="B3795" s="100">
        <v>43221</v>
      </c>
      <c r="C3795" s="98" t="s">
        <v>186</v>
      </c>
      <c r="D3795" s="98">
        <v>1.75</v>
      </c>
      <c r="E3795" s="98">
        <v>39.44</v>
      </c>
      <c r="F3795" s="98" t="s">
        <v>76</v>
      </c>
    </row>
    <row r="3796" spans="1:6" x14ac:dyDescent="0.2">
      <c r="A3796" s="106">
        <v>43466</v>
      </c>
      <c r="B3796" s="100">
        <v>43435</v>
      </c>
      <c r="C3796" s="98" t="s">
        <v>36</v>
      </c>
      <c r="D3796" s="98">
        <v>-30.44</v>
      </c>
      <c r="E3796" s="98">
        <v>331</v>
      </c>
      <c r="F3796" s="98" t="s">
        <v>101</v>
      </c>
    </row>
    <row r="3797" spans="1:6" x14ac:dyDescent="0.2">
      <c r="A3797" s="106">
        <v>43466</v>
      </c>
      <c r="B3797" s="100">
        <v>43435</v>
      </c>
      <c r="C3797" s="98" t="s">
        <v>35</v>
      </c>
      <c r="D3797" s="98">
        <v>-1.25</v>
      </c>
      <c r="E3797" s="98">
        <v>13.58</v>
      </c>
      <c r="F3797" s="98" t="s">
        <v>101</v>
      </c>
    </row>
    <row r="3798" spans="1:6" x14ac:dyDescent="0.2">
      <c r="A3798" s="106">
        <v>43466</v>
      </c>
      <c r="B3798" s="100">
        <v>43435</v>
      </c>
      <c r="C3798" s="98" t="s">
        <v>34</v>
      </c>
      <c r="D3798" s="98">
        <v>-6909.73</v>
      </c>
      <c r="E3798" s="98">
        <v>75122</v>
      </c>
      <c r="F3798" s="98" t="s">
        <v>94</v>
      </c>
    </row>
    <row r="3799" spans="1:6" x14ac:dyDescent="0.2">
      <c r="A3799" s="106">
        <v>43466</v>
      </c>
      <c r="B3799" s="100">
        <v>43435</v>
      </c>
      <c r="C3799" s="98" t="s">
        <v>33</v>
      </c>
      <c r="D3799" s="98">
        <v>-283.29000000000002</v>
      </c>
      <c r="E3799" s="98">
        <v>3079.99</v>
      </c>
      <c r="F3799" s="98" t="s">
        <v>94</v>
      </c>
    </row>
    <row r="3800" spans="1:6" x14ac:dyDescent="0.2">
      <c r="A3800" s="106">
        <v>43466</v>
      </c>
      <c r="B3800" s="100">
        <v>43221</v>
      </c>
      <c r="C3800" s="98" t="s">
        <v>185</v>
      </c>
      <c r="D3800" s="98">
        <v>3333.91</v>
      </c>
      <c r="E3800" s="98">
        <v>75122</v>
      </c>
      <c r="F3800" s="98" t="s">
        <v>94</v>
      </c>
    </row>
    <row r="3801" spans="1:6" x14ac:dyDescent="0.2">
      <c r="A3801" s="106">
        <v>43466</v>
      </c>
      <c r="B3801" s="100">
        <v>43221</v>
      </c>
      <c r="C3801" s="98" t="s">
        <v>186</v>
      </c>
      <c r="D3801" s="98">
        <v>136.69</v>
      </c>
      <c r="E3801" s="98">
        <v>3079.99</v>
      </c>
      <c r="F3801" s="98" t="s">
        <v>94</v>
      </c>
    </row>
    <row r="3802" spans="1:6" x14ac:dyDescent="0.2">
      <c r="A3802" s="106">
        <v>43466</v>
      </c>
      <c r="B3802" s="100">
        <v>43435</v>
      </c>
      <c r="C3802" s="98" t="s">
        <v>34</v>
      </c>
      <c r="D3802" s="98">
        <v>-2562.1</v>
      </c>
      <c r="E3802" s="98">
        <v>27855</v>
      </c>
      <c r="F3802" s="98" t="s">
        <v>95</v>
      </c>
    </row>
    <row r="3803" spans="1:6" x14ac:dyDescent="0.2">
      <c r="A3803" s="106">
        <v>43466</v>
      </c>
      <c r="B3803" s="100">
        <v>43435</v>
      </c>
      <c r="C3803" s="98" t="s">
        <v>33</v>
      </c>
      <c r="D3803" s="98">
        <v>-105.05</v>
      </c>
      <c r="E3803" s="98">
        <v>1142.06</v>
      </c>
      <c r="F3803" s="98" t="s">
        <v>95</v>
      </c>
    </row>
    <row r="3804" spans="1:6" x14ac:dyDescent="0.2">
      <c r="A3804" s="106">
        <v>43466</v>
      </c>
      <c r="B3804" s="100">
        <v>43221</v>
      </c>
      <c r="C3804" s="98" t="s">
        <v>185</v>
      </c>
      <c r="D3804" s="98">
        <v>1236.2</v>
      </c>
      <c r="E3804" s="98">
        <v>27855</v>
      </c>
      <c r="F3804" s="98" t="s">
        <v>95</v>
      </c>
    </row>
    <row r="3805" spans="1:6" x14ac:dyDescent="0.2">
      <c r="A3805" s="106">
        <v>43466</v>
      </c>
      <c r="B3805" s="100">
        <v>43221</v>
      </c>
      <c r="C3805" s="98" t="s">
        <v>186</v>
      </c>
      <c r="D3805" s="98">
        <v>50.68</v>
      </c>
      <c r="E3805" s="98">
        <v>1142.06</v>
      </c>
      <c r="F3805" s="98" t="s">
        <v>95</v>
      </c>
    </row>
    <row r="3806" spans="1:6" x14ac:dyDescent="0.2">
      <c r="A3806" s="106">
        <v>43497</v>
      </c>
      <c r="B3806" s="100">
        <v>43435</v>
      </c>
      <c r="C3806" s="98" t="s">
        <v>34</v>
      </c>
      <c r="D3806" s="98">
        <v>-22077.98</v>
      </c>
      <c r="E3806" s="98">
        <v>240029</v>
      </c>
      <c r="F3806" s="98" t="s">
        <v>76</v>
      </c>
    </row>
    <row r="3807" spans="1:6" x14ac:dyDescent="0.2">
      <c r="A3807" s="106">
        <v>43497</v>
      </c>
      <c r="B3807" s="100">
        <v>43435</v>
      </c>
      <c r="C3807" s="98" t="s">
        <v>33</v>
      </c>
      <c r="D3807" s="98">
        <v>-852.37</v>
      </c>
      <c r="E3807" s="98">
        <v>9267.06</v>
      </c>
      <c r="F3807" s="98" t="s">
        <v>76</v>
      </c>
    </row>
    <row r="3808" spans="1:6" x14ac:dyDescent="0.2">
      <c r="A3808" s="106">
        <v>43497</v>
      </c>
      <c r="B3808" s="100">
        <v>43221</v>
      </c>
      <c r="C3808" s="98" t="s">
        <v>185</v>
      </c>
      <c r="D3808" s="98">
        <v>10652.44</v>
      </c>
      <c r="E3808" s="98">
        <v>240029</v>
      </c>
      <c r="F3808" s="98" t="s">
        <v>76</v>
      </c>
    </row>
    <row r="3809" spans="1:6" x14ac:dyDescent="0.2">
      <c r="A3809" s="106">
        <v>43497</v>
      </c>
      <c r="B3809" s="100">
        <v>43221</v>
      </c>
      <c r="C3809" s="98" t="s">
        <v>186</v>
      </c>
      <c r="D3809" s="98">
        <v>411.24</v>
      </c>
      <c r="E3809" s="98">
        <v>9267.06</v>
      </c>
      <c r="F3809" s="98" t="s">
        <v>76</v>
      </c>
    </row>
    <row r="3810" spans="1:6" x14ac:dyDescent="0.2">
      <c r="A3810" s="106">
        <v>43497</v>
      </c>
      <c r="B3810" s="100">
        <v>43435</v>
      </c>
      <c r="C3810" s="98" t="s">
        <v>34</v>
      </c>
      <c r="D3810" s="98">
        <v>-8881.73</v>
      </c>
      <c r="E3810" s="98">
        <v>96562</v>
      </c>
      <c r="F3810" s="98" t="s">
        <v>77</v>
      </c>
    </row>
    <row r="3811" spans="1:6" x14ac:dyDescent="0.2">
      <c r="A3811" s="106">
        <v>43497</v>
      </c>
      <c r="B3811" s="100">
        <v>43435</v>
      </c>
      <c r="C3811" s="98" t="s">
        <v>33</v>
      </c>
      <c r="D3811" s="98">
        <v>-343.16</v>
      </c>
      <c r="E3811" s="98">
        <v>3730.21</v>
      </c>
      <c r="F3811" s="98" t="s">
        <v>77</v>
      </c>
    </row>
    <row r="3812" spans="1:6" x14ac:dyDescent="0.2">
      <c r="A3812" s="106">
        <v>43497</v>
      </c>
      <c r="B3812" s="100">
        <v>43221</v>
      </c>
      <c r="C3812" s="98" t="s">
        <v>185</v>
      </c>
      <c r="D3812" s="98">
        <v>4316.55</v>
      </c>
      <c r="E3812" s="98">
        <v>97262.99</v>
      </c>
      <c r="F3812" s="98" t="s">
        <v>77</v>
      </c>
    </row>
    <row r="3813" spans="1:6" x14ac:dyDescent="0.2">
      <c r="A3813" s="106">
        <v>43497</v>
      </c>
      <c r="B3813" s="100">
        <v>43221</v>
      </c>
      <c r="C3813" s="98" t="s">
        <v>186</v>
      </c>
      <c r="D3813" s="98">
        <v>166.92</v>
      </c>
      <c r="E3813" s="98">
        <v>3760.5</v>
      </c>
      <c r="F3813" s="98" t="s">
        <v>77</v>
      </c>
    </row>
    <row r="3814" spans="1:6" x14ac:dyDescent="0.2">
      <c r="A3814" s="106">
        <v>43497</v>
      </c>
      <c r="B3814" s="100">
        <v>43435</v>
      </c>
      <c r="C3814" s="98" t="s">
        <v>36</v>
      </c>
      <c r="D3814" s="98">
        <v>-20.329999999999998</v>
      </c>
      <c r="E3814" s="98">
        <v>221</v>
      </c>
      <c r="F3814" s="98" t="s">
        <v>101</v>
      </c>
    </row>
    <row r="3815" spans="1:6" x14ac:dyDescent="0.2">
      <c r="A3815" s="106">
        <v>43497</v>
      </c>
      <c r="B3815" s="100">
        <v>43435</v>
      </c>
      <c r="C3815" s="98" t="s">
        <v>35</v>
      </c>
      <c r="D3815" s="98">
        <v>-0.79</v>
      </c>
      <c r="E3815" s="98">
        <v>8.5399999999999991</v>
      </c>
      <c r="F3815" s="98" t="s">
        <v>101</v>
      </c>
    </row>
    <row r="3816" spans="1:6" x14ac:dyDescent="0.2">
      <c r="A3816" s="106">
        <v>43497</v>
      </c>
      <c r="B3816" s="100">
        <v>43435</v>
      </c>
      <c r="C3816" s="98" t="s">
        <v>34</v>
      </c>
      <c r="D3816" s="98">
        <v>-1073.5</v>
      </c>
      <c r="E3816" s="98">
        <v>11671</v>
      </c>
      <c r="F3816" s="98" t="s">
        <v>95</v>
      </c>
    </row>
    <row r="3817" spans="1:6" x14ac:dyDescent="0.2">
      <c r="A3817" s="106">
        <v>43497</v>
      </c>
      <c r="B3817" s="100">
        <v>43435</v>
      </c>
      <c r="C3817" s="98" t="s">
        <v>33</v>
      </c>
      <c r="D3817" s="98">
        <v>-41.44</v>
      </c>
      <c r="E3817" s="98">
        <v>450.5</v>
      </c>
      <c r="F3817" s="98" t="s">
        <v>95</v>
      </c>
    </row>
    <row r="3818" spans="1:6" x14ac:dyDescent="0.2">
      <c r="A3818" s="106">
        <v>43497</v>
      </c>
      <c r="B3818" s="100">
        <v>43221</v>
      </c>
      <c r="C3818" s="98" t="s">
        <v>185</v>
      </c>
      <c r="D3818" s="98">
        <v>517.96</v>
      </c>
      <c r="E3818" s="98">
        <v>11671</v>
      </c>
      <c r="F3818" s="98" t="s">
        <v>95</v>
      </c>
    </row>
    <row r="3819" spans="1:6" x14ac:dyDescent="0.2">
      <c r="A3819" s="106">
        <v>43497</v>
      </c>
      <c r="B3819" s="100">
        <v>43221</v>
      </c>
      <c r="C3819" s="98" t="s">
        <v>186</v>
      </c>
      <c r="D3819" s="98">
        <v>19.989999999999998</v>
      </c>
      <c r="E3819" s="98">
        <v>450.5</v>
      </c>
      <c r="F3819" s="98" t="s">
        <v>95</v>
      </c>
    </row>
    <row r="3820" spans="1:6" x14ac:dyDescent="0.2">
      <c r="A3820" s="106">
        <v>43497</v>
      </c>
      <c r="B3820" s="100">
        <v>43405</v>
      </c>
      <c r="C3820" s="98" t="s">
        <v>34</v>
      </c>
      <c r="D3820" s="98">
        <v>-69.739999999999995</v>
      </c>
      <c r="E3820" s="98">
        <v>569.99</v>
      </c>
      <c r="F3820" s="98" t="s">
        <v>77</v>
      </c>
    </row>
    <row r="3821" spans="1:6" x14ac:dyDescent="0.2">
      <c r="A3821" s="106">
        <v>43497</v>
      </c>
      <c r="B3821" s="100">
        <v>43405</v>
      </c>
      <c r="C3821" s="98" t="s">
        <v>33</v>
      </c>
      <c r="D3821" s="98">
        <v>-2.98</v>
      </c>
      <c r="E3821" s="98">
        <v>24.38</v>
      </c>
      <c r="F3821" s="98" t="s">
        <v>77</v>
      </c>
    </row>
    <row r="3822" spans="1:6" x14ac:dyDescent="0.2">
      <c r="A3822" s="106">
        <v>43497</v>
      </c>
      <c r="B3822" s="100">
        <v>43435</v>
      </c>
      <c r="C3822" s="98" t="s">
        <v>34</v>
      </c>
      <c r="D3822" s="98">
        <v>-5.43</v>
      </c>
      <c r="E3822" s="98">
        <v>59</v>
      </c>
      <c r="F3822" s="98" t="s">
        <v>91</v>
      </c>
    </row>
    <row r="3823" spans="1:6" x14ac:dyDescent="0.2">
      <c r="A3823" s="106">
        <v>43497</v>
      </c>
      <c r="B3823" s="100">
        <v>43435</v>
      </c>
      <c r="C3823" s="98" t="s">
        <v>33</v>
      </c>
      <c r="D3823" s="98">
        <v>-0.21</v>
      </c>
      <c r="E3823" s="98">
        <v>2.2799999999999998</v>
      </c>
      <c r="F3823" s="98" t="s">
        <v>91</v>
      </c>
    </row>
    <row r="3824" spans="1:6" x14ac:dyDescent="0.2">
      <c r="A3824" s="106">
        <v>43497</v>
      </c>
      <c r="B3824" s="100">
        <v>43221</v>
      </c>
      <c r="C3824" s="98" t="s">
        <v>185</v>
      </c>
      <c r="D3824" s="98">
        <v>2.62</v>
      </c>
      <c r="E3824" s="98">
        <v>59</v>
      </c>
      <c r="F3824" s="98" t="s">
        <v>91</v>
      </c>
    </row>
    <row r="3825" spans="1:6" x14ac:dyDescent="0.2">
      <c r="A3825" s="106">
        <v>43497</v>
      </c>
      <c r="B3825" s="100">
        <v>43221</v>
      </c>
      <c r="C3825" s="98" t="s">
        <v>186</v>
      </c>
      <c r="D3825" s="98">
        <v>0.1</v>
      </c>
      <c r="E3825" s="98">
        <v>2.2799999999999998</v>
      </c>
      <c r="F3825" s="98" t="s">
        <v>91</v>
      </c>
    </row>
    <row r="3826" spans="1:6" x14ac:dyDescent="0.2">
      <c r="A3826" s="106">
        <v>43497</v>
      </c>
      <c r="B3826" s="100">
        <v>43435</v>
      </c>
      <c r="C3826" s="98" t="s">
        <v>34</v>
      </c>
      <c r="D3826" s="98">
        <v>-14741.08</v>
      </c>
      <c r="E3826" s="98">
        <v>160264</v>
      </c>
      <c r="F3826" s="98" t="s">
        <v>76</v>
      </c>
    </row>
    <row r="3827" spans="1:6" x14ac:dyDescent="0.2">
      <c r="A3827" s="106">
        <v>43497</v>
      </c>
      <c r="B3827" s="100">
        <v>43435</v>
      </c>
      <c r="C3827" s="98" t="s">
        <v>33</v>
      </c>
      <c r="D3827" s="98">
        <v>-569.21</v>
      </c>
      <c r="E3827" s="98">
        <v>6187.44</v>
      </c>
      <c r="F3827" s="98" t="s">
        <v>76</v>
      </c>
    </row>
    <row r="3828" spans="1:6" x14ac:dyDescent="0.2">
      <c r="A3828" s="106">
        <v>43497</v>
      </c>
      <c r="B3828" s="100">
        <v>43221</v>
      </c>
      <c r="C3828" s="98" t="s">
        <v>185</v>
      </c>
      <c r="D3828" s="98">
        <v>7112.6</v>
      </c>
      <c r="E3828" s="98">
        <v>160264</v>
      </c>
      <c r="F3828" s="98" t="s">
        <v>76</v>
      </c>
    </row>
    <row r="3829" spans="1:6" x14ac:dyDescent="0.2">
      <c r="A3829" s="106">
        <v>43497</v>
      </c>
      <c r="B3829" s="100">
        <v>43221</v>
      </c>
      <c r="C3829" s="98" t="s">
        <v>186</v>
      </c>
      <c r="D3829" s="98">
        <v>274.67</v>
      </c>
      <c r="E3829" s="98">
        <v>6187.44</v>
      </c>
      <c r="F3829" s="98" t="s">
        <v>76</v>
      </c>
    </row>
    <row r="3830" spans="1:6" x14ac:dyDescent="0.2">
      <c r="A3830" s="106">
        <v>43497</v>
      </c>
      <c r="B3830" s="100">
        <v>43435</v>
      </c>
      <c r="C3830" s="98" t="s">
        <v>34</v>
      </c>
      <c r="D3830" s="98">
        <v>-312</v>
      </c>
      <c r="E3830" s="98">
        <v>3392</v>
      </c>
      <c r="F3830" s="98" t="s">
        <v>77</v>
      </c>
    </row>
    <row r="3831" spans="1:6" x14ac:dyDescent="0.2">
      <c r="A3831" s="106">
        <v>43497</v>
      </c>
      <c r="B3831" s="100">
        <v>43435</v>
      </c>
      <c r="C3831" s="98" t="s">
        <v>33</v>
      </c>
      <c r="D3831" s="98">
        <v>-12.05</v>
      </c>
      <c r="E3831" s="98">
        <v>130.94</v>
      </c>
      <c r="F3831" s="98" t="s">
        <v>77</v>
      </c>
    </row>
    <row r="3832" spans="1:6" x14ac:dyDescent="0.2">
      <c r="A3832" s="106">
        <v>43497</v>
      </c>
      <c r="B3832" s="100">
        <v>43221</v>
      </c>
      <c r="C3832" s="98" t="s">
        <v>185</v>
      </c>
      <c r="D3832" s="98">
        <v>150.54</v>
      </c>
      <c r="E3832" s="98">
        <v>3392</v>
      </c>
      <c r="F3832" s="98" t="s">
        <v>77</v>
      </c>
    </row>
    <row r="3833" spans="1:6" x14ac:dyDescent="0.2">
      <c r="A3833" s="106">
        <v>43497</v>
      </c>
      <c r="B3833" s="100">
        <v>43221</v>
      </c>
      <c r="C3833" s="98" t="s">
        <v>186</v>
      </c>
      <c r="D3833" s="98">
        <v>5.81</v>
      </c>
      <c r="E3833" s="98">
        <v>130.94</v>
      </c>
      <c r="F3833" s="98" t="s">
        <v>77</v>
      </c>
    </row>
    <row r="3834" spans="1:6" x14ac:dyDescent="0.2">
      <c r="A3834" s="106">
        <v>43497</v>
      </c>
      <c r="B3834" s="100">
        <v>43435</v>
      </c>
      <c r="C3834" s="98" t="s">
        <v>36</v>
      </c>
      <c r="D3834" s="98">
        <v>-0.92</v>
      </c>
      <c r="E3834" s="98">
        <v>10</v>
      </c>
      <c r="F3834" s="98" t="s">
        <v>101</v>
      </c>
    </row>
    <row r="3835" spans="1:6" x14ac:dyDescent="0.2">
      <c r="A3835" s="106">
        <v>43497</v>
      </c>
      <c r="B3835" s="100">
        <v>43435</v>
      </c>
      <c r="C3835" s="98" t="s">
        <v>35</v>
      </c>
      <c r="D3835" s="98">
        <v>-0.04</v>
      </c>
      <c r="E3835" s="98">
        <v>0.39</v>
      </c>
      <c r="F3835" s="98" t="s">
        <v>101</v>
      </c>
    </row>
    <row r="3836" spans="1:6" x14ac:dyDescent="0.2">
      <c r="A3836" s="106">
        <v>43525</v>
      </c>
      <c r="B3836" s="100">
        <v>43221</v>
      </c>
      <c r="C3836" s="98" t="s">
        <v>168</v>
      </c>
      <c r="D3836" s="98">
        <v>0</v>
      </c>
      <c r="E3836" s="98">
        <v>-12.99</v>
      </c>
      <c r="F3836" s="98" t="s">
        <v>77</v>
      </c>
    </row>
    <row r="3837" spans="1:6" x14ac:dyDescent="0.2">
      <c r="A3837" s="106">
        <v>43435</v>
      </c>
      <c r="B3837" s="100">
        <v>43344</v>
      </c>
      <c r="C3837" s="98" t="s">
        <v>34</v>
      </c>
      <c r="D3837" s="98">
        <v>-0.67</v>
      </c>
      <c r="E3837" s="98">
        <v>8</v>
      </c>
      <c r="F3837" s="98" t="s">
        <v>76</v>
      </c>
    </row>
    <row r="3838" spans="1:6" x14ac:dyDescent="0.2">
      <c r="A3838" s="106">
        <v>43435</v>
      </c>
      <c r="B3838" s="100">
        <v>43344</v>
      </c>
      <c r="C3838" s="98" t="s">
        <v>33</v>
      </c>
      <c r="D3838" s="98">
        <v>-0.03</v>
      </c>
      <c r="E3838" s="98">
        <v>0.36</v>
      </c>
      <c r="F3838" s="98" t="s">
        <v>76</v>
      </c>
    </row>
    <row r="3839" spans="1:6" x14ac:dyDescent="0.2">
      <c r="A3839" s="106">
        <v>43435</v>
      </c>
      <c r="B3839" s="100">
        <v>43221</v>
      </c>
      <c r="C3839" s="98" t="s">
        <v>185</v>
      </c>
      <c r="D3839" s="98">
        <v>21988.93</v>
      </c>
      <c r="E3839" s="98">
        <v>495467.42</v>
      </c>
      <c r="F3839" s="98" t="s">
        <v>76</v>
      </c>
    </row>
    <row r="3840" spans="1:6" x14ac:dyDescent="0.2">
      <c r="A3840" s="106">
        <v>43435</v>
      </c>
      <c r="B3840" s="100">
        <v>43221</v>
      </c>
      <c r="C3840" s="98" t="s">
        <v>186</v>
      </c>
      <c r="D3840" s="98">
        <v>991.57</v>
      </c>
      <c r="E3840" s="98">
        <v>22345.62</v>
      </c>
      <c r="F3840" s="98" t="s">
        <v>76</v>
      </c>
    </row>
    <row r="3841" spans="1:6" x14ac:dyDescent="0.2">
      <c r="A3841" s="106">
        <v>43435</v>
      </c>
      <c r="B3841" s="100">
        <v>43221</v>
      </c>
      <c r="C3841" s="98" t="s">
        <v>168</v>
      </c>
      <c r="D3841" s="98">
        <v>0</v>
      </c>
      <c r="E3841" s="98">
        <v>1300</v>
      </c>
      <c r="F3841" s="98" t="s">
        <v>76</v>
      </c>
    </row>
    <row r="3842" spans="1:6" x14ac:dyDescent="0.2">
      <c r="A3842" s="106">
        <v>43435</v>
      </c>
      <c r="B3842" s="100">
        <v>43405</v>
      </c>
      <c r="C3842" s="98" t="s">
        <v>34</v>
      </c>
      <c r="D3842" s="98">
        <v>-27106.22</v>
      </c>
      <c r="E3842" s="98">
        <v>221547.32</v>
      </c>
      <c r="F3842" s="98" t="s">
        <v>76</v>
      </c>
    </row>
    <row r="3843" spans="1:6" x14ac:dyDescent="0.2">
      <c r="A3843" s="106">
        <v>43435</v>
      </c>
      <c r="B3843" s="100">
        <v>43405</v>
      </c>
      <c r="C3843" s="98" t="s">
        <v>33</v>
      </c>
      <c r="D3843" s="98">
        <v>-1222.57</v>
      </c>
      <c r="E3843" s="98">
        <v>9991.82</v>
      </c>
      <c r="F3843" s="98" t="s">
        <v>76</v>
      </c>
    </row>
    <row r="3844" spans="1:6" x14ac:dyDescent="0.2">
      <c r="A3844" s="106">
        <v>43435</v>
      </c>
      <c r="B3844" s="100">
        <v>43374</v>
      </c>
      <c r="C3844" s="98" t="s">
        <v>34</v>
      </c>
      <c r="D3844" s="98">
        <v>-18325.12</v>
      </c>
      <c r="E3844" s="98">
        <v>205415</v>
      </c>
      <c r="F3844" s="98" t="s">
        <v>76</v>
      </c>
    </row>
    <row r="3845" spans="1:6" x14ac:dyDescent="0.2">
      <c r="A3845" s="106">
        <v>43435</v>
      </c>
      <c r="B3845" s="100">
        <v>43374</v>
      </c>
      <c r="C3845" s="98" t="s">
        <v>33</v>
      </c>
      <c r="D3845" s="98">
        <v>-826.38</v>
      </c>
      <c r="E3845" s="98">
        <v>9264.18</v>
      </c>
      <c r="F3845" s="98" t="s">
        <v>76</v>
      </c>
    </row>
    <row r="3846" spans="1:6" x14ac:dyDescent="0.2">
      <c r="A3846" s="106">
        <v>43435</v>
      </c>
      <c r="B3846" s="100">
        <v>43221</v>
      </c>
      <c r="C3846" s="98" t="s">
        <v>185</v>
      </c>
      <c r="D3846" s="98">
        <v>18955.34</v>
      </c>
      <c r="E3846" s="98">
        <v>427114.31</v>
      </c>
      <c r="F3846" s="98" t="s">
        <v>76</v>
      </c>
    </row>
    <row r="3847" spans="1:6" x14ac:dyDescent="0.2">
      <c r="A3847" s="106">
        <v>43435</v>
      </c>
      <c r="B3847" s="100">
        <v>43221</v>
      </c>
      <c r="C3847" s="98" t="s">
        <v>186</v>
      </c>
      <c r="D3847" s="98">
        <v>854.67</v>
      </c>
      <c r="E3847" s="98">
        <v>19262.830000000002</v>
      </c>
      <c r="F3847" s="98" t="s">
        <v>76</v>
      </c>
    </row>
    <row r="3848" spans="1:6" x14ac:dyDescent="0.2">
      <c r="A3848" s="106">
        <v>43435</v>
      </c>
      <c r="B3848" s="100">
        <v>43221</v>
      </c>
      <c r="C3848" s="98" t="s">
        <v>168</v>
      </c>
      <c r="D3848" s="98">
        <v>0</v>
      </c>
      <c r="E3848" s="98">
        <v>426176.32</v>
      </c>
      <c r="F3848" s="98" t="s">
        <v>76</v>
      </c>
    </row>
    <row r="3849" spans="1:6" x14ac:dyDescent="0.2">
      <c r="A3849" s="106">
        <v>43435</v>
      </c>
      <c r="B3849" s="100">
        <v>43405</v>
      </c>
      <c r="C3849" s="98" t="s">
        <v>34</v>
      </c>
      <c r="D3849" s="98">
        <v>-287.88</v>
      </c>
      <c r="E3849" s="98">
        <v>2353</v>
      </c>
      <c r="F3849" s="98" t="s">
        <v>93</v>
      </c>
    </row>
    <row r="3850" spans="1:6" x14ac:dyDescent="0.2">
      <c r="A3850" s="106">
        <v>43435</v>
      </c>
      <c r="B3850" s="100">
        <v>43405</v>
      </c>
      <c r="C3850" s="98" t="s">
        <v>33</v>
      </c>
      <c r="D3850" s="98">
        <v>-12.99</v>
      </c>
      <c r="E3850" s="98">
        <v>106.12</v>
      </c>
      <c r="F3850" s="98" t="s">
        <v>93</v>
      </c>
    </row>
    <row r="3851" spans="1:6" x14ac:dyDescent="0.2">
      <c r="A3851" s="106">
        <v>43435</v>
      </c>
      <c r="B3851" s="100">
        <v>43374</v>
      </c>
      <c r="C3851" s="98" t="s">
        <v>34</v>
      </c>
      <c r="D3851" s="98">
        <v>-196.7</v>
      </c>
      <c r="E3851" s="98">
        <v>2205</v>
      </c>
      <c r="F3851" s="98" t="s">
        <v>93</v>
      </c>
    </row>
    <row r="3852" spans="1:6" x14ac:dyDescent="0.2">
      <c r="A3852" s="106">
        <v>43435</v>
      </c>
      <c r="B3852" s="100">
        <v>43374</v>
      </c>
      <c r="C3852" s="98" t="s">
        <v>33</v>
      </c>
      <c r="D3852" s="98">
        <v>-8.86</v>
      </c>
      <c r="E3852" s="98">
        <v>99.43</v>
      </c>
      <c r="F3852" s="98" t="s">
        <v>93</v>
      </c>
    </row>
    <row r="3853" spans="1:6" x14ac:dyDescent="0.2">
      <c r="A3853" s="106">
        <v>43435</v>
      </c>
      <c r="B3853" s="100">
        <v>43221</v>
      </c>
      <c r="C3853" s="98" t="s">
        <v>168</v>
      </c>
      <c r="D3853" s="98">
        <v>0</v>
      </c>
      <c r="E3853" s="98">
        <v>4558</v>
      </c>
      <c r="F3853" s="98" t="s">
        <v>93</v>
      </c>
    </row>
    <row r="3854" spans="1:6" x14ac:dyDescent="0.2">
      <c r="A3854" s="106">
        <v>43435</v>
      </c>
      <c r="B3854" s="100">
        <v>43221</v>
      </c>
      <c r="C3854" s="98" t="s">
        <v>185</v>
      </c>
      <c r="D3854" s="98">
        <v>202.29</v>
      </c>
      <c r="E3854" s="98">
        <v>4558</v>
      </c>
      <c r="F3854" s="98" t="s">
        <v>93</v>
      </c>
    </row>
    <row r="3855" spans="1:6" x14ac:dyDescent="0.2">
      <c r="A3855" s="106">
        <v>43435</v>
      </c>
      <c r="B3855" s="100">
        <v>43221</v>
      </c>
      <c r="C3855" s="98" t="s">
        <v>186</v>
      </c>
      <c r="D3855" s="98">
        <v>9.1300000000000008</v>
      </c>
      <c r="E3855" s="98">
        <v>205.56</v>
      </c>
      <c r="F3855" s="98" t="s">
        <v>93</v>
      </c>
    </row>
    <row r="3856" spans="1:6" x14ac:dyDescent="0.2">
      <c r="A3856" s="106">
        <v>43435</v>
      </c>
      <c r="B3856" s="100">
        <v>43405</v>
      </c>
      <c r="C3856" s="98" t="s">
        <v>36</v>
      </c>
      <c r="D3856" s="98">
        <v>-9.82</v>
      </c>
      <c r="E3856" s="98">
        <v>80.239999999999995</v>
      </c>
      <c r="F3856" s="98" t="s">
        <v>101</v>
      </c>
    </row>
    <row r="3857" spans="1:6" x14ac:dyDescent="0.2">
      <c r="A3857" s="106">
        <v>43435</v>
      </c>
      <c r="B3857" s="100">
        <v>43405</v>
      </c>
      <c r="C3857" s="98" t="s">
        <v>35</v>
      </c>
      <c r="D3857" s="98">
        <v>-0.44</v>
      </c>
      <c r="E3857" s="98">
        <v>3.62</v>
      </c>
      <c r="F3857" s="98" t="s">
        <v>101</v>
      </c>
    </row>
    <row r="3858" spans="1:6" x14ac:dyDescent="0.2">
      <c r="A3858" s="106">
        <v>43435</v>
      </c>
      <c r="B3858" s="100">
        <v>43374</v>
      </c>
      <c r="C3858" s="98" t="s">
        <v>36</v>
      </c>
      <c r="D3858" s="98">
        <v>-6.78</v>
      </c>
      <c r="E3858" s="98">
        <v>76</v>
      </c>
      <c r="F3858" s="98" t="s">
        <v>101</v>
      </c>
    </row>
    <row r="3859" spans="1:6" x14ac:dyDescent="0.2">
      <c r="A3859" s="106">
        <v>43435</v>
      </c>
      <c r="B3859" s="100">
        <v>43374</v>
      </c>
      <c r="C3859" s="98" t="s">
        <v>35</v>
      </c>
      <c r="D3859" s="98">
        <v>-0.3</v>
      </c>
      <c r="E3859" s="98">
        <v>3.42</v>
      </c>
      <c r="F3859" s="98" t="s">
        <v>101</v>
      </c>
    </row>
    <row r="3860" spans="1:6" x14ac:dyDescent="0.2">
      <c r="A3860" s="106">
        <v>43435</v>
      </c>
      <c r="B3860" s="100">
        <v>43405</v>
      </c>
      <c r="C3860" s="98" t="s">
        <v>34</v>
      </c>
      <c r="D3860" s="98">
        <v>-11569.8</v>
      </c>
      <c r="E3860" s="98">
        <v>94562.86</v>
      </c>
      <c r="F3860" s="98" t="s">
        <v>77</v>
      </c>
    </row>
    <row r="3861" spans="1:6" x14ac:dyDescent="0.2">
      <c r="A3861" s="106">
        <v>43435</v>
      </c>
      <c r="B3861" s="100">
        <v>43405</v>
      </c>
      <c r="C3861" s="98" t="s">
        <v>33</v>
      </c>
      <c r="D3861" s="98">
        <v>-521.82000000000005</v>
      </c>
      <c r="E3861" s="98">
        <v>4264.7700000000004</v>
      </c>
      <c r="F3861" s="98" t="s">
        <v>77</v>
      </c>
    </row>
    <row r="3862" spans="1:6" x14ac:dyDescent="0.2">
      <c r="A3862" s="106">
        <v>43435</v>
      </c>
      <c r="B3862" s="100">
        <v>43374</v>
      </c>
      <c r="C3862" s="98" t="s">
        <v>34</v>
      </c>
      <c r="D3862" s="98">
        <v>-7906.22</v>
      </c>
      <c r="E3862" s="98">
        <v>88625</v>
      </c>
      <c r="F3862" s="98" t="s">
        <v>77</v>
      </c>
    </row>
    <row r="3863" spans="1:6" x14ac:dyDescent="0.2">
      <c r="A3863" s="106">
        <v>43435</v>
      </c>
      <c r="B3863" s="100">
        <v>43374</v>
      </c>
      <c r="C3863" s="98" t="s">
        <v>33</v>
      </c>
      <c r="D3863" s="98">
        <v>-356.6</v>
      </c>
      <c r="E3863" s="98">
        <v>3996.99</v>
      </c>
      <c r="F3863" s="98" t="s">
        <v>77</v>
      </c>
    </row>
    <row r="3864" spans="1:6" x14ac:dyDescent="0.2">
      <c r="A3864" s="106">
        <v>43435</v>
      </c>
      <c r="B3864" s="100">
        <v>43221</v>
      </c>
      <c r="C3864" s="98" t="s">
        <v>168</v>
      </c>
      <c r="D3864" s="98">
        <v>0</v>
      </c>
      <c r="E3864" s="98">
        <v>183154.86</v>
      </c>
      <c r="F3864" s="98" t="s">
        <v>77</v>
      </c>
    </row>
    <row r="3865" spans="1:6" x14ac:dyDescent="0.2">
      <c r="A3865" s="106">
        <v>43435</v>
      </c>
      <c r="B3865" s="100">
        <v>43221</v>
      </c>
      <c r="C3865" s="98" t="s">
        <v>185</v>
      </c>
      <c r="D3865" s="98">
        <v>8131.12</v>
      </c>
      <c r="E3865" s="98">
        <v>183215.87</v>
      </c>
      <c r="F3865" s="98" t="s">
        <v>77</v>
      </c>
    </row>
    <row r="3866" spans="1:6" x14ac:dyDescent="0.2">
      <c r="A3866" s="106">
        <v>43435</v>
      </c>
      <c r="B3866" s="100">
        <v>43221</v>
      </c>
      <c r="C3866" s="98" t="s">
        <v>186</v>
      </c>
      <c r="D3866" s="98">
        <v>366.72</v>
      </c>
      <c r="E3866" s="98">
        <v>8262.99</v>
      </c>
      <c r="F3866" s="98" t="s">
        <v>77</v>
      </c>
    </row>
    <row r="3867" spans="1:6" x14ac:dyDescent="0.2">
      <c r="A3867" s="106">
        <v>43435</v>
      </c>
      <c r="B3867" s="100">
        <v>43405</v>
      </c>
      <c r="C3867" s="98" t="s">
        <v>36</v>
      </c>
      <c r="D3867" s="98">
        <v>-28.81</v>
      </c>
      <c r="E3867" s="98">
        <v>235.44</v>
      </c>
      <c r="F3867" s="98" t="s">
        <v>101</v>
      </c>
    </row>
    <row r="3868" spans="1:6" x14ac:dyDescent="0.2">
      <c r="A3868" s="106">
        <v>43435</v>
      </c>
      <c r="B3868" s="100">
        <v>43405</v>
      </c>
      <c r="C3868" s="98" t="s">
        <v>35</v>
      </c>
      <c r="D3868" s="98">
        <v>-1.29</v>
      </c>
      <c r="E3868" s="98">
        <v>10.61</v>
      </c>
      <c r="F3868" s="98" t="s">
        <v>101</v>
      </c>
    </row>
    <row r="3869" spans="1:6" x14ac:dyDescent="0.2">
      <c r="A3869" s="106">
        <v>43435</v>
      </c>
      <c r="B3869" s="100">
        <v>43374</v>
      </c>
      <c r="C3869" s="98" t="s">
        <v>36</v>
      </c>
      <c r="D3869" s="98">
        <v>-19.71</v>
      </c>
      <c r="E3869" s="98">
        <v>221</v>
      </c>
      <c r="F3869" s="98" t="s">
        <v>101</v>
      </c>
    </row>
    <row r="3870" spans="1:6" x14ac:dyDescent="0.2">
      <c r="A3870" s="106">
        <v>43435</v>
      </c>
      <c r="B3870" s="100">
        <v>43374</v>
      </c>
      <c r="C3870" s="98" t="s">
        <v>35</v>
      </c>
      <c r="D3870" s="98">
        <v>-0.89</v>
      </c>
      <c r="E3870" s="98">
        <v>9.9700000000000006</v>
      </c>
      <c r="F3870" s="98" t="s">
        <v>101</v>
      </c>
    </row>
    <row r="3871" spans="1:6" x14ac:dyDescent="0.2">
      <c r="A3871" s="106">
        <v>43435</v>
      </c>
      <c r="B3871" s="100">
        <v>43405</v>
      </c>
      <c r="C3871" s="98" t="s">
        <v>34</v>
      </c>
      <c r="D3871" s="98">
        <v>-1159.3900000000001</v>
      </c>
      <c r="E3871" s="98">
        <v>9476</v>
      </c>
      <c r="F3871" s="98" t="s">
        <v>95</v>
      </c>
    </row>
    <row r="3872" spans="1:6" x14ac:dyDescent="0.2">
      <c r="A3872" s="106">
        <v>43435</v>
      </c>
      <c r="B3872" s="100">
        <v>43405</v>
      </c>
      <c r="C3872" s="98" t="s">
        <v>33</v>
      </c>
      <c r="D3872" s="98">
        <v>-52.29</v>
      </c>
      <c r="E3872" s="98">
        <v>427.37</v>
      </c>
      <c r="F3872" s="98" t="s">
        <v>95</v>
      </c>
    </row>
    <row r="3873" spans="1:6" x14ac:dyDescent="0.2">
      <c r="A3873" s="106">
        <v>43435</v>
      </c>
      <c r="B3873" s="100">
        <v>43374</v>
      </c>
      <c r="C3873" s="98" t="s">
        <v>34</v>
      </c>
      <c r="D3873" s="98">
        <v>-792.54</v>
      </c>
      <c r="E3873" s="98">
        <v>8884</v>
      </c>
      <c r="F3873" s="98" t="s">
        <v>95</v>
      </c>
    </row>
    <row r="3874" spans="1:6" x14ac:dyDescent="0.2">
      <c r="A3874" s="106">
        <v>43435</v>
      </c>
      <c r="B3874" s="100">
        <v>43374</v>
      </c>
      <c r="C3874" s="98" t="s">
        <v>33</v>
      </c>
      <c r="D3874" s="98">
        <v>-35.74</v>
      </c>
      <c r="E3874" s="98">
        <v>400.67</v>
      </c>
      <c r="F3874" s="98" t="s">
        <v>95</v>
      </c>
    </row>
    <row r="3875" spans="1:6" x14ac:dyDescent="0.2">
      <c r="A3875" s="106">
        <v>43435</v>
      </c>
      <c r="B3875" s="100">
        <v>43221</v>
      </c>
      <c r="C3875" s="98" t="s">
        <v>185</v>
      </c>
      <c r="D3875" s="98">
        <v>814.82</v>
      </c>
      <c r="E3875" s="98">
        <v>18360</v>
      </c>
      <c r="F3875" s="98" t="s">
        <v>95</v>
      </c>
    </row>
    <row r="3876" spans="1:6" x14ac:dyDescent="0.2">
      <c r="A3876" s="106">
        <v>43435</v>
      </c>
      <c r="B3876" s="100">
        <v>43221</v>
      </c>
      <c r="C3876" s="98" t="s">
        <v>186</v>
      </c>
      <c r="D3876" s="98">
        <v>36.75</v>
      </c>
      <c r="E3876" s="98">
        <v>828.04</v>
      </c>
      <c r="F3876" s="98" t="s">
        <v>95</v>
      </c>
    </row>
    <row r="3877" spans="1:6" x14ac:dyDescent="0.2">
      <c r="A3877" s="106">
        <v>43435</v>
      </c>
      <c r="B3877" s="100">
        <v>43405</v>
      </c>
      <c r="C3877" s="98" t="s">
        <v>34</v>
      </c>
      <c r="D3877" s="98">
        <v>-30.71</v>
      </c>
      <c r="E3877" s="98">
        <v>251</v>
      </c>
      <c r="F3877" s="98" t="s">
        <v>91</v>
      </c>
    </row>
    <row r="3878" spans="1:6" x14ac:dyDescent="0.2">
      <c r="A3878" s="106">
        <v>43466</v>
      </c>
      <c r="B3878" s="100">
        <v>43252</v>
      </c>
      <c r="C3878" s="98" t="s">
        <v>33</v>
      </c>
      <c r="D3878" s="98">
        <v>-1.78</v>
      </c>
      <c r="E3878" s="98">
        <v>13.39</v>
      </c>
      <c r="F3878" s="98" t="s">
        <v>84</v>
      </c>
    </row>
    <row r="3879" spans="1:6" x14ac:dyDescent="0.2">
      <c r="A3879" s="106">
        <v>43466</v>
      </c>
      <c r="B3879" s="100">
        <v>43221</v>
      </c>
      <c r="C3879" s="98" t="s">
        <v>34</v>
      </c>
      <c r="D3879" s="98">
        <v>-26.3</v>
      </c>
      <c r="E3879" s="98">
        <v>280</v>
      </c>
      <c r="F3879" s="98" t="s">
        <v>84</v>
      </c>
    </row>
    <row r="3880" spans="1:6" x14ac:dyDescent="0.2">
      <c r="A3880" s="106">
        <v>43466</v>
      </c>
      <c r="B3880" s="100">
        <v>43221</v>
      </c>
      <c r="C3880" s="98" t="s">
        <v>33</v>
      </c>
      <c r="D3880" s="98">
        <v>-1.19</v>
      </c>
      <c r="E3880" s="98">
        <v>12.63</v>
      </c>
      <c r="F3880" s="98" t="s">
        <v>84</v>
      </c>
    </row>
    <row r="3881" spans="1:6" x14ac:dyDescent="0.2">
      <c r="A3881" s="106">
        <v>43466</v>
      </c>
      <c r="B3881" s="100">
        <v>43221</v>
      </c>
      <c r="C3881" s="98" t="s">
        <v>185</v>
      </c>
      <c r="D3881" s="98">
        <v>141.33000000000001</v>
      </c>
      <c r="E3881" s="98">
        <v>3184.27</v>
      </c>
      <c r="F3881" s="98" t="s">
        <v>84</v>
      </c>
    </row>
    <row r="3882" spans="1:6" x14ac:dyDescent="0.2">
      <c r="A3882" s="106">
        <v>43466</v>
      </c>
      <c r="B3882" s="100">
        <v>43221</v>
      </c>
      <c r="C3882" s="98" t="s">
        <v>186</v>
      </c>
      <c r="D3882" s="98">
        <v>6.31</v>
      </c>
      <c r="E3882" s="98">
        <v>142.02000000000001</v>
      </c>
      <c r="F3882" s="98" t="s">
        <v>84</v>
      </c>
    </row>
    <row r="3883" spans="1:6" x14ac:dyDescent="0.2">
      <c r="A3883" s="106">
        <v>43466</v>
      </c>
      <c r="B3883" s="100">
        <v>43191</v>
      </c>
      <c r="C3883" s="98" t="s">
        <v>34</v>
      </c>
      <c r="D3883" s="98">
        <v>-26.59</v>
      </c>
      <c r="E3883" s="98">
        <v>271</v>
      </c>
      <c r="F3883" s="98" t="s">
        <v>84</v>
      </c>
    </row>
    <row r="3884" spans="1:6" x14ac:dyDescent="0.2">
      <c r="A3884" s="106">
        <v>43466</v>
      </c>
      <c r="B3884" s="100">
        <v>43191</v>
      </c>
      <c r="C3884" s="98" t="s">
        <v>33</v>
      </c>
      <c r="D3884" s="98">
        <v>-1.2</v>
      </c>
      <c r="E3884" s="98">
        <v>12.22</v>
      </c>
      <c r="F3884" s="98" t="s">
        <v>84</v>
      </c>
    </row>
    <row r="3885" spans="1:6" x14ac:dyDescent="0.2">
      <c r="A3885" s="106">
        <v>43466</v>
      </c>
      <c r="B3885" s="100">
        <v>43101</v>
      </c>
      <c r="C3885" s="98" t="s">
        <v>168</v>
      </c>
      <c r="D3885" s="98">
        <v>-2.0099999999999998</v>
      </c>
      <c r="E3885" s="98">
        <v>271</v>
      </c>
      <c r="F3885" s="98" t="s">
        <v>84</v>
      </c>
    </row>
    <row r="3886" spans="1:6" x14ac:dyDescent="0.2">
      <c r="A3886" s="106">
        <v>43466</v>
      </c>
      <c r="B3886" s="100">
        <v>43101</v>
      </c>
      <c r="C3886" s="98" t="s">
        <v>185</v>
      </c>
      <c r="D3886" s="98">
        <v>8.92</v>
      </c>
      <c r="E3886" s="98">
        <v>271</v>
      </c>
      <c r="F3886" s="98" t="s">
        <v>84</v>
      </c>
    </row>
    <row r="3887" spans="1:6" x14ac:dyDescent="0.2">
      <c r="A3887" s="106">
        <v>43466</v>
      </c>
      <c r="B3887" s="100">
        <v>43101</v>
      </c>
      <c r="C3887" s="98" t="s">
        <v>186</v>
      </c>
      <c r="D3887" s="98">
        <v>0.4</v>
      </c>
      <c r="E3887" s="98">
        <v>12.22</v>
      </c>
      <c r="F3887" s="98" t="s">
        <v>84</v>
      </c>
    </row>
    <row r="3888" spans="1:6" x14ac:dyDescent="0.2">
      <c r="A3888" s="106">
        <v>43466</v>
      </c>
      <c r="B3888" s="100">
        <v>43405</v>
      </c>
      <c r="C3888" s="98" t="s">
        <v>34</v>
      </c>
      <c r="D3888" s="98">
        <v>-3.18</v>
      </c>
      <c r="E3888" s="98">
        <v>26</v>
      </c>
      <c r="F3888" s="98" t="s">
        <v>76</v>
      </c>
    </row>
    <row r="3889" spans="1:6" x14ac:dyDescent="0.2">
      <c r="A3889" s="106">
        <v>43466</v>
      </c>
      <c r="B3889" s="100">
        <v>43405</v>
      </c>
      <c r="C3889" s="98" t="s">
        <v>33</v>
      </c>
      <c r="D3889" s="98">
        <v>-0.14000000000000001</v>
      </c>
      <c r="E3889" s="98">
        <v>1.1100000000000001</v>
      </c>
      <c r="F3889" s="98" t="s">
        <v>76</v>
      </c>
    </row>
    <row r="3890" spans="1:6" x14ac:dyDescent="0.2">
      <c r="A3890" s="106">
        <v>43466</v>
      </c>
      <c r="B3890" s="100">
        <v>43435</v>
      </c>
      <c r="C3890" s="98" t="s">
        <v>34</v>
      </c>
      <c r="D3890" s="98">
        <v>-4261.7299999999996</v>
      </c>
      <c r="E3890" s="98">
        <v>46333</v>
      </c>
      <c r="F3890" s="98" t="s">
        <v>77</v>
      </c>
    </row>
    <row r="3891" spans="1:6" x14ac:dyDescent="0.2">
      <c r="A3891" s="106">
        <v>43466</v>
      </c>
      <c r="B3891" s="100">
        <v>43435</v>
      </c>
      <c r="C3891" s="98" t="s">
        <v>33</v>
      </c>
      <c r="D3891" s="98">
        <v>-179.44</v>
      </c>
      <c r="E3891" s="98">
        <v>1950.64</v>
      </c>
      <c r="F3891" s="98" t="s">
        <v>77</v>
      </c>
    </row>
    <row r="3892" spans="1:6" x14ac:dyDescent="0.2">
      <c r="A3892" s="106">
        <v>43466</v>
      </c>
      <c r="B3892" s="100">
        <v>43221</v>
      </c>
      <c r="C3892" s="98" t="s">
        <v>185</v>
      </c>
      <c r="D3892" s="98">
        <v>2056.23</v>
      </c>
      <c r="E3892" s="98">
        <v>46333</v>
      </c>
      <c r="F3892" s="98" t="s">
        <v>77</v>
      </c>
    </row>
    <row r="3893" spans="1:6" x14ac:dyDescent="0.2">
      <c r="A3893" s="106">
        <v>43466</v>
      </c>
      <c r="B3893" s="100">
        <v>43221</v>
      </c>
      <c r="C3893" s="98" t="s">
        <v>186</v>
      </c>
      <c r="D3893" s="98">
        <v>86.57</v>
      </c>
      <c r="E3893" s="98">
        <v>1950.64</v>
      </c>
      <c r="F3893" s="98" t="s">
        <v>77</v>
      </c>
    </row>
    <row r="3894" spans="1:6" x14ac:dyDescent="0.2">
      <c r="A3894" s="106">
        <v>43466</v>
      </c>
      <c r="B3894" s="100">
        <v>43435</v>
      </c>
      <c r="C3894" s="98" t="s">
        <v>36</v>
      </c>
      <c r="D3894" s="98">
        <v>-6.07</v>
      </c>
      <c r="E3894" s="98">
        <v>66</v>
      </c>
      <c r="F3894" s="98" t="s">
        <v>101</v>
      </c>
    </row>
    <row r="3895" spans="1:6" x14ac:dyDescent="0.2">
      <c r="A3895" s="106">
        <v>43466</v>
      </c>
      <c r="B3895" s="100">
        <v>43435</v>
      </c>
      <c r="C3895" s="98" t="s">
        <v>35</v>
      </c>
      <c r="D3895" s="98">
        <v>-0.26</v>
      </c>
      <c r="E3895" s="98">
        <v>2.78</v>
      </c>
      <c r="F3895" s="98" t="s">
        <v>101</v>
      </c>
    </row>
    <row r="3896" spans="1:6" x14ac:dyDescent="0.2">
      <c r="A3896" s="106">
        <v>43466</v>
      </c>
      <c r="B3896" s="100">
        <v>43435</v>
      </c>
      <c r="C3896" s="98" t="s">
        <v>34</v>
      </c>
      <c r="D3896" s="98">
        <v>-727.17</v>
      </c>
      <c r="E3896" s="98">
        <v>7905.76</v>
      </c>
      <c r="F3896" s="98" t="s">
        <v>130</v>
      </c>
    </row>
    <row r="3897" spans="1:6" x14ac:dyDescent="0.2">
      <c r="A3897" s="106">
        <v>43466</v>
      </c>
      <c r="B3897" s="100">
        <v>43435</v>
      </c>
      <c r="C3897" s="98" t="s">
        <v>33</v>
      </c>
      <c r="D3897" s="98">
        <v>-32.799999999999997</v>
      </c>
      <c r="E3897" s="98">
        <v>356.55</v>
      </c>
      <c r="F3897" s="98" t="s">
        <v>130</v>
      </c>
    </row>
    <row r="3898" spans="1:6" x14ac:dyDescent="0.2">
      <c r="A3898" s="106">
        <v>43466</v>
      </c>
      <c r="B3898" s="100">
        <v>43221</v>
      </c>
      <c r="C3898" s="98" t="s">
        <v>185</v>
      </c>
      <c r="D3898" s="98">
        <v>350.86</v>
      </c>
      <c r="E3898" s="98">
        <v>7905.76</v>
      </c>
      <c r="F3898" s="98" t="s">
        <v>130</v>
      </c>
    </row>
    <row r="3899" spans="1:6" x14ac:dyDescent="0.2">
      <c r="A3899" s="106">
        <v>43466</v>
      </c>
      <c r="B3899" s="100">
        <v>43221</v>
      </c>
      <c r="C3899" s="98" t="s">
        <v>186</v>
      </c>
      <c r="D3899" s="98">
        <v>15.83</v>
      </c>
      <c r="E3899" s="98">
        <v>356.55</v>
      </c>
      <c r="F3899" s="98" t="s">
        <v>130</v>
      </c>
    </row>
    <row r="3900" spans="1:6" x14ac:dyDescent="0.2">
      <c r="A3900" s="106">
        <v>43466</v>
      </c>
      <c r="B3900" s="100">
        <v>43435</v>
      </c>
      <c r="C3900" s="98" t="s">
        <v>34</v>
      </c>
      <c r="D3900" s="98">
        <v>-35187.15</v>
      </c>
      <c r="E3900" s="98">
        <v>382552.86</v>
      </c>
      <c r="F3900" s="98" t="s">
        <v>76</v>
      </c>
    </row>
    <row r="3901" spans="1:6" x14ac:dyDescent="0.2">
      <c r="A3901" s="106">
        <v>43466</v>
      </c>
      <c r="B3901" s="100">
        <v>43435</v>
      </c>
      <c r="C3901" s="98" t="s">
        <v>33</v>
      </c>
      <c r="D3901" s="98">
        <v>-1585.32</v>
      </c>
      <c r="E3901" s="98">
        <v>17234.830000000002</v>
      </c>
      <c r="F3901" s="98" t="s">
        <v>76</v>
      </c>
    </row>
    <row r="3902" spans="1:6" x14ac:dyDescent="0.2">
      <c r="A3902" s="106">
        <v>43466</v>
      </c>
      <c r="B3902" s="100">
        <v>43405</v>
      </c>
      <c r="C3902" s="98" t="s">
        <v>34</v>
      </c>
      <c r="D3902" s="98">
        <v>-60414.96</v>
      </c>
      <c r="E3902" s="98">
        <v>493788</v>
      </c>
      <c r="F3902" s="98" t="s">
        <v>76</v>
      </c>
    </row>
    <row r="3903" spans="1:6" x14ac:dyDescent="0.2">
      <c r="A3903" s="106">
        <v>43466</v>
      </c>
      <c r="B3903" s="100">
        <v>43405</v>
      </c>
      <c r="C3903" s="98" t="s">
        <v>33</v>
      </c>
      <c r="D3903" s="98">
        <v>-2724.81</v>
      </c>
      <c r="E3903" s="98">
        <v>22269.96</v>
      </c>
      <c r="F3903" s="98" t="s">
        <v>76</v>
      </c>
    </row>
    <row r="3904" spans="1:6" x14ac:dyDescent="0.2">
      <c r="A3904" s="106">
        <v>43466</v>
      </c>
      <c r="B3904" s="100">
        <v>43221</v>
      </c>
      <c r="C3904" s="98" t="s">
        <v>185</v>
      </c>
      <c r="D3904" s="98">
        <v>38892.1</v>
      </c>
      <c r="E3904" s="98">
        <v>876340.86</v>
      </c>
      <c r="F3904" s="98" t="s">
        <v>76</v>
      </c>
    </row>
    <row r="3905" spans="1:6" x14ac:dyDescent="0.2">
      <c r="A3905" s="106">
        <v>43466</v>
      </c>
      <c r="B3905" s="100">
        <v>43221</v>
      </c>
      <c r="C3905" s="98" t="s">
        <v>186</v>
      </c>
      <c r="D3905" s="98">
        <v>1753.12</v>
      </c>
      <c r="E3905" s="98">
        <v>39504.71</v>
      </c>
      <c r="F3905" s="98" t="s">
        <v>76</v>
      </c>
    </row>
    <row r="3906" spans="1:6" x14ac:dyDescent="0.2">
      <c r="A3906" s="106">
        <v>43466</v>
      </c>
      <c r="B3906" s="100">
        <v>43435</v>
      </c>
      <c r="C3906" s="98" t="s">
        <v>34</v>
      </c>
      <c r="D3906" s="98">
        <v>-22472.59</v>
      </c>
      <c r="E3906" s="98">
        <v>244320.56</v>
      </c>
      <c r="F3906" s="98" t="s">
        <v>76</v>
      </c>
    </row>
    <row r="3907" spans="1:6" x14ac:dyDescent="0.2">
      <c r="A3907" s="106">
        <v>43466</v>
      </c>
      <c r="B3907" s="100">
        <v>43435</v>
      </c>
      <c r="C3907" s="98" t="s">
        <v>33</v>
      </c>
      <c r="D3907" s="98">
        <v>-1012.45</v>
      </c>
      <c r="E3907" s="98">
        <v>11008.29</v>
      </c>
      <c r="F3907" s="98" t="s">
        <v>76</v>
      </c>
    </row>
    <row r="3908" spans="1:6" x14ac:dyDescent="0.2">
      <c r="A3908" s="106">
        <v>43466</v>
      </c>
      <c r="B3908" s="100">
        <v>43405</v>
      </c>
      <c r="C3908" s="98" t="s">
        <v>34</v>
      </c>
      <c r="D3908" s="98">
        <v>-38440.769999999997</v>
      </c>
      <c r="E3908" s="98">
        <v>314188</v>
      </c>
      <c r="F3908" s="98" t="s">
        <v>76</v>
      </c>
    </row>
    <row r="3909" spans="1:6" x14ac:dyDescent="0.2">
      <c r="A3909" s="106">
        <v>43466</v>
      </c>
      <c r="B3909" s="100">
        <v>43405</v>
      </c>
      <c r="C3909" s="98" t="s">
        <v>33</v>
      </c>
      <c r="D3909" s="98">
        <v>-1733.48</v>
      </c>
      <c r="E3909" s="98">
        <v>14167.86</v>
      </c>
      <c r="F3909" s="98" t="s">
        <v>76</v>
      </c>
    </row>
    <row r="3910" spans="1:6" x14ac:dyDescent="0.2">
      <c r="A3910" s="106">
        <v>43466</v>
      </c>
      <c r="B3910" s="100">
        <v>43221</v>
      </c>
      <c r="C3910" s="98" t="s">
        <v>185</v>
      </c>
      <c r="D3910" s="98">
        <v>24822.06</v>
      </c>
      <c r="E3910" s="98">
        <v>559307.56000000006</v>
      </c>
      <c r="F3910" s="98" t="s">
        <v>76</v>
      </c>
    </row>
    <row r="3911" spans="1:6" x14ac:dyDescent="0.2">
      <c r="A3911" s="106">
        <v>43466</v>
      </c>
      <c r="B3911" s="100">
        <v>43221</v>
      </c>
      <c r="C3911" s="98" t="s">
        <v>186</v>
      </c>
      <c r="D3911" s="98">
        <v>1118.82</v>
      </c>
      <c r="E3911" s="98">
        <v>25212.05</v>
      </c>
      <c r="F3911" s="98" t="s">
        <v>76</v>
      </c>
    </row>
    <row r="3912" spans="1:6" x14ac:dyDescent="0.2">
      <c r="A3912" s="106">
        <v>43466</v>
      </c>
      <c r="B3912" s="100">
        <v>43435</v>
      </c>
      <c r="C3912" s="98" t="s">
        <v>34</v>
      </c>
      <c r="D3912" s="98">
        <v>-22696.01</v>
      </c>
      <c r="E3912" s="98">
        <v>246750.2</v>
      </c>
      <c r="F3912" s="98" t="s">
        <v>76</v>
      </c>
    </row>
    <row r="3913" spans="1:6" x14ac:dyDescent="0.2">
      <c r="A3913" s="106">
        <v>43466</v>
      </c>
      <c r="B3913" s="100">
        <v>43435</v>
      </c>
      <c r="C3913" s="98" t="s">
        <v>33</v>
      </c>
      <c r="D3913" s="98">
        <v>-1023.34</v>
      </c>
      <c r="E3913" s="98">
        <v>11126.58</v>
      </c>
      <c r="F3913" s="98" t="s">
        <v>76</v>
      </c>
    </row>
    <row r="3914" spans="1:6" x14ac:dyDescent="0.2">
      <c r="A3914" s="106">
        <v>43466</v>
      </c>
      <c r="B3914" s="100">
        <v>43405</v>
      </c>
      <c r="C3914" s="98" t="s">
        <v>34</v>
      </c>
      <c r="D3914" s="98">
        <v>-26266.67</v>
      </c>
      <c r="E3914" s="98">
        <v>214684</v>
      </c>
      <c r="F3914" s="98" t="s">
        <v>76</v>
      </c>
    </row>
    <row r="3915" spans="1:6" x14ac:dyDescent="0.2">
      <c r="A3915" s="106">
        <v>43466</v>
      </c>
      <c r="B3915" s="100">
        <v>43405</v>
      </c>
      <c r="C3915" s="98" t="s">
        <v>33</v>
      </c>
      <c r="D3915" s="98">
        <v>-1184.67</v>
      </c>
      <c r="E3915" s="98">
        <v>9682.3700000000008</v>
      </c>
      <c r="F3915" s="98" t="s">
        <v>76</v>
      </c>
    </row>
    <row r="3916" spans="1:6" x14ac:dyDescent="0.2">
      <c r="A3916" s="106">
        <v>43466</v>
      </c>
      <c r="B3916" s="100">
        <v>43221</v>
      </c>
      <c r="C3916" s="98" t="s">
        <v>185</v>
      </c>
      <c r="D3916" s="98">
        <v>20478.5</v>
      </c>
      <c r="E3916" s="98">
        <v>461434.2</v>
      </c>
      <c r="F3916" s="98" t="s">
        <v>76</v>
      </c>
    </row>
    <row r="3917" spans="1:6" x14ac:dyDescent="0.2">
      <c r="A3917" s="106">
        <v>43466</v>
      </c>
      <c r="B3917" s="100">
        <v>43221</v>
      </c>
      <c r="C3917" s="98" t="s">
        <v>186</v>
      </c>
      <c r="D3917" s="98">
        <v>923.41</v>
      </c>
      <c r="E3917" s="98">
        <v>20808.68</v>
      </c>
      <c r="F3917" s="98" t="s">
        <v>76</v>
      </c>
    </row>
    <row r="3918" spans="1:6" x14ac:dyDescent="0.2">
      <c r="A3918" s="106">
        <v>43466</v>
      </c>
      <c r="B3918" s="100">
        <v>43435</v>
      </c>
      <c r="C3918" s="98" t="s">
        <v>34</v>
      </c>
      <c r="D3918" s="98">
        <v>-223.7</v>
      </c>
      <c r="E3918" s="98">
        <v>2432</v>
      </c>
      <c r="F3918" s="98" t="s">
        <v>93</v>
      </c>
    </row>
    <row r="3919" spans="1:6" x14ac:dyDescent="0.2">
      <c r="A3919" s="106">
        <v>43466</v>
      </c>
      <c r="B3919" s="100">
        <v>43435</v>
      </c>
      <c r="C3919" s="98" t="s">
        <v>33</v>
      </c>
      <c r="D3919" s="98">
        <v>-10.08</v>
      </c>
      <c r="E3919" s="98">
        <v>109.68</v>
      </c>
      <c r="F3919" s="98" t="s">
        <v>93</v>
      </c>
    </row>
    <row r="3920" spans="1:6" x14ac:dyDescent="0.2">
      <c r="A3920" s="106">
        <v>43466</v>
      </c>
      <c r="B3920" s="100">
        <v>43405</v>
      </c>
      <c r="C3920" s="98" t="s">
        <v>34</v>
      </c>
      <c r="D3920" s="98">
        <v>-260.12</v>
      </c>
      <c r="E3920" s="98">
        <v>2126</v>
      </c>
      <c r="F3920" s="98" t="s">
        <v>93</v>
      </c>
    </row>
    <row r="3921" spans="1:6" x14ac:dyDescent="0.2">
      <c r="A3921" s="106">
        <v>43466</v>
      </c>
      <c r="B3921" s="100">
        <v>43405</v>
      </c>
      <c r="C3921" s="98" t="s">
        <v>33</v>
      </c>
      <c r="D3921" s="98">
        <v>-11.73</v>
      </c>
      <c r="E3921" s="98">
        <v>95.88</v>
      </c>
      <c r="F3921" s="98" t="s">
        <v>93</v>
      </c>
    </row>
    <row r="3922" spans="1:6" x14ac:dyDescent="0.2">
      <c r="A3922" s="106">
        <v>43466</v>
      </c>
      <c r="B3922" s="100">
        <v>43221</v>
      </c>
      <c r="C3922" s="98" t="s">
        <v>185</v>
      </c>
      <c r="D3922" s="98">
        <v>202.29</v>
      </c>
      <c r="E3922" s="98">
        <v>4558</v>
      </c>
      <c r="F3922" s="98" t="s">
        <v>93</v>
      </c>
    </row>
    <row r="3923" spans="1:6" x14ac:dyDescent="0.2">
      <c r="A3923" s="106">
        <v>43466</v>
      </c>
      <c r="B3923" s="100">
        <v>43221</v>
      </c>
      <c r="C3923" s="98" t="s">
        <v>186</v>
      </c>
      <c r="D3923" s="98">
        <v>9.1300000000000008</v>
      </c>
      <c r="E3923" s="98">
        <v>205.56</v>
      </c>
      <c r="F3923" s="98" t="s">
        <v>93</v>
      </c>
    </row>
    <row r="3924" spans="1:6" x14ac:dyDescent="0.2">
      <c r="A3924" s="106">
        <v>43466</v>
      </c>
      <c r="B3924" s="100">
        <v>43435</v>
      </c>
      <c r="C3924" s="98" t="s">
        <v>36</v>
      </c>
      <c r="D3924" s="98">
        <v>-7.46</v>
      </c>
      <c r="E3924" s="98">
        <v>81.2</v>
      </c>
      <c r="F3924" s="98" t="s">
        <v>101</v>
      </c>
    </row>
    <row r="3925" spans="1:6" x14ac:dyDescent="0.2">
      <c r="A3925" s="106">
        <v>43466</v>
      </c>
      <c r="B3925" s="100">
        <v>43435</v>
      </c>
      <c r="C3925" s="98" t="s">
        <v>35</v>
      </c>
      <c r="D3925" s="98">
        <v>-0.34</v>
      </c>
      <c r="E3925" s="98">
        <v>3.66</v>
      </c>
      <c r="F3925" s="98" t="s">
        <v>101</v>
      </c>
    </row>
    <row r="3926" spans="1:6" x14ac:dyDescent="0.2">
      <c r="A3926" s="106">
        <v>43466</v>
      </c>
      <c r="B3926" s="100">
        <v>43374</v>
      </c>
      <c r="C3926" s="98" t="s">
        <v>34</v>
      </c>
      <c r="D3926" s="98">
        <v>-71.28</v>
      </c>
      <c r="E3926" s="98">
        <v>799</v>
      </c>
      <c r="F3926" s="98" t="s">
        <v>76</v>
      </c>
    </row>
    <row r="3927" spans="1:6" x14ac:dyDescent="0.2">
      <c r="A3927" s="106">
        <v>43466</v>
      </c>
      <c r="B3927" s="100">
        <v>43374</v>
      </c>
      <c r="C3927" s="98" t="s">
        <v>33</v>
      </c>
      <c r="D3927" s="98">
        <v>-3.21</v>
      </c>
      <c r="E3927" s="98">
        <v>36.03</v>
      </c>
      <c r="F3927" s="98" t="s">
        <v>76</v>
      </c>
    </row>
    <row r="3928" spans="1:6" x14ac:dyDescent="0.2">
      <c r="A3928" s="106">
        <v>43466</v>
      </c>
      <c r="B3928" s="100">
        <v>43435</v>
      </c>
      <c r="C3928" s="98" t="s">
        <v>34</v>
      </c>
      <c r="D3928" s="98">
        <v>-52.33</v>
      </c>
      <c r="E3928" s="98">
        <v>569</v>
      </c>
      <c r="F3928" s="98" t="s">
        <v>77</v>
      </c>
    </row>
    <row r="3929" spans="1:6" x14ac:dyDescent="0.2">
      <c r="A3929" s="106">
        <v>43466</v>
      </c>
      <c r="B3929" s="100">
        <v>43435</v>
      </c>
      <c r="C3929" s="98" t="s">
        <v>33</v>
      </c>
      <c r="D3929" s="98">
        <v>-2.36</v>
      </c>
      <c r="E3929" s="98">
        <v>25.66</v>
      </c>
      <c r="F3929" s="98" t="s">
        <v>77</v>
      </c>
    </row>
    <row r="3930" spans="1:6" x14ac:dyDescent="0.2">
      <c r="A3930" s="106">
        <v>43466</v>
      </c>
      <c r="B3930" s="100">
        <v>43405</v>
      </c>
      <c r="C3930" s="98" t="s">
        <v>34</v>
      </c>
      <c r="D3930" s="98">
        <v>-91.03</v>
      </c>
      <c r="E3930" s="98">
        <v>744</v>
      </c>
      <c r="F3930" s="98" t="s">
        <v>77</v>
      </c>
    </row>
    <row r="3931" spans="1:6" x14ac:dyDescent="0.2">
      <c r="A3931" s="106">
        <v>43466</v>
      </c>
      <c r="B3931" s="100">
        <v>43405</v>
      </c>
      <c r="C3931" s="98" t="s">
        <v>33</v>
      </c>
      <c r="D3931" s="98">
        <v>-4.1100000000000003</v>
      </c>
      <c r="E3931" s="98">
        <v>33.549999999999997</v>
      </c>
      <c r="F3931" s="98" t="s">
        <v>77</v>
      </c>
    </row>
    <row r="3932" spans="1:6" x14ac:dyDescent="0.2">
      <c r="A3932" s="106">
        <v>43466</v>
      </c>
      <c r="B3932" s="100">
        <v>43221</v>
      </c>
      <c r="C3932" s="98" t="s">
        <v>185</v>
      </c>
      <c r="D3932" s="98">
        <v>58.27</v>
      </c>
      <c r="E3932" s="98">
        <v>1313</v>
      </c>
      <c r="F3932" s="98" t="s">
        <v>77</v>
      </c>
    </row>
    <row r="3933" spans="1:6" x14ac:dyDescent="0.2">
      <c r="A3933" s="106">
        <v>43466</v>
      </c>
      <c r="B3933" s="100">
        <v>43221</v>
      </c>
      <c r="C3933" s="98" t="s">
        <v>186</v>
      </c>
      <c r="D3933" s="98">
        <v>2.63</v>
      </c>
      <c r="E3933" s="98">
        <v>59.21</v>
      </c>
      <c r="F3933" s="98" t="s">
        <v>77</v>
      </c>
    </row>
    <row r="3934" spans="1:6" x14ac:dyDescent="0.2">
      <c r="A3934" s="106">
        <v>43466</v>
      </c>
      <c r="B3934" s="100">
        <v>43435</v>
      </c>
      <c r="C3934" s="98" t="s">
        <v>223</v>
      </c>
      <c r="D3934" s="98">
        <v>6.9</v>
      </c>
      <c r="E3934" s="98">
        <v>-75</v>
      </c>
      <c r="F3934" s="98" t="s">
        <v>167</v>
      </c>
    </row>
    <row r="3935" spans="1:6" x14ac:dyDescent="0.2">
      <c r="A3935" s="106">
        <v>43466</v>
      </c>
      <c r="B3935" s="100">
        <v>43405</v>
      </c>
      <c r="C3935" s="98" t="s">
        <v>223</v>
      </c>
      <c r="D3935" s="98">
        <v>12.11</v>
      </c>
      <c r="E3935" s="98">
        <v>-99</v>
      </c>
      <c r="F3935" s="98" t="s">
        <v>167</v>
      </c>
    </row>
    <row r="3936" spans="1:6" x14ac:dyDescent="0.2">
      <c r="A3936" s="106">
        <v>43466</v>
      </c>
      <c r="B3936" s="100">
        <v>43221</v>
      </c>
      <c r="C3936" s="98" t="s">
        <v>187</v>
      </c>
      <c r="D3936" s="98">
        <v>-7.72</v>
      </c>
      <c r="E3936" s="98">
        <v>-174</v>
      </c>
      <c r="F3936" s="98" t="s">
        <v>167</v>
      </c>
    </row>
    <row r="3937" spans="1:6" x14ac:dyDescent="0.2">
      <c r="A3937" s="106">
        <v>43466</v>
      </c>
      <c r="B3937" s="100">
        <v>43435</v>
      </c>
      <c r="C3937" s="98" t="s">
        <v>34</v>
      </c>
      <c r="D3937" s="98">
        <v>-36.15</v>
      </c>
      <c r="E3937" s="98">
        <v>393</v>
      </c>
      <c r="F3937" s="98" t="s">
        <v>92</v>
      </c>
    </row>
    <row r="3938" spans="1:6" x14ac:dyDescent="0.2">
      <c r="A3938" s="106">
        <v>43466</v>
      </c>
      <c r="B3938" s="100">
        <v>43435</v>
      </c>
      <c r="C3938" s="98" t="s">
        <v>33</v>
      </c>
      <c r="D3938" s="98">
        <v>-1.63</v>
      </c>
      <c r="E3938" s="98">
        <v>17.72</v>
      </c>
      <c r="F3938" s="98" t="s">
        <v>92</v>
      </c>
    </row>
    <row r="3939" spans="1:6" x14ac:dyDescent="0.2">
      <c r="A3939" s="106">
        <v>43466</v>
      </c>
      <c r="B3939" s="100">
        <v>43405</v>
      </c>
      <c r="C3939" s="98" t="s">
        <v>34</v>
      </c>
      <c r="D3939" s="98">
        <v>-62.89</v>
      </c>
      <c r="E3939" s="98">
        <v>514</v>
      </c>
      <c r="F3939" s="98" t="s">
        <v>92</v>
      </c>
    </row>
    <row r="3940" spans="1:6" x14ac:dyDescent="0.2">
      <c r="A3940" s="106">
        <v>43466</v>
      </c>
      <c r="B3940" s="100">
        <v>43405</v>
      </c>
      <c r="C3940" s="98" t="s">
        <v>33</v>
      </c>
      <c r="D3940" s="98">
        <v>-2.84</v>
      </c>
      <c r="E3940" s="98">
        <v>23.18</v>
      </c>
      <c r="F3940" s="98" t="s">
        <v>92</v>
      </c>
    </row>
    <row r="3941" spans="1:6" x14ac:dyDescent="0.2">
      <c r="A3941" s="106">
        <v>43466</v>
      </c>
      <c r="B3941" s="100">
        <v>43221</v>
      </c>
      <c r="C3941" s="98" t="s">
        <v>185</v>
      </c>
      <c r="D3941" s="98">
        <v>40.25</v>
      </c>
      <c r="E3941" s="98">
        <v>907</v>
      </c>
      <c r="F3941" s="98" t="s">
        <v>92</v>
      </c>
    </row>
    <row r="3942" spans="1:6" x14ac:dyDescent="0.2">
      <c r="A3942" s="106">
        <v>43466</v>
      </c>
      <c r="B3942" s="100">
        <v>43221</v>
      </c>
      <c r="C3942" s="98" t="s">
        <v>186</v>
      </c>
      <c r="D3942" s="98">
        <v>1.82</v>
      </c>
      <c r="E3942" s="98">
        <v>40.909999999999997</v>
      </c>
      <c r="F3942" s="98" t="s">
        <v>92</v>
      </c>
    </row>
    <row r="3943" spans="1:6" x14ac:dyDescent="0.2">
      <c r="A3943" s="106">
        <v>43466</v>
      </c>
      <c r="B3943" s="100">
        <v>43435</v>
      </c>
      <c r="C3943" s="98" t="s">
        <v>34</v>
      </c>
      <c r="D3943" s="98">
        <v>-47585.87</v>
      </c>
      <c r="E3943" s="98">
        <v>517350.48</v>
      </c>
      <c r="F3943" s="98" t="s">
        <v>76</v>
      </c>
    </row>
    <row r="3944" spans="1:6" x14ac:dyDescent="0.2">
      <c r="A3944" s="106">
        <v>43466</v>
      </c>
      <c r="B3944" s="100">
        <v>43435</v>
      </c>
      <c r="C3944" s="98" t="s">
        <v>33</v>
      </c>
      <c r="D3944" s="98">
        <v>-1933.13</v>
      </c>
      <c r="E3944" s="98">
        <v>21014.29</v>
      </c>
      <c r="F3944" s="98" t="s">
        <v>76</v>
      </c>
    </row>
    <row r="3945" spans="1:6" x14ac:dyDescent="0.2">
      <c r="A3945" s="106">
        <v>43466</v>
      </c>
      <c r="B3945" s="100">
        <v>43405</v>
      </c>
      <c r="C3945" s="98" t="s">
        <v>34</v>
      </c>
      <c r="D3945" s="98">
        <v>-129.08000000000001</v>
      </c>
      <c r="E3945" s="98">
        <v>1055</v>
      </c>
      <c r="F3945" s="98" t="s">
        <v>76</v>
      </c>
    </row>
    <row r="3946" spans="1:6" x14ac:dyDescent="0.2">
      <c r="A3946" s="106">
        <v>43466</v>
      </c>
      <c r="B3946" s="100">
        <v>43405</v>
      </c>
      <c r="C3946" s="98" t="s">
        <v>33</v>
      </c>
      <c r="D3946" s="98">
        <v>-5.82</v>
      </c>
      <c r="E3946" s="98">
        <v>47.59</v>
      </c>
      <c r="F3946" s="98" t="s">
        <v>76</v>
      </c>
    </row>
    <row r="3947" spans="1:6" x14ac:dyDescent="0.2">
      <c r="A3947" s="106">
        <v>43466</v>
      </c>
      <c r="B3947" s="100">
        <v>43221</v>
      </c>
      <c r="C3947" s="98" t="s">
        <v>185</v>
      </c>
      <c r="D3947" s="98">
        <v>23006.95</v>
      </c>
      <c r="E3947" s="98">
        <v>518405.48</v>
      </c>
      <c r="F3947" s="98" t="s">
        <v>76</v>
      </c>
    </row>
    <row r="3948" spans="1:6" x14ac:dyDescent="0.2">
      <c r="A3948" s="106">
        <v>43466</v>
      </c>
      <c r="B3948" s="100">
        <v>43221</v>
      </c>
      <c r="C3948" s="98" t="s">
        <v>186</v>
      </c>
      <c r="D3948" s="98">
        <v>934.66</v>
      </c>
      <c r="E3948" s="98">
        <v>21061.87</v>
      </c>
      <c r="F3948" s="98" t="s">
        <v>76</v>
      </c>
    </row>
    <row r="3949" spans="1:6" x14ac:dyDescent="0.2">
      <c r="A3949" s="106">
        <v>43466</v>
      </c>
      <c r="B3949" s="100">
        <v>43435</v>
      </c>
      <c r="C3949" s="98" t="s">
        <v>34</v>
      </c>
      <c r="D3949" s="98">
        <v>-40056.74</v>
      </c>
      <c r="E3949" s="98">
        <v>435493.99</v>
      </c>
      <c r="F3949" s="98" t="s">
        <v>76</v>
      </c>
    </row>
    <row r="3950" spans="1:6" x14ac:dyDescent="0.2">
      <c r="A3950" s="106">
        <v>43466</v>
      </c>
      <c r="B3950" s="100">
        <v>43435</v>
      </c>
      <c r="C3950" s="98" t="s">
        <v>33</v>
      </c>
      <c r="D3950" s="98">
        <v>-1611.93</v>
      </c>
      <c r="E3950" s="98">
        <v>17524.349999999999</v>
      </c>
      <c r="F3950" s="98" t="s">
        <v>76</v>
      </c>
    </row>
    <row r="3951" spans="1:6" x14ac:dyDescent="0.2">
      <c r="A3951" s="106">
        <v>43466</v>
      </c>
      <c r="B3951" s="100">
        <v>43405</v>
      </c>
      <c r="C3951" s="98" t="s">
        <v>34</v>
      </c>
      <c r="D3951" s="98">
        <v>-174</v>
      </c>
      <c r="E3951" s="98">
        <v>1422</v>
      </c>
      <c r="F3951" s="98" t="s">
        <v>76</v>
      </c>
    </row>
    <row r="3952" spans="1:6" x14ac:dyDescent="0.2">
      <c r="A3952" s="106">
        <v>43466</v>
      </c>
      <c r="B3952" s="100">
        <v>43405</v>
      </c>
      <c r="C3952" s="98" t="s">
        <v>33</v>
      </c>
      <c r="D3952" s="98">
        <v>-7.82</v>
      </c>
      <c r="E3952" s="98">
        <v>63.9</v>
      </c>
      <c r="F3952" s="98" t="s">
        <v>76</v>
      </c>
    </row>
    <row r="3953" spans="1:6" x14ac:dyDescent="0.2">
      <c r="A3953" s="106">
        <v>43466</v>
      </c>
      <c r="B3953" s="100">
        <v>43221</v>
      </c>
      <c r="C3953" s="98" t="s">
        <v>185</v>
      </c>
      <c r="D3953" s="98">
        <v>19390.37</v>
      </c>
      <c r="E3953" s="98">
        <v>436917.99</v>
      </c>
      <c r="F3953" s="98" t="s">
        <v>76</v>
      </c>
    </row>
    <row r="3954" spans="1:6" x14ac:dyDescent="0.2">
      <c r="A3954" s="106">
        <v>43466</v>
      </c>
      <c r="B3954" s="100">
        <v>43221</v>
      </c>
      <c r="C3954" s="98" t="s">
        <v>186</v>
      </c>
      <c r="D3954" s="98">
        <v>780.61</v>
      </c>
      <c r="E3954" s="98">
        <v>17588.330000000002</v>
      </c>
      <c r="F3954" s="98" t="s">
        <v>76</v>
      </c>
    </row>
    <row r="3955" spans="1:6" x14ac:dyDescent="0.2">
      <c r="A3955" s="106">
        <v>43405</v>
      </c>
      <c r="B3955" s="100">
        <v>43405</v>
      </c>
      <c r="C3955" s="98" t="s">
        <v>34</v>
      </c>
      <c r="D3955" s="98">
        <v>-31.08</v>
      </c>
      <c r="E3955" s="98">
        <v>254</v>
      </c>
      <c r="F3955" s="98" t="s">
        <v>92</v>
      </c>
    </row>
    <row r="3956" spans="1:6" x14ac:dyDescent="0.2">
      <c r="A3956" s="106">
        <v>43405</v>
      </c>
      <c r="B3956" s="100">
        <v>43405</v>
      </c>
      <c r="C3956" s="98" t="s">
        <v>33</v>
      </c>
      <c r="D3956" s="98">
        <v>-1.4</v>
      </c>
      <c r="E3956" s="98">
        <v>11.46</v>
      </c>
      <c r="F3956" s="98" t="s">
        <v>92</v>
      </c>
    </row>
    <row r="3957" spans="1:6" x14ac:dyDescent="0.2">
      <c r="A3957" s="106">
        <v>43405</v>
      </c>
      <c r="B3957" s="100">
        <v>43344</v>
      </c>
      <c r="C3957" s="98" t="s">
        <v>34</v>
      </c>
      <c r="D3957" s="98">
        <v>-2.78</v>
      </c>
      <c r="E3957" s="98">
        <v>33</v>
      </c>
      <c r="F3957" s="98" t="s">
        <v>77</v>
      </c>
    </row>
    <row r="3958" spans="1:6" x14ac:dyDescent="0.2">
      <c r="A3958" s="106">
        <v>43405</v>
      </c>
      <c r="B3958" s="100">
        <v>43344</v>
      </c>
      <c r="C3958" s="98" t="s">
        <v>33</v>
      </c>
      <c r="D3958" s="98">
        <v>-0.13</v>
      </c>
      <c r="E3958" s="98">
        <v>1.49</v>
      </c>
      <c r="F3958" s="98" t="s">
        <v>77</v>
      </c>
    </row>
    <row r="3959" spans="1:6" x14ac:dyDescent="0.2">
      <c r="A3959" s="106">
        <v>43405</v>
      </c>
      <c r="B3959" s="100">
        <v>43405</v>
      </c>
      <c r="C3959" s="98" t="s">
        <v>36</v>
      </c>
      <c r="D3959" s="98">
        <v>-2.04</v>
      </c>
      <c r="E3959" s="98">
        <v>16.64</v>
      </c>
      <c r="F3959" s="98" t="s">
        <v>101</v>
      </c>
    </row>
    <row r="3960" spans="1:6" x14ac:dyDescent="0.2">
      <c r="A3960" s="106">
        <v>43405</v>
      </c>
      <c r="B3960" s="100">
        <v>43405</v>
      </c>
      <c r="C3960" s="98" t="s">
        <v>35</v>
      </c>
      <c r="D3960" s="98">
        <v>-0.1</v>
      </c>
      <c r="E3960" s="98">
        <v>0.76</v>
      </c>
      <c r="F3960" s="98" t="s">
        <v>101</v>
      </c>
    </row>
    <row r="3961" spans="1:6" x14ac:dyDescent="0.2">
      <c r="A3961" s="106">
        <v>43405</v>
      </c>
      <c r="B3961" s="100">
        <v>43374</v>
      </c>
      <c r="C3961" s="98" t="s">
        <v>36</v>
      </c>
      <c r="D3961" s="98">
        <v>-2.5</v>
      </c>
      <c r="E3961" s="98">
        <v>28</v>
      </c>
      <c r="F3961" s="98" t="s">
        <v>101</v>
      </c>
    </row>
    <row r="3962" spans="1:6" x14ac:dyDescent="0.2">
      <c r="A3962" s="106">
        <v>43405</v>
      </c>
      <c r="B3962" s="100">
        <v>43374</v>
      </c>
      <c r="C3962" s="98" t="s">
        <v>35</v>
      </c>
      <c r="D3962" s="98">
        <v>-0.12</v>
      </c>
      <c r="E3962" s="98">
        <v>1.26</v>
      </c>
      <c r="F3962" s="98" t="s">
        <v>101</v>
      </c>
    </row>
    <row r="3963" spans="1:6" x14ac:dyDescent="0.2">
      <c r="A3963" s="106">
        <v>43405</v>
      </c>
      <c r="B3963" s="100">
        <v>43405</v>
      </c>
      <c r="C3963" s="98" t="s">
        <v>36</v>
      </c>
      <c r="D3963" s="98">
        <v>-24.33</v>
      </c>
      <c r="E3963" s="98">
        <v>198.84</v>
      </c>
      <c r="F3963" s="98" t="s">
        <v>101</v>
      </c>
    </row>
    <row r="3964" spans="1:6" x14ac:dyDescent="0.2">
      <c r="A3964" s="106">
        <v>43405</v>
      </c>
      <c r="B3964" s="100">
        <v>43405</v>
      </c>
      <c r="C3964" s="98" t="s">
        <v>35</v>
      </c>
      <c r="D3964" s="98">
        <v>-1.0900000000000001</v>
      </c>
      <c r="E3964" s="98">
        <v>8.9700000000000006</v>
      </c>
      <c r="F3964" s="98" t="s">
        <v>101</v>
      </c>
    </row>
    <row r="3965" spans="1:6" x14ac:dyDescent="0.2">
      <c r="A3965" s="106">
        <v>43405</v>
      </c>
      <c r="B3965" s="100">
        <v>43374</v>
      </c>
      <c r="C3965" s="98" t="s">
        <v>36</v>
      </c>
      <c r="D3965" s="98">
        <v>-28.18</v>
      </c>
      <c r="E3965" s="98">
        <v>316</v>
      </c>
      <c r="F3965" s="98" t="s">
        <v>101</v>
      </c>
    </row>
    <row r="3966" spans="1:6" x14ac:dyDescent="0.2">
      <c r="A3966" s="106">
        <v>43405</v>
      </c>
      <c r="B3966" s="100">
        <v>43374</v>
      </c>
      <c r="C3966" s="98" t="s">
        <v>35</v>
      </c>
      <c r="D3966" s="98">
        <v>-1.26</v>
      </c>
      <c r="E3966" s="98">
        <v>14.25</v>
      </c>
      <c r="F3966" s="98" t="s">
        <v>101</v>
      </c>
    </row>
    <row r="3967" spans="1:6" x14ac:dyDescent="0.2">
      <c r="A3967" s="106">
        <v>43405</v>
      </c>
      <c r="B3967" s="100">
        <v>43405</v>
      </c>
      <c r="C3967" s="98" t="s">
        <v>34</v>
      </c>
      <c r="D3967" s="98">
        <v>-616.54999999999995</v>
      </c>
      <c r="E3967" s="98">
        <v>5039.12</v>
      </c>
      <c r="F3967" s="98" t="s">
        <v>77</v>
      </c>
    </row>
    <row r="3968" spans="1:6" x14ac:dyDescent="0.2">
      <c r="A3968" s="106">
        <v>43405</v>
      </c>
      <c r="B3968" s="100">
        <v>43405</v>
      </c>
      <c r="C3968" s="98" t="s">
        <v>33</v>
      </c>
      <c r="D3968" s="98">
        <v>-27.8</v>
      </c>
      <c r="E3968" s="98">
        <v>227.26</v>
      </c>
      <c r="F3968" s="98" t="s">
        <v>77</v>
      </c>
    </row>
    <row r="3969" spans="1:6" x14ac:dyDescent="0.2">
      <c r="A3969" s="106">
        <v>43405</v>
      </c>
      <c r="B3969" s="100">
        <v>43374</v>
      </c>
      <c r="C3969" s="98" t="s">
        <v>34</v>
      </c>
      <c r="D3969" s="98">
        <v>-711.81</v>
      </c>
      <c r="E3969" s="98">
        <v>7979</v>
      </c>
      <c r="F3969" s="98" t="s">
        <v>77</v>
      </c>
    </row>
    <row r="3970" spans="1:6" x14ac:dyDescent="0.2">
      <c r="A3970" s="106">
        <v>43405</v>
      </c>
      <c r="B3970" s="100">
        <v>43374</v>
      </c>
      <c r="C3970" s="98" t="s">
        <v>33</v>
      </c>
      <c r="D3970" s="98">
        <v>-32.090000000000003</v>
      </c>
      <c r="E3970" s="98">
        <v>359.85</v>
      </c>
      <c r="F3970" s="98" t="s">
        <v>77</v>
      </c>
    </row>
    <row r="3971" spans="1:6" x14ac:dyDescent="0.2">
      <c r="A3971" s="106">
        <v>43405</v>
      </c>
      <c r="B3971" s="100">
        <v>43221</v>
      </c>
      <c r="C3971" s="98" t="s">
        <v>168</v>
      </c>
      <c r="D3971" s="98">
        <v>0</v>
      </c>
      <c r="E3971" s="98">
        <v>13018.12</v>
      </c>
      <c r="F3971" s="98" t="s">
        <v>77</v>
      </c>
    </row>
    <row r="3972" spans="1:6" x14ac:dyDescent="0.2">
      <c r="A3972" s="106">
        <v>43405</v>
      </c>
      <c r="B3972" s="100">
        <v>43221</v>
      </c>
      <c r="C3972" s="98" t="s">
        <v>185</v>
      </c>
      <c r="D3972" s="98">
        <v>577.75</v>
      </c>
      <c r="E3972" s="98">
        <v>13018.12</v>
      </c>
      <c r="F3972" s="98" t="s">
        <v>77</v>
      </c>
    </row>
    <row r="3973" spans="1:6" x14ac:dyDescent="0.2">
      <c r="A3973" s="106">
        <v>43405</v>
      </c>
      <c r="B3973" s="100">
        <v>43221</v>
      </c>
      <c r="C3973" s="98" t="s">
        <v>186</v>
      </c>
      <c r="D3973" s="98">
        <v>26.05</v>
      </c>
      <c r="E3973" s="98">
        <v>587.13</v>
      </c>
      <c r="F3973" s="98" t="s">
        <v>77</v>
      </c>
    </row>
    <row r="3974" spans="1:6" x14ac:dyDescent="0.2">
      <c r="A3974" s="106">
        <v>43405</v>
      </c>
      <c r="B3974" s="100">
        <v>43405</v>
      </c>
      <c r="C3974" s="98" t="s">
        <v>34</v>
      </c>
      <c r="D3974" s="98">
        <v>-1767.76</v>
      </c>
      <c r="E3974" s="98">
        <v>14448.18</v>
      </c>
      <c r="F3974" s="98" t="s">
        <v>77</v>
      </c>
    </row>
    <row r="3975" spans="1:6" x14ac:dyDescent="0.2">
      <c r="A3975" s="106">
        <v>43405</v>
      </c>
      <c r="B3975" s="100">
        <v>43405</v>
      </c>
      <c r="C3975" s="98" t="s">
        <v>33</v>
      </c>
      <c r="D3975" s="98">
        <v>-79.73</v>
      </c>
      <c r="E3975" s="98">
        <v>651.61</v>
      </c>
      <c r="F3975" s="98" t="s">
        <v>77</v>
      </c>
    </row>
    <row r="3976" spans="1:6" x14ac:dyDescent="0.2">
      <c r="A3976" s="106">
        <v>43405</v>
      </c>
      <c r="B3976" s="100">
        <v>43374</v>
      </c>
      <c r="C3976" s="98" t="s">
        <v>34</v>
      </c>
      <c r="D3976" s="98">
        <v>-2040.98</v>
      </c>
      <c r="E3976" s="98">
        <v>22878</v>
      </c>
      <c r="F3976" s="98" t="s">
        <v>77</v>
      </c>
    </row>
    <row r="3977" spans="1:6" x14ac:dyDescent="0.2">
      <c r="A3977" s="106">
        <v>43405</v>
      </c>
      <c r="B3977" s="100">
        <v>43374</v>
      </c>
      <c r="C3977" s="98" t="s">
        <v>33</v>
      </c>
      <c r="D3977" s="98">
        <v>-92.02</v>
      </c>
      <c r="E3977" s="98">
        <v>1031.83</v>
      </c>
      <c r="F3977" s="98" t="s">
        <v>77</v>
      </c>
    </row>
    <row r="3978" spans="1:6" x14ac:dyDescent="0.2">
      <c r="A3978" s="106">
        <v>43405</v>
      </c>
      <c r="B3978" s="100">
        <v>43221</v>
      </c>
      <c r="C3978" s="98" t="s">
        <v>168</v>
      </c>
      <c r="D3978" s="98">
        <v>0</v>
      </c>
      <c r="E3978" s="98">
        <v>37326.18</v>
      </c>
      <c r="F3978" s="98" t="s">
        <v>77</v>
      </c>
    </row>
    <row r="3979" spans="1:6" x14ac:dyDescent="0.2">
      <c r="A3979" s="106">
        <v>43405</v>
      </c>
      <c r="B3979" s="100">
        <v>43221</v>
      </c>
      <c r="C3979" s="98" t="s">
        <v>185</v>
      </c>
      <c r="D3979" s="98">
        <v>1656.52</v>
      </c>
      <c r="E3979" s="98">
        <v>37326.18</v>
      </c>
      <c r="F3979" s="98" t="s">
        <v>77</v>
      </c>
    </row>
    <row r="3980" spans="1:6" x14ac:dyDescent="0.2">
      <c r="A3980" s="106">
        <v>43466</v>
      </c>
      <c r="B3980" s="100">
        <v>43405</v>
      </c>
      <c r="C3980" s="98" t="s">
        <v>36</v>
      </c>
      <c r="D3980" s="98">
        <v>-25.2</v>
      </c>
      <c r="E3980" s="98">
        <v>206</v>
      </c>
      <c r="F3980" s="98" t="s">
        <v>101</v>
      </c>
    </row>
    <row r="3981" spans="1:6" x14ac:dyDescent="0.2">
      <c r="A3981" s="106">
        <v>43466</v>
      </c>
      <c r="B3981" s="100">
        <v>43405</v>
      </c>
      <c r="C3981" s="98" t="s">
        <v>35</v>
      </c>
      <c r="D3981" s="98">
        <v>-1.1399999999999999</v>
      </c>
      <c r="E3981" s="98">
        <v>9.2899999999999991</v>
      </c>
      <c r="F3981" s="98" t="s">
        <v>101</v>
      </c>
    </row>
    <row r="3982" spans="1:6" x14ac:dyDescent="0.2">
      <c r="A3982" s="106">
        <v>43466</v>
      </c>
      <c r="B3982" s="100">
        <v>43435</v>
      </c>
      <c r="C3982" s="98" t="s">
        <v>34</v>
      </c>
      <c r="D3982" s="98">
        <v>-1077.27</v>
      </c>
      <c r="E3982" s="98">
        <v>11712</v>
      </c>
      <c r="F3982" s="98" t="s">
        <v>95</v>
      </c>
    </row>
    <row r="3983" spans="1:6" x14ac:dyDescent="0.2">
      <c r="A3983" s="106">
        <v>43466</v>
      </c>
      <c r="B3983" s="100">
        <v>43435</v>
      </c>
      <c r="C3983" s="98" t="s">
        <v>33</v>
      </c>
      <c r="D3983" s="98">
        <v>-48.58</v>
      </c>
      <c r="E3983" s="98">
        <v>528.21</v>
      </c>
      <c r="F3983" s="98" t="s">
        <v>95</v>
      </c>
    </row>
    <row r="3984" spans="1:6" x14ac:dyDescent="0.2">
      <c r="A3984" s="106">
        <v>43466</v>
      </c>
      <c r="B3984" s="100">
        <v>43405</v>
      </c>
      <c r="C3984" s="98" t="s">
        <v>34</v>
      </c>
      <c r="D3984" s="98">
        <v>-1253.8399999999999</v>
      </c>
      <c r="E3984" s="98">
        <v>10248</v>
      </c>
      <c r="F3984" s="98" t="s">
        <v>95</v>
      </c>
    </row>
    <row r="3985" spans="1:6" x14ac:dyDescent="0.2">
      <c r="A3985" s="106">
        <v>43466</v>
      </c>
      <c r="B3985" s="100">
        <v>43405</v>
      </c>
      <c r="C3985" s="98" t="s">
        <v>33</v>
      </c>
      <c r="D3985" s="98">
        <v>-56.55</v>
      </c>
      <c r="E3985" s="98">
        <v>462.18</v>
      </c>
      <c r="F3985" s="98" t="s">
        <v>95</v>
      </c>
    </row>
    <row r="3986" spans="1:6" x14ac:dyDescent="0.2">
      <c r="A3986" s="106">
        <v>43466</v>
      </c>
      <c r="B3986" s="100">
        <v>43221</v>
      </c>
      <c r="C3986" s="98" t="s">
        <v>185</v>
      </c>
      <c r="D3986" s="98">
        <v>974.58</v>
      </c>
      <c r="E3986" s="98">
        <v>21960</v>
      </c>
      <c r="F3986" s="98" t="s">
        <v>95</v>
      </c>
    </row>
    <row r="3987" spans="1:6" x14ac:dyDescent="0.2">
      <c r="A3987" s="106">
        <v>43466</v>
      </c>
      <c r="B3987" s="100">
        <v>43221</v>
      </c>
      <c r="C3987" s="98" t="s">
        <v>186</v>
      </c>
      <c r="D3987" s="98">
        <v>43.95</v>
      </c>
      <c r="E3987" s="98">
        <v>990.4</v>
      </c>
      <c r="F3987" s="98" t="s">
        <v>95</v>
      </c>
    </row>
    <row r="3988" spans="1:6" x14ac:dyDescent="0.2">
      <c r="A3988" s="106">
        <v>43466</v>
      </c>
      <c r="B3988" s="100">
        <v>43435</v>
      </c>
      <c r="C3988" s="98" t="s">
        <v>34</v>
      </c>
      <c r="D3988" s="98">
        <v>-5.61</v>
      </c>
      <c r="E3988" s="98">
        <v>61</v>
      </c>
      <c r="F3988" s="98" t="s">
        <v>91</v>
      </c>
    </row>
    <row r="3989" spans="1:6" x14ac:dyDescent="0.2">
      <c r="A3989" s="106">
        <v>43466</v>
      </c>
      <c r="B3989" s="100">
        <v>43435</v>
      </c>
      <c r="C3989" s="98" t="s">
        <v>33</v>
      </c>
      <c r="D3989" s="98">
        <v>-0.25</v>
      </c>
      <c r="E3989" s="98">
        <v>2.75</v>
      </c>
      <c r="F3989" s="98" t="s">
        <v>91</v>
      </c>
    </row>
    <row r="3990" spans="1:6" x14ac:dyDescent="0.2">
      <c r="A3990" s="106">
        <v>43466</v>
      </c>
      <c r="B3990" s="100">
        <v>43405</v>
      </c>
      <c r="C3990" s="98" t="s">
        <v>34</v>
      </c>
      <c r="D3990" s="98">
        <v>-6.48</v>
      </c>
      <c r="E3990" s="98">
        <v>53</v>
      </c>
      <c r="F3990" s="98" t="s">
        <v>91</v>
      </c>
    </row>
    <row r="3991" spans="1:6" x14ac:dyDescent="0.2">
      <c r="A3991" s="106">
        <v>43466</v>
      </c>
      <c r="B3991" s="100">
        <v>43405</v>
      </c>
      <c r="C3991" s="98" t="s">
        <v>33</v>
      </c>
      <c r="D3991" s="98">
        <v>-0.28999999999999998</v>
      </c>
      <c r="E3991" s="98">
        <v>2.39</v>
      </c>
      <c r="F3991" s="98" t="s">
        <v>91</v>
      </c>
    </row>
    <row r="3992" spans="1:6" x14ac:dyDescent="0.2">
      <c r="A3992" s="106">
        <v>43466</v>
      </c>
      <c r="B3992" s="100">
        <v>43221</v>
      </c>
      <c r="C3992" s="98" t="s">
        <v>185</v>
      </c>
      <c r="D3992" s="98">
        <v>5.0599999999999996</v>
      </c>
      <c r="E3992" s="98">
        <v>114</v>
      </c>
      <c r="F3992" s="98" t="s">
        <v>91</v>
      </c>
    </row>
    <row r="3993" spans="1:6" x14ac:dyDescent="0.2">
      <c r="A3993" s="106">
        <v>43466</v>
      </c>
      <c r="B3993" s="100">
        <v>43221</v>
      </c>
      <c r="C3993" s="98" t="s">
        <v>186</v>
      </c>
      <c r="D3993" s="98">
        <v>0.23</v>
      </c>
      <c r="E3993" s="98">
        <v>5.14</v>
      </c>
      <c r="F3993" s="98" t="s">
        <v>91</v>
      </c>
    </row>
    <row r="3994" spans="1:6" x14ac:dyDescent="0.2">
      <c r="A3994" s="106">
        <v>43466</v>
      </c>
      <c r="B3994" s="100">
        <v>43435</v>
      </c>
      <c r="C3994" s="98" t="s">
        <v>34</v>
      </c>
      <c r="D3994" s="98">
        <v>-15317.94</v>
      </c>
      <c r="E3994" s="98">
        <v>166534.73000000001</v>
      </c>
      <c r="F3994" s="98" t="s">
        <v>76</v>
      </c>
    </row>
    <row r="3995" spans="1:6" x14ac:dyDescent="0.2">
      <c r="A3995" s="106">
        <v>43466</v>
      </c>
      <c r="B3995" s="100">
        <v>43435</v>
      </c>
      <c r="C3995" s="98" t="s">
        <v>33</v>
      </c>
      <c r="D3995" s="98">
        <v>-690.64</v>
      </c>
      <c r="E3995" s="98">
        <v>7508.77</v>
      </c>
      <c r="F3995" s="98" t="s">
        <v>76</v>
      </c>
    </row>
    <row r="3996" spans="1:6" x14ac:dyDescent="0.2">
      <c r="A3996" s="106">
        <v>43466</v>
      </c>
      <c r="B3996" s="100">
        <v>43405</v>
      </c>
      <c r="C3996" s="98" t="s">
        <v>34</v>
      </c>
      <c r="D3996" s="98">
        <v>-17759.740000000002</v>
      </c>
      <c r="E3996" s="98">
        <v>145155.01</v>
      </c>
      <c r="F3996" s="98" t="s">
        <v>76</v>
      </c>
    </row>
    <row r="3997" spans="1:6" x14ac:dyDescent="0.2">
      <c r="A3997" s="106">
        <v>43466</v>
      </c>
      <c r="B3997" s="100">
        <v>43405</v>
      </c>
      <c r="C3997" s="98" t="s">
        <v>33</v>
      </c>
      <c r="D3997" s="98">
        <v>-800.98</v>
      </c>
      <c r="E3997" s="98">
        <v>6546.42</v>
      </c>
      <c r="F3997" s="98" t="s">
        <v>76</v>
      </c>
    </row>
    <row r="3998" spans="1:6" x14ac:dyDescent="0.2">
      <c r="A3998" s="106">
        <v>43466</v>
      </c>
      <c r="B3998" s="100">
        <v>43221</v>
      </c>
      <c r="C3998" s="98" t="s">
        <v>185</v>
      </c>
      <c r="D3998" s="98">
        <v>13833.84</v>
      </c>
      <c r="E3998" s="98">
        <v>311716.74</v>
      </c>
      <c r="F3998" s="98" t="s">
        <v>76</v>
      </c>
    </row>
    <row r="3999" spans="1:6" x14ac:dyDescent="0.2">
      <c r="A3999" s="106">
        <v>43466</v>
      </c>
      <c r="B3999" s="100">
        <v>43221</v>
      </c>
      <c r="C3999" s="98" t="s">
        <v>186</v>
      </c>
      <c r="D3999" s="98">
        <v>623.79</v>
      </c>
      <c r="E3999" s="98">
        <v>14056.56</v>
      </c>
      <c r="F3999" s="98" t="s">
        <v>76</v>
      </c>
    </row>
    <row r="4000" spans="1:6" x14ac:dyDescent="0.2">
      <c r="A4000" s="106">
        <v>43466</v>
      </c>
      <c r="B4000" s="100">
        <v>43435</v>
      </c>
      <c r="C4000" s="98" t="s">
        <v>34</v>
      </c>
      <c r="D4000" s="98">
        <v>-336.01</v>
      </c>
      <c r="E4000" s="98">
        <v>3653.21</v>
      </c>
      <c r="F4000" s="98" t="s">
        <v>77</v>
      </c>
    </row>
    <row r="4001" spans="1:6" x14ac:dyDescent="0.2">
      <c r="A4001" s="106">
        <v>43466</v>
      </c>
      <c r="B4001" s="100">
        <v>43435</v>
      </c>
      <c r="C4001" s="98" t="s">
        <v>33</v>
      </c>
      <c r="D4001" s="98">
        <v>-15.13</v>
      </c>
      <c r="E4001" s="98">
        <v>164.77</v>
      </c>
      <c r="F4001" s="98" t="s">
        <v>77</v>
      </c>
    </row>
    <row r="4002" spans="1:6" x14ac:dyDescent="0.2">
      <c r="A4002" s="106">
        <v>43466</v>
      </c>
      <c r="B4002" s="100">
        <v>43405</v>
      </c>
      <c r="C4002" s="98" t="s">
        <v>34</v>
      </c>
      <c r="D4002" s="98">
        <v>-391.15</v>
      </c>
      <c r="E4002" s="98">
        <v>3197</v>
      </c>
      <c r="F4002" s="98" t="s">
        <v>77</v>
      </c>
    </row>
    <row r="4003" spans="1:6" x14ac:dyDescent="0.2">
      <c r="A4003" s="106">
        <v>43466</v>
      </c>
      <c r="B4003" s="100">
        <v>43405</v>
      </c>
      <c r="C4003" s="98" t="s">
        <v>33</v>
      </c>
      <c r="D4003" s="98">
        <v>-17.64</v>
      </c>
      <c r="E4003" s="98">
        <v>144.19999999999999</v>
      </c>
      <c r="F4003" s="98" t="s">
        <v>77</v>
      </c>
    </row>
    <row r="4004" spans="1:6" x14ac:dyDescent="0.2">
      <c r="A4004" s="106">
        <v>43466</v>
      </c>
      <c r="B4004" s="100">
        <v>43221</v>
      </c>
      <c r="C4004" s="98" t="s">
        <v>185</v>
      </c>
      <c r="D4004" s="98">
        <v>304.01</v>
      </c>
      <c r="E4004" s="98">
        <v>6850.21</v>
      </c>
      <c r="F4004" s="98" t="s">
        <v>77</v>
      </c>
    </row>
    <row r="4005" spans="1:6" x14ac:dyDescent="0.2">
      <c r="A4005" s="106">
        <v>43466</v>
      </c>
      <c r="B4005" s="100">
        <v>43221</v>
      </c>
      <c r="C4005" s="98" t="s">
        <v>186</v>
      </c>
      <c r="D4005" s="98">
        <v>13.7</v>
      </c>
      <c r="E4005" s="98">
        <v>308.94</v>
      </c>
      <c r="F4005" s="98" t="s">
        <v>77</v>
      </c>
    </row>
    <row r="4006" spans="1:6" x14ac:dyDescent="0.2">
      <c r="A4006" s="106">
        <v>43466</v>
      </c>
      <c r="B4006" s="100">
        <v>43435</v>
      </c>
      <c r="C4006" s="98" t="s">
        <v>36</v>
      </c>
      <c r="D4006" s="98">
        <v>-0.99</v>
      </c>
      <c r="E4006" s="98">
        <v>10.8</v>
      </c>
      <c r="F4006" s="98" t="s">
        <v>101</v>
      </c>
    </row>
    <row r="4007" spans="1:6" x14ac:dyDescent="0.2">
      <c r="A4007" s="106">
        <v>43466</v>
      </c>
      <c r="B4007" s="100">
        <v>43435</v>
      </c>
      <c r="C4007" s="98" t="s">
        <v>35</v>
      </c>
      <c r="D4007" s="98">
        <v>-0.05</v>
      </c>
      <c r="E4007" s="98">
        <v>0.49</v>
      </c>
      <c r="F4007" s="98" t="s">
        <v>101</v>
      </c>
    </row>
    <row r="4008" spans="1:6" x14ac:dyDescent="0.2">
      <c r="A4008" s="106">
        <v>43466</v>
      </c>
      <c r="B4008" s="100">
        <v>43405</v>
      </c>
      <c r="C4008" s="98" t="s">
        <v>36</v>
      </c>
      <c r="D4008" s="98">
        <v>-1.1000000000000001</v>
      </c>
      <c r="E4008" s="98">
        <v>9</v>
      </c>
      <c r="F4008" s="98" t="s">
        <v>101</v>
      </c>
    </row>
    <row r="4009" spans="1:6" x14ac:dyDescent="0.2">
      <c r="A4009" s="106">
        <v>43466</v>
      </c>
      <c r="B4009" s="100">
        <v>43405</v>
      </c>
      <c r="C4009" s="98" t="s">
        <v>35</v>
      </c>
      <c r="D4009" s="98">
        <v>-0.05</v>
      </c>
      <c r="E4009" s="98">
        <v>0.41</v>
      </c>
      <c r="F4009" s="98" t="s">
        <v>101</v>
      </c>
    </row>
    <row r="4010" spans="1:6" x14ac:dyDescent="0.2">
      <c r="A4010" s="106">
        <v>43466</v>
      </c>
      <c r="B4010" s="100">
        <v>43435</v>
      </c>
      <c r="C4010" s="98" t="s">
        <v>36</v>
      </c>
      <c r="D4010" s="98">
        <v>-3.73</v>
      </c>
      <c r="E4010" s="98">
        <v>40.6</v>
      </c>
      <c r="F4010" s="98" t="s">
        <v>101</v>
      </c>
    </row>
    <row r="4011" spans="1:6" x14ac:dyDescent="0.2">
      <c r="A4011" s="106">
        <v>43466</v>
      </c>
      <c r="B4011" s="100">
        <v>43435</v>
      </c>
      <c r="C4011" s="98" t="s">
        <v>35</v>
      </c>
      <c r="D4011" s="98">
        <v>-0.17</v>
      </c>
      <c r="E4011" s="98">
        <v>1.83</v>
      </c>
      <c r="F4011" s="98" t="s">
        <v>101</v>
      </c>
    </row>
    <row r="4012" spans="1:6" x14ac:dyDescent="0.2">
      <c r="A4012" s="106">
        <v>43466</v>
      </c>
      <c r="B4012" s="100">
        <v>43405</v>
      </c>
      <c r="C4012" s="98" t="s">
        <v>36</v>
      </c>
      <c r="D4012" s="98">
        <v>-4.28</v>
      </c>
      <c r="E4012" s="98">
        <v>35</v>
      </c>
      <c r="F4012" s="98" t="s">
        <v>101</v>
      </c>
    </row>
    <row r="4013" spans="1:6" x14ac:dyDescent="0.2">
      <c r="A4013" s="106">
        <v>43466</v>
      </c>
      <c r="B4013" s="100">
        <v>43405</v>
      </c>
      <c r="C4013" s="98" t="s">
        <v>35</v>
      </c>
      <c r="D4013" s="98">
        <v>-0.19</v>
      </c>
      <c r="E4013" s="98">
        <v>1.58</v>
      </c>
      <c r="F4013" s="98" t="s">
        <v>101</v>
      </c>
    </row>
    <row r="4014" spans="1:6" x14ac:dyDescent="0.2">
      <c r="A4014" s="106">
        <v>43466</v>
      </c>
      <c r="B4014" s="100">
        <v>43435</v>
      </c>
      <c r="C4014" s="98" t="s">
        <v>34</v>
      </c>
      <c r="D4014" s="98">
        <v>-5.43</v>
      </c>
      <c r="E4014" s="98">
        <v>59</v>
      </c>
      <c r="F4014" s="98" t="s">
        <v>93</v>
      </c>
    </row>
    <row r="4015" spans="1:6" x14ac:dyDescent="0.2">
      <c r="A4015" s="106">
        <v>43466</v>
      </c>
      <c r="B4015" s="100">
        <v>43435</v>
      </c>
      <c r="C4015" s="98" t="s">
        <v>33</v>
      </c>
      <c r="D4015" s="98">
        <v>-0.24</v>
      </c>
      <c r="E4015" s="98">
        <v>2.66</v>
      </c>
      <c r="F4015" s="98" t="s">
        <v>93</v>
      </c>
    </row>
    <row r="4016" spans="1:6" x14ac:dyDescent="0.2">
      <c r="A4016" s="106">
        <v>43466</v>
      </c>
      <c r="B4016" s="100">
        <v>43405</v>
      </c>
      <c r="C4016" s="98" t="s">
        <v>34</v>
      </c>
      <c r="D4016" s="98">
        <v>-6.24</v>
      </c>
      <c r="E4016" s="98">
        <v>51</v>
      </c>
      <c r="F4016" s="98" t="s">
        <v>93</v>
      </c>
    </row>
    <row r="4017" spans="1:6" x14ac:dyDescent="0.2">
      <c r="A4017" s="106">
        <v>43466</v>
      </c>
      <c r="B4017" s="100">
        <v>43405</v>
      </c>
      <c r="C4017" s="98" t="s">
        <v>33</v>
      </c>
      <c r="D4017" s="98">
        <v>-0.28000000000000003</v>
      </c>
      <c r="E4017" s="98">
        <v>2.2999999999999998</v>
      </c>
      <c r="F4017" s="98" t="s">
        <v>93</v>
      </c>
    </row>
    <row r="4018" spans="1:6" x14ac:dyDescent="0.2">
      <c r="A4018" s="106">
        <v>43466</v>
      </c>
      <c r="B4018" s="100">
        <v>43221</v>
      </c>
      <c r="C4018" s="98" t="s">
        <v>185</v>
      </c>
      <c r="D4018" s="98">
        <v>4.88</v>
      </c>
      <c r="E4018" s="98">
        <v>110</v>
      </c>
      <c r="F4018" s="98" t="s">
        <v>93</v>
      </c>
    </row>
    <row r="4019" spans="1:6" x14ac:dyDescent="0.2">
      <c r="A4019" s="106">
        <v>43466</v>
      </c>
      <c r="B4019" s="100">
        <v>43221</v>
      </c>
      <c r="C4019" s="98" t="s">
        <v>186</v>
      </c>
      <c r="D4019" s="98">
        <v>0.22</v>
      </c>
      <c r="E4019" s="98">
        <v>4.96</v>
      </c>
      <c r="F4019" s="98" t="s">
        <v>93</v>
      </c>
    </row>
    <row r="4020" spans="1:6" x14ac:dyDescent="0.2">
      <c r="A4020" s="106">
        <v>43466</v>
      </c>
      <c r="B4020" s="100">
        <v>43435</v>
      </c>
      <c r="C4020" s="98" t="s">
        <v>34</v>
      </c>
      <c r="D4020" s="98">
        <v>-38267.769999999997</v>
      </c>
      <c r="E4020" s="98">
        <v>416043.95</v>
      </c>
      <c r="F4020" s="98" t="s">
        <v>76</v>
      </c>
    </row>
    <row r="4021" spans="1:6" x14ac:dyDescent="0.2">
      <c r="A4021" s="106">
        <v>43466</v>
      </c>
      <c r="B4021" s="100">
        <v>43435</v>
      </c>
      <c r="C4021" s="98" t="s">
        <v>33</v>
      </c>
      <c r="D4021" s="98">
        <v>-1554.67</v>
      </c>
      <c r="E4021" s="98">
        <v>16902.36</v>
      </c>
      <c r="F4021" s="98" t="s">
        <v>76</v>
      </c>
    </row>
    <row r="4022" spans="1:6" x14ac:dyDescent="0.2">
      <c r="A4022" s="106">
        <v>43466</v>
      </c>
      <c r="B4022" s="100">
        <v>43405</v>
      </c>
      <c r="C4022" s="98" t="s">
        <v>34</v>
      </c>
      <c r="D4022" s="98">
        <v>-154.4</v>
      </c>
      <c r="E4022" s="98">
        <v>1262</v>
      </c>
      <c r="F4022" s="98" t="s">
        <v>76</v>
      </c>
    </row>
    <row r="4023" spans="1:6" x14ac:dyDescent="0.2">
      <c r="A4023" s="106">
        <v>43466</v>
      </c>
      <c r="B4023" s="100">
        <v>43405</v>
      </c>
      <c r="C4023" s="98" t="s">
        <v>33</v>
      </c>
      <c r="D4023" s="98">
        <v>-6.96</v>
      </c>
      <c r="E4023" s="98">
        <v>56.91</v>
      </c>
      <c r="F4023" s="98" t="s">
        <v>76</v>
      </c>
    </row>
    <row r="4024" spans="1:6" x14ac:dyDescent="0.2">
      <c r="A4024" s="106">
        <v>43466</v>
      </c>
      <c r="B4024" s="100">
        <v>43221</v>
      </c>
      <c r="C4024" s="98" t="s">
        <v>185</v>
      </c>
      <c r="D4024" s="98">
        <v>18541.14</v>
      </c>
      <c r="E4024" s="98">
        <v>417781.95</v>
      </c>
      <c r="F4024" s="98" t="s">
        <v>76</v>
      </c>
    </row>
    <row r="4025" spans="1:6" x14ac:dyDescent="0.2">
      <c r="A4025" s="106">
        <v>43466</v>
      </c>
      <c r="B4025" s="100">
        <v>43221</v>
      </c>
      <c r="C4025" s="98" t="s">
        <v>186</v>
      </c>
      <c r="D4025" s="98">
        <v>753.55</v>
      </c>
      <c r="E4025" s="98">
        <v>16980.740000000002</v>
      </c>
      <c r="F4025" s="98" t="s">
        <v>76</v>
      </c>
    </row>
    <row r="4026" spans="1:6" x14ac:dyDescent="0.2">
      <c r="A4026" s="106">
        <v>43466</v>
      </c>
      <c r="B4026" s="100">
        <v>43435</v>
      </c>
      <c r="C4026" s="98" t="s">
        <v>34</v>
      </c>
      <c r="D4026" s="98">
        <v>-35405.949999999997</v>
      </c>
      <c r="E4026" s="98">
        <v>384931.43</v>
      </c>
      <c r="F4026" s="98" t="s">
        <v>76</v>
      </c>
    </row>
    <row r="4027" spans="1:6" x14ac:dyDescent="0.2">
      <c r="A4027" s="106">
        <v>43466</v>
      </c>
      <c r="B4027" s="100">
        <v>43435</v>
      </c>
      <c r="C4027" s="98" t="s">
        <v>33</v>
      </c>
      <c r="D4027" s="98">
        <v>-1424.89</v>
      </c>
      <c r="E4027" s="98">
        <v>15489.36</v>
      </c>
      <c r="F4027" s="98" t="s">
        <v>76</v>
      </c>
    </row>
    <row r="4028" spans="1:6" x14ac:dyDescent="0.2">
      <c r="A4028" s="106">
        <v>43466</v>
      </c>
      <c r="B4028" s="100">
        <v>43405</v>
      </c>
      <c r="C4028" s="98" t="s">
        <v>34</v>
      </c>
      <c r="D4028" s="98">
        <v>-171.16</v>
      </c>
      <c r="E4028" s="98">
        <v>1399</v>
      </c>
      <c r="F4028" s="98" t="s">
        <v>76</v>
      </c>
    </row>
    <row r="4029" spans="1:6" x14ac:dyDescent="0.2">
      <c r="A4029" s="106">
        <v>43466</v>
      </c>
      <c r="B4029" s="100">
        <v>43405</v>
      </c>
      <c r="C4029" s="98" t="s">
        <v>33</v>
      </c>
      <c r="D4029" s="98">
        <v>-7.73</v>
      </c>
      <c r="E4029" s="98">
        <v>63.1</v>
      </c>
      <c r="F4029" s="98" t="s">
        <v>76</v>
      </c>
    </row>
    <row r="4030" spans="1:6" x14ac:dyDescent="0.2">
      <c r="A4030" s="106">
        <v>43466</v>
      </c>
      <c r="B4030" s="100">
        <v>43435</v>
      </c>
      <c r="C4030" s="98" t="s">
        <v>34</v>
      </c>
      <c r="D4030" s="98">
        <v>-23474.12</v>
      </c>
      <c r="E4030" s="98">
        <v>255209.99</v>
      </c>
      <c r="F4030" s="98" t="s">
        <v>76</v>
      </c>
    </row>
    <row r="4031" spans="1:6" x14ac:dyDescent="0.2">
      <c r="A4031" s="106">
        <v>43466</v>
      </c>
      <c r="B4031" s="100">
        <v>43435</v>
      </c>
      <c r="C4031" s="98" t="s">
        <v>33</v>
      </c>
      <c r="D4031" s="98">
        <v>-987.91</v>
      </c>
      <c r="E4031" s="98">
        <v>10742.08</v>
      </c>
      <c r="F4031" s="98" t="s">
        <v>76</v>
      </c>
    </row>
    <row r="4032" spans="1:6" x14ac:dyDescent="0.2">
      <c r="A4032" s="106">
        <v>43466</v>
      </c>
      <c r="B4032" s="100">
        <v>43435</v>
      </c>
      <c r="C4032" s="98" t="s">
        <v>34</v>
      </c>
      <c r="D4032" s="98">
        <v>-34038.5</v>
      </c>
      <c r="E4032" s="98">
        <v>370064.2</v>
      </c>
      <c r="F4032" s="98" t="s">
        <v>77</v>
      </c>
    </row>
    <row r="4033" spans="1:6" x14ac:dyDescent="0.2">
      <c r="A4033" s="106">
        <v>43466</v>
      </c>
      <c r="B4033" s="100">
        <v>43435</v>
      </c>
      <c r="C4033" s="98" t="s">
        <v>33</v>
      </c>
      <c r="D4033" s="98">
        <v>-1373.04</v>
      </c>
      <c r="E4033" s="98">
        <v>14927.99</v>
      </c>
      <c r="F4033" s="98" t="s">
        <v>77</v>
      </c>
    </row>
    <row r="4034" spans="1:6" x14ac:dyDescent="0.2">
      <c r="A4034" s="106">
        <v>43466</v>
      </c>
      <c r="B4034" s="100">
        <v>43405</v>
      </c>
      <c r="C4034" s="98" t="s">
        <v>34</v>
      </c>
      <c r="D4034" s="98">
        <v>-1909.52</v>
      </c>
      <c r="E4034" s="98">
        <v>15607</v>
      </c>
      <c r="F4034" s="98" t="s">
        <v>77</v>
      </c>
    </row>
    <row r="4035" spans="1:6" x14ac:dyDescent="0.2">
      <c r="A4035" s="106">
        <v>43466</v>
      </c>
      <c r="B4035" s="100">
        <v>43405</v>
      </c>
      <c r="C4035" s="98" t="s">
        <v>33</v>
      </c>
      <c r="D4035" s="98">
        <v>-86.12</v>
      </c>
      <c r="E4035" s="98">
        <v>703.88</v>
      </c>
      <c r="F4035" s="98" t="s">
        <v>77</v>
      </c>
    </row>
    <row r="4036" spans="1:6" x14ac:dyDescent="0.2">
      <c r="A4036" s="106">
        <v>43466</v>
      </c>
      <c r="B4036" s="100">
        <v>43221</v>
      </c>
      <c r="C4036" s="98" t="s">
        <v>185</v>
      </c>
      <c r="D4036" s="98">
        <v>17116.07</v>
      </c>
      <c r="E4036" s="98">
        <v>385671.2</v>
      </c>
      <c r="F4036" s="98" t="s">
        <v>77</v>
      </c>
    </row>
    <row r="4037" spans="1:6" x14ac:dyDescent="0.2">
      <c r="A4037" s="106">
        <v>43466</v>
      </c>
      <c r="B4037" s="100">
        <v>43221</v>
      </c>
      <c r="C4037" s="98" t="s">
        <v>186</v>
      </c>
      <c r="D4037" s="98">
        <v>693.77</v>
      </c>
      <c r="E4037" s="98">
        <v>15631.86</v>
      </c>
      <c r="F4037" s="98" t="s">
        <v>77</v>
      </c>
    </row>
    <row r="4038" spans="1:6" x14ac:dyDescent="0.2">
      <c r="A4038" s="106">
        <v>43466</v>
      </c>
      <c r="B4038" s="100">
        <v>43435</v>
      </c>
      <c r="C4038" s="98" t="s">
        <v>34</v>
      </c>
      <c r="D4038" s="98">
        <v>-38943.54</v>
      </c>
      <c r="E4038" s="98">
        <v>423392</v>
      </c>
      <c r="F4038" s="98" t="s">
        <v>76</v>
      </c>
    </row>
    <row r="4039" spans="1:6" x14ac:dyDescent="0.2">
      <c r="A4039" s="106">
        <v>43466</v>
      </c>
      <c r="B4039" s="100">
        <v>43435</v>
      </c>
      <c r="C4039" s="98" t="s">
        <v>33</v>
      </c>
      <c r="D4039" s="98">
        <v>-1639.92</v>
      </c>
      <c r="E4039" s="98">
        <v>17830.32</v>
      </c>
      <c r="F4039" s="98" t="s">
        <v>76</v>
      </c>
    </row>
    <row r="4040" spans="1:6" x14ac:dyDescent="0.2">
      <c r="A4040" s="106">
        <v>43466</v>
      </c>
      <c r="B4040" s="100">
        <v>43405</v>
      </c>
      <c r="C4040" s="98" t="s">
        <v>34</v>
      </c>
      <c r="D4040" s="98">
        <v>-447.8</v>
      </c>
      <c r="E4040" s="98">
        <v>3660</v>
      </c>
      <c r="F4040" s="98" t="s">
        <v>76</v>
      </c>
    </row>
    <row r="4041" spans="1:6" x14ac:dyDescent="0.2">
      <c r="A4041" s="106">
        <v>43466</v>
      </c>
      <c r="B4041" s="100">
        <v>43405</v>
      </c>
      <c r="C4041" s="98" t="s">
        <v>33</v>
      </c>
      <c r="D4041" s="98">
        <v>-19.97</v>
      </c>
      <c r="E4041" s="98">
        <v>163.30000000000001</v>
      </c>
      <c r="F4041" s="98" t="s">
        <v>76</v>
      </c>
    </row>
    <row r="4042" spans="1:6" x14ac:dyDescent="0.2">
      <c r="A4042" s="106">
        <v>43466</v>
      </c>
      <c r="B4042" s="100">
        <v>43221</v>
      </c>
      <c r="C4042" s="98" t="s">
        <v>185</v>
      </c>
      <c r="D4042" s="98">
        <v>18965.11</v>
      </c>
      <c r="E4042" s="98">
        <v>427334</v>
      </c>
      <c r="F4042" s="98" t="s">
        <v>76</v>
      </c>
    </row>
    <row r="4043" spans="1:6" x14ac:dyDescent="0.2">
      <c r="A4043" s="106">
        <v>43466</v>
      </c>
      <c r="B4043" s="100">
        <v>43221</v>
      </c>
      <c r="C4043" s="98" t="s">
        <v>186</v>
      </c>
      <c r="D4043" s="98">
        <v>799.35</v>
      </c>
      <c r="E4043" s="98">
        <v>18005.84</v>
      </c>
      <c r="F4043" s="98" t="s">
        <v>76</v>
      </c>
    </row>
    <row r="4044" spans="1:6" x14ac:dyDescent="0.2">
      <c r="A4044" s="106">
        <v>43466</v>
      </c>
      <c r="B4044" s="100">
        <v>43435</v>
      </c>
      <c r="C4044" s="98" t="s">
        <v>34</v>
      </c>
      <c r="D4044" s="98">
        <v>-88231.45</v>
      </c>
      <c r="E4044" s="98">
        <v>959245.69</v>
      </c>
      <c r="F4044" s="98" t="s">
        <v>74</v>
      </c>
    </row>
    <row r="4045" spans="1:6" x14ac:dyDescent="0.2">
      <c r="A4045" s="106">
        <v>43466</v>
      </c>
      <c r="B4045" s="100">
        <v>43435</v>
      </c>
      <c r="C4045" s="98" t="s">
        <v>33</v>
      </c>
      <c r="D4045" s="98">
        <v>-3979.04</v>
      </c>
      <c r="E4045" s="98">
        <v>43259.43</v>
      </c>
      <c r="F4045" s="98" t="s">
        <v>74</v>
      </c>
    </row>
    <row r="4046" spans="1:6" x14ac:dyDescent="0.2">
      <c r="A4046" s="106">
        <v>43466</v>
      </c>
      <c r="B4046" s="100">
        <v>43221</v>
      </c>
      <c r="C4046" s="98" t="s">
        <v>185</v>
      </c>
      <c r="D4046" s="98">
        <v>42592.5</v>
      </c>
      <c r="E4046" s="98">
        <v>959724.47</v>
      </c>
      <c r="F4046" s="98" t="s">
        <v>74</v>
      </c>
    </row>
    <row r="4047" spans="1:6" x14ac:dyDescent="0.2">
      <c r="A4047" s="106">
        <v>43466</v>
      </c>
      <c r="B4047" s="100">
        <v>43221</v>
      </c>
      <c r="C4047" s="98" t="s">
        <v>186</v>
      </c>
      <c r="D4047" s="98">
        <v>1920.61</v>
      </c>
      <c r="E4047" s="98">
        <v>43281.02</v>
      </c>
      <c r="F4047" s="98" t="s">
        <v>74</v>
      </c>
    </row>
    <row r="4048" spans="1:6" x14ac:dyDescent="0.2">
      <c r="A4048" s="106">
        <v>43466</v>
      </c>
      <c r="B4048" s="100">
        <v>43221</v>
      </c>
      <c r="C4048" s="98" t="s">
        <v>185</v>
      </c>
      <c r="D4048" s="98">
        <v>17145.21</v>
      </c>
      <c r="E4048" s="98">
        <v>386330.43</v>
      </c>
      <c r="F4048" s="98" t="s">
        <v>76</v>
      </c>
    </row>
    <row r="4049" spans="1:6" x14ac:dyDescent="0.2">
      <c r="A4049" s="106">
        <v>43466</v>
      </c>
      <c r="B4049" s="100">
        <v>43221</v>
      </c>
      <c r="C4049" s="98" t="s">
        <v>186</v>
      </c>
      <c r="D4049" s="98">
        <v>690.36</v>
      </c>
      <c r="E4049" s="98">
        <v>15552.45</v>
      </c>
      <c r="F4049" s="98" t="s">
        <v>76</v>
      </c>
    </row>
    <row r="4050" spans="1:6" x14ac:dyDescent="0.2">
      <c r="A4050" s="106">
        <v>43466</v>
      </c>
      <c r="B4050" s="100">
        <v>43435</v>
      </c>
      <c r="C4050" s="98" t="s">
        <v>34</v>
      </c>
      <c r="D4050" s="98">
        <v>-10.86</v>
      </c>
      <c r="E4050" s="98">
        <v>118.01</v>
      </c>
      <c r="F4050" s="98" t="s">
        <v>92</v>
      </c>
    </row>
    <row r="4051" spans="1:6" x14ac:dyDescent="0.2">
      <c r="A4051" s="106">
        <v>43466</v>
      </c>
      <c r="B4051" s="100">
        <v>43435</v>
      </c>
      <c r="C4051" s="98" t="s">
        <v>33</v>
      </c>
      <c r="D4051" s="98">
        <v>-0.49</v>
      </c>
      <c r="E4051" s="98">
        <v>5.32</v>
      </c>
      <c r="F4051" s="98" t="s">
        <v>92</v>
      </c>
    </row>
    <row r="4052" spans="1:6" x14ac:dyDescent="0.2">
      <c r="A4052" s="106">
        <v>43466</v>
      </c>
      <c r="B4052" s="100">
        <v>43405</v>
      </c>
      <c r="C4052" s="98" t="s">
        <v>34</v>
      </c>
      <c r="D4052" s="98">
        <v>-6.41</v>
      </c>
      <c r="E4052" s="98">
        <v>52.36</v>
      </c>
      <c r="F4052" s="98" t="s">
        <v>92</v>
      </c>
    </row>
    <row r="4053" spans="1:6" x14ac:dyDescent="0.2">
      <c r="A4053" s="106">
        <v>43466</v>
      </c>
      <c r="B4053" s="100">
        <v>43405</v>
      </c>
      <c r="C4053" s="98" t="s">
        <v>33</v>
      </c>
      <c r="D4053" s="98">
        <v>-0.28999999999999998</v>
      </c>
      <c r="E4053" s="98">
        <v>2.36</v>
      </c>
      <c r="F4053" s="98" t="s">
        <v>92</v>
      </c>
    </row>
    <row r="4054" spans="1:6" x14ac:dyDescent="0.2">
      <c r="A4054" s="106">
        <v>43466</v>
      </c>
      <c r="B4054" s="100">
        <v>43221</v>
      </c>
      <c r="C4054" s="98" t="s">
        <v>185</v>
      </c>
      <c r="D4054" s="98">
        <v>-130.06</v>
      </c>
      <c r="E4054" s="98">
        <v>-2930.56</v>
      </c>
      <c r="F4054" s="98" t="s">
        <v>92</v>
      </c>
    </row>
    <row r="4055" spans="1:6" x14ac:dyDescent="0.2">
      <c r="A4055" s="106">
        <v>43466</v>
      </c>
      <c r="B4055" s="100">
        <v>43221</v>
      </c>
      <c r="C4055" s="98" t="s">
        <v>186</v>
      </c>
      <c r="D4055" s="98">
        <v>-5.87</v>
      </c>
      <c r="E4055" s="98">
        <v>-132.16999999999999</v>
      </c>
      <c r="F4055" s="98" t="s">
        <v>92</v>
      </c>
    </row>
    <row r="4056" spans="1:6" x14ac:dyDescent="0.2">
      <c r="A4056" s="106">
        <v>43466</v>
      </c>
      <c r="B4056" s="100">
        <v>43435</v>
      </c>
      <c r="C4056" s="98" t="s">
        <v>34</v>
      </c>
      <c r="D4056" s="98">
        <v>-31090.25</v>
      </c>
      <c r="E4056" s="98">
        <v>338010.91</v>
      </c>
      <c r="F4056" s="98" t="s">
        <v>76</v>
      </c>
    </row>
    <row r="4057" spans="1:6" x14ac:dyDescent="0.2">
      <c r="A4057" s="106">
        <v>43466</v>
      </c>
      <c r="B4057" s="100">
        <v>43435</v>
      </c>
      <c r="C4057" s="98" t="s">
        <v>33</v>
      </c>
      <c r="D4057" s="98">
        <v>-1262.71</v>
      </c>
      <c r="E4057" s="98">
        <v>13725.92</v>
      </c>
      <c r="F4057" s="98" t="s">
        <v>76</v>
      </c>
    </row>
    <row r="4058" spans="1:6" x14ac:dyDescent="0.2">
      <c r="A4058" s="106">
        <v>43466</v>
      </c>
      <c r="B4058" s="100">
        <v>43405</v>
      </c>
      <c r="C4058" s="98" t="s">
        <v>34</v>
      </c>
      <c r="D4058" s="98">
        <v>-39.270000000000003</v>
      </c>
      <c r="E4058" s="98">
        <v>321</v>
      </c>
      <c r="F4058" s="98" t="s">
        <v>76</v>
      </c>
    </row>
    <row r="4059" spans="1:6" x14ac:dyDescent="0.2">
      <c r="A4059" s="106">
        <v>43466</v>
      </c>
      <c r="B4059" s="100">
        <v>43405</v>
      </c>
      <c r="C4059" s="98" t="s">
        <v>33</v>
      </c>
      <c r="D4059" s="98">
        <v>-1.77</v>
      </c>
      <c r="E4059" s="98">
        <v>14.48</v>
      </c>
      <c r="F4059" s="98" t="s">
        <v>76</v>
      </c>
    </row>
    <row r="4060" spans="1:6" x14ac:dyDescent="0.2">
      <c r="A4060" s="106">
        <v>43466</v>
      </c>
      <c r="B4060" s="100">
        <v>43221</v>
      </c>
      <c r="C4060" s="98" t="s">
        <v>185</v>
      </c>
      <c r="D4060" s="98">
        <v>15015.13</v>
      </c>
      <c r="E4060" s="98">
        <v>338331.91</v>
      </c>
      <c r="F4060" s="98" t="s">
        <v>76</v>
      </c>
    </row>
    <row r="4061" spans="1:6" x14ac:dyDescent="0.2">
      <c r="A4061" s="106">
        <v>43466</v>
      </c>
      <c r="B4061" s="100">
        <v>43221</v>
      </c>
      <c r="C4061" s="98" t="s">
        <v>186</v>
      </c>
      <c r="D4061" s="98">
        <v>609.69000000000005</v>
      </c>
      <c r="E4061" s="98">
        <v>13740.39</v>
      </c>
      <c r="F4061" s="98" t="s">
        <v>76</v>
      </c>
    </row>
    <row r="4062" spans="1:6" x14ac:dyDescent="0.2">
      <c r="A4062" s="106">
        <v>43466</v>
      </c>
      <c r="B4062" s="100">
        <v>43435</v>
      </c>
      <c r="C4062" s="98" t="s">
        <v>34</v>
      </c>
      <c r="D4062" s="98">
        <v>-42339.85</v>
      </c>
      <c r="E4062" s="98">
        <v>460316</v>
      </c>
      <c r="F4062" s="98" t="s">
        <v>77</v>
      </c>
    </row>
    <row r="4063" spans="1:6" x14ac:dyDescent="0.2">
      <c r="A4063" s="106">
        <v>43466</v>
      </c>
      <c r="B4063" s="100">
        <v>43435</v>
      </c>
      <c r="C4063" s="98" t="s">
        <v>33</v>
      </c>
      <c r="D4063" s="98">
        <v>-1736.43</v>
      </c>
      <c r="E4063" s="98">
        <v>18878.36</v>
      </c>
      <c r="F4063" s="98" t="s">
        <v>77</v>
      </c>
    </row>
    <row r="4064" spans="1:6" x14ac:dyDescent="0.2">
      <c r="A4064" s="106">
        <v>43466</v>
      </c>
      <c r="B4064" s="100">
        <v>43405</v>
      </c>
      <c r="C4064" s="98" t="s">
        <v>34</v>
      </c>
      <c r="D4064" s="98">
        <v>-221.58</v>
      </c>
      <c r="E4064" s="98">
        <v>1811</v>
      </c>
      <c r="F4064" s="98" t="s">
        <v>77</v>
      </c>
    </row>
    <row r="4065" spans="1:6" x14ac:dyDescent="0.2">
      <c r="A4065" s="106">
        <v>43466</v>
      </c>
      <c r="B4065" s="100">
        <v>43405</v>
      </c>
      <c r="C4065" s="98" t="s">
        <v>33</v>
      </c>
      <c r="D4065" s="98">
        <v>-9.99</v>
      </c>
      <c r="E4065" s="98">
        <v>81.680000000000007</v>
      </c>
      <c r="F4065" s="98" t="s">
        <v>77</v>
      </c>
    </row>
    <row r="4066" spans="1:6" x14ac:dyDescent="0.2">
      <c r="A4066" s="106">
        <v>43466</v>
      </c>
      <c r="B4066" s="100">
        <v>43221</v>
      </c>
      <c r="C4066" s="98" t="s">
        <v>185</v>
      </c>
      <c r="D4066" s="98">
        <v>20509.150000000001</v>
      </c>
      <c r="E4066" s="98">
        <v>462127</v>
      </c>
      <c r="F4066" s="98" t="s">
        <v>77</v>
      </c>
    </row>
    <row r="4067" spans="1:6" x14ac:dyDescent="0.2">
      <c r="A4067" s="106">
        <v>43466</v>
      </c>
      <c r="B4067" s="100">
        <v>43221</v>
      </c>
      <c r="C4067" s="98" t="s">
        <v>186</v>
      </c>
      <c r="D4067" s="98">
        <v>841.49</v>
      </c>
      <c r="E4067" s="98">
        <v>18960.03</v>
      </c>
      <c r="F4067" s="98" t="s">
        <v>77</v>
      </c>
    </row>
    <row r="4068" spans="1:6" x14ac:dyDescent="0.2">
      <c r="A4068" s="106">
        <v>43466</v>
      </c>
      <c r="B4068" s="100">
        <v>43374</v>
      </c>
      <c r="C4068" s="98" t="s">
        <v>34</v>
      </c>
      <c r="D4068" s="98">
        <v>-2.41</v>
      </c>
      <c r="E4068" s="98">
        <v>27</v>
      </c>
      <c r="F4068" s="98" t="s">
        <v>76</v>
      </c>
    </row>
    <row r="4069" spans="1:6" x14ac:dyDescent="0.2">
      <c r="A4069" s="106">
        <v>43466</v>
      </c>
      <c r="B4069" s="100">
        <v>43374</v>
      </c>
      <c r="C4069" s="98" t="s">
        <v>33</v>
      </c>
      <c r="D4069" s="98">
        <v>-0.11</v>
      </c>
      <c r="E4069" s="98">
        <v>1.22</v>
      </c>
      <c r="F4069" s="98" t="s">
        <v>76</v>
      </c>
    </row>
    <row r="4070" spans="1:6" x14ac:dyDescent="0.2">
      <c r="A4070" s="106">
        <v>43466</v>
      </c>
      <c r="B4070" s="100">
        <v>43435</v>
      </c>
      <c r="C4070" s="98" t="s">
        <v>34</v>
      </c>
      <c r="D4070" s="98">
        <v>-22.35</v>
      </c>
      <c r="E4070" s="98">
        <v>243</v>
      </c>
      <c r="F4070" s="98" t="s">
        <v>92</v>
      </c>
    </row>
    <row r="4071" spans="1:6" x14ac:dyDescent="0.2">
      <c r="A4071" s="106">
        <v>43466</v>
      </c>
      <c r="B4071" s="100">
        <v>43435</v>
      </c>
      <c r="C4071" s="98" t="s">
        <v>33</v>
      </c>
      <c r="D4071" s="98">
        <v>-1.01</v>
      </c>
      <c r="E4071" s="98">
        <v>10.96</v>
      </c>
      <c r="F4071" s="98" t="s">
        <v>92</v>
      </c>
    </row>
    <row r="4072" spans="1:6" x14ac:dyDescent="0.2">
      <c r="A4072" s="106">
        <v>43466</v>
      </c>
      <c r="B4072" s="100">
        <v>43405</v>
      </c>
      <c r="C4072" s="98" t="s">
        <v>34</v>
      </c>
      <c r="D4072" s="98">
        <v>-52.24</v>
      </c>
      <c r="E4072" s="98">
        <v>427</v>
      </c>
      <c r="F4072" s="98" t="s">
        <v>92</v>
      </c>
    </row>
    <row r="4073" spans="1:6" x14ac:dyDescent="0.2">
      <c r="A4073" s="106">
        <v>43466</v>
      </c>
      <c r="B4073" s="100">
        <v>43405</v>
      </c>
      <c r="C4073" s="98" t="s">
        <v>33</v>
      </c>
      <c r="D4073" s="98">
        <v>-2.36</v>
      </c>
      <c r="E4073" s="98">
        <v>19.260000000000002</v>
      </c>
      <c r="F4073" s="98" t="s">
        <v>92</v>
      </c>
    </row>
    <row r="4074" spans="1:6" x14ac:dyDescent="0.2">
      <c r="A4074" s="106">
        <v>43466</v>
      </c>
      <c r="B4074" s="100">
        <v>43221</v>
      </c>
      <c r="C4074" s="98" t="s">
        <v>185</v>
      </c>
      <c r="D4074" s="98">
        <v>29.73</v>
      </c>
      <c r="E4074" s="98">
        <v>670</v>
      </c>
      <c r="F4074" s="98" t="s">
        <v>92</v>
      </c>
    </row>
    <row r="4075" spans="1:6" x14ac:dyDescent="0.2">
      <c r="A4075" s="106">
        <v>43466</v>
      </c>
      <c r="B4075" s="100">
        <v>43221</v>
      </c>
      <c r="C4075" s="98" t="s">
        <v>186</v>
      </c>
      <c r="D4075" s="98">
        <v>1.34</v>
      </c>
      <c r="E4075" s="98">
        <v>30.22</v>
      </c>
      <c r="F4075" s="98" t="s">
        <v>92</v>
      </c>
    </row>
    <row r="4076" spans="1:6" x14ac:dyDescent="0.2">
      <c r="A4076" s="106">
        <v>43466</v>
      </c>
      <c r="B4076" s="100">
        <v>43221</v>
      </c>
      <c r="C4076" s="98" t="s">
        <v>168</v>
      </c>
      <c r="D4076" s="98">
        <v>0</v>
      </c>
      <c r="E4076" s="98">
        <v>-201</v>
      </c>
      <c r="F4076" s="98" t="s">
        <v>76</v>
      </c>
    </row>
    <row r="4077" spans="1:6" x14ac:dyDescent="0.2">
      <c r="A4077" s="106">
        <v>43466</v>
      </c>
      <c r="B4077" s="100">
        <v>43221</v>
      </c>
      <c r="C4077" s="98" t="s">
        <v>185</v>
      </c>
      <c r="D4077" s="98">
        <v>11327.38</v>
      </c>
      <c r="E4077" s="98">
        <v>255236.99</v>
      </c>
      <c r="F4077" s="98" t="s">
        <v>76</v>
      </c>
    </row>
    <row r="4078" spans="1:6" x14ac:dyDescent="0.2">
      <c r="A4078" s="106">
        <v>43466</v>
      </c>
      <c r="B4078" s="100">
        <v>43221</v>
      </c>
      <c r="C4078" s="98" t="s">
        <v>186</v>
      </c>
      <c r="D4078" s="98">
        <v>476.81</v>
      </c>
      <c r="E4078" s="98">
        <v>10743.23</v>
      </c>
      <c r="F4078" s="98" t="s">
        <v>76</v>
      </c>
    </row>
    <row r="4079" spans="1:6" x14ac:dyDescent="0.2">
      <c r="A4079" s="106">
        <v>43466</v>
      </c>
      <c r="B4079" s="100">
        <v>43435</v>
      </c>
      <c r="C4079" s="98" t="s">
        <v>34</v>
      </c>
      <c r="D4079" s="98">
        <v>-519.41</v>
      </c>
      <c r="E4079" s="98">
        <v>5646.99</v>
      </c>
      <c r="F4079" s="98" t="s">
        <v>77</v>
      </c>
    </row>
    <row r="4080" spans="1:6" x14ac:dyDescent="0.2">
      <c r="A4080" s="106">
        <v>43466</v>
      </c>
      <c r="B4080" s="100">
        <v>43435</v>
      </c>
      <c r="C4080" s="98" t="s">
        <v>33</v>
      </c>
      <c r="D4080" s="98">
        <v>-21.24</v>
      </c>
      <c r="E4080" s="98">
        <v>230.68</v>
      </c>
      <c r="F4080" s="98" t="s">
        <v>77</v>
      </c>
    </row>
    <row r="4081" spans="1:6" x14ac:dyDescent="0.2">
      <c r="A4081" s="106">
        <v>43466</v>
      </c>
      <c r="B4081" s="100">
        <v>43405</v>
      </c>
      <c r="C4081" s="98" t="s">
        <v>34</v>
      </c>
      <c r="D4081" s="98">
        <v>-9.0500000000000007</v>
      </c>
      <c r="E4081" s="98">
        <v>74</v>
      </c>
      <c r="F4081" s="98" t="s">
        <v>77</v>
      </c>
    </row>
    <row r="4082" spans="1:6" x14ac:dyDescent="0.2">
      <c r="A4082" s="106">
        <v>43405</v>
      </c>
      <c r="B4082" s="100">
        <v>43221</v>
      </c>
      <c r="C4082" s="98" t="s">
        <v>186</v>
      </c>
      <c r="D4082" s="98">
        <v>74.709999999999994</v>
      </c>
      <c r="E4082" s="98">
        <v>1683.44</v>
      </c>
      <c r="F4082" s="98" t="s">
        <v>77</v>
      </c>
    </row>
    <row r="4083" spans="1:6" x14ac:dyDescent="0.2">
      <c r="A4083" s="106">
        <v>43405</v>
      </c>
      <c r="B4083" s="100">
        <v>43405</v>
      </c>
      <c r="C4083" s="98" t="s">
        <v>36</v>
      </c>
      <c r="D4083" s="98">
        <v>-49.59</v>
      </c>
      <c r="E4083" s="98">
        <v>405.18</v>
      </c>
      <c r="F4083" s="98" t="s">
        <v>101</v>
      </c>
    </row>
    <row r="4084" spans="1:6" x14ac:dyDescent="0.2">
      <c r="A4084" s="106">
        <v>43405</v>
      </c>
      <c r="B4084" s="100">
        <v>43405</v>
      </c>
      <c r="C4084" s="98" t="s">
        <v>35</v>
      </c>
      <c r="D4084" s="98">
        <v>-2.2400000000000002</v>
      </c>
      <c r="E4084" s="98">
        <v>18.27</v>
      </c>
      <c r="F4084" s="98" t="s">
        <v>101</v>
      </c>
    </row>
    <row r="4085" spans="1:6" x14ac:dyDescent="0.2">
      <c r="A4085" s="106">
        <v>43405</v>
      </c>
      <c r="B4085" s="100">
        <v>43374</v>
      </c>
      <c r="C4085" s="98" t="s">
        <v>36</v>
      </c>
      <c r="D4085" s="98">
        <v>-57.26</v>
      </c>
      <c r="E4085" s="98">
        <v>642</v>
      </c>
      <c r="F4085" s="98" t="s">
        <v>101</v>
      </c>
    </row>
    <row r="4086" spans="1:6" x14ac:dyDescent="0.2">
      <c r="A4086" s="106">
        <v>43405</v>
      </c>
      <c r="B4086" s="100">
        <v>43374</v>
      </c>
      <c r="C4086" s="98" t="s">
        <v>35</v>
      </c>
      <c r="D4086" s="98">
        <v>-2.58</v>
      </c>
      <c r="E4086" s="98">
        <v>28.95</v>
      </c>
      <c r="F4086" s="98" t="s">
        <v>101</v>
      </c>
    </row>
    <row r="4087" spans="1:6" x14ac:dyDescent="0.2">
      <c r="A4087" s="106">
        <v>43405</v>
      </c>
      <c r="B4087" s="100">
        <v>43405</v>
      </c>
      <c r="C4087" s="98" t="s">
        <v>34</v>
      </c>
      <c r="D4087" s="98">
        <v>-9.91</v>
      </c>
      <c r="E4087" s="98">
        <v>81</v>
      </c>
      <c r="F4087" s="98" t="s">
        <v>93</v>
      </c>
    </row>
    <row r="4088" spans="1:6" x14ac:dyDescent="0.2">
      <c r="A4088" s="106">
        <v>43405</v>
      </c>
      <c r="B4088" s="100">
        <v>43405</v>
      </c>
      <c r="C4088" s="98" t="s">
        <v>33</v>
      </c>
      <c r="D4088" s="98">
        <v>-0.45</v>
      </c>
      <c r="E4088" s="98">
        <v>3.65</v>
      </c>
      <c r="F4088" s="98" t="s">
        <v>93</v>
      </c>
    </row>
    <row r="4089" spans="1:6" x14ac:dyDescent="0.2">
      <c r="A4089" s="106">
        <v>43405</v>
      </c>
      <c r="B4089" s="100">
        <v>43374</v>
      </c>
      <c r="C4089" s="98" t="s">
        <v>34</v>
      </c>
      <c r="D4089" s="98">
        <v>-11.33</v>
      </c>
      <c r="E4089" s="98">
        <v>127</v>
      </c>
      <c r="F4089" s="98" t="s">
        <v>93</v>
      </c>
    </row>
    <row r="4090" spans="1:6" x14ac:dyDescent="0.2">
      <c r="A4090" s="106">
        <v>43405</v>
      </c>
      <c r="B4090" s="100">
        <v>43374</v>
      </c>
      <c r="C4090" s="98" t="s">
        <v>33</v>
      </c>
      <c r="D4090" s="98">
        <v>-0.51</v>
      </c>
      <c r="E4090" s="98">
        <v>5.73</v>
      </c>
      <c r="F4090" s="98" t="s">
        <v>93</v>
      </c>
    </row>
    <row r="4091" spans="1:6" x14ac:dyDescent="0.2">
      <c r="A4091" s="106">
        <v>43405</v>
      </c>
      <c r="B4091" s="100">
        <v>43221</v>
      </c>
      <c r="C4091" s="98" t="s">
        <v>185</v>
      </c>
      <c r="D4091" s="98">
        <v>9.23</v>
      </c>
      <c r="E4091" s="98">
        <v>208</v>
      </c>
      <c r="F4091" s="98" t="s">
        <v>93</v>
      </c>
    </row>
    <row r="4092" spans="1:6" x14ac:dyDescent="0.2">
      <c r="A4092" s="106">
        <v>43405</v>
      </c>
      <c r="B4092" s="100">
        <v>43221</v>
      </c>
      <c r="C4092" s="98" t="s">
        <v>186</v>
      </c>
      <c r="D4092" s="98">
        <v>0.42</v>
      </c>
      <c r="E4092" s="98">
        <v>9.3800000000000008</v>
      </c>
      <c r="F4092" s="98" t="s">
        <v>93</v>
      </c>
    </row>
    <row r="4093" spans="1:6" x14ac:dyDescent="0.2">
      <c r="A4093" s="106">
        <v>43405</v>
      </c>
      <c r="B4093" s="100">
        <v>43221</v>
      </c>
      <c r="C4093" s="98" t="s">
        <v>168</v>
      </c>
      <c r="D4093" s="98">
        <v>0</v>
      </c>
      <c r="E4093" s="98">
        <v>208</v>
      </c>
      <c r="F4093" s="98" t="s">
        <v>93</v>
      </c>
    </row>
    <row r="4094" spans="1:6" x14ac:dyDescent="0.2">
      <c r="A4094" s="106">
        <v>43405</v>
      </c>
      <c r="B4094" s="100">
        <v>43405</v>
      </c>
      <c r="C4094" s="98" t="s">
        <v>34</v>
      </c>
      <c r="D4094" s="98">
        <v>-15.13</v>
      </c>
      <c r="E4094" s="98">
        <v>123.64</v>
      </c>
      <c r="F4094" s="98" t="s">
        <v>92</v>
      </c>
    </row>
    <row r="4095" spans="1:6" x14ac:dyDescent="0.2">
      <c r="A4095" s="106">
        <v>43405</v>
      </c>
      <c r="B4095" s="100">
        <v>43405</v>
      </c>
      <c r="C4095" s="98" t="s">
        <v>33</v>
      </c>
      <c r="D4095" s="98">
        <v>-0.68</v>
      </c>
      <c r="E4095" s="98">
        <v>5.58</v>
      </c>
      <c r="F4095" s="98" t="s">
        <v>92</v>
      </c>
    </row>
    <row r="4096" spans="1:6" x14ac:dyDescent="0.2">
      <c r="A4096" s="106">
        <v>43405</v>
      </c>
      <c r="B4096" s="100">
        <v>43374</v>
      </c>
      <c r="C4096" s="98" t="s">
        <v>34</v>
      </c>
      <c r="D4096" s="98">
        <v>-17.57</v>
      </c>
      <c r="E4096" s="98">
        <v>197</v>
      </c>
      <c r="F4096" s="98" t="s">
        <v>92</v>
      </c>
    </row>
    <row r="4097" spans="1:6" x14ac:dyDescent="0.2">
      <c r="A4097" s="106">
        <v>43405</v>
      </c>
      <c r="B4097" s="100">
        <v>43374</v>
      </c>
      <c r="C4097" s="98" t="s">
        <v>33</v>
      </c>
      <c r="D4097" s="98">
        <v>-0.79</v>
      </c>
      <c r="E4097" s="98">
        <v>8.8800000000000008</v>
      </c>
      <c r="F4097" s="98" t="s">
        <v>92</v>
      </c>
    </row>
    <row r="4098" spans="1:6" x14ac:dyDescent="0.2">
      <c r="A4098" s="106">
        <v>43405</v>
      </c>
      <c r="B4098" s="100">
        <v>43221</v>
      </c>
      <c r="C4098" s="98" t="s">
        <v>168</v>
      </c>
      <c r="D4098" s="98">
        <v>0</v>
      </c>
      <c r="E4098" s="98">
        <v>320.64</v>
      </c>
      <c r="F4098" s="98" t="s">
        <v>92</v>
      </c>
    </row>
    <row r="4099" spans="1:6" x14ac:dyDescent="0.2">
      <c r="A4099" s="106">
        <v>43405</v>
      </c>
      <c r="B4099" s="100">
        <v>43221</v>
      </c>
      <c r="C4099" s="98" t="s">
        <v>185</v>
      </c>
      <c r="D4099" s="98">
        <v>14.23</v>
      </c>
      <c r="E4099" s="98">
        <v>320.64</v>
      </c>
      <c r="F4099" s="98" t="s">
        <v>92</v>
      </c>
    </row>
    <row r="4100" spans="1:6" x14ac:dyDescent="0.2">
      <c r="A4100" s="106">
        <v>43405</v>
      </c>
      <c r="B4100" s="100">
        <v>43221</v>
      </c>
      <c r="C4100" s="98" t="s">
        <v>186</v>
      </c>
      <c r="D4100" s="98">
        <v>0.64</v>
      </c>
      <c r="E4100" s="98">
        <v>14.46</v>
      </c>
      <c r="F4100" s="98" t="s">
        <v>92</v>
      </c>
    </row>
    <row r="4101" spans="1:6" x14ac:dyDescent="0.2">
      <c r="A4101" s="106">
        <v>43405</v>
      </c>
      <c r="B4101" s="100">
        <v>43405</v>
      </c>
      <c r="C4101" s="98" t="s">
        <v>34</v>
      </c>
      <c r="D4101" s="98">
        <v>-31.08</v>
      </c>
      <c r="E4101" s="98">
        <v>254.01</v>
      </c>
      <c r="F4101" s="98" t="s">
        <v>76</v>
      </c>
    </row>
    <row r="4102" spans="1:6" x14ac:dyDescent="0.2">
      <c r="A4102" s="106">
        <v>43405</v>
      </c>
      <c r="B4102" s="100">
        <v>43405</v>
      </c>
      <c r="C4102" s="98" t="s">
        <v>33</v>
      </c>
      <c r="D4102" s="98">
        <v>-1.4</v>
      </c>
      <c r="E4102" s="98">
        <v>11.46</v>
      </c>
      <c r="F4102" s="98" t="s">
        <v>76</v>
      </c>
    </row>
    <row r="4103" spans="1:6" x14ac:dyDescent="0.2">
      <c r="A4103" s="106">
        <v>43405</v>
      </c>
      <c r="B4103" s="100">
        <v>43405</v>
      </c>
      <c r="C4103" s="98" t="s">
        <v>36</v>
      </c>
      <c r="D4103" s="98">
        <v>-180.94</v>
      </c>
      <c r="E4103" s="98">
        <v>1478.65</v>
      </c>
      <c r="F4103" s="98" t="s">
        <v>101</v>
      </c>
    </row>
    <row r="4104" spans="1:6" x14ac:dyDescent="0.2">
      <c r="A4104" s="106">
        <v>43405</v>
      </c>
      <c r="B4104" s="100">
        <v>43405</v>
      </c>
      <c r="C4104" s="98" t="s">
        <v>35</v>
      </c>
      <c r="D4104" s="98">
        <v>-8.16</v>
      </c>
      <c r="E4104" s="98">
        <v>66.7</v>
      </c>
      <c r="F4104" s="98" t="s">
        <v>101</v>
      </c>
    </row>
    <row r="4105" spans="1:6" x14ac:dyDescent="0.2">
      <c r="A4105" s="106">
        <v>43405</v>
      </c>
      <c r="B4105" s="100">
        <v>43374</v>
      </c>
      <c r="C4105" s="98" t="s">
        <v>36</v>
      </c>
      <c r="D4105" s="98">
        <v>-209.36</v>
      </c>
      <c r="E4105" s="98">
        <v>2347</v>
      </c>
      <c r="F4105" s="98" t="s">
        <v>101</v>
      </c>
    </row>
    <row r="4106" spans="1:6" x14ac:dyDescent="0.2">
      <c r="A4106" s="106">
        <v>43405</v>
      </c>
      <c r="B4106" s="100">
        <v>43374</v>
      </c>
      <c r="C4106" s="98" t="s">
        <v>35</v>
      </c>
      <c r="D4106" s="98">
        <v>-9.44</v>
      </c>
      <c r="E4106" s="98">
        <v>105.85</v>
      </c>
      <c r="F4106" s="98" t="s">
        <v>101</v>
      </c>
    </row>
    <row r="4107" spans="1:6" x14ac:dyDescent="0.2">
      <c r="A4107" s="106">
        <v>43405</v>
      </c>
      <c r="B4107" s="100">
        <v>43405</v>
      </c>
      <c r="C4107" s="98" t="s">
        <v>34</v>
      </c>
      <c r="D4107" s="98">
        <v>-375.13</v>
      </c>
      <c r="E4107" s="98">
        <v>3066</v>
      </c>
      <c r="F4107" s="98" t="s">
        <v>91</v>
      </c>
    </row>
    <row r="4108" spans="1:6" x14ac:dyDescent="0.2">
      <c r="A4108" s="106">
        <v>43405</v>
      </c>
      <c r="B4108" s="100">
        <v>43405</v>
      </c>
      <c r="C4108" s="98" t="s">
        <v>33</v>
      </c>
      <c r="D4108" s="98">
        <v>-16.920000000000002</v>
      </c>
      <c r="E4108" s="98">
        <v>138.28</v>
      </c>
      <c r="F4108" s="98" t="s">
        <v>91</v>
      </c>
    </row>
    <row r="4109" spans="1:6" x14ac:dyDescent="0.2">
      <c r="A4109" s="106">
        <v>43405</v>
      </c>
      <c r="B4109" s="100">
        <v>43374</v>
      </c>
      <c r="C4109" s="98" t="s">
        <v>34</v>
      </c>
      <c r="D4109" s="98">
        <v>-433.03</v>
      </c>
      <c r="E4109" s="98">
        <v>4854</v>
      </c>
      <c r="F4109" s="98" t="s">
        <v>91</v>
      </c>
    </row>
    <row r="4110" spans="1:6" x14ac:dyDescent="0.2">
      <c r="A4110" s="106">
        <v>43405</v>
      </c>
      <c r="B4110" s="100">
        <v>43374</v>
      </c>
      <c r="C4110" s="98" t="s">
        <v>33</v>
      </c>
      <c r="D4110" s="98">
        <v>-19.53</v>
      </c>
      <c r="E4110" s="98">
        <v>218.92</v>
      </c>
      <c r="F4110" s="98" t="s">
        <v>91</v>
      </c>
    </row>
    <row r="4111" spans="1:6" x14ac:dyDescent="0.2">
      <c r="A4111" s="106">
        <v>43405</v>
      </c>
      <c r="B4111" s="100">
        <v>43221</v>
      </c>
      <c r="C4111" s="98" t="s">
        <v>168</v>
      </c>
      <c r="D4111" s="98">
        <v>0</v>
      </c>
      <c r="E4111" s="98">
        <v>7920</v>
      </c>
      <c r="F4111" s="98" t="s">
        <v>91</v>
      </c>
    </row>
    <row r="4112" spans="1:6" x14ac:dyDescent="0.2">
      <c r="A4112" s="106">
        <v>43405</v>
      </c>
      <c r="B4112" s="100">
        <v>43221</v>
      </c>
      <c r="C4112" s="98" t="s">
        <v>185</v>
      </c>
      <c r="D4112" s="98">
        <v>351.49</v>
      </c>
      <c r="E4112" s="98">
        <v>7920</v>
      </c>
      <c r="F4112" s="98" t="s">
        <v>91</v>
      </c>
    </row>
    <row r="4113" spans="1:6" x14ac:dyDescent="0.2">
      <c r="A4113" s="106">
        <v>43405</v>
      </c>
      <c r="B4113" s="100">
        <v>43221</v>
      </c>
      <c r="C4113" s="98" t="s">
        <v>186</v>
      </c>
      <c r="D4113" s="98">
        <v>15.85</v>
      </c>
      <c r="E4113" s="98">
        <v>357.19</v>
      </c>
      <c r="F4113" s="98" t="s">
        <v>91</v>
      </c>
    </row>
    <row r="4114" spans="1:6" x14ac:dyDescent="0.2">
      <c r="A4114" s="106">
        <v>43405</v>
      </c>
      <c r="B4114" s="100">
        <v>43405</v>
      </c>
      <c r="C4114" s="98" t="s">
        <v>223</v>
      </c>
      <c r="D4114" s="98">
        <v>1.84</v>
      </c>
      <c r="E4114" s="98">
        <v>-15</v>
      </c>
      <c r="F4114" s="98" t="s">
        <v>181</v>
      </c>
    </row>
    <row r="4115" spans="1:6" x14ac:dyDescent="0.2">
      <c r="A4115" s="106">
        <v>43405</v>
      </c>
      <c r="B4115" s="100">
        <v>43374</v>
      </c>
      <c r="C4115" s="98" t="s">
        <v>223</v>
      </c>
      <c r="D4115" s="98">
        <v>2.23</v>
      </c>
      <c r="E4115" s="98">
        <v>-25</v>
      </c>
      <c r="F4115" s="98" t="s">
        <v>181</v>
      </c>
    </row>
    <row r="4116" spans="1:6" x14ac:dyDescent="0.2">
      <c r="A4116" s="106">
        <v>43405</v>
      </c>
      <c r="B4116" s="100">
        <v>43221</v>
      </c>
      <c r="C4116" s="98" t="s">
        <v>188</v>
      </c>
      <c r="D4116" s="98">
        <v>0</v>
      </c>
      <c r="E4116" s="98">
        <v>-40</v>
      </c>
      <c r="F4116" s="98" t="s">
        <v>181</v>
      </c>
    </row>
    <row r="4117" spans="1:6" x14ac:dyDescent="0.2">
      <c r="A4117" s="106">
        <v>43405</v>
      </c>
      <c r="B4117" s="100">
        <v>43221</v>
      </c>
      <c r="C4117" s="98" t="s">
        <v>187</v>
      </c>
      <c r="D4117" s="98">
        <v>-1.78</v>
      </c>
      <c r="E4117" s="98">
        <v>-40</v>
      </c>
      <c r="F4117" s="98" t="s">
        <v>181</v>
      </c>
    </row>
    <row r="4118" spans="1:6" x14ac:dyDescent="0.2">
      <c r="A4118" s="106">
        <v>43405</v>
      </c>
      <c r="B4118" s="100">
        <v>43405</v>
      </c>
      <c r="C4118" s="98" t="s">
        <v>34</v>
      </c>
      <c r="D4118" s="98">
        <v>-1625.42</v>
      </c>
      <c r="E4118" s="98">
        <v>13285</v>
      </c>
      <c r="F4118" s="98" t="s">
        <v>94</v>
      </c>
    </row>
    <row r="4119" spans="1:6" x14ac:dyDescent="0.2">
      <c r="A4119" s="106">
        <v>43405</v>
      </c>
      <c r="B4119" s="100">
        <v>43405</v>
      </c>
      <c r="C4119" s="98" t="s">
        <v>33</v>
      </c>
      <c r="D4119" s="98">
        <v>-73.31</v>
      </c>
      <c r="E4119" s="98">
        <v>599.15</v>
      </c>
      <c r="F4119" s="98" t="s">
        <v>94</v>
      </c>
    </row>
    <row r="4120" spans="1:6" x14ac:dyDescent="0.2">
      <c r="A4120" s="106">
        <v>43405</v>
      </c>
      <c r="B4120" s="100">
        <v>43374</v>
      </c>
      <c r="C4120" s="98" t="s">
        <v>34</v>
      </c>
      <c r="D4120" s="98">
        <v>-1876.54</v>
      </c>
      <c r="E4120" s="98">
        <v>21035</v>
      </c>
      <c r="F4120" s="98" t="s">
        <v>94</v>
      </c>
    </row>
    <row r="4121" spans="1:6" x14ac:dyDescent="0.2">
      <c r="A4121" s="106">
        <v>43405</v>
      </c>
      <c r="B4121" s="100">
        <v>43374</v>
      </c>
      <c r="C4121" s="98" t="s">
        <v>33</v>
      </c>
      <c r="D4121" s="98">
        <v>-84.64</v>
      </c>
      <c r="E4121" s="98">
        <v>948.67</v>
      </c>
      <c r="F4121" s="98" t="s">
        <v>94</v>
      </c>
    </row>
    <row r="4122" spans="1:6" x14ac:dyDescent="0.2">
      <c r="A4122" s="106">
        <v>43405</v>
      </c>
      <c r="B4122" s="100">
        <v>43221</v>
      </c>
      <c r="C4122" s="98" t="s">
        <v>185</v>
      </c>
      <c r="D4122" s="98">
        <v>1523.12</v>
      </c>
      <c r="E4122" s="98">
        <v>34320</v>
      </c>
      <c r="F4122" s="98" t="s">
        <v>94</v>
      </c>
    </row>
    <row r="4123" spans="1:6" x14ac:dyDescent="0.2">
      <c r="A4123" s="106">
        <v>43405</v>
      </c>
      <c r="B4123" s="100">
        <v>43221</v>
      </c>
      <c r="C4123" s="98" t="s">
        <v>186</v>
      </c>
      <c r="D4123" s="98">
        <v>68.69</v>
      </c>
      <c r="E4123" s="98">
        <v>1547.83</v>
      </c>
      <c r="F4123" s="98" t="s">
        <v>94</v>
      </c>
    </row>
    <row r="4124" spans="1:6" x14ac:dyDescent="0.2">
      <c r="A4124" s="106">
        <v>43405</v>
      </c>
      <c r="B4124" s="100">
        <v>43405</v>
      </c>
      <c r="C4124" s="98" t="s">
        <v>34</v>
      </c>
      <c r="D4124" s="98">
        <v>-3697.91</v>
      </c>
      <c r="E4124" s="98">
        <v>30224</v>
      </c>
      <c r="F4124" s="98" t="s">
        <v>95</v>
      </c>
    </row>
    <row r="4125" spans="1:6" x14ac:dyDescent="0.2">
      <c r="A4125" s="106">
        <v>43405</v>
      </c>
      <c r="B4125" s="100">
        <v>43405</v>
      </c>
      <c r="C4125" s="98" t="s">
        <v>33</v>
      </c>
      <c r="D4125" s="98">
        <v>-166.78</v>
      </c>
      <c r="E4125" s="98">
        <v>1363.1</v>
      </c>
      <c r="F4125" s="98" t="s">
        <v>95</v>
      </c>
    </row>
    <row r="4126" spans="1:6" x14ac:dyDescent="0.2">
      <c r="A4126" s="106">
        <v>43405</v>
      </c>
      <c r="B4126" s="100">
        <v>43374</v>
      </c>
      <c r="C4126" s="98" t="s">
        <v>34</v>
      </c>
      <c r="D4126" s="98">
        <v>-4269.2299999999996</v>
      </c>
      <c r="E4126" s="98">
        <v>47856</v>
      </c>
      <c r="F4126" s="98" t="s">
        <v>95</v>
      </c>
    </row>
    <row r="4127" spans="1:6" x14ac:dyDescent="0.2">
      <c r="A4127" s="106">
        <v>43405</v>
      </c>
      <c r="B4127" s="100">
        <v>43374</v>
      </c>
      <c r="C4127" s="98" t="s">
        <v>33</v>
      </c>
      <c r="D4127" s="98">
        <v>-192.54</v>
      </c>
      <c r="E4127" s="98">
        <v>2158.31</v>
      </c>
      <c r="F4127" s="98" t="s">
        <v>95</v>
      </c>
    </row>
    <row r="4128" spans="1:6" x14ac:dyDescent="0.2">
      <c r="A4128" s="106">
        <v>43405</v>
      </c>
      <c r="B4128" s="100">
        <v>43221</v>
      </c>
      <c r="C4128" s="98" t="s">
        <v>185</v>
      </c>
      <c r="D4128" s="98">
        <v>3465.19</v>
      </c>
      <c r="E4128" s="98">
        <v>78080</v>
      </c>
      <c r="F4128" s="98" t="s">
        <v>95</v>
      </c>
    </row>
    <row r="4129" spans="1:6" x14ac:dyDescent="0.2">
      <c r="A4129" s="106">
        <v>43405</v>
      </c>
      <c r="B4129" s="100">
        <v>43221</v>
      </c>
      <c r="C4129" s="98" t="s">
        <v>186</v>
      </c>
      <c r="D4129" s="98">
        <v>156.28</v>
      </c>
      <c r="E4129" s="98">
        <v>3521.41</v>
      </c>
      <c r="F4129" s="98" t="s">
        <v>95</v>
      </c>
    </row>
    <row r="4130" spans="1:6" x14ac:dyDescent="0.2">
      <c r="A4130" s="106">
        <v>43405</v>
      </c>
      <c r="B4130" s="100">
        <v>43405</v>
      </c>
      <c r="C4130" s="98" t="s">
        <v>34</v>
      </c>
      <c r="D4130" s="98">
        <v>-357.86</v>
      </c>
      <c r="E4130" s="98">
        <v>2925</v>
      </c>
      <c r="F4130" s="98" t="s">
        <v>93</v>
      </c>
    </row>
    <row r="4131" spans="1:6" x14ac:dyDescent="0.2">
      <c r="A4131" s="106">
        <v>43405</v>
      </c>
      <c r="B4131" s="100">
        <v>43405</v>
      </c>
      <c r="C4131" s="98" t="s">
        <v>33</v>
      </c>
      <c r="D4131" s="98">
        <v>-16.27</v>
      </c>
      <c r="E4131" s="98">
        <v>132.01</v>
      </c>
      <c r="F4131" s="98" t="s">
        <v>93</v>
      </c>
    </row>
    <row r="4132" spans="1:6" x14ac:dyDescent="0.2">
      <c r="A4132" s="106">
        <v>43405</v>
      </c>
      <c r="B4132" s="100">
        <v>43374</v>
      </c>
      <c r="C4132" s="98" t="s">
        <v>34</v>
      </c>
      <c r="D4132" s="98">
        <v>-412.01</v>
      </c>
      <c r="E4132" s="98">
        <v>4617</v>
      </c>
      <c r="F4132" s="98" t="s">
        <v>93</v>
      </c>
    </row>
    <row r="4133" spans="1:6" x14ac:dyDescent="0.2">
      <c r="A4133" s="106">
        <v>43405</v>
      </c>
      <c r="B4133" s="100">
        <v>43374</v>
      </c>
      <c r="C4133" s="98" t="s">
        <v>33</v>
      </c>
      <c r="D4133" s="98">
        <v>-18.559999999999999</v>
      </c>
      <c r="E4133" s="98">
        <v>208.35</v>
      </c>
      <c r="F4133" s="98" t="s">
        <v>93</v>
      </c>
    </row>
    <row r="4134" spans="1:6" x14ac:dyDescent="0.2">
      <c r="A4134" s="106">
        <v>43405</v>
      </c>
      <c r="B4134" s="100">
        <v>43221</v>
      </c>
      <c r="C4134" s="98" t="s">
        <v>168</v>
      </c>
      <c r="D4134" s="98">
        <v>0</v>
      </c>
      <c r="E4134" s="98">
        <v>7542</v>
      </c>
      <c r="F4134" s="98" t="s">
        <v>93</v>
      </c>
    </row>
    <row r="4135" spans="1:6" x14ac:dyDescent="0.2">
      <c r="A4135" s="106">
        <v>43405</v>
      </c>
      <c r="B4135" s="100">
        <v>43221</v>
      </c>
      <c r="C4135" s="98" t="s">
        <v>185</v>
      </c>
      <c r="D4135" s="98">
        <v>334.81</v>
      </c>
      <c r="E4135" s="98">
        <v>7542</v>
      </c>
      <c r="F4135" s="98" t="s">
        <v>93</v>
      </c>
    </row>
    <row r="4136" spans="1:6" x14ac:dyDescent="0.2">
      <c r="A4136" s="106">
        <v>43405</v>
      </c>
      <c r="B4136" s="100">
        <v>43221</v>
      </c>
      <c r="C4136" s="98" t="s">
        <v>186</v>
      </c>
      <c r="D4136" s="98">
        <v>15.1</v>
      </c>
      <c r="E4136" s="98">
        <v>340.09</v>
      </c>
      <c r="F4136" s="98" t="s">
        <v>93</v>
      </c>
    </row>
    <row r="4137" spans="1:6" x14ac:dyDescent="0.2">
      <c r="A4137" s="106">
        <v>43405</v>
      </c>
      <c r="B4137" s="100">
        <v>43405</v>
      </c>
      <c r="C4137" s="98" t="s">
        <v>36</v>
      </c>
      <c r="D4137" s="98">
        <v>-21.4</v>
      </c>
      <c r="E4137" s="98">
        <v>174.9</v>
      </c>
      <c r="F4137" s="98" t="s">
        <v>101</v>
      </c>
    </row>
    <row r="4138" spans="1:6" x14ac:dyDescent="0.2">
      <c r="A4138" s="106">
        <v>43405</v>
      </c>
      <c r="B4138" s="100">
        <v>43405</v>
      </c>
      <c r="C4138" s="98" t="s">
        <v>35</v>
      </c>
      <c r="D4138" s="98">
        <v>-0.96</v>
      </c>
      <c r="E4138" s="98">
        <v>7.89</v>
      </c>
      <c r="F4138" s="98" t="s">
        <v>101</v>
      </c>
    </row>
    <row r="4139" spans="1:6" x14ac:dyDescent="0.2">
      <c r="A4139" s="106">
        <v>43405</v>
      </c>
      <c r="B4139" s="100">
        <v>43374</v>
      </c>
      <c r="C4139" s="98" t="s">
        <v>36</v>
      </c>
      <c r="D4139" s="98">
        <v>-44.96</v>
      </c>
      <c r="E4139" s="98">
        <v>504</v>
      </c>
      <c r="F4139" s="98" t="s">
        <v>101</v>
      </c>
    </row>
    <row r="4140" spans="1:6" x14ac:dyDescent="0.2">
      <c r="A4140" s="106">
        <v>43405</v>
      </c>
      <c r="B4140" s="100">
        <v>43374</v>
      </c>
      <c r="C4140" s="98" t="s">
        <v>35</v>
      </c>
      <c r="D4140" s="98">
        <v>-2.0299999999999998</v>
      </c>
      <c r="E4140" s="98">
        <v>22.73</v>
      </c>
      <c r="F4140" s="98" t="s">
        <v>101</v>
      </c>
    </row>
    <row r="4141" spans="1:6" x14ac:dyDescent="0.2">
      <c r="A4141" s="106">
        <v>43405</v>
      </c>
      <c r="B4141" s="100">
        <v>43405</v>
      </c>
      <c r="C4141" s="98" t="s">
        <v>34</v>
      </c>
      <c r="D4141" s="98">
        <v>-13.09</v>
      </c>
      <c r="E4141" s="98">
        <v>107</v>
      </c>
      <c r="F4141" s="98" t="s">
        <v>93</v>
      </c>
    </row>
    <row r="4142" spans="1:6" x14ac:dyDescent="0.2">
      <c r="A4142" s="106">
        <v>43405</v>
      </c>
      <c r="B4142" s="100">
        <v>43405</v>
      </c>
      <c r="C4142" s="98" t="s">
        <v>33</v>
      </c>
      <c r="D4142" s="98">
        <v>-0.59</v>
      </c>
      <c r="E4142" s="98">
        <v>4.83</v>
      </c>
      <c r="F4142" s="98" t="s">
        <v>93</v>
      </c>
    </row>
    <row r="4143" spans="1:6" x14ac:dyDescent="0.2">
      <c r="A4143" s="106">
        <v>43405</v>
      </c>
      <c r="B4143" s="100">
        <v>43374</v>
      </c>
      <c r="C4143" s="98" t="s">
        <v>34</v>
      </c>
      <c r="D4143" s="98">
        <v>-27.39</v>
      </c>
      <c r="E4143" s="98">
        <v>307</v>
      </c>
      <c r="F4143" s="98" t="s">
        <v>93</v>
      </c>
    </row>
    <row r="4144" spans="1:6" x14ac:dyDescent="0.2">
      <c r="A4144" s="106">
        <v>43405</v>
      </c>
      <c r="B4144" s="100">
        <v>43374</v>
      </c>
      <c r="C4144" s="98" t="s">
        <v>33</v>
      </c>
      <c r="D4144" s="98">
        <v>-1.24</v>
      </c>
      <c r="E4144" s="98">
        <v>13.85</v>
      </c>
      <c r="F4144" s="98" t="s">
        <v>93</v>
      </c>
    </row>
    <row r="4145" spans="1:6" x14ac:dyDescent="0.2">
      <c r="A4145" s="106">
        <v>43405</v>
      </c>
      <c r="B4145" s="100">
        <v>43221</v>
      </c>
      <c r="C4145" s="98" t="s">
        <v>168</v>
      </c>
      <c r="D4145" s="98">
        <v>0</v>
      </c>
      <c r="E4145" s="98">
        <v>414</v>
      </c>
      <c r="F4145" s="98" t="s">
        <v>93</v>
      </c>
    </row>
    <row r="4146" spans="1:6" x14ac:dyDescent="0.2">
      <c r="A4146" s="106">
        <v>43405</v>
      </c>
      <c r="B4146" s="100">
        <v>43221</v>
      </c>
      <c r="C4146" s="98" t="s">
        <v>185</v>
      </c>
      <c r="D4146" s="98">
        <v>18.37</v>
      </c>
      <c r="E4146" s="98">
        <v>414</v>
      </c>
      <c r="F4146" s="98" t="s">
        <v>93</v>
      </c>
    </row>
    <row r="4147" spans="1:6" x14ac:dyDescent="0.2">
      <c r="A4147" s="106">
        <v>43405</v>
      </c>
      <c r="B4147" s="100">
        <v>43221</v>
      </c>
      <c r="C4147" s="98" t="s">
        <v>186</v>
      </c>
      <c r="D4147" s="98">
        <v>0.83</v>
      </c>
      <c r="E4147" s="98">
        <v>18.670000000000002</v>
      </c>
      <c r="F4147" s="98" t="s">
        <v>93</v>
      </c>
    </row>
    <row r="4148" spans="1:6" x14ac:dyDescent="0.2">
      <c r="A4148" s="106">
        <v>43405</v>
      </c>
      <c r="B4148" s="100">
        <v>43405</v>
      </c>
      <c r="C4148" s="98" t="s">
        <v>34</v>
      </c>
      <c r="D4148" s="98">
        <v>-156.24</v>
      </c>
      <c r="E4148" s="98">
        <v>1277</v>
      </c>
      <c r="F4148" s="98" t="s">
        <v>94</v>
      </c>
    </row>
    <row r="4149" spans="1:6" x14ac:dyDescent="0.2">
      <c r="A4149" s="106">
        <v>43405</v>
      </c>
      <c r="B4149" s="100">
        <v>43405</v>
      </c>
      <c r="C4149" s="98" t="s">
        <v>33</v>
      </c>
      <c r="D4149" s="98">
        <v>-7.05</v>
      </c>
      <c r="E4149" s="98">
        <v>57.59</v>
      </c>
      <c r="F4149" s="98" t="s">
        <v>94</v>
      </c>
    </row>
    <row r="4150" spans="1:6" x14ac:dyDescent="0.2">
      <c r="A4150" s="106">
        <v>43405</v>
      </c>
      <c r="B4150" s="100">
        <v>43374</v>
      </c>
      <c r="C4150" s="98" t="s">
        <v>34</v>
      </c>
      <c r="D4150" s="98">
        <v>-327.67</v>
      </c>
      <c r="E4150" s="98">
        <v>3673</v>
      </c>
      <c r="F4150" s="98" t="s">
        <v>94</v>
      </c>
    </row>
    <row r="4151" spans="1:6" x14ac:dyDescent="0.2">
      <c r="A4151" s="106">
        <v>43405</v>
      </c>
      <c r="B4151" s="100">
        <v>43374</v>
      </c>
      <c r="C4151" s="98" t="s">
        <v>33</v>
      </c>
      <c r="D4151" s="98">
        <v>-14.78</v>
      </c>
      <c r="E4151" s="98">
        <v>165.65</v>
      </c>
      <c r="F4151" s="98" t="s">
        <v>94</v>
      </c>
    </row>
    <row r="4152" spans="1:6" x14ac:dyDescent="0.2">
      <c r="A4152" s="106">
        <v>43405</v>
      </c>
      <c r="B4152" s="100">
        <v>43221</v>
      </c>
      <c r="C4152" s="98" t="s">
        <v>185</v>
      </c>
      <c r="D4152" s="98">
        <v>219.68</v>
      </c>
      <c r="E4152" s="98">
        <v>4950</v>
      </c>
      <c r="F4152" s="98" t="s">
        <v>94</v>
      </c>
    </row>
    <row r="4153" spans="1:6" x14ac:dyDescent="0.2">
      <c r="A4153" s="106">
        <v>43405</v>
      </c>
      <c r="B4153" s="100">
        <v>43221</v>
      </c>
      <c r="C4153" s="98" t="s">
        <v>186</v>
      </c>
      <c r="D4153" s="98">
        <v>9.91</v>
      </c>
      <c r="E4153" s="98">
        <v>223.25</v>
      </c>
      <c r="F4153" s="98" t="s">
        <v>94</v>
      </c>
    </row>
    <row r="4154" spans="1:6" x14ac:dyDescent="0.2">
      <c r="A4154" s="106">
        <v>43405</v>
      </c>
      <c r="B4154" s="100">
        <v>43405</v>
      </c>
      <c r="C4154" s="98" t="s">
        <v>34</v>
      </c>
      <c r="D4154" s="98">
        <v>-404.12</v>
      </c>
      <c r="E4154" s="98">
        <v>3303</v>
      </c>
      <c r="F4154" s="98" t="s">
        <v>95</v>
      </c>
    </row>
    <row r="4155" spans="1:6" x14ac:dyDescent="0.2">
      <c r="A4155" s="106">
        <v>43405</v>
      </c>
      <c r="B4155" s="100">
        <v>43405</v>
      </c>
      <c r="C4155" s="98" t="s">
        <v>33</v>
      </c>
      <c r="D4155" s="98">
        <v>-18.23</v>
      </c>
      <c r="E4155" s="98">
        <v>148.97</v>
      </c>
      <c r="F4155" s="98" t="s">
        <v>95</v>
      </c>
    </row>
    <row r="4156" spans="1:6" x14ac:dyDescent="0.2">
      <c r="A4156" s="106">
        <v>43405</v>
      </c>
      <c r="B4156" s="100">
        <v>43374</v>
      </c>
      <c r="C4156" s="98" t="s">
        <v>34</v>
      </c>
      <c r="D4156" s="98">
        <v>-847.23</v>
      </c>
      <c r="E4156" s="98">
        <v>9497</v>
      </c>
      <c r="F4156" s="98" t="s">
        <v>95</v>
      </c>
    </row>
    <row r="4157" spans="1:6" x14ac:dyDescent="0.2">
      <c r="A4157" s="106">
        <v>43405</v>
      </c>
      <c r="B4157" s="100">
        <v>43374</v>
      </c>
      <c r="C4157" s="98" t="s">
        <v>33</v>
      </c>
      <c r="D4157" s="98">
        <v>-38.21</v>
      </c>
      <c r="E4157" s="98">
        <v>428.31</v>
      </c>
      <c r="F4157" s="98" t="s">
        <v>95</v>
      </c>
    </row>
    <row r="4158" spans="1:6" x14ac:dyDescent="0.2">
      <c r="A4158" s="106">
        <v>43405</v>
      </c>
      <c r="B4158" s="100">
        <v>43221</v>
      </c>
      <c r="C4158" s="98" t="s">
        <v>185</v>
      </c>
      <c r="D4158" s="98">
        <v>568.05999999999995</v>
      </c>
      <c r="E4158" s="98">
        <v>12800</v>
      </c>
      <c r="F4158" s="98" t="s">
        <v>95</v>
      </c>
    </row>
    <row r="4159" spans="1:6" x14ac:dyDescent="0.2">
      <c r="A4159" s="106">
        <v>43405</v>
      </c>
      <c r="B4159" s="100">
        <v>43221</v>
      </c>
      <c r="C4159" s="98" t="s">
        <v>186</v>
      </c>
      <c r="D4159" s="98">
        <v>25.62</v>
      </c>
      <c r="E4159" s="98">
        <v>577.28</v>
      </c>
      <c r="F4159" s="98" t="s">
        <v>95</v>
      </c>
    </row>
    <row r="4160" spans="1:6" x14ac:dyDescent="0.2">
      <c r="A4160" s="106">
        <v>43405</v>
      </c>
      <c r="B4160" s="100">
        <v>43405</v>
      </c>
      <c r="C4160" s="98" t="s">
        <v>34</v>
      </c>
      <c r="D4160" s="98">
        <v>-19.82</v>
      </c>
      <c r="E4160" s="98">
        <v>162</v>
      </c>
      <c r="F4160" s="98" t="s">
        <v>92</v>
      </c>
    </row>
    <row r="4161" spans="1:6" x14ac:dyDescent="0.2">
      <c r="A4161" s="106">
        <v>43405</v>
      </c>
      <c r="B4161" s="100">
        <v>43405</v>
      </c>
      <c r="C4161" s="98" t="s">
        <v>33</v>
      </c>
      <c r="D4161" s="98">
        <v>-0.89</v>
      </c>
      <c r="E4161" s="98">
        <v>7.31</v>
      </c>
      <c r="F4161" s="98" t="s">
        <v>92</v>
      </c>
    </row>
    <row r="4162" spans="1:6" x14ac:dyDescent="0.2">
      <c r="A4162" s="106">
        <v>43405</v>
      </c>
      <c r="B4162" s="100">
        <v>43405</v>
      </c>
      <c r="C4162" s="98" t="s">
        <v>34</v>
      </c>
      <c r="D4162" s="98">
        <v>-25.08</v>
      </c>
      <c r="E4162" s="98">
        <v>205</v>
      </c>
      <c r="F4162" s="98" t="s">
        <v>92</v>
      </c>
    </row>
    <row r="4163" spans="1:6" x14ac:dyDescent="0.2">
      <c r="A4163" s="106">
        <v>43405</v>
      </c>
      <c r="B4163" s="100">
        <v>43405</v>
      </c>
      <c r="C4163" s="98" t="s">
        <v>33</v>
      </c>
      <c r="D4163" s="98">
        <v>-1.1299999999999999</v>
      </c>
      <c r="E4163" s="98">
        <v>9.25</v>
      </c>
      <c r="F4163" s="98" t="s">
        <v>92</v>
      </c>
    </row>
    <row r="4164" spans="1:6" x14ac:dyDescent="0.2">
      <c r="A4164" s="106">
        <v>43435</v>
      </c>
      <c r="B4164" s="100">
        <v>43405</v>
      </c>
      <c r="C4164" s="98" t="s">
        <v>34</v>
      </c>
      <c r="D4164" s="98">
        <v>-40726.06</v>
      </c>
      <c r="E4164" s="98">
        <v>332865.28000000003</v>
      </c>
      <c r="F4164" s="98" t="s">
        <v>76</v>
      </c>
    </row>
    <row r="4165" spans="1:6" x14ac:dyDescent="0.2">
      <c r="A4165" s="106">
        <v>43435</v>
      </c>
      <c r="B4165" s="100">
        <v>43405</v>
      </c>
      <c r="C4165" s="98" t="s">
        <v>33</v>
      </c>
      <c r="D4165" s="98">
        <v>-1836.73</v>
      </c>
      <c r="E4165" s="98">
        <v>15012.3</v>
      </c>
      <c r="F4165" s="98" t="s">
        <v>76</v>
      </c>
    </row>
    <row r="4166" spans="1:6" x14ac:dyDescent="0.2">
      <c r="A4166" s="106">
        <v>43435</v>
      </c>
      <c r="B4166" s="100">
        <v>43374</v>
      </c>
      <c r="C4166" s="98" t="s">
        <v>34</v>
      </c>
      <c r="D4166" s="98">
        <v>-39911.22</v>
      </c>
      <c r="E4166" s="98">
        <v>447386</v>
      </c>
      <c r="F4166" s="98" t="s">
        <v>76</v>
      </c>
    </row>
    <row r="4167" spans="1:6" x14ac:dyDescent="0.2">
      <c r="A4167" s="106">
        <v>43435</v>
      </c>
      <c r="B4167" s="100">
        <v>43374</v>
      </c>
      <c r="C4167" s="98" t="s">
        <v>33</v>
      </c>
      <c r="D4167" s="98">
        <v>-1800.05</v>
      </c>
      <c r="E4167" s="98">
        <v>20177.240000000002</v>
      </c>
      <c r="F4167" s="98" t="s">
        <v>76</v>
      </c>
    </row>
    <row r="4168" spans="1:6" x14ac:dyDescent="0.2">
      <c r="A4168" s="106">
        <v>43435</v>
      </c>
      <c r="B4168" s="100">
        <v>43221</v>
      </c>
      <c r="C4168" s="98" t="s">
        <v>185</v>
      </c>
      <c r="D4168" s="98">
        <v>34833.57</v>
      </c>
      <c r="E4168" s="98">
        <v>784887.01</v>
      </c>
      <c r="F4168" s="98" t="s">
        <v>76</v>
      </c>
    </row>
    <row r="4169" spans="1:6" x14ac:dyDescent="0.2">
      <c r="A4169" s="106">
        <v>43435</v>
      </c>
      <c r="B4169" s="100">
        <v>43221</v>
      </c>
      <c r="C4169" s="98" t="s">
        <v>186</v>
      </c>
      <c r="D4169" s="98">
        <v>1570.78</v>
      </c>
      <c r="E4169" s="98">
        <v>35398.26</v>
      </c>
      <c r="F4169" s="98" t="s">
        <v>76</v>
      </c>
    </row>
    <row r="4170" spans="1:6" x14ac:dyDescent="0.2">
      <c r="A4170" s="106">
        <v>43435</v>
      </c>
      <c r="B4170" s="100">
        <v>43221</v>
      </c>
      <c r="C4170" s="98" t="s">
        <v>168</v>
      </c>
      <c r="D4170" s="98">
        <v>0</v>
      </c>
      <c r="E4170" s="98">
        <v>772844.28</v>
      </c>
      <c r="F4170" s="98" t="s">
        <v>76</v>
      </c>
    </row>
    <row r="4171" spans="1:6" x14ac:dyDescent="0.2">
      <c r="A4171" s="106">
        <v>43405</v>
      </c>
      <c r="B4171" s="100">
        <v>43405</v>
      </c>
      <c r="C4171" s="98" t="s">
        <v>34</v>
      </c>
      <c r="D4171" s="98">
        <v>-1569.32</v>
      </c>
      <c r="E4171" s="98">
        <v>12826.48</v>
      </c>
      <c r="F4171" s="98" t="s">
        <v>97</v>
      </c>
    </row>
    <row r="4172" spans="1:6" x14ac:dyDescent="0.2">
      <c r="A4172" s="106">
        <v>43405</v>
      </c>
      <c r="B4172" s="100">
        <v>43405</v>
      </c>
      <c r="C4172" s="98" t="s">
        <v>33</v>
      </c>
      <c r="D4172" s="98">
        <v>-70.78</v>
      </c>
      <c r="E4172" s="98">
        <v>578.48</v>
      </c>
      <c r="F4172" s="98" t="s">
        <v>97</v>
      </c>
    </row>
    <row r="4173" spans="1:6" x14ac:dyDescent="0.2">
      <c r="A4173" s="106">
        <v>43405</v>
      </c>
      <c r="B4173" s="100">
        <v>43374</v>
      </c>
      <c r="C4173" s="98" t="s">
        <v>34</v>
      </c>
      <c r="D4173" s="98">
        <v>-2080.38</v>
      </c>
      <c r="E4173" s="98">
        <v>23320</v>
      </c>
      <c r="F4173" s="98" t="s">
        <v>97</v>
      </c>
    </row>
    <row r="4174" spans="1:6" x14ac:dyDescent="0.2">
      <c r="A4174" s="106">
        <v>43405</v>
      </c>
      <c r="B4174" s="100">
        <v>43374</v>
      </c>
      <c r="C4174" s="98" t="s">
        <v>33</v>
      </c>
      <c r="D4174" s="98">
        <v>-93.82</v>
      </c>
      <c r="E4174" s="98">
        <v>1051.73</v>
      </c>
      <c r="F4174" s="98" t="s">
        <v>97</v>
      </c>
    </row>
    <row r="4175" spans="1:6" x14ac:dyDescent="0.2">
      <c r="A4175" s="106">
        <v>43405</v>
      </c>
      <c r="B4175" s="100">
        <v>43221</v>
      </c>
      <c r="C4175" s="98" t="s">
        <v>185</v>
      </c>
      <c r="D4175" s="98">
        <v>1604.18</v>
      </c>
      <c r="E4175" s="98">
        <v>36146.480000000003</v>
      </c>
      <c r="F4175" s="98" t="s">
        <v>97</v>
      </c>
    </row>
    <row r="4176" spans="1:6" x14ac:dyDescent="0.2">
      <c r="A4176" s="106">
        <v>43405</v>
      </c>
      <c r="B4176" s="100">
        <v>43221</v>
      </c>
      <c r="C4176" s="98" t="s">
        <v>186</v>
      </c>
      <c r="D4176" s="98">
        <v>72.34</v>
      </c>
      <c r="E4176" s="98">
        <v>1630.2</v>
      </c>
      <c r="F4176" s="98" t="s">
        <v>97</v>
      </c>
    </row>
    <row r="4177" spans="1:6" x14ac:dyDescent="0.2">
      <c r="A4177" s="106">
        <v>43405</v>
      </c>
      <c r="B4177" s="100">
        <v>43405</v>
      </c>
      <c r="C4177" s="98" t="s">
        <v>34</v>
      </c>
      <c r="D4177" s="98">
        <v>-372.48</v>
      </c>
      <c r="E4177" s="98">
        <v>3044.35</v>
      </c>
      <c r="F4177" s="98" t="s">
        <v>97</v>
      </c>
    </row>
    <row r="4178" spans="1:6" x14ac:dyDescent="0.2">
      <c r="A4178" s="106">
        <v>43405</v>
      </c>
      <c r="B4178" s="100">
        <v>43405</v>
      </c>
      <c r="C4178" s="98" t="s">
        <v>33</v>
      </c>
      <c r="D4178" s="98">
        <v>-16.8</v>
      </c>
      <c r="E4178" s="98">
        <v>137.30000000000001</v>
      </c>
      <c r="F4178" s="98" t="s">
        <v>97</v>
      </c>
    </row>
    <row r="4179" spans="1:6" x14ac:dyDescent="0.2">
      <c r="A4179" s="106">
        <v>43405</v>
      </c>
      <c r="B4179" s="100">
        <v>43374</v>
      </c>
      <c r="C4179" s="98" t="s">
        <v>34</v>
      </c>
      <c r="D4179" s="98">
        <v>-493.78</v>
      </c>
      <c r="E4179" s="98">
        <v>5535</v>
      </c>
      <c r="F4179" s="98" t="s">
        <v>97</v>
      </c>
    </row>
    <row r="4180" spans="1:6" x14ac:dyDescent="0.2">
      <c r="A4180" s="106">
        <v>43405</v>
      </c>
      <c r="B4180" s="100">
        <v>43374</v>
      </c>
      <c r="C4180" s="98" t="s">
        <v>33</v>
      </c>
      <c r="D4180" s="98">
        <v>-22.27</v>
      </c>
      <c r="E4180" s="98">
        <v>249.63</v>
      </c>
      <c r="F4180" s="98" t="s">
        <v>97</v>
      </c>
    </row>
    <row r="4181" spans="1:6" x14ac:dyDescent="0.2">
      <c r="A4181" s="106">
        <v>43405</v>
      </c>
      <c r="B4181" s="100">
        <v>43221</v>
      </c>
      <c r="C4181" s="98" t="s">
        <v>185</v>
      </c>
      <c r="D4181" s="98">
        <v>380.75</v>
      </c>
      <c r="E4181" s="98">
        <v>8579.35</v>
      </c>
      <c r="F4181" s="98" t="s">
        <v>97</v>
      </c>
    </row>
    <row r="4182" spans="1:6" x14ac:dyDescent="0.2">
      <c r="A4182" s="106">
        <v>43405</v>
      </c>
      <c r="B4182" s="100">
        <v>43221</v>
      </c>
      <c r="C4182" s="98" t="s">
        <v>186</v>
      </c>
      <c r="D4182" s="98">
        <v>17.170000000000002</v>
      </c>
      <c r="E4182" s="98">
        <v>386.93</v>
      </c>
      <c r="F4182" s="98" t="s">
        <v>97</v>
      </c>
    </row>
    <row r="4183" spans="1:6" x14ac:dyDescent="0.2">
      <c r="A4183" s="106">
        <v>43405</v>
      </c>
      <c r="B4183" s="100">
        <v>43405</v>
      </c>
      <c r="C4183" s="98" t="s">
        <v>34</v>
      </c>
      <c r="D4183" s="98">
        <v>-238.31</v>
      </c>
      <c r="E4183" s="98">
        <v>1947.77</v>
      </c>
      <c r="F4183" s="98" t="s">
        <v>97</v>
      </c>
    </row>
    <row r="4184" spans="1:6" x14ac:dyDescent="0.2">
      <c r="A4184" s="106">
        <v>43435</v>
      </c>
      <c r="B4184" s="100">
        <v>43405</v>
      </c>
      <c r="C4184" s="98" t="s">
        <v>33</v>
      </c>
      <c r="D4184" s="98">
        <v>-1.38</v>
      </c>
      <c r="E4184" s="98">
        <v>11.32</v>
      </c>
      <c r="F4184" s="98" t="s">
        <v>91</v>
      </c>
    </row>
    <row r="4185" spans="1:6" x14ac:dyDescent="0.2">
      <c r="A4185" s="106">
        <v>43435</v>
      </c>
      <c r="B4185" s="100">
        <v>43374</v>
      </c>
      <c r="C4185" s="98" t="s">
        <v>34</v>
      </c>
      <c r="D4185" s="98">
        <v>-13.56</v>
      </c>
      <c r="E4185" s="98">
        <v>152</v>
      </c>
      <c r="F4185" s="98" t="s">
        <v>91</v>
      </c>
    </row>
    <row r="4186" spans="1:6" x14ac:dyDescent="0.2">
      <c r="A4186" s="106">
        <v>43435</v>
      </c>
      <c r="B4186" s="100">
        <v>43374</v>
      </c>
      <c r="C4186" s="98" t="s">
        <v>33</v>
      </c>
      <c r="D4186" s="98">
        <v>-0.61</v>
      </c>
      <c r="E4186" s="98">
        <v>6.86</v>
      </c>
      <c r="F4186" s="98" t="s">
        <v>91</v>
      </c>
    </row>
    <row r="4187" spans="1:6" x14ac:dyDescent="0.2">
      <c r="A4187" s="106">
        <v>43435</v>
      </c>
      <c r="B4187" s="100">
        <v>43221</v>
      </c>
      <c r="C4187" s="98" t="s">
        <v>168</v>
      </c>
      <c r="D4187" s="98">
        <v>0</v>
      </c>
      <c r="E4187" s="98">
        <v>403</v>
      </c>
      <c r="F4187" s="98" t="s">
        <v>91</v>
      </c>
    </row>
    <row r="4188" spans="1:6" x14ac:dyDescent="0.2">
      <c r="A4188" s="106">
        <v>43435</v>
      </c>
      <c r="B4188" s="100">
        <v>43221</v>
      </c>
      <c r="C4188" s="98" t="s">
        <v>185</v>
      </c>
      <c r="D4188" s="98">
        <v>17.89</v>
      </c>
      <c r="E4188" s="98">
        <v>403</v>
      </c>
      <c r="F4188" s="98" t="s">
        <v>91</v>
      </c>
    </row>
    <row r="4189" spans="1:6" x14ac:dyDescent="0.2">
      <c r="A4189" s="106">
        <v>43435</v>
      </c>
      <c r="B4189" s="100">
        <v>43221</v>
      </c>
      <c r="C4189" s="98" t="s">
        <v>186</v>
      </c>
      <c r="D4189" s="98">
        <v>0.81</v>
      </c>
      <c r="E4189" s="98">
        <v>18.170000000000002</v>
      </c>
      <c r="F4189" s="98" t="s">
        <v>91</v>
      </c>
    </row>
    <row r="4190" spans="1:6" x14ac:dyDescent="0.2">
      <c r="A4190" s="106">
        <v>43435</v>
      </c>
      <c r="B4190" s="100">
        <v>43405</v>
      </c>
      <c r="C4190" s="98" t="s">
        <v>34</v>
      </c>
      <c r="D4190" s="98">
        <v>-17875.46</v>
      </c>
      <c r="E4190" s="98">
        <v>146102.14000000001</v>
      </c>
      <c r="F4190" s="98" t="s">
        <v>76</v>
      </c>
    </row>
    <row r="4191" spans="1:6" x14ac:dyDescent="0.2">
      <c r="A4191" s="106">
        <v>43435</v>
      </c>
      <c r="B4191" s="100">
        <v>43405</v>
      </c>
      <c r="C4191" s="98" t="s">
        <v>33</v>
      </c>
      <c r="D4191" s="98">
        <v>-806.24</v>
      </c>
      <c r="E4191" s="98">
        <v>6589.16</v>
      </c>
      <c r="F4191" s="98" t="s">
        <v>76</v>
      </c>
    </row>
    <row r="4192" spans="1:6" x14ac:dyDescent="0.2">
      <c r="A4192" s="106">
        <v>43435</v>
      </c>
      <c r="B4192" s="100">
        <v>43374</v>
      </c>
      <c r="C4192" s="98" t="s">
        <v>34</v>
      </c>
      <c r="D4192" s="98">
        <v>-12132.76</v>
      </c>
      <c r="E4192" s="98">
        <v>136002</v>
      </c>
      <c r="F4192" s="98" t="s">
        <v>76</v>
      </c>
    </row>
    <row r="4193" spans="1:6" x14ac:dyDescent="0.2">
      <c r="A4193" s="106">
        <v>43435</v>
      </c>
      <c r="B4193" s="100">
        <v>43374</v>
      </c>
      <c r="C4193" s="98" t="s">
        <v>33</v>
      </c>
      <c r="D4193" s="98">
        <v>-547.14</v>
      </c>
      <c r="E4193" s="98">
        <v>6133.77</v>
      </c>
      <c r="F4193" s="98" t="s">
        <v>76</v>
      </c>
    </row>
    <row r="4194" spans="1:6" x14ac:dyDescent="0.2">
      <c r="A4194" s="106">
        <v>43435</v>
      </c>
      <c r="B4194" s="100">
        <v>43221</v>
      </c>
      <c r="C4194" s="98" t="s">
        <v>168</v>
      </c>
      <c r="D4194" s="98">
        <v>0</v>
      </c>
      <c r="E4194" s="98">
        <v>281745.14</v>
      </c>
      <c r="F4194" s="98" t="s">
        <v>76</v>
      </c>
    </row>
    <row r="4195" spans="1:6" x14ac:dyDescent="0.2">
      <c r="A4195" s="106">
        <v>43435</v>
      </c>
      <c r="B4195" s="100">
        <v>43221</v>
      </c>
      <c r="C4195" s="98" t="s">
        <v>185</v>
      </c>
      <c r="D4195" s="98">
        <v>12523.17</v>
      </c>
      <c r="E4195" s="98">
        <v>282181.14</v>
      </c>
      <c r="F4195" s="98" t="s">
        <v>76</v>
      </c>
    </row>
    <row r="4196" spans="1:6" x14ac:dyDescent="0.2">
      <c r="A4196" s="106">
        <v>43435</v>
      </c>
      <c r="B4196" s="100">
        <v>43221</v>
      </c>
      <c r="C4196" s="98" t="s">
        <v>186</v>
      </c>
      <c r="D4196" s="98">
        <v>564.67999999999995</v>
      </c>
      <c r="E4196" s="98">
        <v>12726.51</v>
      </c>
      <c r="F4196" s="98" t="s">
        <v>76</v>
      </c>
    </row>
    <row r="4197" spans="1:6" x14ac:dyDescent="0.2">
      <c r="A4197" s="106">
        <v>43435</v>
      </c>
      <c r="B4197" s="100">
        <v>43405</v>
      </c>
      <c r="C4197" s="98" t="s">
        <v>34</v>
      </c>
      <c r="D4197" s="98">
        <v>-467.24</v>
      </c>
      <c r="E4197" s="98">
        <v>3818.73</v>
      </c>
      <c r="F4197" s="98" t="s">
        <v>77</v>
      </c>
    </row>
    <row r="4198" spans="1:6" x14ac:dyDescent="0.2">
      <c r="A4198" s="106">
        <v>43435</v>
      </c>
      <c r="B4198" s="100">
        <v>43405</v>
      </c>
      <c r="C4198" s="98" t="s">
        <v>33</v>
      </c>
      <c r="D4198" s="98">
        <v>-21.09</v>
      </c>
      <c r="E4198" s="98">
        <v>172.24</v>
      </c>
      <c r="F4198" s="98" t="s">
        <v>77</v>
      </c>
    </row>
    <row r="4199" spans="1:6" x14ac:dyDescent="0.2">
      <c r="A4199" s="106">
        <v>43435</v>
      </c>
      <c r="B4199" s="100">
        <v>43374</v>
      </c>
      <c r="C4199" s="98" t="s">
        <v>34</v>
      </c>
      <c r="D4199" s="98">
        <v>-319.27999999999997</v>
      </c>
      <c r="E4199" s="98">
        <v>3579</v>
      </c>
      <c r="F4199" s="98" t="s">
        <v>77</v>
      </c>
    </row>
    <row r="4200" spans="1:6" x14ac:dyDescent="0.2">
      <c r="A4200" s="106">
        <v>43435</v>
      </c>
      <c r="B4200" s="100">
        <v>43374</v>
      </c>
      <c r="C4200" s="98" t="s">
        <v>33</v>
      </c>
      <c r="D4200" s="98">
        <v>-14.4</v>
      </c>
      <c r="E4200" s="98">
        <v>161.41</v>
      </c>
      <c r="F4200" s="98" t="s">
        <v>77</v>
      </c>
    </row>
    <row r="4201" spans="1:6" x14ac:dyDescent="0.2">
      <c r="A4201" s="106">
        <v>43435</v>
      </c>
      <c r="B4201" s="100">
        <v>43221</v>
      </c>
      <c r="C4201" s="98" t="s">
        <v>168</v>
      </c>
      <c r="D4201" s="98">
        <v>0</v>
      </c>
      <c r="E4201" s="98">
        <v>7397.73</v>
      </c>
      <c r="F4201" s="98" t="s">
        <v>77</v>
      </c>
    </row>
    <row r="4202" spans="1:6" x14ac:dyDescent="0.2">
      <c r="A4202" s="106">
        <v>43435</v>
      </c>
      <c r="B4202" s="100">
        <v>43221</v>
      </c>
      <c r="C4202" s="98" t="s">
        <v>185</v>
      </c>
      <c r="D4202" s="98">
        <v>328.31</v>
      </c>
      <c r="E4202" s="98">
        <v>7397.73</v>
      </c>
      <c r="F4202" s="98" t="s">
        <v>77</v>
      </c>
    </row>
    <row r="4203" spans="1:6" x14ac:dyDescent="0.2">
      <c r="A4203" s="106">
        <v>43435</v>
      </c>
      <c r="B4203" s="100">
        <v>43221</v>
      </c>
      <c r="C4203" s="98" t="s">
        <v>186</v>
      </c>
      <c r="D4203" s="98">
        <v>14.81</v>
      </c>
      <c r="E4203" s="98">
        <v>333.63</v>
      </c>
      <c r="F4203" s="98" t="s">
        <v>77</v>
      </c>
    </row>
    <row r="4204" spans="1:6" x14ac:dyDescent="0.2">
      <c r="A4204" s="106">
        <v>43435</v>
      </c>
      <c r="B4204" s="100">
        <v>43405</v>
      </c>
      <c r="C4204" s="98" t="s">
        <v>36</v>
      </c>
      <c r="D4204" s="98">
        <v>-1.28</v>
      </c>
      <c r="E4204" s="98">
        <v>10.46</v>
      </c>
      <c r="F4204" s="98" t="s">
        <v>101</v>
      </c>
    </row>
    <row r="4205" spans="1:6" x14ac:dyDescent="0.2">
      <c r="A4205" s="106">
        <v>43435</v>
      </c>
      <c r="B4205" s="100">
        <v>43405</v>
      </c>
      <c r="C4205" s="98" t="s">
        <v>35</v>
      </c>
      <c r="D4205" s="98">
        <v>-0.06</v>
      </c>
      <c r="E4205" s="98">
        <v>0.47</v>
      </c>
      <c r="F4205" s="98" t="s">
        <v>101</v>
      </c>
    </row>
    <row r="4206" spans="1:6" x14ac:dyDescent="0.2">
      <c r="A4206" s="106">
        <v>43435</v>
      </c>
      <c r="B4206" s="100">
        <v>43374</v>
      </c>
      <c r="C4206" s="98" t="s">
        <v>36</v>
      </c>
      <c r="D4206" s="98">
        <v>-0.89</v>
      </c>
      <c r="E4206" s="98">
        <v>10</v>
      </c>
      <c r="F4206" s="98" t="s">
        <v>101</v>
      </c>
    </row>
    <row r="4207" spans="1:6" x14ac:dyDescent="0.2">
      <c r="A4207" s="106">
        <v>43435</v>
      </c>
      <c r="B4207" s="100">
        <v>43374</v>
      </c>
      <c r="C4207" s="98" t="s">
        <v>35</v>
      </c>
      <c r="D4207" s="98">
        <v>-0.04</v>
      </c>
      <c r="E4207" s="98">
        <v>0.45</v>
      </c>
      <c r="F4207" s="98" t="s">
        <v>101</v>
      </c>
    </row>
    <row r="4208" spans="1:6" x14ac:dyDescent="0.2">
      <c r="A4208" s="106">
        <v>43435</v>
      </c>
      <c r="B4208" s="100">
        <v>43405</v>
      </c>
      <c r="C4208" s="98" t="s">
        <v>36</v>
      </c>
      <c r="D4208" s="98">
        <v>-4.91</v>
      </c>
      <c r="E4208" s="98">
        <v>40.119999999999997</v>
      </c>
      <c r="F4208" s="98" t="s">
        <v>101</v>
      </c>
    </row>
    <row r="4209" spans="1:6" x14ac:dyDescent="0.2">
      <c r="A4209" s="106">
        <v>43435</v>
      </c>
      <c r="B4209" s="100">
        <v>43405</v>
      </c>
      <c r="C4209" s="98" t="s">
        <v>35</v>
      </c>
      <c r="D4209" s="98">
        <v>-0.22</v>
      </c>
      <c r="E4209" s="98">
        <v>1.81</v>
      </c>
      <c r="F4209" s="98" t="s">
        <v>101</v>
      </c>
    </row>
    <row r="4210" spans="1:6" x14ac:dyDescent="0.2">
      <c r="A4210" s="106">
        <v>43435</v>
      </c>
      <c r="B4210" s="100">
        <v>43374</v>
      </c>
      <c r="C4210" s="98" t="s">
        <v>36</v>
      </c>
      <c r="D4210" s="98">
        <v>-3.39</v>
      </c>
      <c r="E4210" s="98">
        <v>38</v>
      </c>
      <c r="F4210" s="98" t="s">
        <v>101</v>
      </c>
    </row>
    <row r="4211" spans="1:6" x14ac:dyDescent="0.2">
      <c r="A4211" s="106">
        <v>43435</v>
      </c>
      <c r="B4211" s="100">
        <v>43374</v>
      </c>
      <c r="C4211" s="98" t="s">
        <v>35</v>
      </c>
      <c r="D4211" s="98">
        <v>-0.15</v>
      </c>
      <c r="E4211" s="98">
        <v>1.71</v>
      </c>
      <c r="F4211" s="98" t="s">
        <v>101</v>
      </c>
    </row>
    <row r="4212" spans="1:6" x14ac:dyDescent="0.2">
      <c r="A4212" s="106">
        <v>43435</v>
      </c>
      <c r="B4212" s="100">
        <v>43405</v>
      </c>
      <c r="C4212" s="98" t="s">
        <v>34</v>
      </c>
      <c r="D4212" s="98">
        <v>-6.97</v>
      </c>
      <c r="E4212" s="98">
        <v>57</v>
      </c>
      <c r="F4212" s="98" t="s">
        <v>93</v>
      </c>
    </row>
    <row r="4213" spans="1:6" x14ac:dyDescent="0.2">
      <c r="A4213" s="106">
        <v>43435</v>
      </c>
      <c r="B4213" s="100">
        <v>43405</v>
      </c>
      <c r="C4213" s="98" t="s">
        <v>33</v>
      </c>
      <c r="D4213" s="98">
        <v>-0.31</v>
      </c>
      <c r="E4213" s="98">
        <v>2.57</v>
      </c>
      <c r="F4213" s="98" t="s">
        <v>93</v>
      </c>
    </row>
    <row r="4214" spans="1:6" x14ac:dyDescent="0.2">
      <c r="A4214" s="106">
        <v>43435</v>
      </c>
      <c r="B4214" s="100">
        <v>43374</v>
      </c>
      <c r="C4214" s="98" t="s">
        <v>34</v>
      </c>
      <c r="D4214" s="98">
        <v>-4.7300000000000004</v>
      </c>
      <c r="E4214" s="98">
        <v>53</v>
      </c>
      <c r="F4214" s="98" t="s">
        <v>93</v>
      </c>
    </row>
    <row r="4215" spans="1:6" x14ac:dyDescent="0.2">
      <c r="A4215" s="106">
        <v>43435</v>
      </c>
      <c r="B4215" s="100">
        <v>43374</v>
      </c>
      <c r="C4215" s="98" t="s">
        <v>33</v>
      </c>
      <c r="D4215" s="98">
        <v>-0.21</v>
      </c>
      <c r="E4215" s="98">
        <v>2.39</v>
      </c>
      <c r="F4215" s="98" t="s">
        <v>93</v>
      </c>
    </row>
    <row r="4216" spans="1:6" x14ac:dyDescent="0.2">
      <c r="A4216" s="106">
        <v>43435</v>
      </c>
      <c r="B4216" s="100">
        <v>43221</v>
      </c>
      <c r="C4216" s="98" t="s">
        <v>168</v>
      </c>
      <c r="D4216" s="98">
        <v>0</v>
      </c>
      <c r="E4216" s="98">
        <v>110</v>
      </c>
      <c r="F4216" s="98" t="s">
        <v>93</v>
      </c>
    </row>
    <row r="4217" spans="1:6" x14ac:dyDescent="0.2">
      <c r="A4217" s="106">
        <v>43435</v>
      </c>
      <c r="B4217" s="100">
        <v>43221</v>
      </c>
      <c r="C4217" s="98" t="s">
        <v>185</v>
      </c>
      <c r="D4217" s="98">
        <v>4.88</v>
      </c>
      <c r="E4217" s="98">
        <v>110</v>
      </c>
      <c r="F4217" s="98" t="s">
        <v>93</v>
      </c>
    </row>
    <row r="4218" spans="1:6" x14ac:dyDescent="0.2">
      <c r="A4218" s="106">
        <v>43435</v>
      </c>
      <c r="B4218" s="100">
        <v>43221</v>
      </c>
      <c r="C4218" s="98" t="s">
        <v>186</v>
      </c>
      <c r="D4218" s="98">
        <v>0.22</v>
      </c>
      <c r="E4218" s="98">
        <v>4.96</v>
      </c>
      <c r="F4218" s="98" t="s">
        <v>93</v>
      </c>
    </row>
    <row r="4219" spans="1:6" x14ac:dyDescent="0.2">
      <c r="A4219" s="106">
        <v>43435</v>
      </c>
      <c r="B4219" s="100">
        <v>43374</v>
      </c>
      <c r="C4219" s="98" t="s">
        <v>34</v>
      </c>
      <c r="D4219" s="98">
        <v>-8931.9599999999991</v>
      </c>
      <c r="E4219" s="98">
        <v>100123</v>
      </c>
      <c r="F4219" s="98" t="s">
        <v>76</v>
      </c>
    </row>
    <row r="4220" spans="1:6" x14ac:dyDescent="0.2">
      <c r="A4220" s="106">
        <v>43435</v>
      </c>
      <c r="B4220" s="100">
        <v>43374</v>
      </c>
      <c r="C4220" s="98" t="s">
        <v>33</v>
      </c>
      <c r="D4220" s="98">
        <v>-402.93</v>
      </c>
      <c r="E4220" s="98">
        <v>4515.58</v>
      </c>
      <c r="F4220" s="98" t="s">
        <v>76</v>
      </c>
    </row>
    <row r="4221" spans="1:6" x14ac:dyDescent="0.2">
      <c r="A4221" s="106">
        <v>43435</v>
      </c>
      <c r="B4221" s="100">
        <v>43344</v>
      </c>
      <c r="C4221" s="98" t="s">
        <v>34</v>
      </c>
      <c r="D4221" s="98">
        <v>-0.59</v>
      </c>
      <c r="E4221" s="98">
        <v>7</v>
      </c>
      <c r="F4221" s="98" t="s">
        <v>76</v>
      </c>
    </row>
    <row r="4222" spans="1:6" x14ac:dyDescent="0.2">
      <c r="A4222" s="106">
        <v>43435</v>
      </c>
      <c r="B4222" s="100">
        <v>43344</v>
      </c>
      <c r="C4222" s="98" t="s">
        <v>33</v>
      </c>
      <c r="D4222" s="98">
        <v>-0.03</v>
      </c>
      <c r="E4222" s="98">
        <v>0.32</v>
      </c>
      <c r="F4222" s="98" t="s">
        <v>76</v>
      </c>
    </row>
    <row r="4223" spans="1:6" x14ac:dyDescent="0.2">
      <c r="A4223" s="106">
        <v>43435</v>
      </c>
      <c r="B4223" s="100">
        <v>43221</v>
      </c>
      <c r="C4223" s="98" t="s">
        <v>185</v>
      </c>
      <c r="D4223" s="98">
        <v>34441.79</v>
      </c>
      <c r="E4223" s="98">
        <v>776064.41</v>
      </c>
      <c r="F4223" s="98" t="s">
        <v>76</v>
      </c>
    </row>
    <row r="4224" spans="1:6" x14ac:dyDescent="0.2">
      <c r="A4224" s="106">
        <v>43435</v>
      </c>
      <c r="B4224" s="100">
        <v>43221</v>
      </c>
      <c r="C4224" s="98" t="s">
        <v>186</v>
      </c>
      <c r="D4224" s="98">
        <v>1553.28</v>
      </c>
      <c r="E4224" s="98">
        <v>35000.6</v>
      </c>
      <c r="F4224" s="98" t="s">
        <v>76</v>
      </c>
    </row>
    <row r="4225" spans="1:6" x14ac:dyDescent="0.2">
      <c r="A4225" s="106">
        <v>43435</v>
      </c>
      <c r="B4225" s="100">
        <v>43221</v>
      </c>
      <c r="C4225" s="98" t="s">
        <v>168</v>
      </c>
      <c r="D4225" s="98">
        <v>0</v>
      </c>
      <c r="E4225" s="98">
        <v>769370.39</v>
      </c>
      <c r="F4225" s="98" t="s">
        <v>76</v>
      </c>
    </row>
    <row r="4226" spans="1:6" x14ac:dyDescent="0.2">
      <c r="A4226" s="106">
        <v>43435</v>
      </c>
      <c r="B4226" s="100">
        <v>43405</v>
      </c>
      <c r="C4226" s="98" t="s">
        <v>34</v>
      </c>
      <c r="D4226" s="98">
        <v>-57507.53</v>
      </c>
      <c r="E4226" s="98">
        <v>470024.97</v>
      </c>
      <c r="F4226" s="98" t="s">
        <v>76</v>
      </c>
    </row>
    <row r="4227" spans="1:6" x14ac:dyDescent="0.2">
      <c r="A4227" s="106">
        <v>43435</v>
      </c>
      <c r="B4227" s="100">
        <v>43405</v>
      </c>
      <c r="C4227" s="98" t="s">
        <v>33</v>
      </c>
      <c r="D4227" s="98">
        <v>-2593.69</v>
      </c>
      <c r="E4227" s="98">
        <v>21198.05</v>
      </c>
      <c r="F4227" s="98" t="s">
        <v>76</v>
      </c>
    </row>
    <row r="4228" spans="1:6" x14ac:dyDescent="0.2">
      <c r="A4228" s="106">
        <v>43435</v>
      </c>
      <c r="B4228" s="100">
        <v>43374</v>
      </c>
      <c r="C4228" s="98" t="s">
        <v>34</v>
      </c>
      <c r="D4228" s="98">
        <v>-34.97</v>
      </c>
      <c r="E4228" s="98">
        <v>392</v>
      </c>
      <c r="F4228" s="98" t="s">
        <v>76</v>
      </c>
    </row>
    <row r="4229" spans="1:6" x14ac:dyDescent="0.2">
      <c r="A4229" s="106">
        <v>43435</v>
      </c>
      <c r="B4229" s="100">
        <v>43374</v>
      </c>
      <c r="C4229" s="98" t="s">
        <v>33</v>
      </c>
      <c r="D4229" s="98">
        <v>-1.58</v>
      </c>
      <c r="E4229" s="98">
        <v>17.68</v>
      </c>
      <c r="F4229" s="98" t="s">
        <v>76</v>
      </c>
    </row>
    <row r="4230" spans="1:6" x14ac:dyDescent="0.2">
      <c r="A4230" s="106">
        <v>43435</v>
      </c>
      <c r="B4230" s="100">
        <v>43221</v>
      </c>
      <c r="C4230" s="98" t="s">
        <v>168</v>
      </c>
      <c r="D4230" s="98">
        <v>0</v>
      </c>
      <c r="E4230" s="98">
        <v>2224.9699999999998</v>
      </c>
      <c r="F4230" s="98" t="s">
        <v>76</v>
      </c>
    </row>
    <row r="4231" spans="1:6" x14ac:dyDescent="0.2">
      <c r="A4231" s="106">
        <v>43435</v>
      </c>
      <c r="B4231" s="100">
        <v>43221</v>
      </c>
      <c r="C4231" s="98" t="s">
        <v>185</v>
      </c>
      <c r="D4231" s="98">
        <v>32952.480000000003</v>
      </c>
      <c r="E4231" s="98">
        <v>742506.42</v>
      </c>
      <c r="F4231" s="98" t="s">
        <v>76</v>
      </c>
    </row>
    <row r="4232" spans="1:6" x14ac:dyDescent="0.2">
      <c r="A4232" s="106">
        <v>43435</v>
      </c>
      <c r="B4232" s="100">
        <v>43221</v>
      </c>
      <c r="C4232" s="98" t="s">
        <v>186</v>
      </c>
      <c r="D4232" s="98">
        <v>1486.14</v>
      </c>
      <c r="E4232" s="98">
        <v>33487.19</v>
      </c>
      <c r="F4232" s="98" t="s">
        <v>76</v>
      </c>
    </row>
    <row r="4233" spans="1:6" x14ac:dyDescent="0.2">
      <c r="A4233" s="106">
        <v>43586</v>
      </c>
      <c r="B4233" s="100">
        <v>43374</v>
      </c>
      <c r="C4233" s="98" t="s">
        <v>34</v>
      </c>
      <c r="D4233" s="98">
        <v>-85.11</v>
      </c>
      <c r="E4233" s="98">
        <v>954</v>
      </c>
      <c r="F4233" s="98" t="s">
        <v>91</v>
      </c>
    </row>
    <row r="4234" spans="1:6" x14ac:dyDescent="0.2">
      <c r="A4234" s="106">
        <v>43586</v>
      </c>
      <c r="B4234" s="100">
        <v>43374</v>
      </c>
      <c r="C4234" s="98" t="s">
        <v>33</v>
      </c>
      <c r="D4234" s="98">
        <v>-3.84</v>
      </c>
      <c r="E4234" s="98">
        <v>43.03</v>
      </c>
      <c r="F4234" s="98" t="s">
        <v>91</v>
      </c>
    </row>
    <row r="4235" spans="1:6" x14ac:dyDescent="0.2">
      <c r="A4235" s="106">
        <v>43586</v>
      </c>
      <c r="B4235" s="100">
        <v>43344</v>
      </c>
      <c r="C4235" s="98" t="s">
        <v>34</v>
      </c>
      <c r="D4235" s="98">
        <v>-219.28</v>
      </c>
      <c r="E4235" s="98">
        <v>2603</v>
      </c>
      <c r="F4235" s="98" t="s">
        <v>91</v>
      </c>
    </row>
    <row r="4236" spans="1:6" x14ac:dyDescent="0.2">
      <c r="A4236" s="106">
        <v>43586</v>
      </c>
      <c r="B4236" s="100">
        <v>43344</v>
      </c>
      <c r="C4236" s="98" t="s">
        <v>33</v>
      </c>
      <c r="D4236" s="98">
        <v>-9.89</v>
      </c>
      <c r="E4236" s="98">
        <v>117.4</v>
      </c>
      <c r="F4236" s="98" t="s">
        <v>91</v>
      </c>
    </row>
    <row r="4237" spans="1:6" x14ac:dyDescent="0.2">
      <c r="A4237" s="106">
        <v>43586</v>
      </c>
      <c r="B4237" s="100">
        <v>43313</v>
      </c>
      <c r="C4237" s="98" t="s">
        <v>34</v>
      </c>
      <c r="D4237" s="98">
        <v>-54.14</v>
      </c>
      <c r="E4237" s="98">
        <v>695</v>
      </c>
      <c r="F4237" s="98" t="s">
        <v>91</v>
      </c>
    </row>
    <row r="4238" spans="1:6" x14ac:dyDescent="0.2">
      <c r="A4238" s="106">
        <v>43586</v>
      </c>
      <c r="B4238" s="100">
        <v>43313</v>
      </c>
      <c r="C4238" s="98" t="s">
        <v>33</v>
      </c>
      <c r="D4238" s="98">
        <v>-2.4500000000000002</v>
      </c>
      <c r="E4238" s="98">
        <v>31.34</v>
      </c>
      <c r="F4238" s="98" t="s">
        <v>91</v>
      </c>
    </row>
    <row r="4239" spans="1:6" x14ac:dyDescent="0.2">
      <c r="A4239" s="106">
        <v>43586</v>
      </c>
      <c r="B4239" s="100">
        <v>43221</v>
      </c>
      <c r="C4239" s="98" t="s">
        <v>185</v>
      </c>
      <c r="D4239" s="98">
        <v>188.71</v>
      </c>
      <c r="E4239" s="98">
        <v>4252</v>
      </c>
      <c r="F4239" s="98" t="s">
        <v>91</v>
      </c>
    </row>
    <row r="4240" spans="1:6" x14ac:dyDescent="0.2">
      <c r="A4240" s="106">
        <v>43586</v>
      </c>
      <c r="B4240" s="100">
        <v>43221</v>
      </c>
      <c r="C4240" s="98" t="s">
        <v>186</v>
      </c>
      <c r="D4240" s="98">
        <v>8.51</v>
      </c>
      <c r="E4240" s="98">
        <v>191.76</v>
      </c>
      <c r="F4240" s="98" t="s">
        <v>91</v>
      </c>
    </row>
    <row r="4241" spans="1:6" x14ac:dyDescent="0.2">
      <c r="A4241" s="106">
        <v>43405</v>
      </c>
      <c r="B4241" s="100">
        <v>43405</v>
      </c>
      <c r="C4241" s="98" t="s">
        <v>34</v>
      </c>
      <c r="D4241" s="98">
        <v>-4920.5</v>
      </c>
      <c r="E4241" s="98">
        <v>40216.76</v>
      </c>
      <c r="F4241" s="98" t="s">
        <v>77</v>
      </c>
    </row>
    <row r="4242" spans="1:6" x14ac:dyDescent="0.2">
      <c r="A4242" s="106">
        <v>43405</v>
      </c>
      <c r="B4242" s="100">
        <v>43405</v>
      </c>
      <c r="C4242" s="98" t="s">
        <v>33</v>
      </c>
      <c r="D4242" s="98">
        <v>-221.91</v>
      </c>
      <c r="E4242" s="98">
        <v>1813.8</v>
      </c>
      <c r="F4242" s="98" t="s">
        <v>77</v>
      </c>
    </row>
    <row r="4243" spans="1:6" x14ac:dyDescent="0.2">
      <c r="A4243" s="106">
        <v>43405</v>
      </c>
      <c r="B4243" s="100">
        <v>43374</v>
      </c>
      <c r="C4243" s="98" t="s">
        <v>34</v>
      </c>
      <c r="D4243" s="98">
        <v>-6524.18</v>
      </c>
      <c r="E4243" s="98">
        <v>73133</v>
      </c>
      <c r="F4243" s="98" t="s">
        <v>77</v>
      </c>
    </row>
    <row r="4244" spans="1:6" x14ac:dyDescent="0.2">
      <c r="A4244" s="106">
        <v>43405</v>
      </c>
      <c r="B4244" s="100">
        <v>43374</v>
      </c>
      <c r="C4244" s="98" t="s">
        <v>33</v>
      </c>
      <c r="D4244" s="98">
        <v>-294.24</v>
      </c>
      <c r="E4244" s="98">
        <v>3298.28</v>
      </c>
      <c r="F4244" s="98" t="s">
        <v>77</v>
      </c>
    </row>
    <row r="4245" spans="1:6" x14ac:dyDescent="0.2">
      <c r="A4245" s="106">
        <v>43405</v>
      </c>
      <c r="B4245" s="100">
        <v>43221</v>
      </c>
      <c r="C4245" s="98" t="s">
        <v>168</v>
      </c>
      <c r="D4245" s="98">
        <v>0</v>
      </c>
      <c r="E4245" s="98">
        <v>113349.75999999999</v>
      </c>
      <c r="F4245" s="98" t="s">
        <v>77</v>
      </c>
    </row>
    <row r="4246" spans="1:6" x14ac:dyDescent="0.2">
      <c r="A4246" s="106">
        <v>43405</v>
      </c>
      <c r="B4246" s="100">
        <v>43221</v>
      </c>
      <c r="C4246" s="98" t="s">
        <v>185</v>
      </c>
      <c r="D4246" s="98">
        <v>5030.43</v>
      </c>
      <c r="E4246" s="98">
        <v>113349.75999999999</v>
      </c>
      <c r="F4246" s="98" t="s">
        <v>77</v>
      </c>
    </row>
    <row r="4247" spans="1:6" x14ac:dyDescent="0.2">
      <c r="A4247" s="106">
        <v>43405</v>
      </c>
      <c r="B4247" s="100">
        <v>43221</v>
      </c>
      <c r="C4247" s="98" t="s">
        <v>186</v>
      </c>
      <c r="D4247" s="98">
        <v>226.84</v>
      </c>
      <c r="E4247" s="98">
        <v>5112.12</v>
      </c>
      <c r="F4247" s="98" t="s">
        <v>77</v>
      </c>
    </row>
    <row r="4248" spans="1:6" x14ac:dyDescent="0.2">
      <c r="A4248" s="106">
        <v>43405</v>
      </c>
      <c r="B4248" s="100">
        <v>43405</v>
      </c>
      <c r="C4248" s="98" t="s">
        <v>36</v>
      </c>
      <c r="D4248" s="98">
        <v>-13.52</v>
      </c>
      <c r="E4248" s="98">
        <v>110.48</v>
      </c>
      <c r="F4248" s="98" t="s">
        <v>101</v>
      </c>
    </row>
    <row r="4249" spans="1:6" x14ac:dyDescent="0.2">
      <c r="A4249" s="106">
        <v>43405</v>
      </c>
      <c r="B4249" s="100">
        <v>43405</v>
      </c>
      <c r="C4249" s="98" t="s">
        <v>35</v>
      </c>
      <c r="D4249" s="98">
        <v>-0.61</v>
      </c>
      <c r="E4249" s="98">
        <v>4.9800000000000004</v>
      </c>
      <c r="F4249" s="98" t="s">
        <v>101</v>
      </c>
    </row>
    <row r="4250" spans="1:6" x14ac:dyDescent="0.2">
      <c r="A4250" s="106">
        <v>43405</v>
      </c>
      <c r="B4250" s="100">
        <v>43374</v>
      </c>
      <c r="C4250" s="98" t="s">
        <v>36</v>
      </c>
      <c r="D4250" s="98">
        <v>-18.02</v>
      </c>
      <c r="E4250" s="98">
        <v>202</v>
      </c>
      <c r="F4250" s="98" t="s">
        <v>101</v>
      </c>
    </row>
    <row r="4251" spans="1:6" x14ac:dyDescent="0.2">
      <c r="A4251" s="106">
        <v>43405</v>
      </c>
      <c r="B4251" s="100">
        <v>43374</v>
      </c>
      <c r="C4251" s="98" t="s">
        <v>35</v>
      </c>
      <c r="D4251" s="98">
        <v>-0.81</v>
      </c>
      <c r="E4251" s="98">
        <v>9.11</v>
      </c>
      <c r="F4251" s="98" t="s">
        <v>101</v>
      </c>
    </row>
    <row r="4252" spans="1:6" x14ac:dyDescent="0.2">
      <c r="A4252" s="106">
        <v>43405</v>
      </c>
      <c r="B4252" s="100">
        <v>43405</v>
      </c>
      <c r="C4252" s="98" t="s">
        <v>34</v>
      </c>
      <c r="D4252" s="98">
        <v>-64.12</v>
      </c>
      <c r="E4252" s="98">
        <v>524</v>
      </c>
      <c r="F4252" s="98" t="s">
        <v>92</v>
      </c>
    </row>
    <row r="4253" spans="1:6" x14ac:dyDescent="0.2">
      <c r="A4253" s="106">
        <v>43405</v>
      </c>
      <c r="B4253" s="100">
        <v>43405</v>
      </c>
      <c r="C4253" s="98" t="s">
        <v>33</v>
      </c>
      <c r="D4253" s="98">
        <v>-2.89</v>
      </c>
      <c r="E4253" s="98">
        <v>23.64</v>
      </c>
      <c r="F4253" s="98" t="s">
        <v>92</v>
      </c>
    </row>
    <row r="4254" spans="1:6" x14ac:dyDescent="0.2">
      <c r="A4254" s="106">
        <v>43405</v>
      </c>
      <c r="B4254" s="100">
        <v>43405</v>
      </c>
      <c r="C4254" s="98" t="s">
        <v>34</v>
      </c>
      <c r="D4254" s="98">
        <v>-2687.29</v>
      </c>
      <c r="E4254" s="98">
        <v>21963.97</v>
      </c>
      <c r="F4254" s="98" t="s">
        <v>77</v>
      </c>
    </row>
    <row r="4255" spans="1:6" x14ac:dyDescent="0.2">
      <c r="A4255" s="106">
        <v>43405</v>
      </c>
      <c r="B4255" s="100">
        <v>43405</v>
      </c>
      <c r="C4255" s="98" t="s">
        <v>33</v>
      </c>
      <c r="D4255" s="98">
        <v>-121.23</v>
      </c>
      <c r="E4255" s="98">
        <v>990.57</v>
      </c>
      <c r="F4255" s="98" t="s">
        <v>77</v>
      </c>
    </row>
    <row r="4256" spans="1:6" x14ac:dyDescent="0.2">
      <c r="A4256" s="106">
        <v>43405</v>
      </c>
      <c r="B4256" s="100">
        <v>43374</v>
      </c>
      <c r="C4256" s="98" t="s">
        <v>34</v>
      </c>
      <c r="D4256" s="98">
        <v>-3562.88</v>
      </c>
      <c r="E4256" s="98">
        <v>39938</v>
      </c>
      <c r="F4256" s="98" t="s">
        <v>77</v>
      </c>
    </row>
    <row r="4257" spans="1:6" x14ac:dyDescent="0.2">
      <c r="A4257" s="106">
        <v>43405</v>
      </c>
      <c r="B4257" s="100">
        <v>43374</v>
      </c>
      <c r="C4257" s="98" t="s">
        <v>33</v>
      </c>
      <c r="D4257" s="98">
        <v>-160.69999999999999</v>
      </c>
      <c r="E4257" s="98">
        <v>1801.18</v>
      </c>
      <c r="F4257" s="98" t="s">
        <v>77</v>
      </c>
    </row>
    <row r="4258" spans="1:6" x14ac:dyDescent="0.2">
      <c r="A4258" s="106">
        <v>43405</v>
      </c>
      <c r="B4258" s="100">
        <v>43221</v>
      </c>
      <c r="C4258" s="98" t="s">
        <v>168</v>
      </c>
      <c r="D4258" s="98">
        <v>0</v>
      </c>
      <c r="E4258" s="98">
        <v>61901.97</v>
      </c>
      <c r="F4258" s="98" t="s">
        <v>77</v>
      </c>
    </row>
    <row r="4259" spans="1:6" x14ac:dyDescent="0.2">
      <c r="A4259" s="106">
        <v>43405</v>
      </c>
      <c r="B4259" s="100">
        <v>43221</v>
      </c>
      <c r="C4259" s="98" t="s">
        <v>185</v>
      </c>
      <c r="D4259" s="98">
        <v>2747.19</v>
      </c>
      <c r="E4259" s="98">
        <v>61901.97</v>
      </c>
      <c r="F4259" s="98" t="s">
        <v>77</v>
      </c>
    </row>
    <row r="4260" spans="1:6" x14ac:dyDescent="0.2">
      <c r="A4260" s="106">
        <v>43405</v>
      </c>
      <c r="B4260" s="100">
        <v>43221</v>
      </c>
      <c r="C4260" s="98" t="s">
        <v>186</v>
      </c>
      <c r="D4260" s="98">
        <v>123.9</v>
      </c>
      <c r="E4260" s="98">
        <v>2791.75</v>
      </c>
      <c r="F4260" s="98" t="s">
        <v>77</v>
      </c>
    </row>
    <row r="4261" spans="1:6" x14ac:dyDescent="0.2">
      <c r="A4261" s="106">
        <v>43405</v>
      </c>
      <c r="B4261" s="100">
        <v>43405</v>
      </c>
      <c r="C4261" s="98" t="s">
        <v>36</v>
      </c>
      <c r="D4261" s="98">
        <v>-57.14</v>
      </c>
      <c r="E4261" s="98">
        <v>466.91</v>
      </c>
      <c r="F4261" s="98" t="s">
        <v>101</v>
      </c>
    </row>
    <row r="4262" spans="1:6" x14ac:dyDescent="0.2">
      <c r="A4262" s="106">
        <v>43405</v>
      </c>
      <c r="B4262" s="100">
        <v>43405</v>
      </c>
      <c r="C4262" s="98" t="s">
        <v>35</v>
      </c>
      <c r="D4262" s="98">
        <v>-2.56</v>
      </c>
      <c r="E4262" s="98">
        <v>21.05</v>
      </c>
      <c r="F4262" s="98" t="s">
        <v>101</v>
      </c>
    </row>
    <row r="4263" spans="1:6" x14ac:dyDescent="0.2">
      <c r="A4263" s="106">
        <v>43405</v>
      </c>
      <c r="B4263" s="100">
        <v>43374</v>
      </c>
      <c r="C4263" s="98" t="s">
        <v>36</v>
      </c>
      <c r="D4263" s="98">
        <v>-75.56</v>
      </c>
      <c r="E4263" s="98">
        <v>847</v>
      </c>
      <c r="F4263" s="98" t="s">
        <v>101</v>
      </c>
    </row>
    <row r="4264" spans="1:6" x14ac:dyDescent="0.2">
      <c r="A4264" s="106">
        <v>43405</v>
      </c>
      <c r="B4264" s="100">
        <v>43374</v>
      </c>
      <c r="C4264" s="98" t="s">
        <v>35</v>
      </c>
      <c r="D4264" s="98">
        <v>-3.37</v>
      </c>
      <c r="E4264" s="98">
        <v>38.19</v>
      </c>
      <c r="F4264" s="98" t="s">
        <v>101</v>
      </c>
    </row>
    <row r="4265" spans="1:6" x14ac:dyDescent="0.2">
      <c r="A4265" s="106">
        <v>43405</v>
      </c>
      <c r="B4265" s="100">
        <v>43405</v>
      </c>
      <c r="C4265" s="98" t="s">
        <v>36</v>
      </c>
      <c r="D4265" s="98">
        <v>-2.87</v>
      </c>
      <c r="E4265" s="98">
        <v>23.47</v>
      </c>
      <c r="F4265" s="98" t="s">
        <v>101</v>
      </c>
    </row>
    <row r="4266" spans="1:6" x14ac:dyDescent="0.2">
      <c r="A4266" s="106">
        <v>43405</v>
      </c>
      <c r="B4266" s="100">
        <v>43405</v>
      </c>
      <c r="C4266" s="98" t="s">
        <v>35</v>
      </c>
      <c r="D4266" s="98">
        <v>-0.13</v>
      </c>
      <c r="E4266" s="98">
        <v>1.06</v>
      </c>
      <c r="F4266" s="98" t="s">
        <v>101</v>
      </c>
    </row>
    <row r="4267" spans="1:6" x14ac:dyDescent="0.2">
      <c r="A4267" s="106">
        <v>43405</v>
      </c>
      <c r="B4267" s="100">
        <v>43374</v>
      </c>
      <c r="C4267" s="98" t="s">
        <v>36</v>
      </c>
      <c r="D4267" s="98">
        <v>-3.75</v>
      </c>
      <c r="E4267" s="98">
        <v>42</v>
      </c>
      <c r="F4267" s="98" t="s">
        <v>101</v>
      </c>
    </row>
    <row r="4268" spans="1:6" x14ac:dyDescent="0.2">
      <c r="A4268" s="106">
        <v>43405</v>
      </c>
      <c r="B4268" s="100">
        <v>43374</v>
      </c>
      <c r="C4268" s="98" t="s">
        <v>35</v>
      </c>
      <c r="D4268" s="98">
        <v>-0.17</v>
      </c>
      <c r="E4268" s="98">
        <v>1.89</v>
      </c>
      <c r="F4268" s="98" t="s">
        <v>101</v>
      </c>
    </row>
    <row r="4269" spans="1:6" x14ac:dyDescent="0.2">
      <c r="A4269" s="106">
        <v>43405</v>
      </c>
      <c r="B4269" s="100">
        <v>43405</v>
      </c>
      <c r="C4269" s="98" t="s">
        <v>36</v>
      </c>
      <c r="D4269" s="98">
        <v>-10.09</v>
      </c>
      <c r="E4269" s="98">
        <v>82.5</v>
      </c>
      <c r="F4269" s="98" t="s">
        <v>101</v>
      </c>
    </row>
    <row r="4270" spans="1:6" x14ac:dyDescent="0.2">
      <c r="A4270" s="106">
        <v>43405</v>
      </c>
      <c r="B4270" s="100">
        <v>43405</v>
      </c>
      <c r="C4270" s="98" t="s">
        <v>35</v>
      </c>
      <c r="D4270" s="98">
        <v>-0.46</v>
      </c>
      <c r="E4270" s="98">
        <v>3.71</v>
      </c>
      <c r="F4270" s="98" t="s">
        <v>101</v>
      </c>
    </row>
    <row r="4271" spans="1:6" x14ac:dyDescent="0.2">
      <c r="A4271" s="106">
        <v>43405</v>
      </c>
      <c r="B4271" s="100">
        <v>43374</v>
      </c>
      <c r="C4271" s="98" t="s">
        <v>36</v>
      </c>
      <c r="D4271" s="98">
        <v>-13.38</v>
      </c>
      <c r="E4271" s="98">
        <v>150</v>
      </c>
      <c r="F4271" s="98" t="s">
        <v>101</v>
      </c>
    </row>
    <row r="4272" spans="1:6" x14ac:dyDescent="0.2">
      <c r="A4272" s="106">
        <v>43405</v>
      </c>
      <c r="B4272" s="100">
        <v>43374</v>
      </c>
      <c r="C4272" s="98" t="s">
        <v>35</v>
      </c>
      <c r="D4272" s="98">
        <v>-0.59</v>
      </c>
      <c r="E4272" s="98">
        <v>6.76</v>
      </c>
      <c r="F4272" s="98" t="s">
        <v>101</v>
      </c>
    </row>
    <row r="4273" spans="1:6" x14ac:dyDescent="0.2">
      <c r="A4273" s="106">
        <v>43405</v>
      </c>
      <c r="B4273" s="100">
        <v>43405</v>
      </c>
      <c r="C4273" s="98" t="s">
        <v>36</v>
      </c>
      <c r="D4273" s="98">
        <v>-55.93</v>
      </c>
      <c r="E4273" s="98">
        <v>457.12</v>
      </c>
      <c r="F4273" s="98" t="s">
        <v>101</v>
      </c>
    </row>
    <row r="4274" spans="1:6" x14ac:dyDescent="0.2">
      <c r="A4274" s="106">
        <v>43405</v>
      </c>
      <c r="B4274" s="100">
        <v>43405</v>
      </c>
      <c r="C4274" s="98" t="s">
        <v>35</v>
      </c>
      <c r="D4274" s="98">
        <v>-2.5099999999999998</v>
      </c>
      <c r="E4274" s="98">
        <v>20.61</v>
      </c>
      <c r="F4274" s="98" t="s">
        <v>101</v>
      </c>
    </row>
    <row r="4275" spans="1:6" x14ac:dyDescent="0.2">
      <c r="A4275" s="106">
        <v>43405</v>
      </c>
      <c r="B4275" s="100">
        <v>43374</v>
      </c>
      <c r="C4275" s="98" t="s">
        <v>36</v>
      </c>
      <c r="D4275" s="98">
        <v>-74.040000000000006</v>
      </c>
      <c r="E4275" s="98">
        <v>830</v>
      </c>
      <c r="F4275" s="98" t="s">
        <v>101</v>
      </c>
    </row>
    <row r="4276" spans="1:6" x14ac:dyDescent="0.2">
      <c r="A4276" s="106">
        <v>43405</v>
      </c>
      <c r="B4276" s="100">
        <v>43374</v>
      </c>
      <c r="C4276" s="98" t="s">
        <v>35</v>
      </c>
      <c r="D4276" s="98">
        <v>-3.34</v>
      </c>
      <c r="E4276" s="98">
        <v>37.42</v>
      </c>
      <c r="F4276" s="98" t="s">
        <v>101</v>
      </c>
    </row>
    <row r="4277" spans="1:6" x14ac:dyDescent="0.2">
      <c r="A4277" s="106">
        <v>43405</v>
      </c>
      <c r="B4277" s="100">
        <v>43405</v>
      </c>
      <c r="C4277" s="98" t="s">
        <v>36</v>
      </c>
      <c r="D4277" s="98">
        <v>-8.68</v>
      </c>
      <c r="E4277" s="98">
        <v>70.88</v>
      </c>
      <c r="F4277" s="98" t="s">
        <v>101</v>
      </c>
    </row>
    <row r="4278" spans="1:6" x14ac:dyDescent="0.2">
      <c r="A4278" s="106">
        <v>43405</v>
      </c>
      <c r="B4278" s="100">
        <v>43405</v>
      </c>
      <c r="C4278" s="98" t="s">
        <v>35</v>
      </c>
      <c r="D4278" s="98">
        <v>-0.39</v>
      </c>
      <c r="E4278" s="98">
        <v>3.2</v>
      </c>
      <c r="F4278" s="98" t="s">
        <v>101</v>
      </c>
    </row>
    <row r="4279" spans="1:6" x14ac:dyDescent="0.2">
      <c r="A4279" s="106">
        <v>43405</v>
      </c>
      <c r="B4279" s="100">
        <v>43374</v>
      </c>
      <c r="C4279" s="98" t="s">
        <v>36</v>
      </c>
      <c r="D4279" s="98">
        <v>-11.59</v>
      </c>
      <c r="E4279" s="98">
        <v>130</v>
      </c>
      <c r="F4279" s="98" t="s">
        <v>101</v>
      </c>
    </row>
    <row r="4280" spans="1:6" x14ac:dyDescent="0.2">
      <c r="A4280" s="106">
        <v>43405</v>
      </c>
      <c r="B4280" s="100">
        <v>43374</v>
      </c>
      <c r="C4280" s="98" t="s">
        <v>35</v>
      </c>
      <c r="D4280" s="98">
        <v>-0.52</v>
      </c>
      <c r="E4280" s="98">
        <v>5.87</v>
      </c>
      <c r="F4280" s="98" t="s">
        <v>101</v>
      </c>
    </row>
    <row r="4281" spans="1:6" x14ac:dyDescent="0.2">
      <c r="A4281" s="106">
        <v>43405</v>
      </c>
      <c r="B4281" s="100">
        <v>43405</v>
      </c>
      <c r="C4281" s="98" t="s">
        <v>34</v>
      </c>
      <c r="D4281" s="98">
        <v>-17.739999999999998</v>
      </c>
      <c r="E4281" s="98">
        <v>145</v>
      </c>
      <c r="F4281" s="98" t="s">
        <v>93</v>
      </c>
    </row>
    <row r="4282" spans="1:6" x14ac:dyDescent="0.2">
      <c r="A4282" s="106">
        <v>43405</v>
      </c>
      <c r="B4282" s="100">
        <v>43405</v>
      </c>
      <c r="C4282" s="98" t="s">
        <v>33</v>
      </c>
      <c r="D4282" s="98">
        <v>-0.8</v>
      </c>
      <c r="E4282" s="98">
        <v>6.54</v>
      </c>
      <c r="F4282" s="98" t="s">
        <v>93</v>
      </c>
    </row>
    <row r="4283" spans="1:6" x14ac:dyDescent="0.2">
      <c r="A4283" s="106">
        <v>43405</v>
      </c>
      <c r="B4283" s="100">
        <v>43374</v>
      </c>
      <c r="C4283" s="98" t="s">
        <v>34</v>
      </c>
      <c r="D4283" s="98">
        <v>-23.55</v>
      </c>
      <c r="E4283" s="98">
        <v>264</v>
      </c>
      <c r="F4283" s="98" t="s">
        <v>93</v>
      </c>
    </row>
    <row r="4284" spans="1:6" x14ac:dyDescent="0.2">
      <c r="A4284" s="106">
        <v>43405</v>
      </c>
      <c r="B4284" s="100">
        <v>43374</v>
      </c>
      <c r="C4284" s="98" t="s">
        <v>33</v>
      </c>
      <c r="D4284" s="98">
        <v>-1.06</v>
      </c>
      <c r="E4284" s="98">
        <v>11.91</v>
      </c>
      <c r="F4284" s="98" t="s">
        <v>93</v>
      </c>
    </row>
    <row r="4285" spans="1:6" x14ac:dyDescent="0.2">
      <c r="A4285" s="106">
        <v>43405</v>
      </c>
      <c r="B4285" s="100">
        <v>43221</v>
      </c>
      <c r="C4285" s="98" t="s">
        <v>168</v>
      </c>
      <c r="D4285" s="98">
        <v>0</v>
      </c>
      <c r="E4285" s="98">
        <v>409</v>
      </c>
      <c r="F4285" s="98" t="s">
        <v>93</v>
      </c>
    </row>
    <row r="4286" spans="1:6" x14ac:dyDescent="0.2">
      <c r="A4286" s="106">
        <v>43405</v>
      </c>
      <c r="B4286" s="100">
        <v>43405</v>
      </c>
      <c r="C4286" s="98" t="s">
        <v>33</v>
      </c>
      <c r="D4286" s="98">
        <v>-10.75</v>
      </c>
      <c r="E4286" s="98">
        <v>87.84</v>
      </c>
      <c r="F4286" s="98" t="s">
        <v>97</v>
      </c>
    </row>
    <row r="4287" spans="1:6" x14ac:dyDescent="0.2">
      <c r="A4287" s="106">
        <v>43405</v>
      </c>
      <c r="B4287" s="100">
        <v>43374</v>
      </c>
      <c r="C4287" s="98" t="s">
        <v>34</v>
      </c>
      <c r="D4287" s="98">
        <v>-315.89</v>
      </c>
      <c r="E4287" s="98">
        <v>3541</v>
      </c>
      <c r="F4287" s="98" t="s">
        <v>97</v>
      </c>
    </row>
    <row r="4288" spans="1:6" x14ac:dyDescent="0.2">
      <c r="A4288" s="106">
        <v>43405</v>
      </c>
      <c r="B4288" s="100">
        <v>43374</v>
      </c>
      <c r="C4288" s="98" t="s">
        <v>33</v>
      </c>
      <c r="D4288" s="98">
        <v>-14.25</v>
      </c>
      <c r="E4288" s="98">
        <v>159.69999999999999</v>
      </c>
      <c r="F4288" s="98" t="s">
        <v>97</v>
      </c>
    </row>
    <row r="4289" spans="1:6" x14ac:dyDescent="0.2">
      <c r="A4289" s="106">
        <v>43405</v>
      </c>
      <c r="B4289" s="100">
        <v>43221</v>
      </c>
      <c r="C4289" s="98" t="s">
        <v>185</v>
      </c>
      <c r="D4289" s="98">
        <v>243.59</v>
      </c>
      <c r="E4289" s="98">
        <v>5488.77</v>
      </c>
      <c r="F4289" s="98" t="s">
        <v>97</v>
      </c>
    </row>
    <row r="4290" spans="1:6" x14ac:dyDescent="0.2">
      <c r="A4290" s="106">
        <v>43405</v>
      </c>
      <c r="B4290" s="100">
        <v>43221</v>
      </c>
      <c r="C4290" s="98" t="s">
        <v>186</v>
      </c>
      <c r="D4290" s="98">
        <v>10.99</v>
      </c>
      <c r="E4290" s="98">
        <v>247.54</v>
      </c>
      <c r="F4290" s="98" t="s">
        <v>97</v>
      </c>
    </row>
    <row r="4291" spans="1:6" x14ac:dyDescent="0.2">
      <c r="A4291" s="106">
        <v>43405</v>
      </c>
      <c r="B4291" s="100">
        <v>43405</v>
      </c>
      <c r="C4291" s="98" t="s">
        <v>34</v>
      </c>
      <c r="D4291" s="98">
        <v>-944.75</v>
      </c>
      <c r="E4291" s="98">
        <v>7721.66</v>
      </c>
      <c r="F4291" s="98" t="s">
        <v>131</v>
      </c>
    </row>
    <row r="4292" spans="1:6" x14ac:dyDescent="0.2">
      <c r="A4292" s="106">
        <v>43405</v>
      </c>
      <c r="B4292" s="100">
        <v>43405</v>
      </c>
      <c r="C4292" s="98" t="s">
        <v>33</v>
      </c>
      <c r="D4292" s="98">
        <v>-42.61</v>
      </c>
      <c r="E4292" s="98">
        <v>348.25</v>
      </c>
      <c r="F4292" s="98" t="s">
        <v>131</v>
      </c>
    </row>
    <row r="4293" spans="1:6" x14ac:dyDescent="0.2">
      <c r="A4293" s="106">
        <v>43405</v>
      </c>
      <c r="B4293" s="100">
        <v>43374</v>
      </c>
      <c r="C4293" s="98" t="s">
        <v>34</v>
      </c>
      <c r="D4293" s="98">
        <v>-1252.33</v>
      </c>
      <c r="E4293" s="98">
        <v>14038</v>
      </c>
      <c r="F4293" s="98" t="s">
        <v>131</v>
      </c>
    </row>
    <row r="4294" spans="1:6" x14ac:dyDescent="0.2">
      <c r="A4294" s="106">
        <v>43405</v>
      </c>
      <c r="B4294" s="100">
        <v>43374</v>
      </c>
      <c r="C4294" s="98" t="s">
        <v>33</v>
      </c>
      <c r="D4294" s="98">
        <v>-56.48</v>
      </c>
      <c r="E4294" s="98">
        <v>633.11</v>
      </c>
      <c r="F4294" s="98" t="s">
        <v>131</v>
      </c>
    </row>
    <row r="4295" spans="1:6" x14ac:dyDescent="0.2">
      <c r="A4295" s="106">
        <v>43405</v>
      </c>
      <c r="B4295" s="100">
        <v>43221</v>
      </c>
      <c r="C4295" s="98" t="s">
        <v>185</v>
      </c>
      <c r="D4295" s="98">
        <v>965.69</v>
      </c>
      <c r="E4295" s="98">
        <v>21759.66</v>
      </c>
      <c r="F4295" s="98" t="s">
        <v>131</v>
      </c>
    </row>
    <row r="4296" spans="1:6" x14ac:dyDescent="0.2">
      <c r="A4296" s="106">
        <v>43405</v>
      </c>
      <c r="B4296" s="100">
        <v>43221</v>
      </c>
      <c r="C4296" s="98" t="s">
        <v>186</v>
      </c>
      <c r="D4296" s="98">
        <v>43.55</v>
      </c>
      <c r="E4296" s="98">
        <v>981.36</v>
      </c>
      <c r="F4296" s="98" t="s">
        <v>131</v>
      </c>
    </row>
    <row r="4297" spans="1:6" x14ac:dyDescent="0.2">
      <c r="A4297" s="106">
        <v>43405</v>
      </c>
      <c r="B4297" s="100">
        <v>43405</v>
      </c>
      <c r="C4297" s="98" t="s">
        <v>34</v>
      </c>
      <c r="D4297" s="98">
        <v>-208.09</v>
      </c>
      <c r="E4297" s="98">
        <v>1700.78</v>
      </c>
      <c r="F4297" s="98" t="s">
        <v>98</v>
      </c>
    </row>
    <row r="4298" spans="1:6" x14ac:dyDescent="0.2">
      <c r="A4298" s="106">
        <v>43405</v>
      </c>
      <c r="B4298" s="100">
        <v>43405</v>
      </c>
      <c r="C4298" s="98" t="s">
        <v>33</v>
      </c>
      <c r="D4298" s="98">
        <v>-9.39</v>
      </c>
      <c r="E4298" s="98">
        <v>76.709999999999994</v>
      </c>
      <c r="F4298" s="98" t="s">
        <v>98</v>
      </c>
    </row>
    <row r="4299" spans="1:6" x14ac:dyDescent="0.2">
      <c r="A4299" s="106">
        <v>43405</v>
      </c>
      <c r="B4299" s="100">
        <v>43374</v>
      </c>
      <c r="C4299" s="98" t="s">
        <v>34</v>
      </c>
      <c r="D4299" s="98">
        <v>-275.75</v>
      </c>
      <c r="E4299" s="98">
        <v>3091</v>
      </c>
      <c r="F4299" s="98" t="s">
        <v>98</v>
      </c>
    </row>
    <row r="4300" spans="1:6" x14ac:dyDescent="0.2">
      <c r="A4300" s="106">
        <v>43405</v>
      </c>
      <c r="B4300" s="100">
        <v>43374</v>
      </c>
      <c r="C4300" s="98" t="s">
        <v>33</v>
      </c>
      <c r="D4300" s="98">
        <v>-12.44</v>
      </c>
      <c r="E4300" s="98">
        <v>139.4</v>
      </c>
      <c r="F4300" s="98" t="s">
        <v>98</v>
      </c>
    </row>
    <row r="4301" spans="1:6" x14ac:dyDescent="0.2">
      <c r="A4301" s="106">
        <v>43405</v>
      </c>
      <c r="B4301" s="100">
        <v>43221</v>
      </c>
      <c r="C4301" s="98" t="s">
        <v>185</v>
      </c>
      <c r="D4301" s="98">
        <v>212.66</v>
      </c>
      <c r="E4301" s="98">
        <v>4791.78</v>
      </c>
      <c r="F4301" s="98" t="s">
        <v>98</v>
      </c>
    </row>
    <row r="4302" spans="1:6" x14ac:dyDescent="0.2">
      <c r="A4302" s="106">
        <v>43405</v>
      </c>
      <c r="B4302" s="100">
        <v>43221</v>
      </c>
      <c r="C4302" s="98" t="s">
        <v>186</v>
      </c>
      <c r="D4302" s="98">
        <v>9.59</v>
      </c>
      <c r="E4302" s="98">
        <v>216.11</v>
      </c>
      <c r="F4302" s="98" t="s">
        <v>98</v>
      </c>
    </row>
    <row r="4303" spans="1:6" x14ac:dyDescent="0.2">
      <c r="A4303" s="106">
        <v>43405</v>
      </c>
      <c r="B4303" s="100">
        <v>43405</v>
      </c>
      <c r="C4303" s="98" t="s">
        <v>34</v>
      </c>
      <c r="D4303" s="98">
        <v>-517.27</v>
      </c>
      <c r="E4303" s="98">
        <v>4227.82</v>
      </c>
      <c r="F4303" s="98" t="s">
        <v>97</v>
      </c>
    </row>
    <row r="4304" spans="1:6" x14ac:dyDescent="0.2">
      <c r="A4304" s="106">
        <v>43405</v>
      </c>
      <c r="B4304" s="100">
        <v>43405</v>
      </c>
      <c r="C4304" s="98" t="s">
        <v>33</v>
      </c>
      <c r="D4304" s="98">
        <v>-23.33</v>
      </c>
      <c r="E4304" s="98">
        <v>190.67</v>
      </c>
      <c r="F4304" s="98" t="s">
        <v>97</v>
      </c>
    </row>
    <row r="4305" spans="1:6" x14ac:dyDescent="0.2">
      <c r="A4305" s="106">
        <v>43405</v>
      </c>
      <c r="B4305" s="100">
        <v>43374</v>
      </c>
      <c r="C4305" s="98" t="s">
        <v>34</v>
      </c>
      <c r="D4305" s="98">
        <v>-685.85</v>
      </c>
      <c r="E4305" s="98">
        <v>7688</v>
      </c>
      <c r="F4305" s="98" t="s">
        <v>97</v>
      </c>
    </row>
    <row r="4306" spans="1:6" x14ac:dyDescent="0.2">
      <c r="A4306" s="106">
        <v>43405</v>
      </c>
      <c r="B4306" s="100">
        <v>43374</v>
      </c>
      <c r="C4306" s="98" t="s">
        <v>33</v>
      </c>
      <c r="D4306" s="98">
        <v>-30.93</v>
      </c>
      <c r="E4306" s="98">
        <v>346.73</v>
      </c>
      <c r="F4306" s="98" t="s">
        <v>97</v>
      </c>
    </row>
    <row r="4307" spans="1:6" x14ac:dyDescent="0.2">
      <c r="A4307" s="106">
        <v>43405</v>
      </c>
      <c r="B4307" s="100">
        <v>43221</v>
      </c>
      <c r="C4307" s="98" t="s">
        <v>185</v>
      </c>
      <c r="D4307" s="98">
        <v>528.82000000000005</v>
      </c>
      <c r="E4307" s="98">
        <v>11915.82</v>
      </c>
      <c r="F4307" s="98" t="s">
        <v>97</v>
      </c>
    </row>
    <row r="4308" spans="1:6" x14ac:dyDescent="0.2">
      <c r="A4308" s="106">
        <v>43405</v>
      </c>
      <c r="B4308" s="100">
        <v>43221</v>
      </c>
      <c r="C4308" s="98" t="s">
        <v>186</v>
      </c>
      <c r="D4308" s="98">
        <v>23.85</v>
      </c>
      <c r="E4308" s="98">
        <v>537.4</v>
      </c>
      <c r="F4308" s="98" t="s">
        <v>97</v>
      </c>
    </row>
    <row r="4309" spans="1:6" x14ac:dyDescent="0.2">
      <c r="A4309" s="106">
        <v>43405</v>
      </c>
      <c r="B4309" s="100">
        <v>43405</v>
      </c>
      <c r="C4309" s="98" t="s">
        <v>34</v>
      </c>
      <c r="D4309" s="98">
        <v>-195.07</v>
      </c>
      <c r="E4309" s="98">
        <v>1594.32</v>
      </c>
      <c r="F4309" s="98" t="s">
        <v>84</v>
      </c>
    </row>
    <row r="4310" spans="1:6" x14ac:dyDescent="0.2">
      <c r="A4310" s="106">
        <v>43405</v>
      </c>
      <c r="B4310" s="100">
        <v>43405</v>
      </c>
      <c r="C4310" s="98" t="s">
        <v>33</v>
      </c>
      <c r="D4310" s="98">
        <v>-8.8000000000000007</v>
      </c>
      <c r="E4310" s="98">
        <v>71.900000000000006</v>
      </c>
      <c r="F4310" s="98" t="s">
        <v>84</v>
      </c>
    </row>
    <row r="4311" spans="1:6" x14ac:dyDescent="0.2">
      <c r="A4311" s="106">
        <v>43405</v>
      </c>
      <c r="B4311" s="100">
        <v>43374</v>
      </c>
      <c r="C4311" s="98" t="s">
        <v>34</v>
      </c>
      <c r="D4311" s="98">
        <v>-258.62</v>
      </c>
      <c r="E4311" s="98">
        <v>2899</v>
      </c>
      <c r="F4311" s="98" t="s">
        <v>84</v>
      </c>
    </row>
    <row r="4312" spans="1:6" x14ac:dyDescent="0.2">
      <c r="A4312" s="106">
        <v>43405</v>
      </c>
      <c r="B4312" s="100">
        <v>43374</v>
      </c>
      <c r="C4312" s="98" t="s">
        <v>33</v>
      </c>
      <c r="D4312" s="98">
        <v>-11.66</v>
      </c>
      <c r="E4312" s="98">
        <v>130.74</v>
      </c>
      <c r="F4312" s="98" t="s">
        <v>84</v>
      </c>
    </row>
    <row r="4313" spans="1:6" x14ac:dyDescent="0.2">
      <c r="A4313" s="106">
        <v>43405</v>
      </c>
      <c r="B4313" s="100">
        <v>43221</v>
      </c>
      <c r="C4313" s="98" t="s">
        <v>168</v>
      </c>
      <c r="D4313" s="98">
        <v>0</v>
      </c>
      <c r="E4313" s="98">
        <v>4493.32</v>
      </c>
      <c r="F4313" s="98" t="s">
        <v>84</v>
      </c>
    </row>
    <row r="4314" spans="1:6" x14ac:dyDescent="0.2">
      <c r="A4314" s="106">
        <v>43405</v>
      </c>
      <c r="B4314" s="100">
        <v>43221</v>
      </c>
      <c r="C4314" s="98" t="s">
        <v>185</v>
      </c>
      <c r="D4314" s="98">
        <v>199.41</v>
      </c>
      <c r="E4314" s="98">
        <v>4493.32</v>
      </c>
      <c r="F4314" s="98" t="s">
        <v>84</v>
      </c>
    </row>
    <row r="4315" spans="1:6" x14ac:dyDescent="0.2">
      <c r="A4315" s="106">
        <v>43405</v>
      </c>
      <c r="B4315" s="100">
        <v>43221</v>
      </c>
      <c r="C4315" s="98" t="s">
        <v>186</v>
      </c>
      <c r="D4315" s="98">
        <v>8.99</v>
      </c>
      <c r="E4315" s="98">
        <v>202.65</v>
      </c>
      <c r="F4315" s="98" t="s">
        <v>84</v>
      </c>
    </row>
    <row r="4316" spans="1:6" x14ac:dyDescent="0.2">
      <c r="A4316" s="106">
        <v>43405</v>
      </c>
      <c r="B4316" s="100">
        <v>43405</v>
      </c>
      <c r="C4316" s="98" t="s">
        <v>34</v>
      </c>
      <c r="D4316" s="98">
        <v>-616.07000000000005</v>
      </c>
      <c r="E4316" s="98">
        <v>5035.26</v>
      </c>
      <c r="F4316" s="98" t="s">
        <v>84</v>
      </c>
    </row>
    <row r="4317" spans="1:6" x14ac:dyDescent="0.2">
      <c r="A4317" s="106">
        <v>43405</v>
      </c>
      <c r="B4317" s="100">
        <v>43405</v>
      </c>
      <c r="C4317" s="98" t="s">
        <v>33</v>
      </c>
      <c r="D4317" s="98">
        <v>-27.79</v>
      </c>
      <c r="E4317" s="98">
        <v>227.09</v>
      </c>
      <c r="F4317" s="98" t="s">
        <v>84</v>
      </c>
    </row>
    <row r="4318" spans="1:6" x14ac:dyDescent="0.2">
      <c r="A4318" s="106">
        <v>43405</v>
      </c>
      <c r="B4318" s="100">
        <v>43374</v>
      </c>
      <c r="C4318" s="98" t="s">
        <v>34</v>
      </c>
      <c r="D4318" s="98">
        <v>-816.62</v>
      </c>
      <c r="E4318" s="98">
        <v>9154</v>
      </c>
      <c r="F4318" s="98" t="s">
        <v>84</v>
      </c>
    </row>
    <row r="4319" spans="1:6" x14ac:dyDescent="0.2">
      <c r="A4319" s="106">
        <v>43405</v>
      </c>
      <c r="B4319" s="100">
        <v>43374</v>
      </c>
      <c r="C4319" s="98" t="s">
        <v>33</v>
      </c>
      <c r="D4319" s="98">
        <v>-36.83</v>
      </c>
      <c r="E4319" s="98">
        <v>412.83</v>
      </c>
      <c r="F4319" s="98" t="s">
        <v>84</v>
      </c>
    </row>
    <row r="4320" spans="1:6" x14ac:dyDescent="0.2">
      <c r="A4320" s="106">
        <v>43405</v>
      </c>
      <c r="B4320" s="100">
        <v>43221</v>
      </c>
      <c r="C4320" s="98" t="s">
        <v>168</v>
      </c>
      <c r="D4320" s="98">
        <v>0</v>
      </c>
      <c r="E4320" s="98">
        <v>14189.26</v>
      </c>
      <c r="F4320" s="98" t="s">
        <v>84</v>
      </c>
    </row>
    <row r="4321" spans="1:6" x14ac:dyDescent="0.2">
      <c r="A4321" s="106">
        <v>43405</v>
      </c>
      <c r="B4321" s="100">
        <v>43221</v>
      </c>
      <c r="C4321" s="98" t="s">
        <v>185</v>
      </c>
      <c r="D4321" s="98">
        <v>629.73</v>
      </c>
      <c r="E4321" s="98">
        <v>14189.26</v>
      </c>
      <c r="F4321" s="98" t="s">
        <v>84</v>
      </c>
    </row>
    <row r="4322" spans="1:6" x14ac:dyDescent="0.2">
      <c r="A4322" s="106">
        <v>43405</v>
      </c>
      <c r="B4322" s="100">
        <v>43221</v>
      </c>
      <c r="C4322" s="98" t="s">
        <v>186</v>
      </c>
      <c r="D4322" s="98">
        <v>28.4</v>
      </c>
      <c r="E4322" s="98">
        <v>639.91999999999996</v>
      </c>
      <c r="F4322" s="98" t="s">
        <v>84</v>
      </c>
    </row>
    <row r="4323" spans="1:6" x14ac:dyDescent="0.2">
      <c r="A4323" s="106">
        <v>43405</v>
      </c>
      <c r="B4323" s="100">
        <v>43405</v>
      </c>
      <c r="C4323" s="98" t="s">
        <v>34</v>
      </c>
      <c r="D4323" s="98">
        <v>-42.33</v>
      </c>
      <c r="E4323" s="98">
        <v>346</v>
      </c>
      <c r="F4323" s="98" t="s">
        <v>76</v>
      </c>
    </row>
    <row r="4324" spans="1:6" x14ac:dyDescent="0.2">
      <c r="A4324" s="106">
        <v>43405</v>
      </c>
      <c r="B4324" s="100">
        <v>43405</v>
      </c>
      <c r="C4324" s="98" t="s">
        <v>33</v>
      </c>
      <c r="D4324" s="98">
        <v>-1.91</v>
      </c>
      <c r="E4324" s="98">
        <v>15.6</v>
      </c>
      <c r="F4324" s="98" t="s">
        <v>76</v>
      </c>
    </row>
    <row r="4325" spans="1:6" x14ac:dyDescent="0.2">
      <c r="A4325" s="106">
        <v>43405</v>
      </c>
      <c r="B4325" s="100">
        <v>43374</v>
      </c>
      <c r="C4325" s="98" t="s">
        <v>34</v>
      </c>
      <c r="D4325" s="98">
        <v>-64.94</v>
      </c>
      <c r="E4325" s="98">
        <v>728</v>
      </c>
      <c r="F4325" s="98" t="s">
        <v>76</v>
      </c>
    </row>
    <row r="4326" spans="1:6" x14ac:dyDescent="0.2">
      <c r="A4326" s="106">
        <v>43405</v>
      </c>
      <c r="B4326" s="100">
        <v>43374</v>
      </c>
      <c r="C4326" s="98" t="s">
        <v>33</v>
      </c>
      <c r="D4326" s="98">
        <v>-2.93</v>
      </c>
      <c r="E4326" s="98">
        <v>32.83</v>
      </c>
      <c r="F4326" s="98" t="s">
        <v>76</v>
      </c>
    </row>
    <row r="4327" spans="1:6" x14ac:dyDescent="0.2">
      <c r="A4327" s="106">
        <v>43405</v>
      </c>
      <c r="B4327" s="100">
        <v>43221</v>
      </c>
      <c r="C4327" s="98" t="s">
        <v>185</v>
      </c>
      <c r="D4327" s="98">
        <v>47.66</v>
      </c>
      <c r="E4327" s="98">
        <v>1074</v>
      </c>
      <c r="F4327" s="98" t="s">
        <v>76</v>
      </c>
    </row>
    <row r="4328" spans="1:6" x14ac:dyDescent="0.2">
      <c r="A4328" s="106">
        <v>43405</v>
      </c>
      <c r="B4328" s="100">
        <v>43221</v>
      </c>
      <c r="C4328" s="98" t="s">
        <v>186</v>
      </c>
      <c r="D4328" s="98">
        <v>2.15</v>
      </c>
      <c r="E4328" s="98">
        <v>48.44</v>
      </c>
      <c r="F4328" s="98" t="s">
        <v>76</v>
      </c>
    </row>
    <row r="4329" spans="1:6" x14ac:dyDescent="0.2">
      <c r="A4329" s="106">
        <v>43405</v>
      </c>
      <c r="B4329" s="100">
        <v>43221</v>
      </c>
      <c r="C4329" s="98" t="s">
        <v>168</v>
      </c>
      <c r="D4329" s="98">
        <v>0</v>
      </c>
      <c r="E4329" s="98">
        <v>1074</v>
      </c>
      <c r="F4329" s="98" t="s">
        <v>76</v>
      </c>
    </row>
    <row r="4330" spans="1:6" x14ac:dyDescent="0.2">
      <c r="A4330" s="106">
        <v>43405</v>
      </c>
      <c r="B4330" s="100">
        <v>43405</v>
      </c>
      <c r="C4330" s="98" t="s">
        <v>36</v>
      </c>
      <c r="D4330" s="98">
        <v>-19.13</v>
      </c>
      <c r="E4330" s="98">
        <v>156.32</v>
      </c>
      <c r="F4330" s="98" t="s">
        <v>101</v>
      </c>
    </row>
    <row r="4331" spans="1:6" x14ac:dyDescent="0.2">
      <c r="A4331" s="106">
        <v>43405</v>
      </c>
      <c r="B4331" s="100">
        <v>43405</v>
      </c>
      <c r="C4331" s="98" t="s">
        <v>35</v>
      </c>
      <c r="D4331" s="98">
        <v>-0.87</v>
      </c>
      <c r="E4331" s="98">
        <v>7.06</v>
      </c>
      <c r="F4331" s="98" t="s">
        <v>101</v>
      </c>
    </row>
    <row r="4332" spans="1:6" x14ac:dyDescent="0.2">
      <c r="A4332" s="106">
        <v>43405</v>
      </c>
      <c r="B4332" s="100">
        <v>43374</v>
      </c>
      <c r="C4332" s="98" t="s">
        <v>36</v>
      </c>
      <c r="D4332" s="98">
        <v>-29.53</v>
      </c>
      <c r="E4332" s="98">
        <v>331</v>
      </c>
      <c r="F4332" s="98" t="s">
        <v>101</v>
      </c>
    </row>
    <row r="4333" spans="1:6" x14ac:dyDescent="0.2">
      <c r="A4333" s="106">
        <v>43405</v>
      </c>
      <c r="B4333" s="100">
        <v>43374</v>
      </c>
      <c r="C4333" s="98" t="s">
        <v>35</v>
      </c>
      <c r="D4333" s="98">
        <v>-1.34</v>
      </c>
      <c r="E4333" s="98">
        <v>14.93</v>
      </c>
      <c r="F4333" s="98" t="s">
        <v>101</v>
      </c>
    </row>
    <row r="4334" spans="1:6" x14ac:dyDescent="0.2">
      <c r="A4334" s="106">
        <v>43405</v>
      </c>
      <c r="B4334" s="100">
        <v>43405</v>
      </c>
      <c r="C4334" s="98" t="s">
        <v>34</v>
      </c>
      <c r="D4334" s="98">
        <v>-4608.2</v>
      </c>
      <c r="E4334" s="98">
        <v>37664</v>
      </c>
      <c r="F4334" s="98" t="s">
        <v>94</v>
      </c>
    </row>
    <row r="4335" spans="1:6" x14ac:dyDescent="0.2">
      <c r="A4335" s="106">
        <v>43405</v>
      </c>
      <c r="B4335" s="100">
        <v>43405</v>
      </c>
      <c r="C4335" s="98" t="s">
        <v>33</v>
      </c>
      <c r="D4335" s="98">
        <v>-207.83</v>
      </c>
      <c r="E4335" s="98">
        <v>1698.65</v>
      </c>
      <c r="F4335" s="98" t="s">
        <v>94</v>
      </c>
    </row>
    <row r="4336" spans="1:6" x14ac:dyDescent="0.2">
      <c r="A4336" s="106">
        <v>43405</v>
      </c>
      <c r="B4336" s="100">
        <v>43374</v>
      </c>
      <c r="C4336" s="98" t="s">
        <v>34</v>
      </c>
      <c r="D4336" s="98">
        <v>-7056.07</v>
      </c>
      <c r="E4336" s="98">
        <v>79095</v>
      </c>
      <c r="F4336" s="98" t="s">
        <v>94</v>
      </c>
    </row>
    <row r="4337" spans="1:6" x14ac:dyDescent="0.2">
      <c r="A4337" s="106">
        <v>43405</v>
      </c>
      <c r="B4337" s="100">
        <v>43374</v>
      </c>
      <c r="C4337" s="98" t="s">
        <v>33</v>
      </c>
      <c r="D4337" s="98">
        <v>-318.24</v>
      </c>
      <c r="E4337" s="98">
        <v>3567.18</v>
      </c>
      <c r="F4337" s="98" t="s">
        <v>94</v>
      </c>
    </row>
    <row r="4338" spans="1:6" x14ac:dyDescent="0.2">
      <c r="A4338" s="106">
        <v>43405</v>
      </c>
      <c r="B4338" s="100">
        <v>43221</v>
      </c>
      <c r="C4338" s="98" t="s">
        <v>185</v>
      </c>
      <c r="D4338" s="98">
        <v>5181.76</v>
      </c>
      <c r="E4338" s="98">
        <v>116759</v>
      </c>
      <c r="F4338" s="98" t="s">
        <v>94</v>
      </c>
    </row>
    <row r="4339" spans="1:6" x14ac:dyDescent="0.2">
      <c r="A4339" s="106">
        <v>43405</v>
      </c>
      <c r="B4339" s="100">
        <v>43221</v>
      </c>
      <c r="C4339" s="98" t="s">
        <v>186</v>
      </c>
      <c r="D4339" s="98">
        <v>233.69</v>
      </c>
      <c r="E4339" s="98">
        <v>5265.84</v>
      </c>
      <c r="F4339" s="98" t="s">
        <v>94</v>
      </c>
    </row>
    <row r="4340" spans="1:6" x14ac:dyDescent="0.2">
      <c r="A4340" s="106">
        <v>43405</v>
      </c>
      <c r="B4340" s="100">
        <v>43405</v>
      </c>
      <c r="C4340" s="98" t="s">
        <v>34</v>
      </c>
      <c r="D4340" s="98">
        <v>-1692.35</v>
      </c>
      <c r="E4340" s="98">
        <v>13832</v>
      </c>
      <c r="F4340" s="98" t="s">
        <v>95</v>
      </c>
    </row>
    <row r="4341" spans="1:6" x14ac:dyDescent="0.2">
      <c r="A4341" s="106">
        <v>43405</v>
      </c>
      <c r="B4341" s="100">
        <v>43405</v>
      </c>
      <c r="C4341" s="98" t="s">
        <v>33</v>
      </c>
      <c r="D4341" s="98">
        <v>-76.319999999999993</v>
      </c>
      <c r="E4341" s="98">
        <v>623.82000000000005</v>
      </c>
      <c r="F4341" s="98" t="s">
        <v>95</v>
      </c>
    </row>
    <row r="4342" spans="1:6" x14ac:dyDescent="0.2">
      <c r="A4342" s="106">
        <v>43405</v>
      </c>
      <c r="B4342" s="100">
        <v>43374</v>
      </c>
      <c r="C4342" s="98" t="s">
        <v>34</v>
      </c>
      <c r="D4342" s="98">
        <v>-2591.37</v>
      </c>
      <c r="E4342" s="98">
        <v>29048</v>
      </c>
      <c r="F4342" s="98" t="s">
        <v>95</v>
      </c>
    </row>
    <row r="4343" spans="1:6" x14ac:dyDescent="0.2">
      <c r="A4343" s="106">
        <v>43405</v>
      </c>
      <c r="B4343" s="100">
        <v>43374</v>
      </c>
      <c r="C4343" s="98" t="s">
        <v>33</v>
      </c>
      <c r="D4343" s="98">
        <v>-116.87</v>
      </c>
      <c r="E4343" s="98">
        <v>1310.06</v>
      </c>
      <c r="F4343" s="98" t="s">
        <v>95</v>
      </c>
    </row>
    <row r="4344" spans="1:6" x14ac:dyDescent="0.2">
      <c r="A4344" s="106">
        <v>43405</v>
      </c>
      <c r="B4344" s="100">
        <v>43221</v>
      </c>
      <c r="C4344" s="98" t="s">
        <v>185</v>
      </c>
      <c r="D4344" s="98">
        <v>1903.01</v>
      </c>
      <c r="E4344" s="98">
        <v>42880</v>
      </c>
      <c r="F4344" s="98" t="s">
        <v>95</v>
      </c>
    </row>
    <row r="4345" spans="1:6" x14ac:dyDescent="0.2">
      <c r="A4345" s="106">
        <v>43405</v>
      </c>
      <c r="B4345" s="100">
        <v>43221</v>
      </c>
      <c r="C4345" s="98" t="s">
        <v>186</v>
      </c>
      <c r="D4345" s="98">
        <v>85.83</v>
      </c>
      <c r="E4345" s="98">
        <v>1933.89</v>
      </c>
      <c r="F4345" s="98" t="s">
        <v>95</v>
      </c>
    </row>
    <row r="4346" spans="1:6" x14ac:dyDescent="0.2">
      <c r="A4346" s="106">
        <v>43405</v>
      </c>
      <c r="B4346" s="100">
        <v>43405</v>
      </c>
      <c r="C4346" s="98" t="s">
        <v>34</v>
      </c>
      <c r="D4346" s="98">
        <v>-272.22000000000003</v>
      </c>
      <c r="E4346" s="98">
        <v>2225</v>
      </c>
      <c r="F4346" s="98" t="s">
        <v>93</v>
      </c>
    </row>
    <row r="4347" spans="1:6" x14ac:dyDescent="0.2">
      <c r="A4347" s="106">
        <v>43405</v>
      </c>
      <c r="B4347" s="100">
        <v>43405</v>
      </c>
      <c r="C4347" s="98" t="s">
        <v>33</v>
      </c>
      <c r="D4347" s="98">
        <v>-12.27</v>
      </c>
      <c r="E4347" s="98">
        <v>100.35</v>
      </c>
      <c r="F4347" s="98" t="s">
        <v>93</v>
      </c>
    </row>
    <row r="4348" spans="1:6" x14ac:dyDescent="0.2">
      <c r="A4348" s="106">
        <v>43405</v>
      </c>
      <c r="B4348" s="100">
        <v>43374</v>
      </c>
      <c r="C4348" s="98" t="s">
        <v>34</v>
      </c>
      <c r="D4348" s="98">
        <v>-361.28</v>
      </c>
      <c r="E4348" s="98">
        <v>4050</v>
      </c>
      <c r="F4348" s="98" t="s">
        <v>93</v>
      </c>
    </row>
    <row r="4349" spans="1:6" x14ac:dyDescent="0.2">
      <c r="A4349" s="106">
        <v>43405</v>
      </c>
      <c r="B4349" s="100">
        <v>43374</v>
      </c>
      <c r="C4349" s="98" t="s">
        <v>33</v>
      </c>
      <c r="D4349" s="98">
        <v>-16.3</v>
      </c>
      <c r="E4349" s="98">
        <v>182.66</v>
      </c>
      <c r="F4349" s="98" t="s">
        <v>93</v>
      </c>
    </row>
    <row r="4350" spans="1:6" x14ac:dyDescent="0.2">
      <c r="A4350" s="106">
        <v>43405</v>
      </c>
      <c r="B4350" s="100">
        <v>43221</v>
      </c>
      <c r="C4350" s="98" t="s">
        <v>168</v>
      </c>
      <c r="D4350" s="98">
        <v>0</v>
      </c>
      <c r="E4350" s="98">
        <v>6275</v>
      </c>
      <c r="F4350" s="98" t="s">
        <v>93</v>
      </c>
    </row>
    <row r="4351" spans="1:6" x14ac:dyDescent="0.2">
      <c r="A4351" s="106">
        <v>43405</v>
      </c>
      <c r="B4351" s="100">
        <v>43221</v>
      </c>
      <c r="C4351" s="98" t="s">
        <v>185</v>
      </c>
      <c r="D4351" s="98">
        <v>278.48</v>
      </c>
      <c r="E4351" s="98">
        <v>6275</v>
      </c>
      <c r="F4351" s="98" t="s">
        <v>93</v>
      </c>
    </row>
    <row r="4352" spans="1:6" x14ac:dyDescent="0.2">
      <c r="A4352" s="106">
        <v>43405</v>
      </c>
      <c r="B4352" s="100">
        <v>43221</v>
      </c>
      <c r="C4352" s="98" t="s">
        <v>186</v>
      </c>
      <c r="D4352" s="98">
        <v>12.57</v>
      </c>
      <c r="E4352" s="98">
        <v>283.02</v>
      </c>
      <c r="F4352" s="98" t="s">
        <v>93</v>
      </c>
    </row>
    <row r="4353" spans="1:6" x14ac:dyDescent="0.2">
      <c r="A4353" s="106">
        <v>43405</v>
      </c>
      <c r="B4353" s="100">
        <v>43405</v>
      </c>
      <c r="C4353" s="98" t="s">
        <v>34</v>
      </c>
      <c r="D4353" s="98">
        <v>-329.34</v>
      </c>
      <c r="E4353" s="98">
        <v>2691.81</v>
      </c>
      <c r="F4353" s="98" t="s">
        <v>77</v>
      </c>
    </row>
    <row r="4354" spans="1:6" x14ac:dyDescent="0.2">
      <c r="A4354" s="106">
        <v>43405</v>
      </c>
      <c r="B4354" s="100">
        <v>43405</v>
      </c>
      <c r="C4354" s="98" t="s">
        <v>33</v>
      </c>
      <c r="D4354" s="98">
        <v>-14.85</v>
      </c>
      <c r="E4354" s="98">
        <v>121.41</v>
      </c>
      <c r="F4354" s="98" t="s">
        <v>77</v>
      </c>
    </row>
    <row r="4355" spans="1:6" x14ac:dyDescent="0.2">
      <c r="A4355" s="106">
        <v>43405</v>
      </c>
      <c r="B4355" s="100">
        <v>43374</v>
      </c>
      <c r="C4355" s="98" t="s">
        <v>34</v>
      </c>
      <c r="D4355" s="98">
        <v>-409.21</v>
      </c>
      <c r="E4355" s="98">
        <v>4587</v>
      </c>
      <c r="F4355" s="98" t="s">
        <v>77</v>
      </c>
    </row>
    <row r="4356" spans="1:6" x14ac:dyDescent="0.2">
      <c r="A4356" s="106">
        <v>43405</v>
      </c>
      <c r="B4356" s="100">
        <v>43374</v>
      </c>
      <c r="C4356" s="98" t="s">
        <v>33</v>
      </c>
      <c r="D4356" s="98">
        <v>-18.47</v>
      </c>
      <c r="E4356" s="98">
        <v>206.88</v>
      </c>
      <c r="F4356" s="98" t="s">
        <v>77</v>
      </c>
    </row>
    <row r="4357" spans="1:6" x14ac:dyDescent="0.2">
      <c r="A4357" s="106">
        <v>43405</v>
      </c>
      <c r="B4357" s="100">
        <v>43221</v>
      </c>
      <c r="C4357" s="98" t="s">
        <v>168</v>
      </c>
      <c r="D4357" s="98">
        <v>0</v>
      </c>
      <c r="E4357" s="98">
        <v>7278.81</v>
      </c>
      <c r="F4357" s="98" t="s">
        <v>77</v>
      </c>
    </row>
    <row r="4358" spans="1:6" x14ac:dyDescent="0.2">
      <c r="A4358" s="106">
        <v>43405</v>
      </c>
      <c r="B4358" s="100">
        <v>43221</v>
      </c>
      <c r="C4358" s="98" t="s">
        <v>185</v>
      </c>
      <c r="D4358" s="98">
        <v>323.04000000000002</v>
      </c>
      <c r="E4358" s="98">
        <v>7278.81</v>
      </c>
      <c r="F4358" s="98" t="s">
        <v>77</v>
      </c>
    </row>
    <row r="4359" spans="1:6" x14ac:dyDescent="0.2">
      <c r="A4359" s="106">
        <v>43405</v>
      </c>
      <c r="B4359" s="100">
        <v>43221</v>
      </c>
      <c r="C4359" s="98" t="s">
        <v>186</v>
      </c>
      <c r="D4359" s="98">
        <v>14.57</v>
      </c>
      <c r="E4359" s="98">
        <v>328.28</v>
      </c>
      <c r="F4359" s="98" t="s">
        <v>77</v>
      </c>
    </row>
    <row r="4360" spans="1:6" x14ac:dyDescent="0.2">
      <c r="A4360" s="106">
        <v>43405</v>
      </c>
      <c r="B4360" s="100">
        <v>43405</v>
      </c>
      <c r="C4360" s="98" t="s">
        <v>36</v>
      </c>
      <c r="D4360" s="98">
        <v>-8.48</v>
      </c>
      <c r="E4360" s="98">
        <v>69.3</v>
      </c>
      <c r="F4360" s="98" t="s">
        <v>101</v>
      </c>
    </row>
    <row r="4361" spans="1:6" x14ac:dyDescent="0.2">
      <c r="A4361" s="106">
        <v>43405</v>
      </c>
      <c r="B4361" s="100">
        <v>43405</v>
      </c>
      <c r="C4361" s="98" t="s">
        <v>35</v>
      </c>
      <c r="D4361" s="98">
        <v>-0.38</v>
      </c>
      <c r="E4361" s="98">
        <v>3.13</v>
      </c>
      <c r="F4361" s="98" t="s">
        <v>101</v>
      </c>
    </row>
    <row r="4362" spans="1:6" x14ac:dyDescent="0.2">
      <c r="A4362" s="106">
        <v>43405</v>
      </c>
      <c r="B4362" s="100">
        <v>43374</v>
      </c>
      <c r="C4362" s="98" t="s">
        <v>36</v>
      </c>
      <c r="D4362" s="98">
        <v>-11.24</v>
      </c>
      <c r="E4362" s="98">
        <v>126</v>
      </c>
      <c r="F4362" s="98" t="s">
        <v>101</v>
      </c>
    </row>
    <row r="4363" spans="1:6" x14ac:dyDescent="0.2">
      <c r="A4363" s="106">
        <v>43405</v>
      </c>
      <c r="B4363" s="100">
        <v>43374</v>
      </c>
      <c r="C4363" s="98" t="s">
        <v>35</v>
      </c>
      <c r="D4363" s="98">
        <v>-0.51</v>
      </c>
      <c r="E4363" s="98">
        <v>5.68</v>
      </c>
      <c r="F4363" s="98" t="s">
        <v>101</v>
      </c>
    </row>
    <row r="4364" spans="1:6" x14ac:dyDescent="0.2">
      <c r="A4364" s="106">
        <v>43405</v>
      </c>
      <c r="B4364" s="100">
        <v>43405</v>
      </c>
      <c r="C4364" s="98" t="s">
        <v>36</v>
      </c>
      <c r="D4364" s="98">
        <v>-2.12</v>
      </c>
      <c r="E4364" s="98">
        <v>17.36</v>
      </c>
      <c r="F4364" s="98" t="s">
        <v>101</v>
      </c>
    </row>
    <row r="4365" spans="1:6" x14ac:dyDescent="0.2">
      <c r="A4365" s="106">
        <v>43405</v>
      </c>
      <c r="B4365" s="100">
        <v>43405</v>
      </c>
      <c r="C4365" s="98" t="s">
        <v>35</v>
      </c>
      <c r="D4365" s="98">
        <v>-0.1</v>
      </c>
      <c r="E4365" s="98">
        <v>0.78</v>
      </c>
      <c r="F4365" s="98" t="s">
        <v>101</v>
      </c>
    </row>
    <row r="4366" spans="1:6" x14ac:dyDescent="0.2">
      <c r="A4366" s="106">
        <v>43405</v>
      </c>
      <c r="B4366" s="100">
        <v>43374</v>
      </c>
      <c r="C4366" s="98" t="s">
        <v>36</v>
      </c>
      <c r="D4366" s="98">
        <v>-2.77</v>
      </c>
      <c r="E4366" s="98">
        <v>31</v>
      </c>
      <c r="F4366" s="98" t="s">
        <v>101</v>
      </c>
    </row>
    <row r="4367" spans="1:6" x14ac:dyDescent="0.2">
      <c r="A4367" s="106">
        <v>43405</v>
      </c>
      <c r="B4367" s="100">
        <v>43374</v>
      </c>
      <c r="C4367" s="98" t="s">
        <v>35</v>
      </c>
      <c r="D4367" s="98">
        <v>-0.12</v>
      </c>
      <c r="E4367" s="98">
        <v>1.4</v>
      </c>
      <c r="F4367" s="98" t="s">
        <v>101</v>
      </c>
    </row>
    <row r="4368" spans="1:6" x14ac:dyDescent="0.2">
      <c r="A4368" s="106">
        <v>43405</v>
      </c>
      <c r="B4368" s="100">
        <v>43405</v>
      </c>
      <c r="C4368" s="98" t="s">
        <v>34</v>
      </c>
      <c r="D4368" s="98">
        <v>-2604.73</v>
      </c>
      <c r="E4368" s="98">
        <v>21289.33</v>
      </c>
      <c r="F4368" s="98" t="s">
        <v>77</v>
      </c>
    </row>
    <row r="4369" spans="1:6" x14ac:dyDescent="0.2">
      <c r="A4369" s="106">
        <v>43405</v>
      </c>
      <c r="B4369" s="100">
        <v>43405</v>
      </c>
      <c r="C4369" s="98" t="s">
        <v>33</v>
      </c>
      <c r="D4369" s="98">
        <v>-117.45</v>
      </c>
      <c r="E4369" s="98">
        <v>960.09</v>
      </c>
      <c r="F4369" s="98" t="s">
        <v>77</v>
      </c>
    </row>
    <row r="4370" spans="1:6" x14ac:dyDescent="0.2">
      <c r="A4370" s="106">
        <v>43405</v>
      </c>
      <c r="B4370" s="100">
        <v>43374</v>
      </c>
      <c r="C4370" s="98" t="s">
        <v>34</v>
      </c>
      <c r="D4370" s="98">
        <v>-3452.45</v>
      </c>
      <c r="E4370" s="98">
        <v>38700</v>
      </c>
      <c r="F4370" s="98" t="s">
        <v>77</v>
      </c>
    </row>
    <row r="4371" spans="1:6" x14ac:dyDescent="0.2">
      <c r="A4371" s="106">
        <v>43405</v>
      </c>
      <c r="B4371" s="100">
        <v>43374</v>
      </c>
      <c r="C4371" s="98" t="s">
        <v>33</v>
      </c>
      <c r="D4371" s="98">
        <v>-155.71</v>
      </c>
      <c r="E4371" s="98">
        <v>1745.36</v>
      </c>
      <c r="F4371" s="98" t="s">
        <v>77</v>
      </c>
    </row>
    <row r="4372" spans="1:6" x14ac:dyDescent="0.2">
      <c r="A4372" s="106">
        <v>43405</v>
      </c>
      <c r="B4372" s="100">
        <v>43221</v>
      </c>
      <c r="C4372" s="98" t="s">
        <v>168</v>
      </c>
      <c r="D4372" s="98">
        <v>0</v>
      </c>
      <c r="E4372" s="98">
        <v>59989.33</v>
      </c>
      <c r="F4372" s="98" t="s">
        <v>77</v>
      </c>
    </row>
    <row r="4373" spans="1:6" x14ac:dyDescent="0.2">
      <c r="A4373" s="106">
        <v>43405</v>
      </c>
      <c r="B4373" s="100">
        <v>43221</v>
      </c>
      <c r="C4373" s="98" t="s">
        <v>185</v>
      </c>
      <c r="D4373" s="98">
        <v>2662.29</v>
      </c>
      <c r="E4373" s="98">
        <v>59989.33</v>
      </c>
      <c r="F4373" s="98" t="s">
        <v>77</v>
      </c>
    </row>
    <row r="4374" spans="1:6" x14ac:dyDescent="0.2">
      <c r="A4374" s="106">
        <v>43405</v>
      </c>
      <c r="B4374" s="100">
        <v>43221</v>
      </c>
      <c r="C4374" s="98" t="s">
        <v>186</v>
      </c>
      <c r="D4374" s="98">
        <v>120.04</v>
      </c>
      <c r="E4374" s="98">
        <v>2705.51</v>
      </c>
      <c r="F4374" s="98" t="s">
        <v>77</v>
      </c>
    </row>
    <row r="4375" spans="1:6" x14ac:dyDescent="0.2">
      <c r="A4375" s="106">
        <v>43466</v>
      </c>
      <c r="B4375" s="100">
        <v>43435</v>
      </c>
      <c r="C4375" s="98" t="s">
        <v>34</v>
      </c>
      <c r="D4375" s="98">
        <v>-56.84</v>
      </c>
      <c r="E4375" s="98">
        <v>618</v>
      </c>
      <c r="F4375" s="98" t="s">
        <v>74</v>
      </c>
    </row>
    <row r="4376" spans="1:6" x14ac:dyDescent="0.2">
      <c r="A4376" s="106">
        <v>43466</v>
      </c>
      <c r="B4376" s="100">
        <v>43435</v>
      </c>
      <c r="C4376" s="98" t="s">
        <v>33</v>
      </c>
      <c r="D4376" s="98">
        <v>-2.56</v>
      </c>
      <c r="E4376" s="98">
        <v>27.87</v>
      </c>
      <c r="F4376" s="98" t="s">
        <v>74</v>
      </c>
    </row>
    <row r="4377" spans="1:6" x14ac:dyDescent="0.2">
      <c r="A4377" s="106">
        <v>43466</v>
      </c>
      <c r="B4377" s="100">
        <v>43221</v>
      </c>
      <c r="C4377" s="98" t="s">
        <v>185</v>
      </c>
      <c r="D4377" s="98">
        <v>27.43</v>
      </c>
      <c r="E4377" s="98">
        <v>618</v>
      </c>
      <c r="F4377" s="98" t="s">
        <v>74</v>
      </c>
    </row>
    <row r="4378" spans="1:6" x14ac:dyDescent="0.2">
      <c r="A4378" s="106">
        <v>43466</v>
      </c>
      <c r="B4378" s="100">
        <v>43221</v>
      </c>
      <c r="C4378" s="98" t="s">
        <v>186</v>
      </c>
      <c r="D4378" s="98">
        <v>1.24</v>
      </c>
      <c r="E4378" s="98">
        <v>27.87</v>
      </c>
      <c r="F4378" s="98" t="s">
        <v>74</v>
      </c>
    </row>
    <row r="4379" spans="1:6" x14ac:dyDescent="0.2">
      <c r="A4379" s="106">
        <v>43466</v>
      </c>
      <c r="B4379" s="100">
        <v>43435</v>
      </c>
      <c r="C4379" s="98" t="s">
        <v>34</v>
      </c>
      <c r="D4379" s="98">
        <v>-77.08</v>
      </c>
      <c r="E4379" s="98">
        <v>838</v>
      </c>
      <c r="F4379" s="98" t="s">
        <v>89</v>
      </c>
    </row>
    <row r="4380" spans="1:6" x14ac:dyDescent="0.2">
      <c r="A4380" s="106">
        <v>43466</v>
      </c>
      <c r="B4380" s="100">
        <v>43435</v>
      </c>
      <c r="C4380" s="98" t="s">
        <v>33</v>
      </c>
      <c r="D4380" s="98">
        <v>-3.48</v>
      </c>
      <c r="E4380" s="98">
        <v>37.79</v>
      </c>
      <c r="F4380" s="98" t="s">
        <v>89</v>
      </c>
    </row>
    <row r="4381" spans="1:6" x14ac:dyDescent="0.2">
      <c r="A4381" s="106">
        <v>43466</v>
      </c>
      <c r="B4381" s="100">
        <v>43221</v>
      </c>
      <c r="C4381" s="98" t="s">
        <v>185</v>
      </c>
      <c r="D4381" s="98">
        <v>37.19</v>
      </c>
      <c r="E4381" s="98">
        <v>838</v>
      </c>
      <c r="F4381" s="98" t="s">
        <v>89</v>
      </c>
    </row>
    <row r="4382" spans="1:6" x14ac:dyDescent="0.2">
      <c r="A4382" s="106">
        <v>43466</v>
      </c>
      <c r="B4382" s="100">
        <v>43221</v>
      </c>
      <c r="C4382" s="98" t="s">
        <v>186</v>
      </c>
      <c r="D4382" s="98">
        <v>1.68</v>
      </c>
      <c r="E4382" s="98">
        <v>37.79</v>
      </c>
      <c r="F4382" s="98" t="s">
        <v>89</v>
      </c>
    </row>
    <row r="4383" spans="1:6" x14ac:dyDescent="0.2">
      <c r="A4383" s="106">
        <v>43525</v>
      </c>
      <c r="B4383" s="100">
        <v>43435</v>
      </c>
      <c r="C4383" s="98" t="s">
        <v>34</v>
      </c>
      <c r="D4383" s="98">
        <v>-48.47</v>
      </c>
      <c r="E4383" s="98">
        <v>527</v>
      </c>
      <c r="F4383" s="98" t="s">
        <v>74</v>
      </c>
    </row>
    <row r="4384" spans="1:6" x14ac:dyDescent="0.2">
      <c r="A4384" s="106">
        <v>43525</v>
      </c>
      <c r="B4384" s="100">
        <v>43435</v>
      </c>
      <c r="C4384" s="98" t="s">
        <v>33</v>
      </c>
      <c r="D4384" s="98">
        <v>-1.98</v>
      </c>
      <c r="E4384" s="98">
        <v>21.55</v>
      </c>
      <c r="F4384" s="98" t="s">
        <v>74</v>
      </c>
    </row>
    <row r="4385" spans="1:6" x14ac:dyDescent="0.2">
      <c r="A4385" s="106">
        <v>43525</v>
      </c>
      <c r="B4385" s="100">
        <v>43405</v>
      </c>
      <c r="C4385" s="98" t="s">
        <v>34</v>
      </c>
      <c r="D4385" s="98">
        <v>-62.4</v>
      </c>
      <c r="E4385" s="98">
        <v>510</v>
      </c>
      <c r="F4385" s="98" t="s">
        <v>74</v>
      </c>
    </row>
    <row r="4386" spans="1:6" x14ac:dyDescent="0.2">
      <c r="A4386" s="106">
        <v>43525</v>
      </c>
      <c r="B4386" s="100">
        <v>43405</v>
      </c>
      <c r="C4386" s="98" t="s">
        <v>33</v>
      </c>
      <c r="D4386" s="98">
        <v>-2.5499999999999998</v>
      </c>
      <c r="E4386" s="98">
        <v>20.86</v>
      </c>
      <c r="F4386" s="98" t="s">
        <v>74</v>
      </c>
    </row>
    <row r="4387" spans="1:6" x14ac:dyDescent="0.2">
      <c r="A4387" s="106">
        <v>43525</v>
      </c>
      <c r="B4387" s="100">
        <v>43221</v>
      </c>
      <c r="C4387" s="98" t="s">
        <v>185</v>
      </c>
      <c r="D4387" s="98">
        <v>45.98</v>
      </c>
      <c r="E4387" s="98">
        <v>1036</v>
      </c>
      <c r="F4387" s="98" t="s">
        <v>74</v>
      </c>
    </row>
    <row r="4388" spans="1:6" x14ac:dyDescent="0.2">
      <c r="A4388" s="106">
        <v>43435</v>
      </c>
      <c r="B4388" s="100">
        <v>43221</v>
      </c>
      <c r="C4388" s="98" t="s">
        <v>168</v>
      </c>
      <c r="D4388" s="98">
        <v>0</v>
      </c>
      <c r="E4388" s="98">
        <v>2044</v>
      </c>
      <c r="F4388" s="98" t="s">
        <v>93</v>
      </c>
    </row>
    <row r="4389" spans="1:6" x14ac:dyDescent="0.2">
      <c r="A4389" s="106">
        <v>43435</v>
      </c>
      <c r="B4389" s="100">
        <v>43221</v>
      </c>
      <c r="C4389" s="98" t="s">
        <v>168</v>
      </c>
      <c r="D4389" s="98">
        <v>0</v>
      </c>
      <c r="E4389" s="98">
        <v>23680</v>
      </c>
      <c r="F4389" s="98" t="s">
        <v>96</v>
      </c>
    </row>
    <row r="4390" spans="1:6" x14ac:dyDescent="0.2">
      <c r="A4390" s="106">
        <v>43435</v>
      </c>
      <c r="B4390" s="100">
        <v>43221</v>
      </c>
      <c r="C4390" s="98" t="s">
        <v>185</v>
      </c>
      <c r="D4390" s="98">
        <v>1050.92</v>
      </c>
      <c r="E4390" s="98">
        <v>23680</v>
      </c>
      <c r="F4390" s="98" t="s">
        <v>96</v>
      </c>
    </row>
    <row r="4391" spans="1:6" x14ac:dyDescent="0.2">
      <c r="A4391" s="106">
        <v>43435</v>
      </c>
      <c r="B4391" s="100">
        <v>43221</v>
      </c>
      <c r="C4391" s="98" t="s">
        <v>186</v>
      </c>
      <c r="D4391" s="98">
        <v>47.4</v>
      </c>
      <c r="E4391" s="98">
        <v>1067.97</v>
      </c>
      <c r="F4391" s="98" t="s">
        <v>96</v>
      </c>
    </row>
    <row r="4392" spans="1:6" x14ac:dyDescent="0.2">
      <c r="A4392" s="106">
        <v>43435</v>
      </c>
      <c r="B4392" s="100">
        <v>43405</v>
      </c>
      <c r="C4392" s="98" t="s">
        <v>34</v>
      </c>
      <c r="D4392" s="98">
        <v>-64.11</v>
      </c>
      <c r="E4392" s="98">
        <v>524</v>
      </c>
      <c r="F4392" s="98" t="s">
        <v>92</v>
      </c>
    </row>
    <row r="4393" spans="1:6" x14ac:dyDescent="0.2">
      <c r="A4393" s="106">
        <v>43435</v>
      </c>
      <c r="B4393" s="100">
        <v>43405</v>
      </c>
      <c r="C4393" s="98" t="s">
        <v>33</v>
      </c>
      <c r="D4393" s="98">
        <v>-2.89</v>
      </c>
      <c r="E4393" s="98">
        <v>23.63</v>
      </c>
      <c r="F4393" s="98" t="s">
        <v>92</v>
      </c>
    </row>
    <row r="4394" spans="1:6" x14ac:dyDescent="0.2">
      <c r="A4394" s="106">
        <v>43435</v>
      </c>
      <c r="B4394" s="100">
        <v>43374</v>
      </c>
      <c r="C4394" s="98" t="s">
        <v>34</v>
      </c>
      <c r="D4394" s="98">
        <v>-5.35</v>
      </c>
      <c r="E4394" s="98">
        <v>60</v>
      </c>
      <c r="F4394" s="98" t="s">
        <v>92</v>
      </c>
    </row>
    <row r="4395" spans="1:6" x14ac:dyDescent="0.2">
      <c r="A4395" s="106">
        <v>43435</v>
      </c>
      <c r="B4395" s="100">
        <v>43374</v>
      </c>
      <c r="C4395" s="98" t="s">
        <v>33</v>
      </c>
      <c r="D4395" s="98">
        <v>-0.24</v>
      </c>
      <c r="E4395" s="98">
        <v>2.71</v>
      </c>
      <c r="F4395" s="98" t="s">
        <v>92</v>
      </c>
    </row>
    <row r="4396" spans="1:6" x14ac:dyDescent="0.2">
      <c r="A4396" s="106">
        <v>43435</v>
      </c>
      <c r="B4396" s="100">
        <v>43221</v>
      </c>
      <c r="C4396" s="98" t="s">
        <v>168</v>
      </c>
      <c r="D4396" s="98">
        <v>0</v>
      </c>
      <c r="E4396" s="98">
        <v>584</v>
      </c>
      <c r="F4396" s="98" t="s">
        <v>92</v>
      </c>
    </row>
    <row r="4397" spans="1:6" x14ac:dyDescent="0.2">
      <c r="A4397" s="106">
        <v>43435</v>
      </c>
      <c r="B4397" s="100">
        <v>43221</v>
      </c>
      <c r="C4397" s="98" t="s">
        <v>185</v>
      </c>
      <c r="D4397" s="98">
        <v>25.92</v>
      </c>
      <c r="E4397" s="98">
        <v>584</v>
      </c>
      <c r="F4397" s="98" t="s">
        <v>92</v>
      </c>
    </row>
    <row r="4398" spans="1:6" x14ac:dyDescent="0.2">
      <c r="A4398" s="106">
        <v>43435</v>
      </c>
      <c r="B4398" s="100">
        <v>43221</v>
      </c>
      <c r="C4398" s="98" t="s">
        <v>186</v>
      </c>
      <c r="D4398" s="98">
        <v>1.17</v>
      </c>
      <c r="E4398" s="98">
        <v>26.34</v>
      </c>
      <c r="F4398" s="98" t="s">
        <v>92</v>
      </c>
    </row>
    <row r="4399" spans="1:6" x14ac:dyDescent="0.2">
      <c r="A4399" s="106">
        <v>43435</v>
      </c>
      <c r="B4399" s="100">
        <v>43405</v>
      </c>
      <c r="C4399" s="98" t="s">
        <v>34</v>
      </c>
      <c r="D4399" s="98">
        <v>-24812.05</v>
      </c>
      <c r="E4399" s="98">
        <v>202795</v>
      </c>
      <c r="F4399" s="98" t="s">
        <v>76</v>
      </c>
    </row>
    <row r="4400" spans="1:6" x14ac:dyDescent="0.2">
      <c r="A4400" s="106">
        <v>43435</v>
      </c>
      <c r="B4400" s="100">
        <v>43405</v>
      </c>
      <c r="C4400" s="98" t="s">
        <v>33</v>
      </c>
      <c r="D4400" s="98">
        <v>-1118.96</v>
      </c>
      <c r="E4400" s="98">
        <v>9146</v>
      </c>
      <c r="F4400" s="98" t="s">
        <v>76</v>
      </c>
    </row>
    <row r="4401" spans="1:6" x14ac:dyDescent="0.2">
      <c r="A4401" s="106">
        <v>43435</v>
      </c>
      <c r="B4401" s="100">
        <v>43221</v>
      </c>
      <c r="C4401" s="98" t="s">
        <v>168</v>
      </c>
      <c r="D4401" s="98">
        <v>0</v>
      </c>
      <c r="E4401" s="98">
        <v>459</v>
      </c>
      <c r="F4401" s="98" t="s">
        <v>76</v>
      </c>
    </row>
    <row r="4402" spans="1:6" x14ac:dyDescent="0.2">
      <c r="A4402" s="106">
        <v>43435</v>
      </c>
      <c r="B4402" s="100">
        <v>43221</v>
      </c>
      <c r="C4402" s="98" t="s">
        <v>185</v>
      </c>
      <c r="D4402" s="98">
        <v>11045.6</v>
      </c>
      <c r="E4402" s="98">
        <v>248885.98</v>
      </c>
      <c r="F4402" s="98" t="s">
        <v>76</v>
      </c>
    </row>
    <row r="4403" spans="1:6" x14ac:dyDescent="0.2">
      <c r="A4403" s="106">
        <v>43435</v>
      </c>
      <c r="B4403" s="100">
        <v>43221</v>
      </c>
      <c r="C4403" s="98" t="s">
        <v>186</v>
      </c>
      <c r="D4403" s="98">
        <v>498.13</v>
      </c>
      <c r="E4403" s="98">
        <v>11224.8</v>
      </c>
      <c r="F4403" s="98" t="s">
        <v>76</v>
      </c>
    </row>
    <row r="4404" spans="1:6" x14ac:dyDescent="0.2">
      <c r="A4404" s="106">
        <v>43435</v>
      </c>
      <c r="B4404" s="100">
        <v>43405</v>
      </c>
      <c r="C4404" s="98" t="s">
        <v>34</v>
      </c>
      <c r="D4404" s="98">
        <v>-26.67</v>
      </c>
      <c r="E4404" s="98">
        <v>218</v>
      </c>
      <c r="F4404" s="98" t="s">
        <v>76</v>
      </c>
    </row>
    <row r="4405" spans="1:6" x14ac:dyDescent="0.2">
      <c r="A4405" s="106">
        <v>43435</v>
      </c>
      <c r="B4405" s="100">
        <v>43405</v>
      </c>
      <c r="C4405" s="98" t="s">
        <v>33</v>
      </c>
      <c r="D4405" s="98">
        <v>-1.2</v>
      </c>
      <c r="E4405" s="98">
        <v>9.83</v>
      </c>
      <c r="F4405" s="98" t="s">
        <v>76</v>
      </c>
    </row>
    <row r="4406" spans="1:6" x14ac:dyDescent="0.2">
      <c r="A4406" s="106">
        <v>43435</v>
      </c>
      <c r="B4406" s="100">
        <v>43374</v>
      </c>
      <c r="C4406" s="98" t="s">
        <v>34</v>
      </c>
      <c r="D4406" s="98">
        <v>-10.71</v>
      </c>
      <c r="E4406" s="98">
        <v>120</v>
      </c>
      <c r="F4406" s="98" t="s">
        <v>76</v>
      </c>
    </row>
    <row r="4407" spans="1:6" x14ac:dyDescent="0.2">
      <c r="A4407" s="106">
        <v>43435</v>
      </c>
      <c r="B4407" s="100">
        <v>43374</v>
      </c>
      <c r="C4407" s="98" t="s">
        <v>33</v>
      </c>
      <c r="D4407" s="98">
        <v>-0.48</v>
      </c>
      <c r="E4407" s="98">
        <v>5.41</v>
      </c>
      <c r="F4407" s="98" t="s">
        <v>76</v>
      </c>
    </row>
    <row r="4408" spans="1:6" x14ac:dyDescent="0.2">
      <c r="A4408" s="106">
        <v>43435</v>
      </c>
      <c r="B4408" s="100">
        <v>43221</v>
      </c>
      <c r="C4408" s="98" t="s">
        <v>185</v>
      </c>
      <c r="D4408" s="98">
        <v>15</v>
      </c>
      <c r="E4408" s="98">
        <v>338</v>
      </c>
      <c r="F4408" s="98" t="s">
        <v>76</v>
      </c>
    </row>
    <row r="4409" spans="1:6" x14ac:dyDescent="0.2">
      <c r="A4409" s="106">
        <v>43435</v>
      </c>
      <c r="B4409" s="100">
        <v>43221</v>
      </c>
      <c r="C4409" s="98" t="s">
        <v>186</v>
      </c>
      <c r="D4409" s="98">
        <v>0.68</v>
      </c>
      <c r="E4409" s="98">
        <v>15.24</v>
      </c>
      <c r="F4409" s="98" t="s">
        <v>76</v>
      </c>
    </row>
    <row r="4410" spans="1:6" x14ac:dyDescent="0.2">
      <c r="A4410" s="106">
        <v>43435</v>
      </c>
      <c r="B4410" s="100">
        <v>43221</v>
      </c>
      <c r="C4410" s="98" t="s">
        <v>168</v>
      </c>
      <c r="D4410" s="98">
        <v>0</v>
      </c>
      <c r="E4410" s="98">
        <v>338</v>
      </c>
      <c r="F4410" s="98" t="s">
        <v>76</v>
      </c>
    </row>
    <row r="4411" spans="1:6" x14ac:dyDescent="0.2">
      <c r="A4411" s="106">
        <v>43435</v>
      </c>
      <c r="B4411" s="100">
        <v>43344</v>
      </c>
      <c r="C4411" s="98" t="s">
        <v>34</v>
      </c>
      <c r="D4411" s="98">
        <v>19.38</v>
      </c>
      <c r="E4411" s="98">
        <v>-230</v>
      </c>
      <c r="F4411" s="98" t="s">
        <v>76</v>
      </c>
    </row>
    <row r="4412" spans="1:6" x14ac:dyDescent="0.2">
      <c r="A4412" s="106">
        <v>43435</v>
      </c>
      <c r="B4412" s="100">
        <v>43344</v>
      </c>
      <c r="C4412" s="98" t="s">
        <v>33</v>
      </c>
      <c r="D4412" s="98">
        <v>0.87</v>
      </c>
      <c r="E4412" s="98">
        <v>-10.37</v>
      </c>
      <c r="F4412" s="98" t="s">
        <v>76</v>
      </c>
    </row>
    <row r="4413" spans="1:6" x14ac:dyDescent="0.2">
      <c r="A4413" s="106">
        <v>43435</v>
      </c>
      <c r="B4413" s="100">
        <v>43374</v>
      </c>
      <c r="C4413" s="98" t="s">
        <v>34</v>
      </c>
      <c r="D4413" s="98">
        <v>-45.59</v>
      </c>
      <c r="E4413" s="98">
        <v>511</v>
      </c>
      <c r="F4413" s="98" t="s">
        <v>92</v>
      </c>
    </row>
    <row r="4414" spans="1:6" x14ac:dyDescent="0.2">
      <c r="A4414" s="106">
        <v>43435</v>
      </c>
      <c r="B4414" s="100">
        <v>43374</v>
      </c>
      <c r="C4414" s="98" t="s">
        <v>33</v>
      </c>
      <c r="D4414" s="98">
        <v>-2.06</v>
      </c>
      <c r="E4414" s="98">
        <v>23.05</v>
      </c>
      <c r="F4414" s="98" t="s">
        <v>92</v>
      </c>
    </row>
    <row r="4415" spans="1:6" x14ac:dyDescent="0.2">
      <c r="A4415" s="106">
        <v>43435</v>
      </c>
      <c r="B4415" s="100">
        <v>43344</v>
      </c>
      <c r="C4415" s="98" t="s">
        <v>34</v>
      </c>
      <c r="D4415" s="98">
        <v>-19.38</v>
      </c>
      <c r="E4415" s="98">
        <v>230</v>
      </c>
      <c r="F4415" s="98" t="s">
        <v>92</v>
      </c>
    </row>
    <row r="4416" spans="1:6" x14ac:dyDescent="0.2">
      <c r="A4416" s="106">
        <v>43435</v>
      </c>
      <c r="B4416" s="100">
        <v>43344</v>
      </c>
      <c r="C4416" s="98" t="s">
        <v>33</v>
      </c>
      <c r="D4416" s="98">
        <v>-0.87</v>
      </c>
      <c r="E4416" s="98">
        <v>10.37</v>
      </c>
      <c r="F4416" s="98" t="s">
        <v>92</v>
      </c>
    </row>
    <row r="4417" spans="1:6" x14ac:dyDescent="0.2">
      <c r="A4417" s="106">
        <v>43435</v>
      </c>
      <c r="B4417" s="100">
        <v>43221</v>
      </c>
      <c r="C4417" s="98" t="s">
        <v>168</v>
      </c>
      <c r="D4417" s="98">
        <v>0</v>
      </c>
      <c r="E4417" s="98">
        <v>741</v>
      </c>
      <c r="F4417" s="98" t="s">
        <v>92</v>
      </c>
    </row>
    <row r="4418" spans="1:6" x14ac:dyDescent="0.2">
      <c r="A4418" s="106">
        <v>43435</v>
      </c>
      <c r="B4418" s="100">
        <v>43221</v>
      </c>
      <c r="C4418" s="98" t="s">
        <v>185</v>
      </c>
      <c r="D4418" s="98">
        <v>32.89</v>
      </c>
      <c r="E4418" s="98">
        <v>741</v>
      </c>
      <c r="F4418" s="98" t="s">
        <v>92</v>
      </c>
    </row>
    <row r="4419" spans="1:6" x14ac:dyDescent="0.2">
      <c r="A4419" s="106">
        <v>43435</v>
      </c>
      <c r="B4419" s="100">
        <v>43221</v>
      </c>
      <c r="C4419" s="98" t="s">
        <v>186</v>
      </c>
      <c r="D4419" s="98">
        <v>1.48</v>
      </c>
      <c r="E4419" s="98">
        <v>33.42</v>
      </c>
      <c r="F4419" s="98" t="s">
        <v>92</v>
      </c>
    </row>
    <row r="4420" spans="1:6" x14ac:dyDescent="0.2">
      <c r="A4420" s="106">
        <v>43435</v>
      </c>
      <c r="B4420" s="100">
        <v>43405</v>
      </c>
      <c r="C4420" s="98" t="s">
        <v>34</v>
      </c>
      <c r="D4420" s="98">
        <v>-9506.61</v>
      </c>
      <c r="E4420" s="98">
        <v>77700.33</v>
      </c>
      <c r="F4420" s="98" t="s">
        <v>77</v>
      </c>
    </row>
    <row r="4421" spans="1:6" x14ac:dyDescent="0.2">
      <c r="A4421" s="106">
        <v>43435</v>
      </c>
      <c r="B4421" s="100">
        <v>43405</v>
      </c>
      <c r="C4421" s="98" t="s">
        <v>33</v>
      </c>
      <c r="D4421" s="98">
        <v>-428.71</v>
      </c>
      <c r="E4421" s="98">
        <v>3504.31</v>
      </c>
      <c r="F4421" s="98" t="s">
        <v>77</v>
      </c>
    </row>
    <row r="4422" spans="1:6" x14ac:dyDescent="0.2">
      <c r="A4422" s="106">
        <v>43435</v>
      </c>
      <c r="B4422" s="100">
        <v>43374</v>
      </c>
      <c r="C4422" s="98" t="s">
        <v>34</v>
      </c>
      <c r="D4422" s="98">
        <v>-742.99</v>
      </c>
      <c r="E4422" s="98">
        <v>8329</v>
      </c>
      <c r="F4422" s="98" t="s">
        <v>77</v>
      </c>
    </row>
    <row r="4423" spans="1:6" x14ac:dyDescent="0.2">
      <c r="A4423" s="106">
        <v>43435</v>
      </c>
      <c r="B4423" s="100">
        <v>43374</v>
      </c>
      <c r="C4423" s="98" t="s">
        <v>33</v>
      </c>
      <c r="D4423" s="98">
        <v>-33.47</v>
      </c>
      <c r="E4423" s="98">
        <v>375.66</v>
      </c>
      <c r="F4423" s="98" t="s">
        <v>77</v>
      </c>
    </row>
    <row r="4424" spans="1:6" x14ac:dyDescent="0.2">
      <c r="A4424" s="106">
        <v>43435</v>
      </c>
      <c r="B4424" s="100">
        <v>43221</v>
      </c>
      <c r="C4424" s="98" t="s">
        <v>168</v>
      </c>
      <c r="D4424" s="98">
        <v>0</v>
      </c>
      <c r="E4424" s="98">
        <v>86029.33</v>
      </c>
      <c r="F4424" s="98" t="s">
        <v>77</v>
      </c>
    </row>
    <row r="4425" spans="1:6" x14ac:dyDescent="0.2">
      <c r="A4425" s="106">
        <v>43435</v>
      </c>
      <c r="B4425" s="100">
        <v>43221</v>
      </c>
      <c r="C4425" s="98" t="s">
        <v>185</v>
      </c>
      <c r="D4425" s="98">
        <v>3818</v>
      </c>
      <c r="E4425" s="98">
        <v>86029.33</v>
      </c>
      <c r="F4425" s="98" t="s">
        <v>77</v>
      </c>
    </row>
    <row r="4426" spans="1:6" x14ac:dyDescent="0.2">
      <c r="A4426" s="106">
        <v>43435</v>
      </c>
      <c r="B4426" s="100">
        <v>43221</v>
      </c>
      <c r="C4426" s="98" t="s">
        <v>186</v>
      </c>
      <c r="D4426" s="98">
        <v>172.18</v>
      </c>
      <c r="E4426" s="98">
        <v>3879.95</v>
      </c>
      <c r="F4426" s="98" t="s">
        <v>77</v>
      </c>
    </row>
    <row r="4427" spans="1:6" x14ac:dyDescent="0.2">
      <c r="A4427" s="106">
        <v>43435</v>
      </c>
      <c r="B4427" s="100">
        <v>43405</v>
      </c>
      <c r="C4427" s="98" t="s">
        <v>34</v>
      </c>
      <c r="D4427" s="98">
        <v>-57156.41</v>
      </c>
      <c r="E4427" s="98">
        <v>467154</v>
      </c>
      <c r="F4427" s="98" t="s">
        <v>77</v>
      </c>
    </row>
    <row r="4428" spans="1:6" x14ac:dyDescent="0.2">
      <c r="A4428" s="106">
        <v>43435</v>
      </c>
      <c r="B4428" s="100">
        <v>43405</v>
      </c>
      <c r="C4428" s="98" t="s">
        <v>33</v>
      </c>
      <c r="D4428" s="98">
        <v>-2577.7800000000002</v>
      </c>
      <c r="E4428" s="98">
        <v>21068.67</v>
      </c>
      <c r="F4428" s="98" t="s">
        <v>77</v>
      </c>
    </row>
    <row r="4429" spans="1:6" x14ac:dyDescent="0.2">
      <c r="A4429" s="106">
        <v>43435</v>
      </c>
      <c r="B4429" s="100">
        <v>43221</v>
      </c>
      <c r="C4429" s="98" t="s">
        <v>185</v>
      </c>
      <c r="D4429" s="98">
        <v>31098.17</v>
      </c>
      <c r="E4429" s="98">
        <v>700725.99</v>
      </c>
      <c r="F4429" s="98" t="s">
        <v>77</v>
      </c>
    </row>
    <row r="4430" spans="1:6" x14ac:dyDescent="0.2">
      <c r="A4430" s="106">
        <v>43435</v>
      </c>
      <c r="B4430" s="100">
        <v>43221</v>
      </c>
      <c r="C4430" s="98" t="s">
        <v>186</v>
      </c>
      <c r="D4430" s="98">
        <v>1402.42</v>
      </c>
      <c r="E4430" s="98">
        <v>31602.7</v>
      </c>
      <c r="F4430" s="98" t="s">
        <v>77</v>
      </c>
    </row>
    <row r="4431" spans="1:6" x14ac:dyDescent="0.2">
      <c r="A4431" s="106">
        <v>43435</v>
      </c>
      <c r="B4431" s="100">
        <v>43405</v>
      </c>
      <c r="C4431" s="98" t="s">
        <v>34</v>
      </c>
      <c r="D4431" s="98">
        <v>-853.51</v>
      </c>
      <c r="E4431" s="98">
        <v>6975.99</v>
      </c>
      <c r="F4431" s="98" t="s">
        <v>77</v>
      </c>
    </row>
    <row r="4432" spans="1:6" x14ac:dyDescent="0.2">
      <c r="A4432" s="106">
        <v>43435</v>
      </c>
      <c r="B4432" s="100">
        <v>43405</v>
      </c>
      <c r="C4432" s="98" t="s">
        <v>33</v>
      </c>
      <c r="D4432" s="98">
        <v>-38.49</v>
      </c>
      <c r="E4432" s="98">
        <v>314.61</v>
      </c>
      <c r="F4432" s="98" t="s">
        <v>77</v>
      </c>
    </row>
    <row r="4433" spans="1:6" x14ac:dyDescent="0.2">
      <c r="A4433" s="106">
        <v>43435</v>
      </c>
      <c r="B4433" s="100">
        <v>43374</v>
      </c>
      <c r="C4433" s="98" t="s">
        <v>34</v>
      </c>
      <c r="D4433" s="98">
        <v>-40.409999999999997</v>
      </c>
      <c r="E4433" s="98">
        <v>453</v>
      </c>
      <c r="F4433" s="98" t="s">
        <v>77</v>
      </c>
    </row>
    <row r="4434" spans="1:6" x14ac:dyDescent="0.2">
      <c r="A4434" s="106">
        <v>43435</v>
      </c>
      <c r="B4434" s="100">
        <v>43374</v>
      </c>
      <c r="C4434" s="98" t="s">
        <v>33</v>
      </c>
      <c r="D4434" s="98">
        <v>-1.82</v>
      </c>
      <c r="E4434" s="98">
        <v>20.43</v>
      </c>
      <c r="F4434" s="98" t="s">
        <v>77</v>
      </c>
    </row>
    <row r="4435" spans="1:6" x14ac:dyDescent="0.2">
      <c r="A4435" s="106">
        <v>43435</v>
      </c>
      <c r="B4435" s="100">
        <v>43221</v>
      </c>
      <c r="C4435" s="98" t="s">
        <v>168</v>
      </c>
      <c r="D4435" s="98">
        <v>0</v>
      </c>
      <c r="E4435" s="98">
        <v>609.99</v>
      </c>
      <c r="F4435" s="98" t="s">
        <v>77</v>
      </c>
    </row>
    <row r="4436" spans="1:6" x14ac:dyDescent="0.2">
      <c r="A4436" s="106">
        <v>43435</v>
      </c>
      <c r="B4436" s="100">
        <v>43221</v>
      </c>
      <c r="C4436" s="98" t="s">
        <v>185</v>
      </c>
      <c r="D4436" s="98">
        <v>398.49</v>
      </c>
      <c r="E4436" s="98">
        <v>8978.99</v>
      </c>
      <c r="F4436" s="98" t="s">
        <v>77</v>
      </c>
    </row>
    <row r="4437" spans="1:6" x14ac:dyDescent="0.2">
      <c r="A4437" s="106">
        <v>43435</v>
      </c>
      <c r="B4437" s="100">
        <v>43221</v>
      </c>
      <c r="C4437" s="98" t="s">
        <v>186</v>
      </c>
      <c r="D4437" s="98">
        <v>17.97</v>
      </c>
      <c r="E4437" s="98">
        <v>404.95</v>
      </c>
      <c r="F4437" s="98" t="s">
        <v>77</v>
      </c>
    </row>
    <row r="4438" spans="1:6" x14ac:dyDescent="0.2">
      <c r="A4438" s="106">
        <v>43435</v>
      </c>
      <c r="B4438" s="100">
        <v>43374</v>
      </c>
      <c r="C4438" s="98" t="s">
        <v>34</v>
      </c>
      <c r="D4438" s="98">
        <v>-0.36</v>
      </c>
      <c r="E4438" s="98">
        <v>3.99</v>
      </c>
      <c r="F4438" s="98" t="s">
        <v>77</v>
      </c>
    </row>
    <row r="4439" spans="1:6" x14ac:dyDescent="0.2">
      <c r="A4439" s="106">
        <v>43435</v>
      </c>
      <c r="B4439" s="100">
        <v>43374</v>
      </c>
      <c r="C4439" s="98" t="s">
        <v>33</v>
      </c>
      <c r="D4439" s="98">
        <v>-0.02</v>
      </c>
      <c r="E4439" s="98">
        <v>0.18</v>
      </c>
      <c r="F4439" s="98" t="s">
        <v>77</v>
      </c>
    </row>
    <row r="4440" spans="1:6" x14ac:dyDescent="0.2">
      <c r="A4440" s="106">
        <v>43435</v>
      </c>
      <c r="B4440" s="100">
        <v>43221</v>
      </c>
      <c r="C4440" s="98" t="s">
        <v>168</v>
      </c>
      <c r="D4440" s="98">
        <v>0</v>
      </c>
      <c r="E4440" s="98">
        <v>5854.88</v>
      </c>
      <c r="F4440" s="98" t="s">
        <v>77</v>
      </c>
    </row>
    <row r="4441" spans="1:6" x14ac:dyDescent="0.2">
      <c r="A4441" s="106">
        <v>43435</v>
      </c>
      <c r="B4441" s="100">
        <v>43221</v>
      </c>
      <c r="C4441" s="98" t="s">
        <v>185</v>
      </c>
      <c r="D4441" s="98">
        <v>276.70999999999998</v>
      </c>
      <c r="E4441" s="98">
        <v>6234.87</v>
      </c>
      <c r="F4441" s="98" t="s">
        <v>77</v>
      </c>
    </row>
    <row r="4442" spans="1:6" x14ac:dyDescent="0.2">
      <c r="A4442" s="106">
        <v>43435</v>
      </c>
      <c r="B4442" s="100">
        <v>43221</v>
      </c>
      <c r="C4442" s="98" t="s">
        <v>186</v>
      </c>
      <c r="D4442" s="98">
        <v>12.48</v>
      </c>
      <c r="E4442" s="98">
        <v>281.2</v>
      </c>
      <c r="F4442" s="98" t="s">
        <v>77</v>
      </c>
    </row>
    <row r="4443" spans="1:6" x14ac:dyDescent="0.2">
      <c r="A4443" s="106">
        <v>43435</v>
      </c>
      <c r="B4443" s="100">
        <v>43344</v>
      </c>
      <c r="C4443" s="98" t="s">
        <v>34</v>
      </c>
      <c r="D4443" s="98">
        <v>-47.6</v>
      </c>
      <c r="E4443" s="98">
        <v>565</v>
      </c>
      <c r="F4443" s="98" t="s">
        <v>72</v>
      </c>
    </row>
    <row r="4444" spans="1:6" x14ac:dyDescent="0.2">
      <c r="A4444" s="106">
        <v>43435</v>
      </c>
      <c r="B4444" s="100">
        <v>43344</v>
      </c>
      <c r="C4444" s="98" t="s">
        <v>33</v>
      </c>
      <c r="D4444" s="98">
        <v>-2.15</v>
      </c>
      <c r="E4444" s="98">
        <v>25.48</v>
      </c>
      <c r="F4444" s="98" t="s">
        <v>72</v>
      </c>
    </row>
    <row r="4445" spans="1:6" x14ac:dyDescent="0.2">
      <c r="A4445" s="106">
        <v>43435</v>
      </c>
      <c r="B4445" s="100">
        <v>43405</v>
      </c>
      <c r="C4445" s="98" t="s">
        <v>34</v>
      </c>
      <c r="D4445" s="98">
        <v>-48321.63</v>
      </c>
      <c r="E4445" s="98">
        <v>394945.19</v>
      </c>
      <c r="F4445" s="98" t="s">
        <v>76</v>
      </c>
    </row>
    <row r="4446" spans="1:6" x14ac:dyDescent="0.2">
      <c r="A4446" s="106">
        <v>43435</v>
      </c>
      <c r="B4446" s="100">
        <v>43405</v>
      </c>
      <c r="C4446" s="98" t="s">
        <v>33</v>
      </c>
      <c r="D4446" s="98">
        <v>-2179.48</v>
      </c>
      <c r="E4446" s="98">
        <v>17812.07</v>
      </c>
      <c r="F4446" s="98" t="s">
        <v>76</v>
      </c>
    </row>
    <row r="4447" spans="1:6" x14ac:dyDescent="0.2">
      <c r="A4447" s="106">
        <v>43435</v>
      </c>
      <c r="B4447" s="100">
        <v>43374</v>
      </c>
      <c r="C4447" s="98" t="s">
        <v>34</v>
      </c>
      <c r="D4447" s="98">
        <v>-85.55</v>
      </c>
      <c r="E4447" s="98">
        <v>959</v>
      </c>
      <c r="F4447" s="98" t="s">
        <v>76</v>
      </c>
    </row>
    <row r="4448" spans="1:6" x14ac:dyDescent="0.2">
      <c r="A4448" s="106">
        <v>43435</v>
      </c>
      <c r="B4448" s="100">
        <v>43374</v>
      </c>
      <c r="C4448" s="98" t="s">
        <v>33</v>
      </c>
      <c r="D4448" s="98">
        <v>-3.86</v>
      </c>
      <c r="E4448" s="98">
        <v>43.25</v>
      </c>
      <c r="F4448" s="98" t="s">
        <v>76</v>
      </c>
    </row>
    <row r="4449" spans="1:6" x14ac:dyDescent="0.2">
      <c r="A4449" s="106">
        <v>43435</v>
      </c>
      <c r="B4449" s="100">
        <v>43221</v>
      </c>
      <c r="C4449" s="98" t="s">
        <v>185</v>
      </c>
      <c r="D4449" s="98">
        <v>29172.27</v>
      </c>
      <c r="E4449" s="98">
        <v>657328.56000000006</v>
      </c>
      <c r="F4449" s="98" t="s">
        <v>76</v>
      </c>
    </row>
    <row r="4450" spans="1:6" x14ac:dyDescent="0.2">
      <c r="A4450" s="106">
        <v>43435</v>
      </c>
      <c r="B4450" s="100">
        <v>43221</v>
      </c>
      <c r="C4450" s="98" t="s">
        <v>186</v>
      </c>
      <c r="D4450" s="98">
        <v>1315.41</v>
      </c>
      <c r="E4450" s="98">
        <v>29645.53</v>
      </c>
      <c r="F4450" s="98" t="s">
        <v>76</v>
      </c>
    </row>
    <row r="4451" spans="1:6" x14ac:dyDescent="0.2">
      <c r="A4451" s="106">
        <v>43435</v>
      </c>
      <c r="B4451" s="100">
        <v>43221</v>
      </c>
      <c r="C4451" s="98" t="s">
        <v>168</v>
      </c>
      <c r="D4451" s="98">
        <v>0</v>
      </c>
      <c r="E4451" s="98">
        <v>3051.56</v>
      </c>
      <c r="F4451" s="98" t="s">
        <v>76</v>
      </c>
    </row>
    <row r="4452" spans="1:6" x14ac:dyDescent="0.2">
      <c r="A4452" s="106">
        <v>43435</v>
      </c>
      <c r="B4452" s="100">
        <v>43405</v>
      </c>
      <c r="C4452" s="98" t="s">
        <v>34</v>
      </c>
      <c r="D4452" s="98">
        <v>-38486.9</v>
      </c>
      <c r="E4452" s="98">
        <v>314562.63</v>
      </c>
      <c r="F4452" s="98" t="s">
        <v>76</v>
      </c>
    </row>
    <row r="4453" spans="1:6" x14ac:dyDescent="0.2">
      <c r="A4453" s="106">
        <v>43435</v>
      </c>
      <c r="B4453" s="100">
        <v>43405</v>
      </c>
      <c r="C4453" s="98" t="s">
        <v>33</v>
      </c>
      <c r="D4453" s="98">
        <v>-1735.8</v>
      </c>
      <c r="E4453" s="98">
        <v>14186.83</v>
      </c>
      <c r="F4453" s="98" t="s">
        <v>76</v>
      </c>
    </row>
    <row r="4454" spans="1:6" x14ac:dyDescent="0.2">
      <c r="A4454" s="106">
        <v>43435</v>
      </c>
      <c r="B4454" s="100">
        <v>43405</v>
      </c>
      <c r="C4454" s="98" t="s">
        <v>34</v>
      </c>
      <c r="D4454" s="98">
        <v>-47220.72</v>
      </c>
      <c r="E4454" s="98">
        <v>385945.99</v>
      </c>
      <c r="F4454" s="98" t="s">
        <v>76</v>
      </c>
    </row>
    <row r="4455" spans="1:6" x14ac:dyDescent="0.2">
      <c r="A4455" s="106">
        <v>43435</v>
      </c>
      <c r="B4455" s="100">
        <v>43405</v>
      </c>
      <c r="C4455" s="98" t="s">
        <v>33</v>
      </c>
      <c r="D4455" s="98">
        <v>-2129.59</v>
      </c>
      <c r="E4455" s="98">
        <v>17406.25</v>
      </c>
      <c r="F4455" s="98" t="s">
        <v>76</v>
      </c>
    </row>
    <row r="4456" spans="1:6" x14ac:dyDescent="0.2">
      <c r="A4456" s="106">
        <v>43435</v>
      </c>
      <c r="B4456" s="100">
        <v>43374</v>
      </c>
      <c r="C4456" s="98" t="s">
        <v>34</v>
      </c>
      <c r="D4456" s="98">
        <v>-9.9</v>
      </c>
      <c r="E4456" s="98">
        <v>111</v>
      </c>
      <c r="F4456" s="98" t="s">
        <v>76</v>
      </c>
    </row>
    <row r="4457" spans="1:6" x14ac:dyDescent="0.2">
      <c r="A4457" s="106">
        <v>43435</v>
      </c>
      <c r="B4457" s="100">
        <v>43374</v>
      </c>
      <c r="C4457" s="98" t="s">
        <v>33</v>
      </c>
      <c r="D4457" s="98">
        <v>-0.45</v>
      </c>
      <c r="E4457" s="98">
        <v>5.01</v>
      </c>
      <c r="F4457" s="98" t="s">
        <v>76</v>
      </c>
    </row>
    <row r="4458" spans="1:6" x14ac:dyDescent="0.2">
      <c r="A4458" s="106">
        <v>43497</v>
      </c>
      <c r="B4458" s="100">
        <v>43435</v>
      </c>
      <c r="C4458" s="98" t="s">
        <v>34</v>
      </c>
      <c r="D4458" s="98">
        <v>-50168.55</v>
      </c>
      <c r="E4458" s="98">
        <v>545429</v>
      </c>
      <c r="F4458" s="98" t="s">
        <v>76</v>
      </c>
    </row>
    <row r="4459" spans="1:6" x14ac:dyDescent="0.2">
      <c r="A4459" s="106">
        <v>43497</v>
      </c>
      <c r="B4459" s="100">
        <v>43435</v>
      </c>
      <c r="C4459" s="98" t="s">
        <v>33</v>
      </c>
      <c r="D4459" s="98">
        <v>-1996.55</v>
      </c>
      <c r="E4459" s="98">
        <v>21706.12</v>
      </c>
      <c r="F4459" s="98" t="s">
        <v>76</v>
      </c>
    </row>
    <row r="4460" spans="1:6" x14ac:dyDescent="0.2">
      <c r="A4460" s="106">
        <v>43497</v>
      </c>
      <c r="B4460" s="100">
        <v>43221</v>
      </c>
      <c r="C4460" s="98" t="s">
        <v>185</v>
      </c>
      <c r="D4460" s="98">
        <v>24206.06</v>
      </c>
      <c r="E4460" s="98">
        <v>545429</v>
      </c>
      <c r="F4460" s="98" t="s">
        <v>76</v>
      </c>
    </row>
    <row r="4461" spans="1:6" x14ac:dyDescent="0.2">
      <c r="A4461" s="106">
        <v>43497</v>
      </c>
      <c r="B4461" s="100">
        <v>43221</v>
      </c>
      <c r="C4461" s="98" t="s">
        <v>186</v>
      </c>
      <c r="D4461" s="98">
        <v>963.28</v>
      </c>
      <c r="E4461" s="98">
        <v>21706.12</v>
      </c>
      <c r="F4461" s="98" t="s">
        <v>76</v>
      </c>
    </row>
    <row r="4462" spans="1:6" x14ac:dyDescent="0.2">
      <c r="A4462" s="106">
        <v>43497</v>
      </c>
      <c r="B4462" s="100">
        <v>43435</v>
      </c>
      <c r="C4462" s="98" t="s">
        <v>34</v>
      </c>
      <c r="D4462" s="98">
        <v>-31494.1</v>
      </c>
      <c r="E4462" s="98">
        <v>342401</v>
      </c>
      <c r="F4462" s="98" t="s">
        <v>76</v>
      </c>
    </row>
    <row r="4463" spans="1:6" x14ac:dyDescent="0.2">
      <c r="A4463" s="106">
        <v>43497</v>
      </c>
      <c r="B4463" s="100">
        <v>43435</v>
      </c>
      <c r="C4463" s="98" t="s">
        <v>33</v>
      </c>
      <c r="D4463" s="98">
        <v>-1253.3699999999999</v>
      </c>
      <c r="E4463" s="98">
        <v>13627.14</v>
      </c>
      <c r="F4463" s="98" t="s">
        <v>76</v>
      </c>
    </row>
    <row r="4464" spans="1:6" x14ac:dyDescent="0.2">
      <c r="A4464" s="106">
        <v>43497</v>
      </c>
      <c r="B4464" s="100">
        <v>43221</v>
      </c>
      <c r="C4464" s="98" t="s">
        <v>185</v>
      </c>
      <c r="D4464" s="98">
        <v>15195.77</v>
      </c>
      <c r="E4464" s="98">
        <v>342401</v>
      </c>
      <c r="F4464" s="98" t="s">
        <v>76</v>
      </c>
    </row>
    <row r="4465" spans="1:6" x14ac:dyDescent="0.2">
      <c r="A4465" s="106">
        <v>43497</v>
      </c>
      <c r="B4465" s="100">
        <v>43221</v>
      </c>
      <c r="C4465" s="98" t="s">
        <v>186</v>
      </c>
      <c r="D4465" s="98">
        <v>604.75</v>
      </c>
      <c r="E4465" s="98">
        <v>13627.14</v>
      </c>
      <c r="F4465" s="98" t="s">
        <v>76</v>
      </c>
    </row>
    <row r="4466" spans="1:6" x14ac:dyDescent="0.2">
      <c r="A4466" s="106">
        <v>43497</v>
      </c>
      <c r="B4466" s="100">
        <v>43435</v>
      </c>
      <c r="C4466" s="98" t="s">
        <v>34</v>
      </c>
      <c r="D4466" s="98">
        <v>-72.2</v>
      </c>
      <c r="E4466" s="98">
        <v>785</v>
      </c>
      <c r="F4466" s="98" t="s">
        <v>77</v>
      </c>
    </row>
    <row r="4467" spans="1:6" x14ac:dyDescent="0.2">
      <c r="A4467" s="106">
        <v>43497</v>
      </c>
      <c r="B4467" s="100">
        <v>43435</v>
      </c>
      <c r="C4467" s="98" t="s">
        <v>33</v>
      </c>
      <c r="D4467" s="98">
        <v>-2.87</v>
      </c>
      <c r="E4467" s="98">
        <v>31.24</v>
      </c>
      <c r="F4467" s="98" t="s">
        <v>77</v>
      </c>
    </row>
    <row r="4468" spans="1:6" x14ac:dyDescent="0.2">
      <c r="A4468" s="106">
        <v>43497</v>
      </c>
      <c r="B4468" s="100">
        <v>43221</v>
      </c>
      <c r="C4468" s="98" t="s">
        <v>185</v>
      </c>
      <c r="D4468" s="98">
        <v>34.840000000000003</v>
      </c>
      <c r="E4468" s="98">
        <v>785</v>
      </c>
      <c r="F4468" s="98" t="s">
        <v>77</v>
      </c>
    </row>
    <row r="4469" spans="1:6" x14ac:dyDescent="0.2">
      <c r="A4469" s="106">
        <v>43497</v>
      </c>
      <c r="B4469" s="100">
        <v>43221</v>
      </c>
      <c r="C4469" s="98" t="s">
        <v>186</v>
      </c>
      <c r="D4469" s="98">
        <v>1.39</v>
      </c>
      <c r="E4469" s="98">
        <v>31.24</v>
      </c>
      <c r="F4469" s="98" t="s">
        <v>77</v>
      </c>
    </row>
    <row r="4470" spans="1:6" x14ac:dyDescent="0.2">
      <c r="A4470" s="106">
        <v>43497</v>
      </c>
      <c r="B4470" s="100">
        <v>43435</v>
      </c>
      <c r="C4470" s="98" t="s">
        <v>223</v>
      </c>
      <c r="D4470" s="98">
        <v>7.73</v>
      </c>
      <c r="E4470" s="98">
        <v>-84</v>
      </c>
      <c r="F4470" s="98" t="s">
        <v>167</v>
      </c>
    </row>
    <row r="4471" spans="1:6" x14ac:dyDescent="0.2">
      <c r="A4471" s="106">
        <v>43497</v>
      </c>
      <c r="B4471" s="100">
        <v>43221</v>
      </c>
      <c r="C4471" s="98" t="s">
        <v>187</v>
      </c>
      <c r="D4471" s="98">
        <v>-3.73</v>
      </c>
      <c r="E4471" s="98">
        <v>-84</v>
      </c>
      <c r="F4471" s="98" t="s">
        <v>167</v>
      </c>
    </row>
    <row r="4472" spans="1:6" x14ac:dyDescent="0.2">
      <c r="A4472" s="106">
        <v>43497</v>
      </c>
      <c r="B4472" s="100">
        <v>43435</v>
      </c>
      <c r="C4472" s="98" t="s">
        <v>34</v>
      </c>
      <c r="D4472" s="98">
        <v>-56.29</v>
      </c>
      <c r="E4472" s="98">
        <v>612</v>
      </c>
      <c r="F4472" s="98" t="s">
        <v>92</v>
      </c>
    </row>
    <row r="4473" spans="1:6" x14ac:dyDescent="0.2">
      <c r="A4473" s="106">
        <v>43497</v>
      </c>
      <c r="B4473" s="100">
        <v>43435</v>
      </c>
      <c r="C4473" s="98" t="s">
        <v>33</v>
      </c>
      <c r="D4473" s="98">
        <v>-2.2400000000000002</v>
      </c>
      <c r="E4473" s="98">
        <v>24.36</v>
      </c>
      <c r="F4473" s="98" t="s">
        <v>92</v>
      </c>
    </row>
    <row r="4474" spans="1:6" x14ac:dyDescent="0.2">
      <c r="A4474" s="106">
        <v>43497</v>
      </c>
      <c r="B4474" s="100">
        <v>43221</v>
      </c>
      <c r="C4474" s="98" t="s">
        <v>185</v>
      </c>
      <c r="D4474" s="98">
        <v>27.16</v>
      </c>
      <c r="E4474" s="98">
        <v>612</v>
      </c>
      <c r="F4474" s="98" t="s">
        <v>92</v>
      </c>
    </row>
    <row r="4475" spans="1:6" x14ac:dyDescent="0.2">
      <c r="A4475" s="106">
        <v>43497</v>
      </c>
      <c r="B4475" s="100">
        <v>43221</v>
      </c>
      <c r="C4475" s="98" t="s">
        <v>186</v>
      </c>
      <c r="D4475" s="98">
        <v>1.08</v>
      </c>
      <c r="E4475" s="98">
        <v>24.36</v>
      </c>
      <c r="F4475" s="98" t="s">
        <v>92</v>
      </c>
    </row>
    <row r="4476" spans="1:6" x14ac:dyDescent="0.2">
      <c r="A4476" s="106">
        <v>43586</v>
      </c>
      <c r="B4476" s="100">
        <v>43221</v>
      </c>
      <c r="C4476" s="98" t="s">
        <v>185</v>
      </c>
      <c r="D4476" s="98">
        <v>348.59</v>
      </c>
      <c r="E4476" s="98">
        <v>7855</v>
      </c>
      <c r="F4476" s="98" t="s">
        <v>77</v>
      </c>
    </row>
    <row r="4477" spans="1:6" x14ac:dyDescent="0.2">
      <c r="A4477" s="106">
        <v>43586</v>
      </c>
      <c r="B4477" s="100">
        <v>43221</v>
      </c>
      <c r="C4477" s="98" t="s">
        <v>186</v>
      </c>
      <c r="D4477" s="98">
        <v>13.4</v>
      </c>
      <c r="E4477" s="98">
        <v>301.88</v>
      </c>
      <c r="F4477" s="98" t="s">
        <v>77</v>
      </c>
    </row>
    <row r="4478" spans="1:6" x14ac:dyDescent="0.2">
      <c r="A4478" s="106">
        <v>43405</v>
      </c>
      <c r="B4478" s="100">
        <v>43405</v>
      </c>
      <c r="C4478" s="98" t="s">
        <v>36</v>
      </c>
      <c r="D4478" s="98">
        <v>-1.92</v>
      </c>
      <c r="E4478" s="98">
        <v>15.68</v>
      </c>
      <c r="F4478" s="98" t="s">
        <v>101</v>
      </c>
    </row>
    <row r="4479" spans="1:6" x14ac:dyDescent="0.2">
      <c r="A4479" s="106">
        <v>43405</v>
      </c>
      <c r="B4479" s="100">
        <v>43405</v>
      </c>
      <c r="C4479" s="98" t="s">
        <v>35</v>
      </c>
      <c r="D4479" s="98">
        <v>-0.09</v>
      </c>
      <c r="E4479" s="98">
        <v>0.71</v>
      </c>
      <c r="F4479" s="98" t="s">
        <v>101</v>
      </c>
    </row>
    <row r="4480" spans="1:6" x14ac:dyDescent="0.2">
      <c r="A4480" s="106">
        <v>43405</v>
      </c>
      <c r="B4480" s="100">
        <v>43374</v>
      </c>
      <c r="C4480" s="98" t="s">
        <v>36</v>
      </c>
      <c r="D4480" s="98">
        <v>-4.91</v>
      </c>
      <c r="E4480" s="98">
        <v>55</v>
      </c>
      <c r="F4480" s="98" t="s">
        <v>101</v>
      </c>
    </row>
    <row r="4481" spans="1:6" x14ac:dyDescent="0.2">
      <c r="A4481" s="106">
        <v>43405</v>
      </c>
      <c r="B4481" s="100">
        <v>43374</v>
      </c>
      <c r="C4481" s="98" t="s">
        <v>35</v>
      </c>
      <c r="D4481" s="98">
        <v>-0.22</v>
      </c>
      <c r="E4481" s="98">
        <v>2.48</v>
      </c>
      <c r="F4481" s="98" t="s">
        <v>101</v>
      </c>
    </row>
    <row r="4482" spans="1:6" x14ac:dyDescent="0.2">
      <c r="A4482" s="106">
        <v>43405</v>
      </c>
      <c r="B4482" s="100">
        <v>43405</v>
      </c>
      <c r="C4482" s="98" t="s">
        <v>34</v>
      </c>
      <c r="D4482" s="98">
        <v>-60.92</v>
      </c>
      <c r="E4482" s="98">
        <v>498</v>
      </c>
      <c r="F4482" s="98" t="s">
        <v>93</v>
      </c>
    </row>
    <row r="4483" spans="1:6" x14ac:dyDescent="0.2">
      <c r="A4483" s="106">
        <v>43405</v>
      </c>
      <c r="B4483" s="100">
        <v>43405</v>
      </c>
      <c r="C4483" s="98" t="s">
        <v>33</v>
      </c>
      <c r="D4483" s="98">
        <v>-2.76</v>
      </c>
      <c r="E4483" s="98">
        <v>22.44</v>
      </c>
      <c r="F4483" s="98" t="s">
        <v>93</v>
      </c>
    </row>
    <row r="4484" spans="1:6" x14ac:dyDescent="0.2">
      <c r="A4484" s="106">
        <v>43405</v>
      </c>
      <c r="B4484" s="100">
        <v>43374</v>
      </c>
      <c r="C4484" s="98" t="s">
        <v>34</v>
      </c>
      <c r="D4484" s="98">
        <v>-152.01</v>
      </c>
      <c r="E4484" s="98">
        <v>1704</v>
      </c>
      <c r="F4484" s="98" t="s">
        <v>93</v>
      </c>
    </row>
    <row r="4485" spans="1:6" x14ac:dyDescent="0.2">
      <c r="A4485" s="106">
        <v>43405</v>
      </c>
      <c r="B4485" s="100">
        <v>43374</v>
      </c>
      <c r="C4485" s="98" t="s">
        <v>33</v>
      </c>
      <c r="D4485" s="98">
        <v>-6.84</v>
      </c>
      <c r="E4485" s="98">
        <v>76.849999999999994</v>
      </c>
      <c r="F4485" s="98" t="s">
        <v>93</v>
      </c>
    </row>
    <row r="4486" spans="1:6" x14ac:dyDescent="0.2">
      <c r="A4486" s="106">
        <v>43405</v>
      </c>
      <c r="B4486" s="100">
        <v>43221</v>
      </c>
      <c r="C4486" s="98" t="s">
        <v>168</v>
      </c>
      <c r="D4486" s="98">
        <v>0</v>
      </c>
      <c r="E4486" s="98">
        <v>2202</v>
      </c>
      <c r="F4486" s="98" t="s">
        <v>93</v>
      </c>
    </row>
    <row r="4487" spans="1:6" x14ac:dyDescent="0.2">
      <c r="A4487" s="106">
        <v>43405</v>
      </c>
      <c r="B4487" s="100">
        <v>43221</v>
      </c>
      <c r="C4487" s="98" t="s">
        <v>185</v>
      </c>
      <c r="D4487" s="98">
        <v>97.73</v>
      </c>
      <c r="E4487" s="98">
        <v>2202</v>
      </c>
      <c r="F4487" s="98" t="s">
        <v>93</v>
      </c>
    </row>
    <row r="4488" spans="1:6" x14ac:dyDescent="0.2">
      <c r="A4488" s="106">
        <v>43405</v>
      </c>
      <c r="B4488" s="100">
        <v>43221</v>
      </c>
      <c r="C4488" s="98" t="s">
        <v>186</v>
      </c>
      <c r="D4488" s="98">
        <v>4.42</v>
      </c>
      <c r="E4488" s="98">
        <v>99.3</v>
      </c>
      <c r="F4488" s="98" t="s">
        <v>93</v>
      </c>
    </row>
    <row r="4489" spans="1:6" x14ac:dyDescent="0.2">
      <c r="A4489" s="106">
        <v>43405</v>
      </c>
      <c r="B4489" s="100">
        <v>43405</v>
      </c>
      <c r="C4489" s="98" t="s">
        <v>34</v>
      </c>
      <c r="D4489" s="98">
        <v>-9.42</v>
      </c>
      <c r="E4489" s="98">
        <v>77</v>
      </c>
      <c r="F4489" s="98" t="s">
        <v>93</v>
      </c>
    </row>
    <row r="4490" spans="1:6" x14ac:dyDescent="0.2">
      <c r="A4490" s="106">
        <v>43466</v>
      </c>
      <c r="B4490" s="100">
        <v>43405</v>
      </c>
      <c r="C4490" s="98" t="s">
        <v>33</v>
      </c>
      <c r="D4490" s="98">
        <v>-0.41</v>
      </c>
      <c r="E4490" s="98">
        <v>3.34</v>
      </c>
      <c r="F4490" s="98" t="s">
        <v>77</v>
      </c>
    </row>
    <row r="4491" spans="1:6" x14ac:dyDescent="0.2">
      <c r="A4491" s="106">
        <v>43466</v>
      </c>
      <c r="B4491" s="100">
        <v>43221</v>
      </c>
      <c r="C4491" s="98" t="s">
        <v>185</v>
      </c>
      <c r="D4491" s="98">
        <v>253.9</v>
      </c>
      <c r="E4491" s="98">
        <v>5720.99</v>
      </c>
      <c r="F4491" s="98" t="s">
        <v>77</v>
      </c>
    </row>
    <row r="4492" spans="1:6" x14ac:dyDescent="0.2">
      <c r="A4492" s="106">
        <v>43466</v>
      </c>
      <c r="B4492" s="100">
        <v>43221</v>
      </c>
      <c r="C4492" s="98" t="s">
        <v>186</v>
      </c>
      <c r="D4492" s="98">
        <v>10.39</v>
      </c>
      <c r="E4492" s="98">
        <v>234.02</v>
      </c>
      <c r="F4492" s="98" t="s">
        <v>77</v>
      </c>
    </row>
    <row r="4493" spans="1:6" x14ac:dyDescent="0.2">
      <c r="A4493" s="106">
        <v>43466</v>
      </c>
      <c r="B4493" s="100">
        <v>43435</v>
      </c>
      <c r="C4493" s="98" t="s">
        <v>34</v>
      </c>
      <c r="D4493" s="98">
        <v>-32717.919999999998</v>
      </c>
      <c r="E4493" s="98">
        <v>355707.98</v>
      </c>
      <c r="F4493" s="98" t="s">
        <v>76</v>
      </c>
    </row>
    <row r="4494" spans="1:6" x14ac:dyDescent="0.2">
      <c r="A4494" s="106">
        <v>43466</v>
      </c>
      <c r="B4494" s="100">
        <v>43435</v>
      </c>
      <c r="C4494" s="98" t="s">
        <v>33</v>
      </c>
      <c r="D4494" s="98">
        <v>-1328.99</v>
      </c>
      <c r="E4494" s="98">
        <v>14446.06</v>
      </c>
      <c r="F4494" s="98" t="s">
        <v>76</v>
      </c>
    </row>
    <row r="4495" spans="1:6" x14ac:dyDescent="0.2">
      <c r="A4495" s="106">
        <v>43466</v>
      </c>
      <c r="B4495" s="100">
        <v>43405</v>
      </c>
      <c r="C4495" s="98" t="s">
        <v>34</v>
      </c>
      <c r="D4495" s="98">
        <v>-90.42</v>
      </c>
      <c r="E4495" s="98">
        <v>739</v>
      </c>
      <c r="F4495" s="98" t="s">
        <v>76</v>
      </c>
    </row>
    <row r="4496" spans="1:6" x14ac:dyDescent="0.2">
      <c r="A4496" s="106">
        <v>43466</v>
      </c>
      <c r="B4496" s="100">
        <v>43405</v>
      </c>
      <c r="C4496" s="98" t="s">
        <v>33</v>
      </c>
      <c r="D4496" s="98">
        <v>-3.97</v>
      </c>
      <c r="E4496" s="98">
        <v>32.42</v>
      </c>
      <c r="F4496" s="98" t="s">
        <v>76</v>
      </c>
    </row>
    <row r="4497" spans="1:6" x14ac:dyDescent="0.2">
      <c r="A4497" s="106">
        <v>43466</v>
      </c>
      <c r="B4497" s="100">
        <v>43221</v>
      </c>
      <c r="C4497" s="98" t="s">
        <v>185</v>
      </c>
      <c r="D4497" s="98">
        <v>15819.06</v>
      </c>
      <c r="E4497" s="98">
        <v>356446.98</v>
      </c>
      <c r="F4497" s="98" t="s">
        <v>76</v>
      </c>
    </row>
    <row r="4498" spans="1:6" x14ac:dyDescent="0.2">
      <c r="A4498" s="106">
        <v>43466</v>
      </c>
      <c r="B4498" s="100">
        <v>43221</v>
      </c>
      <c r="C4498" s="98" t="s">
        <v>186</v>
      </c>
      <c r="D4498" s="98">
        <v>642.6</v>
      </c>
      <c r="E4498" s="98">
        <v>14478.47</v>
      </c>
      <c r="F4498" s="98" t="s">
        <v>76</v>
      </c>
    </row>
    <row r="4499" spans="1:6" x14ac:dyDescent="0.2">
      <c r="A4499" s="106">
        <v>43466</v>
      </c>
      <c r="B4499" s="100">
        <v>43435</v>
      </c>
      <c r="C4499" s="98" t="s">
        <v>34</v>
      </c>
      <c r="D4499" s="98">
        <v>-23296.46</v>
      </c>
      <c r="E4499" s="98">
        <v>253277.01</v>
      </c>
      <c r="F4499" s="98" t="s">
        <v>76</v>
      </c>
    </row>
    <row r="4500" spans="1:6" x14ac:dyDescent="0.2">
      <c r="A4500" s="106">
        <v>43466</v>
      </c>
      <c r="B4500" s="100">
        <v>43435</v>
      </c>
      <c r="C4500" s="98" t="s">
        <v>33</v>
      </c>
      <c r="D4500" s="98">
        <v>-990.08</v>
      </c>
      <c r="E4500" s="98">
        <v>10764.63</v>
      </c>
      <c r="F4500" s="98" t="s">
        <v>76</v>
      </c>
    </row>
    <row r="4501" spans="1:6" x14ac:dyDescent="0.2">
      <c r="A4501" s="106">
        <v>43466</v>
      </c>
      <c r="B4501" s="100">
        <v>43221</v>
      </c>
      <c r="C4501" s="98" t="s">
        <v>186</v>
      </c>
      <c r="D4501" s="98">
        <v>477.72</v>
      </c>
      <c r="E4501" s="98">
        <v>10764.9</v>
      </c>
      <c r="F4501" s="98" t="s">
        <v>76</v>
      </c>
    </row>
    <row r="4502" spans="1:6" x14ac:dyDescent="0.2">
      <c r="A4502" s="106">
        <v>43466</v>
      </c>
      <c r="B4502" s="100">
        <v>43221</v>
      </c>
      <c r="C4502" s="98" t="s">
        <v>185</v>
      </c>
      <c r="D4502" s="98">
        <v>11240.72</v>
      </c>
      <c r="E4502" s="98">
        <v>253283.01</v>
      </c>
      <c r="F4502" s="98" t="s">
        <v>76</v>
      </c>
    </row>
    <row r="4503" spans="1:6" x14ac:dyDescent="0.2">
      <c r="A4503" s="106">
        <v>43405</v>
      </c>
      <c r="B4503" s="100">
        <v>43405</v>
      </c>
      <c r="C4503" s="98" t="s">
        <v>34</v>
      </c>
      <c r="D4503" s="98">
        <v>-3632.59</v>
      </c>
      <c r="E4503" s="98">
        <v>29690.07</v>
      </c>
      <c r="F4503" s="98" t="s">
        <v>76</v>
      </c>
    </row>
    <row r="4504" spans="1:6" x14ac:dyDescent="0.2">
      <c r="A4504" s="106">
        <v>43405</v>
      </c>
      <c r="B4504" s="100">
        <v>43405</v>
      </c>
      <c r="C4504" s="98" t="s">
        <v>33</v>
      </c>
      <c r="D4504" s="98">
        <v>-163.76</v>
      </c>
      <c r="E4504" s="98">
        <v>1338.96</v>
      </c>
      <c r="F4504" s="98" t="s">
        <v>76</v>
      </c>
    </row>
    <row r="4505" spans="1:6" x14ac:dyDescent="0.2">
      <c r="A4505" s="106">
        <v>43405</v>
      </c>
      <c r="B4505" s="100">
        <v>43374</v>
      </c>
      <c r="C4505" s="98" t="s">
        <v>34</v>
      </c>
      <c r="D4505" s="98">
        <v>-7614.54</v>
      </c>
      <c r="E4505" s="98">
        <v>85355</v>
      </c>
      <c r="F4505" s="98" t="s">
        <v>76</v>
      </c>
    </row>
    <row r="4506" spans="1:6" x14ac:dyDescent="0.2">
      <c r="A4506" s="106">
        <v>43405</v>
      </c>
      <c r="B4506" s="100">
        <v>43374</v>
      </c>
      <c r="C4506" s="98" t="s">
        <v>33</v>
      </c>
      <c r="D4506" s="98">
        <v>-343.4</v>
      </c>
      <c r="E4506" s="98">
        <v>3849.53</v>
      </c>
      <c r="F4506" s="98" t="s">
        <v>76</v>
      </c>
    </row>
    <row r="4507" spans="1:6" x14ac:dyDescent="0.2">
      <c r="A4507" s="106">
        <v>43405</v>
      </c>
      <c r="B4507" s="100">
        <v>43221</v>
      </c>
      <c r="C4507" s="98" t="s">
        <v>168</v>
      </c>
      <c r="D4507" s="98">
        <v>0</v>
      </c>
      <c r="E4507" s="98">
        <v>115045.07</v>
      </c>
      <c r="F4507" s="98" t="s">
        <v>76</v>
      </c>
    </row>
    <row r="4508" spans="1:6" x14ac:dyDescent="0.2">
      <c r="A4508" s="106">
        <v>43405</v>
      </c>
      <c r="B4508" s="100">
        <v>43221</v>
      </c>
      <c r="C4508" s="98" t="s">
        <v>185</v>
      </c>
      <c r="D4508" s="98">
        <v>5105.6899999999996</v>
      </c>
      <c r="E4508" s="98">
        <v>115045.07</v>
      </c>
      <c r="F4508" s="98" t="s">
        <v>76</v>
      </c>
    </row>
    <row r="4509" spans="1:6" x14ac:dyDescent="0.2">
      <c r="A4509" s="106">
        <v>43405</v>
      </c>
      <c r="B4509" s="100">
        <v>43221</v>
      </c>
      <c r="C4509" s="98" t="s">
        <v>186</v>
      </c>
      <c r="D4509" s="98">
        <v>230.3</v>
      </c>
      <c r="E4509" s="98">
        <v>5188.58</v>
      </c>
      <c r="F4509" s="98" t="s">
        <v>76</v>
      </c>
    </row>
    <row r="4510" spans="1:6" x14ac:dyDescent="0.2">
      <c r="A4510" s="106">
        <v>43405</v>
      </c>
      <c r="B4510" s="100">
        <v>43405</v>
      </c>
      <c r="C4510" s="98" t="s">
        <v>34</v>
      </c>
      <c r="D4510" s="98">
        <v>-1003.47</v>
      </c>
      <c r="E4510" s="98">
        <v>8201.57</v>
      </c>
      <c r="F4510" s="98" t="s">
        <v>77</v>
      </c>
    </row>
    <row r="4511" spans="1:6" x14ac:dyDescent="0.2">
      <c r="A4511" s="106">
        <v>43405</v>
      </c>
      <c r="B4511" s="100">
        <v>43405</v>
      </c>
      <c r="C4511" s="98" t="s">
        <v>33</v>
      </c>
      <c r="D4511" s="98">
        <v>-45.27</v>
      </c>
      <c r="E4511" s="98">
        <v>369.9</v>
      </c>
      <c r="F4511" s="98" t="s">
        <v>77</v>
      </c>
    </row>
    <row r="4512" spans="1:6" x14ac:dyDescent="0.2">
      <c r="A4512" s="106">
        <v>43405</v>
      </c>
      <c r="B4512" s="100">
        <v>43374</v>
      </c>
      <c r="C4512" s="98" t="s">
        <v>34</v>
      </c>
      <c r="D4512" s="98">
        <v>-2103.29</v>
      </c>
      <c r="E4512" s="98">
        <v>23577</v>
      </c>
      <c r="F4512" s="98" t="s">
        <v>77</v>
      </c>
    </row>
    <row r="4513" spans="1:6" x14ac:dyDescent="0.2">
      <c r="A4513" s="106">
        <v>43405</v>
      </c>
      <c r="B4513" s="100">
        <v>43374</v>
      </c>
      <c r="C4513" s="98" t="s">
        <v>33</v>
      </c>
      <c r="D4513" s="98">
        <v>-94.87</v>
      </c>
      <c r="E4513" s="98">
        <v>1063.3</v>
      </c>
      <c r="F4513" s="98" t="s">
        <v>77</v>
      </c>
    </row>
    <row r="4514" spans="1:6" x14ac:dyDescent="0.2">
      <c r="A4514" s="106">
        <v>43405</v>
      </c>
      <c r="B4514" s="100">
        <v>43221</v>
      </c>
      <c r="C4514" s="98" t="s">
        <v>168</v>
      </c>
      <c r="D4514" s="98">
        <v>0</v>
      </c>
      <c r="E4514" s="98">
        <v>31778.57</v>
      </c>
      <c r="F4514" s="98" t="s">
        <v>77</v>
      </c>
    </row>
    <row r="4515" spans="1:6" x14ac:dyDescent="0.2">
      <c r="A4515" s="106">
        <v>43405</v>
      </c>
      <c r="B4515" s="100">
        <v>43221</v>
      </c>
      <c r="C4515" s="98" t="s">
        <v>185</v>
      </c>
      <c r="D4515" s="98">
        <v>1410.33</v>
      </c>
      <c r="E4515" s="98">
        <v>31778.57</v>
      </c>
      <c r="F4515" s="98" t="s">
        <v>77</v>
      </c>
    </row>
    <row r="4516" spans="1:6" x14ac:dyDescent="0.2">
      <c r="A4516" s="106">
        <v>43405</v>
      </c>
      <c r="B4516" s="100">
        <v>43221</v>
      </c>
      <c r="C4516" s="98" t="s">
        <v>186</v>
      </c>
      <c r="D4516" s="98">
        <v>63.6</v>
      </c>
      <c r="E4516" s="98">
        <v>1433.2</v>
      </c>
      <c r="F4516" s="98" t="s">
        <v>77</v>
      </c>
    </row>
    <row r="4517" spans="1:6" x14ac:dyDescent="0.2">
      <c r="A4517" s="106">
        <v>43405</v>
      </c>
      <c r="B4517" s="100">
        <v>43405</v>
      </c>
      <c r="C4517" s="98" t="s">
        <v>36</v>
      </c>
      <c r="D4517" s="98">
        <v>-3.31</v>
      </c>
      <c r="E4517" s="98">
        <v>27.02</v>
      </c>
      <c r="F4517" s="98" t="s">
        <v>101</v>
      </c>
    </row>
    <row r="4518" spans="1:6" x14ac:dyDescent="0.2">
      <c r="A4518" s="106">
        <v>43405</v>
      </c>
      <c r="B4518" s="100">
        <v>43405</v>
      </c>
      <c r="C4518" s="98" t="s">
        <v>35</v>
      </c>
      <c r="D4518" s="98">
        <v>-0.15</v>
      </c>
      <c r="E4518" s="98">
        <v>1.22</v>
      </c>
      <c r="F4518" s="98" t="s">
        <v>101</v>
      </c>
    </row>
    <row r="4519" spans="1:6" x14ac:dyDescent="0.2">
      <c r="A4519" s="106">
        <v>43405</v>
      </c>
      <c r="B4519" s="100">
        <v>43374</v>
      </c>
      <c r="C4519" s="98" t="s">
        <v>36</v>
      </c>
      <c r="D4519" s="98">
        <v>-7.05</v>
      </c>
      <c r="E4519" s="98">
        <v>79</v>
      </c>
      <c r="F4519" s="98" t="s">
        <v>101</v>
      </c>
    </row>
    <row r="4520" spans="1:6" x14ac:dyDescent="0.2">
      <c r="A4520" s="106">
        <v>43405</v>
      </c>
      <c r="B4520" s="100">
        <v>43374</v>
      </c>
      <c r="C4520" s="98" t="s">
        <v>35</v>
      </c>
      <c r="D4520" s="98">
        <v>-0.32</v>
      </c>
      <c r="E4520" s="98">
        <v>3.56</v>
      </c>
      <c r="F4520" s="98" t="s">
        <v>101</v>
      </c>
    </row>
    <row r="4521" spans="1:6" x14ac:dyDescent="0.2">
      <c r="A4521" s="106">
        <v>43405</v>
      </c>
      <c r="B4521" s="100">
        <v>43405</v>
      </c>
      <c r="C4521" s="98" t="s">
        <v>34</v>
      </c>
      <c r="D4521" s="98">
        <v>-15.17</v>
      </c>
      <c r="E4521" s="98">
        <v>124</v>
      </c>
      <c r="F4521" s="98" t="s">
        <v>92</v>
      </c>
    </row>
    <row r="4522" spans="1:6" x14ac:dyDescent="0.2">
      <c r="A4522" s="106">
        <v>43405</v>
      </c>
      <c r="B4522" s="100">
        <v>43405</v>
      </c>
      <c r="C4522" s="98" t="s">
        <v>33</v>
      </c>
      <c r="D4522" s="98">
        <v>-0.68</v>
      </c>
      <c r="E4522" s="98">
        <v>5.59</v>
      </c>
      <c r="F4522" s="98" t="s">
        <v>92</v>
      </c>
    </row>
    <row r="4523" spans="1:6" x14ac:dyDescent="0.2">
      <c r="A4523" s="106">
        <v>43405</v>
      </c>
      <c r="B4523" s="100">
        <v>43374</v>
      </c>
      <c r="C4523" s="98" t="s">
        <v>34</v>
      </c>
      <c r="D4523" s="98">
        <v>-31.85</v>
      </c>
      <c r="E4523" s="98">
        <v>357</v>
      </c>
      <c r="F4523" s="98" t="s">
        <v>92</v>
      </c>
    </row>
    <row r="4524" spans="1:6" x14ac:dyDescent="0.2">
      <c r="A4524" s="106">
        <v>43405</v>
      </c>
      <c r="B4524" s="100">
        <v>43374</v>
      </c>
      <c r="C4524" s="98" t="s">
        <v>33</v>
      </c>
      <c r="D4524" s="98">
        <v>-1.44</v>
      </c>
      <c r="E4524" s="98">
        <v>16.100000000000001</v>
      </c>
      <c r="F4524" s="98" t="s">
        <v>92</v>
      </c>
    </row>
    <row r="4525" spans="1:6" x14ac:dyDescent="0.2">
      <c r="A4525" s="106">
        <v>43405</v>
      </c>
      <c r="B4525" s="100">
        <v>43221</v>
      </c>
      <c r="C4525" s="98" t="s">
        <v>168</v>
      </c>
      <c r="D4525" s="98">
        <v>0</v>
      </c>
      <c r="E4525" s="98">
        <v>481</v>
      </c>
      <c r="F4525" s="98" t="s">
        <v>92</v>
      </c>
    </row>
    <row r="4526" spans="1:6" x14ac:dyDescent="0.2">
      <c r="A4526" s="106">
        <v>43405</v>
      </c>
      <c r="B4526" s="100">
        <v>43221</v>
      </c>
      <c r="C4526" s="98" t="s">
        <v>185</v>
      </c>
      <c r="D4526" s="98">
        <v>21.35</v>
      </c>
      <c r="E4526" s="98">
        <v>481</v>
      </c>
      <c r="F4526" s="98" t="s">
        <v>92</v>
      </c>
    </row>
    <row r="4527" spans="1:6" x14ac:dyDescent="0.2">
      <c r="A4527" s="106">
        <v>43405</v>
      </c>
      <c r="B4527" s="100">
        <v>43221</v>
      </c>
      <c r="C4527" s="98" t="s">
        <v>186</v>
      </c>
      <c r="D4527" s="98">
        <v>0.96</v>
      </c>
      <c r="E4527" s="98">
        <v>21.69</v>
      </c>
      <c r="F4527" s="98" t="s">
        <v>92</v>
      </c>
    </row>
    <row r="4528" spans="1:6" x14ac:dyDescent="0.2">
      <c r="A4528" s="106">
        <v>43405</v>
      </c>
      <c r="B4528" s="100">
        <v>43405</v>
      </c>
      <c r="C4528" s="98" t="s">
        <v>34</v>
      </c>
      <c r="D4528" s="98">
        <v>-16.760000000000002</v>
      </c>
      <c r="E4528" s="98">
        <v>137</v>
      </c>
      <c r="F4528" s="98" t="s">
        <v>76</v>
      </c>
    </row>
    <row r="4529" spans="1:6" x14ac:dyDescent="0.2">
      <c r="A4529" s="106">
        <v>43405</v>
      </c>
      <c r="B4529" s="100">
        <v>43405</v>
      </c>
      <c r="C4529" s="98" t="s">
        <v>33</v>
      </c>
      <c r="D4529" s="98">
        <v>-0.76</v>
      </c>
      <c r="E4529" s="98">
        <v>6.18</v>
      </c>
      <c r="F4529" s="98" t="s">
        <v>76</v>
      </c>
    </row>
    <row r="4530" spans="1:6" x14ac:dyDescent="0.2">
      <c r="A4530" s="106">
        <v>43405</v>
      </c>
      <c r="B4530" s="100">
        <v>43374</v>
      </c>
      <c r="C4530" s="98" t="s">
        <v>34</v>
      </c>
      <c r="D4530" s="98">
        <v>-32.119999999999997</v>
      </c>
      <c r="E4530" s="98">
        <v>360</v>
      </c>
      <c r="F4530" s="98" t="s">
        <v>76</v>
      </c>
    </row>
    <row r="4531" spans="1:6" x14ac:dyDescent="0.2">
      <c r="A4531" s="106">
        <v>43405</v>
      </c>
      <c r="B4531" s="100">
        <v>43374</v>
      </c>
      <c r="C4531" s="98" t="s">
        <v>33</v>
      </c>
      <c r="D4531" s="98">
        <v>-1.45</v>
      </c>
      <c r="E4531" s="98">
        <v>16.239999999999998</v>
      </c>
      <c r="F4531" s="98" t="s">
        <v>76</v>
      </c>
    </row>
    <row r="4532" spans="1:6" x14ac:dyDescent="0.2">
      <c r="A4532" s="106">
        <v>43405</v>
      </c>
      <c r="B4532" s="100">
        <v>43221</v>
      </c>
      <c r="C4532" s="98" t="s">
        <v>168</v>
      </c>
      <c r="D4532" s="98">
        <v>0</v>
      </c>
      <c r="E4532" s="98">
        <v>497</v>
      </c>
      <c r="F4532" s="98" t="s">
        <v>76</v>
      </c>
    </row>
    <row r="4533" spans="1:6" x14ac:dyDescent="0.2">
      <c r="A4533" s="106">
        <v>43405</v>
      </c>
      <c r="B4533" s="100">
        <v>43221</v>
      </c>
      <c r="C4533" s="98" t="s">
        <v>185</v>
      </c>
      <c r="D4533" s="98">
        <v>22.06</v>
      </c>
      <c r="E4533" s="98">
        <v>497</v>
      </c>
      <c r="F4533" s="98" t="s">
        <v>76</v>
      </c>
    </row>
    <row r="4534" spans="1:6" x14ac:dyDescent="0.2">
      <c r="A4534" s="106">
        <v>43405</v>
      </c>
      <c r="B4534" s="100">
        <v>43221</v>
      </c>
      <c r="C4534" s="98" t="s">
        <v>186</v>
      </c>
      <c r="D4534" s="98">
        <v>0.99</v>
      </c>
      <c r="E4534" s="98">
        <v>22.41</v>
      </c>
      <c r="F4534" s="98" t="s">
        <v>76</v>
      </c>
    </row>
    <row r="4535" spans="1:6" x14ac:dyDescent="0.2">
      <c r="A4535" s="106">
        <v>43405</v>
      </c>
      <c r="B4535" s="100">
        <v>43405</v>
      </c>
      <c r="C4535" s="98" t="s">
        <v>36</v>
      </c>
      <c r="D4535" s="98">
        <v>-5.56</v>
      </c>
      <c r="E4535" s="98">
        <v>45.48</v>
      </c>
      <c r="F4535" s="98" t="s">
        <v>101</v>
      </c>
    </row>
    <row r="4536" spans="1:6" x14ac:dyDescent="0.2">
      <c r="A4536" s="106">
        <v>43405</v>
      </c>
      <c r="B4536" s="100">
        <v>43405</v>
      </c>
      <c r="C4536" s="98" t="s">
        <v>35</v>
      </c>
      <c r="D4536" s="98">
        <v>-0.26</v>
      </c>
      <c r="E4536" s="98">
        <v>2.0499999999999998</v>
      </c>
      <c r="F4536" s="98" t="s">
        <v>101</v>
      </c>
    </row>
    <row r="4537" spans="1:6" x14ac:dyDescent="0.2">
      <c r="A4537" s="106">
        <v>43405</v>
      </c>
      <c r="B4537" s="100">
        <v>43374</v>
      </c>
      <c r="C4537" s="98" t="s">
        <v>36</v>
      </c>
      <c r="D4537" s="98">
        <v>-7.23</v>
      </c>
      <c r="E4537" s="98">
        <v>81</v>
      </c>
      <c r="F4537" s="98" t="s">
        <v>101</v>
      </c>
    </row>
    <row r="4538" spans="1:6" x14ac:dyDescent="0.2">
      <c r="A4538" s="106">
        <v>43405</v>
      </c>
      <c r="B4538" s="100">
        <v>43374</v>
      </c>
      <c r="C4538" s="98" t="s">
        <v>35</v>
      </c>
      <c r="D4538" s="98">
        <v>-0.32</v>
      </c>
      <c r="E4538" s="98">
        <v>3.65</v>
      </c>
      <c r="F4538" s="98" t="s">
        <v>101</v>
      </c>
    </row>
    <row r="4539" spans="1:6" x14ac:dyDescent="0.2">
      <c r="A4539" s="106">
        <v>43405</v>
      </c>
      <c r="B4539" s="100">
        <v>43405</v>
      </c>
      <c r="C4539" s="98" t="s">
        <v>34</v>
      </c>
      <c r="D4539" s="98">
        <v>-722.42</v>
      </c>
      <c r="E4539" s="98">
        <v>5904.56</v>
      </c>
      <c r="F4539" s="98" t="s">
        <v>98</v>
      </c>
    </row>
    <row r="4540" spans="1:6" x14ac:dyDescent="0.2">
      <c r="A4540" s="106">
        <v>43405</v>
      </c>
      <c r="B4540" s="100">
        <v>43405</v>
      </c>
      <c r="C4540" s="98" t="s">
        <v>33</v>
      </c>
      <c r="D4540" s="98">
        <v>-32.58</v>
      </c>
      <c r="E4540" s="98">
        <v>266.3</v>
      </c>
      <c r="F4540" s="98" t="s">
        <v>98</v>
      </c>
    </row>
    <row r="4541" spans="1:6" x14ac:dyDescent="0.2">
      <c r="A4541" s="106">
        <v>43405</v>
      </c>
      <c r="B4541" s="100">
        <v>43374</v>
      </c>
      <c r="C4541" s="98" t="s">
        <v>34</v>
      </c>
      <c r="D4541" s="98">
        <v>-957.76</v>
      </c>
      <c r="E4541" s="98">
        <v>10736</v>
      </c>
      <c r="F4541" s="98" t="s">
        <v>98</v>
      </c>
    </row>
    <row r="4542" spans="1:6" x14ac:dyDescent="0.2">
      <c r="A4542" s="106">
        <v>43405</v>
      </c>
      <c r="B4542" s="100">
        <v>43374</v>
      </c>
      <c r="C4542" s="98" t="s">
        <v>33</v>
      </c>
      <c r="D4542" s="98">
        <v>-43.19</v>
      </c>
      <c r="E4542" s="98">
        <v>484.19</v>
      </c>
      <c r="F4542" s="98" t="s">
        <v>98</v>
      </c>
    </row>
    <row r="4543" spans="1:6" x14ac:dyDescent="0.2">
      <c r="A4543" s="106">
        <v>43405</v>
      </c>
      <c r="B4543" s="100">
        <v>43221</v>
      </c>
      <c r="C4543" s="98" t="s">
        <v>185</v>
      </c>
      <c r="D4543" s="98">
        <v>738.51</v>
      </c>
      <c r="E4543" s="98">
        <v>16640.560000000001</v>
      </c>
      <c r="F4543" s="98" t="s">
        <v>98</v>
      </c>
    </row>
    <row r="4544" spans="1:6" x14ac:dyDescent="0.2">
      <c r="A4544" s="106">
        <v>43405</v>
      </c>
      <c r="B4544" s="100">
        <v>43221</v>
      </c>
      <c r="C4544" s="98" t="s">
        <v>186</v>
      </c>
      <c r="D4544" s="98">
        <v>33.31</v>
      </c>
      <c r="E4544" s="98">
        <v>750.49</v>
      </c>
      <c r="F4544" s="98" t="s">
        <v>98</v>
      </c>
    </row>
    <row r="4545" spans="1:6" x14ac:dyDescent="0.2">
      <c r="A4545" s="106">
        <v>43435</v>
      </c>
      <c r="B4545" s="100">
        <v>43221</v>
      </c>
      <c r="C4545" s="98" t="s">
        <v>185</v>
      </c>
      <c r="D4545" s="98">
        <v>647.72</v>
      </c>
      <c r="E4545" s="98">
        <v>14594.85</v>
      </c>
      <c r="F4545" s="98" t="s">
        <v>77</v>
      </c>
    </row>
    <row r="4546" spans="1:6" x14ac:dyDescent="0.2">
      <c r="A4546" s="106">
        <v>43435</v>
      </c>
      <c r="B4546" s="100">
        <v>43221</v>
      </c>
      <c r="C4546" s="98" t="s">
        <v>186</v>
      </c>
      <c r="D4546" s="98">
        <v>29.21</v>
      </c>
      <c r="E4546" s="98">
        <v>658.23</v>
      </c>
      <c r="F4546" s="98" t="s">
        <v>77</v>
      </c>
    </row>
    <row r="4547" spans="1:6" x14ac:dyDescent="0.2">
      <c r="A4547" s="106">
        <v>43435</v>
      </c>
      <c r="B4547" s="100">
        <v>43435</v>
      </c>
      <c r="C4547" s="98" t="s">
        <v>34</v>
      </c>
      <c r="D4547" s="98">
        <v>-1496.12</v>
      </c>
      <c r="E4547" s="98">
        <v>16265.49</v>
      </c>
      <c r="F4547" s="98" t="s">
        <v>77</v>
      </c>
    </row>
    <row r="4548" spans="1:6" x14ac:dyDescent="0.2">
      <c r="A4548" s="106">
        <v>43435</v>
      </c>
      <c r="B4548" s="100">
        <v>43435</v>
      </c>
      <c r="C4548" s="98" t="s">
        <v>33</v>
      </c>
      <c r="D4548" s="98">
        <v>-67.489999999999995</v>
      </c>
      <c r="E4548" s="98">
        <v>733.59</v>
      </c>
      <c r="F4548" s="98" t="s">
        <v>77</v>
      </c>
    </row>
    <row r="4549" spans="1:6" x14ac:dyDescent="0.2">
      <c r="A4549" s="106">
        <v>43435</v>
      </c>
      <c r="B4549" s="100">
        <v>43405</v>
      </c>
      <c r="C4549" s="98" t="s">
        <v>34</v>
      </c>
      <c r="D4549" s="98">
        <v>-2986.2</v>
      </c>
      <c r="E4549" s="98">
        <v>24406.99</v>
      </c>
      <c r="F4549" s="98" t="s">
        <v>77</v>
      </c>
    </row>
    <row r="4550" spans="1:6" x14ac:dyDescent="0.2">
      <c r="A4550" s="106">
        <v>43435</v>
      </c>
      <c r="B4550" s="100">
        <v>43405</v>
      </c>
      <c r="C4550" s="98" t="s">
        <v>33</v>
      </c>
      <c r="D4550" s="98">
        <v>-134.69</v>
      </c>
      <c r="E4550" s="98">
        <v>1100.75</v>
      </c>
      <c r="F4550" s="98" t="s">
        <v>77</v>
      </c>
    </row>
    <row r="4551" spans="1:6" x14ac:dyDescent="0.2">
      <c r="A4551" s="106">
        <v>43435</v>
      </c>
      <c r="B4551" s="100">
        <v>43221</v>
      </c>
      <c r="C4551" s="98" t="s">
        <v>185</v>
      </c>
      <c r="D4551" s="98">
        <v>1805.02</v>
      </c>
      <c r="E4551" s="98">
        <v>40672.480000000003</v>
      </c>
      <c r="F4551" s="98" t="s">
        <v>77</v>
      </c>
    </row>
    <row r="4552" spans="1:6" x14ac:dyDescent="0.2">
      <c r="A4552" s="106">
        <v>43435</v>
      </c>
      <c r="B4552" s="100">
        <v>43221</v>
      </c>
      <c r="C4552" s="98" t="s">
        <v>186</v>
      </c>
      <c r="D4552" s="98">
        <v>81.37</v>
      </c>
      <c r="E4552" s="98">
        <v>1834.35</v>
      </c>
      <c r="F4552" s="98" t="s">
        <v>77</v>
      </c>
    </row>
    <row r="4553" spans="1:6" x14ac:dyDescent="0.2">
      <c r="A4553" s="106">
        <v>43435</v>
      </c>
      <c r="B4553" s="100">
        <v>43435</v>
      </c>
      <c r="C4553" s="98" t="s">
        <v>36</v>
      </c>
      <c r="D4553" s="98">
        <v>-37.29</v>
      </c>
      <c r="E4553" s="98">
        <v>405.4</v>
      </c>
      <c r="F4553" s="98" t="s">
        <v>101</v>
      </c>
    </row>
    <row r="4554" spans="1:6" x14ac:dyDescent="0.2">
      <c r="A4554" s="106">
        <v>43435</v>
      </c>
      <c r="B4554" s="100">
        <v>43435</v>
      </c>
      <c r="C4554" s="98" t="s">
        <v>35</v>
      </c>
      <c r="D4554" s="98">
        <v>-1.69</v>
      </c>
      <c r="E4554" s="98">
        <v>18.3</v>
      </c>
      <c r="F4554" s="98" t="s">
        <v>101</v>
      </c>
    </row>
    <row r="4555" spans="1:6" x14ac:dyDescent="0.2">
      <c r="A4555" s="106">
        <v>43435</v>
      </c>
      <c r="B4555" s="100">
        <v>43405</v>
      </c>
      <c r="C4555" s="98" t="s">
        <v>36</v>
      </c>
      <c r="D4555" s="98">
        <v>-74.39</v>
      </c>
      <c r="E4555" s="98">
        <v>608</v>
      </c>
      <c r="F4555" s="98" t="s">
        <v>101</v>
      </c>
    </row>
    <row r="4556" spans="1:6" x14ac:dyDescent="0.2">
      <c r="A4556" s="106">
        <v>43435</v>
      </c>
      <c r="B4556" s="100">
        <v>43405</v>
      </c>
      <c r="C4556" s="98" t="s">
        <v>35</v>
      </c>
      <c r="D4556" s="98">
        <v>-3.35</v>
      </c>
      <c r="E4556" s="98">
        <v>27.44</v>
      </c>
      <c r="F4556" s="98" t="s">
        <v>101</v>
      </c>
    </row>
    <row r="4557" spans="1:6" x14ac:dyDescent="0.2">
      <c r="A4557" s="106">
        <v>43435</v>
      </c>
      <c r="B4557" s="100">
        <v>43435</v>
      </c>
      <c r="C4557" s="98" t="s">
        <v>34</v>
      </c>
      <c r="D4557" s="98">
        <v>-7.63</v>
      </c>
      <c r="E4557" s="98">
        <v>83</v>
      </c>
      <c r="F4557" s="98" t="s">
        <v>93</v>
      </c>
    </row>
    <row r="4558" spans="1:6" x14ac:dyDescent="0.2">
      <c r="A4558" s="106">
        <v>43435</v>
      </c>
      <c r="B4558" s="100">
        <v>43435</v>
      </c>
      <c r="C4558" s="98" t="s">
        <v>33</v>
      </c>
      <c r="D4558" s="98">
        <v>-0.34</v>
      </c>
      <c r="E4558" s="98">
        <v>3.74</v>
      </c>
      <c r="F4558" s="98" t="s">
        <v>93</v>
      </c>
    </row>
    <row r="4559" spans="1:6" x14ac:dyDescent="0.2">
      <c r="A4559" s="106">
        <v>43435</v>
      </c>
      <c r="B4559" s="100">
        <v>43405</v>
      </c>
      <c r="C4559" s="98" t="s">
        <v>34</v>
      </c>
      <c r="D4559" s="98">
        <v>-15.29</v>
      </c>
      <c r="E4559" s="98">
        <v>125</v>
      </c>
      <c r="F4559" s="98" t="s">
        <v>93</v>
      </c>
    </row>
    <row r="4560" spans="1:6" x14ac:dyDescent="0.2">
      <c r="A4560" s="106">
        <v>43435</v>
      </c>
      <c r="B4560" s="100">
        <v>43405</v>
      </c>
      <c r="C4560" s="98" t="s">
        <v>33</v>
      </c>
      <c r="D4560" s="98">
        <v>-0.69</v>
      </c>
      <c r="E4560" s="98">
        <v>5.64</v>
      </c>
      <c r="F4560" s="98" t="s">
        <v>93</v>
      </c>
    </row>
    <row r="4561" spans="1:6" x14ac:dyDescent="0.2">
      <c r="A4561" s="106">
        <v>43435</v>
      </c>
      <c r="B4561" s="100">
        <v>43221</v>
      </c>
      <c r="C4561" s="98" t="s">
        <v>185</v>
      </c>
      <c r="D4561" s="98">
        <v>9.23</v>
      </c>
      <c r="E4561" s="98">
        <v>208</v>
      </c>
      <c r="F4561" s="98" t="s">
        <v>93</v>
      </c>
    </row>
    <row r="4562" spans="1:6" x14ac:dyDescent="0.2">
      <c r="A4562" s="106">
        <v>43435</v>
      </c>
      <c r="B4562" s="100">
        <v>43221</v>
      </c>
      <c r="C4562" s="98" t="s">
        <v>186</v>
      </c>
      <c r="D4562" s="98">
        <v>0.42</v>
      </c>
      <c r="E4562" s="98">
        <v>9.3800000000000008</v>
      </c>
      <c r="F4562" s="98" t="s">
        <v>93</v>
      </c>
    </row>
    <row r="4563" spans="1:6" x14ac:dyDescent="0.2">
      <c r="A4563" s="106">
        <v>43435</v>
      </c>
      <c r="B4563" s="100">
        <v>43435</v>
      </c>
      <c r="C4563" s="98" t="s">
        <v>34</v>
      </c>
      <c r="D4563" s="98">
        <v>-11.22</v>
      </c>
      <c r="E4563" s="98">
        <v>121.99</v>
      </c>
      <c r="F4563" s="98" t="s">
        <v>92</v>
      </c>
    </row>
    <row r="4564" spans="1:6" x14ac:dyDescent="0.2">
      <c r="A4564" s="106">
        <v>43435</v>
      </c>
      <c r="B4564" s="100">
        <v>43435</v>
      </c>
      <c r="C4564" s="98" t="s">
        <v>33</v>
      </c>
      <c r="D4564" s="98">
        <v>-0.51</v>
      </c>
      <c r="E4564" s="98">
        <v>5.5</v>
      </c>
      <c r="F4564" s="98" t="s">
        <v>92</v>
      </c>
    </row>
    <row r="4565" spans="1:6" x14ac:dyDescent="0.2">
      <c r="A4565" s="106">
        <v>43435</v>
      </c>
      <c r="B4565" s="100">
        <v>43405</v>
      </c>
      <c r="C4565" s="98" t="s">
        <v>34</v>
      </c>
      <c r="D4565" s="98">
        <v>-22.51</v>
      </c>
      <c r="E4565" s="98">
        <v>184</v>
      </c>
      <c r="F4565" s="98" t="s">
        <v>92</v>
      </c>
    </row>
    <row r="4566" spans="1:6" x14ac:dyDescent="0.2">
      <c r="A4566" s="106">
        <v>43435</v>
      </c>
      <c r="B4566" s="100">
        <v>43405</v>
      </c>
      <c r="C4566" s="98" t="s">
        <v>33</v>
      </c>
      <c r="D4566" s="98">
        <v>-1.02</v>
      </c>
      <c r="E4566" s="98">
        <v>8.3000000000000007</v>
      </c>
      <c r="F4566" s="98" t="s">
        <v>92</v>
      </c>
    </row>
    <row r="4567" spans="1:6" x14ac:dyDescent="0.2">
      <c r="A4567" s="106">
        <v>43435</v>
      </c>
      <c r="B4567" s="100">
        <v>43221</v>
      </c>
      <c r="C4567" s="98" t="s">
        <v>185</v>
      </c>
      <c r="D4567" s="98">
        <v>13.58</v>
      </c>
      <c r="E4567" s="98">
        <v>305.99</v>
      </c>
      <c r="F4567" s="98" t="s">
        <v>92</v>
      </c>
    </row>
    <row r="4568" spans="1:6" x14ac:dyDescent="0.2">
      <c r="A4568" s="106">
        <v>43435</v>
      </c>
      <c r="B4568" s="100">
        <v>43221</v>
      </c>
      <c r="C4568" s="98" t="s">
        <v>186</v>
      </c>
      <c r="D4568" s="98">
        <v>0.61</v>
      </c>
      <c r="E4568" s="98">
        <v>13.8</v>
      </c>
      <c r="F4568" s="98" t="s">
        <v>92</v>
      </c>
    </row>
    <row r="4569" spans="1:6" x14ac:dyDescent="0.2">
      <c r="A4569" s="106">
        <v>43435</v>
      </c>
      <c r="B4569" s="100">
        <v>43435</v>
      </c>
      <c r="C4569" s="98" t="s">
        <v>34</v>
      </c>
      <c r="D4569" s="98">
        <v>-2223.4</v>
      </c>
      <c r="E4569" s="98">
        <v>24172.33</v>
      </c>
      <c r="F4569" s="98" t="s">
        <v>77</v>
      </c>
    </row>
    <row r="4570" spans="1:6" x14ac:dyDescent="0.2">
      <c r="A4570" s="106">
        <v>43435</v>
      </c>
      <c r="B4570" s="100">
        <v>43435</v>
      </c>
      <c r="C4570" s="98" t="s">
        <v>33</v>
      </c>
      <c r="D4570" s="98">
        <v>-100.26</v>
      </c>
      <c r="E4570" s="98">
        <v>1090.19</v>
      </c>
      <c r="F4570" s="98" t="s">
        <v>77</v>
      </c>
    </row>
    <row r="4571" spans="1:6" x14ac:dyDescent="0.2">
      <c r="A4571" s="106">
        <v>43435</v>
      </c>
      <c r="B4571" s="100">
        <v>43405</v>
      </c>
      <c r="C4571" s="98" t="s">
        <v>34</v>
      </c>
      <c r="D4571" s="98">
        <v>-5108.33</v>
      </c>
      <c r="E4571" s="98">
        <v>41752</v>
      </c>
      <c r="F4571" s="98" t="s">
        <v>77</v>
      </c>
    </row>
    <row r="4572" spans="1:6" x14ac:dyDescent="0.2">
      <c r="A4572" s="106">
        <v>43435</v>
      </c>
      <c r="B4572" s="100">
        <v>43405</v>
      </c>
      <c r="C4572" s="98" t="s">
        <v>33</v>
      </c>
      <c r="D4572" s="98">
        <v>-230.39</v>
      </c>
      <c r="E4572" s="98">
        <v>1883</v>
      </c>
      <c r="F4572" s="98" t="s">
        <v>77</v>
      </c>
    </row>
    <row r="4573" spans="1:6" x14ac:dyDescent="0.2">
      <c r="A4573" s="106">
        <v>43435</v>
      </c>
      <c r="B4573" s="100">
        <v>43221</v>
      </c>
      <c r="C4573" s="98" t="s">
        <v>185</v>
      </c>
      <c r="D4573" s="98">
        <v>2925.73</v>
      </c>
      <c r="E4573" s="98">
        <v>65924.33</v>
      </c>
      <c r="F4573" s="98" t="s">
        <v>77</v>
      </c>
    </row>
    <row r="4574" spans="1:6" x14ac:dyDescent="0.2">
      <c r="A4574" s="106">
        <v>43435</v>
      </c>
      <c r="B4574" s="100">
        <v>43221</v>
      </c>
      <c r="C4574" s="98" t="s">
        <v>186</v>
      </c>
      <c r="D4574" s="98">
        <v>131.93</v>
      </c>
      <c r="E4574" s="98">
        <v>2973.19</v>
      </c>
      <c r="F4574" s="98" t="s">
        <v>77</v>
      </c>
    </row>
    <row r="4575" spans="1:6" x14ac:dyDescent="0.2">
      <c r="A4575" s="106">
        <v>43435</v>
      </c>
      <c r="B4575" s="100">
        <v>43435</v>
      </c>
      <c r="C4575" s="98" t="s">
        <v>34</v>
      </c>
      <c r="D4575" s="98">
        <v>-21483.95</v>
      </c>
      <c r="E4575" s="98">
        <v>233571.99</v>
      </c>
      <c r="F4575" s="98" t="s">
        <v>77</v>
      </c>
    </row>
    <row r="4576" spans="1:6" x14ac:dyDescent="0.2">
      <c r="A4576" s="106">
        <v>43435</v>
      </c>
      <c r="B4576" s="100">
        <v>43435</v>
      </c>
      <c r="C4576" s="98" t="s">
        <v>33</v>
      </c>
      <c r="D4576" s="98">
        <v>-968.9</v>
      </c>
      <c r="E4576" s="98">
        <v>10534.09</v>
      </c>
      <c r="F4576" s="98" t="s">
        <v>77</v>
      </c>
    </row>
    <row r="4577" spans="1:6" x14ac:dyDescent="0.2">
      <c r="A4577" s="106">
        <v>43435</v>
      </c>
      <c r="B4577" s="100">
        <v>43435</v>
      </c>
      <c r="C4577" s="98" t="s">
        <v>34</v>
      </c>
      <c r="D4577" s="98">
        <v>-39.64</v>
      </c>
      <c r="E4577" s="98">
        <v>431</v>
      </c>
      <c r="F4577" s="98" t="s">
        <v>76</v>
      </c>
    </row>
    <row r="4578" spans="1:6" x14ac:dyDescent="0.2">
      <c r="A4578" s="106">
        <v>43435</v>
      </c>
      <c r="B4578" s="100">
        <v>43435</v>
      </c>
      <c r="C4578" s="98" t="s">
        <v>33</v>
      </c>
      <c r="D4578" s="98">
        <v>-1.79</v>
      </c>
      <c r="E4578" s="98">
        <v>19.440000000000001</v>
      </c>
      <c r="F4578" s="98" t="s">
        <v>76</v>
      </c>
    </row>
    <row r="4579" spans="1:6" x14ac:dyDescent="0.2">
      <c r="A4579" s="106">
        <v>43435</v>
      </c>
      <c r="B4579" s="100">
        <v>43405</v>
      </c>
      <c r="C4579" s="98" t="s">
        <v>34</v>
      </c>
      <c r="D4579" s="98">
        <v>-105.34</v>
      </c>
      <c r="E4579" s="98">
        <v>861</v>
      </c>
      <c r="F4579" s="98" t="s">
        <v>76</v>
      </c>
    </row>
    <row r="4580" spans="1:6" x14ac:dyDescent="0.2">
      <c r="A4580" s="106">
        <v>43435</v>
      </c>
      <c r="B4580" s="100">
        <v>43405</v>
      </c>
      <c r="C4580" s="98" t="s">
        <v>33</v>
      </c>
      <c r="D4580" s="98">
        <v>-4.75</v>
      </c>
      <c r="E4580" s="98">
        <v>38.83</v>
      </c>
      <c r="F4580" s="98" t="s">
        <v>76</v>
      </c>
    </row>
    <row r="4581" spans="1:6" x14ac:dyDescent="0.2">
      <c r="A4581" s="106">
        <v>43435</v>
      </c>
      <c r="B4581" s="100">
        <v>43221</v>
      </c>
      <c r="C4581" s="98" t="s">
        <v>185</v>
      </c>
      <c r="D4581" s="98">
        <v>57.34</v>
      </c>
      <c r="E4581" s="98">
        <v>1292</v>
      </c>
      <c r="F4581" s="98" t="s">
        <v>76</v>
      </c>
    </row>
    <row r="4582" spans="1:6" x14ac:dyDescent="0.2">
      <c r="A4582" s="106">
        <v>43435</v>
      </c>
      <c r="B4582" s="100">
        <v>43221</v>
      </c>
      <c r="C4582" s="98" t="s">
        <v>186</v>
      </c>
      <c r="D4582" s="98">
        <v>2.59</v>
      </c>
      <c r="E4582" s="98">
        <v>58.27</v>
      </c>
      <c r="F4582" s="98" t="s">
        <v>76</v>
      </c>
    </row>
    <row r="4583" spans="1:6" x14ac:dyDescent="0.2">
      <c r="A4583" s="106">
        <v>43435</v>
      </c>
      <c r="B4583" s="100">
        <v>43435</v>
      </c>
      <c r="C4583" s="98" t="s">
        <v>36</v>
      </c>
      <c r="D4583" s="98">
        <v>-14.5</v>
      </c>
      <c r="E4583" s="98">
        <v>157.6</v>
      </c>
      <c r="F4583" s="98" t="s">
        <v>101</v>
      </c>
    </row>
    <row r="4584" spans="1:6" x14ac:dyDescent="0.2">
      <c r="A4584" s="106">
        <v>43435</v>
      </c>
      <c r="B4584" s="100">
        <v>43435</v>
      </c>
      <c r="C4584" s="98" t="s">
        <v>35</v>
      </c>
      <c r="D4584" s="98">
        <v>-0.65</v>
      </c>
      <c r="E4584" s="98">
        <v>7.11</v>
      </c>
      <c r="F4584" s="98" t="s">
        <v>101</v>
      </c>
    </row>
    <row r="4585" spans="1:6" x14ac:dyDescent="0.2">
      <c r="A4585" s="106">
        <v>43435</v>
      </c>
      <c r="B4585" s="100">
        <v>43405</v>
      </c>
      <c r="C4585" s="98" t="s">
        <v>36</v>
      </c>
      <c r="D4585" s="98">
        <v>-38.42</v>
      </c>
      <c r="E4585" s="98">
        <v>314</v>
      </c>
      <c r="F4585" s="98" t="s">
        <v>101</v>
      </c>
    </row>
    <row r="4586" spans="1:6" x14ac:dyDescent="0.2">
      <c r="A4586" s="106">
        <v>43435</v>
      </c>
      <c r="B4586" s="100">
        <v>43405</v>
      </c>
      <c r="C4586" s="98" t="s">
        <v>35</v>
      </c>
      <c r="D4586" s="98">
        <v>-1.73</v>
      </c>
      <c r="E4586" s="98">
        <v>14.17</v>
      </c>
      <c r="F4586" s="98" t="s">
        <v>101</v>
      </c>
    </row>
    <row r="4587" spans="1:6" x14ac:dyDescent="0.2">
      <c r="A4587" s="106">
        <v>43435</v>
      </c>
      <c r="B4587" s="100">
        <v>43435</v>
      </c>
      <c r="C4587" s="98" t="s">
        <v>34</v>
      </c>
      <c r="D4587" s="98">
        <v>-3629.16</v>
      </c>
      <c r="E4587" s="98">
        <v>39456</v>
      </c>
      <c r="F4587" s="98" t="s">
        <v>94</v>
      </c>
    </row>
    <row r="4588" spans="1:6" x14ac:dyDescent="0.2">
      <c r="A4588" s="106">
        <v>43435</v>
      </c>
      <c r="B4588" s="100">
        <v>43435</v>
      </c>
      <c r="C4588" s="98" t="s">
        <v>33</v>
      </c>
      <c r="D4588" s="98">
        <v>-163.66999999999999</v>
      </c>
      <c r="E4588" s="98">
        <v>1779.47</v>
      </c>
      <c r="F4588" s="98" t="s">
        <v>94</v>
      </c>
    </row>
    <row r="4589" spans="1:6" x14ac:dyDescent="0.2">
      <c r="A4589" s="106">
        <v>43435</v>
      </c>
      <c r="B4589" s="100">
        <v>43405</v>
      </c>
      <c r="C4589" s="98" t="s">
        <v>34</v>
      </c>
      <c r="D4589" s="98">
        <v>-9654.8799999999992</v>
      </c>
      <c r="E4589" s="98">
        <v>78912</v>
      </c>
      <c r="F4589" s="98" t="s">
        <v>94</v>
      </c>
    </row>
    <row r="4590" spans="1:6" x14ac:dyDescent="0.2">
      <c r="A4590" s="106">
        <v>43435</v>
      </c>
      <c r="B4590" s="100">
        <v>43405</v>
      </c>
      <c r="C4590" s="98" t="s">
        <v>33</v>
      </c>
      <c r="D4590" s="98">
        <v>-435.44</v>
      </c>
      <c r="E4590" s="98">
        <v>3558.93</v>
      </c>
      <c r="F4590" s="98" t="s">
        <v>94</v>
      </c>
    </row>
    <row r="4591" spans="1:6" x14ac:dyDescent="0.2">
      <c r="A4591" s="106">
        <v>43435</v>
      </c>
      <c r="B4591" s="100">
        <v>43221</v>
      </c>
      <c r="C4591" s="98" t="s">
        <v>185</v>
      </c>
      <c r="D4591" s="98">
        <v>5253.17</v>
      </c>
      <c r="E4591" s="98">
        <v>118368</v>
      </c>
      <c r="F4591" s="98" t="s">
        <v>94</v>
      </c>
    </row>
    <row r="4592" spans="1:6" x14ac:dyDescent="0.2">
      <c r="A4592" s="106">
        <v>43525</v>
      </c>
      <c r="B4592" s="100">
        <v>43221</v>
      </c>
      <c r="C4592" s="98" t="s">
        <v>186</v>
      </c>
      <c r="D4592" s="98">
        <v>1.88</v>
      </c>
      <c r="E4592" s="98">
        <v>42.37</v>
      </c>
      <c r="F4592" s="98" t="s">
        <v>74</v>
      </c>
    </row>
    <row r="4593" spans="1:6" x14ac:dyDescent="0.2">
      <c r="A4593" s="106">
        <v>43466</v>
      </c>
      <c r="B4593" s="100">
        <v>43435</v>
      </c>
      <c r="C4593" s="98" t="s">
        <v>36</v>
      </c>
      <c r="D4593" s="98">
        <v>-16.190000000000001</v>
      </c>
      <c r="E4593" s="98">
        <v>176</v>
      </c>
      <c r="F4593" s="98" t="s">
        <v>101</v>
      </c>
    </row>
    <row r="4594" spans="1:6" x14ac:dyDescent="0.2">
      <c r="A4594" s="106">
        <v>43466</v>
      </c>
      <c r="B4594" s="100">
        <v>43435</v>
      </c>
      <c r="C4594" s="98" t="s">
        <v>35</v>
      </c>
      <c r="D4594" s="98">
        <v>-0.73</v>
      </c>
      <c r="E4594" s="98">
        <v>7.93</v>
      </c>
      <c r="F4594" s="98" t="s">
        <v>101</v>
      </c>
    </row>
    <row r="4595" spans="1:6" x14ac:dyDescent="0.2">
      <c r="A4595" s="106">
        <v>43466</v>
      </c>
      <c r="B4595" s="100">
        <v>43435</v>
      </c>
      <c r="C4595" s="98" t="s">
        <v>33</v>
      </c>
      <c r="D4595" s="98">
        <v>-14.08</v>
      </c>
      <c r="E4595" s="98">
        <v>153.11000000000001</v>
      </c>
      <c r="F4595" s="98" t="s">
        <v>88</v>
      </c>
    </row>
    <row r="4596" spans="1:6" x14ac:dyDescent="0.2">
      <c r="A4596" s="106">
        <v>43466</v>
      </c>
      <c r="B4596" s="100">
        <v>43435</v>
      </c>
      <c r="C4596" s="98" t="s">
        <v>34</v>
      </c>
      <c r="D4596" s="98">
        <v>-312.27</v>
      </c>
      <c r="E4596" s="98">
        <v>3395</v>
      </c>
      <c r="F4596" s="98" t="s">
        <v>88</v>
      </c>
    </row>
    <row r="4597" spans="1:6" x14ac:dyDescent="0.2">
      <c r="A4597" s="106">
        <v>43466</v>
      </c>
      <c r="B4597" s="100">
        <v>43221</v>
      </c>
      <c r="C4597" s="98" t="s">
        <v>185</v>
      </c>
      <c r="D4597" s="98">
        <v>150.66999999999999</v>
      </c>
      <c r="E4597" s="98">
        <v>3395</v>
      </c>
      <c r="F4597" s="98" t="s">
        <v>88</v>
      </c>
    </row>
    <row r="4598" spans="1:6" x14ac:dyDescent="0.2">
      <c r="A4598" s="106">
        <v>43466</v>
      </c>
      <c r="B4598" s="100">
        <v>43221</v>
      </c>
      <c r="C4598" s="98" t="s">
        <v>186</v>
      </c>
      <c r="D4598" s="98">
        <v>6.79</v>
      </c>
      <c r="E4598" s="98">
        <v>153.11000000000001</v>
      </c>
      <c r="F4598" s="98" t="s">
        <v>88</v>
      </c>
    </row>
    <row r="4599" spans="1:6" x14ac:dyDescent="0.2">
      <c r="A4599" s="106">
        <v>43466</v>
      </c>
      <c r="B4599" s="100">
        <v>43435</v>
      </c>
      <c r="C4599" s="98" t="s">
        <v>34</v>
      </c>
      <c r="D4599" s="98">
        <v>-246.05</v>
      </c>
      <c r="E4599" s="98">
        <v>2675</v>
      </c>
      <c r="F4599" s="98" t="s">
        <v>90</v>
      </c>
    </row>
    <row r="4600" spans="1:6" x14ac:dyDescent="0.2">
      <c r="A4600" s="106">
        <v>43466</v>
      </c>
      <c r="B4600" s="100">
        <v>43435</v>
      </c>
      <c r="C4600" s="98" t="s">
        <v>33</v>
      </c>
      <c r="D4600" s="98">
        <v>-11.1</v>
      </c>
      <c r="E4600" s="98">
        <v>120.64</v>
      </c>
      <c r="F4600" s="98" t="s">
        <v>90</v>
      </c>
    </row>
    <row r="4601" spans="1:6" x14ac:dyDescent="0.2">
      <c r="A4601" s="106">
        <v>43466</v>
      </c>
      <c r="B4601" s="100">
        <v>43221</v>
      </c>
      <c r="C4601" s="98" t="s">
        <v>185</v>
      </c>
      <c r="D4601" s="98">
        <v>118.71</v>
      </c>
      <c r="E4601" s="98">
        <v>2675</v>
      </c>
      <c r="F4601" s="98" t="s">
        <v>90</v>
      </c>
    </row>
    <row r="4602" spans="1:6" x14ac:dyDescent="0.2">
      <c r="A4602" s="106">
        <v>43466</v>
      </c>
      <c r="B4602" s="100">
        <v>43221</v>
      </c>
      <c r="C4602" s="98" t="s">
        <v>186</v>
      </c>
      <c r="D4602" s="98">
        <v>5.35</v>
      </c>
      <c r="E4602" s="98">
        <v>120.64</v>
      </c>
      <c r="F4602" s="98" t="s">
        <v>90</v>
      </c>
    </row>
    <row r="4603" spans="1:6" x14ac:dyDescent="0.2">
      <c r="A4603" s="106">
        <v>43466</v>
      </c>
      <c r="B4603" s="100">
        <v>43435</v>
      </c>
      <c r="C4603" s="98" t="s">
        <v>34</v>
      </c>
      <c r="D4603" s="98">
        <v>-2652.7</v>
      </c>
      <c r="E4603" s="98">
        <v>28840</v>
      </c>
      <c r="F4603" s="98" t="s">
        <v>87</v>
      </c>
    </row>
    <row r="4604" spans="1:6" x14ac:dyDescent="0.2">
      <c r="A4604" s="106">
        <v>43466</v>
      </c>
      <c r="B4604" s="100">
        <v>43435</v>
      </c>
      <c r="C4604" s="98" t="s">
        <v>33</v>
      </c>
      <c r="D4604" s="98">
        <v>-119.64</v>
      </c>
      <c r="E4604" s="98">
        <v>1300.68</v>
      </c>
      <c r="F4604" s="98" t="s">
        <v>87</v>
      </c>
    </row>
    <row r="4605" spans="1:6" x14ac:dyDescent="0.2">
      <c r="A4605" s="106">
        <v>43466</v>
      </c>
      <c r="B4605" s="100">
        <v>43221</v>
      </c>
      <c r="C4605" s="98" t="s">
        <v>185</v>
      </c>
      <c r="D4605" s="98">
        <v>1279.92</v>
      </c>
      <c r="E4605" s="98">
        <v>28840</v>
      </c>
      <c r="F4605" s="98" t="s">
        <v>87</v>
      </c>
    </row>
    <row r="4606" spans="1:6" x14ac:dyDescent="0.2">
      <c r="A4606" s="106">
        <v>43466</v>
      </c>
      <c r="B4606" s="100">
        <v>43221</v>
      </c>
      <c r="C4606" s="98" t="s">
        <v>186</v>
      </c>
      <c r="D4606" s="98">
        <v>57.73</v>
      </c>
      <c r="E4606" s="98">
        <v>1300.68</v>
      </c>
      <c r="F4606" s="98" t="s">
        <v>87</v>
      </c>
    </row>
    <row r="4607" spans="1:6" x14ac:dyDescent="0.2">
      <c r="A4607" s="106">
        <v>43466</v>
      </c>
      <c r="B4607" s="100">
        <v>43405</v>
      </c>
      <c r="C4607" s="98" t="s">
        <v>34</v>
      </c>
      <c r="D4607" s="98">
        <v>-4.16</v>
      </c>
      <c r="E4607" s="98">
        <v>34</v>
      </c>
      <c r="F4607" s="98" t="s">
        <v>75</v>
      </c>
    </row>
    <row r="4608" spans="1:6" x14ac:dyDescent="0.2">
      <c r="A4608" s="106">
        <v>43466</v>
      </c>
      <c r="B4608" s="100">
        <v>43405</v>
      </c>
      <c r="C4608" s="98" t="s">
        <v>33</v>
      </c>
      <c r="D4608" s="98">
        <v>-0.19</v>
      </c>
      <c r="E4608" s="98">
        <v>1.53</v>
      </c>
      <c r="F4608" s="98" t="s">
        <v>75</v>
      </c>
    </row>
    <row r="4609" spans="1:6" x14ac:dyDescent="0.2">
      <c r="A4609" s="106">
        <v>43466</v>
      </c>
      <c r="B4609" s="100">
        <v>43435</v>
      </c>
      <c r="C4609" s="98" t="s">
        <v>36</v>
      </c>
      <c r="D4609" s="98">
        <v>-17.11</v>
      </c>
      <c r="E4609" s="98">
        <v>186</v>
      </c>
      <c r="F4609" s="98" t="s">
        <v>103</v>
      </c>
    </row>
    <row r="4610" spans="1:6" x14ac:dyDescent="0.2">
      <c r="A4610" s="106">
        <v>43466</v>
      </c>
      <c r="B4610" s="100">
        <v>43435</v>
      </c>
      <c r="C4610" s="98" t="s">
        <v>35</v>
      </c>
      <c r="D4610" s="98">
        <v>-0.77</v>
      </c>
      <c r="E4610" s="98">
        <v>8.39</v>
      </c>
      <c r="F4610" s="98" t="s">
        <v>103</v>
      </c>
    </row>
    <row r="4611" spans="1:6" x14ac:dyDescent="0.2">
      <c r="A4611" s="106">
        <v>43466</v>
      </c>
      <c r="B4611" s="100">
        <v>43435</v>
      </c>
      <c r="C4611" s="98" t="s">
        <v>36</v>
      </c>
      <c r="D4611" s="98">
        <v>-6.81</v>
      </c>
      <c r="E4611" s="98">
        <v>74</v>
      </c>
      <c r="F4611" s="98" t="s">
        <v>102</v>
      </c>
    </row>
    <row r="4612" spans="1:6" x14ac:dyDescent="0.2">
      <c r="A4612" s="106">
        <v>43466</v>
      </c>
      <c r="B4612" s="100">
        <v>43435</v>
      </c>
      <c r="C4612" s="98" t="s">
        <v>35</v>
      </c>
      <c r="D4612" s="98">
        <v>-0.31</v>
      </c>
      <c r="E4612" s="98">
        <v>3.34</v>
      </c>
      <c r="F4612" s="98" t="s">
        <v>102</v>
      </c>
    </row>
    <row r="4613" spans="1:6" x14ac:dyDescent="0.2">
      <c r="A4613" s="106">
        <v>43466</v>
      </c>
      <c r="B4613" s="100">
        <v>43405</v>
      </c>
      <c r="C4613" s="98" t="s">
        <v>34</v>
      </c>
      <c r="D4613" s="98">
        <v>-3.55</v>
      </c>
      <c r="E4613" s="98">
        <v>29</v>
      </c>
      <c r="F4613" s="98" t="s">
        <v>73</v>
      </c>
    </row>
    <row r="4614" spans="1:6" x14ac:dyDescent="0.2">
      <c r="A4614" s="106">
        <v>43466</v>
      </c>
      <c r="B4614" s="100">
        <v>43405</v>
      </c>
      <c r="C4614" s="98" t="s">
        <v>33</v>
      </c>
      <c r="D4614" s="98">
        <v>-0.16</v>
      </c>
      <c r="E4614" s="98">
        <v>1.31</v>
      </c>
      <c r="F4614" s="98" t="s">
        <v>73</v>
      </c>
    </row>
    <row r="4615" spans="1:6" x14ac:dyDescent="0.2">
      <c r="A4615" s="106">
        <v>43466</v>
      </c>
      <c r="B4615" s="100">
        <v>43435</v>
      </c>
      <c r="C4615" s="98" t="s">
        <v>36</v>
      </c>
      <c r="D4615" s="98">
        <v>-97.48</v>
      </c>
      <c r="E4615" s="98">
        <v>1059.8</v>
      </c>
      <c r="F4615" s="98" t="s">
        <v>102</v>
      </c>
    </row>
    <row r="4616" spans="1:6" x14ac:dyDescent="0.2">
      <c r="A4616" s="106">
        <v>43466</v>
      </c>
      <c r="B4616" s="100">
        <v>43435</v>
      </c>
      <c r="C4616" s="98" t="s">
        <v>35</v>
      </c>
      <c r="D4616" s="98">
        <v>-4.4000000000000004</v>
      </c>
      <c r="E4616" s="98">
        <v>47.79</v>
      </c>
      <c r="F4616" s="98" t="s">
        <v>102</v>
      </c>
    </row>
    <row r="4617" spans="1:6" x14ac:dyDescent="0.2">
      <c r="A4617" s="106">
        <v>43466</v>
      </c>
      <c r="B4617" s="100">
        <v>43435</v>
      </c>
      <c r="C4617" s="98" t="s">
        <v>34</v>
      </c>
      <c r="D4617" s="98">
        <v>-4219.1099999999997</v>
      </c>
      <c r="E4617" s="98">
        <v>45870</v>
      </c>
      <c r="F4617" s="98" t="s">
        <v>86</v>
      </c>
    </row>
    <row r="4618" spans="1:6" x14ac:dyDescent="0.2">
      <c r="A4618" s="106">
        <v>43466</v>
      </c>
      <c r="B4618" s="100">
        <v>43435</v>
      </c>
      <c r="C4618" s="98" t="s">
        <v>33</v>
      </c>
      <c r="D4618" s="98">
        <v>-190.27</v>
      </c>
      <c r="E4618" s="98">
        <v>2068.75</v>
      </c>
      <c r="F4618" s="98" t="s">
        <v>86</v>
      </c>
    </row>
    <row r="4619" spans="1:6" x14ac:dyDescent="0.2">
      <c r="A4619" s="106">
        <v>43466</v>
      </c>
      <c r="B4619" s="100">
        <v>43221</v>
      </c>
      <c r="C4619" s="98" t="s">
        <v>185</v>
      </c>
      <c r="D4619" s="98">
        <v>2035.71</v>
      </c>
      <c r="E4619" s="98">
        <v>45870</v>
      </c>
      <c r="F4619" s="98" t="s">
        <v>86</v>
      </c>
    </row>
    <row r="4620" spans="1:6" x14ac:dyDescent="0.2">
      <c r="A4620" s="106">
        <v>43466</v>
      </c>
      <c r="B4620" s="100">
        <v>43221</v>
      </c>
      <c r="C4620" s="98" t="s">
        <v>186</v>
      </c>
      <c r="D4620" s="98">
        <v>91.81</v>
      </c>
      <c r="E4620" s="98">
        <v>2068.75</v>
      </c>
      <c r="F4620" s="98" t="s">
        <v>86</v>
      </c>
    </row>
    <row r="4621" spans="1:6" x14ac:dyDescent="0.2">
      <c r="A4621" s="106">
        <v>43466</v>
      </c>
      <c r="B4621" s="100">
        <v>43435</v>
      </c>
      <c r="C4621" s="98" t="s">
        <v>34</v>
      </c>
      <c r="D4621" s="98">
        <v>-125.47</v>
      </c>
      <c r="E4621" s="98">
        <v>1364</v>
      </c>
      <c r="F4621" s="98" t="s">
        <v>85</v>
      </c>
    </row>
    <row r="4622" spans="1:6" x14ac:dyDescent="0.2">
      <c r="A4622" s="106">
        <v>43466</v>
      </c>
      <c r="B4622" s="100">
        <v>43435</v>
      </c>
      <c r="C4622" s="98" t="s">
        <v>33</v>
      </c>
      <c r="D4622" s="98">
        <v>-5.65</v>
      </c>
      <c r="E4622" s="98">
        <v>61.52</v>
      </c>
      <c r="F4622" s="98" t="s">
        <v>85</v>
      </c>
    </row>
    <row r="4623" spans="1:6" x14ac:dyDescent="0.2">
      <c r="A4623" s="106">
        <v>43466</v>
      </c>
      <c r="B4623" s="100">
        <v>43221</v>
      </c>
      <c r="C4623" s="98" t="s">
        <v>185</v>
      </c>
      <c r="D4623" s="98">
        <v>60.52</v>
      </c>
      <c r="E4623" s="98">
        <v>1364</v>
      </c>
      <c r="F4623" s="98" t="s">
        <v>85</v>
      </c>
    </row>
    <row r="4624" spans="1:6" x14ac:dyDescent="0.2">
      <c r="A4624" s="106">
        <v>43466</v>
      </c>
      <c r="B4624" s="100">
        <v>43221</v>
      </c>
      <c r="C4624" s="98" t="s">
        <v>186</v>
      </c>
      <c r="D4624" s="98">
        <v>2.73</v>
      </c>
      <c r="E4624" s="98">
        <v>61.52</v>
      </c>
      <c r="F4624" s="98" t="s">
        <v>85</v>
      </c>
    </row>
    <row r="4625" spans="1:6" x14ac:dyDescent="0.2">
      <c r="A4625" s="106">
        <v>43466</v>
      </c>
      <c r="B4625" s="100">
        <v>43435</v>
      </c>
      <c r="C4625" s="98" t="s">
        <v>34</v>
      </c>
      <c r="D4625" s="98">
        <v>-115.89</v>
      </c>
      <c r="E4625" s="98">
        <v>1260</v>
      </c>
      <c r="F4625" s="98" t="s">
        <v>100</v>
      </c>
    </row>
    <row r="4626" spans="1:6" x14ac:dyDescent="0.2">
      <c r="A4626" s="106">
        <v>43466</v>
      </c>
      <c r="B4626" s="100">
        <v>43435</v>
      </c>
      <c r="C4626" s="98" t="s">
        <v>33</v>
      </c>
      <c r="D4626" s="98">
        <v>-5.23</v>
      </c>
      <c r="E4626" s="98">
        <v>56.83</v>
      </c>
      <c r="F4626" s="98" t="s">
        <v>100</v>
      </c>
    </row>
    <row r="4627" spans="1:6" x14ac:dyDescent="0.2">
      <c r="A4627" s="106">
        <v>43466</v>
      </c>
      <c r="B4627" s="100">
        <v>43221</v>
      </c>
      <c r="C4627" s="98" t="s">
        <v>185</v>
      </c>
      <c r="D4627" s="98">
        <v>55.92</v>
      </c>
      <c r="E4627" s="98">
        <v>1260</v>
      </c>
      <c r="F4627" s="98" t="s">
        <v>100</v>
      </c>
    </row>
    <row r="4628" spans="1:6" x14ac:dyDescent="0.2">
      <c r="A4628" s="106">
        <v>43466</v>
      </c>
      <c r="B4628" s="100">
        <v>43221</v>
      </c>
      <c r="C4628" s="98" t="s">
        <v>186</v>
      </c>
      <c r="D4628" s="98">
        <v>2.52</v>
      </c>
      <c r="E4628" s="98">
        <v>56.83</v>
      </c>
      <c r="F4628" s="98" t="s">
        <v>100</v>
      </c>
    </row>
    <row r="4629" spans="1:6" x14ac:dyDescent="0.2">
      <c r="A4629" s="106">
        <v>43466</v>
      </c>
      <c r="B4629" s="100">
        <v>43435</v>
      </c>
      <c r="C4629" s="98" t="s">
        <v>34</v>
      </c>
      <c r="D4629" s="98">
        <v>-95.11</v>
      </c>
      <c r="E4629" s="98">
        <v>1034</v>
      </c>
      <c r="F4629" s="98" t="s">
        <v>99</v>
      </c>
    </row>
    <row r="4630" spans="1:6" x14ac:dyDescent="0.2">
      <c r="A4630" s="106">
        <v>43466</v>
      </c>
      <c r="B4630" s="100">
        <v>43435</v>
      </c>
      <c r="C4630" s="98" t="s">
        <v>33</v>
      </c>
      <c r="D4630" s="98">
        <v>-4.29</v>
      </c>
      <c r="E4630" s="98">
        <v>46.63</v>
      </c>
      <c r="F4630" s="98" t="s">
        <v>99</v>
      </c>
    </row>
    <row r="4631" spans="1:6" x14ac:dyDescent="0.2">
      <c r="A4631" s="106">
        <v>43466</v>
      </c>
      <c r="B4631" s="100">
        <v>43221</v>
      </c>
      <c r="C4631" s="98" t="s">
        <v>185</v>
      </c>
      <c r="D4631" s="98">
        <v>45.88</v>
      </c>
      <c r="E4631" s="98">
        <v>1034</v>
      </c>
      <c r="F4631" s="98" t="s">
        <v>99</v>
      </c>
    </row>
    <row r="4632" spans="1:6" x14ac:dyDescent="0.2">
      <c r="A4632" s="106">
        <v>43466</v>
      </c>
      <c r="B4632" s="100">
        <v>43221</v>
      </c>
      <c r="C4632" s="98" t="s">
        <v>186</v>
      </c>
      <c r="D4632" s="98">
        <v>2.0699999999999998</v>
      </c>
      <c r="E4632" s="98">
        <v>46.63</v>
      </c>
      <c r="F4632" s="98" t="s">
        <v>99</v>
      </c>
    </row>
    <row r="4633" spans="1:6" x14ac:dyDescent="0.2">
      <c r="A4633" s="106">
        <v>43466</v>
      </c>
      <c r="B4633" s="100">
        <v>43435</v>
      </c>
      <c r="C4633" s="98" t="s">
        <v>36</v>
      </c>
      <c r="D4633" s="98">
        <v>-10.26</v>
      </c>
      <c r="E4633" s="98">
        <v>111.6</v>
      </c>
      <c r="F4633" s="98" t="s">
        <v>102</v>
      </c>
    </row>
    <row r="4634" spans="1:6" x14ac:dyDescent="0.2">
      <c r="A4634" s="106">
        <v>43466</v>
      </c>
      <c r="B4634" s="100">
        <v>43435</v>
      </c>
      <c r="C4634" s="98" t="s">
        <v>35</v>
      </c>
      <c r="D4634" s="98">
        <v>-0.46</v>
      </c>
      <c r="E4634" s="98">
        <v>5.03</v>
      </c>
      <c r="F4634" s="98" t="s">
        <v>102</v>
      </c>
    </row>
    <row r="4635" spans="1:6" x14ac:dyDescent="0.2">
      <c r="A4635" s="106">
        <v>43435</v>
      </c>
      <c r="B4635" s="100">
        <v>43405</v>
      </c>
      <c r="C4635" s="98" t="s">
        <v>34</v>
      </c>
      <c r="D4635" s="98">
        <v>-12945.4</v>
      </c>
      <c r="E4635" s="98">
        <v>105806.01</v>
      </c>
      <c r="F4635" s="98" t="s">
        <v>77</v>
      </c>
    </row>
    <row r="4636" spans="1:6" x14ac:dyDescent="0.2">
      <c r="A4636" s="106">
        <v>43435</v>
      </c>
      <c r="B4636" s="100">
        <v>43405</v>
      </c>
      <c r="C4636" s="98" t="s">
        <v>33</v>
      </c>
      <c r="D4636" s="98">
        <v>-583.80999999999995</v>
      </c>
      <c r="E4636" s="98">
        <v>4771.84</v>
      </c>
      <c r="F4636" s="98" t="s">
        <v>77</v>
      </c>
    </row>
    <row r="4637" spans="1:6" x14ac:dyDescent="0.2">
      <c r="A4637" s="106">
        <v>43435</v>
      </c>
      <c r="B4637" s="100">
        <v>43221</v>
      </c>
      <c r="C4637" s="98" t="s">
        <v>168</v>
      </c>
      <c r="D4637" s="98">
        <v>0</v>
      </c>
      <c r="E4637" s="98">
        <v>161.01</v>
      </c>
      <c r="F4637" s="98" t="s">
        <v>77</v>
      </c>
    </row>
    <row r="4638" spans="1:6" x14ac:dyDescent="0.2">
      <c r="A4638" s="106">
        <v>43435</v>
      </c>
      <c r="B4638" s="100">
        <v>43221</v>
      </c>
      <c r="C4638" s="98" t="s">
        <v>185</v>
      </c>
      <c r="D4638" s="98">
        <v>5761.22</v>
      </c>
      <c r="E4638" s="98">
        <v>129816.14</v>
      </c>
      <c r="F4638" s="98" t="s">
        <v>77</v>
      </c>
    </row>
    <row r="4639" spans="1:6" x14ac:dyDescent="0.2">
      <c r="A4639" s="106">
        <v>43435</v>
      </c>
      <c r="B4639" s="100">
        <v>43221</v>
      </c>
      <c r="C4639" s="98" t="s">
        <v>186</v>
      </c>
      <c r="D4639" s="98">
        <v>259.81</v>
      </c>
      <c r="E4639" s="98">
        <v>5854.73</v>
      </c>
      <c r="F4639" s="98" t="s">
        <v>77</v>
      </c>
    </row>
    <row r="4640" spans="1:6" x14ac:dyDescent="0.2">
      <c r="A4640" s="106">
        <v>43435</v>
      </c>
      <c r="B4640" s="100">
        <v>43435</v>
      </c>
      <c r="C4640" s="98" t="s">
        <v>34</v>
      </c>
      <c r="D4640" s="98">
        <v>-39.96</v>
      </c>
      <c r="E4640" s="98">
        <v>436.78</v>
      </c>
      <c r="F4640" s="98" t="s">
        <v>72</v>
      </c>
    </row>
    <row r="4641" spans="1:6" x14ac:dyDescent="0.2">
      <c r="A4641" s="106">
        <v>43435</v>
      </c>
      <c r="B4641" s="100">
        <v>43435</v>
      </c>
      <c r="C4641" s="98" t="s">
        <v>33</v>
      </c>
      <c r="D4641" s="98">
        <v>-1.8</v>
      </c>
      <c r="E4641" s="98">
        <v>19.600000000000001</v>
      </c>
      <c r="F4641" s="98" t="s">
        <v>72</v>
      </c>
    </row>
    <row r="4642" spans="1:6" x14ac:dyDescent="0.2">
      <c r="A4642" s="106">
        <v>43435</v>
      </c>
      <c r="B4642" s="100">
        <v>43435</v>
      </c>
      <c r="C4642" s="98" t="s">
        <v>34</v>
      </c>
      <c r="D4642" s="98">
        <v>-124.23</v>
      </c>
      <c r="E4642" s="98">
        <v>1352.66</v>
      </c>
      <c r="F4642" s="98" t="s">
        <v>74</v>
      </c>
    </row>
    <row r="4643" spans="1:6" x14ac:dyDescent="0.2">
      <c r="A4643" s="106">
        <v>43435</v>
      </c>
      <c r="B4643" s="100">
        <v>43435</v>
      </c>
      <c r="C4643" s="98" t="s">
        <v>33</v>
      </c>
      <c r="D4643" s="98">
        <v>-5.58</v>
      </c>
      <c r="E4643" s="98">
        <v>60.88</v>
      </c>
      <c r="F4643" s="98" t="s">
        <v>74</v>
      </c>
    </row>
    <row r="4644" spans="1:6" x14ac:dyDescent="0.2">
      <c r="A4644" s="106">
        <v>43435</v>
      </c>
      <c r="B4644" s="100">
        <v>43435</v>
      </c>
      <c r="C4644" s="98" t="s">
        <v>34</v>
      </c>
      <c r="D4644" s="98">
        <v>-9.02</v>
      </c>
      <c r="E4644" s="98">
        <v>98.45</v>
      </c>
      <c r="F4644" s="98" t="s">
        <v>73</v>
      </c>
    </row>
    <row r="4645" spans="1:6" x14ac:dyDescent="0.2">
      <c r="A4645" s="106">
        <v>43435</v>
      </c>
      <c r="B4645" s="100">
        <v>43435</v>
      </c>
      <c r="C4645" s="98" t="s">
        <v>33</v>
      </c>
      <c r="D4645" s="98">
        <v>-0.39</v>
      </c>
      <c r="E4645" s="98">
        <v>4.43</v>
      </c>
      <c r="F4645" s="98" t="s">
        <v>73</v>
      </c>
    </row>
    <row r="4646" spans="1:6" x14ac:dyDescent="0.2">
      <c r="A4646" s="106">
        <v>43435</v>
      </c>
      <c r="B4646" s="100">
        <v>43435</v>
      </c>
      <c r="C4646" s="98" t="s">
        <v>34</v>
      </c>
      <c r="D4646" s="98">
        <v>-0.36</v>
      </c>
      <c r="E4646" s="98">
        <v>4.24</v>
      </c>
      <c r="F4646" s="98" t="s">
        <v>75</v>
      </c>
    </row>
    <row r="4647" spans="1:6" x14ac:dyDescent="0.2">
      <c r="A4647" s="106">
        <v>43435</v>
      </c>
      <c r="B4647" s="100">
        <v>43435</v>
      </c>
      <c r="C4647" s="98" t="s">
        <v>33</v>
      </c>
      <c r="D4647" s="98">
        <v>0</v>
      </c>
      <c r="E4647" s="98">
        <v>0.17</v>
      </c>
      <c r="F4647" s="98" t="s">
        <v>75</v>
      </c>
    </row>
    <row r="4648" spans="1:6" x14ac:dyDescent="0.2">
      <c r="A4648" s="106">
        <v>43435</v>
      </c>
      <c r="B4648" s="100">
        <v>43435</v>
      </c>
      <c r="C4648" s="98" t="s">
        <v>34</v>
      </c>
      <c r="D4648" s="98">
        <v>-10.94</v>
      </c>
      <c r="E4648" s="98">
        <v>119.07</v>
      </c>
      <c r="F4648" s="98" t="s">
        <v>76</v>
      </c>
    </row>
    <row r="4649" spans="1:6" x14ac:dyDescent="0.2">
      <c r="A4649" s="106">
        <v>43435</v>
      </c>
      <c r="B4649" s="100">
        <v>43435</v>
      </c>
      <c r="C4649" s="98" t="s">
        <v>33</v>
      </c>
      <c r="D4649" s="98">
        <v>-0.49</v>
      </c>
      <c r="E4649" s="98">
        <v>5.37</v>
      </c>
      <c r="F4649" s="98" t="s">
        <v>76</v>
      </c>
    </row>
    <row r="4650" spans="1:6" x14ac:dyDescent="0.2">
      <c r="A4650" s="106">
        <v>43435</v>
      </c>
      <c r="B4650" s="100">
        <v>43405</v>
      </c>
      <c r="C4650" s="98" t="s">
        <v>34</v>
      </c>
      <c r="D4650" s="98">
        <v>-3972.1</v>
      </c>
      <c r="E4650" s="98">
        <v>32464.98</v>
      </c>
      <c r="F4650" s="98" t="s">
        <v>76</v>
      </c>
    </row>
    <row r="4651" spans="1:6" x14ac:dyDescent="0.2">
      <c r="A4651" s="106">
        <v>43435</v>
      </c>
      <c r="B4651" s="100">
        <v>43405</v>
      </c>
      <c r="C4651" s="98" t="s">
        <v>33</v>
      </c>
      <c r="D4651" s="98">
        <v>-179.14</v>
      </c>
      <c r="E4651" s="98">
        <v>1464.17</v>
      </c>
      <c r="F4651" s="98" t="s">
        <v>76</v>
      </c>
    </row>
    <row r="4652" spans="1:6" x14ac:dyDescent="0.2">
      <c r="A4652" s="106">
        <v>43435</v>
      </c>
      <c r="B4652" s="100">
        <v>43221</v>
      </c>
      <c r="C4652" s="98" t="s">
        <v>185</v>
      </c>
      <c r="D4652" s="98">
        <v>1447.87</v>
      </c>
      <c r="E4652" s="98">
        <v>32624.05</v>
      </c>
      <c r="F4652" s="98" t="s">
        <v>76</v>
      </c>
    </row>
    <row r="4653" spans="1:6" x14ac:dyDescent="0.2">
      <c r="A4653" s="106">
        <v>43435</v>
      </c>
      <c r="B4653" s="100">
        <v>43221</v>
      </c>
      <c r="C4653" s="98" t="s">
        <v>186</v>
      </c>
      <c r="D4653" s="98">
        <v>65.290000000000006</v>
      </c>
      <c r="E4653" s="98">
        <v>1471.35</v>
      </c>
      <c r="F4653" s="98" t="s">
        <v>76</v>
      </c>
    </row>
    <row r="4654" spans="1:6" x14ac:dyDescent="0.2">
      <c r="A4654" s="106">
        <v>43435</v>
      </c>
      <c r="B4654" s="100">
        <v>43221</v>
      </c>
      <c r="C4654" s="98" t="s">
        <v>168</v>
      </c>
      <c r="D4654" s="98">
        <v>0</v>
      </c>
      <c r="E4654" s="98">
        <v>28752.07</v>
      </c>
      <c r="F4654" s="98" t="s">
        <v>76</v>
      </c>
    </row>
    <row r="4655" spans="1:6" x14ac:dyDescent="0.2">
      <c r="A4655" s="106">
        <v>43435</v>
      </c>
      <c r="B4655" s="100">
        <v>43405</v>
      </c>
      <c r="C4655" s="98" t="s">
        <v>34</v>
      </c>
      <c r="D4655" s="98">
        <v>-138.38</v>
      </c>
      <c r="E4655" s="98">
        <v>1131</v>
      </c>
      <c r="F4655" s="98" t="s">
        <v>73</v>
      </c>
    </row>
    <row r="4656" spans="1:6" x14ac:dyDescent="0.2">
      <c r="A4656" s="106">
        <v>43435</v>
      </c>
      <c r="B4656" s="100">
        <v>43405</v>
      </c>
      <c r="C4656" s="98" t="s">
        <v>33</v>
      </c>
      <c r="D4656" s="98">
        <v>-6.24</v>
      </c>
      <c r="E4656" s="98">
        <v>51.01</v>
      </c>
      <c r="F4656" s="98" t="s">
        <v>73</v>
      </c>
    </row>
    <row r="4657" spans="1:6" x14ac:dyDescent="0.2">
      <c r="A4657" s="106">
        <v>43435</v>
      </c>
      <c r="B4657" s="100">
        <v>43221</v>
      </c>
      <c r="C4657" s="98" t="s">
        <v>185</v>
      </c>
      <c r="D4657" s="98">
        <v>50.19</v>
      </c>
      <c r="E4657" s="98">
        <v>1131</v>
      </c>
      <c r="F4657" s="98" t="s">
        <v>73</v>
      </c>
    </row>
    <row r="4658" spans="1:6" x14ac:dyDescent="0.2">
      <c r="A4658" s="106">
        <v>43435</v>
      </c>
      <c r="B4658" s="100">
        <v>43221</v>
      </c>
      <c r="C4658" s="98" t="s">
        <v>186</v>
      </c>
      <c r="D4658" s="98">
        <v>2.2599999999999998</v>
      </c>
      <c r="E4658" s="98">
        <v>51.01</v>
      </c>
      <c r="F4658" s="98" t="s">
        <v>73</v>
      </c>
    </row>
    <row r="4659" spans="1:6" x14ac:dyDescent="0.2">
      <c r="A4659" s="106">
        <v>43435</v>
      </c>
      <c r="B4659" s="100">
        <v>43221</v>
      </c>
      <c r="C4659" s="98" t="s">
        <v>168</v>
      </c>
      <c r="D4659" s="98">
        <v>0</v>
      </c>
      <c r="E4659" s="98">
        <v>1131</v>
      </c>
      <c r="F4659" s="98" t="s">
        <v>73</v>
      </c>
    </row>
    <row r="4660" spans="1:6" x14ac:dyDescent="0.2">
      <c r="A4660" s="106">
        <v>43435</v>
      </c>
      <c r="B4660" s="100">
        <v>43435</v>
      </c>
      <c r="C4660" s="98" t="s">
        <v>34</v>
      </c>
      <c r="D4660" s="98">
        <v>-0.04</v>
      </c>
      <c r="E4660" s="98">
        <v>0.41</v>
      </c>
      <c r="F4660" s="98" t="s">
        <v>77</v>
      </c>
    </row>
    <row r="4661" spans="1:6" x14ac:dyDescent="0.2">
      <c r="A4661" s="106">
        <v>43435</v>
      </c>
      <c r="B4661" s="100">
        <v>43435</v>
      </c>
      <c r="C4661" s="98" t="s">
        <v>33</v>
      </c>
      <c r="D4661" s="98">
        <v>0</v>
      </c>
      <c r="E4661" s="98">
        <v>0.02</v>
      </c>
      <c r="F4661" s="98" t="s">
        <v>77</v>
      </c>
    </row>
    <row r="4662" spans="1:6" x14ac:dyDescent="0.2">
      <c r="A4662" s="106">
        <v>43435</v>
      </c>
      <c r="B4662" s="100">
        <v>43405</v>
      </c>
      <c r="C4662" s="98" t="s">
        <v>33</v>
      </c>
      <c r="D4662" s="98">
        <v>-204.11</v>
      </c>
      <c r="E4662" s="98">
        <v>1668.25</v>
      </c>
      <c r="F4662" s="98" t="s">
        <v>77</v>
      </c>
    </row>
    <row r="4663" spans="1:6" x14ac:dyDescent="0.2">
      <c r="A4663" s="106">
        <v>43435</v>
      </c>
      <c r="B4663" s="100">
        <v>43405</v>
      </c>
      <c r="C4663" s="98" t="s">
        <v>34</v>
      </c>
      <c r="D4663" s="98">
        <v>-4525.74</v>
      </c>
      <c r="E4663" s="98">
        <v>36990</v>
      </c>
      <c r="F4663" s="98" t="s">
        <v>77</v>
      </c>
    </row>
    <row r="4664" spans="1:6" x14ac:dyDescent="0.2">
      <c r="A4664" s="106">
        <v>43435</v>
      </c>
      <c r="B4664" s="100">
        <v>43221</v>
      </c>
      <c r="C4664" s="98" t="s">
        <v>185</v>
      </c>
      <c r="D4664" s="98">
        <v>1641.63</v>
      </c>
      <c r="E4664" s="98">
        <v>36990.410000000003</v>
      </c>
      <c r="F4664" s="98" t="s">
        <v>77</v>
      </c>
    </row>
    <row r="4665" spans="1:6" x14ac:dyDescent="0.2">
      <c r="A4665" s="106">
        <v>43435</v>
      </c>
      <c r="B4665" s="100">
        <v>43221</v>
      </c>
      <c r="C4665" s="98" t="s">
        <v>186</v>
      </c>
      <c r="D4665" s="98">
        <v>74.040000000000006</v>
      </c>
      <c r="E4665" s="98">
        <v>1668.27</v>
      </c>
      <c r="F4665" s="98" t="s">
        <v>77</v>
      </c>
    </row>
    <row r="4666" spans="1:6" x14ac:dyDescent="0.2">
      <c r="A4666" s="106">
        <v>43435</v>
      </c>
      <c r="B4666" s="100">
        <v>43221</v>
      </c>
      <c r="C4666" s="98" t="s">
        <v>168</v>
      </c>
      <c r="D4666" s="98">
        <v>0</v>
      </c>
      <c r="E4666" s="98">
        <v>36990.410000000003</v>
      </c>
      <c r="F4666" s="98" t="s">
        <v>77</v>
      </c>
    </row>
    <row r="4667" spans="1:6" x14ac:dyDescent="0.2">
      <c r="A4667" s="106">
        <v>43435</v>
      </c>
      <c r="B4667" s="100">
        <v>43435</v>
      </c>
      <c r="C4667" s="98" t="s">
        <v>34</v>
      </c>
      <c r="D4667" s="98">
        <v>0</v>
      </c>
      <c r="E4667" s="98">
        <v>0.02</v>
      </c>
      <c r="F4667" s="98" t="s">
        <v>76</v>
      </c>
    </row>
    <row r="4668" spans="1:6" x14ac:dyDescent="0.2">
      <c r="A4668" s="106">
        <v>43435</v>
      </c>
      <c r="B4668" s="100">
        <v>43405</v>
      </c>
      <c r="C4668" s="98" t="s">
        <v>34</v>
      </c>
      <c r="D4668" s="98">
        <v>-650.64</v>
      </c>
      <c r="E4668" s="98">
        <v>5317.98</v>
      </c>
      <c r="F4668" s="98" t="s">
        <v>76</v>
      </c>
    </row>
    <row r="4669" spans="1:6" x14ac:dyDescent="0.2">
      <c r="A4669" s="106">
        <v>43435</v>
      </c>
      <c r="B4669" s="100">
        <v>43405</v>
      </c>
      <c r="C4669" s="98" t="s">
        <v>33</v>
      </c>
      <c r="D4669" s="98">
        <v>-29.35</v>
      </c>
      <c r="E4669" s="98">
        <v>239.85</v>
      </c>
      <c r="F4669" s="98" t="s">
        <v>76</v>
      </c>
    </row>
    <row r="4670" spans="1:6" x14ac:dyDescent="0.2">
      <c r="A4670" s="106">
        <v>43435</v>
      </c>
      <c r="B4670" s="100">
        <v>43221</v>
      </c>
      <c r="C4670" s="98" t="s">
        <v>185</v>
      </c>
      <c r="D4670" s="98">
        <v>236.01</v>
      </c>
      <c r="E4670" s="98">
        <v>5318</v>
      </c>
      <c r="F4670" s="98" t="s">
        <v>76</v>
      </c>
    </row>
    <row r="4671" spans="1:6" x14ac:dyDescent="0.2">
      <c r="A4671" s="106">
        <v>43435</v>
      </c>
      <c r="B4671" s="100">
        <v>43221</v>
      </c>
      <c r="C4671" s="98" t="s">
        <v>186</v>
      </c>
      <c r="D4671" s="98">
        <v>10.64</v>
      </c>
      <c r="E4671" s="98">
        <v>239.85</v>
      </c>
      <c r="F4671" s="98" t="s">
        <v>76</v>
      </c>
    </row>
    <row r="4672" spans="1:6" x14ac:dyDescent="0.2">
      <c r="A4672" s="106">
        <v>43435</v>
      </c>
      <c r="B4672" s="100">
        <v>43221</v>
      </c>
      <c r="C4672" s="98" t="s">
        <v>168</v>
      </c>
      <c r="D4672" s="98">
        <v>0</v>
      </c>
      <c r="E4672" s="98">
        <v>4708</v>
      </c>
      <c r="F4672" s="98" t="s">
        <v>76</v>
      </c>
    </row>
    <row r="4673" spans="1:6" x14ac:dyDescent="0.2">
      <c r="A4673" s="106">
        <v>43435</v>
      </c>
      <c r="B4673" s="100">
        <v>43405</v>
      </c>
      <c r="C4673" s="98" t="s">
        <v>34</v>
      </c>
      <c r="D4673" s="98">
        <v>-1.59</v>
      </c>
      <c r="E4673" s="98">
        <v>13</v>
      </c>
      <c r="F4673" s="98" t="s">
        <v>93</v>
      </c>
    </row>
    <row r="4674" spans="1:6" x14ac:dyDescent="0.2">
      <c r="A4674" s="106">
        <v>43435</v>
      </c>
      <c r="B4674" s="100">
        <v>43405</v>
      </c>
      <c r="C4674" s="98" t="s">
        <v>33</v>
      </c>
      <c r="D4674" s="98">
        <v>-7.0000000000000007E-2</v>
      </c>
      <c r="E4674" s="98">
        <v>0.59</v>
      </c>
      <c r="F4674" s="98" t="s">
        <v>93</v>
      </c>
    </row>
    <row r="4675" spans="1:6" x14ac:dyDescent="0.2">
      <c r="A4675" s="106">
        <v>43435</v>
      </c>
      <c r="B4675" s="100">
        <v>43221</v>
      </c>
      <c r="C4675" s="98" t="s">
        <v>185</v>
      </c>
      <c r="D4675" s="98">
        <v>0.57999999999999996</v>
      </c>
      <c r="E4675" s="98">
        <v>13</v>
      </c>
      <c r="F4675" s="98" t="s">
        <v>93</v>
      </c>
    </row>
    <row r="4676" spans="1:6" x14ac:dyDescent="0.2">
      <c r="A4676" s="106">
        <v>43435</v>
      </c>
      <c r="B4676" s="100">
        <v>43221</v>
      </c>
      <c r="C4676" s="98" t="s">
        <v>186</v>
      </c>
      <c r="D4676" s="98">
        <v>0.03</v>
      </c>
      <c r="E4676" s="98">
        <v>0.59</v>
      </c>
      <c r="F4676" s="98" t="s">
        <v>93</v>
      </c>
    </row>
    <row r="4677" spans="1:6" x14ac:dyDescent="0.2">
      <c r="A4677" s="106">
        <v>43435</v>
      </c>
      <c r="B4677" s="100">
        <v>43221</v>
      </c>
      <c r="C4677" s="98" t="s">
        <v>168</v>
      </c>
      <c r="D4677" s="98">
        <v>0</v>
      </c>
      <c r="E4677" s="98">
        <v>13</v>
      </c>
      <c r="F4677" s="98" t="s">
        <v>93</v>
      </c>
    </row>
    <row r="4678" spans="1:6" x14ac:dyDescent="0.2">
      <c r="A4678" s="106">
        <v>43435</v>
      </c>
      <c r="B4678" s="100">
        <v>43405</v>
      </c>
      <c r="C4678" s="98" t="s">
        <v>34</v>
      </c>
      <c r="D4678" s="98">
        <v>-762.34</v>
      </c>
      <c r="E4678" s="98">
        <v>6230.88</v>
      </c>
      <c r="F4678" s="98" t="s">
        <v>77</v>
      </c>
    </row>
    <row r="4679" spans="1:6" x14ac:dyDescent="0.2">
      <c r="A4679" s="106">
        <v>43435</v>
      </c>
      <c r="B4679" s="100">
        <v>43405</v>
      </c>
      <c r="C4679" s="98" t="s">
        <v>33</v>
      </c>
      <c r="D4679" s="98">
        <v>-34.380000000000003</v>
      </c>
      <c r="E4679" s="98">
        <v>281.02</v>
      </c>
      <c r="F4679" s="98" t="s">
        <v>77</v>
      </c>
    </row>
    <row r="4680" spans="1:6" x14ac:dyDescent="0.2">
      <c r="A4680" s="106">
        <v>43435</v>
      </c>
      <c r="B4680" s="100">
        <v>43374</v>
      </c>
      <c r="C4680" s="98" t="s">
        <v>34</v>
      </c>
      <c r="D4680" s="98">
        <v>-3.57</v>
      </c>
      <c r="E4680" s="98">
        <v>40</v>
      </c>
      <c r="F4680" s="98" t="s">
        <v>76</v>
      </c>
    </row>
    <row r="4681" spans="1:6" x14ac:dyDescent="0.2">
      <c r="A4681" s="106">
        <v>43435</v>
      </c>
      <c r="B4681" s="100">
        <v>43374</v>
      </c>
      <c r="C4681" s="98" t="s">
        <v>33</v>
      </c>
      <c r="D4681" s="98">
        <v>-0.16</v>
      </c>
      <c r="E4681" s="98">
        <v>1.8</v>
      </c>
      <c r="F4681" s="98" t="s">
        <v>76</v>
      </c>
    </row>
    <row r="4682" spans="1:6" x14ac:dyDescent="0.2">
      <c r="A4682" s="106">
        <v>43435</v>
      </c>
      <c r="B4682" s="100">
        <v>43435</v>
      </c>
      <c r="C4682" s="98" t="s">
        <v>34</v>
      </c>
      <c r="D4682" s="98">
        <v>0</v>
      </c>
      <c r="E4682" s="98">
        <v>0.01</v>
      </c>
      <c r="F4682" s="98" t="s">
        <v>72</v>
      </c>
    </row>
    <row r="4683" spans="1:6" x14ac:dyDescent="0.2">
      <c r="A4683" s="106">
        <v>43435</v>
      </c>
      <c r="B4683" s="100">
        <v>43405</v>
      </c>
      <c r="C4683" s="98" t="s">
        <v>34</v>
      </c>
      <c r="D4683" s="98">
        <v>-142.05000000000001</v>
      </c>
      <c r="E4683" s="98">
        <v>1161</v>
      </c>
      <c r="F4683" s="98" t="s">
        <v>72</v>
      </c>
    </row>
    <row r="4684" spans="1:6" x14ac:dyDescent="0.2">
      <c r="A4684" s="106">
        <v>43435</v>
      </c>
      <c r="B4684" s="100">
        <v>43405</v>
      </c>
      <c r="C4684" s="98" t="s">
        <v>33</v>
      </c>
      <c r="D4684" s="98">
        <v>-6.41</v>
      </c>
      <c r="E4684" s="98">
        <v>52.36</v>
      </c>
      <c r="F4684" s="98" t="s">
        <v>72</v>
      </c>
    </row>
    <row r="4685" spans="1:6" x14ac:dyDescent="0.2">
      <c r="A4685" s="106">
        <v>43435</v>
      </c>
      <c r="B4685" s="100">
        <v>43221</v>
      </c>
      <c r="C4685" s="98" t="s">
        <v>168</v>
      </c>
      <c r="D4685" s="98">
        <v>0</v>
      </c>
      <c r="E4685" s="98">
        <v>1161.01</v>
      </c>
      <c r="F4685" s="98" t="s">
        <v>72</v>
      </c>
    </row>
    <row r="4686" spans="1:6" x14ac:dyDescent="0.2">
      <c r="A4686" s="106">
        <v>43435</v>
      </c>
      <c r="B4686" s="100">
        <v>43221</v>
      </c>
      <c r="C4686" s="98" t="s">
        <v>185</v>
      </c>
      <c r="D4686" s="98">
        <v>51.53</v>
      </c>
      <c r="E4686" s="98">
        <v>1161.01</v>
      </c>
      <c r="F4686" s="98" t="s">
        <v>72</v>
      </c>
    </row>
    <row r="4687" spans="1:6" x14ac:dyDescent="0.2">
      <c r="A4687" s="106">
        <v>43435</v>
      </c>
      <c r="B4687" s="100">
        <v>43221</v>
      </c>
      <c r="C4687" s="98" t="s">
        <v>186</v>
      </c>
      <c r="D4687" s="98">
        <v>2.3199999999999998</v>
      </c>
      <c r="E4687" s="98">
        <v>52.36</v>
      </c>
      <c r="F4687" s="98" t="s">
        <v>72</v>
      </c>
    </row>
    <row r="4688" spans="1:6" x14ac:dyDescent="0.2">
      <c r="A4688" s="106">
        <v>43435</v>
      </c>
      <c r="B4688" s="100">
        <v>43405</v>
      </c>
      <c r="C4688" s="98" t="s">
        <v>36</v>
      </c>
      <c r="D4688" s="98">
        <v>-177.29</v>
      </c>
      <c r="E4688" s="98">
        <v>1449</v>
      </c>
      <c r="F4688" s="98" t="s">
        <v>103</v>
      </c>
    </row>
    <row r="4689" spans="1:6" x14ac:dyDescent="0.2">
      <c r="A4689" s="106">
        <v>43435</v>
      </c>
      <c r="B4689" s="100">
        <v>43405</v>
      </c>
      <c r="C4689" s="98" t="s">
        <v>35</v>
      </c>
      <c r="D4689" s="98">
        <v>-7.99</v>
      </c>
      <c r="E4689" s="98">
        <v>65.349999999999994</v>
      </c>
      <c r="F4689" s="98" t="s">
        <v>103</v>
      </c>
    </row>
    <row r="4690" spans="1:6" x14ac:dyDescent="0.2">
      <c r="A4690" s="106">
        <v>43435</v>
      </c>
      <c r="B4690" s="100">
        <v>43435</v>
      </c>
      <c r="C4690" s="98" t="s">
        <v>34</v>
      </c>
      <c r="D4690" s="98">
        <v>0</v>
      </c>
      <c r="E4690" s="98">
        <v>0.01</v>
      </c>
      <c r="F4690" s="98" t="s">
        <v>74</v>
      </c>
    </row>
    <row r="4691" spans="1:6" x14ac:dyDescent="0.2">
      <c r="A4691" s="106">
        <v>43435</v>
      </c>
      <c r="B4691" s="100">
        <v>43405</v>
      </c>
      <c r="C4691" s="98" t="s">
        <v>34</v>
      </c>
      <c r="D4691" s="98">
        <v>-82.22</v>
      </c>
      <c r="E4691" s="98">
        <v>672</v>
      </c>
      <c r="F4691" s="98" t="s">
        <v>74</v>
      </c>
    </row>
    <row r="4692" spans="1:6" x14ac:dyDescent="0.2">
      <c r="A4692" s="106">
        <v>43435</v>
      </c>
      <c r="B4692" s="100">
        <v>43405</v>
      </c>
      <c r="C4692" s="98" t="s">
        <v>33</v>
      </c>
      <c r="D4692" s="98">
        <v>-3.71</v>
      </c>
      <c r="E4692" s="98">
        <v>30.31</v>
      </c>
      <c r="F4692" s="98" t="s">
        <v>74</v>
      </c>
    </row>
    <row r="4693" spans="1:6" x14ac:dyDescent="0.2">
      <c r="A4693" s="106">
        <v>43435</v>
      </c>
      <c r="B4693" s="100">
        <v>43221</v>
      </c>
      <c r="C4693" s="98" t="s">
        <v>168</v>
      </c>
      <c r="D4693" s="98">
        <v>0</v>
      </c>
      <c r="E4693" s="98">
        <v>672.01</v>
      </c>
      <c r="F4693" s="98" t="s">
        <v>74</v>
      </c>
    </row>
    <row r="4694" spans="1:6" x14ac:dyDescent="0.2">
      <c r="A4694" s="106">
        <v>43405</v>
      </c>
      <c r="B4694" s="100">
        <v>43405</v>
      </c>
      <c r="C4694" s="98" t="s">
        <v>33</v>
      </c>
      <c r="D4694" s="98">
        <v>-0.42</v>
      </c>
      <c r="E4694" s="98">
        <v>3.47</v>
      </c>
      <c r="F4694" s="98" t="s">
        <v>93</v>
      </c>
    </row>
    <row r="4695" spans="1:6" x14ac:dyDescent="0.2">
      <c r="A4695" s="106">
        <v>43405</v>
      </c>
      <c r="B4695" s="100">
        <v>43374</v>
      </c>
      <c r="C4695" s="98" t="s">
        <v>34</v>
      </c>
      <c r="D4695" s="98">
        <v>-23.55</v>
      </c>
      <c r="E4695" s="98">
        <v>264</v>
      </c>
      <c r="F4695" s="98" t="s">
        <v>93</v>
      </c>
    </row>
    <row r="4696" spans="1:6" x14ac:dyDescent="0.2">
      <c r="A4696" s="106">
        <v>43405</v>
      </c>
      <c r="B4696" s="100">
        <v>43374</v>
      </c>
      <c r="C4696" s="98" t="s">
        <v>33</v>
      </c>
      <c r="D4696" s="98">
        <v>-1.06</v>
      </c>
      <c r="E4696" s="98">
        <v>11.91</v>
      </c>
      <c r="F4696" s="98" t="s">
        <v>93</v>
      </c>
    </row>
    <row r="4697" spans="1:6" x14ac:dyDescent="0.2">
      <c r="A4697" s="106">
        <v>43405</v>
      </c>
      <c r="B4697" s="100">
        <v>43221</v>
      </c>
      <c r="C4697" s="98" t="s">
        <v>168</v>
      </c>
      <c r="D4697" s="98">
        <v>0</v>
      </c>
      <c r="E4697" s="98">
        <v>341</v>
      </c>
      <c r="F4697" s="98" t="s">
        <v>93</v>
      </c>
    </row>
    <row r="4698" spans="1:6" x14ac:dyDescent="0.2">
      <c r="A4698" s="106">
        <v>43405</v>
      </c>
      <c r="B4698" s="100">
        <v>43221</v>
      </c>
      <c r="C4698" s="98" t="s">
        <v>185</v>
      </c>
      <c r="D4698" s="98">
        <v>15.13</v>
      </c>
      <c r="E4698" s="98">
        <v>341</v>
      </c>
      <c r="F4698" s="98" t="s">
        <v>93</v>
      </c>
    </row>
    <row r="4699" spans="1:6" x14ac:dyDescent="0.2">
      <c r="A4699" s="106">
        <v>43405</v>
      </c>
      <c r="B4699" s="100">
        <v>43221</v>
      </c>
      <c r="C4699" s="98" t="s">
        <v>186</v>
      </c>
      <c r="D4699" s="98">
        <v>0.68</v>
      </c>
      <c r="E4699" s="98">
        <v>15.38</v>
      </c>
      <c r="F4699" s="98" t="s">
        <v>93</v>
      </c>
    </row>
    <row r="4700" spans="1:6" x14ac:dyDescent="0.2">
      <c r="A4700" s="106">
        <v>43405</v>
      </c>
      <c r="B4700" s="100">
        <v>43405</v>
      </c>
      <c r="C4700" s="98" t="s">
        <v>34</v>
      </c>
      <c r="D4700" s="98">
        <v>-1427.04</v>
      </c>
      <c r="E4700" s="98">
        <v>11663.63</v>
      </c>
      <c r="F4700" s="98" t="s">
        <v>77</v>
      </c>
    </row>
    <row r="4701" spans="1:6" x14ac:dyDescent="0.2">
      <c r="A4701" s="106">
        <v>43405</v>
      </c>
      <c r="B4701" s="100">
        <v>43405</v>
      </c>
      <c r="C4701" s="98" t="s">
        <v>33</v>
      </c>
      <c r="D4701" s="98">
        <v>-64.34</v>
      </c>
      <c r="E4701" s="98">
        <v>526.02</v>
      </c>
      <c r="F4701" s="98" t="s">
        <v>77</v>
      </c>
    </row>
    <row r="4702" spans="1:6" x14ac:dyDescent="0.2">
      <c r="A4702" s="106">
        <v>43405</v>
      </c>
      <c r="B4702" s="100">
        <v>43374</v>
      </c>
      <c r="C4702" s="98" t="s">
        <v>34</v>
      </c>
      <c r="D4702" s="98">
        <v>-2991.55</v>
      </c>
      <c r="E4702" s="98">
        <v>33534</v>
      </c>
      <c r="F4702" s="98" t="s">
        <v>77</v>
      </c>
    </row>
    <row r="4703" spans="1:6" x14ac:dyDescent="0.2">
      <c r="A4703" s="106">
        <v>43405</v>
      </c>
      <c r="B4703" s="100">
        <v>43374</v>
      </c>
      <c r="C4703" s="98" t="s">
        <v>33</v>
      </c>
      <c r="D4703" s="98">
        <v>-134.91</v>
      </c>
      <c r="E4703" s="98">
        <v>1512.42</v>
      </c>
      <c r="F4703" s="98" t="s">
        <v>77</v>
      </c>
    </row>
    <row r="4704" spans="1:6" x14ac:dyDescent="0.2">
      <c r="A4704" s="106">
        <v>43405</v>
      </c>
      <c r="B4704" s="100">
        <v>43221</v>
      </c>
      <c r="C4704" s="98" t="s">
        <v>168</v>
      </c>
      <c r="D4704" s="98">
        <v>0</v>
      </c>
      <c r="E4704" s="98">
        <v>45197.63</v>
      </c>
      <c r="F4704" s="98" t="s">
        <v>77</v>
      </c>
    </row>
    <row r="4705" spans="1:6" x14ac:dyDescent="0.2">
      <c r="A4705" s="106">
        <v>43405</v>
      </c>
      <c r="B4705" s="100">
        <v>43221</v>
      </c>
      <c r="C4705" s="98" t="s">
        <v>185</v>
      </c>
      <c r="D4705" s="98">
        <v>2005.89</v>
      </c>
      <c r="E4705" s="98">
        <v>45197.63</v>
      </c>
      <c r="F4705" s="98" t="s">
        <v>77</v>
      </c>
    </row>
    <row r="4706" spans="1:6" x14ac:dyDescent="0.2">
      <c r="A4706" s="106">
        <v>43405</v>
      </c>
      <c r="B4706" s="100">
        <v>43221</v>
      </c>
      <c r="C4706" s="98" t="s">
        <v>186</v>
      </c>
      <c r="D4706" s="98">
        <v>90.45</v>
      </c>
      <c r="E4706" s="98">
        <v>2038.44</v>
      </c>
      <c r="F4706" s="98" t="s">
        <v>77</v>
      </c>
    </row>
    <row r="4707" spans="1:6" x14ac:dyDescent="0.2">
      <c r="A4707" s="106">
        <v>43405</v>
      </c>
      <c r="B4707" s="100">
        <v>43405</v>
      </c>
      <c r="C4707" s="98" t="s">
        <v>34</v>
      </c>
      <c r="D4707" s="98">
        <v>-17.739999999999998</v>
      </c>
      <c r="E4707" s="98">
        <v>145</v>
      </c>
      <c r="F4707" s="98" t="s">
        <v>92</v>
      </c>
    </row>
    <row r="4708" spans="1:6" x14ac:dyDescent="0.2">
      <c r="A4708" s="106">
        <v>43405</v>
      </c>
      <c r="B4708" s="100">
        <v>43405</v>
      </c>
      <c r="C4708" s="98" t="s">
        <v>33</v>
      </c>
      <c r="D4708" s="98">
        <v>-0.8</v>
      </c>
      <c r="E4708" s="98">
        <v>6.54</v>
      </c>
      <c r="F4708" s="98" t="s">
        <v>92</v>
      </c>
    </row>
    <row r="4709" spans="1:6" x14ac:dyDescent="0.2">
      <c r="A4709" s="106">
        <v>43405</v>
      </c>
      <c r="B4709" s="100">
        <v>43374</v>
      </c>
      <c r="C4709" s="98" t="s">
        <v>34</v>
      </c>
      <c r="D4709" s="98">
        <v>-36.67</v>
      </c>
      <c r="E4709" s="98">
        <v>411</v>
      </c>
      <c r="F4709" s="98" t="s">
        <v>92</v>
      </c>
    </row>
    <row r="4710" spans="1:6" x14ac:dyDescent="0.2">
      <c r="A4710" s="106">
        <v>43405</v>
      </c>
      <c r="B4710" s="100">
        <v>43374</v>
      </c>
      <c r="C4710" s="98" t="s">
        <v>33</v>
      </c>
      <c r="D4710" s="98">
        <v>-1.65</v>
      </c>
      <c r="E4710" s="98">
        <v>18.54</v>
      </c>
      <c r="F4710" s="98" t="s">
        <v>92</v>
      </c>
    </row>
    <row r="4711" spans="1:6" x14ac:dyDescent="0.2">
      <c r="A4711" s="106">
        <v>43405</v>
      </c>
      <c r="B4711" s="100">
        <v>43221</v>
      </c>
      <c r="C4711" s="98" t="s">
        <v>168</v>
      </c>
      <c r="D4711" s="98">
        <v>0</v>
      </c>
      <c r="E4711" s="98">
        <v>556</v>
      </c>
      <c r="F4711" s="98" t="s">
        <v>92</v>
      </c>
    </row>
    <row r="4712" spans="1:6" x14ac:dyDescent="0.2">
      <c r="A4712" s="106">
        <v>43405</v>
      </c>
      <c r="B4712" s="100">
        <v>43221</v>
      </c>
      <c r="C4712" s="98" t="s">
        <v>185</v>
      </c>
      <c r="D4712" s="98">
        <v>24.68</v>
      </c>
      <c r="E4712" s="98">
        <v>556</v>
      </c>
      <c r="F4712" s="98" t="s">
        <v>92</v>
      </c>
    </row>
    <row r="4713" spans="1:6" x14ac:dyDescent="0.2">
      <c r="A4713" s="106">
        <v>43405</v>
      </c>
      <c r="B4713" s="100">
        <v>43221</v>
      </c>
      <c r="C4713" s="98" t="s">
        <v>186</v>
      </c>
      <c r="D4713" s="98">
        <v>1.1100000000000001</v>
      </c>
      <c r="E4713" s="98">
        <v>25.08</v>
      </c>
      <c r="F4713" s="98" t="s">
        <v>92</v>
      </c>
    </row>
    <row r="4714" spans="1:6" x14ac:dyDescent="0.2">
      <c r="A4714" s="106">
        <v>43405</v>
      </c>
      <c r="B4714" s="100">
        <v>43405</v>
      </c>
      <c r="C4714" s="98" t="s">
        <v>36</v>
      </c>
      <c r="D4714" s="98">
        <v>-2.46</v>
      </c>
      <c r="E4714" s="98">
        <v>20.12</v>
      </c>
      <c r="F4714" s="98" t="s">
        <v>101</v>
      </c>
    </row>
    <row r="4715" spans="1:6" x14ac:dyDescent="0.2">
      <c r="A4715" s="106">
        <v>43405</v>
      </c>
      <c r="B4715" s="100">
        <v>43405</v>
      </c>
      <c r="C4715" s="98" t="s">
        <v>35</v>
      </c>
      <c r="D4715" s="98">
        <v>-0.11</v>
      </c>
      <c r="E4715" s="98">
        <v>0.91</v>
      </c>
      <c r="F4715" s="98" t="s">
        <v>101</v>
      </c>
    </row>
    <row r="4716" spans="1:6" x14ac:dyDescent="0.2">
      <c r="A4716" s="106">
        <v>43405</v>
      </c>
      <c r="B4716" s="100">
        <v>43374</v>
      </c>
      <c r="C4716" s="98" t="s">
        <v>36</v>
      </c>
      <c r="D4716" s="98">
        <v>-5.17</v>
      </c>
      <c r="E4716" s="98">
        <v>58</v>
      </c>
      <c r="F4716" s="98" t="s">
        <v>101</v>
      </c>
    </row>
    <row r="4717" spans="1:6" x14ac:dyDescent="0.2">
      <c r="A4717" s="106">
        <v>43405</v>
      </c>
      <c r="B4717" s="100">
        <v>43374</v>
      </c>
      <c r="C4717" s="98" t="s">
        <v>35</v>
      </c>
      <c r="D4717" s="98">
        <v>-0.23</v>
      </c>
      <c r="E4717" s="98">
        <v>2.62</v>
      </c>
      <c r="F4717" s="98" t="s">
        <v>101</v>
      </c>
    </row>
    <row r="4718" spans="1:6" x14ac:dyDescent="0.2">
      <c r="A4718" s="106">
        <v>43435</v>
      </c>
      <c r="B4718" s="100">
        <v>43435</v>
      </c>
      <c r="C4718" s="98" t="s">
        <v>34</v>
      </c>
      <c r="D4718" s="98">
        <v>-25.75</v>
      </c>
      <c r="E4718" s="98">
        <v>280</v>
      </c>
      <c r="F4718" s="98" t="s">
        <v>92</v>
      </c>
    </row>
    <row r="4719" spans="1:6" x14ac:dyDescent="0.2">
      <c r="A4719" s="106">
        <v>43435</v>
      </c>
      <c r="B4719" s="100">
        <v>43435</v>
      </c>
      <c r="C4719" s="98" t="s">
        <v>33</v>
      </c>
      <c r="D4719" s="98">
        <v>-1.1599999999999999</v>
      </c>
      <c r="E4719" s="98">
        <v>12.63</v>
      </c>
      <c r="F4719" s="98" t="s">
        <v>92</v>
      </c>
    </row>
    <row r="4720" spans="1:6" x14ac:dyDescent="0.2">
      <c r="A4720" s="106">
        <v>43435</v>
      </c>
      <c r="B4720" s="100">
        <v>43405</v>
      </c>
      <c r="C4720" s="98" t="s">
        <v>34</v>
      </c>
      <c r="D4720" s="98">
        <v>-94.21</v>
      </c>
      <c r="E4720" s="98">
        <v>770</v>
      </c>
      <c r="F4720" s="98" t="s">
        <v>92</v>
      </c>
    </row>
    <row r="4721" spans="1:6" x14ac:dyDescent="0.2">
      <c r="A4721" s="106">
        <v>43435</v>
      </c>
      <c r="B4721" s="100">
        <v>43405</v>
      </c>
      <c r="C4721" s="98" t="s">
        <v>33</v>
      </c>
      <c r="D4721" s="98">
        <v>-4.25</v>
      </c>
      <c r="E4721" s="98">
        <v>34.729999999999997</v>
      </c>
      <c r="F4721" s="98" t="s">
        <v>92</v>
      </c>
    </row>
    <row r="4722" spans="1:6" x14ac:dyDescent="0.2">
      <c r="A4722" s="106">
        <v>43435</v>
      </c>
      <c r="B4722" s="100">
        <v>43221</v>
      </c>
      <c r="C4722" s="98" t="s">
        <v>185</v>
      </c>
      <c r="D4722" s="98">
        <v>46.6</v>
      </c>
      <c r="E4722" s="98">
        <v>1050</v>
      </c>
      <c r="F4722" s="98" t="s">
        <v>92</v>
      </c>
    </row>
    <row r="4723" spans="1:6" x14ac:dyDescent="0.2">
      <c r="A4723" s="106">
        <v>43435</v>
      </c>
      <c r="B4723" s="100">
        <v>43221</v>
      </c>
      <c r="C4723" s="98" t="s">
        <v>186</v>
      </c>
      <c r="D4723" s="98">
        <v>2.1</v>
      </c>
      <c r="E4723" s="98">
        <v>47.35</v>
      </c>
      <c r="F4723" s="98" t="s">
        <v>92</v>
      </c>
    </row>
    <row r="4724" spans="1:6" x14ac:dyDescent="0.2">
      <c r="A4724" s="106">
        <v>43435</v>
      </c>
      <c r="B4724" s="100">
        <v>43435</v>
      </c>
      <c r="C4724" s="98" t="s">
        <v>36</v>
      </c>
      <c r="D4724" s="98">
        <v>-29.93</v>
      </c>
      <c r="E4724" s="98">
        <v>325.48</v>
      </c>
      <c r="F4724" s="98" t="s">
        <v>101</v>
      </c>
    </row>
    <row r="4725" spans="1:6" x14ac:dyDescent="0.2">
      <c r="A4725" s="106">
        <v>43435</v>
      </c>
      <c r="B4725" s="100">
        <v>43435</v>
      </c>
      <c r="C4725" s="98" t="s">
        <v>35</v>
      </c>
      <c r="D4725" s="98">
        <v>-1.34</v>
      </c>
      <c r="E4725" s="98">
        <v>14.68</v>
      </c>
      <c r="F4725" s="98" t="s">
        <v>101</v>
      </c>
    </row>
    <row r="4726" spans="1:6" x14ac:dyDescent="0.2">
      <c r="A4726" s="106">
        <v>43435</v>
      </c>
      <c r="B4726" s="100">
        <v>43405</v>
      </c>
      <c r="C4726" s="98" t="s">
        <v>36</v>
      </c>
      <c r="D4726" s="98">
        <v>-98.61</v>
      </c>
      <c r="E4726" s="98">
        <v>806</v>
      </c>
      <c r="F4726" s="98" t="s">
        <v>101</v>
      </c>
    </row>
    <row r="4727" spans="1:6" x14ac:dyDescent="0.2">
      <c r="A4727" s="106">
        <v>43435</v>
      </c>
      <c r="B4727" s="100">
        <v>43405</v>
      </c>
      <c r="C4727" s="98" t="s">
        <v>35</v>
      </c>
      <c r="D4727" s="98">
        <v>-4.47</v>
      </c>
      <c r="E4727" s="98">
        <v>36.35</v>
      </c>
      <c r="F4727" s="98" t="s">
        <v>101</v>
      </c>
    </row>
    <row r="4728" spans="1:6" x14ac:dyDescent="0.2">
      <c r="A4728" s="106">
        <v>43435</v>
      </c>
      <c r="B4728" s="100">
        <v>43435</v>
      </c>
      <c r="C4728" s="98" t="s">
        <v>34</v>
      </c>
      <c r="D4728" s="98">
        <v>-2300.73</v>
      </c>
      <c r="E4728" s="98">
        <v>25013.13</v>
      </c>
      <c r="F4728" s="98" t="s">
        <v>77</v>
      </c>
    </row>
    <row r="4729" spans="1:6" x14ac:dyDescent="0.2">
      <c r="A4729" s="106">
        <v>43435</v>
      </c>
      <c r="B4729" s="100">
        <v>43435</v>
      </c>
      <c r="C4729" s="98" t="s">
        <v>33</v>
      </c>
      <c r="D4729" s="98">
        <v>-103.75</v>
      </c>
      <c r="E4729" s="98">
        <v>1128.1300000000001</v>
      </c>
      <c r="F4729" s="98" t="s">
        <v>77</v>
      </c>
    </row>
    <row r="4730" spans="1:6" x14ac:dyDescent="0.2">
      <c r="A4730" s="106">
        <v>43435</v>
      </c>
      <c r="B4730" s="100">
        <v>43405</v>
      </c>
      <c r="C4730" s="98" t="s">
        <v>34</v>
      </c>
      <c r="D4730" s="98">
        <v>-5460.1</v>
      </c>
      <c r="E4730" s="98">
        <v>44627</v>
      </c>
      <c r="F4730" s="98" t="s">
        <v>77</v>
      </c>
    </row>
    <row r="4731" spans="1:6" x14ac:dyDescent="0.2">
      <c r="A4731" s="106">
        <v>43435</v>
      </c>
      <c r="B4731" s="100">
        <v>43405</v>
      </c>
      <c r="C4731" s="98" t="s">
        <v>33</v>
      </c>
      <c r="D4731" s="98">
        <v>-246.25</v>
      </c>
      <c r="E4731" s="98">
        <v>2012.71</v>
      </c>
      <c r="F4731" s="98" t="s">
        <v>77</v>
      </c>
    </row>
    <row r="4732" spans="1:6" x14ac:dyDescent="0.2">
      <c r="A4732" s="106">
        <v>43435</v>
      </c>
      <c r="B4732" s="100">
        <v>43221</v>
      </c>
      <c r="C4732" s="98" t="s">
        <v>185</v>
      </c>
      <c r="D4732" s="98">
        <v>3090.58</v>
      </c>
      <c r="E4732" s="98">
        <v>69640.13</v>
      </c>
      <c r="F4732" s="98" t="s">
        <v>77</v>
      </c>
    </row>
    <row r="4733" spans="1:6" x14ac:dyDescent="0.2">
      <c r="A4733" s="106">
        <v>43435</v>
      </c>
      <c r="B4733" s="100">
        <v>43221</v>
      </c>
      <c r="C4733" s="98" t="s">
        <v>186</v>
      </c>
      <c r="D4733" s="98">
        <v>139.38</v>
      </c>
      <c r="E4733" s="98">
        <v>3140.82</v>
      </c>
      <c r="F4733" s="98" t="s">
        <v>77</v>
      </c>
    </row>
    <row r="4734" spans="1:6" x14ac:dyDescent="0.2">
      <c r="A4734" s="106">
        <v>43435</v>
      </c>
      <c r="B4734" s="100">
        <v>43435</v>
      </c>
      <c r="C4734" s="98" t="s">
        <v>34</v>
      </c>
      <c r="D4734" s="98">
        <v>-124.56</v>
      </c>
      <c r="E4734" s="98">
        <v>1354.02</v>
      </c>
      <c r="F4734" s="98" t="s">
        <v>76</v>
      </c>
    </row>
    <row r="4735" spans="1:6" x14ac:dyDescent="0.2">
      <c r="A4735" s="106">
        <v>43435</v>
      </c>
      <c r="B4735" s="100">
        <v>43435</v>
      </c>
      <c r="C4735" s="98" t="s">
        <v>33</v>
      </c>
      <c r="D4735" s="98">
        <v>-5.62</v>
      </c>
      <c r="E4735" s="98">
        <v>61.07</v>
      </c>
      <c r="F4735" s="98" t="s">
        <v>76</v>
      </c>
    </row>
    <row r="4736" spans="1:6" x14ac:dyDescent="0.2">
      <c r="A4736" s="106">
        <v>43435</v>
      </c>
      <c r="B4736" s="100">
        <v>43435</v>
      </c>
      <c r="C4736" s="98" t="s">
        <v>34</v>
      </c>
      <c r="D4736" s="98">
        <v>-20599.59</v>
      </c>
      <c r="E4736" s="98">
        <v>223958.01</v>
      </c>
      <c r="F4736" s="98" t="s">
        <v>76</v>
      </c>
    </row>
    <row r="4737" spans="1:6" x14ac:dyDescent="0.2">
      <c r="A4737" s="106">
        <v>43435</v>
      </c>
      <c r="B4737" s="100">
        <v>43435</v>
      </c>
      <c r="C4737" s="98" t="s">
        <v>33</v>
      </c>
      <c r="D4737" s="98">
        <v>-929.01</v>
      </c>
      <c r="E4737" s="98">
        <v>10100.43</v>
      </c>
      <c r="F4737" s="98" t="s">
        <v>76</v>
      </c>
    </row>
    <row r="4738" spans="1:6" x14ac:dyDescent="0.2">
      <c r="A4738" s="106">
        <v>43435</v>
      </c>
      <c r="B4738" s="100">
        <v>43435</v>
      </c>
      <c r="C4738" s="98" t="s">
        <v>34</v>
      </c>
      <c r="D4738" s="98">
        <v>-2.48</v>
      </c>
      <c r="E4738" s="98">
        <v>27</v>
      </c>
      <c r="F4738" s="98" t="s">
        <v>92</v>
      </c>
    </row>
    <row r="4739" spans="1:6" x14ac:dyDescent="0.2">
      <c r="A4739" s="106">
        <v>43435</v>
      </c>
      <c r="B4739" s="100">
        <v>43435</v>
      </c>
      <c r="C4739" s="98" t="s">
        <v>33</v>
      </c>
      <c r="D4739" s="98">
        <v>-0.11</v>
      </c>
      <c r="E4739" s="98">
        <v>1.22</v>
      </c>
      <c r="F4739" s="98" t="s">
        <v>92</v>
      </c>
    </row>
    <row r="4740" spans="1:6" x14ac:dyDescent="0.2">
      <c r="A4740" s="106">
        <v>43435</v>
      </c>
      <c r="B4740" s="100">
        <v>43405</v>
      </c>
      <c r="C4740" s="98" t="s">
        <v>34</v>
      </c>
      <c r="D4740" s="98">
        <v>-26.79</v>
      </c>
      <c r="E4740" s="98">
        <v>219</v>
      </c>
      <c r="F4740" s="98" t="s">
        <v>92</v>
      </c>
    </row>
    <row r="4741" spans="1:6" x14ac:dyDescent="0.2">
      <c r="A4741" s="106">
        <v>43435</v>
      </c>
      <c r="B4741" s="100">
        <v>43405</v>
      </c>
      <c r="C4741" s="98" t="s">
        <v>33</v>
      </c>
      <c r="D4741" s="98">
        <v>-1.21</v>
      </c>
      <c r="E4741" s="98">
        <v>9.8800000000000008</v>
      </c>
      <c r="F4741" s="98" t="s">
        <v>92</v>
      </c>
    </row>
    <row r="4742" spans="1:6" x14ac:dyDescent="0.2">
      <c r="A4742" s="106">
        <v>43435</v>
      </c>
      <c r="B4742" s="100">
        <v>43221</v>
      </c>
      <c r="C4742" s="98" t="s">
        <v>185</v>
      </c>
      <c r="D4742" s="98">
        <v>10.92</v>
      </c>
      <c r="E4742" s="98">
        <v>246</v>
      </c>
      <c r="F4742" s="98" t="s">
        <v>92</v>
      </c>
    </row>
    <row r="4743" spans="1:6" x14ac:dyDescent="0.2">
      <c r="A4743" s="106">
        <v>43435</v>
      </c>
      <c r="B4743" s="100">
        <v>43221</v>
      </c>
      <c r="C4743" s="98" t="s">
        <v>186</v>
      </c>
      <c r="D4743" s="98">
        <v>0.49</v>
      </c>
      <c r="E4743" s="98">
        <v>11.09</v>
      </c>
      <c r="F4743" s="98" t="s">
        <v>92</v>
      </c>
    </row>
    <row r="4744" spans="1:6" x14ac:dyDescent="0.2">
      <c r="A4744" s="106">
        <v>43435</v>
      </c>
      <c r="B4744" s="100">
        <v>43435</v>
      </c>
      <c r="C4744" s="98" t="s">
        <v>34</v>
      </c>
      <c r="D4744" s="98">
        <v>-205.02</v>
      </c>
      <c r="E4744" s="98">
        <v>2229</v>
      </c>
      <c r="F4744" s="98" t="s">
        <v>93</v>
      </c>
    </row>
    <row r="4745" spans="1:6" x14ac:dyDescent="0.2">
      <c r="A4745" s="106">
        <v>43435</v>
      </c>
      <c r="B4745" s="100">
        <v>43435</v>
      </c>
      <c r="C4745" s="98" t="s">
        <v>33</v>
      </c>
      <c r="D4745" s="98">
        <v>-9.24</v>
      </c>
      <c r="E4745" s="98">
        <v>100.53</v>
      </c>
      <c r="F4745" s="98" t="s">
        <v>93</v>
      </c>
    </row>
    <row r="4746" spans="1:6" x14ac:dyDescent="0.2">
      <c r="A4746" s="106">
        <v>43435</v>
      </c>
      <c r="B4746" s="100">
        <v>43405</v>
      </c>
      <c r="C4746" s="98" t="s">
        <v>34</v>
      </c>
      <c r="D4746" s="98">
        <v>-471.29</v>
      </c>
      <c r="E4746" s="98">
        <v>3852</v>
      </c>
      <c r="F4746" s="98" t="s">
        <v>93</v>
      </c>
    </row>
    <row r="4747" spans="1:6" x14ac:dyDescent="0.2">
      <c r="A4747" s="106">
        <v>43435</v>
      </c>
      <c r="B4747" s="100">
        <v>43405</v>
      </c>
      <c r="C4747" s="98" t="s">
        <v>33</v>
      </c>
      <c r="D4747" s="98">
        <v>-21.25</v>
      </c>
      <c r="E4747" s="98">
        <v>173.73</v>
      </c>
      <c r="F4747" s="98" t="s">
        <v>93</v>
      </c>
    </row>
    <row r="4748" spans="1:6" x14ac:dyDescent="0.2">
      <c r="A4748" s="106">
        <v>43435</v>
      </c>
      <c r="B4748" s="100">
        <v>43221</v>
      </c>
      <c r="C4748" s="98" t="s">
        <v>185</v>
      </c>
      <c r="D4748" s="98">
        <v>269.87</v>
      </c>
      <c r="E4748" s="98">
        <v>6081</v>
      </c>
      <c r="F4748" s="98" t="s">
        <v>93</v>
      </c>
    </row>
    <row r="4749" spans="1:6" x14ac:dyDescent="0.2">
      <c r="A4749" s="106">
        <v>43435</v>
      </c>
      <c r="B4749" s="100">
        <v>43221</v>
      </c>
      <c r="C4749" s="98" t="s">
        <v>186</v>
      </c>
      <c r="D4749" s="98">
        <v>12.18</v>
      </c>
      <c r="E4749" s="98">
        <v>274.27</v>
      </c>
      <c r="F4749" s="98" t="s">
        <v>93</v>
      </c>
    </row>
    <row r="4750" spans="1:6" x14ac:dyDescent="0.2">
      <c r="A4750" s="106">
        <v>43435</v>
      </c>
      <c r="B4750" s="100">
        <v>43435</v>
      </c>
      <c r="C4750" s="98" t="s">
        <v>34</v>
      </c>
      <c r="D4750" s="98">
        <v>-273.92</v>
      </c>
      <c r="E4750" s="98">
        <v>2978.06</v>
      </c>
      <c r="F4750" s="98" t="s">
        <v>77</v>
      </c>
    </row>
    <row r="4751" spans="1:6" x14ac:dyDescent="0.2">
      <c r="A4751" s="106">
        <v>43435</v>
      </c>
      <c r="B4751" s="100">
        <v>43435</v>
      </c>
      <c r="C4751" s="98" t="s">
        <v>33</v>
      </c>
      <c r="D4751" s="98">
        <v>-12.36</v>
      </c>
      <c r="E4751" s="98">
        <v>134.32</v>
      </c>
      <c r="F4751" s="98" t="s">
        <v>77</v>
      </c>
    </row>
    <row r="4752" spans="1:6" x14ac:dyDescent="0.2">
      <c r="A4752" s="106">
        <v>43435</v>
      </c>
      <c r="B4752" s="100">
        <v>43405</v>
      </c>
      <c r="C4752" s="98" t="s">
        <v>34</v>
      </c>
      <c r="D4752" s="98">
        <v>-629.61</v>
      </c>
      <c r="E4752" s="98">
        <v>5146</v>
      </c>
      <c r="F4752" s="98" t="s">
        <v>77</v>
      </c>
    </row>
    <row r="4753" spans="1:6" x14ac:dyDescent="0.2">
      <c r="A4753" s="106">
        <v>43435</v>
      </c>
      <c r="B4753" s="100">
        <v>43405</v>
      </c>
      <c r="C4753" s="98" t="s">
        <v>33</v>
      </c>
      <c r="D4753" s="98">
        <v>-28.39</v>
      </c>
      <c r="E4753" s="98">
        <v>232.08</v>
      </c>
      <c r="F4753" s="98" t="s">
        <v>77</v>
      </c>
    </row>
    <row r="4754" spans="1:6" x14ac:dyDescent="0.2">
      <c r="A4754" s="106">
        <v>43435</v>
      </c>
      <c r="B4754" s="100">
        <v>43221</v>
      </c>
      <c r="C4754" s="98" t="s">
        <v>185</v>
      </c>
      <c r="D4754" s="98">
        <v>360.54</v>
      </c>
      <c r="E4754" s="98">
        <v>8124.06</v>
      </c>
      <c r="F4754" s="98" t="s">
        <v>77</v>
      </c>
    </row>
    <row r="4755" spans="1:6" x14ac:dyDescent="0.2">
      <c r="A4755" s="106">
        <v>43435</v>
      </c>
      <c r="B4755" s="100">
        <v>43221</v>
      </c>
      <c r="C4755" s="98" t="s">
        <v>186</v>
      </c>
      <c r="D4755" s="98">
        <v>16.260000000000002</v>
      </c>
      <c r="E4755" s="98">
        <v>366.4</v>
      </c>
      <c r="F4755" s="98" t="s">
        <v>77</v>
      </c>
    </row>
    <row r="4756" spans="1:6" x14ac:dyDescent="0.2">
      <c r="A4756" s="106">
        <v>43435</v>
      </c>
      <c r="B4756" s="100">
        <v>43435</v>
      </c>
      <c r="C4756" s="98" t="s">
        <v>36</v>
      </c>
      <c r="D4756" s="98">
        <v>-6.35</v>
      </c>
      <c r="E4756" s="98">
        <v>69</v>
      </c>
      <c r="F4756" s="98" t="s">
        <v>101</v>
      </c>
    </row>
    <row r="4757" spans="1:6" x14ac:dyDescent="0.2">
      <c r="A4757" s="106">
        <v>43435</v>
      </c>
      <c r="B4757" s="100">
        <v>43435</v>
      </c>
      <c r="C4757" s="98" t="s">
        <v>35</v>
      </c>
      <c r="D4757" s="98">
        <v>-0.28999999999999998</v>
      </c>
      <c r="E4757" s="98">
        <v>3.11</v>
      </c>
      <c r="F4757" s="98" t="s">
        <v>101</v>
      </c>
    </row>
    <row r="4758" spans="1:6" x14ac:dyDescent="0.2">
      <c r="A4758" s="106">
        <v>43435</v>
      </c>
      <c r="B4758" s="100">
        <v>43405</v>
      </c>
      <c r="C4758" s="98" t="s">
        <v>36</v>
      </c>
      <c r="D4758" s="98">
        <v>-14.68</v>
      </c>
      <c r="E4758" s="98">
        <v>120</v>
      </c>
      <c r="F4758" s="98" t="s">
        <v>101</v>
      </c>
    </row>
    <row r="4759" spans="1:6" x14ac:dyDescent="0.2">
      <c r="A4759" s="106">
        <v>43435</v>
      </c>
      <c r="B4759" s="100">
        <v>43405</v>
      </c>
      <c r="C4759" s="98" t="s">
        <v>35</v>
      </c>
      <c r="D4759" s="98">
        <v>-0.66</v>
      </c>
      <c r="E4759" s="98">
        <v>5.41</v>
      </c>
      <c r="F4759" s="98" t="s">
        <v>101</v>
      </c>
    </row>
    <row r="4760" spans="1:6" x14ac:dyDescent="0.2">
      <c r="A4760" s="106">
        <v>43435</v>
      </c>
      <c r="B4760" s="100">
        <v>43435</v>
      </c>
      <c r="C4760" s="98" t="s">
        <v>36</v>
      </c>
      <c r="D4760" s="98">
        <v>-4.09</v>
      </c>
      <c r="E4760" s="98">
        <v>44.4</v>
      </c>
      <c r="F4760" s="98" t="s">
        <v>101</v>
      </c>
    </row>
    <row r="4761" spans="1:6" x14ac:dyDescent="0.2">
      <c r="A4761" s="106">
        <v>43435</v>
      </c>
      <c r="B4761" s="100">
        <v>43435</v>
      </c>
      <c r="C4761" s="98" t="s">
        <v>35</v>
      </c>
      <c r="D4761" s="98">
        <v>-0.18</v>
      </c>
      <c r="E4761" s="98">
        <v>2</v>
      </c>
      <c r="F4761" s="98" t="s">
        <v>101</v>
      </c>
    </row>
    <row r="4762" spans="1:6" x14ac:dyDescent="0.2">
      <c r="A4762" s="106">
        <v>43435</v>
      </c>
      <c r="B4762" s="100">
        <v>43405</v>
      </c>
      <c r="C4762" s="98" t="s">
        <v>36</v>
      </c>
      <c r="D4762" s="98">
        <v>-9.5399999999999991</v>
      </c>
      <c r="E4762" s="98">
        <v>78</v>
      </c>
      <c r="F4762" s="98" t="s">
        <v>101</v>
      </c>
    </row>
    <row r="4763" spans="1:6" x14ac:dyDescent="0.2">
      <c r="A4763" s="106">
        <v>43435</v>
      </c>
      <c r="B4763" s="100">
        <v>43405</v>
      </c>
      <c r="C4763" s="98" t="s">
        <v>35</v>
      </c>
      <c r="D4763" s="98">
        <v>-0.43</v>
      </c>
      <c r="E4763" s="98">
        <v>3.51</v>
      </c>
      <c r="F4763" s="98" t="s">
        <v>101</v>
      </c>
    </row>
    <row r="4764" spans="1:6" x14ac:dyDescent="0.2">
      <c r="A4764" s="106">
        <v>43435</v>
      </c>
      <c r="B4764" s="100">
        <v>43435</v>
      </c>
      <c r="C4764" s="98" t="s">
        <v>34</v>
      </c>
      <c r="D4764" s="98">
        <v>-569.89</v>
      </c>
      <c r="E4764" s="98">
        <v>6195.84</v>
      </c>
      <c r="F4764" s="98" t="s">
        <v>98</v>
      </c>
    </row>
    <row r="4765" spans="1:6" x14ac:dyDescent="0.2">
      <c r="A4765" s="106">
        <v>43435</v>
      </c>
      <c r="B4765" s="100">
        <v>43435</v>
      </c>
      <c r="C4765" s="98" t="s">
        <v>33</v>
      </c>
      <c r="D4765" s="98">
        <v>-25.7</v>
      </c>
      <c r="E4765" s="98">
        <v>279.43</v>
      </c>
      <c r="F4765" s="98" t="s">
        <v>98</v>
      </c>
    </row>
    <row r="4766" spans="1:6" x14ac:dyDescent="0.2">
      <c r="A4766" s="106">
        <v>43435</v>
      </c>
      <c r="B4766" s="100">
        <v>43405</v>
      </c>
      <c r="C4766" s="98" t="s">
        <v>34</v>
      </c>
      <c r="D4766" s="98">
        <v>-1309.51</v>
      </c>
      <c r="E4766" s="98">
        <v>10703</v>
      </c>
      <c r="F4766" s="98" t="s">
        <v>98</v>
      </c>
    </row>
    <row r="4767" spans="1:6" x14ac:dyDescent="0.2">
      <c r="A4767" s="106">
        <v>43435</v>
      </c>
      <c r="B4767" s="100">
        <v>43405</v>
      </c>
      <c r="C4767" s="98" t="s">
        <v>33</v>
      </c>
      <c r="D4767" s="98">
        <v>-59.06</v>
      </c>
      <c r="E4767" s="98">
        <v>482.71</v>
      </c>
      <c r="F4767" s="98" t="s">
        <v>98</v>
      </c>
    </row>
    <row r="4768" spans="1:6" x14ac:dyDescent="0.2">
      <c r="A4768" s="106">
        <v>43435</v>
      </c>
      <c r="B4768" s="100">
        <v>43221</v>
      </c>
      <c r="C4768" s="98" t="s">
        <v>185</v>
      </c>
      <c r="D4768" s="98">
        <v>749.97</v>
      </c>
      <c r="E4768" s="98">
        <v>16898.84</v>
      </c>
      <c r="F4768" s="98" t="s">
        <v>98</v>
      </c>
    </row>
    <row r="4769" spans="1:6" x14ac:dyDescent="0.2">
      <c r="A4769" s="106">
        <v>43435</v>
      </c>
      <c r="B4769" s="100">
        <v>43221</v>
      </c>
      <c r="C4769" s="98" t="s">
        <v>186</v>
      </c>
      <c r="D4769" s="98">
        <v>33.82</v>
      </c>
      <c r="E4769" s="98">
        <v>762.14</v>
      </c>
      <c r="F4769" s="98" t="s">
        <v>98</v>
      </c>
    </row>
    <row r="4770" spans="1:6" x14ac:dyDescent="0.2">
      <c r="A4770" s="106">
        <v>43435</v>
      </c>
      <c r="B4770" s="100">
        <v>43435</v>
      </c>
      <c r="C4770" s="98" t="s">
        <v>34</v>
      </c>
      <c r="D4770" s="98">
        <v>-1272.9000000000001</v>
      </c>
      <c r="E4770" s="98">
        <v>13838.86</v>
      </c>
      <c r="F4770" s="98" t="s">
        <v>97</v>
      </c>
    </row>
    <row r="4771" spans="1:6" x14ac:dyDescent="0.2">
      <c r="A4771" s="106">
        <v>43435</v>
      </c>
      <c r="B4771" s="100">
        <v>43435</v>
      </c>
      <c r="C4771" s="98" t="s">
        <v>33</v>
      </c>
      <c r="D4771" s="98">
        <v>-57.41</v>
      </c>
      <c r="E4771" s="98">
        <v>624.14</v>
      </c>
      <c r="F4771" s="98" t="s">
        <v>97</v>
      </c>
    </row>
    <row r="4772" spans="1:6" x14ac:dyDescent="0.2">
      <c r="A4772" s="106">
        <v>43435</v>
      </c>
      <c r="B4772" s="100">
        <v>43405</v>
      </c>
      <c r="C4772" s="98" t="s">
        <v>34</v>
      </c>
      <c r="D4772" s="98">
        <v>-2924.66</v>
      </c>
      <c r="E4772" s="98">
        <v>23904</v>
      </c>
      <c r="F4772" s="98" t="s">
        <v>97</v>
      </c>
    </row>
    <row r="4773" spans="1:6" x14ac:dyDescent="0.2">
      <c r="A4773" s="106">
        <v>43435</v>
      </c>
      <c r="B4773" s="100">
        <v>43405</v>
      </c>
      <c r="C4773" s="98" t="s">
        <v>33</v>
      </c>
      <c r="D4773" s="98">
        <v>-131.9</v>
      </c>
      <c r="E4773" s="98">
        <v>1078.07</v>
      </c>
      <c r="F4773" s="98" t="s">
        <v>97</v>
      </c>
    </row>
    <row r="4774" spans="1:6" x14ac:dyDescent="0.2">
      <c r="A4774" s="106">
        <v>43435</v>
      </c>
      <c r="B4774" s="100">
        <v>43221</v>
      </c>
      <c r="C4774" s="98" t="s">
        <v>185</v>
      </c>
      <c r="D4774" s="98">
        <v>1675.03</v>
      </c>
      <c r="E4774" s="98">
        <v>37742.86</v>
      </c>
      <c r="F4774" s="98" t="s">
        <v>97</v>
      </c>
    </row>
    <row r="4775" spans="1:6" x14ac:dyDescent="0.2">
      <c r="A4775" s="106">
        <v>43435</v>
      </c>
      <c r="B4775" s="100">
        <v>43221</v>
      </c>
      <c r="C4775" s="98" t="s">
        <v>186</v>
      </c>
      <c r="D4775" s="98">
        <v>75.540000000000006</v>
      </c>
      <c r="E4775" s="98">
        <v>1702.2</v>
      </c>
      <c r="F4775" s="98" t="s">
        <v>97</v>
      </c>
    </row>
    <row r="4776" spans="1:6" x14ac:dyDescent="0.2">
      <c r="A4776" s="106">
        <v>43435</v>
      </c>
      <c r="B4776" s="100">
        <v>43435</v>
      </c>
      <c r="C4776" s="98" t="s">
        <v>34</v>
      </c>
      <c r="D4776" s="98">
        <v>-302.08</v>
      </c>
      <c r="E4776" s="98">
        <v>3284.15</v>
      </c>
      <c r="F4776" s="98" t="s">
        <v>97</v>
      </c>
    </row>
    <row r="4777" spans="1:6" x14ac:dyDescent="0.2">
      <c r="A4777" s="106">
        <v>43435</v>
      </c>
      <c r="B4777" s="100">
        <v>43435</v>
      </c>
      <c r="C4777" s="98" t="s">
        <v>33</v>
      </c>
      <c r="D4777" s="98">
        <v>-13.62</v>
      </c>
      <c r="E4777" s="98">
        <v>148.12</v>
      </c>
      <c r="F4777" s="98" t="s">
        <v>97</v>
      </c>
    </row>
    <row r="4778" spans="1:6" x14ac:dyDescent="0.2">
      <c r="A4778" s="106">
        <v>43435</v>
      </c>
      <c r="B4778" s="100">
        <v>43405</v>
      </c>
      <c r="C4778" s="98" t="s">
        <v>34</v>
      </c>
      <c r="D4778" s="98">
        <v>-694.21</v>
      </c>
      <c r="E4778" s="98">
        <v>5674</v>
      </c>
      <c r="F4778" s="98" t="s">
        <v>97</v>
      </c>
    </row>
    <row r="4779" spans="1:6" x14ac:dyDescent="0.2">
      <c r="A4779" s="106">
        <v>43435</v>
      </c>
      <c r="B4779" s="100">
        <v>43405</v>
      </c>
      <c r="C4779" s="98" t="s">
        <v>33</v>
      </c>
      <c r="D4779" s="98">
        <v>-31.31</v>
      </c>
      <c r="E4779" s="98">
        <v>255.9</v>
      </c>
      <c r="F4779" s="98" t="s">
        <v>97</v>
      </c>
    </row>
    <row r="4780" spans="1:6" x14ac:dyDescent="0.2">
      <c r="A4780" s="106">
        <v>43435</v>
      </c>
      <c r="B4780" s="100">
        <v>43221</v>
      </c>
      <c r="C4780" s="98" t="s">
        <v>185</v>
      </c>
      <c r="D4780" s="98">
        <v>397.56</v>
      </c>
      <c r="E4780" s="98">
        <v>8958.15</v>
      </c>
      <c r="F4780" s="98" t="s">
        <v>97</v>
      </c>
    </row>
    <row r="4781" spans="1:6" x14ac:dyDescent="0.2">
      <c r="A4781" s="106">
        <v>43435</v>
      </c>
      <c r="B4781" s="100">
        <v>43221</v>
      </c>
      <c r="C4781" s="98" t="s">
        <v>186</v>
      </c>
      <c r="D4781" s="98">
        <v>17.93</v>
      </c>
      <c r="E4781" s="98">
        <v>404.01</v>
      </c>
      <c r="F4781" s="98" t="s">
        <v>97</v>
      </c>
    </row>
    <row r="4782" spans="1:6" x14ac:dyDescent="0.2">
      <c r="A4782" s="106">
        <v>43435</v>
      </c>
      <c r="B4782" s="100">
        <v>43435</v>
      </c>
      <c r="C4782" s="98" t="s">
        <v>34</v>
      </c>
      <c r="D4782" s="98">
        <v>-193.27</v>
      </c>
      <c r="E4782" s="98">
        <v>2101.1799999999998</v>
      </c>
      <c r="F4782" s="98" t="s">
        <v>97</v>
      </c>
    </row>
    <row r="4783" spans="1:6" x14ac:dyDescent="0.2">
      <c r="A4783" s="106">
        <v>43435</v>
      </c>
      <c r="B4783" s="100">
        <v>43435</v>
      </c>
      <c r="C4783" s="98" t="s">
        <v>33</v>
      </c>
      <c r="D4783" s="98">
        <v>-8.7200000000000006</v>
      </c>
      <c r="E4783" s="98">
        <v>94.76</v>
      </c>
      <c r="F4783" s="98" t="s">
        <v>97</v>
      </c>
    </row>
    <row r="4784" spans="1:6" x14ac:dyDescent="0.2">
      <c r="A4784" s="106">
        <v>43435</v>
      </c>
      <c r="B4784" s="100">
        <v>43405</v>
      </c>
      <c r="C4784" s="98" t="s">
        <v>34</v>
      </c>
      <c r="D4784" s="98">
        <v>-444.13</v>
      </c>
      <c r="E4784" s="98">
        <v>3630</v>
      </c>
      <c r="F4784" s="98" t="s">
        <v>97</v>
      </c>
    </row>
    <row r="4785" spans="1:6" x14ac:dyDescent="0.2">
      <c r="A4785" s="106">
        <v>43435</v>
      </c>
      <c r="B4785" s="100">
        <v>43405</v>
      </c>
      <c r="C4785" s="98" t="s">
        <v>33</v>
      </c>
      <c r="D4785" s="98">
        <v>-20.03</v>
      </c>
      <c r="E4785" s="98">
        <v>163.71</v>
      </c>
      <c r="F4785" s="98" t="s">
        <v>97</v>
      </c>
    </row>
    <row r="4786" spans="1:6" x14ac:dyDescent="0.2">
      <c r="A4786" s="106">
        <v>43435</v>
      </c>
      <c r="B4786" s="100">
        <v>43221</v>
      </c>
      <c r="C4786" s="98" t="s">
        <v>185</v>
      </c>
      <c r="D4786" s="98">
        <v>254.35</v>
      </c>
      <c r="E4786" s="98">
        <v>5731.18</v>
      </c>
      <c r="F4786" s="98" t="s">
        <v>97</v>
      </c>
    </row>
    <row r="4787" spans="1:6" x14ac:dyDescent="0.2">
      <c r="A4787" s="106">
        <v>43435</v>
      </c>
      <c r="B4787" s="100">
        <v>43221</v>
      </c>
      <c r="C4787" s="98" t="s">
        <v>186</v>
      </c>
      <c r="D4787" s="98">
        <v>11.47</v>
      </c>
      <c r="E4787" s="98">
        <v>258.48</v>
      </c>
      <c r="F4787" s="98" t="s">
        <v>97</v>
      </c>
    </row>
    <row r="4788" spans="1:6" x14ac:dyDescent="0.2">
      <c r="A4788" s="106">
        <v>43435</v>
      </c>
      <c r="B4788" s="100">
        <v>43435</v>
      </c>
      <c r="C4788" s="98" t="s">
        <v>34</v>
      </c>
      <c r="D4788" s="98">
        <v>-731.06</v>
      </c>
      <c r="E4788" s="98">
        <v>7948.06</v>
      </c>
      <c r="F4788" s="98" t="s">
        <v>131</v>
      </c>
    </row>
    <row r="4789" spans="1:6" x14ac:dyDescent="0.2">
      <c r="A4789" s="106">
        <v>43435</v>
      </c>
      <c r="B4789" s="100">
        <v>43435</v>
      </c>
      <c r="C4789" s="98" t="s">
        <v>33</v>
      </c>
      <c r="D4789" s="98">
        <v>-32.97</v>
      </c>
      <c r="E4789" s="98">
        <v>358.46</v>
      </c>
      <c r="F4789" s="98" t="s">
        <v>131</v>
      </c>
    </row>
    <row r="4790" spans="1:6" x14ac:dyDescent="0.2">
      <c r="A4790" s="106">
        <v>43435</v>
      </c>
      <c r="B4790" s="100">
        <v>43405</v>
      </c>
      <c r="C4790" s="98" t="s">
        <v>34</v>
      </c>
      <c r="D4790" s="98">
        <v>-1679.74</v>
      </c>
      <c r="E4790" s="98">
        <v>13729</v>
      </c>
      <c r="F4790" s="98" t="s">
        <v>131</v>
      </c>
    </row>
    <row r="4791" spans="1:6" x14ac:dyDescent="0.2">
      <c r="A4791" s="106">
        <v>43435</v>
      </c>
      <c r="B4791" s="100">
        <v>43405</v>
      </c>
      <c r="C4791" s="98" t="s">
        <v>33</v>
      </c>
      <c r="D4791" s="98">
        <v>-75.760000000000005</v>
      </c>
      <c r="E4791" s="98">
        <v>619.17999999999995</v>
      </c>
      <c r="F4791" s="98" t="s">
        <v>131</v>
      </c>
    </row>
    <row r="4792" spans="1:6" x14ac:dyDescent="0.2">
      <c r="A4792" s="106">
        <v>43435</v>
      </c>
      <c r="B4792" s="100">
        <v>43221</v>
      </c>
      <c r="C4792" s="98" t="s">
        <v>185</v>
      </c>
      <c r="D4792" s="98">
        <v>962.03</v>
      </c>
      <c r="E4792" s="98">
        <v>21677.06</v>
      </c>
      <c r="F4792" s="98" t="s">
        <v>131</v>
      </c>
    </row>
    <row r="4793" spans="1:6" x14ac:dyDescent="0.2">
      <c r="A4793" s="106">
        <v>43435</v>
      </c>
      <c r="B4793" s="100">
        <v>43221</v>
      </c>
      <c r="C4793" s="98" t="s">
        <v>186</v>
      </c>
      <c r="D4793" s="98">
        <v>43.39</v>
      </c>
      <c r="E4793" s="98">
        <v>977.64</v>
      </c>
      <c r="F4793" s="98" t="s">
        <v>131</v>
      </c>
    </row>
    <row r="4794" spans="1:6" x14ac:dyDescent="0.2">
      <c r="A4794" s="106">
        <v>43435</v>
      </c>
      <c r="B4794" s="100">
        <v>43435</v>
      </c>
      <c r="C4794" s="98" t="s">
        <v>34</v>
      </c>
      <c r="D4794" s="98">
        <v>-129.34</v>
      </c>
      <c r="E4794" s="98">
        <v>1406.18</v>
      </c>
      <c r="F4794" s="98" t="s">
        <v>98</v>
      </c>
    </row>
    <row r="4795" spans="1:6" x14ac:dyDescent="0.2">
      <c r="A4795" s="106">
        <v>43435</v>
      </c>
      <c r="B4795" s="100">
        <v>43435</v>
      </c>
      <c r="C4795" s="98" t="s">
        <v>33</v>
      </c>
      <c r="D4795" s="98">
        <v>-5.83</v>
      </c>
      <c r="E4795" s="98">
        <v>63.42</v>
      </c>
      <c r="F4795" s="98" t="s">
        <v>98</v>
      </c>
    </row>
    <row r="4796" spans="1:6" x14ac:dyDescent="0.2">
      <c r="A4796" s="106">
        <v>43435</v>
      </c>
      <c r="B4796" s="100">
        <v>43221</v>
      </c>
      <c r="C4796" s="98" t="s">
        <v>186</v>
      </c>
      <c r="D4796" s="98">
        <v>236.9</v>
      </c>
      <c r="E4796" s="98">
        <v>5338.4</v>
      </c>
      <c r="F4796" s="98" t="s">
        <v>94</v>
      </c>
    </row>
    <row r="4797" spans="1:6" x14ac:dyDescent="0.2">
      <c r="A4797" s="106">
        <v>43435</v>
      </c>
      <c r="B4797" s="100">
        <v>43435</v>
      </c>
      <c r="C4797" s="98" t="s">
        <v>34</v>
      </c>
      <c r="D4797" s="98">
        <v>-1211.6500000000001</v>
      </c>
      <c r="E4797" s="98">
        <v>13173</v>
      </c>
      <c r="F4797" s="98" t="s">
        <v>95</v>
      </c>
    </row>
    <row r="4798" spans="1:6" x14ac:dyDescent="0.2">
      <c r="A4798" s="106">
        <v>43435</v>
      </c>
      <c r="B4798" s="100">
        <v>43435</v>
      </c>
      <c r="C4798" s="98" t="s">
        <v>33</v>
      </c>
      <c r="D4798" s="98">
        <v>-54.65</v>
      </c>
      <c r="E4798" s="98">
        <v>594.1</v>
      </c>
      <c r="F4798" s="98" t="s">
        <v>95</v>
      </c>
    </row>
    <row r="4799" spans="1:6" x14ac:dyDescent="0.2">
      <c r="A4799" s="106">
        <v>43435</v>
      </c>
      <c r="B4799" s="100">
        <v>43405</v>
      </c>
      <c r="C4799" s="98" t="s">
        <v>34</v>
      </c>
      <c r="D4799" s="98">
        <v>-3223.56</v>
      </c>
      <c r="E4799" s="98">
        <v>26347</v>
      </c>
      <c r="F4799" s="98" t="s">
        <v>95</v>
      </c>
    </row>
    <row r="4800" spans="1:6" x14ac:dyDescent="0.2">
      <c r="A4800" s="106">
        <v>43435</v>
      </c>
      <c r="B4800" s="100">
        <v>43405</v>
      </c>
      <c r="C4800" s="98" t="s">
        <v>33</v>
      </c>
      <c r="D4800" s="98">
        <v>-145.38</v>
      </c>
      <c r="E4800" s="98">
        <v>1188.25</v>
      </c>
      <c r="F4800" s="98" t="s">
        <v>95</v>
      </c>
    </row>
    <row r="4801" spans="1:6" x14ac:dyDescent="0.2">
      <c r="A4801" s="106">
        <v>43435</v>
      </c>
      <c r="B4801" s="100">
        <v>43221</v>
      </c>
      <c r="C4801" s="98" t="s">
        <v>185</v>
      </c>
      <c r="D4801" s="98">
        <v>1753.9</v>
      </c>
      <c r="E4801" s="98">
        <v>39520</v>
      </c>
      <c r="F4801" s="98" t="s">
        <v>95</v>
      </c>
    </row>
    <row r="4802" spans="1:6" x14ac:dyDescent="0.2">
      <c r="A4802" s="106">
        <v>43435</v>
      </c>
      <c r="B4802" s="100">
        <v>43221</v>
      </c>
      <c r="C4802" s="98" t="s">
        <v>186</v>
      </c>
      <c r="D4802" s="98">
        <v>79.099999999999994</v>
      </c>
      <c r="E4802" s="98">
        <v>1782.35</v>
      </c>
      <c r="F4802" s="98" t="s">
        <v>95</v>
      </c>
    </row>
    <row r="4803" spans="1:6" x14ac:dyDescent="0.2">
      <c r="A4803" s="106">
        <v>43435</v>
      </c>
      <c r="B4803" s="100">
        <v>43435</v>
      </c>
      <c r="C4803" s="98" t="s">
        <v>34</v>
      </c>
      <c r="D4803" s="98">
        <v>-5.7</v>
      </c>
      <c r="E4803" s="98">
        <v>62</v>
      </c>
      <c r="F4803" s="98" t="s">
        <v>92</v>
      </c>
    </row>
    <row r="4804" spans="1:6" x14ac:dyDescent="0.2">
      <c r="A4804" s="106">
        <v>43435</v>
      </c>
      <c r="B4804" s="100">
        <v>43435</v>
      </c>
      <c r="C4804" s="98" t="s">
        <v>33</v>
      </c>
      <c r="D4804" s="98">
        <v>-0.26</v>
      </c>
      <c r="E4804" s="98">
        <v>2.8</v>
      </c>
      <c r="F4804" s="98" t="s">
        <v>92</v>
      </c>
    </row>
    <row r="4805" spans="1:6" x14ac:dyDescent="0.2">
      <c r="A4805" s="106">
        <v>43435</v>
      </c>
      <c r="B4805" s="100">
        <v>43405</v>
      </c>
      <c r="C4805" s="98" t="s">
        <v>34</v>
      </c>
      <c r="D4805" s="98">
        <v>-21.78</v>
      </c>
      <c r="E4805" s="98">
        <v>178</v>
      </c>
      <c r="F4805" s="98" t="s">
        <v>92</v>
      </c>
    </row>
    <row r="4806" spans="1:6" x14ac:dyDescent="0.2">
      <c r="A4806" s="106">
        <v>43435</v>
      </c>
      <c r="B4806" s="100">
        <v>43405</v>
      </c>
      <c r="C4806" s="98" t="s">
        <v>33</v>
      </c>
      <c r="D4806" s="98">
        <v>-0.98</v>
      </c>
      <c r="E4806" s="98">
        <v>8.0299999999999994</v>
      </c>
      <c r="F4806" s="98" t="s">
        <v>92</v>
      </c>
    </row>
    <row r="4807" spans="1:6" x14ac:dyDescent="0.2">
      <c r="A4807" s="106">
        <v>43435</v>
      </c>
      <c r="B4807" s="100">
        <v>43221</v>
      </c>
      <c r="C4807" s="98" t="s">
        <v>185</v>
      </c>
      <c r="D4807" s="98">
        <v>10.65</v>
      </c>
      <c r="E4807" s="98">
        <v>240</v>
      </c>
      <c r="F4807" s="98" t="s">
        <v>92</v>
      </c>
    </row>
    <row r="4808" spans="1:6" x14ac:dyDescent="0.2">
      <c r="A4808" s="106">
        <v>43435</v>
      </c>
      <c r="B4808" s="100">
        <v>43221</v>
      </c>
      <c r="C4808" s="98" t="s">
        <v>186</v>
      </c>
      <c r="D4808" s="98">
        <v>0.48</v>
      </c>
      <c r="E4808" s="98">
        <v>10.82</v>
      </c>
      <c r="F4808" s="98" t="s">
        <v>92</v>
      </c>
    </row>
    <row r="4809" spans="1:6" x14ac:dyDescent="0.2">
      <c r="A4809" s="106">
        <v>43435</v>
      </c>
      <c r="B4809" s="100">
        <v>43435</v>
      </c>
      <c r="C4809" s="98" t="s">
        <v>34</v>
      </c>
      <c r="D4809" s="98">
        <v>-153.33000000000001</v>
      </c>
      <c r="E4809" s="98">
        <v>1667</v>
      </c>
      <c r="F4809" s="98" t="s">
        <v>94</v>
      </c>
    </row>
    <row r="4810" spans="1:6" x14ac:dyDescent="0.2">
      <c r="A4810" s="106">
        <v>43435</v>
      </c>
      <c r="B4810" s="100">
        <v>43435</v>
      </c>
      <c r="C4810" s="98" t="s">
        <v>33</v>
      </c>
      <c r="D4810" s="98">
        <v>-6.92</v>
      </c>
      <c r="E4810" s="98">
        <v>75.180000000000007</v>
      </c>
      <c r="F4810" s="98" t="s">
        <v>94</v>
      </c>
    </row>
    <row r="4811" spans="1:6" x14ac:dyDescent="0.2">
      <c r="A4811" s="106">
        <v>43435</v>
      </c>
      <c r="B4811" s="100">
        <v>43405</v>
      </c>
      <c r="C4811" s="98" t="s">
        <v>34</v>
      </c>
      <c r="D4811" s="98">
        <v>-897.19</v>
      </c>
      <c r="E4811" s="98">
        <v>7333</v>
      </c>
      <c r="F4811" s="98" t="s">
        <v>94</v>
      </c>
    </row>
    <row r="4812" spans="1:6" x14ac:dyDescent="0.2">
      <c r="A4812" s="106">
        <v>43435</v>
      </c>
      <c r="B4812" s="100">
        <v>43405</v>
      </c>
      <c r="C4812" s="98" t="s">
        <v>33</v>
      </c>
      <c r="D4812" s="98">
        <v>-40.46</v>
      </c>
      <c r="E4812" s="98">
        <v>330.72</v>
      </c>
      <c r="F4812" s="98" t="s">
        <v>94</v>
      </c>
    </row>
    <row r="4813" spans="1:6" x14ac:dyDescent="0.2">
      <c r="A4813" s="106">
        <v>43435</v>
      </c>
      <c r="B4813" s="100">
        <v>43221</v>
      </c>
      <c r="C4813" s="98" t="s">
        <v>185</v>
      </c>
      <c r="D4813" s="98">
        <v>399.42</v>
      </c>
      <c r="E4813" s="98">
        <v>9000</v>
      </c>
      <c r="F4813" s="98" t="s">
        <v>94</v>
      </c>
    </row>
    <row r="4814" spans="1:6" x14ac:dyDescent="0.2">
      <c r="A4814" s="106">
        <v>43435</v>
      </c>
      <c r="B4814" s="100">
        <v>43221</v>
      </c>
      <c r="C4814" s="98" t="s">
        <v>186</v>
      </c>
      <c r="D4814" s="98">
        <v>18.010000000000002</v>
      </c>
      <c r="E4814" s="98">
        <v>405.9</v>
      </c>
      <c r="F4814" s="98" t="s">
        <v>94</v>
      </c>
    </row>
    <row r="4815" spans="1:6" x14ac:dyDescent="0.2">
      <c r="A4815" s="106">
        <v>43435</v>
      </c>
      <c r="B4815" s="100">
        <v>43435</v>
      </c>
      <c r="C4815" s="98" t="s">
        <v>34</v>
      </c>
      <c r="D4815" s="98">
        <v>-16682.82</v>
      </c>
      <c r="E4815" s="98">
        <v>181372.42</v>
      </c>
      <c r="F4815" s="98" t="s">
        <v>76</v>
      </c>
    </row>
    <row r="4816" spans="1:6" x14ac:dyDescent="0.2">
      <c r="A4816" s="106">
        <v>43435</v>
      </c>
      <c r="B4816" s="100">
        <v>43435</v>
      </c>
      <c r="C4816" s="98" t="s">
        <v>33</v>
      </c>
      <c r="D4816" s="98">
        <v>-752.39</v>
      </c>
      <c r="E4816" s="98">
        <v>8179.86</v>
      </c>
      <c r="F4816" s="98" t="s">
        <v>76</v>
      </c>
    </row>
    <row r="4817" spans="1:6" x14ac:dyDescent="0.2">
      <c r="A4817" s="106">
        <v>43435</v>
      </c>
      <c r="B4817" s="100">
        <v>43435</v>
      </c>
      <c r="C4817" s="98" t="s">
        <v>34</v>
      </c>
      <c r="D4817" s="98">
        <v>-21120.62</v>
      </c>
      <c r="E4817" s="98">
        <v>229620.4</v>
      </c>
      <c r="F4817" s="98" t="s">
        <v>76</v>
      </c>
    </row>
    <row r="4818" spans="1:6" x14ac:dyDescent="0.2">
      <c r="A4818" s="106">
        <v>43435</v>
      </c>
      <c r="B4818" s="100">
        <v>43435</v>
      </c>
      <c r="C4818" s="98" t="s">
        <v>33</v>
      </c>
      <c r="D4818" s="98">
        <v>-952.6</v>
      </c>
      <c r="E4818" s="98">
        <v>10355.86</v>
      </c>
      <c r="F4818" s="98" t="s">
        <v>76</v>
      </c>
    </row>
    <row r="4819" spans="1:6" x14ac:dyDescent="0.2">
      <c r="A4819" s="106">
        <v>43435</v>
      </c>
      <c r="B4819" s="100">
        <v>43435</v>
      </c>
      <c r="C4819" s="98" t="s">
        <v>34</v>
      </c>
      <c r="D4819" s="98">
        <v>-24046.1</v>
      </c>
      <c r="E4819" s="98">
        <v>261424.37</v>
      </c>
      <c r="F4819" s="98" t="s">
        <v>76</v>
      </c>
    </row>
    <row r="4820" spans="1:6" x14ac:dyDescent="0.2">
      <c r="A4820" s="106">
        <v>43435</v>
      </c>
      <c r="B4820" s="100">
        <v>43435</v>
      </c>
      <c r="C4820" s="98" t="s">
        <v>33</v>
      </c>
      <c r="D4820" s="98">
        <v>-1084.56</v>
      </c>
      <c r="E4820" s="98">
        <v>11790.21</v>
      </c>
      <c r="F4820" s="98" t="s">
        <v>76</v>
      </c>
    </row>
    <row r="4821" spans="1:6" x14ac:dyDescent="0.2">
      <c r="A4821" s="106">
        <v>43435</v>
      </c>
      <c r="B4821" s="100">
        <v>43435</v>
      </c>
      <c r="C4821" s="98" t="s">
        <v>34</v>
      </c>
      <c r="D4821" s="98">
        <v>-25026.66</v>
      </c>
      <c r="E4821" s="98">
        <v>272089.45</v>
      </c>
      <c r="F4821" s="98" t="s">
        <v>76</v>
      </c>
    </row>
    <row r="4822" spans="1:6" x14ac:dyDescent="0.2">
      <c r="A4822" s="106">
        <v>43435</v>
      </c>
      <c r="B4822" s="100">
        <v>43435</v>
      </c>
      <c r="C4822" s="98" t="s">
        <v>33</v>
      </c>
      <c r="D4822" s="98">
        <v>-1128.69</v>
      </c>
      <c r="E4822" s="98">
        <v>12271.23</v>
      </c>
      <c r="F4822" s="98" t="s">
        <v>76</v>
      </c>
    </row>
    <row r="4823" spans="1:6" x14ac:dyDescent="0.2">
      <c r="A4823" s="106">
        <v>43435</v>
      </c>
      <c r="B4823" s="100">
        <v>43435</v>
      </c>
      <c r="C4823" s="98" t="s">
        <v>34</v>
      </c>
      <c r="D4823" s="98">
        <v>-17350.5</v>
      </c>
      <c r="E4823" s="98">
        <v>188631.93</v>
      </c>
      <c r="F4823" s="98" t="s">
        <v>76</v>
      </c>
    </row>
    <row r="4824" spans="1:6" x14ac:dyDescent="0.2">
      <c r="A4824" s="106">
        <v>43435</v>
      </c>
      <c r="B4824" s="100">
        <v>43435</v>
      </c>
      <c r="C4824" s="98" t="s">
        <v>33</v>
      </c>
      <c r="D4824" s="98">
        <v>-782.56</v>
      </c>
      <c r="E4824" s="98">
        <v>8507.32</v>
      </c>
      <c r="F4824" s="98" t="s">
        <v>76</v>
      </c>
    </row>
    <row r="4825" spans="1:6" x14ac:dyDescent="0.2">
      <c r="A4825" s="106">
        <v>43435</v>
      </c>
      <c r="B4825" s="100">
        <v>43435</v>
      </c>
      <c r="C4825" s="98" t="s">
        <v>34</v>
      </c>
      <c r="D4825" s="98">
        <v>-28.24</v>
      </c>
      <c r="E4825" s="98">
        <v>307.02</v>
      </c>
      <c r="F4825" s="98" t="s">
        <v>76</v>
      </c>
    </row>
    <row r="4826" spans="1:6" x14ac:dyDescent="0.2">
      <c r="A4826" s="106">
        <v>43435</v>
      </c>
      <c r="B4826" s="100">
        <v>43435</v>
      </c>
      <c r="C4826" s="98" t="s">
        <v>33</v>
      </c>
      <c r="D4826" s="98">
        <v>-1.27</v>
      </c>
      <c r="E4826" s="98">
        <v>13.84</v>
      </c>
      <c r="F4826" s="98" t="s">
        <v>76</v>
      </c>
    </row>
    <row r="4827" spans="1:6" x14ac:dyDescent="0.2">
      <c r="A4827" s="106">
        <v>43435</v>
      </c>
      <c r="B4827" s="100">
        <v>43435</v>
      </c>
      <c r="C4827" s="98" t="s">
        <v>34</v>
      </c>
      <c r="D4827" s="98">
        <v>-426.4</v>
      </c>
      <c r="E4827" s="98">
        <v>4635.7299999999996</v>
      </c>
      <c r="F4827" s="98" t="s">
        <v>76</v>
      </c>
    </row>
    <row r="4828" spans="1:6" x14ac:dyDescent="0.2">
      <c r="A4828" s="106">
        <v>43435</v>
      </c>
      <c r="B4828" s="100">
        <v>43435</v>
      </c>
      <c r="C4828" s="98" t="s">
        <v>33</v>
      </c>
      <c r="D4828" s="98">
        <v>-19.23</v>
      </c>
      <c r="E4828" s="98">
        <v>209.08</v>
      </c>
      <c r="F4828" s="98" t="s">
        <v>76</v>
      </c>
    </row>
    <row r="4829" spans="1:6" x14ac:dyDescent="0.2">
      <c r="A4829" s="106">
        <v>43435</v>
      </c>
      <c r="B4829" s="100">
        <v>43435</v>
      </c>
      <c r="C4829" s="98" t="s">
        <v>34</v>
      </c>
      <c r="D4829" s="98">
        <v>-35.130000000000003</v>
      </c>
      <c r="E4829" s="98">
        <v>381.99</v>
      </c>
      <c r="F4829" s="98" t="s">
        <v>76</v>
      </c>
    </row>
    <row r="4830" spans="1:6" x14ac:dyDescent="0.2">
      <c r="A4830" s="106">
        <v>43435</v>
      </c>
      <c r="B4830" s="100">
        <v>43435</v>
      </c>
      <c r="C4830" s="98" t="s">
        <v>33</v>
      </c>
      <c r="D4830" s="98">
        <v>-1.58</v>
      </c>
      <c r="E4830" s="98">
        <v>17.23</v>
      </c>
      <c r="F4830" s="98" t="s">
        <v>76</v>
      </c>
    </row>
    <row r="4831" spans="1:6" x14ac:dyDescent="0.2">
      <c r="A4831" s="106">
        <v>43435</v>
      </c>
      <c r="B4831" s="100">
        <v>43435</v>
      </c>
      <c r="C4831" s="98" t="s">
        <v>34</v>
      </c>
      <c r="D4831" s="98">
        <v>-7.08</v>
      </c>
      <c r="E4831" s="98">
        <v>77</v>
      </c>
      <c r="F4831" s="98" t="s">
        <v>76</v>
      </c>
    </row>
    <row r="4832" spans="1:6" x14ac:dyDescent="0.2">
      <c r="A4832" s="106">
        <v>43435</v>
      </c>
      <c r="B4832" s="100">
        <v>43435</v>
      </c>
      <c r="C4832" s="98" t="s">
        <v>33</v>
      </c>
      <c r="D4832" s="98">
        <v>-0.32</v>
      </c>
      <c r="E4832" s="98">
        <v>3.47</v>
      </c>
      <c r="F4832" s="98" t="s">
        <v>76</v>
      </c>
    </row>
    <row r="4833" spans="1:6" x14ac:dyDescent="0.2">
      <c r="A4833" s="106">
        <v>43435</v>
      </c>
      <c r="B4833" s="100">
        <v>43435</v>
      </c>
      <c r="C4833" s="98" t="s">
        <v>34</v>
      </c>
      <c r="D4833" s="98">
        <v>-4239.54</v>
      </c>
      <c r="E4833" s="98">
        <v>46090.98</v>
      </c>
      <c r="F4833" s="98" t="s">
        <v>76</v>
      </c>
    </row>
    <row r="4834" spans="1:6" x14ac:dyDescent="0.2">
      <c r="A4834" s="106">
        <v>43435</v>
      </c>
      <c r="B4834" s="100">
        <v>43435</v>
      </c>
      <c r="C4834" s="98" t="s">
        <v>33</v>
      </c>
      <c r="D4834" s="98">
        <v>-191.21</v>
      </c>
      <c r="E4834" s="98">
        <v>2078.66</v>
      </c>
      <c r="F4834" s="98" t="s">
        <v>76</v>
      </c>
    </row>
    <row r="4835" spans="1:6" x14ac:dyDescent="0.2">
      <c r="A4835" s="106">
        <v>43435</v>
      </c>
      <c r="B4835" s="100">
        <v>43435</v>
      </c>
      <c r="C4835" s="98" t="s">
        <v>34</v>
      </c>
      <c r="D4835" s="98">
        <v>-3165.78</v>
      </c>
      <c r="E4835" s="98">
        <v>34417.54</v>
      </c>
      <c r="F4835" s="98" t="s">
        <v>76</v>
      </c>
    </row>
    <row r="4836" spans="1:6" x14ac:dyDescent="0.2">
      <c r="A4836" s="106">
        <v>43435</v>
      </c>
      <c r="B4836" s="100">
        <v>43435</v>
      </c>
      <c r="C4836" s="98" t="s">
        <v>33</v>
      </c>
      <c r="D4836" s="98">
        <v>-142.82</v>
      </c>
      <c r="E4836" s="98">
        <v>1552.26</v>
      </c>
      <c r="F4836" s="98" t="s">
        <v>76</v>
      </c>
    </row>
    <row r="4837" spans="1:6" x14ac:dyDescent="0.2">
      <c r="A4837" s="106">
        <v>43435</v>
      </c>
      <c r="B4837" s="100">
        <v>43405</v>
      </c>
      <c r="C4837" s="98" t="s">
        <v>34</v>
      </c>
      <c r="D4837" s="98">
        <v>-19.21</v>
      </c>
      <c r="E4837" s="98">
        <v>157</v>
      </c>
      <c r="F4837" s="98" t="s">
        <v>92</v>
      </c>
    </row>
    <row r="4838" spans="1:6" x14ac:dyDescent="0.2">
      <c r="A4838" s="106">
        <v>43435</v>
      </c>
      <c r="B4838" s="100">
        <v>43405</v>
      </c>
      <c r="C4838" s="98" t="s">
        <v>33</v>
      </c>
      <c r="D4838" s="98">
        <v>-0.87</v>
      </c>
      <c r="E4838" s="98">
        <v>7.08</v>
      </c>
      <c r="F4838" s="98" t="s">
        <v>92</v>
      </c>
    </row>
    <row r="4839" spans="1:6" x14ac:dyDescent="0.2">
      <c r="A4839" s="106">
        <v>43435</v>
      </c>
      <c r="B4839" s="100">
        <v>43374</v>
      </c>
      <c r="C4839" s="98" t="s">
        <v>34</v>
      </c>
      <c r="D4839" s="98">
        <v>-40.32</v>
      </c>
      <c r="E4839" s="98">
        <v>452</v>
      </c>
      <c r="F4839" s="98" t="s">
        <v>92</v>
      </c>
    </row>
    <row r="4840" spans="1:6" x14ac:dyDescent="0.2">
      <c r="A4840" s="106">
        <v>43435</v>
      </c>
      <c r="B4840" s="100">
        <v>43374</v>
      </c>
      <c r="C4840" s="98" t="s">
        <v>33</v>
      </c>
      <c r="D4840" s="98">
        <v>-1.82</v>
      </c>
      <c r="E4840" s="98">
        <v>20.39</v>
      </c>
      <c r="F4840" s="98" t="s">
        <v>92</v>
      </c>
    </row>
    <row r="4841" spans="1:6" x14ac:dyDescent="0.2">
      <c r="A4841" s="106">
        <v>43435</v>
      </c>
      <c r="B4841" s="100">
        <v>43221</v>
      </c>
      <c r="C4841" s="98" t="s">
        <v>185</v>
      </c>
      <c r="D4841" s="98">
        <v>27.03</v>
      </c>
      <c r="E4841" s="98">
        <v>609</v>
      </c>
      <c r="F4841" s="98" t="s">
        <v>92</v>
      </c>
    </row>
    <row r="4842" spans="1:6" x14ac:dyDescent="0.2">
      <c r="A4842" s="106">
        <v>43435</v>
      </c>
      <c r="B4842" s="100">
        <v>43221</v>
      </c>
      <c r="C4842" s="98" t="s">
        <v>186</v>
      </c>
      <c r="D4842" s="98">
        <v>1.22</v>
      </c>
      <c r="E4842" s="98">
        <v>27.47</v>
      </c>
      <c r="F4842" s="98" t="s">
        <v>92</v>
      </c>
    </row>
    <row r="4843" spans="1:6" x14ac:dyDescent="0.2">
      <c r="A4843" s="106">
        <v>43435</v>
      </c>
      <c r="B4843" s="100">
        <v>43435</v>
      </c>
      <c r="C4843" s="98" t="s">
        <v>34</v>
      </c>
      <c r="D4843" s="98">
        <v>-452.06</v>
      </c>
      <c r="E4843" s="98">
        <v>4914.84</v>
      </c>
      <c r="F4843" s="98" t="s">
        <v>77</v>
      </c>
    </row>
    <row r="4844" spans="1:6" x14ac:dyDescent="0.2">
      <c r="A4844" s="106">
        <v>43435</v>
      </c>
      <c r="B4844" s="100">
        <v>43435</v>
      </c>
      <c r="C4844" s="98" t="s">
        <v>33</v>
      </c>
      <c r="D4844" s="98">
        <v>-20.399999999999999</v>
      </c>
      <c r="E4844" s="98">
        <v>221.66</v>
      </c>
      <c r="F4844" s="98" t="s">
        <v>77</v>
      </c>
    </row>
    <row r="4845" spans="1:6" x14ac:dyDescent="0.2">
      <c r="A4845" s="106">
        <v>43435</v>
      </c>
      <c r="B4845" s="100">
        <v>43405</v>
      </c>
      <c r="C4845" s="98" t="s">
        <v>34</v>
      </c>
      <c r="D4845" s="98">
        <v>-3455.99</v>
      </c>
      <c r="E4845" s="98">
        <v>28247</v>
      </c>
      <c r="F4845" s="98" t="s">
        <v>77</v>
      </c>
    </row>
    <row r="4846" spans="1:6" x14ac:dyDescent="0.2">
      <c r="A4846" s="106">
        <v>43435</v>
      </c>
      <c r="B4846" s="100">
        <v>43405</v>
      </c>
      <c r="C4846" s="98" t="s">
        <v>33</v>
      </c>
      <c r="D4846" s="98">
        <v>-155.87</v>
      </c>
      <c r="E4846" s="98">
        <v>1273.92</v>
      </c>
      <c r="F4846" s="98" t="s">
        <v>77</v>
      </c>
    </row>
    <row r="4847" spans="1:6" x14ac:dyDescent="0.2">
      <c r="A4847" s="106">
        <v>43435</v>
      </c>
      <c r="B4847" s="100">
        <v>43221</v>
      </c>
      <c r="C4847" s="98" t="s">
        <v>185</v>
      </c>
      <c r="D4847" s="98">
        <v>1471.71</v>
      </c>
      <c r="E4847" s="98">
        <v>33161.839999999997</v>
      </c>
      <c r="F4847" s="98" t="s">
        <v>77</v>
      </c>
    </row>
    <row r="4848" spans="1:6" x14ac:dyDescent="0.2">
      <c r="A4848" s="106">
        <v>43435</v>
      </c>
      <c r="B4848" s="100">
        <v>43221</v>
      </c>
      <c r="C4848" s="98" t="s">
        <v>186</v>
      </c>
      <c r="D4848" s="98">
        <v>66.349999999999994</v>
      </c>
      <c r="E4848" s="98">
        <v>1495.6</v>
      </c>
      <c r="F4848" s="98" t="s">
        <v>77</v>
      </c>
    </row>
    <row r="4849" spans="1:6" x14ac:dyDescent="0.2">
      <c r="A4849" s="106">
        <v>43435</v>
      </c>
      <c r="B4849" s="100">
        <v>43435</v>
      </c>
      <c r="C4849" s="98" t="s">
        <v>36</v>
      </c>
      <c r="D4849" s="98">
        <v>-0.88</v>
      </c>
      <c r="E4849" s="98">
        <v>9.56</v>
      </c>
      <c r="F4849" s="98" t="s">
        <v>101</v>
      </c>
    </row>
    <row r="4850" spans="1:6" x14ac:dyDescent="0.2">
      <c r="A4850" s="106">
        <v>43435</v>
      </c>
      <c r="B4850" s="100">
        <v>43435</v>
      </c>
      <c r="C4850" s="98" t="s">
        <v>35</v>
      </c>
      <c r="D4850" s="98">
        <v>-0.04</v>
      </c>
      <c r="E4850" s="98">
        <v>0.43</v>
      </c>
      <c r="F4850" s="98" t="s">
        <v>101</v>
      </c>
    </row>
    <row r="4851" spans="1:6" x14ac:dyDescent="0.2">
      <c r="A4851" s="106">
        <v>43435</v>
      </c>
      <c r="B4851" s="100">
        <v>43405</v>
      </c>
      <c r="C4851" s="98" t="s">
        <v>36</v>
      </c>
      <c r="D4851" s="98">
        <v>-6.36</v>
      </c>
      <c r="E4851" s="98">
        <v>52</v>
      </c>
      <c r="F4851" s="98" t="s">
        <v>101</v>
      </c>
    </row>
    <row r="4852" spans="1:6" x14ac:dyDescent="0.2">
      <c r="A4852" s="106">
        <v>43435</v>
      </c>
      <c r="B4852" s="100">
        <v>43405</v>
      </c>
      <c r="C4852" s="98" t="s">
        <v>35</v>
      </c>
      <c r="D4852" s="98">
        <v>-0.28999999999999998</v>
      </c>
      <c r="E4852" s="98">
        <v>2.35</v>
      </c>
      <c r="F4852" s="98" t="s">
        <v>101</v>
      </c>
    </row>
    <row r="4853" spans="1:6" x14ac:dyDescent="0.2">
      <c r="A4853" s="106">
        <v>43435</v>
      </c>
      <c r="B4853" s="100">
        <v>43435</v>
      </c>
      <c r="C4853" s="98" t="s">
        <v>34</v>
      </c>
      <c r="D4853" s="98">
        <v>-30.08</v>
      </c>
      <c r="E4853" s="98">
        <v>327</v>
      </c>
      <c r="F4853" s="98" t="s">
        <v>93</v>
      </c>
    </row>
    <row r="4854" spans="1:6" x14ac:dyDescent="0.2">
      <c r="A4854" s="106">
        <v>43435</v>
      </c>
      <c r="B4854" s="100">
        <v>43435</v>
      </c>
      <c r="C4854" s="98" t="s">
        <v>33</v>
      </c>
      <c r="D4854" s="98">
        <v>-1.36</v>
      </c>
      <c r="E4854" s="98">
        <v>14.74</v>
      </c>
      <c r="F4854" s="98" t="s">
        <v>93</v>
      </c>
    </row>
    <row r="4855" spans="1:6" x14ac:dyDescent="0.2">
      <c r="A4855" s="106">
        <v>43435</v>
      </c>
      <c r="B4855" s="100">
        <v>43405</v>
      </c>
      <c r="C4855" s="98" t="s">
        <v>34</v>
      </c>
      <c r="D4855" s="98">
        <v>-229.42</v>
      </c>
      <c r="E4855" s="98">
        <v>1875</v>
      </c>
      <c r="F4855" s="98" t="s">
        <v>93</v>
      </c>
    </row>
    <row r="4856" spans="1:6" x14ac:dyDescent="0.2">
      <c r="A4856" s="106">
        <v>43435</v>
      </c>
      <c r="B4856" s="100">
        <v>43405</v>
      </c>
      <c r="C4856" s="98" t="s">
        <v>33</v>
      </c>
      <c r="D4856" s="98">
        <v>-10.35</v>
      </c>
      <c r="E4856" s="98">
        <v>84.55</v>
      </c>
      <c r="F4856" s="98" t="s">
        <v>93</v>
      </c>
    </row>
    <row r="4857" spans="1:6" x14ac:dyDescent="0.2">
      <c r="A4857" s="106">
        <v>43435</v>
      </c>
      <c r="B4857" s="100">
        <v>43221</v>
      </c>
      <c r="C4857" s="98" t="s">
        <v>185</v>
      </c>
      <c r="D4857" s="98">
        <v>97.73</v>
      </c>
      <c r="E4857" s="98">
        <v>2202</v>
      </c>
      <c r="F4857" s="98" t="s">
        <v>93</v>
      </c>
    </row>
    <row r="4858" spans="1:6" x14ac:dyDescent="0.2">
      <c r="A4858" s="106">
        <v>43435</v>
      </c>
      <c r="B4858" s="100">
        <v>43221</v>
      </c>
      <c r="C4858" s="98" t="s">
        <v>186</v>
      </c>
      <c r="D4858" s="98">
        <v>4.42</v>
      </c>
      <c r="E4858" s="98">
        <v>99.3</v>
      </c>
      <c r="F4858" s="98" t="s">
        <v>93</v>
      </c>
    </row>
    <row r="4859" spans="1:6" x14ac:dyDescent="0.2">
      <c r="A4859" s="106">
        <v>43435</v>
      </c>
      <c r="B4859" s="100">
        <v>43435</v>
      </c>
      <c r="C4859" s="98" t="s">
        <v>34</v>
      </c>
      <c r="D4859" s="98">
        <v>-4.6900000000000004</v>
      </c>
      <c r="E4859" s="98">
        <v>51</v>
      </c>
      <c r="F4859" s="98" t="s">
        <v>93</v>
      </c>
    </row>
    <row r="4860" spans="1:6" x14ac:dyDescent="0.2">
      <c r="A4860" s="106">
        <v>43435</v>
      </c>
      <c r="B4860" s="100">
        <v>43435</v>
      </c>
      <c r="C4860" s="98" t="s">
        <v>33</v>
      </c>
      <c r="D4860" s="98">
        <v>-0.21</v>
      </c>
      <c r="E4860" s="98">
        <v>2.2999999999999998</v>
      </c>
      <c r="F4860" s="98" t="s">
        <v>93</v>
      </c>
    </row>
    <row r="4861" spans="1:6" x14ac:dyDescent="0.2">
      <c r="A4861" s="106">
        <v>43435</v>
      </c>
      <c r="B4861" s="100">
        <v>43405</v>
      </c>
      <c r="C4861" s="98" t="s">
        <v>34</v>
      </c>
      <c r="D4861" s="98">
        <v>-35.479999999999997</v>
      </c>
      <c r="E4861" s="98">
        <v>290</v>
      </c>
      <c r="F4861" s="98" t="s">
        <v>93</v>
      </c>
    </row>
    <row r="4862" spans="1:6" x14ac:dyDescent="0.2">
      <c r="A4862" s="106">
        <v>43435</v>
      </c>
      <c r="B4862" s="100">
        <v>43405</v>
      </c>
      <c r="C4862" s="98" t="s">
        <v>33</v>
      </c>
      <c r="D4862" s="98">
        <v>-1.6</v>
      </c>
      <c r="E4862" s="98">
        <v>13.08</v>
      </c>
      <c r="F4862" s="98" t="s">
        <v>93</v>
      </c>
    </row>
    <row r="4863" spans="1:6" x14ac:dyDescent="0.2">
      <c r="A4863" s="106">
        <v>43435</v>
      </c>
      <c r="B4863" s="100">
        <v>43221</v>
      </c>
      <c r="C4863" s="98" t="s">
        <v>185</v>
      </c>
      <c r="D4863" s="98">
        <v>15.13</v>
      </c>
      <c r="E4863" s="98">
        <v>341</v>
      </c>
      <c r="F4863" s="98" t="s">
        <v>93</v>
      </c>
    </row>
    <row r="4864" spans="1:6" x14ac:dyDescent="0.2">
      <c r="A4864" s="106">
        <v>43435</v>
      </c>
      <c r="B4864" s="100">
        <v>43221</v>
      </c>
      <c r="C4864" s="98" t="s">
        <v>186</v>
      </c>
      <c r="D4864" s="98">
        <v>0.68</v>
      </c>
      <c r="E4864" s="98">
        <v>15.38</v>
      </c>
      <c r="F4864" s="98" t="s">
        <v>93</v>
      </c>
    </row>
    <row r="4865" spans="1:6" x14ac:dyDescent="0.2">
      <c r="A4865" s="106">
        <v>43435</v>
      </c>
      <c r="B4865" s="100">
        <v>43435</v>
      </c>
      <c r="C4865" s="98" t="s">
        <v>34</v>
      </c>
      <c r="D4865" s="98">
        <v>-3328.43</v>
      </c>
      <c r="E4865" s="98">
        <v>36185.440000000002</v>
      </c>
      <c r="F4865" s="98" t="s">
        <v>76</v>
      </c>
    </row>
    <row r="4866" spans="1:6" x14ac:dyDescent="0.2">
      <c r="A4866" s="106">
        <v>43435</v>
      </c>
      <c r="B4866" s="100">
        <v>43435</v>
      </c>
      <c r="C4866" s="98" t="s">
        <v>33</v>
      </c>
      <c r="D4866" s="98">
        <v>-150.08000000000001</v>
      </c>
      <c r="E4866" s="98">
        <v>1631.93</v>
      </c>
      <c r="F4866" s="98" t="s">
        <v>76</v>
      </c>
    </row>
    <row r="4867" spans="1:6" x14ac:dyDescent="0.2">
      <c r="A4867" s="106">
        <v>43435</v>
      </c>
      <c r="B4867" s="100">
        <v>43435</v>
      </c>
      <c r="C4867" s="98" t="s">
        <v>34</v>
      </c>
      <c r="D4867" s="98">
        <v>-22.91</v>
      </c>
      <c r="E4867" s="98">
        <v>249.03</v>
      </c>
      <c r="F4867" s="98" t="s">
        <v>76</v>
      </c>
    </row>
    <row r="4868" spans="1:6" x14ac:dyDescent="0.2">
      <c r="A4868" s="106">
        <v>43435</v>
      </c>
      <c r="B4868" s="100">
        <v>43435</v>
      </c>
      <c r="C4868" s="98" t="s">
        <v>33</v>
      </c>
      <c r="D4868" s="98">
        <v>-1.03</v>
      </c>
      <c r="E4868" s="98">
        <v>11.23</v>
      </c>
      <c r="F4868" s="98" t="s">
        <v>76</v>
      </c>
    </row>
    <row r="4869" spans="1:6" x14ac:dyDescent="0.2">
      <c r="A4869" s="106">
        <v>43435</v>
      </c>
      <c r="B4869" s="100">
        <v>43435</v>
      </c>
      <c r="C4869" s="98" t="s">
        <v>34</v>
      </c>
      <c r="D4869" s="98">
        <v>-49.67</v>
      </c>
      <c r="E4869" s="98">
        <v>539.99</v>
      </c>
      <c r="F4869" s="98" t="s">
        <v>76</v>
      </c>
    </row>
    <row r="4870" spans="1:6" x14ac:dyDescent="0.2">
      <c r="A4870" s="106">
        <v>43435</v>
      </c>
      <c r="B4870" s="100">
        <v>43435</v>
      </c>
      <c r="C4870" s="98" t="s">
        <v>33</v>
      </c>
      <c r="D4870" s="98">
        <v>-2.2400000000000002</v>
      </c>
      <c r="E4870" s="98">
        <v>24.36</v>
      </c>
      <c r="F4870" s="98" t="s">
        <v>76</v>
      </c>
    </row>
    <row r="4871" spans="1:6" x14ac:dyDescent="0.2">
      <c r="A4871" s="106">
        <v>43435</v>
      </c>
      <c r="B4871" s="100">
        <v>43435</v>
      </c>
      <c r="C4871" s="98" t="s">
        <v>34</v>
      </c>
      <c r="D4871" s="98">
        <v>-7200.9</v>
      </c>
      <c r="E4871" s="98">
        <v>78288.41</v>
      </c>
      <c r="F4871" s="98" t="s">
        <v>76</v>
      </c>
    </row>
    <row r="4872" spans="1:6" x14ac:dyDescent="0.2">
      <c r="A4872" s="106">
        <v>43435</v>
      </c>
      <c r="B4872" s="100">
        <v>43435</v>
      </c>
      <c r="C4872" s="98" t="s">
        <v>33</v>
      </c>
      <c r="D4872" s="98">
        <v>-324.76</v>
      </c>
      <c r="E4872" s="98">
        <v>3530.71</v>
      </c>
      <c r="F4872" s="98" t="s">
        <v>76</v>
      </c>
    </row>
    <row r="4873" spans="1:6" x14ac:dyDescent="0.2">
      <c r="A4873" s="106">
        <v>43435</v>
      </c>
      <c r="B4873" s="100">
        <v>43435</v>
      </c>
      <c r="C4873" s="98" t="s">
        <v>34</v>
      </c>
      <c r="D4873" s="98">
        <v>-810.98</v>
      </c>
      <c r="E4873" s="98">
        <v>8816.83</v>
      </c>
      <c r="F4873" s="98" t="s">
        <v>77</v>
      </c>
    </row>
    <row r="4874" spans="1:6" x14ac:dyDescent="0.2">
      <c r="A4874" s="106">
        <v>43435</v>
      </c>
      <c r="B4874" s="100">
        <v>43435</v>
      </c>
      <c r="C4874" s="98" t="s">
        <v>33</v>
      </c>
      <c r="D4874" s="98">
        <v>-36.56</v>
      </c>
      <c r="E4874" s="98">
        <v>397.66</v>
      </c>
      <c r="F4874" s="98" t="s">
        <v>77</v>
      </c>
    </row>
    <row r="4875" spans="1:6" x14ac:dyDescent="0.2">
      <c r="A4875" s="106">
        <v>43435</v>
      </c>
      <c r="B4875" s="100">
        <v>43405</v>
      </c>
      <c r="C4875" s="98" t="s">
        <v>34</v>
      </c>
      <c r="D4875" s="98">
        <v>-4746.37</v>
      </c>
      <c r="E4875" s="98">
        <v>38793</v>
      </c>
      <c r="F4875" s="98" t="s">
        <v>77</v>
      </c>
    </row>
    <row r="4876" spans="1:6" x14ac:dyDescent="0.2">
      <c r="A4876" s="106">
        <v>43435</v>
      </c>
      <c r="B4876" s="100">
        <v>43405</v>
      </c>
      <c r="C4876" s="98" t="s">
        <v>33</v>
      </c>
      <c r="D4876" s="98">
        <v>-214.07</v>
      </c>
      <c r="E4876" s="98">
        <v>1749.58</v>
      </c>
      <c r="F4876" s="98" t="s">
        <v>77</v>
      </c>
    </row>
    <row r="4877" spans="1:6" x14ac:dyDescent="0.2">
      <c r="A4877" s="106">
        <v>43435</v>
      </c>
      <c r="B4877" s="100">
        <v>43221</v>
      </c>
      <c r="C4877" s="98" t="s">
        <v>185</v>
      </c>
      <c r="D4877" s="98">
        <v>2112.91</v>
      </c>
      <c r="E4877" s="98">
        <v>47609.83</v>
      </c>
      <c r="F4877" s="98" t="s">
        <v>77</v>
      </c>
    </row>
    <row r="4878" spans="1:6" x14ac:dyDescent="0.2">
      <c r="A4878" s="106">
        <v>43435</v>
      </c>
      <c r="B4878" s="100">
        <v>43221</v>
      </c>
      <c r="C4878" s="98" t="s">
        <v>186</v>
      </c>
      <c r="D4878" s="98">
        <v>95.27</v>
      </c>
      <c r="E4878" s="98">
        <v>2147.19</v>
      </c>
      <c r="F4878" s="98" t="s">
        <v>77</v>
      </c>
    </row>
    <row r="4879" spans="1:6" x14ac:dyDescent="0.2">
      <c r="A4879" s="106">
        <v>43497</v>
      </c>
      <c r="B4879" s="100">
        <v>43435</v>
      </c>
      <c r="C4879" s="98" t="s">
        <v>34</v>
      </c>
      <c r="D4879" s="98">
        <v>-32.369999999999997</v>
      </c>
      <c r="E4879" s="98">
        <v>352</v>
      </c>
      <c r="F4879" s="98" t="s">
        <v>76</v>
      </c>
    </row>
    <row r="4880" spans="1:6" x14ac:dyDescent="0.2">
      <c r="A4880" s="106">
        <v>43497</v>
      </c>
      <c r="B4880" s="100">
        <v>43435</v>
      </c>
      <c r="C4880" s="98" t="s">
        <v>33</v>
      </c>
      <c r="D4880" s="98">
        <v>-1.25</v>
      </c>
      <c r="E4880" s="98">
        <v>13.56</v>
      </c>
      <c r="F4880" s="98" t="s">
        <v>76</v>
      </c>
    </row>
    <row r="4881" spans="1:6" x14ac:dyDescent="0.2">
      <c r="A4881" s="106">
        <v>43497</v>
      </c>
      <c r="B4881" s="100">
        <v>43221</v>
      </c>
      <c r="C4881" s="98" t="s">
        <v>185</v>
      </c>
      <c r="D4881" s="98">
        <v>15.62</v>
      </c>
      <c r="E4881" s="98">
        <v>352</v>
      </c>
      <c r="F4881" s="98" t="s">
        <v>76</v>
      </c>
    </row>
    <row r="4882" spans="1:6" x14ac:dyDescent="0.2">
      <c r="A4882" s="106">
        <v>43497</v>
      </c>
      <c r="B4882" s="100">
        <v>43221</v>
      </c>
      <c r="C4882" s="98" t="s">
        <v>186</v>
      </c>
      <c r="D4882" s="98">
        <v>0.6</v>
      </c>
      <c r="E4882" s="98">
        <v>13.56</v>
      </c>
      <c r="F4882" s="98" t="s">
        <v>76</v>
      </c>
    </row>
    <row r="4883" spans="1:6" x14ac:dyDescent="0.2">
      <c r="A4883" s="106">
        <v>43497</v>
      </c>
      <c r="B4883" s="100">
        <v>43435</v>
      </c>
      <c r="C4883" s="98" t="s">
        <v>34</v>
      </c>
      <c r="D4883" s="98">
        <v>-832.59</v>
      </c>
      <c r="E4883" s="98">
        <v>9052</v>
      </c>
      <c r="F4883" s="98" t="s">
        <v>77</v>
      </c>
    </row>
    <row r="4884" spans="1:6" x14ac:dyDescent="0.2">
      <c r="A4884" s="106">
        <v>43497</v>
      </c>
      <c r="B4884" s="100">
        <v>43435</v>
      </c>
      <c r="C4884" s="98" t="s">
        <v>33</v>
      </c>
      <c r="D4884" s="98">
        <v>-28.39</v>
      </c>
      <c r="E4884" s="98">
        <v>308.64999999999998</v>
      </c>
      <c r="F4884" s="98" t="s">
        <v>77</v>
      </c>
    </row>
    <row r="4885" spans="1:6" x14ac:dyDescent="0.2">
      <c r="A4885" s="106">
        <v>43497</v>
      </c>
      <c r="B4885" s="100">
        <v>43221</v>
      </c>
      <c r="C4885" s="98" t="s">
        <v>185</v>
      </c>
      <c r="D4885" s="98">
        <v>401.75</v>
      </c>
      <c r="E4885" s="98">
        <v>9052</v>
      </c>
      <c r="F4885" s="98" t="s">
        <v>77</v>
      </c>
    </row>
    <row r="4886" spans="1:6" x14ac:dyDescent="0.2">
      <c r="A4886" s="106">
        <v>43497</v>
      </c>
      <c r="B4886" s="100">
        <v>43221</v>
      </c>
      <c r="C4886" s="98" t="s">
        <v>186</v>
      </c>
      <c r="D4886" s="98">
        <v>13.69</v>
      </c>
      <c r="E4886" s="98">
        <v>308.64999999999998</v>
      </c>
      <c r="F4886" s="98" t="s">
        <v>77</v>
      </c>
    </row>
    <row r="4887" spans="1:6" x14ac:dyDescent="0.2">
      <c r="A4887" s="106">
        <v>43497</v>
      </c>
      <c r="B4887" s="100">
        <v>43435</v>
      </c>
      <c r="C4887" s="98" t="s">
        <v>34</v>
      </c>
      <c r="D4887" s="98">
        <v>-3424</v>
      </c>
      <c r="E4887" s="98">
        <v>37225</v>
      </c>
      <c r="F4887" s="98" t="s">
        <v>76</v>
      </c>
    </row>
    <row r="4888" spans="1:6" x14ac:dyDescent="0.2">
      <c r="A4888" s="106">
        <v>43497</v>
      </c>
      <c r="B4888" s="100">
        <v>43435</v>
      </c>
      <c r="C4888" s="98" t="s">
        <v>33</v>
      </c>
      <c r="D4888" s="98">
        <v>-116.8</v>
      </c>
      <c r="E4888" s="98">
        <v>1269.52</v>
      </c>
      <c r="F4888" s="98" t="s">
        <v>76</v>
      </c>
    </row>
    <row r="4889" spans="1:6" x14ac:dyDescent="0.2">
      <c r="A4889" s="106">
        <v>43497</v>
      </c>
      <c r="B4889" s="100">
        <v>43221</v>
      </c>
      <c r="C4889" s="98" t="s">
        <v>185</v>
      </c>
      <c r="D4889" s="98">
        <v>1652</v>
      </c>
      <c r="E4889" s="98">
        <v>37225</v>
      </c>
      <c r="F4889" s="98" t="s">
        <v>76</v>
      </c>
    </row>
    <row r="4890" spans="1:6" x14ac:dyDescent="0.2">
      <c r="A4890" s="106">
        <v>43497</v>
      </c>
      <c r="B4890" s="100">
        <v>43221</v>
      </c>
      <c r="C4890" s="98" t="s">
        <v>186</v>
      </c>
      <c r="D4890" s="98">
        <v>56.31</v>
      </c>
      <c r="E4890" s="98">
        <v>1269.52</v>
      </c>
      <c r="F4890" s="98" t="s">
        <v>76</v>
      </c>
    </row>
    <row r="4891" spans="1:6" x14ac:dyDescent="0.2">
      <c r="A4891" s="106">
        <v>43497</v>
      </c>
      <c r="B4891" s="100">
        <v>43435</v>
      </c>
      <c r="C4891" s="98" t="s">
        <v>34</v>
      </c>
      <c r="D4891" s="98">
        <v>-119.69</v>
      </c>
      <c r="E4891" s="98">
        <v>1301.28</v>
      </c>
      <c r="F4891" s="98" t="s">
        <v>73</v>
      </c>
    </row>
    <row r="4892" spans="1:6" x14ac:dyDescent="0.2">
      <c r="A4892" s="106">
        <v>43497</v>
      </c>
      <c r="B4892" s="100">
        <v>43435</v>
      </c>
      <c r="C4892" s="98" t="s">
        <v>33</v>
      </c>
      <c r="D4892" s="98">
        <v>-5.4</v>
      </c>
      <c r="E4892" s="98">
        <v>58.69</v>
      </c>
      <c r="F4892" s="98" t="s">
        <v>73</v>
      </c>
    </row>
    <row r="4893" spans="1:6" x14ac:dyDescent="0.2">
      <c r="A4893" s="106">
        <v>43497</v>
      </c>
      <c r="B4893" s="100">
        <v>43221</v>
      </c>
      <c r="C4893" s="98" t="s">
        <v>185</v>
      </c>
      <c r="D4893" s="98">
        <v>57.75</v>
      </c>
      <c r="E4893" s="98">
        <v>1301.28</v>
      </c>
      <c r="F4893" s="98" t="s">
        <v>73</v>
      </c>
    </row>
    <row r="4894" spans="1:6" x14ac:dyDescent="0.2">
      <c r="A4894" s="106">
        <v>43497</v>
      </c>
      <c r="B4894" s="100">
        <v>43221</v>
      </c>
      <c r="C4894" s="98" t="s">
        <v>186</v>
      </c>
      <c r="D4894" s="98">
        <v>2.6</v>
      </c>
      <c r="E4894" s="98">
        <v>58.69</v>
      </c>
      <c r="F4894" s="98" t="s">
        <v>73</v>
      </c>
    </row>
    <row r="4895" spans="1:6" x14ac:dyDescent="0.2">
      <c r="A4895" s="106">
        <v>43497</v>
      </c>
      <c r="B4895" s="100">
        <v>43435</v>
      </c>
      <c r="C4895" s="98" t="s">
        <v>36</v>
      </c>
      <c r="D4895" s="98">
        <v>-0.56000000000000005</v>
      </c>
      <c r="E4895" s="98">
        <v>6</v>
      </c>
      <c r="F4895" s="98" t="s">
        <v>101</v>
      </c>
    </row>
    <row r="4896" spans="1:6" x14ac:dyDescent="0.2">
      <c r="A4896" s="106">
        <v>43497</v>
      </c>
      <c r="B4896" s="100">
        <v>43435</v>
      </c>
      <c r="C4896" s="98" t="s">
        <v>35</v>
      </c>
      <c r="D4896" s="98">
        <v>-0.02</v>
      </c>
      <c r="E4896" s="98">
        <v>0.2</v>
      </c>
      <c r="F4896" s="98" t="s">
        <v>101</v>
      </c>
    </row>
    <row r="4897" spans="1:6" x14ac:dyDescent="0.2">
      <c r="A4897" s="106">
        <v>43497</v>
      </c>
      <c r="B4897" s="100">
        <v>43435</v>
      </c>
      <c r="C4897" s="98" t="s">
        <v>34</v>
      </c>
      <c r="D4897" s="98">
        <v>-21406.33</v>
      </c>
      <c r="E4897" s="98">
        <v>232729</v>
      </c>
      <c r="F4897" s="98" t="s">
        <v>76</v>
      </c>
    </row>
    <row r="4898" spans="1:6" x14ac:dyDescent="0.2">
      <c r="A4898" s="106">
        <v>43435</v>
      </c>
      <c r="B4898" s="100">
        <v>43221</v>
      </c>
      <c r="C4898" s="98" t="s">
        <v>185</v>
      </c>
      <c r="D4898" s="98">
        <v>29.82</v>
      </c>
      <c r="E4898" s="98">
        <v>672.01</v>
      </c>
      <c r="F4898" s="98" t="s">
        <v>74</v>
      </c>
    </row>
    <row r="4899" spans="1:6" x14ac:dyDescent="0.2">
      <c r="A4899" s="106">
        <v>43435</v>
      </c>
      <c r="B4899" s="100">
        <v>43221</v>
      </c>
      <c r="C4899" s="98" t="s">
        <v>186</v>
      </c>
      <c r="D4899" s="98">
        <v>1.35</v>
      </c>
      <c r="E4899" s="98">
        <v>30.31</v>
      </c>
      <c r="F4899" s="98" t="s">
        <v>74</v>
      </c>
    </row>
    <row r="4900" spans="1:6" x14ac:dyDescent="0.2">
      <c r="A4900" s="106">
        <v>43435</v>
      </c>
      <c r="B4900" s="100">
        <v>43405</v>
      </c>
      <c r="C4900" s="98" t="s">
        <v>34</v>
      </c>
      <c r="D4900" s="98">
        <v>-87.97</v>
      </c>
      <c r="E4900" s="98">
        <v>719</v>
      </c>
      <c r="F4900" s="98" t="s">
        <v>89</v>
      </c>
    </row>
    <row r="4901" spans="1:6" x14ac:dyDescent="0.2">
      <c r="A4901" s="106">
        <v>43435</v>
      </c>
      <c r="B4901" s="100">
        <v>43405</v>
      </c>
      <c r="C4901" s="98" t="s">
        <v>33</v>
      </c>
      <c r="D4901" s="98">
        <v>-3.97</v>
      </c>
      <c r="E4901" s="98">
        <v>32.43</v>
      </c>
      <c r="F4901" s="98" t="s">
        <v>89</v>
      </c>
    </row>
    <row r="4902" spans="1:6" x14ac:dyDescent="0.2">
      <c r="A4902" s="106">
        <v>43435</v>
      </c>
      <c r="B4902" s="100">
        <v>43221</v>
      </c>
      <c r="C4902" s="98" t="s">
        <v>185</v>
      </c>
      <c r="D4902" s="98">
        <v>31.91</v>
      </c>
      <c r="E4902" s="98">
        <v>719</v>
      </c>
      <c r="F4902" s="98" t="s">
        <v>89</v>
      </c>
    </row>
    <row r="4903" spans="1:6" x14ac:dyDescent="0.2">
      <c r="A4903" s="106">
        <v>43435</v>
      </c>
      <c r="B4903" s="100">
        <v>43221</v>
      </c>
      <c r="C4903" s="98" t="s">
        <v>186</v>
      </c>
      <c r="D4903" s="98">
        <v>1.44</v>
      </c>
      <c r="E4903" s="98">
        <v>32.43</v>
      </c>
      <c r="F4903" s="98" t="s">
        <v>89</v>
      </c>
    </row>
    <row r="4904" spans="1:6" x14ac:dyDescent="0.2">
      <c r="A4904" s="106">
        <v>43435</v>
      </c>
      <c r="B4904" s="100">
        <v>43221</v>
      </c>
      <c r="C4904" s="98" t="s">
        <v>168</v>
      </c>
      <c r="D4904" s="98">
        <v>0</v>
      </c>
      <c r="E4904" s="98">
        <v>719</v>
      </c>
      <c r="F4904" s="98" t="s">
        <v>89</v>
      </c>
    </row>
    <row r="4905" spans="1:6" x14ac:dyDescent="0.2">
      <c r="A4905" s="106">
        <v>43435</v>
      </c>
      <c r="B4905" s="100">
        <v>43435</v>
      </c>
      <c r="C4905" s="98" t="s">
        <v>36</v>
      </c>
      <c r="D4905" s="98">
        <v>-0.06</v>
      </c>
      <c r="E4905" s="98">
        <v>0.64</v>
      </c>
      <c r="F4905" s="98" t="s">
        <v>101</v>
      </c>
    </row>
    <row r="4906" spans="1:6" x14ac:dyDescent="0.2">
      <c r="A4906" s="106">
        <v>43435</v>
      </c>
      <c r="B4906" s="100">
        <v>43435</v>
      </c>
      <c r="C4906" s="98" t="s">
        <v>35</v>
      </c>
      <c r="D4906" s="98">
        <v>0</v>
      </c>
      <c r="E4906" s="98">
        <v>0.03</v>
      </c>
      <c r="F4906" s="98" t="s">
        <v>101</v>
      </c>
    </row>
    <row r="4907" spans="1:6" x14ac:dyDescent="0.2">
      <c r="A4907" s="106">
        <v>43435</v>
      </c>
      <c r="B4907" s="100">
        <v>43405</v>
      </c>
      <c r="C4907" s="98" t="s">
        <v>36</v>
      </c>
      <c r="D4907" s="98">
        <v>-20.8</v>
      </c>
      <c r="E4907" s="98">
        <v>170</v>
      </c>
      <c r="F4907" s="98" t="s">
        <v>101</v>
      </c>
    </row>
    <row r="4908" spans="1:6" x14ac:dyDescent="0.2">
      <c r="A4908" s="106">
        <v>43435</v>
      </c>
      <c r="B4908" s="100">
        <v>43405</v>
      </c>
      <c r="C4908" s="98" t="s">
        <v>35</v>
      </c>
      <c r="D4908" s="98">
        <v>-0.94</v>
      </c>
      <c r="E4908" s="98">
        <v>7.67</v>
      </c>
      <c r="F4908" s="98" t="s">
        <v>101</v>
      </c>
    </row>
    <row r="4909" spans="1:6" x14ac:dyDescent="0.2">
      <c r="A4909" s="106">
        <v>43435</v>
      </c>
      <c r="B4909" s="100">
        <v>43405</v>
      </c>
      <c r="C4909" s="98" t="s">
        <v>34</v>
      </c>
      <c r="D4909" s="98">
        <v>-316.04000000000002</v>
      </c>
      <c r="E4909" s="98">
        <v>2583</v>
      </c>
      <c r="F4909" s="98" t="s">
        <v>88</v>
      </c>
    </row>
    <row r="4910" spans="1:6" x14ac:dyDescent="0.2">
      <c r="A4910" s="106">
        <v>43435</v>
      </c>
      <c r="B4910" s="100">
        <v>43405</v>
      </c>
      <c r="C4910" s="98" t="s">
        <v>33</v>
      </c>
      <c r="D4910" s="98">
        <v>-14.24</v>
      </c>
      <c r="E4910" s="98">
        <v>116.5</v>
      </c>
      <c r="F4910" s="98" t="s">
        <v>88</v>
      </c>
    </row>
    <row r="4911" spans="1:6" x14ac:dyDescent="0.2">
      <c r="A4911" s="106">
        <v>43435</v>
      </c>
      <c r="B4911" s="100">
        <v>43221</v>
      </c>
      <c r="C4911" s="98" t="s">
        <v>185</v>
      </c>
      <c r="D4911" s="98">
        <v>114.63</v>
      </c>
      <c r="E4911" s="98">
        <v>2583</v>
      </c>
      <c r="F4911" s="98" t="s">
        <v>88</v>
      </c>
    </row>
    <row r="4912" spans="1:6" x14ac:dyDescent="0.2">
      <c r="A4912" s="106">
        <v>43435</v>
      </c>
      <c r="B4912" s="100">
        <v>43221</v>
      </c>
      <c r="C4912" s="98" t="s">
        <v>186</v>
      </c>
      <c r="D4912" s="98">
        <v>5.17</v>
      </c>
      <c r="E4912" s="98">
        <v>116.5</v>
      </c>
      <c r="F4912" s="98" t="s">
        <v>88</v>
      </c>
    </row>
    <row r="4913" spans="1:6" x14ac:dyDescent="0.2">
      <c r="A4913" s="106">
        <v>43435</v>
      </c>
      <c r="B4913" s="100">
        <v>43221</v>
      </c>
      <c r="C4913" s="98" t="s">
        <v>168</v>
      </c>
      <c r="D4913" s="98">
        <v>0</v>
      </c>
      <c r="E4913" s="98">
        <v>2583</v>
      </c>
      <c r="F4913" s="98" t="s">
        <v>88</v>
      </c>
    </row>
    <row r="4914" spans="1:6" x14ac:dyDescent="0.2">
      <c r="A4914" s="106">
        <v>43435</v>
      </c>
      <c r="B4914" s="100">
        <v>43405</v>
      </c>
      <c r="C4914" s="98" t="s">
        <v>34</v>
      </c>
      <c r="D4914" s="98">
        <v>-327.31</v>
      </c>
      <c r="E4914" s="98">
        <v>2675</v>
      </c>
      <c r="F4914" s="98" t="s">
        <v>90</v>
      </c>
    </row>
    <row r="4915" spans="1:6" x14ac:dyDescent="0.2">
      <c r="A4915" s="106">
        <v>43435</v>
      </c>
      <c r="B4915" s="100">
        <v>43405</v>
      </c>
      <c r="C4915" s="98" t="s">
        <v>33</v>
      </c>
      <c r="D4915" s="98">
        <v>-14.74</v>
      </c>
      <c r="E4915" s="98">
        <v>120.64</v>
      </c>
      <c r="F4915" s="98" t="s">
        <v>90</v>
      </c>
    </row>
    <row r="4916" spans="1:6" x14ac:dyDescent="0.2">
      <c r="A4916" s="106">
        <v>43435</v>
      </c>
      <c r="B4916" s="100">
        <v>43221</v>
      </c>
      <c r="C4916" s="98" t="s">
        <v>185</v>
      </c>
      <c r="D4916" s="98">
        <v>118.71</v>
      </c>
      <c r="E4916" s="98">
        <v>2675</v>
      </c>
      <c r="F4916" s="98" t="s">
        <v>90</v>
      </c>
    </row>
    <row r="4917" spans="1:6" x14ac:dyDescent="0.2">
      <c r="A4917" s="106">
        <v>43435</v>
      </c>
      <c r="B4917" s="100">
        <v>43221</v>
      </c>
      <c r="C4917" s="98" t="s">
        <v>186</v>
      </c>
      <c r="D4917" s="98">
        <v>5.35</v>
      </c>
      <c r="E4917" s="98">
        <v>120.64</v>
      </c>
      <c r="F4917" s="98" t="s">
        <v>90</v>
      </c>
    </row>
    <row r="4918" spans="1:6" x14ac:dyDescent="0.2">
      <c r="A4918" s="106">
        <v>43435</v>
      </c>
      <c r="B4918" s="100">
        <v>43221</v>
      </c>
      <c r="C4918" s="98" t="s">
        <v>168</v>
      </c>
      <c r="D4918" s="98">
        <v>0</v>
      </c>
      <c r="E4918" s="98">
        <v>2675</v>
      </c>
      <c r="F4918" s="98" t="s">
        <v>90</v>
      </c>
    </row>
    <row r="4919" spans="1:6" x14ac:dyDescent="0.2">
      <c r="A4919" s="106">
        <v>43435</v>
      </c>
      <c r="B4919" s="100">
        <v>43405</v>
      </c>
      <c r="C4919" s="98" t="s">
        <v>34</v>
      </c>
      <c r="D4919" s="98">
        <v>-4571</v>
      </c>
      <c r="E4919" s="98">
        <v>37360</v>
      </c>
      <c r="F4919" s="98" t="s">
        <v>87</v>
      </c>
    </row>
    <row r="4920" spans="1:6" x14ac:dyDescent="0.2">
      <c r="A4920" s="106">
        <v>43435</v>
      </c>
      <c r="B4920" s="100">
        <v>43405</v>
      </c>
      <c r="C4920" s="98" t="s">
        <v>33</v>
      </c>
      <c r="D4920" s="98">
        <v>-206.15</v>
      </c>
      <c r="E4920" s="98">
        <v>1684.94</v>
      </c>
      <c r="F4920" s="98" t="s">
        <v>87</v>
      </c>
    </row>
    <row r="4921" spans="1:6" x14ac:dyDescent="0.2">
      <c r="A4921" s="106">
        <v>43435</v>
      </c>
      <c r="B4921" s="100">
        <v>43221</v>
      </c>
      <c r="C4921" s="98" t="s">
        <v>185</v>
      </c>
      <c r="D4921" s="98">
        <v>1658.04</v>
      </c>
      <c r="E4921" s="98">
        <v>37360</v>
      </c>
      <c r="F4921" s="98" t="s">
        <v>87</v>
      </c>
    </row>
    <row r="4922" spans="1:6" x14ac:dyDescent="0.2">
      <c r="A4922" s="106">
        <v>43435</v>
      </c>
      <c r="B4922" s="100">
        <v>43221</v>
      </c>
      <c r="C4922" s="98" t="s">
        <v>186</v>
      </c>
      <c r="D4922" s="98">
        <v>74.78</v>
      </c>
      <c r="E4922" s="98">
        <v>1684.94</v>
      </c>
      <c r="F4922" s="98" t="s">
        <v>87</v>
      </c>
    </row>
    <row r="4923" spans="1:6" x14ac:dyDescent="0.2">
      <c r="A4923" s="106">
        <v>43435</v>
      </c>
      <c r="B4923" s="100">
        <v>43405</v>
      </c>
      <c r="C4923" s="98" t="s">
        <v>36</v>
      </c>
      <c r="D4923" s="98">
        <v>-22.02</v>
      </c>
      <c r="E4923" s="98">
        <v>180</v>
      </c>
      <c r="F4923" s="98" t="s">
        <v>103</v>
      </c>
    </row>
    <row r="4924" spans="1:6" x14ac:dyDescent="0.2">
      <c r="A4924" s="106">
        <v>43435</v>
      </c>
      <c r="B4924" s="100">
        <v>43405</v>
      </c>
      <c r="C4924" s="98" t="s">
        <v>35</v>
      </c>
      <c r="D4924" s="98">
        <v>-0.99</v>
      </c>
      <c r="E4924" s="98">
        <v>8.1199999999999992</v>
      </c>
      <c r="F4924" s="98" t="s">
        <v>103</v>
      </c>
    </row>
    <row r="4925" spans="1:6" x14ac:dyDescent="0.2">
      <c r="A4925" s="106">
        <v>43435</v>
      </c>
      <c r="B4925" s="100">
        <v>43405</v>
      </c>
      <c r="C4925" s="98" t="s">
        <v>36</v>
      </c>
      <c r="D4925" s="98">
        <v>-8.81</v>
      </c>
      <c r="E4925" s="98">
        <v>72</v>
      </c>
      <c r="F4925" s="98" t="s">
        <v>102</v>
      </c>
    </row>
    <row r="4926" spans="1:6" x14ac:dyDescent="0.2">
      <c r="A4926" s="106">
        <v>43435</v>
      </c>
      <c r="B4926" s="100">
        <v>43405</v>
      </c>
      <c r="C4926" s="98" t="s">
        <v>35</v>
      </c>
      <c r="D4926" s="98">
        <v>-0.4</v>
      </c>
      <c r="E4926" s="98">
        <v>3.25</v>
      </c>
      <c r="F4926" s="98" t="s">
        <v>102</v>
      </c>
    </row>
    <row r="4927" spans="1:6" x14ac:dyDescent="0.2">
      <c r="A4927" s="106">
        <v>43435</v>
      </c>
      <c r="B4927" s="100">
        <v>43405</v>
      </c>
      <c r="C4927" s="98" t="s">
        <v>36</v>
      </c>
      <c r="D4927" s="98">
        <v>-125.53</v>
      </c>
      <c r="E4927" s="98">
        <v>1026</v>
      </c>
      <c r="F4927" s="98" t="s">
        <v>102</v>
      </c>
    </row>
    <row r="4928" spans="1:6" x14ac:dyDescent="0.2">
      <c r="A4928" s="106">
        <v>43435</v>
      </c>
      <c r="B4928" s="100">
        <v>43405</v>
      </c>
      <c r="C4928" s="98" t="s">
        <v>35</v>
      </c>
      <c r="D4928" s="98">
        <v>-5.65</v>
      </c>
      <c r="E4928" s="98">
        <v>46.26</v>
      </c>
      <c r="F4928" s="98" t="s">
        <v>102</v>
      </c>
    </row>
    <row r="4929" spans="1:6" x14ac:dyDescent="0.2">
      <c r="A4929" s="106">
        <v>43435</v>
      </c>
      <c r="B4929" s="100">
        <v>43405</v>
      </c>
      <c r="C4929" s="98" t="s">
        <v>34</v>
      </c>
      <c r="D4929" s="98">
        <v>-4760.6499999999996</v>
      </c>
      <c r="E4929" s="98">
        <v>38910</v>
      </c>
      <c r="F4929" s="98" t="s">
        <v>86</v>
      </c>
    </row>
    <row r="4930" spans="1:6" x14ac:dyDescent="0.2">
      <c r="A4930" s="106">
        <v>43435</v>
      </c>
      <c r="B4930" s="100">
        <v>43405</v>
      </c>
      <c r="C4930" s="98" t="s">
        <v>33</v>
      </c>
      <c r="D4930" s="98">
        <v>-214.72</v>
      </c>
      <c r="E4930" s="98">
        <v>1754.86</v>
      </c>
      <c r="F4930" s="98" t="s">
        <v>86</v>
      </c>
    </row>
    <row r="4931" spans="1:6" x14ac:dyDescent="0.2">
      <c r="A4931" s="106">
        <v>43435</v>
      </c>
      <c r="B4931" s="100">
        <v>43221</v>
      </c>
      <c r="C4931" s="98" t="s">
        <v>185</v>
      </c>
      <c r="D4931" s="98">
        <v>1726.84</v>
      </c>
      <c r="E4931" s="98">
        <v>38910</v>
      </c>
      <c r="F4931" s="98" t="s">
        <v>86</v>
      </c>
    </row>
    <row r="4932" spans="1:6" x14ac:dyDescent="0.2">
      <c r="A4932" s="106">
        <v>43435</v>
      </c>
      <c r="B4932" s="100">
        <v>43221</v>
      </c>
      <c r="C4932" s="98" t="s">
        <v>186</v>
      </c>
      <c r="D4932" s="98">
        <v>77.87</v>
      </c>
      <c r="E4932" s="98">
        <v>1754.86</v>
      </c>
      <c r="F4932" s="98" t="s">
        <v>86</v>
      </c>
    </row>
    <row r="4933" spans="1:6" x14ac:dyDescent="0.2">
      <c r="A4933" s="106">
        <v>43435</v>
      </c>
      <c r="B4933" s="100">
        <v>43405</v>
      </c>
      <c r="C4933" s="98" t="s">
        <v>34</v>
      </c>
      <c r="D4933" s="98">
        <v>-166.9</v>
      </c>
      <c r="E4933" s="98">
        <v>1364</v>
      </c>
      <c r="F4933" s="98" t="s">
        <v>85</v>
      </c>
    </row>
    <row r="4934" spans="1:6" x14ac:dyDescent="0.2">
      <c r="A4934" s="106">
        <v>43435</v>
      </c>
      <c r="B4934" s="100">
        <v>43405</v>
      </c>
      <c r="C4934" s="98" t="s">
        <v>33</v>
      </c>
      <c r="D4934" s="98">
        <v>-7.52</v>
      </c>
      <c r="E4934" s="98">
        <v>61.52</v>
      </c>
      <c r="F4934" s="98" t="s">
        <v>85</v>
      </c>
    </row>
    <row r="4935" spans="1:6" x14ac:dyDescent="0.2">
      <c r="A4935" s="106">
        <v>43435</v>
      </c>
      <c r="B4935" s="100">
        <v>43221</v>
      </c>
      <c r="C4935" s="98" t="s">
        <v>185</v>
      </c>
      <c r="D4935" s="98">
        <v>60.52</v>
      </c>
      <c r="E4935" s="98">
        <v>1364</v>
      </c>
      <c r="F4935" s="98" t="s">
        <v>85</v>
      </c>
    </row>
    <row r="4936" spans="1:6" x14ac:dyDescent="0.2">
      <c r="A4936" s="106">
        <v>43435</v>
      </c>
      <c r="B4936" s="100">
        <v>43221</v>
      </c>
      <c r="C4936" s="98" t="s">
        <v>186</v>
      </c>
      <c r="D4936" s="98">
        <v>2.73</v>
      </c>
      <c r="E4936" s="98">
        <v>61.52</v>
      </c>
      <c r="F4936" s="98" t="s">
        <v>85</v>
      </c>
    </row>
    <row r="4937" spans="1:6" x14ac:dyDescent="0.2">
      <c r="A4937" s="106">
        <v>43435</v>
      </c>
      <c r="B4937" s="100">
        <v>43221</v>
      </c>
      <c r="C4937" s="98" t="s">
        <v>168</v>
      </c>
      <c r="D4937" s="98">
        <v>0</v>
      </c>
      <c r="E4937" s="98">
        <v>1364</v>
      </c>
      <c r="F4937" s="98" t="s">
        <v>85</v>
      </c>
    </row>
    <row r="4938" spans="1:6" x14ac:dyDescent="0.2">
      <c r="A4938" s="106">
        <v>43435</v>
      </c>
      <c r="B4938" s="100">
        <v>43405</v>
      </c>
      <c r="C4938" s="98" t="s">
        <v>34</v>
      </c>
      <c r="D4938" s="98">
        <v>-154.16</v>
      </c>
      <c r="E4938" s="98">
        <v>1260</v>
      </c>
      <c r="F4938" s="98" t="s">
        <v>100</v>
      </c>
    </row>
    <row r="4939" spans="1:6" x14ac:dyDescent="0.2">
      <c r="A4939" s="106">
        <v>43435</v>
      </c>
      <c r="B4939" s="100">
        <v>43405</v>
      </c>
      <c r="C4939" s="98" t="s">
        <v>33</v>
      </c>
      <c r="D4939" s="98">
        <v>-6.95</v>
      </c>
      <c r="E4939" s="98">
        <v>56.83</v>
      </c>
      <c r="F4939" s="98" t="s">
        <v>100</v>
      </c>
    </row>
    <row r="4940" spans="1:6" x14ac:dyDescent="0.2">
      <c r="A4940" s="106">
        <v>43435</v>
      </c>
      <c r="B4940" s="100">
        <v>43221</v>
      </c>
      <c r="C4940" s="98" t="s">
        <v>185</v>
      </c>
      <c r="D4940" s="98">
        <v>55.92</v>
      </c>
      <c r="E4940" s="98">
        <v>1260</v>
      </c>
      <c r="F4940" s="98" t="s">
        <v>100</v>
      </c>
    </row>
    <row r="4941" spans="1:6" x14ac:dyDescent="0.2">
      <c r="A4941" s="106">
        <v>43435</v>
      </c>
      <c r="B4941" s="100">
        <v>43221</v>
      </c>
      <c r="C4941" s="98" t="s">
        <v>186</v>
      </c>
      <c r="D4941" s="98">
        <v>2.52</v>
      </c>
      <c r="E4941" s="98">
        <v>56.83</v>
      </c>
      <c r="F4941" s="98" t="s">
        <v>100</v>
      </c>
    </row>
    <row r="4942" spans="1:6" x14ac:dyDescent="0.2">
      <c r="A4942" s="106">
        <v>43435</v>
      </c>
      <c r="B4942" s="100">
        <v>43221</v>
      </c>
      <c r="C4942" s="98" t="s">
        <v>168</v>
      </c>
      <c r="D4942" s="98">
        <v>0</v>
      </c>
      <c r="E4942" s="98">
        <v>1260</v>
      </c>
      <c r="F4942" s="98" t="s">
        <v>100</v>
      </c>
    </row>
    <row r="4943" spans="1:6" x14ac:dyDescent="0.2">
      <c r="A4943" s="106">
        <v>43435</v>
      </c>
      <c r="B4943" s="100">
        <v>43405</v>
      </c>
      <c r="C4943" s="98" t="s">
        <v>34</v>
      </c>
      <c r="D4943" s="98">
        <v>-179.37</v>
      </c>
      <c r="E4943" s="98">
        <v>1466</v>
      </c>
      <c r="F4943" s="98" t="s">
        <v>99</v>
      </c>
    </row>
    <row r="4944" spans="1:6" x14ac:dyDescent="0.2">
      <c r="A4944" s="106">
        <v>43435</v>
      </c>
      <c r="B4944" s="100">
        <v>43405</v>
      </c>
      <c r="C4944" s="98" t="s">
        <v>33</v>
      </c>
      <c r="D4944" s="98">
        <v>-8.09</v>
      </c>
      <c r="E4944" s="98">
        <v>66.11</v>
      </c>
      <c r="F4944" s="98" t="s">
        <v>99</v>
      </c>
    </row>
    <row r="4945" spans="1:6" x14ac:dyDescent="0.2">
      <c r="A4945" s="106">
        <v>43435</v>
      </c>
      <c r="B4945" s="100">
        <v>43221</v>
      </c>
      <c r="C4945" s="98" t="s">
        <v>185</v>
      </c>
      <c r="D4945" s="98">
        <v>65.06</v>
      </c>
      <c r="E4945" s="98">
        <v>1466</v>
      </c>
      <c r="F4945" s="98" t="s">
        <v>99</v>
      </c>
    </row>
    <row r="4946" spans="1:6" x14ac:dyDescent="0.2">
      <c r="A4946" s="106">
        <v>43435</v>
      </c>
      <c r="B4946" s="100">
        <v>43221</v>
      </c>
      <c r="C4946" s="98" t="s">
        <v>186</v>
      </c>
      <c r="D4946" s="98">
        <v>2.94</v>
      </c>
      <c r="E4946" s="98">
        <v>66.11</v>
      </c>
      <c r="F4946" s="98" t="s">
        <v>99</v>
      </c>
    </row>
    <row r="4947" spans="1:6" x14ac:dyDescent="0.2">
      <c r="A4947" s="106">
        <v>43435</v>
      </c>
      <c r="B4947" s="100">
        <v>43221</v>
      </c>
      <c r="C4947" s="98" t="s">
        <v>168</v>
      </c>
      <c r="D4947" s="98">
        <v>0</v>
      </c>
      <c r="E4947" s="98">
        <v>1466</v>
      </c>
      <c r="F4947" s="98" t="s">
        <v>99</v>
      </c>
    </row>
    <row r="4948" spans="1:6" x14ac:dyDescent="0.2">
      <c r="A4948" s="106">
        <v>43435</v>
      </c>
      <c r="B4948" s="100">
        <v>43405</v>
      </c>
      <c r="C4948" s="98" t="s">
        <v>36</v>
      </c>
      <c r="D4948" s="98">
        <v>-13.21</v>
      </c>
      <c r="E4948" s="98">
        <v>108</v>
      </c>
      <c r="F4948" s="98" t="s">
        <v>102</v>
      </c>
    </row>
    <row r="4949" spans="1:6" x14ac:dyDescent="0.2">
      <c r="A4949" s="106">
        <v>43435</v>
      </c>
      <c r="B4949" s="100">
        <v>43405</v>
      </c>
      <c r="C4949" s="98" t="s">
        <v>35</v>
      </c>
      <c r="D4949" s="98">
        <v>-0.6</v>
      </c>
      <c r="E4949" s="98">
        <v>4.87</v>
      </c>
      <c r="F4949" s="98" t="s">
        <v>102</v>
      </c>
    </row>
    <row r="4950" spans="1:6" x14ac:dyDescent="0.2">
      <c r="A4950" s="106">
        <v>43435</v>
      </c>
      <c r="B4950" s="100">
        <v>43435</v>
      </c>
      <c r="C4950" s="98" t="s">
        <v>34</v>
      </c>
      <c r="D4950" s="98">
        <v>-0.02</v>
      </c>
      <c r="E4950" s="98">
        <v>0.26</v>
      </c>
      <c r="F4950" s="98" t="s">
        <v>98</v>
      </c>
    </row>
    <row r="4951" spans="1:6" x14ac:dyDescent="0.2">
      <c r="A4951" s="106">
        <v>43435</v>
      </c>
      <c r="B4951" s="100">
        <v>43435</v>
      </c>
      <c r="C4951" s="98" t="s">
        <v>33</v>
      </c>
      <c r="D4951" s="98">
        <v>0</v>
      </c>
      <c r="E4951" s="98">
        <v>0.01</v>
      </c>
      <c r="F4951" s="98" t="s">
        <v>98</v>
      </c>
    </row>
    <row r="4952" spans="1:6" x14ac:dyDescent="0.2">
      <c r="A4952" s="106">
        <v>43435</v>
      </c>
      <c r="B4952" s="100">
        <v>43405</v>
      </c>
      <c r="C4952" s="98" t="s">
        <v>34</v>
      </c>
      <c r="D4952" s="98">
        <v>-1552.38</v>
      </c>
      <c r="E4952" s="98">
        <v>12688</v>
      </c>
      <c r="F4952" s="98" t="s">
        <v>98</v>
      </c>
    </row>
    <row r="4953" spans="1:6" x14ac:dyDescent="0.2">
      <c r="A4953" s="106">
        <v>43435</v>
      </c>
      <c r="B4953" s="100">
        <v>43405</v>
      </c>
      <c r="C4953" s="98" t="s">
        <v>33</v>
      </c>
      <c r="D4953" s="98">
        <v>-70.010000000000005</v>
      </c>
      <c r="E4953" s="98">
        <v>572.23</v>
      </c>
      <c r="F4953" s="98" t="s">
        <v>98</v>
      </c>
    </row>
    <row r="4954" spans="1:6" x14ac:dyDescent="0.2">
      <c r="A4954" s="106">
        <v>43435</v>
      </c>
      <c r="B4954" s="100">
        <v>43221</v>
      </c>
      <c r="C4954" s="98" t="s">
        <v>185</v>
      </c>
      <c r="D4954" s="98">
        <v>563.1</v>
      </c>
      <c r="E4954" s="98">
        <v>12688.26</v>
      </c>
      <c r="F4954" s="98" t="s">
        <v>98</v>
      </c>
    </row>
    <row r="4955" spans="1:6" x14ac:dyDescent="0.2">
      <c r="A4955" s="106">
        <v>43435</v>
      </c>
      <c r="B4955" s="100">
        <v>43221</v>
      </c>
      <c r="C4955" s="98" t="s">
        <v>186</v>
      </c>
      <c r="D4955" s="98">
        <v>25.4</v>
      </c>
      <c r="E4955" s="98">
        <v>572.24</v>
      </c>
      <c r="F4955" s="98" t="s">
        <v>98</v>
      </c>
    </row>
    <row r="4956" spans="1:6" x14ac:dyDescent="0.2">
      <c r="A4956" s="106">
        <v>43435</v>
      </c>
      <c r="B4956" s="100">
        <v>43405</v>
      </c>
      <c r="C4956" s="98" t="s">
        <v>34</v>
      </c>
      <c r="D4956" s="98">
        <v>-2989.57</v>
      </c>
      <c r="E4956" s="98">
        <v>24434.6</v>
      </c>
      <c r="F4956" s="98" t="s">
        <v>98</v>
      </c>
    </row>
    <row r="4957" spans="1:6" x14ac:dyDescent="0.2">
      <c r="A4957" s="106">
        <v>43435</v>
      </c>
      <c r="B4957" s="100">
        <v>43405</v>
      </c>
      <c r="C4957" s="98" t="s">
        <v>33</v>
      </c>
      <c r="D4957" s="98">
        <v>-103.74</v>
      </c>
      <c r="E4957" s="98">
        <v>847.88</v>
      </c>
      <c r="F4957" s="98" t="s">
        <v>98</v>
      </c>
    </row>
    <row r="4958" spans="1:6" x14ac:dyDescent="0.2">
      <c r="A4958" s="106">
        <v>43435</v>
      </c>
      <c r="B4958" s="100">
        <v>43221</v>
      </c>
      <c r="C4958" s="98" t="s">
        <v>185</v>
      </c>
      <c r="D4958" s="98">
        <v>1084.4100000000001</v>
      </c>
      <c r="E4958" s="98">
        <v>24434.6</v>
      </c>
      <c r="F4958" s="98" t="s">
        <v>98</v>
      </c>
    </row>
    <row r="4959" spans="1:6" x14ac:dyDescent="0.2">
      <c r="A4959" s="106">
        <v>43435</v>
      </c>
      <c r="B4959" s="100">
        <v>43221</v>
      </c>
      <c r="C4959" s="98" t="s">
        <v>186</v>
      </c>
      <c r="D4959" s="98">
        <v>37.630000000000003</v>
      </c>
      <c r="E4959" s="98">
        <v>847.88</v>
      </c>
      <c r="F4959" s="98" t="s">
        <v>98</v>
      </c>
    </row>
    <row r="4960" spans="1:6" x14ac:dyDescent="0.2">
      <c r="A4960" s="106">
        <v>43435</v>
      </c>
      <c r="B4960" s="100">
        <v>43435</v>
      </c>
      <c r="C4960" s="98" t="s">
        <v>34</v>
      </c>
      <c r="D4960" s="98">
        <v>-0.04</v>
      </c>
      <c r="E4960" s="98">
        <v>0.4</v>
      </c>
      <c r="F4960" s="98" t="s">
        <v>98</v>
      </c>
    </row>
    <row r="4961" spans="1:6" x14ac:dyDescent="0.2">
      <c r="A4961" s="106">
        <v>43435</v>
      </c>
      <c r="B4961" s="100">
        <v>43435</v>
      </c>
      <c r="C4961" s="98" t="s">
        <v>33</v>
      </c>
      <c r="D4961" s="98">
        <v>0</v>
      </c>
      <c r="E4961" s="98">
        <v>0.02</v>
      </c>
      <c r="F4961" s="98" t="s">
        <v>98</v>
      </c>
    </row>
    <row r="4962" spans="1:6" x14ac:dyDescent="0.2">
      <c r="A4962" s="106">
        <v>43435</v>
      </c>
      <c r="B4962" s="100">
        <v>43405</v>
      </c>
      <c r="C4962" s="98" t="s">
        <v>34</v>
      </c>
      <c r="D4962" s="98">
        <v>-2034.44</v>
      </c>
      <c r="E4962" s="98">
        <v>16628</v>
      </c>
      <c r="F4962" s="98" t="s">
        <v>98</v>
      </c>
    </row>
    <row r="4963" spans="1:6" x14ac:dyDescent="0.2">
      <c r="A4963" s="106">
        <v>43435</v>
      </c>
      <c r="B4963" s="100">
        <v>43405</v>
      </c>
      <c r="C4963" s="98" t="s">
        <v>33</v>
      </c>
      <c r="D4963" s="98">
        <v>-91.75</v>
      </c>
      <c r="E4963" s="98">
        <v>749.92</v>
      </c>
      <c r="F4963" s="98" t="s">
        <v>98</v>
      </c>
    </row>
    <row r="4964" spans="1:6" x14ac:dyDescent="0.2">
      <c r="A4964" s="106">
        <v>43435</v>
      </c>
      <c r="B4964" s="100">
        <v>43221</v>
      </c>
      <c r="C4964" s="98" t="s">
        <v>185</v>
      </c>
      <c r="D4964" s="98">
        <v>737.97</v>
      </c>
      <c r="E4964" s="98">
        <v>16628.400000000001</v>
      </c>
      <c r="F4964" s="98" t="s">
        <v>98</v>
      </c>
    </row>
    <row r="4965" spans="1:6" x14ac:dyDescent="0.2">
      <c r="A4965" s="106">
        <v>43435</v>
      </c>
      <c r="B4965" s="100">
        <v>43221</v>
      </c>
      <c r="C4965" s="98" t="s">
        <v>186</v>
      </c>
      <c r="D4965" s="98">
        <v>33.28</v>
      </c>
      <c r="E4965" s="98">
        <v>749.94</v>
      </c>
      <c r="F4965" s="98" t="s">
        <v>98</v>
      </c>
    </row>
    <row r="4966" spans="1:6" x14ac:dyDescent="0.2">
      <c r="A4966" s="106">
        <v>43435</v>
      </c>
      <c r="B4966" s="100">
        <v>43405</v>
      </c>
      <c r="C4966" s="98" t="s">
        <v>34</v>
      </c>
      <c r="D4966" s="98">
        <v>-1046.6400000000001</v>
      </c>
      <c r="E4966" s="98">
        <v>8554.5</v>
      </c>
      <c r="F4966" s="98" t="s">
        <v>130</v>
      </c>
    </row>
    <row r="4967" spans="1:6" x14ac:dyDescent="0.2">
      <c r="A4967" s="106">
        <v>43435</v>
      </c>
      <c r="B4967" s="100">
        <v>43405</v>
      </c>
      <c r="C4967" s="98" t="s">
        <v>33</v>
      </c>
      <c r="D4967" s="98">
        <v>-47.2</v>
      </c>
      <c r="E4967" s="98">
        <v>385.81</v>
      </c>
      <c r="F4967" s="98" t="s">
        <v>130</v>
      </c>
    </row>
    <row r="4968" spans="1:6" x14ac:dyDescent="0.2">
      <c r="A4968" s="106">
        <v>43435</v>
      </c>
      <c r="B4968" s="100">
        <v>43221</v>
      </c>
      <c r="C4968" s="98" t="s">
        <v>185</v>
      </c>
      <c r="D4968" s="98">
        <v>379.65</v>
      </c>
      <c r="E4968" s="98">
        <v>8554.5</v>
      </c>
      <c r="F4968" s="98" t="s">
        <v>130</v>
      </c>
    </row>
    <row r="4969" spans="1:6" x14ac:dyDescent="0.2">
      <c r="A4969" s="106">
        <v>43435</v>
      </c>
      <c r="B4969" s="100">
        <v>43221</v>
      </c>
      <c r="C4969" s="98" t="s">
        <v>186</v>
      </c>
      <c r="D4969" s="98">
        <v>17.12</v>
      </c>
      <c r="E4969" s="98">
        <v>385.81</v>
      </c>
      <c r="F4969" s="98" t="s">
        <v>130</v>
      </c>
    </row>
    <row r="4970" spans="1:6" x14ac:dyDescent="0.2">
      <c r="A4970" s="106">
        <v>43435</v>
      </c>
      <c r="B4970" s="100">
        <v>43435</v>
      </c>
      <c r="C4970" s="98" t="s">
        <v>34</v>
      </c>
      <c r="D4970" s="98">
        <v>-0.02</v>
      </c>
      <c r="E4970" s="98">
        <v>0.18</v>
      </c>
      <c r="F4970" s="98" t="s">
        <v>98</v>
      </c>
    </row>
    <row r="4971" spans="1:6" x14ac:dyDescent="0.2">
      <c r="A4971" s="106">
        <v>43435</v>
      </c>
      <c r="B4971" s="100">
        <v>43435</v>
      </c>
      <c r="C4971" s="98" t="s">
        <v>33</v>
      </c>
      <c r="D4971" s="98">
        <v>0</v>
      </c>
      <c r="E4971" s="98">
        <v>0.01</v>
      </c>
      <c r="F4971" s="98" t="s">
        <v>98</v>
      </c>
    </row>
    <row r="4972" spans="1:6" x14ac:dyDescent="0.2">
      <c r="A4972" s="106">
        <v>43435</v>
      </c>
      <c r="B4972" s="100">
        <v>43405</v>
      </c>
      <c r="C4972" s="98" t="s">
        <v>34</v>
      </c>
      <c r="D4972" s="98">
        <v>-5414.84</v>
      </c>
      <c r="E4972" s="98">
        <v>44257</v>
      </c>
      <c r="F4972" s="98" t="s">
        <v>98</v>
      </c>
    </row>
    <row r="4973" spans="1:6" x14ac:dyDescent="0.2">
      <c r="A4973" s="106">
        <v>43435</v>
      </c>
      <c r="B4973" s="100">
        <v>43405</v>
      </c>
      <c r="C4973" s="98" t="s">
        <v>33</v>
      </c>
      <c r="D4973" s="98">
        <v>-244.21</v>
      </c>
      <c r="E4973" s="98">
        <v>1995.99</v>
      </c>
      <c r="F4973" s="98" t="s">
        <v>98</v>
      </c>
    </row>
    <row r="4974" spans="1:6" x14ac:dyDescent="0.2">
      <c r="A4974" s="106">
        <v>43435</v>
      </c>
      <c r="B4974" s="100">
        <v>43221</v>
      </c>
      <c r="C4974" s="98" t="s">
        <v>185</v>
      </c>
      <c r="D4974" s="98">
        <v>1964.13</v>
      </c>
      <c r="E4974" s="98">
        <v>44257.18</v>
      </c>
      <c r="F4974" s="98" t="s">
        <v>98</v>
      </c>
    </row>
    <row r="4975" spans="1:6" x14ac:dyDescent="0.2">
      <c r="A4975" s="106">
        <v>43435</v>
      </c>
      <c r="B4975" s="100">
        <v>43221</v>
      </c>
      <c r="C4975" s="98" t="s">
        <v>186</v>
      </c>
      <c r="D4975" s="98">
        <v>88.58</v>
      </c>
      <c r="E4975" s="98">
        <v>1996</v>
      </c>
      <c r="F4975" s="98" t="s">
        <v>98</v>
      </c>
    </row>
    <row r="4976" spans="1:6" x14ac:dyDescent="0.2">
      <c r="A4976" s="106">
        <v>43435</v>
      </c>
      <c r="B4976" s="100">
        <v>43435</v>
      </c>
      <c r="C4976" s="98" t="s">
        <v>34</v>
      </c>
      <c r="D4976" s="98">
        <v>-15.73</v>
      </c>
      <c r="E4976" s="98">
        <v>171</v>
      </c>
      <c r="F4976" s="98" t="s">
        <v>92</v>
      </c>
    </row>
    <row r="4977" spans="1:6" x14ac:dyDescent="0.2">
      <c r="A4977" s="106">
        <v>43435</v>
      </c>
      <c r="B4977" s="100">
        <v>43435</v>
      </c>
      <c r="C4977" s="98" t="s">
        <v>33</v>
      </c>
      <c r="D4977" s="98">
        <v>-0.71</v>
      </c>
      <c r="E4977" s="98">
        <v>7.71</v>
      </c>
      <c r="F4977" s="98" t="s">
        <v>92</v>
      </c>
    </row>
    <row r="4978" spans="1:6" x14ac:dyDescent="0.2">
      <c r="A4978" s="106">
        <v>43435</v>
      </c>
      <c r="B4978" s="100">
        <v>43405</v>
      </c>
      <c r="C4978" s="98" t="s">
        <v>34</v>
      </c>
      <c r="D4978" s="98">
        <v>-92.25</v>
      </c>
      <c r="E4978" s="98">
        <v>754</v>
      </c>
      <c r="F4978" s="98" t="s">
        <v>92</v>
      </c>
    </row>
    <row r="4979" spans="1:6" x14ac:dyDescent="0.2">
      <c r="A4979" s="106">
        <v>43435</v>
      </c>
      <c r="B4979" s="100">
        <v>43405</v>
      </c>
      <c r="C4979" s="98" t="s">
        <v>33</v>
      </c>
      <c r="D4979" s="98">
        <v>-4.16</v>
      </c>
      <c r="E4979" s="98">
        <v>34.01</v>
      </c>
      <c r="F4979" s="98" t="s">
        <v>92</v>
      </c>
    </row>
    <row r="4980" spans="1:6" x14ac:dyDescent="0.2">
      <c r="A4980" s="106">
        <v>43435</v>
      </c>
      <c r="B4980" s="100">
        <v>43221</v>
      </c>
      <c r="C4980" s="98" t="s">
        <v>185</v>
      </c>
      <c r="D4980" s="98">
        <v>41.05</v>
      </c>
      <c r="E4980" s="98">
        <v>925</v>
      </c>
      <c r="F4980" s="98" t="s">
        <v>92</v>
      </c>
    </row>
    <row r="4981" spans="1:6" x14ac:dyDescent="0.2">
      <c r="A4981" s="106">
        <v>43435</v>
      </c>
      <c r="B4981" s="100">
        <v>43221</v>
      </c>
      <c r="C4981" s="98" t="s">
        <v>186</v>
      </c>
      <c r="D4981" s="98">
        <v>1.85</v>
      </c>
      <c r="E4981" s="98">
        <v>41.72</v>
      </c>
      <c r="F4981" s="98" t="s">
        <v>92</v>
      </c>
    </row>
    <row r="4982" spans="1:6" x14ac:dyDescent="0.2">
      <c r="A4982" s="106">
        <v>43435</v>
      </c>
      <c r="B4982" s="100">
        <v>43435</v>
      </c>
      <c r="C4982" s="98" t="s">
        <v>36</v>
      </c>
      <c r="D4982" s="98">
        <v>-1.2</v>
      </c>
      <c r="E4982" s="98">
        <v>13.04</v>
      </c>
      <c r="F4982" s="98" t="s">
        <v>101</v>
      </c>
    </row>
    <row r="4983" spans="1:6" x14ac:dyDescent="0.2">
      <c r="A4983" s="106">
        <v>43435</v>
      </c>
      <c r="B4983" s="100">
        <v>43435</v>
      </c>
      <c r="C4983" s="98" t="s">
        <v>35</v>
      </c>
      <c r="D4983" s="98">
        <v>-0.05</v>
      </c>
      <c r="E4983" s="98">
        <v>0.59</v>
      </c>
      <c r="F4983" s="98" t="s">
        <v>101</v>
      </c>
    </row>
    <row r="4984" spans="1:6" x14ac:dyDescent="0.2">
      <c r="A4984" s="106">
        <v>43435</v>
      </c>
      <c r="B4984" s="100">
        <v>43405</v>
      </c>
      <c r="C4984" s="98" t="s">
        <v>36</v>
      </c>
      <c r="D4984" s="98">
        <v>-6.73</v>
      </c>
      <c r="E4984" s="98">
        <v>55</v>
      </c>
      <c r="F4984" s="98" t="s">
        <v>101</v>
      </c>
    </row>
    <row r="4985" spans="1:6" x14ac:dyDescent="0.2">
      <c r="A4985" s="106">
        <v>43435</v>
      </c>
      <c r="B4985" s="100">
        <v>43405</v>
      </c>
      <c r="C4985" s="98" t="s">
        <v>35</v>
      </c>
      <c r="D4985" s="98">
        <v>-0.3</v>
      </c>
      <c r="E4985" s="98">
        <v>2.48</v>
      </c>
      <c r="F4985" s="98" t="s">
        <v>101</v>
      </c>
    </row>
    <row r="4986" spans="1:6" x14ac:dyDescent="0.2">
      <c r="A4986" s="106">
        <v>43435</v>
      </c>
      <c r="B4986" s="100">
        <v>43435</v>
      </c>
      <c r="C4986" s="98" t="s">
        <v>34</v>
      </c>
      <c r="D4986" s="98">
        <v>-2208.4699999999998</v>
      </c>
      <c r="E4986" s="98">
        <v>24010.13</v>
      </c>
      <c r="F4986" s="98" t="s">
        <v>77</v>
      </c>
    </row>
    <row r="4987" spans="1:6" x14ac:dyDescent="0.2">
      <c r="A4987" s="106">
        <v>43435</v>
      </c>
      <c r="B4987" s="100">
        <v>43435</v>
      </c>
      <c r="C4987" s="98" t="s">
        <v>33</v>
      </c>
      <c r="D4987" s="98">
        <v>-99.61</v>
      </c>
      <c r="E4987" s="98">
        <v>1082.82</v>
      </c>
      <c r="F4987" s="98" t="s">
        <v>77</v>
      </c>
    </row>
    <row r="4988" spans="1:6" x14ac:dyDescent="0.2">
      <c r="A4988" s="106">
        <v>43435</v>
      </c>
      <c r="B4988" s="100">
        <v>43435</v>
      </c>
      <c r="C4988" s="98" t="s">
        <v>35</v>
      </c>
      <c r="D4988" s="98">
        <v>-0.45</v>
      </c>
      <c r="E4988" s="98">
        <v>4.97</v>
      </c>
      <c r="F4988" s="98" t="s">
        <v>101</v>
      </c>
    </row>
    <row r="4989" spans="1:6" x14ac:dyDescent="0.2">
      <c r="A4989" s="106">
        <v>43435</v>
      </c>
      <c r="B4989" s="100">
        <v>43435</v>
      </c>
      <c r="C4989" s="98" t="s">
        <v>36</v>
      </c>
      <c r="D4989" s="98">
        <v>-10.15</v>
      </c>
      <c r="E4989" s="98">
        <v>110.3</v>
      </c>
      <c r="F4989" s="98" t="s">
        <v>101</v>
      </c>
    </row>
    <row r="4990" spans="1:6" x14ac:dyDescent="0.2">
      <c r="A4990" s="106">
        <v>43435</v>
      </c>
      <c r="B4990" s="100">
        <v>43405</v>
      </c>
      <c r="C4990" s="98" t="s">
        <v>36</v>
      </c>
      <c r="D4990" s="98">
        <v>-58.85</v>
      </c>
      <c r="E4990" s="98">
        <v>481</v>
      </c>
      <c r="F4990" s="98" t="s">
        <v>101</v>
      </c>
    </row>
    <row r="4991" spans="1:6" x14ac:dyDescent="0.2">
      <c r="A4991" s="106">
        <v>43435</v>
      </c>
      <c r="B4991" s="100">
        <v>43405</v>
      </c>
      <c r="C4991" s="98" t="s">
        <v>35</v>
      </c>
      <c r="D4991" s="98">
        <v>-2.66</v>
      </c>
      <c r="E4991" s="98">
        <v>21.69</v>
      </c>
      <c r="F4991" s="98" t="s">
        <v>101</v>
      </c>
    </row>
    <row r="4992" spans="1:6" x14ac:dyDescent="0.2">
      <c r="A4992" s="106">
        <v>43435</v>
      </c>
      <c r="B4992" s="100">
        <v>43435</v>
      </c>
      <c r="C4992" s="98" t="s">
        <v>33</v>
      </c>
      <c r="D4992" s="98">
        <v>-6.43</v>
      </c>
      <c r="E4992" s="98">
        <v>69.91</v>
      </c>
      <c r="F4992" s="98" t="s">
        <v>77</v>
      </c>
    </row>
    <row r="4993" spans="1:6" x14ac:dyDescent="0.2">
      <c r="A4993" s="106">
        <v>43435</v>
      </c>
      <c r="B4993" s="100">
        <v>43435</v>
      </c>
      <c r="C4993" s="98" t="s">
        <v>34</v>
      </c>
      <c r="D4993" s="98">
        <v>-142.56</v>
      </c>
      <c r="E4993" s="98">
        <v>1550</v>
      </c>
      <c r="F4993" s="98" t="s">
        <v>77</v>
      </c>
    </row>
    <row r="4994" spans="1:6" x14ac:dyDescent="0.2">
      <c r="A4994" s="106">
        <v>43435</v>
      </c>
      <c r="B4994" s="100">
        <v>43435</v>
      </c>
      <c r="C4994" s="98" t="s">
        <v>36</v>
      </c>
      <c r="D4994" s="98">
        <v>-1.2</v>
      </c>
      <c r="E4994" s="98">
        <v>13.04</v>
      </c>
      <c r="F4994" s="98" t="s">
        <v>101</v>
      </c>
    </row>
    <row r="4995" spans="1:6" x14ac:dyDescent="0.2">
      <c r="A4995" s="106">
        <v>43435</v>
      </c>
      <c r="B4995" s="100">
        <v>43435</v>
      </c>
      <c r="C4995" s="98" t="s">
        <v>35</v>
      </c>
      <c r="D4995" s="98">
        <v>-0.05</v>
      </c>
      <c r="E4995" s="98">
        <v>0.59</v>
      </c>
      <c r="F4995" s="98" t="s">
        <v>101</v>
      </c>
    </row>
    <row r="4996" spans="1:6" x14ac:dyDescent="0.2">
      <c r="A4996" s="106">
        <v>43435</v>
      </c>
      <c r="B4996" s="100">
        <v>43405</v>
      </c>
      <c r="C4996" s="98" t="s">
        <v>36</v>
      </c>
      <c r="D4996" s="98">
        <v>-6.73</v>
      </c>
      <c r="E4996" s="98">
        <v>55</v>
      </c>
      <c r="F4996" s="98" t="s">
        <v>101</v>
      </c>
    </row>
    <row r="4997" spans="1:6" x14ac:dyDescent="0.2">
      <c r="A4997" s="106">
        <v>43435</v>
      </c>
      <c r="B4997" s="100">
        <v>43405</v>
      </c>
      <c r="C4997" s="98" t="s">
        <v>35</v>
      </c>
      <c r="D4997" s="98">
        <v>-0.3</v>
      </c>
      <c r="E4997" s="98">
        <v>2.48</v>
      </c>
      <c r="F4997" s="98" t="s">
        <v>101</v>
      </c>
    </row>
    <row r="4998" spans="1:6" x14ac:dyDescent="0.2">
      <c r="A4998" s="106">
        <v>43435</v>
      </c>
      <c r="B4998" s="100">
        <v>43435</v>
      </c>
      <c r="C4998" s="98" t="s">
        <v>34</v>
      </c>
      <c r="D4998" s="98">
        <v>-7.08</v>
      </c>
      <c r="E4998" s="98">
        <v>77</v>
      </c>
      <c r="F4998" s="98" t="s">
        <v>93</v>
      </c>
    </row>
    <row r="4999" spans="1:6" x14ac:dyDescent="0.2">
      <c r="A4999" s="106">
        <v>43435</v>
      </c>
      <c r="B4999" s="100">
        <v>43435</v>
      </c>
      <c r="C4999" s="98" t="s">
        <v>33</v>
      </c>
      <c r="D4999" s="98">
        <v>-0.32</v>
      </c>
      <c r="E4999" s="98">
        <v>3.47</v>
      </c>
      <c r="F4999" s="98" t="s">
        <v>93</v>
      </c>
    </row>
    <row r="5000" spans="1:6" x14ac:dyDescent="0.2">
      <c r="A5000" s="106">
        <v>43435</v>
      </c>
      <c r="B5000" s="100">
        <v>43405</v>
      </c>
      <c r="C5000" s="98" t="s">
        <v>34</v>
      </c>
      <c r="D5000" s="98">
        <v>-297.07</v>
      </c>
      <c r="E5000" s="98">
        <v>2428</v>
      </c>
      <c r="F5000" s="98" t="s">
        <v>98</v>
      </c>
    </row>
    <row r="5001" spans="1:6" x14ac:dyDescent="0.2">
      <c r="A5001" s="106">
        <v>43435</v>
      </c>
      <c r="B5001" s="100">
        <v>43405</v>
      </c>
      <c r="C5001" s="98" t="s">
        <v>33</v>
      </c>
      <c r="D5001" s="98">
        <v>-13.4</v>
      </c>
      <c r="E5001" s="98">
        <v>109.5</v>
      </c>
      <c r="F5001" s="98" t="s">
        <v>98</v>
      </c>
    </row>
    <row r="5002" spans="1:6" x14ac:dyDescent="0.2">
      <c r="A5002" s="106">
        <v>43435</v>
      </c>
      <c r="B5002" s="100">
        <v>43221</v>
      </c>
      <c r="C5002" s="98" t="s">
        <v>185</v>
      </c>
      <c r="D5002" s="98">
        <v>170.16</v>
      </c>
      <c r="E5002" s="98">
        <v>3834.18</v>
      </c>
      <c r="F5002" s="98" t="s">
        <v>98</v>
      </c>
    </row>
    <row r="5003" spans="1:6" x14ac:dyDescent="0.2">
      <c r="A5003" s="106">
        <v>43435</v>
      </c>
      <c r="B5003" s="100">
        <v>43221</v>
      </c>
      <c r="C5003" s="98" t="s">
        <v>186</v>
      </c>
      <c r="D5003" s="98">
        <v>7.67</v>
      </c>
      <c r="E5003" s="98">
        <v>172.92</v>
      </c>
      <c r="F5003" s="98" t="s">
        <v>98</v>
      </c>
    </row>
    <row r="5004" spans="1:6" x14ac:dyDescent="0.2">
      <c r="A5004" s="106">
        <v>43435</v>
      </c>
      <c r="B5004" s="100">
        <v>43435</v>
      </c>
      <c r="C5004" s="98" t="s">
        <v>34</v>
      </c>
      <c r="D5004" s="98">
        <v>-419.63</v>
      </c>
      <c r="E5004" s="98">
        <v>4562.1499999999996</v>
      </c>
      <c r="F5004" s="98" t="s">
        <v>97</v>
      </c>
    </row>
    <row r="5005" spans="1:6" x14ac:dyDescent="0.2">
      <c r="A5005" s="106">
        <v>43435</v>
      </c>
      <c r="B5005" s="100">
        <v>43435</v>
      </c>
      <c r="C5005" s="98" t="s">
        <v>33</v>
      </c>
      <c r="D5005" s="98">
        <v>-18.920000000000002</v>
      </c>
      <c r="E5005" s="98">
        <v>205.75</v>
      </c>
      <c r="F5005" s="98" t="s">
        <v>97</v>
      </c>
    </row>
    <row r="5006" spans="1:6" x14ac:dyDescent="0.2">
      <c r="A5006" s="106">
        <v>43435</v>
      </c>
      <c r="B5006" s="100">
        <v>43405</v>
      </c>
      <c r="C5006" s="98" t="s">
        <v>34</v>
      </c>
      <c r="D5006" s="98">
        <v>-964.12</v>
      </c>
      <c r="E5006" s="98">
        <v>7880</v>
      </c>
      <c r="F5006" s="98" t="s">
        <v>97</v>
      </c>
    </row>
    <row r="5007" spans="1:6" x14ac:dyDescent="0.2">
      <c r="A5007" s="106">
        <v>43435</v>
      </c>
      <c r="B5007" s="100">
        <v>43405</v>
      </c>
      <c r="C5007" s="98" t="s">
        <v>33</v>
      </c>
      <c r="D5007" s="98">
        <v>-43.48</v>
      </c>
      <c r="E5007" s="98">
        <v>355.39</v>
      </c>
      <c r="F5007" s="98" t="s">
        <v>97</v>
      </c>
    </row>
    <row r="5008" spans="1:6" x14ac:dyDescent="0.2">
      <c r="A5008" s="106">
        <v>43435</v>
      </c>
      <c r="B5008" s="100">
        <v>43221</v>
      </c>
      <c r="C5008" s="98" t="s">
        <v>185</v>
      </c>
      <c r="D5008" s="98">
        <v>552.17999999999995</v>
      </c>
      <c r="E5008" s="98">
        <v>12442.15</v>
      </c>
      <c r="F5008" s="98" t="s">
        <v>97</v>
      </c>
    </row>
    <row r="5009" spans="1:6" x14ac:dyDescent="0.2">
      <c r="A5009" s="106">
        <v>43435</v>
      </c>
      <c r="B5009" s="100">
        <v>43221</v>
      </c>
      <c r="C5009" s="98" t="s">
        <v>186</v>
      </c>
      <c r="D5009" s="98">
        <v>24.9</v>
      </c>
      <c r="E5009" s="98">
        <v>561.14</v>
      </c>
      <c r="F5009" s="98" t="s">
        <v>97</v>
      </c>
    </row>
    <row r="5010" spans="1:6" x14ac:dyDescent="0.2">
      <c r="A5010" s="106">
        <v>43435</v>
      </c>
      <c r="B5010" s="100">
        <v>43435</v>
      </c>
      <c r="C5010" s="98" t="s">
        <v>34</v>
      </c>
      <c r="D5010" s="98">
        <v>-133.91999999999999</v>
      </c>
      <c r="E5010" s="98">
        <v>1455.96</v>
      </c>
      <c r="F5010" s="98" t="s">
        <v>84</v>
      </c>
    </row>
    <row r="5011" spans="1:6" x14ac:dyDescent="0.2">
      <c r="A5011" s="106">
        <v>43435</v>
      </c>
      <c r="B5011" s="100">
        <v>43435</v>
      </c>
      <c r="C5011" s="98" t="s">
        <v>33</v>
      </c>
      <c r="D5011" s="98">
        <v>-6.04</v>
      </c>
      <c r="E5011" s="98">
        <v>65.66</v>
      </c>
      <c r="F5011" s="98" t="s">
        <v>84</v>
      </c>
    </row>
    <row r="5012" spans="1:6" x14ac:dyDescent="0.2">
      <c r="A5012" s="106">
        <v>43435</v>
      </c>
      <c r="B5012" s="100">
        <v>43405</v>
      </c>
      <c r="C5012" s="98" t="s">
        <v>34</v>
      </c>
      <c r="D5012" s="98">
        <v>-307.58999999999997</v>
      </c>
      <c r="E5012" s="98">
        <v>2514</v>
      </c>
      <c r="F5012" s="98" t="s">
        <v>84</v>
      </c>
    </row>
    <row r="5013" spans="1:6" x14ac:dyDescent="0.2">
      <c r="A5013" s="106">
        <v>43435</v>
      </c>
      <c r="B5013" s="100">
        <v>43405</v>
      </c>
      <c r="C5013" s="98" t="s">
        <v>33</v>
      </c>
      <c r="D5013" s="98">
        <v>-13.87</v>
      </c>
      <c r="E5013" s="98">
        <v>113.38</v>
      </c>
      <c r="F5013" s="98" t="s">
        <v>84</v>
      </c>
    </row>
    <row r="5014" spans="1:6" x14ac:dyDescent="0.2">
      <c r="A5014" s="106">
        <v>43435</v>
      </c>
      <c r="B5014" s="100">
        <v>43221</v>
      </c>
      <c r="C5014" s="98" t="s">
        <v>185</v>
      </c>
      <c r="D5014" s="98">
        <v>176.19</v>
      </c>
      <c r="E5014" s="98">
        <v>3969.96</v>
      </c>
      <c r="F5014" s="98" t="s">
        <v>84</v>
      </c>
    </row>
    <row r="5015" spans="1:6" x14ac:dyDescent="0.2">
      <c r="A5015" s="106">
        <v>43435</v>
      </c>
      <c r="B5015" s="100">
        <v>43221</v>
      </c>
      <c r="C5015" s="98" t="s">
        <v>186</v>
      </c>
      <c r="D5015" s="98">
        <v>7.95</v>
      </c>
      <c r="E5015" s="98">
        <v>179.05</v>
      </c>
      <c r="F5015" s="98" t="s">
        <v>84</v>
      </c>
    </row>
    <row r="5016" spans="1:6" x14ac:dyDescent="0.2">
      <c r="A5016" s="106">
        <v>43435</v>
      </c>
      <c r="B5016" s="100">
        <v>43435</v>
      </c>
      <c r="C5016" s="98" t="s">
        <v>34</v>
      </c>
      <c r="D5016" s="98">
        <v>-4441.07</v>
      </c>
      <c r="E5016" s="98">
        <v>48283.02</v>
      </c>
      <c r="F5016" s="98" t="s">
        <v>77</v>
      </c>
    </row>
    <row r="5017" spans="1:6" x14ac:dyDescent="0.2">
      <c r="A5017" s="106">
        <v>43435</v>
      </c>
      <c r="B5017" s="100">
        <v>43435</v>
      </c>
      <c r="C5017" s="98" t="s">
        <v>33</v>
      </c>
      <c r="D5017" s="98">
        <v>-200.36</v>
      </c>
      <c r="E5017" s="98">
        <v>2177.5500000000002</v>
      </c>
      <c r="F5017" s="98" t="s">
        <v>77</v>
      </c>
    </row>
    <row r="5018" spans="1:6" x14ac:dyDescent="0.2">
      <c r="A5018" s="106">
        <v>43435</v>
      </c>
      <c r="B5018" s="100">
        <v>43405</v>
      </c>
      <c r="C5018" s="98" t="s">
        <v>34</v>
      </c>
      <c r="D5018" s="98">
        <v>-10205.34</v>
      </c>
      <c r="E5018" s="98">
        <v>83411</v>
      </c>
      <c r="F5018" s="98" t="s">
        <v>77</v>
      </c>
    </row>
    <row r="5019" spans="1:6" x14ac:dyDescent="0.2">
      <c r="A5019" s="106">
        <v>43435</v>
      </c>
      <c r="B5019" s="100">
        <v>43405</v>
      </c>
      <c r="C5019" s="98" t="s">
        <v>33</v>
      </c>
      <c r="D5019" s="98">
        <v>-460.25</v>
      </c>
      <c r="E5019" s="98">
        <v>3761.86</v>
      </c>
      <c r="F5019" s="98" t="s">
        <v>77</v>
      </c>
    </row>
    <row r="5020" spans="1:6" x14ac:dyDescent="0.2">
      <c r="A5020" s="106">
        <v>43435</v>
      </c>
      <c r="B5020" s="100">
        <v>43221</v>
      </c>
      <c r="C5020" s="98" t="s">
        <v>185</v>
      </c>
      <c r="D5020" s="98">
        <v>5844.54</v>
      </c>
      <c r="E5020" s="98">
        <v>131694.01999999999</v>
      </c>
      <c r="F5020" s="98" t="s">
        <v>77</v>
      </c>
    </row>
    <row r="5021" spans="1:6" x14ac:dyDescent="0.2">
      <c r="A5021" s="106">
        <v>43435</v>
      </c>
      <c r="B5021" s="100">
        <v>43221</v>
      </c>
      <c r="C5021" s="98" t="s">
        <v>186</v>
      </c>
      <c r="D5021" s="98">
        <v>263.57</v>
      </c>
      <c r="E5021" s="98">
        <v>5939.43</v>
      </c>
      <c r="F5021" s="98" t="s">
        <v>77</v>
      </c>
    </row>
    <row r="5022" spans="1:6" x14ac:dyDescent="0.2">
      <c r="A5022" s="106">
        <v>43435</v>
      </c>
      <c r="B5022" s="100">
        <v>43435</v>
      </c>
      <c r="C5022" s="98" t="s">
        <v>36</v>
      </c>
      <c r="D5022" s="98">
        <v>-10.16</v>
      </c>
      <c r="E5022" s="98">
        <v>110.4</v>
      </c>
      <c r="F5022" s="98" t="s">
        <v>101</v>
      </c>
    </row>
    <row r="5023" spans="1:6" x14ac:dyDescent="0.2">
      <c r="A5023" s="106">
        <v>43435</v>
      </c>
      <c r="B5023" s="100">
        <v>43435</v>
      </c>
      <c r="C5023" s="98" t="s">
        <v>35</v>
      </c>
      <c r="D5023" s="98">
        <v>-0.45</v>
      </c>
      <c r="E5023" s="98">
        <v>4.9800000000000004</v>
      </c>
      <c r="F5023" s="98" t="s">
        <v>101</v>
      </c>
    </row>
    <row r="5024" spans="1:6" x14ac:dyDescent="0.2">
      <c r="A5024" s="106">
        <v>43435</v>
      </c>
      <c r="B5024" s="100">
        <v>43405</v>
      </c>
      <c r="C5024" s="98" t="s">
        <v>36</v>
      </c>
      <c r="D5024" s="98">
        <v>-23.49</v>
      </c>
      <c r="E5024" s="98">
        <v>192</v>
      </c>
      <c r="F5024" s="98" t="s">
        <v>101</v>
      </c>
    </row>
    <row r="5025" spans="1:6" x14ac:dyDescent="0.2">
      <c r="A5025" s="106">
        <v>43435</v>
      </c>
      <c r="B5025" s="100">
        <v>43405</v>
      </c>
      <c r="C5025" s="98" t="s">
        <v>35</v>
      </c>
      <c r="D5025" s="98">
        <v>-1.05</v>
      </c>
      <c r="E5025" s="98">
        <v>8.65</v>
      </c>
      <c r="F5025" s="98" t="s">
        <v>101</v>
      </c>
    </row>
    <row r="5026" spans="1:6" x14ac:dyDescent="0.2">
      <c r="A5026" s="106">
        <v>43435</v>
      </c>
      <c r="B5026" s="100">
        <v>43435</v>
      </c>
      <c r="C5026" s="98" t="s">
        <v>34</v>
      </c>
      <c r="D5026" s="98">
        <v>-29.71</v>
      </c>
      <c r="E5026" s="98">
        <v>323</v>
      </c>
      <c r="F5026" s="98" t="s">
        <v>92</v>
      </c>
    </row>
    <row r="5027" spans="1:6" x14ac:dyDescent="0.2">
      <c r="A5027" s="106">
        <v>43435</v>
      </c>
      <c r="B5027" s="100">
        <v>43435</v>
      </c>
      <c r="C5027" s="98" t="s">
        <v>33</v>
      </c>
      <c r="D5027" s="98">
        <v>-1.34</v>
      </c>
      <c r="E5027" s="98">
        <v>14.57</v>
      </c>
      <c r="F5027" s="98" t="s">
        <v>92</v>
      </c>
    </row>
    <row r="5028" spans="1:6" x14ac:dyDescent="0.2">
      <c r="A5028" s="106">
        <v>43435</v>
      </c>
      <c r="B5028" s="100">
        <v>43405</v>
      </c>
      <c r="C5028" s="98" t="s">
        <v>34</v>
      </c>
      <c r="D5028" s="98">
        <v>-68.150000000000006</v>
      </c>
      <c r="E5028" s="98">
        <v>557</v>
      </c>
      <c r="F5028" s="98" t="s">
        <v>92</v>
      </c>
    </row>
    <row r="5029" spans="1:6" x14ac:dyDescent="0.2">
      <c r="A5029" s="106">
        <v>43435</v>
      </c>
      <c r="B5029" s="100">
        <v>43405</v>
      </c>
      <c r="C5029" s="98" t="s">
        <v>33</v>
      </c>
      <c r="D5029" s="98">
        <v>-3.07</v>
      </c>
      <c r="E5029" s="98">
        <v>25.12</v>
      </c>
      <c r="F5029" s="98" t="s">
        <v>92</v>
      </c>
    </row>
    <row r="5030" spans="1:6" x14ac:dyDescent="0.2">
      <c r="A5030" s="106">
        <v>43435</v>
      </c>
      <c r="B5030" s="100">
        <v>43221</v>
      </c>
      <c r="C5030" s="98" t="s">
        <v>185</v>
      </c>
      <c r="D5030" s="98">
        <v>39.049999999999997</v>
      </c>
      <c r="E5030" s="98">
        <v>880</v>
      </c>
      <c r="F5030" s="98" t="s">
        <v>92</v>
      </c>
    </row>
    <row r="5031" spans="1:6" x14ac:dyDescent="0.2">
      <c r="A5031" s="106">
        <v>43435</v>
      </c>
      <c r="B5031" s="100">
        <v>43221</v>
      </c>
      <c r="C5031" s="98" t="s">
        <v>186</v>
      </c>
      <c r="D5031" s="98">
        <v>1.76</v>
      </c>
      <c r="E5031" s="98">
        <v>39.69</v>
      </c>
      <c r="F5031" s="98" t="s">
        <v>92</v>
      </c>
    </row>
    <row r="5032" spans="1:6" x14ac:dyDescent="0.2">
      <c r="A5032" s="106">
        <v>43435</v>
      </c>
      <c r="B5032" s="100">
        <v>43435</v>
      </c>
      <c r="C5032" s="98" t="s">
        <v>36</v>
      </c>
      <c r="D5032" s="98">
        <v>-1.58</v>
      </c>
      <c r="E5032" s="98">
        <v>17.2</v>
      </c>
      <c r="F5032" s="98" t="s">
        <v>101</v>
      </c>
    </row>
    <row r="5033" spans="1:6" x14ac:dyDescent="0.2">
      <c r="A5033" s="106">
        <v>43435</v>
      </c>
      <c r="B5033" s="100">
        <v>43435</v>
      </c>
      <c r="C5033" s="98" t="s">
        <v>35</v>
      </c>
      <c r="D5033" s="98">
        <v>-0.08</v>
      </c>
      <c r="E5033" s="98">
        <v>0.78</v>
      </c>
      <c r="F5033" s="98" t="s">
        <v>101</v>
      </c>
    </row>
    <row r="5034" spans="1:6" x14ac:dyDescent="0.2">
      <c r="A5034" s="106">
        <v>43435</v>
      </c>
      <c r="B5034" s="100">
        <v>43405</v>
      </c>
      <c r="C5034" s="98" t="s">
        <v>36</v>
      </c>
      <c r="D5034" s="98">
        <v>-3.18</v>
      </c>
      <c r="E5034" s="98">
        <v>26</v>
      </c>
      <c r="F5034" s="98" t="s">
        <v>101</v>
      </c>
    </row>
    <row r="5035" spans="1:6" x14ac:dyDescent="0.2">
      <c r="A5035" s="106">
        <v>43435</v>
      </c>
      <c r="B5035" s="100">
        <v>43405</v>
      </c>
      <c r="C5035" s="98" t="s">
        <v>35</v>
      </c>
      <c r="D5035" s="98">
        <v>-0.14000000000000001</v>
      </c>
      <c r="E5035" s="98">
        <v>1.18</v>
      </c>
      <c r="F5035" s="98" t="s">
        <v>101</v>
      </c>
    </row>
    <row r="5036" spans="1:6" x14ac:dyDescent="0.2">
      <c r="A5036" s="106">
        <v>43435</v>
      </c>
      <c r="B5036" s="100">
        <v>43435</v>
      </c>
      <c r="C5036" s="98" t="s">
        <v>34</v>
      </c>
      <c r="D5036" s="98">
        <v>-20898.64</v>
      </c>
      <c r="E5036" s="98">
        <v>227208.95999999999</v>
      </c>
      <c r="F5036" s="98" t="s">
        <v>77</v>
      </c>
    </row>
    <row r="5037" spans="1:6" x14ac:dyDescent="0.2">
      <c r="A5037" s="106">
        <v>43435</v>
      </c>
      <c r="B5037" s="100">
        <v>43435</v>
      </c>
      <c r="C5037" s="98" t="s">
        <v>33</v>
      </c>
      <c r="D5037" s="98">
        <v>-942.48</v>
      </c>
      <c r="E5037" s="98">
        <v>10247.129999999999</v>
      </c>
      <c r="F5037" s="98" t="s">
        <v>77</v>
      </c>
    </row>
    <row r="5038" spans="1:6" x14ac:dyDescent="0.2">
      <c r="A5038" s="106">
        <v>43435</v>
      </c>
      <c r="B5038" s="100">
        <v>43405</v>
      </c>
      <c r="C5038" s="98" t="s">
        <v>34</v>
      </c>
      <c r="D5038" s="98">
        <v>-41700.089999999997</v>
      </c>
      <c r="E5038" s="98">
        <v>340826</v>
      </c>
      <c r="F5038" s="98" t="s">
        <v>77</v>
      </c>
    </row>
    <row r="5039" spans="1:6" x14ac:dyDescent="0.2">
      <c r="A5039" s="106">
        <v>43435</v>
      </c>
      <c r="B5039" s="100">
        <v>43405</v>
      </c>
      <c r="C5039" s="98" t="s">
        <v>33</v>
      </c>
      <c r="D5039" s="98">
        <v>-1880.69</v>
      </c>
      <c r="E5039" s="98">
        <v>15371.27</v>
      </c>
      <c r="F5039" s="98" t="s">
        <v>77</v>
      </c>
    </row>
    <row r="5040" spans="1:6" x14ac:dyDescent="0.2">
      <c r="A5040" s="106">
        <v>43435</v>
      </c>
      <c r="B5040" s="100">
        <v>43221</v>
      </c>
      <c r="C5040" s="98" t="s">
        <v>185</v>
      </c>
      <c r="D5040" s="98">
        <v>25209.45</v>
      </c>
      <c r="E5040" s="98">
        <v>568034.96</v>
      </c>
      <c r="F5040" s="98" t="s">
        <v>77</v>
      </c>
    </row>
    <row r="5041" spans="1:6" x14ac:dyDescent="0.2">
      <c r="A5041" s="106">
        <v>43435</v>
      </c>
      <c r="B5041" s="100">
        <v>43221</v>
      </c>
      <c r="C5041" s="98" t="s">
        <v>186</v>
      </c>
      <c r="D5041" s="98">
        <v>1136.93</v>
      </c>
      <c r="E5041" s="98">
        <v>25618.42</v>
      </c>
      <c r="F5041" s="98" t="s">
        <v>77</v>
      </c>
    </row>
    <row r="5042" spans="1:6" x14ac:dyDescent="0.2">
      <c r="A5042" s="106">
        <v>43435</v>
      </c>
      <c r="B5042" s="100">
        <v>43435</v>
      </c>
      <c r="C5042" s="98" t="s">
        <v>36</v>
      </c>
      <c r="D5042" s="98">
        <v>-136.16</v>
      </c>
      <c r="E5042" s="98">
        <v>1480.24</v>
      </c>
      <c r="F5042" s="98" t="s">
        <v>101</v>
      </c>
    </row>
    <row r="5043" spans="1:6" x14ac:dyDescent="0.2">
      <c r="A5043" s="106">
        <v>43435</v>
      </c>
      <c r="B5043" s="100">
        <v>43435</v>
      </c>
      <c r="C5043" s="98" t="s">
        <v>35</v>
      </c>
      <c r="D5043" s="98">
        <v>-6.14</v>
      </c>
      <c r="E5043" s="98">
        <v>66.790000000000006</v>
      </c>
      <c r="F5043" s="98" t="s">
        <v>101</v>
      </c>
    </row>
    <row r="5044" spans="1:6" x14ac:dyDescent="0.2">
      <c r="A5044" s="106">
        <v>43435</v>
      </c>
      <c r="B5044" s="100">
        <v>43405</v>
      </c>
      <c r="C5044" s="98" t="s">
        <v>36</v>
      </c>
      <c r="D5044" s="98">
        <v>-271.89</v>
      </c>
      <c r="E5044" s="98">
        <v>2222</v>
      </c>
      <c r="F5044" s="98" t="s">
        <v>101</v>
      </c>
    </row>
    <row r="5045" spans="1:6" x14ac:dyDescent="0.2">
      <c r="A5045" s="106">
        <v>43435</v>
      </c>
      <c r="B5045" s="100">
        <v>43405</v>
      </c>
      <c r="C5045" s="98" t="s">
        <v>35</v>
      </c>
      <c r="D5045" s="98">
        <v>-12.26</v>
      </c>
      <c r="E5045" s="98">
        <v>100.22</v>
      </c>
      <c r="F5045" s="98" t="s">
        <v>101</v>
      </c>
    </row>
    <row r="5046" spans="1:6" x14ac:dyDescent="0.2">
      <c r="A5046" s="106">
        <v>43435</v>
      </c>
      <c r="B5046" s="100">
        <v>43435</v>
      </c>
      <c r="C5046" s="98" t="s">
        <v>34</v>
      </c>
      <c r="D5046" s="98">
        <v>-323.77</v>
      </c>
      <c r="E5046" s="98">
        <v>3520</v>
      </c>
      <c r="F5046" s="98" t="s">
        <v>91</v>
      </c>
    </row>
    <row r="5047" spans="1:6" x14ac:dyDescent="0.2">
      <c r="A5047" s="106">
        <v>43435</v>
      </c>
      <c r="B5047" s="100">
        <v>43435</v>
      </c>
      <c r="C5047" s="98" t="s">
        <v>33</v>
      </c>
      <c r="D5047" s="98">
        <v>-14.6</v>
      </c>
      <c r="E5047" s="98">
        <v>158.75</v>
      </c>
      <c r="F5047" s="98" t="s">
        <v>91</v>
      </c>
    </row>
    <row r="5048" spans="1:6" x14ac:dyDescent="0.2">
      <c r="A5048" s="106">
        <v>43435</v>
      </c>
      <c r="B5048" s="100">
        <v>43405</v>
      </c>
      <c r="C5048" s="98" t="s">
        <v>34</v>
      </c>
      <c r="D5048" s="98">
        <v>-646.01</v>
      </c>
      <c r="E5048" s="98">
        <v>5280</v>
      </c>
      <c r="F5048" s="98" t="s">
        <v>91</v>
      </c>
    </row>
    <row r="5049" spans="1:6" x14ac:dyDescent="0.2">
      <c r="A5049" s="106">
        <v>43435</v>
      </c>
      <c r="B5049" s="100">
        <v>43405</v>
      </c>
      <c r="C5049" s="98" t="s">
        <v>33</v>
      </c>
      <c r="D5049" s="98">
        <v>-29.14</v>
      </c>
      <c r="E5049" s="98">
        <v>238.13</v>
      </c>
      <c r="F5049" s="98" t="s">
        <v>91</v>
      </c>
    </row>
    <row r="5050" spans="1:6" x14ac:dyDescent="0.2">
      <c r="A5050" s="106">
        <v>43435</v>
      </c>
      <c r="B5050" s="100">
        <v>43221</v>
      </c>
      <c r="C5050" s="98" t="s">
        <v>185</v>
      </c>
      <c r="D5050" s="98">
        <v>390.54</v>
      </c>
      <c r="E5050" s="98">
        <v>8800</v>
      </c>
      <c r="F5050" s="98" t="s">
        <v>91</v>
      </c>
    </row>
    <row r="5051" spans="1:6" x14ac:dyDescent="0.2">
      <c r="A5051" s="106">
        <v>43435</v>
      </c>
      <c r="B5051" s="100">
        <v>43221</v>
      </c>
      <c r="C5051" s="98" t="s">
        <v>186</v>
      </c>
      <c r="D5051" s="98">
        <v>17.61</v>
      </c>
      <c r="E5051" s="98">
        <v>396.88</v>
      </c>
      <c r="F5051" s="98" t="s">
        <v>91</v>
      </c>
    </row>
    <row r="5052" spans="1:6" x14ac:dyDescent="0.2">
      <c r="A5052" s="106">
        <v>43435</v>
      </c>
      <c r="B5052" s="100">
        <v>43435</v>
      </c>
      <c r="C5052" s="98" t="s">
        <v>34</v>
      </c>
      <c r="D5052" s="98">
        <v>-1298.02</v>
      </c>
      <c r="E5052" s="98">
        <v>14112</v>
      </c>
      <c r="F5052" s="98" t="s">
        <v>94</v>
      </c>
    </row>
    <row r="5053" spans="1:6" x14ac:dyDescent="0.2">
      <c r="A5053" s="106">
        <v>43435</v>
      </c>
      <c r="B5053" s="100">
        <v>43435</v>
      </c>
      <c r="C5053" s="98" t="s">
        <v>33</v>
      </c>
      <c r="D5053" s="98">
        <v>-58.54</v>
      </c>
      <c r="E5053" s="98">
        <v>636.45000000000005</v>
      </c>
      <c r="F5053" s="98" t="s">
        <v>94</v>
      </c>
    </row>
    <row r="5054" spans="1:6" x14ac:dyDescent="0.2">
      <c r="A5054" s="106">
        <v>43435</v>
      </c>
      <c r="B5054" s="100">
        <v>43405</v>
      </c>
      <c r="C5054" s="98" t="s">
        <v>34</v>
      </c>
      <c r="D5054" s="98">
        <v>-2589.9</v>
      </c>
      <c r="E5054" s="98">
        <v>21168</v>
      </c>
      <c r="F5054" s="98" t="s">
        <v>94</v>
      </c>
    </row>
    <row r="5055" spans="1:6" x14ac:dyDescent="0.2">
      <c r="A5055" s="106">
        <v>43435</v>
      </c>
      <c r="B5055" s="100">
        <v>43405</v>
      </c>
      <c r="C5055" s="98" t="s">
        <v>33</v>
      </c>
      <c r="D5055" s="98">
        <v>-116.81</v>
      </c>
      <c r="E5055" s="98">
        <v>954.68</v>
      </c>
      <c r="F5055" s="98" t="s">
        <v>94</v>
      </c>
    </row>
    <row r="5056" spans="1:6" x14ac:dyDescent="0.2">
      <c r="A5056" s="106">
        <v>43435</v>
      </c>
      <c r="B5056" s="100">
        <v>43221</v>
      </c>
      <c r="C5056" s="98" t="s">
        <v>185</v>
      </c>
      <c r="D5056" s="98">
        <v>1565.73</v>
      </c>
      <c r="E5056" s="98">
        <v>35280</v>
      </c>
      <c r="F5056" s="98" t="s">
        <v>94</v>
      </c>
    </row>
    <row r="5057" spans="1:6" x14ac:dyDescent="0.2">
      <c r="A5057" s="106">
        <v>43435</v>
      </c>
      <c r="B5057" s="100">
        <v>43221</v>
      </c>
      <c r="C5057" s="98" t="s">
        <v>186</v>
      </c>
      <c r="D5057" s="98">
        <v>70.61</v>
      </c>
      <c r="E5057" s="98">
        <v>1591.13</v>
      </c>
      <c r="F5057" s="98" t="s">
        <v>94</v>
      </c>
    </row>
    <row r="5058" spans="1:6" x14ac:dyDescent="0.2">
      <c r="A5058" s="106">
        <v>43435</v>
      </c>
      <c r="B5058" s="100">
        <v>43435</v>
      </c>
      <c r="C5058" s="98" t="s">
        <v>34</v>
      </c>
      <c r="D5058" s="98">
        <v>-3449.62</v>
      </c>
      <c r="E5058" s="98">
        <v>37504</v>
      </c>
      <c r="F5058" s="98" t="s">
        <v>95</v>
      </c>
    </row>
    <row r="5059" spans="1:6" x14ac:dyDescent="0.2">
      <c r="A5059" s="106">
        <v>43435</v>
      </c>
      <c r="B5059" s="100">
        <v>43435</v>
      </c>
      <c r="C5059" s="98" t="s">
        <v>33</v>
      </c>
      <c r="D5059" s="98">
        <v>-155.58000000000001</v>
      </c>
      <c r="E5059" s="98">
        <v>1691.43</v>
      </c>
      <c r="F5059" s="98" t="s">
        <v>95</v>
      </c>
    </row>
    <row r="5060" spans="1:6" x14ac:dyDescent="0.2">
      <c r="A5060" s="106">
        <v>43435</v>
      </c>
      <c r="B5060" s="100">
        <v>43405</v>
      </c>
      <c r="C5060" s="98" t="s">
        <v>34</v>
      </c>
      <c r="D5060" s="98">
        <v>-6882.92</v>
      </c>
      <c r="E5060" s="98">
        <v>56256</v>
      </c>
      <c r="F5060" s="98" t="s">
        <v>95</v>
      </c>
    </row>
    <row r="5061" spans="1:6" x14ac:dyDescent="0.2">
      <c r="A5061" s="106">
        <v>43435</v>
      </c>
      <c r="B5061" s="100">
        <v>43405</v>
      </c>
      <c r="C5061" s="98" t="s">
        <v>33</v>
      </c>
      <c r="D5061" s="98">
        <v>-310.42</v>
      </c>
      <c r="E5061" s="98">
        <v>2537.15</v>
      </c>
      <c r="F5061" s="98" t="s">
        <v>95</v>
      </c>
    </row>
    <row r="5062" spans="1:6" x14ac:dyDescent="0.2">
      <c r="A5062" s="106">
        <v>43435</v>
      </c>
      <c r="B5062" s="100">
        <v>43221</v>
      </c>
      <c r="C5062" s="98" t="s">
        <v>185</v>
      </c>
      <c r="D5062" s="98">
        <v>4161.07</v>
      </c>
      <c r="E5062" s="98">
        <v>93760</v>
      </c>
      <c r="F5062" s="98" t="s">
        <v>95</v>
      </c>
    </row>
    <row r="5063" spans="1:6" x14ac:dyDescent="0.2">
      <c r="A5063" s="106">
        <v>43435</v>
      </c>
      <c r="B5063" s="100">
        <v>43221</v>
      </c>
      <c r="C5063" s="98" t="s">
        <v>186</v>
      </c>
      <c r="D5063" s="98">
        <v>187.67</v>
      </c>
      <c r="E5063" s="98">
        <v>4228.58</v>
      </c>
      <c r="F5063" s="98" t="s">
        <v>95</v>
      </c>
    </row>
    <row r="5064" spans="1:6" x14ac:dyDescent="0.2">
      <c r="A5064" s="106">
        <v>43435</v>
      </c>
      <c r="B5064" s="100">
        <v>43435</v>
      </c>
      <c r="C5064" s="98" t="s">
        <v>34</v>
      </c>
      <c r="D5064" s="98">
        <v>-277.37</v>
      </c>
      <c r="E5064" s="98">
        <v>3015</v>
      </c>
      <c r="F5064" s="98" t="s">
        <v>93</v>
      </c>
    </row>
    <row r="5065" spans="1:6" x14ac:dyDescent="0.2">
      <c r="A5065" s="106">
        <v>43435</v>
      </c>
      <c r="B5065" s="100">
        <v>43435</v>
      </c>
      <c r="C5065" s="98" t="s">
        <v>33</v>
      </c>
      <c r="D5065" s="98">
        <v>-12.51</v>
      </c>
      <c r="E5065" s="98">
        <v>136.07</v>
      </c>
      <c r="F5065" s="98" t="s">
        <v>93</v>
      </c>
    </row>
    <row r="5066" spans="1:6" x14ac:dyDescent="0.2">
      <c r="A5066" s="106">
        <v>43435</v>
      </c>
      <c r="B5066" s="100">
        <v>43405</v>
      </c>
      <c r="C5066" s="98" t="s">
        <v>34</v>
      </c>
      <c r="D5066" s="98">
        <v>-553.95000000000005</v>
      </c>
      <c r="E5066" s="98">
        <v>4527</v>
      </c>
      <c r="F5066" s="98" t="s">
        <v>93</v>
      </c>
    </row>
    <row r="5067" spans="1:6" x14ac:dyDescent="0.2">
      <c r="A5067" s="106">
        <v>43435</v>
      </c>
      <c r="B5067" s="100">
        <v>43405</v>
      </c>
      <c r="C5067" s="98" t="s">
        <v>33</v>
      </c>
      <c r="D5067" s="98">
        <v>-25.01</v>
      </c>
      <c r="E5067" s="98">
        <v>204.29</v>
      </c>
      <c r="F5067" s="98" t="s">
        <v>93</v>
      </c>
    </row>
    <row r="5068" spans="1:6" x14ac:dyDescent="0.2">
      <c r="A5068" s="106">
        <v>43435</v>
      </c>
      <c r="B5068" s="100">
        <v>43221</v>
      </c>
      <c r="C5068" s="98" t="s">
        <v>185</v>
      </c>
      <c r="D5068" s="98">
        <v>334.81</v>
      </c>
      <c r="E5068" s="98">
        <v>7542</v>
      </c>
      <c r="F5068" s="98" t="s">
        <v>93</v>
      </c>
    </row>
    <row r="5069" spans="1:6" x14ac:dyDescent="0.2">
      <c r="A5069" s="106">
        <v>43435</v>
      </c>
      <c r="B5069" s="100">
        <v>43221</v>
      </c>
      <c r="C5069" s="98" t="s">
        <v>186</v>
      </c>
      <c r="D5069" s="98">
        <v>15.1</v>
      </c>
      <c r="E5069" s="98">
        <v>340.09</v>
      </c>
      <c r="F5069" s="98" t="s">
        <v>93</v>
      </c>
    </row>
    <row r="5070" spans="1:6" x14ac:dyDescent="0.2">
      <c r="A5070" s="106">
        <v>43435</v>
      </c>
      <c r="B5070" s="100">
        <v>43435</v>
      </c>
      <c r="C5070" s="98" t="s">
        <v>36</v>
      </c>
      <c r="D5070" s="98">
        <v>-18.329999999999998</v>
      </c>
      <c r="E5070" s="98">
        <v>199.24</v>
      </c>
      <c r="F5070" s="98" t="s">
        <v>101</v>
      </c>
    </row>
    <row r="5071" spans="1:6" x14ac:dyDescent="0.2">
      <c r="A5071" s="106">
        <v>43435</v>
      </c>
      <c r="B5071" s="100">
        <v>43435</v>
      </c>
      <c r="C5071" s="98" t="s">
        <v>35</v>
      </c>
      <c r="D5071" s="98">
        <v>-0.82</v>
      </c>
      <c r="E5071" s="98">
        <v>8.98</v>
      </c>
      <c r="F5071" s="98" t="s">
        <v>101</v>
      </c>
    </row>
    <row r="5072" spans="1:6" x14ac:dyDescent="0.2">
      <c r="A5072" s="106">
        <v>43435</v>
      </c>
      <c r="B5072" s="100">
        <v>43405</v>
      </c>
      <c r="C5072" s="98" t="s">
        <v>35</v>
      </c>
      <c r="D5072" s="98">
        <v>-1.65</v>
      </c>
      <c r="E5072" s="98">
        <v>13.49</v>
      </c>
      <c r="F5072" s="98" t="s">
        <v>101</v>
      </c>
    </row>
    <row r="5073" spans="1:6" x14ac:dyDescent="0.2">
      <c r="A5073" s="106">
        <v>43435</v>
      </c>
      <c r="B5073" s="100">
        <v>43405</v>
      </c>
      <c r="C5073" s="98" t="s">
        <v>36</v>
      </c>
      <c r="D5073" s="98">
        <v>-36.590000000000003</v>
      </c>
      <c r="E5073" s="98">
        <v>299</v>
      </c>
      <c r="F5073" s="98" t="s">
        <v>101</v>
      </c>
    </row>
    <row r="5074" spans="1:6" x14ac:dyDescent="0.2">
      <c r="A5074" s="106">
        <v>43435</v>
      </c>
      <c r="B5074" s="100">
        <v>43435</v>
      </c>
      <c r="C5074" s="98" t="s">
        <v>34</v>
      </c>
      <c r="D5074" s="98">
        <v>-536.96</v>
      </c>
      <c r="E5074" s="98">
        <v>5837.85</v>
      </c>
      <c r="F5074" s="98" t="s">
        <v>77</v>
      </c>
    </row>
    <row r="5075" spans="1:6" x14ac:dyDescent="0.2">
      <c r="A5075" s="106">
        <v>43435</v>
      </c>
      <c r="B5075" s="100">
        <v>43435</v>
      </c>
      <c r="C5075" s="98" t="s">
        <v>33</v>
      </c>
      <c r="D5075" s="98">
        <v>-24.22</v>
      </c>
      <c r="E5075" s="98">
        <v>263.27</v>
      </c>
      <c r="F5075" s="98" t="s">
        <v>77</v>
      </c>
    </row>
    <row r="5076" spans="1:6" x14ac:dyDescent="0.2">
      <c r="A5076" s="106">
        <v>43435</v>
      </c>
      <c r="B5076" s="100">
        <v>43405</v>
      </c>
      <c r="C5076" s="98" t="s">
        <v>34</v>
      </c>
      <c r="D5076" s="98">
        <v>-1071.42</v>
      </c>
      <c r="E5076" s="98">
        <v>8757</v>
      </c>
      <c r="F5076" s="98" t="s">
        <v>77</v>
      </c>
    </row>
    <row r="5077" spans="1:6" x14ac:dyDescent="0.2">
      <c r="A5077" s="106">
        <v>43435</v>
      </c>
      <c r="B5077" s="100">
        <v>43405</v>
      </c>
      <c r="C5077" s="98" t="s">
        <v>33</v>
      </c>
      <c r="D5077" s="98">
        <v>-48.31</v>
      </c>
      <c r="E5077" s="98">
        <v>394.95</v>
      </c>
      <c r="F5077" s="98" t="s">
        <v>77</v>
      </c>
    </row>
    <row r="5078" spans="1:6" x14ac:dyDescent="0.2">
      <c r="A5078" s="106">
        <v>43497</v>
      </c>
      <c r="B5078" s="100">
        <v>43435</v>
      </c>
      <c r="C5078" s="98" t="s">
        <v>223</v>
      </c>
      <c r="D5078" s="98">
        <v>1.29</v>
      </c>
      <c r="E5078" s="98">
        <v>-14</v>
      </c>
      <c r="F5078" s="98" t="s">
        <v>167</v>
      </c>
    </row>
    <row r="5079" spans="1:6" x14ac:dyDescent="0.2">
      <c r="A5079" s="106">
        <v>43497</v>
      </c>
      <c r="B5079" s="100">
        <v>43221</v>
      </c>
      <c r="C5079" s="98" t="s">
        <v>187</v>
      </c>
      <c r="D5079" s="98">
        <v>-0.62</v>
      </c>
      <c r="E5079" s="98">
        <v>-14</v>
      </c>
      <c r="F5079" s="98" t="s">
        <v>167</v>
      </c>
    </row>
    <row r="5080" spans="1:6" x14ac:dyDescent="0.2">
      <c r="A5080" s="106">
        <v>43497</v>
      </c>
      <c r="B5080" s="100">
        <v>43435</v>
      </c>
      <c r="C5080" s="98" t="s">
        <v>34</v>
      </c>
      <c r="D5080" s="98">
        <v>-5.79</v>
      </c>
      <c r="E5080" s="98">
        <v>63</v>
      </c>
      <c r="F5080" s="98" t="s">
        <v>92</v>
      </c>
    </row>
    <row r="5081" spans="1:6" x14ac:dyDescent="0.2">
      <c r="A5081" s="106">
        <v>43497</v>
      </c>
      <c r="B5081" s="100">
        <v>43435</v>
      </c>
      <c r="C5081" s="98" t="s">
        <v>33</v>
      </c>
      <c r="D5081" s="98">
        <v>-0.2</v>
      </c>
      <c r="E5081" s="98">
        <v>2.15</v>
      </c>
      <c r="F5081" s="98" t="s">
        <v>92</v>
      </c>
    </row>
    <row r="5082" spans="1:6" x14ac:dyDescent="0.2">
      <c r="A5082" s="106">
        <v>43497</v>
      </c>
      <c r="B5082" s="100">
        <v>43221</v>
      </c>
      <c r="C5082" s="98" t="s">
        <v>185</v>
      </c>
      <c r="D5082" s="98">
        <v>2.8</v>
      </c>
      <c r="E5082" s="98">
        <v>63</v>
      </c>
      <c r="F5082" s="98" t="s">
        <v>92</v>
      </c>
    </row>
    <row r="5083" spans="1:6" x14ac:dyDescent="0.2">
      <c r="A5083" s="106">
        <v>43497</v>
      </c>
      <c r="B5083" s="100">
        <v>43221</v>
      </c>
      <c r="C5083" s="98" t="s">
        <v>186</v>
      </c>
      <c r="D5083" s="98">
        <v>0.1</v>
      </c>
      <c r="E5083" s="98">
        <v>2.15</v>
      </c>
      <c r="F5083" s="98" t="s">
        <v>92</v>
      </c>
    </row>
    <row r="5084" spans="1:6" x14ac:dyDescent="0.2">
      <c r="A5084" s="106">
        <v>43497</v>
      </c>
      <c r="B5084" s="100">
        <v>43435</v>
      </c>
      <c r="C5084" s="98" t="s">
        <v>34</v>
      </c>
      <c r="D5084" s="98">
        <v>-309.51</v>
      </c>
      <c r="E5084" s="98">
        <v>3365</v>
      </c>
      <c r="F5084" s="98" t="s">
        <v>96</v>
      </c>
    </row>
    <row r="5085" spans="1:6" x14ac:dyDescent="0.2">
      <c r="A5085" s="106">
        <v>43497</v>
      </c>
      <c r="B5085" s="100">
        <v>43435</v>
      </c>
      <c r="C5085" s="98" t="s">
        <v>33</v>
      </c>
      <c r="D5085" s="98">
        <v>-10.55</v>
      </c>
      <c r="E5085" s="98">
        <v>114.75</v>
      </c>
      <c r="F5085" s="98" t="s">
        <v>96</v>
      </c>
    </row>
    <row r="5086" spans="1:6" x14ac:dyDescent="0.2">
      <c r="A5086" s="106">
        <v>43497</v>
      </c>
      <c r="B5086" s="100">
        <v>43221</v>
      </c>
      <c r="C5086" s="98" t="s">
        <v>185</v>
      </c>
      <c r="D5086" s="98">
        <v>149.34</v>
      </c>
      <c r="E5086" s="98">
        <v>3365</v>
      </c>
      <c r="F5086" s="98" t="s">
        <v>96</v>
      </c>
    </row>
    <row r="5087" spans="1:6" x14ac:dyDescent="0.2">
      <c r="A5087" s="106">
        <v>43497</v>
      </c>
      <c r="B5087" s="100">
        <v>43221</v>
      </c>
      <c r="C5087" s="98" t="s">
        <v>186</v>
      </c>
      <c r="D5087" s="98">
        <v>5.09</v>
      </c>
      <c r="E5087" s="98">
        <v>114.75</v>
      </c>
      <c r="F5087" s="98" t="s">
        <v>96</v>
      </c>
    </row>
    <row r="5088" spans="1:6" x14ac:dyDescent="0.2">
      <c r="A5088" s="106">
        <v>43497</v>
      </c>
      <c r="B5088" s="100">
        <v>43435</v>
      </c>
      <c r="C5088" s="98" t="s">
        <v>34</v>
      </c>
      <c r="D5088" s="98">
        <v>-61.08</v>
      </c>
      <c r="E5088" s="98">
        <v>664</v>
      </c>
      <c r="F5088" s="98" t="s">
        <v>93</v>
      </c>
    </row>
    <row r="5089" spans="1:6" x14ac:dyDescent="0.2">
      <c r="A5089" s="106">
        <v>43497</v>
      </c>
      <c r="B5089" s="100">
        <v>43435</v>
      </c>
      <c r="C5089" s="98" t="s">
        <v>33</v>
      </c>
      <c r="D5089" s="98">
        <v>-2.08</v>
      </c>
      <c r="E5089" s="98">
        <v>22.64</v>
      </c>
      <c r="F5089" s="98" t="s">
        <v>93</v>
      </c>
    </row>
    <row r="5090" spans="1:6" x14ac:dyDescent="0.2">
      <c r="A5090" s="106">
        <v>43497</v>
      </c>
      <c r="B5090" s="100">
        <v>43221</v>
      </c>
      <c r="C5090" s="98" t="s">
        <v>185</v>
      </c>
      <c r="D5090" s="98">
        <v>29.47</v>
      </c>
      <c r="E5090" s="98">
        <v>664</v>
      </c>
      <c r="F5090" s="98" t="s">
        <v>93</v>
      </c>
    </row>
    <row r="5091" spans="1:6" x14ac:dyDescent="0.2">
      <c r="A5091" s="106">
        <v>43497</v>
      </c>
      <c r="B5091" s="100">
        <v>43221</v>
      </c>
      <c r="C5091" s="98" t="s">
        <v>186</v>
      </c>
      <c r="D5091" s="98">
        <v>1</v>
      </c>
      <c r="E5091" s="98">
        <v>22.64</v>
      </c>
      <c r="F5091" s="98" t="s">
        <v>93</v>
      </c>
    </row>
    <row r="5092" spans="1:6" x14ac:dyDescent="0.2">
      <c r="A5092" s="106">
        <v>43497</v>
      </c>
      <c r="B5092" s="100">
        <v>43435</v>
      </c>
      <c r="C5092" s="98" t="s">
        <v>34</v>
      </c>
      <c r="D5092" s="98">
        <v>-1212.75</v>
      </c>
      <c r="E5092" s="98">
        <v>13185</v>
      </c>
      <c r="F5092" s="98" t="s">
        <v>95</v>
      </c>
    </row>
    <row r="5093" spans="1:6" x14ac:dyDescent="0.2">
      <c r="A5093" s="106">
        <v>43497</v>
      </c>
      <c r="B5093" s="100">
        <v>43435</v>
      </c>
      <c r="C5093" s="98" t="s">
        <v>33</v>
      </c>
      <c r="D5093" s="98">
        <v>-41.35</v>
      </c>
      <c r="E5093" s="98">
        <v>449.61</v>
      </c>
      <c r="F5093" s="98" t="s">
        <v>95</v>
      </c>
    </row>
    <row r="5094" spans="1:6" x14ac:dyDescent="0.2">
      <c r="A5094" s="106">
        <v>43497</v>
      </c>
      <c r="B5094" s="100">
        <v>43221</v>
      </c>
      <c r="C5094" s="98" t="s">
        <v>185</v>
      </c>
      <c r="D5094" s="98">
        <v>585.15</v>
      </c>
      <c r="E5094" s="98">
        <v>13185</v>
      </c>
      <c r="F5094" s="98" t="s">
        <v>95</v>
      </c>
    </row>
    <row r="5095" spans="1:6" x14ac:dyDescent="0.2">
      <c r="A5095" s="106">
        <v>43497</v>
      </c>
      <c r="B5095" s="100">
        <v>43221</v>
      </c>
      <c r="C5095" s="98" t="s">
        <v>186</v>
      </c>
      <c r="D5095" s="98">
        <v>19.96</v>
      </c>
      <c r="E5095" s="98">
        <v>449.61</v>
      </c>
      <c r="F5095" s="98" t="s">
        <v>95</v>
      </c>
    </row>
    <row r="5096" spans="1:6" x14ac:dyDescent="0.2">
      <c r="A5096" s="106">
        <v>43497</v>
      </c>
      <c r="B5096" s="100">
        <v>43435</v>
      </c>
      <c r="C5096" s="98" t="s">
        <v>36</v>
      </c>
      <c r="D5096" s="98">
        <v>-2.48</v>
      </c>
      <c r="E5096" s="98">
        <v>27</v>
      </c>
      <c r="F5096" s="98" t="s">
        <v>101</v>
      </c>
    </row>
    <row r="5097" spans="1:6" x14ac:dyDescent="0.2">
      <c r="A5097" s="106">
        <v>43497</v>
      </c>
      <c r="B5097" s="100">
        <v>43435</v>
      </c>
      <c r="C5097" s="98" t="s">
        <v>35</v>
      </c>
      <c r="D5097" s="98">
        <v>-0.09</v>
      </c>
      <c r="E5097" s="98">
        <v>0.92</v>
      </c>
      <c r="F5097" s="98" t="s">
        <v>101</v>
      </c>
    </row>
    <row r="5098" spans="1:6" x14ac:dyDescent="0.2">
      <c r="A5098" s="106">
        <v>43497</v>
      </c>
      <c r="B5098" s="100">
        <v>43435</v>
      </c>
      <c r="C5098" s="98" t="s">
        <v>34</v>
      </c>
      <c r="D5098" s="98">
        <v>-125.37</v>
      </c>
      <c r="E5098" s="98">
        <v>1363</v>
      </c>
      <c r="F5098" s="98" t="s">
        <v>94</v>
      </c>
    </row>
    <row r="5099" spans="1:6" x14ac:dyDescent="0.2">
      <c r="A5099" s="106">
        <v>43497</v>
      </c>
      <c r="B5099" s="100">
        <v>43435</v>
      </c>
      <c r="C5099" s="98" t="s">
        <v>33</v>
      </c>
      <c r="D5099" s="98">
        <v>-4.28</v>
      </c>
      <c r="E5099" s="98">
        <v>46.48</v>
      </c>
      <c r="F5099" s="98" t="s">
        <v>94</v>
      </c>
    </row>
    <row r="5100" spans="1:6" x14ac:dyDescent="0.2">
      <c r="A5100" s="106">
        <v>43497</v>
      </c>
      <c r="B5100" s="100">
        <v>43221</v>
      </c>
      <c r="C5100" s="98" t="s">
        <v>185</v>
      </c>
      <c r="D5100" s="98">
        <v>60.49</v>
      </c>
      <c r="E5100" s="98">
        <v>1363</v>
      </c>
      <c r="F5100" s="98" t="s">
        <v>94</v>
      </c>
    </row>
    <row r="5101" spans="1:6" x14ac:dyDescent="0.2">
      <c r="A5101" s="106">
        <v>43497</v>
      </c>
      <c r="B5101" s="100">
        <v>43221</v>
      </c>
      <c r="C5101" s="98" t="s">
        <v>186</v>
      </c>
      <c r="D5101" s="98">
        <v>2.06</v>
      </c>
      <c r="E5101" s="98">
        <v>46.48</v>
      </c>
      <c r="F5101" s="98" t="s">
        <v>94</v>
      </c>
    </row>
    <row r="5102" spans="1:6" x14ac:dyDescent="0.2">
      <c r="A5102" s="106">
        <v>43435</v>
      </c>
      <c r="B5102" s="100">
        <v>43405</v>
      </c>
      <c r="C5102" s="98" t="s">
        <v>34</v>
      </c>
      <c r="D5102" s="98">
        <v>-41.23</v>
      </c>
      <c r="E5102" s="98">
        <v>337</v>
      </c>
      <c r="F5102" s="98" t="s">
        <v>93</v>
      </c>
    </row>
    <row r="5103" spans="1:6" x14ac:dyDescent="0.2">
      <c r="A5103" s="106">
        <v>43435</v>
      </c>
      <c r="B5103" s="100">
        <v>43405</v>
      </c>
      <c r="C5103" s="98" t="s">
        <v>33</v>
      </c>
      <c r="D5103" s="98">
        <v>-1.86</v>
      </c>
      <c r="E5103" s="98">
        <v>15.2</v>
      </c>
      <c r="F5103" s="98" t="s">
        <v>93</v>
      </c>
    </row>
    <row r="5104" spans="1:6" x14ac:dyDescent="0.2">
      <c r="A5104" s="106">
        <v>43435</v>
      </c>
      <c r="B5104" s="100">
        <v>43221</v>
      </c>
      <c r="C5104" s="98" t="s">
        <v>185</v>
      </c>
      <c r="D5104" s="98">
        <v>18.37</v>
      </c>
      <c r="E5104" s="98">
        <v>414</v>
      </c>
      <c r="F5104" s="98" t="s">
        <v>93</v>
      </c>
    </row>
    <row r="5105" spans="1:6" x14ac:dyDescent="0.2">
      <c r="A5105" s="106">
        <v>43435</v>
      </c>
      <c r="B5105" s="100">
        <v>43221</v>
      </c>
      <c r="C5105" s="98" t="s">
        <v>186</v>
      </c>
      <c r="D5105" s="98">
        <v>0.83</v>
      </c>
      <c r="E5105" s="98">
        <v>18.670000000000002</v>
      </c>
      <c r="F5105" s="98" t="s">
        <v>93</v>
      </c>
    </row>
    <row r="5106" spans="1:6" x14ac:dyDescent="0.2">
      <c r="A5106" s="106">
        <v>43435</v>
      </c>
      <c r="B5106" s="100">
        <v>43435</v>
      </c>
      <c r="C5106" s="98" t="s">
        <v>34</v>
      </c>
      <c r="D5106" s="98">
        <v>-1918.21</v>
      </c>
      <c r="E5106" s="98">
        <v>20853.73</v>
      </c>
      <c r="F5106" s="98" t="s">
        <v>76</v>
      </c>
    </row>
    <row r="5107" spans="1:6" x14ac:dyDescent="0.2">
      <c r="A5107" s="106">
        <v>43435</v>
      </c>
      <c r="B5107" s="100">
        <v>43435</v>
      </c>
      <c r="C5107" s="98" t="s">
        <v>33</v>
      </c>
      <c r="D5107" s="98">
        <v>-86.52</v>
      </c>
      <c r="E5107" s="98">
        <v>940.56</v>
      </c>
      <c r="F5107" s="98" t="s">
        <v>76</v>
      </c>
    </row>
    <row r="5108" spans="1:6" x14ac:dyDescent="0.2">
      <c r="A5108" s="106">
        <v>43435</v>
      </c>
      <c r="B5108" s="100">
        <v>43435</v>
      </c>
      <c r="C5108" s="98" t="s">
        <v>34</v>
      </c>
      <c r="D5108" s="98">
        <v>-534.51</v>
      </c>
      <c r="E5108" s="98">
        <v>5811.54</v>
      </c>
      <c r="F5108" s="98" t="s">
        <v>77</v>
      </c>
    </row>
    <row r="5109" spans="1:6" x14ac:dyDescent="0.2">
      <c r="A5109" s="106">
        <v>43435</v>
      </c>
      <c r="B5109" s="100">
        <v>43435</v>
      </c>
      <c r="C5109" s="98" t="s">
        <v>33</v>
      </c>
      <c r="D5109" s="98">
        <v>-24.09</v>
      </c>
      <c r="E5109" s="98">
        <v>262.08</v>
      </c>
      <c r="F5109" s="98" t="s">
        <v>77</v>
      </c>
    </row>
    <row r="5110" spans="1:6" x14ac:dyDescent="0.2">
      <c r="A5110" s="106">
        <v>43435</v>
      </c>
      <c r="B5110" s="100">
        <v>43405</v>
      </c>
      <c r="C5110" s="98" t="s">
        <v>34</v>
      </c>
      <c r="D5110" s="98">
        <v>-3126.88</v>
      </c>
      <c r="E5110" s="98">
        <v>25557</v>
      </c>
      <c r="F5110" s="98" t="s">
        <v>77</v>
      </c>
    </row>
    <row r="5111" spans="1:6" x14ac:dyDescent="0.2">
      <c r="A5111" s="106">
        <v>43435</v>
      </c>
      <c r="B5111" s="100">
        <v>43405</v>
      </c>
      <c r="C5111" s="98" t="s">
        <v>33</v>
      </c>
      <c r="D5111" s="98">
        <v>-141</v>
      </c>
      <c r="E5111" s="98">
        <v>1152.6099999999999</v>
      </c>
      <c r="F5111" s="98" t="s">
        <v>77</v>
      </c>
    </row>
    <row r="5112" spans="1:6" x14ac:dyDescent="0.2">
      <c r="A5112" s="106">
        <v>43435</v>
      </c>
      <c r="B5112" s="100">
        <v>43221</v>
      </c>
      <c r="C5112" s="98" t="s">
        <v>185</v>
      </c>
      <c r="D5112" s="98">
        <v>1392.14</v>
      </c>
      <c r="E5112" s="98">
        <v>31368.54</v>
      </c>
      <c r="F5112" s="98" t="s">
        <v>77</v>
      </c>
    </row>
    <row r="5113" spans="1:6" x14ac:dyDescent="0.2">
      <c r="A5113" s="106">
        <v>43435</v>
      </c>
      <c r="B5113" s="100">
        <v>43221</v>
      </c>
      <c r="C5113" s="98" t="s">
        <v>186</v>
      </c>
      <c r="D5113" s="98">
        <v>62.76</v>
      </c>
      <c r="E5113" s="98">
        <v>1414.72</v>
      </c>
      <c r="F5113" s="98" t="s">
        <v>77</v>
      </c>
    </row>
    <row r="5114" spans="1:6" x14ac:dyDescent="0.2">
      <c r="A5114" s="106">
        <v>43435</v>
      </c>
      <c r="B5114" s="100">
        <v>43435</v>
      </c>
      <c r="C5114" s="98" t="s">
        <v>36</v>
      </c>
      <c r="D5114" s="98">
        <v>-1.59</v>
      </c>
      <c r="E5114" s="98">
        <v>17.34</v>
      </c>
      <c r="F5114" s="98" t="s">
        <v>101</v>
      </c>
    </row>
    <row r="5115" spans="1:6" x14ac:dyDescent="0.2">
      <c r="A5115" s="106">
        <v>43435</v>
      </c>
      <c r="B5115" s="100">
        <v>43435</v>
      </c>
      <c r="C5115" s="98" t="s">
        <v>35</v>
      </c>
      <c r="D5115" s="98">
        <v>-7.0000000000000007E-2</v>
      </c>
      <c r="E5115" s="98">
        <v>0.78</v>
      </c>
      <c r="F5115" s="98" t="s">
        <v>101</v>
      </c>
    </row>
    <row r="5116" spans="1:6" x14ac:dyDescent="0.2">
      <c r="A5116" s="106">
        <v>43435</v>
      </c>
      <c r="B5116" s="100">
        <v>43405</v>
      </c>
      <c r="C5116" s="98" t="s">
        <v>36</v>
      </c>
      <c r="D5116" s="98">
        <v>-9.18</v>
      </c>
      <c r="E5116" s="98">
        <v>75</v>
      </c>
      <c r="F5116" s="98" t="s">
        <v>101</v>
      </c>
    </row>
    <row r="5117" spans="1:6" x14ac:dyDescent="0.2">
      <c r="A5117" s="106">
        <v>43435</v>
      </c>
      <c r="B5117" s="100">
        <v>43405</v>
      </c>
      <c r="C5117" s="98" t="s">
        <v>35</v>
      </c>
      <c r="D5117" s="98">
        <v>-0.41</v>
      </c>
      <c r="E5117" s="98">
        <v>3.38</v>
      </c>
      <c r="F5117" s="98" t="s">
        <v>101</v>
      </c>
    </row>
    <row r="5118" spans="1:6" x14ac:dyDescent="0.2">
      <c r="A5118" s="106">
        <v>43435</v>
      </c>
      <c r="B5118" s="100">
        <v>43435</v>
      </c>
      <c r="C5118" s="98" t="s">
        <v>34</v>
      </c>
      <c r="D5118" s="98">
        <v>-12.05</v>
      </c>
      <c r="E5118" s="98">
        <v>131</v>
      </c>
      <c r="F5118" s="98" t="s">
        <v>92</v>
      </c>
    </row>
    <row r="5119" spans="1:6" x14ac:dyDescent="0.2">
      <c r="A5119" s="106">
        <v>43435</v>
      </c>
      <c r="B5119" s="100">
        <v>43435</v>
      </c>
      <c r="C5119" s="98" t="s">
        <v>33</v>
      </c>
      <c r="D5119" s="98">
        <v>-0.55000000000000004</v>
      </c>
      <c r="E5119" s="98">
        <v>5.9</v>
      </c>
      <c r="F5119" s="98" t="s">
        <v>92</v>
      </c>
    </row>
    <row r="5120" spans="1:6" x14ac:dyDescent="0.2">
      <c r="A5120" s="106">
        <v>43435</v>
      </c>
      <c r="B5120" s="100">
        <v>43435</v>
      </c>
      <c r="C5120" s="98" t="s">
        <v>34</v>
      </c>
      <c r="D5120" s="98">
        <v>-239.79</v>
      </c>
      <c r="E5120" s="98">
        <v>2607</v>
      </c>
      <c r="F5120" s="98" t="s">
        <v>95</v>
      </c>
    </row>
    <row r="5121" spans="1:6" x14ac:dyDescent="0.2">
      <c r="A5121" s="106">
        <v>43435</v>
      </c>
      <c r="B5121" s="100">
        <v>43435</v>
      </c>
      <c r="C5121" s="98" t="s">
        <v>33</v>
      </c>
      <c r="D5121" s="98">
        <v>-10.82</v>
      </c>
      <c r="E5121" s="98">
        <v>117.58</v>
      </c>
      <c r="F5121" s="98" t="s">
        <v>95</v>
      </c>
    </row>
    <row r="5122" spans="1:6" x14ac:dyDescent="0.2">
      <c r="A5122" s="106">
        <v>43435</v>
      </c>
      <c r="B5122" s="100">
        <v>43405</v>
      </c>
      <c r="C5122" s="98" t="s">
        <v>34</v>
      </c>
      <c r="D5122" s="98">
        <v>-1403.72</v>
      </c>
      <c r="E5122" s="98">
        <v>11473</v>
      </c>
      <c r="F5122" s="98" t="s">
        <v>95</v>
      </c>
    </row>
    <row r="5123" spans="1:6" x14ac:dyDescent="0.2">
      <c r="A5123" s="106">
        <v>43435</v>
      </c>
      <c r="B5123" s="100">
        <v>43405</v>
      </c>
      <c r="C5123" s="98" t="s">
        <v>33</v>
      </c>
      <c r="D5123" s="98">
        <v>-63.31</v>
      </c>
      <c r="E5123" s="98">
        <v>517.42999999999995</v>
      </c>
      <c r="F5123" s="98" t="s">
        <v>95</v>
      </c>
    </row>
    <row r="5124" spans="1:6" x14ac:dyDescent="0.2">
      <c r="A5124" s="106">
        <v>43435</v>
      </c>
      <c r="B5124" s="100">
        <v>43221</v>
      </c>
      <c r="C5124" s="98" t="s">
        <v>185</v>
      </c>
      <c r="D5124" s="98">
        <v>624.87</v>
      </c>
      <c r="E5124" s="98">
        <v>14080</v>
      </c>
      <c r="F5124" s="98" t="s">
        <v>95</v>
      </c>
    </row>
    <row r="5125" spans="1:6" x14ac:dyDescent="0.2">
      <c r="A5125" s="106">
        <v>43435</v>
      </c>
      <c r="B5125" s="100">
        <v>43221</v>
      </c>
      <c r="C5125" s="98" t="s">
        <v>186</v>
      </c>
      <c r="D5125" s="98">
        <v>28.18</v>
      </c>
      <c r="E5125" s="98">
        <v>635.01</v>
      </c>
      <c r="F5125" s="98" t="s">
        <v>95</v>
      </c>
    </row>
    <row r="5126" spans="1:6" x14ac:dyDescent="0.2">
      <c r="A5126" s="106">
        <v>43435</v>
      </c>
      <c r="B5126" s="100">
        <v>43435</v>
      </c>
      <c r="C5126" s="98" t="s">
        <v>34</v>
      </c>
      <c r="D5126" s="98">
        <v>-9.75</v>
      </c>
      <c r="E5126" s="98">
        <v>106</v>
      </c>
      <c r="F5126" s="98" t="s">
        <v>76</v>
      </c>
    </row>
    <row r="5127" spans="1:6" x14ac:dyDescent="0.2">
      <c r="A5127" s="106">
        <v>43435</v>
      </c>
      <c r="B5127" s="100">
        <v>43435</v>
      </c>
      <c r="C5127" s="98" t="s">
        <v>33</v>
      </c>
      <c r="D5127" s="98">
        <v>-0.44</v>
      </c>
      <c r="E5127" s="98">
        <v>4.78</v>
      </c>
      <c r="F5127" s="98" t="s">
        <v>76</v>
      </c>
    </row>
    <row r="5128" spans="1:6" x14ac:dyDescent="0.2">
      <c r="A5128" s="106">
        <v>43435</v>
      </c>
      <c r="B5128" s="100">
        <v>43405</v>
      </c>
      <c r="C5128" s="98" t="s">
        <v>34</v>
      </c>
      <c r="D5128" s="98">
        <v>-57.14</v>
      </c>
      <c r="E5128" s="98">
        <v>467</v>
      </c>
      <c r="F5128" s="98" t="s">
        <v>76</v>
      </c>
    </row>
    <row r="5129" spans="1:6" x14ac:dyDescent="0.2">
      <c r="A5129" s="106">
        <v>43435</v>
      </c>
      <c r="B5129" s="100">
        <v>43405</v>
      </c>
      <c r="C5129" s="98" t="s">
        <v>33</v>
      </c>
      <c r="D5129" s="98">
        <v>-2.58</v>
      </c>
      <c r="E5129" s="98">
        <v>21.06</v>
      </c>
      <c r="F5129" s="98" t="s">
        <v>76</v>
      </c>
    </row>
    <row r="5130" spans="1:6" x14ac:dyDescent="0.2">
      <c r="A5130" s="106">
        <v>43435</v>
      </c>
      <c r="B5130" s="100">
        <v>43221</v>
      </c>
      <c r="C5130" s="98" t="s">
        <v>185</v>
      </c>
      <c r="D5130" s="98">
        <v>25.43</v>
      </c>
      <c r="E5130" s="98">
        <v>573</v>
      </c>
      <c r="F5130" s="98" t="s">
        <v>76</v>
      </c>
    </row>
    <row r="5131" spans="1:6" x14ac:dyDescent="0.2">
      <c r="A5131" s="106">
        <v>43435</v>
      </c>
      <c r="B5131" s="100">
        <v>43221</v>
      </c>
      <c r="C5131" s="98" t="s">
        <v>186</v>
      </c>
      <c r="D5131" s="98">
        <v>1.1499999999999999</v>
      </c>
      <c r="E5131" s="98">
        <v>25.84</v>
      </c>
      <c r="F5131" s="98" t="s">
        <v>76</v>
      </c>
    </row>
    <row r="5132" spans="1:6" x14ac:dyDescent="0.2">
      <c r="A5132" s="106">
        <v>43435</v>
      </c>
      <c r="B5132" s="100">
        <v>43435</v>
      </c>
      <c r="C5132" s="98" t="s">
        <v>36</v>
      </c>
      <c r="D5132" s="98">
        <v>-1.55</v>
      </c>
      <c r="E5132" s="98">
        <v>16.8</v>
      </c>
      <c r="F5132" s="98" t="s">
        <v>101</v>
      </c>
    </row>
    <row r="5133" spans="1:6" x14ac:dyDescent="0.2">
      <c r="A5133" s="106">
        <v>43435</v>
      </c>
      <c r="B5133" s="100">
        <v>43435</v>
      </c>
      <c r="C5133" s="98" t="s">
        <v>35</v>
      </c>
      <c r="D5133" s="98">
        <v>-7.0000000000000007E-2</v>
      </c>
      <c r="E5133" s="98">
        <v>0.76</v>
      </c>
      <c r="F5133" s="98" t="s">
        <v>101</v>
      </c>
    </row>
    <row r="5134" spans="1:6" x14ac:dyDescent="0.2">
      <c r="A5134" s="106">
        <v>43435</v>
      </c>
      <c r="B5134" s="100">
        <v>43405</v>
      </c>
      <c r="C5134" s="98" t="s">
        <v>36</v>
      </c>
      <c r="D5134" s="98">
        <v>-3.67</v>
      </c>
      <c r="E5134" s="98">
        <v>30</v>
      </c>
      <c r="F5134" s="98" t="s">
        <v>101</v>
      </c>
    </row>
    <row r="5135" spans="1:6" x14ac:dyDescent="0.2">
      <c r="A5135" s="106">
        <v>43435</v>
      </c>
      <c r="B5135" s="100">
        <v>43405</v>
      </c>
      <c r="C5135" s="98" t="s">
        <v>35</v>
      </c>
      <c r="D5135" s="98">
        <v>-0.17</v>
      </c>
      <c r="E5135" s="98">
        <v>1.35</v>
      </c>
      <c r="F5135" s="98" t="s">
        <v>101</v>
      </c>
    </row>
    <row r="5136" spans="1:6" x14ac:dyDescent="0.2">
      <c r="A5136" s="106">
        <v>43525</v>
      </c>
      <c r="B5136" s="100">
        <v>43435</v>
      </c>
      <c r="C5136" s="98" t="s">
        <v>34</v>
      </c>
      <c r="D5136" s="98">
        <v>116.54</v>
      </c>
      <c r="E5136" s="98">
        <v>-1267</v>
      </c>
      <c r="F5136" s="98" t="s">
        <v>88</v>
      </c>
    </row>
    <row r="5137" spans="1:6" x14ac:dyDescent="0.2">
      <c r="A5137" s="106">
        <v>43525</v>
      </c>
      <c r="B5137" s="100">
        <v>43435</v>
      </c>
      <c r="C5137" s="98" t="s">
        <v>33</v>
      </c>
      <c r="D5137" s="98">
        <v>5.26</v>
      </c>
      <c r="E5137" s="98">
        <v>-57.14</v>
      </c>
      <c r="F5137" s="98" t="s">
        <v>88</v>
      </c>
    </row>
    <row r="5138" spans="1:6" x14ac:dyDescent="0.2">
      <c r="A5138" s="106">
        <v>43525</v>
      </c>
      <c r="B5138" s="100">
        <v>43405</v>
      </c>
      <c r="C5138" s="98" t="s">
        <v>34</v>
      </c>
      <c r="D5138" s="98">
        <v>88.34</v>
      </c>
      <c r="E5138" s="98">
        <v>-722</v>
      </c>
      <c r="F5138" s="98" t="s">
        <v>88</v>
      </c>
    </row>
    <row r="5139" spans="1:6" x14ac:dyDescent="0.2">
      <c r="A5139" s="106">
        <v>43525</v>
      </c>
      <c r="B5139" s="100">
        <v>43405</v>
      </c>
      <c r="C5139" s="98" t="s">
        <v>33</v>
      </c>
      <c r="D5139" s="98">
        <v>3.98</v>
      </c>
      <c r="E5139" s="98">
        <v>-32.56</v>
      </c>
      <c r="F5139" s="98" t="s">
        <v>88</v>
      </c>
    </row>
    <row r="5140" spans="1:6" x14ac:dyDescent="0.2">
      <c r="A5140" s="106">
        <v>43525</v>
      </c>
      <c r="B5140" s="100">
        <v>43221</v>
      </c>
      <c r="C5140" s="98" t="s">
        <v>185</v>
      </c>
      <c r="D5140" s="98">
        <v>-88.27</v>
      </c>
      <c r="E5140" s="98">
        <v>-1989</v>
      </c>
      <c r="F5140" s="98" t="s">
        <v>88</v>
      </c>
    </row>
    <row r="5141" spans="1:6" x14ac:dyDescent="0.2">
      <c r="A5141" s="106">
        <v>43525</v>
      </c>
      <c r="B5141" s="100">
        <v>43221</v>
      </c>
      <c r="C5141" s="98" t="s">
        <v>186</v>
      </c>
      <c r="D5141" s="98">
        <v>-3.99</v>
      </c>
      <c r="E5141" s="98">
        <v>-89.7</v>
      </c>
      <c r="F5141" s="98" t="s">
        <v>88</v>
      </c>
    </row>
    <row r="5142" spans="1:6" x14ac:dyDescent="0.2">
      <c r="A5142" s="106">
        <v>43525</v>
      </c>
      <c r="B5142" s="100">
        <v>43221</v>
      </c>
      <c r="C5142" s="98" t="s">
        <v>168</v>
      </c>
      <c r="D5142" s="98">
        <v>0</v>
      </c>
      <c r="E5142" s="98">
        <v>-722</v>
      </c>
      <c r="F5142" s="98" t="s">
        <v>88</v>
      </c>
    </row>
    <row r="5143" spans="1:6" x14ac:dyDescent="0.2">
      <c r="A5143" s="106">
        <v>43617</v>
      </c>
      <c r="B5143" s="100">
        <v>43405</v>
      </c>
      <c r="C5143" s="98" t="s">
        <v>34</v>
      </c>
      <c r="D5143" s="98">
        <v>212.89</v>
      </c>
      <c r="E5143" s="98">
        <v>-1740</v>
      </c>
      <c r="F5143" s="98" t="s">
        <v>73</v>
      </c>
    </row>
    <row r="5144" spans="1:6" x14ac:dyDescent="0.2">
      <c r="A5144" s="106">
        <v>43617</v>
      </c>
      <c r="B5144" s="100">
        <v>43405</v>
      </c>
      <c r="C5144" s="98" t="s">
        <v>33</v>
      </c>
      <c r="D5144" s="98">
        <v>9.6</v>
      </c>
      <c r="E5144" s="98">
        <v>-78.47</v>
      </c>
      <c r="F5144" s="98" t="s">
        <v>73</v>
      </c>
    </row>
    <row r="5145" spans="1:6" x14ac:dyDescent="0.2">
      <c r="A5145" s="106">
        <v>43617</v>
      </c>
      <c r="B5145" s="100">
        <v>43221</v>
      </c>
      <c r="C5145" s="98" t="s">
        <v>168</v>
      </c>
      <c r="D5145" s="98">
        <v>0</v>
      </c>
      <c r="E5145" s="98">
        <v>-12960</v>
      </c>
      <c r="F5145" s="98" t="s">
        <v>73</v>
      </c>
    </row>
    <row r="5146" spans="1:6" x14ac:dyDescent="0.2">
      <c r="A5146" s="106">
        <v>43617</v>
      </c>
      <c r="B5146" s="100">
        <v>43221</v>
      </c>
      <c r="C5146" s="98" t="s">
        <v>185</v>
      </c>
      <c r="D5146" s="98">
        <v>-575.16</v>
      </c>
      <c r="E5146" s="98">
        <v>-12960</v>
      </c>
      <c r="F5146" s="98" t="s">
        <v>73</v>
      </c>
    </row>
    <row r="5147" spans="1:6" x14ac:dyDescent="0.2">
      <c r="A5147" s="106">
        <v>43617</v>
      </c>
      <c r="B5147" s="100">
        <v>43221</v>
      </c>
      <c r="C5147" s="98" t="s">
        <v>186</v>
      </c>
      <c r="D5147" s="98">
        <v>-25.93</v>
      </c>
      <c r="E5147" s="98">
        <v>-584.49</v>
      </c>
      <c r="F5147" s="98" t="s">
        <v>73</v>
      </c>
    </row>
    <row r="5148" spans="1:6" x14ac:dyDescent="0.2">
      <c r="A5148" s="106">
        <v>43617</v>
      </c>
      <c r="B5148" s="100">
        <v>43344</v>
      </c>
      <c r="C5148" s="98" t="s">
        <v>34</v>
      </c>
      <c r="D5148" s="98">
        <v>106.14</v>
      </c>
      <c r="E5148" s="98">
        <v>-1260</v>
      </c>
      <c r="F5148" s="98" t="s">
        <v>73</v>
      </c>
    </row>
    <row r="5149" spans="1:6" x14ac:dyDescent="0.2">
      <c r="A5149" s="106">
        <v>43617</v>
      </c>
      <c r="B5149" s="100">
        <v>43344</v>
      </c>
      <c r="C5149" s="98" t="s">
        <v>33</v>
      </c>
      <c r="D5149" s="98">
        <v>4.79</v>
      </c>
      <c r="E5149" s="98">
        <v>-56.83</v>
      </c>
      <c r="F5149" s="98" t="s">
        <v>73</v>
      </c>
    </row>
    <row r="5150" spans="1:6" x14ac:dyDescent="0.2">
      <c r="A5150" s="106">
        <v>43617</v>
      </c>
      <c r="B5150" s="100">
        <v>43313</v>
      </c>
      <c r="C5150" s="98" t="s">
        <v>34</v>
      </c>
      <c r="D5150" s="98">
        <v>130.87</v>
      </c>
      <c r="E5150" s="98">
        <v>-1680.01</v>
      </c>
      <c r="F5150" s="98" t="s">
        <v>73</v>
      </c>
    </row>
    <row r="5151" spans="1:6" x14ac:dyDescent="0.2">
      <c r="A5151" s="106">
        <v>43617</v>
      </c>
      <c r="B5151" s="100">
        <v>43313</v>
      </c>
      <c r="C5151" s="98" t="s">
        <v>33</v>
      </c>
      <c r="D5151" s="98">
        <v>5.9</v>
      </c>
      <c r="E5151" s="98">
        <v>-75.77</v>
      </c>
      <c r="F5151" s="98" t="s">
        <v>73</v>
      </c>
    </row>
    <row r="5152" spans="1:6" x14ac:dyDescent="0.2">
      <c r="A5152" s="106">
        <v>43617</v>
      </c>
      <c r="B5152" s="100">
        <v>43282</v>
      </c>
      <c r="C5152" s="98" t="s">
        <v>34</v>
      </c>
      <c r="D5152" s="98">
        <v>112.23</v>
      </c>
      <c r="E5152" s="98">
        <v>-1320</v>
      </c>
      <c r="F5152" s="98" t="s">
        <v>73</v>
      </c>
    </row>
    <row r="5153" spans="1:6" x14ac:dyDescent="0.2">
      <c r="A5153" s="106">
        <v>43617</v>
      </c>
      <c r="B5153" s="100">
        <v>43282</v>
      </c>
      <c r="C5153" s="98" t="s">
        <v>33</v>
      </c>
      <c r="D5153" s="98">
        <v>5.0599999999999996</v>
      </c>
      <c r="E5153" s="98">
        <v>-59.53</v>
      </c>
      <c r="F5153" s="98" t="s">
        <v>73</v>
      </c>
    </row>
    <row r="5154" spans="1:6" x14ac:dyDescent="0.2">
      <c r="A5154" s="106">
        <v>43617</v>
      </c>
      <c r="B5154" s="100">
        <v>43252</v>
      </c>
      <c r="C5154" s="98" t="s">
        <v>34</v>
      </c>
      <c r="D5154" s="98">
        <v>144.03</v>
      </c>
      <c r="E5154" s="98">
        <v>-1080</v>
      </c>
      <c r="F5154" s="98" t="s">
        <v>73</v>
      </c>
    </row>
    <row r="5155" spans="1:6" x14ac:dyDescent="0.2">
      <c r="A5155" s="106">
        <v>43617</v>
      </c>
      <c r="B5155" s="100">
        <v>43252</v>
      </c>
      <c r="C5155" s="98" t="s">
        <v>33</v>
      </c>
      <c r="D5155" s="98">
        <v>6.5</v>
      </c>
      <c r="E5155" s="98">
        <v>-48.71</v>
      </c>
      <c r="F5155" s="98" t="s">
        <v>73</v>
      </c>
    </row>
    <row r="5156" spans="1:6" x14ac:dyDescent="0.2">
      <c r="A5156" s="106">
        <v>43617</v>
      </c>
      <c r="B5156" s="100">
        <v>43221</v>
      </c>
      <c r="C5156" s="98" t="s">
        <v>34</v>
      </c>
      <c r="D5156" s="98">
        <v>107.07</v>
      </c>
      <c r="E5156" s="98">
        <v>-1139.99</v>
      </c>
      <c r="F5156" s="98" t="s">
        <v>73</v>
      </c>
    </row>
    <row r="5157" spans="1:6" x14ac:dyDescent="0.2">
      <c r="A5157" s="106">
        <v>43617</v>
      </c>
      <c r="B5157" s="100">
        <v>43221</v>
      </c>
      <c r="C5157" s="98" t="s">
        <v>33</v>
      </c>
      <c r="D5157" s="98">
        <v>4.83</v>
      </c>
      <c r="E5157" s="98">
        <v>-51.41</v>
      </c>
      <c r="F5157" s="98" t="s">
        <v>73</v>
      </c>
    </row>
    <row r="5158" spans="1:6" x14ac:dyDescent="0.2">
      <c r="A5158" s="106">
        <v>43617</v>
      </c>
      <c r="B5158" s="100">
        <v>43191</v>
      </c>
      <c r="C5158" s="98" t="s">
        <v>34</v>
      </c>
      <c r="D5158" s="98">
        <v>129.49</v>
      </c>
      <c r="E5158" s="98">
        <v>-1320</v>
      </c>
      <c r="F5158" s="98" t="s">
        <v>73</v>
      </c>
    </row>
    <row r="5159" spans="1:6" x14ac:dyDescent="0.2">
      <c r="A5159" s="106">
        <v>43617</v>
      </c>
      <c r="B5159" s="100">
        <v>43191</v>
      </c>
      <c r="C5159" s="98" t="s">
        <v>33</v>
      </c>
      <c r="D5159" s="98">
        <v>5.84</v>
      </c>
      <c r="E5159" s="98">
        <v>-59.53</v>
      </c>
      <c r="F5159" s="98" t="s">
        <v>73</v>
      </c>
    </row>
    <row r="5160" spans="1:6" x14ac:dyDescent="0.2">
      <c r="A5160" s="106">
        <v>43617</v>
      </c>
      <c r="B5160" s="100">
        <v>43101</v>
      </c>
      <c r="C5160" s="98" t="s">
        <v>185</v>
      </c>
      <c r="D5160" s="98">
        <v>-197.4</v>
      </c>
      <c r="E5160" s="98">
        <v>-5999.97</v>
      </c>
      <c r="F5160" s="98" t="s">
        <v>73</v>
      </c>
    </row>
    <row r="5161" spans="1:6" x14ac:dyDescent="0.2">
      <c r="A5161" s="106">
        <v>43617</v>
      </c>
      <c r="B5161" s="100">
        <v>43101</v>
      </c>
      <c r="C5161" s="98" t="s">
        <v>186</v>
      </c>
      <c r="D5161" s="98">
        <v>-8.9</v>
      </c>
      <c r="E5161" s="98">
        <v>-270.60000000000002</v>
      </c>
      <c r="F5161" s="98" t="s">
        <v>73</v>
      </c>
    </row>
    <row r="5162" spans="1:6" x14ac:dyDescent="0.2">
      <c r="A5162" s="106">
        <v>43617</v>
      </c>
      <c r="B5162" s="100">
        <v>43101</v>
      </c>
      <c r="C5162" s="98" t="s">
        <v>168</v>
      </c>
      <c r="D5162" s="98">
        <v>44.4</v>
      </c>
      <c r="E5162" s="98">
        <v>-5999.97</v>
      </c>
      <c r="F5162" s="98" t="s">
        <v>73</v>
      </c>
    </row>
    <row r="5163" spans="1:6" x14ac:dyDescent="0.2">
      <c r="A5163" s="106">
        <v>43617</v>
      </c>
      <c r="B5163" s="100">
        <v>43101</v>
      </c>
      <c r="C5163" s="98" t="s">
        <v>34</v>
      </c>
      <c r="D5163" s="98">
        <v>142.19</v>
      </c>
      <c r="E5163" s="98">
        <v>-1619.99</v>
      </c>
      <c r="F5163" s="98" t="s">
        <v>73</v>
      </c>
    </row>
    <row r="5164" spans="1:6" x14ac:dyDescent="0.2">
      <c r="A5164" s="106">
        <v>43617</v>
      </c>
      <c r="B5164" s="100">
        <v>43101</v>
      </c>
      <c r="C5164" s="98" t="s">
        <v>33</v>
      </c>
      <c r="D5164" s="98">
        <v>6.41</v>
      </c>
      <c r="E5164" s="98">
        <v>-73.06</v>
      </c>
      <c r="F5164" s="98" t="s">
        <v>73</v>
      </c>
    </row>
    <row r="5165" spans="1:6" x14ac:dyDescent="0.2">
      <c r="A5165" s="106">
        <v>43374</v>
      </c>
      <c r="B5165" s="100">
        <v>43374</v>
      </c>
      <c r="C5165" s="98" t="s">
        <v>34</v>
      </c>
      <c r="D5165" s="98">
        <v>-203.84</v>
      </c>
      <c r="E5165" s="98">
        <v>2284.96</v>
      </c>
      <c r="F5165" s="98" t="s">
        <v>77</v>
      </c>
    </row>
    <row r="5166" spans="1:6" x14ac:dyDescent="0.2">
      <c r="A5166" s="106">
        <v>43374</v>
      </c>
      <c r="B5166" s="100">
        <v>43374</v>
      </c>
      <c r="C5166" s="98" t="s">
        <v>33</v>
      </c>
      <c r="D5166" s="98">
        <v>-9.19</v>
      </c>
      <c r="E5166" s="98">
        <v>103.05</v>
      </c>
      <c r="F5166" s="98" t="s">
        <v>77</v>
      </c>
    </row>
    <row r="5167" spans="1:6" x14ac:dyDescent="0.2">
      <c r="A5167" s="106">
        <v>43374</v>
      </c>
      <c r="B5167" s="100">
        <v>43344</v>
      </c>
      <c r="C5167" s="98" t="s">
        <v>34</v>
      </c>
      <c r="D5167" s="98">
        <v>-529.36</v>
      </c>
      <c r="E5167" s="98">
        <v>6284</v>
      </c>
      <c r="F5167" s="98" t="s">
        <v>77</v>
      </c>
    </row>
    <row r="5168" spans="1:6" x14ac:dyDescent="0.2">
      <c r="A5168" s="106">
        <v>43374</v>
      </c>
      <c r="B5168" s="100">
        <v>43344</v>
      </c>
      <c r="C5168" s="98" t="s">
        <v>33</v>
      </c>
      <c r="D5168" s="98">
        <v>-23.89</v>
      </c>
      <c r="E5168" s="98">
        <v>283.41000000000003</v>
      </c>
      <c r="F5168" s="98" t="s">
        <v>77</v>
      </c>
    </row>
    <row r="5169" spans="1:6" x14ac:dyDescent="0.2">
      <c r="A5169" s="106">
        <v>43374</v>
      </c>
      <c r="B5169" s="100">
        <v>43374</v>
      </c>
      <c r="C5169" s="98" t="s">
        <v>34</v>
      </c>
      <c r="D5169" s="98">
        <v>-9.81</v>
      </c>
      <c r="E5169" s="98">
        <v>110</v>
      </c>
      <c r="F5169" s="98" t="s">
        <v>93</v>
      </c>
    </row>
    <row r="5170" spans="1:6" x14ac:dyDescent="0.2">
      <c r="A5170" s="106">
        <v>43374</v>
      </c>
      <c r="B5170" s="100">
        <v>43374</v>
      </c>
      <c r="C5170" s="98" t="s">
        <v>33</v>
      </c>
      <c r="D5170" s="98">
        <v>-0.44</v>
      </c>
      <c r="E5170" s="98">
        <v>4.96</v>
      </c>
      <c r="F5170" s="98" t="s">
        <v>93</v>
      </c>
    </row>
    <row r="5171" spans="1:6" x14ac:dyDescent="0.2">
      <c r="A5171" s="106">
        <v>43374</v>
      </c>
      <c r="B5171" s="100">
        <v>43344</v>
      </c>
      <c r="C5171" s="98" t="s">
        <v>34</v>
      </c>
      <c r="D5171" s="98">
        <v>-25.61</v>
      </c>
      <c r="E5171" s="98">
        <v>304</v>
      </c>
      <c r="F5171" s="98" t="s">
        <v>93</v>
      </c>
    </row>
    <row r="5172" spans="1:6" x14ac:dyDescent="0.2">
      <c r="A5172" s="106">
        <v>43374</v>
      </c>
      <c r="B5172" s="100">
        <v>43344</v>
      </c>
      <c r="C5172" s="98" t="s">
        <v>33</v>
      </c>
      <c r="D5172" s="98">
        <v>-1.1499999999999999</v>
      </c>
      <c r="E5172" s="98">
        <v>13.71</v>
      </c>
      <c r="F5172" s="98" t="s">
        <v>93</v>
      </c>
    </row>
    <row r="5173" spans="1:6" x14ac:dyDescent="0.2">
      <c r="A5173" s="106">
        <v>43374</v>
      </c>
      <c r="B5173" s="100">
        <v>43221</v>
      </c>
      <c r="C5173" s="98" t="s">
        <v>168</v>
      </c>
      <c r="D5173" s="98">
        <v>0</v>
      </c>
      <c r="E5173" s="98">
        <v>414</v>
      </c>
      <c r="F5173" s="98" t="s">
        <v>93</v>
      </c>
    </row>
    <row r="5174" spans="1:6" x14ac:dyDescent="0.2">
      <c r="A5174" s="106">
        <v>43374</v>
      </c>
      <c r="B5174" s="100">
        <v>43221</v>
      </c>
      <c r="C5174" s="98" t="s">
        <v>185</v>
      </c>
      <c r="D5174" s="98">
        <v>18.37</v>
      </c>
      <c r="E5174" s="98">
        <v>414</v>
      </c>
      <c r="F5174" s="98" t="s">
        <v>93</v>
      </c>
    </row>
    <row r="5175" spans="1:6" x14ac:dyDescent="0.2">
      <c r="A5175" s="106">
        <v>43374</v>
      </c>
      <c r="B5175" s="100">
        <v>43221</v>
      </c>
      <c r="C5175" s="98" t="s">
        <v>186</v>
      </c>
      <c r="D5175" s="98">
        <v>0.83</v>
      </c>
      <c r="E5175" s="98">
        <v>18.670000000000002</v>
      </c>
      <c r="F5175" s="98" t="s">
        <v>93</v>
      </c>
    </row>
    <row r="5176" spans="1:6" x14ac:dyDescent="0.2">
      <c r="A5176" s="106">
        <v>43374</v>
      </c>
      <c r="B5176" s="100">
        <v>43374</v>
      </c>
      <c r="C5176" s="98" t="s">
        <v>34</v>
      </c>
      <c r="D5176" s="98">
        <v>-2716.01</v>
      </c>
      <c r="E5176" s="98">
        <v>30445.37</v>
      </c>
      <c r="F5176" s="98" t="s">
        <v>76</v>
      </c>
    </row>
    <row r="5177" spans="1:6" x14ac:dyDescent="0.2">
      <c r="A5177" s="106">
        <v>43374</v>
      </c>
      <c r="B5177" s="100">
        <v>43221</v>
      </c>
      <c r="C5177" s="98" t="s">
        <v>168</v>
      </c>
      <c r="D5177" s="98">
        <v>0</v>
      </c>
      <c r="E5177" s="98">
        <v>8568.9599999999991</v>
      </c>
      <c r="F5177" s="98" t="s">
        <v>77</v>
      </c>
    </row>
    <row r="5178" spans="1:6" x14ac:dyDescent="0.2">
      <c r="A5178" s="106">
        <v>43374</v>
      </c>
      <c r="B5178" s="100">
        <v>43221</v>
      </c>
      <c r="C5178" s="98" t="s">
        <v>185</v>
      </c>
      <c r="D5178" s="98">
        <v>380.29</v>
      </c>
      <c r="E5178" s="98">
        <v>8568.9599999999991</v>
      </c>
      <c r="F5178" s="98" t="s">
        <v>77</v>
      </c>
    </row>
    <row r="5179" spans="1:6" x14ac:dyDescent="0.2">
      <c r="A5179" s="106">
        <v>43374</v>
      </c>
      <c r="B5179" s="100">
        <v>43221</v>
      </c>
      <c r="C5179" s="98" t="s">
        <v>186</v>
      </c>
      <c r="D5179" s="98">
        <v>17.14</v>
      </c>
      <c r="E5179" s="98">
        <v>386.46</v>
      </c>
      <c r="F5179" s="98" t="s">
        <v>77</v>
      </c>
    </row>
    <row r="5180" spans="1:6" x14ac:dyDescent="0.2">
      <c r="A5180" s="106">
        <v>43374</v>
      </c>
      <c r="B5180" s="100">
        <v>43374</v>
      </c>
      <c r="C5180" s="98" t="s">
        <v>36</v>
      </c>
      <c r="D5180" s="98">
        <v>-1.84</v>
      </c>
      <c r="E5180" s="98">
        <v>20.6</v>
      </c>
      <c r="F5180" s="98" t="s">
        <v>101</v>
      </c>
    </row>
    <row r="5181" spans="1:6" x14ac:dyDescent="0.2">
      <c r="A5181" s="106">
        <v>43374</v>
      </c>
      <c r="B5181" s="100">
        <v>43374</v>
      </c>
      <c r="C5181" s="98" t="s">
        <v>35</v>
      </c>
      <c r="D5181" s="98">
        <v>-0.08</v>
      </c>
      <c r="E5181" s="98">
        <v>0.93</v>
      </c>
      <c r="F5181" s="98" t="s">
        <v>101</v>
      </c>
    </row>
    <row r="5182" spans="1:6" x14ac:dyDescent="0.2">
      <c r="A5182" s="106">
        <v>43374</v>
      </c>
      <c r="B5182" s="100">
        <v>43344</v>
      </c>
      <c r="C5182" s="98" t="s">
        <v>36</v>
      </c>
      <c r="D5182" s="98">
        <v>-4.63</v>
      </c>
      <c r="E5182" s="98">
        <v>55</v>
      </c>
      <c r="F5182" s="98" t="s">
        <v>101</v>
      </c>
    </row>
    <row r="5183" spans="1:6" x14ac:dyDescent="0.2">
      <c r="A5183" s="106">
        <v>43374</v>
      </c>
      <c r="B5183" s="100">
        <v>43344</v>
      </c>
      <c r="C5183" s="98" t="s">
        <v>35</v>
      </c>
      <c r="D5183" s="98">
        <v>-0.21</v>
      </c>
      <c r="E5183" s="98">
        <v>2.48</v>
      </c>
      <c r="F5183" s="98" t="s">
        <v>101</v>
      </c>
    </row>
    <row r="5184" spans="1:6" x14ac:dyDescent="0.2">
      <c r="A5184" s="106">
        <v>43374</v>
      </c>
      <c r="B5184" s="100">
        <v>43221</v>
      </c>
      <c r="C5184" s="98" t="s">
        <v>168</v>
      </c>
      <c r="D5184" s="98">
        <v>0</v>
      </c>
      <c r="E5184" s="98">
        <v>1144.3699999999999</v>
      </c>
      <c r="F5184" s="98" t="s">
        <v>72</v>
      </c>
    </row>
    <row r="5185" spans="1:6" x14ac:dyDescent="0.2">
      <c r="A5185" s="106">
        <v>43374</v>
      </c>
      <c r="B5185" s="100">
        <v>43221</v>
      </c>
      <c r="C5185" s="98" t="s">
        <v>185</v>
      </c>
      <c r="D5185" s="98">
        <v>50.79</v>
      </c>
      <c r="E5185" s="98">
        <v>1144.3699999999999</v>
      </c>
      <c r="F5185" s="98" t="s">
        <v>72</v>
      </c>
    </row>
    <row r="5186" spans="1:6" x14ac:dyDescent="0.2">
      <c r="A5186" s="106">
        <v>43374</v>
      </c>
      <c r="B5186" s="100">
        <v>43221</v>
      </c>
      <c r="C5186" s="98" t="s">
        <v>186</v>
      </c>
      <c r="D5186" s="98">
        <v>2.29</v>
      </c>
      <c r="E5186" s="98">
        <v>51.61</v>
      </c>
      <c r="F5186" s="98" t="s">
        <v>72</v>
      </c>
    </row>
    <row r="5187" spans="1:6" x14ac:dyDescent="0.2">
      <c r="A5187" s="106">
        <v>43374</v>
      </c>
      <c r="B5187" s="100">
        <v>43344</v>
      </c>
      <c r="C5187" s="98" t="s">
        <v>34</v>
      </c>
      <c r="D5187" s="98">
        <v>-54.5</v>
      </c>
      <c r="E5187" s="98">
        <v>647</v>
      </c>
      <c r="F5187" s="98" t="s">
        <v>74</v>
      </c>
    </row>
    <row r="5188" spans="1:6" x14ac:dyDescent="0.2">
      <c r="A5188" s="106">
        <v>43374</v>
      </c>
      <c r="B5188" s="100">
        <v>43344</v>
      </c>
      <c r="C5188" s="98" t="s">
        <v>33</v>
      </c>
      <c r="D5188" s="98">
        <v>-2.46</v>
      </c>
      <c r="E5188" s="98">
        <v>29.18</v>
      </c>
      <c r="F5188" s="98" t="s">
        <v>74</v>
      </c>
    </row>
    <row r="5189" spans="1:6" x14ac:dyDescent="0.2">
      <c r="A5189" s="106">
        <v>43374</v>
      </c>
      <c r="B5189" s="100">
        <v>43221</v>
      </c>
      <c r="C5189" s="98" t="s">
        <v>168</v>
      </c>
      <c r="D5189" s="98">
        <v>0</v>
      </c>
      <c r="E5189" s="98">
        <v>647</v>
      </c>
      <c r="F5189" s="98" t="s">
        <v>74</v>
      </c>
    </row>
    <row r="5190" spans="1:6" x14ac:dyDescent="0.2">
      <c r="A5190" s="106">
        <v>43374</v>
      </c>
      <c r="B5190" s="100">
        <v>43221</v>
      </c>
      <c r="C5190" s="98" t="s">
        <v>168</v>
      </c>
      <c r="D5190" s="98">
        <v>0</v>
      </c>
      <c r="E5190" s="98">
        <v>13</v>
      </c>
      <c r="F5190" s="98" t="s">
        <v>93</v>
      </c>
    </row>
    <row r="5191" spans="1:6" x14ac:dyDescent="0.2">
      <c r="A5191" s="106">
        <v>43374</v>
      </c>
      <c r="B5191" s="100">
        <v>43221</v>
      </c>
      <c r="C5191" s="98" t="s">
        <v>185</v>
      </c>
      <c r="D5191" s="98">
        <v>0.57999999999999996</v>
      </c>
      <c r="E5191" s="98">
        <v>13</v>
      </c>
      <c r="F5191" s="98" t="s">
        <v>93</v>
      </c>
    </row>
    <row r="5192" spans="1:6" x14ac:dyDescent="0.2">
      <c r="A5192" s="106">
        <v>43374</v>
      </c>
      <c r="B5192" s="100">
        <v>43221</v>
      </c>
      <c r="C5192" s="98" t="s">
        <v>186</v>
      </c>
      <c r="D5192" s="98">
        <v>0.03</v>
      </c>
      <c r="E5192" s="98">
        <v>0.59</v>
      </c>
      <c r="F5192" s="98" t="s">
        <v>93</v>
      </c>
    </row>
    <row r="5193" spans="1:6" x14ac:dyDescent="0.2">
      <c r="A5193" s="106">
        <v>43374</v>
      </c>
      <c r="B5193" s="100">
        <v>43344</v>
      </c>
      <c r="C5193" s="98" t="s">
        <v>36</v>
      </c>
      <c r="D5193" s="98">
        <v>-122.06</v>
      </c>
      <c r="E5193" s="98">
        <v>1449</v>
      </c>
      <c r="F5193" s="98" t="s">
        <v>103</v>
      </c>
    </row>
    <row r="5194" spans="1:6" x14ac:dyDescent="0.2">
      <c r="A5194" s="106">
        <v>43374</v>
      </c>
      <c r="B5194" s="100">
        <v>43344</v>
      </c>
      <c r="C5194" s="98" t="s">
        <v>35</v>
      </c>
      <c r="D5194" s="98">
        <v>-5.52</v>
      </c>
      <c r="E5194" s="98">
        <v>65.349999999999994</v>
      </c>
      <c r="F5194" s="98" t="s">
        <v>103</v>
      </c>
    </row>
    <row r="5195" spans="1:6" x14ac:dyDescent="0.2">
      <c r="A5195" s="106">
        <v>43374</v>
      </c>
      <c r="B5195" s="100">
        <v>43374</v>
      </c>
      <c r="C5195" s="98" t="s">
        <v>34</v>
      </c>
      <c r="D5195" s="98">
        <v>-0.03</v>
      </c>
      <c r="E5195" s="98">
        <v>0.28999999999999998</v>
      </c>
      <c r="F5195" s="98" t="s">
        <v>77</v>
      </c>
    </row>
    <row r="5196" spans="1:6" x14ac:dyDescent="0.2">
      <c r="A5196" s="106">
        <v>43374</v>
      </c>
      <c r="B5196" s="100">
        <v>43374</v>
      </c>
      <c r="C5196" s="98" t="s">
        <v>33</v>
      </c>
      <c r="D5196" s="98">
        <v>0</v>
      </c>
      <c r="E5196" s="98">
        <v>0.01</v>
      </c>
      <c r="F5196" s="98" t="s">
        <v>77</v>
      </c>
    </row>
    <row r="5197" spans="1:6" x14ac:dyDescent="0.2">
      <c r="A5197" s="106">
        <v>43374</v>
      </c>
      <c r="B5197" s="100">
        <v>43344</v>
      </c>
      <c r="C5197" s="98" t="s">
        <v>34</v>
      </c>
      <c r="D5197" s="98">
        <v>-762.2</v>
      </c>
      <c r="E5197" s="98">
        <v>9048</v>
      </c>
      <c r="F5197" s="98" t="s">
        <v>77</v>
      </c>
    </row>
    <row r="5198" spans="1:6" x14ac:dyDescent="0.2">
      <c r="A5198" s="106">
        <v>43374</v>
      </c>
      <c r="B5198" s="100">
        <v>43344</v>
      </c>
      <c r="C5198" s="98" t="s">
        <v>33</v>
      </c>
      <c r="D5198" s="98">
        <v>-34.369999999999997</v>
      </c>
      <c r="E5198" s="98">
        <v>408.07</v>
      </c>
      <c r="F5198" s="98" t="s">
        <v>77</v>
      </c>
    </row>
    <row r="5199" spans="1:6" x14ac:dyDescent="0.2">
      <c r="A5199" s="106">
        <v>43374</v>
      </c>
      <c r="B5199" s="100">
        <v>43221</v>
      </c>
      <c r="C5199" s="98" t="s">
        <v>168</v>
      </c>
      <c r="D5199" s="98">
        <v>0</v>
      </c>
      <c r="E5199" s="98">
        <v>9048.2900000000009</v>
      </c>
      <c r="F5199" s="98" t="s">
        <v>77</v>
      </c>
    </row>
    <row r="5200" spans="1:6" x14ac:dyDescent="0.2">
      <c r="A5200" s="106">
        <v>43374</v>
      </c>
      <c r="B5200" s="100">
        <v>43221</v>
      </c>
      <c r="C5200" s="98" t="s">
        <v>185</v>
      </c>
      <c r="D5200" s="98">
        <v>401.56</v>
      </c>
      <c r="E5200" s="98">
        <v>9048.2900000000009</v>
      </c>
      <c r="F5200" s="98" t="s">
        <v>77</v>
      </c>
    </row>
    <row r="5201" spans="1:6" x14ac:dyDescent="0.2">
      <c r="A5201" s="106">
        <v>43374</v>
      </c>
      <c r="B5201" s="100">
        <v>43221</v>
      </c>
      <c r="C5201" s="98" t="s">
        <v>186</v>
      </c>
      <c r="D5201" s="98">
        <v>18.11</v>
      </c>
      <c r="E5201" s="98">
        <v>408.08</v>
      </c>
      <c r="F5201" s="98" t="s">
        <v>77</v>
      </c>
    </row>
    <row r="5202" spans="1:6" x14ac:dyDescent="0.2">
      <c r="A5202" s="106">
        <v>43374</v>
      </c>
      <c r="B5202" s="100">
        <v>43374</v>
      </c>
      <c r="C5202" s="98" t="s">
        <v>34</v>
      </c>
      <c r="D5202" s="98">
        <v>-0.03</v>
      </c>
      <c r="E5202" s="98">
        <v>0.37</v>
      </c>
      <c r="F5202" s="98" t="s">
        <v>72</v>
      </c>
    </row>
    <row r="5203" spans="1:6" x14ac:dyDescent="0.2">
      <c r="A5203" s="106">
        <v>43374</v>
      </c>
      <c r="B5203" s="100">
        <v>43374</v>
      </c>
      <c r="C5203" s="98" t="s">
        <v>33</v>
      </c>
      <c r="D5203" s="98">
        <v>0</v>
      </c>
      <c r="E5203" s="98">
        <v>0.02</v>
      </c>
      <c r="F5203" s="98" t="s">
        <v>72</v>
      </c>
    </row>
    <row r="5204" spans="1:6" x14ac:dyDescent="0.2">
      <c r="A5204" s="106">
        <v>43497</v>
      </c>
      <c r="B5204" s="100">
        <v>43435</v>
      </c>
      <c r="C5204" s="98" t="s">
        <v>33</v>
      </c>
      <c r="D5204" s="98">
        <v>-792.32</v>
      </c>
      <c r="E5204" s="98">
        <v>8615.4500000000007</v>
      </c>
      <c r="F5204" s="98" t="s">
        <v>76</v>
      </c>
    </row>
    <row r="5205" spans="1:6" x14ac:dyDescent="0.2">
      <c r="A5205" s="106">
        <v>43497</v>
      </c>
      <c r="B5205" s="100">
        <v>43221</v>
      </c>
      <c r="C5205" s="98" t="s">
        <v>185</v>
      </c>
      <c r="D5205" s="98">
        <v>10342.94</v>
      </c>
      <c r="E5205" s="98">
        <v>233054</v>
      </c>
      <c r="F5205" s="98" t="s">
        <v>76</v>
      </c>
    </row>
    <row r="5206" spans="1:6" x14ac:dyDescent="0.2">
      <c r="A5206" s="106">
        <v>43497</v>
      </c>
      <c r="B5206" s="100">
        <v>43221</v>
      </c>
      <c r="C5206" s="98" t="s">
        <v>186</v>
      </c>
      <c r="D5206" s="98">
        <v>382.93</v>
      </c>
      <c r="E5206" s="98">
        <v>8628.9699999999993</v>
      </c>
      <c r="F5206" s="98" t="s">
        <v>76</v>
      </c>
    </row>
    <row r="5207" spans="1:6" x14ac:dyDescent="0.2">
      <c r="A5207" s="106">
        <v>43497</v>
      </c>
      <c r="B5207" s="100">
        <v>43435</v>
      </c>
      <c r="C5207" s="98" t="s">
        <v>36</v>
      </c>
      <c r="D5207" s="98">
        <v>-1.2</v>
      </c>
      <c r="E5207" s="98">
        <v>13</v>
      </c>
      <c r="F5207" s="98" t="s">
        <v>101</v>
      </c>
    </row>
    <row r="5208" spans="1:6" x14ac:dyDescent="0.2">
      <c r="A5208" s="106">
        <v>43497</v>
      </c>
      <c r="B5208" s="100">
        <v>43435</v>
      </c>
      <c r="C5208" s="98" t="s">
        <v>35</v>
      </c>
      <c r="D5208" s="98">
        <v>-0.04</v>
      </c>
      <c r="E5208" s="98">
        <v>0.48</v>
      </c>
      <c r="F5208" s="98" t="s">
        <v>101</v>
      </c>
    </row>
    <row r="5209" spans="1:6" x14ac:dyDescent="0.2">
      <c r="A5209" s="106">
        <v>43497</v>
      </c>
      <c r="B5209" s="100">
        <v>43435</v>
      </c>
      <c r="C5209" s="98" t="s">
        <v>34</v>
      </c>
      <c r="D5209" s="98">
        <v>-4391.3100000000004</v>
      </c>
      <c r="E5209" s="98">
        <v>47742</v>
      </c>
      <c r="F5209" s="98" t="s">
        <v>77</v>
      </c>
    </row>
    <row r="5210" spans="1:6" x14ac:dyDescent="0.2">
      <c r="A5210" s="106">
        <v>43497</v>
      </c>
      <c r="B5210" s="100">
        <v>43435</v>
      </c>
      <c r="C5210" s="98" t="s">
        <v>33</v>
      </c>
      <c r="D5210" s="98">
        <v>-162.49</v>
      </c>
      <c r="E5210" s="98">
        <v>1766.45</v>
      </c>
      <c r="F5210" s="98" t="s">
        <v>77</v>
      </c>
    </row>
    <row r="5211" spans="1:6" x14ac:dyDescent="0.2">
      <c r="A5211" s="106">
        <v>43497</v>
      </c>
      <c r="B5211" s="100">
        <v>43221</v>
      </c>
      <c r="C5211" s="98" t="s">
        <v>185</v>
      </c>
      <c r="D5211" s="98">
        <v>2118.75</v>
      </c>
      <c r="E5211" s="98">
        <v>47742</v>
      </c>
      <c r="F5211" s="98" t="s">
        <v>77</v>
      </c>
    </row>
    <row r="5212" spans="1:6" x14ac:dyDescent="0.2">
      <c r="A5212" s="106">
        <v>43497</v>
      </c>
      <c r="B5212" s="100">
        <v>43221</v>
      </c>
      <c r="C5212" s="98" t="s">
        <v>186</v>
      </c>
      <c r="D5212" s="98">
        <v>78.39</v>
      </c>
      <c r="E5212" s="98">
        <v>1766.45</v>
      </c>
      <c r="F5212" s="98" t="s">
        <v>77</v>
      </c>
    </row>
    <row r="5213" spans="1:6" x14ac:dyDescent="0.2">
      <c r="A5213" s="106">
        <v>43497</v>
      </c>
      <c r="B5213" s="100">
        <v>43435</v>
      </c>
      <c r="C5213" s="98" t="s">
        <v>34</v>
      </c>
      <c r="D5213" s="98">
        <v>-74.87</v>
      </c>
      <c r="E5213" s="98">
        <v>814</v>
      </c>
      <c r="F5213" s="98" t="s">
        <v>93</v>
      </c>
    </row>
    <row r="5214" spans="1:6" x14ac:dyDescent="0.2">
      <c r="A5214" s="106">
        <v>43497</v>
      </c>
      <c r="B5214" s="100">
        <v>43435</v>
      </c>
      <c r="C5214" s="98" t="s">
        <v>33</v>
      </c>
      <c r="D5214" s="98">
        <v>-2.77</v>
      </c>
      <c r="E5214" s="98">
        <v>30.12</v>
      </c>
      <c r="F5214" s="98" t="s">
        <v>93</v>
      </c>
    </row>
    <row r="5215" spans="1:6" x14ac:dyDescent="0.2">
      <c r="A5215" s="106">
        <v>43497</v>
      </c>
      <c r="B5215" s="100">
        <v>43221</v>
      </c>
      <c r="C5215" s="98" t="s">
        <v>185</v>
      </c>
      <c r="D5215" s="98">
        <v>36.130000000000003</v>
      </c>
      <c r="E5215" s="98">
        <v>814</v>
      </c>
      <c r="F5215" s="98" t="s">
        <v>93</v>
      </c>
    </row>
    <row r="5216" spans="1:6" x14ac:dyDescent="0.2">
      <c r="A5216" s="106">
        <v>43497</v>
      </c>
      <c r="B5216" s="100">
        <v>43221</v>
      </c>
      <c r="C5216" s="98" t="s">
        <v>186</v>
      </c>
      <c r="D5216" s="98">
        <v>1.32</v>
      </c>
      <c r="E5216" s="98">
        <v>30.12</v>
      </c>
      <c r="F5216" s="98" t="s">
        <v>93</v>
      </c>
    </row>
    <row r="5217" spans="1:6" x14ac:dyDescent="0.2">
      <c r="A5217" s="106">
        <v>43497</v>
      </c>
      <c r="B5217" s="100">
        <v>43435</v>
      </c>
      <c r="C5217" s="98" t="s">
        <v>34</v>
      </c>
      <c r="D5217" s="98">
        <v>-900.3</v>
      </c>
      <c r="E5217" s="98">
        <v>9788</v>
      </c>
      <c r="F5217" s="98" t="s">
        <v>94</v>
      </c>
    </row>
    <row r="5218" spans="1:6" x14ac:dyDescent="0.2">
      <c r="A5218" s="106">
        <v>43497</v>
      </c>
      <c r="B5218" s="100">
        <v>43435</v>
      </c>
      <c r="C5218" s="98" t="s">
        <v>33</v>
      </c>
      <c r="D5218" s="98">
        <v>-33.31</v>
      </c>
      <c r="E5218" s="98">
        <v>362.16</v>
      </c>
      <c r="F5218" s="98" t="s">
        <v>94</v>
      </c>
    </row>
    <row r="5219" spans="1:6" x14ac:dyDescent="0.2">
      <c r="A5219" s="106">
        <v>43497</v>
      </c>
      <c r="B5219" s="100">
        <v>43221</v>
      </c>
      <c r="C5219" s="98" t="s">
        <v>185</v>
      </c>
      <c r="D5219" s="98">
        <v>434.39</v>
      </c>
      <c r="E5219" s="98">
        <v>9788</v>
      </c>
      <c r="F5219" s="98" t="s">
        <v>94</v>
      </c>
    </row>
    <row r="5220" spans="1:6" x14ac:dyDescent="0.2">
      <c r="A5220" s="106">
        <v>43497</v>
      </c>
      <c r="B5220" s="100">
        <v>43221</v>
      </c>
      <c r="C5220" s="98" t="s">
        <v>186</v>
      </c>
      <c r="D5220" s="98">
        <v>16.07</v>
      </c>
      <c r="E5220" s="98">
        <v>362.16</v>
      </c>
      <c r="F5220" s="98" t="s">
        <v>94</v>
      </c>
    </row>
    <row r="5221" spans="1:6" x14ac:dyDescent="0.2">
      <c r="A5221" s="106">
        <v>43497</v>
      </c>
      <c r="B5221" s="100">
        <v>43435</v>
      </c>
      <c r="C5221" s="98" t="s">
        <v>34</v>
      </c>
      <c r="D5221" s="98">
        <v>-21.16</v>
      </c>
      <c r="E5221" s="98">
        <v>230</v>
      </c>
      <c r="F5221" s="98" t="s">
        <v>76</v>
      </c>
    </row>
    <row r="5222" spans="1:6" x14ac:dyDescent="0.2">
      <c r="A5222" s="106">
        <v>43497</v>
      </c>
      <c r="B5222" s="100">
        <v>43435</v>
      </c>
      <c r="C5222" s="98" t="s">
        <v>33</v>
      </c>
      <c r="D5222" s="98">
        <v>-0.78</v>
      </c>
      <c r="E5222" s="98">
        <v>8.51</v>
      </c>
      <c r="F5222" s="98" t="s">
        <v>76</v>
      </c>
    </row>
    <row r="5223" spans="1:6" x14ac:dyDescent="0.2">
      <c r="A5223" s="106">
        <v>43497</v>
      </c>
      <c r="B5223" s="100">
        <v>43221</v>
      </c>
      <c r="C5223" s="98" t="s">
        <v>185</v>
      </c>
      <c r="D5223" s="98">
        <v>10.210000000000001</v>
      </c>
      <c r="E5223" s="98">
        <v>230</v>
      </c>
      <c r="F5223" s="98" t="s">
        <v>76</v>
      </c>
    </row>
    <row r="5224" spans="1:6" x14ac:dyDescent="0.2">
      <c r="A5224" s="106">
        <v>43497</v>
      </c>
      <c r="B5224" s="100">
        <v>43221</v>
      </c>
      <c r="C5224" s="98" t="s">
        <v>186</v>
      </c>
      <c r="D5224" s="98">
        <v>0.38</v>
      </c>
      <c r="E5224" s="98">
        <v>8.51</v>
      </c>
      <c r="F5224" s="98" t="s">
        <v>76</v>
      </c>
    </row>
    <row r="5225" spans="1:6" x14ac:dyDescent="0.2">
      <c r="A5225" s="106">
        <v>43497</v>
      </c>
      <c r="B5225" s="100">
        <v>43435</v>
      </c>
      <c r="C5225" s="98" t="s">
        <v>34</v>
      </c>
      <c r="D5225" s="98">
        <v>-20.14</v>
      </c>
      <c r="E5225" s="98">
        <v>219</v>
      </c>
      <c r="F5225" s="98" t="s">
        <v>76</v>
      </c>
    </row>
    <row r="5226" spans="1:6" x14ac:dyDescent="0.2">
      <c r="A5226" s="106">
        <v>43497</v>
      </c>
      <c r="B5226" s="100">
        <v>43435</v>
      </c>
      <c r="C5226" s="98" t="s">
        <v>33</v>
      </c>
      <c r="D5226" s="98">
        <v>-0.75</v>
      </c>
      <c r="E5226" s="98">
        <v>8.1</v>
      </c>
      <c r="F5226" s="98" t="s">
        <v>76</v>
      </c>
    </row>
    <row r="5227" spans="1:6" x14ac:dyDescent="0.2">
      <c r="A5227" s="106">
        <v>43497</v>
      </c>
      <c r="B5227" s="100">
        <v>43221</v>
      </c>
      <c r="C5227" s="98" t="s">
        <v>185</v>
      </c>
      <c r="D5227" s="98">
        <v>9.7200000000000006</v>
      </c>
      <c r="E5227" s="98">
        <v>219</v>
      </c>
      <c r="F5227" s="98" t="s">
        <v>76</v>
      </c>
    </row>
    <row r="5228" spans="1:6" x14ac:dyDescent="0.2">
      <c r="A5228" s="106">
        <v>43497</v>
      </c>
      <c r="B5228" s="100">
        <v>43221</v>
      </c>
      <c r="C5228" s="98" t="s">
        <v>186</v>
      </c>
      <c r="D5228" s="98">
        <v>0.36</v>
      </c>
      <c r="E5228" s="98">
        <v>8.1</v>
      </c>
      <c r="F5228" s="98" t="s">
        <v>76</v>
      </c>
    </row>
    <row r="5229" spans="1:6" x14ac:dyDescent="0.2">
      <c r="A5229" s="106">
        <v>43497</v>
      </c>
      <c r="B5229" s="100">
        <v>43435</v>
      </c>
      <c r="C5229" s="98" t="s">
        <v>34</v>
      </c>
      <c r="D5229" s="98">
        <v>-14.07</v>
      </c>
      <c r="E5229" s="98">
        <v>153</v>
      </c>
      <c r="F5229" s="98" t="s">
        <v>76</v>
      </c>
    </row>
    <row r="5230" spans="1:6" x14ac:dyDescent="0.2">
      <c r="A5230" s="106">
        <v>43497</v>
      </c>
      <c r="B5230" s="100">
        <v>43435</v>
      </c>
      <c r="C5230" s="98" t="s">
        <v>33</v>
      </c>
      <c r="D5230" s="98">
        <v>-0.52</v>
      </c>
      <c r="E5230" s="98">
        <v>5.66</v>
      </c>
      <c r="F5230" s="98" t="s">
        <v>76</v>
      </c>
    </row>
    <row r="5231" spans="1:6" x14ac:dyDescent="0.2">
      <c r="A5231" s="106">
        <v>43497</v>
      </c>
      <c r="B5231" s="100">
        <v>43221</v>
      </c>
      <c r="C5231" s="98" t="s">
        <v>185</v>
      </c>
      <c r="D5231" s="98">
        <v>6.79</v>
      </c>
      <c r="E5231" s="98">
        <v>153</v>
      </c>
      <c r="F5231" s="98" t="s">
        <v>76</v>
      </c>
    </row>
    <row r="5232" spans="1:6" x14ac:dyDescent="0.2">
      <c r="A5232" s="106">
        <v>43497</v>
      </c>
      <c r="B5232" s="100">
        <v>43221</v>
      </c>
      <c r="C5232" s="98" t="s">
        <v>186</v>
      </c>
      <c r="D5232" s="98">
        <v>0.25</v>
      </c>
      <c r="E5232" s="98">
        <v>5.66</v>
      </c>
      <c r="F5232" s="98" t="s">
        <v>76</v>
      </c>
    </row>
    <row r="5233" spans="1:6" x14ac:dyDescent="0.2">
      <c r="A5233" s="106">
        <v>43497</v>
      </c>
      <c r="B5233" s="100">
        <v>43405</v>
      </c>
      <c r="C5233" s="98" t="s">
        <v>34</v>
      </c>
      <c r="D5233" s="98">
        <v>-31.32</v>
      </c>
      <c r="E5233" s="98">
        <v>256</v>
      </c>
      <c r="F5233" s="98" t="s">
        <v>76</v>
      </c>
    </row>
    <row r="5234" spans="1:6" x14ac:dyDescent="0.2">
      <c r="A5234" s="106">
        <v>43497</v>
      </c>
      <c r="B5234" s="100">
        <v>43405</v>
      </c>
      <c r="C5234" s="98" t="s">
        <v>33</v>
      </c>
      <c r="D5234" s="98">
        <v>-1.27</v>
      </c>
      <c r="E5234" s="98">
        <v>10.42</v>
      </c>
      <c r="F5234" s="98" t="s">
        <v>76</v>
      </c>
    </row>
    <row r="5235" spans="1:6" x14ac:dyDescent="0.2">
      <c r="A5235" s="106">
        <v>43497</v>
      </c>
      <c r="B5235" s="100">
        <v>43435</v>
      </c>
      <c r="C5235" s="98" t="s">
        <v>34</v>
      </c>
      <c r="D5235" s="98">
        <v>-29.16</v>
      </c>
      <c r="E5235" s="98">
        <v>317</v>
      </c>
      <c r="F5235" s="98" t="s">
        <v>72</v>
      </c>
    </row>
    <row r="5236" spans="1:6" x14ac:dyDescent="0.2">
      <c r="A5236" s="106">
        <v>43497</v>
      </c>
      <c r="B5236" s="100">
        <v>43435</v>
      </c>
      <c r="C5236" s="98" t="s">
        <v>33</v>
      </c>
      <c r="D5236" s="98">
        <v>-1.04</v>
      </c>
      <c r="E5236" s="98">
        <v>11.24</v>
      </c>
      <c r="F5236" s="98" t="s">
        <v>72</v>
      </c>
    </row>
    <row r="5237" spans="1:6" x14ac:dyDescent="0.2">
      <c r="A5237" s="106">
        <v>43497</v>
      </c>
      <c r="B5237" s="100">
        <v>43221</v>
      </c>
      <c r="C5237" s="98" t="s">
        <v>185</v>
      </c>
      <c r="D5237" s="98">
        <v>14.07</v>
      </c>
      <c r="E5237" s="98">
        <v>317</v>
      </c>
      <c r="F5237" s="98" t="s">
        <v>72</v>
      </c>
    </row>
    <row r="5238" spans="1:6" x14ac:dyDescent="0.2">
      <c r="A5238" s="106">
        <v>43497</v>
      </c>
      <c r="B5238" s="100">
        <v>43221</v>
      </c>
      <c r="C5238" s="98" t="s">
        <v>186</v>
      </c>
      <c r="D5238" s="98">
        <v>0.5</v>
      </c>
      <c r="E5238" s="98">
        <v>11.24</v>
      </c>
      <c r="F5238" s="98" t="s">
        <v>72</v>
      </c>
    </row>
    <row r="5239" spans="1:6" x14ac:dyDescent="0.2">
      <c r="A5239" s="106">
        <v>43497</v>
      </c>
      <c r="B5239" s="100">
        <v>43435</v>
      </c>
      <c r="C5239" s="98" t="s">
        <v>34</v>
      </c>
      <c r="D5239" s="98">
        <v>-74.22</v>
      </c>
      <c r="E5239" s="98">
        <v>807</v>
      </c>
      <c r="F5239" s="98" t="s">
        <v>76</v>
      </c>
    </row>
    <row r="5240" spans="1:6" x14ac:dyDescent="0.2">
      <c r="A5240" s="106">
        <v>43497</v>
      </c>
      <c r="B5240" s="100">
        <v>43435</v>
      </c>
      <c r="C5240" s="98" t="s">
        <v>33</v>
      </c>
      <c r="D5240" s="98">
        <v>-2.88</v>
      </c>
      <c r="E5240" s="98">
        <v>31.27</v>
      </c>
      <c r="F5240" s="98" t="s">
        <v>76</v>
      </c>
    </row>
    <row r="5241" spans="1:6" x14ac:dyDescent="0.2">
      <c r="A5241" s="106">
        <v>43497</v>
      </c>
      <c r="B5241" s="100">
        <v>43221</v>
      </c>
      <c r="C5241" s="98" t="s">
        <v>185</v>
      </c>
      <c r="D5241" s="98">
        <v>35.81</v>
      </c>
      <c r="E5241" s="98">
        <v>807</v>
      </c>
      <c r="F5241" s="98" t="s">
        <v>76</v>
      </c>
    </row>
    <row r="5242" spans="1:6" x14ac:dyDescent="0.2">
      <c r="A5242" s="106">
        <v>43497</v>
      </c>
      <c r="B5242" s="100">
        <v>43221</v>
      </c>
      <c r="C5242" s="98" t="s">
        <v>186</v>
      </c>
      <c r="D5242" s="98">
        <v>1.39</v>
      </c>
      <c r="E5242" s="98">
        <v>31.27</v>
      </c>
      <c r="F5242" s="98" t="s">
        <v>76</v>
      </c>
    </row>
    <row r="5243" spans="1:6" x14ac:dyDescent="0.2">
      <c r="A5243" s="106">
        <v>43497</v>
      </c>
      <c r="B5243" s="100">
        <v>43435</v>
      </c>
      <c r="C5243" s="98" t="s">
        <v>34</v>
      </c>
      <c r="D5243" s="98">
        <v>-0.92</v>
      </c>
      <c r="E5243" s="98">
        <v>10</v>
      </c>
      <c r="F5243" s="98" t="s">
        <v>92</v>
      </c>
    </row>
    <row r="5244" spans="1:6" x14ac:dyDescent="0.2">
      <c r="A5244" s="106">
        <v>43497</v>
      </c>
      <c r="B5244" s="100">
        <v>43435</v>
      </c>
      <c r="C5244" s="98" t="s">
        <v>33</v>
      </c>
      <c r="D5244" s="98">
        <v>-0.04</v>
      </c>
      <c r="E5244" s="98">
        <v>0.45</v>
      </c>
      <c r="F5244" s="98" t="s">
        <v>92</v>
      </c>
    </row>
    <row r="5245" spans="1:6" x14ac:dyDescent="0.2">
      <c r="A5245" s="106">
        <v>43497</v>
      </c>
      <c r="B5245" s="100">
        <v>43405</v>
      </c>
      <c r="C5245" s="98" t="s">
        <v>34</v>
      </c>
      <c r="D5245" s="98">
        <v>-3.18</v>
      </c>
      <c r="E5245" s="98">
        <v>26</v>
      </c>
      <c r="F5245" s="98" t="s">
        <v>92</v>
      </c>
    </row>
    <row r="5246" spans="1:6" x14ac:dyDescent="0.2">
      <c r="A5246" s="106">
        <v>43497</v>
      </c>
      <c r="B5246" s="100">
        <v>43405</v>
      </c>
      <c r="C5246" s="98" t="s">
        <v>33</v>
      </c>
      <c r="D5246" s="98">
        <v>-0.14000000000000001</v>
      </c>
      <c r="E5246" s="98">
        <v>1.17</v>
      </c>
      <c r="F5246" s="98" t="s">
        <v>92</v>
      </c>
    </row>
    <row r="5247" spans="1:6" x14ac:dyDescent="0.2">
      <c r="A5247" s="106">
        <v>43497</v>
      </c>
      <c r="B5247" s="100">
        <v>43221</v>
      </c>
      <c r="C5247" s="98" t="s">
        <v>185</v>
      </c>
      <c r="D5247" s="98">
        <v>1.6</v>
      </c>
      <c r="E5247" s="98">
        <v>36</v>
      </c>
      <c r="F5247" s="98" t="s">
        <v>92</v>
      </c>
    </row>
    <row r="5248" spans="1:6" x14ac:dyDescent="0.2">
      <c r="A5248" s="106">
        <v>43497</v>
      </c>
      <c r="B5248" s="100">
        <v>43221</v>
      </c>
      <c r="C5248" s="98" t="s">
        <v>186</v>
      </c>
      <c r="D5248" s="98">
        <v>7.0000000000000007E-2</v>
      </c>
      <c r="E5248" s="98">
        <v>1.62</v>
      </c>
      <c r="F5248" s="98" t="s">
        <v>92</v>
      </c>
    </row>
    <row r="5249" spans="1:6" x14ac:dyDescent="0.2">
      <c r="A5249" s="106">
        <v>43497</v>
      </c>
      <c r="B5249" s="100">
        <v>43435</v>
      </c>
      <c r="C5249" s="98" t="s">
        <v>34</v>
      </c>
      <c r="D5249" s="98">
        <v>-37.53</v>
      </c>
      <c r="E5249" s="98">
        <v>408</v>
      </c>
      <c r="F5249" s="98" t="s">
        <v>76</v>
      </c>
    </row>
    <row r="5250" spans="1:6" x14ac:dyDescent="0.2">
      <c r="A5250" s="106">
        <v>43497</v>
      </c>
      <c r="B5250" s="100">
        <v>43435</v>
      </c>
      <c r="C5250" s="98" t="s">
        <v>33</v>
      </c>
      <c r="D5250" s="98">
        <v>-1.47</v>
      </c>
      <c r="E5250" s="98">
        <v>16</v>
      </c>
      <c r="F5250" s="98" t="s">
        <v>76</v>
      </c>
    </row>
    <row r="5251" spans="1:6" x14ac:dyDescent="0.2">
      <c r="A5251" s="106">
        <v>43497</v>
      </c>
      <c r="B5251" s="100">
        <v>43221</v>
      </c>
      <c r="C5251" s="98" t="s">
        <v>185</v>
      </c>
      <c r="D5251" s="98">
        <v>18.11</v>
      </c>
      <c r="E5251" s="98">
        <v>408</v>
      </c>
      <c r="F5251" s="98" t="s">
        <v>76</v>
      </c>
    </row>
    <row r="5252" spans="1:6" x14ac:dyDescent="0.2">
      <c r="A5252" s="106">
        <v>43497</v>
      </c>
      <c r="B5252" s="100">
        <v>43221</v>
      </c>
      <c r="C5252" s="98" t="s">
        <v>186</v>
      </c>
      <c r="D5252" s="98">
        <v>0.71</v>
      </c>
      <c r="E5252" s="98">
        <v>16</v>
      </c>
      <c r="F5252" s="98" t="s">
        <v>76</v>
      </c>
    </row>
    <row r="5253" spans="1:6" x14ac:dyDescent="0.2">
      <c r="A5253" s="106">
        <v>43497</v>
      </c>
      <c r="B5253" s="100">
        <v>43374</v>
      </c>
      <c r="C5253" s="98" t="s">
        <v>34</v>
      </c>
      <c r="D5253" s="98">
        <v>-86.44</v>
      </c>
      <c r="E5253" s="98">
        <v>968.99</v>
      </c>
      <c r="F5253" s="98" t="s">
        <v>76</v>
      </c>
    </row>
    <row r="5254" spans="1:6" x14ac:dyDescent="0.2">
      <c r="A5254" s="106">
        <v>43497</v>
      </c>
      <c r="B5254" s="100">
        <v>43374</v>
      </c>
      <c r="C5254" s="98" t="s">
        <v>33</v>
      </c>
      <c r="D5254" s="98">
        <v>-3.9</v>
      </c>
      <c r="E5254" s="98">
        <v>43.7</v>
      </c>
      <c r="F5254" s="98" t="s">
        <v>76</v>
      </c>
    </row>
    <row r="5255" spans="1:6" x14ac:dyDescent="0.2">
      <c r="A5255" s="106">
        <v>43497</v>
      </c>
      <c r="B5255" s="100">
        <v>43221</v>
      </c>
      <c r="C5255" s="98" t="s">
        <v>185</v>
      </c>
      <c r="D5255" s="98">
        <v>132.69</v>
      </c>
      <c r="E5255" s="98">
        <v>2989.99</v>
      </c>
      <c r="F5255" s="98" t="s">
        <v>76</v>
      </c>
    </row>
    <row r="5256" spans="1:6" x14ac:dyDescent="0.2">
      <c r="A5256" s="106">
        <v>43497</v>
      </c>
      <c r="B5256" s="100">
        <v>43221</v>
      </c>
      <c r="C5256" s="98" t="s">
        <v>186</v>
      </c>
      <c r="D5256" s="98">
        <v>5.98</v>
      </c>
      <c r="E5256" s="98">
        <v>134.85</v>
      </c>
      <c r="F5256" s="98" t="s">
        <v>76</v>
      </c>
    </row>
    <row r="5257" spans="1:6" x14ac:dyDescent="0.2">
      <c r="A5257" s="106">
        <v>43497</v>
      </c>
      <c r="B5257" s="100">
        <v>43435</v>
      </c>
      <c r="C5257" s="98" t="s">
        <v>34</v>
      </c>
      <c r="D5257" s="98">
        <v>-92.99</v>
      </c>
      <c r="E5257" s="98">
        <v>1011</v>
      </c>
      <c r="F5257" s="98" t="s">
        <v>76</v>
      </c>
    </row>
    <row r="5258" spans="1:6" x14ac:dyDescent="0.2">
      <c r="A5258" s="106">
        <v>43497</v>
      </c>
      <c r="B5258" s="100">
        <v>43435</v>
      </c>
      <c r="C5258" s="98" t="s">
        <v>33</v>
      </c>
      <c r="D5258" s="98">
        <v>-4.1900000000000004</v>
      </c>
      <c r="E5258" s="98">
        <v>45.6</v>
      </c>
      <c r="F5258" s="98" t="s">
        <v>76</v>
      </c>
    </row>
    <row r="5259" spans="1:6" x14ac:dyDescent="0.2">
      <c r="A5259" s="106">
        <v>43497</v>
      </c>
      <c r="B5259" s="100">
        <v>43405</v>
      </c>
      <c r="C5259" s="98" t="s">
        <v>34</v>
      </c>
      <c r="D5259" s="98">
        <v>-123.57</v>
      </c>
      <c r="E5259" s="98">
        <v>1010</v>
      </c>
      <c r="F5259" s="98" t="s">
        <v>76</v>
      </c>
    </row>
    <row r="5260" spans="1:6" x14ac:dyDescent="0.2">
      <c r="A5260" s="106">
        <v>43497</v>
      </c>
      <c r="B5260" s="100">
        <v>43405</v>
      </c>
      <c r="C5260" s="98" t="s">
        <v>33</v>
      </c>
      <c r="D5260" s="98">
        <v>-5.57</v>
      </c>
      <c r="E5260" s="98">
        <v>45.55</v>
      </c>
      <c r="F5260" s="98" t="s">
        <v>76</v>
      </c>
    </row>
    <row r="5261" spans="1:6" x14ac:dyDescent="0.2">
      <c r="A5261" s="106">
        <v>43435</v>
      </c>
      <c r="B5261" s="100">
        <v>43435</v>
      </c>
      <c r="C5261" s="98" t="s">
        <v>36</v>
      </c>
      <c r="D5261" s="98">
        <v>-2.15</v>
      </c>
      <c r="E5261" s="98">
        <v>23.36</v>
      </c>
      <c r="F5261" s="98" t="s">
        <v>101</v>
      </c>
    </row>
    <row r="5262" spans="1:6" x14ac:dyDescent="0.2">
      <c r="A5262" s="106">
        <v>43435</v>
      </c>
      <c r="B5262" s="100">
        <v>43435</v>
      </c>
      <c r="C5262" s="98" t="s">
        <v>35</v>
      </c>
      <c r="D5262" s="98">
        <v>-0.1</v>
      </c>
      <c r="E5262" s="98">
        <v>1.05</v>
      </c>
      <c r="F5262" s="98" t="s">
        <v>101</v>
      </c>
    </row>
    <row r="5263" spans="1:6" x14ac:dyDescent="0.2">
      <c r="A5263" s="106">
        <v>43435</v>
      </c>
      <c r="B5263" s="100">
        <v>43405</v>
      </c>
      <c r="C5263" s="98" t="s">
        <v>36</v>
      </c>
      <c r="D5263" s="98">
        <v>-4.8899999999999997</v>
      </c>
      <c r="E5263" s="98">
        <v>40</v>
      </c>
      <c r="F5263" s="98" t="s">
        <v>101</v>
      </c>
    </row>
    <row r="5264" spans="1:6" x14ac:dyDescent="0.2">
      <c r="A5264" s="106">
        <v>43435</v>
      </c>
      <c r="B5264" s="100">
        <v>43405</v>
      </c>
      <c r="C5264" s="98" t="s">
        <v>35</v>
      </c>
      <c r="D5264" s="98">
        <v>-0.22</v>
      </c>
      <c r="E5264" s="98">
        <v>1.8</v>
      </c>
      <c r="F5264" s="98" t="s">
        <v>101</v>
      </c>
    </row>
    <row r="5265" spans="1:6" x14ac:dyDescent="0.2">
      <c r="A5265" s="106">
        <v>43435</v>
      </c>
      <c r="B5265" s="100">
        <v>43435</v>
      </c>
      <c r="C5265" s="98" t="s">
        <v>34</v>
      </c>
      <c r="D5265" s="98">
        <v>-511</v>
      </c>
      <c r="E5265" s="98">
        <v>5555.56</v>
      </c>
      <c r="F5265" s="98" t="s">
        <v>84</v>
      </c>
    </row>
    <row r="5266" spans="1:6" x14ac:dyDescent="0.2">
      <c r="A5266" s="106">
        <v>43435</v>
      </c>
      <c r="B5266" s="100">
        <v>43435</v>
      </c>
      <c r="C5266" s="98" t="s">
        <v>33</v>
      </c>
      <c r="D5266" s="98">
        <v>-23.06</v>
      </c>
      <c r="E5266" s="98">
        <v>250.57</v>
      </c>
      <c r="F5266" s="98" t="s">
        <v>84</v>
      </c>
    </row>
    <row r="5267" spans="1:6" x14ac:dyDescent="0.2">
      <c r="A5267" s="106">
        <v>43435</v>
      </c>
      <c r="B5267" s="100">
        <v>43405</v>
      </c>
      <c r="C5267" s="98" t="s">
        <v>34</v>
      </c>
      <c r="D5267" s="98">
        <v>-1174.07</v>
      </c>
      <c r="E5267" s="98">
        <v>9596</v>
      </c>
      <c r="F5267" s="98" t="s">
        <v>84</v>
      </c>
    </row>
    <row r="5268" spans="1:6" x14ac:dyDescent="0.2">
      <c r="A5268" s="106">
        <v>43435</v>
      </c>
      <c r="B5268" s="100">
        <v>43405</v>
      </c>
      <c r="C5268" s="98" t="s">
        <v>33</v>
      </c>
      <c r="D5268" s="98">
        <v>-52.95</v>
      </c>
      <c r="E5268" s="98">
        <v>432.79</v>
      </c>
      <c r="F5268" s="98" t="s">
        <v>84</v>
      </c>
    </row>
    <row r="5269" spans="1:6" x14ac:dyDescent="0.2">
      <c r="A5269" s="106">
        <v>43435</v>
      </c>
      <c r="B5269" s="100">
        <v>43221</v>
      </c>
      <c r="C5269" s="98" t="s">
        <v>185</v>
      </c>
      <c r="D5269" s="98">
        <v>672.43</v>
      </c>
      <c r="E5269" s="98">
        <v>15151.56</v>
      </c>
      <c r="F5269" s="98" t="s">
        <v>84</v>
      </c>
    </row>
    <row r="5270" spans="1:6" x14ac:dyDescent="0.2">
      <c r="A5270" s="106">
        <v>43435</v>
      </c>
      <c r="B5270" s="100">
        <v>43221</v>
      </c>
      <c r="C5270" s="98" t="s">
        <v>186</v>
      </c>
      <c r="D5270" s="98">
        <v>30.34</v>
      </c>
      <c r="E5270" s="98">
        <v>683.33</v>
      </c>
      <c r="F5270" s="98" t="s">
        <v>84</v>
      </c>
    </row>
    <row r="5271" spans="1:6" x14ac:dyDescent="0.2">
      <c r="A5271" s="106">
        <v>43435</v>
      </c>
      <c r="B5271" s="100">
        <v>43435</v>
      </c>
      <c r="C5271" s="98" t="s">
        <v>36</v>
      </c>
      <c r="D5271" s="98">
        <v>-7.55</v>
      </c>
      <c r="E5271" s="98">
        <v>82</v>
      </c>
      <c r="F5271" s="98" t="s">
        <v>101</v>
      </c>
    </row>
    <row r="5272" spans="1:6" x14ac:dyDescent="0.2">
      <c r="A5272" s="106">
        <v>43435</v>
      </c>
      <c r="B5272" s="100">
        <v>43435</v>
      </c>
      <c r="C5272" s="98" t="s">
        <v>35</v>
      </c>
      <c r="D5272" s="98">
        <v>-0.34</v>
      </c>
      <c r="E5272" s="98">
        <v>3.7</v>
      </c>
      <c r="F5272" s="98" t="s">
        <v>101</v>
      </c>
    </row>
    <row r="5273" spans="1:6" x14ac:dyDescent="0.2">
      <c r="A5273" s="106">
        <v>43435</v>
      </c>
      <c r="B5273" s="100">
        <v>43405</v>
      </c>
      <c r="C5273" s="98" t="s">
        <v>36</v>
      </c>
      <c r="D5273" s="98">
        <v>-17.489999999999998</v>
      </c>
      <c r="E5273" s="98">
        <v>143</v>
      </c>
      <c r="F5273" s="98" t="s">
        <v>101</v>
      </c>
    </row>
    <row r="5274" spans="1:6" x14ac:dyDescent="0.2">
      <c r="A5274" s="106">
        <v>43435</v>
      </c>
      <c r="B5274" s="100">
        <v>43405</v>
      </c>
      <c r="C5274" s="98" t="s">
        <v>35</v>
      </c>
      <c r="D5274" s="98">
        <v>-0.8</v>
      </c>
      <c r="E5274" s="98">
        <v>6.45</v>
      </c>
      <c r="F5274" s="98" t="s">
        <v>101</v>
      </c>
    </row>
    <row r="5275" spans="1:6" x14ac:dyDescent="0.2">
      <c r="A5275" s="106">
        <v>43435</v>
      </c>
      <c r="B5275" s="100">
        <v>43435</v>
      </c>
      <c r="C5275" s="98" t="s">
        <v>36</v>
      </c>
      <c r="D5275" s="98">
        <v>-41.91</v>
      </c>
      <c r="E5275" s="98">
        <v>455.6</v>
      </c>
      <c r="F5275" s="98" t="s">
        <v>101</v>
      </c>
    </row>
    <row r="5276" spans="1:6" x14ac:dyDescent="0.2">
      <c r="A5276" s="106">
        <v>43435</v>
      </c>
      <c r="B5276" s="100">
        <v>43435</v>
      </c>
      <c r="C5276" s="98" t="s">
        <v>35</v>
      </c>
      <c r="D5276" s="98">
        <v>-1.88</v>
      </c>
      <c r="E5276" s="98">
        <v>20.54</v>
      </c>
      <c r="F5276" s="98" t="s">
        <v>101</v>
      </c>
    </row>
    <row r="5277" spans="1:6" x14ac:dyDescent="0.2">
      <c r="A5277" s="106">
        <v>43435</v>
      </c>
      <c r="B5277" s="100">
        <v>43405</v>
      </c>
      <c r="C5277" s="98" t="s">
        <v>36</v>
      </c>
      <c r="D5277" s="98">
        <v>-96.65</v>
      </c>
      <c r="E5277" s="98">
        <v>790</v>
      </c>
      <c r="F5277" s="98" t="s">
        <v>101</v>
      </c>
    </row>
    <row r="5278" spans="1:6" x14ac:dyDescent="0.2">
      <c r="A5278" s="106">
        <v>43435</v>
      </c>
      <c r="B5278" s="100">
        <v>43405</v>
      </c>
      <c r="C5278" s="98" t="s">
        <v>35</v>
      </c>
      <c r="D5278" s="98">
        <v>-4.37</v>
      </c>
      <c r="E5278" s="98">
        <v>35.630000000000003</v>
      </c>
      <c r="F5278" s="98" t="s">
        <v>101</v>
      </c>
    </row>
    <row r="5279" spans="1:6" x14ac:dyDescent="0.2">
      <c r="A5279" s="106">
        <v>43435</v>
      </c>
      <c r="B5279" s="100">
        <v>43435</v>
      </c>
      <c r="C5279" s="98" t="s">
        <v>36</v>
      </c>
      <c r="D5279" s="98">
        <v>-6.57</v>
      </c>
      <c r="E5279" s="98">
        <v>71.400000000000006</v>
      </c>
      <c r="F5279" s="98" t="s">
        <v>101</v>
      </c>
    </row>
    <row r="5280" spans="1:6" x14ac:dyDescent="0.2">
      <c r="A5280" s="106">
        <v>43435</v>
      </c>
      <c r="B5280" s="100">
        <v>43435</v>
      </c>
      <c r="C5280" s="98" t="s">
        <v>35</v>
      </c>
      <c r="D5280" s="98">
        <v>-0.3</v>
      </c>
      <c r="E5280" s="98">
        <v>3.22</v>
      </c>
      <c r="F5280" s="98" t="s">
        <v>101</v>
      </c>
    </row>
    <row r="5281" spans="1:6" x14ac:dyDescent="0.2">
      <c r="A5281" s="106">
        <v>43435</v>
      </c>
      <c r="B5281" s="100">
        <v>43405</v>
      </c>
      <c r="C5281" s="98" t="s">
        <v>36</v>
      </c>
      <c r="D5281" s="98">
        <v>-15.05</v>
      </c>
      <c r="E5281" s="98">
        <v>123</v>
      </c>
      <c r="F5281" s="98" t="s">
        <v>101</v>
      </c>
    </row>
    <row r="5282" spans="1:6" x14ac:dyDescent="0.2">
      <c r="A5282" s="106">
        <v>43435</v>
      </c>
      <c r="B5282" s="100">
        <v>43405</v>
      </c>
      <c r="C5282" s="98" t="s">
        <v>35</v>
      </c>
      <c r="D5282" s="98">
        <v>-0.68</v>
      </c>
      <c r="E5282" s="98">
        <v>5.55</v>
      </c>
      <c r="F5282" s="98" t="s">
        <v>101</v>
      </c>
    </row>
    <row r="5283" spans="1:6" x14ac:dyDescent="0.2">
      <c r="A5283" s="106">
        <v>43435</v>
      </c>
      <c r="B5283" s="100">
        <v>43435</v>
      </c>
      <c r="C5283" s="98" t="s">
        <v>34</v>
      </c>
      <c r="D5283" s="98">
        <v>-6.53</v>
      </c>
      <c r="E5283" s="98">
        <v>71</v>
      </c>
      <c r="F5283" s="98" t="s">
        <v>92</v>
      </c>
    </row>
    <row r="5284" spans="1:6" x14ac:dyDescent="0.2">
      <c r="A5284" s="106">
        <v>43435</v>
      </c>
      <c r="B5284" s="100">
        <v>43435</v>
      </c>
      <c r="C5284" s="98" t="s">
        <v>33</v>
      </c>
      <c r="D5284" s="98">
        <v>-0.28999999999999998</v>
      </c>
      <c r="E5284" s="98">
        <v>3.2</v>
      </c>
      <c r="F5284" s="98" t="s">
        <v>92</v>
      </c>
    </row>
    <row r="5285" spans="1:6" x14ac:dyDescent="0.2">
      <c r="A5285" s="106">
        <v>43435</v>
      </c>
      <c r="B5285" s="100">
        <v>43405</v>
      </c>
      <c r="C5285" s="98" t="s">
        <v>34</v>
      </c>
      <c r="D5285" s="98">
        <v>-19.82</v>
      </c>
      <c r="E5285" s="98">
        <v>162</v>
      </c>
      <c r="F5285" s="98" t="s">
        <v>92</v>
      </c>
    </row>
    <row r="5286" spans="1:6" x14ac:dyDescent="0.2">
      <c r="A5286" s="106">
        <v>43435</v>
      </c>
      <c r="B5286" s="100">
        <v>43405</v>
      </c>
      <c r="C5286" s="98" t="s">
        <v>33</v>
      </c>
      <c r="D5286" s="98">
        <v>-0.89</v>
      </c>
      <c r="E5286" s="98">
        <v>7.31</v>
      </c>
      <c r="F5286" s="98" t="s">
        <v>92</v>
      </c>
    </row>
    <row r="5287" spans="1:6" x14ac:dyDescent="0.2">
      <c r="A5287" s="106">
        <v>43435</v>
      </c>
      <c r="B5287" s="100">
        <v>43221</v>
      </c>
      <c r="C5287" s="98" t="s">
        <v>185</v>
      </c>
      <c r="D5287" s="98">
        <v>10.34</v>
      </c>
      <c r="E5287" s="98">
        <v>233</v>
      </c>
      <c r="F5287" s="98" t="s">
        <v>92</v>
      </c>
    </row>
    <row r="5288" spans="1:6" x14ac:dyDescent="0.2">
      <c r="A5288" s="106">
        <v>43435</v>
      </c>
      <c r="B5288" s="100">
        <v>43221</v>
      </c>
      <c r="C5288" s="98" t="s">
        <v>186</v>
      </c>
      <c r="D5288" s="98">
        <v>0.47</v>
      </c>
      <c r="E5288" s="98">
        <v>10.51</v>
      </c>
      <c r="F5288" s="98" t="s">
        <v>92</v>
      </c>
    </row>
    <row r="5289" spans="1:6" x14ac:dyDescent="0.2">
      <c r="A5289" s="106">
        <v>43435</v>
      </c>
      <c r="B5289" s="100">
        <v>43435</v>
      </c>
      <c r="C5289" s="98" t="s">
        <v>34</v>
      </c>
      <c r="D5289" s="98">
        <v>-13.8</v>
      </c>
      <c r="E5289" s="98">
        <v>150</v>
      </c>
      <c r="F5289" s="98" t="s">
        <v>93</v>
      </c>
    </row>
    <row r="5290" spans="1:6" x14ac:dyDescent="0.2">
      <c r="A5290" s="106">
        <v>43435</v>
      </c>
      <c r="B5290" s="100">
        <v>43435</v>
      </c>
      <c r="C5290" s="98" t="s">
        <v>33</v>
      </c>
      <c r="D5290" s="98">
        <v>-0.62</v>
      </c>
      <c r="E5290" s="98">
        <v>6.76</v>
      </c>
      <c r="F5290" s="98" t="s">
        <v>93</v>
      </c>
    </row>
    <row r="5291" spans="1:6" x14ac:dyDescent="0.2">
      <c r="A5291" s="106">
        <v>43435</v>
      </c>
      <c r="B5291" s="100">
        <v>43405</v>
      </c>
      <c r="C5291" s="98" t="s">
        <v>34</v>
      </c>
      <c r="D5291" s="98">
        <v>-31.69</v>
      </c>
      <c r="E5291" s="98">
        <v>259</v>
      </c>
      <c r="F5291" s="98" t="s">
        <v>93</v>
      </c>
    </row>
    <row r="5292" spans="1:6" x14ac:dyDescent="0.2">
      <c r="A5292" s="106">
        <v>43435</v>
      </c>
      <c r="B5292" s="100">
        <v>43405</v>
      </c>
      <c r="C5292" s="98" t="s">
        <v>33</v>
      </c>
      <c r="D5292" s="98">
        <v>-1.43</v>
      </c>
      <c r="E5292" s="98">
        <v>11.68</v>
      </c>
      <c r="F5292" s="98" t="s">
        <v>93</v>
      </c>
    </row>
    <row r="5293" spans="1:6" x14ac:dyDescent="0.2">
      <c r="A5293" s="106">
        <v>43435</v>
      </c>
      <c r="B5293" s="100">
        <v>43221</v>
      </c>
      <c r="C5293" s="98" t="s">
        <v>185</v>
      </c>
      <c r="D5293" s="98">
        <v>18.149999999999999</v>
      </c>
      <c r="E5293" s="98">
        <v>409</v>
      </c>
      <c r="F5293" s="98" t="s">
        <v>93</v>
      </c>
    </row>
    <row r="5294" spans="1:6" x14ac:dyDescent="0.2">
      <c r="A5294" s="106">
        <v>43435</v>
      </c>
      <c r="B5294" s="100">
        <v>43221</v>
      </c>
      <c r="C5294" s="98" t="s">
        <v>186</v>
      </c>
      <c r="D5294" s="98">
        <v>0.82</v>
      </c>
      <c r="E5294" s="98">
        <v>18.45</v>
      </c>
      <c r="F5294" s="98" t="s">
        <v>93</v>
      </c>
    </row>
    <row r="5295" spans="1:6" x14ac:dyDescent="0.2">
      <c r="A5295" s="106">
        <v>43435</v>
      </c>
      <c r="B5295" s="100">
        <v>43405</v>
      </c>
      <c r="C5295" s="98" t="s">
        <v>34</v>
      </c>
      <c r="D5295" s="98">
        <v>-54.69</v>
      </c>
      <c r="E5295" s="98">
        <v>447</v>
      </c>
      <c r="F5295" s="98" t="s">
        <v>92</v>
      </c>
    </row>
    <row r="5296" spans="1:6" x14ac:dyDescent="0.2">
      <c r="A5296" s="106">
        <v>43435</v>
      </c>
      <c r="B5296" s="100">
        <v>43405</v>
      </c>
      <c r="C5296" s="98" t="s">
        <v>33</v>
      </c>
      <c r="D5296" s="98">
        <v>-2.4700000000000002</v>
      </c>
      <c r="E5296" s="98">
        <v>20.16</v>
      </c>
      <c r="F5296" s="98" t="s">
        <v>92</v>
      </c>
    </row>
    <row r="5297" spans="1:6" x14ac:dyDescent="0.2">
      <c r="A5297" s="106">
        <v>43435</v>
      </c>
      <c r="B5297" s="100">
        <v>43374</v>
      </c>
      <c r="C5297" s="98" t="s">
        <v>34</v>
      </c>
      <c r="D5297" s="98">
        <v>-25.51</v>
      </c>
      <c r="E5297" s="98">
        <v>286</v>
      </c>
      <c r="F5297" s="98" t="s">
        <v>92</v>
      </c>
    </row>
    <row r="5298" spans="1:6" x14ac:dyDescent="0.2">
      <c r="A5298" s="106">
        <v>43435</v>
      </c>
      <c r="B5298" s="100">
        <v>43374</v>
      </c>
      <c r="C5298" s="98" t="s">
        <v>33</v>
      </c>
      <c r="D5298" s="98">
        <v>-1.1499999999999999</v>
      </c>
      <c r="E5298" s="98">
        <v>12.9</v>
      </c>
      <c r="F5298" s="98" t="s">
        <v>92</v>
      </c>
    </row>
    <row r="5299" spans="1:6" x14ac:dyDescent="0.2">
      <c r="A5299" s="106">
        <v>43435</v>
      </c>
      <c r="B5299" s="100">
        <v>43221</v>
      </c>
      <c r="C5299" s="98" t="s">
        <v>185</v>
      </c>
      <c r="D5299" s="98">
        <v>32.53</v>
      </c>
      <c r="E5299" s="98">
        <v>733</v>
      </c>
      <c r="F5299" s="98" t="s">
        <v>92</v>
      </c>
    </row>
    <row r="5300" spans="1:6" x14ac:dyDescent="0.2">
      <c r="A5300" s="106">
        <v>43435</v>
      </c>
      <c r="B5300" s="100">
        <v>43221</v>
      </c>
      <c r="C5300" s="98" t="s">
        <v>186</v>
      </c>
      <c r="D5300" s="98">
        <v>1.47</v>
      </c>
      <c r="E5300" s="98">
        <v>33.06</v>
      </c>
      <c r="F5300" s="98" t="s">
        <v>92</v>
      </c>
    </row>
    <row r="5301" spans="1:6" x14ac:dyDescent="0.2">
      <c r="A5301" s="106">
        <v>43435</v>
      </c>
      <c r="B5301" s="100">
        <v>43435</v>
      </c>
      <c r="C5301" s="98" t="s">
        <v>34</v>
      </c>
      <c r="D5301" s="98">
        <v>-2.58</v>
      </c>
      <c r="E5301" s="98">
        <v>28.01</v>
      </c>
      <c r="F5301" s="98" t="s">
        <v>77</v>
      </c>
    </row>
    <row r="5302" spans="1:6" x14ac:dyDescent="0.2">
      <c r="A5302" s="106">
        <v>43435</v>
      </c>
      <c r="B5302" s="100">
        <v>43435</v>
      </c>
      <c r="C5302" s="98" t="s">
        <v>33</v>
      </c>
      <c r="D5302" s="98">
        <v>-0.12</v>
      </c>
      <c r="E5302" s="98">
        <v>1.26</v>
      </c>
      <c r="F5302" s="98" t="s">
        <v>77</v>
      </c>
    </row>
    <row r="5303" spans="1:6" x14ac:dyDescent="0.2">
      <c r="A5303" s="106">
        <v>43435</v>
      </c>
      <c r="B5303" s="100">
        <v>43435</v>
      </c>
      <c r="C5303" s="98" t="s">
        <v>34</v>
      </c>
      <c r="D5303" s="98">
        <v>-42.59</v>
      </c>
      <c r="E5303" s="98">
        <v>463.01</v>
      </c>
      <c r="F5303" s="98" t="s">
        <v>76</v>
      </c>
    </row>
    <row r="5304" spans="1:6" x14ac:dyDescent="0.2">
      <c r="A5304" s="106">
        <v>43435</v>
      </c>
      <c r="B5304" s="100">
        <v>43435</v>
      </c>
      <c r="C5304" s="98" t="s">
        <v>33</v>
      </c>
      <c r="D5304" s="98">
        <v>-1.92</v>
      </c>
      <c r="E5304" s="98">
        <v>20.88</v>
      </c>
      <c r="F5304" s="98" t="s">
        <v>76</v>
      </c>
    </row>
    <row r="5305" spans="1:6" x14ac:dyDescent="0.2">
      <c r="A5305" s="106">
        <v>43617</v>
      </c>
      <c r="B5305" s="100">
        <v>43435</v>
      </c>
      <c r="C5305" s="98" t="s">
        <v>34</v>
      </c>
      <c r="D5305" s="98">
        <v>328.28</v>
      </c>
      <c r="E5305" s="98">
        <v>-3569</v>
      </c>
      <c r="F5305" s="98" t="s">
        <v>77</v>
      </c>
    </row>
    <row r="5306" spans="1:6" x14ac:dyDescent="0.2">
      <c r="A5306" s="106">
        <v>43374</v>
      </c>
      <c r="B5306" s="100">
        <v>43344</v>
      </c>
      <c r="C5306" s="98" t="s">
        <v>34</v>
      </c>
      <c r="D5306" s="98">
        <v>-96.37</v>
      </c>
      <c r="E5306" s="98">
        <v>1144</v>
      </c>
      <c r="F5306" s="98" t="s">
        <v>72</v>
      </c>
    </row>
    <row r="5307" spans="1:6" x14ac:dyDescent="0.2">
      <c r="A5307" s="106">
        <v>43374</v>
      </c>
      <c r="B5307" s="100">
        <v>43344</v>
      </c>
      <c r="C5307" s="98" t="s">
        <v>33</v>
      </c>
      <c r="D5307" s="98">
        <v>-4.3499999999999996</v>
      </c>
      <c r="E5307" s="98">
        <v>51.59</v>
      </c>
      <c r="F5307" s="98" t="s">
        <v>72</v>
      </c>
    </row>
    <row r="5308" spans="1:6" x14ac:dyDescent="0.2">
      <c r="A5308" s="106">
        <v>43374</v>
      </c>
      <c r="B5308" s="100">
        <v>43344</v>
      </c>
      <c r="C5308" s="98" t="s">
        <v>34</v>
      </c>
      <c r="D5308" s="98">
        <v>-2520.1</v>
      </c>
      <c r="E5308" s="98">
        <v>29915.7</v>
      </c>
      <c r="F5308" s="98" t="s">
        <v>98</v>
      </c>
    </row>
    <row r="5309" spans="1:6" x14ac:dyDescent="0.2">
      <c r="A5309" s="106">
        <v>43374</v>
      </c>
      <c r="B5309" s="100">
        <v>43344</v>
      </c>
      <c r="C5309" s="98" t="s">
        <v>33</v>
      </c>
      <c r="D5309" s="98">
        <v>-113.66</v>
      </c>
      <c r="E5309" s="98">
        <v>1349.2</v>
      </c>
      <c r="F5309" s="98" t="s">
        <v>98</v>
      </c>
    </row>
    <row r="5310" spans="1:6" x14ac:dyDescent="0.2">
      <c r="A5310" s="106">
        <v>43374</v>
      </c>
      <c r="B5310" s="100">
        <v>43221</v>
      </c>
      <c r="C5310" s="98" t="s">
        <v>185</v>
      </c>
      <c r="D5310" s="98">
        <v>1327.66</v>
      </c>
      <c r="E5310" s="98">
        <v>29915.7</v>
      </c>
      <c r="F5310" s="98" t="s">
        <v>98</v>
      </c>
    </row>
    <row r="5311" spans="1:6" x14ac:dyDescent="0.2">
      <c r="A5311" s="106">
        <v>43374</v>
      </c>
      <c r="B5311" s="100">
        <v>43221</v>
      </c>
      <c r="C5311" s="98" t="s">
        <v>186</v>
      </c>
      <c r="D5311" s="98">
        <v>59.88</v>
      </c>
      <c r="E5311" s="98">
        <v>1349.2</v>
      </c>
      <c r="F5311" s="98" t="s">
        <v>98</v>
      </c>
    </row>
    <row r="5312" spans="1:6" x14ac:dyDescent="0.2">
      <c r="A5312" s="106">
        <v>43374</v>
      </c>
      <c r="B5312" s="100">
        <v>43374</v>
      </c>
      <c r="C5312" s="98" t="s">
        <v>34</v>
      </c>
      <c r="D5312" s="98">
        <v>-0.03</v>
      </c>
      <c r="E5312" s="98">
        <v>0.3</v>
      </c>
      <c r="F5312" s="98" t="s">
        <v>98</v>
      </c>
    </row>
    <row r="5313" spans="1:6" x14ac:dyDescent="0.2">
      <c r="A5313" s="106">
        <v>43374</v>
      </c>
      <c r="B5313" s="100">
        <v>43374</v>
      </c>
      <c r="C5313" s="98" t="s">
        <v>33</v>
      </c>
      <c r="D5313" s="98">
        <v>0</v>
      </c>
      <c r="E5313" s="98">
        <v>0.01</v>
      </c>
      <c r="F5313" s="98" t="s">
        <v>98</v>
      </c>
    </row>
    <row r="5314" spans="1:6" x14ac:dyDescent="0.2">
      <c r="A5314" s="106">
        <v>43374</v>
      </c>
      <c r="B5314" s="100">
        <v>43344</v>
      </c>
      <c r="C5314" s="98" t="s">
        <v>34</v>
      </c>
      <c r="D5314" s="98">
        <v>-1950.75</v>
      </c>
      <c r="E5314" s="98">
        <v>23157</v>
      </c>
      <c r="F5314" s="98" t="s">
        <v>98</v>
      </c>
    </row>
    <row r="5315" spans="1:6" x14ac:dyDescent="0.2">
      <c r="A5315" s="106">
        <v>43374</v>
      </c>
      <c r="B5315" s="100">
        <v>43344</v>
      </c>
      <c r="C5315" s="98" t="s">
        <v>33</v>
      </c>
      <c r="D5315" s="98">
        <v>-67.69</v>
      </c>
      <c r="E5315" s="98">
        <v>803.55</v>
      </c>
      <c r="F5315" s="98" t="s">
        <v>98</v>
      </c>
    </row>
    <row r="5316" spans="1:6" x14ac:dyDescent="0.2">
      <c r="A5316" s="106">
        <v>43374</v>
      </c>
      <c r="B5316" s="100">
        <v>43344</v>
      </c>
      <c r="C5316" s="98" t="s">
        <v>34</v>
      </c>
      <c r="D5316" s="98">
        <v>-6566.86</v>
      </c>
      <c r="E5316" s="98">
        <v>77954.47</v>
      </c>
      <c r="F5316" s="98" t="s">
        <v>77</v>
      </c>
    </row>
    <row r="5317" spans="1:6" x14ac:dyDescent="0.2">
      <c r="A5317" s="106">
        <v>43374</v>
      </c>
      <c r="B5317" s="100">
        <v>43344</v>
      </c>
      <c r="C5317" s="98" t="s">
        <v>33</v>
      </c>
      <c r="D5317" s="98">
        <v>-296.14</v>
      </c>
      <c r="E5317" s="98">
        <v>3515.76</v>
      </c>
      <c r="F5317" s="98" t="s">
        <v>77</v>
      </c>
    </row>
    <row r="5318" spans="1:6" x14ac:dyDescent="0.2">
      <c r="A5318" s="106">
        <v>43374</v>
      </c>
      <c r="B5318" s="100">
        <v>43313</v>
      </c>
      <c r="C5318" s="98" t="s">
        <v>34</v>
      </c>
      <c r="D5318" s="98">
        <v>-650.53</v>
      </c>
      <c r="E5318" s="98">
        <v>8351</v>
      </c>
      <c r="F5318" s="98" t="s">
        <v>77</v>
      </c>
    </row>
    <row r="5319" spans="1:6" x14ac:dyDescent="0.2">
      <c r="A5319" s="106">
        <v>43374</v>
      </c>
      <c r="B5319" s="100">
        <v>43313</v>
      </c>
      <c r="C5319" s="98" t="s">
        <v>33</v>
      </c>
      <c r="D5319" s="98">
        <v>-29.34</v>
      </c>
      <c r="E5319" s="98">
        <v>376.65</v>
      </c>
      <c r="F5319" s="98" t="s">
        <v>77</v>
      </c>
    </row>
    <row r="5320" spans="1:6" x14ac:dyDescent="0.2">
      <c r="A5320" s="106">
        <v>43405</v>
      </c>
      <c r="B5320" s="100">
        <v>43374</v>
      </c>
      <c r="C5320" s="98" t="s">
        <v>33</v>
      </c>
      <c r="D5320" s="98">
        <v>-2.39</v>
      </c>
      <c r="E5320" s="98">
        <v>26.79</v>
      </c>
      <c r="F5320" s="98" t="s">
        <v>74</v>
      </c>
    </row>
    <row r="5321" spans="1:6" x14ac:dyDescent="0.2">
      <c r="A5321" s="106">
        <v>43405</v>
      </c>
      <c r="B5321" s="100">
        <v>43374</v>
      </c>
      <c r="C5321" s="98" t="s">
        <v>34</v>
      </c>
      <c r="D5321" s="98">
        <v>-52.99</v>
      </c>
      <c r="E5321" s="98">
        <v>594</v>
      </c>
      <c r="F5321" s="98" t="s">
        <v>74</v>
      </c>
    </row>
    <row r="5322" spans="1:6" x14ac:dyDescent="0.2">
      <c r="A5322" s="106">
        <v>43405</v>
      </c>
      <c r="B5322" s="100">
        <v>43221</v>
      </c>
      <c r="C5322" s="98" t="s">
        <v>185</v>
      </c>
      <c r="D5322" s="98">
        <v>26.36</v>
      </c>
      <c r="E5322" s="98">
        <v>594</v>
      </c>
      <c r="F5322" s="98" t="s">
        <v>74</v>
      </c>
    </row>
    <row r="5323" spans="1:6" x14ac:dyDescent="0.2">
      <c r="A5323" s="106">
        <v>43405</v>
      </c>
      <c r="B5323" s="100">
        <v>43221</v>
      </c>
      <c r="C5323" s="98" t="s">
        <v>186</v>
      </c>
      <c r="D5323" s="98">
        <v>1.19</v>
      </c>
      <c r="E5323" s="98">
        <v>26.79</v>
      </c>
      <c r="F5323" s="98" t="s">
        <v>74</v>
      </c>
    </row>
    <row r="5324" spans="1:6" x14ac:dyDescent="0.2">
      <c r="A5324" s="106">
        <v>43405</v>
      </c>
      <c r="B5324" s="100">
        <v>43221</v>
      </c>
      <c r="C5324" s="98" t="s">
        <v>168</v>
      </c>
      <c r="D5324" s="98">
        <v>0</v>
      </c>
      <c r="E5324" s="98">
        <v>594</v>
      </c>
      <c r="F5324" s="98" t="s">
        <v>74</v>
      </c>
    </row>
    <row r="5325" spans="1:6" x14ac:dyDescent="0.2">
      <c r="A5325" s="106">
        <v>43405</v>
      </c>
      <c r="B5325" s="100">
        <v>43405</v>
      </c>
      <c r="C5325" s="98" t="s">
        <v>36</v>
      </c>
      <c r="D5325" s="98">
        <v>-0.01</v>
      </c>
      <c r="E5325" s="98">
        <v>0.1</v>
      </c>
      <c r="F5325" s="98" t="s">
        <v>103</v>
      </c>
    </row>
    <row r="5326" spans="1:6" x14ac:dyDescent="0.2">
      <c r="A5326" s="106">
        <v>43405</v>
      </c>
      <c r="B5326" s="100">
        <v>43374</v>
      </c>
      <c r="C5326" s="98" t="s">
        <v>36</v>
      </c>
      <c r="D5326" s="98">
        <v>-133.56</v>
      </c>
      <c r="E5326" s="98">
        <v>1497.2</v>
      </c>
      <c r="F5326" s="98" t="s">
        <v>103</v>
      </c>
    </row>
    <row r="5327" spans="1:6" x14ac:dyDescent="0.2">
      <c r="A5327" s="106">
        <v>43405</v>
      </c>
      <c r="B5327" s="100">
        <v>43374</v>
      </c>
      <c r="C5327" s="98" t="s">
        <v>35</v>
      </c>
      <c r="D5327" s="98">
        <v>-6.01</v>
      </c>
      <c r="E5327" s="98">
        <v>67.52</v>
      </c>
      <c r="F5327" s="98" t="s">
        <v>103</v>
      </c>
    </row>
    <row r="5328" spans="1:6" x14ac:dyDescent="0.2">
      <c r="A5328" s="106">
        <v>43405</v>
      </c>
      <c r="B5328" s="100">
        <v>43374</v>
      </c>
      <c r="C5328" s="98" t="s">
        <v>34</v>
      </c>
      <c r="D5328" s="98">
        <v>-103.36</v>
      </c>
      <c r="E5328" s="98">
        <v>1158.6300000000001</v>
      </c>
      <c r="F5328" s="98" t="s">
        <v>72</v>
      </c>
    </row>
    <row r="5329" spans="1:6" x14ac:dyDescent="0.2">
      <c r="A5329" s="106">
        <v>43405</v>
      </c>
      <c r="B5329" s="100">
        <v>43374</v>
      </c>
      <c r="C5329" s="98" t="s">
        <v>33</v>
      </c>
      <c r="D5329" s="98">
        <v>-4.66</v>
      </c>
      <c r="E5329" s="98">
        <v>52.25</v>
      </c>
      <c r="F5329" s="98" t="s">
        <v>72</v>
      </c>
    </row>
    <row r="5330" spans="1:6" x14ac:dyDescent="0.2">
      <c r="A5330" s="106">
        <v>43405</v>
      </c>
      <c r="B5330" s="100">
        <v>43221</v>
      </c>
      <c r="C5330" s="98" t="s">
        <v>168</v>
      </c>
      <c r="D5330" s="98">
        <v>0</v>
      </c>
      <c r="E5330" s="98">
        <v>1158.6300000000001</v>
      </c>
      <c r="F5330" s="98" t="s">
        <v>72</v>
      </c>
    </row>
    <row r="5331" spans="1:6" x14ac:dyDescent="0.2">
      <c r="A5331" s="106">
        <v>43405</v>
      </c>
      <c r="B5331" s="100">
        <v>43221</v>
      </c>
      <c r="C5331" s="98" t="s">
        <v>185</v>
      </c>
      <c r="D5331" s="98">
        <v>51.42</v>
      </c>
      <c r="E5331" s="98">
        <v>1158.6300000000001</v>
      </c>
      <c r="F5331" s="98" t="s">
        <v>72</v>
      </c>
    </row>
    <row r="5332" spans="1:6" x14ac:dyDescent="0.2">
      <c r="A5332" s="106">
        <v>43405</v>
      </c>
      <c r="B5332" s="100">
        <v>43221</v>
      </c>
      <c r="C5332" s="98" t="s">
        <v>186</v>
      </c>
      <c r="D5332" s="98">
        <v>2.3199999999999998</v>
      </c>
      <c r="E5332" s="98">
        <v>52.25</v>
      </c>
      <c r="F5332" s="98" t="s">
        <v>72</v>
      </c>
    </row>
    <row r="5333" spans="1:6" x14ac:dyDescent="0.2">
      <c r="A5333" s="106">
        <v>43405</v>
      </c>
      <c r="B5333" s="100">
        <v>43344</v>
      </c>
      <c r="C5333" s="98" t="s">
        <v>34</v>
      </c>
      <c r="D5333" s="98">
        <v>-103.87</v>
      </c>
      <c r="E5333" s="98">
        <v>1233</v>
      </c>
      <c r="F5333" s="98" t="s">
        <v>74</v>
      </c>
    </row>
    <row r="5334" spans="1:6" x14ac:dyDescent="0.2">
      <c r="A5334" s="106">
        <v>43405</v>
      </c>
      <c r="B5334" s="100">
        <v>43344</v>
      </c>
      <c r="C5334" s="98" t="s">
        <v>33</v>
      </c>
      <c r="D5334" s="98">
        <v>-4.68</v>
      </c>
      <c r="E5334" s="98">
        <v>55.61</v>
      </c>
      <c r="F5334" s="98" t="s">
        <v>74</v>
      </c>
    </row>
    <row r="5335" spans="1:6" x14ac:dyDescent="0.2">
      <c r="A5335" s="106">
        <v>43405</v>
      </c>
      <c r="B5335" s="100">
        <v>43374</v>
      </c>
      <c r="C5335" s="98" t="s">
        <v>34</v>
      </c>
      <c r="D5335" s="98">
        <v>-1.1599999999999999</v>
      </c>
      <c r="E5335" s="98">
        <v>13</v>
      </c>
      <c r="F5335" s="98" t="s">
        <v>93</v>
      </c>
    </row>
    <row r="5336" spans="1:6" x14ac:dyDescent="0.2">
      <c r="A5336" s="106">
        <v>43405</v>
      </c>
      <c r="B5336" s="100">
        <v>43374</v>
      </c>
      <c r="C5336" s="98" t="s">
        <v>33</v>
      </c>
      <c r="D5336" s="98">
        <v>-0.05</v>
      </c>
      <c r="E5336" s="98">
        <v>0.59</v>
      </c>
      <c r="F5336" s="98" t="s">
        <v>93</v>
      </c>
    </row>
    <row r="5337" spans="1:6" x14ac:dyDescent="0.2">
      <c r="A5337" s="106">
        <v>43405</v>
      </c>
      <c r="B5337" s="100">
        <v>43221</v>
      </c>
      <c r="C5337" s="98" t="s">
        <v>168</v>
      </c>
      <c r="D5337" s="98">
        <v>0</v>
      </c>
      <c r="E5337" s="98">
        <v>13</v>
      </c>
      <c r="F5337" s="98" t="s">
        <v>93</v>
      </c>
    </row>
    <row r="5338" spans="1:6" x14ac:dyDescent="0.2">
      <c r="A5338" s="106">
        <v>43405</v>
      </c>
      <c r="B5338" s="100">
        <v>43221</v>
      </c>
      <c r="C5338" s="98" t="s">
        <v>185</v>
      </c>
      <c r="D5338" s="98">
        <v>0.57999999999999996</v>
      </c>
      <c r="E5338" s="98">
        <v>13</v>
      </c>
      <c r="F5338" s="98" t="s">
        <v>93</v>
      </c>
    </row>
    <row r="5339" spans="1:6" x14ac:dyDescent="0.2">
      <c r="A5339" s="106">
        <v>43405</v>
      </c>
      <c r="B5339" s="100">
        <v>43221</v>
      </c>
      <c r="C5339" s="98" t="s">
        <v>186</v>
      </c>
      <c r="D5339" s="98">
        <v>0.03</v>
      </c>
      <c r="E5339" s="98">
        <v>0.59</v>
      </c>
      <c r="F5339" s="98" t="s">
        <v>93</v>
      </c>
    </row>
    <row r="5340" spans="1:6" x14ac:dyDescent="0.2">
      <c r="A5340" s="106">
        <v>43405</v>
      </c>
      <c r="B5340" s="100">
        <v>43405</v>
      </c>
      <c r="C5340" s="98" t="s">
        <v>34</v>
      </c>
      <c r="D5340" s="98">
        <v>0</v>
      </c>
      <c r="E5340" s="98">
        <v>0.01</v>
      </c>
      <c r="F5340" s="98" t="s">
        <v>77</v>
      </c>
    </row>
    <row r="5341" spans="1:6" x14ac:dyDescent="0.2">
      <c r="A5341" s="106">
        <v>43405</v>
      </c>
      <c r="B5341" s="100">
        <v>43374</v>
      </c>
      <c r="C5341" s="98" t="s">
        <v>34</v>
      </c>
      <c r="D5341" s="98">
        <v>-3274.12</v>
      </c>
      <c r="E5341" s="98">
        <v>36701.39</v>
      </c>
      <c r="F5341" s="98" t="s">
        <v>77</v>
      </c>
    </row>
    <row r="5342" spans="1:6" x14ac:dyDescent="0.2">
      <c r="A5342" s="106">
        <v>43405</v>
      </c>
      <c r="B5342" s="100">
        <v>43374</v>
      </c>
      <c r="C5342" s="98" t="s">
        <v>33</v>
      </c>
      <c r="D5342" s="98">
        <v>-147.66</v>
      </c>
      <c r="E5342" s="98">
        <v>1655.24</v>
      </c>
      <c r="F5342" s="98" t="s">
        <v>77</v>
      </c>
    </row>
    <row r="5343" spans="1:6" x14ac:dyDescent="0.2">
      <c r="A5343" s="106">
        <v>43405</v>
      </c>
      <c r="B5343" s="100">
        <v>43405</v>
      </c>
      <c r="C5343" s="98" t="s">
        <v>34</v>
      </c>
      <c r="D5343" s="98">
        <v>0</v>
      </c>
      <c r="E5343" s="98">
        <v>0.02</v>
      </c>
      <c r="F5343" s="98" t="s">
        <v>76</v>
      </c>
    </row>
    <row r="5344" spans="1:6" x14ac:dyDescent="0.2">
      <c r="A5344" s="106">
        <v>43405</v>
      </c>
      <c r="B5344" s="100">
        <v>43344</v>
      </c>
      <c r="C5344" s="98" t="s">
        <v>34</v>
      </c>
      <c r="D5344" s="98">
        <v>-68.48</v>
      </c>
      <c r="E5344" s="98">
        <v>813</v>
      </c>
      <c r="F5344" s="98" t="s">
        <v>76</v>
      </c>
    </row>
    <row r="5345" spans="1:6" x14ac:dyDescent="0.2">
      <c r="A5345" s="106">
        <v>43405</v>
      </c>
      <c r="B5345" s="100">
        <v>43344</v>
      </c>
      <c r="C5345" s="98" t="s">
        <v>33</v>
      </c>
      <c r="D5345" s="98">
        <v>-3.09</v>
      </c>
      <c r="E5345" s="98">
        <v>36.67</v>
      </c>
      <c r="F5345" s="98" t="s">
        <v>76</v>
      </c>
    </row>
    <row r="5346" spans="1:6" x14ac:dyDescent="0.2">
      <c r="A5346" s="106">
        <v>43405</v>
      </c>
      <c r="B5346" s="100">
        <v>43374</v>
      </c>
      <c r="C5346" s="98" t="s">
        <v>34</v>
      </c>
      <c r="D5346" s="98">
        <v>-622.64</v>
      </c>
      <c r="E5346" s="98">
        <v>6979.54</v>
      </c>
      <c r="F5346" s="98" t="s">
        <v>77</v>
      </c>
    </row>
    <row r="5347" spans="1:6" x14ac:dyDescent="0.2">
      <c r="A5347" s="106">
        <v>43405</v>
      </c>
      <c r="B5347" s="100">
        <v>43374</v>
      </c>
      <c r="C5347" s="98" t="s">
        <v>33</v>
      </c>
      <c r="D5347" s="98">
        <v>-28.08</v>
      </c>
      <c r="E5347" s="98">
        <v>314.77999999999997</v>
      </c>
      <c r="F5347" s="98" t="s">
        <v>77</v>
      </c>
    </row>
    <row r="5348" spans="1:6" x14ac:dyDescent="0.2">
      <c r="A5348" s="106">
        <v>43405</v>
      </c>
      <c r="B5348" s="100">
        <v>43221</v>
      </c>
      <c r="C5348" s="98" t="s">
        <v>168</v>
      </c>
      <c r="D5348" s="98">
        <v>0</v>
      </c>
      <c r="E5348" s="98">
        <v>6979.55</v>
      </c>
      <c r="F5348" s="98" t="s">
        <v>77</v>
      </c>
    </row>
    <row r="5349" spans="1:6" x14ac:dyDescent="0.2">
      <c r="A5349" s="106">
        <v>43405</v>
      </c>
      <c r="B5349" s="100">
        <v>43221</v>
      </c>
      <c r="C5349" s="98" t="s">
        <v>185</v>
      </c>
      <c r="D5349" s="98">
        <v>309.75</v>
      </c>
      <c r="E5349" s="98">
        <v>6979.55</v>
      </c>
      <c r="F5349" s="98" t="s">
        <v>77</v>
      </c>
    </row>
    <row r="5350" spans="1:6" x14ac:dyDescent="0.2">
      <c r="A5350" s="106">
        <v>43405</v>
      </c>
      <c r="B5350" s="100">
        <v>43221</v>
      </c>
      <c r="C5350" s="98" t="s">
        <v>186</v>
      </c>
      <c r="D5350" s="98">
        <v>13.97</v>
      </c>
      <c r="E5350" s="98">
        <v>314.77999999999997</v>
      </c>
      <c r="F5350" s="98" t="s">
        <v>77</v>
      </c>
    </row>
    <row r="5351" spans="1:6" x14ac:dyDescent="0.2">
      <c r="A5351" s="106">
        <v>43405</v>
      </c>
      <c r="B5351" s="100">
        <v>43405</v>
      </c>
      <c r="C5351" s="98" t="s">
        <v>34</v>
      </c>
      <c r="D5351" s="98">
        <v>-7.46</v>
      </c>
      <c r="E5351" s="98">
        <v>61.05</v>
      </c>
      <c r="F5351" s="98" t="s">
        <v>76</v>
      </c>
    </row>
    <row r="5352" spans="1:6" x14ac:dyDescent="0.2">
      <c r="A5352" s="106">
        <v>43405</v>
      </c>
      <c r="B5352" s="100">
        <v>43405</v>
      </c>
      <c r="C5352" s="98" t="s">
        <v>33</v>
      </c>
      <c r="D5352" s="98">
        <v>-0.34</v>
      </c>
      <c r="E5352" s="98">
        <v>2.75</v>
      </c>
      <c r="F5352" s="98" t="s">
        <v>76</v>
      </c>
    </row>
    <row r="5353" spans="1:6" x14ac:dyDescent="0.2">
      <c r="A5353" s="106">
        <v>43405</v>
      </c>
      <c r="B5353" s="100">
        <v>43374</v>
      </c>
      <c r="C5353" s="98" t="s">
        <v>34</v>
      </c>
      <c r="D5353" s="98">
        <v>-95.28</v>
      </c>
      <c r="E5353" s="98">
        <v>1067.99</v>
      </c>
      <c r="F5353" s="98" t="s">
        <v>73</v>
      </c>
    </row>
    <row r="5354" spans="1:6" x14ac:dyDescent="0.2">
      <c r="A5354" s="106">
        <v>43405</v>
      </c>
      <c r="B5354" s="100">
        <v>43374</v>
      </c>
      <c r="C5354" s="98" t="s">
        <v>33</v>
      </c>
      <c r="D5354" s="98">
        <v>-4.3</v>
      </c>
      <c r="E5354" s="98">
        <v>48.17</v>
      </c>
      <c r="F5354" s="98" t="s">
        <v>73</v>
      </c>
    </row>
    <row r="5355" spans="1:6" x14ac:dyDescent="0.2">
      <c r="A5355" s="106">
        <v>43405</v>
      </c>
      <c r="B5355" s="100">
        <v>43221</v>
      </c>
      <c r="C5355" s="98" t="s">
        <v>168</v>
      </c>
      <c r="D5355" s="98">
        <v>0</v>
      </c>
      <c r="E5355" s="98">
        <v>1067.99</v>
      </c>
      <c r="F5355" s="98" t="s">
        <v>73</v>
      </c>
    </row>
    <row r="5356" spans="1:6" x14ac:dyDescent="0.2">
      <c r="A5356" s="106">
        <v>43405</v>
      </c>
      <c r="B5356" s="100">
        <v>43221</v>
      </c>
      <c r="C5356" s="98" t="s">
        <v>185</v>
      </c>
      <c r="D5356" s="98">
        <v>47.4</v>
      </c>
      <c r="E5356" s="98">
        <v>1067.99</v>
      </c>
      <c r="F5356" s="98" t="s">
        <v>73</v>
      </c>
    </row>
    <row r="5357" spans="1:6" x14ac:dyDescent="0.2">
      <c r="A5357" s="106">
        <v>43405</v>
      </c>
      <c r="B5357" s="100">
        <v>43221</v>
      </c>
      <c r="C5357" s="98" t="s">
        <v>186</v>
      </c>
      <c r="D5357" s="98">
        <v>2.14</v>
      </c>
      <c r="E5357" s="98">
        <v>48.17</v>
      </c>
      <c r="F5357" s="98" t="s">
        <v>73</v>
      </c>
    </row>
    <row r="5358" spans="1:6" x14ac:dyDescent="0.2">
      <c r="A5358" s="106">
        <v>43405</v>
      </c>
      <c r="B5358" s="100">
        <v>43374</v>
      </c>
      <c r="C5358" s="98" t="s">
        <v>34</v>
      </c>
      <c r="D5358" s="98">
        <v>-391.09</v>
      </c>
      <c r="E5358" s="98">
        <v>4384</v>
      </c>
      <c r="F5358" s="98" t="s">
        <v>76</v>
      </c>
    </row>
    <row r="5359" spans="1:6" x14ac:dyDescent="0.2">
      <c r="A5359" s="106">
        <v>43405</v>
      </c>
      <c r="B5359" s="100">
        <v>43374</v>
      </c>
      <c r="C5359" s="98" t="s">
        <v>33</v>
      </c>
      <c r="D5359" s="98">
        <v>-17.63</v>
      </c>
      <c r="E5359" s="98">
        <v>197.71</v>
      </c>
      <c r="F5359" s="98" t="s">
        <v>76</v>
      </c>
    </row>
    <row r="5360" spans="1:6" x14ac:dyDescent="0.2">
      <c r="A5360" s="106">
        <v>43405</v>
      </c>
      <c r="B5360" s="100">
        <v>43221</v>
      </c>
      <c r="C5360" s="98" t="s">
        <v>168</v>
      </c>
      <c r="D5360" s="98">
        <v>0</v>
      </c>
      <c r="E5360" s="98">
        <v>4384.0200000000004</v>
      </c>
      <c r="F5360" s="98" t="s">
        <v>76</v>
      </c>
    </row>
    <row r="5361" spans="1:6" x14ac:dyDescent="0.2">
      <c r="A5361" s="106">
        <v>43405</v>
      </c>
      <c r="B5361" s="100">
        <v>43221</v>
      </c>
      <c r="C5361" s="98" t="s">
        <v>185</v>
      </c>
      <c r="D5361" s="98">
        <v>194.57</v>
      </c>
      <c r="E5361" s="98">
        <v>4384.0200000000004</v>
      </c>
      <c r="F5361" s="98" t="s">
        <v>76</v>
      </c>
    </row>
    <row r="5362" spans="1:6" x14ac:dyDescent="0.2">
      <c r="A5362" s="106">
        <v>43405</v>
      </c>
      <c r="B5362" s="100">
        <v>43221</v>
      </c>
      <c r="C5362" s="98" t="s">
        <v>186</v>
      </c>
      <c r="D5362" s="98">
        <v>8.76</v>
      </c>
      <c r="E5362" s="98">
        <v>197.71</v>
      </c>
      <c r="F5362" s="98" t="s">
        <v>76</v>
      </c>
    </row>
    <row r="5363" spans="1:6" x14ac:dyDescent="0.2">
      <c r="A5363" s="106">
        <v>43405</v>
      </c>
      <c r="B5363" s="100">
        <v>43405</v>
      </c>
      <c r="C5363" s="98" t="s">
        <v>34</v>
      </c>
      <c r="D5363" s="98">
        <v>-21.86</v>
      </c>
      <c r="E5363" s="98">
        <v>180.97</v>
      </c>
      <c r="F5363" s="98" t="s">
        <v>72</v>
      </c>
    </row>
    <row r="5364" spans="1:6" x14ac:dyDescent="0.2">
      <c r="A5364" s="106">
        <v>43405</v>
      </c>
      <c r="B5364" s="100">
        <v>43405</v>
      </c>
      <c r="C5364" s="98" t="s">
        <v>33</v>
      </c>
      <c r="D5364" s="98">
        <v>-0.97</v>
      </c>
      <c r="E5364" s="98">
        <v>8.07</v>
      </c>
      <c r="F5364" s="98" t="s">
        <v>72</v>
      </c>
    </row>
    <row r="5365" spans="1:6" x14ac:dyDescent="0.2">
      <c r="A5365" s="106">
        <v>43405</v>
      </c>
      <c r="B5365" s="100">
        <v>43405</v>
      </c>
      <c r="C5365" s="98" t="s">
        <v>34</v>
      </c>
      <c r="D5365" s="98">
        <v>-39.85</v>
      </c>
      <c r="E5365" s="98">
        <v>327.62</v>
      </c>
      <c r="F5365" s="98" t="s">
        <v>74</v>
      </c>
    </row>
    <row r="5366" spans="1:6" x14ac:dyDescent="0.2">
      <c r="A5366" s="106">
        <v>43405</v>
      </c>
      <c r="B5366" s="100">
        <v>43405</v>
      </c>
      <c r="C5366" s="98" t="s">
        <v>33</v>
      </c>
      <c r="D5366" s="98">
        <v>-1.79</v>
      </c>
      <c r="E5366" s="98">
        <v>14.67</v>
      </c>
      <c r="F5366" s="98" t="s">
        <v>74</v>
      </c>
    </row>
    <row r="5367" spans="1:6" x14ac:dyDescent="0.2">
      <c r="A5367" s="106">
        <v>43374</v>
      </c>
      <c r="B5367" s="100">
        <v>43374</v>
      </c>
      <c r="C5367" s="98" t="s">
        <v>34</v>
      </c>
      <c r="D5367" s="98">
        <v>-7.4</v>
      </c>
      <c r="E5367" s="98">
        <v>83</v>
      </c>
      <c r="F5367" s="98" t="s">
        <v>93</v>
      </c>
    </row>
    <row r="5368" spans="1:6" x14ac:dyDescent="0.2">
      <c r="A5368" s="106">
        <v>43374</v>
      </c>
      <c r="B5368" s="100">
        <v>43374</v>
      </c>
      <c r="C5368" s="98" t="s">
        <v>33</v>
      </c>
      <c r="D5368" s="98">
        <v>-0.33</v>
      </c>
      <c r="E5368" s="98">
        <v>3.74</v>
      </c>
      <c r="F5368" s="98" t="s">
        <v>93</v>
      </c>
    </row>
    <row r="5369" spans="1:6" x14ac:dyDescent="0.2">
      <c r="A5369" s="106">
        <v>43374</v>
      </c>
      <c r="B5369" s="100">
        <v>43344</v>
      </c>
      <c r="C5369" s="98" t="s">
        <v>34</v>
      </c>
      <c r="D5369" s="98">
        <v>-10.53</v>
      </c>
      <c r="E5369" s="98">
        <v>125</v>
      </c>
      <c r="F5369" s="98" t="s">
        <v>93</v>
      </c>
    </row>
    <row r="5370" spans="1:6" x14ac:dyDescent="0.2">
      <c r="A5370" s="106">
        <v>43374</v>
      </c>
      <c r="B5370" s="100">
        <v>43344</v>
      </c>
      <c r="C5370" s="98" t="s">
        <v>33</v>
      </c>
      <c r="D5370" s="98">
        <v>-0.48</v>
      </c>
      <c r="E5370" s="98">
        <v>5.64</v>
      </c>
      <c r="F5370" s="98" t="s">
        <v>93</v>
      </c>
    </row>
    <row r="5371" spans="1:6" x14ac:dyDescent="0.2">
      <c r="A5371" s="106">
        <v>43374</v>
      </c>
      <c r="B5371" s="100">
        <v>43221</v>
      </c>
      <c r="C5371" s="98" t="s">
        <v>168</v>
      </c>
      <c r="D5371" s="98">
        <v>0</v>
      </c>
      <c r="E5371" s="98">
        <v>208</v>
      </c>
      <c r="F5371" s="98" t="s">
        <v>93</v>
      </c>
    </row>
    <row r="5372" spans="1:6" x14ac:dyDescent="0.2">
      <c r="A5372" s="106">
        <v>43374</v>
      </c>
      <c r="B5372" s="100">
        <v>43221</v>
      </c>
      <c r="C5372" s="98" t="s">
        <v>185</v>
      </c>
      <c r="D5372" s="98">
        <v>9.23</v>
      </c>
      <c r="E5372" s="98">
        <v>208</v>
      </c>
      <c r="F5372" s="98" t="s">
        <v>93</v>
      </c>
    </row>
    <row r="5373" spans="1:6" x14ac:dyDescent="0.2">
      <c r="A5373" s="106">
        <v>43374</v>
      </c>
      <c r="B5373" s="100">
        <v>43221</v>
      </c>
      <c r="C5373" s="98" t="s">
        <v>186</v>
      </c>
      <c r="D5373" s="98">
        <v>0.42</v>
      </c>
      <c r="E5373" s="98">
        <v>9.3800000000000008</v>
      </c>
      <c r="F5373" s="98" t="s">
        <v>93</v>
      </c>
    </row>
    <row r="5374" spans="1:6" x14ac:dyDescent="0.2">
      <c r="A5374" s="106">
        <v>43374</v>
      </c>
      <c r="B5374" s="100">
        <v>43313</v>
      </c>
      <c r="C5374" s="98" t="s">
        <v>34</v>
      </c>
      <c r="D5374" s="98">
        <v>-50.64</v>
      </c>
      <c r="E5374" s="98">
        <v>650</v>
      </c>
      <c r="F5374" s="98" t="s">
        <v>92</v>
      </c>
    </row>
    <row r="5375" spans="1:6" x14ac:dyDescent="0.2">
      <c r="A5375" s="106">
        <v>43374</v>
      </c>
      <c r="B5375" s="100">
        <v>43313</v>
      </c>
      <c r="C5375" s="98" t="s">
        <v>33</v>
      </c>
      <c r="D5375" s="98">
        <v>-2.2799999999999998</v>
      </c>
      <c r="E5375" s="98">
        <v>29.32</v>
      </c>
      <c r="F5375" s="98" t="s">
        <v>92</v>
      </c>
    </row>
    <row r="5376" spans="1:6" x14ac:dyDescent="0.2">
      <c r="A5376" s="106">
        <v>43374</v>
      </c>
      <c r="B5376" s="100">
        <v>43374</v>
      </c>
      <c r="C5376" s="98" t="s">
        <v>34</v>
      </c>
      <c r="D5376" s="98">
        <v>-22.93</v>
      </c>
      <c r="E5376" s="98">
        <v>257.06</v>
      </c>
      <c r="F5376" s="98" t="s">
        <v>92</v>
      </c>
    </row>
    <row r="5377" spans="1:6" x14ac:dyDescent="0.2">
      <c r="A5377" s="106">
        <v>43374</v>
      </c>
      <c r="B5377" s="100">
        <v>43374</v>
      </c>
      <c r="C5377" s="98" t="s">
        <v>33</v>
      </c>
      <c r="D5377" s="98">
        <v>-1.03</v>
      </c>
      <c r="E5377" s="98">
        <v>11.59</v>
      </c>
      <c r="F5377" s="98" t="s">
        <v>92</v>
      </c>
    </row>
    <row r="5378" spans="1:6" x14ac:dyDescent="0.2">
      <c r="A5378" s="106">
        <v>43374</v>
      </c>
      <c r="B5378" s="100">
        <v>43344</v>
      </c>
      <c r="C5378" s="98" t="s">
        <v>34</v>
      </c>
      <c r="D5378" s="98">
        <v>-32.520000000000003</v>
      </c>
      <c r="E5378" s="98">
        <v>386</v>
      </c>
      <c r="F5378" s="98" t="s">
        <v>92</v>
      </c>
    </row>
    <row r="5379" spans="1:6" x14ac:dyDescent="0.2">
      <c r="A5379" s="106">
        <v>43374</v>
      </c>
      <c r="B5379" s="100">
        <v>43344</v>
      </c>
      <c r="C5379" s="98" t="s">
        <v>33</v>
      </c>
      <c r="D5379" s="98">
        <v>-1.47</v>
      </c>
      <c r="E5379" s="98">
        <v>17.41</v>
      </c>
      <c r="F5379" s="98" t="s">
        <v>92</v>
      </c>
    </row>
    <row r="5380" spans="1:6" x14ac:dyDescent="0.2">
      <c r="A5380" s="106">
        <v>43374</v>
      </c>
      <c r="B5380" s="100">
        <v>43221</v>
      </c>
      <c r="C5380" s="98" t="s">
        <v>185</v>
      </c>
      <c r="D5380" s="98">
        <v>28.54</v>
      </c>
      <c r="E5380" s="98">
        <v>643.05999999999995</v>
      </c>
      <c r="F5380" s="98" t="s">
        <v>92</v>
      </c>
    </row>
    <row r="5381" spans="1:6" x14ac:dyDescent="0.2">
      <c r="A5381" s="106">
        <v>43374</v>
      </c>
      <c r="B5381" s="100">
        <v>43221</v>
      </c>
      <c r="C5381" s="98" t="s">
        <v>186</v>
      </c>
      <c r="D5381" s="98">
        <v>1.29</v>
      </c>
      <c r="E5381" s="98">
        <v>29</v>
      </c>
      <c r="F5381" s="98" t="s">
        <v>92</v>
      </c>
    </row>
    <row r="5382" spans="1:6" x14ac:dyDescent="0.2">
      <c r="A5382" s="106">
        <v>43374</v>
      </c>
      <c r="B5382" s="100">
        <v>43221</v>
      </c>
      <c r="C5382" s="98" t="s">
        <v>168</v>
      </c>
      <c r="D5382" s="98">
        <v>0</v>
      </c>
      <c r="E5382" s="98">
        <v>643.05999999999995</v>
      </c>
      <c r="F5382" s="98" t="s">
        <v>92</v>
      </c>
    </row>
    <row r="5383" spans="1:6" x14ac:dyDescent="0.2">
      <c r="A5383" s="106">
        <v>43374</v>
      </c>
      <c r="B5383" s="100">
        <v>43374</v>
      </c>
      <c r="C5383" s="98" t="s">
        <v>34</v>
      </c>
      <c r="D5383" s="98">
        <v>-552.05999999999995</v>
      </c>
      <c r="E5383" s="98">
        <v>6187.97</v>
      </c>
      <c r="F5383" s="98" t="s">
        <v>77</v>
      </c>
    </row>
    <row r="5384" spans="1:6" x14ac:dyDescent="0.2">
      <c r="A5384" s="106">
        <v>43374</v>
      </c>
      <c r="B5384" s="100">
        <v>43374</v>
      </c>
      <c r="C5384" s="98" t="s">
        <v>33</v>
      </c>
      <c r="D5384" s="98">
        <v>-24.88</v>
      </c>
      <c r="E5384" s="98">
        <v>279.07</v>
      </c>
      <c r="F5384" s="98" t="s">
        <v>77</v>
      </c>
    </row>
    <row r="5385" spans="1:6" x14ac:dyDescent="0.2">
      <c r="A5385" s="106">
        <v>43374</v>
      </c>
      <c r="B5385" s="100">
        <v>43344</v>
      </c>
      <c r="C5385" s="98" t="s">
        <v>34</v>
      </c>
      <c r="D5385" s="98">
        <v>-1712.04</v>
      </c>
      <c r="E5385" s="98">
        <v>20323</v>
      </c>
      <c r="F5385" s="98" t="s">
        <v>77</v>
      </c>
    </row>
    <row r="5386" spans="1:6" x14ac:dyDescent="0.2">
      <c r="A5386" s="106">
        <v>43374</v>
      </c>
      <c r="B5386" s="100">
        <v>43344</v>
      </c>
      <c r="C5386" s="98" t="s">
        <v>33</v>
      </c>
      <c r="D5386" s="98">
        <v>-77.209999999999994</v>
      </c>
      <c r="E5386" s="98">
        <v>916.55</v>
      </c>
      <c r="F5386" s="98" t="s">
        <v>77</v>
      </c>
    </row>
    <row r="5387" spans="1:6" x14ac:dyDescent="0.2">
      <c r="A5387" s="106">
        <v>43374</v>
      </c>
      <c r="B5387" s="100">
        <v>43221</v>
      </c>
      <c r="C5387" s="98" t="s">
        <v>168</v>
      </c>
      <c r="D5387" s="98">
        <v>0</v>
      </c>
      <c r="E5387" s="98">
        <v>26510.97</v>
      </c>
      <c r="F5387" s="98" t="s">
        <v>77</v>
      </c>
    </row>
    <row r="5388" spans="1:6" x14ac:dyDescent="0.2">
      <c r="A5388" s="106">
        <v>43374</v>
      </c>
      <c r="B5388" s="100">
        <v>43221</v>
      </c>
      <c r="C5388" s="98" t="s">
        <v>185</v>
      </c>
      <c r="D5388" s="98">
        <v>1176.54</v>
      </c>
      <c r="E5388" s="98">
        <v>26510.97</v>
      </c>
      <c r="F5388" s="98" t="s">
        <v>77</v>
      </c>
    </row>
    <row r="5389" spans="1:6" x14ac:dyDescent="0.2">
      <c r="A5389" s="106">
        <v>43374</v>
      </c>
      <c r="B5389" s="100">
        <v>43221</v>
      </c>
      <c r="C5389" s="98" t="s">
        <v>186</v>
      </c>
      <c r="D5389" s="98">
        <v>53.07</v>
      </c>
      <c r="E5389" s="98">
        <v>1195.6500000000001</v>
      </c>
      <c r="F5389" s="98" t="s">
        <v>77</v>
      </c>
    </row>
    <row r="5390" spans="1:6" x14ac:dyDescent="0.2">
      <c r="A5390" s="106">
        <v>43374</v>
      </c>
      <c r="B5390" s="100">
        <v>43374</v>
      </c>
      <c r="C5390" s="98" t="s">
        <v>34</v>
      </c>
      <c r="D5390" s="98">
        <v>-887.07</v>
      </c>
      <c r="E5390" s="98">
        <v>9943.6299999999992</v>
      </c>
      <c r="F5390" s="98" t="s">
        <v>77</v>
      </c>
    </row>
    <row r="5391" spans="1:6" x14ac:dyDescent="0.2">
      <c r="A5391" s="106">
        <v>43374</v>
      </c>
      <c r="B5391" s="100">
        <v>43374</v>
      </c>
      <c r="C5391" s="98" t="s">
        <v>33</v>
      </c>
      <c r="D5391" s="98">
        <v>-40.01</v>
      </c>
      <c r="E5391" s="98">
        <v>448.47</v>
      </c>
      <c r="F5391" s="98" t="s">
        <v>77</v>
      </c>
    </row>
    <row r="5392" spans="1:6" x14ac:dyDescent="0.2">
      <c r="A5392" s="106">
        <v>43374</v>
      </c>
      <c r="B5392" s="100">
        <v>43344</v>
      </c>
      <c r="C5392" s="98" t="s">
        <v>34</v>
      </c>
      <c r="D5392" s="98">
        <v>-2310.39</v>
      </c>
      <c r="E5392" s="98">
        <v>27426</v>
      </c>
      <c r="F5392" s="98" t="s">
        <v>77</v>
      </c>
    </row>
    <row r="5393" spans="1:6" x14ac:dyDescent="0.2">
      <c r="A5393" s="106">
        <v>43374</v>
      </c>
      <c r="B5393" s="100">
        <v>43344</v>
      </c>
      <c r="C5393" s="98" t="s">
        <v>33</v>
      </c>
      <c r="D5393" s="98">
        <v>-104.23</v>
      </c>
      <c r="E5393" s="98">
        <v>1236.92</v>
      </c>
      <c r="F5393" s="98" t="s">
        <v>77</v>
      </c>
    </row>
    <row r="5394" spans="1:6" x14ac:dyDescent="0.2">
      <c r="A5394" s="106">
        <v>43374</v>
      </c>
      <c r="B5394" s="100">
        <v>43221</v>
      </c>
      <c r="C5394" s="98" t="s">
        <v>185</v>
      </c>
      <c r="D5394" s="98">
        <v>1658.43</v>
      </c>
      <c r="E5394" s="98">
        <v>37369.629999999997</v>
      </c>
      <c r="F5394" s="98" t="s">
        <v>77</v>
      </c>
    </row>
    <row r="5395" spans="1:6" x14ac:dyDescent="0.2">
      <c r="A5395" s="106">
        <v>43374</v>
      </c>
      <c r="B5395" s="100">
        <v>43221</v>
      </c>
      <c r="C5395" s="98" t="s">
        <v>186</v>
      </c>
      <c r="D5395" s="98">
        <v>74.8</v>
      </c>
      <c r="E5395" s="98">
        <v>1685.39</v>
      </c>
      <c r="F5395" s="98" t="s">
        <v>77</v>
      </c>
    </row>
    <row r="5396" spans="1:6" x14ac:dyDescent="0.2">
      <c r="A5396" s="106">
        <v>43374</v>
      </c>
      <c r="B5396" s="100">
        <v>43221</v>
      </c>
      <c r="C5396" s="98" t="s">
        <v>168</v>
      </c>
      <c r="D5396" s="98">
        <v>0</v>
      </c>
      <c r="E5396" s="98">
        <v>37369.629999999997</v>
      </c>
      <c r="F5396" s="98" t="s">
        <v>77</v>
      </c>
    </row>
    <row r="5397" spans="1:6" x14ac:dyDescent="0.2">
      <c r="A5397" s="106">
        <v>43374</v>
      </c>
      <c r="B5397" s="100">
        <v>43374</v>
      </c>
      <c r="C5397" s="98" t="s">
        <v>34</v>
      </c>
      <c r="D5397" s="98">
        <v>-36.04</v>
      </c>
      <c r="E5397" s="98">
        <v>404.01</v>
      </c>
      <c r="F5397" s="98" t="s">
        <v>76</v>
      </c>
    </row>
    <row r="5398" spans="1:6" x14ac:dyDescent="0.2">
      <c r="A5398" s="106">
        <v>43374</v>
      </c>
      <c r="B5398" s="100">
        <v>43374</v>
      </c>
      <c r="C5398" s="98" t="s">
        <v>33</v>
      </c>
      <c r="D5398" s="98">
        <v>-1.63</v>
      </c>
      <c r="E5398" s="98">
        <v>18.22</v>
      </c>
      <c r="F5398" s="98" t="s">
        <v>76</v>
      </c>
    </row>
    <row r="5399" spans="1:6" x14ac:dyDescent="0.2">
      <c r="A5399" s="106">
        <v>43374</v>
      </c>
      <c r="B5399" s="100">
        <v>43344</v>
      </c>
      <c r="C5399" s="98" t="s">
        <v>34</v>
      </c>
      <c r="D5399" s="98">
        <v>-68.150000000000006</v>
      </c>
      <c r="E5399" s="98">
        <v>809</v>
      </c>
      <c r="F5399" s="98" t="s">
        <v>76</v>
      </c>
    </row>
    <row r="5400" spans="1:6" x14ac:dyDescent="0.2">
      <c r="A5400" s="106">
        <v>43374</v>
      </c>
      <c r="B5400" s="100">
        <v>43344</v>
      </c>
      <c r="C5400" s="98" t="s">
        <v>33</v>
      </c>
      <c r="D5400" s="98">
        <v>-3.07</v>
      </c>
      <c r="E5400" s="98">
        <v>36.49</v>
      </c>
      <c r="F5400" s="98" t="s">
        <v>76</v>
      </c>
    </row>
    <row r="5401" spans="1:6" x14ac:dyDescent="0.2">
      <c r="A5401" s="106">
        <v>43374</v>
      </c>
      <c r="B5401" s="100">
        <v>43221</v>
      </c>
      <c r="C5401" s="98" t="s">
        <v>185</v>
      </c>
      <c r="D5401" s="98">
        <v>53.83</v>
      </c>
      <c r="E5401" s="98">
        <v>1213.01</v>
      </c>
      <c r="F5401" s="98" t="s">
        <v>76</v>
      </c>
    </row>
    <row r="5402" spans="1:6" x14ac:dyDescent="0.2">
      <c r="A5402" s="106">
        <v>43374</v>
      </c>
      <c r="B5402" s="100">
        <v>43221</v>
      </c>
      <c r="C5402" s="98" t="s">
        <v>186</v>
      </c>
      <c r="D5402" s="98">
        <v>2.4300000000000002</v>
      </c>
      <c r="E5402" s="98">
        <v>54.71</v>
      </c>
      <c r="F5402" s="98" t="s">
        <v>76</v>
      </c>
    </row>
    <row r="5403" spans="1:6" x14ac:dyDescent="0.2">
      <c r="A5403" s="106">
        <v>43374</v>
      </c>
      <c r="B5403" s="100">
        <v>43221</v>
      </c>
      <c r="C5403" s="98" t="s">
        <v>168</v>
      </c>
      <c r="D5403" s="98">
        <v>0</v>
      </c>
      <c r="E5403" s="98">
        <v>1213.01</v>
      </c>
      <c r="F5403" s="98" t="s">
        <v>76</v>
      </c>
    </row>
    <row r="5404" spans="1:6" x14ac:dyDescent="0.2">
      <c r="A5404" s="106">
        <v>43344</v>
      </c>
      <c r="B5404" s="100">
        <v>43221</v>
      </c>
      <c r="C5404" s="98" t="s">
        <v>168</v>
      </c>
      <c r="D5404" s="98">
        <v>0</v>
      </c>
      <c r="E5404" s="98">
        <v>5768.59</v>
      </c>
      <c r="F5404" s="98" t="s">
        <v>77</v>
      </c>
    </row>
    <row r="5405" spans="1:6" x14ac:dyDescent="0.2">
      <c r="A5405" s="106">
        <v>43344</v>
      </c>
      <c r="B5405" s="100">
        <v>43221</v>
      </c>
      <c r="C5405" s="98" t="s">
        <v>185</v>
      </c>
      <c r="D5405" s="98">
        <v>256.02</v>
      </c>
      <c r="E5405" s="98">
        <v>5768.59</v>
      </c>
      <c r="F5405" s="98" t="s">
        <v>77</v>
      </c>
    </row>
    <row r="5406" spans="1:6" x14ac:dyDescent="0.2">
      <c r="A5406" s="106">
        <v>43344</v>
      </c>
      <c r="B5406" s="100">
        <v>43221</v>
      </c>
      <c r="C5406" s="98" t="s">
        <v>186</v>
      </c>
      <c r="D5406" s="98">
        <v>11.55</v>
      </c>
      <c r="E5406" s="98">
        <v>260.16000000000003</v>
      </c>
      <c r="F5406" s="98" t="s">
        <v>77</v>
      </c>
    </row>
    <row r="5407" spans="1:6" x14ac:dyDescent="0.2">
      <c r="A5407" s="106">
        <v>43344</v>
      </c>
      <c r="B5407" s="100">
        <v>43344</v>
      </c>
      <c r="C5407" s="98" t="s">
        <v>36</v>
      </c>
      <c r="D5407" s="98">
        <v>-5.84</v>
      </c>
      <c r="E5407" s="98">
        <v>69.3</v>
      </c>
      <c r="F5407" s="98" t="s">
        <v>101</v>
      </c>
    </row>
    <row r="5408" spans="1:6" x14ac:dyDescent="0.2">
      <c r="A5408" s="106">
        <v>43405</v>
      </c>
      <c r="B5408" s="100">
        <v>43221</v>
      </c>
      <c r="C5408" s="98" t="s">
        <v>185</v>
      </c>
      <c r="D5408" s="98">
        <v>18.149999999999999</v>
      </c>
      <c r="E5408" s="98">
        <v>409</v>
      </c>
      <c r="F5408" s="98" t="s">
        <v>93</v>
      </c>
    </row>
    <row r="5409" spans="1:6" x14ac:dyDescent="0.2">
      <c r="A5409" s="106">
        <v>43405</v>
      </c>
      <c r="B5409" s="100">
        <v>43221</v>
      </c>
      <c r="C5409" s="98" t="s">
        <v>186</v>
      </c>
      <c r="D5409" s="98">
        <v>0.82</v>
      </c>
      <c r="E5409" s="98">
        <v>18.45</v>
      </c>
      <c r="F5409" s="98" t="s">
        <v>93</v>
      </c>
    </row>
    <row r="5410" spans="1:6" x14ac:dyDescent="0.2">
      <c r="A5410" s="106">
        <v>43435</v>
      </c>
      <c r="B5410" s="100">
        <v>43405</v>
      </c>
      <c r="C5410" s="98" t="s">
        <v>34</v>
      </c>
      <c r="D5410" s="98">
        <v>-25235.46</v>
      </c>
      <c r="E5410" s="98">
        <v>206257.34</v>
      </c>
      <c r="F5410" s="98" t="s">
        <v>76</v>
      </c>
    </row>
    <row r="5411" spans="1:6" x14ac:dyDescent="0.2">
      <c r="A5411" s="106">
        <v>43435</v>
      </c>
      <c r="B5411" s="100">
        <v>43405</v>
      </c>
      <c r="C5411" s="98" t="s">
        <v>33</v>
      </c>
      <c r="D5411" s="98">
        <v>-1137.98</v>
      </c>
      <c r="E5411" s="98">
        <v>9302.2000000000007</v>
      </c>
      <c r="F5411" s="98" t="s">
        <v>76</v>
      </c>
    </row>
    <row r="5412" spans="1:6" x14ac:dyDescent="0.2">
      <c r="A5412" s="106">
        <v>43435</v>
      </c>
      <c r="B5412" s="100">
        <v>43374</v>
      </c>
      <c r="C5412" s="98" t="s">
        <v>34</v>
      </c>
      <c r="D5412" s="98">
        <v>-24673.83</v>
      </c>
      <c r="E5412" s="98">
        <v>276581</v>
      </c>
      <c r="F5412" s="98" t="s">
        <v>76</v>
      </c>
    </row>
    <row r="5413" spans="1:6" x14ac:dyDescent="0.2">
      <c r="A5413" s="106">
        <v>43435</v>
      </c>
      <c r="B5413" s="100">
        <v>43374</v>
      </c>
      <c r="C5413" s="98" t="s">
        <v>33</v>
      </c>
      <c r="D5413" s="98">
        <v>-1112.77</v>
      </c>
      <c r="E5413" s="98">
        <v>12473.72</v>
      </c>
      <c r="F5413" s="98" t="s">
        <v>76</v>
      </c>
    </row>
    <row r="5414" spans="1:6" x14ac:dyDescent="0.2">
      <c r="A5414" s="106">
        <v>43435</v>
      </c>
      <c r="B5414" s="100">
        <v>43221</v>
      </c>
      <c r="C5414" s="98" t="s">
        <v>168</v>
      </c>
      <c r="D5414" s="98">
        <v>0</v>
      </c>
      <c r="E5414" s="98">
        <v>482020.34</v>
      </c>
      <c r="F5414" s="98" t="s">
        <v>76</v>
      </c>
    </row>
    <row r="5415" spans="1:6" x14ac:dyDescent="0.2">
      <c r="A5415" s="106">
        <v>43435</v>
      </c>
      <c r="B5415" s="100">
        <v>43221</v>
      </c>
      <c r="C5415" s="98" t="s">
        <v>185</v>
      </c>
      <c r="D5415" s="98">
        <v>21441.96</v>
      </c>
      <c r="E5415" s="98">
        <v>483145.36</v>
      </c>
      <c r="F5415" s="98" t="s">
        <v>76</v>
      </c>
    </row>
    <row r="5416" spans="1:6" x14ac:dyDescent="0.2">
      <c r="A5416" s="106">
        <v>43435</v>
      </c>
      <c r="B5416" s="100">
        <v>43221</v>
      </c>
      <c r="C5416" s="98" t="s">
        <v>186</v>
      </c>
      <c r="D5416" s="98">
        <v>966.99</v>
      </c>
      <c r="E5416" s="98">
        <v>21789.95</v>
      </c>
      <c r="F5416" s="98" t="s">
        <v>76</v>
      </c>
    </row>
    <row r="5417" spans="1:6" x14ac:dyDescent="0.2">
      <c r="A5417" s="106">
        <v>43435</v>
      </c>
      <c r="B5417" s="100">
        <v>43405</v>
      </c>
      <c r="C5417" s="98" t="s">
        <v>34</v>
      </c>
      <c r="D5417" s="98">
        <v>-55.55</v>
      </c>
      <c r="E5417" s="98">
        <v>453.99</v>
      </c>
      <c r="F5417" s="98" t="s">
        <v>77</v>
      </c>
    </row>
    <row r="5418" spans="1:6" x14ac:dyDescent="0.2">
      <c r="A5418" s="106">
        <v>43435</v>
      </c>
      <c r="B5418" s="100">
        <v>43405</v>
      </c>
      <c r="C5418" s="98" t="s">
        <v>33</v>
      </c>
      <c r="D5418" s="98">
        <v>-2.5099999999999998</v>
      </c>
      <c r="E5418" s="98">
        <v>20.48</v>
      </c>
      <c r="F5418" s="98" t="s">
        <v>77</v>
      </c>
    </row>
    <row r="5419" spans="1:6" x14ac:dyDescent="0.2">
      <c r="A5419" s="106">
        <v>43435</v>
      </c>
      <c r="B5419" s="100">
        <v>43374</v>
      </c>
      <c r="C5419" s="98" t="s">
        <v>34</v>
      </c>
      <c r="D5419" s="98">
        <v>-56.11</v>
      </c>
      <c r="E5419" s="98">
        <v>629</v>
      </c>
      <c r="F5419" s="98" t="s">
        <v>77</v>
      </c>
    </row>
    <row r="5420" spans="1:6" x14ac:dyDescent="0.2">
      <c r="A5420" s="106">
        <v>43435</v>
      </c>
      <c r="B5420" s="100">
        <v>43374</v>
      </c>
      <c r="C5420" s="98" t="s">
        <v>33</v>
      </c>
      <c r="D5420" s="98">
        <v>-2.5299999999999998</v>
      </c>
      <c r="E5420" s="98">
        <v>28.37</v>
      </c>
      <c r="F5420" s="98" t="s">
        <v>77</v>
      </c>
    </row>
    <row r="5421" spans="1:6" x14ac:dyDescent="0.2">
      <c r="A5421" s="106">
        <v>43435</v>
      </c>
      <c r="B5421" s="100">
        <v>43221</v>
      </c>
      <c r="C5421" s="98" t="s">
        <v>168</v>
      </c>
      <c r="D5421" s="98">
        <v>0</v>
      </c>
      <c r="E5421" s="98">
        <v>1082.99</v>
      </c>
      <c r="F5421" s="98" t="s">
        <v>77</v>
      </c>
    </row>
    <row r="5422" spans="1:6" x14ac:dyDescent="0.2">
      <c r="A5422" s="106">
        <v>43435</v>
      </c>
      <c r="B5422" s="100">
        <v>43221</v>
      </c>
      <c r="C5422" s="98" t="s">
        <v>185</v>
      </c>
      <c r="D5422" s="98">
        <v>48.06</v>
      </c>
      <c r="E5422" s="98">
        <v>1082.99</v>
      </c>
      <c r="F5422" s="98" t="s">
        <v>77</v>
      </c>
    </row>
    <row r="5423" spans="1:6" x14ac:dyDescent="0.2">
      <c r="A5423" s="106">
        <v>43435</v>
      </c>
      <c r="B5423" s="100">
        <v>43221</v>
      </c>
      <c r="C5423" s="98" t="s">
        <v>186</v>
      </c>
      <c r="D5423" s="98">
        <v>2.17</v>
      </c>
      <c r="E5423" s="98">
        <v>48.84</v>
      </c>
      <c r="F5423" s="98" t="s">
        <v>77</v>
      </c>
    </row>
    <row r="5424" spans="1:6" x14ac:dyDescent="0.2">
      <c r="A5424" s="106">
        <v>43435</v>
      </c>
      <c r="B5424" s="100">
        <v>43405</v>
      </c>
      <c r="C5424" s="98" t="s">
        <v>34</v>
      </c>
      <c r="D5424" s="98">
        <v>-33.770000000000003</v>
      </c>
      <c r="E5424" s="98">
        <v>276</v>
      </c>
      <c r="F5424" s="98" t="s">
        <v>92</v>
      </c>
    </row>
    <row r="5425" spans="1:6" x14ac:dyDescent="0.2">
      <c r="A5425" s="106">
        <v>43435</v>
      </c>
      <c r="B5425" s="100">
        <v>43405</v>
      </c>
      <c r="C5425" s="98" t="s">
        <v>33</v>
      </c>
      <c r="D5425" s="98">
        <v>-1.52</v>
      </c>
      <c r="E5425" s="98">
        <v>12.45</v>
      </c>
      <c r="F5425" s="98" t="s">
        <v>92</v>
      </c>
    </row>
    <row r="5426" spans="1:6" x14ac:dyDescent="0.2">
      <c r="A5426" s="106">
        <v>43435</v>
      </c>
      <c r="B5426" s="100">
        <v>43374</v>
      </c>
      <c r="C5426" s="98" t="s">
        <v>34</v>
      </c>
      <c r="D5426" s="98">
        <v>-33.99</v>
      </c>
      <c r="E5426" s="98">
        <v>381</v>
      </c>
      <c r="F5426" s="98" t="s">
        <v>92</v>
      </c>
    </row>
    <row r="5427" spans="1:6" x14ac:dyDescent="0.2">
      <c r="A5427" s="106">
        <v>43435</v>
      </c>
      <c r="B5427" s="100">
        <v>43374</v>
      </c>
      <c r="C5427" s="98" t="s">
        <v>33</v>
      </c>
      <c r="D5427" s="98">
        <v>-1.53</v>
      </c>
      <c r="E5427" s="98">
        <v>17.18</v>
      </c>
      <c r="F5427" s="98" t="s">
        <v>92</v>
      </c>
    </row>
    <row r="5428" spans="1:6" x14ac:dyDescent="0.2">
      <c r="A5428" s="106">
        <v>43435</v>
      </c>
      <c r="B5428" s="100">
        <v>43221</v>
      </c>
      <c r="C5428" s="98" t="s">
        <v>168</v>
      </c>
      <c r="D5428" s="98">
        <v>0</v>
      </c>
      <c r="E5428" s="98">
        <v>657</v>
      </c>
      <c r="F5428" s="98" t="s">
        <v>92</v>
      </c>
    </row>
    <row r="5429" spans="1:6" x14ac:dyDescent="0.2">
      <c r="A5429" s="106">
        <v>43435</v>
      </c>
      <c r="B5429" s="100">
        <v>43221</v>
      </c>
      <c r="C5429" s="98" t="s">
        <v>185</v>
      </c>
      <c r="D5429" s="98">
        <v>29.16</v>
      </c>
      <c r="E5429" s="98">
        <v>657</v>
      </c>
      <c r="F5429" s="98" t="s">
        <v>92</v>
      </c>
    </row>
    <row r="5430" spans="1:6" x14ac:dyDescent="0.2">
      <c r="A5430" s="106">
        <v>43435</v>
      </c>
      <c r="B5430" s="100">
        <v>43221</v>
      </c>
      <c r="C5430" s="98" t="s">
        <v>186</v>
      </c>
      <c r="D5430" s="98">
        <v>1.31</v>
      </c>
      <c r="E5430" s="98">
        <v>29.63</v>
      </c>
      <c r="F5430" s="98" t="s">
        <v>92</v>
      </c>
    </row>
    <row r="5431" spans="1:6" x14ac:dyDescent="0.2">
      <c r="A5431" s="106">
        <v>43435</v>
      </c>
      <c r="B5431" s="100">
        <v>43405</v>
      </c>
      <c r="C5431" s="98" t="s">
        <v>223</v>
      </c>
      <c r="D5431" s="98">
        <v>17.37</v>
      </c>
      <c r="E5431" s="98">
        <v>-142</v>
      </c>
      <c r="F5431" s="98" t="s">
        <v>167</v>
      </c>
    </row>
    <row r="5432" spans="1:6" x14ac:dyDescent="0.2">
      <c r="A5432" s="106">
        <v>43435</v>
      </c>
      <c r="B5432" s="100">
        <v>43374</v>
      </c>
      <c r="C5432" s="98" t="s">
        <v>223</v>
      </c>
      <c r="D5432" s="98">
        <v>17.57</v>
      </c>
      <c r="E5432" s="98">
        <v>-197</v>
      </c>
      <c r="F5432" s="98" t="s">
        <v>167</v>
      </c>
    </row>
    <row r="5433" spans="1:6" x14ac:dyDescent="0.2">
      <c r="A5433" s="106">
        <v>43435</v>
      </c>
      <c r="B5433" s="100">
        <v>43221</v>
      </c>
      <c r="C5433" s="98" t="s">
        <v>187</v>
      </c>
      <c r="D5433" s="98">
        <v>-15.04</v>
      </c>
      <c r="E5433" s="98">
        <v>-339</v>
      </c>
      <c r="F5433" s="98" t="s">
        <v>167</v>
      </c>
    </row>
    <row r="5434" spans="1:6" x14ac:dyDescent="0.2">
      <c r="A5434" s="106">
        <v>43435</v>
      </c>
      <c r="B5434" s="100">
        <v>43221</v>
      </c>
      <c r="C5434" s="98" t="s">
        <v>188</v>
      </c>
      <c r="D5434" s="98">
        <v>0</v>
      </c>
      <c r="E5434" s="98">
        <v>-339</v>
      </c>
      <c r="F5434" s="98" t="s">
        <v>167</v>
      </c>
    </row>
    <row r="5435" spans="1:6" x14ac:dyDescent="0.2">
      <c r="A5435" s="106">
        <v>43435</v>
      </c>
      <c r="B5435" s="100">
        <v>43405</v>
      </c>
      <c r="C5435" s="98" t="s">
        <v>34</v>
      </c>
      <c r="D5435" s="98">
        <v>-45.51</v>
      </c>
      <c r="E5435" s="98">
        <v>372</v>
      </c>
      <c r="F5435" s="98" t="s">
        <v>92</v>
      </c>
    </row>
    <row r="5436" spans="1:6" x14ac:dyDescent="0.2">
      <c r="A5436" s="106">
        <v>43435</v>
      </c>
      <c r="B5436" s="100">
        <v>43405</v>
      </c>
      <c r="C5436" s="98" t="s">
        <v>33</v>
      </c>
      <c r="D5436" s="98">
        <v>-2.0499999999999998</v>
      </c>
      <c r="E5436" s="98">
        <v>16.78</v>
      </c>
      <c r="F5436" s="98" t="s">
        <v>92</v>
      </c>
    </row>
    <row r="5437" spans="1:6" x14ac:dyDescent="0.2">
      <c r="A5437" s="106">
        <v>43435</v>
      </c>
      <c r="B5437" s="100">
        <v>43374</v>
      </c>
      <c r="C5437" s="98" t="s">
        <v>34</v>
      </c>
      <c r="D5437" s="98">
        <v>-46.03</v>
      </c>
      <c r="E5437" s="98">
        <v>516</v>
      </c>
      <c r="F5437" s="98" t="s">
        <v>92</v>
      </c>
    </row>
    <row r="5438" spans="1:6" x14ac:dyDescent="0.2">
      <c r="A5438" s="106">
        <v>43435</v>
      </c>
      <c r="B5438" s="100">
        <v>43374</v>
      </c>
      <c r="C5438" s="98" t="s">
        <v>33</v>
      </c>
      <c r="D5438" s="98">
        <v>-2.08</v>
      </c>
      <c r="E5438" s="98">
        <v>23.27</v>
      </c>
      <c r="F5438" s="98" t="s">
        <v>92</v>
      </c>
    </row>
    <row r="5439" spans="1:6" x14ac:dyDescent="0.2">
      <c r="A5439" s="106">
        <v>43435</v>
      </c>
      <c r="B5439" s="100">
        <v>43221</v>
      </c>
      <c r="C5439" s="98" t="s">
        <v>168</v>
      </c>
      <c r="D5439" s="98">
        <v>0</v>
      </c>
      <c r="E5439" s="98">
        <v>888</v>
      </c>
      <c r="F5439" s="98" t="s">
        <v>92</v>
      </c>
    </row>
    <row r="5440" spans="1:6" x14ac:dyDescent="0.2">
      <c r="A5440" s="106">
        <v>43435</v>
      </c>
      <c r="B5440" s="100">
        <v>43221</v>
      </c>
      <c r="C5440" s="98" t="s">
        <v>185</v>
      </c>
      <c r="D5440" s="98">
        <v>39.409999999999997</v>
      </c>
      <c r="E5440" s="98">
        <v>888</v>
      </c>
      <c r="F5440" s="98" t="s">
        <v>92</v>
      </c>
    </row>
    <row r="5441" spans="1:6" x14ac:dyDescent="0.2">
      <c r="A5441" s="106">
        <v>43435</v>
      </c>
      <c r="B5441" s="100">
        <v>43221</v>
      </c>
      <c r="C5441" s="98" t="s">
        <v>186</v>
      </c>
      <c r="D5441" s="98">
        <v>1.78</v>
      </c>
      <c r="E5441" s="98">
        <v>40.049999999999997</v>
      </c>
      <c r="F5441" s="98" t="s">
        <v>92</v>
      </c>
    </row>
    <row r="5442" spans="1:6" x14ac:dyDescent="0.2">
      <c r="A5442" s="106">
        <v>43466</v>
      </c>
      <c r="B5442" s="100">
        <v>43374</v>
      </c>
      <c r="C5442" s="98" t="s">
        <v>34</v>
      </c>
      <c r="D5442" s="98">
        <v>-13.38</v>
      </c>
      <c r="E5442" s="98">
        <v>150</v>
      </c>
      <c r="F5442" s="98" t="s">
        <v>92</v>
      </c>
    </row>
    <row r="5443" spans="1:6" x14ac:dyDescent="0.2">
      <c r="A5443" s="106">
        <v>43466</v>
      </c>
      <c r="B5443" s="100">
        <v>43374</v>
      </c>
      <c r="C5443" s="98" t="s">
        <v>33</v>
      </c>
      <c r="D5443" s="98">
        <v>-0.6</v>
      </c>
      <c r="E5443" s="98">
        <v>6.76</v>
      </c>
      <c r="F5443" s="98" t="s">
        <v>92</v>
      </c>
    </row>
    <row r="5444" spans="1:6" x14ac:dyDescent="0.2">
      <c r="A5444" s="106">
        <v>43466</v>
      </c>
      <c r="B5444" s="100">
        <v>43344</v>
      </c>
      <c r="C5444" s="98" t="s">
        <v>34</v>
      </c>
      <c r="D5444" s="98">
        <v>-10.61</v>
      </c>
      <c r="E5444" s="98">
        <v>126</v>
      </c>
      <c r="F5444" s="98" t="s">
        <v>92</v>
      </c>
    </row>
    <row r="5445" spans="1:6" x14ac:dyDescent="0.2">
      <c r="A5445" s="106">
        <v>43466</v>
      </c>
      <c r="B5445" s="100">
        <v>43344</v>
      </c>
      <c r="C5445" s="98" t="s">
        <v>33</v>
      </c>
      <c r="D5445" s="98">
        <v>-0.48</v>
      </c>
      <c r="E5445" s="98">
        <v>5.68</v>
      </c>
      <c r="F5445" s="98" t="s">
        <v>92</v>
      </c>
    </row>
    <row r="5446" spans="1:6" x14ac:dyDescent="0.2">
      <c r="A5446" s="106">
        <v>43466</v>
      </c>
      <c r="B5446" s="100">
        <v>43221</v>
      </c>
      <c r="C5446" s="98" t="s">
        <v>185</v>
      </c>
      <c r="D5446" s="98">
        <v>21.08</v>
      </c>
      <c r="E5446" s="98">
        <v>475</v>
      </c>
      <c r="F5446" s="98" t="s">
        <v>92</v>
      </c>
    </row>
    <row r="5447" spans="1:6" x14ac:dyDescent="0.2">
      <c r="A5447" s="106">
        <v>43466</v>
      </c>
      <c r="B5447" s="100">
        <v>43221</v>
      </c>
      <c r="C5447" s="98" t="s">
        <v>186</v>
      </c>
      <c r="D5447" s="98">
        <v>0.95</v>
      </c>
      <c r="E5447" s="98">
        <v>21.42</v>
      </c>
      <c r="F5447" s="98" t="s">
        <v>92</v>
      </c>
    </row>
    <row r="5448" spans="1:6" x14ac:dyDescent="0.2">
      <c r="A5448" s="106">
        <v>43466</v>
      </c>
      <c r="B5448" s="100">
        <v>43435</v>
      </c>
      <c r="C5448" s="98" t="s">
        <v>34</v>
      </c>
      <c r="D5448" s="98">
        <v>-1142.76</v>
      </c>
      <c r="E5448" s="98">
        <v>12424</v>
      </c>
      <c r="F5448" s="98" t="s">
        <v>98</v>
      </c>
    </row>
    <row r="5449" spans="1:6" x14ac:dyDescent="0.2">
      <c r="A5449" s="106">
        <v>43466</v>
      </c>
      <c r="B5449" s="100">
        <v>43435</v>
      </c>
      <c r="C5449" s="98" t="s">
        <v>33</v>
      </c>
      <c r="D5449" s="98">
        <v>-51.54</v>
      </c>
      <c r="E5449" s="98">
        <v>560.32000000000005</v>
      </c>
      <c r="F5449" s="98" t="s">
        <v>98</v>
      </c>
    </row>
    <row r="5450" spans="1:6" x14ac:dyDescent="0.2">
      <c r="A5450" s="106">
        <v>43466</v>
      </c>
      <c r="B5450" s="100">
        <v>43221</v>
      </c>
      <c r="C5450" s="98" t="s">
        <v>185</v>
      </c>
      <c r="D5450" s="98">
        <v>551.38</v>
      </c>
      <c r="E5450" s="98">
        <v>12424</v>
      </c>
      <c r="F5450" s="98" t="s">
        <v>98</v>
      </c>
    </row>
    <row r="5451" spans="1:6" x14ac:dyDescent="0.2">
      <c r="A5451" s="106">
        <v>43466</v>
      </c>
      <c r="B5451" s="100">
        <v>43221</v>
      </c>
      <c r="C5451" s="98" t="s">
        <v>186</v>
      </c>
      <c r="D5451" s="98">
        <v>24.87</v>
      </c>
      <c r="E5451" s="98">
        <v>560.32000000000005</v>
      </c>
      <c r="F5451" s="98" t="s">
        <v>98</v>
      </c>
    </row>
    <row r="5452" spans="1:6" x14ac:dyDescent="0.2">
      <c r="A5452" s="106">
        <v>43466</v>
      </c>
      <c r="B5452" s="100">
        <v>43435</v>
      </c>
      <c r="C5452" s="98" t="s">
        <v>34</v>
      </c>
      <c r="D5452" s="98">
        <v>-1498.14</v>
      </c>
      <c r="E5452" s="98">
        <v>16287.71</v>
      </c>
      <c r="F5452" s="98" t="s">
        <v>98</v>
      </c>
    </row>
    <row r="5453" spans="1:6" x14ac:dyDescent="0.2">
      <c r="A5453" s="106">
        <v>43466</v>
      </c>
      <c r="B5453" s="100">
        <v>43435</v>
      </c>
      <c r="C5453" s="98" t="s">
        <v>33</v>
      </c>
      <c r="D5453" s="98">
        <v>-67.569999999999993</v>
      </c>
      <c r="E5453" s="98">
        <v>734.58</v>
      </c>
      <c r="F5453" s="98" t="s">
        <v>98</v>
      </c>
    </row>
    <row r="5454" spans="1:6" x14ac:dyDescent="0.2">
      <c r="A5454" s="106">
        <v>43466</v>
      </c>
      <c r="B5454" s="100">
        <v>43221</v>
      </c>
      <c r="C5454" s="98" t="s">
        <v>185</v>
      </c>
      <c r="D5454" s="98">
        <v>722.85</v>
      </c>
      <c r="E5454" s="98">
        <v>16287.71</v>
      </c>
      <c r="F5454" s="98" t="s">
        <v>98</v>
      </c>
    </row>
    <row r="5455" spans="1:6" x14ac:dyDescent="0.2">
      <c r="A5455" s="106">
        <v>43466</v>
      </c>
      <c r="B5455" s="100">
        <v>43221</v>
      </c>
      <c r="C5455" s="98" t="s">
        <v>186</v>
      </c>
      <c r="D5455" s="98">
        <v>32.6</v>
      </c>
      <c r="E5455" s="98">
        <v>734.58</v>
      </c>
      <c r="F5455" s="98" t="s">
        <v>98</v>
      </c>
    </row>
    <row r="5456" spans="1:6" x14ac:dyDescent="0.2">
      <c r="A5456" s="106">
        <v>43466</v>
      </c>
      <c r="B5456" s="100">
        <v>43435</v>
      </c>
      <c r="C5456" s="98" t="s">
        <v>34</v>
      </c>
      <c r="D5456" s="98">
        <v>-4730.76</v>
      </c>
      <c r="E5456" s="98">
        <v>51432.53</v>
      </c>
      <c r="F5456" s="98" t="s">
        <v>98</v>
      </c>
    </row>
    <row r="5457" spans="1:6" x14ac:dyDescent="0.2">
      <c r="A5457" s="106">
        <v>43466</v>
      </c>
      <c r="B5457" s="100">
        <v>43435</v>
      </c>
      <c r="C5457" s="98" t="s">
        <v>33</v>
      </c>
      <c r="D5457" s="98">
        <v>-213.36</v>
      </c>
      <c r="E5457" s="98">
        <v>2319.61</v>
      </c>
      <c r="F5457" s="98" t="s">
        <v>98</v>
      </c>
    </row>
    <row r="5458" spans="1:6" x14ac:dyDescent="0.2">
      <c r="A5458" s="106">
        <v>43466</v>
      </c>
      <c r="B5458" s="100">
        <v>43221</v>
      </c>
      <c r="C5458" s="98" t="s">
        <v>185</v>
      </c>
      <c r="D5458" s="98">
        <v>2282.58</v>
      </c>
      <c r="E5458" s="98">
        <v>51432.53</v>
      </c>
      <c r="F5458" s="98" t="s">
        <v>98</v>
      </c>
    </row>
    <row r="5459" spans="1:6" x14ac:dyDescent="0.2">
      <c r="A5459" s="106">
        <v>43466</v>
      </c>
      <c r="B5459" s="100">
        <v>43221</v>
      </c>
      <c r="C5459" s="98" t="s">
        <v>186</v>
      </c>
      <c r="D5459" s="98">
        <v>102.94</v>
      </c>
      <c r="E5459" s="98">
        <v>2319.61</v>
      </c>
      <c r="F5459" s="98" t="s">
        <v>98</v>
      </c>
    </row>
    <row r="5460" spans="1:6" x14ac:dyDescent="0.2">
      <c r="A5460" s="106">
        <v>43466</v>
      </c>
      <c r="B5460" s="100">
        <v>43435</v>
      </c>
      <c r="C5460" s="98" t="s">
        <v>34</v>
      </c>
      <c r="D5460" s="98">
        <v>-52533.99</v>
      </c>
      <c r="E5460" s="98">
        <v>571146.13</v>
      </c>
      <c r="F5460" s="98" t="s">
        <v>73</v>
      </c>
    </row>
    <row r="5461" spans="1:6" x14ac:dyDescent="0.2">
      <c r="A5461" s="106">
        <v>43466</v>
      </c>
      <c r="B5461" s="100">
        <v>43435</v>
      </c>
      <c r="C5461" s="98" t="s">
        <v>33</v>
      </c>
      <c r="D5461" s="98">
        <v>-2368.7600000000002</v>
      </c>
      <c r="E5461" s="98">
        <v>25753.31</v>
      </c>
      <c r="F5461" s="98" t="s">
        <v>73</v>
      </c>
    </row>
    <row r="5462" spans="1:6" x14ac:dyDescent="0.2">
      <c r="A5462" s="106">
        <v>43466</v>
      </c>
      <c r="B5462" s="100">
        <v>43221</v>
      </c>
      <c r="C5462" s="98" t="s">
        <v>185</v>
      </c>
      <c r="D5462" s="98">
        <v>25348.75</v>
      </c>
      <c r="E5462" s="98">
        <v>571175.13</v>
      </c>
      <c r="F5462" s="98" t="s">
        <v>73</v>
      </c>
    </row>
    <row r="5463" spans="1:6" x14ac:dyDescent="0.2">
      <c r="A5463" s="106">
        <v>43466</v>
      </c>
      <c r="B5463" s="100">
        <v>43221</v>
      </c>
      <c r="C5463" s="98" t="s">
        <v>186</v>
      </c>
      <c r="D5463" s="98">
        <v>1142.97</v>
      </c>
      <c r="E5463" s="98">
        <v>25754.61</v>
      </c>
      <c r="F5463" s="98" t="s">
        <v>73</v>
      </c>
    </row>
    <row r="5464" spans="1:6" x14ac:dyDescent="0.2">
      <c r="A5464" s="106">
        <v>43466</v>
      </c>
      <c r="B5464" s="100">
        <v>43435</v>
      </c>
      <c r="C5464" s="98" t="s">
        <v>34</v>
      </c>
      <c r="D5464" s="98">
        <v>-27013.66</v>
      </c>
      <c r="E5464" s="98">
        <v>293690.06</v>
      </c>
      <c r="F5464" s="98" t="s">
        <v>75</v>
      </c>
    </row>
    <row r="5465" spans="1:6" x14ac:dyDescent="0.2">
      <c r="A5465" s="106">
        <v>43466</v>
      </c>
      <c r="B5465" s="100">
        <v>43435</v>
      </c>
      <c r="C5465" s="98" t="s">
        <v>33</v>
      </c>
      <c r="D5465" s="98">
        <v>-1218.1099999999999</v>
      </c>
      <c r="E5465" s="98">
        <v>13243.53</v>
      </c>
      <c r="F5465" s="98" t="s">
        <v>75</v>
      </c>
    </row>
    <row r="5466" spans="1:6" x14ac:dyDescent="0.2">
      <c r="A5466" s="106">
        <v>43466</v>
      </c>
      <c r="B5466" s="100">
        <v>43221</v>
      </c>
      <c r="C5466" s="98" t="s">
        <v>185</v>
      </c>
      <c r="D5466" s="98">
        <v>13035.43</v>
      </c>
      <c r="E5466" s="98">
        <v>293724.06</v>
      </c>
      <c r="F5466" s="98" t="s">
        <v>75</v>
      </c>
    </row>
    <row r="5467" spans="1:6" x14ac:dyDescent="0.2">
      <c r="A5467" s="106">
        <v>43466</v>
      </c>
      <c r="B5467" s="100">
        <v>43221</v>
      </c>
      <c r="C5467" s="98" t="s">
        <v>186</v>
      </c>
      <c r="D5467" s="98">
        <v>587.78</v>
      </c>
      <c r="E5467" s="98">
        <v>13245.06</v>
      </c>
      <c r="F5467" s="98" t="s">
        <v>75</v>
      </c>
    </row>
    <row r="5468" spans="1:6" x14ac:dyDescent="0.2">
      <c r="A5468" s="106">
        <v>43466</v>
      </c>
      <c r="B5468" s="100">
        <v>43435</v>
      </c>
      <c r="C5468" s="98" t="s">
        <v>34</v>
      </c>
      <c r="D5468" s="98">
        <v>-3463.89</v>
      </c>
      <c r="E5468" s="98">
        <v>37658.89</v>
      </c>
      <c r="F5468" s="98" t="s">
        <v>76</v>
      </c>
    </row>
    <row r="5469" spans="1:6" x14ac:dyDescent="0.2">
      <c r="A5469" s="106">
        <v>43466</v>
      </c>
      <c r="B5469" s="100">
        <v>43435</v>
      </c>
      <c r="C5469" s="98" t="s">
        <v>33</v>
      </c>
      <c r="D5469" s="98">
        <v>-156.24</v>
      </c>
      <c r="E5469" s="98">
        <v>1698.43</v>
      </c>
      <c r="F5469" s="98" t="s">
        <v>76</v>
      </c>
    </row>
    <row r="5470" spans="1:6" x14ac:dyDescent="0.2">
      <c r="A5470" s="106">
        <v>43466</v>
      </c>
      <c r="B5470" s="100">
        <v>43221</v>
      </c>
      <c r="C5470" s="98" t="s">
        <v>185</v>
      </c>
      <c r="D5470" s="98">
        <v>1671.31</v>
      </c>
      <c r="E5470" s="98">
        <v>37658.89</v>
      </c>
      <c r="F5470" s="98" t="s">
        <v>76</v>
      </c>
    </row>
    <row r="5471" spans="1:6" x14ac:dyDescent="0.2">
      <c r="A5471" s="106">
        <v>43466</v>
      </c>
      <c r="B5471" s="100">
        <v>43221</v>
      </c>
      <c r="C5471" s="98" t="s">
        <v>186</v>
      </c>
      <c r="D5471" s="98">
        <v>75.349999999999994</v>
      </c>
      <c r="E5471" s="98">
        <v>1698.43</v>
      </c>
      <c r="F5471" s="98" t="s">
        <v>76</v>
      </c>
    </row>
    <row r="5472" spans="1:6" x14ac:dyDescent="0.2">
      <c r="A5472" s="106">
        <v>43466</v>
      </c>
      <c r="B5472" s="100">
        <v>43405</v>
      </c>
      <c r="C5472" s="98" t="s">
        <v>34</v>
      </c>
      <c r="D5472" s="98">
        <v>-399.85</v>
      </c>
      <c r="E5472" s="98">
        <v>3268</v>
      </c>
      <c r="F5472" s="98" t="s">
        <v>72</v>
      </c>
    </row>
    <row r="5473" spans="1:6" x14ac:dyDescent="0.2">
      <c r="A5473" s="106">
        <v>43466</v>
      </c>
      <c r="B5473" s="100">
        <v>43405</v>
      </c>
      <c r="C5473" s="98" t="s">
        <v>33</v>
      </c>
      <c r="D5473" s="98">
        <v>-18.04</v>
      </c>
      <c r="E5473" s="98">
        <v>147.38999999999999</v>
      </c>
      <c r="F5473" s="98" t="s">
        <v>72</v>
      </c>
    </row>
    <row r="5474" spans="1:6" x14ac:dyDescent="0.2">
      <c r="A5474" s="106">
        <v>43466</v>
      </c>
      <c r="B5474" s="100">
        <v>43435</v>
      </c>
      <c r="C5474" s="98" t="s">
        <v>34</v>
      </c>
      <c r="D5474" s="98">
        <v>-112.31</v>
      </c>
      <c r="E5474" s="98">
        <v>1221</v>
      </c>
      <c r="F5474" s="98" t="s">
        <v>73</v>
      </c>
    </row>
    <row r="5475" spans="1:6" x14ac:dyDescent="0.2">
      <c r="A5475" s="106">
        <v>43466</v>
      </c>
      <c r="B5475" s="100">
        <v>43435</v>
      </c>
      <c r="C5475" s="98" t="s">
        <v>33</v>
      </c>
      <c r="D5475" s="98">
        <v>-5.07</v>
      </c>
      <c r="E5475" s="98">
        <v>55.07</v>
      </c>
      <c r="F5475" s="98" t="s">
        <v>73</v>
      </c>
    </row>
    <row r="5476" spans="1:6" x14ac:dyDescent="0.2">
      <c r="A5476" s="106">
        <v>43466</v>
      </c>
      <c r="B5476" s="100">
        <v>43221</v>
      </c>
      <c r="C5476" s="98" t="s">
        <v>185</v>
      </c>
      <c r="D5476" s="98">
        <v>54.19</v>
      </c>
      <c r="E5476" s="98">
        <v>1221</v>
      </c>
      <c r="F5476" s="98" t="s">
        <v>73</v>
      </c>
    </row>
    <row r="5477" spans="1:6" x14ac:dyDescent="0.2">
      <c r="A5477" s="106">
        <v>43466</v>
      </c>
      <c r="B5477" s="100">
        <v>43221</v>
      </c>
      <c r="C5477" s="98" t="s">
        <v>186</v>
      </c>
      <c r="D5477" s="98">
        <v>2.44</v>
      </c>
      <c r="E5477" s="98">
        <v>55.07</v>
      </c>
      <c r="F5477" s="98" t="s">
        <v>73</v>
      </c>
    </row>
    <row r="5478" spans="1:6" x14ac:dyDescent="0.2">
      <c r="A5478" s="106">
        <v>43466</v>
      </c>
      <c r="B5478" s="100">
        <v>43435</v>
      </c>
      <c r="C5478" s="98" t="s">
        <v>34</v>
      </c>
      <c r="D5478" s="98">
        <v>-3477.3</v>
      </c>
      <c r="E5478" s="98">
        <v>37804.76</v>
      </c>
      <c r="F5478" s="98" t="s">
        <v>77</v>
      </c>
    </row>
    <row r="5479" spans="1:6" x14ac:dyDescent="0.2">
      <c r="A5479" s="106">
        <v>43466</v>
      </c>
      <c r="B5479" s="100">
        <v>43435</v>
      </c>
      <c r="C5479" s="98" t="s">
        <v>33</v>
      </c>
      <c r="D5479" s="98">
        <v>-156.82</v>
      </c>
      <c r="E5479" s="98">
        <v>1705</v>
      </c>
      <c r="F5479" s="98" t="s">
        <v>77</v>
      </c>
    </row>
    <row r="5480" spans="1:6" x14ac:dyDescent="0.2">
      <c r="A5480" s="106">
        <v>43466</v>
      </c>
      <c r="B5480" s="100">
        <v>43221</v>
      </c>
      <c r="C5480" s="98" t="s">
        <v>185</v>
      </c>
      <c r="D5480" s="98">
        <v>1678.26</v>
      </c>
      <c r="E5480" s="98">
        <v>37815.760000000002</v>
      </c>
      <c r="F5480" s="98" t="s">
        <v>77</v>
      </c>
    </row>
    <row r="5481" spans="1:6" x14ac:dyDescent="0.2">
      <c r="A5481" s="106">
        <v>43466</v>
      </c>
      <c r="B5481" s="100">
        <v>43221</v>
      </c>
      <c r="C5481" s="98" t="s">
        <v>186</v>
      </c>
      <c r="D5481" s="98">
        <v>75.69</v>
      </c>
      <c r="E5481" s="98">
        <v>1705.5</v>
      </c>
      <c r="F5481" s="98" t="s">
        <v>77</v>
      </c>
    </row>
    <row r="5482" spans="1:6" x14ac:dyDescent="0.2">
      <c r="A5482" s="106">
        <v>43466</v>
      </c>
      <c r="B5482" s="100">
        <v>43435</v>
      </c>
      <c r="C5482" s="98" t="s">
        <v>34</v>
      </c>
      <c r="D5482" s="98">
        <v>-586.54999999999995</v>
      </c>
      <c r="E5482" s="98">
        <v>6376.97</v>
      </c>
      <c r="F5482" s="98" t="s">
        <v>76</v>
      </c>
    </row>
    <row r="5483" spans="1:6" x14ac:dyDescent="0.2">
      <c r="A5483" s="106">
        <v>43466</v>
      </c>
      <c r="B5483" s="100">
        <v>43435</v>
      </c>
      <c r="C5483" s="98" t="s">
        <v>33</v>
      </c>
      <c r="D5483" s="98">
        <v>-26.45</v>
      </c>
      <c r="E5483" s="98">
        <v>287.60000000000002</v>
      </c>
      <c r="F5483" s="98" t="s">
        <v>76</v>
      </c>
    </row>
    <row r="5484" spans="1:6" x14ac:dyDescent="0.2">
      <c r="A5484" s="106">
        <v>43466</v>
      </c>
      <c r="B5484" s="100">
        <v>43221</v>
      </c>
      <c r="C5484" s="98" t="s">
        <v>185</v>
      </c>
      <c r="D5484" s="98">
        <v>283.01</v>
      </c>
      <c r="E5484" s="98">
        <v>6376.97</v>
      </c>
      <c r="F5484" s="98" t="s">
        <v>76</v>
      </c>
    </row>
    <row r="5485" spans="1:6" x14ac:dyDescent="0.2">
      <c r="A5485" s="106">
        <v>43466</v>
      </c>
      <c r="B5485" s="100">
        <v>43221</v>
      </c>
      <c r="C5485" s="98" t="s">
        <v>186</v>
      </c>
      <c r="D5485" s="98">
        <v>12.77</v>
      </c>
      <c r="E5485" s="98">
        <v>287.60000000000002</v>
      </c>
      <c r="F5485" s="98" t="s">
        <v>76</v>
      </c>
    </row>
    <row r="5486" spans="1:6" x14ac:dyDescent="0.2">
      <c r="A5486" s="106">
        <v>43466</v>
      </c>
      <c r="B5486" s="100">
        <v>43435</v>
      </c>
      <c r="C5486" s="98" t="s">
        <v>34</v>
      </c>
      <c r="D5486" s="98">
        <v>-1.2</v>
      </c>
      <c r="E5486" s="98">
        <v>13</v>
      </c>
      <c r="F5486" s="98" t="s">
        <v>93</v>
      </c>
    </row>
    <row r="5487" spans="1:6" x14ac:dyDescent="0.2">
      <c r="A5487" s="106">
        <v>43466</v>
      </c>
      <c r="B5487" s="100">
        <v>43435</v>
      </c>
      <c r="C5487" s="98" t="s">
        <v>33</v>
      </c>
      <c r="D5487" s="98">
        <v>-0.05</v>
      </c>
      <c r="E5487" s="98">
        <v>0.59</v>
      </c>
      <c r="F5487" s="98" t="s">
        <v>93</v>
      </c>
    </row>
    <row r="5488" spans="1:6" x14ac:dyDescent="0.2">
      <c r="A5488" s="106">
        <v>43466</v>
      </c>
      <c r="B5488" s="100">
        <v>43221</v>
      </c>
      <c r="C5488" s="98" t="s">
        <v>186</v>
      </c>
      <c r="D5488" s="98">
        <v>0.03</v>
      </c>
      <c r="E5488" s="98">
        <v>0.59</v>
      </c>
      <c r="F5488" s="98" t="s">
        <v>93</v>
      </c>
    </row>
    <row r="5489" spans="1:6" x14ac:dyDescent="0.2">
      <c r="A5489" s="106">
        <v>43466</v>
      </c>
      <c r="B5489" s="100">
        <v>43221</v>
      </c>
      <c r="C5489" s="98" t="s">
        <v>185</v>
      </c>
      <c r="D5489" s="98">
        <v>0.57999999999999996</v>
      </c>
      <c r="E5489" s="98">
        <v>13</v>
      </c>
      <c r="F5489" s="98" t="s">
        <v>93</v>
      </c>
    </row>
    <row r="5490" spans="1:6" x14ac:dyDescent="0.2">
      <c r="A5490" s="106">
        <v>43466</v>
      </c>
      <c r="B5490" s="100">
        <v>43435</v>
      </c>
      <c r="C5490" s="98" t="s">
        <v>34</v>
      </c>
      <c r="D5490" s="98">
        <v>-596.27</v>
      </c>
      <c r="E5490" s="98">
        <v>6482.56</v>
      </c>
      <c r="F5490" s="98" t="s">
        <v>77</v>
      </c>
    </row>
    <row r="5491" spans="1:6" x14ac:dyDescent="0.2">
      <c r="A5491" s="106">
        <v>43466</v>
      </c>
      <c r="B5491" s="100">
        <v>43435</v>
      </c>
      <c r="C5491" s="98" t="s">
        <v>33</v>
      </c>
      <c r="D5491" s="98">
        <v>-26.88</v>
      </c>
      <c r="E5491" s="98">
        <v>292.36</v>
      </c>
      <c r="F5491" s="98" t="s">
        <v>77</v>
      </c>
    </row>
    <row r="5492" spans="1:6" x14ac:dyDescent="0.2">
      <c r="A5492" s="106">
        <v>43466</v>
      </c>
      <c r="B5492" s="100">
        <v>43221</v>
      </c>
      <c r="C5492" s="98" t="s">
        <v>185</v>
      </c>
      <c r="D5492" s="98">
        <v>287.7</v>
      </c>
      <c r="E5492" s="98">
        <v>6482.56</v>
      </c>
      <c r="F5492" s="98" t="s">
        <v>77</v>
      </c>
    </row>
    <row r="5493" spans="1:6" x14ac:dyDescent="0.2">
      <c r="A5493" s="106">
        <v>43466</v>
      </c>
      <c r="B5493" s="100">
        <v>43221</v>
      </c>
      <c r="C5493" s="98" t="s">
        <v>186</v>
      </c>
      <c r="D5493" s="98">
        <v>12.97</v>
      </c>
      <c r="E5493" s="98">
        <v>292.36</v>
      </c>
      <c r="F5493" s="98" t="s">
        <v>77</v>
      </c>
    </row>
    <row r="5494" spans="1:6" x14ac:dyDescent="0.2">
      <c r="A5494" s="106">
        <v>43466</v>
      </c>
      <c r="B5494" s="100">
        <v>43435</v>
      </c>
      <c r="C5494" s="98" t="s">
        <v>34</v>
      </c>
      <c r="D5494" s="98">
        <v>-117.37</v>
      </c>
      <c r="E5494" s="98">
        <v>1276</v>
      </c>
      <c r="F5494" s="98" t="s">
        <v>72</v>
      </c>
    </row>
    <row r="5495" spans="1:6" x14ac:dyDescent="0.2">
      <c r="A5495" s="106">
        <v>43466</v>
      </c>
      <c r="B5495" s="100">
        <v>43435</v>
      </c>
      <c r="C5495" s="98" t="s">
        <v>33</v>
      </c>
      <c r="D5495" s="98">
        <v>-5.29</v>
      </c>
      <c r="E5495" s="98">
        <v>57.55</v>
      </c>
      <c r="F5495" s="98" t="s">
        <v>72</v>
      </c>
    </row>
    <row r="5496" spans="1:6" x14ac:dyDescent="0.2">
      <c r="A5496" s="106">
        <v>43466</v>
      </c>
      <c r="B5496" s="100">
        <v>43221</v>
      </c>
      <c r="C5496" s="98" t="s">
        <v>185</v>
      </c>
      <c r="D5496" s="98">
        <v>56.63</v>
      </c>
      <c r="E5496" s="98">
        <v>1276</v>
      </c>
      <c r="F5496" s="98" t="s">
        <v>72</v>
      </c>
    </row>
    <row r="5497" spans="1:6" x14ac:dyDescent="0.2">
      <c r="A5497" s="106">
        <v>43466</v>
      </c>
      <c r="B5497" s="100">
        <v>43221</v>
      </c>
      <c r="C5497" s="98" t="s">
        <v>186</v>
      </c>
      <c r="D5497" s="98">
        <v>2.5499999999999998</v>
      </c>
      <c r="E5497" s="98">
        <v>57.55</v>
      </c>
      <c r="F5497" s="98" t="s">
        <v>72</v>
      </c>
    </row>
    <row r="5498" spans="1:6" x14ac:dyDescent="0.2">
      <c r="A5498" s="106">
        <v>43466</v>
      </c>
      <c r="B5498" s="100">
        <v>43405</v>
      </c>
      <c r="C5498" s="98" t="s">
        <v>34</v>
      </c>
      <c r="D5498" s="98">
        <v>-1.35</v>
      </c>
      <c r="E5498" s="98">
        <v>11</v>
      </c>
      <c r="F5498" s="98" t="s">
        <v>77</v>
      </c>
    </row>
    <row r="5499" spans="1:6" x14ac:dyDescent="0.2">
      <c r="A5499" s="106">
        <v>43466</v>
      </c>
      <c r="B5499" s="100">
        <v>43405</v>
      </c>
      <c r="C5499" s="98" t="s">
        <v>33</v>
      </c>
      <c r="D5499" s="98">
        <v>-0.06</v>
      </c>
      <c r="E5499" s="98">
        <v>0.5</v>
      </c>
      <c r="F5499" s="98" t="s">
        <v>77</v>
      </c>
    </row>
    <row r="5500" spans="1:6" x14ac:dyDescent="0.2">
      <c r="A5500" s="106">
        <v>43466</v>
      </c>
      <c r="B5500" s="100">
        <v>43435</v>
      </c>
      <c r="C5500" s="98" t="s">
        <v>36</v>
      </c>
      <c r="D5500" s="98">
        <v>-137.71</v>
      </c>
      <c r="E5500" s="98">
        <v>1497.2</v>
      </c>
      <c r="F5500" s="98" t="s">
        <v>103</v>
      </c>
    </row>
    <row r="5501" spans="1:6" x14ac:dyDescent="0.2">
      <c r="A5501" s="106">
        <v>43466</v>
      </c>
      <c r="B5501" s="100">
        <v>43435</v>
      </c>
      <c r="C5501" s="98" t="s">
        <v>35</v>
      </c>
      <c r="D5501" s="98">
        <v>-6.22</v>
      </c>
      <c r="E5501" s="98">
        <v>67.52</v>
      </c>
      <c r="F5501" s="98" t="s">
        <v>103</v>
      </c>
    </row>
    <row r="5502" spans="1:6" x14ac:dyDescent="0.2">
      <c r="A5502" s="106">
        <v>43466</v>
      </c>
      <c r="B5502" s="100">
        <v>43405</v>
      </c>
      <c r="C5502" s="98" t="s">
        <v>34</v>
      </c>
      <c r="D5502" s="98">
        <v>-58.6</v>
      </c>
      <c r="E5502" s="98">
        <v>479</v>
      </c>
      <c r="F5502" s="98" t="s">
        <v>74</v>
      </c>
    </row>
    <row r="5503" spans="1:6" x14ac:dyDescent="0.2">
      <c r="A5503" s="106">
        <v>43466</v>
      </c>
      <c r="B5503" s="100">
        <v>43405</v>
      </c>
      <c r="C5503" s="98" t="s">
        <v>33</v>
      </c>
      <c r="D5503" s="98">
        <v>-2.66</v>
      </c>
      <c r="E5503" s="98">
        <v>21.61</v>
      </c>
      <c r="F5503" s="98" t="s">
        <v>74</v>
      </c>
    </row>
    <row r="5504" spans="1:6" x14ac:dyDescent="0.2">
      <c r="A5504" s="106">
        <v>43497</v>
      </c>
      <c r="B5504" s="100">
        <v>43435</v>
      </c>
      <c r="C5504" s="98" t="s">
        <v>34</v>
      </c>
      <c r="D5504" s="98">
        <v>-9.56</v>
      </c>
      <c r="E5504" s="98">
        <v>104</v>
      </c>
      <c r="F5504" s="98" t="s">
        <v>74</v>
      </c>
    </row>
    <row r="5505" spans="1:6" x14ac:dyDescent="0.2">
      <c r="A5505" s="106">
        <v>43497</v>
      </c>
      <c r="B5505" s="100">
        <v>43435</v>
      </c>
      <c r="C5505" s="98" t="s">
        <v>33</v>
      </c>
      <c r="D5505" s="98">
        <v>-0.32</v>
      </c>
      <c r="E5505" s="98">
        <v>3.53</v>
      </c>
      <c r="F5505" s="98" t="s">
        <v>74</v>
      </c>
    </row>
    <row r="5506" spans="1:6" x14ac:dyDescent="0.2">
      <c r="A5506" s="106">
        <v>43497</v>
      </c>
      <c r="B5506" s="100">
        <v>43221</v>
      </c>
      <c r="C5506" s="98" t="s">
        <v>185</v>
      </c>
      <c r="D5506" s="98">
        <v>4.6100000000000003</v>
      </c>
      <c r="E5506" s="98">
        <v>104</v>
      </c>
      <c r="F5506" s="98" t="s">
        <v>74</v>
      </c>
    </row>
    <row r="5507" spans="1:6" x14ac:dyDescent="0.2">
      <c r="A5507" s="106">
        <v>43497</v>
      </c>
      <c r="B5507" s="100">
        <v>43221</v>
      </c>
      <c r="C5507" s="98" t="s">
        <v>186</v>
      </c>
      <c r="D5507" s="98">
        <v>0.16</v>
      </c>
      <c r="E5507" s="98">
        <v>3.53</v>
      </c>
      <c r="F5507" s="98" t="s">
        <v>74</v>
      </c>
    </row>
    <row r="5508" spans="1:6" x14ac:dyDescent="0.2">
      <c r="A5508" s="106">
        <v>43374</v>
      </c>
      <c r="B5508" s="100">
        <v>43344</v>
      </c>
      <c r="C5508" s="98" t="s">
        <v>36</v>
      </c>
      <c r="D5508" s="98">
        <v>-6.07</v>
      </c>
      <c r="E5508" s="98">
        <v>72</v>
      </c>
      <c r="F5508" s="98" t="s">
        <v>102</v>
      </c>
    </row>
    <row r="5509" spans="1:6" x14ac:dyDescent="0.2">
      <c r="A5509" s="106">
        <v>43374</v>
      </c>
      <c r="B5509" s="100">
        <v>43344</v>
      </c>
      <c r="C5509" s="98" t="s">
        <v>35</v>
      </c>
      <c r="D5509" s="98">
        <v>-0.27</v>
      </c>
      <c r="E5509" s="98">
        <v>3.25</v>
      </c>
      <c r="F5509" s="98" t="s">
        <v>102</v>
      </c>
    </row>
    <row r="5510" spans="1:6" x14ac:dyDescent="0.2">
      <c r="A5510" s="106">
        <v>43344</v>
      </c>
      <c r="B5510" s="100">
        <v>43344</v>
      </c>
      <c r="C5510" s="98" t="s">
        <v>35</v>
      </c>
      <c r="D5510" s="98">
        <v>-0.26</v>
      </c>
      <c r="E5510" s="98">
        <v>3.13</v>
      </c>
      <c r="F5510" s="98" t="s">
        <v>101</v>
      </c>
    </row>
    <row r="5511" spans="1:6" x14ac:dyDescent="0.2">
      <c r="A5511" s="106">
        <v>43344</v>
      </c>
      <c r="B5511" s="100">
        <v>43313</v>
      </c>
      <c r="C5511" s="98" t="s">
        <v>36</v>
      </c>
      <c r="D5511" s="98">
        <v>-9.82</v>
      </c>
      <c r="E5511" s="98">
        <v>126</v>
      </c>
      <c r="F5511" s="98" t="s">
        <v>101</v>
      </c>
    </row>
    <row r="5512" spans="1:6" x14ac:dyDescent="0.2">
      <c r="A5512" s="106">
        <v>43344</v>
      </c>
      <c r="B5512" s="100">
        <v>43313</v>
      </c>
      <c r="C5512" s="98" t="s">
        <v>35</v>
      </c>
      <c r="D5512" s="98">
        <v>-0.44</v>
      </c>
      <c r="E5512" s="98">
        <v>5.68</v>
      </c>
      <c r="F5512" s="98" t="s">
        <v>101</v>
      </c>
    </row>
    <row r="5513" spans="1:6" x14ac:dyDescent="0.2">
      <c r="A5513" s="106">
        <v>43344</v>
      </c>
      <c r="B5513" s="100">
        <v>43344</v>
      </c>
      <c r="C5513" s="98" t="s">
        <v>34</v>
      </c>
      <c r="D5513" s="98">
        <v>-187.44</v>
      </c>
      <c r="E5513" s="98">
        <v>2225</v>
      </c>
      <c r="F5513" s="98" t="s">
        <v>93</v>
      </c>
    </row>
    <row r="5514" spans="1:6" x14ac:dyDescent="0.2">
      <c r="A5514" s="106">
        <v>43344</v>
      </c>
      <c r="B5514" s="100">
        <v>43344</v>
      </c>
      <c r="C5514" s="98" t="s">
        <v>33</v>
      </c>
      <c r="D5514" s="98">
        <v>-8.4600000000000009</v>
      </c>
      <c r="E5514" s="98">
        <v>100.35</v>
      </c>
      <c r="F5514" s="98" t="s">
        <v>93</v>
      </c>
    </row>
    <row r="5515" spans="1:6" x14ac:dyDescent="0.2">
      <c r="A5515" s="106">
        <v>43344</v>
      </c>
      <c r="B5515" s="100">
        <v>43313</v>
      </c>
      <c r="C5515" s="98" t="s">
        <v>34</v>
      </c>
      <c r="D5515" s="98">
        <v>-315.5</v>
      </c>
      <c r="E5515" s="98">
        <v>4050</v>
      </c>
      <c r="F5515" s="98" t="s">
        <v>93</v>
      </c>
    </row>
    <row r="5516" spans="1:6" x14ac:dyDescent="0.2">
      <c r="A5516" s="106">
        <v>43344</v>
      </c>
      <c r="B5516" s="100">
        <v>43313</v>
      </c>
      <c r="C5516" s="98" t="s">
        <v>33</v>
      </c>
      <c r="D5516" s="98">
        <v>-14.22</v>
      </c>
      <c r="E5516" s="98">
        <v>182.66</v>
      </c>
      <c r="F5516" s="98" t="s">
        <v>93</v>
      </c>
    </row>
    <row r="5517" spans="1:6" x14ac:dyDescent="0.2">
      <c r="A5517" s="106">
        <v>43344</v>
      </c>
      <c r="B5517" s="100">
        <v>43221</v>
      </c>
      <c r="C5517" s="98" t="s">
        <v>168</v>
      </c>
      <c r="D5517" s="98">
        <v>0</v>
      </c>
      <c r="E5517" s="98">
        <v>6275</v>
      </c>
      <c r="F5517" s="98" t="s">
        <v>93</v>
      </c>
    </row>
    <row r="5518" spans="1:6" x14ac:dyDescent="0.2">
      <c r="A5518" s="106">
        <v>43344</v>
      </c>
      <c r="B5518" s="100">
        <v>43221</v>
      </c>
      <c r="C5518" s="98" t="s">
        <v>185</v>
      </c>
      <c r="D5518" s="98">
        <v>278.48</v>
      </c>
      <c r="E5518" s="98">
        <v>6275</v>
      </c>
      <c r="F5518" s="98" t="s">
        <v>93</v>
      </c>
    </row>
    <row r="5519" spans="1:6" x14ac:dyDescent="0.2">
      <c r="A5519" s="106">
        <v>43344</v>
      </c>
      <c r="B5519" s="100">
        <v>43221</v>
      </c>
      <c r="C5519" s="98" t="s">
        <v>186</v>
      </c>
      <c r="D5519" s="98">
        <v>12.57</v>
      </c>
      <c r="E5519" s="98">
        <v>283.02</v>
      </c>
      <c r="F5519" s="98" t="s">
        <v>93</v>
      </c>
    </row>
    <row r="5520" spans="1:6" x14ac:dyDescent="0.2">
      <c r="A5520" s="106">
        <v>43344</v>
      </c>
      <c r="B5520" s="100">
        <v>43344</v>
      </c>
      <c r="C5520" s="98" t="s">
        <v>34</v>
      </c>
      <c r="D5520" s="98">
        <v>-172.5</v>
      </c>
      <c r="E5520" s="98">
        <v>2047.59</v>
      </c>
      <c r="F5520" s="98" t="s">
        <v>77</v>
      </c>
    </row>
    <row r="5521" spans="1:6" x14ac:dyDescent="0.2">
      <c r="A5521" s="106">
        <v>43344</v>
      </c>
      <c r="B5521" s="100">
        <v>43344</v>
      </c>
      <c r="C5521" s="98" t="s">
        <v>33</v>
      </c>
      <c r="D5521" s="98">
        <v>-7.79</v>
      </c>
      <c r="E5521" s="98">
        <v>92.35</v>
      </c>
      <c r="F5521" s="98" t="s">
        <v>77</v>
      </c>
    </row>
    <row r="5522" spans="1:6" x14ac:dyDescent="0.2">
      <c r="A5522" s="106">
        <v>43344</v>
      </c>
      <c r="B5522" s="100">
        <v>43313</v>
      </c>
      <c r="C5522" s="98" t="s">
        <v>34</v>
      </c>
      <c r="D5522" s="98">
        <v>-289.87</v>
      </c>
      <c r="E5522" s="98">
        <v>3721</v>
      </c>
      <c r="F5522" s="98" t="s">
        <v>77</v>
      </c>
    </row>
    <row r="5523" spans="1:6" x14ac:dyDescent="0.2">
      <c r="A5523" s="106">
        <v>43344</v>
      </c>
      <c r="B5523" s="100">
        <v>43313</v>
      </c>
      <c r="C5523" s="98" t="s">
        <v>33</v>
      </c>
      <c r="D5523" s="98">
        <v>-13.07</v>
      </c>
      <c r="E5523" s="98">
        <v>167.82</v>
      </c>
      <c r="F5523" s="98" t="s">
        <v>77</v>
      </c>
    </row>
    <row r="5524" spans="1:6" x14ac:dyDescent="0.2">
      <c r="A5524" s="106">
        <v>43344</v>
      </c>
      <c r="B5524" s="100">
        <v>43344</v>
      </c>
      <c r="C5524" s="98" t="s">
        <v>34</v>
      </c>
      <c r="D5524" s="98">
        <v>-1691.29</v>
      </c>
      <c r="E5524" s="98">
        <v>20077</v>
      </c>
      <c r="F5524" s="98" t="s">
        <v>95</v>
      </c>
    </row>
    <row r="5525" spans="1:6" x14ac:dyDescent="0.2">
      <c r="A5525" s="106">
        <v>43344</v>
      </c>
      <c r="B5525" s="100">
        <v>43344</v>
      </c>
      <c r="C5525" s="98" t="s">
        <v>33</v>
      </c>
      <c r="D5525" s="98">
        <v>-76.28</v>
      </c>
      <c r="E5525" s="98">
        <v>905.47</v>
      </c>
      <c r="F5525" s="98" t="s">
        <v>95</v>
      </c>
    </row>
    <row r="5526" spans="1:6" x14ac:dyDescent="0.2">
      <c r="A5526" s="106">
        <v>43344</v>
      </c>
      <c r="B5526" s="100">
        <v>43313</v>
      </c>
      <c r="C5526" s="98" t="s">
        <v>34</v>
      </c>
      <c r="D5526" s="98">
        <v>-3284.5</v>
      </c>
      <c r="E5526" s="98">
        <v>42163</v>
      </c>
      <c r="F5526" s="98" t="s">
        <v>95</v>
      </c>
    </row>
    <row r="5527" spans="1:6" x14ac:dyDescent="0.2">
      <c r="A5527" s="106">
        <v>43344</v>
      </c>
      <c r="B5527" s="100">
        <v>43313</v>
      </c>
      <c r="C5527" s="98" t="s">
        <v>33</v>
      </c>
      <c r="D5527" s="98">
        <v>-148.13</v>
      </c>
      <c r="E5527" s="98">
        <v>1901.55</v>
      </c>
      <c r="F5527" s="98" t="s">
        <v>95</v>
      </c>
    </row>
    <row r="5528" spans="1:6" x14ac:dyDescent="0.2">
      <c r="A5528" s="106">
        <v>43344</v>
      </c>
      <c r="B5528" s="100">
        <v>43221</v>
      </c>
      <c r="C5528" s="98" t="s">
        <v>185</v>
      </c>
      <c r="D5528" s="98">
        <v>2762.21</v>
      </c>
      <c r="E5528" s="98">
        <v>62240</v>
      </c>
      <c r="F5528" s="98" t="s">
        <v>95</v>
      </c>
    </row>
    <row r="5529" spans="1:6" x14ac:dyDescent="0.2">
      <c r="A5529" s="106">
        <v>43344</v>
      </c>
      <c r="B5529" s="100">
        <v>43221</v>
      </c>
      <c r="C5529" s="98" t="s">
        <v>186</v>
      </c>
      <c r="D5529" s="98">
        <v>124.58</v>
      </c>
      <c r="E5529" s="98">
        <v>2807.02</v>
      </c>
      <c r="F5529" s="98" t="s">
        <v>95</v>
      </c>
    </row>
    <row r="5530" spans="1:6" x14ac:dyDescent="0.2">
      <c r="A5530" s="106">
        <v>43344</v>
      </c>
      <c r="B5530" s="100">
        <v>43344</v>
      </c>
      <c r="C5530" s="98" t="s">
        <v>34</v>
      </c>
      <c r="D5530" s="98">
        <v>-1629.28</v>
      </c>
      <c r="E5530" s="98">
        <v>19340.73</v>
      </c>
      <c r="F5530" s="98" t="s">
        <v>77</v>
      </c>
    </row>
    <row r="5531" spans="1:6" x14ac:dyDescent="0.2">
      <c r="A5531" s="106">
        <v>43344</v>
      </c>
      <c r="B5531" s="100">
        <v>43344</v>
      </c>
      <c r="C5531" s="98" t="s">
        <v>33</v>
      </c>
      <c r="D5531" s="98">
        <v>-73.47</v>
      </c>
      <c r="E5531" s="98">
        <v>872.27</v>
      </c>
      <c r="F5531" s="98" t="s">
        <v>77</v>
      </c>
    </row>
    <row r="5532" spans="1:6" x14ac:dyDescent="0.2">
      <c r="A5532" s="106">
        <v>43344</v>
      </c>
      <c r="B5532" s="100">
        <v>43313</v>
      </c>
      <c r="C5532" s="98" t="s">
        <v>34</v>
      </c>
      <c r="D5532" s="98">
        <v>-2740.14</v>
      </c>
      <c r="E5532" s="98">
        <v>35175</v>
      </c>
      <c r="F5532" s="98" t="s">
        <v>77</v>
      </c>
    </row>
    <row r="5533" spans="1:6" x14ac:dyDescent="0.2">
      <c r="A5533" s="106">
        <v>43344</v>
      </c>
      <c r="B5533" s="100">
        <v>43313</v>
      </c>
      <c r="C5533" s="98" t="s">
        <v>33</v>
      </c>
      <c r="D5533" s="98">
        <v>-123.6</v>
      </c>
      <c r="E5533" s="98">
        <v>1586.37</v>
      </c>
      <c r="F5533" s="98" t="s">
        <v>77</v>
      </c>
    </row>
    <row r="5534" spans="1:6" x14ac:dyDescent="0.2">
      <c r="A5534" s="106">
        <v>43344</v>
      </c>
      <c r="B5534" s="100">
        <v>43221</v>
      </c>
      <c r="C5534" s="98" t="s">
        <v>168</v>
      </c>
      <c r="D5534" s="98">
        <v>0</v>
      </c>
      <c r="E5534" s="98">
        <v>54515.73</v>
      </c>
      <c r="F5534" s="98" t="s">
        <v>77</v>
      </c>
    </row>
    <row r="5535" spans="1:6" x14ac:dyDescent="0.2">
      <c r="A5535" s="106">
        <v>43344</v>
      </c>
      <c r="B5535" s="100">
        <v>43221</v>
      </c>
      <c r="C5535" s="98" t="s">
        <v>185</v>
      </c>
      <c r="D5535" s="98">
        <v>2419.39</v>
      </c>
      <c r="E5535" s="98">
        <v>54515.73</v>
      </c>
      <c r="F5535" s="98" t="s">
        <v>77</v>
      </c>
    </row>
    <row r="5536" spans="1:6" x14ac:dyDescent="0.2">
      <c r="A5536" s="106">
        <v>43344</v>
      </c>
      <c r="B5536" s="100">
        <v>43221</v>
      </c>
      <c r="C5536" s="98" t="s">
        <v>186</v>
      </c>
      <c r="D5536" s="98">
        <v>109.16</v>
      </c>
      <c r="E5536" s="98">
        <v>2458.67</v>
      </c>
      <c r="F5536" s="98" t="s">
        <v>77</v>
      </c>
    </row>
    <row r="5537" spans="1:6" x14ac:dyDescent="0.2">
      <c r="A5537" s="106">
        <v>43344</v>
      </c>
      <c r="B5537" s="100">
        <v>43344</v>
      </c>
      <c r="C5537" s="98" t="s">
        <v>34</v>
      </c>
      <c r="D5537" s="98">
        <v>-17965.53</v>
      </c>
      <c r="E5537" s="98">
        <v>213265.75</v>
      </c>
      <c r="F5537" s="98" t="s">
        <v>76</v>
      </c>
    </row>
    <row r="5538" spans="1:6" x14ac:dyDescent="0.2">
      <c r="A5538" s="106">
        <v>43344</v>
      </c>
      <c r="B5538" s="100">
        <v>43344</v>
      </c>
      <c r="C5538" s="98" t="s">
        <v>33</v>
      </c>
      <c r="D5538" s="98">
        <v>-810.39</v>
      </c>
      <c r="E5538" s="98">
        <v>9618.4699999999993</v>
      </c>
      <c r="F5538" s="98" t="s">
        <v>76</v>
      </c>
    </row>
    <row r="5539" spans="1:6" x14ac:dyDescent="0.2">
      <c r="A5539" s="106">
        <v>43344</v>
      </c>
      <c r="B5539" s="100">
        <v>43344</v>
      </c>
      <c r="C5539" s="98" t="s">
        <v>36</v>
      </c>
      <c r="D5539" s="98">
        <v>-1.46</v>
      </c>
      <c r="E5539" s="98">
        <v>17.36</v>
      </c>
      <c r="F5539" s="98" t="s">
        <v>101</v>
      </c>
    </row>
    <row r="5540" spans="1:6" x14ac:dyDescent="0.2">
      <c r="A5540" s="106">
        <v>43344</v>
      </c>
      <c r="B5540" s="100">
        <v>43344</v>
      </c>
      <c r="C5540" s="98" t="s">
        <v>35</v>
      </c>
      <c r="D5540" s="98">
        <v>-7.0000000000000007E-2</v>
      </c>
      <c r="E5540" s="98">
        <v>0.78</v>
      </c>
      <c r="F5540" s="98" t="s">
        <v>101</v>
      </c>
    </row>
    <row r="5541" spans="1:6" x14ac:dyDescent="0.2">
      <c r="A5541" s="106">
        <v>43344</v>
      </c>
      <c r="B5541" s="100">
        <v>43313</v>
      </c>
      <c r="C5541" s="98" t="s">
        <v>36</v>
      </c>
      <c r="D5541" s="98">
        <v>-2.41</v>
      </c>
      <c r="E5541" s="98">
        <v>31</v>
      </c>
      <c r="F5541" s="98" t="s">
        <v>101</v>
      </c>
    </row>
    <row r="5542" spans="1:6" x14ac:dyDescent="0.2">
      <c r="A5542" s="106">
        <v>43344</v>
      </c>
      <c r="B5542" s="100">
        <v>43313</v>
      </c>
      <c r="C5542" s="98" t="s">
        <v>35</v>
      </c>
      <c r="D5542" s="98">
        <v>-0.11</v>
      </c>
      <c r="E5542" s="98">
        <v>1.4</v>
      </c>
      <c r="F5542" s="98" t="s">
        <v>101</v>
      </c>
    </row>
    <row r="5543" spans="1:6" x14ac:dyDescent="0.2">
      <c r="A5543" s="106">
        <v>43344</v>
      </c>
      <c r="B5543" s="100">
        <v>43313</v>
      </c>
      <c r="C5543" s="98" t="s">
        <v>34</v>
      </c>
      <c r="D5543" s="98">
        <v>-408.2</v>
      </c>
      <c r="E5543" s="98">
        <v>5240</v>
      </c>
      <c r="F5543" s="98" t="s">
        <v>84</v>
      </c>
    </row>
    <row r="5544" spans="1:6" x14ac:dyDescent="0.2">
      <c r="A5544" s="106">
        <v>43344</v>
      </c>
      <c r="B5544" s="100">
        <v>43313</v>
      </c>
      <c r="C5544" s="98" t="s">
        <v>33</v>
      </c>
      <c r="D5544" s="98">
        <v>-18.41</v>
      </c>
      <c r="E5544" s="98">
        <v>236.32</v>
      </c>
      <c r="F5544" s="98" t="s">
        <v>84</v>
      </c>
    </row>
    <row r="5545" spans="1:6" x14ac:dyDescent="0.2">
      <c r="A5545" s="106">
        <v>43344</v>
      </c>
      <c r="B5545" s="100">
        <v>43221</v>
      </c>
      <c r="C5545" s="98" t="s">
        <v>168</v>
      </c>
      <c r="D5545" s="98">
        <v>0</v>
      </c>
      <c r="E5545" s="98">
        <v>8122.24</v>
      </c>
      <c r="F5545" s="98" t="s">
        <v>84</v>
      </c>
    </row>
    <row r="5546" spans="1:6" x14ac:dyDescent="0.2">
      <c r="A5546" s="106">
        <v>43344</v>
      </c>
      <c r="B5546" s="100">
        <v>43221</v>
      </c>
      <c r="C5546" s="98" t="s">
        <v>185</v>
      </c>
      <c r="D5546" s="98">
        <v>360.47</v>
      </c>
      <c r="E5546" s="98">
        <v>8122.24</v>
      </c>
      <c r="F5546" s="98" t="s">
        <v>84</v>
      </c>
    </row>
    <row r="5547" spans="1:6" x14ac:dyDescent="0.2">
      <c r="A5547" s="106">
        <v>43344</v>
      </c>
      <c r="B5547" s="100">
        <v>43221</v>
      </c>
      <c r="C5547" s="98" t="s">
        <v>186</v>
      </c>
      <c r="D5547" s="98">
        <v>16.260000000000002</v>
      </c>
      <c r="E5547" s="98">
        <v>366.31</v>
      </c>
      <c r="F5547" s="98" t="s">
        <v>84</v>
      </c>
    </row>
    <row r="5548" spans="1:6" x14ac:dyDescent="0.2">
      <c r="A5548" s="106">
        <v>43344</v>
      </c>
      <c r="B5548" s="100">
        <v>43344</v>
      </c>
      <c r="C5548" s="98" t="s">
        <v>34</v>
      </c>
      <c r="D5548" s="98">
        <v>-242.8</v>
      </c>
      <c r="E5548" s="98">
        <v>2882.24</v>
      </c>
      <c r="F5548" s="98" t="s">
        <v>84</v>
      </c>
    </row>
    <row r="5549" spans="1:6" x14ac:dyDescent="0.2">
      <c r="A5549" s="106">
        <v>43344</v>
      </c>
      <c r="B5549" s="100">
        <v>43344</v>
      </c>
      <c r="C5549" s="98" t="s">
        <v>33</v>
      </c>
      <c r="D5549" s="98">
        <v>-10.95</v>
      </c>
      <c r="E5549" s="98">
        <v>129.99</v>
      </c>
      <c r="F5549" s="98" t="s">
        <v>84</v>
      </c>
    </row>
    <row r="5550" spans="1:6" x14ac:dyDescent="0.2">
      <c r="A5550" s="106">
        <v>43344</v>
      </c>
      <c r="B5550" s="100">
        <v>43344</v>
      </c>
      <c r="C5550" s="98" t="s">
        <v>34</v>
      </c>
      <c r="D5550" s="98">
        <v>-284.62</v>
      </c>
      <c r="E5550" s="98">
        <v>3378.73</v>
      </c>
      <c r="F5550" s="98" t="s">
        <v>97</v>
      </c>
    </row>
    <row r="5551" spans="1:6" x14ac:dyDescent="0.2">
      <c r="A5551" s="106">
        <v>43344</v>
      </c>
      <c r="B5551" s="100">
        <v>43344</v>
      </c>
      <c r="C5551" s="98" t="s">
        <v>33</v>
      </c>
      <c r="D5551" s="98">
        <v>-12.84</v>
      </c>
      <c r="E5551" s="98">
        <v>152.38</v>
      </c>
      <c r="F5551" s="98" t="s">
        <v>97</v>
      </c>
    </row>
    <row r="5552" spans="1:6" x14ac:dyDescent="0.2">
      <c r="A5552" s="106">
        <v>43344</v>
      </c>
      <c r="B5552" s="100">
        <v>43313</v>
      </c>
      <c r="C5552" s="98" t="s">
        <v>34</v>
      </c>
      <c r="D5552" s="98">
        <v>-478.62</v>
      </c>
      <c r="E5552" s="98">
        <v>6144</v>
      </c>
      <c r="F5552" s="98" t="s">
        <v>97</v>
      </c>
    </row>
    <row r="5553" spans="1:6" x14ac:dyDescent="0.2">
      <c r="A5553" s="106">
        <v>43344</v>
      </c>
      <c r="B5553" s="100">
        <v>43313</v>
      </c>
      <c r="C5553" s="98" t="s">
        <v>33</v>
      </c>
      <c r="D5553" s="98">
        <v>-21.59</v>
      </c>
      <c r="E5553" s="98">
        <v>277.08999999999997</v>
      </c>
      <c r="F5553" s="98" t="s">
        <v>97</v>
      </c>
    </row>
    <row r="5554" spans="1:6" x14ac:dyDescent="0.2">
      <c r="A5554" s="106">
        <v>43344</v>
      </c>
      <c r="B5554" s="100">
        <v>43221</v>
      </c>
      <c r="C5554" s="98" t="s">
        <v>185</v>
      </c>
      <c r="D5554" s="98">
        <v>422.62</v>
      </c>
      <c r="E5554" s="98">
        <v>9522.73</v>
      </c>
      <c r="F5554" s="98" t="s">
        <v>97</v>
      </c>
    </row>
    <row r="5555" spans="1:6" x14ac:dyDescent="0.2">
      <c r="A5555" s="106">
        <v>43344</v>
      </c>
      <c r="B5555" s="100">
        <v>43221</v>
      </c>
      <c r="C5555" s="98" t="s">
        <v>186</v>
      </c>
      <c r="D5555" s="98">
        <v>19.059999999999999</v>
      </c>
      <c r="E5555" s="98">
        <v>429.48</v>
      </c>
      <c r="F5555" s="98" t="s">
        <v>97</v>
      </c>
    </row>
    <row r="5556" spans="1:6" x14ac:dyDescent="0.2">
      <c r="A5556" s="106">
        <v>43344</v>
      </c>
      <c r="B5556" s="100">
        <v>43344</v>
      </c>
      <c r="C5556" s="98" t="s">
        <v>34</v>
      </c>
      <c r="D5556" s="98">
        <v>-826.41</v>
      </c>
      <c r="E5556" s="98">
        <v>9810.24</v>
      </c>
      <c r="F5556" s="98" t="s">
        <v>131</v>
      </c>
    </row>
    <row r="5557" spans="1:6" x14ac:dyDescent="0.2">
      <c r="A5557" s="106">
        <v>43344</v>
      </c>
      <c r="B5557" s="100">
        <v>43344</v>
      </c>
      <c r="C5557" s="98" t="s">
        <v>33</v>
      </c>
      <c r="D5557" s="98">
        <v>-37.270000000000003</v>
      </c>
      <c r="E5557" s="98">
        <v>442.44</v>
      </c>
      <c r="F5557" s="98" t="s">
        <v>131</v>
      </c>
    </row>
    <row r="5558" spans="1:6" x14ac:dyDescent="0.2">
      <c r="A5558" s="106">
        <v>43344</v>
      </c>
      <c r="B5558" s="100">
        <v>43313</v>
      </c>
      <c r="C5558" s="98" t="s">
        <v>34</v>
      </c>
      <c r="D5558" s="98">
        <v>-1389.58</v>
      </c>
      <c r="E5558" s="98">
        <v>17838</v>
      </c>
      <c r="F5558" s="98" t="s">
        <v>131</v>
      </c>
    </row>
    <row r="5559" spans="1:6" x14ac:dyDescent="0.2">
      <c r="A5559" s="106">
        <v>43344</v>
      </c>
      <c r="B5559" s="100">
        <v>43313</v>
      </c>
      <c r="C5559" s="98" t="s">
        <v>33</v>
      </c>
      <c r="D5559" s="98">
        <v>-62.67</v>
      </c>
      <c r="E5559" s="98">
        <v>804.49</v>
      </c>
      <c r="F5559" s="98" t="s">
        <v>131</v>
      </c>
    </row>
    <row r="5560" spans="1:6" x14ac:dyDescent="0.2">
      <c r="A5560" s="106">
        <v>43344</v>
      </c>
      <c r="B5560" s="100">
        <v>43221</v>
      </c>
      <c r="C5560" s="98" t="s">
        <v>185</v>
      </c>
      <c r="D5560" s="98">
        <v>1227.03</v>
      </c>
      <c r="E5560" s="98">
        <v>27648.240000000002</v>
      </c>
      <c r="F5560" s="98" t="s">
        <v>131</v>
      </c>
    </row>
    <row r="5561" spans="1:6" x14ac:dyDescent="0.2">
      <c r="A5561" s="106">
        <v>43344</v>
      </c>
      <c r="B5561" s="100">
        <v>43221</v>
      </c>
      <c r="C5561" s="98" t="s">
        <v>186</v>
      </c>
      <c r="D5561" s="98">
        <v>55.34</v>
      </c>
      <c r="E5561" s="98">
        <v>1246.94</v>
      </c>
      <c r="F5561" s="98" t="s">
        <v>131</v>
      </c>
    </row>
    <row r="5562" spans="1:6" x14ac:dyDescent="0.2">
      <c r="A5562" s="106">
        <v>43344</v>
      </c>
      <c r="B5562" s="100">
        <v>43344</v>
      </c>
      <c r="C5562" s="98" t="s">
        <v>34</v>
      </c>
      <c r="D5562" s="98">
        <v>-89.83</v>
      </c>
      <c r="E5562" s="98">
        <v>1066.3599999999999</v>
      </c>
      <c r="F5562" s="98" t="s">
        <v>98</v>
      </c>
    </row>
    <row r="5563" spans="1:6" x14ac:dyDescent="0.2">
      <c r="A5563" s="106">
        <v>43344</v>
      </c>
      <c r="B5563" s="100">
        <v>43344</v>
      </c>
      <c r="C5563" s="98" t="s">
        <v>33</v>
      </c>
      <c r="D5563" s="98">
        <v>-4.05</v>
      </c>
      <c r="E5563" s="98">
        <v>48.09</v>
      </c>
      <c r="F5563" s="98" t="s">
        <v>98</v>
      </c>
    </row>
    <row r="5564" spans="1:6" x14ac:dyDescent="0.2">
      <c r="A5564" s="106">
        <v>43344</v>
      </c>
      <c r="B5564" s="100">
        <v>43313</v>
      </c>
      <c r="C5564" s="98" t="s">
        <v>34</v>
      </c>
      <c r="D5564" s="98">
        <v>-151.13</v>
      </c>
      <c r="E5564" s="98">
        <v>1940</v>
      </c>
      <c r="F5564" s="98" t="s">
        <v>98</v>
      </c>
    </row>
    <row r="5565" spans="1:6" x14ac:dyDescent="0.2">
      <c r="A5565" s="106">
        <v>43344</v>
      </c>
      <c r="B5565" s="100">
        <v>43313</v>
      </c>
      <c r="C5565" s="98" t="s">
        <v>33</v>
      </c>
      <c r="D5565" s="98">
        <v>-6.82</v>
      </c>
      <c r="E5565" s="98">
        <v>87.49</v>
      </c>
      <c r="F5565" s="98" t="s">
        <v>98</v>
      </c>
    </row>
    <row r="5566" spans="1:6" x14ac:dyDescent="0.2">
      <c r="A5566" s="106">
        <v>43344</v>
      </c>
      <c r="B5566" s="100">
        <v>43221</v>
      </c>
      <c r="C5566" s="98" t="s">
        <v>185</v>
      </c>
      <c r="D5566" s="98">
        <v>133.41999999999999</v>
      </c>
      <c r="E5566" s="98">
        <v>3006.36</v>
      </c>
      <c r="F5566" s="98" t="s">
        <v>98</v>
      </c>
    </row>
    <row r="5567" spans="1:6" x14ac:dyDescent="0.2">
      <c r="A5567" s="106">
        <v>43344</v>
      </c>
      <c r="B5567" s="100">
        <v>43221</v>
      </c>
      <c r="C5567" s="98" t="s">
        <v>186</v>
      </c>
      <c r="D5567" s="98">
        <v>6.02</v>
      </c>
      <c r="E5567" s="98">
        <v>135.59</v>
      </c>
      <c r="F5567" s="98" t="s">
        <v>98</v>
      </c>
    </row>
    <row r="5568" spans="1:6" x14ac:dyDescent="0.2">
      <c r="A5568" s="106">
        <v>43313</v>
      </c>
      <c r="B5568" s="100">
        <v>43313</v>
      </c>
      <c r="C5568" s="98" t="s">
        <v>34</v>
      </c>
      <c r="D5568" s="98">
        <v>-272.98</v>
      </c>
      <c r="E5568" s="98">
        <v>3504.45</v>
      </c>
      <c r="F5568" s="98" t="s">
        <v>84</v>
      </c>
    </row>
    <row r="5569" spans="1:6" x14ac:dyDescent="0.2">
      <c r="A5569" s="106">
        <v>43313</v>
      </c>
      <c r="B5569" s="100">
        <v>43313</v>
      </c>
      <c r="C5569" s="98" t="s">
        <v>33</v>
      </c>
      <c r="D5569" s="98">
        <v>-12.3</v>
      </c>
      <c r="E5569" s="98">
        <v>158.05000000000001</v>
      </c>
      <c r="F5569" s="98" t="s">
        <v>84</v>
      </c>
    </row>
    <row r="5570" spans="1:6" x14ac:dyDescent="0.2">
      <c r="A5570" s="106">
        <v>43313</v>
      </c>
      <c r="B5570" s="100">
        <v>43282</v>
      </c>
      <c r="C5570" s="98" t="s">
        <v>34</v>
      </c>
      <c r="D5570" s="98">
        <v>-541.66</v>
      </c>
      <c r="E5570" s="98">
        <v>6371</v>
      </c>
      <c r="F5570" s="98" t="s">
        <v>84</v>
      </c>
    </row>
    <row r="5571" spans="1:6" x14ac:dyDescent="0.2">
      <c r="A5571" s="106">
        <v>43313</v>
      </c>
      <c r="B5571" s="100">
        <v>43282</v>
      </c>
      <c r="C5571" s="98" t="s">
        <v>33</v>
      </c>
      <c r="D5571" s="98">
        <v>-24.44</v>
      </c>
      <c r="E5571" s="98">
        <v>287.33</v>
      </c>
      <c r="F5571" s="98" t="s">
        <v>84</v>
      </c>
    </row>
    <row r="5572" spans="1:6" x14ac:dyDescent="0.2">
      <c r="A5572" s="106">
        <v>43313</v>
      </c>
      <c r="B5572" s="100">
        <v>43313</v>
      </c>
      <c r="C5572" s="98" t="s">
        <v>34</v>
      </c>
      <c r="D5572" s="98">
        <v>-10.36</v>
      </c>
      <c r="E5572" s="98">
        <v>133</v>
      </c>
      <c r="F5572" s="98" t="s">
        <v>92</v>
      </c>
    </row>
    <row r="5573" spans="1:6" x14ac:dyDescent="0.2">
      <c r="A5573" s="106">
        <v>43313</v>
      </c>
      <c r="B5573" s="100">
        <v>43313</v>
      </c>
      <c r="C5573" s="98" t="s">
        <v>33</v>
      </c>
      <c r="D5573" s="98">
        <v>-0.47</v>
      </c>
      <c r="E5573" s="98">
        <v>6</v>
      </c>
      <c r="F5573" s="98" t="s">
        <v>92</v>
      </c>
    </row>
    <row r="5574" spans="1:6" x14ac:dyDescent="0.2">
      <c r="A5574" s="106">
        <v>43313</v>
      </c>
      <c r="B5574" s="100">
        <v>43313</v>
      </c>
      <c r="C5574" s="98" t="s">
        <v>34</v>
      </c>
      <c r="D5574" s="98">
        <v>-6.39</v>
      </c>
      <c r="E5574" s="98">
        <v>82</v>
      </c>
      <c r="F5574" s="98" t="s">
        <v>92</v>
      </c>
    </row>
    <row r="5575" spans="1:6" x14ac:dyDescent="0.2">
      <c r="A5575" s="106">
        <v>43313</v>
      </c>
      <c r="B5575" s="100">
        <v>43313</v>
      </c>
      <c r="C5575" s="98" t="s">
        <v>33</v>
      </c>
      <c r="D5575" s="98">
        <v>-0.28999999999999998</v>
      </c>
      <c r="E5575" s="98">
        <v>3.7</v>
      </c>
      <c r="F5575" s="98" t="s">
        <v>92</v>
      </c>
    </row>
    <row r="5576" spans="1:6" x14ac:dyDescent="0.2">
      <c r="A5576" s="106">
        <v>43313</v>
      </c>
      <c r="B5576" s="100">
        <v>43282</v>
      </c>
      <c r="C5576" s="98" t="s">
        <v>34</v>
      </c>
      <c r="D5576" s="98">
        <v>-19.809999999999999</v>
      </c>
      <c r="E5576" s="98">
        <v>233</v>
      </c>
      <c r="F5576" s="98" t="s">
        <v>92</v>
      </c>
    </row>
    <row r="5577" spans="1:6" x14ac:dyDescent="0.2">
      <c r="A5577" s="106">
        <v>43313</v>
      </c>
      <c r="B5577" s="100">
        <v>43282</v>
      </c>
      <c r="C5577" s="98" t="s">
        <v>33</v>
      </c>
      <c r="D5577" s="98">
        <v>-0.89</v>
      </c>
      <c r="E5577" s="98">
        <v>10.51</v>
      </c>
      <c r="F5577" s="98" t="s">
        <v>92</v>
      </c>
    </row>
    <row r="5578" spans="1:6" x14ac:dyDescent="0.2">
      <c r="A5578" s="106">
        <v>43313</v>
      </c>
      <c r="B5578" s="100">
        <v>43252</v>
      </c>
      <c r="C5578" s="98" t="s">
        <v>34</v>
      </c>
      <c r="D5578" s="98">
        <v>-18</v>
      </c>
      <c r="E5578" s="98">
        <v>135</v>
      </c>
      <c r="F5578" s="98" t="s">
        <v>92</v>
      </c>
    </row>
    <row r="5579" spans="1:6" x14ac:dyDescent="0.2">
      <c r="A5579" s="106">
        <v>43313</v>
      </c>
      <c r="B5579" s="100">
        <v>43252</v>
      </c>
      <c r="C5579" s="98" t="s">
        <v>33</v>
      </c>
      <c r="D5579" s="98">
        <v>-0.81</v>
      </c>
      <c r="E5579" s="98">
        <v>6.09</v>
      </c>
      <c r="F5579" s="98" t="s">
        <v>92</v>
      </c>
    </row>
    <row r="5580" spans="1:6" x14ac:dyDescent="0.2">
      <c r="A5580" s="106">
        <v>43313</v>
      </c>
      <c r="B5580" s="100">
        <v>43221</v>
      </c>
      <c r="C5580" s="98" t="s">
        <v>168</v>
      </c>
      <c r="D5580" s="98">
        <v>0</v>
      </c>
      <c r="E5580" s="98">
        <v>450</v>
      </c>
      <c r="F5580" s="98" t="s">
        <v>92</v>
      </c>
    </row>
    <row r="5581" spans="1:6" x14ac:dyDescent="0.2">
      <c r="A5581" s="106">
        <v>43313</v>
      </c>
      <c r="B5581" s="100">
        <v>43313</v>
      </c>
      <c r="C5581" s="98" t="s">
        <v>34</v>
      </c>
      <c r="D5581" s="98">
        <v>-227.94</v>
      </c>
      <c r="E5581" s="98">
        <v>2925</v>
      </c>
      <c r="F5581" s="98" t="s">
        <v>93</v>
      </c>
    </row>
    <row r="5582" spans="1:6" x14ac:dyDescent="0.2">
      <c r="A5582" s="106">
        <v>43313</v>
      </c>
      <c r="B5582" s="100">
        <v>43313</v>
      </c>
      <c r="C5582" s="98" t="s">
        <v>33</v>
      </c>
      <c r="D5582" s="98">
        <v>-10.33</v>
      </c>
      <c r="E5582" s="98">
        <v>132.01</v>
      </c>
      <c r="F5582" s="98" t="s">
        <v>93</v>
      </c>
    </row>
    <row r="5583" spans="1:6" x14ac:dyDescent="0.2">
      <c r="A5583" s="106">
        <v>43313</v>
      </c>
      <c r="B5583" s="100">
        <v>43282</v>
      </c>
      <c r="C5583" s="98" t="s">
        <v>34</v>
      </c>
      <c r="D5583" s="98">
        <v>-392.59</v>
      </c>
      <c r="E5583" s="98">
        <v>4617</v>
      </c>
      <c r="F5583" s="98" t="s">
        <v>93</v>
      </c>
    </row>
    <row r="5584" spans="1:6" x14ac:dyDescent="0.2">
      <c r="A5584" s="106">
        <v>43313</v>
      </c>
      <c r="B5584" s="100">
        <v>43282</v>
      </c>
      <c r="C5584" s="98" t="s">
        <v>33</v>
      </c>
      <c r="D5584" s="98">
        <v>-17.71</v>
      </c>
      <c r="E5584" s="98">
        <v>208.35</v>
      </c>
      <c r="F5584" s="98" t="s">
        <v>93</v>
      </c>
    </row>
    <row r="5585" spans="1:6" x14ac:dyDescent="0.2">
      <c r="A5585" s="106">
        <v>43313</v>
      </c>
      <c r="B5585" s="100">
        <v>43221</v>
      </c>
      <c r="C5585" s="98" t="s">
        <v>168</v>
      </c>
      <c r="D5585" s="98">
        <v>0</v>
      </c>
      <c r="E5585" s="98">
        <v>9875.4500000000007</v>
      </c>
      <c r="F5585" s="98" t="s">
        <v>84</v>
      </c>
    </row>
    <row r="5586" spans="1:6" x14ac:dyDescent="0.2">
      <c r="A5586" s="106">
        <v>43313</v>
      </c>
      <c r="B5586" s="100">
        <v>43221</v>
      </c>
      <c r="C5586" s="98" t="s">
        <v>185</v>
      </c>
      <c r="D5586" s="98">
        <v>438.28</v>
      </c>
      <c r="E5586" s="98">
        <v>9875.4500000000007</v>
      </c>
      <c r="F5586" s="98" t="s">
        <v>84</v>
      </c>
    </row>
    <row r="5587" spans="1:6" x14ac:dyDescent="0.2">
      <c r="A5587" s="106">
        <v>43313</v>
      </c>
      <c r="B5587" s="100">
        <v>43221</v>
      </c>
      <c r="C5587" s="98" t="s">
        <v>186</v>
      </c>
      <c r="D5587" s="98">
        <v>19.760000000000002</v>
      </c>
      <c r="E5587" s="98">
        <v>445.38</v>
      </c>
      <c r="F5587" s="98" t="s">
        <v>84</v>
      </c>
    </row>
    <row r="5588" spans="1:6" x14ac:dyDescent="0.2">
      <c r="A5588" s="106">
        <v>43313</v>
      </c>
      <c r="B5588" s="100">
        <v>43221</v>
      </c>
      <c r="C5588" s="98" t="s">
        <v>168</v>
      </c>
      <c r="D5588" s="98">
        <v>0</v>
      </c>
      <c r="E5588" s="98">
        <v>7542</v>
      </c>
      <c r="F5588" s="98" t="s">
        <v>93</v>
      </c>
    </row>
    <row r="5589" spans="1:6" x14ac:dyDescent="0.2">
      <c r="A5589" s="106">
        <v>43313</v>
      </c>
      <c r="B5589" s="100">
        <v>43221</v>
      </c>
      <c r="C5589" s="98" t="s">
        <v>185</v>
      </c>
      <c r="D5589" s="98">
        <v>334.81</v>
      </c>
      <c r="E5589" s="98">
        <v>7542</v>
      </c>
      <c r="F5589" s="98" t="s">
        <v>93</v>
      </c>
    </row>
    <row r="5590" spans="1:6" x14ac:dyDescent="0.2">
      <c r="A5590" s="106">
        <v>43313</v>
      </c>
      <c r="B5590" s="100">
        <v>43221</v>
      </c>
      <c r="C5590" s="98" t="s">
        <v>186</v>
      </c>
      <c r="D5590" s="98">
        <v>15.1</v>
      </c>
      <c r="E5590" s="98">
        <v>340.09</v>
      </c>
      <c r="F5590" s="98" t="s">
        <v>93</v>
      </c>
    </row>
    <row r="5591" spans="1:6" x14ac:dyDescent="0.2">
      <c r="A5591" s="106">
        <v>43313</v>
      </c>
      <c r="B5591" s="100">
        <v>43221</v>
      </c>
      <c r="C5591" s="98" t="s">
        <v>185</v>
      </c>
      <c r="D5591" s="98">
        <v>2558.0700000000002</v>
      </c>
      <c r="E5591" s="98">
        <v>57640</v>
      </c>
      <c r="F5591" s="98" t="s">
        <v>95</v>
      </c>
    </row>
    <row r="5592" spans="1:6" x14ac:dyDescent="0.2">
      <c r="A5592" s="106">
        <v>43313</v>
      </c>
      <c r="B5592" s="100">
        <v>43221</v>
      </c>
      <c r="C5592" s="98" t="s">
        <v>186</v>
      </c>
      <c r="D5592" s="98">
        <v>115.36</v>
      </c>
      <c r="E5592" s="98">
        <v>2599.56</v>
      </c>
      <c r="F5592" s="98" t="s">
        <v>95</v>
      </c>
    </row>
    <row r="5593" spans="1:6" x14ac:dyDescent="0.2">
      <c r="A5593" s="106">
        <v>43313</v>
      </c>
      <c r="B5593" s="100">
        <v>43313</v>
      </c>
      <c r="C5593" s="98" t="s">
        <v>34</v>
      </c>
      <c r="D5593" s="98">
        <v>-1141.7</v>
      </c>
      <c r="E5593" s="98">
        <v>14656</v>
      </c>
      <c r="F5593" s="98" t="s">
        <v>94</v>
      </c>
    </row>
    <row r="5594" spans="1:6" x14ac:dyDescent="0.2">
      <c r="A5594" s="106">
        <v>43313</v>
      </c>
      <c r="B5594" s="100">
        <v>43313</v>
      </c>
      <c r="C5594" s="98" t="s">
        <v>33</v>
      </c>
      <c r="D5594" s="98">
        <v>-51.49</v>
      </c>
      <c r="E5594" s="98">
        <v>660.98</v>
      </c>
      <c r="F5594" s="98" t="s">
        <v>94</v>
      </c>
    </row>
    <row r="5595" spans="1:6" x14ac:dyDescent="0.2">
      <c r="A5595" s="106">
        <v>43313</v>
      </c>
      <c r="B5595" s="100">
        <v>43282</v>
      </c>
      <c r="C5595" s="98" t="s">
        <v>34</v>
      </c>
      <c r="D5595" s="98">
        <v>-1972.8</v>
      </c>
      <c r="E5595" s="98">
        <v>23204</v>
      </c>
      <c r="F5595" s="98" t="s">
        <v>94</v>
      </c>
    </row>
    <row r="5596" spans="1:6" x14ac:dyDescent="0.2">
      <c r="A5596" s="106">
        <v>43313</v>
      </c>
      <c r="B5596" s="100">
        <v>43282</v>
      </c>
      <c r="C5596" s="98" t="s">
        <v>33</v>
      </c>
      <c r="D5596" s="98">
        <v>-88.97</v>
      </c>
      <c r="E5596" s="98">
        <v>1046.5</v>
      </c>
      <c r="F5596" s="98" t="s">
        <v>94</v>
      </c>
    </row>
    <row r="5597" spans="1:6" x14ac:dyDescent="0.2">
      <c r="A5597" s="106">
        <v>43313</v>
      </c>
      <c r="B5597" s="100">
        <v>43282</v>
      </c>
      <c r="C5597" s="98" t="s">
        <v>34</v>
      </c>
      <c r="D5597" s="98">
        <v>-216.8</v>
      </c>
      <c r="E5597" s="98">
        <v>2550</v>
      </c>
      <c r="F5597" s="98" t="s">
        <v>91</v>
      </c>
    </row>
    <row r="5598" spans="1:6" x14ac:dyDescent="0.2">
      <c r="A5598" s="106">
        <v>43313</v>
      </c>
      <c r="B5598" s="100">
        <v>43282</v>
      </c>
      <c r="C5598" s="98" t="s">
        <v>33</v>
      </c>
      <c r="D5598" s="98">
        <v>-9.7799999999999994</v>
      </c>
      <c r="E5598" s="98">
        <v>115</v>
      </c>
      <c r="F5598" s="98" t="s">
        <v>91</v>
      </c>
    </row>
    <row r="5599" spans="1:6" x14ac:dyDescent="0.2">
      <c r="A5599" s="106">
        <v>43313</v>
      </c>
      <c r="B5599" s="100">
        <v>43221</v>
      </c>
      <c r="C5599" s="98" t="s">
        <v>168</v>
      </c>
      <c r="D5599" s="98">
        <v>0</v>
      </c>
      <c r="E5599" s="98">
        <v>4160</v>
      </c>
      <c r="F5599" s="98" t="s">
        <v>91</v>
      </c>
    </row>
    <row r="5600" spans="1:6" x14ac:dyDescent="0.2">
      <c r="A5600" s="106">
        <v>43313</v>
      </c>
      <c r="B5600" s="100">
        <v>43221</v>
      </c>
      <c r="C5600" s="98" t="s">
        <v>185</v>
      </c>
      <c r="D5600" s="98">
        <v>184.62</v>
      </c>
      <c r="E5600" s="98">
        <v>4160</v>
      </c>
      <c r="F5600" s="98" t="s">
        <v>91</v>
      </c>
    </row>
    <row r="5601" spans="1:6" x14ac:dyDescent="0.2">
      <c r="A5601" s="106">
        <v>43313</v>
      </c>
      <c r="B5601" s="100">
        <v>43221</v>
      </c>
      <c r="C5601" s="98" t="s">
        <v>186</v>
      </c>
      <c r="D5601" s="98">
        <v>8.33</v>
      </c>
      <c r="E5601" s="98">
        <v>187.62</v>
      </c>
      <c r="F5601" s="98" t="s">
        <v>91</v>
      </c>
    </row>
    <row r="5602" spans="1:6" x14ac:dyDescent="0.2">
      <c r="A5602" s="106">
        <v>43313</v>
      </c>
      <c r="B5602" s="100">
        <v>43221</v>
      </c>
      <c r="C5602" s="98" t="s">
        <v>185</v>
      </c>
      <c r="D5602" s="98">
        <v>1680.23</v>
      </c>
      <c r="E5602" s="98">
        <v>37860</v>
      </c>
      <c r="F5602" s="98" t="s">
        <v>94</v>
      </c>
    </row>
    <row r="5603" spans="1:6" x14ac:dyDescent="0.2">
      <c r="A5603" s="106">
        <v>43313</v>
      </c>
      <c r="B5603" s="100">
        <v>43221</v>
      </c>
      <c r="C5603" s="98" t="s">
        <v>186</v>
      </c>
      <c r="D5603" s="98">
        <v>75.78</v>
      </c>
      <c r="E5603" s="98">
        <v>1707.49</v>
      </c>
      <c r="F5603" s="98" t="s">
        <v>94</v>
      </c>
    </row>
    <row r="5604" spans="1:6" x14ac:dyDescent="0.2">
      <c r="A5604" s="106">
        <v>43313</v>
      </c>
      <c r="B5604" s="100">
        <v>43313</v>
      </c>
      <c r="C5604" s="98" t="s">
        <v>34</v>
      </c>
      <c r="D5604" s="98">
        <v>-1738.11</v>
      </c>
      <c r="E5604" s="98">
        <v>22312</v>
      </c>
      <c r="F5604" s="98" t="s">
        <v>95</v>
      </c>
    </row>
    <row r="5605" spans="1:6" x14ac:dyDescent="0.2">
      <c r="A5605" s="106">
        <v>43313</v>
      </c>
      <c r="B5605" s="100">
        <v>43313</v>
      </c>
      <c r="C5605" s="98" t="s">
        <v>33</v>
      </c>
      <c r="D5605" s="98">
        <v>-78.39</v>
      </c>
      <c r="E5605" s="98">
        <v>1006.27</v>
      </c>
      <c r="F5605" s="98" t="s">
        <v>95</v>
      </c>
    </row>
    <row r="5606" spans="1:6" x14ac:dyDescent="0.2">
      <c r="A5606" s="106">
        <v>43313</v>
      </c>
      <c r="B5606" s="100">
        <v>43282</v>
      </c>
      <c r="C5606" s="98" t="s">
        <v>34</v>
      </c>
      <c r="D5606" s="98">
        <v>-3003.59</v>
      </c>
      <c r="E5606" s="98">
        <v>35328</v>
      </c>
      <c r="F5606" s="98" t="s">
        <v>95</v>
      </c>
    </row>
    <row r="5607" spans="1:6" x14ac:dyDescent="0.2">
      <c r="A5607" s="106">
        <v>43313</v>
      </c>
      <c r="B5607" s="100">
        <v>43282</v>
      </c>
      <c r="C5607" s="98" t="s">
        <v>33</v>
      </c>
      <c r="D5607" s="98">
        <v>-135.46</v>
      </c>
      <c r="E5607" s="98">
        <v>1593.3</v>
      </c>
      <c r="F5607" s="98" t="s">
        <v>95</v>
      </c>
    </row>
    <row r="5608" spans="1:6" x14ac:dyDescent="0.2">
      <c r="A5608" s="106">
        <v>43313</v>
      </c>
      <c r="B5608" s="100">
        <v>43313</v>
      </c>
      <c r="C5608" s="98" t="s">
        <v>223</v>
      </c>
      <c r="D5608" s="98">
        <v>16.899999999999999</v>
      </c>
      <c r="E5608" s="98">
        <v>-217</v>
      </c>
      <c r="F5608" s="98" t="s">
        <v>181</v>
      </c>
    </row>
    <row r="5609" spans="1:6" x14ac:dyDescent="0.2">
      <c r="A5609" s="106">
        <v>43313</v>
      </c>
      <c r="B5609" s="100">
        <v>43282</v>
      </c>
      <c r="C5609" s="98" t="s">
        <v>223</v>
      </c>
      <c r="D5609" s="98">
        <v>29.16</v>
      </c>
      <c r="E5609" s="98">
        <v>-343</v>
      </c>
      <c r="F5609" s="98" t="s">
        <v>181</v>
      </c>
    </row>
    <row r="5610" spans="1:6" x14ac:dyDescent="0.2">
      <c r="A5610" s="106">
        <v>43313</v>
      </c>
      <c r="B5610" s="100">
        <v>43221</v>
      </c>
      <c r="C5610" s="98" t="s">
        <v>187</v>
      </c>
      <c r="D5610" s="98">
        <v>-24.85</v>
      </c>
      <c r="E5610" s="98">
        <v>-560</v>
      </c>
      <c r="F5610" s="98" t="s">
        <v>181</v>
      </c>
    </row>
    <row r="5611" spans="1:6" x14ac:dyDescent="0.2">
      <c r="A5611" s="106">
        <v>43313</v>
      </c>
      <c r="B5611" s="100">
        <v>43221</v>
      </c>
      <c r="C5611" s="98" t="s">
        <v>188</v>
      </c>
      <c r="D5611" s="98">
        <v>0</v>
      </c>
      <c r="E5611" s="98">
        <v>-560</v>
      </c>
      <c r="F5611" s="98" t="s">
        <v>181</v>
      </c>
    </row>
    <row r="5612" spans="1:6" x14ac:dyDescent="0.2">
      <c r="A5612" s="106">
        <v>43617</v>
      </c>
      <c r="B5612" s="100">
        <v>43435</v>
      </c>
      <c r="C5612" s="98" t="s">
        <v>33</v>
      </c>
      <c r="D5612" s="98">
        <v>11.82</v>
      </c>
      <c r="E5612" s="98">
        <v>-128.47999999999999</v>
      </c>
      <c r="F5612" s="98" t="s">
        <v>77</v>
      </c>
    </row>
    <row r="5613" spans="1:6" x14ac:dyDescent="0.2">
      <c r="A5613" s="106">
        <v>43617</v>
      </c>
      <c r="B5613" s="100">
        <v>43405</v>
      </c>
      <c r="C5613" s="98" t="s">
        <v>34</v>
      </c>
      <c r="D5613" s="98">
        <v>267.7</v>
      </c>
      <c r="E5613" s="98">
        <v>-2188</v>
      </c>
      <c r="F5613" s="98" t="s">
        <v>77</v>
      </c>
    </row>
    <row r="5614" spans="1:6" x14ac:dyDescent="0.2">
      <c r="A5614" s="106">
        <v>43617</v>
      </c>
      <c r="B5614" s="100">
        <v>43405</v>
      </c>
      <c r="C5614" s="98" t="s">
        <v>33</v>
      </c>
      <c r="D5614" s="98">
        <v>9.64</v>
      </c>
      <c r="E5614" s="98">
        <v>-78.760000000000005</v>
      </c>
      <c r="F5614" s="98" t="s">
        <v>77</v>
      </c>
    </row>
    <row r="5615" spans="1:6" x14ac:dyDescent="0.2">
      <c r="A5615" s="106">
        <v>43617</v>
      </c>
      <c r="B5615" s="100">
        <v>43221</v>
      </c>
      <c r="C5615" s="98" t="s">
        <v>185</v>
      </c>
      <c r="D5615" s="98">
        <v>-152.26</v>
      </c>
      <c r="E5615" s="98">
        <v>-3431</v>
      </c>
      <c r="F5615" s="98" t="s">
        <v>77</v>
      </c>
    </row>
    <row r="5616" spans="1:6" x14ac:dyDescent="0.2">
      <c r="A5616" s="106">
        <v>43617</v>
      </c>
      <c r="B5616" s="100">
        <v>43221</v>
      </c>
      <c r="C5616" s="98" t="s">
        <v>186</v>
      </c>
      <c r="D5616" s="98">
        <v>-4.54</v>
      </c>
      <c r="E5616" s="98">
        <v>-102.36</v>
      </c>
      <c r="F5616" s="98" t="s">
        <v>77</v>
      </c>
    </row>
    <row r="5617" spans="1:6" x14ac:dyDescent="0.2">
      <c r="A5617" s="106">
        <v>43617</v>
      </c>
      <c r="B5617" s="100">
        <v>43374</v>
      </c>
      <c r="C5617" s="98" t="s">
        <v>34</v>
      </c>
      <c r="D5617" s="98">
        <v>-76.09</v>
      </c>
      <c r="E5617" s="98">
        <v>853</v>
      </c>
      <c r="F5617" s="98" t="s">
        <v>77</v>
      </c>
    </row>
    <row r="5618" spans="1:6" x14ac:dyDescent="0.2">
      <c r="A5618" s="106">
        <v>43617</v>
      </c>
      <c r="B5618" s="100">
        <v>43374</v>
      </c>
      <c r="C5618" s="98" t="s">
        <v>33</v>
      </c>
      <c r="D5618" s="98">
        <v>-3.43</v>
      </c>
      <c r="E5618" s="98">
        <v>38.47</v>
      </c>
      <c r="F5618" s="98" t="s">
        <v>77</v>
      </c>
    </row>
    <row r="5619" spans="1:6" x14ac:dyDescent="0.2">
      <c r="A5619" s="106">
        <v>43617</v>
      </c>
      <c r="B5619" s="100">
        <v>43374</v>
      </c>
      <c r="C5619" s="98" t="s">
        <v>34</v>
      </c>
      <c r="D5619" s="98">
        <v>85.11</v>
      </c>
      <c r="E5619" s="98">
        <v>-954</v>
      </c>
      <c r="F5619" s="98" t="s">
        <v>91</v>
      </c>
    </row>
    <row r="5620" spans="1:6" x14ac:dyDescent="0.2">
      <c r="A5620" s="106">
        <v>43617</v>
      </c>
      <c r="B5620" s="100">
        <v>43374</v>
      </c>
      <c r="C5620" s="98" t="s">
        <v>33</v>
      </c>
      <c r="D5620" s="98">
        <v>3.84</v>
      </c>
      <c r="E5620" s="98">
        <v>-43.03</v>
      </c>
      <c r="F5620" s="98" t="s">
        <v>91</v>
      </c>
    </row>
    <row r="5621" spans="1:6" x14ac:dyDescent="0.2">
      <c r="A5621" s="106">
        <v>43617</v>
      </c>
      <c r="B5621" s="100">
        <v>43344</v>
      </c>
      <c r="C5621" s="98" t="s">
        <v>34</v>
      </c>
      <c r="D5621" s="98">
        <v>125.35</v>
      </c>
      <c r="E5621" s="98">
        <v>-1488</v>
      </c>
      <c r="F5621" s="98" t="s">
        <v>91</v>
      </c>
    </row>
    <row r="5622" spans="1:6" x14ac:dyDescent="0.2">
      <c r="A5622" s="106">
        <v>43617</v>
      </c>
      <c r="B5622" s="100">
        <v>43344</v>
      </c>
      <c r="C5622" s="98" t="s">
        <v>33</v>
      </c>
      <c r="D5622" s="98">
        <v>5.66</v>
      </c>
      <c r="E5622" s="98">
        <v>-67.11</v>
      </c>
      <c r="F5622" s="98" t="s">
        <v>91</v>
      </c>
    </row>
    <row r="5623" spans="1:6" x14ac:dyDescent="0.2">
      <c r="A5623" s="106">
        <v>43617</v>
      </c>
      <c r="B5623" s="100">
        <v>43313</v>
      </c>
      <c r="C5623" s="98" t="s">
        <v>34</v>
      </c>
      <c r="D5623" s="98">
        <v>-9.0399999999999991</v>
      </c>
      <c r="E5623" s="98">
        <v>116</v>
      </c>
      <c r="F5623" s="98" t="s">
        <v>91</v>
      </c>
    </row>
    <row r="5624" spans="1:6" x14ac:dyDescent="0.2">
      <c r="A5624" s="106">
        <v>43617</v>
      </c>
      <c r="B5624" s="100">
        <v>43313</v>
      </c>
      <c r="C5624" s="98" t="s">
        <v>33</v>
      </c>
      <c r="D5624" s="98">
        <v>-0.4</v>
      </c>
      <c r="E5624" s="98">
        <v>5.24</v>
      </c>
      <c r="F5624" s="98" t="s">
        <v>91</v>
      </c>
    </row>
    <row r="5625" spans="1:6" x14ac:dyDescent="0.2">
      <c r="A5625" s="106">
        <v>43617</v>
      </c>
      <c r="B5625" s="100">
        <v>43221</v>
      </c>
      <c r="C5625" s="98" t="s">
        <v>185</v>
      </c>
      <c r="D5625" s="98">
        <v>-103.24</v>
      </c>
      <c r="E5625" s="98">
        <v>-2326</v>
      </c>
      <c r="F5625" s="98" t="s">
        <v>91</v>
      </c>
    </row>
    <row r="5626" spans="1:6" x14ac:dyDescent="0.2">
      <c r="A5626" s="106">
        <v>43617</v>
      </c>
      <c r="B5626" s="100">
        <v>43221</v>
      </c>
      <c r="C5626" s="98" t="s">
        <v>186</v>
      </c>
      <c r="D5626" s="98">
        <v>-4.66</v>
      </c>
      <c r="E5626" s="98">
        <v>-104.89</v>
      </c>
      <c r="F5626" s="98" t="s">
        <v>91</v>
      </c>
    </row>
    <row r="5627" spans="1:6" x14ac:dyDescent="0.2">
      <c r="A5627" s="106">
        <v>43405</v>
      </c>
      <c r="B5627" s="100">
        <v>43405</v>
      </c>
      <c r="C5627" s="98" t="s">
        <v>36</v>
      </c>
      <c r="D5627" s="98">
        <v>-0.04</v>
      </c>
      <c r="E5627" s="98">
        <v>0.4</v>
      </c>
      <c r="F5627" s="98" t="s">
        <v>102</v>
      </c>
    </row>
    <row r="5628" spans="1:6" x14ac:dyDescent="0.2">
      <c r="A5628" s="106">
        <v>43405</v>
      </c>
      <c r="B5628" s="100">
        <v>43405</v>
      </c>
      <c r="C5628" s="98" t="s">
        <v>35</v>
      </c>
      <c r="D5628" s="98">
        <v>0</v>
      </c>
      <c r="E5628" s="98">
        <v>0.02</v>
      </c>
      <c r="F5628" s="98" t="s">
        <v>102</v>
      </c>
    </row>
    <row r="5629" spans="1:6" x14ac:dyDescent="0.2">
      <c r="A5629" s="106">
        <v>43405</v>
      </c>
      <c r="B5629" s="100">
        <v>43374</v>
      </c>
      <c r="C5629" s="98" t="s">
        <v>36</v>
      </c>
      <c r="D5629" s="98">
        <v>-94.54</v>
      </c>
      <c r="E5629" s="98">
        <v>1059.8</v>
      </c>
      <c r="F5629" s="98" t="s">
        <v>102</v>
      </c>
    </row>
    <row r="5630" spans="1:6" x14ac:dyDescent="0.2">
      <c r="A5630" s="106">
        <v>43405</v>
      </c>
      <c r="B5630" s="100">
        <v>43374</v>
      </c>
      <c r="C5630" s="98" t="s">
        <v>35</v>
      </c>
      <c r="D5630" s="98">
        <v>-4.26</v>
      </c>
      <c r="E5630" s="98">
        <v>47.79</v>
      </c>
      <c r="F5630" s="98" t="s">
        <v>102</v>
      </c>
    </row>
    <row r="5631" spans="1:6" x14ac:dyDescent="0.2">
      <c r="A5631" s="106">
        <v>43405</v>
      </c>
      <c r="B5631" s="100">
        <v>43374</v>
      </c>
      <c r="C5631" s="98" t="s">
        <v>34</v>
      </c>
      <c r="D5631" s="98">
        <v>-3383.74</v>
      </c>
      <c r="E5631" s="98">
        <v>37930</v>
      </c>
      <c r="F5631" s="98" t="s">
        <v>86</v>
      </c>
    </row>
    <row r="5632" spans="1:6" x14ac:dyDescent="0.2">
      <c r="A5632" s="106">
        <v>43405</v>
      </c>
      <c r="B5632" s="100">
        <v>43374</v>
      </c>
      <c r="C5632" s="98" t="s">
        <v>33</v>
      </c>
      <c r="D5632" s="98">
        <v>-152.6</v>
      </c>
      <c r="E5632" s="98">
        <v>1710.65</v>
      </c>
      <c r="F5632" s="98" t="s">
        <v>86</v>
      </c>
    </row>
    <row r="5633" spans="1:6" x14ac:dyDescent="0.2">
      <c r="A5633" s="106">
        <v>43405</v>
      </c>
      <c r="B5633" s="100">
        <v>43221</v>
      </c>
      <c r="C5633" s="98" t="s">
        <v>185</v>
      </c>
      <c r="D5633" s="98">
        <v>1683.32</v>
      </c>
      <c r="E5633" s="98">
        <v>37930</v>
      </c>
      <c r="F5633" s="98" t="s">
        <v>86</v>
      </c>
    </row>
    <row r="5634" spans="1:6" x14ac:dyDescent="0.2">
      <c r="A5634" s="106">
        <v>43405</v>
      </c>
      <c r="B5634" s="100">
        <v>43221</v>
      </c>
      <c r="C5634" s="98" t="s">
        <v>186</v>
      </c>
      <c r="D5634" s="98">
        <v>75.930000000000007</v>
      </c>
      <c r="E5634" s="98">
        <v>1710.65</v>
      </c>
      <c r="F5634" s="98" t="s">
        <v>86</v>
      </c>
    </row>
    <row r="5635" spans="1:6" x14ac:dyDescent="0.2">
      <c r="A5635" s="106">
        <v>43405</v>
      </c>
      <c r="B5635" s="100">
        <v>43405</v>
      </c>
      <c r="C5635" s="98" t="s">
        <v>33</v>
      </c>
      <c r="D5635" s="98">
        <v>-1143.2</v>
      </c>
      <c r="E5635" s="98">
        <v>9343.75</v>
      </c>
      <c r="F5635" s="98" t="s">
        <v>77</v>
      </c>
    </row>
    <row r="5636" spans="1:6" x14ac:dyDescent="0.2">
      <c r="A5636" s="106">
        <v>43405</v>
      </c>
      <c r="B5636" s="100">
        <v>43374</v>
      </c>
      <c r="C5636" s="98" t="s">
        <v>34</v>
      </c>
      <c r="D5636" s="98">
        <v>-29283.96</v>
      </c>
      <c r="E5636" s="98">
        <v>328258</v>
      </c>
      <c r="F5636" s="98" t="s">
        <v>77</v>
      </c>
    </row>
    <row r="5637" spans="1:6" x14ac:dyDescent="0.2">
      <c r="A5637" s="106">
        <v>43405</v>
      </c>
      <c r="B5637" s="100">
        <v>43374</v>
      </c>
      <c r="C5637" s="98" t="s">
        <v>33</v>
      </c>
      <c r="D5637" s="98">
        <v>-1320.68</v>
      </c>
      <c r="E5637" s="98">
        <v>14804.38</v>
      </c>
      <c r="F5637" s="98" t="s">
        <v>77</v>
      </c>
    </row>
    <row r="5638" spans="1:6" x14ac:dyDescent="0.2">
      <c r="A5638" s="106">
        <v>43405</v>
      </c>
      <c r="B5638" s="100">
        <v>43221</v>
      </c>
      <c r="C5638" s="98" t="s">
        <v>168</v>
      </c>
      <c r="D5638" s="98">
        <v>0</v>
      </c>
      <c r="E5638" s="98">
        <v>535437.56000000006</v>
      </c>
      <c r="F5638" s="98" t="s">
        <v>77</v>
      </c>
    </row>
    <row r="5639" spans="1:6" x14ac:dyDescent="0.2">
      <c r="A5639" s="106">
        <v>43405</v>
      </c>
      <c r="B5639" s="100">
        <v>43221</v>
      </c>
      <c r="C5639" s="98" t="s">
        <v>185</v>
      </c>
      <c r="D5639" s="98">
        <v>23762.73</v>
      </c>
      <c r="E5639" s="98">
        <v>535437.56000000006</v>
      </c>
      <c r="F5639" s="98" t="s">
        <v>77</v>
      </c>
    </row>
    <row r="5640" spans="1:6" x14ac:dyDescent="0.2">
      <c r="A5640" s="106">
        <v>43405</v>
      </c>
      <c r="B5640" s="100">
        <v>43221</v>
      </c>
      <c r="C5640" s="98" t="s">
        <v>186</v>
      </c>
      <c r="D5640" s="98">
        <v>1071.69</v>
      </c>
      <c r="E5640" s="98">
        <v>24148.25</v>
      </c>
      <c r="F5640" s="98" t="s">
        <v>77</v>
      </c>
    </row>
    <row r="5641" spans="1:6" x14ac:dyDescent="0.2">
      <c r="A5641" s="106">
        <v>43405</v>
      </c>
      <c r="B5641" s="100">
        <v>43405</v>
      </c>
      <c r="C5641" s="98" t="s">
        <v>34</v>
      </c>
      <c r="D5641" s="98">
        <v>-26.8</v>
      </c>
      <c r="E5641" s="98">
        <v>219</v>
      </c>
      <c r="F5641" s="98" t="s">
        <v>76</v>
      </c>
    </row>
    <row r="5642" spans="1:6" x14ac:dyDescent="0.2">
      <c r="A5642" s="106">
        <v>43405</v>
      </c>
      <c r="B5642" s="100">
        <v>43405</v>
      </c>
      <c r="C5642" s="98" t="s">
        <v>33</v>
      </c>
      <c r="D5642" s="98">
        <v>-1.2</v>
      </c>
      <c r="E5642" s="98">
        <v>9.8800000000000008</v>
      </c>
      <c r="F5642" s="98" t="s">
        <v>76</v>
      </c>
    </row>
    <row r="5643" spans="1:6" x14ac:dyDescent="0.2">
      <c r="A5643" s="106">
        <v>43405</v>
      </c>
      <c r="B5643" s="100">
        <v>43405</v>
      </c>
      <c r="C5643" s="98" t="s">
        <v>34</v>
      </c>
      <c r="D5643" s="98">
        <v>-350.52</v>
      </c>
      <c r="E5643" s="98">
        <v>2864.89</v>
      </c>
      <c r="F5643" s="98" t="s">
        <v>76</v>
      </c>
    </row>
    <row r="5644" spans="1:6" x14ac:dyDescent="0.2">
      <c r="A5644" s="106">
        <v>43405</v>
      </c>
      <c r="B5644" s="100">
        <v>43405</v>
      </c>
      <c r="C5644" s="98" t="s">
        <v>33</v>
      </c>
      <c r="D5644" s="98">
        <v>-15.8</v>
      </c>
      <c r="E5644" s="98">
        <v>129.21</v>
      </c>
      <c r="F5644" s="98" t="s">
        <v>76</v>
      </c>
    </row>
    <row r="5645" spans="1:6" x14ac:dyDescent="0.2">
      <c r="A5645" s="106">
        <v>43405</v>
      </c>
      <c r="B5645" s="100">
        <v>43282</v>
      </c>
      <c r="C5645" s="98" t="s">
        <v>34</v>
      </c>
      <c r="D5645" s="98">
        <v>-6.04</v>
      </c>
      <c r="E5645" s="98">
        <v>71</v>
      </c>
      <c r="F5645" s="98" t="s">
        <v>76</v>
      </c>
    </row>
    <row r="5646" spans="1:6" x14ac:dyDescent="0.2">
      <c r="A5646" s="106">
        <v>43405</v>
      </c>
      <c r="B5646" s="100">
        <v>43282</v>
      </c>
      <c r="C5646" s="98" t="s">
        <v>33</v>
      </c>
      <c r="D5646" s="98">
        <v>-0.27</v>
      </c>
      <c r="E5646" s="98">
        <v>3.2</v>
      </c>
      <c r="F5646" s="98" t="s">
        <v>76</v>
      </c>
    </row>
    <row r="5647" spans="1:6" x14ac:dyDescent="0.2">
      <c r="A5647" s="106">
        <v>43405</v>
      </c>
      <c r="B5647" s="100">
        <v>43374</v>
      </c>
      <c r="C5647" s="98" t="s">
        <v>36</v>
      </c>
      <c r="D5647" s="98">
        <v>-16.36</v>
      </c>
      <c r="E5647" s="98">
        <v>183.4</v>
      </c>
      <c r="F5647" s="98" t="s">
        <v>101</v>
      </c>
    </row>
    <row r="5648" spans="1:6" x14ac:dyDescent="0.2">
      <c r="A5648" s="106">
        <v>43405</v>
      </c>
      <c r="B5648" s="100">
        <v>43374</v>
      </c>
      <c r="C5648" s="98" t="s">
        <v>35</v>
      </c>
      <c r="D5648" s="98">
        <v>-0.74</v>
      </c>
      <c r="E5648" s="98">
        <v>8.2799999999999994</v>
      </c>
      <c r="F5648" s="98" t="s">
        <v>101</v>
      </c>
    </row>
    <row r="5649" spans="1:6" x14ac:dyDescent="0.2">
      <c r="A5649" s="106">
        <v>43405</v>
      </c>
      <c r="B5649" s="100">
        <v>43405</v>
      </c>
      <c r="C5649" s="98" t="s">
        <v>34</v>
      </c>
      <c r="D5649" s="98">
        <v>-28872.17</v>
      </c>
      <c r="E5649" s="98">
        <v>235980.18</v>
      </c>
      <c r="F5649" s="98" t="s">
        <v>76</v>
      </c>
    </row>
    <row r="5650" spans="1:6" x14ac:dyDescent="0.2">
      <c r="A5650" s="106">
        <v>43405</v>
      </c>
      <c r="B5650" s="100">
        <v>43405</v>
      </c>
      <c r="C5650" s="98" t="s">
        <v>33</v>
      </c>
      <c r="D5650" s="98">
        <v>-1301.94</v>
      </c>
      <c r="E5650" s="98">
        <v>10642.84</v>
      </c>
      <c r="F5650" s="98" t="s">
        <v>76</v>
      </c>
    </row>
    <row r="5651" spans="1:6" x14ac:dyDescent="0.2">
      <c r="A5651" s="106">
        <v>43405</v>
      </c>
      <c r="B5651" s="100">
        <v>43405</v>
      </c>
      <c r="C5651" s="98" t="s">
        <v>34</v>
      </c>
      <c r="D5651" s="98">
        <v>-25484.52</v>
      </c>
      <c r="E5651" s="98">
        <v>208291.71</v>
      </c>
      <c r="F5651" s="98" t="s">
        <v>76</v>
      </c>
    </row>
    <row r="5652" spans="1:6" x14ac:dyDescent="0.2">
      <c r="A5652" s="106">
        <v>43405</v>
      </c>
      <c r="B5652" s="100">
        <v>43405</v>
      </c>
      <c r="C5652" s="98" t="s">
        <v>33</v>
      </c>
      <c r="D5652" s="98">
        <v>-1149.48</v>
      </c>
      <c r="E5652" s="98">
        <v>9393.9699999999993</v>
      </c>
      <c r="F5652" s="98" t="s">
        <v>76</v>
      </c>
    </row>
    <row r="5653" spans="1:6" x14ac:dyDescent="0.2">
      <c r="A5653" s="106">
        <v>43405</v>
      </c>
      <c r="B5653" s="100">
        <v>43374</v>
      </c>
      <c r="C5653" s="98" t="s">
        <v>34</v>
      </c>
      <c r="D5653" s="98">
        <v>-38.99</v>
      </c>
      <c r="E5653" s="98">
        <v>437</v>
      </c>
      <c r="F5653" s="98" t="s">
        <v>92</v>
      </c>
    </row>
    <row r="5654" spans="1:6" x14ac:dyDescent="0.2">
      <c r="A5654" s="106">
        <v>43405</v>
      </c>
      <c r="B5654" s="100">
        <v>43374</v>
      </c>
      <c r="C5654" s="98" t="s">
        <v>33</v>
      </c>
      <c r="D5654" s="98">
        <v>-1.76</v>
      </c>
      <c r="E5654" s="98">
        <v>19.71</v>
      </c>
      <c r="F5654" s="98" t="s">
        <v>92</v>
      </c>
    </row>
    <row r="5655" spans="1:6" x14ac:dyDescent="0.2">
      <c r="A5655" s="106">
        <v>43405</v>
      </c>
      <c r="B5655" s="100">
        <v>43344</v>
      </c>
      <c r="C5655" s="98" t="s">
        <v>34</v>
      </c>
      <c r="D5655" s="98">
        <v>-14.07</v>
      </c>
      <c r="E5655" s="98">
        <v>167</v>
      </c>
      <c r="F5655" s="98" t="s">
        <v>92</v>
      </c>
    </row>
    <row r="5656" spans="1:6" x14ac:dyDescent="0.2">
      <c r="A5656" s="106">
        <v>43405</v>
      </c>
      <c r="B5656" s="100">
        <v>43344</v>
      </c>
      <c r="C5656" s="98" t="s">
        <v>33</v>
      </c>
      <c r="D5656" s="98">
        <v>-0.63</v>
      </c>
      <c r="E5656" s="98">
        <v>7.53</v>
      </c>
      <c r="F5656" s="98" t="s">
        <v>92</v>
      </c>
    </row>
    <row r="5657" spans="1:6" x14ac:dyDescent="0.2">
      <c r="A5657" s="106">
        <v>43405</v>
      </c>
      <c r="B5657" s="100">
        <v>43374</v>
      </c>
      <c r="C5657" s="98" t="s">
        <v>36</v>
      </c>
      <c r="D5657" s="98">
        <v>-0.96</v>
      </c>
      <c r="E5657" s="98">
        <v>10.8</v>
      </c>
      <c r="F5657" s="98" t="s">
        <v>101</v>
      </c>
    </row>
    <row r="5658" spans="1:6" x14ac:dyDescent="0.2">
      <c r="A5658" s="106">
        <v>43405</v>
      </c>
      <c r="B5658" s="100">
        <v>43374</v>
      </c>
      <c r="C5658" s="98" t="s">
        <v>35</v>
      </c>
      <c r="D5658" s="98">
        <v>-0.04</v>
      </c>
      <c r="E5658" s="98">
        <v>0.49</v>
      </c>
      <c r="F5658" s="98" t="s">
        <v>101</v>
      </c>
    </row>
    <row r="5659" spans="1:6" x14ac:dyDescent="0.2">
      <c r="A5659" s="106">
        <v>43405</v>
      </c>
      <c r="B5659" s="100">
        <v>43344</v>
      </c>
      <c r="C5659" s="98" t="s">
        <v>36</v>
      </c>
      <c r="D5659" s="98">
        <v>-0.76</v>
      </c>
      <c r="E5659" s="98">
        <v>9</v>
      </c>
      <c r="F5659" s="98" t="s">
        <v>101</v>
      </c>
    </row>
    <row r="5660" spans="1:6" x14ac:dyDescent="0.2">
      <c r="A5660" s="106">
        <v>43405</v>
      </c>
      <c r="B5660" s="100">
        <v>43344</v>
      </c>
      <c r="C5660" s="98" t="s">
        <v>35</v>
      </c>
      <c r="D5660" s="98">
        <v>-0.03</v>
      </c>
      <c r="E5660" s="98">
        <v>0.41</v>
      </c>
      <c r="F5660" s="98" t="s">
        <v>101</v>
      </c>
    </row>
    <row r="5661" spans="1:6" x14ac:dyDescent="0.2">
      <c r="A5661" s="106">
        <v>43405</v>
      </c>
      <c r="B5661" s="100">
        <v>43221</v>
      </c>
      <c r="C5661" s="98" t="s">
        <v>168</v>
      </c>
      <c r="D5661" s="98">
        <v>0</v>
      </c>
      <c r="E5661" s="98">
        <v>110</v>
      </c>
      <c r="F5661" s="98" t="s">
        <v>93</v>
      </c>
    </row>
    <row r="5662" spans="1:6" x14ac:dyDescent="0.2">
      <c r="A5662" s="106">
        <v>43405</v>
      </c>
      <c r="B5662" s="100">
        <v>43221</v>
      </c>
      <c r="C5662" s="98" t="s">
        <v>185</v>
      </c>
      <c r="D5662" s="98">
        <v>4.88</v>
      </c>
      <c r="E5662" s="98">
        <v>110</v>
      </c>
      <c r="F5662" s="98" t="s">
        <v>93</v>
      </c>
    </row>
    <row r="5663" spans="1:6" x14ac:dyDescent="0.2">
      <c r="A5663" s="106">
        <v>43405</v>
      </c>
      <c r="B5663" s="100">
        <v>43221</v>
      </c>
      <c r="C5663" s="98" t="s">
        <v>186</v>
      </c>
      <c r="D5663" s="98">
        <v>0.22</v>
      </c>
      <c r="E5663" s="98">
        <v>4.96</v>
      </c>
      <c r="F5663" s="98" t="s">
        <v>93</v>
      </c>
    </row>
    <row r="5664" spans="1:6" x14ac:dyDescent="0.2">
      <c r="A5664" s="106">
        <v>43405</v>
      </c>
      <c r="B5664" s="100">
        <v>43374</v>
      </c>
      <c r="C5664" s="98" t="s">
        <v>34</v>
      </c>
      <c r="D5664" s="98">
        <v>-1225.6600000000001</v>
      </c>
      <c r="E5664" s="98">
        <v>13739</v>
      </c>
      <c r="F5664" s="98" t="s">
        <v>95</v>
      </c>
    </row>
    <row r="5665" spans="1:6" x14ac:dyDescent="0.2">
      <c r="A5665" s="106">
        <v>43405</v>
      </c>
      <c r="B5665" s="100">
        <v>43374</v>
      </c>
      <c r="C5665" s="98" t="s">
        <v>33</v>
      </c>
      <c r="D5665" s="98">
        <v>-55.28</v>
      </c>
      <c r="E5665" s="98">
        <v>619.63</v>
      </c>
      <c r="F5665" s="98" t="s">
        <v>95</v>
      </c>
    </row>
    <row r="5666" spans="1:6" x14ac:dyDescent="0.2">
      <c r="A5666" s="106">
        <v>43405</v>
      </c>
      <c r="B5666" s="100">
        <v>43344</v>
      </c>
      <c r="C5666" s="98" t="s">
        <v>34</v>
      </c>
      <c r="D5666" s="98">
        <v>-82.64</v>
      </c>
      <c r="E5666" s="98">
        <v>981</v>
      </c>
      <c r="F5666" s="98" t="s">
        <v>95</v>
      </c>
    </row>
    <row r="5667" spans="1:6" x14ac:dyDescent="0.2">
      <c r="A5667" s="106">
        <v>43405</v>
      </c>
      <c r="B5667" s="100">
        <v>43344</v>
      </c>
      <c r="C5667" s="98" t="s">
        <v>33</v>
      </c>
      <c r="D5667" s="98">
        <v>-3.73</v>
      </c>
      <c r="E5667" s="98">
        <v>44.24</v>
      </c>
      <c r="F5667" s="98" t="s">
        <v>95</v>
      </c>
    </row>
    <row r="5668" spans="1:6" x14ac:dyDescent="0.2">
      <c r="A5668" s="106">
        <v>43405</v>
      </c>
      <c r="B5668" s="100">
        <v>43221</v>
      </c>
      <c r="C5668" s="98" t="s">
        <v>185</v>
      </c>
      <c r="D5668" s="98">
        <v>653.27</v>
      </c>
      <c r="E5668" s="98">
        <v>14720</v>
      </c>
      <c r="F5668" s="98" t="s">
        <v>95</v>
      </c>
    </row>
    <row r="5669" spans="1:6" x14ac:dyDescent="0.2">
      <c r="A5669" s="106">
        <v>43405</v>
      </c>
      <c r="B5669" s="100">
        <v>43221</v>
      </c>
      <c r="C5669" s="98" t="s">
        <v>186</v>
      </c>
      <c r="D5669" s="98">
        <v>29.46</v>
      </c>
      <c r="E5669" s="98">
        <v>663.87</v>
      </c>
      <c r="F5669" s="98" t="s">
        <v>95</v>
      </c>
    </row>
    <row r="5670" spans="1:6" x14ac:dyDescent="0.2">
      <c r="A5670" s="106">
        <v>43405</v>
      </c>
      <c r="B5670" s="100">
        <v>43221</v>
      </c>
      <c r="C5670" s="98" t="s">
        <v>185</v>
      </c>
      <c r="D5670" s="98">
        <v>3302.06</v>
      </c>
      <c r="E5670" s="98">
        <v>74404.08</v>
      </c>
      <c r="F5670" s="98" t="s">
        <v>77</v>
      </c>
    </row>
    <row r="5671" spans="1:6" x14ac:dyDescent="0.2">
      <c r="A5671" s="106">
        <v>43405</v>
      </c>
      <c r="B5671" s="100">
        <v>43221</v>
      </c>
      <c r="C5671" s="98" t="s">
        <v>186</v>
      </c>
      <c r="D5671" s="98">
        <v>148.94</v>
      </c>
      <c r="E5671" s="98">
        <v>3355.62</v>
      </c>
      <c r="F5671" s="98" t="s">
        <v>77</v>
      </c>
    </row>
    <row r="5672" spans="1:6" x14ac:dyDescent="0.2">
      <c r="A5672" s="106">
        <v>43405</v>
      </c>
      <c r="B5672" s="100">
        <v>43221</v>
      </c>
      <c r="C5672" s="98" t="s">
        <v>168</v>
      </c>
      <c r="D5672" s="98">
        <v>0</v>
      </c>
      <c r="E5672" s="98">
        <v>74404.08</v>
      </c>
      <c r="F5672" s="98" t="s">
        <v>77</v>
      </c>
    </row>
    <row r="5673" spans="1:6" x14ac:dyDescent="0.2">
      <c r="A5673" s="106">
        <v>43374</v>
      </c>
      <c r="B5673" s="100">
        <v>43221</v>
      </c>
      <c r="C5673" s="98" t="s">
        <v>185</v>
      </c>
      <c r="D5673" s="98">
        <v>2247.4</v>
      </c>
      <c r="E5673" s="98">
        <v>50640</v>
      </c>
      <c r="F5673" s="98" t="s">
        <v>95</v>
      </c>
    </row>
    <row r="5674" spans="1:6" x14ac:dyDescent="0.2">
      <c r="A5674" s="106">
        <v>43374</v>
      </c>
      <c r="B5674" s="100">
        <v>43221</v>
      </c>
      <c r="C5674" s="98" t="s">
        <v>186</v>
      </c>
      <c r="D5674" s="98">
        <v>101.36</v>
      </c>
      <c r="E5674" s="98">
        <v>2283.86</v>
      </c>
      <c r="F5674" s="98" t="s">
        <v>95</v>
      </c>
    </row>
    <row r="5675" spans="1:6" x14ac:dyDescent="0.2">
      <c r="A5675" s="106">
        <v>43374</v>
      </c>
      <c r="B5675" s="100">
        <v>43374</v>
      </c>
      <c r="C5675" s="98" t="s">
        <v>36</v>
      </c>
      <c r="D5675" s="98">
        <v>-132.05000000000001</v>
      </c>
      <c r="E5675" s="98">
        <v>1480.24</v>
      </c>
      <c r="F5675" s="98" t="s">
        <v>101</v>
      </c>
    </row>
    <row r="5676" spans="1:6" x14ac:dyDescent="0.2">
      <c r="A5676" s="106">
        <v>43374</v>
      </c>
      <c r="B5676" s="100">
        <v>43374</v>
      </c>
      <c r="C5676" s="98" t="s">
        <v>35</v>
      </c>
      <c r="D5676" s="98">
        <v>-5.97</v>
      </c>
      <c r="E5676" s="98">
        <v>66.790000000000006</v>
      </c>
      <c r="F5676" s="98" t="s">
        <v>101</v>
      </c>
    </row>
    <row r="5677" spans="1:6" x14ac:dyDescent="0.2">
      <c r="A5677" s="106">
        <v>43374</v>
      </c>
      <c r="B5677" s="100">
        <v>43344</v>
      </c>
      <c r="C5677" s="98" t="s">
        <v>36</v>
      </c>
      <c r="D5677" s="98">
        <v>-187.19</v>
      </c>
      <c r="E5677" s="98">
        <v>2222</v>
      </c>
      <c r="F5677" s="98" t="s">
        <v>101</v>
      </c>
    </row>
    <row r="5678" spans="1:6" x14ac:dyDescent="0.2">
      <c r="A5678" s="106">
        <v>43374</v>
      </c>
      <c r="B5678" s="100">
        <v>43344</v>
      </c>
      <c r="C5678" s="98" t="s">
        <v>35</v>
      </c>
      <c r="D5678" s="98">
        <v>-8.44</v>
      </c>
      <c r="E5678" s="98">
        <v>100.22</v>
      </c>
      <c r="F5678" s="98" t="s">
        <v>101</v>
      </c>
    </row>
    <row r="5679" spans="1:6" x14ac:dyDescent="0.2">
      <c r="A5679" s="106">
        <v>43374</v>
      </c>
      <c r="B5679" s="100">
        <v>43221</v>
      </c>
      <c r="C5679" s="98" t="s">
        <v>185</v>
      </c>
      <c r="D5679" s="98">
        <v>168.35</v>
      </c>
      <c r="E5679" s="98">
        <v>3793.41</v>
      </c>
      <c r="F5679" s="98" t="s">
        <v>98</v>
      </c>
    </row>
    <row r="5680" spans="1:6" x14ac:dyDescent="0.2">
      <c r="A5680" s="106">
        <v>43374</v>
      </c>
      <c r="B5680" s="100">
        <v>43221</v>
      </c>
      <c r="C5680" s="98" t="s">
        <v>186</v>
      </c>
      <c r="D5680" s="98">
        <v>7.59</v>
      </c>
      <c r="E5680" s="98">
        <v>171.08</v>
      </c>
      <c r="F5680" s="98" t="s">
        <v>98</v>
      </c>
    </row>
    <row r="5681" spans="1:6" x14ac:dyDescent="0.2">
      <c r="A5681" s="106">
        <v>43374</v>
      </c>
      <c r="B5681" s="100">
        <v>43221</v>
      </c>
      <c r="C5681" s="98" t="s">
        <v>186</v>
      </c>
      <c r="D5681" s="98">
        <v>9.5500000000000007</v>
      </c>
      <c r="E5681" s="98">
        <v>215.18</v>
      </c>
      <c r="F5681" s="98" t="s">
        <v>97</v>
      </c>
    </row>
    <row r="5682" spans="1:6" x14ac:dyDescent="0.2">
      <c r="A5682" s="106">
        <v>43405</v>
      </c>
      <c r="B5682" s="100">
        <v>43374</v>
      </c>
      <c r="C5682" s="98" t="s">
        <v>33</v>
      </c>
      <c r="D5682" s="98">
        <v>-1.67</v>
      </c>
      <c r="E5682" s="98">
        <v>18.670000000000002</v>
      </c>
      <c r="F5682" s="98" t="s">
        <v>76</v>
      </c>
    </row>
    <row r="5683" spans="1:6" x14ac:dyDescent="0.2">
      <c r="A5683" s="106">
        <v>43405</v>
      </c>
      <c r="B5683" s="100">
        <v>43344</v>
      </c>
      <c r="C5683" s="98" t="s">
        <v>34</v>
      </c>
      <c r="D5683" s="98">
        <v>-52.4</v>
      </c>
      <c r="E5683" s="98">
        <v>622</v>
      </c>
      <c r="F5683" s="98" t="s">
        <v>76</v>
      </c>
    </row>
    <row r="5684" spans="1:6" x14ac:dyDescent="0.2">
      <c r="A5684" s="106">
        <v>43405</v>
      </c>
      <c r="B5684" s="100">
        <v>43344</v>
      </c>
      <c r="C5684" s="98" t="s">
        <v>33</v>
      </c>
      <c r="D5684" s="98">
        <v>-2.36</v>
      </c>
      <c r="E5684" s="98">
        <v>28.05</v>
      </c>
      <c r="F5684" s="98" t="s">
        <v>76</v>
      </c>
    </row>
    <row r="5685" spans="1:6" x14ac:dyDescent="0.2">
      <c r="A5685" s="106">
        <v>43405</v>
      </c>
      <c r="B5685" s="100">
        <v>43313</v>
      </c>
      <c r="C5685" s="98" t="s">
        <v>34</v>
      </c>
      <c r="D5685" s="98">
        <v>-17.760000000000002</v>
      </c>
      <c r="E5685" s="98">
        <v>228</v>
      </c>
      <c r="F5685" s="98" t="s">
        <v>76</v>
      </c>
    </row>
    <row r="5686" spans="1:6" x14ac:dyDescent="0.2">
      <c r="A5686" s="106">
        <v>43405</v>
      </c>
      <c r="B5686" s="100">
        <v>43313</v>
      </c>
      <c r="C5686" s="98" t="s">
        <v>33</v>
      </c>
      <c r="D5686" s="98">
        <v>-0.8</v>
      </c>
      <c r="E5686" s="98">
        <v>10.28</v>
      </c>
      <c r="F5686" s="98" t="s">
        <v>76</v>
      </c>
    </row>
    <row r="5687" spans="1:6" x14ac:dyDescent="0.2">
      <c r="A5687" s="106">
        <v>43405</v>
      </c>
      <c r="B5687" s="100">
        <v>43282</v>
      </c>
      <c r="C5687" s="98" t="s">
        <v>34</v>
      </c>
      <c r="D5687" s="98">
        <v>-50.74</v>
      </c>
      <c r="E5687" s="98">
        <v>596.88</v>
      </c>
      <c r="F5687" s="98" t="s">
        <v>76</v>
      </c>
    </row>
    <row r="5688" spans="1:6" x14ac:dyDescent="0.2">
      <c r="A5688" s="106">
        <v>43405</v>
      </c>
      <c r="B5688" s="100">
        <v>43282</v>
      </c>
      <c r="C5688" s="98" t="s">
        <v>33</v>
      </c>
      <c r="D5688" s="98">
        <v>-2.29</v>
      </c>
      <c r="E5688" s="98">
        <v>26.92</v>
      </c>
      <c r="F5688" s="98" t="s">
        <v>76</v>
      </c>
    </row>
    <row r="5689" spans="1:6" x14ac:dyDescent="0.2">
      <c r="A5689" s="106">
        <v>43405</v>
      </c>
      <c r="B5689" s="100">
        <v>43282</v>
      </c>
      <c r="C5689" s="98" t="s">
        <v>34</v>
      </c>
      <c r="D5689" s="98">
        <v>-816.19</v>
      </c>
      <c r="E5689" s="98">
        <v>9599.99</v>
      </c>
      <c r="F5689" s="98" t="s">
        <v>77</v>
      </c>
    </row>
    <row r="5690" spans="1:6" x14ac:dyDescent="0.2">
      <c r="A5690" s="106">
        <v>43405</v>
      </c>
      <c r="B5690" s="100">
        <v>43282</v>
      </c>
      <c r="C5690" s="98" t="s">
        <v>33</v>
      </c>
      <c r="D5690" s="98">
        <v>-36.81</v>
      </c>
      <c r="E5690" s="98">
        <v>432.96</v>
      </c>
      <c r="F5690" s="98" t="s">
        <v>77</v>
      </c>
    </row>
    <row r="5691" spans="1:6" x14ac:dyDescent="0.2">
      <c r="A5691" s="106">
        <v>43405</v>
      </c>
      <c r="B5691" s="100">
        <v>43282</v>
      </c>
      <c r="C5691" s="98" t="s">
        <v>34</v>
      </c>
      <c r="D5691" s="98">
        <v>-1164.8599999999999</v>
      </c>
      <c r="E5691" s="98">
        <v>13701</v>
      </c>
      <c r="F5691" s="98" t="s">
        <v>77</v>
      </c>
    </row>
    <row r="5692" spans="1:6" x14ac:dyDescent="0.2">
      <c r="A5692" s="106">
        <v>43405</v>
      </c>
      <c r="B5692" s="100">
        <v>43282</v>
      </c>
      <c r="C5692" s="98" t="s">
        <v>33</v>
      </c>
      <c r="D5692" s="98">
        <v>-52.53</v>
      </c>
      <c r="E5692" s="98">
        <v>617.91999999999996</v>
      </c>
      <c r="F5692" s="98" t="s">
        <v>77</v>
      </c>
    </row>
    <row r="5693" spans="1:6" x14ac:dyDescent="0.2">
      <c r="A5693" s="106">
        <v>43405</v>
      </c>
      <c r="B5693" s="100">
        <v>43374</v>
      </c>
      <c r="C5693" s="98" t="s">
        <v>34</v>
      </c>
      <c r="D5693" s="98">
        <v>-38266</v>
      </c>
      <c r="E5693" s="98">
        <v>428943.15</v>
      </c>
      <c r="F5693" s="98" t="s">
        <v>76</v>
      </c>
    </row>
    <row r="5694" spans="1:6" x14ac:dyDescent="0.2">
      <c r="A5694" s="106">
        <v>43405</v>
      </c>
      <c r="B5694" s="100">
        <v>43374</v>
      </c>
      <c r="C5694" s="98" t="s">
        <v>33</v>
      </c>
      <c r="D5694" s="98">
        <v>-1725.82</v>
      </c>
      <c r="E5694" s="98">
        <v>19345.45</v>
      </c>
      <c r="F5694" s="98" t="s">
        <v>76</v>
      </c>
    </row>
    <row r="5695" spans="1:6" x14ac:dyDescent="0.2">
      <c r="A5695" s="106">
        <v>43405</v>
      </c>
      <c r="B5695" s="100">
        <v>43221</v>
      </c>
      <c r="C5695" s="98" t="s">
        <v>168</v>
      </c>
      <c r="D5695" s="98">
        <v>0</v>
      </c>
      <c r="E5695" s="98">
        <v>665982.32999999996</v>
      </c>
      <c r="F5695" s="98" t="s">
        <v>76</v>
      </c>
    </row>
    <row r="5696" spans="1:6" x14ac:dyDescent="0.2">
      <c r="A5696" s="106">
        <v>43405</v>
      </c>
      <c r="B5696" s="100">
        <v>43221</v>
      </c>
      <c r="C5696" s="98" t="s">
        <v>185</v>
      </c>
      <c r="D5696" s="98">
        <v>29556.39</v>
      </c>
      <c r="E5696" s="98">
        <v>665982.32999999996</v>
      </c>
      <c r="F5696" s="98" t="s">
        <v>76</v>
      </c>
    </row>
    <row r="5697" spans="1:6" x14ac:dyDescent="0.2">
      <c r="A5697" s="106">
        <v>43405</v>
      </c>
      <c r="B5697" s="100">
        <v>43221</v>
      </c>
      <c r="C5697" s="98" t="s">
        <v>186</v>
      </c>
      <c r="D5697" s="98">
        <v>1332.91</v>
      </c>
      <c r="E5697" s="98">
        <v>30035.88</v>
      </c>
      <c r="F5697" s="98" t="s">
        <v>76</v>
      </c>
    </row>
    <row r="5698" spans="1:6" x14ac:dyDescent="0.2">
      <c r="A5698" s="106">
        <v>43405</v>
      </c>
      <c r="B5698" s="100">
        <v>43374</v>
      </c>
      <c r="C5698" s="98" t="s">
        <v>34</v>
      </c>
      <c r="D5698" s="98">
        <v>-16.32</v>
      </c>
      <c r="E5698" s="98">
        <v>182.99</v>
      </c>
      <c r="F5698" s="98" t="s">
        <v>76</v>
      </c>
    </row>
    <row r="5699" spans="1:6" x14ac:dyDescent="0.2">
      <c r="A5699" s="106">
        <v>43405</v>
      </c>
      <c r="B5699" s="100">
        <v>43374</v>
      </c>
      <c r="C5699" s="98" t="s">
        <v>33</v>
      </c>
      <c r="D5699" s="98">
        <v>-0.74</v>
      </c>
      <c r="E5699" s="98">
        <v>8.25</v>
      </c>
      <c r="F5699" s="98" t="s">
        <v>76</v>
      </c>
    </row>
    <row r="5700" spans="1:6" x14ac:dyDescent="0.2">
      <c r="A5700" s="106">
        <v>43405</v>
      </c>
      <c r="B5700" s="100">
        <v>43344</v>
      </c>
      <c r="C5700" s="98" t="s">
        <v>34</v>
      </c>
      <c r="D5700" s="98">
        <v>-7.67</v>
      </c>
      <c r="E5700" s="98">
        <v>91</v>
      </c>
      <c r="F5700" s="98" t="s">
        <v>76</v>
      </c>
    </row>
    <row r="5701" spans="1:6" x14ac:dyDescent="0.2">
      <c r="A5701" s="106">
        <v>43405</v>
      </c>
      <c r="B5701" s="100">
        <v>43344</v>
      </c>
      <c r="C5701" s="98" t="s">
        <v>33</v>
      </c>
      <c r="D5701" s="98">
        <v>-0.35</v>
      </c>
      <c r="E5701" s="98">
        <v>4.0999999999999996</v>
      </c>
      <c r="F5701" s="98" t="s">
        <v>76</v>
      </c>
    </row>
    <row r="5702" spans="1:6" x14ac:dyDescent="0.2">
      <c r="A5702" s="106">
        <v>43405</v>
      </c>
      <c r="B5702" s="100">
        <v>43221</v>
      </c>
      <c r="C5702" s="98" t="s">
        <v>168</v>
      </c>
      <c r="D5702" s="98">
        <v>0</v>
      </c>
      <c r="E5702" s="98">
        <v>273.99</v>
      </c>
      <c r="F5702" s="98" t="s">
        <v>76</v>
      </c>
    </row>
    <row r="5703" spans="1:6" x14ac:dyDescent="0.2">
      <c r="A5703" s="106">
        <v>43405</v>
      </c>
      <c r="B5703" s="100">
        <v>43221</v>
      </c>
      <c r="C5703" s="98" t="s">
        <v>185</v>
      </c>
      <c r="D5703" s="98">
        <v>12.16</v>
      </c>
      <c r="E5703" s="98">
        <v>273.99</v>
      </c>
      <c r="F5703" s="98" t="s">
        <v>76</v>
      </c>
    </row>
    <row r="5704" spans="1:6" x14ac:dyDescent="0.2">
      <c r="A5704" s="106">
        <v>43405</v>
      </c>
      <c r="B5704" s="100">
        <v>43221</v>
      </c>
      <c r="C5704" s="98" t="s">
        <v>186</v>
      </c>
      <c r="D5704" s="98">
        <v>0.55000000000000004</v>
      </c>
      <c r="E5704" s="98">
        <v>12.36</v>
      </c>
      <c r="F5704" s="98" t="s">
        <v>76</v>
      </c>
    </row>
    <row r="5705" spans="1:6" x14ac:dyDescent="0.2">
      <c r="A5705" s="106">
        <v>43374</v>
      </c>
      <c r="B5705" s="100">
        <v>43282</v>
      </c>
      <c r="C5705" s="98" t="s">
        <v>34</v>
      </c>
      <c r="D5705" s="98">
        <v>-36.64</v>
      </c>
      <c r="E5705" s="98">
        <v>431</v>
      </c>
      <c r="F5705" s="98" t="s">
        <v>92</v>
      </c>
    </row>
    <row r="5706" spans="1:6" x14ac:dyDescent="0.2">
      <c r="A5706" s="106">
        <v>43374</v>
      </c>
      <c r="B5706" s="100">
        <v>43282</v>
      </c>
      <c r="C5706" s="98" t="s">
        <v>33</v>
      </c>
      <c r="D5706" s="98">
        <v>-1.65</v>
      </c>
      <c r="E5706" s="98">
        <v>19.440000000000001</v>
      </c>
      <c r="F5706" s="98" t="s">
        <v>92</v>
      </c>
    </row>
    <row r="5707" spans="1:6" x14ac:dyDescent="0.2">
      <c r="A5707" s="106">
        <v>43374</v>
      </c>
      <c r="B5707" s="100">
        <v>43374</v>
      </c>
      <c r="C5707" s="98" t="s">
        <v>34</v>
      </c>
      <c r="D5707" s="98">
        <v>-1943.8</v>
      </c>
      <c r="E5707" s="98">
        <v>21789</v>
      </c>
      <c r="F5707" s="98" t="s">
        <v>94</v>
      </c>
    </row>
    <row r="5708" spans="1:6" x14ac:dyDescent="0.2">
      <c r="A5708" s="106">
        <v>43374</v>
      </c>
      <c r="B5708" s="100">
        <v>43374</v>
      </c>
      <c r="C5708" s="98" t="s">
        <v>33</v>
      </c>
      <c r="D5708" s="98">
        <v>-87.68</v>
      </c>
      <c r="E5708" s="98">
        <v>982.69</v>
      </c>
      <c r="F5708" s="98" t="s">
        <v>94</v>
      </c>
    </row>
    <row r="5709" spans="1:6" x14ac:dyDescent="0.2">
      <c r="A5709" s="106">
        <v>43405</v>
      </c>
      <c r="B5709" s="100">
        <v>43221</v>
      </c>
      <c r="C5709" s="98" t="s">
        <v>168</v>
      </c>
      <c r="D5709" s="98">
        <v>0</v>
      </c>
      <c r="E5709" s="98">
        <v>2296</v>
      </c>
      <c r="F5709" s="98" t="s">
        <v>93</v>
      </c>
    </row>
    <row r="5710" spans="1:6" x14ac:dyDescent="0.2">
      <c r="A5710" s="106">
        <v>43405</v>
      </c>
      <c r="B5710" s="100">
        <v>43221</v>
      </c>
      <c r="C5710" s="98" t="s">
        <v>185</v>
      </c>
      <c r="D5710" s="98">
        <v>101.9</v>
      </c>
      <c r="E5710" s="98">
        <v>2296</v>
      </c>
      <c r="F5710" s="98" t="s">
        <v>93</v>
      </c>
    </row>
    <row r="5711" spans="1:6" x14ac:dyDescent="0.2">
      <c r="A5711" s="106">
        <v>43405</v>
      </c>
      <c r="B5711" s="100">
        <v>43221</v>
      </c>
      <c r="C5711" s="98" t="s">
        <v>186</v>
      </c>
      <c r="D5711" s="98">
        <v>4.5999999999999996</v>
      </c>
      <c r="E5711" s="98">
        <v>103.54</v>
      </c>
      <c r="F5711" s="98" t="s">
        <v>93</v>
      </c>
    </row>
    <row r="5712" spans="1:6" x14ac:dyDescent="0.2">
      <c r="A5712" s="106">
        <v>43405</v>
      </c>
      <c r="B5712" s="100">
        <v>43221</v>
      </c>
      <c r="C5712" s="98" t="s">
        <v>185</v>
      </c>
      <c r="D5712" s="98">
        <v>4373.3500000000004</v>
      </c>
      <c r="E5712" s="98">
        <v>98544.01</v>
      </c>
      <c r="F5712" s="98" t="s">
        <v>77</v>
      </c>
    </row>
    <row r="5713" spans="1:6" x14ac:dyDescent="0.2">
      <c r="A5713" s="106">
        <v>43405</v>
      </c>
      <c r="B5713" s="100">
        <v>43221</v>
      </c>
      <c r="C5713" s="98" t="s">
        <v>186</v>
      </c>
      <c r="D5713" s="98">
        <v>197.23</v>
      </c>
      <c r="E5713" s="98">
        <v>4444.32</v>
      </c>
      <c r="F5713" s="98" t="s">
        <v>77</v>
      </c>
    </row>
    <row r="5714" spans="1:6" x14ac:dyDescent="0.2">
      <c r="A5714" s="106">
        <v>43497</v>
      </c>
      <c r="B5714" s="100">
        <v>43435</v>
      </c>
      <c r="C5714" s="98" t="s">
        <v>34</v>
      </c>
      <c r="D5714" s="98">
        <v>-3469.22</v>
      </c>
      <c r="E5714" s="98">
        <v>37716</v>
      </c>
      <c r="F5714" s="98" t="s">
        <v>76</v>
      </c>
    </row>
    <row r="5715" spans="1:6" x14ac:dyDescent="0.2">
      <c r="A5715" s="106">
        <v>43497</v>
      </c>
      <c r="B5715" s="100">
        <v>43435</v>
      </c>
      <c r="C5715" s="98" t="s">
        <v>33</v>
      </c>
      <c r="D5715" s="98">
        <v>-116.92</v>
      </c>
      <c r="E5715" s="98">
        <v>1271.0899999999999</v>
      </c>
      <c r="F5715" s="98" t="s">
        <v>76</v>
      </c>
    </row>
    <row r="5716" spans="1:6" x14ac:dyDescent="0.2">
      <c r="A5716" s="106">
        <v>43497</v>
      </c>
      <c r="B5716" s="100">
        <v>43221</v>
      </c>
      <c r="C5716" s="98" t="s">
        <v>185</v>
      </c>
      <c r="D5716" s="98">
        <v>1673.82</v>
      </c>
      <c r="E5716" s="98">
        <v>37716</v>
      </c>
      <c r="F5716" s="98" t="s">
        <v>76</v>
      </c>
    </row>
    <row r="5717" spans="1:6" x14ac:dyDescent="0.2">
      <c r="A5717" s="106">
        <v>43497</v>
      </c>
      <c r="B5717" s="100">
        <v>43221</v>
      </c>
      <c r="C5717" s="98" t="s">
        <v>186</v>
      </c>
      <c r="D5717" s="98">
        <v>56.47</v>
      </c>
      <c r="E5717" s="98">
        <v>1271.0899999999999</v>
      </c>
      <c r="F5717" s="98" t="s">
        <v>76</v>
      </c>
    </row>
    <row r="5718" spans="1:6" x14ac:dyDescent="0.2">
      <c r="A5718" s="106">
        <v>43497</v>
      </c>
      <c r="B5718" s="100">
        <v>43435</v>
      </c>
      <c r="C5718" s="98" t="s">
        <v>34</v>
      </c>
      <c r="D5718" s="98">
        <v>-949.03</v>
      </c>
      <c r="E5718" s="98">
        <v>10318</v>
      </c>
      <c r="F5718" s="98" t="s">
        <v>77</v>
      </c>
    </row>
    <row r="5719" spans="1:6" x14ac:dyDescent="0.2">
      <c r="A5719" s="106">
        <v>43497</v>
      </c>
      <c r="B5719" s="100">
        <v>43435</v>
      </c>
      <c r="C5719" s="98" t="s">
        <v>33</v>
      </c>
      <c r="D5719" s="98">
        <v>-31.96</v>
      </c>
      <c r="E5719" s="98">
        <v>347.73</v>
      </c>
      <c r="F5719" s="98" t="s">
        <v>77</v>
      </c>
    </row>
    <row r="5720" spans="1:6" x14ac:dyDescent="0.2">
      <c r="A5720" s="106">
        <v>43497</v>
      </c>
      <c r="B5720" s="100">
        <v>43221</v>
      </c>
      <c r="C5720" s="98" t="s">
        <v>185</v>
      </c>
      <c r="D5720" s="98">
        <v>457.92</v>
      </c>
      <c r="E5720" s="98">
        <v>10318</v>
      </c>
      <c r="F5720" s="98" t="s">
        <v>77</v>
      </c>
    </row>
    <row r="5721" spans="1:6" x14ac:dyDescent="0.2">
      <c r="A5721" s="106">
        <v>43497</v>
      </c>
      <c r="B5721" s="100">
        <v>43221</v>
      </c>
      <c r="C5721" s="98" t="s">
        <v>186</v>
      </c>
      <c r="D5721" s="98">
        <v>15.43</v>
      </c>
      <c r="E5721" s="98">
        <v>347.73</v>
      </c>
      <c r="F5721" s="98" t="s">
        <v>77</v>
      </c>
    </row>
    <row r="5722" spans="1:6" x14ac:dyDescent="0.2">
      <c r="A5722" s="106">
        <v>43497</v>
      </c>
      <c r="B5722" s="100">
        <v>43435</v>
      </c>
      <c r="C5722" s="98" t="s">
        <v>34</v>
      </c>
      <c r="D5722" s="98">
        <v>-162.80000000000001</v>
      </c>
      <c r="E5722" s="98">
        <v>1770</v>
      </c>
      <c r="F5722" s="98" t="s">
        <v>91</v>
      </c>
    </row>
    <row r="5723" spans="1:6" x14ac:dyDescent="0.2">
      <c r="A5723" s="106">
        <v>43497</v>
      </c>
      <c r="B5723" s="100">
        <v>43435</v>
      </c>
      <c r="C5723" s="98" t="s">
        <v>33</v>
      </c>
      <c r="D5723" s="98">
        <v>-6.67</v>
      </c>
      <c r="E5723" s="98">
        <v>72.569999999999993</v>
      </c>
      <c r="F5723" s="98" t="s">
        <v>91</v>
      </c>
    </row>
    <row r="5724" spans="1:6" x14ac:dyDescent="0.2">
      <c r="A5724" s="106">
        <v>43497</v>
      </c>
      <c r="B5724" s="100">
        <v>43435</v>
      </c>
      <c r="C5724" s="98" t="s">
        <v>36</v>
      </c>
      <c r="D5724" s="98">
        <v>-0.74</v>
      </c>
      <c r="E5724" s="98">
        <v>8</v>
      </c>
      <c r="F5724" s="98" t="s">
        <v>101</v>
      </c>
    </row>
    <row r="5725" spans="1:6" x14ac:dyDescent="0.2">
      <c r="A5725" s="106">
        <v>43497</v>
      </c>
      <c r="B5725" s="100">
        <v>43435</v>
      </c>
      <c r="C5725" s="98" t="s">
        <v>35</v>
      </c>
      <c r="D5725" s="98">
        <v>-0.02</v>
      </c>
      <c r="E5725" s="98">
        <v>0.27</v>
      </c>
      <c r="F5725" s="98" t="s">
        <v>101</v>
      </c>
    </row>
    <row r="5726" spans="1:6" x14ac:dyDescent="0.2">
      <c r="A5726" s="106">
        <v>43497</v>
      </c>
      <c r="B5726" s="100">
        <v>43435</v>
      </c>
      <c r="C5726" s="98" t="s">
        <v>34</v>
      </c>
      <c r="D5726" s="98">
        <v>-247.79</v>
      </c>
      <c r="E5726" s="98">
        <v>2694</v>
      </c>
      <c r="F5726" s="98" t="s">
        <v>95</v>
      </c>
    </row>
    <row r="5727" spans="1:6" x14ac:dyDescent="0.2">
      <c r="A5727" s="106">
        <v>43497</v>
      </c>
      <c r="B5727" s="100">
        <v>43435</v>
      </c>
      <c r="C5727" s="98" t="s">
        <v>33</v>
      </c>
      <c r="D5727" s="98">
        <v>-8.35</v>
      </c>
      <c r="E5727" s="98">
        <v>90.79</v>
      </c>
      <c r="F5727" s="98" t="s">
        <v>95</v>
      </c>
    </row>
    <row r="5728" spans="1:6" x14ac:dyDescent="0.2">
      <c r="A5728" s="106">
        <v>43497</v>
      </c>
      <c r="B5728" s="100">
        <v>43221</v>
      </c>
      <c r="C5728" s="98" t="s">
        <v>185</v>
      </c>
      <c r="D5728" s="98">
        <v>119.56</v>
      </c>
      <c r="E5728" s="98">
        <v>2694</v>
      </c>
      <c r="F5728" s="98" t="s">
        <v>95</v>
      </c>
    </row>
    <row r="5729" spans="1:6" x14ac:dyDescent="0.2">
      <c r="A5729" s="106">
        <v>43497</v>
      </c>
      <c r="B5729" s="100">
        <v>43221</v>
      </c>
      <c r="C5729" s="98" t="s">
        <v>186</v>
      </c>
      <c r="D5729" s="98">
        <v>4.03</v>
      </c>
      <c r="E5729" s="98">
        <v>90.79</v>
      </c>
      <c r="F5729" s="98" t="s">
        <v>95</v>
      </c>
    </row>
    <row r="5730" spans="1:6" x14ac:dyDescent="0.2">
      <c r="A5730" s="106">
        <v>43497</v>
      </c>
      <c r="B5730" s="100">
        <v>43435</v>
      </c>
      <c r="C5730" s="98" t="s">
        <v>34</v>
      </c>
      <c r="D5730" s="98">
        <v>-18.22</v>
      </c>
      <c r="E5730" s="98">
        <v>198</v>
      </c>
      <c r="F5730" s="98" t="s">
        <v>93</v>
      </c>
    </row>
    <row r="5731" spans="1:6" x14ac:dyDescent="0.2">
      <c r="A5731" s="106">
        <v>43497</v>
      </c>
      <c r="B5731" s="100">
        <v>43435</v>
      </c>
      <c r="C5731" s="98" t="s">
        <v>33</v>
      </c>
      <c r="D5731" s="98">
        <v>-0.61</v>
      </c>
      <c r="E5731" s="98">
        <v>6.67</v>
      </c>
      <c r="F5731" s="98" t="s">
        <v>93</v>
      </c>
    </row>
    <row r="5732" spans="1:6" x14ac:dyDescent="0.2">
      <c r="A5732" s="106">
        <v>43497</v>
      </c>
      <c r="B5732" s="100">
        <v>43221</v>
      </c>
      <c r="C5732" s="98" t="s">
        <v>185</v>
      </c>
      <c r="D5732" s="98">
        <v>8.7899999999999991</v>
      </c>
      <c r="E5732" s="98">
        <v>198</v>
      </c>
      <c r="F5732" s="98" t="s">
        <v>93</v>
      </c>
    </row>
    <row r="5733" spans="1:6" x14ac:dyDescent="0.2">
      <c r="A5733" s="106">
        <v>43497</v>
      </c>
      <c r="B5733" s="100">
        <v>43221</v>
      </c>
      <c r="C5733" s="98" t="s">
        <v>186</v>
      </c>
      <c r="D5733" s="98">
        <v>0.3</v>
      </c>
      <c r="E5733" s="98">
        <v>6.67</v>
      </c>
      <c r="F5733" s="98" t="s">
        <v>93</v>
      </c>
    </row>
    <row r="5734" spans="1:6" x14ac:dyDescent="0.2">
      <c r="A5734" s="106">
        <v>43497</v>
      </c>
      <c r="B5734" s="100">
        <v>43221</v>
      </c>
      <c r="C5734" s="98" t="s">
        <v>185</v>
      </c>
      <c r="D5734" s="98">
        <v>78.55</v>
      </c>
      <c r="E5734" s="98">
        <v>1770</v>
      </c>
      <c r="F5734" s="98" t="s">
        <v>91</v>
      </c>
    </row>
    <row r="5735" spans="1:6" x14ac:dyDescent="0.2">
      <c r="A5735" s="106">
        <v>43497</v>
      </c>
      <c r="B5735" s="100">
        <v>43221</v>
      </c>
      <c r="C5735" s="98" t="s">
        <v>186</v>
      </c>
      <c r="D5735" s="98">
        <v>3.22</v>
      </c>
      <c r="E5735" s="98">
        <v>72.569999999999993</v>
      </c>
      <c r="F5735" s="98" t="s">
        <v>91</v>
      </c>
    </row>
    <row r="5736" spans="1:6" x14ac:dyDescent="0.2">
      <c r="A5736" s="106">
        <v>43556</v>
      </c>
      <c r="B5736" s="100">
        <v>43435</v>
      </c>
      <c r="C5736" s="98" t="s">
        <v>34</v>
      </c>
      <c r="D5736" s="98">
        <v>349.06</v>
      </c>
      <c r="E5736" s="98">
        <v>-3795.02</v>
      </c>
      <c r="F5736" s="98" t="s">
        <v>77</v>
      </c>
    </row>
    <row r="5737" spans="1:6" x14ac:dyDescent="0.2">
      <c r="A5737" s="106">
        <v>43556</v>
      </c>
      <c r="B5737" s="100">
        <v>43435</v>
      </c>
      <c r="C5737" s="98" t="s">
        <v>33</v>
      </c>
      <c r="D5737" s="98">
        <v>14.82</v>
      </c>
      <c r="E5737" s="98">
        <v>-161.27000000000001</v>
      </c>
      <c r="F5737" s="98" t="s">
        <v>77</v>
      </c>
    </row>
    <row r="5738" spans="1:6" x14ac:dyDescent="0.2">
      <c r="A5738" s="106">
        <v>43556</v>
      </c>
      <c r="B5738" s="100">
        <v>43221</v>
      </c>
      <c r="C5738" s="98" t="s">
        <v>185</v>
      </c>
      <c r="D5738" s="98">
        <v>-572.44000000000005</v>
      </c>
      <c r="E5738" s="98">
        <v>-12899.01</v>
      </c>
      <c r="F5738" s="98" t="s">
        <v>77</v>
      </c>
    </row>
    <row r="5739" spans="1:6" x14ac:dyDescent="0.2">
      <c r="A5739" s="106">
        <v>43556</v>
      </c>
      <c r="B5739" s="100">
        <v>43221</v>
      </c>
      <c r="C5739" s="98" t="s">
        <v>186</v>
      </c>
      <c r="D5739" s="98">
        <v>-25.39</v>
      </c>
      <c r="E5739" s="98">
        <v>-571.86</v>
      </c>
      <c r="F5739" s="98" t="s">
        <v>77</v>
      </c>
    </row>
    <row r="5740" spans="1:6" x14ac:dyDescent="0.2">
      <c r="A5740" s="106">
        <v>43556</v>
      </c>
      <c r="B5740" s="100">
        <v>43405</v>
      </c>
      <c r="C5740" s="98" t="s">
        <v>34</v>
      </c>
      <c r="D5740" s="98">
        <v>428.11</v>
      </c>
      <c r="E5740" s="98">
        <v>-3499</v>
      </c>
      <c r="F5740" s="98" t="s">
        <v>77</v>
      </c>
    </row>
    <row r="5741" spans="1:6" x14ac:dyDescent="0.2">
      <c r="A5741" s="106">
        <v>43556</v>
      </c>
      <c r="B5741" s="100">
        <v>43405</v>
      </c>
      <c r="C5741" s="98" t="s">
        <v>33</v>
      </c>
      <c r="D5741" s="98">
        <v>19.3</v>
      </c>
      <c r="E5741" s="98">
        <v>-157.81</v>
      </c>
      <c r="F5741" s="98" t="s">
        <v>77</v>
      </c>
    </row>
    <row r="5742" spans="1:6" x14ac:dyDescent="0.2">
      <c r="A5742" s="106">
        <v>43556</v>
      </c>
      <c r="B5742" s="100">
        <v>43374</v>
      </c>
      <c r="C5742" s="98" t="s">
        <v>34</v>
      </c>
      <c r="D5742" s="98">
        <v>196.79</v>
      </c>
      <c r="E5742" s="98">
        <v>-2206</v>
      </c>
      <c r="F5742" s="98" t="s">
        <v>77</v>
      </c>
    </row>
    <row r="5743" spans="1:6" x14ac:dyDescent="0.2">
      <c r="A5743" s="106">
        <v>43556</v>
      </c>
      <c r="B5743" s="100">
        <v>43374</v>
      </c>
      <c r="C5743" s="98" t="s">
        <v>33</v>
      </c>
      <c r="D5743" s="98">
        <v>8.8699999999999992</v>
      </c>
      <c r="E5743" s="98">
        <v>-99.49</v>
      </c>
      <c r="F5743" s="98" t="s">
        <v>77</v>
      </c>
    </row>
    <row r="5744" spans="1:6" x14ac:dyDescent="0.2">
      <c r="A5744" s="106">
        <v>43556</v>
      </c>
      <c r="B5744" s="100">
        <v>43221</v>
      </c>
      <c r="C5744" s="98" t="s">
        <v>168</v>
      </c>
      <c r="D5744" s="98">
        <v>0</v>
      </c>
      <c r="E5744" s="98">
        <v>-6349.99</v>
      </c>
      <c r="F5744" s="98" t="s">
        <v>77</v>
      </c>
    </row>
    <row r="5745" spans="1:6" x14ac:dyDescent="0.2">
      <c r="A5745" s="106">
        <v>43556</v>
      </c>
      <c r="B5745" s="100">
        <v>43344</v>
      </c>
      <c r="C5745" s="98" t="s">
        <v>34</v>
      </c>
      <c r="D5745" s="98">
        <v>218.02</v>
      </c>
      <c r="E5745" s="98">
        <v>-2587.9899999999998</v>
      </c>
      <c r="F5745" s="98" t="s">
        <v>77</v>
      </c>
    </row>
    <row r="5746" spans="1:6" x14ac:dyDescent="0.2">
      <c r="A5746" s="106">
        <v>43556</v>
      </c>
      <c r="B5746" s="100">
        <v>43344</v>
      </c>
      <c r="C5746" s="98" t="s">
        <v>33</v>
      </c>
      <c r="D5746" s="98">
        <v>9.82</v>
      </c>
      <c r="E5746" s="98">
        <v>-116.72</v>
      </c>
      <c r="F5746" s="98" t="s">
        <v>77</v>
      </c>
    </row>
    <row r="5747" spans="1:6" x14ac:dyDescent="0.2">
      <c r="A5747" s="106">
        <v>43556</v>
      </c>
      <c r="B5747" s="100">
        <v>43313</v>
      </c>
      <c r="C5747" s="98" t="s">
        <v>34</v>
      </c>
      <c r="D5747" s="98">
        <v>63.18</v>
      </c>
      <c r="E5747" s="98">
        <v>-811</v>
      </c>
      <c r="F5747" s="98" t="s">
        <v>77</v>
      </c>
    </row>
    <row r="5748" spans="1:6" x14ac:dyDescent="0.2">
      <c r="A5748" s="106">
        <v>43556</v>
      </c>
      <c r="B5748" s="100">
        <v>43313</v>
      </c>
      <c r="C5748" s="98" t="s">
        <v>33</v>
      </c>
      <c r="D5748" s="98">
        <v>2.85</v>
      </c>
      <c r="E5748" s="98">
        <v>-36.58</v>
      </c>
      <c r="F5748" s="98" t="s">
        <v>77</v>
      </c>
    </row>
    <row r="5749" spans="1:6" x14ac:dyDescent="0.2">
      <c r="A5749" s="106">
        <v>43282</v>
      </c>
      <c r="B5749" s="100">
        <v>43282</v>
      </c>
      <c r="C5749" s="98" t="s">
        <v>34</v>
      </c>
      <c r="D5749" s="98">
        <v>-171.85</v>
      </c>
      <c r="E5749" s="98">
        <v>2021.25</v>
      </c>
      <c r="F5749" s="98" t="s">
        <v>97</v>
      </c>
    </row>
    <row r="5750" spans="1:6" x14ac:dyDescent="0.2">
      <c r="A5750" s="106">
        <v>43282</v>
      </c>
      <c r="B5750" s="100">
        <v>43282</v>
      </c>
      <c r="C5750" s="98" t="s">
        <v>33</v>
      </c>
      <c r="D5750" s="98">
        <v>-7.75</v>
      </c>
      <c r="E5750" s="98">
        <v>91.16</v>
      </c>
      <c r="F5750" s="98" t="s">
        <v>97</v>
      </c>
    </row>
    <row r="5751" spans="1:6" x14ac:dyDescent="0.2">
      <c r="A5751" s="106">
        <v>43282</v>
      </c>
      <c r="B5751" s="100">
        <v>43252</v>
      </c>
      <c r="C5751" s="98" t="s">
        <v>34</v>
      </c>
      <c r="D5751" s="98">
        <v>-465.56</v>
      </c>
      <c r="E5751" s="98">
        <v>3491</v>
      </c>
      <c r="F5751" s="98" t="s">
        <v>97</v>
      </c>
    </row>
    <row r="5752" spans="1:6" x14ac:dyDescent="0.2">
      <c r="A5752" s="106">
        <v>43282</v>
      </c>
      <c r="B5752" s="100">
        <v>43252</v>
      </c>
      <c r="C5752" s="98" t="s">
        <v>33</v>
      </c>
      <c r="D5752" s="98">
        <v>-21</v>
      </c>
      <c r="E5752" s="98">
        <v>157.44</v>
      </c>
      <c r="F5752" s="98" t="s">
        <v>97</v>
      </c>
    </row>
    <row r="5753" spans="1:6" x14ac:dyDescent="0.2">
      <c r="A5753" s="106">
        <v>43282</v>
      </c>
      <c r="B5753" s="100">
        <v>43282</v>
      </c>
      <c r="C5753" s="98" t="s">
        <v>33</v>
      </c>
      <c r="D5753" s="98">
        <v>-36.5</v>
      </c>
      <c r="E5753" s="98">
        <v>429.27</v>
      </c>
      <c r="F5753" s="98" t="s">
        <v>131</v>
      </c>
    </row>
    <row r="5754" spans="1:6" x14ac:dyDescent="0.2">
      <c r="A5754" s="106">
        <v>43282</v>
      </c>
      <c r="B5754" s="100">
        <v>43252</v>
      </c>
      <c r="C5754" s="98" t="s">
        <v>34</v>
      </c>
      <c r="D5754" s="98">
        <v>-2192.5700000000002</v>
      </c>
      <c r="E5754" s="98">
        <v>16441</v>
      </c>
      <c r="F5754" s="98" t="s">
        <v>131</v>
      </c>
    </row>
    <row r="5755" spans="1:6" x14ac:dyDescent="0.2">
      <c r="A5755" s="106">
        <v>43282</v>
      </c>
      <c r="B5755" s="100">
        <v>43252</v>
      </c>
      <c r="C5755" s="98" t="s">
        <v>33</v>
      </c>
      <c r="D5755" s="98">
        <v>-98.89</v>
      </c>
      <c r="E5755" s="98">
        <v>741.49</v>
      </c>
      <c r="F5755" s="98" t="s">
        <v>131</v>
      </c>
    </row>
    <row r="5756" spans="1:6" x14ac:dyDescent="0.2">
      <c r="A5756" s="106">
        <v>43282</v>
      </c>
      <c r="B5756" s="100">
        <v>43221</v>
      </c>
      <c r="C5756" s="98" t="s">
        <v>185</v>
      </c>
      <c r="D5756" s="98">
        <v>1152.07</v>
      </c>
      <c r="E5756" s="98">
        <v>25959.26</v>
      </c>
      <c r="F5756" s="98" t="s">
        <v>131</v>
      </c>
    </row>
    <row r="5757" spans="1:6" x14ac:dyDescent="0.2">
      <c r="A5757" s="106">
        <v>43282</v>
      </c>
      <c r="B5757" s="100">
        <v>43221</v>
      </c>
      <c r="C5757" s="98" t="s">
        <v>186</v>
      </c>
      <c r="D5757" s="98">
        <v>51.96</v>
      </c>
      <c r="E5757" s="98">
        <v>1170.76</v>
      </c>
      <c r="F5757" s="98" t="s">
        <v>131</v>
      </c>
    </row>
    <row r="5758" spans="1:6" x14ac:dyDescent="0.2">
      <c r="A5758" s="106">
        <v>43282</v>
      </c>
      <c r="B5758" s="100">
        <v>43282</v>
      </c>
      <c r="C5758" s="98" t="s">
        <v>34</v>
      </c>
      <c r="D5758" s="98">
        <v>-150.99</v>
      </c>
      <c r="E5758" s="98">
        <v>1775.99</v>
      </c>
      <c r="F5758" s="98" t="s">
        <v>98</v>
      </c>
    </row>
    <row r="5759" spans="1:6" x14ac:dyDescent="0.2">
      <c r="A5759" s="106">
        <v>43282</v>
      </c>
      <c r="B5759" s="100">
        <v>43282</v>
      </c>
      <c r="C5759" s="98" t="s">
        <v>33</v>
      </c>
      <c r="D5759" s="98">
        <v>-6.81</v>
      </c>
      <c r="E5759" s="98">
        <v>80.099999999999994</v>
      </c>
      <c r="F5759" s="98" t="s">
        <v>98</v>
      </c>
    </row>
    <row r="5760" spans="1:6" x14ac:dyDescent="0.2">
      <c r="A5760" s="106">
        <v>43282</v>
      </c>
      <c r="B5760" s="100">
        <v>43252</v>
      </c>
      <c r="C5760" s="98" t="s">
        <v>34</v>
      </c>
      <c r="D5760" s="98">
        <v>-409.02</v>
      </c>
      <c r="E5760" s="98">
        <v>3067</v>
      </c>
      <c r="F5760" s="98" t="s">
        <v>98</v>
      </c>
    </row>
    <row r="5761" spans="1:6" x14ac:dyDescent="0.2">
      <c r="A5761" s="106">
        <v>43282</v>
      </c>
      <c r="B5761" s="100">
        <v>43252</v>
      </c>
      <c r="C5761" s="98" t="s">
        <v>33</v>
      </c>
      <c r="D5761" s="98">
        <v>-18.45</v>
      </c>
      <c r="E5761" s="98">
        <v>138.32</v>
      </c>
      <c r="F5761" s="98" t="s">
        <v>98</v>
      </c>
    </row>
    <row r="5762" spans="1:6" x14ac:dyDescent="0.2">
      <c r="A5762" s="106">
        <v>43282</v>
      </c>
      <c r="B5762" s="100">
        <v>43282</v>
      </c>
      <c r="C5762" s="98" t="s">
        <v>34</v>
      </c>
      <c r="D5762" s="98">
        <v>-724.01</v>
      </c>
      <c r="E5762" s="98">
        <v>8515.69</v>
      </c>
      <c r="F5762" s="98" t="s">
        <v>97</v>
      </c>
    </row>
    <row r="5763" spans="1:6" x14ac:dyDescent="0.2">
      <c r="A5763" s="106">
        <v>43282</v>
      </c>
      <c r="B5763" s="100">
        <v>43282</v>
      </c>
      <c r="C5763" s="98" t="s">
        <v>33</v>
      </c>
      <c r="D5763" s="98">
        <v>-32.659999999999997</v>
      </c>
      <c r="E5763" s="98">
        <v>384.06</v>
      </c>
      <c r="F5763" s="98" t="s">
        <v>97</v>
      </c>
    </row>
    <row r="5764" spans="1:6" x14ac:dyDescent="0.2">
      <c r="A5764" s="106">
        <v>43282</v>
      </c>
      <c r="B5764" s="100">
        <v>43221</v>
      </c>
      <c r="C5764" s="98" t="s">
        <v>185</v>
      </c>
      <c r="D5764" s="98">
        <v>244.63</v>
      </c>
      <c r="E5764" s="98">
        <v>5512.25</v>
      </c>
      <c r="F5764" s="98" t="s">
        <v>97</v>
      </c>
    </row>
    <row r="5765" spans="1:6" x14ac:dyDescent="0.2">
      <c r="A5765" s="106">
        <v>43282</v>
      </c>
      <c r="B5765" s="100">
        <v>43221</v>
      </c>
      <c r="C5765" s="98" t="s">
        <v>186</v>
      </c>
      <c r="D5765" s="98">
        <v>11.03</v>
      </c>
      <c r="E5765" s="98">
        <v>248.6</v>
      </c>
      <c r="F5765" s="98" t="s">
        <v>97</v>
      </c>
    </row>
    <row r="5766" spans="1:6" x14ac:dyDescent="0.2">
      <c r="A5766" s="106">
        <v>43282</v>
      </c>
      <c r="B5766" s="100">
        <v>43282</v>
      </c>
      <c r="C5766" s="98" t="s">
        <v>34</v>
      </c>
      <c r="D5766" s="98">
        <v>-109.9</v>
      </c>
      <c r="E5766" s="98">
        <v>1292.6300000000001</v>
      </c>
      <c r="F5766" s="98" t="s">
        <v>97</v>
      </c>
    </row>
    <row r="5767" spans="1:6" x14ac:dyDescent="0.2">
      <c r="A5767" s="106">
        <v>43282</v>
      </c>
      <c r="B5767" s="100">
        <v>43282</v>
      </c>
      <c r="C5767" s="98" t="s">
        <v>33</v>
      </c>
      <c r="D5767" s="98">
        <v>-4.96</v>
      </c>
      <c r="E5767" s="98">
        <v>58.3</v>
      </c>
      <c r="F5767" s="98" t="s">
        <v>97</v>
      </c>
    </row>
    <row r="5768" spans="1:6" x14ac:dyDescent="0.2">
      <c r="A5768" s="106">
        <v>43282</v>
      </c>
      <c r="B5768" s="100">
        <v>43252</v>
      </c>
      <c r="C5768" s="98" t="s">
        <v>34</v>
      </c>
      <c r="D5768" s="98">
        <v>-297.93</v>
      </c>
      <c r="E5768" s="98">
        <v>2234</v>
      </c>
      <c r="F5768" s="98" t="s">
        <v>97</v>
      </c>
    </row>
    <row r="5769" spans="1:6" x14ac:dyDescent="0.2">
      <c r="A5769" s="106">
        <v>43282</v>
      </c>
      <c r="B5769" s="100">
        <v>43252</v>
      </c>
      <c r="C5769" s="98" t="s">
        <v>33</v>
      </c>
      <c r="D5769" s="98">
        <v>-13.44</v>
      </c>
      <c r="E5769" s="98">
        <v>100.75</v>
      </c>
      <c r="F5769" s="98" t="s">
        <v>97</v>
      </c>
    </row>
    <row r="5770" spans="1:6" x14ac:dyDescent="0.2">
      <c r="A5770" s="106">
        <v>43282</v>
      </c>
      <c r="B5770" s="100">
        <v>43221</v>
      </c>
      <c r="C5770" s="98" t="s">
        <v>185</v>
      </c>
      <c r="D5770" s="98">
        <v>156.51</v>
      </c>
      <c r="E5770" s="98">
        <v>3526.63</v>
      </c>
      <c r="F5770" s="98" t="s">
        <v>97</v>
      </c>
    </row>
    <row r="5771" spans="1:6" x14ac:dyDescent="0.2">
      <c r="A5771" s="106">
        <v>43282</v>
      </c>
      <c r="B5771" s="100">
        <v>43221</v>
      </c>
      <c r="C5771" s="98" t="s">
        <v>186</v>
      </c>
      <c r="D5771" s="98">
        <v>7.06</v>
      </c>
      <c r="E5771" s="98">
        <v>159.05000000000001</v>
      </c>
      <c r="F5771" s="98" t="s">
        <v>97</v>
      </c>
    </row>
    <row r="5772" spans="1:6" x14ac:dyDescent="0.2">
      <c r="A5772" s="106">
        <v>43282</v>
      </c>
      <c r="B5772" s="100">
        <v>43252</v>
      </c>
      <c r="C5772" s="98" t="s">
        <v>34</v>
      </c>
      <c r="D5772" s="98">
        <v>-1961.6</v>
      </c>
      <c r="E5772" s="98">
        <v>14709</v>
      </c>
      <c r="F5772" s="98" t="s">
        <v>97</v>
      </c>
    </row>
    <row r="5773" spans="1:6" x14ac:dyDescent="0.2">
      <c r="A5773" s="106">
        <v>43282</v>
      </c>
      <c r="B5773" s="100">
        <v>43252</v>
      </c>
      <c r="C5773" s="98" t="s">
        <v>33</v>
      </c>
      <c r="D5773" s="98">
        <v>-88.46</v>
      </c>
      <c r="E5773" s="98">
        <v>663.37</v>
      </c>
      <c r="F5773" s="98" t="s">
        <v>97</v>
      </c>
    </row>
    <row r="5774" spans="1:6" x14ac:dyDescent="0.2">
      <c r="A5774" s="106">
        <v>43282</v>
      </c>
      <c r="B5774" s="100">
        <v>43221</v>
      </c>
      <c r="C5774" s="98" t="s">
        <v>185</v>
      </c>
      <c r="D5774" s="98">
        <v>1030.71</v>
      </c>
      <c r="E5774" s="98">
        <v>23224.69</v>
      </c>
      <c r="F5774" s="98" t="s">
        <v>97</v>
      </c>
    </row>
    <row r="5775" spans="1:6" x14ac:dyDescent="0.2">
      <c r="A5775" s="106">
        <v>43282</v>
      </c>
      <c r="B5775" s="100">
        <v>43221</v>
      </c>
      <c r="C5775" s="98" t="s">
        <v>186</v>
      </c>
      <c r="D5775" s="98">
        <v>46.49</v>
      </c>
      <c r="E5775" s="98">
        <v>1047.44</v>
      </c>
      <c r="F5775" s="98" t="s">
        <v>97</v>
      </c>
    </row>
    <row r="5776" spans="1:6" x14ac:dyDescent="0.2">
      <c r="A5776" s="106">
        <v>43313</v>
      </c>
      <c r="B5776" s="100">
        <v>43221</v>
      </c>
      <c r="C5776" s="98" t="s">
        <v>168</v>
      </c>
      <c r="D5776" s="98">
        <v>0</v>
      </c>
      <c r="E5776" s="98">
        <v>1760.48</v>
      </c>
      <c r="F5776" s="98" t="s">
        <v>75</v>
      </c>
    </row>
    <row r="5777" spans="1:6" x14ac:dyDescent="0.2">
      <c r="A5777" s="106">
        <v>43313</v>
      </c>
      <c r="B5777" s="100">
        <v>43221</v>
      </c>
      <c r="C5777" s="98" t="s">
        <v>185</v>
      </c>
      <c r="D5777" s="98">
        <v>78.13</v>
      </c>
      <c r="E5777" s="98">
        <v>1760.48</v>
      </c>
      <c r="F5777" s="98" t="s">
        <v>75</v>
      </c>
    </row>
    <row r="5778" spans="1:6" x14ac:dyDescent="0.2">
      <c r="A5778" s="106">
        <v>43313</v>
      </c>
      <c r="B5778" s="100">
        <v>43221</v>
      </c>
      <c r="C5778" s="98" t="s">
        <v>186</v>
      </c>
      <c r="D5778" s="98">
        <v>3.52</v>
      </c>
      <c r="E5778" s="98">
        <v>79.400000000000006</v>
      </c>
      <c r="F5778" s="98" t="s">
        <v>75</v>
      </c>
    </row>
    <row r="5779" spans="1:6" x14ac:dyDescent="0.2">
      <c r="A5779" s="106">
        <v>43313</v>
      </c>
      <c r="B5779" s="100">
        <v>43221</v>
      </c>
      <c r="C5779" s="98" t="s">
        <v>185</v>
      </c>
      <c r="D5779" s="98">
        <v>19.97</v>
      </c>
      <c r="E5779" s="98">
        <v>450</v>
      </c>
      <c r="F5779" s="98" t="s">
        <v>92</v>
      </c>
    </row>
    <row r="5780" spans="1:6" x14ac:dyDescent="0.2">
      <c r="A5780" s="106">
        <v>43313</v>
      </c>
      <c r="B5780" s="100">
        <v>43221</v>
      </c>
      <c r="C5780" s="98" t="s">
        <v>186</v>
      </c>
      <c r="D5780" s="98">
        <v>0.9</v>
      </c>
      <c r="E5780" s="98">
        <v>20.3</v>
      </c>
      <c r="F5780" s="98" t="s">
        <v>92</v>
      </c>
    </row>
    <row r="5781" spans="1:6" x14ac:dyDescent="0.2">
      <c r="A5781" s="106">
        <v>43313</v>
      </c>
      <c r="B5781" s="100">
        <v>43313</v>
      </c>
      <c r="C5781" s="98" t="s">
        <v>34</v>
      </c>
      <c r="D5781" s="98">
        <v>-33.58</v>
      </c>
      <c r="E5781" s="98">
        <v>431.01</v>
      </c>
      <c r="F5781" s="98" t="s">
        <v>76</v>
      </c>
    </row>
    <row r="5782" spans="1:6" x14ac:dyDescent="0.2">
      <c r="A5782" s="106">
        <v>43313</v>
      </c>
      <c r="B5782" s="100">
        <v>43313</v>
      </c>
      <c r="C5782" s="98" t="s">
        <v>33</v>
      </c>
      <c r="D5782" s="98">
        <v>-1.51</v>
      </c>
      <c r="E5782" s="98">
        <v>19.440000000000001</v>
      </c>
      <c r="F5782" s="98" t="s">
        <v>76</v>
      </c>
    </row>
    <row r="5783" spans="1:6" x14ac:dyDescent="0.2">
      <c r="A5783" s="106">
        <v>43313</v>
      </c>
      <c r="B5783" s="100">
        <v>43282</v>
      </c>
      <c r="C5783" s="98" t="s">
        <v>34</v>
      </c>
      <c r="D5783" s="98">
        <v>-95.82</v>
      </c>
      <c r="E5783" s="98">
        <v>1127</v>
      </c>
      <c r="F5783" s="98" t="s">
        <v>91</v>
      </c>
    </row>
    <row r="5784" spans="1:6" x14ac:dyDescent="0.2">
      <c r="A5784" s="106">
        <v>43313</v>
      </c>
      <c r="B5784" s="100">
        <v>43282</v>
      </c>
      <c r="C5784" s="98" t="s">
        <v>33</v>
      </c>
      <c r="D5784" s="98">
        <v>-4.32</v>
      </c>
      <c r="E5784" s="98">
        <v>50.83</v>
      </c>
      <c r="F5784" s="98" t="s">
        <v>91</v>
      </c>
    </row>
    <row r="5785" spans="1:6" x14ac:dyDescent="0.2">
      <c r="A5785" s="106">
        <v>43282</v>
      </c>
      <c r="B5785" s="100">
        <v>43252</v>
      </c>
      <c r="C5785" s="98" t="s">
        <v>36</v>
      </c>
      <c r="D5785" s="98">
        <v>-24</v>
      </c>
      <c r="E5785" s="98">
        <v>180</v>
      </c>
      <c r="F5785" s="98" t="s">
        <v>103</v>
      </c>
    </row>
    <row r="5786" spans="1:6" x14ac:dyDescent="0.2">
      <c r="A5786" s="106">
        <v>43282</v>
      </c>
      <c r="B5786" s="100">
        <v>43252</v>
      </c>
      <c r="C5786" s="98" t="s">
        <v>35</v>
      </c>
      <c r="D5786" s="98">
        <v>-1.08</v>
      </c>
      <c r="E5786" s="98">
        <v>8.1199999999999992</v>
      </c>
      <c r="F5786" s="98" t="s">
        <v>103</v>
      </c>
    </row>
    <row r="5787" spans="1:6" x14ac:dyDescent="0.2">
      <c r="A5787" s="106">
        <v>43282</v>
      </c>
      <c r="B5787" s="100">
        <v>43221</v>
      </c>
      <c r="C5787" s="98" t="s">
        <v>185</v>
      </c>
      <c r="D5787" s="98">
        <v>1372.23</v>
      </c>
      <c r="E5787" s="98">
        <v>30920</v>
      </c>
      <c r="F5787" s="98" t="s">
        <v>87</v>
      </c>
    </row>
    <row r="5788" spans="1:6" x14ac:dyDescent="0.2">
      <c r="A5788" s="106">
        <v>43282</v>
      </c>
      <c r="B5788" s="100">
        <v>43221</v>
      </c>
      <c r="C5788" s="98" t="s">
        <v>186</v>
      </c>
      <c r="D5788" s="98">
        <v>61.88</v>
      </c>
      <c r="E5788" s="98">
        <v>1394.49</v>
      </c>
      <c r="F5788" s="98" t="s">
        <v>87</v>
      </c>
    </row>
    <row r="5789" spans="1:6" x14ac:dyDescent="0.2">
      <c r="A5789" s="106">
        <v>43282</v>
      </c>
      <c r="B5789" s="100">
        <v>43252</v>
      </c>
      <c r="C5789" s="98" t="s">
        <v>34</v>
      </c>
      <c r="D5789" s="98">
        <v>-549.45000000000005</v>
      </c>
      <c r="E5789" s="98">
        <v>4120</v>
      </c>
      <c r="F5789" s="98" t="s">
        <v>88</v>
      </c>
    </row>
    <row r="5790" spans="1:6" x14ac:dyDescent="0.2">
      <c r="A5790" s="106">
        <v>43282</v>
      </c>
      <c r="B5790" s="100">
        <v>43252</v>
      </c>
      <c r="C5790" s="98" t="s">
        <v>33</v>
      </c>
      <c r="D5790" s="98">
        <v>-24.79</v>
      </c>
      <c r="E5790" s="98">
        <v>185.82</v>
      </c>
      <c r="F5790" s="98" t="s">
        <v>88</v>
      </c>
    </row>
    <row r="5791" spans="1:6" x14ac:dyDescent="0.2">
      <c r="A5791" s="106">
        <v>43282</v>
      </c>
      <c r="B5791" s="100">
        <v>43221</v>
      </c>
      <c r="C5791" s="98" t="s">
        <v>185</v>
      </c>
      <c r="D5791" s="98">
        <v>213.92</v>
      </c>
      <c r="E5791" s="98">
        <v>4820</v>
      </c>
      <c r="F5791" s="98" t="s">
        <v>88</v>
      </c>
    </row>
    <row r="5792" spans="1:6" x14ac:dyDescent="0.2">
      <c r="A5792" s="106">
        <v>43282</v>
      </c>
      <c r="B5792" s="100">
        <v>43221</v>
      </c>
      <c r="C5792" s="98" t="s">
        <v>186</v>
      </c>
      <c r="D5792" s="98">
        <v>9.64</v>
      </c>
      <c r="E5792" s="98">
        <v>217.39</v>
      </c>
      <c r="F5792" s="98" t="s">
        <v>88</v>
      </c>
    </row>
    <row r="5793" spans="1:6" x14ac:dyDescent="0.2">
      <c r="A5793" s="106">
        <v>43282</v>
      </c>
      <c r="B5793" s="100">
        <v>43221</v>
      </c>
      <c r="C5793" s="98" t="s">
        <v>168</v>
      </c>
      <c r="D5793" s="98">
        <v>0</v>
      </c>
      <c r="E5793" s="98">
        <v>4820</v>
      </c>
      <c r="F5793" s="98" t="s">
        <v>88</v>
      </c>
    </row>
    <row r="5794" spans="1:6" x14ac:dyDescent="0.2">
      <c r="A5794" s="106">
        <v>43282</v>
      </c>
      <c r="B5794" s="100">
        <v>43221</v>
      </c>
      <c r="C5794" s="98" t="s">
        <v>34</v>
      </c>
      <c r="D5794" s="98">
        <v>-0.66</v>
      </c>
      <c r="E5794" s="98">
        <v>7</v>
      </c>
      <c r="F5794" s="98" t="s">
        <v>75</v>
      </c>
    </row>
    <row r="5795" spans="1:6" x14ac:dyDescent="0.2">
      <c r="A5795" s="106">
        <v>43282</v>
      </c>
      <c r="B5795" s="100">
        <v>43221</v>
      </c>
      <c r="C5795" s="98" t="s">
        <v>33</v>
      </c>
      <c r="D5795" s="98">
        <v>-0.03</v>
      </c>
      <c r="E5795" s="98">
        <v>0.32</v>
      </c>
      <c r="F5795" s="98" t="s">
        <v>75</v>
      </c>
    </row>
    <row r="5796" spans="1:6" x14ac:dyDescent="0.2">
      <c r="A5796" s="106">
        <v>43282</v>
      </c>
      <c r="B5796" s="100">
        <v>43252</v>
      </c>
      <c r="C5796" s="98" t="s">
        <v>34</v>
      </c>
      <c r="D5796" s="98">
        <v>-78.42</v>
      </c>
      <c r="E5796" s="98">
        <v>588</v>
      </c>
      <c r="F5796" s="98" t="s">
        <v>89</v>
      </c>
    </row>
    <row r="5797" spans="1:6" x14ac:dyDescent="0.2">
      <c r="A5797" s="106">
        <v>43282</v>
      </c>
      <c r="B5797" s="100">
        <v>43252</v>
      </c>
      <c r="C5797" s="98" t="s">
        <v>33</v>
      </c>
      <c r="D5797" s="98">
        <v>-3.54</v>
      </c>
      <c r="E5797" s="98">
        <v>26.52</v>
      </c>
      <c r="F5797" s="98" t="s">
        <v>89</v>
      </c>
    </row>
    <row r="5798" spans="1:6" x14ac:dyDescent="0.2">
      <c r="A5798" s="106">
        <v>43282</v>
      </c>
      <c r="B5798" s="100">
        <v>43252</v>
      </c>
      <c r="C5798" s="98" t="s">
        <v>34</v>
      </c>
      <c r="D5798" s="98">
        <v>-356.74</v>
      </c>
      <c r="E5798" s="98">
        <v>2675</v>
      </c>
      <c r="F5798" s="98" t="s">
        <v>90</v>
      </c>
    </row>
    <row r="5799" spans="1:6" x14ac:dyDescent="0.2">
      <c r="A5799" s="106">
        <v>43282</v>
      </c>
      <c r="B5799" s="100">
        <v>43252</v>
      </c>
      <c r="C5799" s="98" t="s">
        <v>33</v>
      </c>
      <c r="D5799" s="98">
        <v>-16.100000000000001</v>
      </c>
      <c r="E5799" s="98">
        <v>120.64</v>
      </c>
      <c r="F5799" s="98" t="s">
        <v>90</v>
      </c>
    </row>
    <row r="5800" spans="1:6" x14ac:dyDescent="0.2">
      <c r="A5800" s="106">
        <v>43282</v>
      </c>
      <c r="B5800" s="100">
        <v>43221</v>
      </c>
      <c r="C5800" s="98" t="s">
        <v>168</v>
      </c>
      <c r="D5800" s="98">
        <v>0</v>
      </c>
      <c r="E5800" s="98">
        <v>2675</v>
      </c>
      <c r="F5800" s="98" t="s">
        <v>90</v>
      </c>
    </row>
    <row r="5801" spans="1:6" x14ac:dyDescent="0.2">
      <c r="A5801" s="106">
        <v>43282</v>
      </c>
      <c r="B5801" s="100">
        <v>43221</v>
      </c>
      <c r="C5801" s="98" t="s">
        <v>185</v>
      </c>
      <c r="D5801" s="98">
        <v>118.71</v>
      </c>
      <c r="E5801" s="98">
        <v>2675</v>
      </c>
      <c r="F5801" s="98" t="s">
        <v>90</v>
      </c>
    </row>
    <row r="5802" spans="1:6" x14ac:dyDescent="0.2">
      <c r="A5802" s="106">
        <v>43282</v>
      </c>
      <c r="B5802" s="100">
        <v>43221</v>
      </c>
      <c r="C5802" s="98" t="s">
        <v>186</v>
      </c>
      <c r="D5802" s="98">
        <v>5.35</v>
      </c>
      <c r="E5802" s="98">
        <v>120.64</v>
      </c>
      <c r="F5802" s="98" t="s">
        <v>90</v>
      </c>
    </row>
    <row r="5803" spans="1:6" x14ac:dyDescent="0.2">
      <c r="A5803" s="106">
        <v>43282</v>
      </c>
      <c r="B5803" s="100">
        <v>43252</v>
      </c>
      <c r="C5803" s="98" t="s">
        <v>34</v>
      </c>
      <c r="D5803" s="98">
        <v>-4123.49</v>
      </c>
      <c r="E5803" s="98">
        <v>30920</v>
      </c>
      <c r="F5803" s="98" t="s">
        <v>87</v>
      </c>
    </row>
    <row r="5804" spans="1:6" x14ac:dyDescent="0.2">
      <c r="A5804" s="106">
        <v>43282</v>
      </c>
      <c r="B5804" s="100">
        <v>43252</v>
      </c>
      <c r="C5804" s="98" t="s">
        <v>33</v>
      </c>
      <c r="D5804" s="98">
        <v>-185.97</v>
      </c>
      <c r="E5804" s="98">
        <v>1394.49</v>
      </c>
      <c r="F5804" s="98" t="s">
        <v>87</v>
      </c>
    </row>
    <row r="5805" spans="1:6" x14ac:dyDescent="0.2">
      <c r="A5805" s="106">
        <v>43282</v>
      </c>
      <c r="B5805" s="100">
        <v>43221</v>
      </c>
      <c r="C5805" s="98" t="s">
        <v>168</v>
      </c>
      <c r="D5805" s="98">
        <v>0</v>
      </c>
      <c r="E5805" s="98">
        <v>588</v>
      </c>
      <c r="F5805" s="98" t="s">
        <v>89</v>
      </c>
    </row>
    <row r="5806" spans="1:6" x14ac:dyDescent="0.2">
      <c r="A5806" s="106">
        <v>43282</v>
      </c>
      <c r="B5806" s="100">
        <v>43221</v>
      </c>
      <c r="C5806" s="98" t="s">
        <v>185</v>
      </c>
      <c r="D5806" s="98">
        <v>26.1</v>
      </c>
      <c r="E5806" s="98">
        <v>588</v>
      </c>
      <c r="F5806" s="98" t="s">
        <v>89</v>
      </c>
    </row>
    <row r="5807" spans="1:6" x14ac:dyDescent="0.2">
      <c r="A5807" s="106">
        <v>43282</v>
      </c>
      <c r="B5807" s="100">
        <v>43221</v>
      </c>
      <c r="C5807" s="98" t="s">
        <v>186</v>
      </c>
      <c r="D5807" s="98">
        <v>1.18</v>
      </c>
      <c r="E5807" s="98">
        <v>26.52</v>
      </c>
      <c r="F5807" s="98" t="s">
        <v>89</v>
      </c>
    </row>
    <row r="5808" spans="1:6" x14ac:dyDescent="0.2">
      <c r="A5808" s="106">
        <v>43282</v>
      </c>
      <c r="B5808" s="100">
        <v>43282</v>
      </c>
      <c r="C5808" s="98" t="s">
        <v>36</v>
      </c>
      <c r="D5808" s="98">
        <v>-0.06</v>
      </c>
      <c r="E5808" s="98">
        <v>0.64</v>
      </c>
      <c r="F5808" s="98" t="s">
        <v>101</v>
      </c>
    </row>
    <row r="5809" spans="1:6" x14ac:dyDescent="0.2">
      <c r="A5809" s="106">
        <v>43282</v>
      </c>
      <c r="B5809" s="100">
        <v>43282</v>
      </c>
      <c r="C5809" s="98" t="s">
        <v>35</v>
      </c>
      <c r="D5809" s="98">
        <v>0</v>
      </c>
      <c r="E5809" s="98">
        <v>0.03</v>
      </c>
      <c r="F5809" s="98" t="s">
        <v>101</v>
      </c>
    </row>
    <row r="5810" spans="1:6" x14ac:dyDescent="0.2">
      <c r="A5810" s="106">
        <v>43282</v>
      </c>
      <c r="B5810" s="100">
        <v>43252</v>
      </c>
      <c r="C5810" s="98" t="s">
        <v>36</v>
      </c>
      <c r="D5810" s="98">
        <v>-22.66</v>
      </c>
      <c r="E5810" s="98">
        <v>170</v>
      </c>
      <c r="F5810" s="98" t="s">
        <v>101</v>
      </c>
    </row>
    <row r="5811" spans="1:6" x14ac:dyDescent="0.2">
      <c r="A5811" s="106">
        <v>43282</v>
      </c>
      <c r="B5811" s="100">
        <v>43252</v>
      </c>
      <c r="C5811" s="98" t="s">
        <v>35</v>
      </c>
      <c r="D5811" s="98">
        <v>-1.02</v>
      </c>
      <c r="E5811" s="98">
        <v>7.67</v>
      </c>
      <c r="F5811" s="98" t="s">
        <v>101</v>
      </c>
    </row>
    <row r="5812" spans="1:6" x14ac:dyDescent="0.2">
      <c r="A5812" s="106">
        <v>43282</v>
      </c>
      <c r="B5812" s="100">
        <v>43252</v>
      </c>
      <c r="C5812" s="98" t="s">
        <v>34</v>
      </c>
      <c r="D5812" s="98">
        <v>-69.48</v>
      </c>
      <c r="E5812" s="98">
        <v>520.99</v>
      </c>
      <c r="F5812" s="98" t="s">
        <v>74</v>
      </c>
    </row>
    <row r="5813" spans="1:6" x14ac:dyDescent="0.2">
      <c r="A5813" s="106">
        <v>43282</v>
      </c>
      <c r="B5813" s="100">
        <v>43252</v>
      </c>
      <c r="C5813" s="98" t="s">
        <v>33</v>
      </c>
      <c r="D5813" s="98">
        <v>-3.13</v>
      </c>
      <c r="E5813" s="98">
        <v>23.5</v>
      </c>
      <c r="F5813" s="98" t="s">
        <v>74</v>
      </c>
    </row>
    <row r="5814" spans="1:6" x14ac:dyDescent="0.2">
      <c r="A5814" s="106">
        <v>43282</v>
      </c>
      <c r="B5814" s="100">
        <v>43221</v>
      </c>
      <c r="C5814" s="98" t="s">
        <v>168</v>
      </c>
      <c r="D5814" s="98">
        <v>0</v>
      </c>
      <c r="E5814" s="98">
        <v>520.99</v>
      </c>
      <c r="F5814" s="98" t="s">
        <v>74</v>
      </c>
    </row>
    <row r="5815" spans="1:6" x14ac:dyDescent="0.2">
      <c r="A5815" s="106">
        <v>43282</v>
      </c>
      <c r="B5815" s="100">
        <v>43221</v>
      </c>
      <c r="C5815" s="98" t="s">
        <v>185</v>
      </c>
      <c r="D5815" s="98">
        <v>23.12</v>
      </c>
      <c r="E5815" s="98">
        <v>520.99</v>
      </c>
      <c r="F5815" s="98" t="s">
        <v>74</v>
      </c>
    </row>
    <row r="5816" spans="1:6" x14ac:dyDescent="0.2">
      <c r="A5816" s="106">
        <v>43313</v>
      </c>
      <c r="B5816" s="100">
        <v>43313</v>
      </c>
      <c r="C5816" s="98" t="s">
        <v>34</v>
      </c>
      <c r="D5816" s="98">
        <v>-24.93</v>
      </c>
      <c r="E5816" s="98">
        <v>320</v>
      </c>
      <c r="F5816" s="98" t="s">
        <v>92</v>
      </c>
    </row>
    <row r="5817" spans="1:6" x14ac:dyDescent="0.2">
      <c r="A5817" s="106">
        <v>43313</v>
      </c>
      <c r="B5817" s="100">
        <v>43313</v>
      </c>
      <c r="C5817" s="98" t="s">
        <v>33</v>
      </c>
      <c r="D5817" s="98">
        <v>-1.1200000000000001</v>
      </c>
      <c r="E5817" s="98">
        <v>14.43</v>
      </c>
      <c r="F5817" s="98" t="s">
        <v>92</v>
      </c>
    </row>
    <row r="5818" spans="1:6" x14ac:dyDescent="0.2">
      <c r="A5818" s="106">
        <v>43313</v>
      </c>
      <c r="B5818" s="100">
        <v>43282</v>
      </c>
      <c r="C5818" s="98" t="s">
        <v>34</v>
      </c>
      <c r="D5818" s="98">
        <v>-147.43</v>
      </c>
      <c r="E5818" s="98">
        <v>1734</v>
      </c>
      <c r="F5818" s="98" t="s">
        <v>92</v>
      </c>
    </row>
    <row r="5819" spans="1:6" x14ac:dyDescent="0.2">
      <c r="A5819" s="106">
        <v>43313</v>
      </c>
      <c r="B5819" s="100">
        <v>43282</v>
      </c>
      <c r="C5819" s="98" t="s">
        <v>33</v>
      </c>
      <c r="D5819" s="98">
        <v>-6.64</v>
      </c>
      <c r="E5819" s="98">
        <v>78.2</v>
      </c>
      <c r="F5819" s="98" t="s">
        <v>92</v>
      </c>
    </row>
    <row r="5820" spans="1:6" x14ac:dyDescent="0.2">
      <c r="A5820" s="106">
        <v>43313</v>
      </c>
      <c r="B5820" s="100">
        <v>43252</v>
      </c>
      <c r="C5820" s="98" t="s">
        <v>34</v>
      </c>
      <c r="D5820" s="98">
        <v>-117.49</v>
      </c>
      <c r="E5820" s="98">
        <v>881</v>
      </c>
      <c r="F5820" s="98" t="s">
        <v>92</v>
      </c>
    </row>
    <row r="5821" spans="1:6" x14ac:dyDescent="0.2">
      <c r="A5821" s="106">
        <v>43313</v>
      </c>
      <c r="B5821" s="100">
        <v>43252</v>
      </c>
      <c r="C5821" s="98" t="s">
        <v>33</v>
      </c>
      <c r="D5821" s="98">
        <v>-5.3</v>
      </c>
      <c r="E5821" s="98">
        <v>39.729999999999997</v>
      </c>
      <c r="F5821" s="98" t="s">
        <v>92</v>
      </c>
    </row>
    <row r="5822" spans="1:6" x14ac:dyDescent="0.2">
      <c r="A5822" s="106">
        <v>43313</v>
      </c>
      <c r="B5822" s="100">
        <v>43221</v>
      </c>
      <c r="C5822" s="98" t="s">
        <v>168</v>
      </c>
      <c r="D5822" s="98">
        <v>0</v>
      </c>
      <c r="E5822" s="98">
        <v>2617</v>
      </c>
      <c r="F5822" s="98" t="s">
        <v>92</v>
      </c>
    </row>
    <row r="5823" spans="1:6" x14ac:dyDescent="0.2">
      <c r="A5823" s="106">
        <v>43313</v>
      </c>
      <c r="B5823" s="100">
        <v>43313</v>
      </c>
      <c r="C5823" s="98" t="s">
        <v>36</v>
      </c>
      <c r="D5823" s="98">
        <v>-115.22</v>
      </c>
      <c r="E5823" s="98">
        <v>1478.65</v>
      </c>
      <c r="F5823" s="98" t="s">
        <v>101</v>
      </c>
    </row>
    <row r="5824" spans="1:6" x14ac:dyDescent="0.2">
      <c r="A5824" s="106">
        <v>43313</v>
      </c>
      <c r="B5824" s="100">
        <v>43313</v>
      </c>
      <c r="C5824" s="98" t="s">
        <v>35</v>
      </c>
      <c r="D5824" s="98">
        <v>-5.2</v>
      </c>
      <c r="E5824" s="98">
        <v>66.7</v>
      </c>
      <c r="F5824" s="98" t="s">
        <v>101</v>
      </c>
    </row>
    <row r="5825" spans="1:6" x14ac:dyDescent="0.2">
      <c r="A5825" s="106">
        <v>43313</v>
      </c>
      <c r="B5825" s="100">
        <v>43282</v>
      </c>
      <c r="C5825" s="98" t="s">
        <v>36</v>
      </c>
      <c r="D5825" s="98">
        <v>-199.55</v>
      </c>
      <c r="E5825" s="98">
        <v>2347</v>
      </c>
      <c r="F5825" s="98" t="s">
        <v>101</v>
      </c>
    </row>
    <row r="5826" spans="1:6" x14ac:dyDescent="0.2">
      <c r="A5826" s="106">
        <v>43313</v>
      </c>
      <c r="B5826" s="100">
        <v>43282</v>
      </c>
      <c r="C5826" s="98" t="s">
        <v>35</v>
      </c>
      <c r="D5826" s="98">
        <v>-8.98</v>
      </c>
      <c r="E5826" s="98">
        <v>105.85</v>
      </c>
      <c r="F5826" s="98" t="s">
        <v>101</v>
      </c>
    </row>
    <row r="5827" spans="1:6" x14ac:dyDescent="0.2">
      <c r="A5827" s="106">
        <v>43313</v>
      </c>
      <c r="B5827" s="100">
        <v>43313</v>
      </c>
      <c r="C5827" s="98" t="s">
        <v>34</v>
      </c>
      <c r="D5827" s="98">
        <v>-125.42</v>
      </c>
      <c r="E5827" s="98">
        <v>1610</v>
      </c>
      <c r="F5827" s="98" t="s">
        <v>91</v>
      </c>
    </row>
    <row r="5828" spans="1:6" x14ac:dyDescent="0.2">
      <c r="A5828" s="106">
        <v>43313</v>
      </c>
      <c r="B5828" s="100">
        <v>43313</v>
      </c>
      <c r="C5828" s="98" t="s">
        <v>33</v>
      </c>
      <c r="D5828" s="98">
        <v>-5.66</v>
      </c>
      <c r="E5828" s="98">
        <v>72.61</v>
      </c>
      <c r="F5828" s="98" t="s">
        <v>91</v>
      </c>
    </row>
    <row r="5829" spans="1:6" x14ac:dyDescent="0.2">
      <c r="A5829" s="106">
        <v>43313</v>
      </c>
      <c r="B5829" s="100">
        <v>43221</v>
      </c>
      <c r="C5829" s="98" t="s">
        <v>185</v>
      </c>
      <c r="D5829" s="98">
        <v>418.36</v>
      </c>
      <c r="E5829" s="98">
        <v>9426.76</v>
      </c>
      <c r="F5829" s="98" t="s">
        <v>84</v>
      </c>
    </row>
    <row r="5830" spans="1:6" x14ac:dyDescent="0.2">
      <c r="A5830" s="106">
        <v>43313</v>
      </c>
      <c r="B5830" s="100">
        <v>43221</v>
      </c>
      <c r="C5830" s="98" t="s">
        <v>186</v>
      </c>
      <c r="D5830" s="98">
        <v>18.87</v>
      </c>
      <c r="E5830" s="98">
        <v>425.15</v>
      </c>
      <c r="F5830" s="98" t="s">
        <v>84</v>
      </c>
    </row>
    <row r="5831" spans="1:6" x14ac:dyDescent="0.2">
      <c r="A5831" s="106">
        <v>43313</v>
      </c>
      <c r="B5831" s="100">
        <v>43221</v>
      </c>
      <c r="C5831" s="98" t="s">
        <v>185</v>
      </c>
      <c r="D5831" s="98">
        <v>116.15</v>
      </c>
      <c r="E5831" s="98">
        <v>2617</v>
      </c>
      <c r="F5831" s="98" t="s">
        <v>92</v>
      </c>
    </row>
    <row r="5832" spans="1:6" x14ac:dyDescent="0.2">
      <c r="A5832" s="106">
        <v>43313</v>
      </c>
      <c r="B5832" s="100">
        <v>43221</v>
      </c>
      <c r="C5832" s="98" t="s">
        <v>186</v>
      </c>
      <c r="D5832" s="98">
        <v>5.24</v>
      </c>
      <c r="E5832" s="98">
        <v>118.03</v>
      </c>
      <c r="F5832" s="98" t="s">
        <v>92</v>
      </c>
    </row>
    <row r="5833" spans="1:6" x14ac:dyDescent="0.2">
      <c r="A5833" s="106">
        <v>43313</v>
      </c>
      <c r="B5833" s="100">
        <v>43313</v>
      </c>
      <c r="C5833" s="98" t="s">
        <v>34</v>
      </c>
      <c r="D5833" s="98">
        <v>-0.16</v>
      </c>
      <c r="E5833" s="98">
        <v>2</v>
      </c>
      <c r="F5833" s="98" t="s">
        <v>92</v>
      </c>
    </row>
    <row r="5834" spans="1:6" x14ac:dyDescent="0.2">
      <c r="A5834" s="106">
        <v>43313</v>
      </c>
      <c r="B5834" s="100">
        <v>43313</v>
      </c>
      <c r="C5834" s="98" t="s">
        <v>33</v>
      </c>
      <c r="D5834" s="98">
        <v>-0.01</v>
      </c>
      <c r="E5834" s="98">
        <v>0.09</v>
      </c>
      <c r="F5834" s="98" t="s">
        <v>92</v>
      </c>
    </row>
    <row r="5835" spans="1:6" x14ac:dyDescent="0.2">
      <c r="A5835" s="106">
        <v>43313</v>
      </c>
      <c r="B5835" s="100">
        <v>43313</v>
      </c>
      <c r="C5835" s="98" t="s">
        <v>34</v>
      </c>
      <c r="D5835" s="98">
        <v>-260.56</v>
      </c>
      <c r="E5835" s="98">
        <v>3344.76</v>
      </c>
      <c r="F5835" s="98" t="s">
        <v>84</v>
      </c>
    </row>
    <row r="5836" spans="1:6" x14ac:dyDescent="0.2">
      <c r="A5836" s="106">
        <v>43313</v>
      </c>
      <c r="B5836" s="100">
        <v>43313</v>
      </c>
      <c r="C5836" s="98" t="s">
        <v>33</v>
      </c>
      <c r="D5836" s="98">
        <v>-11.75</v>
      </c>
      <c r="E5836" s="98">
        <v>150.85</v>
      </c>
      <c r="F5836" s="98" t="s">
        <v>84</v>
      </c>
    </row>
    <row r="5837" spans="1:6" x14ac:dyDescent="0.2">
      <c r="A5837" s="106">
        <v>43313</v>
      </c>
      <c r="B5837" s="100">
        <v>43282</v>
      </c>
      <c r="C5837" s="98" t="s">
        <v>34</v>
      </c>
      <c r="D5837" s="98">
        <v>-517.09</v>
      </c>
      <c r="E5837" s="98">
        <v>6082</v>
      </c>
      <c r="F5837" s="98" t="s">
        <v>84</v>
      </c>
    </row>
    <row r="5838" spans="1:6" x14ac:dyDescent="0.2">
      <c r="A5838" s="106">
        <v>43313</v>
      </c>
      <c r="B5838" s="100">
        <v>43282</v>
      </c>
      <c r="C5838" s="98" t="s">
        <v>33</v>
      </c>
      <c r="D5838" s="98">
        <v>-23.32</v>
      </c>
      <c r="E5838" s="98">
        <v>274.3</v>
      </c>
      <c r="F5838" s="98" t="s">
        <v>84</v>
      </c>
    </row>
    <row r="5839" spans="1:6" x14ac:dyDescent="0.2">
      <c r="A5839" s="106">
        <v>43313</v>
      </c>
      <c r="B5839" s="100">
        <v>43221</v>
      </c>
      <c r="C5839" s="98" t="s">
        <v>168</v>
      </c>
      <c r="D5839" s="98">
        <v>0</v>
      </c>
      <c r="E5839" s="98">
        <v>9426.76</v>
      </c>
      <c r="F5839" s="98" t="s">
        <v>84</v>
      </c>
    </row>
    <row r="5840" spans="1:6" x14ac:dyDescent="0.2">
      <c r="A5840" s="106">
        <v>43313</v>
      </c>
      <c r="B5840" s="100">
        <v>43313</v>
      </c>
      <c r="C5840" s="98" t="s">
        <v>34</v>
      </c>
      <c r="D5840" s="98">
        <v>-233.16</v>
      </c>
      <c r="E5840" s="98">
        <v>2993.03</v>
      </c>
      <c r="F5840" s="98" t="s">
        <v>97</v>
      </c>
    </row>
    <row r="5841" spans="1:6" x14ac:dyDescent="0.2">
      <c r="A5841" s="106">
        <v>43313</v>
      </c>
      <c r="B5841" s="100">
        <v>43313</v>
      </c>
      <c r="C5841" s="98" t="s">
        <v>33</v>
      </c>
      <c r="D5841" s="98">
        <v>-10.52</v>
      </c>
      <c r="E5841" s="98">
        <v>134.99</v>
      </c>
      <c r="F5841" s="98" t="s">
        <v>97</v>
      </c>
    </row>
    <row r="5842" spans="1:6" x14ac:dyDescent="0.2">
      <c r="A5842" s="106">
        <v>43313</v>
      </c>
      <c r="B5842" s="100">
        <v>43282</v>
      </c>
      <c r="C5842" s="98" t="s">
        <v>34</v>
      </c>
      <c r="D5842" s="98">
        <v>-462.68</v>
      </c>
      <c r="E5842" s="98">
        <v>5442</v>
      </c>
      <c r="F5842" s="98" t="s">
        <v>97</v>
      </c>
    </row>
    <row r="5843" spans="1:6" x14ac:dyDescent="0.2">
      <c r="A5843" s="106">
        <v>43313</v>
      </c>
      <c r="B5843" s="100">
        <v>43282</v>
      </c>
      <c r="C5843" s="98" t="s">
        <v>33</v>
      </c>
      <c r="D5843" s="98">
        <v>-20.87</v>
      </c>
      <c r="E5843" s="98">
        <v>245.43</v>
      </c>
      <c r="F5843" s="98" t="s">
        <v>97</v>
      </c>
    </row>
    <row r="5844" spans="1:6" x14ac:dyDescent="0.2">
      <c r="A5844" s="106">
        <v>43313</v>
      </c>
      <c r="B5844" s="100">
        <v>43221</v>
      </c>
      <c r="C5844" s="98" t="s">
        <v>185</v>
      </c>
      <c r="D5844" s="98">
        <v>374.35</v>
      </c>
      <c r="E5844" s="98">
        <v>8435.0300000000007</v>
      </c>
      <c r="F5844" s="98" t="s">
        <v>97</v>
      </c>
    </row>
    <row r="5845" spans="1:6" x14ac:dyDescent="0.2">
      <c r="A5845" s="106">
        <v>43313</v>
      </c>
      <c r="B5845" s="100">
        <v>43221</v>
      </c>
      <c r="C5845" s="98" t="s">
        <v>186</v>
      </c>
      <c r="D5845" s="98">
        <v>16.88</v>
      </c>
      <c r="E5845" s="98">
        <v>380.42</v>
      </c>
      <c r="F5845" s="98" t="s">
        <v>97</v>
      </c>
    </row>
    <row r="5846" spans="1:6" x14ac:dyDescent="0.2">
      <c r="A5846" s="106">
        <v>43313</v>
      </c>
      <c r="B5846" s="100">
        <v>43221</v>
      </c>
      <c r="C5846" s="98" t="s">
        <v>185</v>
      </c>
      <c r="D5846" s="98">
        <v>1266.04</v>
      </c>
      <c r="E5846" s="98">
        <v>28527.18</v>
      </c>
      <c r="F5846" s="98" t="s">
        <v>131</v>
      </c>
    </row>
    <row r="5847" spans="1:6" x14ac:dyDescent="0.2">
      <c r="A5847" s="106">
        <v>43313</v>
      </c>
      <c r="B5847" s="100">
        <v>43221</v>
      </c>
      <c r="C5847" s="98" t="s">
        <v>186</v>
      </c>
      <c r="D5847" s="98">
        <v>57.1</v>
      </c>
      <c r="E5847" s="98">
        <v>1286.58</v>
      </c>
      <c r="F5847" s="98" t="s">
        <v>131</v>
      </c>
    </row>
    <row r="5848" spans="1:6" x14ac:dyDescent="0.2">
      <c r="A5848" s="106">
        <v>43313</v>
      </c>
      <c r="B5848" s="100">
        <v>43313</v>
      </c>
      <c r="C5848" s="98" t="s">
        <v>36</v>
      </c>
      <c r="D5848" s="98">
        <v>-8.61</v>
      </c>
      <c r="E5848" s="98">
        <v>110.48</v>
      </c>
      <c r="F5848" s="98" t="s">
        <v>101</v>
      </c>
    </row>
    <row r="5849" spans="1:6" x14ac:dyDescent="0.2">
      <c r="A5849" s="106">
        <v>43313</v>
      </c>
      <c r="B5849" s="100">
        <v>43313</v>
      </c>
      <c r="C5849" s="98" t="s">
        <v>35</v>
      </c>
      <c r="D5849" s="98">
        <v>-0.39</v>
      </c>
      <c r="E5849" s="98">
        <v>4.9800000000000004</v>
      </c>
      <c r="F5849" s="98" t="s">
        <v>101</v>
      </c>
    </row>
    <row r="5850" spans="1:6" x14ac:dyDescent="0.2">
      <c r="A5850" s="106">
        <v>43313</v>
      </c>
      <c r="B5850" s="100">
        <v>43282</v>
      </c>
      <c r="C5850" s="98" t="s">
        <v>36</v>
      </c>
      <c r="D5850" s="98">
        <v>-17.170000000000002</v>
      </c>
      <c r="E5850" s="98">
        <v>202</v>
      </c>
      <c r="F5850" s="98" t="s">
        <v>101</v>
      </c>
    </row>
    <row r="5851" spans="1:6" x14ac:dyDescent="0.2">
      <c r="A5851" s="106">
        <v>43313</v>
      </c>
      <c r="B5851" s="100">
        <v>43282</v>
      </c>
      <c r="C5851" s="98" t="s">
        <v>35</v>
      </c>
      <c r="D5851" s="98">
        <v>-0.77</v>
      </c>
      <c r="E5851" s="98">
        <v>9.11</v>
      </c>
      <c r="F5851" s="98" t="s">
        <v>101</v>
      </c>
    </row>
    <row r="5852" spans="1:6" x14ac:dyDescent="0.2">
      <c r="A5852" s="106">
        <v>43313</v>
      </c>
      <c r="B5852" s="100">
        <v>43313</v>
      </c>
      <c r="C5852" s="98" t="s">
        <v>34</v>
      </c>
      <c r="D5852" s="98">
        <v>-82.94</v>
      </c>
      <c r="E5852" s="98">
        <v>1064.68</v>
      </c>
      <c r="F5852" s="98" t="s">
        <v>98</v>
      </c>
    </row>
    <row r="5853" spans="1:6" x14ac:dyDescent="0.2">
      <c r="A5853" s="106">
        <v>43313</v>
      </c>
      <c r="B5853" s="100">
        <v>43313</v>
      </c>
      <c r="C5853" s="98" t="s">
        <v>33</v>
      </c>
      <c r="D5853" s="98">
        <v>-3.74</v>
      </c>
      <c r="E5853" s="98">
        <v>48.02</v>
      </c>
      <c r="F5853" s="98" t="s">
        <v>98</v>
      </c>
    </row>
    <row r="5854" spans="1:6" x14ac:dyDescent="0.2">
      <c r="A5854" s="106">
        <v>43313</v>
      </c>
      <c r="B5854" s="100">
        <v>43282</v>
      </c>
      <c r="C5854" s="98" t="s">
        <v>34</v>
      </c>
      <c r="D5854" s="98">
        <v>-164.68</v>
      </c>
      <c r="E5854" s="98">
        <v>1937</v>
      </c>
      <c r="F5854" s="98" t="s">
        <v>98</v>
      </c>
    </row>
    <row r="5855" spans="1:6" x14ac:dyDescent="0.2">
      <c r="A5855" s="106">
        <v>43313</v>
      </c>
      <c r="B5855" s="100">
        <v>43282</v>
      </c>
      <c r="C5855" s="98" t="s">
        <v>33</v>
      </c>
      <c r="D5855" s="98">
        <v>-7.43</v>
      </c>
      <c r="E5855" s="98">
        <v>87.36</v>
      </c>
      <c r="F5855" s="98" t="s">
        <v>98</v>
      </c>
    </row>
    <row r="5856" spans="1:6" x14ac:dyDescent="0.2">
      <c r="A5856" s="106">
        <v>43313</v>
      </c>
      <c r="B5856" s="100">
        <v>43221</v>
      </c>
      <c r="C5856" s="98" t="s">
        <v>185</v>
      </c>
      <c r="D5856" s="98">
        <v>133.21</v>
      </c>
      <c r="E5856" s="98">
        <v>3001.68</v>
      </c>
      <c r="F5856" s="98" t="s">
        <v>98</v>
      </c>
    </row>
    <row r="5857" spans="1:6" x14ac:dyDescent="0.2">
      <c r="A5857" s="106">
        <v>43313</v>
      </c>
      <c r="B5857" s="100">
        <v>43221</v>
      </c>
      <c r="C5857" s="98" t="s">
        <v>186</v>
      </c>
      <c r="D5857" s="98">
        <v>6.01</v>
      </c>
      <c r="E5857" s="98">
        <v>135.38</v>
      </c>
      <c r="F5857" s="98" t="s">
        <v>98</v>
      </c>
    </row>
    <row r="5858" spans="1:6" x14ac:dyDescent="0.2">
      <c r="A5858" s="106">
        <v>43313</v>
      </c>
      <c r="B5858" s="100">
        <v>43313</v>
      </c>
      <c r="C5858" s="98" t="s">
        <v>36</v>
      </c>
      <c r="D5858" s="98">
        <v>-5.52</v>
      </c>
      <c r="E5858" s="98">
        <v>70.88</v>
      </c>
      <c r="F5858" s="98" t="s">
        <v>101</v>
      </c>
    </row>
    <row r="5859" spans="1:6" x14ac:dyDescent="0.2">
      <c r="A5859" s="106">
        <v>43313</v>
      </c>
      <c r="B5859" s="100">
        <v>43313</v>
      </c>
      <c r="C5859" s="98" t="s">
        <v>35</v>
      </c>
      <c r="D5859" s="98">
        <v>-0.25</v>
      </c>
      <c r="E5859" s="98">
        <v>3.2</v>
      </c>
      <c r="F5859" s="98" t="s">
        <v>101</v>
      </c>
    </row>
    <row r="5860" spans="1:6" x14ac:dyDescent="0.2">
      <c r="A5860" s="106">
        <v>43313</v>
      </c>
      <c r="B5860" s="100">
        <v>43282</v>
      </c>
      <c r="C5860" s="98" t="s">
        <v>36</v>
      </c>
      <c r="D5860" s="98">
        <v>-11.05</v>
      </c>
      <c r="E5860" s="98">
        <v>130</v>
      </c>
      <c r="F5860" s="98" t="s">
        <v>101</v>
      </c>
    </row>
    <row r="5861" spans="1:6" x14ac:dyDescent="0.2">
      <c r="A5861" s="106">
        <v>43313</v>
      </c>
      <c r="B5861" s="100">
        <v>43282</v>
      </c>
      <c r="C5861" s="98" t="s">
        <v>35</v>
      </c>
      <c r="D5861" s="98">
        <v>-0.5</v>
      </c>
      <c r="E5861" s="98">
        <v>5.87</v>
      </c>
      <c r="F5861" s="98" t="s">
        <v>101</v>
      </c>
    </row>
    <row r="5862" spans="1:6" x14ac:dyDescent="0.2">
      <c r="A5862" s="106">
        <v>43313</v>
      </c>
      <c r="B5862" s="100">
        <v>43282</v>
      </c>
      <c r="C5862" s="98" t="s">
        <v>36</v>
      </c>
      <c r="D5862" s="98">
        <v>-3.57</v>
      </c>
      <c r="E5862" s="98">
        <v>42</v>
      </c>
      <c r="F5862" s="98" t="s">
        <v>101</v>
      </c>
    </row>
    <row r="5863" spans="1:6" x14ac:dyDescent="0.2">
      <c r="A5863" s="106">
        <v>43313</v>
      </c>
      <c r="B5863" s="100">
        <v>43282</v>
      </c>
      <c r="C5863" s="98" t="s">
        <v>35</v>
      </c>
      <c r="D5863" s="98">
        <v>-0.16</v>
      </c>
      <c r="E5863" s="98">
        <v>1.89</v>
      </c>
      <c r="F5863" s="98" t="s">
        <v>101</v>
      </c>
    </row>
    <row r="5864" spans="1:6" x14ac:dyDescent="0.2">
      <c r="A5864" s="106">
        <v>43313</v>
      </c>
      <c r="B5864" s="100">
        <v>43313</v>
      </c>
      <c r="C5864" s="98" t="s">
        <v>36</v>
      </c>
      <c r="D5864" s="98">
        <v>-35.6</v>
      </c>
      <c r="E5864" s="98">
        <v>457.12</v>
      </c>
      <c r="F5864" s="98" t="s">
        <v>101</v>
      </c>
    </row>
    <row r="5865" spans="1:6" x14ac:dyDescent="0.2">
      <c r="A5865" s="106">
        <v>43313</v>
      </c>
      <c r="B5865" s="100">
        <v>43313</v>
      </c>
      <c r="C5865" s="98" t="s">
        <v>35</v>
      </c>
      <c r="D5865" s="98">
        <v>-1.6</v>
      </c>
      <c r="E5865" s="98">
        <v>20.61</v>
      </c>
      <c r="F5865" s="98" t="s">
        <v>101</v>
      </c>
    </row>
    <row r="5866" spans="1:6" x14ac:dyDescent="0.2">
      <c r="A5866" s="106">
        <v>43313</v>
      </c>
      <c r="B5866" s="100">
        <v>43282</v>
      </c>
      <c r="C5866" s="98" t="s">
        <v>36</v>
      </c>
      <c r="D5866" s="98">
        <v>-70.569999999999993</v>
      </c>
      <c r="E5866" s="98">
        <v>830</v>
      </c>
      <c r="F5866" s="98" t="s">
        <v>101</v>
      </c>
    </row>
    <row r="5867" spans="1:6" x14ac:dyDescent="0.2">
      <c r="A5867" s="106">
        <v>43313</v>
      </c>
      <c r="B5867" s="100">
        <v>43282</v>
      </c>
      <c r="C5867" s="98" t="s">
        <v>35</v>
      </c>
      <c r="D5867" s="98">
        <v>-3.18</v>
      </c>
      <c r="E5867" s="98">
        <v>37.42</v>
      </c>
      <c r="F5867" s="98" t="s">
        <v>101</v>
      </c>
    </row>
    <row r="5868" spans="1:6" x14ac:dyDescent="0.2">
      <c r="A5868" s="106">
        <v>43313</v>
      </c>
      <c r="B5868" s="100">
        <v>43313</v>
      </c>
      <c r="C5868" s="98" t="s">
        <v>36</v>
      </c>
      <c r="D5868" s="98">
        <v>-6.42</v>
      </c>
      <c r="E5868" s="98">
        <v>82.5</v>
      </c>
      <c r="F5868" s="98" t="s">
        <v>101</v>
      </c>
    </row>
    <row r="5869" spans="1:6" x14ac:dyDescent="0.2">
      <c r="A5869" s="106">
        <v>43313</v>
      </c>
      <c r="B5869" s="100">
        <v>43313</v>
      </c>
      <c r="C5869" s="98" t="s">
        <v>35</v>
      </c>
      <c r="D5869" s="98">
        <v>-0.28999999999999998</v>
      </c>
      <c r="E5869" s="98">
        <v>3.71</v>
      </c>
      <c r="F5869" s="98" t="s">
        <v>101</v>
      </c>
    </row>
    <row r="5870" spans="1:6" x14ac:dyDescent="0.2">
      <c r="A5870" s="106">
        <v>43313</v>
      </c>
      <c r="B5870" s="100">
        <v>43282</v>
      </c>
      <c r="C5870" s="98" t="s">
        <v>36</v>
      </c>
      <c r="D5870" s="98">
        <v>-12.76</v>
      </c>
      <c r="E5870" s="98">
        <v>150</v>
      </c>
      <c r="F5870" s="98" t="s">
        <v>101</v>
      </c>
    </row>
    <row r="5871" spans="1:6" x14ac:dyDescent="0.2">
      <c r="A5871" s="106">
        <v>43313</v>
      </c>
      <c r="B5871" s="100">
        <v>43282</v>
      </c>
      <c r="C5871" s="98" t="s">
        <v>35</v>
      </c>
      <c r="D5871" s="98">
        <v>-0.57999999999999996</v>
      </c>
      <c r="E5871" s="98">
        <v>6.76</v>
      </c>
      <c r="F5871" s="98" t="s">
        <v>101</v>
      </c>
    </row>
    <row r="5872" spans="1:6" x14ac:dyDescent="0.2">
      <c r="A5872" s="106">
        <v>43313</v>
      </c>
      <c r="B5872" s="100">
        <v>43313</v>
      </c>
      <c r="C5872" s="98" t="s">
        <v>36</v>
      </c>
      <c r="D5872" s="98">
        <v>-36.35</v>
      </c>
      <c r="E5872" s="98">
        <v>466.91</v>
      </c>
      <c r="F5872" s="98" t="s">
        <v>101</v>
      </c>
    </row>
    <row r="5873" spans="1:6" x14ac:dyDescent="0.2">
      <c r="A5873" s="106">
        <v>43313</v>
      </c>
      <c r="B5873" s="100">
        <v>43313</v>
      </c>
      <c r="C5873" s="98" t="s">
        <v>35</v>
      </c>
      <c r="D5873" s="98">
        <v>-1.63</v>
      </c>
      <c r="E5873" s="98">
        <v>21.05</v>
      </c>
      <c r="F5873" s="98" t="s">
        <v>101</v>
      </c>
    </row>
    <row r="5874" spans="1:6" x14ac:dyDescent="0.2">
      <c r="A5874" s="106">
        <v>43313</v>
      </c>
      <c r="B5874" s="100">
        <v>43282</v>
      </c>
      <c r="C5874" s="98" t="s">
        <v>36</v>
      </c>
      <c r="D5874" s="98">
        <v>-72.03</v>
      </c>
      <c r="E5874" s="98">
        <v>847</v>
      </c>
      <c r="F5874" s="98" t="s">
        <v>101</v>
      </c>
    </row>
    <row r="5875" spans="1:6" x14ac:dyDescent="0.2">
      <c r="A5875" s="106">
        <v>43313</v>
      </c>
      <c r="B5875" s="100">
        <v>43282</v>
      </c>
      <c r="C5875" s="98" t="s">
        <v>35</v>
      </c>
      <c r="D5875" s="98">
        <v>-3.25</v>
      </c>
      <c r="E5875" s="98">
        <v>38.19</v>
      </c>
      <c r="F5875" s="98" t="s">
        <v>101</v>
      </c>
    </row>
    <row r="5876" spans="1:6" x14ac:dyDescent="0.2">
      <c r="A5876" s="106">
        <v>43313</v>
      </c>
      <c r="B5876" s="100">
        <v>43313</v>
      </c>
      <c r="C5876" s="98" t="s">
        <v>36</v>
      </c>
      <c r="D5876" s="98">
        <v>-1.83</v>
      </c>
      <c r="E5876" s="98">
        <v>23.47</v>
      </c>
      <c r="F5876" s="98" t="s">
        <v>101</v>
      </c>
    </row>
    <row r="5877" spans="1:6" x14ac:dyDescent="0.2">
      <c r="A5877" s="106">
        <v>43313</v>
      </c>
      <c r="B5877" s="100">
        <v>43313</v>
      </c>
      <c r="C5877" s="98" t="s">
        <v>35</v>
      </c>
      <c r="D5877" s="98">
        <v>-0.08</v>
      </c>
      <c r="E5877" s="98">
        <v>1.06</v>
      </c>
      <c r="F5877" s="98" t="s">
        <v>101</v>
      </c>
    </row>
    <row r="5878" spans="1:6" x14ac:dyDescent="0.2">
      <c r="A5878" s="106">
        <v>43313</v>
      </c>
      <c r="B5878" s="100">
        <v>43313</v>
      </c>
      <c r="C5878" s="98" t="s">
        <v>34</v>
      </c>
      <c r="D5878" s="98">
        <v>-1955.94</v>
      </c>
      <c r="E5878" s="98">
        <v>25108.55</v>
      </c>
      <c r="F5878" s="98" t="s">
        <v>77</v>
      </c>
    </row>
    <row r="5879" spans="1:6" x14ac:dyDescent="0.2">
      <c r="A5879" s="106">
        <v>43313</v>
      </c>
      <c r="B5879" s="100">
        <v>43313</v>
      </c>
      <c r="C5879" s="98" t="s">
        <v>33</v>
      </c>
      <c r="D5879" s="98">
        <v>-88.24</v>
      </c>
      <c r="E5879" s="98">
        <v>1132.4100000000001</v>
      </c>
      <c r="F5879" s="98" t="s">
        <v>77</v>
      </c>
    </row>
    <row r="5880" spans="1:6" x14ac:dyDescent="0.2">
      <c r="A5880" s="106">
        <v>43313</v>
      </c>
      <c r="B5880" s="100">
        <v>43282</v>
      </c>
      <c r="C5880" s="98" t="s">
        <v>34</v>
      </c>
      <c r="D5880" s="98">
        <v>-3881.06</v>
      </c>
      <c r="E5880" s="98">
        <v>45649</v>
      </c>
      <c r="F5880" s="98" t="s">
        <v>77</v>
      </c>
    </row>
    <row r="5881" spans="1:6" x14ac:dyDescent="0.2">
      <c r="A5881" s="106">
        <v>43313</v>
      </c>
      <c r="B5881" s="100">
        <v>43282</v>
      </c>
      <c r="C5881" s="98" t="s">
        <v>33</v>
      </c>
      <c r="D5881" s="98">
        <v>-175</v>
      </c>
      <c r="E5881" s="98">
        <v>2058.75</v>
      </c>
      <c r="F5881" s="98" t="s">
        <v>77</v>
      </c>
    </row>
    <row r="5882" spans="1:6" x14ac:dyDescent="0.2">
      <c r="A5882" s="106">
        <v>43313</v>
      </c>
      <c r="B5882" s="100">
        <v>43221</v>
      </c>
      <c r="C5882" s="98" t="s">
        <v>168</v>
      </c>
      <c r="D5882" s="98">
        <v>0</v>
      </c>
      <c r="E5882" s="98">
        <v>70757.55</v>
      </c>
      <c r="F5882" s="98" t="s">
        <v>77</v>
      </c>
    </row>
    <row r="5883" spans="1:6" x14ac:dyDescent="0.2">
      <c r="A5883" s="106">
        <v>43313</v>
      </c>
      <c r="B5883" s="100">
        <v>43221</v>
      </c>
      <c r="C5883" s="98" t="s">
        <v>185</v>
      </c>
      <c r="D5883" s="98">
        <v>3140.19</v>
      </c>
      <c r="E5883" s="98">
        <v>70757.55</v>
      </c>
      <c r="F5883" s="98" t="s">
        <v>77</v>
      </c>
    </row>
    <row r="5884" spans="1:6" x14ac:dyDescent="0.2">
      <c r="A5884" s="106">
        <v>43313</v>
      </c>
      <c r="B5884" s="100">
        <v>43221</v>
      </c>
      <c r="C5884" s="98" t="s">
        <v>186</v>
      </c>
      <c r="D5884" s="98">
        <v>141.63</v>
      </c>
      <c r="E5884" s="98">
        <v>3191.13</v>
      </c>
      <c r="F5884" s="98" t="s">
        <v>77</v>
      </c>
    </row>
    <row r="5885" spans="1:6" x14ac:dyDescent="0.2">
      <c r="A5885" s="106">
        <v>43313</v>
      </c>
      <c r="B5885" s="100">
        <v>43313</v>
      </c>
      <c r="C5885" s="98" t="s">
        <v>34</v>
      </c>
      <c r="D5885" s="98">
        <v>-1879.72</v>
      </c>
      <c r="E5885" s="98">
        <v>24129.69</v>
      </c>
      <c r="F5885" s="98" t="s">
        <v>77</v>
      </c>
    </row>
    <row r="5886" spans="1:6" x14ac:dyDescent="0.2">
      <c r="A5886" s="106">
        <v>43313</v>
      </c>
      <c r="B5886" s="100">
        <v>43313</v>
      </c>
      <c r="C5886" s="98" t="s">
        <v>33</v>
      </c>
      <c r="D5886" s="98">
        <v>-84.78</v>
      </c>
      <c r="E5886" s="98">
        <v>1088.23</v>
      </c>
      <c r="F5886" s="98" t="s">
        <v>77</v>
      </c>
    </row>
    <row r="5887" spans="1:6" x14ac:dyDescent="0.2">
      <c r="A5887" s="106">
        <v>43313</v>
      </c>
      <c r="B5887" s="100">
        <v>43313</v>
      </c>
      <c r="C5887" s="98" t="s">
        <v>34</v>
      </c>
      <c r="D5887" s="98">
        <v>-3646.04</v>
      </c>
      <c r="E5887" s="98">
        <v>46804.62</v>
      </c>
      <c r="F5887" s="98" t="s">
        <v>77</v>
      </c>
    </row>
    <row r="5888" spans="1:6" x14ac:dyDescent="0.2">
      <c r="A5888" s="106">
        <v>43313</v>
      </c>
      <c r="B5888" s="100">
        <v>43313</v>
      </c>
      <c r="C5888" s="98" t="s">
        <v>33</v>
      </c>
      <c r="D5888" s="98">
        <v>-164.46</v>
      </c>
      <c r="E5888" s="98">
        <v>2110.87</v>
      </c>
      <c r="F5888" s="98" t="s">
        <v>77</v>
      </c>
    </row>
    <row r="5889" spans="1:6" x14ac:dyDescent="0.2">
      <c r="A5889" s="106">
        <v>43313</v>
      </c>
      <c r="B5889" s="100">
        <v>43313</v>
      </c>
      <c r="C5889" s="98" t="s">
        <v>36</v>
      </c>
      <c r="D5889" s="98">
        <v>-1.35</v>
      </c>
      <c r="E5889" s="98">
        <v>17.36</v>
      </c>
      <c r="F5889" s="98" t="s">
        <v>101</v>
      </c>
    </row>
    <row r="5890" spans="1:6" x14ac:dyDescent="0.2">
      <c r="A5890" s="106">
        <v>43313</v>
      </c>
      <c r="B5890" s="100">
        <v>43313</v>
      </c>
      <c r="C5890" s="98" t="s">
        <v>35</v>
      </c>
      <c r="D5890" s="98">
        <v>-0.06</v>
      </c>
      <c r="E5890" s="98">
        <v>0.78</v>
      </c>
      <c r="F5890" s="98" t="s">
        <v>101</v>
      </c>
    </row>
    <row r="5891" spans="1:6" x14ac:dyDescent="0.2">
      <c r="A5891" s="106">
        <v>43313</v>
      </c>
      <c r="B5891" s="100">
        <v>43282</v>
      </c>
      <c r="C5891" s="98" t="s">
        <v>36</v>
      </c>
      <c r="D5891" s="98">
        <v>-2.64</v>
      </c>
      <c r="E5891" s="98">
        <v>31</v>
      </c>
      <c r="F5891" s="98" t="s">
        <v>101</v>
      </c>
    </row>
    <row r="5892" spans="1:6" x14ac:dyDescent="0.2">
      <c r="A5892" s="106">
        <v>43313</v>
      </c>
      <c r="B5892" s="100">
        <v>43282</v>
      </c>
      <c r="C5892" s="98" t="s">
        <v>35</v>
      </c>
      <c r="D5892" s="98">
        <v>-0.12</v>
      </c>
      <c r="E5892" s="98">
        <v>1.4</v>
      </c>
      <c r="F5892" s="98" t="s">
        <v>101</v>
      </c>
    </row>
    <row r="5893" spans="1:6" x14ac:dyDescent="0.2">
      <c r="A5893" s="106">
        <v>43313</v>
      </c>
      <c r="B5893" s="100">
        <v>43221</v>
      </c>
      <c r="C5893" s="98" t="s">
        <v>168</v>
      </c>
      <c r="D5893" s="98">
        <v>0</v>
      </c>
      <c r="E5893" s="98">
        <v>208</v>
      </c>
      <c r="F5893" s="98" t="s">
        <v>93</v>
      </c>
    </row>
    <row r="5894" spans="1:6" x14ac:dyDescent="0.2">
      <c r="A5894" s="106">
        <v>43313</v>
      </c>
      <c r="B5894" s="100">
        <v>43221</v>
      </c>
      <c r="C5894" s="98" t="s">
        <v>185</v>
      </c>
      <c r="D5894" s="98">
        <v>9.23</v>
      </c>
      <c r="E5894" s="98">
        <v>208</v>
      </c>
      <c r="F5894" s="98" t="s">
        <v>93</v>
      </c>
    </row>
    <row r="5895" spans="1:6" x14ac:dyDescent="0.2">
      <c r="A5895" s="106">
        <v>43313</v>
      </c>
      <c r="B5895" s="100">
        <v>43221</v>
      </c>
      <c r="C5895" s="98" t="s">
        <v>186</v>
      </c>
      <c r="D5895" s="98">
        <v>0.42</v>
      </c>
      <c r="E5895" s="98">
        <v>9.3800000000000008</v>
      </c>
      <c r="F5895" s="98" t="s">
        <v>93</v>
      </c>
    </row>
    <row r="5896" spans="1:6" x14ac:dyDescent="0.2">
      <c r="A5896" s="106">
        <v>43313</v>
      </c>
      <c r="B5896" s="100">
        <v>43313</v>
      </c>
      <c r="C5896" s="98" t="s">
        <v>34</v>
      </c>
      <c r="D5896" s="98">
        <v>-28.82</v>
      </c>
      <c r="E5896" s="98">
        <v>369.96</v>
      </c>
      <c r="F5896" s="98" t="s">
        <v>92</v>
      </c>
    </row>
    <row r="5897" spans="1:6" x14ac:dyDescent="0.2">
      <c r="A5897" s="106">
        <v>43313</v>
      </c>
      <c r="B5897" s="100">
        <v>43313</v>
      </c>
      <c r="C5897" s="98" t="s">
        <v>33</v>
      </c>
      <c r="D5897" s="98">
        <v>-1.3</v>
      </c>
      <c r="E5897" s="98">
        <v>16.690000000000001</v>
      </c>
      <c r="F5897" s="98" t="s">
        <v>92</v>
      </c>
    </row>
    <row r="5898" spans="1:6" x14ac:dyDescent="0.2">
      <c r="A5898" s="106">
        <v>43313</v>
      </c>
      <c r="B5898" s="100">
        <v>43282</v>
      </c>
      <c r="C5898" s="98" t="s">
        <v>34</v>
      </c>
      <c r="D5898" s="98">
        <v>-49.91</v>
      </c>
      <c r="E5898" s="98">
        <v>587</v>
      </c>
      <c r="F5898" s="98" t="s">
        <v>92</v>
      </c>
    </row>
    <row r="5899" spans="1:6" x14ac:dyDescent="0.2">
      <c r="A5899" s="106">
        <v>43313</v>
      </c>
      <c r="B5899" s="100">
        <v>43282</v>
      </c>
      <c r="C5899" s="98" t="s">
        <v>33</v>
      </c>
      <c r="D5899" s="98">
        <v>-2.25</v>
      </c>
      <c r="E5899" s="98">
        <v>26.47</v>
      </c>
      <c r="F5899" s="98" t="s">
        <v>92</v>
      </c>
    </row>
    <row r="5900" spans="1:6" x14ac:dyDescent="0.2">
      <c r="A5900" s="106">
        <v>43313</v>
      </c>
      <c r="B5900" s="100">
        <v>43221</v>
      </c>
      <c r="C5900" s="98" t="s">
        <v>185</v>
      </c>
      <c r="D5900" s="98">
        <v>42.47</v>
      </c>
      <c r="E5900" s="98">
        <v>956.96</v>
      </c>
      <c r="F5900" s="98" t="s">
        <v>92</v>
      </c>
    </row>
    <row r="5901" spans="1:6" x14ac:dyDescent="0.2">
      <c r="A5901" s="106">
        <v>43313</v>
      </c>
      <c r="B5901" s="100">
        <v>43221</v>
      </c>
      <c r="C5901" s="98" t="s">
        <v>186</v>
      </c>
      <c r="D5901" s="98">
        <v>1.92</v>
      </c>
      <c r="E5901" s="98">
        <v>43.16</v>
      </c>
      <c r="F5901" s="98" t="s">
        <v>92</v>
      </c>
    </row>
    <row r="5902" spans="1:6" x14ac:dyDescent="0.2">
      <c r="A5902" s="106">
        <v>43313</v>
      </c>
      <c r="B5902" s="100">
        <v>43221</v>
      </c>
      <c r="C5902" s="98" t="s">
        <v>168</v>
      </c>
      <c r="D5902" s="98">
        <v>0</v>
      </c>
      <c r="E5902" s="98">
        <v>956.96</v>
      </c>
      <c r="F5902" s="98" t="s">
        <v>92</v>
      </c>
    </row>
    <row r="5903" spans="1:6" x14ac:dyDescent="0.2">
      <c r="A5903" s="106">
        <v>43374</v>
      </c>
      <c r="B5903" s="100">
        <v>43344</v>
      </c>
      <c r="C5903" s="98" t="s">
        <v>36</v>
      </c>
      <c r="D5903" s="98">
        <v>-86.42</v>
      </c>
      <c r="E5903" s="98">
        <v>1026</v>
      </c>
      <c r="F5903" s="98" t="s">
        <v>102</v>
      </c>
    </row>
    <row r="5904" spans="1:6" x14ac:dyDescent="0.2">
      <c r="A5904" s="106">
        <v>43374</v>
      </c>
      <c r="B5904" s="100">
        <v>43344</v>
      </c>
      <c r="C5904" s="98" t="s">
        <v>35</v>
      </c>
      <c r="D5904" s="98">
        <v>-3.91</v>
      </c>
      <c r="E5904" s="98">
        <v>46.26</v>
      </c>
      <c r="F5904" s="98" t="s">
        <v>102</v>
      </c>
    </row>
    <row r="5905" spans="1:6" x14ac:dyDescent="0.2">
      <c r="A5905" s="106">
        <v>43282</v>
      </c>
      <c r="B5905" s="100">
        <v>43252</v>
      </c>
      <c r="C5905" s="98" t="s">
        <v>34</v>
      </c>
      <c r="D5905" s="98">
        <v>-9045.94</v>
      </c>
      <c r="E5905" s="98">
        <v>67831</v>
      </c>
      <c r="F5905" s="98" t="s">
        <v>95</v>
      </c>
    </row>
    <row r="5906" spans="1:6" x14ac:dyDescent="0.2">
      <c r="A5906" s="106">
        <v>43282</v>
      </c>
      <c r="B5906" s="100">
        <v>43252</v>
      </c>
      <c r="C5906" s="98" t="s">
        <v>33</v>
      </c>
      <c r="D5906" s="98">
        <v>-407.98</v>
      </c>
      <c r="E5906" s="98">
        <v>3059.19</v>
      </c>
      <c r="F5906" s="98" t="s">
        <v>95</v>
      </c>
    </row>
    <row r="5907" spans="1:6" x14ac:dyDescent="0.2">
      <c r="A5907" s="106">
        <v>43252</v>
      </c>
      <c r="B5907" s="100">
        <v>43221</v>
      </c>
      <c r="C5907" s="98" t="s">
        <v>185</v>
      </c>
      <c r="D5907" s="98">
        <v>754.87</v>
      </c>
      <c r="E5907" s="98">
        <v>17009.22</v>
      </c>
      <c r="F5907" s="98" t="s">
        <v>98</v>
      </c>
    </row>
    <row r="5908" spans="1:6" x14ac:dyDescent="0.2">
      <c r="A5908" s="106">
        <v>43252</v>
      </c>
      <c r="B5908" s="100">
        <v>43221</v>
      </c>
      <c r="C5908" s="98" t="s">
        <v>186</v>
      </c>
      <c r="D5908" s="98">
        <v>26.19</v>
      </c>
      <c r="E5908" s="98">
        <v>590.22</v>
      </c>
      <c r="F5908" s="98" t="s">
        <v>98</v>
      </c>
    </row>
    <row r="5909" spans="1:6" x14ac:dyDescent="0.2">
      <c r="A5909" s="106">
        <v>43252</v>
      </c>
      <c r="B5909" s="100">
        <v>43221</v>
      </c>
      <c r="C5909" s="98" t="s">
        <v>34</v>
      </c>
      <c r="D5909" s="98">
        <v>-1597.49</v>
      </c>
      <c r="E5909" s="98">
        <v>17009</v>
      </c>
      <c r="F5909" s="98" t="s">
        <v>98</v>
      </c>
    </row>
    <row r="5910" spans="1:6" x14ac:dyDescent="0.2">
      <c r="A5910" s="106">
        <v>43252</v>
      </c>
      <c r="B5910" s="100">
        <v>43221</v>
      </c>
      <c r="C5910" s="98" t="s">
        <v>33</v>
      </c>
      <c r="D5910" s="98">
        <v>-55.43</v>
      </c>
      <c r="E5910" s="98">
        <v>590.21</v>
      </c>
      <c r="F5910" s="98" t="s">
        <v>98</v>
      </c>
    </row>
    <row r="5911" spans="1:6" x14ac:dyDescent="0.2">
      <c r="A5911" s="106">
        <v>43252</v>
      </c>
      <c r="B5911" s="100">
        <v>43252</v>
      </c>
      <c r="C5911" s="98" t="s">
        <v>34</v>
      </c>
      <c r="D5911" s="98">
        <v>-0.02</v>
      </c>
      <c r="E5911" s="98">
        <v>0.14000000000000001</v>
      </c>
      <c r="F5911" s="98" t="s">
        <v>98</v>
      </c>
    </row>
    <row r="5912" spans="1:6" x14ac:dyDescent="0.2">
      <c r="A5912" s="106">
        <v>43252</v>
      </c>
      <c r="B5912" s="100">
        <v>43252</v>
      </c>
      <c r="C5912" s="98" t="s">
        <v>33</v>
      </c>
      <c r="D5912" s="98">
        <v>0</v>
      </c>
      <c r="E5912" s="98">
        <v>0.01</v>
      </c>
      <c r="F5912" s="98" t="s">
        <v>98</v>
      </c>
    </row>
    <row r="5913" spans="1:6" x14ac:dyDescent="0.2">
      <c r="A5913" s="106">
        <v>43252</v>
      </c>
      <c r="B5913" s="100">
        <v>43221</v>
      </c>
      <c r="C5913" s="98" t="s">
        <v>185</v>
      </c>
      <c r="D5913" s="98">
        <v>1088.8699999999999</v>
      </c>
      <c r="E5913" s="98">
        <v>24535.14</v>
      </c>
      <c r="F5913" s="98" t="s">
        <v>98</v>
      </c>
    </row>
    <row r="5914" spans="1:6" x14ac:dyDescent="0.2">
      <c r="A5914" s="106">
        <v>43252</v>
      </c>
      <c r="B5914" s="100">
        <v>43221</v>
      </c>
      <c r="C5914" s="98" t="s">
        <v>186</v>
      </c>
      <c r="D5914" s="98">
        <v>49.11</v>
      </c>
      <c r="E5914" s="98">
        <v>1106.53</v>
      </c>
      <c r="F5914" s="98" t="s">
        <v>98</v>
      </c>
    </row>
    <row r="5915" spans="1:6" x14ac:dyDescent="0.2">
      <c r="A5915" s="106">
        <v>43252</v>
      </c>
      <c r="B5915" s="100">
        <v>43221</v>
      </c>
      <c r="C5915" s="98" t="s">
        <v>185</v>
      </c>
      <c r="D5915" s="98">
        <v>617.71</v>
      </c>
      <c r="E5915" s="98">
        <v>13918.74</v>
      </c>
      <c r="F5915" s="98" t="s">
        <v>98</v>
      </c>
    </row>
    <row r="5916" spans="1:6" x14ac:dyDescent="0.2">
      <c r="A5916" s="106">
        <v>43252</v>
      </c>
      <c r="B5916" s="100">
        <v>43221</v>
      </c>
      <c r="C5916" s="98" t="s">
        <v>186</v>
      </c>
      <c r="D5916" s="98">
        <v>27.86</v>
      </c>
      <c r="E5916" s="98">
        <v>627.74</v>
      </c>
      <c r="F5916" s="98" t="s">
        <v>98</v>
      </c>
    </row>
    <row r="5917" spans="1:6" x14ac:dyDescent="0.2">
      <c r="A5917" s="106">
        <v>43252</v>
      </c>
      <c r="B5917" s="100">
        <v>43221</v>
      </c>
      <c r="C5917" s="98" t="s">
        <v>34</v>
      </c>
      <c r="D5917" s="98">
        <v>-1307.25</v>
      </c>
      <c r="E5917" s="98">
        <v>13918.74</v>
      </c>
      <c r="F5917" s="98" t="s">
        <v>98</v>
      </c>
    </row>
    <row r="5918" spans="1:6" x14ac:dyDescent="0.2">
      <c r="A5918" s="106">
        <v>43374</v>
      </c>
      <c r="B5918" s="100">
        <v>43344</v>
      </c>
      <c r="C5918" s="98" t="s">
        <v>36</v>
      </c>
      <c r="D5918" s="98">
        <v>-15.16</v>
      </c>
      <c r="E5918" s="98">
        <v>180</v>
      </c>
      <c r="F5918" s="98" t="s">
        <v>103</v>
      </c>
    </row>
    <row r="5919" spans="1:6" x14ac:dyDescent="0.2">
      <c r="A5919" s="106">
        <v>43374</v>
      </c>
      <c r="B5919" s="100">
        <v>43344</v>
      </c>
      <c r="C5919" s="98" t="s">
        <v>35</v>
      </c>
      <c r="D5919" s="98">
        <v>-0.68</v>
      </c>
      <c r="E5919" s="98">
        <v>8.1199999999999992</v>
      </c>
      <c r="F5919" s="98" t="s">
        <v>103</v>
      </c>
    </row>
    <row r="5920" spans="1:6" x14ac:dyDescent="0.2">
      <c r="A5920" s="106">
        <v>43374</v>
      </c>
      <c r="B5920" s="100">
        <v>43221</v>
      </c>
      <c r="C5920" s="98" t="s">
        <v>185</v>
      </c>
      <c r="D5920" s="98">
        <v>1340.28</v>
      </c>
      <c r="E5920" s="98">
        <v>30200</v>
      </c>
      <c r="F5920" s="98" t="s">
        <v>87</v>
      </c>
    </row>
    <row r="5921" spans="1:6" x14ac:dyDescent="0.2">
      <c r="A5921" s="106">
        <v>43374</v>
      </c>
      <c r="B5921" s="100">
        <v>43221</v>
      </c>
      <c r="C5921" s="98" t="s">
        <v>186</v>
      </c>
      <c r="D5921" s="98">
        <v>60.44</v>
      </c>
      <c r="E5921" s="98">
        <v>1362.02</v>
      </c>
      <c r="F5921" s="98" t="s">
        <v>87</v>
      </c>
    </row>
    <row r="5922" spans="1:6" x14ac:dyDescent="0.2">
      <c r="A5922" s="106">
        <v>43374</v>
      </c>
      <c r="B5922" s="100">
        <v>43344</v>
      </c>
      <c r="C5922" s="98" t="s">
        <v>34</v>
      </c>
      <c r="D5922" s="98">
        <v>-225.35</v>
      </c>
      <c r="E5922" s="98">
        <v>2675</v>
      </c>
      <c r="F5922" s="98" t="s">
        <v>90</v>
      </c>
    </row>
    <row r="5923" spans="1:6" x14ac:dyDescent="0.2">
      <c r="A5923" s="106">
        <v>43374</v>
      </c>
      <c r="B5923" s="100">
        <v>43344</v>
      </c>
      <c r="C5923" s="98" t="s">
        <v>33</v>
      </c>
      <c r="D5923" s="98">
        <v>-10.15</v>
      </c>
      <c r="E5923" s="98">
        <v>120.64</v>
      </c>
      <c r="F5923" s="98" t="s">
        <v>90</v>
      </c>
    </row>
    <row r="5924" spans="1:6" x14ac:dyDescent="0.2">
      <c r="A5924" s="106">
        <v>43374</v>
      </c>
      <c r="B5924" s="100">
        <v>43221</v>
      </c>
      <c r="C5924" s="98" t="s">
        <v>168</v>
      </c>
      <c r="D5924" s="98">
        <v>0</v>
      </c>
      <c r="E5924" s="98">
        <v>2675</v>
      </c>
      <c r="F5924" s="98" t="s">
        <v>90</v>
      </c>
    </row>
    <row r="5925" spans="1:6" x14ac:dyDescent="0.2">
      <c r="A5925" s="106">
        <v>43374</v>
      </c>
      <c r="B5925" s="100">
        <v>43221</v>
      </c>
      <c r="C5925" s="98" t="s">
        <v>185</v>
      </c>
      <c r="D5925" s="98">
        <v>118.71</v>
      </c>
      <c r="E5925" s="98">
        <v>2675</v>
      </c>
      <c r="F5925" s="98" t="s">
        <v>90</v>
      </c>
    </row>
    <row r="5926" spans="1:6" x14ac:dyDescent="0.2">
      <c r="A5926" s="106">
        <v>43374</v>
      </c>
      <c r="B5926" s="100">
        <v>43221</v>
      </c>
      <c r="C5926" s="98" t="s">
        <v>186</v>
      </c>
      <c r="D5926" s="98">
        <v>5.35</v>
      </c>
      <c r="E5926" s="98">
        <v>120.64</v>
      </c>
      <c r="F5926" s="98" t="s">
        <v>90</v>
      </c>
    </row>
    <row r="5927" spans="1:6" x14ac:dyDescent="0.2">
      <c r="A5927" s="106">
        <v>43374</v>
      </c>
      <c r="B5927" s="100">
        <v>43344</v>
      </c>
      <c r="C5927" s="98" t="s">
        <v>34</v>
      </c>
      <c r="D5927" s="98">
        <v>-2544.0500000000002</v>
      </c>
      <c r="E5927" s="98">
        <v>30200</v>
      </c>
      <c r="F5927" s="98" t="s">
        <v>87</v>
      </c>
    </row>
    <row r="5928" spans="1:6" x14ac:dyDescent="0.2">
      <c r="A5928" s="106">
        <v>43374</v>
      </c>
      <c r="B5928" s="100">
        <v>43344</v>
      </c>
      <c r="C5928" s="98" t="s">
        <v>33</v>
      </c>
      <c r="D5928" s="98">
        <v>-114.73</v>
      </c>
      <c r="E5928" s="98">
        <v>1362.02</v>
      </c>
      <c r="F5928" s="98" t="s">
        <v>87</v>
      </c>
    </row>
    <row r="5929" spans="1:6" x14ac:dyDescent="0.2">
      <c r="A5929" s="106">
        <v>43374</v>
      </c>
      <c r="B5929" s="100">
        <v>43221</v>
      </c>
      <c r="C5929" s="98" t="s">
        <v>185</v>
      </c>
      <c r="D5929" s="98">
        <v>-39.58</v>
      </c>
      <c r="E5929" s="98">
        <v>-892</v>
      </c>
      <c r="F5929" s="98" t="s">
        <v>89</v>
      </c>
    </row>
    <row r="5930" spans="1:6" x14ac:dyDescent="0.2">
      <c r="A5930" s="106">
        <v>43374</v>
      </c>
      <c r="B5930" s="100">
        <v>43221</v>
      </c>
      <c r="C5930" s="98" t="s">
        <v>186</v>
      </c>
      <c r="D5930" s="98">
        <v>-1.79</v>
      </c>
      <c r="E5930" s="98">
        <v>-40.22</v>
      </c>
      <c r="F5930" s="98" t="s">
        <v>89</v>
      </c>
    </row>
    <row r="5931" spans="1:6" x14ac:dyDescent="0.2">
      <c r="A5931" s="106">
        <v>43374</v>
      </c>
      <c r="B5931" s="100">
        <v>43374</v>
      </c>
      <c r="C5931" s="98" t="s">
        <v>36</v>
      </c>
      <c r="D5931" s="98">
        <v>-0.06</v>
      </c>
      <c r="E5931" s="98">
        <v>0.64</v>
      </c>
      <c r="F5931" s="98" t="s">
        <v>101</v>
      </c>
    </row>
    <row r="5932" spans="1:6" x14ac:dyDescent="0.2">
      <c r="A5932" s="106">
        <v>43374</v>
      </c>
      <c r="B5932" s="100">
        <v>43374</v>
      </c>
      <c r="C5932" s="98" t="s">
        <v>35</v>
      </c>
      <c r="D5932" s="98">
        <v>0</v>
      </c>
      <c r="E5932" s="98">
        <v>0.03</v>
      </c>
      <c r="F5932" s="98" t="s">
        <v>101</v>
      </c>
    </row>
    <row r="5933" spans="1:6" x14ac:dyDescent="0.2">
      <c r="A5933" s="106">
        <v>43374</v>
      </c>
      <c r="B5933" s="100">
        <v>43344</v>
      </c>
      <c r="C5933" s="98" t="s">
        <v>36</v>
      </c>
      <c r="D5933" s="98">
        <v>-14.32</v>
      </c>
      <c r="E5933" s="98">
        <v>170</v>
      </c>
      <c r="F5933" s="98" t="s">
        <v>101</v>
      </c>
    </row>
    <row r="5934" spans="1:6" x14ac:dyDescent="0.2">
      <c r="A5934" s="106">
        <v>43374</v>
      </c>
      <c r="B5934" s="100">
        <v>43344</v>
      </c>
      <c r="C5934" s="98" t="s">
        <v>35</v>
      </c>
      <c r="D5934" s="98">
        <v>-0.65</v>
      </c>
      <c r="E5934" s="98">
        <v>7.67</v>
      </c>
      <c r="F5934" s="98" t="s">
        <v>101</v>
      </c>
    </row>
    <row r="5935" spans="1:6" x14ac:dyDescent="0.2">
      <c r="A5935" s="106">
        <v>43374</v>
      </c>
      <c r="B5935" s="100">
        <v>43221</v>
      </c>
      <c r="C5935" s="98" t="s">
        <v>185</v>
      </c>
      <c r="D5935" s="98">
        <v>28.71</v>
      </c>
      <c r="E5935" s="98">
        <v>647</v>
      </c>
      <c r="F5935" s="98" t="s">
        <v>74</v>
      </c>
    </row>
    <row r="5936" spans="1:6" x14ac:dyDescent="0.2">
      <c r="A5936" s="106">
        <v>43374</v>
      </c>
      <c r="B5936" s="100">
        <v>43221</v>
      </c>
      <c r="C5936" s="98" t="s">
        <v>186</v>
      </c>
      <c r="D5936" s="98">
        <v>1.3</v>
      </c>
      <c r="E5936" s="98">
        <v>29.18</v>
      </c>
      <c r="F5936" s="98" t="s">
        <v>74</v>
      </c>
    </row>
    <row r="5937" spans="1:6" x14ac:dyDescent="0.2">
      <c r="A5937" s="106">
        <v>43374</v>
      </c>
      <c r="B5937" s="100">
        <v>43344</v>
      </c>
      <c r="C5937" s="98" t="s">
        <v>34</v>
      </c>
      <c r="D5937" s="98">
        <v>-59.73</v>
      </c>
      <c r="E5937" s="98">
        <v>709</v>
      </c>
      <c r="F5937" s="98" t="s">
        <v>89</v>
      </c>
    </row>
    <row r="5938" spans="1:6" x14ac:dyDescent="0.2">
      <c r="A5938" s="106">
        <v>43374</v>
      </c>
      <c r="B5938" s="100">
        <v>43344</v>
      </c>
      <c r="C5938" s="98" t="s">
        <v>33</v>
      </c>
      <c r="D5938" s="98">
        <v>-2.69</v>
      </c>
      <c r="E5938" s="98">
        <v>31.98</v>
      </c>
      <c r="F5938" s="98" t="s">
        <v>89</v>
      </c>
    </row>
    <row r="5939" spans="1:6" x14ac:dyDescent="0.2">
      <c r="A5939" s="106">
        <v>43374</v>
      </c>
      <c r="B5939" s="100">
        <v>43221</v>
      </c>
      <c r="C5939" s="98" t="s">
        <v>168</v>
      </c>
      <c r="D5939" s="98">
        <v>0</v>
      </c>
      <c r="E5939" s="98">
        <v>-892</v>
      </c>
      <c r="F5939" s="98" t="s">
        <v>89</v>
      </c>
    </row>
    <row r="5940" spans="1:6" x14ac:dyDescent="0.2">
      <c r="A5940" s="106">
        <v>43344</v>
      </c>
      <c r="B5940" s="100">
        <v>43344</v>
      </c>
      <c r="C5940" s="98" t="s">
        <v>36</v>
      </c>
      <c r="D5940" s="98">
        <v>-13.17</v>
      </c>
      <c r="E5940" s="98">
        <v>156.32</v>
      </c>
      <c r="F5940" s="98" t="s">
        <v>101</v>
      </c>
    </row>
    <row r="5941" spans="1:6" x14ac:dyDescent="0.2">
      <c r="A5941" s="106">
        <v>43344</v>
      </c>
      <c r="B5941" s="100">
        <v>43344</v>
      </c>
      <c r="C5941" s="98" t="s">
        <v>35</v>
      </c>
      <c r="D5941" s="98">
        <v>-0.6</v>
      </c>
      <c r="E5941" s="98">
        <v>7.06</v>
      </c>
      <c r="F5941" s="98" t="s">
        <v>101</v>
      </c>
    </row>
    <row r="5942" spans="1:6" x14ac:dyDescent="0.2">
      <c r="A5942" s="106">
        <v>43344</v>
      </c>
      <c r="B5942" s="100">
        <v>43313</v>
      </c>
      <c r="C5942" s="98" t="s">
        <v>36</v>
      </c>
      <c r="D5942" s="98">
        <v>-25.79</v>
      </c>
      <c r="E5942" s="98">
        <v>331</v>
      </c>
      <c r="F5942" s="98" t="s">
        <v>101</v>
      </c>
    </row>
    <row r="5943" spans="1:6" x14ac:dyDescent="0.2">
      <c r="A5943" s="106">
        <v>43344</v>
      </c>
      <c r="B5943" s="100">
        <v>43313</v>
      </c>
      <c r="C5943" s="98" t="s">
        <v>35</v>
      </c>
      <c r="D5943" s="98">
        <v>-1.1599999999999999</v>
      </c>
      <c r="E5943" s="98">
        <v>14.93</v>
      </c>
      <c r="F5943" s="98" t="s">
        <v>101</v>
      </c>
    </row>
    <row r="5944" spans="1:6" x14ac:dyDescent="0.2">
      <c r="A5944" s="106">
        <v>43344</v>
      </c>
      <c r="B5944" s="100">
        <v>43344</v>
      </c>
      <c r="C5944" s="98" t="s">
        <v>34</v>
      </c>
      <c r="D5944" s="98">
        <v>-1734.75</v>
      </c>
      <c r="E5944" s="98">
        <v>20593</v>
      </c>
      <c r="F5944" s="98" t="s">
        <v>94</v>
      </c>
    </row>
    <row r="5945" spans="1:6" x14ac:dyDescent="0.2">
      <c r="A5945" s="106">
        <v>43344</v>
      </c>
      <c r="B5945" s="100">
        <v>43344</v>
      </c>
      <c r="C5945" s="98" t="s">
        <v>33</v>
      </c>
      <c r="D5945" s="98">
        <v>-78.25</v>
      </c>
      <c r="E5945" s="98">
        <v>928.74</v>
      </c>
      <c r="F5945" s="98" t="s">
        <v>94</v>
      </c>
    </row>
    <row r="5946" spans="1:6" x14ac:dyDescent="0.2">
      <c r="A5946" s="106">
        <v>43344</v>
      </c>
      <c r="B5946" s="100">
        <v>43313</v>
      </c>
      <c r="C5946" s="98" t="s">
        <v>34</v>
      </c>
      <c r="D5946" s="98">
        <v>-3442.23</v>
      </c>
      <c r="E5946" s="98">
        <v>44188</v>
      </c>
      <c r="F5946" s="98" t="s">
        <v>94</v>
      </c>
    </row>
    <row r="5947" spans="1:6" x14ac:dyDescent="0.2">
      <c r="A5947" s="106">
        <v>43344</v>
      </c>
      <c r="B5947" s="100">
        <v>43313</v>
      </c>
      <c r="C5947" s="98" t="s">
        <v>33</v>
      </c>
      <c r="D5947" s="98">
        <v>-155.24</v>
      </c>
      <c r="E5947" s="98">
        <v>1992.88</v>
      </c>
      <c r="F5947" s="98" t="s">
        <v>94</v>
      </c>
    </row>
    <row r="5948" spans="1:6" x14ac:dyDescent="0.2">
      <c r="A5948" s="106">
        <v>43344</v>
      </c>
      <c r="B5948" s="100">
        <v>43221</v>
      </c>
      <c r="C5948" s="98" t="s">
        <v>185</v>
      </c>
      <c r="D5948" s="98">
        <v>2962.71</v>
      </c>
      <c r="E5948" s="98">
        <v>66758</v>
      </c>
      <c r="F5948" s="98" t="s">
        <v>94</v>
      </c>
    </row>
    <row r="5949" spans="1:6" x14ac:dyDescent="0.2">
      <c r="A5949" s="106">
        <v>43344</v>
      </c>
      <c r="B5949" s="100">
        <v>43221</v>
      </c>
      <c r="C5949" s="98" t="s">
        <v>186</v>
      </c>
      <c r="D5949" s="98">
        <v>133.62</v>
      </c>
      <c r="E5949" s="98">
        <v>3010.78</v>
      </c>
      <c r="F5949" s="98" t="s">
        <v>94</v>
      </c>
    </row>
    <row r="5950" spans="1:6" x14ac:dyDescent="0.2">
      <c r="A5950" s="106">
        <v>43344</v>
      </c>
      <c r="B5950" s="100">
        <v>43221</v>
      </c>
      <c r="C5950" s="98" t="s">
        <v>168</v>
      </c>
      <c r="D5950" s="98">
        <v>0</v>
      </c>
      <c r="E5950" s="98">
        <v>2202</v>
      </c>
      <c r="F5950" s="98" t="s">
        <v>93</v>
      </c>
    </row>
    <row r="5951" spans="1:6" x14ac:dyDescent="0.2">
      <c r="A5951" s="106">
        <v>43344</v>
      </c>
      <c r="B5951" s="100">
        <v>43344</v>
      </c>
      <c r="C5951" s="98" t="s">
        <v>34</v>
      </c>
      <c r="D5951" s="98">
        <v>-6.49</v>
      </c>
      <c r="E5951" s="98">
        <v>77</v>
      </c>
      <c r="F5951" s="98" t="s">
        <v>93</v>
      </c>
    </row>
    <row r="5952" spans="1:6" x14ac:dyDescent="0.2">
      <c r="A5952" s="106">
        <v>43344</v>
      </c>
      <c r="B5952" s="100">
        <v>43344</v>
      </c>
      <c r="C5952" s="98" t="s">
        <v>33</v>
      </c>
      <c r="D5952" s="98">
        <v>-0.28999999999999998</v>
      </c>
      <c r="E5952" s="98">
        <v>3.47</v>
      </c>
      <c r="F5952" s="98" t="s">
        <v>93</v>
      </c>
    </row>
    <row r="5953" spans="1:6" x14ac:dyDescent="0.2">
      <c r="A5953" s="106">
        <v>43344</v>
      </c>
      <c r="B5953" s="100">
        <v>43313</v>
      </c>
      <c r="C5953" s="98" t="s">
        <v>34</v>
      </c>
      <c r="D5953" s="98">
        <v>-20.57</v>
      </c>
      <c r="E5953" s="98">
        <v>264</v>
      </c>
      <c r="F5953" s="98" t="s">
        <v>93</v>
      </c>
    </row>
    <row r="5954" spans="1:6" x14ac:dyDescent="0.2">
      <c r="A5954" s="106">
        <v>43344</v>
      </c>
      <c r="B5954" s="100">
        <v>43313</v>
      </c>
      <c r="C5954" s="98" t="s">
        <v>33</v>
      </c>
      <c r="D5954" s="98">
        <v>-0.93</v>
      </c>
      <c r="E5954" s="98">
        <v>11.91</v>
      </c>
      <c r="F5954" s="98" t="s">
        <v>93</v>
      </c>
    </row>
    <row r="5955" spans="1:6" x14ac:dyDescent="0.2">
      <c r="A5955" s="106">
        <v>43344</v>
      </c>
      <c r="B5955" s="100">
        <v>43221</v>
      </c>
      <c r="C5955" s="98" t="s">
        <v>168</v>
      </c>
      <c r="D5955" s="98">
        <v>0</v>
      </c>
      <c r="E5955" s="98">
        <v>341</v>
      </c>
      <c r="F5955" s="98" t="s">
        <v>93</v>
      </c>
    </row>
    <row r="5956" spans="1:6" x14ac:dyDescent="0.2">
      <c r="A5956" s="106">
        <v>43344</v>
      </c>
      <c r="B5956" s="100">
        <v>43221</v>
      </c>
      <c r="C5956" s="98" t="s">
        <v>185</v>
      </c>
      <c r="D5956" s="98">
        <v>15.13</v>
      </c>
      <c r="E5956" s="98">
        <v>341</v>
      </c>
      <c r="F5956" s="98" t="s">
        <v>93</v>
      </c>
    </row>
    <row r="5957" spans="1:6" x14ac:dyDescent="0.2">
      <c r="A5957" s="106">
        <v>43344</v>
      </c>
      <c r="B5957" s="100">
        <v>43221</v>
      </c>
      <c r="C5957" s="98" t="s">
        <v>186</v>
      </c>
      <c r="D5957" s="98">
        <v>0.68</v>
      </c>
      <c r="E5957" s="98">
        <v>15.38</v>
      </c>
      <c r="F5957" s="98" t="s">
        <v>93</v>
      </c>
    </row>
    <row r="5958" spans="1:6" x14ac:dyDescent="0.2">
      <c r="A5958" s="106">
        <v>43344</v>
      </c>
      <c r="B5958" s="100">
        <v>43344</v>
      </c>
      <c r="C5958" s="98" t="s">
        <v>36</v>
      </c>
      <c r="D5958" s="98">
        <v>-1.32</v>
      </c>
      <c r="E5958" s="98">
        <v>15.68</v>
      </c>
      <c r="F5958" s="98" t="s">
        <v>101</v>
      </c>
    </row>
    <row r="5959" spans="1:6" x14ac:dyDescent="0.2">
      <c r="A5959" s="106">
        <v>43344</v>
      </c>
      <c r="B5959" s="100">
        <v>43344</v>
      </c>
      <c r="C5959" s="98" t="s">
        <v>35</v>
      </c>
      <c r="D5959" s="98">
        <v>-0.06</v>
      </c>
      <c r="E5959" s="98">
        <v>0.71</v>
      </c>
      <c r="F5959" s="98" t="s">
        <v>101</v>
      </c>
    </row>
    <row r="5960" spans="1:6" x14ac:dyDescent="0.2">
      <c r="A5960" s="106">
        <v>43344</v>
      </c>
      <c r="B5960" s="100">
        <v>43313</v>
      </c>
      <c r="C5960" s="98" t="s">
        <v>36</v>
      </c>
      <c r="D5960" s="98">
        <v>-4.28</v>
      </c>
      <c r="E5960" s="98">
        <v>55</v>
      </c>
      <c r="F5960" s="98" t="s">
        <v>101</v>
      </c>
    </row>
    <row r="5961" spans="1:6" x14ac:dyDescent="0.2">
      <c r="A5961" s="106">
        <v>43344</v>
      </c>
      <c r="B5961" s="100">
        <v>43313</v>
      </c>
      <c r="C5961" s="98" t="s">
        <v>35</v>
      </c>
      <c r="D5961" s="98">
        <v>-0.19</v>
      </c>
      <c r="E5961" s="98">
        <v>2.48</v>
      </c>
      <c r="F5961" s="98" t="s">
        <v>101</v>
      </c>
    </row>
    <row r="5962" spans="1:6" x14ac:dyDescent="0.2">
      <c r="A5962" s="106">
        <v>43344</v>
      </c>
      <c r="B5962" s="100">
        <v>43344</v>
      </c>
      <c r="C5962" s="98" t="s">
        <v>34</v>
      </c>
      <c r="D5962" s="98">
        <v>-41.95</v>
      </c>
      <c r="E5962" s="98">
        <v>498</v>
      </c>
      <c r="F5962" s="98" t="s">
        <v>93</v>
      </c>
    </row>
    <row r="5963" spans="1:6" x14ac:dyDescent="0.2">
      <c r="A5963" s="106">
        <v>43344</v>
      </c>
      <c r="B5963" s="100">
        <v>43344</v>
      </c>
      <c r="C5963" s="98" t="s">
        <v>33</v>
      </c>
      <c r="D5963" s="98">
        <v>-1.91</v>
      </c>
      <c r="E5963" s="98">
        <v>22.44</v>
      </c>
      <c r="F5963" s="98" t="s">
        <v>93</v>
      </c>
    </row>
    <row r="5964" spans="1:6" x14ac:dyDescent="0.2">
      <c r="A5964" s="106">
        <v>43344</v>
      </c>
      <c r="B5964" s="100">
        <v>43313</v>
      </c>
      <c r="C5964" s="98" t="s">
        <v>34</v>
      </c>
      <c r="D5964" s="98">
        <v>-132.75</v>
      </c>
      <c r="E5964" s="98">
        <v>1704</v>
      </c>
      <c r="F5964" s="98" t="s">
        <v>93</v>
      </c>
    </row>
    <row r="5965" spans="1:6" x14ac:dyDescent="0.2">
      <c r="A5965" s="106">
        <v>43344</v>
      </c>
      <c r="B5965" s="100">
        <v>43313</v>
      </c>
      <c r="C5965" s="98" t="s">
        <v>33</v>
      </c>
      <c r="D5965" s="98">
        <v>-5.98</v>
      </c>
      <c r="E5965" s="98">
        <v>76.849999999999994</v>
      </c>
      <c r="F5965" s="98" t="s">
        <v>93</v>
      </c>
    </row>
    <row r="5966" spans="1:6" x14ac:dyDescent="0.2">
      <c r="A5966" s="106">
        <v>43344</v>
      </c>
      <c r="B5966" s="100">
        <v>43344</v>
      </c>
      <c r="C5966" s="98" t="s">
        <v>34</v>
      </c>
      <c r="D5966" s="98">
        <v>-610.64</v>
      </c>
      <c r="E5966" s="98">
        <v>7248.84</v>
      </c>
      <c r="F5966" s="98" t="s">
        <v>77</v>
      </c>
    </row>
    <row r="5967" spans="1:6" x14ac:dyDescent="0.2">
      <c r="A5967" s="106">
        <v>43344</v>
      </c>
      <c r="B5967" s="100">
        <v>43344</v>
      </c>
      <c r="C5967" s="98" t="s">
        <v>33</v>
      </c>
      <c r="D5967" s="98">
        <v>-27.54</v>
      </c>
      <c r="E5967" s="98">
        <v>326.93</v>
      </c>
      <c r="F5967" s="98" t="s">
        <v>77</v>
      </c>
    </row>
    <row r="5968" spans="1:6" x14ac:dyDescent="0.2">
      <c r="A5968" s="106">
        <v>43344</v>
      </c>
      <c r="B5968" s="100">
        <v>43313</v>
      </c>
      <c r="C5968" s="98" t="s">
        <v>34</v>
      </c>
      <c r="D5968" s="98">
        <v>-1935.25</v>
      </c>
      <c r="E5968" s="98">
        <v>24843</v>
      </c>
      <c r="F5968" s="98" t="s">
        <v>77</v>
      </c>
    </row>
    <row r="5969" spans="1:6" x14ac:dyDescent="0.2">
      <c r="A5969" s="106">
        <v>43344</v>
      </c>
      <c r="B5969" s="100">
        <v>43313</v>
      </c>
      <c r="C5969" s="98" t="s">
        <v>33</v>
      </c>
      <c r="D5969" s="98">
        <v>-87.26</v>
      </c>
      <c r="E5969" s="98">
        <v>1120.43</v>
      </c>
      <c r="F5969" s="98" t="s">
        <v>77</v>
      </c>
    </row>
    <row r="5970" spans="1:6" x14ac:dyDescent="0.2">
      <c r="A5970" s="106">
        <v>43344</v>
      </c>
      <c r="B5970" s="100">
        <v>43221</v>
      </c>
      <c r="C5970" s="98" t="s">
        <v>168</v>
      </c>
      <c r="D5970" s="98">
        <v>0</v>
      </c>
      <c r="E5970" s="98">
        <v>32091.84</v>
      </c>
      <c r="F5970" s="98" t="s">
        <v>77</v>
      </c>
    </row>
    <row r="5971" spans="1:6" x14ac:dyDescent="0.2">
      <c r="A5971" s="106">
        <v>43344</v>
      </c>
      <c r="B5971" s="100">
        <v>43221</v>
      </c>
      <c r="C5971" s="98" t="s">
        <v>185</v>
      </c>
      <c r="D5971" s="98">
        <v>1424.25</v>
      </c>
      <c r="E5971" s="98">
        <v>32091.84</v>
      </c>
      <c r="F5971" s="98" t="s">
        <v>77</v>
      </c>
    </row>
    <row r="5972" spans="1:6" x14ac:dyDescent="0.2">
      <c r="A5972" s="106">
        <v>43344</v>
      </c>
      <c r="B5972" s="100">
        <v>43221</v>
      </c>
      <c r="C5972" s="98" t="s">
        <v>186</v>
      </c>
      <c r="D5972" s="98">
        <v>64.23</v>
      </c>
      <c r="E5972" s="98">
        <v>1447.34</v>
      </c>
      <c r="F5972" s="98" t="s">
        <v>77</v>
      </c>
    </row>
    <row r="5973" spans="1:6" x14ac:dyDescent="0.2">
      <c r="A5973" s="106">
        <v>43344</v>
      </c>
      <c r="B5973" s="100">
        <v>43221</v>
      </c>
      <c r="C5973" s="98" t="s">
        <v>185</v>
      </c>
      <c r="D5973" s="98">
        <v>97.73</v>
      </c>
      <c r="E5973" s="98">
        <v>2202</v>
      </c>
      <c r="F5973" s="98" t="s">
        <v>93</v>
      </c>
    </row>
    <row r="5974" spans="1:6" x14ac:dyDescent="0.2">
      <c r="A5974" s="106">
        <v>43344</v>
      </c>
      <c r="B5974" s="100">
        <v>43221</v>
      </c>
      <c r="C5974" s="98" t="s">
        <v>186</v>
      </c>
      <c r="D5974" s="98">
        <v>4.42</v>
      </c>
      <c r="E5974" s="98">
        <v>99.3</v>
      </c>
      <c r="F5974" s="98" t="s">
        <v>93</v>
      </c>
    </row>
    <row r="5975" spans="1:6" x14ac:dyDescent="0.2">
      <c r="A5975" s="106">
        <v>43344</v>
      </c>
      <c r="B5975" s="100">
        <v>43221</v>
      </c>
      <c r="C5975" s="98" t="s">
        <v>185</v>
      </c>
      <c r="D5975" s="98">
        <v>530.73</v>
      </c>
      <c r="E5975" s="98">
        <v>11959.17</v>
      </c>
      <c r="F5975" s="98" t="s">
        <v>84</v>
      </c>
    </row>
    <row r="5976" spans="1:6" x14ac:dyDescent="0.2">
      <c r="A5976" s="106">
        <v>43344</v>
      </c>
      <c r="B5976" s="100">
        <v>43221</v>
      </c>
      <c r="C5976" s="98" t="s">
        <v>186</v>
      </c>
      <c r="D5976" s="98">
        <v>23.94</v>
      </c>
      <c r="E5976" s="98">
        <v>539.35</v>
      </c>
      <c r="F5976" s="98" t="s">
        <v>84</v>
      </c>
    </row>
    <row r="5977" spans="1:6" x14ac:dyDescent="0.2">
      <c r="A5977" s="106">
        <v>43313</v>
      </c>
      <c r="B5977" s="100">
        <v>43282</v>
      </c>
      <c r="C5977" s="98" t="s">
        <v>34</v>
      </c>
      <c r="D5977" s="98">
        <v>-58.06</v>
      </c>
      <c r="E5977" s="98">
        <v>683</v>
      </c>
      <c r="F5977" s="98" t="s">
        <v>92</v>
      </c>
    </row>
    <row r="5978" spans="1:6" x14ac:dyDescent="0.2">
      <c r="A5978" s="106">
        <v>43313</v>
      </c>
      <c r="B5978" s="100">
        <v>43282</v>
      </c>
      <c r="C5978" s="98" t="s">
        <v>33</v>
      </c>
      <c r="D5978" s="98">
        <v>-2.62</v>
      </c>
      <c r="E5978" s="98">
        <v>30.8</v>
      </c>
      <c r="F5978" s="98" t="s">
        <v>92</v>
      </c>
    </row>
    <row r="5979" spans="1:6" x14ac:dyDescent="0.2">
      <c r="A5979" s="106">
        <v>43313</v>
      </c>
      <c r="B5979" s="100">
        <v>43252</v>
      </c>
      <c r="C5979" s="98" t="s">
        <v>34</v>
      </c>
      <c r="D5979" s="98">
        <v>-50.68</v>
      </c>
      <c r="E5979" s="98">
        <v>380</v>
      </c>
      <c r="F5979" s="98" t="s">
        <v>92</v>
      </c>
    </row>
    <row r="5980" spans="1:6" x14ac:dyDescent="0.2">
      <c r="A5980" s="106">
        <v>43313</v>
      </c>
      <c r="B5980" s="100">
        <v>43252</v>
      </c>
      <c r="C5980" s="98" t="s">
        <v>33</v>
      </c>
      <c r="D5980" s="98">
        <v>-2.29</v>
      </c>
      <c r="E5980" s="98">
        <v>17.14</v>
      </c>
      <c r="F5980" s="98" t="s">
        <v>92</v>
      </c>
    </row>
    <row r="5981" spans="1:6" x14ac:dyDescent="0.2">
      <c r="A5981" s="106">
        <v>43313</v>
      </c>
      <c r="B5981" s="100">
        <v>43221</v>
      </c>
      <c r="C5981" s="98" t="s">
        <v>168</v>
      </c>
      <c r="D5981" s="98">
        <v>0</v>
      </c>
      <c r="E5981" s="98">
        <v>1383</v>
      </c>
      <c r="F5981" s="98" t="s">
        <v>92</v>
      </c>
    </row>
    <row r="5982" spans="1:6" x14ac:dyDescent="0.2">
      <c r="A5982" s="106">
        <v>43313</v>
      </c>
      <c r="B5982" s="100">
        <v>43221</v>
      </c>
      <c r="C5982" s="98" t="s">
        <v>185</v>
      </c>
      <c r="D5982" s="98">
        <v>61.38</v>
      </c>
      <c r="E5982" s="98">
        <v>1383</v>
      </c>
      <c r="F5982" s="98" t="s">
        <v>92</v>
      </c>
    </row>
    <row r="5983" spans="1:6" x14ac:dyDescent="0.2">
      <c r="A5983" s="106">
        <v>43313</v>
      </c>
      <c r="B5983" s="100">
        <v>43221</v>
      </c>
      <c r="C5983" s="98" t="s">
        <v>186</v>
      </c>
      <c r="D5983" s="98">
        <v>2.77</v>
      </c>
      <c r="E5983" s="98">
        <v>62.37</v>
      </c>
      <c r="F5983" s="98" t="s">
        <v>92</v>
      </c>
    </row>
    <row r="5984" spans="1:6" x14ac:dyDescent="0.2">
      <c r="A5984" s="106">
        <v>43313</v>
      </c>
      <c r="B5984" s="100">
        <v>43282</v>
      </c>
      <c r="C5984" s="98" t="s">
        <v>34</v>
      </c>
      <c r="D5984" s="98">
        <v>-83877.94</v>
      </c>
      <c r="E5984" s="98">
        <v>986565.2</v>
      </c>
      <c r="F5984" s="98" t="s">
        <v>74</v>
      </c>
    </row>
    <row r="5985" spans="1:6" x14ac:dyDescent="0.2">
      <c r="A5985" s="106">
        <v>43313</v>
      </c>
      <c r="B5985" s="100">
        <v>43282</v>
      </c>
      <c r="C5985" s="98" t="s">
        <v>33</v>
      </c>
      <c r="D5985" s="98">
        <v>-3782.88</v>
      </c>
      <c r="E5985" s="98">
        <v>44494.07</v>
      </c>
      <c r="F5985" s="98" t="s">
        <v>74</v>
      </c>
    </row>
    <row r="5986" spans="1:6" x14ac:dyDescent="0.2">
      <c r="A5986" s="106">
        <v>43313</v>
      </c>
      <c r="B5986" s="100">
        <v>43221</v>
      </c>
      <c r="C5986" s="98" t="s">
        <v>168</v>
      </c>
      <c r="D5986" s="98">
        <v>0</v>
      </c>
      <c r="E5986" s="98">
        <v>989312.92</v>
      </c>
      <c r="F5986" s="98" t="s">
        <v>74</v>
      </c>
    </row>
    <row r="5987" spans="1:6" x14ac:dyDescent="0.2">
      <c r="A5987" s="106">
        <v>43313</v>
      </c>
      <c r="B5987" s="100">
        <v>43221</v>
      </c>
      <c r="C5987" s="98" t="s">
        <v>185</v>
      </c>
      <c r="D5987" s="98">
        <v>43905.68</v>
      </c>
      <c r="E5987" s="98">
        <v>989312.92</v>
      </c>
      <c r="F5987" s="98" t="s">
        <v>74</v>
      </c>
    </row>
    <row r="5988" spans="1:6" x14ac:dyDescent="0.2">
      <c r="A5988" s="106">
        <v>43313</v>
      </c>
      <c r="B5988" s="100">
        <v>43221</v>
      </c>
      <c r="C5988" s="98" t="s">
        <v>186</v>
      </c>
      <c r="D5988" s="98">
        <v>1979.96</v>
      </c>
      <c r="E5988" s="98">
        <v>44617.94</v>
      </c>
      <c r="F5988" s="98" t="s">
        <v>74</v>
      </c>
    </row>
    <row r="5989" spans="1:6" x14ac:dyDescent="0.2">
      <c r="A5989" s="106">
        <v>43313</v>
      </c>
      <c r="B5989" s="100">
        <v>43282</v>
      </c>
      <c r="C5989" s="98" t="s">
        <v>34</v>
      </c>
      <c r="D5989" s="98">
        <v>-373.82</v>
      </c>
      <c r="E5989" s="98">
        <v>4396.97</v>
      </c>
      <c r="F5989" s="98" t="s">
        <v>76</v>
      </c>
    </row>
    <row r="5990" spans="1:6" x14ac:dyDescent="0.2">
      <c r="A5990" s="106">
        <v>43313</v>
      </c>
      <c r="B5990" s="100">
        <v>43282</v>
      </c>
      <c r="C5990" s="98" t="s">
        <v>33</v>
      </c>
      <c r="D5990" s="98">
        <v>-16.850000000000001</v>
      </c>
      <c r="E5990" s="98">
        <v>198.3</v>
      </c>
      <c r="F5990" s="98" t="s">
        <v>76</v>
      </c>
    </row>
    <row r="5991" spans="1:6" x14ac:dyDescent="0.2">
      <c r="A5991" s="106">
        <v>43313</v>
      </c>
      <c r="B5991" s="100">
        <v>43221</v>
      </c>
      <c r="C5991" s="98" t="s">
        <v>168</v>
      </c>
      <c r="D5991" s="98">
        <v>0</v>
      </c>
      <c r="E5991" s="98">
        <v>4396.99</v>
      </c>
      <c r="F5991" s="98" t="s">
        <v>76</v>
      </c>
    </row>
    <row r="5992" spans="1:6" x14ac:dyDescent="0.2">
      <c r="A5992" s="106">
        <v>43313</v>
      </c>
      <c r="B5992" s="100">
        <v>43221</v>
      </c>
      <c r="C5992" s="98" t="s">
        <v>185</v>
      </c>
      <c r="D5992" s="98">
        <v>195.13</v>
      </c>
      <c r="E5992" s="98">
        <v>4396.99</v>
      </c>
      <c r="F5992" s="98" t="s">
        <v>76</v>
      </c>
    </row>
    <row r="5993" spans="1:6" x14ac:dyDescent="0.2">
      <c r="A5993" s="106">
        <v>43313</v>
      </c>
      <c r="B5993" s="100">
        <v>43221</v>
      </c>
      <c r="C5993" s="98" t="s">
        <v>186</v>
      </c>
      <c r="D5993" s="98">
        <v>8.77</v>
      </c>
      <c r="E5993" s="98">
        <v>198.3</v>
      </c>
      <c r="F5993" s="98" t="s">
        <v>76</v>
      </c>
    </row>
    <row r="5994" spans="1:6" x14ac:dyDescent="0.2">
      <c r="A5994" s="106">
        <v>43313</v>
      </c>
      <c r="B5994" s="100">
        <v>43282</v>
      </c>
      <c r="C5994" s="98" t="s">
        <v>34</v>
      </c>
      <c r="D5994" s="98">
        <v>-20437.59</v>
      </c>
      <c r="E5994" s="98">
        <v>240386.33</v>
      </c>
      <c r="F5994" s="98" t="s">
        <v>76</v>
      </c>
    </row>
    <row r="5995" spans="1:6" x14ac:dyDescent="0.2">
      <c r="A5995" s="106">
        <v>43313</v>
      </c>
      <c r="B5995" s="100">
        <v>43282</v>
      </c>
      <c r="C5995" s="98" t="s">
        <v>33</v>
      </c>
      <c r="D5995" s="98">
        <v>-921.78</v>
      </c>
      <c r="E5995" s="98">
        <v>10841.45</v>
      </c>
      <c r="F5995" s="98" t="s">
        <v>76</v>
      </c>
    </row>
    <row r="5996" spans="1:6" x14ac:dyDescent="0.2">
      <c r="A5996" s="106">
        <v>43313</v>
      </c>
      <c r="B5996" s="100">
        <v>43252</v>
      </c>
      <c r="C5996" s="98" t="s">
        <v>34</v>
      </c>
      <c r="D5996" s="98">
        <v>-3548.48</v>
      </c>
      <c r="E5996" s="98">
        <v>26608</v>
      </c>
      <c r="F5996" s="98" t="s">
        <v>76</v>
      </c>
    </row>
    <row r="5997" spans="1:6" x14ac:dyDescent="0.2">
      <c r="A5997" s="106">
        <v>43313</v>
      </c>
      <c r="B5997" s="100">
        <v>43252</v>
      </c>
      <c r="C5997" s="98" t="s">
        <v>33</v>
      </c>
      <c r="D5997" s="98">
        <v>-159.94999999999999</v>
      </c>
      <c r="E5997" s="98">
        <v>1200.05</v>
      </c>
      <c r="F5997" s="98" t="s">
        <v>76</v>
      </c>
    </row>
    <row r="5998" spans="1:6" x14ac:dyDescent="0.2">
      <c r="A5998" s="106">
        <v>43313</v>
      </c>
      <c r="B5998" s="100">
        <v>43221</v>
      </c>
      <c r="C5998" s="98" t="s">
        <v>168</v>
      </c>
      <c r="D5998" s="98">
        <v>0</v>
      </c>
      <c r="E5998" s="98">
        <v>267425.34000000003</v>
      </c>
      <c r="F5998" s="98" t="s">
        <v>76</v>
      </c>
    </row>
    <row r="5999" spans="1:6" x14ac:dyDescent="0.2">
      <c r="A5999" s="106">
        <v>43313</v>
      </c>
      <c r="B5999" s="100">
        <v>43221</v>
      </c>
      <c r="C5999" s="98" t="s">
        <v>185</v>
      </c>
      <c r="D5999" s="98">
        <v>11868.35</v>
      </c>
      <c r="E5999" s="98">
        <v>267425.34000000003</v>
      </c>
      <c r="F5999" s="98" t="s">
        <v>76</v>
      </c>
    </row>
    <row r="6000" spans="1:6" x14ac:dyDescent="0.2">
      <c r="A6000" s="106">
        <v>43313</v>
      </c>
      <c r="B6000" s="100">
        <v>43221</v>
      </c>
      <c r="C6000" s="98" t="s">
        <v>186</v>
      </c>
      <c r="D6000" s="98">
        <v>535.29</v>
      </c>
      <c r="E6000" s="98">
        <v>12060.87</v>
      </c>
      <c r="F6000" s="98" t="s">
        <v>76</v>
      </c>
    </row>
    <row r="6001" spans="1:6" x14ac:dyDescent="0.2">
      <c r="A6001" s="106">
        <v>43313</v>
      </c>
      <c r="B6001" s="100">
        <v>43282</v>
      </c>
      <c r="C6001" s="98" t="s">
        <v>34</v>
      </c>
      <c r="D6001" s="98">
        <v>-121437.72</v>
      </c>
      <c r="E6001" s="98">
        <v>1428341.91</v>
      </c>
      <c r="F6001" s="98" t="s">
        <v>72</v>
      </c>
    </row>
    <row r="6002" spans="1:6" x14ac:dyDescent="0.2">
      <c r="A6002" s="106">
        <v>43313</v>
      </c>
      <c r="B6002" s="100">
        <v>43282</v>
      </c>
      <c r="C6002" s="98" t="s">
        <v>33</v>
      </c>
      <c r="D6002" s="98">
        <v>-5477.06</v>
      </c>
      <c r="E6002" s="98">
        <v>64418.29</v>
      </c>
      <c r="F6002" s="98" t="s">
        <v>72</v>
      </c>
    </row>
    <row r="6003" spans="1:6" x14ac:dyDescent="0.2">
      <c r="A6003" s="106">
        <v>43313</v>
      </c>
      <c r="B6003" s="100">
        <v>43221</v>
      </c>
      <c r="C6003" s="98" t="s">
        <v>168</v>
      </c>
      <c r="D6003" s="98">
        <v>0</v>
      </c>
      <c r="E6003" s="98">
        <v>1429887.74</v>
      </c>
      <c r="F6003" s="98" t="s">
        <v>72</v>
      </c>
    </row>
    <row r="6004" spans="1:6" x14ac:dyDescent="0.2">
      <c r="A6004" s="106">
        <v>43313</v>
      </c>
      <c r="B6004" s="100">
        <v>43221</v>
      </c>
      <c r="C6004" s="98" t="s">
        <v>185</v>
      </c>
      <c r="D6004" s="98">
        <v>63458.25</v>
      </c>
      <c r="E6004" s="98">
        <v>1429887.74</v>
      </c>
      <c r="F6004" s="98" t="s">
        <v>72</v>
      </c>
    </row>
    <row r="6005" spans="1:6" x14ac:dyDescent="0.2">
      <c r="A6005" s="106">
        <v>43313</v>
      </c>
      <c r="B6005" s="100">
        <v>43221</v>
      </c>
      <c r="C6005" s="98" t="s">
        <v>186</v>
      </c>
      <c r="D6005" s="98">
        <v>2862.12</v>
      </c>
      <c r="E6005" s="98">
        <v>64487.96</v>
      </c>
      <c r="F6005" s="98" t="s">
        <v>72</v>
      </c>
    </row>
    <row r="6006" spans="1:6" x14ac:dyDescent="0.2">
      <c r="A6006" s="106">
        <v>43313</v>
      </c>
      <c r="B6006" s="100">
        <v>43282</v>
      </c>
      <c r="C6006" s="98" t="s">
        <v>34</v>
      </c>
      <c r="D6006" s="98">
        <v>-3787.96</v>
      </c>
      <c r="E6006" s="98">
        <v>44554</v>
      </c>
      <c r="F6006" s="98" t="s">
        <v>77</v>
      </c>
    </row>
    <row r="6007" spans="1:6" x14ac:dyDescent="0.2">
      <c r="A6007" s="106">
        <v>43313</v>
      </c>
      <c r="B6007" s="100">
        <v>43282</v>
      </c>
      <c r="C6007" s="98" t="s">
        <v>33</v>
      </c>
      <c r="D6007" s="98">
        <v>-170.81</v>
      </c>
      <c r="E6007" s="98">
        <v>2009.36</v>
      </c>
      <c r="F6007" s="98" t="s">
        <v>77</v>
      </c>
    </row>
    <row r="6008" spans="1:6" x14ac:dyDescent="0.2">
      <c r="A6008" s="106">
        <v>43313</v>
      </c>
      <c r="B6008" s="100">
        <v>43221</v>
      </c>
      <c r="C6008" s="98" t="s">
        <v>34</v>
      </c>
      <c r="D6008" s="98">
        <v>-8.08</v>
      </c>
      <c r="E6008" s="98">
        <v>86</v>
      </c>
      <c r="F6008" s="98" t="s">
        <v>76</v>
      </c>
    </row>
    <row r="6009" spans="1:6" x14ac:dyDescent="0.2">
      <c r="A6009" s="106">
        <v>43313</v>
      </c>
      <c r="B6009" s="100">
        <v>43221</v>
      </c>
      <c r="C6009" s="98" t="s">
        <v>33</v>
      </c>
      <c r="D6009" s="98">
        <v>-0.36</v>
      </c>
      <c r="E6009" s="98">
        <v>3.88</v>
      </c>
      <c r="F6009" s="98" t="s">
        <v>76</v>
      </c>
    </row>
    <row r="6010" spans="1:6" x14ac:dyDescent="0.2">
      <c r="A6010" s="106">
        <v>43313</v>
      </c>
      <c r="B6010" s="100">
        <v>43252</v>
      </c>
      <c r="C6010" s="98" t="s">
        <v>34</v>
      </c>
      <c r="D6010" s="98">
        <v>-173.5</v>
      </c>
      <c r="E6010" s="98">
        <v>1301</v>
      </c>
      <c r="F6010" s="98" t="s">
        <v>77</v>
      </c>
    </row>
    <row r="6011" spans="1:6" x14ac:dyDescent="0.2">
      <c r="A6011" s="106">
        <v>43313</v>
      </c>
      <c r="B6011" s="100">
        <v>43252</v>
      </c>
      <c r="C6011" s="98" t="s">
        <v>33</v>
      </c>
      <c r="D6011" s="98">
        <v>-7.83</v>
      </c>
      <c r="E6011" s="98">
        <v>58.68</v>
      </c>
      <c r="F6011" s="98" t="s">
        <v>77</v>
      </c>
    </row>
    <row r="6012" spans="1:6" x14ac:dyDescent="0.2">
      <c r="A6012" s="106">
        <v>43313</v>
      </c>
      <c r="B6012" s="100">
        <v>43221</v>
      </c>
      <c r="C6012" s="98" t="s">
        <v>185</v>
      </c>
      <c r="D6012" s="98">
        <v>3105.91</v>
      </c>
      <c r="E6012" s="98">
        <v>69984.69</v>
      </c>
      <c r="F6012" s="98" t="s">
        <v>77</v>
      </c>
    </row>
    <row r="6013" spans="1:6" x14ac:dyDescent="0.2">
      <c r="A6013" s="106">
        <v>43313</v>
      </c>
      <c r="B6013" s="100">
        <v>43221</v>
      </c>
      <c r="C6013" s="98" t="s">
        <v>186</v>
      </c>
      <c r="D6013" s="98">
        <v>140.04</v>
      </c>
      <c r="E6013" s="98">
        <v>3156.32</v>
      </c>
      <c r="F6013" s="98" t="s">
        <v>77</v>
      </c>
    </row>
    <row r="6014" spans="1:6" x14ac:dyDescent="0.2">
      <c r="A6014" s="106">
        <v>43313</v>
      </c>
      <c r="B6014" s="100">
        <v>43221</v>
      </c>
      <c r="C6014" s="98" t="s">
        <v>168</v>
      </c>
      <c r="D6014" s="98">
        <v>0</v>
      </c>
      <c r="E6014" s="98">
        <v>69984.69</v>
      </c>
      <c r="F6014" s="98" t="s">
        <v>77</v>
      </c>
    </row>
    <row r="6015" spans="1:6" x14ac:dyDescent="0.2">
      <c r="A6015" s="106">
        <v>43344</v>
      </c>
      <c r="B6015" s="100">
        <v>43313</v>
      </c>
      <c r="C6015" s="98" t="s">
        <v>223</v>
      </c>
      <c r="D6015" s="98">
        <v>28.9</v>
      </c>
      <c r="E6015" s="98">
        <v>-371</v>
      </c>
      <c r="F6015" s="98" t="s">
        <v>167</v>
      </c>
    </row>
    <row r="6016" spans="1:6" x14ac:dyDescent="0.2">
      <c r="A6016" s="106">
        <v>43344</v>
      </c>
      <c r="B6016" s="100">
        <v>43282</v>
      </c>
      <c r="C6016" s="98" t="s">
        <v>223</v>
      </c>
      <c r="D6016" s="98">
        <v>4.68</v>
      </c>
      <c r="E6016" s="98">
        <v>-55</v>
      </c>
      <c r="F6016" s="98" t="s">
        <v>167</v>
      </c>
    </row>
    <row r="6017" spans="1:6" x14ac:dyDescent="0.2">
      <c r="A6017" s="106">
        <v>43344</v>
      </c>
      <c r="B6017" s="100">
        <v>43313</v>
      </c>
      <c r="C6017" s="98" t="s">
        <v>34</v>
      </c>
      <c r="D6017" s="98">
        <v>-749.01</v>
      </c>
      <c r="E6017" s="98">
        <v>9615</v>
      </c>
      <c r="F6017" s="98" t="s">
        <v>96</v>
      </c>
    </row>
    <row r="6018" spans="1:6" x14ac:dyDescent="0.2">
      <c r="A6018" s="106">
        <v>43344</v>
      </c>
      <c r="B6018" s="100">
        <v>43313</v>
      </c>
      <c r="C6018" s="98" t="s">
        <v>33</v>
      </c>
      <c r="D6018" s="98">
        <v>-33.78</v>
      </c>
      <c r="E6018" s="98">
        <v>433.64</v>
      </c>
      <c r="F6018" s="98" t="s">
        <v>96</v>
      </c>
    </row>
    <row r="6019" spans="1:6" x14ac:dyDescent="0.2">
      <c r="A6019" s="106">
        <v>43344</v>
      </c>
      <c r="B6019" s="100">
        <v>43313</v>
      </c>
      <c r="C6019" s="98" t="s">
        <v>36</v>
      </c>
      <c r="D6019" s="98">
        <v>-3.02</v>
      </c>
      <c r="E6019" s="98">
        <v>38.64</v>
      </c>
      <c r="F6019" s="98" t="s">
        <v>101</v>
      </c>
    </row>
    <row r="6020" spans="1:6" x14ac:dyDescent="0.2">
      <c r="A6020" s="106">
        <v>43282</v>
      </c>
      <c r="B6020" s="100">
        <v>43221</v>
      </c>
      <c r="C6020" s="98" t="s">
        <v>168</v>
      </c>
      <c r="D6020" s="98">
        <v>0</v>
      </c>
      <c r="E6020" s="98">
        <v>77</v>
      </c>
      <c r="F6020" s="98" t="s">
        <v>72</v>
      </c>
    </row>
    <row r="6021" spans="1:6" x14ac:dyDescent="0.2">
      <c r="A6021" s="106">
        <v>43282</v>
      </c>
      <c r="B6021" s="100">
        <v>43221</v>
      </c>
      <c r="C6021" s="98" t="s">
        <v>185</v>
      </c>
      <c r="D6021" s="98">
        <v>3.42</v>
      </c>
      <c r="E6021" s="98">
        <v>77</v>
      </c>
      <c r="F6021" s="98" t="s">
        <v>72</v>
      </c>
    </row>
    <row r="6022" spans="1:6" x14ac:dyDescent="0.2">
      <c r="A6022" s="106">
        <v>43282</v>
      </c>
      <c r="B6022" s="100">
        <v>43221</v>
      </c>
      <c r="C6022" s="98" t="s">
        <v>186</v>
      </c>
      <c r="D6022" s="98">
        <v>0.15</v>
      </c>
      <c r="E6022" s="98">
        <v>3.47</v>
      </c>
      <c r="F6022" s="98" t="s">
        <v>72</v>
      </c>
    </row>
    <row r="6023" spans="1:6" x14ac:dyDescent="0.2">
      <c r="A6023" s="106">
        <v>43282</v>
      </c>
      <c r="B6023" s="100">
        <v>43252</v>
      </c>
      <c r="C6023" s="98" t="s">
        <v>34</v>
      </c>
      <c r="D6023" s="98">
        <v>-256.05</v>
      </c>
      <c r="E6023" s="98">
        <v>1920</v>
      </c>
      <c r="F6023" s="98" t="s">
        <v>94</v>
      </c>
    </row>
    <row r="6024" spans="1:6" x14ac:dyDescent="0.2">
      <c r="A6024" s="106">
        <v>43282</v>
      </c>
      <c r="B6024" s="100">
        <v>43252</v>
      </c>
      <c r="C6024" s="98" t="s">
        <v>33</v>
      </c>
      <c r="D6024" s="98">
        <v>-11.55</v>
      </c>
      <c r="E6024" s="98">
        <v>86.59</v>
      </c>
      <c r="F6024" s="98" t="s">
        <v>94</v>
      </c>
    </row>
    <row r="6025" spans="1:6" x14ac:dyDescent="0.2">
      <c r="A6025" s="106">
        <v>43282</v>
      </c>
      <c r="B6025" s="100">
        <v>43221</v>
      </c>
      <c r="C6025" s="98" t="s">
        <v>185</v>
      </c>
      <c r="D6025" s="98">
        <v>85.21</v>
      </c>
      <c r="E6025" s="98">
        <v>1920</v>
      </c>
      <c r="F6025" s="98" t="s">
        <v>94</v>
      </c>
    </row>
    <row r="6026" spans="1:6" x14ac:dyDescent="0.2">
      <c r="A6026" s="106">
        <v>43282</v>
      </c>
      <c r="B6026" s="100">
        <v>43221</v>
      </c>
      <c r="C6026" s="98" t="s">
        <v>186</v>
      </c>
      <c r="D6026" s="98">
        <v>3.84</v>
      </c>
      <c r="E6026" s="98">
        <v>86.59</v>
      </c>
      <c r="F6026" s="98" t="s">
        <v>94</v>
      </c>
    </row>
    <row r="6027" spans="1:6" x14ac:dyDescent="0.2">
      <c r="A6027" s="106">
        <v>43282</v>
      </c>
      <c r="B6027" s="100">
        <v>43282</v>
      </c>
      <c r="C6027" s="98" t="s">
        <v>36</v>
      </c>
      <c r="D6027" s="98">
        <v>-1.75</v>
      </c>
      <c r="E6027" s="98">
        <v>20.6</v>
      </c>
      <c r="F6027" s="98" t="s">
        <v>101</v>
      </c>
    </row>
    <row r="6028" spans="1:6" x14ac:dyDescent="0.2">
      <c r="A6028" s="106">
        <v>43282</v>
      </c>
      <c r="B6028" s="100">
        <v>43282</v>
      </c>
      <c r="C6028" s="98" t="s">
        <v>35</v>
      </c>
      <c r="D6028" s="98">
        <v>-0.08</v>
      </c>
      <c r="E6028" s="98">
        <v>0.93</v>
      </c>
      <c r="F6028" s="98" t="s">
        <v>101</v>
      </c>
    </row>
    <row r="6029" spans="1:6" x14ac:dyDescent="0.2">
      <c r="A6029" s="106">
        <v>43282</v>
      </c>
      <c r="B6029" s="100">
        <v>43252</v>
      </c>
      <c r="C6029" s="98" t="s">
        <v>36</v>
      </c>
      <c r="D6029" s="98">
        <v>-7.33</v>
      </c>
      <c r="E6029" s="98">
        <v>55</v>
      </c>
      <c r="F6029" s="98" t="s">
        <v>101</v>
      </c>
    </row>
    <row r="6030" spans="1:6" x14ac:dyDescent="0.2">
      <c r="A6030" s="106">
        <v>43282</v>
      </c>
      <c r="B6030" s="100">
        <v>43252</v>
      </c>
      <c r="C6030" s="98" t="s">
        <v>35</v>
      </c>
      <c r="D6030" s="98">
        <v>-0.33</v>
      </c>
      <c r="E6030" s="98">
        <v>2.48</v>
      </c>
      <c r="F6030" s="98" t="s">
        <v>101</v>
      </c>
    </row>
    <row r="6031" spans="1:6" x14ac:dyDescent="0.2">
      <c r="A6031" s="106">
        <v>43282</v>
      </c>
      <c r="B6031" s="100">
        <v>43221</v>
      </c>
      <c r="C6031" s="98" t="s">
        <v>185</v>
      </c>
      <c r="D6031" s="98">
        <v>2087.08</v>
      </c>
      <c r="E6031" s="98">
        <v>47026.99</v>
      </c>
      <c r="F6031" s="98" t="s">
        <v>77</v>
      </c>
    </row>
    <row r="6032" spans="1:6" x14ac:dyDescent="0.2">
      <c r="A6032" s="106">
        <v>43282</v>
      </c>
      <c r="B6032" s="100">
        <v>43221</v>
      </c>
      <c r="C6032" s="98" t="s">
        <v>186</v>
      </c>
      <c r="D6032" s="98">
        <v>94.11</v>
      </c>
      <c r="E6032" s="98">
        <v>2120.92</v>
      </c>
      <c r="F6032" s="98" t="s">
        <v>77</v>
      </c>
    </row>
    <row r="6033" spans="1:6" x14ac:dyDescent="0.2">
      <c r="A6033" s="106">
        <v>43282</v>
      </c>
      <c r="B6033" s="100">
        <v>43221</v>
      </c>
      <c r="C6033" s="98" t="s">
        <v>34</v>
      </c>
      <c r="D6033" s="98">
        <v>-65.739999999999995</v>
      </c>
      <c r="E6033" s="98">
        <v>700</v>
      </c>
      <c r="F6033" s="98" t="s">
        <v>88</v>
      </c>
    </row>
    <row r="6034" spans="1:6" x14ac:dyDescent="0.2">
      <c r="A6034" s="106">
        <v>43282</v>
      </c>
      <c r="B6034" s="100">
        <v>43221</v>
      </c>
      <c r="C6034" s="98" t="s">
        <v>33</v>
      </c>
      <c r="D6034" s="98">
        <v>-2.97</v>
      </c>
      <c r="E6034" s="98">
        <v>31.57</v>
      </c>
      <c r="F6034" s="98" t="s">
        <v>88</v>
      </c>
    </row>
    <row r="6035" spans="1:6" x14ac:dyDescent="0.2">
      <c r="A6035" s="106">
        <v>43282</v>
      </c>
      <c r="B6035" s="100">
        <v>43221</v>
      </c>
      <c r="C6035" s="98" t="s">
        <v>168</v>
      </c>
      <c r="D6035" s="98">
        <v>0</v>
      </c>
      <c r="E6035" s="98">
        <v>2202</v>
      </c>
      <c r="F6035" s="98" t="s">
        <v>93</v>
      </c>
    </row>
    <row r="6036" spans="1:6" x14ac:dyDescent="0.2">
      <c r="A6036" s="106">
        <v>43282</v>
      </c>
      <c r="B6036" s="100">
        <v>43221</v>
      </c>
      <c r="C6036" s="98" t="s">
        <v>185</v>
      </c>
      <c r="D6036" s="98">
        <v>97.73</v>
      </c>
      <c r="E6036" s="98">
        <v>2202</v>
      </c>
      <c r="F6036" s="98" t="s">
        <v>93</v>
      </c>
    </row>
    <row r="6037" spans="1:6" x14ac:dyDescent="0.2">
      <c r="A6037" s="106">
        <v>43282</v>
      </c>
      <c r="B6037" s="100">
        <v>43221</v>
      </c>
      <c r="C6037" s="98" t="s">
        <v>186</v>
      </c>
      <c r="D6037" s="98">
        <v>4.42</v>
      </c>
      <c r="E6037" s="98">
        <v>99.3</v>
      </c>
      <c r="F6037" s="98" t="s">
        <v>93</v>
      </c>
    </row>
    <row r="6038" spans="1:6" x14ac:dyDescent="0.2">
      <c r="A6038" s="106">
        <v>43282</v>
      </c>
      <c r="B6038" s="100">
        <v>43282</v>
      </c>
      <c r="C6038" s="98" t="s">
        <v>34</v>
      </c>
      <c r="D6038" s="98">
        <v>-6.8</v>
      </c>
      <c r="E6038" s="98">
        <v>80</v>
      </c>
      <c r="F6038" s="98" t="s">
        <v>93</v>
      </c>
    </row>
    <row r="6039" spans="1:6" x14ac:dyDescent="0.2">
      <c r="A6039" s="106">
        <v>43282</v>
      </c>
      <c r="B6039" s="100">
        <v>43282</v>
      </c>
      <c r="C6039" s="98" t="s">
        <v>33</v>
      </c>
      <c r="D6039" s="98">
        <v>-0.31</v>
      </c>
      <c r="E6039" s="98">
        <v>3.61</v>
      </c>
      <c r="F6039" s="98" t="s">
        <v>93</v>
      </c>
    </row>
    <row r="6040" spans="1:6" x14ac:dyDescent="0.2">
      <c r="A6040" s="106">
        <v>43282</v>
      </c>
      <c r="B6040" s="100">
        <v>43252</v>
      </c>
      <c r="C6040" s="98" t="s">
        <v>34</v>
      </c>
      <c r="D6040" s="98">
        <v>-34.81</v>
      </c>
      <c r="E6040" s="98">
        <v>261</v>
      </c>
      <c r="F6040" s="98" t="s">
        <v>93</v>
      </c>
    </row>
    <row r="6041" spans="1:6" x14ac:dyDescent="0.2">
      <c r="A6041" s="106">
        <v>43282</v>
      </c>
      <c r="B6041" s="100">
        <v>43252</v>
      </c>
      <c r="C6041" s="98" t="s">
        <v>33</v>
      </c>
      <c r="D6041" s="98">
        <v>-1.57</v>
      </c>
      <c r="E6041" s="98">
        <v>11.77</v>
      </c>
      <c r="F6041" s="98" t="s">
        <v>93</v>
      </c>
    </row>
    <row r="6042" spans="1:6" x14ac:dyDescent="0.2">
      <c r="A6042" s="106">
        <v>43282</v>
      </c>
      <c r="B6042" s="100">
        <v>43221</v>
      </c>
      <c r="C6042" s="98" t="s">
        <v>168</v>
      </c>
      <c r="D6042" s="98">
        <v>0</v>
      </c>
      <c r="E6042" s="98">
        <v>341</v>
      </c>
      <c r="F6042" s="98" t="s">
        <v>93</v>
      </c>
    </row>
    <row r="6043" spans="1:6" x14ac:dyDescent="0.2">
      <c r="A6043" s="106">
        <v>43282</v>
      </c>
      <c r="B6043" s="100">
        <v>43221</v>
      </c>
      <c r="C6043" s="98" t="s">
        <v>186</v>
      </c>
      <c r="D6043" s="98">
        <v>0.68</v>
      </c>
      <c r="E6043" s="98">
        <v>15.38</v>
      </c>
      <c r="F6043" s="98" t="s">
        <v>93</v>
      </c>
    </row>
    <row r="6044" spans="1:6" x14ac:dyDescent="0.2">
      <c r="A6044" s="106">
        <v>43282</v>
      </c>
      <c r="B6044" s="100">
        <v>43221</v>
      </c>
      <c r="C6044" s="98" t="s">
        <v>185</v>
      </c>
      <c r="D6044" s="98">
        <v>15.13</v>
      </c>
      <c r="E6044" s="98">
        <v>341</v>
      </c>
      <c r="F6044" s="98" t="s">
        <v>93</v>
      </c>
    </row>
    <row r="6045" spans="1:6" x14ac:dyDescent="0.2">
      <c r="A6045" s="106">
        <v>43282</v>
      </c>
      <c r="B6045" s="100">
        <v>43282</v>
      </c>
      <c r="C6045" s="98" t="s">
        <v>36</v>
      </c>
      <c r="D6045" s="98">
        <v>-1.39</v>
      </c>
      <c r="E6045" s="98">
        <v>16.399999999999999</v>
      </c>
      <c r="F6045" s="98" t="s">
        <v>101</v>
      </c>
    </row>
    <row r="6046" spans="1:6" x14ac:dyDescent="0.2">
      <c r="A6046" s="106">
        <v>43282</v>
      </c>
      <c r="B6046" s="100">
        <v>43282</v>
      </c>
      <c r="C6046" s="98" t="s">
        <v>35</v>
      </c>
      <c r="D6046" s="98">
        <v>-0.06</v>
      </c>
      <c r="E6046" s="98">
        <v>0.74</v>
      </c>
      <c r="F6046" s="98" t="s">
        <v>101</v>
      </c>
    </row>
    <row r="6047" spans="1:6" x14ac:dyDescent="0.2">
      <c r="A6047" s="106">
        <v>43282</v>
      </c>
      <c r="B6047" s="100">
        <v>43252</v>
      </c>
      <c r="C6047" s="98" t="s">
        <v>36</v>
      </c>
      <c r="D6047" s="98">
        <v>-6.93</v>
      </c>
      <c r="E6047" s="98">
        <v>52</v>
      </c>
      <c r="F6047" s="98" t="s">
        <v>101</v>
      </c>
    </row>
    <row r="6048" spans="1:6" x14ac:dyDescent="0.2">
      <c r="A6048" s="106">
        <v>43282</v>
      </c>
      <c r="B6048" s="100">
        <v>43252</v>
      </c>
      <c r="C6048" s="98" t="s">
        <v>35</v>
      </c>
      <c r="D6048" s="98">
        <v>-0.31</v>
      </c>
      <c r="E6048" s="98">
        <v>2.35</v>
      </c>
      <c r="F6048" s="98" t="s">
        <v>101</v>
      </c>
    </row>
    <row r="6049" spans="1:6" x14ac:dyDescent="0.2">
      <c r="A6049" s="106">
        <v>43282</v>
      </c>
      <c r="B6049" s="100">
        <v>43282</v>
      </c>
      <c r="C6049" s="98" t="s">
        <v>34</v>
      </c>
      <c r="D6049" s="98">
        <v>-43.61</v>
      </c>
      <c r="E6049" s="98">
        <v>513</v>
      </c>
      <c r="F6049" s="98" t="s">
        <v>93</v>
      </c>
    </row>
    <row r="6050" spans="1:6" x14ac:dyDescent="0.2">
      <c r="A6050" s="106">
        <v>43282</v>
      </c>
      <c r="B6050" s="100">
        <v>43282</v>
      </c>
      <c r="C6050" s="98" t="s">
        <v>33</v>
      </c>
      <c r="D6050" s="98">
        <v>-1.96</v>
      </c>
      <c r="E6050" s="98">
        <v>23.14</v>
      </c>
      <c r="F6050" s="98" t="s">
        <v>93</v>
      </c>
    </row>
    <row r="6051" spans="1:6" x14ac:dyDescent="0.2">
      <c r="A6051" s="106">
        <v>43282</v>
      </c>
      <c r="B6051" s="100">
        <v>43252</v>
      </c>
      <c r="C6051" s="98" t="s">
        <v>34</v>
      </c>
      <c r="D6051" s="98">
        <v>-225.25</v>
      </c>
      <c r="E6051" s="98">
        <v>1689</v>
      </c>
      <c r="F6051" s="98" t="s">
        <v>93</v>
      </c>
    </row>
    <row r="6052" spans="1:6" x14ac:dyDescent="0.2">
      <c r="A6052" s="106">
        <v>43282</v>
      </c>
      <c r="B6052" s="100">
        <v>43252</v>
      </c>
      <c r="C6052" s="98" t="s">
        <v>33</v>
      </c>
      <c r="D6052" s="98">
        <v>-10.16</v>
      </c>
      <c r="E6052" s="98">
        <v>76.16</v>
      </c>
      <c r="F6052" s="98" t="s">
        <v>93</v>
      </c>
    </row>
    <row r="6053" spans="1:6" x14ac:dyDescent="0.2">
      <c r="A6053" s="106">
        <v>43282</v>
      </c>
      <c r="B6053" s="100">
        <v>43282</v>
      </c>
      <c r="C6053" s="98" t="s">
        <v>34</v>
      </c>
      <c r="D6053" s="98">
        <v>-5680.13</v>
      </c>
      <c r="E6053" s="98">
        <v>66809.34</v>
      </c>
      <c r="F6053" s="98" t="s">
        <v>76</v>
      </c>
    </row>
    <row r="6054" spans="1:6" x14ac:dyDescent="0.2">
      <c r="A6054" s="106">
        <v>43282</v>
      </c>
      <c r="B6054" s="100">
        <v>43282</v>
      </c>
      <c r="C6054" s="98" t="s">
        <v>33</v>
      </c>
      <c r="D6054" s="98">
        <v>-256.08</v>
      </c>
      <c r="E6054" s="98">
        <v>3013.06</v>
      </c>
      <c r="F6054" s="98" t="s">
        <v>76</v>
      </c>
    </row>
    <row r="6055" spans="1:6" x14ac:dyDescent="0.2">
      <c r="A6055" s="106">
        <v>43282</v>
      </c>
      <c r="B6055" s="100">
        <v>43282</v>
      </c>
      <c r="C6055" s="98" t="s">
        <v>34</v>
      </c>
      <c r="D6055" s="98">
        <v>-614.09</v>
      </c>
      <c r="E6055" s="98">
        <v>7222.84</v>
      </c>
      <c r="F6055" s="98" t="s">
        <v>77</v>
      </c>
    </row>
    <row r="6056" spans="1:6" x14ac:dyDescent="0.2">
      <c r="A6056" s="106">
        <v>43282</v>
      </c>
      <c r="B6056" s="100">
        <v>43282</v>
      </c>
      <c r="C6056" s="98" t="s">
        <v>33</v>
      </c>
      <c r="D6056" s="98">
        <v>-27.69</v>
      </c>
      <c r="E6056" s="98">
        <v>325.79000000000002</v>
      </c>
      <c r="F6056" s="98" t="s">
        <v>77</v>
      </c>
    </row>
    <row r="6057" spans="1:6" x14ac:dyDescent="0.2">
      <c r="A6057" s="106">
        <v>43282</v>
      </c>
      <c r="B6057" s="100">
        <v>43252</v>
      </c>
      <c r="C6057" s="98" t="s">
        <v>34</v>
      </c>
      <c r="D6057" s="98">
        <v>-3163.55</v>
      </c>
      <c r="E6057" s="98">
        <v>23722</v>
      </c>
      <c r="F6057" s="98" t="s">
        <v>77</v>
      </c>
    </row>
    <row r="6058" spans="1:6" x14ac:dyDescent="0.2">
      <c r="A6058" s="106">
        <v>43282</v>
      </c>
      <c r="B6058" s="100">
        <v>43252</v>
      </c>
      <c r="C6058" s="98" t="s">
        <v>33</v>
      </c>
      <c r="D6058" s="98">
        <v>-142.69</v>
      </c>
      <c r="E6058" s="98">
        <v>1069.8499999999999</v>
      </c>
      <c r="F6058" s="98" t="s">
        <v>77</v>
      </c>
    </row>
    <row r="6059" spans="1:6" x14ac:dyDescent="0.2">
      <c r="A6059" s="106">
        <v>43282</v>
      </c>
      <c r="B6059" s="100">
        <v>43221</v>
      </c>
      <c r="C6059" s="98" t="s">
        <v>168</v>
      </c>
      <c r="D6059" s="98">
        <v>0</v>
      </c>
      <c r="E6059" s="98">
        <v>30944.84</v>
      </c>
      <c r="F6059" s="98" t="s">
        <v>77</v>
      </c>
    </row>
    <row r="6060" spans="1:6" x14ac:dyDescent="0.2">
      <c r="A6060" s="106">
        <v>43282</v>
      </c>
      <c r="B6060" s="100">
        <v>43221</v>
      </c>
      <c r="C6060" s="98" t="s">
        <v>185</v>
      </c>
      <c r="D6060" s="98">
        <v>1373.35</v>
      </c>
      <c r="E6060" s="98">
        <v>30944.84</v>
      </c>
      <c r="F6060" s="98" t="s">
        <v>77</v>
      </c>
    </row>
    <row r="6061" spans="1:6" x14ac:dyDescent="0.2">
      <c r="A6061" s="106">
        <v>43282</v>
      </c>
      <c r="B6061" s="100">
        <v>43221</v>
      </c>
      <c r="C6061" s="98" t="s">
        <v>186</v>
      </c>
      <c r="D6061" s="98">
        <v>61.95</v>
      </c>
      <c r="E6061" s="98">
        <v>1395.62</v>
      </c>
      <c r="F6061" s="98" t="s">
        <v>77</v>
      </c>
    </row>
    <row r="6062" spans="1:6" x14ac:dyDescent="0.2">
      <c r="A6062" s="106">
        <v>43282</v>
      </c>
      <c r="B6062" s="100">
        <v>43221</v>
      </c>
      <c r="C6062" s="98" t="s">
        <v>168</v>
      </c>
      <c r="D6062" s="98">
        <v>0</v>
      </c>
      <c r="E6062" s="98">
        <v>47026.99</v>
      </c>
      <c r="F6062" s="98" t="s">
        <v>77</v>
      </c>
    </row>
    <row r="6063" spans="1:6" x14ac:dyDescent="0.2">
      <c r="A6063" s="106">
        <v>43282</v>
      </c>
      <c r="B6063" s="100">
        <v>43252</v>
      </c>
      <c r="C6063" s="98" t="s">
        <v>34</v>
      </c>
      <c r="D6063" s="98">
        <v>-24334.12</v>
      </c>
      <c r="E6063" s="98">
        <v>182469.02</v>
      </c>
      <c r="F6063" s="98" t="s">
        <v>76</v>
      </c>
    </row>
    <row r="6064" spans="1:6" x14ac:dyDescent="0.2">
      <c r="A6064" s="106">
        <v>43282</v>
      </c>
      <c r="B6064" s="100">
        <v>43252</v>
      </c>
      <c r="C6064" s="98" t="s">
        <v>33</v>
      </c>
      <c r="D6064" s="98">
        <v>-1097.44</v>
      </c>
      <c r="E6064" s="98">
        <v>8229.36</v>
      </c>
      <c r="F6064" s="98" t="s">
        <v>76</v>
      </c>
    </row>
    <row r="6065" spans="1:6" x14ac:dyDescent="0.2">
      <c r="A6065" s="106">
        <v>43282</v>
      </c>
      <c r="B6065" s="100">
        <v>43221</v>
      </c>
      <c r="C6065" s="98" t="s">
        <v>168</v>
      </c>
      <c r="D6065" s="98">
        <v>0</v>
      </c>
      <c r="E6065" s="98">
        <v>249309.09</v>
      </c>
      <c r="F6065" s="98" t="s">
        <v>76</v>
      </c>
    </row>
    <row r="6066" spans="1:6" x14ac:dyDescent="0.2">
      <c r="A6066" s="106">
        <v>43282</v>
      </c>
      <c r="B6066" s="100">
        <v>43221</v>
      </c>
      <c r="C6066" s="98" t="s">
        <v>185</v>
      </c>
      <c r="D6066" s="98">
        <v>11064.35</v>
      </c>
      <c r="E6066" s="98">
        <v>249309.09</v>
      </c>
      <c r="F6066" s="98" t="s">
        <v>76</v>
      </c>
    </row>
    <row r="6067" spans="1:6" x14ac:dyDescent="0.2">
      <c r="A6067" s="106">
        <v>43282</v>
      </c>
      <c r="B6067" s="100">
        <v>43221</v>
      </c>
      <c r="C6067" s="98" t="s">
        <v>186</v>
      </c>
      <c r="D6067" s="98">
        <v>499.02</v>
      </c>
      <c r="E6067" s="98">
        <v>11243.79</v>
      </c>
      <c r="F6067" s="98" t="s">
        <v>76</v>
      </c>
    </row>
    <row r="6068" spans="1:6" x14ac:dyDescent="0.2">
      <c r="A6068" s="106">
        <v>43282</v>
      </c>
      <c r="B6068" s="100">
        <v>43221</v>
      </c>
      <c r="C6068" s="98" t="s">
        <v>34</v>
      </c>
      <c r="D6068" s="98">
        <v>-43.78</v>
      </c>
      <c r="E6068" s="98">
        <v>466</v>
      </c>
      <c r="F6068" s="98" t="s">
        <v>76</v>
      </c>
    </row>
    <row r="6069" spans="1:6" x14ac:dyDescent="0.2">
      <c r="A6069" s="106">
        <v>43282</v>
      </c>
      <c r="B6069" s="100">
        <v>43221</v>
      </c>
      <c r="C6069" s="98" t="s">
        <v>33</v>
      </c>
      <c r="D6069" s="98">
        <v>-1.98</v>
      </c>
      <c r="E6069" s="98">
        <v>21.01</v>
      </c>
      <c r="F6069" s="98" t="s">
        <v>76</v>
      </c>
    </row>
    <row r="6070" spans="1:6" x14ac:dyDescent="0.2">
      <c r="A6070" s="106">
        <v>43282</v>
      </c>
      <c r="B6070" s="100">
        <v>43221</v>
      </c>
      <c r="C6070" s="98" t="s">
        <v>185</v>
      </c>
      <c r="D6070" s="98">
        <v>27791.46</v>
      </c>
      <c r="E6070" s="98">
        <v>626216.56999999995</v>
      </c>
      <c r="F6070" s="98" t="s">
        <v>76</v>
      </c>
    </row>
    <row r="6071" spans="1:6" x14ac:dyDescent="0.2">
      <c r="A6071" s="106">
        <v>43282</v>
      </c>
      <c r="B6071" s="100">
        <v>43221</v>
      </c>
      <c r="C6071" s="98" t="s">
        <v>186</v>
      </c>
      <c r="D6071" s="98">
        <v>1253.51</v>
      </c>
      <c r="E6071" s="98">
        <v>28242.49</v>
      </c>
      <c r="F6071" s="98" t="s">
        <v>76</v>
      </c>
    </row>
    <row r="6072" spans="1:6" x14ac:dyDescent="0.2">
      <c r="A6072" s="106">
        <v>43282</v>
      </c>
      <c r="B6072" s="100">
        <v>43221</v>
      </c>
      <c r="C6072" s="98" t="s">
        <v>34</v>
      </c>
      <c r="D6072" s="98">
        <v>-20823.71</v>
      </c>
      <c r="E6072" s="98">
        <v>221716.76</v>
      </c>
      <c r="F6072" s="98" t="s">
        <v>76</v>
      </c>
    </row>
    <row r="6073" spans="1:6" x14ac:dyDescent="0.2">
      <c r="A6073" s="106">
        <v>43282</v>
      </c>
      <c r="B6073" s="100">
        <v>43221</v>
      </c>
      <c r="C6073" s="98" t="s">
        <v>33</v>
      </c>
      <c r="D6073" s="98">
        <v>-939.3</v>
      </c>
      <c r="E6073" s="98">
        <v>9999.6</v>
      </c>
      <c r="F6073" s="98" t="s">
        <v>76</v>
      </c>
    </row>
    <row r="6074" spans="1:6" x14ac:dyDescent="0.2">
      <c r="A6074" s="106">
        <v>43282</v>
      </c>
      <c r="B6074" s="100">
        <v>43252</v>
      </c>
      <c r="C6074" s="98" t="s">
        <v>34</v>
      </c>
      <c r="D6074" s="98">
        <v>-25825.03</v>
      </c>
      <c r="E6074" s="98">
        <v>193649.19</v>
      </c>
      <c r="F6074" s="98" t="s">
        <v>76</v>
      </c>
    </row>
    <row r="6075" spans="1:6" x14ac:dyDescent="0.2">
      <c r="A6075" s="106">
        <v>43282</v>
      </c>
      <c r="B6075" s="100">
        <v>43252</v>
      </c>
      <c r="C6075" s="98" t="s">
        <v>33</v>
      </c>
      <c r="D6075" s="98">
        <v>-1164.68</v>
      </c>
      <c r="E6075" s="98">
        <v>8733.57</v>
      </c>
      <c r="F6075" s="98" t="s">
        <v>76</v>
      </c>
    </row>
    <row r="6076" spans="1:6" x14ac:dyDescent="0.2">
      <c r="A6076" s="106">
        <v>43282</v>
      </c>
      <c r="B6076" s="100">
        <v>43221</v>
      </c>
      <c r="C6076" s="98" t="s">
        <v>168</v>
      </c>
      <c r="D6076" s="98">
        <v>0</v>
      </c>
      <c r="E6076" s="98">
        <v>222145.38</v>
      </c>
      <c r="F6076" s="98" t="s">
        <v>76</v>
      </c>
    </row>
    <row r="6077" spans="1:6" x14ac:dyDescent="0.2">
      <c r="A6077" s="106">
        <v>43282</v>
      </c>
      <c r="B6077" s="100">
        <v>43221</v>
      </c>
      <c r="C6077" s="98" t="s">
        <v>185</v>
      </c>
      <c r="D6077" s="98">
        <v>9858.84</v>
      </c>
      <c r="E6077" s="98">
        <v>222145.38</v>
      </c>
      <c r="F6077" s="98" t="s">
        <v>76</v>
      </c>
    </row>
    <row r="6078" spans="1:6" x14ac:dyDescent="0.2">
      <c r="A6078" s="106">
        <v>43282</v>
      </c>
      <c r="B6078" s="100">
        <v>43221</v>
      </c>
      <c r="C6078" s="98" t="s">
        <v>186</v>
      </c>
      <c r="D6078" s="98">
        <v>444.63</v>
      </c>
      <c r="E6078" s="98">
        <v>10018.81</v>
      </c>
      <c r="F6078" s="98" t="s">
        <v>76</v>
      </c>
    </row>
    <row r="6079" spans="1:6" x14ac:dyDescent="0.2">
      <c r="A6079" s="106">
        <v>43282</v>
      </c>
      <c r="B6079" s="100">
        <v>43221</v>
      </c>
      <c r="C6079" s="98" t="s">
        <v>34</v>
      </c>
      <c r="D6079" s="98">
        <v>-2671.65</v>
      </c>
      <c r="E6079" s="98">
        <v>28445.19</v>
      </c>
      <c r="F6079" s="98" t="s">
        <v>76</v>
      </c>
    </row>
    <row r="6080" spans="1:6" x14ac:dyDescent="0.2">
      <c r="A6080" s="106">
        <v>43282</v>
      </c>
      <c r="B6080" s="100">
        <v>43221</v>
      </c>
      <c r="C6080" s="98" t="s">
        <v>33</v>
      </c>
      <c r="D6080" s="98">
        <v>-120.59</v>
      </c>
      <c r="E6080" s="98">
        <v>1282.8599999999999</v>
      </c>
      <c r="F6080" s="98" t="s">
        <v>76</v>
      </c>
    </row>
    <row r="6081" spans="1:6" x14ac:dyDescent="0.2">
      <c r="A6081" s="106">
        <v>43282</v>
      </c>
      <c r="B6081" s="100">
        <v>43191</v>
      </c>
      <c r="C6081" s="98" t="s">
        <v>34</v>
      </c>
      <c r="D6081" s="98">
        <v>-78.97</v>
      </c>
      <c r="E6081" s="98">
        <v>805</v>
      </c>
      <c r="F6081" s="98" t="s">
        <v>76</v>
      </c>
    </row>
    <row r="6082" spans="1:6" x14ac:dyDescent="0.2">
      <c r="A6082" s="106">
        <v>43282</v>
      </c>
      <c r="B6082" s="100">
        <v>43191</v>
      </c>
      <c r="C6082" s="98" t="s">
        <v>33</v>
      </c>
      <c r="D6082" s="98">
        <v>-3.56</v>
      </c>
      <c r="E6082" s="98">
        <v>36.31</v>
      </c>
      <c r="F6082" s="98" t="s">
        <v>76</v>
      </c>
    </row>
    <row r="6083" spans="1:6" x14ac:dyDescent="0.2">
      <c r="A6083" s="106">
        <v>43282</v>
      </c>
      <c r="B6083" s="100">
        <v>43101</v>
      </c>
      <c r="C6083" s="98" t="s">
        <v>168</v>
      </c>
      <c r="D6083" s="98">
        <v>-5.96</v>
      </c>
      <c r="E6083" s="98">
        <v>805</v>
      </c>
      <c r="F6083" s="98" t="s">
        <v>76</v>
      </c>
    </row>
    <row r="6084" spans="1:6" x14ac:dyDescent="0.2">
      <c r="A6084" s="106">
        <v>43282</v>
      </c>
      <c r="B6084" s="100">
        <v>43101</v>
      </c>
      <c r="C6084" s="98" t="s">
        <v>185</v>
      </c>
      <c r="D6084" s="98">
        <v>26.48</v>
      </c>
      <c r="E6084" s="98">
        <v>805</v>
      </c>
      <c r="F6084" s="98" t="s">
        <v>76</v>
      </c>
    </row>
    <row r="6085" spans="1:6" x14ac:dyDescent="0.2">
      <c r="A6085" s="106">
        <v>43282</v>
      </c>
      <c r="B6085" s="100">
        <v>43101</v>
      </c>
      <c r="C6085" s="98" t="s">
        <v>186</v>
      </c>
      <c r="D6085" s="98">
        <v>1.19</v>
      </c>
      <c r="E6085" s="98">
        <v>36.31</v>
      </c>
      <c r="F6085" s="98" t="s">
        <v>76</v>
      </c>
    </row>
    <row r="6086" spans="1:6" x14ac:dyDescent="0.2">
      <c r="A6086" s="106">
        <v>43282</v>
      </c>
      <c r="B6086" s="100">
        <v>43252</v>
      </c>
      <c r="C6086" s="98" t="s">
        <v>34</v>
      </c>
      <c r="D6086" s="98">
        <v>-53876.6</v>
      </c>
      <c r="E6086" s="98">
        <v>403993.8</v>
      </c>
      <c r="F6086" s="98" t="s">
        <v>76</v>
      </c>
    </row>
    <row r="6087" spans="1:6" x14ac:dyDescent="0.2">
      <c r="A6087" s="106">
        <v>43282</v>
      </c>
      <c r="B6087" s="100">
        <v>43252</v>
      </c>
      <c r="C6087" s="98" t="s">
        <v>33</v>
      </c>
      <c r="D6087" s="98">
        <v>-2429.8000000000002</v>
      </c>
      <c r="E6087" s="98">
        <v>18219.98</v>
      </c>
      <c r="F6087" s="98" t="s">
        <v>76</v>
      </c>
    </row>
    <row r="6088" spans="1:6" x14ac:dyDescent="0.2">
      <c r="A6088" s="106">
        <v>43282</v>
      </c>
      <c r="B6088" s="100">
        <v>43221</v>
      </c>
      <c r="C6088" s="98" t="s">
        <v>185</v>
      </c>
      <c r="D6088" s="98">
        <v>32932.550000000003</v>
      </c>
      <c r="E6088" s="98">
        <v>742058.7</v>
      </c>
      <c r="F6088" s="98" t="s">
        <v>76</v>
      </c>
    </row>
    <row r="6089" spans="1:6" x14ac:dyDescent="0.2">
      <c r="A6089" s="106">
        <v>43282</v>
      </c>
      <c r="B6089" s="100">
        <v>43221</v>
      </c>
      <c r="C6089" s="98" t="s">
        <v>186</v>
      </c>
      <c r="D6089" s="98">
        <v>1485.23</v>
      </c>
      <c r="E6089" s="98">
        <v>33466.86</v>
      </c>
      <c r="F6089" s="98" t="s">
        <v>76</v>
      </c>
    </row>
    <row r="6090" spans="1:6" x14ac:dyDescent="0.2">
      <c r="A6090" s="106">
        <v>43282</v>
      </c>
      <c r="B6090" s="100">
        <v>43221</v>
      </c>
      <c r="C6090" s="98" t="s">
        <v>34</v>
      </c>
      <c r="D6090" s="98">
        <v>-8999.36</v>
      </c>
      <c r="E6090" s="98">
        <v>95819</v>
      </c>
      <c r="F6090" s="98" t="s">
        <v>76</v>
      </c>
    </row>
    <row r="6091" spans="1:6" x14ac:dyDescent="0.2">
      <c r="A6091" s="106">
        <v>43282</v>
      </c>
      <c r="B6091" s="100">
        <v>43221</v>
      </c>
      <c r="C6091" s="98" t="s">
        <v>33</v>
      </c>
      <c r="D6091" s="98">
        <v>-406.09</v>
      </c>
      <c r="E6091" s="98">
        <v>4321.26</v>
      </c>
      <c r="F6091" s="98" t="s">
        <v>76</v>
      </c>
    </row>
    <row r="6092" spans="1:6" x14ac:dyDescent="0.2">
      <c r="A6092" s="106">
        <v>43282</v>
      </c>
      <c r="B6092" s="100">
        <v>43252</v>
      </c>
      <c r="C6092" s="98" t="s">
        <v>34</v>
      </c>
      <c r="D6092" s="98">
        <v>-31144.080000000002</v>
      </c>
      <c r="E6092" s="98">
        <v>233534.42</v>
      </c>
      <c r="F6092" s="98" t="s">
        <v>76</v>
      </c>
    </row>
    <row r="6093" spans="1:6" x14ac:dyDescent="0.2">
      <c r="A6093" s="106">
        <v>43282</v>
      </c>
      <c r="B6093" s="100">
        <v>43252</v>
      </c>
      <c r="C6093" s="98" t="s">
        <v>33</v>
      </c>
      <c r="D6093" s="98">
        <v>-1404.62</v>
      </c>
      <c r="E6093" s="98">
        <v>10532.46</v>
      </c>
      <c r="F6093" s="98" t="s">
        <v>76</v>
      </c>
    </row>
    <row r="6094" spans="1:6" x14ac:dyDescent="0.2">
      <c r="A6094" s="106">
        <v>43282</v>
      </c>
      <c r="B6094" s="100">
        <v>43221</v>
      </c>
      <c r="C6094" s="98" t="s">
        <v>168</v>
      </c>
      <c r="D6094" s="98">
        <v>0</v>
      </c>
      <c r="E6094" s="98">
        <v>321471.82</v>
      </c>
      <c r="F6094" s="98" t="s">
        <v>76</v>
      </c>
    </row>
    <row r="6095" spans="1:6" x14ac:dyDescent="0.2">
      <c r="A6095" s="106">
        <v>43282</v>
      </c>
      <c r="B6095" s="100">
        <v>43221</v>
      </c>
      <c r="C6095" s="98" t="s">
        <v>168</v>
      </c>
      <c r="D6095" s="98">
        <v>0</v>
      </c>
      <c r="E6095" s="98">
        <v>626216.56999999995</v>
      </c>
      <c r="F6095" s="98" t="s">
        <v>76</v>
      </c>
    </row>
    <row r="6096" spans="1:6" x14ac:dyDescent="0.2">
      <c r="A6096" s="106">
        <v>43282</v>
      </c>
      <c r="B6096" s="100">
        <v>43252</v>
      </c>
      <c r="C6096" s="98" t="s">
        <v>34</v>
      </c>
      <c r="D6096" s="98">
        <v>-50207.85</v>
      </c>
      <c r="E6096" s="98">
        <v>376483.99</v>
      </c>
      <c r="F6096" s="98" t="s">
        <v>76</v>
      </c>
    </row>
    <row r="6097" spans="1:6" x14ac:dyDescent="0.2">
      <c r="A6097" s="106">
        <v>43282</v>
      </c>
      <c r="B6097" s="100">
        <v>43252</v>
      </c>
      <c r="C6097" s="98" t="s">
        <v>33</v>
      </c>
      <c r="D6097" s="98">
        <v>-2264.25</v>
      </c>
      <c r="E6097" s="98">
        <v>16979.310000000001</v>
      </c>
      <c r="F6097" s="98" t="s">
        <v>76</v>
      </c>
    </row>
    <row r="6098" spans="1:6" x14ac:dyDescent="0.2">
      <c r="A6098" s="106">
        <v>43282</v>
      </c>
      <c r="B6098" s="100">
        <v>43221</v>
      </c>
      <c r="C6098" s="98" t="s">
        <v>168</v>
      </c>
      <c r="D6098" s="98">
        <v>0</v>
      </c>
      <c r="E6098" s="98">
        <v>595413.15</v>
      </c>
      <c r="F6098" s="98" t="s">
        <v>76</v>
      </c>
    </row>
    <row r="6099" spans="1:6" x14ac:dyDescent="0.2">
      <c r="A6099" s="106">
        <v>43282</v>
      </c>
      <c r="B6099" s="100">
        <v>43221</v>
      </c>
      <c r="C6099" s="98" t="s">
        <v>185</v>
      </c>
      <c r="D6099" s="98">
        <v>26424.49</v>
      </c>
      <c r="E6099" s="98">
        <v>595413.15</v>
      </c>
      <c r="F6099" s="98" t="s">
        <v>76</v>
      </c>
    </row>
    <row r="6100" spans="1:6" x14ac:dyDescent="0.2">
      <c r="A6100" s="106">
        <v>43282</v>
      </c>
      <c r="B6100" s="100">
        <v>43221</v>
      </c>
      <c r="C6100" s="98" t="s">
        <v>186</v>
      </c>
      <c r="D6100" s="98">
        <v>1191.6600000000001</v>
      </c>
      <c r="E6100" s="98">
        <v>26853.1</v>
      </c>
      <c r="F6100" s="98" t="s">
        <v>76</v>
      </c>
    </row>
    <row r="6101" spans="1:6" x14ac:dyDescent="0.2">
      <c r="A6101" s="106">
        <v>43282</v>
      </c>
      <c r="B6101" s="100">
        <v>43221</v>
      </c>
      <c r="C6101" s="98" t="s">
        <v>34</v>
      </c>
      <c r="D6101" s="98">
        <v>-93.64</v>
      </c>
      <c r="E6101" s="98">
        <v>997</v>
      </c>
      <c r="F6101" s="98" t="s">
        <v>76</v>
      </c>
    </row>
    <row r="6102" spans="1:6" x14ac:dyDescent="0.2">
      <c r="A6102" s="106">
        <v>43282</v>
      </c>
      <c r="B6102" s="100">
        <v>43221</v>
      </c>
      <c r="C6102" s="98" t="s">
        <v>33</v>
      </c>
      <c r="D6102" s="98">
        <v>-4.22</v>
      </c>
      <c r="E6102" s="98">
        <v>44.97</v>
      </c>
      <c r="F6102" s="98" t="s">
        <v>76</v>
      </c>
    </row>
    <row r="6103" spans="1:6" x14ac:dyDescent="0.2">
      <c r="A6103" s="106">
        <v>43282</v>
      </c>
      <c r="B6103" s="100">
        <v>43221</v>
      </c>
      <c r="C6103" s="98" t="s">
        <v>185</v>
      </c>
      <c r="D6103" s="98">
        <v>14266.8</v>
      </c>
      <c r="E6103" s="98">
        <v>321471.82</v>
      </c>
      <c r="F6103" s="98" t="s">
        <v>76</v>
      </c>
    </row>
    <row r="6104" spans="1:6" x14ac:dyDescent="0.2">
      <c r="A6104" s="106">
        <v>43282</v>
      </c>
      <c r="B6104" s="100">
        <v>43221</v>
      </c>
      <c r="C6104" s="98" t="s">
        <v>186</v>
      </c>
      <c r="D6104" s="98">
        <v>643.36</v>
      </c>
      <c r="E6104" s="98">
        <v>14498.31</v>
      </c>
      <c r="F6104" s="98" t="s">
        <v>76</v>
      </c>
    </row>
    <row r="6105" spans="1:6" x14ac:dyDescent="0.2">
      <c r="A6105" s="106">
        <v>43282</v>
      </c>
      <c r="B6105" s="100">
        <v>43221</v>
      </c>
      <c r="C6105" s="98" t="s">
        <v>34</v>
      </c>
      <c r="D6105" s="98">
        <v>-326.89999999999998</v>
      </c>
      <c r="E6105" s="98">
        <v>3480.8</v>
      </c>
      <c r="F6105" s="98" t="s">
        <v>76</v>
      </c>
    </row>
    <row r="6106" spans="1:6" x14ac:dyDescent="0.2">
      <c r="A6106" s="106">
        <v>43282</v>
      </c>
      <c r="B6106" s="100">
        <v>43221</v>
      </c>
      <c r="C6106" s="98" t="s">
        <v>33</v>
      </c>
      <c r="D6106" s="98">
        <v>-14.74</v>
      </c>
      <c r="E6106" s="98">
        <v>156.99</v>
      </c>
      <c r="F6106" s="98" t="s">
        <v>76</v>
      </c>
    </row>
    <row r="6107" spans="1:6" x14ac:dyDescent="0.2">
      <c r="A6107" s="106">
        <v>43282</v>
      </c>
      <c r="B6107" s="100">
        <v>43252</v>
      </c>
      <c r="C6107" s="98" t="s">
        <v>34</v>
      </c>
      <c r="D6107" s="98">
        <v>-71028.429999999993</v>
      </c>
      <c r="E6107" s="98">
        <v>532607.77</v>
      </c>
      <c r="F6107" s="98" t="s">
        <v>76</v>
      </c>
    </row>
    <row r="6108" spans="1:6" x14ac:dyDescent="0.2">
      <c r="A6108" s="106">
        <v>43282</v>
      </c>
      <c r="B6108" s="100">
        <v>43252</v>
      </c>
      <c r="C6108" s="98" t="s">
        <v>33</v>
      </c>
      <c r="D6108" s="98">
        <v>-3203.34</v>
      </c>
      <c r="E6108" s="98">
        <v>24020.63</v>
      </c>
      <c r="F6108" s="98" t="s">
        <v>76</v>
      </c>
    </row>
    <row r="6109" spans="1:6" x14ac:dyDescent="0.2">
      <c r="A6109" s="106">
        <v>43282</v>
      </c>
      <c r="B6109" s="100">
        <v>43221</v>
      </c>
      <c r="C6109" s="98" t="s">
        <v>168</v>
      </c>
      <c r="D6109" s="98">
        <v>0</v>
      </c>
      <c r="E6109" s="98">
        <v>843195.54</v>
      </c>
      <c r="F6109" s="98" t="s">
        <v>76</v>
      </c>
    </row>
    <row r="6110" spans="1:6" x14ac:dyDescent="0.2">
      <c r="A6110" s="106">
        <v>43282</v>
      </c>
      <c r="B6110" s="100">
        <v>43221</v>
      </c>
      <c r="C6110" s="98" t="s">
        <v>185</v>
      </c>
      <c r="D6110" s="98">
        <v>37420.879999999997</v>
      </c>
      <c r="E6110" s="98">
        <v>843195.54</v>
      </c>
      <c r="F6110" s="98" t="s">
        <v>76</v>
      </c>
    </row>
    <row r="6111" spans="1:6" x14ac:dyDescent="0.2">
      <c r="A6111" s="106">
        <v>43282</v>
      </c>
      <c r="B6111" s="100">
        <v>43221</v>
      </c>
      <c r="C6111" s="98" t="s">
        <v>186</v>
      </c>
      <c r="D6111" s="98">
        <v>1687.73</v>
      </c>
      <c r="E6111" s="98">
        <v>38028.089999999997</v>
      </c>
      <c r="F6111" s="98" t="s">
        <v>76</v>
      </c>
    </row>
    <row r="6112" spans="1:6" x14ac:dyDescent="0.2">
      <c r="A6112" s="106">
        <v>43282</v>
      </c>
      <c r="B6112" s="100">
        <v>43221</v>
      </c>
      <c r="C6112" s="98" t="s">
        <v>34</v>
      </c>
      <c r="D6112" s="98">
        <v>-260.41000000000003</v>
      </c>
      <c r="E6112" s="98">
        <v>2772.77</v>
      </c>
      <c r="F6112" s="98" t="s">
        <v>76</v>
      </c>
    </row>
    <row r="6113" spans="1:6" x14ac:dyDescent="0.2">
      <c r="A6113" s="106">
        <v>43282</v>
      </c>
      <c r="B6113" s="100">
        <v>43221</v>
      </c>
      <c r="C6113" s="98" t="s">
        <v>33</v>
      </c>
      <c r="D6113" s="98">
        <v>-11.73</v>
      </c>
      <c r="E6113" s="98">
        <v>125.03</v>
      </c>
      <c r="F6113" s="98" t="s">
        <v>76</v>
      </c>
    </row>
    <row r="6114" spans="1:6" x14ac:dyDescent="0.2">
      <c r="A6114" s="106">
        <v>43282</v>
      </c>
      <c r="B6114" s="100">
        <v>43252</v>
      </c>
      <c r="C6114" s="98" t="s">
        <v>34</v>
      </c>
      <c r="D6114" s="98">
        <v>-86172.01</v>
      </c>
      <c r="E6114" s="98">
        <v>646159.69999999995</v>
      </c>
      <c r="F6114" s="98" t="s">
        <v>76</v>
      </c>
    </row>
    <row r="6115" spans="1:6" x14ac:dyDescent="0.2">
      <c r="A6115" s="106">
        <v>43282</v>
      </c>
      <c r="B6115" s="100">
        <v>43252</v>
      </c>
      <c r="C6115" s="98" t="s">
        <v>33</v>
      </c>
      <c r="D6115" s="98">
        <v>-3886.2</v>
      </c>
      <c r="E6115" s="98">
        <v>29141.81</v>
      </c>
      <c r="F6115" s="98" t="s">
        <v>76</v>
      </c>
    </row>
    <row r="6116" spans="1:6" x14ac:dyDescent="0.2">
      <c r="A6116" s="106">
        <v>43282</v>
      </c>
      <c r="B6116" s="100">
        <v>43221</v>
      </c>
      <c r="C6116" s="98" t="s">
        <v>168</v>
      </c>
      <c r="D6116" s="98">
        <v>0</v>
      </c>
      <c r="E6116" s="98">
        <v>742058.7</v>
      </c>
      <c r="F6116" s="98" t="s">
        <v>76</v>
      </c>
    </row>
    <row r="6117" spans="1:6" x14ac:dyDescent="0.2">
      <c r="A6117" s="106">
        <v>43282</v>
      </c>
      <c r="B6117" s="100">
        <v>43252</v>
      </c>
      <c r="C6117" s="98" t="s">
        <v>34</v>
      </c>
      <c r="D6117" s="98">
        <v>-56315.17</v>
      </c>
      <c r="E6117" s="98">
        <v>422279.73</v>
      </c>
      <c r="F6117" s="98" t="s">
        <v>76</v>
      </c>
    </row>
    <row r="6118" spans="1:6" x14ac:dyDescent="0.2">
      <c r="A6118" s="106">
        <v>43282</v>
      </c>
      <c r="B6118" s="100">
        <v>43252</v>
      </c>
      <c r="C6118" s="98" t="s">
        <v>33</v>
      </c>
      <c r="D6118" s="98">
        <v>-2539.85</v>
      </c>
      <c r="E6118" s="98">
        <v>19044.849999999999</v>
      </c>
      <c r="F6118" s="98" t="s">
        <v>76</v>
      </c>
    </row>
    <row r="6119" spans="1:6" x14ac:dyDescent="0.2">
      <c r="A6119" s="106">
        <v>43282</v>
      </c>
      <c r="B6119" s="100">
        <v>43221</v>
      </c>
      <c r="C6119" s="98" t="s">
        <v>168</v>
      </c>
      <c r="D6119" s="98">
        <v>0</v>
      </c>
      <c r="E6119" s="98">
        <v>707317.59</v>
      </c>
      <c r="F6119" s="98" t="s">
        <v>76</v>
      </c>
    </row>
    <row r="6120" spans="1:6" x14ac:dyDescent="0.2">
      <c r="A6120" s="106">
        <v>43282</v>
      </c>
      <c r="B6120" s="100">
        <v>43221</v>
      </c>
      <c r="C6120" s="98" t="s">
        <v>185</v>
      </c>
      <c r="D6120" s="98">
        <v>31390.71</v>
      </c>
      <c r="E6120" s="98">
        <v>707317.59</v>
      </c>
      <c r="F6120" s="98" t="s">
        <v>76</v>
      </c>
    </row>
    <row r="6121" spans="1:6" x14ac:dyDescent="0.2">
      <c r="A6121" s="106">
        <v>43282</v>
      </c>
      <c r="B6121" s="100">
        <v>43221</v>
      </c>
      <c r="C6121" s="98" t="s">
        <v>186</v>
      </c>
      <c r="D6121" s="98">
        <v>1415.67</v>
      </c>
      <c r="E6121" s="98">
        <v>31899.91</v>
      </c>
      <c r="F6121" s="98" t="s">
        <v>76</v>
      </c>
    </row>
    <row r="6122" spans="1:6" x14ac:dyDescent="0.2">
      <c r="A6122" s="106">
        <v>43405</v>
      </c>
      <c r="B6122" s="100">
        <v>43313</v>
      </c>
      <c r="C6122" s="98" t="s">
        <v>34</v>
      </c>
      <c r="D6122" s="98">
        <v>-9.1199999999999992</v>
      </c>
      <c r="E6122" s="98">
        <v>117</v>
      </c>
      <c r="F6122" s="98" t="s">
        <v>76</v>
      </c>
    </row>
    <row r="6123" spans="1:6" x14ac:dyDescent="0.2">
      <c r="A6123" s="106">
        <v>43405</v>
      </c>
      <c r="B6123" s="100">
        <v>43313</v>
      </c>
      <c r="C6123" s="98" t="s">
        <v>33</v>
      </c>
      <c r="D6123" s="98">
        <v>-0.41</v>
      </c>
      <c r="E6123" s="98">
        <v>5.28</v>
      </c>
      <c r="F6123" s="98" t="s">
        <v>76</v>
      </c>
    </row>
    <row r="6124" spans="1:6" x14ac:dyDescent="0.2">
      <c r="A6124" s="106">
        <v>43405</v>
      </c>
      <c r="B6124" s="100">
        <v>43221</v>
      </c>
      <c r="C6124" s="98" t="s">
        <v>185</v>
      </c>
      <c r="D6124" s="98">
        <v>11099.11</v>
      </c>
      <c r="E6124" s="98">
        <v>250093.21</v>
      </c>
      <c r="F6124" s="98" t="s">
        <v>76</v>
      </c>
    </row>
    <row r="6125" spans="1:6" x14ac:dyDescent="0.2">
      <c r="A6125" s="106">
        <v>43405</v>
      </c>
      <c r="B6125" s="100">
        <v>43221</v>
      </c>
      <c r="C6125" s="98" t="s">
        <v>186</v>
      </c>
      <c r="D6125" s="98">
        <v>500.55</v>
      </c>
      <c r="E6125" s="98">
        <v>11279.22</v>
      </c>
      <c r="F6125" s="98" t="s">
        <v>76</v>
      </c>
    </row>
    <row r="6126" spans="1:6" x14ac:dyDescent="0.2">
      <c r="A6126" s="106">
        <v>43374</v>
      </c>
      <c r="B6126" s="100">
        <v>43374</v>
      </c>
      <c r="C6126" s="98" t="s">
        <v>36</v>
      </c>
      <c r="D6126" s="98">
        <v>-15.7</v>
      </c>
      <c r="E6126" s="98">
        <v>176</v>
      </c>
      <c r="F6126" s="98" t="s">
        <v>101</v>
      </c>
    </row>
    <row r="6127" spans="1:6" x14ac:dyDescent="0.2">
      <c r="A6127" s="106">
        <v>43374</v>
      </c>
      <c r="B6127" s="100">
        <v>43374</v>
      </c>
      <c r="C6127" s="98" t="s">
        <v>35</v>
      </c>
      <c r="D6127" s="98">
        <v>-0.7</v>
      </c>
      <c r="E6127" s="98">
        <v>7.94</v>
      </c>
      <c r="F6127" s="98" t="s">
        <v>101</v>
      </c>
    </row>
    <row r="6128" spans="1:6" x14ac:dyDescent="0.2">
      <c r="A6128" s="106">
        <v>43374</v>
      </c>
      <c r="B6128" s="100">
        <v>43344</v>
      </c>
      <c r="C6128" s="98" t="s">
        <v>36</v>
      </c>
      <c r="D6128" s="98">
        <v>-40.520000000000003</v>
      </c>
      <c r="E6128" s="98">
        <v>481</v>
      </c>
      <c r="F6128" s="98" t="s">
        <v>101</v>
      </c>
    </row>
    <row r="6129" spans="1:6" x14ac:dyDescent="0.2">
      <c r="A6129" s="106">
        <v>43374</v>
      </c>
      <c r="B6129" s="100">
        <v>43344</v>
      </c>
      <c r="C6129" s="98" t="s">
        <v>35</v>
      </c>
      <c r="D6129" s="98">
        <v>-1.83</v>
      </c>
      <c r="E6129" s="98">
        <v>21.69</v>
      </c>
      <c r="F6129" s="98" t="s">
        <v>101</v>
      </c>
    </row>
    <row r="6130" spans="1:6" x14ac:dyDescent="0.2">
      <c r="A6130" s="106">
        <v>43374</v>
      </c>
      <c r="B6130" s="100">
        <v>43282</v>
      </c>
      <c r="C6130" s="98" t="s">
        <v>34</v>
      </c>
      <c r="D6130" s="98">
        <v>44.04</v>
      </c>
      <c r="E6130" s="98">
        <v>-518</v>
      </c>
      <c r="F6130" s="98" t="s">
        <v>89</v>
      </c>
    </row>
    <row r="6131" spans="1:6" x14ac:dyDescent="0.2">
      <c r="A6131" s="106">
        <v>43374</v>
      </c>
      <c r="B6131" s="100">
        <v>43282</v>
      </c>
      <c r="C6131" s="98" t="s">
        <v>33</v>
      </c>
      <c r="D6131" s="98">
        <v>1.98</v>
      </c>
      <c r="E6131" s="98">
        <v>-23.36</v>
      </c>
      <c r="F6131" s="98" t="s">
        <v>89</v>
      </c>
    </row>
    <row r="6132" spans="1:6" x14ac:dyDescent="0.2">
      <c r="A6132" s="106">
        <v>43374</v>
      </c>
      <c r="B6132" s="100">
        <v>43374</v>
      </c>
      <c r="C6132" s="98" t="s">
        <v>36</v>
      </c>
      <c r="D6132" s="98">
        <v>-2.46</v>
      </c>
      <c r="E6132" s="98">
        <v>27.6</v>
      </c>
      <c r="F6132" s="98" t="s">
        <v>101</v>
      </c>
    </row>
    <row r="6133" spans="1:6" x14ac:dyDescent="0.2">
      <c r="A6133" s="106">
        <v>43374</v>
      </c>
      <c r="B6133" s="100">
        <v>43374</v>
      </c>
      <c r="C6133" s="98" t="s">
        <v>35</v>
      </c>
      <c r="D6133" s="98">
        <v>-0.11</v>
      </c>
      <c r="E6133" s="98">
        <v>1.24</v>
      </c>
      <c r="F6133" s="98" t="s">
        <v>101</v>
      </c>
    </row>
    <row r="6134" spans="1:6" x14ac:dyDescent="0.2">
      <c r="A6134" s="106">
        <v>43374</v>
      </c>
      <c r="B6134" s="100">
        <v>43344</v>
      </c>
      <c r="C6134" s="98" t="s">
        <v>36</v>
      </c>
      <c r="D6134" s="98">
        <v>-6.32</v>
      </c>
      <c r="E6134" s="98">
        <v>75</v>
      </c>
      <c r="F6134" s="98" t="s">
        <v>101</v>
      </c>
    </row>
    <row r="6135" spans="1:6" x14ac:dyDescent="0.2">
      <c r="A6135" s="106">
        <v>43374</v>
      </c>
      <c r="B6135" s="100">
        <v>43344</v>
      </c>
      <c r="C6135" s="98" t="s">
        <v>35</v>
      </c>
      <c r="D6135" s="98">
        <v>-0.28000000000000003</v>
      </c>
      <c r="E6135" s="98">
        <v>3.38</v>
      </c>
      <c r="F6135" s="98" t="s">
        <v>101</v>
      </c>
    </row>
    <row r="6136" spans="1:6" x14ac:dyDescent="0.2">
      <c r="A6136" s="106">
        <v>43374</v>
      </c>
      <c r="B6136" s="100">
        <v>43374</v>
      </c>
      <c r="C6136" s="98" t="s">
        <v>34</v>
      </c>
      <c r="D6136" s="98">
        <v>-46.66</v>
      </c>
      <c r="E6136" s="98">
        <v>523</v>
      </c>
      <c r="F6136" s="98" t="s">
        <v>92</v>
      </c>
    </row>
    <row r="6137" spans="1:6" x14ac:dyDescent="0.2">
      <c r="A6137" s="106">
        <v>43374</v>
      </c>
      <c r="B6137" s="100">
        <v>43374</v>
      </c>
      <c r="C6137" s="98" t="s">
        <v>33</v>
      </c>
      <c r="D6137" s="98">
        <v>-2.11</v>
      </c>
      <c r="E6137" s="98">
        <v>23.59</v>
      </c>
      <c r="F6137" s="98" t="s">
        <v>92</v>
      </c>
    </row>
    <row r="6138" spans="1:6" x14ac:dyDescent="0.2">
      <c r="A6138" s="106">
        <v>43374</v>
      </c>
      <c r="B6138" s="100">
        <v>43374</v>
      </c>
      <c r="C6138" s="98" t="s">
        <v>34</v>
      </c>
      <c r="D6138" s="98">
        <v>-239.8</v>
      </c>
      <c r="E6138" s="98">
        <v>2688</v>
      </c>
      <c r="F6138" s="98" t="s">
        <v>95</v>
      </c>
    </row>
    <row r="6139" spans="1:6" x14ac:dyDescent="0.2">
      <c r="A6139" s="106">
        <v>43374</v>
      </c>
      <c r="B6139" s="100">
        <v>43374</v>
      </c>
      <c r="C6139" s="98" t="s">
        <v>33</v>
      </c>
      <c r="D6139" s="98">
        <v>-10.81</v>
      </c>
      <c r="E6139" s="98">
        <v>121.23</v>
      </c>
      <c r="F6139" s="98" t="s">
        <v>95</v>
      </c>
    </row>
    <row r="6140" spans="1:6" x14ac:dyDescent="0.2">
      <c r="A6140" s="106">
        <v>43374</v>
      </c>
      <c r="B6140" s="100">
        <v>43344</v>
      </c>
      <c r="C6140" s="98" t="s">
        <v>34</v>
      </c>
      <c r="D6140" s="98">
        <v>-622.70000000000005</v>
      </c>
      <c r="E6140" s="98">
        <v>7392</v>
      </c>
      <c r="F6140" s="98" t="s">
        <v>95</v>
      </c>
    </row>
    <row r="6141" spans="1:6" x14ac:dyDescent="0.2">
      <c r="A6141" s="106">
        <v>43374</v>
      </c>
      <c r="B6141" s="100">
        <v>43344</v>
      </c>
      <c r="C6141" s="98" t="s">
        <v>33</v>
      </c>
      <c r="D6141" s="98">
        <v>-28.08</v>
      </c>
      <c r="E6141" s="98">
        <v>333.38</v>
      </c>
      <c r="F6141" s="98" t="s">
        <v>95</v>
      </c>
    </row>
    <row r="6142" spans="1:6" x14ac:dyDescent="0.2">
      <c r="A6142" s="106">
        <v>43374</v>
      </c>
      <c r="B6142" s="100">
        <v>43374</v>
      </c>
      <c r="C6142" s="98" t="s">
        <v>33</v>
      </c>
      <c r="D6142" s="98">
        <v>-122.5</v>
      </c>
      <c r="E6142" s="98">
        <v>1373.12</v>
      </c>
      <c r="F6142" s="98" t="s">
        <v>76</v>
      </c>
    </row>
    <row r="6143" spans="1:6" x14ac:dyDescent="0.2">
      <c r="A6143" s="106">
        <v>43374</v>
      </c>
      <c r="B6143" s="100">
        <v>43344</v>
      </c>
      <c r="C6143" s="98" t="s">
        <v>34</v>
      </c>
      <c r="D6143" s="98">
        <v>-6979.79</v>
      </c>
      <c r="E6143" s="98">
        <v>82856</v>
      </c>
      <c r="F6143" s="98" t="s">
        <v>76</v>
      </c>
    </row>
    <row r="6144" spans="1:6" x14ac:dyDescent="0.2">
      <c r="A6144" s="106">
        <v>43374</v>
      </c>
      <c r="B6144" s="100">
        <v>43344</v>
      </c>
      <c r="C6144" s="98" t="s">
        <v>33</v>
      </c>
      <c r="D6144" s="98">
        <v>-314.8</v>
      </c>
      <c r="E6144" s="98">
        <v>3736.83</v>
      </c>
      <c r="F6144" s="98" t="s">
        <v>76</v>
      </c>
    </row>
    <row r="6145" spans="1:6" x14ac:dyDescent="0.2">
      <c r="A6145" s="106">
        <v>43374</v>
      </c>
      <c r="B6145" s="100">
        <v>43221</v>
      </c>
      <c r="C6145" s="98" t="s">
        <v>185</v>
      </c>
      <c r="D6145" s="98">
        <v>5028.33</v>
      </c>
      <c r="E6145" s="98">
        <v>113301.37</v>
      </c>
      <c r="F6145" s="98" t="s">
        <v>76</v>
      </c>
    </row>
    <row r="6146" spans="1:6" x14ac:dyDescent="0.2">
      <c r="A6146" s="106">
        <v>43374</v>
      </c>
      <c r="B6146" s="100">
        <v>43221</v>
      </c>
      <c r="C6146" s="98" t="s">
        <v>186</v>
      </c>
      <c r="D6146" s="98">
        <v>226.77</v>
      </c>
      <c r="E6146" s="98">
        <v>5109.91</v>
      </c>
      <c r="F6146" s="98" t="s">
        <v>76</v>
      </c>
    </row>
    <row r="6147" spans="1:6" x14ac:dyDescent="0.2">
      <c r="A6147" s="106">
        <v>43374</v>
      </c>
      <c r="B6147" s="100">
        <v>43221</v>
      </c>
      <c r="C6147" s="98" t="s">
        <v>168</v>
      </c>
      <c r="D6147" s="98">
        <v>0</v>
      </c>
      <c r="E6147" s="98">
        <v>113301.37</v>
      </c>
      <c r="F6147" s="98" t="s">
        <v>76</v>
      </c>
    </row>
    <row r="6148" spans="1:6" x14ac:dyDescent="0.2">
      <c r="A6148" s="106">
        <v>43374</v>
      </c>
      <c r="B6148" s="100">
        <v>43374</v>
      </c>
      <c r="C6148" s="98" t="s">
        <v>34</v>
      </c>
      <c r="D6148" s="98">
        <v>-64.23</v>
      </c>
      <c r="E6148" s="98">
        <v>720</v>
      </c>
      <c r="F6148" s="98" t="s">
        <v>94</v>
      </c>
    </row>
    <row r="6149" spans="1:6" x14ac:dyDescent="0.2">
      <c r="A6149" s="106">
        <v>43374</v>
      </c>
      <c r="B6149" s="100">
        <v>43374</v>
      </c>
      <c r="C6149" s="98" t="s">
        <v>33</v>
      </c>
      <c r="D6149" s="98">
        <v>-2.9</v>
      </c>
      <c r="E6149" s="98">
        <v>32.47</v>
      </c>
      <c r="F6149" s="98" t="s">
        <v>94</v>
      </c>
    </row>
    <row r="6150" spans="1:6" x14ac:dyDescent="0.2">
      <c r="A6150" s="106">
        <v>43374</v>
      </c>
      <c r="B6150" s="100">
        <v>43344</v>
      </c>
      <c r="C6150" s="98" t="s">
        <v>34</v>
      </c>
      <c r="D6150" s="98">
        <v>-166.8</v>
      </c>
      <c r="E6150" s="98">
        <v>1980</v>
      </c>
      <c r="F6150" s="98" t="s">
        <v>94</v>
      </c>
    </row>
    <row r="6151" spans="1:6" x14ac:dyDescent="0.2">
      <c r="A6151" s="106">
        <v>43374</v>
      </c>
      <c r="B6151" s="100">
        <v>43344</v>
      </c>
      <c r="C6151" s="98" t="s">
        <v>33</v>
      </c>
      <c r="D6151" s="98">
        <v>-7.52</v>
      </c>
      <c r="E6151" s="98">
        <v>89.3</v>
      </c>
      <c r="F6151" s="98" t="s">
        <v>94</v>
      </c>
    </row>
    <row r="6152" spans="1:6" x14ac:dyDescent="0.2">
      <c r="A6152" s="106">
        <v>43374</v>
      </c>
      <c r="B6152" s="100">
        <v>43374</v>
      </c>
      <c r="C6152" s="98" t="s">
        <v>34</v>
      </c>
      <c r="D6152" s="98">
        <v>-787.75</v>
      </c>
      <c r="E6152" s="98">
        <v>8830.41</v>
      </c>
      <c r="F6152" s="98" t="s">
        <v>77</v>
      </c>
    </row>
    <row r="6153" spans="1:6" x14ac:dyDescent="0.2">
      <c r="A6153" s="106">
        <v>43374</v>
      </c>
      <c r="B6153" s="100">
        <v>43374</v>
      </c>
      <c r="C6153" s="98" t="s">
        <v>33</v>
      </c>
      <c r="D6153" s="98">
        <v>-35.51</v>
      </c>
      <c r="E6153" s="98">
        <v>398.28</v>
      </c>
      <c r="F6153" s="98" t="s">
        <v>77</v>
      </c>
    </row>
    <row r="6154" spans="1:6" x14ac:dyDescent="0.2">
      <c r="A6154" s="106">
        <v>43374</v>
      </c>
      <c r="B6154" s="100">
        <v>43344</v>
      </c>
      <c r="C6154" s="98" t="s">
        <v>34</v>
      </c>
      <c r="D6154" s="98">
        <v>-2045.92</v>
      </c>
      <c r="E6154" s="98">
        <v>24287</v>
      </c>
      <c r="F6154" s="98" t="s">
        <v>77</v>
      </c>
    </row>
    <row r="6155" spans="1:6" x14ac:dyDescent="0.2">
      <c r="A6155" s="106">
        <v>43374</v>
      </c>
      <c r="B6155" s="100">
        <v>43344</v>
      </c>
      <c r="C6155" s="98" t="s">
        <v>33</v>
      </c>
      <c r="D6155" s="98">
        <v>-92.27</v>
      </c>
      <c r="E6155" s="98">
        <v>1095.3499999999999</v>
      </c>
      <c r="F6155" s="98" t="s">
        <v>77</v>
      </c>
    </row>
    <row r="6156" spans="1:6" x14ac:dyDescent="0.2">
      <c r="A6156" s="106">
        <v>43374</v>
      </c>
      <c r="B6156" s="100">
        <v>43221</v>
      </c>
      <c r="C6156" s="98" t="s">
        <v>168</v>
      </c>
      <c r="D6156" s="98">
        <v>0</v>
      </c>
      <c r="E6156" s="98">
        <v>33117.410000000003</v>
      </c>
      <c r="F6156" s="98" t="s">
        <v>77</v>
      </c>
    </row>
    <row r="6157" spans="1:6" x14ac:dyDescent="0.2">
      <c r="A6157" s="106">
        <v>43374</v>
      </c>
      <c r="B6157" s="100">
        <v>43221</v>
      </c>
      <c r="C6157" s="98" t="s">
        <v>185</v>
      </c>
      <c r="D6157" s="98">
        <v>1469.76</v>
      </c>
      <c r="E6157" s="98">
        <v>33117.410000000003</v>
      </c>
      <c r="F6157" s="98" t="s">
        <v>77</v>
      </c>
    </row>
    <row r="6158" spans="1:6" x14ac:dyDescent="0.2">
      <c r="A6158" s="106">
        <v>43374</v>
      </c>
      <c r="B6158" s="100">
        <v>43221</v>
      </c>
      <c r="C6158" s="98" t="s">
        <v>186</v>
      </c>
      <c r="D6158" s="98">
        <v>66.28</v>
      </c>
      <c r="E6158" s="98">
        <v>1493.6</v>
      </c>
      <c r="F6158" s="98" t="s">
        <v>77</v>
      </c>
    </row>
    <row r="6159" spans="1:6" x14ac:dyDescent="0.2">
      <c r="A6159" s="106">
        <v>43282</v>
      </c>
      <c r="B6159" s="100">
        <v>43221</v>
      </c>
      <c r="C6159" s="98" t="s">
        <v>185</v>
      </c>
      <c r="D6159" s="98">
        <v>18.149999999999999</v>
      </c>
      <c r="E6159" s="98">
        <v>409</v>
      </c>
      <c r="F6159" s="98" t="s">
        <v>93</v>
      </c>
    </row>
    <row r="6160" spans="1:6" x14ac:dyDescent="0.2">
      <c r="A6160" s="106">
        <v>43282</v>
      </c>
      <c r="B6160" s="100">
        <v>43221</v>
      </c>
      <c r="C6160" s="98" t="s">
        <v>186</v>
      </c>
      <c r="D6160" s="98">
        <v>0.82</v>
      </c>
      <c r="E6160" s="98">
        <v>18.45</v>
      </c>
      <c r="F6160" s="98" t="s">
        <v>93</v>
      </c>
    </row>
    <row r="6161" spans="1:6" x14ac:dyDescent="0.2">
      <c r="A6161" s="106">
        <v>43282</v>
      </c>
      <c r="B6161" s="100">
        <v>43282</v>
      </c>
      <c r="C6161" s="98" t="s">
        <v>34</v>
      </c>
      <c r="D6161" s="98">
        <v>-86.21</v>
      </c>
      <c r="E6161" s="98">
        <v>1014.1</v>
      </c>
      <c r="F6161" s="98" t="s">
        <v>92</v>
      </c>
    </row>
    <row r="6162" spans="1:6" x14ac:dyDescent="0.2">
      <c r="A6162" s="106">
        <v>43282</v>
      </c>
      <c r="B6162" s="100">
        <v>43282</v>
      </c>
      <c r="C6162" s="98" t="s">
        <v>33</v>
      </c>
      <c r="D6162" s="98">
        <v>-3.89</v>
      </c>
      <c r="E6162" s="98">
        <v>45.73</v>
      </c>
      <c r="F6162" s="98" t="s">
        <v>92</v>
      </c>
    </row>
    <row r="6163" spans="1:6" x14ac:dyDescent="0.2">
      <c r="A6163" s="106">
        <v>43282</v>
      </c>
      <c r="B6163" s="100">
        <v>43282</v>
      </c>
      <c r="C6163" s="98" t="s">
        <v>34</v>
      </c>
      <c r="D6163" s="98">
        <v>-12.75</v>
      </c>
      <c r="E6163" s="98">
        <v>150</v>
      </c>
      <c r="F6163" s="98" t="s">
        <v>93</v>
      </c>
    </row>
    <row r="6164" spans="1:6" x14ac:dyDescent="0.2">
      <c r="A6164" s="106">
        <v>43282</v>
      </c>
      <c r="B6164" s="100">
        <v>43282</v>
      </c>
      <c r="C6164" s="98" t="s">
        <v>33</v>
      </c>
      <c r="D6164" s="98">
        <v>-0.56999999999999995</v>
      </c>
      <c r="E6164" s="98">
        <v>6.76</v>
      </c>
      <c r="F6164" s="98" t="s">
        <v>93</v>
      </c>
    </row>
    <row r="6165" spans="1:6" x14ac:dyDescent="0.2">
      <c r="A6165" s="106">
        <v>43282</v>
      </c>
      <c r="B6165" s="100">
        <v>43252</v>
      </c>
      <c r="C6165" s="98" t="s">
        <v>34</v>
      </c>
      <c r="D6165" s="98">
        <v>-34.54</v>
      </c>
      <c r="E6165" s="98">
        <v>259</v>
      </c>
      <c r="F6165" s="98" t="s">
        <v>93</v>
      </c>
    </row>
    <row r="6166" spans="1:6" x14ac:dyDescent="0.2">
      <c r="A6166" s="106">
        <v>43282</v>
      </c>
      <c r="B6166" s="100">
        <v>43252</v>
      </c>
      <c r="C6166" s="98" t="s">
        <v>33</v>
      </c>
      <c r="D6166" s="98">
        <v>-1.56</v>
      </c>
      <c r="E6166" s="98">
        <v>11.68</v>
      </c>
      <c r="F6166" s="98" t="s">
        <v>93</v>
      </c>
    </row>
    <row r="6167" spans="1:6" x14ac:dyDescent="0.2">
      <c r="A6167" s="106">
        <v>43282</v>
      </c>
      <c r="B6167" s="100">
        <v>43221</v>
      </c>
      <c r="C6167" s="98" t="s">
        <v>168</v>
      </c>
      <c r="D6167" s="98">
        <v>0</v>
      </c>
      <c r="E6167" s="98">
        <v>2880</v>
      </c>
      <c r="F6167" s="98" t="s">
        <v>91</v>
      </c>
    </row>
    <row r="6168" spans="1:6" x14ac:dyDescent="0.2">
      <c r="A6168" s="106">
        <v>43282</v>
      </c>
      <c r="B6168" s="100">
        <v>43221</v>
      </c>
      <c r="C6168" s="98" t="s">
        <v>185</v>
      </c>
      <c r="D6168" s="98">
        <v>127.81</v>
      </c>
      <c r="E6168" s="98">
        <v>2880</v>
      </c>
      <c r="F6168" s="98" t="s">
        <v>91</v>
      </c>
    </row>
    <row r="6169" spans="1:6" x14ac:dyDescent="0.2">
      <c r="A6169" s="106">
        <v>43282</v>
      </c>
      <c r="B6169" s="100">
        <v>43221</v>
      </c>
      <c r="C6169" s="98" t="s">
        <v>186</v>
      </c>
      <c r="D6169" s="98">
        <v>5.76</v>
      </c>
      <c r="E6169" s="98">
        <v>129.88999999999999</v>
      </c>
      <c r="F6169" s="98" t="s">
        <v>91</v>
      </c>
    </row>
    <row r="6170" spans="1:6" x14ac:dyDescent="0.2">
      <c r="A6170" s="106">
        <v>43282</v>
      </c>
      <c r="B6170" s="100">
        <v>43221</v>
      </c>
      <c r="C6170" s="98" t="s">
        <v>168</v>
      </c>
      <c r="D6170" s="98">
        <v>0</v>
      </c>
      <c r="E6170" s="98">
        <v>409</v>
      </c>
      <c r="F6170" s="98" t="s">
        <v>93</v>
      </c>
    </row>
    <row r="6171" spans="1:6" x14ac:dyDescent="0.2">
      <c r="A6171" s="106">
        <v>43282</v>
      </c>
      <c r="B6171" s="100">
        <v>43282</v>
      </c>
      <c r="C6171" s="98" t="s">
        <v>36</v>
      </c>
      <c r="D6171" s="98">
        <v>-6.07</v>
      </c>
      <c r="E6171" s="98">
        <v>71.400000000000006</v>
      </c>
      <c r="F6171" s="98" t="s">
        <v>101</v>
      </c>
    </row>
    <row r="6172" spans="1:6" x14ac:dyDescent="0.2">
      <c r="A6172" s="106">
        <v>43282</v>
      </c>
      <c r="B6172" s="100">
        <v>43282</v>
      </c>
      <c r="C6172" s="98" t="s">
        <v>35</v>
      </c>
      <c r="D6172" s="98">
        <v>-0.27</v>
      </c>
      <c r="E6172" s="98">
        <v>3.22</v>
      </c>
      <c r="F6172" s="98" t="s">
        <v>101</v>
      </c>
    </row>
    <row r="6173" spans="1:6" x14ac:dyDescent="0.2">
      <c r="A6173" s="106">
        <v>43282</v>
      </c>
      <c r="B6173" s="100">
        <v>43252</v>
      </c>
      <c r="C6173" s="98" t="s">
        <v>36</v>
      </c>
      <c r="D6173" s="98">
        <v>-16.399999999999999</v>
      </c>
      <c r="E6173" s="98">
        <v>123</v>
      </c>
      <c r="F6173" s="98" t="s">
        <v>101</v>
      </c>
    </row>
    <row r="6174" spans="1:6" x14ac:dyDescent="0.2">
      <c r="A6174" s="106">
        <v>43282</v>
      </c>
      <c r="B6174" s="100">
        <v>43252</v>
      </c>
      <c r="C6174" s="98" t="s">
        <v>35</v>
      </c>
      <c r="D6174" s="98">
        <v>-0.74</v>
      </c>
      <c r="E6174" s="98">
        <v>5.55</v>
      </c>
      <c r="F6174" s="98" t="s">
        <v>101</v>
      </c>
    </row>
    <row r="6175" spans="1:6" x14ac:dyDescent="0.2">
      <c r="A6175" s="106">
        <v>43282</v>
      </c>
      <c r="B6175" s="100">
        <v>43282</v>
      </c>
      <c r="C6175" s="98" t="s">
        <v>36</v>
      </c>
      <c r="D6175" s="98">
        <v>-6.97</v>
      </c>
      <c r="E6175" s="98">
        <v>82</v>
      </c>
      <c r="F6175" s="98" t="s">
        <v>101</v>
      </c>
    </row>
    <row r="6176" spans="1:6" x14ac:dyDescent="0.2">
      <c r="A6176" s="106">
        <v>43282</v>
      </c>
      <c r="B6176" s="100">
        <v>43282</v>
      </c>
      <c r="C6176" s="98" t="s">
        <v>35</v>
      </c>
      <c r="D6176" s="98">
        <v>-0.31</v>
      </c>
      <c r="E6176" s="98">
        <v>3.7</v>
      </c>
      <c r="F6176" s="98" t="s">
        <v>101</v>
      </c>
    </row>
    <row r="6177" spans="1:6" x14ac:dyDescent="0.2">
      <c r="A6177" s="106">
        <v>43282</v>
      </c>
      <c r="B6177" s="100">
        <v>43252</v>
      </c>
      <c r="C6177" s="98" t="s">
        <v>36</v>
      </c>
      <c r="D6177" s="98">
        <v>-19.07</v>
      </c>
      <c r="E6177" s="98">
        <v>143</v>
      </c>
      <c r="F6177" s="98" t="s">
        <v>101</v>
      </c>
    </row>
    <row r="6178" spans="1:6" x14ac:dyDescent="0.2">
      <c r="A6178" s="106">
        <v>43282</v>
      </c>
      <c r="B6178" s="100">
        <v>43252</v>
      </c>
      <c r="C6178" s="98" t="s">
        <v>35</v>
      </c>
      <c r="D6178" s="98">
        <v>-0.86</v>
      </c>
      <c r="E6178" s="98">
        <v>6.45</v>
      </c>
      <c r="F6178" s="98" t="s">
        <v>101</v>
      </c>
    </row>
    <row r="6179" spans="1:6" x14ac:dyDescent="0.2">
      <c r="A6179" s="106">
        <v>43282</v>
      </c>
      <c r="B6179" s="100">
        <v>43282</v>
      </c>
      <c r="C6179" s="98" t="s">
        <v>36</v>
      </c>
      <c r="D6179" s="98">
        <v>-38.72</v>
      </c>
      <c r="E6179" s="98">
        <v>455.6</v>
      </c>
      <c r="F6179" s="98" t="s">
        <v>101</v>
      </c>
    </row>
    <row r="6180" spans="1:6" x14ac:dyDescent="0.2">
      <c r="A6180" s="106">
        <v>43282</v>
      </c>
      <c r="B6180" s="100">
        <v>43282</v>
      </c>
      <c r="C6180" s="98" t="s">
        <v>35</v>
      </c>
      <c r="D6180" s="98">
        <v>-1.74</v>
      </c>
      <c r="E6180" s="98">
        <v>20.54</v>
      </c>
      <c r="F6180" s="98" t="s">
        <v>101</v>
      </c>
    </row>
    <row r="6181" spans="1:6" x14ac:dyDescent="0.2">
      <c r="A6181" s="106">
        <v>43282</v>
      </c>
      <c r="B6181" s="100">
        <v>43252</v>
      </c>
      <c r="C6181" s="98" t="s">
        <v>36</v>
      </c>
      <c r="D6181" s="98">
        <v>-105.36</v>
      </c>
      <c r="E6181" s="98">
        <v>790</v>
      </c>
      <c r="F6181" s="98" t="s">
        <v>101</v>
      </c>
    </row>
    <row r="6182" spans="1:6" x14ac:dyDescent="0.2">
      <c r="A6182" s="106">
        <v>43282</v>
      </c>
      <c r="B6182" s="100">
        <v>43252</v>
      </c>
      <c r="C6182" s="98" t="s">
        <v>35</v>
      </c>
      <c r="D6182" s="98">
        <v>-4.75</v>
      </c>
      <c r="E6182" s="98">
        <v>35.630000000000003</v>
      </c>
      <c r="F6182" s="98" t="s">
        <v>101</v>
      </c>
    </row>
    <row r="6183" spans="1:6" x14ac:dyDescent="0.2">
      <c r="A6183" s="106">
        <v>43282</v>
      </c>
      <c r="B6183" s="100">
        <v>43282</v>
      </c>
      <c r="C6183" s="98" t="s">
        <v>34</v>
      </c>
      <c r="D6183" s="98">
        <v>-89.78</v>
      </c>
      <c r="E6183" s="98">
        <v>1056</v>
      </c>
      <c r="F6183" s="98" t="s">
        <v>91</v>
      </c>
    </row>
    <row r="6184" spans="1:6" x14ac:dyDescent="0.2">
      <c r="A6184" s="106">
        <v>43282</v>
      </c>
      <c r="B6184" s="100">
        <v>43282</v>
      </c>
      <c r="C6184" s="98" t="s">
        <v>33</v>
      </c>
      <c r="D6184" s="98">
        <v>-4.05</v>
      </c>
      <c r="E6184" s="98">
        <v>47.63</v>
      </c>
      <c r="F6184" s="98" t="s">
        <v>91</v>
      </c>
    </row>
    <row r="6185" spans="1:6" x14ac:dyDescent="0.2">
      <c r="A6185" s="106">
        <v>43282</v>
      </c>
      <c r="B6185" s="100">
        <v>43252</v>
      </c>
      <c r="C6185" s="98" t="s">
        <v>34</v>
      </c>
      <c r="D6185" s="98">
        <v>-243.25</v>
      </c>
      <c r="E6185" s="98">
        <v>1824</v>
      </c>
      <c r="F6185" s="98" t="s">
        <v>91</v>
      </c>
    </row>
    <row r="6186" spans="1:6" x14ac:dyDescent="0.2">
      <c r="A6186" s="106">
        <v>43282</v>
      </c>
      <c r="B6186" s="100">
        <v>43252</v>
      </c>
      <c r="C6186" s="98" t="s">
        <v>33</v>
      </c>
      <c r="D6186" s="98">
        <v>-10.97</v>
      </c>
      <c r="E6186" s="98">
        <v>82.26</v>
      </c>
      <c r="F6186" s="98" t="s">
        <v>91</v>
      </c>
    </row>
    <row r="6187" spans="1:6" x14ac:dyDescent="0.2">
      <c r="A6187" s="106">
        <v>43282</v>
      </c>
      <c r="B6187" s="100">
        <v>43282</v>
      </c>
      <c r="C6187" s="98" t="s">
        <v>36</v>
      </c>
      <c r="D6187" s="98">
        <v>-1.99</v>
      </c>
      <c r="E6187" s="98">
        <v>23.36</v>
      </c>
      <c r="F6187" s="98" t="s">
        <v>101</v>
      </c>
    </row>
    <row r="6188" spans="1:6" x14ac:dyDescent="0.2">
      <c r="A6188" s="106">
        <v>43282</v>
      </c>
      <c r="B6188" s="100">
        <v>43282</v>
      </c>
      <c r="C6188" s="98" t="s">
        <v>35</v>
      </c>
      <c r="D6188" s="98">
        <v>-0.09</v>
      </c>
      <c r="E6188" s="98">
        <v>1.05</v>
      </c>
      <c r="F6188" s="98" t="s">
        <v>101</v>
      </c>
    </row>
    <row r="6189" spans="1:6" x14ac:dyDescent="0.2">
      <c r="A6189" s="106">
        <v>43282</v>
      </c>
      <c r="B6189" s="100">
        <v>43252</v>
      </c>
      <c r="C6189" s="98" t="s">
        <v>36</v>
      </c>
      <c r="D6189" s="98">
        <v>-5.33</v>
      </c>
      <c r="E6189" s="98">
        <v>40</v>
      </c>
      <c r="F6189" s="98" t="s">
        <v>101</v>
      </c>
    </row>
    <row r="6190" spans="1:6" x14ac:dyDescent="0.2">
      <c r="A6190" s="106">
        <v>43282</v>
      </c>
      <c r="B6190" s="100">
        <v>43252</v>
      </c>
      <c r="C6190" s="98" t="s">
        <v>35</v>
      </c>
      <c r="D6190" s="98">
        <v>-0.24</v>
      </c>
      <c r="E6190" s="98">
        <v>1.8</v>
      </c>
      <c r="F6190" s="98" t="s">
        <v>101</v>
      </c>
    </row>
    <row r="6191" spans="1:6" x14ac:dyDescent="0.2">
      <c r="A6191" s="106">
        <v>43282</v>
      </c>
      <c r="B6191" s="100">
        <v>43282</v>
      </c>
      <c r="C6191" s="98" t="s">
        <v>36</v>
      </c>
      <c r="D6191" s="98">
        <v>-39.57</v>
      </c>
      <c r="E6191" s="98">
        <v>465.52</v>
      </c>
      <c r="F6191" s="98" t="s">
        <v>101</v>
      </c>
    </row>
    <row r="6192" spans="1:6" x14ac:dyDescent="0.2">
      <c r="A6192" s="106">
        <v>43282</v>
      </c>
      <c r="B6192" s="100">
        <v>43282</v>
      </c>
      <c r="C6192" s="98" t="s">
        <v>35</v>
      </c>
      <c r="D6192" s="98">
        <v>-1.79</v>
      </c>
      <c r="E6192" s="98">
        <v>21</v>
      </c>
      <c r="F6192" s="98" t="s">
        <v>101</v>
      </c>
    </row>
    <row r="6193" spans="1:6" x14ac:dyDescent="0.2">
      <c r="A6193" s="106">
        <v>43282</v>
      </c>
      <c r="B6193" s="100">
        <v>43252</v>
      </c>
      <c r="C6193" s="98" t="s">
        <v>36</v>
      </c>
      <c r="D6193" s="98">
        <v>-107.48</v>
      </c>
      <c r="E6193" s="98">
        <v>806</v>
      </c>
      <c r="F6193" s="98" t="s">
        <v>101</v>
      </c>
    </row>
    <row r="6194" spans="1:6" x14ac:dyDescent="0.2">
      <c r="A6194" s="106">
        <v>43282</v>
      </c>
      <c r="B6194" s="100">
        <v>43252</v>
      </c>
      <c r="C6194" s="98" t="s">
        <v>35</v>
      </c>
      <c r="D6194" s="98">
        <v>-4.8499999999999996</v>
      </c>
      <c r="E6194" s="98">
        <v>36.35</v>
      </c>
      <c r="F6194" s="98" t="s">
        <v>101</v>
      </c>
    </row>
    <row r="6195" spans="1:6" x14ac:dyDescent="0.2">
      <c r="A6195" s="106">
        <v>43252</v>
      </c>
      <c r="B6195" s="100">
        <v>43252</v>
      </c>
      <c r="C6195" s="98" t="s">
        <v>36</v>
      </c>
      <c r="D6195" s="98">
        <v>-6.07</v>
      </c>
      <c r="E6195" s="98">
        <v>45.48</v>
      </c>
      <c r="F6195" s="98" t="s">
        <v>101</v>
      </c>
    </row>
    <row r="6196" spans="1:6" x14ac:dyDescent="0.2">
      <c r="A6196" s="106">
        <v>43252</v>
      </c>
      <c r="B6196" s="100">
        <v>43252</v>
      </c>
      <c r="C6196" s="98" t="s">
        <v>35</v>
      </c>
      <c r="D6196" s="98">
        <v>-0.27</v>
      </c>
      <c r="E6196" s="98">
        <v>2.0499999999999998</v>
      </c>
      <c r="F6196" s="98" t="s">
        <v>101</v>
      </c>
    </row>
    <row r="6197" spans="1:6" x14ac:dyDescent="0.2">
      <c r="A6197" s="106">
        <v>43252</v>
      </c>
      <c r="B6197" s="100">
        <v>43221</v>
      </c>
      <c r="C6197" s="98" t="s">
        <v>36</v>
      </c>
      <c r="D6197" s="98">
        <v>-7.61</v>
      </c>
      <c r="E6197" s="98">
        <v>81</v>
      </c>
      <c r="F6197" s="98" t="s">
        <v>101</v>
      </c>
    </row>
    <row r="6198" spans="1:6" x14ac:dyDescent="0.2">
      <c r="A6198" s="106">
        <v>43252</v>
      </c>
      <c r="B6198" s="100">
        <v>43221</v>
      </c>
      <c r="C6198" s="98" t="s">
        <v>35</v>
      </c>
      <c r="D6198" s="98">
        <v>-0.34</v>
      </c>
      <c r="E6198" s="98">
        <v>3.65</v>
      </c>
      <c r="F6198" s="98" t="s">
        <v>101</v>
      </c>
    </row>
    <row r="6199" spans="1:6" x14ac:dyDescent="0.2">
      <c r="A6199" s="106">
        <v>43252</v>
      </c>
      <c r="B6199" s="100">
        <v>43221</v>
      </c>
      <c r="C6199" s="98" t="s">
        <v>185</v>
      </c>
      <c r="D6199" s="98">
        <v>447.35</v>
      </c>
      <c r="E6199" s="98">
        <v>10080</v>
      </c>
      <c r="F6199" s="98" t="s">
        <v>95</v>
      </c>
    </row>
    <row r="6200" spans="1:6" x14ac:dyDescent="0.2">
      <c r="A6200" s="106">
        <v>43252</v>
      </c>
      <c r="B6200" s="100">
        <v>43221</v>
      </c>
      <c r="C6200" s="98" t="s">
        <v>186</v>
      </c>
      <c r="D6200" s="98">
        <v>20.18</v>
      </c>
      <c r="E6200" s="98">
        <v>454.61</v>
      </c>
      <c r="F6200" s="98" t="s">
        <v>95</v>
      </c>
    </row>
    <row r="6201" spans="1:6" x14ac:dyDescent="0.2">
      <c r="A6201" s="106">
        <v>43252</v>
      </c>
      <c r="B6201" s="100">
        <v>43221</v>
      </c>
      <c r="C6201" s="98" t="s">
        <v>34</v>
      </c>
      <c r="D6201" s="98">
        <v>-702.43</v>
      </c>
      <c r="E6201" s="98">
        <v>7479</v>
      </c>
      <c r="F6201" s="98" t="s">
        <v>95</v>
      </c>
    </row>
    <row r="6202" spans="1:6" x14ac:dyDescent="0.2">
      <c r="A6202" s="106">
        <v>43252</v>
      </c>
      <c r="B6202" s="100">
        <v>43221</v>
      </c>
      <c r="C6202" s="98" t="s">
        <v>33</v>
      </c>
      <c r="D6202" s="98">
        <v>-31.68</v>
      </c>
      <c r="E6202" s="98">
        <v>337.3</v>
      </c>
      <c r="F6202" s="98" t="s">
        <v>95</v>
      </c>
    </row>
    <row r="6203" spans="1:6" x14ac:dyDescent="0.2">
      <c r="A6203" s="106">
        <v>43252</v>
      </c>
      <c r="B6203" s="100">
        <v>43221</v>
      </c>
      <c r="C6203" s="98" t="s">
        <v>185</v>
      </c>
      <c r="D6203" s="98">
        <v>86.54</v>
      </c>
      <c r="E6203" s="98">
        <v>1950</v>
      </c>
      <c r="F6203" s="98" t="s">
        <v>94</v>
      </c>
    </row>
    <row r="6204" spans="1:6" x14ac:dyDescent="0.2">
      <c r="A6204" s="106">
        <v>43252</v>
      </c>
      <c r="B6204" s="100">
        <v>43221</v>
      </c>
      <c r="C6204" s="98" t="s">
        <v>186</v>
      </c>
      <c r="D6204" s="98">
        <v>3.9</v>
      </c>
      <c r="E6204" s="98">
        <v>87.94</v>
      </c>
      <c r="F6204" s="98" t="s">
        <v>94</v>
      </c>
    </row>
    <row r="6205" spans="1:6" x14ac:dyDescent="0.2">
      <c r="A6205" s="106">
        <v>43252</v>
      </c>
      <c r="B6205" s="100">
        <v>43221</v>
      </c>
      <c r="C6205" s="98" t="s">
        <v>34</v>
      </c>
      <c r="D6205" s="98">
        <v>-135.9</v>
      </c>
      <c r="E6205" s="98">
        <v>1447</v>
      </c>
      <c r="F6205" s="98" t="s">
        <v>94</v>
      </c>
    </row>
    <row r="6206" spans="1:6" x14ac:dyDescent="0.2">
      <c r="A6206" s="106">
        <v>43252</v>
      </c>
      <c r="B6206" s="100">
        <v>43221</v>
      </c>
      <c r="C6206" s="98" t="s">
        <v>33</v>
      </c>
      <c r="D6206" s="98">
        <v>-6.13</v>
      </c>
      <c r="E6206" s="98">
        <v>65.260000000000005</v>
      </c>
      <c r="F6206" s="98" t="s">
        <v>94</v>
      </c>
    </row>
    <row r="6207" spans="1:6" x14ac:dyDescent="0.2">
      <c r="A6207" s="106">
        <v>43252</v>
      </c>
      <c r="B6207" s="100">
        <v>43252</v>
      </c>
      <c r="C6207" s="98" t="s">
        <v>36</v>
      </c>
      <c r="D6207" s="98">
        <v>-3.6</v>
      </c>
      <c r="E6207" s="98">
        <v>27.02</v>
      </c>
      <c r="F6207" s="98" t="s">
        <v>101</v>
      </c>
    </row>
    <row r="6208" spans="1:6" x14ac:dyDescent="0.2">
      <c r="A6208" s="106">
        <v>43252</v>
      </c>
      <c r="B6208" s="100">
        <v>43252</v>
      </c>
      <c r="C6208" s="98" t="s">
        <v>35</v>
      </c>
      <c r="D6208" s="98">
        <v>-0.16</v>
      </c>
      <c r="E6208" s="98">
        <v>1.22</v>
      </c>
      <c r="F6208" s="98" t="s">
        <v>101</v>
      </c>
    </row>
    <row r="6209" spans="1:6" x14ac:dyDescent="0.2">
      <c r="A6209" s="106">
        <v>43252</v>
      </c>
      <c r="B6209" s="100">
        <v>43221</v>
      </c>
      <c r="C6209" s="98" t="s">
        <v>35</v>
      </c>
      <c r="D6209" s="98">
        <v>-0.33</v>
      </c>
      <c r="E6209" s="98">
        <v>3.56</v>
      </c>
      <c r="F6209" s="98" t="s">
        <v>101</v>
      </c>
    </row>
    <row r="6210" spans="1:6" x14ac:dyDescent="0.2">
      <c r="A6210" s="106">
        <v>43252</v>
      </c>
      <c r="B6210" s="100">
        <v>43221</v>
      </c>
      <c r="C6210" s="98" t="s">
        <v>36</v>
      </c>
      <c r="D6210" s="98">
        <v>-7.42</v>
      </c>
      <c r="E6210" s="98">
        <v>79</v>
      </c>
      <c r="F6210" s="98" t="s">
        <v>101</v>
      </c>
    </row>
    <row r="6211" spans="1:6" x14ac:dyDescent="0.2">
      <c r="A6211" s="106">
        <v>43252</v>
      </c>
      <c r="B6211" s="100">
        <v>43252</v>
      </c>
      <c r="C6211" s="98" t="s">
        <v>34</v>
      </c>
      <c r="D6211" s="98">
        <v>-346.87</v>
      </c>
      <c r="E6211" s="98">
        <v>2601</v>
      </c>
      <c r="F6211" s="98" t="s">
        <v>95</v>
      </c>
    </row>
    <row r="6212" spans="1:6" x14ac:dyDescent="0.2">
      <c r="A6212" s="106">
        <v>43252</v>
      </c>
      <c r="B6212" s="100">
        <v>43252</v>
      </c>
      <c r="C6212" s="98" t="s">
        <v>33</v>
      </c>
      <c r="D6212" s="98">
        <v>-15.64</v>
      </c>
      <c r="E6212" s="98">
        <v>117.31</v>
      </c>
      <c r="F6212" s="98" t="s">
        <v>95</v>
      </c>
    </row>
    <row r="6213" spans="1:6" x14ac:dyDescent="0.2">
      <c r="A6213" s="106">
        <v>43252</v>
      </c>
      <c r="B6213" s="100">
        <v>43252</v>
      </c>
      <c r="C6213" s="98" t="s">
        <v>34</v>
      </c>
      <c r="D6213" s="98">
        <v>-1071.7</v>
      </c>
      <c r="E6213" s="98">
        <v>8035.91</v>
      </c>
      <c r="F6213" s="98" t="s">
        <v>77</v>
      </c>
    </row>
    <row r="6214" spans="1:6" x14ac:dyDescent="0.2">
      <c r="A6214" s="106">
        <v>43252</v>
      </c>
      <c r="B6214" s="100">
        <v>43252</v>
      </c>
      <c r="C6214" s="98" t="s">
        <v>33</v>
      </c>
      <c r="D6214" s="98">
        <v>-48.35</v>
      </c>
      <c r="E6214" s="98">
        <v>362.46</v>
      </c>
      <c r="F6214" s="98" t="s">
        <v>77</v>
      </c>
    </row>
    <row r="6215" spans="1:6" x14ac:dyDescent="0.2">
      <c r="A6215" s="106">
        <v>43252</v>
      </c>
      <c r="B6215" s="100">
        <v>43221</v>
      </c>
      <c r="C6215" s="98" t="s">
        <v>168</v>
      </c>
      <c r="D6215" s="98">
        <v>0</v>
      </c>
      <c r="E6215" s="98">
        <v>31124.91</v>
      </c>
      <c r="F6215" s="98" t="s">
        <v>77</v>
      </c>
    </row>
    <row r="6216" spans="1:6" x14ac:dyDescent="0.2">
      <c r="A6216" s="106">
        <v>43252</v>
      </c>
      <c r="B6216" s="100">
        <v>43221</v>
      </c>
      <c r="C6216" s="98" t="s">
        <v>185</v>
      </c>
      <c r="D6216" s="98">
        <v>1381.33</v>
      </c>
      <c r="E6216" s="98">
        <v>31124.91</v>
      </c>
      <c r="F6216" s="98" t="s">
        <v>77</v>
      </c>
    </row>
    <row r="6217" spans="1:6" x14ac:dyDescent="0.2">
      <c r="A6217" s="106">
        <v>43252</v>
      </c>
      <c r="B6217" s="100">
        <v>43221</v>
      </c>
      <c r="C6217" s="98" t="s">
        <v>186</v>
      </c>
      <c r="D6217" s="98">
        <v>62.29</v>
      </c>
      <c r="E6217" s="98">
        <v>1403.73</v>
      </c>
      <c r="F6217" s="98" t="s">
        <v>77</v>
      </c>
    </row>
    <row r="6218" spans="1:6" x14ac:dyDescent="0.2">
      <c r="A6218" s="106">
        <v>43252</v>
      </c>
      <c r="B6218" s="100">
        <v>43252</v>
      </c>
      <c r="C6218" s="98" t="s">
        <v>34</v>
      </c>
      <c r="D6218" s="98">
        <v>-67.08</v>
      </c>
      <c r="E6218" s="98">
        <v>503</v>
      </c>
      <c r="F6218" s="98" t="s">
        <v>94</v>
      </c>
    </row>
    <row r="6219" spans="1:6" x14ac:dyDescent="0.2">
      <c r="A6219" s="106">
        <v>43252</v>
      </c>
      <c r="B6219" s="100">
        <v>43252</v>
      </c>
      <c r="C6219" s="98" t="s">
        <v>33</v>
      </c>
      <c r="D6219" s="98">
        <v>-3.03</v>
      </c>
      <c r="E6219" s="98">
        <v>22.69</v>
      </c>
      <c r="F6219" s="98" t="s">
        <v>94</v>
      </c>
    </row>
    <row r="6220" spans="1:6" x14ac:dyDescent="0.2">
      <c r="A6220" s="106">
        <v>43252</v>
      </c>
      <c r="B6220" s="100">
        <v>43252</v>
      </c>
      <c r="C6220" s="98" t="s">
        <v>36</v>
      </c>
      <c r="D6220" s="98">
        <v>-2.68</v>
      </c>
      <c r="E6220" s="98">
        <v>20.12</v>
      </c>
      <c r="F6220" s="98" t="s">
        <v>101</v>
      </c>
    </row>
    <row r="6221" spans="1:6" x14ac:dyDescent="0.2">
      <c r="A6221" s="106">
        <v>43252</v>
      </c>
      <c r="B6221" s="100">
        <v>43252</v>
      </c>
      <c r="C6221" s="98" t="s">
        <v>35</v>
      </c>
      <c r="D6221" s="98">
        <v>-0.12</v>
      </c>
      <c r="E6221" s="98">
        <v>0.91</v>
      </c>
      <c r="F6221" s="98" t="s">
        <v>101</v>
      </c>
    </row>
    <row r="6222" spans="1:6" x14ac:dyDescent="0.2">
      <c r="A6222" s="106">
        <v>43252</v>
      </c>
      <c r="B6222" s="100">
        <v>43221</v>
      </c>
      <c r="C6222" s="98" t="s">
        <v>36</v>
      </c>
      <c r="D6222" s="98">
        <v>-5.45</v>
      </c>
      <c r="E6222" s="98">
        <v>58</v>
      </c>
      <c r="F6222" s="98" t="s">
        <v>101</v>
      </c>
    </row>
    <row r="6223" spans="1:6" x14ac:dyDescent="0.2">
      <c r="A6223" s="106">
        <v>43252</v>
      </c>
      <c r="B6223" s="100">
        <v>43221</v>
      </c>
      <c r="C6223" s="98" t="s">
        <v>35</v>
      </c>
      <c r="D6223" s="98">
        <v>-0.25</v>
      </c>
      <c r="E6223" s="98">
        <v>2.62</v>
      </c>
      <c r="F6223" s="98" t="s">
        <v>101</v>
      </c>
    </row>
    <row r="6224" spans="1:6" x14ac:dyDescent="0.2">
      <c r="A6224" s="106">
        <v>43252</v>
      </c>
      <c r="B6224" s="100">
        <v>43221</v>
      </c>
      <c r="C6224" s="98" t="s">
        <v>33</v>
      </c>
      <c r="D6224" s="98">
        <v>-58.96</v>
      </c>
      <c r="E6224" s="98">
        <v>627.74</v>
      </c>
      <c r="F6224" s="98" t="s">
        <v>98</v>
      </c>
    </row>
    <row r="6225" spans="1:6" x14ac:dyDescent="0.2">
      <c r="A6225" s="106">
        <v>43252</v>
      </c>
      <c r="B6225" s="100">
        <v>43221</v>
      </c>
      <c r="C6225" s="98" t="s">
        <v>34</v>
      </c>
      <c r="D6225" s="98">
        <v>-2304.33</v>
      </c>
      <c r="E6225" s="98">
        <v>24535</v>
      </c>
      <c r="F6225" s="98" t="s">
        <v>98</v>
      </c>
    </row>
    <row r="6226" spans="1:6" x14ac:dyDescent="0.2">
      <c r="A6226" s="106">
        <v>43252</v>
      </c>
      <c r="B6226" s="100">
        <v>43221</v>
      </c>
      <c r="C6226" s="98" t="s">
        <v>33</v>
      </c>
      <c r="D6226" s="98">
        <v>-103.93</v>
      </c>
      <c r="E6226" s="98">
        <v>1106.53</v>
      </c>
      <c r="F6226" s="98" t="s">
        <v>98</v>
      </c>
    </row>
    <row r="6227" spans="1:6" x14ac:dyDescent="0.2">
      <c r="A6227" s="106">
        <v>43252</v>
      </c>
      <c r="B6227" s="100">
        <v>43252</v>
      </c>
      <c r="C6227" s="98" t="s">
        <v>34</v>
      </c>
      <c r="D6227" s="98">
        <v>-0.03</v>
      </c>
      <c r="E6227" s="98">
        <v>0.22</v>
      </c>
      <c r="F6227" s="98" t="s">
        <v>98</v>
      </c>
    </row>
    <row r="6228" spans="1:6" x14ac:dyDescent="0.2">
      <c r="A6228" s="106">
        <v>43252</v>
      </c>
      <c r="B6228" s="100">
        <v>43252</v>
      </c>
      <c r="C6228" s="98" t="s">
        <v>33</v>
      </c>
      <c r="D6228" s="98">
        <v>0</v>
      </c>
      <c r="E6228" s="98">
        <v>0.01</v>
      </c>
      <c r="F6228" s="98" t="s">
        <v>98</v>
      </c>
    </row>
    <row r="6229" spans="1:6" x14ac:dyDescent="0.2">
      <c r="A6229" s="106">
        <v>43282</v>
      </c>
      <c r="B6229" s="100">
        <v>43252</v>
      </c>
      <c r="C6229" s="98" t="s">
        <v>36</v>
      </c>
      <c r="D6229" s="98">
        <v>-24.43</v>
      </c>
      <c r="E6229" s="98">
        <v>183.18</v>
      </c>
      <c r="F6229" s="98" t="s">
        <v>101</v>
      </c>
    </row>
    <row r="6230" spans="1:6" x14ac:dyDescent="0.2">
      <c r="A6230" s="106">
        <v>43282</v>
      </c>
      <c r="B6230" s="100">
        <v>43252</v>
      </c>
      <c r="C6230" s="98" t="s">
        <v>35</v>
      </c>
      <c r="D6230" s="98">
        <v>-1.1000000000000001</v>
      </c>
      <c r="E6230" s="98">
        <v>8.26</v>
      </c>
      <c r="F6230" s="98" t="s">
        <v>101</v>
      </c>
    </row>
    <row r="6231" spans="1:6" x14ac:dyDescent="0.2">
      <c r="A6231" s="106">
        <v>43282</v>
      </c>
      <c r="B6231" s="100">
        <v>43221</v>
      </c>
      <c r="C6231" s="98" t="s">
        <v>36</v>
      </c>
      <c r="D6231" s="98">
        <v>-2.54</v>
      </c>
      <c r="E6231" s="98">
        <v>27</v>
      </c>
      <c r="F6231" s="98" t="s">
        <v>101</v>
      </c>
    </row>
    <row r="6232" spans="1:6" x14ac:dyDescent="0.2">
      <c r="A6232" s="106">
        <v>43282</v>
      </c>
      <c r="B6232" s="100">
        <v>43221</v>
      </c>
      <c r="C6232" s="98" t="s">
        <v>35</v>
      </c>
      <c r="D6232" s="98">
        <v>-0.11</v>
      </c>
      <c r="E6232" s="98">
        <v>1.22</v>
      </c>
      <c r="F6232" s="98" t="s">
        <v>101</v>
      </c>
    </row>
    <row r="6233" spans="1:6" x14ac:dyDescent="0.2">
      <c r="A6233" s="106">
        <v>43282</v>
      </c>
      <c r="B6233" s="100">
        <v>43221</v>
      </c>
      <c r="C6233" s="98" t="s">
        <v>185</v>
      </c>
      <c r="D6233" s="98">
        <v>3456.31</v>
      </c>
      <c r="E6233" s="98">
        <v>77880</v>
      </c>
      <c r="F6233" s="98" t="s">
        <v>95</v>
      </c>
    </row>
    <row r="6234" spans="1:6" x14ac:dyDescent="0.2">
      <c r="A6234" s="106">
        <v>43282</v>
      </c>
      <c r="B6234" s="100">
        <v>43221</v>
      </c>
      <c r="C6234" s="98" t="s">
        <v>186</v>
      </c>
      <c r="D6234" s="98">
        <v>155.88999999999999</v>
      </c>
      <c r="E6234" s="98">
        <v>3512.39</v>
      </c>
      <c r="F6234" s="98" t="s">
        <v>95</v>
      </c>
    </row>
    <row r="6235" spans="1:6" x14ac:dyDescent="0.2">
      <c r="A6235" s="106">
        <v>43282</v>
      </c>
      <c r="B6235" s="100">
        <v>43221</v>
      </c>
      <c r="C6235" s="98" t="s">
        <v>34</v>
      </c>
      <c r="D6235" s="98">
        <v>-943.8</v>
      </c>
      <c r="E6235" s="98">
        <v>10049</v>
      </c>
      <c r="F6235" s="98" t="s">
        <v>95</v>
      </c>
    </row>
    <row r="6236" spans="1:6" x14ac:dyDescent="0.2">
      <c r="A6236" s="106">
        <v>43282</v>
      </c>
      <c r="B6236" s="100">
        <v>43221</v>
      </c>
      <c r="C6236" s="98" t="s">
        <v>33</v>
      </c>
      <c r="D6236" s="98">
        <v>-42.57</v>
      </c>
      <c r="E6236" s="98">
        <v>453.22</v>
      </c>
      <c r="F6236" s="98" t="s">
        <v>95</v>
      </c>
    </row>
    <row r="6237" spans="1:6" x14ac:dyDescent="0.2">
      <c r="A6237" s="106">
        <v>43282</v>
      </c>
      <c r="B6237" s="100">
        <v>43252</v>
      </c>
      <c r="C6237" s="98" t="s">
        <v>34</v>
      </c>
      <c r="D6237" s="98">
        <v>-597.17999999999995</v>
      </c>
      <c r="E6237" s="98">
        <v>4478</v>
      </c>
      <c r="F6237" s="98" t="s">
        <v>93</v>
      </c>
    </row>
    <row r="6238" spans="1:6" x14ac:dyDescent="0.2">
      <c r="A6238" s="106">
        <v>43282</v>
      </c>
      <c r="B6238" s="100">
        <v>43252</v>
      </c>
      <c r="C6238" s="98" t="s">
        <v>33</v>
      </c>
      <c r="D6238" s="98">
        <v>-26.94</v>
      </c>
      <c r="E6238" s="98">
        <v>201.96</v>
      </c>
      <c r="F6238" s="98" t="s">
        <v>93</v>
      </c>
    </row>
    <row r="6239" spans="1:6" x14ac:dyDescent="0.2">
      <c r="A6239" s="106">
        <v>43282</v>
      </c>
      <c r="B6239" s="100">
        <v>43221</v>
      </c>
      <c r="C6239" s="98" t="s">
        <v>168</v>
      </c>
      <c r="D6239" s="98">
        <v>0</v>
      </c>
      <c r="E6239" s="98">
        <v>5142</v>
      </c>
      <c r="F6239" s="98" t="s">
        <v>93</v>
      </c>
    </row>
    <row r="6240" spans="1:6" x14ac:dyDescent="0.2">
      <c r="A6240" s="106">
        <v>43282</v>
      </c>
      <c r="B6240" s="100">
        <v>43221</v>
      </c>
      <c r="C6240" s="98" t="s">
        <v>185</v>
      </c>
      <c r="D6240" s="98">
        <v>228.2</v>
      </c>
      <c r="E6240" s="98">
        <v>5142</v>
      </c>
      <c r="F6240" s="98" t="s">
        <v>93</v>
      </c>
    </row>
    <row r="6241" spans="1:6" x14ac:dyDescent="0.2">
      <c r="A6241" s="106">
        <v>43282</v>
      </c>
      <c r="B6241" s="100">
        <v>43221</v>
      </c>
      <c r="C6241" s="98" t="s">
        <v>186</v>
      </c>
      <c r="D6241" s="98">
        <v>10.29</v>
      </c>
      <c r="E6241" s="98">
        <v>231.92</v>
      </c>
      <c r="F6241" s="98" t="s">
        <v>93</v>
      </c>
    </row>
    <row r="6242" spans="1:6" x14ac:dyDescent="0.2">
      <c r="A6242" s="106">
        <v>43282</v>
      </c>
      <c r="B6242" s="100">
        <v>43221</v>
      </c>
      <c r="C6242" s="98" t="s">
        <v>34</v>
      </c>
      <c r="D6242" s="98">
        <v>-62.36</v>
      </c>
      <c r="E6242" s="98">
        <v>664</v>
      </c>
      <c r="F6242" s="98" t="s">
        <v>93</v>
      </c>
    </row>
    <row r="6243" spans="1:6" x14ac:dyDescent="0.2">
      <c r="A6243" s="106">
        <v>43282</v>
      </c>
      <c r="B6243" s="100">
        <v>43221</v>
      </c>
      <c r="C6243" s="98" t="s">
        <v>33</v>
      </c>
      <c r="D6243" s="98">
        <v>-2.81</v>
      </c>
      <c r="E6243" s="98">
        <v>29.94</v>
      </c>
      <c r="F6243" s="98" t="s">
        <v>93</v>
      </c>
    </row>
    <row r="6244" spans="1:6" x14ac:dyDescent="0.2">
      <c r="A6244" s="106">
        <v>43282</v>
      </c>
      <c r="B6244" s="100">
        <v>43252</v>
      </c>
      <c r="C6244" s="98" t="s">
        <v>34</v>
      </c>
      <c r="D6244" s="98">
        <v>-45.08</v>
      </c>
      <c r="E6244" s="98">
        <v>338</v>
      </c>
      <c r="F6244" s="98" t="s">
        <v>91</v>
      </c>
    </row>
    <row r="6245" spans="1:6" x14ac:dyDescent="0.2">
      <c r="A6245" s="106">
        <v>43282</v>
      </c>
      <c r="B6245" s="100">
        <v>43252</v>
      </c>
      <c r="C6245" s="98" t="s">
        <v>33</v>
      </c>
      <c r="D6245" s="98">
        <v>-2.0299999999999998</v>
      </c>
      <c r="E6245" s="98">
        <v>15.25</v>
      </c>
      <c r="F6245" s="98" t="s">
        <v>91</v>
      </c>
    </row>
    <row r="6246" spans="1:6" x14ac:dyDescent="0.2">
      <c r="A6246" s="106">
        <v>43282</v>
      </c>
      <c r="B6246" s="100">
        <v>43221</v>
      </c>
      <c r="C6246" s="98" t="s">
        <v>168</v>
      </c>
      <c r="D6246" s="98">
        <v>0</v>
      </c>
      <c r="E6246" s="98">
        <v>391</v>
      </c>
      <c r="F6246" s="98" t="s">
        <v>91</v>
      </c>
    </row>
    <row r="6247" spans="1:6" x14ac:dyDescent="0.2">
      <c r="A6247" s="106">
        <v>43282</v>
      </c>
      <c r="B6247" s="100">
        <v>43221</v>
      </c>
      <c r="C6247" s="98" t="s">
        <v>185</v>
      </c>
      <c r="D6247" s="98">
        <v>17.350000000000001</v>
      </c>
      <c r="E6247" s="98">
        <v>391</v>
      </c>
      <c r="F6247" s="98" t="s">
        <v>91</v>
      </c>
    </row>
    <row r="6248" spans="1:6" x14ac:dyDescent="0.2">
      <c r="A6248" s="106">
        <v>43282</v>
      </c>
      <c r="B6248" s="100">
        <v>43221</v>
      </c>
      <c r="C6248" s="98" t="s">
        <v>186</v>
      </c>
      <c r="D6248" s="98">
        <v>0.78</v>
      </c>
      <c r="E6248" s="98">
        <v>17.63</v>
      </c>
      <c r="F6248" s="98" t="s">
        <v>91</v>
      </c>
    </row>
    <row r="6249" spans="1:6" x14ac:dyDescent="0.2">
      <c r="A6249" s="106">
        <v>43282</v>
      </c>
      <c r="B6249" s="100">
        <v>43221</v>
      </c>
      <c r="C6249" s="98" t="s">
        <v>34</v>
      </c>
      <c r="D6249" s="98">
        <v>-4.9800000000000004</v>
      </c>
      <c r="E6249" s="98">
        <v>53</v>
      </c>
      <c r="F6249" s="98" t="s">
        <v>91</v>
      </c>
    </row>
    <row r="6250" spans="1:6" x14ac:dyDescent="0.2">
      <c r="A6250" s="106">
        <v>43282</v>
      </c>
      <c r="B6250" s="100">
        <v>43221</v>
      </c>
      <c r="C6250" s="98" t="s">
        <v>33</v>
      </c>
      <c r="D6250" s="98">
        <v>-0.22</v>
      </c>
      <c r="E6250" s="98">
        <v>2.39</v>
      </c>
      <c r="F6250" s="98" t="s">
        <v>91</v>
      </c>
    </row>
    <row r="6251" spans="1:6" x14ac:dyDescent="0.2">
      <c r="A6251" s="106">
        <v>43282</v>
      </c>
      <c r="B6251" s="100">
        <v>43252</v>
      </c>
      <c r="C6251" s="98" t="s">
        <v>34</v>
      </c>
      <c r="D6251" s="98">
        <v>-92.56</v>
      </c>
      <c r="E6251" s="98">
        <v>694</v>
      </c>
      <c r="F6251" s="98" t="s">
        <v>92</v>
      </c>
    </row>
    <row r="6252" spans="1:6" x14ac:dyDescent="0.2">
      <c r="A6252" s="106">
        <v>43282</v>
      </c>
      <c r="B6252" s="100">
        <v>43252</v>
      </c>
      <c r="C6252" s="98" t="s">
        <v>33</v>
      </c>
      <c r="D6252" s="98">
        <v>-4.17</v>
      </c>
      <c r="E6252" s="98">
        <v>31.29</v>
      </c>
      <c r="F6252" s="98" t="s">
        <v>92</v>
      </c>
    </row>
    <row r="6253" spans="1:6" x14ac:dyDescent="0.2">
      <c r="A6253" s="106">
        <v>43282</v>
      </c>
      <c r="B6253" s="100">
        <v>43221</v>
      </c>
      <c r="C6253" s="98" t="s">
        <v>168</v>
      </c>
      <c r="D6253" s="98">
        <v>0</v>
      </c>
      <c r="E6253" s="98">
        <v>1219</v>
      </c>
      <c r="F6253" s="98" t="s">
        <v>92</v>
      </c>
    </row>
    <row r="6254" spans="1:6" x14ac:dyDescent="0.2">
      <c r="A6254" s="106">
        <v>43282</v>
      </c>
      <c r="B6254" s="100">
        <v>43252</v>
      </c>
      <c r="C6254" s="98" t="s">
        <v>34</v>
      </c>
      <c r="D6254" s="98">
        <v>-18405.599999999999</v>
      </c>
      <c r="E6254" s="98">
        <v>138014.51999999999</v>
      </c>
      <c r="F6254" s="98" t="s">
        <v>77</v>
      </c>
    </row>
    <row r="6255" spans="1:6" x14ac:dyDescent="0.2">
      <c r="A6255" s="106">
        <v>43282</v>
      </c>
      <c r="B6255" s="100">
        <v>43252</v>
      </c>
      <c r="C6255" s="98" t="s">
        <v>33</v>
      </c>
      <c r="D6255" s="98">
        <v>-830.08</v>
      </c>
      <c r="E6255" s="98">
        <v>6224.47</v>
      </c>
      <c r="F6255" s="98" t="s">
        <v>77</v>
      </c>
    </row>
    <row r="6256" spans="1:6" x14ac:dyDescent="0.2">
      <c r="A6256" s="106">
        <v>43282</v>
      </c>
      <c r="B6256" s="100">
        <v>43221</v>
      </c>
      <c r="C6256" s="98" t="s">
        <v>168</v>
      </c>
      <c r="D6256" s="98">
        <v>0</v>
      </c>
      <c r="E6256" s="98">
        <v>158426.51999999999</v>
      </c>
      <c r="F6256" s="98" t="s">
        <v>77</v>
      </c>
    </row>
    <row r="6257" spans="1:6" x14ac:dyDescent="0.2">
      <c r="A6257" s="106">
        <v>43282</v>
      </c>
      <c r="B6257" s="100">
        <v>43221</v>
      </c>
      <c r="C6257" s="98" t="s">
        <v>185</v>
      </c>
      <c r="D6257" s="98">
        <v>7030.93</v>
      </c>
      <c r="E6257" s="98">
        <v>158426.51999999999</v>
      </c>
      <c r="F6257" s="98" t="s">
        <v>77</v>
      </c>
    </row>
    <row r="6258" spans="1:6" x14ac:dyDescent="0.2">
      <c r="A6258" s="106">
        <v>43282</v>
      </c>
      <c r="B6258" s="100">
        <v>43221</v>
      </c>
      <c r="C6258" s="98" t="s">
        <v>186</v>
      </c>
      <c r="D6258" s="98">
        <v>317.11</v>
      </c>
      <c r="E6258" s="98">
        <v>7145.04</v>
      </c>
      <c r="F6258" s="98" t="s">
        <v>77</v>
      </c>
    </row>
    <row r="6259" spans="1:6" x14ac:dyDescent="0.2">
      <c r="A6259" s="106">
        <v>43282</v>
      </c>
      <c r="B6259" s="100">
        <v>43221</v>
      </c>
      <c r="C6259" s="98" t="s">
        <v>34</v>
      </c>
      <c r="D6259" s="98">
        <v>-1917.09</v>
      </c>
      <c r="E6259" s="98">
        <v>20412</v>
      </c>
      <c r="F6259" s="98" t="s">
        <v>77</v>
      </c>
    </row>
    <row r="6260" spans="1:6" x14ac:dyDescent="0.2">
      <c r="A6260" s="106">
        <v>43282</v>
      </c>
      <c r="B6260" s="100">
        <v>43221</v>
      </c>
      <c r="C6260" s="98" t="s">
        <v>33</v>
      </c>
      <c r="D6260" s="98">
        <v>-86.46</v>
      </c>
      <c r="E6260" s="98">
        <v>920.53</v>
      </c>
      <c r="F6260" s="98" t="s">
        <v>77</v>
      </c>
    </row>
    <row r="6261" spans="1:6" x14ac:dyDescent="0.2">
      <c r="A6261" s="106">
        <v>43282</v>
      </c>
      <c r="B6261" s="100">
        <v>43221</v>
      </c>
      <c r="C6261" s="98" t="s">
        <v>185</v>
      </c>
      <c r="D6261" s="98">
        <v>54.1</v>
      </c>
      <c r="E6261" s="98">
        <v>1219</v>
      </c>
      <c r="F6261" s="98" t="s">
        <v>92</v>
      </c>
    </row>
    <row r="6262" spans="1:6" x14ac:dyDescent="0.2">
      <c r="A6262" s="106">
        <v>43282</v>
      </c>
      <c r="B6262" s="100">
        <v>43221</v>
      </c>
      <c r="C6262" s="98" t="s">
        <v>186</v>
      </c>
      <c r="D6262" s="98">
        <v>2.44</v>
      </c>
      <c r="E6262" s="98">
        <v>54.98</v>
      </c>
      <c r="F6262" s="98" t="s">
        <v>92</v>
      </c>
    </row>
    <row r="6263" spans="1:6" x14ac:dyDescent="0.2">
      <c r="A6263" s="106">
        <v>43282</v>
      </c>
      <c r="B6263" s="100">
        <v>43221</v>
      </c>
      <c r="C6263" s="98" t="s">
        <v>34</v>
      </c>
      <c r="D6263" s="98">
        <v>-49.31</v>
      </c>
      <c r="E6263" s="98">
        <v>525</v>
      </c>
      <c r="F6263" s="98" t="s">
        <v>92</v>
      </c>
    </row>
    <row r="6264" spans="1:6" x14ac:dyDescent="0.2">
      <c r="A6264" s="106">
        <v>43282</v>
      </c>
      <c r="B6264" s="100">
        <v>43221</v>
      </c>
      <c r="C6264" s="98" t="s">
        <v>33</v>
      </c>
      <c r="D6264" s="98">
        <v>-2.2200000000000002</v>
      </c>
      <c r="E6264" s="98">
        <v>23.68</v>
      </c>
      <c r="F6264" s="98" t="s">
        <v>92</v>
      </c>
    </row>
    <row r="6265" spans="1:6" x14ac:dyDescent="0.2">
      <c r="A6265" s="106">
        <v>43282</v>
      </c>
      <c r="B6265" s="100">
        <v>43252</v>
      </c>
      <c r="C6265" s="98" t="s">
        <v>34</v>
      </c>
      <c r="D6265" s="98">
        <v>-42861.78</v>
      </c>
      <c r="E6265" s="98">
        <v>321399.57</v>
      </c>
      <c r="F6265" s="98" t="s">
        <v>76</v>
      </c>
    </row>
    <row r="6266" spans="1:6" x14ac:dyDescent="0.2">
      <c r="A6266" s="106">
        <v>43282</v>
      </c>
      <c r="B6266" s="100">
        <v>43252</v>
      </c>
      <c r="C6266" s="98" t="s">
        <v>33</v>
      </c>
      <c r="D6266" s="98">
        <v>-1933.01</v>
      </c>
      <c r="E6266" s="98">
        <v>14495.14</v>
      </c>
      <c r="F6266" s="98" t="s">
        <v>76</v>
      </c>
    </row>
    <row r="6267" spans="1:6" x14ac:dyDescent="0.2">
      <c r="A6267" s="106">
        <v>43282</v>
      </c>
      <c r="B6267" s="100">
        <v>43221</v>
      </c>
      <c r="C6267" s="98" t="s">
        <v>168</v>
      </c>
      <c r="D6267" s="98">
        <v>0</v>
      </c>
      <c r="E6267" s="98">
        <v>760647.17</v>
      </c>
      <c r="F6267" s="98" t="s">
        <v>76</v>
      </c>
    </row>
    <row r="6268" spans="1:6" x14ac:dyDescent="0.2">
      <c r="A6268" s="106">
        <v>43252</v>
      </c>
      <c r="B6268" s="100">
        <v>43101</v>
      </c>
      <c r="C6268" s="98" t="s">
        <v>168</v>
      </c>
      <c r="D6268" s="98">
        <v>-13.39</v>
      </c>
      <c r="E6268" s="98">
        <v>1810</v>
      </c>
      <c r="F6268" s="98" t="s">
        <v>91</v>
      </c>
    </row>
    <row r="6269" spans="1:6" x14ac:dyDescent="0.2">
      <c r="A6269" s="106">
        <v>43252</v>
      </c>
      <c r="B6269" s="100">
        <v>43101</v>
      </c>
      <c r="C6269" s="98" t="s">
        <v>185</v>
      </c>
      <c r="D6269" s="98">
        <v>59.55</v>
      </c>
      <c r="E6269" s="98">
        <v>1810</v>
      </c>
      <c r="F6269" s="98" t="s">
        <v>91</v>
      </c>
    </row>
    <row r="6270" spans="1:6" x14ac:dyDescent="0.2">
      <c r="A6270" s="106">
        <v>43252</v>
      </c>
      <c r="B6270" s="100">
        <v>43101</v>
      </c>
      <c r="C6270" s="98" t="s">
        <v>186</v>
      </c>
      <c r="D6270" s="98">
        <v>2.69</v>
      </c>
      <c r="E6270" s="98">
        <v>81.63</v>
      </c>
      <c r="F6270" s="98" t="s">
        <v>91</v>
      </c>
    </row>
    <row r="6271" spans="1:6" x14ac:dyDescent="0.2">
      <c r="A6271" s="106">
        <v>43252</v>
      </c>
      <c r="B6271" s="100">
        <v>43252</v>
      </c>
      <c r="C6271" s="98" t="s">
        <v>34</v>
      </c>
      <c r="D6271" s="98">
        <v>-32.01</v>
      </c>
      <c r="E6271" s="98">
        <v>240</v>
      </c>
      <c r="F6271" s="98" t="s">
        <v>92</v>
      </c>
    </row>
    <row r="6272" spans="1:6" x14ac:dyDescent="0.2">
      <c r="A6272" s="106">
        <v>43252</v>
      </c>
      <c r="B6272" s="100">
        <v>43252</v>
      </c>
      <c r="C6272" s="98" t="s">
        <v>33</v>
      </c>
      <c r="D6272" s="98">
        <v>-1.44</v>
      </c>
      <c r="E6272" s="98">
        <v>10.82</v>
      </c>
      <c r="F6272" s="98" t="s">
        <v>92</v>
      </c>
    </row>
    <row r="6273" spans="1:6" x14ac:dyDescent="0.2">
      <c r="A6273" s="106">
        <v>43252</v>
      </c>
      <c r="B6273" s="100">
        <v>43252</v>
      </c>
      <c r="C6273" s="98" t="s">
        <v>34</v>
      </c>
      <c r="D6273" s="98">
        <v>-144.96</v>
      </c>
      <c r="E6273" s="98">
        <v>1087</v>
      </c>
      <c r="F6273" s="98" t="s">
        <v>91</v>
      </c>
    </row>
    <row r="6274" spans="1:6" x14ac:dyDescent="0.2">
      <c r="A6274" s="106">
        <v>43252</v>
      </c>
      <c r="B6274" s="100">
        <v>43252</v>
      </c>
      <c r="C6274" s="98" t="s">
        <v>33</v>
      </c>
      <c r="D6274" s="98">
        <v>-6.54</v>
      </c>
      <c r="E6274" s="98">
        <v>49.02</v>
      </c>
      <c r="F6274" s="98" t="s">
        <v>91</v>
      </c>
    </row>
    <row r="6275" spans="1:6" x14ac:dyDescent="0.2">
      <c r="A6275" s="106">
        <v>43252</v>
      </c>
      <c r="B6275" s="100">
        <v>43221</v>
      </c>
      <c r="C6275" s="98" t="s">
        <v>34</v>
      </c>
      <c r="D6275" s="98">
        <v>-263.54000000000002</v>
      </c>
      <c r="E6275" s="98">
        <v>2806</v>
      </c>
      <c r="F6275" s="98" t="s">
        <v>91</v>
      </c>
    </row>
    <row r="6276" spans="1:6" x14ac:dyDescent="0.2">
      <c r="A6276" s="106">
        <v>43252</v>
      </c>
      <c r="B6276" s="100">
        <v>43221</v>
      </c>
      <c r="C6276" s="98" t="s">
        <v>33</v>
      </c>
      <c r="D6276" s="98">
        <v>-11.89</v>
      </c>
      <c r="E6276" s="98">
        <v>126.55</v>
      </c>
      <c r="F6276" s="98" t="s">
        <v>91</v>
      </c>
    </row>
    <row r="6277" spans="1:6" x14ac:dyDescent="0.2">
      <c r="A6277" s="106">
        <v>43252</v>
      </c>
      <c r="B6277" s="100">
        <v>43221</v>
      </c>
      <c r="C6277" s="98" t="s">
        <v>168</v>
      </c>
      <c r="D6277" s="98">
        <v>0</v>
      </c>
      <c r="E6277" s="98">
        <v>3893</v>
      </c>
      <c r="F6277" s="98" t="s">
        <v>91</v>
      </c>
    </row>
    <row r="6278" spans="1:6" x14ac:dyDescent="0.2">
      <c r="A6278" s="106">
        <v>43252</v>
      </c>
      <c r="B6278" s="100">
        <v>43221</v>
      </c>
      <c r="C6278" s="98" t="s">
        <v>185</v>
      </c>
      <c r="D6278" s="98">
        <v>172.77</v>
      </c>
      <c r="E6278" s="98">
        <v>3893</v>
      </c>
      <c r="F6278" s="98" t="s">
        <v>91</v>
      </c>
    </row>
    <row r="6279" spans="1:6" x14ac:dyDescent="0.2">
      <c r="A6279" s="106">
        <v>43252</v>
      </c>
      <c r="B6279" s="100">
        <v>43221</v>
      </c>
      <c r="C6279" s="98" t="s">
        <v>186</v>
      </c>
      <c r="D6279" s="98">
        <v>7.79</v>
      </c>
      <c r="E6279" s="98">
        <v>175.57</v>
      </c>
      <c r="F6279" s="98" t="s">
        <v>91</v>
      </c>
    </row>
    <row r="6280" spans="1:6" x14ac:dyDescent="0.2">
      <c r="A6280" s="106">
        <v>43252</v>
      </c>
      <c r="B6280" s="100">
        <v>43191</v>
      </c>
      <c r="C6280" s="98" t="s">
        <v>34</v>
      </c>
      <c r="D6280" s="98">
        <v>-177.56</v>
      </c>
      <c r="E6280" s="98">
        <v>1810</v>
      </c>
      <c r="F6280" s="98" t="s">
        <v>91</v>
      </c>
    </row>
    <row r="6281" spans="1:6" x14ac:dyDescent="0.2">
      <c r="A6281" s="106">
        <v>43252</v>
      </c>
      <c r="B6281" s="100">
        <v>43191</v>
      </c>
      <c r="C6281" s="98" t="s">
        <v>33</v>
      </c>
      <c r="D6281" s="98">
        <v>-8.01</v>
      </c>
      <c r="E6281" s="98">
        <v>81.63</v>
      </c>
      <c r="F6281" s="98" t="s">
        <v>91</v>
      </c>
    </row>
    <row r="6282" spans="1:6" x14ac:dyDescent="0.2">
      <c r="A6282" s="106">
        <v>43252</v>
      </c>
      <c r="B6282" s="100">
        <v>43221</v>
      </c>
      <c r="C6282" s="98" t="s">
        <v>33</v>
      </c>
      <c r="D6282" s="98">
        <v>-1121.56</v>
      </c>
      <c r="E6282" s="98">
        <v>11941.94</v>
      </c>
      <c r="F6282" s="98" t="s">
        <v>76</v>
      </c>
    </row>
    <row r="6283" spans="1:6" x14ac:dyDescent="0.2">
      <c r="A6283" s="106">
        <v>43252</v>
      </c>
      <c r="B6283" s="100">
        <v>43221</v>
      </c>
      <c r="C6283" s="98" t="s">
        <v>168</v>
      </c>
      <c r="D6283" s="98">
        <v>0</v>
      </c>
      <c r="E6283" s="98">
        <v>265443.93</v>
      </c>
      <c r="F6283" s="98" t="s">
        <v>76</v>
      </c>
    </row>
    <row r="6284" spans="1:6" x14ac:dyDescent="0.2">
      <c r="A6284" s="106">
        <v>43252</v>
      </c>
      <c r="B6284" s="100">
        <v>43221</v>
      </c>
      <c r="C6284" s="98" t="s">
        <v>185</v>
      </c>
      <c r="D6284" s="98">
        <v>11780.45</v>
      </c>
      <c r="E6284" s="98">
        <v>265443.93</v>
      </c>
      <c r="F6284" s="98" t="s">
        <v>76</v>
      </c>
    </row>
    <row r="6285" spans="1:6" x14ac:dyDescent="0.2">
      <c r="A6285" s="106">
        <v>43252</v>
      </c>
      <c r="B6285" s="100">
        <v>43221</v>
      </c>
      <c r="C6285" s="98" t="s">
        <v>186</v>
      </c>
      <c r="D6285" s="98">
        <v>531.27</v>
      </c>
      <c r="E6285" s="98">
        <v>11971.65</v>
      </c>
      <c r="F6285" s="98" t="s">
        <v>76</v>
      </c>
    </row>
    <row r="6286" spans="1:6" x14ac:dyDescent="0.2">
      <c r="A6286" s="106">
        <v>43252</v>
      </c>
      <c r="B6286" s="100">
        <v>43221</v>
      </c>
      <c r="C6286" s="98" t="s">
        <v>34</v>
      </c>
      <c r="D6286" s="98">
        <v>-24868.54</v>
      </c>
      <c r="E6286" s="98">
        <v>264784.92</v>
      </c>
      <c r="F6286" s="98" t="s">
        <v>76</v>
      </c>
    </row>
    <row r="6287" spans="1:6" x14ac:dyDescent="0.2">
      <c r="A6287" s="106">
        <v>43252</v>
      </c>
      <c r="B6287" s="100">
        <v>43191</v>
      </c>
      <c r="C6287" s="98" t="s">
        <v>34</v>
      </c>
      <c r="D6287" s="98">
        <v>-2089.81</v>
      </c>
      <c r="E6287" s="98">
        <v>21302.55</v>
      </c>
      <c r="F6287" s="98" t="s">
        <v>76</v>
      </c>
    </row>
    <row r="6288" spans="1:6" x14ac:dyDescent="0.2">
      <c r="A6288" s="106">
        <v>43252</v>
      </c>
      <c r="B6288" s="100">
        <v>43191</v>
      </c>
      <c r="C6288" s="98" t="s">
        <v>33</v>
      </c>
      <c r="D6288" s="98">
        <v>-94.09</v>
      </c>
      <c r="E6288" s="98">
        <v>960.74</v>
      </c>
      <c r="F6288" s="98" t="s">
        <v>76</v>
      </c>
    </row>
    <row r="6289" spans="1:6" x14ac:dyDescent="0.2">
      <c r="A6289" s="106">
        <v>43252</v>
      </c>
      <c r="B6289" s="100">
        <v>43221</v>
      </c>
      <c r="C6289" s="98" t="s">
        <v>185</v>
      </c>
      <c r="D6289" s="98">
        <v>3174.71</v>
      </c>
      <c r="E6289" s="98">
        <v>71534.13</v>
      </c>
      <c r="F6289" s="98" t="s">
        <v>77</v>
      </c>
    </row>
    <row r="6290" spans="1:6" x14ac:dyDescent="0.2">
      <c r="A6290" s="106">
        <v>43252</v>
      </c>
      <c r="B6290" s="100">
        <v>43221</v>
      </c>
      <c r="C6290" s="98" t="s">
        <v>186</v>
      </c>
      <c r="D6290" s="98">
        <v>143.22999999999999</v>
      </c>
      <c r="E6290" s="98">
        <v>3226.23</v>
      </c>
      <c r="F6290" s="98" t="s">
        <v>77</v>
      </c>
    </row>
    <row r="6291" spans="1:6" x14ac:dyDescent="0.2">
      <c r="A6291" s="106">
        <v>43252</v>
      </c>
      <c r="B6291" s="100">
        <v>43221</v>
      </c>
      <c r="C6291" s="98" t="s">
        <v>34</v>
      </c>
      <c r="D6291" s="98">
        <v>-6718.47</v>
      </c>
      <c r="E6291" s="98">
        <v>71534.13</v>
      </c>
      <c r="F6291" s="98" t="s">
        <v>77</v>
      </c>
    </row>
    <row r="6292" spans="1:6" x14ac:dyDescent="0.2">
      <c r="A6292" s="106">
        <v>43252</v>
      </c>
      <c r="B6292" s="100">
        <v>43221</v>
      </c>
      <c r="C6292" s="98" t="s">
        <v>33</v>
      </c>
      <c r="D6292" s="98">
        <v>-303.01</v>
      </c>
      <c r="E6292" s="98">
        <v>3226.23</v>
      </c>
      <c r="F6292" s="98" t="s">
        <v>77</v>
      </c>
    </row>
    <row r="6293" spans="1:6" x14ac:dyDescent="0.2">
      <c r="A6293" s="106">
        <v>43252</v>
      </c>
      <c r="B6293" s="100">
        <v>43221</v>
      </c>
      <c r="C6293" s="98" t="s">
        <v>168</v>
      </c>
      <c r="D6293" s="98">
        <v>0</v>
      </c>
      <c r="E6293" s="98">
        <v>71534.13</v>
      </c>
      <c r="F6293" s="98" t="s">
        <v>77</v>
      </c>
    </row>
    <row r="6294" spans="1:6" x14ac:dyDescent="0.2">
      <c r="A6294" s="106">
        <v>43252</v>
      </c>
      <c r="B6294" s="100">
        <v>43191</v>
      </c>
      <c r="C6294" s="98" t="s">
        <v>34</v>
      </c>
      <c r="D6294" s="98">
        <v>-516.19000000000005</v>
      </c>
      <c r="E6294" s="98">
        <v>5262.03</v>
      </c>
      <c r="F6294" s="98" t="s">
        <v>77</v>
      </c>
    </row>
    <row r="6295" spans="1:6" x14ac:dyDescent="0.2">
      <c r="A6295" s="106">
        <v>43252</v>
      </c>
      <c r="B6295" s="100">
        <v>43191</v>
      </c>
      <c r="C6295" s="98" t="s">
        <v>33</v>
      </c>
      <c r="D6295" s="98">
        <v>-23.28</v>
      </c>
      <c r="E6295" s="98">
        <v>237.33</v>
      </c>
      <c r="F6295" s="98" t="s">
        <v>77</v>
      </c>
    </row>
    <row r="6296" spans="1:6" x14ac:dyDescent="0.2">
      <c r="A6296" s="106">
        <v>43252</v>
      </c>
      <c r="B6296" s="100">
        <v>43101</v>
      </c>
      <c r="C6296" s="98" t="s">
        <v>185</v>
      </c>
      <c r="D6296" s="98">
        <v>173.15</v>
      </c>
      <c r="E6296" s="98">
        <v>5262.03</v>
      </c>
      <c r="F6296" s="98" t="s">
        <v>77</v>
      </c>
    </row>
    <row r="6297" spans="1:6" x14ac:dyDescent="0.2">
      <c r="A6297" s="106">
        <v>43252</v>
      </c>
      <c r="B6297" s="100">
        <v>43101</v>
      </c>
      <c r="C6297" s="98" t="s">
        <v>186</v>
      </c>
      <c r="D6297" s="98">
        <v>7.82</v>
      </c>
      <c r="E6297" s="98">
        <v>237.33</v>
      </c>
      <c r="F6297" s="98" t="s">
        <v>77</v>
      </c>
    </row>
    <row r="6298" spans="1:6" x14ac:dyDescent="0.2">
      <c r="A6298" s="106">
        <v>43252</v>
      </c>
      <c r="B6298" s="100">
        <v>43101</v>
      </c>
      <c r="C6298" s="98" t="s">
        <v>168</v>
      </c>
      <c r="D6298" s="98">
        <v>-38.909999999999997</v>
      </c>
      <c r="E6298" s="98">
        <v>5262.03</v>
      </c>
      <c r="F6298" s="98" t="s">
        <v>77</v>
      </c>
    </row>
    <row r="6299" spans="1:6" x14ac:dyDescent="0.2">
      <c r="A6299" s="106">
        <v>43252</v>
      </c>
      <c r="B6299" s="100">
        <v>43221</v>
      </c>
      <c r="C6299" s="98" t="s">
        <v>185</v>
      </c>
      <c r="D6299" s="98">
        <v>11600.4</v>
      </c>
      <c r="E6299" s="98">
        <v>261387.74</v>
      </c>
      <c r="F6299" s="98" t="s">
        <v>75</v>
      </c>
    </row>
    <row r="6300" spans="1:6" x14ac:dyDescent="0.2">
      <c r="A6300" s="106">
        <v>43252</v>
      </c>
      <c r="B6300" s="100">
        <v>43221</v>
      </c>
      <c r="C6300" s="98" t="s">
        <v>186</v>
      </c>
      <c r="D6300" s="98">
        <v>523.20000000000005</v>
      </c>
      <c r="E6300" s="98">
        <v>11788.57</v>
      </c>
      <c r="F6300" s="98" t="s">
        <v>75</v>
      </c>
    </row>
    <row r="6301" spans="1:6" x14ac:dyDescent="0.2">
      <c r="A6301" s="106">
        <v>43252</v>
      </c>
      <c r="B6301" s="100">
        <v>43221</v>
      </c>
      <c r="C6301" s="98" t="s">
        <v>34</v>
      </c>
      <c r="D6301" s="98">
        <v>-24546.51</v>
      </c>
      <c r="E6301" s="98">
        <v>261355.63</v>
      </c>
      <c r="F6301" s="98" t="s">
        <v>75</v>
      </c>
    </row>
    <row r="6302" spans="1:6" x14ac:dyDescent="0.2">
      <c r="A6302" s="106">
        <v>43252</v>
      </c>
      <c r="B6302" s="100">
        <v>43221</v>
      </c>
      <c r="C6302" s="98" t="s">
        <v>33</v>
      </c>
      <c r="D6302" s="98">
        <v>-1107.0999999999999</v>
      </c>
      <c r="E6302" s="98">
        <v>11787.12</v>
      </c>
      <c r="F6302" s="98" t="s">
        <v>75</v>
      </c>
    </row>
    <row r="6303" spans="1:6" x14ac:dyDescent="0.2">
      <c r="A6303" s="106">
        <v>43252</v>
      </c>
      <c r="B6303" s="100">
        <v>43221</v>
      </c>
      <c r="C6303" s="98" t="s">
        <v>168</v>
      </c>
      <c r="D6303" s="98">
        <v>0</v>
      </c>
      <c r="E6303" s="98">
        <v>261387.74</v>
      </c>
      <c r="F6303" s="98" t="s">
        <v>75</v>
      </c>
    </row>
    <row r="6304" spans="1:6" x14ac:dyDescent="0.2">
      <c r="A6304" s="106">
        <v>43252</v>
      </c>
      <c r="B6304" s="100">
        <v>43101</v>
      </c>
      <c r="C6304" s="98" t="s">
        <v>186</v>
      </c>
      <c r="D6304" s="98">
        <v>1.67</v>
      </c>
      <c r="E6304" s="98">
        <v>50.87</v>
      </c>
      <c r="F6304" s="98" t="s">
        <v>94</v>
      </c>
    </row>
    <row r="6305" spans="1:6" x14ac:dyDescent="0.2">
      <c r="A6305" s="106">
        <v>43252</v>
      </c>
      <c r="B6305" s="100">
        <v>43221</v>
      </c>
      <c r="C6305" s="98" t="s">
        <v>185</v>
      </c>
      <c r="D6305" s="98">
        <v>35.19</v>
      </c>
      <c r="E6305" s="98">
        <v>793</v>
      </c>
      <c r="F6305" s="98" t="s">
        <v>92</v>
      </c>
    </row>
    <row r="6306" spans="1:6" x14ac:dyDescent="0.2">
      <c r="A6306" s="106">
        <v>43252</v>
      </c>
      <c r="B6306" s="100">
        <v>43221</v>
      </c>
      <c r="C6306" s="98" t="s">
        <v>186</v>
      </c>
      <c r="D6306" s="98">
        <v>1.58</v>
      </c>
      <c r="E6306" s="98">
        <v>35.76</v>
      </c>
      <c r="F6306" s="98" t="s">
        <v>92</v>
      </c>
    </row>
    <row r="6307" spans="1:6" x14ac:dyDescent="0.2">
      <c r="A6307" s="106">
        <v>43252</v>
      </c>
      <c r="B6307" s="100">
        <v>43221</v>
      </c>
      <c r="C6307" s="98" t="s">
        <v>34</v>
      </c>
      <c r="D6307" s="98">
        <v>-74.48</v>
      </c>
      <c r="E6307" s="98">
        <v>793</v>
      </c>
      <c r="F6307" s="98" t="s">
        <v>92</v>
      </c>
    </row>
    <row r="6308" spans="1:6" x14ac:dyDescent="0.2">
      <c r="A6308" s="106">
        <v>43252</v>
      </c>
      <c r="B6308" s="100">
        <v>43221</v>
      </c>
      <c r="C6308" s="98" t="s">
        <v>33</v>
      </c>
      <c r="D6308" s="98">
        <v>-3.36</v>
      </c>
      <c r="E6308" s="98">
        <v>35.76</v>
      </c>
      <c r="F6308" s="98" t="s">
        <v>92</v>
      </c>
    </row>
    <row r="6309" spans="1:6" x14ac:dyDescent="0.2">
      <c r="A6309" s="106">
        <v>43252</v>
      </c>
      <c r="B6309" s="100">
        <v>43221</v>
      </c>
      <c r="C6309" s="98" t="s">
        <v>168</v>
      </c>
      <c r="D6309" s="98">
        <v>0</v>
      </c>
      <c r="E6309" s="98">
        <v>793</v>
      </c>
      <c r="F6309" s="98" t="s">
        <v>92</v>
      </c>
    </row>
    <row r="6310" spans="1:6" x14ac:dyDescent="0.2">
      <c r="A6310" s="106">
        <v>43252</v>
      </c>
      <c r="B6310" s="100">
        <v>43191</v>
      </c>
      <c r="C6310" s="98" t="s">
        <v>34</v>
      </c>
      <c r="D6310" s="98">
        <v>-8.74</v>
      </c>
      <c r="E6310" s="98">
        <v>89</v>
      </c>
      <c r="F6310" s="98" t="s">
        <v>92</v>
      </c>
    </row>
    <row r="6311" spans="1:6" x14ac:dyDescent="0.2">
      <c r="A6311" s="106">
        <v>43252</v>
      </c>
      <c r="B6311" s="100">
        <v>43191</v>
      </c>
      <c r="C6311" s="98" t="s">
        <v>33</v>
      </c>
      <c r="D6311" s="98">
        <v>-0.39</v>
      </c>
      <c r="E6311" s="98">
        <v>4.01</v>
      </c>
      <c r="F6311" s="98" t="s">
        <v>92</v>
      </c>
    </row>
    <row r="6312" spans="1:6" x14ac:dyDescent="0.2">
      <c r="A6312" s="106">
        <v>43252</v>
      </c>
      <c r="B6312" s="100">
        <v>43101</v>
      </c>
      <c r="C6312" s="98" t="s">
        <v>185</v>
      </c>
      <c r="D6312" s="98">
        <v>2.93</v>
      </c>
      <c r="E6312" s="98">
        <v>89</v>
      </c>
      <c r="F6312" s="98" t="s">
        <v>92</v>
      </c>
    </row>
    <row r="6313" spans="1:6" x14ac:dyDescent="0.2">
      <c r="A6313" s="106">
        <v>43252</v>
      </c>
      <c r="B6313" s="100">
        <v>43101</v>
      </c>
      <c r="C6313" s="98" t="s">
        <v>186</v>
      </c>
      <c r="D6313" s="98">
        <v>0.13</v>
      </c>
      <c r="E6313" s="98">
        <v>4.01</v>
      </c>
      <c r="F6313" s="98" t="s">
        <v>92</v>
      </c>
    </row>
    <row r="6314" spans="1:6" x14ac:dyDescent="0.2">
      <c r="A6314" s="106">
        <v>43252</v>
      </c>
      <c r="B6314" s="100">
        <v>43101</v>
      </c>
      <c r="C6314" s="98" t="s">
        <v>168</v>
      </c>
      <c r="D6314" s="98">
        <v>-0.66</v>
      </c>
      <c r="E6314" s="98">
        <v>89</v>
      </c>
      <c r="F6314" s="98" t="s">
        <v>92</v>
      </c>
    </row>
    <row r="6315" spans="1:6" x14ac:dyDescent="0.2">
      <c r="A6315" s="106">
        <v>43252</v>
      </c>
      <c r="B6315" s="100">
        <v>43221</v>
      </c>
      <c r="C6315" s="98" t="s">
        <v>185</v>
      </c>
      <c r="D6315" s="98">
        <v>450.55</v>
      </c>
      <c r="E6315" s="98">
        <v>10152</v>
      </c>
      <c r="F6315" s="98" t="s">
        <v>94</v>
      </c>
    </row>
    <row r="6316" spans="1:6" x14ac:dyDescent="0.2">
      <c r="A6316" s="106">
        <v>43252</v>
      </c>
      <c r="B6316" s="100">
        <v>43221</v>
      </c>
      <c r="C6316" s="98" t="s">
        <v>186</v>
      </c>
      <c r="D6316" s="98">
        <v>20.32</v>
      </c>
      <c r="E6316" s="98">
        <v>457.86</v>
      </c>
      <c r="F6316" s="98" t="s">
        <v>94</v>
      </c>
    </row>
    <row r="6317" spans="1:6" x14ac:dyDescent="0.2">
      <c r="A6317" s="106">
        <v>43252</v>
      </c>
      <c r="B6317" s="100">
        <v>43221</v>
      </c>
      <c r="C6317" s="98" t="s">
        <v>34</v>
      </c>
      <c r="D6317" s="98">
        <v>-953.48</v>
      </c>
      <c r="E6317" s="98">
        <v>10152</v>
      </c>
      <c r="F6317" s="98" t="s">
        <v>94</v>
      </c>
    </row>
    <row r="6318" spans="1:6" x14ac:dyDescent="0.2">
      <c r="A6318" s="106">
        <v>43252</v>
      </c>
      <c r="B6318" s="100">
        <v>43221</v>
      </c>
      <c r="C6318" s="98" t="s">
        <v>33</v>
      </c>
      <c r="D6318" s="98">
        <v>-43</v>
      </c>
      <c r="E6318" s="98">
        <v>457.86</v>
      </c>
      <c r="F6318" s="98" t="s">
        <v>94</v>
      </c>
    </row>
    <row r="6319" spans="1:6" x14ac:dyDescent="0.2">
      <c r="A6319" s="106">
        <v>43252</v>
      </c>
      <c r="B6319" s="100">
        <v>43191</v>
      </c>
      <c r="C6319" s="98" t="s">
        <v>34</v>
      </c>
      <c r="D6319" s="98">
        <v>-110.66</v>
      </c>
      <c r="E6319" s="98">
        <v>1128</v>
      </c>
      <c r="F6319" s="98" t="s">
        <v>94</v>
      </c>
    </row>
    <row r="6320" spans="1:6" x14ac:dyDescent="0.2">
      <c r="A6320" s="106">
        <v>43252</v>
      </c>
      <c r="B6320" s="100">
        <v>43191</v>
      </c>
      <c r="C6320" s="98" t="s">
        <v>33</v>
      </c>
      <c r="D6320" s="98">
        <v>-4.99</v>
      </c>
      <c r="E6320" s="98">
        <v>50.87</v>
      </c>
      <c r="F6320" s="98" t="s">
        <v>94</v>
      </c>
    </row>
    <row r="6321" spans="1:6" x14ac:dyDescent="0.2">
      <c r="A6321" s="106">
        <v>43252</v>
      </c>
      <c r="B6321" s="100">
        <v>43101</v>
      </c>
      <c r="C6321" s="98" t="s">
        <v>185</v>
      </c>
      <c r="D6321" s="98">
        <v>37.11</v>
      </c>
      <c r="E6321" s="98">
        <v>1128</v>
      </c>
      <c r="F6321" s="98" t="s">
        <v>94</v>
      </c>
    </row>
    <row r="6322" spans="1:6" x14ac:dyDescent="0.2">
      <c r="A6322" s="106">
        <v>43252</v>
      </c>
      <c r="B6322" s="100">
        <v>43221</v>
      </c>
      <c r="C6322" s="98" t="s">
        <v>36</v>
      </c>
      <c r="D6322" s="98">
        <v>-17.23</v>
      </c>
      <c r="E6322" s="98">
        <v>183.4</v>
      </c>
      <c r="F6322" s="98" t="s">
        <v>101</v>
      </c>
    </row>
    <row r="6323" spans="1:6" x14ac:dyDescent="0.2">
      <c r="A6323" s="106">
        <v>43252</v>
      </c>
      <c r="B6323" s="100">
        <v>43221</v>
      </c>
      <c r="C6323" s="98" t="s">
        <v>35</v>
      </c>
      <c r="D6323" s="98">
        <v>-0.78</v>
      </c>
      <c r="E6323" s="98">
        <v>8.2799999999999994</v>
      </c>
      <c r="F6323" s="98" t="s">
        <v>101</v>
      </c>
    </row>
    <row r="6324" spans="1:6" x14ac:dyDescent="0.2">
      <c r="A6324" s="106">
        <v>43252</v>
      </c>
      <c r="B6324" s="100">
        <v>43191</v>
      </c>
      <c r="C6324" s="98" t="s">
        <v>36</v>
      </c>
      <c r="D6324" s="98">
        <v>-1.96</v>
      </c>
      <c r="E6324" s="98">
        <v>20</v>
      </c>
      <c r="F6324" s="98" t="s">
        <v>101</v>
      </c>
    </row>
    <row r="6325" spans="1:6" x14ac:dyDescent="0.2">
      <c r="A6325" s="106">
        <v>43252</v>
      </c>
      <c r="B6325" s="100">
        <v>43191</v>
      </c>
      <c r="C6325" s="98" t="s">
        <v>35</v>
      </c>
      <c r="D6325" s="98">
        <v>-0.09</v>
      </c>
      <c r="E6325" s="98">
        <v>0.91</v>
      </c>
      <c r="F6325" s="98" t="s">
        <v>101</v>
      </c>
    </row>
    <row r="6326" spans="1:6" x14ac:dyDescent="0.2">
      <c r="A6326" s="106">
        <v>43344</v>
      </c>
      <c r="B6326" s="100">
        <v>43313</v>
      </c>
      <c r="C6326" s="98" t="s">
        <v>35</v>
      </c>
      <c r="D6326" s="98">
        <v>-0.14000000000000001</v>
      </c>
      <c r="E6326" s="98">
        <v>1.74</v>
      </c>
      <c r="F6326" s="98" t="s">
        <v>101</v>
      </c>
    </row>
    <row r="6327" spans="1:6" x14ac:dyDescent="0.2">
      <c r="A6327" s="106">
        <v>43344</v>
      </c>
      <c r="B6327" s="100">
        <v>43282</v>
      </c>
      <c r="C6327" s="98" t="s">
        <v>36</v>
      </c>
      <c r="D6327" s="98">
        <v>-0.52</v>
      </c>
      <c r="E6327" s="98">
        <v>6</v>
      </c>
      <c r="F6327" s="98" t="s">
        <v>101</v>
      </c>
    </row>
    <row r="6328" spans="1:6" x14ac:dyDescent="0.2">
      <c r="A6328" s="106">
        <v>43344</v>
      </c>
      <c r="B6328" s="100">
        <v>43282</v>
      </c>
      <c r="C6328" s="98" t="s">
        <v>35</v>
      </c>
      <c r="D6328" s="98">
        <v>-0.02</v>
      </c>
      <c r="E6328" s="98">
        <v>0.28000000000000003</v>
      </c>
      <c r="F6328" s="98" t="s">
        <v>101</v>
      </c>
    </row>
    <row r="6329" spans="1:6" x14ac:dyDescent="0.2">
      <c r="A6329" s="106">
        <v>43344</v>
      </c>
      <c r="B6329" s="100">
        <v>43221</v>
      </c>
      <c r="C6329" s="98" t="s">
        <v>187</v>
      </c>
      <c r="D6329" s="98">
        <v>-18.91</v>
      </c>
      <c r="E6329" s="98">
        <v>-426</v>
      </c>
      <c r="F6329" s="98" t="s">
        <v>167</v>
      </c>
    </row>
    <row r="6330" spans="1:6" x14ac:dyDescent="0.2">
      <c r="A6330" s="106">
        <v>43344</v>
      </c>
      <c r="B6330" s="100">
        <v>43221</v>
      </c>
      <c r="C6330" s="98" t="s">
        <v>188</v>
      </c>
      <c r="D6330" s="98">
        <v>0</v>
      </c>
      <c r="E6330" s="98">
        <v>-426</v>
      </c>
      <c r="F6330" s="98" t="s">
        <v>167</v>
      </c>
    </row>
    <row r="6331" spans="1:6" x14ac:dyDescent="0.2">
      <c r="A6331" s="106">
        <v>43344</v>
      </c>
      <c r="B6331" s="100">
        <v>43313</v>
      </c>
      <c r="C6331" s="98" t="s">
        <v>34</v>
      </c>
      <c r="D6331" s="98">
        <v>-9.43</v>
      </c>
      <c r="E6331" s="98">
        <v>121</v>
      </c>
      <c r="F6331" s="98" t="s">
        <v>92</v>
      </c>
    </row>
    <row r="6332" spans="1:6" x14ac:dyDescent="0.2">
      <c r="A6332" s="106">
        <v>43344</v>
      </c>
      <c r="B6332" s="100">
        <v>43313</v>
      </c>
      <c r="C6332" s="98" t="s">
        <v>33</v>
      </c>
      <c r="D6332" s="98">
        <v>-0.43</v>
      </c>
      <c r="E6332" s="98">
        <v>5.46</v>
      </c>
      <c r="F6332" s="98" t="s">
        <v>92</v>
      </c>
    </row>
    <row r="6333" spans="1:6" x14ac:dyDescent="0.2">
      <c r="A6333" s="106">
        <v>43344</v>
      </c>
      <c r="B6333" s="100">
        <v>43282</v>
      </c>
      <c r="C6333" s="98" t="s">
        <v>34</v>
      </c>
      <c r="D6333" s="98">
        <v>-1.53</v>
      </c>
      <c r="E6333" s="98">
        <v>18</v>
      </c>
      <c r="F6333" s="98" t="s">
        <v>92</v>
      </c>
    </row>
    <row r="6334" spans="1:6" x14ac:dyDescent="0.2">
      <c r="A6334" s="106">
        <v>43344</v>
      </c>
      <c r="B6334" s="100">
        <v>43282</v>
      </c>
      <c r="C6334" s="98" t="s">
        <v>33</v>
      </c>
      <c r="D6334" s="98">
        <v>-7.0000000000000007E-2</v>
      </c>
      <c r="E6334" s="98">
        <v>0.81</v>
      </c>
      <c r="F6334" s="98" t="s">
        <v>92</v>
      </c>
    </row>
    <row r="6335" spans="1:6" x14ac:dyDescent="0.2">
      <c r="A6335" s="106">
        <v>43344</v>
      </c>
      <c r="B6335" s="100">
        <v>43221</v>
      </c>
      <c r="C6335" s="98" t="s">
        <v>185</v>
      </c>
      <c r="D6335" s="98">
        <v>6.17</v>
      </c>
      <c r="E6335" s="98">
        <v>139</v>
      </c>
      <c r="F6335" s="98" t="s">
        <v>92</v>
      </c>
    </row>
    <row r="6336" spans="1:6" x14ac:dyDescent="0.2">
      <c r="A6336" s="106">
        <v>43344</v>
      </c>
      <c r="B6336" s="100">
        <v>43221</v>
      </c>
      <c r="C6336" s="98" t="s">
        <v>186</v>
      </c>
      <c r="D6336" s="98">
        <v>0.28000000000000003</v>
      </c>
      <c r="E6336" s="98">
        <v>6.27</v>
      </c>
      <c r="F6336" s="98" t="s">
        <v>92</v>
      </c>
    </row>
    <row r="6337" spans="1:6" x14ac:dyDescent="0.2">
      <c r="A6337" s="106">
        <v>43344</v>
      </c>
      <c r="B6337" s="100">
        <v>43221</v>
      </c>
      <c r="C6337" s="98" t="s">
        <v>168</v>
      </c>
      <c r="D6337" s="98">
        <v>0</v>
      </c>
      <c r="E6337" s="98">
        <v>139</v>
      </c>
      <c r="F6337" s="98" t="s">
        <v>92</v>
      </c>
    </row>
    <row r="6338" spans="1:6" x14ac:dyDescent="0.2">
      <c r="A6338" s="106">
        <v>43344</v>
      </c>
      <c r="B6338" s="100">
        <v>43313</v>
      </c>
      <c r="C6338" s="98" t="s">
        <v>34</v>
      </c>
      <c r="D6338" s="98">
        <v>-5500.94</v>
      </c>
      <c r="E6338" s="98">
        <v>70615.47</v>
      </c>
      <c r="F6338" s="98" t="s">
        <v>77</v>
      </c>
    </row>
    <row r="6339" spans="1:6" x14ac:dyDescent="0.2">
      <c r="A6339" s="106">
        <v>43344</v>
      </c>
      <c r="B6339" s="100">
        <v>43313</v>
      </c>
      <c r="C6339" s="98" t="s">
        <v>33</v>
      </c>
      <c r="D6339" s="98">
        <v>-248.1</v>
      </c>
      <c r="E6339" s="98">
        <v>3184.77</v>
      </c>
      <c r="F6339" s="98" t="s">
        <v>77</v>
      </c>
    </row>
    <row r="6340" spans="1:6" x14ac:dyDescent="0.2">
      <c r="A6340" s="106">
        <v>43344</v>
      </c>
      <c r="B6340" s="100">
        <v>43282</v>
      </c>
      <c r="C6340" s="98" t="s">
        <v>34</v>
      </c>
      <c r="D6340" s="98">
        <v>-889.22</v>
      </c>
      <c r="E6340" s="98">
        <v>10459</v>
      </c>
      <c r="F6340" s="98" t="s">
        <v>77</v>
      </c>
    </row>
    <row r="6341" spans="1:6" x14ac:dyDescent="0.2">
      <c r="A6341" s="106">
        <v>43344</v>
      </c>
      <c r="B6341" s="100">
        <v>43282</v>
      </c>
      <c r="C6341" s="98" t="s">
        <v>33</v>
      </c>
      <c r="D6341" s="98">
        <v>-40.090000000000003</v>
      </c>
      <c r="E6341" s="98">
        <v>471.7</v>
      </c>
      <c r="F6341" s="98" t="s">
        <v>77</v>
      </c>
    </row>
    <row r="6342" spans="1:6" x14ac:dyDescent="0.2">
      <c r="A6342" s="106">
        <v>43344</v>
      </c>
      <c r="B6342" s="100">
        <v>43221</v>
      </c>
      <c r="C6342" s="98" t="s">
        <v>168</v>
      </c>
      <c r="D6342" s="98">
        <v>0</v>
      </c>
      <c r="E6342" s="98">
        <v>81074.47</v>
      </c>
      <c r="F6342" s="98" t="s">
        <v>77</v>
      </c>
    </row>
    <row r="6343" spans="1:6" x14ac:dyDescent="0.2">
      <c r="A6343" s="106">
        <v>43344</v>
      </c>
      <c r="B6343" s="100">
        <v>43221</v>
      </c>
      <c r="C6343" s="98" t="s">
        <v>185</v>
      </c>
      <c r="D6343" s="98">
        <v>3598.11</v>
      </c>
      <c r="E6343" s="98">
        <v>81074.47</v>
      </c>
      <c r="F6343" s="98" t="s">
        <v>77</v>
      </c>
    </row>
    <row r="6344" spans="1:6" x14ac:dyDescent="0.2">
      <c r="A6344" s="106">
        <v>43344</v>
      </c>
      <c r="B6344" s="100">
        <v>43221</v>
      </c>
      <c r="C6344" s="98" t="s">
        <v>186</v>
      </c>
      <c r="D6344" s="98">
        <v>162.31</v>
      </c>
      <c r="E6344" s="98">
        <v>3656.49</v>
      </c>
      <c r="F6344" s="98" t="s">
        <v>77</v>
      </c>
    </row>
    <row r="6345" spans="1:6" x14ac:dyDescent="0.2">
      <c r="A6345" s="106">
        <v>43313</v>
      </c>
      <c r="B6345" s="100">
        <v>43282</v>
      </c>
      <c r="C6345" s="98" t="s">
        <v>34</v>
      </c>
      <c r="D6345" s="98">
        <v>-3522.71</v>
      </c>
      <c r="E6345" s="98">
        <v>41434</v>
      </c>
      <c r="F6345" s="98" t="s">
        <v>94</v>
      </c>
    </row>
    <row r="6346" spans="1:6" x14ac:dyDescent="0.2">
      <c r="A6346" s="106">
        <v>43313</v>
      </c>
      <c r="B6346" s="100">
        <v>43282</v>
      </c>
      <c r="C6346" s="98" t="s">
        <v>33</v>
      </c>
      <c r="D6346" s="98">
        <v>-158.88</v>
      </c>
      <c r="E6346" s="98">
        <v>1868.68</v>
      </c>
      <c r="F6346" s="98" t="s">
        <v>94</v>
      </c>
    </row>
    <row r="6347" spans="1:6" x14ac:dyDescent="0.2">
      <c r="A6347" s="106">
        <v>43313</v>
      </c>
      <c r="B6347" s="100">
        <v>43252</v>
      </c>
      <c r="C6347" s="98" t="s">
        <v>34</v>
      </c>
      <c r="D6347" s="98">
        <v>-199.91</v>
      </c>
      <c r="E6347" s="98">
        <v>1499</v>
      </c>
      <c r="F6347" s="98" t="s">
        <v>94</v>
      </c>
    </row>
    <row r="6348" spans="1:6" x14ac:dyDescent="0.2">
      <c r="A6348" s="106">
        <v>43313</v>
      </c>
      <c r="B6348" s="100">
        <v>43252</v>
      </c>
      <c r="C6348" s="98" t="s">
        <v>33</v>
      </c>
      <c r="D6348" s="98">
        <v>-9.02</v>
      </c>
      <c r="E6348" s="98">
        <v>67.599999999999994</v>
      </c>
      <c r="F6348" s="98" t="s">
        <v>94</v>
      </c>
    </row>
    <row r="6349" spans="1:6" x14ac:dyDescent="0.2">
      <c r="A6349" s="106">
        <v>43313</v>
      </c>
      <c r="B6349" s="100">
        <v>43282</v>
      </c>
      <c r="C6349" s="98" t="s">
        <v>34</v>
      </c>
      <c r="D6349" s="98">
        <v>-34339.120000000003</v>
      </c>
      <c r="E6349" s="98">
        <v>403893.81</v>
      </c>
      <c r="F6349" s="98" t="s">
        <v>76</v>
      </c>
    </row>
    <row r="6350" spans="1:6" x14ac:dyDescent="0.2">
      <c r="A6350" s="106">
        <v>43313</v>
      </c>
      <c r="B6350" s="100">
        <v>43282</v>
      </c>
      <c r="C6350" s="98" t="s">
        <v>33</v>
      </c>
      <c r="D6350" s="98">
        <v>-1548.76</v>
      </c>
      <c r="E6350" s="98">
        <v>18215.52</v>
      </c>
      <c r="F6350" s="98" t="s">
        <v>76</v>
      </c>
    </row>
    <row r="6351" spans="1:6" x14ac:dyDescent="0.2">
      <c r="A6351" s="106">
        <v>43313</v>
      </c>
      <c r="B6351" s="100">
        <v>43221</v>
      </c>
      <c r="C6351" s="98" t="s">
        <v>168</v>
      </c>
      <c r="D6351" s="98">
        <v>0</v>
      </c>
      <c r="E6351" s="98">
        <v>432551.81</v>
      </c>
      <c r="F6351" s="98" t="s">
        <v>76</v>
      </c>
    </row>
    <row r="6352" spans="1:6" x14ac:dyDescent="0.2">
      <c r="A6352" s="106">
        <v>43313</v>
      </c>
      <c r="B6352" s="100">
        <v>43221</v>
      </c>
      <c r="C6352" s="98" t="s">
        <v>185</v>
      </c>
      <c r="D6352" s="98">
        <v>19196.73</v>
      </c>
      <c r="E6352" s="98">
        <v>432551.81</v>
      </c>
      <c r="F6352" s="98" t="s">
        <v>76</v>
      </c>
    </row>
    <row r="6353" spans="1:6" x14ac:dyDescent="0.2">
      <c r="A6353" s="106">
        <v>43313</v>
      </c>
      <c r="B6353" s="100">
        <v>43221</v>
      </c>
      <c r="C6353" s="98" t="s">
        <v>186</v>
      </c>
      <c r="D6353" s="98">
        <v>865.92</v>
      </c>
      <c r="E6353" s="98">
        <v>19508.009999999998</v>
      </c>
      <c r="F6353" s="98" t="s">
        <v>76</v>
      </c>
    </row>
    <row r="6354" spans="1:6" x14ac:dyDescent="0.2">
      <c r="A6354" s="106">
        <v>43313</v>
      </c>
      <c r="B6354" s="100">
        <v>43252</v>
      </c>
      <c r="C6354" s="98" t="s">
        <v>34</v>
      </c>
      <c r="D6354" s="98">
        <v>-107.06</v>
      </c>
      <c r="E6354" s="98">
        <v>802.7</v>
      </c>
      <c r="F6354" s="98" t="s">
        <v>74</v>
      </c>
    </row>
    <row r="6355" spans="1:6" x14ac:dyDescent="0.2">
      <c r="A6355" s="106">
        <v>43313</v>
      </c>
      <c r="B6355" s="100">
        <v>43252</v>
      </c>
      <c r="C6355" s="98" t="s">
        <v>33</v>
      </c>
      <c r="D6355" s="98">
        <v>-4.82</v>
      </c>
      <c r="E6355" s="98">
        <v>36.19</v>
      </c>
      <c r="F6355" s="98" t="s">
        <v>74</v>
      </c>
    </row>
    <row r="6356" spans="1:6" x14ac:dyDescent="0.2">
      <c r="A6356" s="106">
        <v>43313</v>
      </c>
      <c r="B6356" s="100">
        <v>43282</v>
      </c>
      <c r="C6356" s="98" t="s">
        <v>34</v>
      </c>
      <c r="D6356" s="98">
        <v>-6469.4</v>
      </c>
      <c r="E6356" s="98">
        <v>76092.69</v>
      </c>
      <c r="F6356" s="98" t="s">
        <v>77</v>
      </c>
    </row>
    <row r="6357" spans="1:6" x14ac:dyDescent="0.2">
      <c r="A6357" s="106">
        <v>43313</v>
      </c>
      <c r="B6357" s="100">
        <v>43282</v>
      </c>
      <c r="C6357" s="98" t="s">
        <v>33</v>
      </c>
      <c r="D6357" s="98">
        <v>-291.8</v>
      </c>
      <c r="E6357" s="98">
        <v>3431.78</v>
      </c>
      <c r="F6357" s="98" t="s">
        <v>77</v>
      </c>
    </row>
    <row r="6358" spans="1:6" x14ac:dyDescent="0.2">
      <c r="A6358" s="106">
        <v>43313</v>
      </c>
      <c r="B6358" s="100">
        <v>43252</v>
      </c>
      <c r="C6358" s="98" t="s">
        <v>34</v>
      </c>
      <c r="D6358" s="98">
        <v>-1127.8399999999999</v>
      </c>
      <c r="E6358" s="98">
        <v>8457</v>
      </c>
      <c r="F6358" s="98" t="s">
        <v>77</v>
      </c>
    </row>
    <row r="6359" spans="1:6" x14ac:dyDescent="0.2">
      <c r="A6359" s="106">
        <v>43313</v>
      </c>
      <c r="B6359" s="100">
        <v>43252</v>
      </c>
      <c r="C6359" s="98" t="s">
        <v>33</v>
      </c>
      <c r="D6359" s="98">
        <v>-50.85</v>
      </c>
      <c r="E6359" s="98">
        <v>381.4</v>
      </c>
      <c r="F6359" s="98" t="s">
        <v>77</v>
      </c>
    </row>
    <row r="6360" spans="1:6" x14ac:dyDescent="0.2">
      <c r="A6360" s="106">
        <v>43313</v>
      </c>
      <c r="B6360" s="100">
        <v>43221</v>
      </c>
      <c r="C6360" s="98" t="s">
        <v>168</v>
      </c>
      <c r="D6360" s="98">
        <v>0</v>
      </c>
      <c r="E6360" s="98">
        <v>84549.69</v>
      </c>
      <c r="F6360" s="98" t="s">
        <v>77</v>
      </c>
    </row>
    <row r="6361" spans="1:6" x14ac:dyDescent="0.2">
      <c r="A6361" s="106">
        <v>43313</v>
      </c>
      <c r="B6361" s="100">
        <v>43221</v>
      </c>
      <c r="C6361" s="98" t="s">
        <v>185</v>
      </c>
      <c r="D6361" s="98">
        <v>3752.32</v>
      </c>
      <c r="E6361" s="98">
        <v>84549.69</v>
      </c>
      <c r="F6361" s="98" t="s">
        <v>77</v>
      </c>
    </row>
    <row r="6362" spans="1:6" x14ac:dyDescent="0.2">
      <c r="A6362" s="106">
        <v>43313</v>
      </c>
      <c r="B6362" s="100">
        <v>43221</v>
      </c>
      <c r="C6362" s="98" t="s">
        <v>186</v>
      </c>
      <c r="D6362" s="98">
        <v>169.23</v>
      </c>
      <c r="E6362" s="98">
        <v>3813.22</v>
      </c>
      <c r="F6362" s="98" t="s">
        <v>77</v>
      </c>
    </row>
    <row r="6363" spans="1:6" x14ac:dyDescent="0.2">
      <c r="A6363" s="106">
        <v>43313</v>
      </c>
      <c r="B6363" s="100">
        <v>43221</v>
      </c>
      <c r="C6363" s="98" t="s">
        <v>185</v>
      </c>
      <c r="D6363" s="98">
        <v>2765.24</v>
      </c>
      <c r="E6363" s="98">
        <v>62308</v>
      </c>
      <c r="F6363" s="98" t="s">
        <v>94</v>
      </c>
    </row>
    <row r="6364" spans="1:6" x14ac:dyDescent="0.2">
      <c r="A6364" s="106">
        <v>43313</v>
      </c>
      <c r="B6364" s="100">
        <v>43221</v>
      </c>
      <c r="C6364" s="98" t="s">
        <v>186</v>
      </c>
      <c r="D6364" s="98">
        <v>124.71</v>
      </c>
      <c r="E6364" s="98">
        <v>2810.08</v>
      </c>
      <c r="F6364" s="98" t="s">
        <v>94</v>
      </c>
    </row>
    <row r="6365" spans="1:6" x14ac:dyDescent="0.2">
      <c r="A6365" s="106">
        <v>43313</v>
      </c>
      <c r="B6365" s="100">
        <v>43282</v>
      </c>
      <c r="C6365" s="98" t="s">
        <v>34</v>
      </c>
      <c r="D6365" s="98">
        <v>-7226.55</v>
      </c>
      <c r="E6365" s="98">
        <v>84998.1</v>
      </c>
      <c r="F6365" s="98" t="s">
        <v>77</v>
      </c>
    </row>
    <row r="6366" spans="1:6" x14ac:dyDescent="0.2">
      <c r="A6366" s="106">
        <v>43313</v>
      </c>
      <c r="B6366" s="100">
        <v>43282</v>
      </c>
      <c r="C6366" s="98" t="s">
        <v>33</v>
      </c>
      <c r="D6366" s="98">
        <v>-325.93</v>
      </c>
      <c r="E6366" s="98">
        <v>3833.4</v>
      </c>
      <c r="F6366" s="98" t="s">
        <v>77</v>
      </c>
    </row>
    <row r="6367" spans="1:6" x14ac:dyDescent="0.2">
      <c r="A6367" s="106">
        <v>43313</v>
      </c>
      <c r="B6367" s="100">
        <v>43282</v>
      </c>
      <c r="C6367" s="98" t="s">
        <v>34</v>
      </c>
      <c r="D6367" s="98">
        <v>-27.04</v>
      </c>
      <c r="E6367" s="98">
        <v>318</v>
      </c>
      <c r="F6367" s="98" t="s">
        <v>92</v>
      </c>
    </row>
    <row r="6368" spans="1:6" x14ac:dyDescent="0.2">
      <c r="A6368" s="106">
        <v>43313</v>
      </c>
      <c r="B6368" s="100">
        <v>43282</v>
      </c>
      <c r="C6368" s="98" t="s">
        <v>33</v>
      </c>
      <c r="D6368" s="98">
        <v>-1.22</v>
      </c>
      <c r="E6368" s="98">
        <v>14.34</v>
      </c>
      <c r="F6368" s="98" t="s">
        <v>92</v>
      </c>
    </row>
    <row r="6369" spans="1:6" x14ac:dyDescent="0.2">
      <c r="A6369" s="106">
        <v>43313</v>
      </c>
      <c r="B6369" s="100">
        <v>43252</v>
      </c>
      <c r="C6369" s="98" t="s">
        <v>34</v>
      </c>
      <c r="D6369" s="98">
        <v>-2.5299999999999998</v>
      </c>
      <c r="E6369" s="98">
        <v>19</v>
      </c>
      <c r="F6369" s="98" t="s">
        <v>92</v>
      </c>
    </row>
    <row r="6370" spans="1:6" x14ac:dyDescent="0.2">
      <c r="A6370" s="106">
        <v>43313</v>
      </c>
      <c r="B6370" s="100">
        <v>43252</v>
      </c>
      <c r="C6370" s="98" t="s">
        <v>33</v>
      </c>
      <c r="D6370" s="98">
        <v>-0.11</v>
      </c>
      <c r="E6370" s="98">
        <v>0.86</v>
      </c>
      <c r="F6370" s="98" t="s">
        <v>92</v>
      </c>
    </row>
    <row r="6371" spans="1:6" x14ac:dyDescent="0.2">
      <c r="A6371" s="106">
        <v>43313</v>
      </c>
      <c r="B6371" s="100">
        <v>43221</v>
      </c>
      <c r="C6371" s="98" t="s">
        <v>185</v>
      </c>
      <c r="D6371" s="98">
        <v>14.96</v>
      </c>
      <c r="E6371" s="98">
        <v>337</v>
      </c>
      <c r="F6371" s="98" t="s">
        <v>92</v>
      </c>
    </row>
    <row r="6372" spans="1:6" x14ac:dyDescent="0.2">
      <c r="A6372" s="106">
        <v>43313</v>
      </c>
      <c r="B6372" s="100">
        <v>43221</v>
      </c>
      <c r="C6372" s="98" t="s">
        <v>186</v>
      </c>
      <c r="D6372" s="98">
        <v>0.67</v>
      </c>
      <c r="E6372" s="98">
        <v>15.2</v>
      </c>
      <c r="F6372" s="98" t="s">
        <v>92</v>
      </c>
    </row>
    <row r="6373" spans="1:6" x14ac:dyDescent="0.2">
      <c r="A6373" s="106">
        <v>43313</v>
      </c>
      <c r="B6373" s="100">
        <v>43221</v>
      </c>
      <c r="C6373" s="98" t="s">
        <v>168</v>
      </c>
      <c r="D6373" s="98">
        <v>0</v>
      </c>
      <c r="E6373" s="98">
        <v>337</v>
      </c>
      <c r="F6373" s="98" t="s">
        <v>92</v>
      </c>
    </row>
    <row r="6374" spans="1:6" x14ac:dyDescent="0.2">
      <c r="A6374" s="106">
        <v>43313</v>
      </c>
      <c r="B6374" s="100">
        <v>43282</v>
      </c>
      <c r="C6374" s="98" t="s">
        <v>34</v>
      </c>
      <c r="D6374" s="98">
        <v>-954.94</v>
      </c>
      <c r="E6374" s="98">
        <v>11232</v>
      </c>
      <c r="F6374" s="98" t="s">
        <v>94</v>
      </c>
    </row>
    <row r="6375" spans="1:6" x14ac:dyDescent="0.2">
      <c r="A6375" s="106">
        <v>43313</v>
      </c>
      <c r="B6375" s="100">
        <v>43282</v>
      </c>
      <c r="C6375" s="98" t="s">
        <v>33</v>
      </c>
      <c r="D6375" s="98">
        <v>-43.07</v>
      </c>
      <c r="E6375" s="98">
        <v>506.56</v>
      </c>
      <c r="F6375" s="98" t="s">
        <v>94</v>
      </c>
    </row>
    <row r="6376" spans="1:6" x14ac:dyDescent="0.2">
      <c r="A6376" s="106">
        <v>43313</v>
      </c>
      <c r="B6376" s="100">
        <v>43252</v>
      </c>
      <c r="C6376" s="98" t="s">
        <v>34</v>
      </c>
      <c r="D6376" s="98">
        <v>-166.43</v>
      </c>
      <c r="E6376" s="98">
        <v>1248</v>
      </c>
      <c r="F6376" s="98" t="s">
        <v>94</v>
      </c>
    </row>
    <row r="6377" spans="1:6" x14ac:dyDescent="0.2">
      <c r="A6377" s="106">
        <v>43313</v>
      </c>
      <c r="B6377" s="100">
        <v>43252</v>
      </c>
      <c r="C6377" s="98" t="s">
        <v>33</v>
      </c>
      <c r="D6377" s="98">
        <v>-7.51</v>
      </c>
      <c r="E6377" s="98">
        <v>56.28</v>
      </c>
      <c r="F6377" s="98" t="s">
        <v>94</v>
      </c>
    </row>
    <row r="6378" spans="1:6" x14ac:dyDescent="0.2">
      <c r="A6378" s="106">
        <v>43313</v>
      </c>
      <c r="B6378" s="100">
        <v>43221</v>
      </c>
      <c r="C6378" s="98" t="s">
        <v>185</v>
      </c>
      <c r="D6378" s="98">
        <v>553.86</v>
      </c>
      <c r="E6378" s="98">
        <v>12480</v>
      </c>
      <c r="F6378" s="98" t="s">
        <v>94</v>
      </c>
    </row>
    <row r="6379" spans="1:6" x14ac:dyDescent="0.2">
      <c r="A6379" s="106">
        <v>43313</v>
      </c>
      <c r="B6379" s="100">
        <v>43221</v>
      </c>
      <c r="C6379" s="98" t="s">
        <v>186</v>
      </c>
      <c r="D6379" s="98">
        <v>24.98</v>
      </c>
      <c r="E6379" s="98">
        <v>562.85</v>
      </c>
      <c r="F6379" s="98" t="s">
        <v>94</v>
      </c>
    </row>
    <row r="6380" spans="1:6" x14ac:dyDescent="0.2">
      <c r="A6380" s="106">
        <v>43313</v>
      </c>
      <c r="B6380" s="100">
        <v>43282</v>
      </c>
      <c r="C6380" s="98" t="s">
        <v>34</v>
      </c>
      <c r="D6380" s="98">
        <v>-6574.43</v>
      </c>
      <c r="E6380" s="98">
        <v>77328</v>
      </c>
      <c r="F6380" s="98" t="s">
        <v>95</v>
      </c>
    </row>
    <row r="6381" spans="1:6" x14ac:dyDescent="0.2">
      <c r="A6381" s="106">
        <v>43313</v>
      </c>
      <c r="B6381" s="100">
        <v>43282</v>
      </c>
      <c r="C6381" s="98" t="s">
        <v>33</v>
      </c>
      <c r="D6381" s="98">
        <v>-296.5</v>
      </c>
      <c r="E6381" s="98">
        <v>3487.5</v>
      </c>
      <c r="F6381" s="98" t="s">
        <v>95</v>
      </c>
    </row>
    <row r="6382" spans="1:6" x14ac:dyDescent="0.2">
      <c r="A6382" s="106">
        <v>43313</v>
      </c>
      <c r="B6382" s="100">
        <v>43252</v>
      </c>
      <c r="C6382" s="98" t="s">
        <v>33</v>
      </c>
      <c r="D6382" s="98">
        <v>-51.68</v>
      </c>
      <c r="E6382" s="98">
        <v>387.5</v>
      </c>
      <c r="F6382" s="98" t="s">
        <v>95</v>
      </c>
    </row>
    <row r="6383" spans="1:6" x14ac:dyDescent="0.2">
      <c r="A6383" s="106">
        <v>43313</v>
      </c>
      <c r="B6383" s="100">
        <v>43252</v>
      </c>
      <c r="C6383" s="98" t="s">
        <v>34</v>
      </c>
      <c r="D6383" s="98">
        <v>-1145.83</v>
      </c>
      <c r="E6383" s="98">
        <v>8592</v>
      </c>
      <c r="F6383" s="98" t="s">
        <v>95</v>
      </c>
    </row>
    <row r="6384" spans="1:6" x14ac:dyDescent="0.2">
      <c r="A6384" s="106">
        <v>43313</v>
      </c>
      <c r="B6384" s="100">
        <v>43221</v>
      </c>
      <c r="C6384" s="98" t="s">
        <v>185</v>
      </c>
      <c r="D6384" s="98">
        <v>3813.13</v>
      </c>
      <c r="E6384" s="98">
        <v>85920</v>
      </c>
      <c r="F6384" s="98" t="s">
        <v>95</v>
      </c>
    </row>
    <row r="6385" spans="1:6" x14ac:dyDescent="0.2">
      <c r="A6385" s="106">
        <v>43313</v>
      </c>
      <c r="B6385" s="100">
        <v>43221</v>
      </c>
      <c r="C6385" s="98" t="s">
        <v>186</v>
      </c>
      <c r="D6385" s="98">
        <v>171.97</v>
      </c>
      <c r="E6385" s="98">
        <v>3874.99</v>
      </c>
      <c r="F6385" s="98" t="s">
        <v>95</v>
      </c>
    </row>
    <row r="6386" spans="1:6" x14ac:dyDescent="0.2">
      <c r="A6386" s="106">
        <v>43313</v>
      </c>
      <c r="B6386" s="100">
        <v>43282</v>
      </c>
      <c r="C6386" s="98" t="s">
        <v>36</v>
      </c>
      <c r="D6386" s="98">
        <v>-15.59</v>
      </c>
      <c r="E6386" s="98">
        <v>183.4</v>
      </c>
      <c r="F6386" s="98" t="s">
        <v>101</v>
      </c>
    </row>
    <row r="6387" spans="1:6" x14ac:dyDescent="0.2">
      <c r="A6387" s="106">
        <v>43313</v>
      </c>
      <c r="B6387" s="100">
        <v>43282</v>
      </c>
      <c r="C6387" s="98" t="s">
        <v>35</v>
      </c>
      <c r="D6387" s="98">
        <v>-0.7</v>
      </c>
      <c r="E6387" s="98">
        <v>8.2799999999999994</v>
      </c>
      <c r="F6387" s="98" t="s">
        <v>101</v>
      </c>
    </row>
    <row r="6388" spans="1:6" x14ac:dyDescent="0.2">
      <c r="A6388" s="106">
        <v>43313</v>
      </c>
      <c r="B6388" s="100">
        <v>43252</v>
      </c>
      <c r="C6388" s="98" t="s">
        <v>36</v>
      </c>
      <c r="D6388" s="98">
        <v>-2.67</v>
      </c>
      <c r="E6388" s="98">
        <v>20</v>
      </c>
      <c r="F6388" s="98" t="s">
        <v>101</v>
      </c>
    </row>
    <row r="6389" spans="1:6" x14ac:dyDescent="0.2">
      <c r="A6389" s="106">
        <v>43313</v>
      </c>
      <c r="B6389" s="100">
        <v>43252</v>
      </c>
      <c r="C6389" s="98" t="s">
        <v>35</v>
      </c>
      <c r="D6389" s="98">
        <v>-0.12</v>
      </c>
      <c r="E6389" s="98">
        <v>0.91</v>
      </c>
      <c r="F6389" s="98" t="s">
        <v>101</v>
      </c>
    </row>
    <row r="6390" spans="1:6" x14ac:dyDescent="0.2">
      <c r="A6390" s="106">
        <v>43313</v>
      </c>
      <c r="B6390" s="100">
        <v>43282</v>
      </c>
      <c r="C6390" s="98" t="s">
        <v>34</v>
      </c>
      <c r="D6390" s="98">
        <v>-50.76</v>
      </c>
      <c r="E6390" s="98">
        <v>597</v>
      </c>
      <c r="F6390" s="98" t="s">
        <v>91</v>
      </c>
    </row>
    <row r="6391" spans="1:6" x14ac:dyDescent="0.2">
      <c r="A6391" s="106">
        <v>43313</v>
      </c>
      <c r="B6391" s="100">
        <v>43282</v>
      </c>
      <c r="C6391" s="98" t="s">
        <v>33</v>
      </c>
      <c r="D6391" s="98">
        <v>-2.29</v>
      </c>
      <c r="E6391" s="98">
        <v>26.93</v>
      </c>
      <c r="F6391" s="98" t="s">
        <v>91</v>
      </c>
    </row>
    <row r="6392" spans="1:6" x14ac:dyDescent="0.2">
      <c r="A6392" s="106">
        <v>43313</v>
      </c>
      <c r="B6392" s="100">
        <v>43252</v>
      </c>
      <c r="C6392" s="98" t="s">
        <v>34</v>
      </c>
      <c r="D6392" s="98">
        <v>-8.8000000000000007</v>
      </c>
      <c r="E6392" s="98">
        <v>66</v>
      </c>
      <c r="F6392" s="98" t="s">
        <v>91</v>
      </c>
    </row>
    <row r="6393" spans="1:6" x14ac:dyDescent="0.2">
      <c r="A6393" s="106">
        <v>43313</v>
      </c>
      <c r="B6393" s="100">
        <v>43252</v>
      </c>
      <c r="C6393" s="98" t="s">
        <v>33</v>
      </c>
      <c r="D6393" s="98">
        <v>-0.4</v>
      </c>
      <c r="E6393" s="98">
        <v>2.97</v>
      </c>
      <c r="F6393" s="98" t="s">
        <v>91</v>
      </c>
    </row>
    <row r="6394" spans="1:6" x14ac:dyDescent="0.2">
      <c r="A6394" s="106">
        <v>43313</v>
      </c>
      <c r="B6394" s="100">
        <v>43221</v>
      </c>
      <c r="C6394" s="98" t="s">
        <v>168</v>
      </c>
      <c r="D6394" s="98">
        <v>0</v>
      </c>
      <c r="E6394" s="98">
        <v>663</v>
      </c>
      <c r="F6394" s="98" t="s">
        <v>91</v>
      </c>
    </row>
    <row r="6395" spans="1:6" x14ac:dyDescent="0.2">
      <c r="A6395" s="106">
        <v>43313</v>
      </c>
      <c r="B6395" s="100">
        <v>43221</v>
      </c>
      <c r="C6395" s="98" t="s">
        <v>185</v>
      </c>
      <c r="D6395" s="98">
        <v>29.42</v>
      </c>
      <c r="E6395" s="98">
        <v>663</v>
      </c>
      <c r="F6395" s="98" t="s">
        <v>91</v>
      </c>
    </row>
    <row r="6396" spans="1:6" x14ac:dyDescent="0.2">
      <c r="A6396" s="106">
        <v>43313</v>
      </c>
      <c r="B6396" s="100">
        <v>43221</v>
      </c>
      <c r="C6396" s="98" t="s">
        <v>186</v>
      </c>
      <c r="D6396" s="98">
        <v>1.33</v>
      </c>
      <c r="E6396" s="98">
        <v>29.9</v>
      </c>
      <c r="F6396" s="98" t="s">
        <v>91</v>
      </c>
    </row>
    <row r="6397" spans="1:6" x14ac:dyDescent="0.2">
      <c r="A6397" s="106">
        <v>43313</v>
      </c>
      <c r="B6397" s="100">
        <v>43221</v>
      </c>
      <c r="C6397" s="98" t="s">
        <v>34</v>
      </c>
      <c r="D6397" s="98">
        <v>-7.61</v>
      </c>
      <c r="E6397" s="98">
        <v>81</v>
      </c>
      <c r="F6397" s="98" t="s">
        <v>76</v>
      </c>
    </row>
    <row r="6398" spans="1:6" x14ac:dyDescent="0.2">
      <c r="A6398" s="106">
        <v>43313</v>
      </c>
      <c r="B6398" s="100">
        <v>43221</v>
      </c>
      <c r="C6398" s="98" t="s">
        <v>33</v>
      </c>
      <c r="D6398" s="98">
        <v>-0.34</v>
      </c>
      <c r="E6398" s="98">
        <v>3.65</v>
      </c>
      <c r="F6398" s="98" t="s">
        <v>76</v>
      </c>
    </row>
    <row r="6399" spans="1:6" x14ac:dyDescent="0.2">
      <c r="A6399" s="106">
        <v>43313</v>
      </c>
      <c r="B6399" s="100">
        <v>43282</v>
      </c>
      <c r="C6399" s="98" t="s">
        <v>34</v>
      </c>
      <c r="D6399" s="98">
        <v>-393.48</v>
      </c>
      <c r="E6399" s="98">
        <v>4628</v>
      </c>
      <c r="F6399" s="98" t="s">
        <v>93</v>
      </c>
    </row>
    <row r="6400" spans="1:6" x14ac:dyDescent="0.2">
      <c r="A6400" s="106">
        <v>43313</v>
      </c>
      <c r="B6400" s="100">
        <v>43282</v>
      </c>
      <c r="C6400" s="98" t="s">
        <v>33</v>
      </c>
      <c r="D6400" s="98">
        <v>-17.760000000000002</v>
      </c>
      <c r="E6400" s="98">
        <v>208.73</v>
      </c>
      <c r="F6400" s="98" t="s">
        <v>93</v>
      </c>
    </row>
    <row r="6401" spans="1:6" x14ac:dyDescent="0.2">
      <c r="A6401" s="106">
        <v>43313</v>
      </c>
      <c r="B6401" s="100">
        <v>43252</v>
      </c>
      <c r="C6401" s="98" t="s">
        <v>34</v>
      </c>
      <c r="D6401" s="98">
        <v>-68.55</v>
      </c>
      <c r="E6401" s="98">
        <v>514</v>
      </c>
      <c r="F6401" s="98" t="s">
        <v>93</v>
      </c>
    </row>
    <row r="6402" spans="1:6" x14ac:dyDescent="0.2">
      <c r="A6402" s="106">
        <v>43313</v>
      </c>
      <c r="B6402" s="100">
        <v>43252</v>
      </c>
      <c r="C6402" s="98" t="s">
        <v>33</v>
      </c>
      <c r="D6402" s="98">
        <v>-3.1</v>
      </c>
      <c r="E6402" s="98">
        <v>23.18</v>
      </c>
      <c r="F6402" s="98" t="s">
        <v>93</v>
      </c>
    </row>
    <row r="6403" spans="1:6" x14ac:dyDescent="0.2">
      <c r="A6403" s="106">
        <v>43313</v>
      </c>
      <c r="B6403" s="100">
        <v>43221</v>
      </c>
      <c r="C6403" s="98" t="s">
        <v>168</v>
      </c>
      <c r="D6403" s="98">
        <v>0</v>
      </c>
      <c r="E6403" s="98">
        <v>5142</v>
      </c>
      <c r="F6403" s="98" t="s">
        <v>93</v>
      </c>
    </row>
    <row r="6404" spans="1:6" x14ac:dyDescent="0.2">
      <c r="A6404" s="106">
        <v>43313</v>
      </c>
      <c r="B6404" s="100">
        <v>43221</v>
      </c>
      <c r="C6404" s="98" t="s">
        <v>185</v>
      </c>
      <c r="D6404" s="98">
        <v>228.2</v>
      </c>
      <c r="E6404" s="98">
        <v>5142</v>
      </c>
      <c r="F6404" s="98" t="s">
        <v>93</v>
      </c>
    </row>
    <row r="6405" spans="1:6" x14ac:dyDescent="0.2">
      <c r="A6405" s="106">
        <v>43313</v>
      </c>
      <c r="B6405" s="100">
        <v>43221</v>
      </c>
      <c r="C6405" s="98" t="s">
        <v>186</v>
      </c>
      <c r="D6405" s="98">
        <v>10.29</v>
      </c>
      <c r="E6405" s="98">
        <v>231.92</v>
      </c>
      <c r="F6405" s="98" t="s">
        <v>93</v>
      </c>
    </row>
    <row r="6406" spans="1:6" x14ac:dyDescent="0.2">
      <c r="A6406" s="106">
        <v>43313</v>
      </c>
      <c r="B6406" s="100">
        <v>43282</v>
      </c>
      <c r="C6406" s="98" t="s">
        <v>34</v>
      </c>
      <c r="D6406" s="98">
        <v>-91.9</v>
      </c>
      <c r="E6406" s="98">
        <v>1081</v>
      </c>
      <c r="F6406" s="98" t="s">
        <v>92</v>
      </c>
    </row>
    <row r="6407" spans="1:6" x14ac:dyDescent="0.2">
      <c r="A6407" s="106">
        <v>43313</v>
      </c>
      <c r="B6407" s="100">
        <v>43282</v>
      </c>
      <c r="C6407" s="98" t="s">
        <v>33</v>
      </c>
      <c r="D6407" s="98">
        <v>-4.1399999999999997</v>
      </c>
      <c r="E6407" s="98">
        <v>48.76</v>
      </c>
      <c r="F6407" s="98" t="s">
        <v>92</v>
      </c>
    </row>
    <row r="6408" spans="1:6" x14ac:dyDescent="0.2">
      <c r="A6408" s="106">
        <v>43313</v>
      </c>
      <c r="B6408" s="100">
        <v>43252</v>
      </c>
      <c r="C6408" s="98" t="s">
        <v>34</v>
      </c>
      <c r="D6408" s="98">
        <v>-55.74</v>
      </c>
      <c r="E6408" s="98">
        <v>418</v>
      </c>
      <c r="F6408" s="98" t="s">
        <v>92</v>
      </c>
    </row>
    <row r="6409" spans="1:6" x14ac:dyDescent="0.2">
      <c r="A6409" s="106">
        <v>43313</v>
      </c>
      <c r="B6409" s="100">
        <v>43252</v>
      </c>
      <c r="C6409" s="98" t="s">
        <v>33</v>
      </c>
      <c r="D6409" s="98">
        <v>-2.52</v>
      </c>
      <c r="E6409" s="98">
        <v>18.850000000000001</v>
      </c>
      <c r="F6409" s="98" t="s">
        <v>92</v>
      </c>
    </row>
    <row r="6410" spans="1:6" x14ac:dyDescent="0.2">
      <c r="A6410" s="106">
        <v>43313</v>
      </c>
      <c r="B6410" s="100">
        <v>43221</v>
      </c>
      <c r="C6410" s="98" t="s">
        <v>185</v>
      </c>
      <c r="D6410" s="98">
        <v>68.48</v>
      </c>
      <c r="E6410" s="98">
        <v>1543</v>
      </c>
      <c r="F6410" s="98" t="s">
        <v>92</v>
      </c>
    </row>
    <row r="6411" spans="1:6" x14ac:dyDescent="0.2">
      <c r="A6411" s="106">
        <v>43313</v>
      </c>
      <c r="B6411" s="100">
        <v>43221</v>
      </c>
      <c r="C6411" s="98" t="s">
        <v>186</v>
      </c>
      <c r="D6411" s="98">
        <v>3.08</v>
      </c>
      <c r="E6411" s="98">
        <v>69.58</v>
      </c>
      <c r="F6411" s="98" t="s">
        <v>92</v>
      </c>
    </row>
    <row r="6412" spans="1:6" x14ac:dyDescent="0.2">
      <c r="A6412" s="106">
        <v>43313</v>
      </c>
      <c r="B6412" s="100">
        <v>43221</v>
      </c>
      <c r="C6412" s="98" t="s">
        <v>168</v>
      </c>
      <c r="D6412" s="98">
        <v>0</v>
      </c>
      <c r="E6412" s="98">
        <v>1543</v>
      </c>
      <c r="F6412" s="98" t="s">
        <v>92</v>
      </c>
    </row>
    <row r="6413" spans="1:6" x14ac:dyDescent="0.2">
      <c r="A6413" s="106">
        <v>43313</v>
      </c>
      <c r="B6413" s="100">
        <v>43282</v>
      </c>
      <c r="C6413" s="98" t="s">
        <v>34</v>
      </c>
      <c r="D6413" s="98">
        <v>-48.29</v>
      </c>
      <c r="E6413" s="98">
        <v>568</v>
      </c>
      <c r="F6413" s="98" t="s">
        <v>92</v>
      </c>
    </row>
    <row r="6414" spans="1:6" x14ac:dyDescent="0.2">
      <c r="A6414" s="106">
        <v>43313</v>
      </c>
      <c r="B6414" s="100">
        <v>43282</v>
      </c>
      <c r="C6414" s="98" t="s">
        <v>33</v>
      </c>
      <c r="D6414" s="98">
        <v>-2.1800000000000002</v>
      </c>
      <c r="E6414" s="98">
        <v>25.61</v>
      </c>
      <c r="F6414" s="98" t="s">
        <v>92</v>
      </c>
    </row>
    <row r="6415" spans="1:6" x14ac:dyDescent="0.2">
      <c r="A6415" s="106">
        <v>43313</v>
      </c>
      <c r="B6415" s="100">
        <v>43252</v>
      </c>
      <c r="C6415" s="98" t="s">
        <v>34</v>
      </c>
      <c r="D6415" s="98">
        <v>-42.54</v>
      </c>
      <c r="E6415" s="98">
        <v>319</v>
      </c>
      <c r="F6415" s="98" t="s">
        <v>92</v>
      </c>
    </row>
    <row r="6416" spans="1:6" x14ac:dyDescent="0.2">
      <c r="A6416" s="106">
        <v>43313</v>
      </c>
      <c r="B6416" s="100">
        <v>43252</v>
      </c>
      <c r="C6416" s="98" t="s">
        <v>33</v>
      </c>
      <c r="D6416" s="98">
        <v>-1.92</v>
      </c>
      <c r="E6416" s="98">
        <v>14.39</v>
      </c>
      <c r="F6416" s="98" t="s">
        <v>92</v>
      </c>
    </row>
    <row r="6417" spans="1:6" x14ac:dyDescent="0.2">
      <c r="A6417" s="106">
        <v>43313</v>
      </c>
      <c r="B6417" s="100">
        <v>43221</v>
      </c>
      <c r="C6417" s="98" t="s">
        <v>185</v>
      </c>
      <c r="D6417" s="98">
        <v>43.67</v>
      </c>
      <c r="E6417" s="98">
        <v>984</v>
      </c>
      <c r="F6417" s="98" t="s">
        <v>92</v>
      </c>
    </row>
    <row r="6418" spans="1:6" x14ac:dyDescent="0.2">
      <c r="A6418" s="106">
        <v>43313</v>
      </c>
      <c r="B6418" s="100">
        <v>43221</v>
      </c>
      <c r="C6418" s="98" t="s">
        <v>186</v>
      </c>
      <c r="D6418" s="98">
        <v>1.97</v>
      </c>
      <c r="E6418" s="98">
        <v>44.38</v>
      </c>
      <c r="F6418" s="98" t="s">
        <v>92</v>
      </c>
    </row>
    <row r="6419" spans="1:6" x14ac:dyDescent="0.2">
      <c r="A6419" s="106">
        <v>43313</v>
      </c>
      <c r="B6419" s="100">
        <v>43221</v>
      </c>
      <c r="C6419" s="98" t="s">
        <v>168</v>
      </c>
      <c r="D6419" s="98">
        <v>0</v>
      </c>
      <c r="E6419" s="98">
        <v>984</v>
      </c>
      <c r="F6419" s="98" t="s">
        <v>92</v>
      </c>
    </row>
    <row r="6420" spans="1:6" x14ac:dyDescent="0.2">
      <c r="A6420" s="106">
        <v>43313</v>
      </c>
      <c r="B6420" s="100">
        <v>43282</v>
      </c>
      <c r="C6420" s="98" t="s">
        <v>34</v>
      </c>
      <c r="D6420" s="98">
        <v>-9689.9599999999991</v>
      </c>
      <c r="E6420" s="98">
        <v>113973</v>
      </c>
      <c r="F6420" s="98" t="s">
        <v>76</v>
      </c>
    </row>
    <row r="6421" spans="1:6" x14ac:dyDescent="0.2">
      <c r="A6421" s="106">
        <v>43313</v>
      </c>
      <c r="B6421" s="100">
        <v>43282</v>
      </c>
      <c r="C6421" s="98" t="s">
        <v>33</v>
      </c>
      <c r="D6421" s="98">
        <v>-437.05</v>
      </c>
      <c r="E6421" s="98">
        <v>5140.2</v>
      </c>
      <c r="F6421" s="98" t="s">
        <v>76</v>
      </c>
    </row>
    <row r="6422" spans="1:6" x14ac:dyDescent="0.2">
      <c r="A6422" s="106">
        <v>43313</v>
      </c>
      <c r="B6422" s="100">
        <v>43252</v>
      </c>
      <c r="C6422" s="98" t="s">
        <v>34</v>
      </c>
      <c r="D6422" s="98">
        <v>-45.74</v>
      </c>
      <c r="E6422" s="98">
        <v>343</v>
      </c>
      <c r="F6422" s="98" t="s">
        <v>76</v>
      </c>
    </row>
    <row r="6423" spans="1:6" x14ac:dyDescent="0.2">
      <c r="A6423" s="106">
        <v>43313</v>
      </c>
      <c r="B6423" s="100">
        <v>43252</v>
      </c>
      <c r="C6423" s="98" t="s">
        <v>33</v>
      </c>
      <c r="D6423" s="98">
        <v>-2.06</v>
      </c>
      <c r="E6423" s="98">
        <v>15.47</v>
      </c>
      <c r="F6423" s="98" t="s">
        <v>76</v>
      </c>
    </row>
    <row r="6424" spans="1:6" x14ac:dyDescent="0.2">
      <c r="A6424" s="106">
        <v>43313</v>
      </c>
      <c r="B6424" s="100">
        <v>43221</v>
      </c>
      <c r="C6424" s="98" t="s">
        <v>185</v>
      </c>
      <c r="D6424" s="98">
        <v>6832.91</v>
      </c>
      <c r="E6424" s="98">
        <v>153963.88</v>
      </c>
      <c r="F6424" s="98" t="s">
        <v>76</v>
      </c>
    </row>
    <row r="6425" spans="1:6" x14ac:dyDescent="0.2">
      <c r="A6425" s="106">
        <v>43313</v>
      </c>
      <c r="B6425" s="100">
        <v>43221</v>
      </c>
      <c r="C6425" s="98" t="s">
        <v>186</v>
      </c>
      <c r="D6425" s="98">
        <v>308.12</v>
      </c>
      <c r="E6425" s="98">
        <v>6943.84</v>
      </c>
      <c r="F6425" s="98" t="s">
        <v>76</v>
      </c>
    </row>
    <row r="6426" spans="1:6" x14ac:dyDescent="0.2">
      <c r="A6426" s="106">
        <v>43313</v>
      </c>
      <c r="B6426" s="100">
        <v>43221</v>
      </c>
      <c r="C6426" s="98" t="s">
        <v>168</v>
      </c>
      <c r="D6426" s="98">
        <v>0</v>
      </c>
      <c r="E6426" s="98">
        <v>153963.88</v>
      </c>
      <c r="F6426" s="98" t="s">
        <v>76</v>
      </c>
    </row>
    <row r="6427" spans="1:6" x14ac:dyDescent="0.2">
      <c r="A6427" s="106">
        <v>43313</v>
      </c>
      <c r="B6427" s="100">
        <v>43221</v>
      </c>
      <c r="C6427" s="98" t="s">
        <v>168</v>
      </c>
      <c r="D6427" s="98">
        <v>0</v>
      </c>
      <c r="E6427" s="98">
        <v>515</v>
      </c>
      <c r="F6427" s="98" t="s">
        <v>92</v>
      </c>
    </row>
    <row r="6428" spans="1:6" x14ac:dyDescent="0.2">
      <c r="A6428" s="106">
        <v>43282</v>
      </c>
      <c r="B6428" s="100">
        <v>43221</v>
      </c>
      <c r="C6428" s="98" t="s">
        <v>34</v>
      </c>
      <c r="D6428" s="98">
        <v>-389.58</v>
      </c>
      <c r="E6428" s="98">
        <v>4148.18</v>
      </c>
      <c r="F6428" s="98" t="s">
        <v>76</v>
      </c>
    </row>
    <row r="6429" spans="1:6" x14ac:dyDescent="0.2">
      <c r="A6429" s="106">
        <v>43282</v>
      </c>
      <c r="B6429" s="100">
        <v>43221</v>
      </c>
      <c r="C6429" s="98" t="s">
        <v>33</v>
      </c>
      <c r="D6429" s="98">
        <v>-17.55</v>
      </c>
      <c r="E6429" s="98">
        <v>187.08</v>
      </c>
      <c r="F6429" s="98" t="s">
        <v>76</v>
      </c>
    </row>
    <row r="6430" spans="1:6" x14ac:dyDescent="0.2">
      <c r="A6430" s="106">
        <v>43282</v>
      </c>
      <c r="B6430" s="100">
        <v>43221</v>
      </c>
      <c r="C6430" s="98" t="s">
        <v>168</v>
      </c>
      <c r="D6430" s="98">
        <v>0</v>
      </c>
      <c r="E6430" s="98">
        <v>110</v>
      </c>
      <c r="F6430" s="98" t="s">
        <v>93</v>
      </c>
    </row>
    <row r="6431" spans="1:6" x14ac:dyDescent="0.2">
      <c r="A6431" s="106">
        <v>43282</v>
      </c>
      <c r="B6431" s="100">
        <v>43221</v>
      </c>
      <c r="C6431" s="98" t="s">
        <v>185</v>
      </c>
      <c r="D6431" s="98">
        <v>4.88</v>
      </c>
      <c r="E6431" s="98">
        <v>110</v>
      </c>
      <c r="F6431" s="98" t="s">
        <v>93</v>
      </c>
    </row>
    <row r="6432" spans="1:6" x14ac:dyDescent="0.2">
      <c r="A6432" s="106">
        <v>43282</v>
      </c>
      <c r="B6432" s="100">
        <v>43221</v>
      </c>
      <c r="C6432" s="98" t="s">
        <v>186</v>
      </c>
      <c r="D6432" s="98">
        <v>0.22</v>
      </c>
      <c r="E6432" s="98">
        <v>4.96</v>
      </c>
      <c r="F6432" s="98" t="s">
        <v>93</v>
      </c>
    </row>
    <row r="6433" spans="1:6" x14ac:dyDescent="0.2">
      <c r="A6433" s="106">
        <v>43282</v>
      </c>
      <c r="B6433" s="100">
        <v>43221</v>
      </c>
      <c r="C6433" s="98" t="s">
        <v>34</v>
      </c>
      <c r="D6433" s="98">
        <v>-4.9800000000000004</v>
      </c>
      <c r="E6433" s="98">
        <v>53</v>
      </c>
      <c r="F6433" s="98" t="s">
        <v>93</v>
      </c>
    </row>
    <row r="6434" spans="1:6" x14ac:dyDescent="0.2">
      <c r="A6434" s="106">
        <v>43282</v>
      </c>
      <c r="B6434" s="100">
        <v>43221</v>
      </c>
      <c r="C6434" s="98" t="s">
        <v>33</v>
      </c>
      <c r="D6434" s="98">
        <v>-0.22</v>
      </c>
      <c r="E6434" s="98">
        <v>2.39</v>
      </c>
      <c r="F6434" s="98" t="s">
        <v>93</v>
      </c>
    </row>
    <row r="6435" spans="1:6" x14ac:dyDescent="0.2">
      <c r="A6435" s="106">
        <v>43282</v>
      </c>
      <c r="B6435" s="100">
        <v>43191</v>
      </c>
      <c r="C6435" s="98" t="s">
        <v>34</v>
      </c>
      <c r="D6435" s="98">
        <v>-16.78</v>
      </c>
      <c r="E6435" s="98">
        <v>171.01</v>
      </c>
      <c r="F6435" s="98" t="s">
        <v>76</v>
      </c>
    </row>
    <row r="6436" spans="1:6" x14ac:dyDescent="0.2">
      <c r="A6436" s="106">
        <v>43282</v>
      </c>
      <c r="B6436" s="100">
        <v>43191</v>
      </c>
      <c r="C6436" s="98" t="s">
        <v>33</v>
      </c>
      <c r="D6436" s="98">
        <v>-0.76</v>
      </c>
      <c r="E6436" s="98">
        <v>7.71</v>
      </c>
      <c r="F6436" s="98" t="s">
        <v>76</v>
      </c>
    </row>
    <row r="6437" spans="1:6" x14ac:dyDescent="0.2">
      <c r="A6437" s="106">
        <v>43282</v>
      </c>
      <c r="B6437" s="100">
        <v>43101</v>
      </c>
      <c r="C6437" s="98" t="s">
        <v>168</v>
      </c>
      <c r="D6437" s="98">
        <v>-1.27</v>
      </c>
      <c r="E6437" s="98">
        <v>171.01</v>
      </c>
      <c r="F6437" s="98" t="s">
        <v>76</v>
      </c>
    </row>
    <row r="6438" spans="1:6" x14ac:dyDescent="0.2">
      <c r="A6438" s="106">
        <v>43282</v>
      </c>
      <c r="B6438" s="100">
        <v>43101</v>
      </c>
      <c r="C6438" s="98" t="s">
        <v>185</v>
      </c>
      <c r="D6438" s="98">
        <v>5.63</v>
      </c>
      <c r="E6438" s="98">
        <v>171.01</v>
      </c>
      <c r="F6438" s="98" t="s">
        <v>76</v>
      </c>
    </row>
    <row r="6439" spans="1:6" x14ac:dyDescent="0.2">
      <c r="A6439" s="106">
        <v>43282</v>
      </c>
      <c r="B6439" s="100">
        <v>43101</v>
      </c>
      <c r="C6439" s="98" t="s">
        <v>186</v>
      </c>
      <c r="D6439" s="98">
        <v>0.25</v>
      </c>
      <c r="E6439" s="98">
        <v>7.71</v>
      </c>
      <c r="F6439" s="98" t="s">
        <v>76</v>
      </c>
    </row>
    <row r="6440" spans="1:6" x14ac:dyDescent="0.2">
      <c r="A6440" s="106">
        <v>43282</v>
      </c>
      <c r="B6440" s="100">
        <v>43252</v>
      </c>
      <c r="C6440" s="98" t="s">
        <v>36</v>
      </c>
      <c r="D6440" s="98">
        <v>-3.23</v>
      </c>
      <c r="E6440" s="98">
        <v>24.2</v>
      </c>
      <c r="F6440" s="98" t="s">
        <v>101</v>
      </c>
    </row>
    <row r="6441" spans="1:6" x14ac:dyDescent="0.2">
      <c r="A6441" s="106">
        <v>43282</v>
      </c>
      <c r="B6441" s="100">
        <v>43252</v>
      </c>
      <c r="C6441" s="98" t="s">
        <v>35</v>
      </c>
      <c r="D6441" s="98">
        <v>-0.15</v>
      </c>
      <c r="E6441" s="98">
        <v>1.0900000000000001</v>
      </c>
      <c r="F6441" s="98" t="s">
        <v>101</v>
      </c>
    </row>
    <row r="6442" spans="1:6" x14ac:dyDescent="0.2">
      <c r="A6442" s="106">
        <v>43282</v>
      </c>
      <c r="B6442" s="100">
        <v>43221</v>
      </c>
      <c r="C6442" s="98" t="s">
        <v>36</v>
      </c>
      <c r="D6442" s="98">
        <v>-1.22</v>
      </c>
      <c r="E6442" s="98">
        <v>13</v>
      </c>
      <c r="F6442" s="98" t="s">
        <v>101</v>
      </c>
    </row>
    <row r="6443" spans="1:6" x14ac:dyDescent="0.2">
      <c r="A6443" s="106">
        <v>43282</v>
      </c>
      <c r="B6443" s="100">
        <v>43221</v>
      </c>
      <c r="C6443" s="98" t="s">
        <v>35</v>
      </c>
      <c r="D6443" s="98">
        <v>-0.06</v>
      </c>
      <c r="E6443" s="98">
        <v>0.59</v>
      </c>
      <c r="F6443" s="98" t="s">
        <v>101</v>
      </c>
    </row>
    <row r="6444" spans="1:6" x14ac:dyDescent="0.2">
      <c r="A6444" s="106">
        <v>43282</v>
      </c>
      <c r="B6444" s="100">
        <v>43252</v>
      </c>
      <c r="C6444" s="98" t="s">
        <v>34</v>
      </c>
      <c r="D6444" s="98">
        <v>-43182.48</v>
      </c>
      <c r="E6444" s="98">
        <v>323803.57</v>
      </c>
      <c r="F6444" s="98" t="s">
        <v>76</v>
      </c>
    </row>
    <row r="6445" spans="1:6" x14ac:dyDescent="0.2">
      <c r="A6445" s="106">
        <v>43282</v>
      </c>
      <c r="B6445" s="100">
        <v>43252</v>
      </c>
      <c r="C6445" s="98" t="s">
        <v>33</v>
      </c>
      <c r="D6445" s="98">
        <v>-1947.58</v>
      </c>
      <c r="E6445" s="98">
        <v>14603.53</v>
      </c>
      <c r="F6445" s="98" t="s">
        <v>76</v>
      </c>
    </row>
    <row r="6446" spans="1:6" x14ac:dyDescent="0.2">
      <c r="A6446" s="106">
        <v>43282</v>
      </c>
      <c r="B6446" s="100">
        <v>43221</v>
      </c>
      <c r="C6446" s="98" t="s">
        <v>168</v>
      </c>
      <c r="D6446" s="98">
        <v>0</v>
      </c>
      <c r="E6446" s="98">
        <v>359794.59</v>
      </c>
      <c r="F6446" s="98" t="s">
        <v>76</v>
      </c>
    </row>
    <row r="6447" spans="1:6" x14ac:dyDescent="0.2">
      <c r="A6447" s="106">
        <v>43282</v>
      </c>
      <c r="B6447" s="100">
        <v>43221</v>
      </c>
      <c r="C6447" s="98" t="s">
        <v>185</v>
      </c>
      <c r="D6447" s="98">
        <v>15967.62</v>
      </c>
      <c r="E6447" s="98">
        <v>359794.59</v>
      </c>
      <c r="F6447" s="98" t="s">
        <v>76</v>
      </c>
    </row>
    <row r="6448" spans="1:6" x14ac:dyDescent="0.2">
      <c r="A6448" s="106">
        <v>43282</v>
      </c>
      <c r="B6448" s="100">
        <v>43221</v>
      </c>
      <c r="C6448" s="98" t="s">
        <v>186</v>
      </c>
      <c r="D6448" s="98">
        <v>720.08</v>
      </c>
      <c r="E6448" s="98">
        <v>16226.74</v>
      </c>
      <c r="F6448" s="98" t="s">
        <v>76</v>
      </c>
    </row>
    <row r="6449" spans="1:6" x14ac:dyDescent="0.2">
      <c r="A6449" s="106">
        <v>43282</v>
      </c>
      <c r="B6449" s="100">
        <v>43221</v>
      </c>
      <c r="C6449" s="98" t="s">
        <v>34</v>
      </c>
      <c r="D6449" s="98">
        <v>-3329.77</v>
      </c>
      <c r="E6449" s="98">
        <v>35454</v>
      </c>
      <c r="F6449" s="98" t="s">
        <v>76</v>
      </c>
    </row>
    <row r="6450" spans="1:6" x14ac:dyDescent="0.2">
      <c r="A6450" s="106">
        <v>43282</v>
      </c>
      <c r="B6450" s="100">
        <v>43221</v>
      </c>
      <c r="C6450" s="98" t="s">
        <v>33</v>
      </c>
      <c r="D6450" s="98">
        <v>-150.19</v>
      </c>
      <c r="E6450" s="98">
        <v>1598.82</v>
      </c>
      <c r="F6450" s="98" t="s">
        <v>76</v>
      </c>
    </row>
    <row r="6451" spans="1:6" x14ac:dyDescent="0.2">
      <c r="A6451" s="106">
        <v>43282</v>
      </c>
      <c r="B6451" s="100">
        <v>43252</v>
      </c>
      <c r="C6451" s="98" t="s">
        <v>34</v>
      </c>
      <c r="D6451" s="98">
        <v>-9293.06</v>
      </c>
      <c r="E6451" s="98">
        <v>69683.88</v>
      </c>
      <c r="F6451" s="98" t="s">
        <v>77</v>
      </c>
    </row>
    <row r="6452" spans="1:6" x14ac:dyDescent="0.2">
      <c r="A6452" s="106">
        <v>43282</v>
      </c>
      <c r="B6452" s="100">
        <v>43252</v>
      </c>
      <c r="C6452" s="98" t="s">
        <v>33</v>
      </c>
      <c r="D6452" s="98">
        <v>-419.11</v>
      </c>
      <c r="E6452" s="98">
        <v>3142.74</v>
      </c>
      <c r="F6452" s="98" t="s">
        <v>77</v>
      </c>
    </row>
    <row r="6453" spans="1:6" x14ac:dyDescent="0.2">
      <c r="A6453" s="106">
        <v>43282</v>
      </c>
      <c r="B6453" s="100">
        <v>43221</v>
      </c>
      <c r="C6453" s="98" t="s">
        <v>168</v>
      </c>
      <c r="D6453" s="98">
        <v>0</v>
      </c>
      <c r="E6453" s="98">
        <v>107648.88</v>
      </c>
      <c r="F6453" s="98" t="s">
        <v>77</v>
      </c>
    </row>
    <row r="6454" spans="1:6" x14ac:dyDescent="0.2">
      <c r="A6454" s="106">
        <v>43282</v>
      </c>
      <c r="B6454" s="100">
        <v>43221</v>
      </c>
      <c r="C6454" s="98" t="s">
        <v>185</v>
      </c>
      <c r="D6454" s="98">
        <v>4777.43</v>
      </c>
      <c r="E6454" s="98">
        <v>107648.88</v>
      </c>
      <c r="F6454" s="98" t="s">
        <v>77</v>
      </c>
    </row>
    <row r="6455" spans="1:6" x14ac:dyDescent="0.2">
      <c r="A6455" s="106">
        <v>43282</v>
      </c>
      <c r="B6455" s="100">
        <v>43221</v>
      </c>
      <c r="C6455" s="98" t="s">
        <v>186</v>
      </c>
      <c r="D6455" s="98">
        <v>215.48</v>
      </c>
      <c r="E6455" s="98">
        <v>4854.9799999999996</v>
      </c>
      <c r="F6455" s="98" t="s">
        <v>77</v>
      </c>
    </row>
    <row r="6456" spans="1:6" x14ac:dyDescent="0.2">
      <c r="A6456" s="106">
        <v>43282</v>
      </c>
      <c r="B6456" s="100">
        <v>43221</v>
      </c>
      <c r="C6456" s="98" t="s">
        <v>34</v>
      </c>
      <c r="D6456" s="98">
        <v>-3565.67</v>
      </c>
      <c r="E6456" s="98">
        <v>37965</v>
      </c>
      <c r="F6456" s="98" t="s">
        <v>77</v>
      </c>
    </row>
    <row r="6457" spans="1:6" x14ac:dyDescent="0.2">
      <c r="A6457" s="106">
        <v>43282</v>
      </c>
      <c r="B6457" s="100">
        <v>43221</v>
      </c>
      <c r="C6457" s="98" t="s">
        <v>33</v>
      </c>
      <c r="D6457" s="98">
        <v>-160.78</v>
      </c>
      <c r="E6457" s="98">
        <v>1712.2</v>
      </c>
      <c r="F6457" s="98" t="s">
        <v>77</v>
      </c>
    </row>
    <row r="6458" spans="1:6" x14ac:dyDescent="0.2">
      <c r="A6458" s="106">
        <v>43282</v>
      </c>
      <c r="B6458" s="100">
        <v>43252</v>
      </c>
      <c r="C6458" s="98" t="s">
        <v>34</v>
      </c>
      <c r="D6458" s="98">
        <v>-49184.81</v>
      </c>
      <c r="E6458" s="98">
        <v>368811.77</v>
      </c>
      <c r="F6458" s="98" t="s">
        <v>76</v>
      </c>
    </row>
    <row r="6459" spans="1:6" x14ac:dyDescent="0.2">
      <c r="A6459" s="106">
        <v>43282</v>
      </c>
      <c r="B6459" s="100">
        <v>43252</v>
      </c>
      <c r="C6459" s="98" t="s">
        <v>33</v>
      </c>
      <c r="D6459" s="98">
        <v>-2218.17</v>
      </c>
      <c r="E6459" s="98">
        <v>16633.580000000002</v>
      </c>
      <c r="F6459" s="98" t="s">
        <v>76</v>
      </c>
    </row>
    <row r="6460" spans="1:6" x14ac:dyDescent="0.2">
      <c r="A6460" s="106">
        <v>43282</v>
      </c>
      <c r="B6460" s="100">
        <v>43221</v>
      </c>
      <c r="C6460" s="98" t="s">
        <v>168</v>
      </c>
      <c r="D6460" s="98">
        <v>0</v>
      </c>
      <c r="E6460" s="98">
        <v>583551.5</v>
      </c>
      <c r="F6460" s="98" t="s">
        <v>76</v>
      </c>
    </row>
    <row r="6461" spans="1:6" x14ac:dyDescent="0.2">
      <c r="A6461" s="106">
        <v>43282</v>
      </c>
      <c r="B6461" s="100">
        <v>43221</v>
      </c>
      <c r="C6461" s="98" t="s">
        <v>185</v>
      </c>
      <c r="D6461" s="98">
        <v>25897.98</v>
      </c>
      <c r="E6461" s="98">
        <v>583551.5</v>
      </c>
      <c r="F6461" s="98" t="s">
        <v>76</v>
      </c>
    </row>
    <row r="6462" spans="1:6" x14ac:dyDescent="0.2">
      <c r="A6462" s="106">
        <v>43282</v>
      </c>
      <c r="B6462" s="100">
        <v>43221</v>
      </c>
      <c r="C6462" s="98" t="s">
        <v>186</v>
      </c>
      <c r="D6462" s="98">
        <v>1167.8399999999999</v>
      </c>
      <c r="E6462" s="98">
        <v>26318.18</v>
      </c>
      <c r="F6462" s="98" t="s">
        <v>76</v>
      </c>
    </row>
    <row r="6463" spans="1:6" x14ac:dyDescent="0.2">
      <c r="A6463" s="106">
        <v>43282</v>
      </c>
      <c r="B6463" s="100">
        <v>43221</v>
      </c>
      <c r="C6463" s="98" t="s">
        <v>34</v>
      </c>
      <c r="D6463" s="98">
        <v>-124.53</v>
      </c>
      <c r="E6463" s="98">
        <v>1326</v>
      </c>
      <c r="F6463" s="98" t="s">
        <v>76</v>
      </c>
    </row>
    <row r="6464" spans="1:6" x14ac:dyDescent="0.2">
      <c r="A6464" s="106">
        <v>43282</v>
      </c>
      <c r="B6464" s="100">
        <v>43221</v>
      </c>
      <c r="C6464" s="98" t="s">
        <v>33</v>
      </c>
      <c r="D6464" s="98">
        <v>-5.63</v>
      </c>
      <c r="E6464" s="98">
        <v>59.8</v>
      </c>
      <c r="F6464" s="98" t="s">
        <v>76</v>
      </c>
    </row>
    <row r="6465" spans="1:6" x14ac:dyDescent="0.2">
      <c r="A6465" s="106">
        <v>43282</v>
      </c>
      <c r="B6465" s="100">
        <v>43191</v>
      </c>
      <c r="C6465" s="98" t="s">
        <v>34</v>
      </c>
      <c r="D6465" s="98">
        <v>0</v>
      </c>
      <c r="E6465" s="98">
        <v>0.01</v>
      </c>
      <c r="F6465" s="98" t="s">
        <v>76</v>
      </c>
    </row>
    <row r="6466" spans="1:6" x14ac:dyDescent="0.2">
      <c r="A6466" s="106">
        <v>43282</v>
      </c>
      <c r="B6466" s="100">
        <v>43252</v>
      </c>
      <c r="C6466" s="98" t="s">
        <v>34</v>
      </c>
      <c r="D6466" s="98">
        <v>-13305.74</v>
      </c>
      <c r="E6466" s="98">
        <v>99773.01</v>
      </c>
      <c r="F6466" s="98" t="s">
        <v>76</v>
      </c>
    </row>
    <row r="6467" spans="1:6" x14ac:dyDescent="0.2">
      <c r="A6467" s="106">
        <v>43282</v>
      </c>
      <c r="B6467" s="100">
        <v>43252</v>
      </c>
      <c r="C6467" s="98" t="s">
        <v>33</v>
      </c>
      <c r="D6467" s="98">
        <v>-600.07000000000005</v>
      </c>
      <c r="E6467" s="98">
        <v>4499.82</v>
      </c>
      <c r="F6467" s="98" t="s">
        <v>76</v>
      </c>
    </row>
    <row r="6468" spans="1:6" x14ac:dyDescent="0.2">
      <c r="A6468" s="106">
        <v>43282</v>
      </c>
      <c r="B6468" s="100">
        <v>43221</v>
      </c>
      <c r="C6468" s="98" t="s">
        <v>168</v>
      </c>
      <c r="D6468" s="98">
        <v>0</v>
      </c>
      <c r="E6468" s="98">
        <v>136411.21</v>
      </c>
      <c r="F6468" s="98" t="s">
        <v>76</v>
      </c>
    </row>
    <row r="6469" spans="1:6" x14ac:dyDescent="0.2">
      <c r="A6469" s="106">
        <v>43282</v>
      </c>
      <c r="B6469" s="100">
        <v>43221</v>
      </c>
      <c r="C6469" s="98" t="s">
        <v>185</v>
      </c>
      <c r="D6469" s="98">
        <v>6053.96</v>
      </c>
      <c r="E6469" s="98">
        <v>136411.21</v>
      </c>
      <c r="F6469" s="98" t="s">
        <v>76</v>
      </c>
    </row>
    <row r="6470" spans="1:6" x14ac:dyDescent="0.2">
      <c r="A6470" s="106">
        <v>43282</v>
      </c>
      <c r="B6470" s="100">
        <v>43221</v>
      </c>
      <c r="C6470" s="98" t="s">
        <v>186</v>
      </c>
      <c r="D6470" s="98">
        <v>273.01</v>
      </c>
      <c r="E6470" s="98">
        <v>6152.19</v>
      </c>
      <c r="F6470" s="98" t="s">
        <v>76</v>
      </c>
    </row>
    <row r="6471" spans="1:6" x14ac:dyDescent="0.2">
      <c r="A6471" s="106">
        <v>43282</v>
      </c>
      <c r="B6471" s="100">
        <v>43221</v>
      </c>
      <c r="C6471" s="98" t="s">
        <v>34</v>
      </c>
      <c r="D6471" s="98">
        <v>-40.950000000000003</v>
      </c>
      <c r="E6471" s="98">
        <v>436</v>
      </c>
      <c r="F6471" s="98" t="s">
        <v>76</v>
      </c>
    </row>
    <row r="6472" spans="1:6" x14ac:dyDescent="0.2">
      <c r="A6472" s="106">
        <v>43282</v>
      </c>
      <c r="B6472" s="100">
        <v>43221</v>
      </c>
      <c r="C6472" s="98" t="s">
        <v>33</v>
      </c>
      <c r="D6472" s="98">
        <v>-1.85</v>
      </c>
      <c r="E6472" s="98">
        <v>19.66</v>
      </c>
      <c r="F6472" s="98" t="s">
        <v>76</v>
      </c>
    </row>
    <row r="6473" spans="1:6" x14ac:dyDescent="0.2">
      <c r="A6473" s="106">
        <v>43282</v>
      </c>
      <c r="B6473" s="100">
        <v>43252</v>
      </c>
      <c r="C6473" s="98" t="s">
        <v>34</v>
      </c>
      <c r="D6473" s="98">
        <v>-99.48</v>
      </c>
      <c r="E6473" s="98">
        <v>746</v>
      </c>
      <c r="F6473" s="98" t="s">
        <v>92</v>
      </c>
    </row>
    <row r="6474" spans="1:6" x14ac:dyDescent="0.2">
      <c r="A6474" s="106">
        <v>43282</v>
      </c>
      <c r="B6474" s="100">
        <v>43252</v>
      </c>
      <c r="C6474" s="98" t="s">
        <v>33</v>
      </c>
      <c r="D6474" s="98">
        <v>-4.49</v>
      </c>
      <c r="E6474" s="98">
        <v>33.65</v>
      </c>
      <c r="F6474" s="98" t="s">
        <v>92</v>
      </c>
    </row>
    <row r="6475" spans="1:6" x14ac:dyDescent="0.2">
      <c r="A6475" s="106">
        <v>43282</v>
      </c>
      <c r="B6475" s="100">
        <v>43221</v>
      </c>
      <c r="C6475" s="98" t="s">
        <v>168</v>
      </c>
      <c r="D6475" s="98">
        <v>0</v>
      </c>
      <c r="E6475" s="98">
        <v>1455</v>
      </c>
      <c r="F6475" s="98" t="s">
        <v>92</v>
      </c>
    </row>
    <row r="6476" spans="1:6" x14ac:dyDescent="0.2">
      <c r="A6476" s="106">
        <v>43282</v>
      </c>
      <c r="B6476" s="100">
        <v>43221</v>
      </c>
      <c r="C6476" s="98" t="s">
        <v>185</v>
      </c>
      <c r="D6476" s="98">
        <v>64.569999999999993</v>
      </c>
      <c r="E6476" s="98">
        <v>1455</v>
      </c>
      <c r="F6476" s="98" t="s">
        <v>92</v>
      </c>
    </row>
    <row r="6477" spans="1:6" x14ac:dyDescent="0.2">
      <c r="A6477" s="106">
        <v>43282</v>
      </c>
      <c r="B6477" s="100">
        <v>43221</v>
      </c>
      <c r="C6477" s="98" t="s">
        <v>186</v>
      </c>
      <c r="D6477" s="98">
        <v>2.91</v>
      </c>
      <c r="E6477" s="98">
        <v>65.63</v>
      </c>
      <c r="F6477" s="98" t="s">
        <v>92</v>
      </c>
    </row>
    <row r="6478" spans="1:6" x14ac:dyDescent="0.2">
      <c r="A6478" s="106">
        <v>43282</v>
      </c>
      <c r="B6478" s="100">
        <v>43221</v>
      </c>
      <c r="C6478" s="98" t="s">
        <v>34</v>
      </c>
      <c r="D6478" s="98">
        <v>-66.59</v>
      </c>
      <c r="E6478" s="98">
        <v>709</v>
      </c>
      <c r="F6478" s="98" t="s">
        <v>92</v>
      </c>
    </row>
    <row r="6479" spans="1:6" x14ac:dyDescent="0.2">
      <c r="A6479" s="106">
        <v>43282</v>
      </c>
      <c r="B6479" s="100">
        <v>43221</v>
      </c>
      <c r="C6479" s="98" t="s">
        <v>33</v>
      </c>
      <c r="D6479" s="98">
        <v>-3</v>
      </c>
      <c r="E6479" s="98">
        <v>31.98</v>
      </c>
      <c r="F6479" s="98" t="s">
        <v>92</v>
      </c>
    </row>
    <row r="6480" spans="1:6" x14ac:dyDescent="0.2">
      <c r="A6480" s="106">
        <v>43282</v>
      </c>
      <c r="B6480" s="100">
        <v>43101</v>
      </c>
      <c r="C6480" s="98" t="s">
        <v>168</v>
      </c>
      <c r="D6480" s="98">
        <v>0.01</v>
      </c>
      <c r="E6480" s="98">
        <v>0.01</v>
      </c>
      <c r="F6480" s="98" t="s">
        <v>76</v>
      </c>
    </row>
    <row r="6481" spans="1:6" x14ac:dyDescent="0.2">
      <c r="A6481" s="106">
        <v>43282</v>
      </c>
      <c r="B6481" s="100">
        <v>43101</v>
      </c>
      <c r="C6481" s="98" t="s">
        <v>185</v>
      </c>
      <c r="D6481" s="98">
        <v>0</v>
      </c>
      <c r="E6481" s="98">
        <v>0.01</v>
      </c>
      <c r="F6481" s="98" t="s">
        <v>76</v>
      </c>
    </row>
    <row r="6482" spans="1:6" x14ac:dyDescent="0.2">
      <c r="A6482" s="106">
        <v>43282</v>
      </c>
      <c r="B6482" s="100">
        <v>43252</v>
      </c>
      <c r="C6482" s="98" t="s">
        <v>34</v>
      </c>
      <c r="D6482" s="98">
        <v>-179.37</v>
      </c>
      <c r="E6482" s="98">
        <v>1345</v>
      </c>
      <c r="F6482" s="98" t="s">
        <v>92</v>
      </c>
    </row>
    <row r="6483" spans="1:6" x14ac:dyDescent="0.2">
      <c r="A6483" s="106">
        <v>43282</v>
      </c>
      <c r="B6483" s="100">
        <v>43252</v>
      </c>
      <c r="C6483" s="98" t="s">
        <v>33</v>
      </c>
      <c r="D6483" s="98">
        <v>-8.09</v>
      </c>
      <c r="E6483" s="98">
        <v>60.66</v>
      </c>
      <c r="F6483" s="98" t="s">
        <v>92</v>
      </c>
    </row>
    <row r="6484" spans="1:6" x14ac:dyDescent="0.2">
      <c r="A6484" s="106">
        <v>43282</v>
      </c>
      <c r="B6484" s="100">
        <v>43252</v>
      </c>
      <c r="C6484" s="98" t="s">
        <v>34</v>
      </c>
      <c r="D6484" s="98">
        <v>-574.19000000000005</v>
      </c>
      <c r="E6484" s="98">
        <v>4305.55</v>
      </c>
      <c r="F6484" s="98" t="s">
        <v>77</v>
      </c>
    </row>
    <row r="6485" spans="1:6" x14ac:dyDescent="0.2">
      <c r="A6485" s="106">
        <v>43282</v>
      </c>
      <c r="B6485" s="100">
        <v>43252</v>
      </c>
      <c r="C6485" s="98" t="s">
        <v>33</v>
      </c>
      <c r="D6485" s="98">
        <v>-25.89</v>
      </c>
      <c r="E6485" s="98">
        <v>194.18</v>
      </c>
      <c r="F6485" s="98" t="s">
        <v>77</v>
      </c>
    </row>
    <row r="6486" spans="1:6" x14ac:dyDescent="0.2">
      <c r="A6486" s="106">
        <v>43282</v>
      </c>
      <c r="B6486" s="100">
        <v>43221</v>
      </c>
      <c r="C6486" s="98" t="s">
        <v>168</v>
      </c>
      <c r="D6486" s="98">
        <v>0</v>
      </c>
      <c r="E6486" s="98">
        <v>7565.69</v>
      </c>
      <c r="F6486" s="98" t="s">
        <v>77</v>
      </c>
    </row>
    <row r="6487" spans="1:6" x14ac:dyDescent="0.2">
      <c r="A6487" s="106">
        <v>43282</v>
      </c>
      <c r="B6487" s="100">
        <v>43221</v>
      </c>
      <c r="C6487" s="98" t="s">
        <v>185</v>
      </c>
      <c r="D6487" s="98">
        <v>335.77</v>
      </c>
      <c r="E6487" s="98">
        <v>7565.69</v>
      </c>
      <c r="F6487" s="98" t="s">
        <v>77</v>
      </c>
    </row>
    <row r="6488" spans="1:6" x14ac:dyDescent="0.2">
      <c r="A6488" s="106">
        <v>43282</v>
      </c>
      <c r="B6488" s="100">
        <v>43221</v>
      </c>
      <c r="C6488" s="98" t="s">
        <v>186</v>
      </c>
      <c r="D6488" s="98">
        <v>15.14</v>
      </c>
      <c r="E6488" s="98">
        <v>341.21</v>
      </c>
      <c r="F6488" s="98" t="s">
        <v>77</v>
      </c>
    </row>
    <row r="6489" spans="1:6" x14ac:dyDescent="0.2">
      <c r="A6489" s="106">
        <v>43282</v>
      </c>
      <c r="B6489" s="100">
        <v>43221</v>
      </c>
      <c r="C6489" s="98" t="s">
        <v>34</v>
      </c>
      <c r="D6489" s="98">
        <v>-105.47</v>
      </c>
      <c r="E6489" s="98">
        <v>1123</v>
      </c>
      <c r="F6489" s="98" t="s">
        <v>77</v>
      </c>
    </row>
    <row r="6490" spans="1:6" x14ac:dyDescent="0.2">
      <c r="A6490" s="106">
        <v>43282</v>
      </c>
      <c r="B6490" s="100">
        <v>43221</v>
      </c>
      <c r="C6490" s="98" t="s">
        <v>33</v>
      </c>
      <c r="D6490" s="98">
        <v>-4.76</v>
      </c>
      <c r="E6490" s="98">
        <v>50.65</v>
      </c>
      <c r="F6490" s="98" t="s">
        <v>77</v>
      </c>
    </row>
    <row r="6491" spans="1:6" x14ac:dyDescent="0.2">
      <c r="A6491" s="106">
        <v>43282</v>
      </c>
      <c r="B6491" s="100">
        <v>43191</v>
      </c>
      <c r="C6491" s="98" t="s">
        <v>34</v>
      </c>
      <c r="D6491" s="98">
        <v>-24.82</v>
      </c>
      <c r="E6491" s="98">
        <v>253</v>
      </c>
      <c r="F6491" s="98" t="s">
        <v>92</v>
      </c>
    </row>
    <row r="6492" spans="1:6" x14ac:dyDescent="0.2">
      <c r="A6492" s="106">
        <v>43282</v>
      </c>
      <c r="B6492" s="100">
        <v>43191</v>
      </c>
      <c r="C6492" s="98" t="s">
        <v>33</v>
      </c>
      <c r="D6492" s="98">
        <v>-1.1200000000000001</v>
      </c>
      <c r="E6492" s="98">
        <v>11.41</v>
      </c>
      <c r="F6492" s="98" t="s">
        <v>92</v>
      </c>
    </row>
    <row r="6493" spans="1:6" x14ac:dyDescent="0.2">
      <c r="A6493" s="106">
        <v>43282</v>
      </c>
      <c r="B6493" s="100">
        <v>43101</v>
      </c>
      <c r="C6493" s="98" t="s">
        <v>168</v>
      </c>
      <c r="D6493" s="98">
        <v>-1.87</v>
      </c>
      <c r="E6493" s="98">
        <v>253</v>
      </c>
      <c r="F6493" s="98" t="s">
        <v>92</v>
      </c>
    </row>
    <row r="6494" spans="1:6" x14ac:dyDescent="0.2">
      <c r="A6494" s="106">
        <v>43282</v>
      </c>
      <c r="B6494" s="100">
        <v>43101</v>
      </c>
      <c r="C6494" s="98" t="s">
        <v>185</v>
      </c>
      <c r="D6494" s="98">
        <v>8.32</v>
      </c>
      <c r="E6494" s="98">
        <v>253</v>
      </c>
      <c r="F6494" s="98" t="s">
        <v>92</v>
      </c>
    </row>
    <row r="6495" spans="1:6" x14ac:dyDescent="0.2">
      <c r="A6495" s="106">
        <v>43282</v>
      </c>
      <c r="B6495" s="100">
        <v>43101</v>
      </c>
      <c r="C6495" s="98" t="s">
        <v>186</v>
      </c>
      <c r="D6495" s="98">
        <v>0.38</v>
      </c>
      <c r="E6495" s="98">
        <v>11.41</v>
      </c>
      <c r="F6495" s="98" t="s">
        <v>92</v>
      </c>
    </row>
    <row r="6496" spans="1:6" x14ac:dyDescent="0.2">
      <c r="A6496" s="106">
        <v>43282</v>
      </c>
      <c r="B6496" s="100">
        <v>43221</v>
      </c>
      <c r="C6496" s="98" t="s">
        <v>168</v>
      </c>
      <c r="D6496" s="98">
        <v>0</v>
      </c>
      <c r="E6496" s="98">
        <v>579794.5</v>
      </c>
      <c r="F6496" s="98" t="s">
        <v>76</v>
      </c>
    </row>
    <row r="6497" spans="1:6" x14ac:dyDescent="0.2">
      <c r="A6497" s="106">
        <v>43282</v>
      </c>
      <c r="B6497" s="100">
        <v>43221</v>
      </c>
      <c r="C6497" s="98" t="s">
        <v>185</v>
      </c>
      <c r="D6497" s="98">
        <v>25731.22</v>
      </c>
      <c r="E6497" s="98">
        <v>579794.5</v>
      </c>
      <c r="F6497" s="98" t="s">
        <v>76</v>
      </c>
    </row>
    <row r="6498" spans="1:6" x14ac:dyDescent="0.2">
      <c r="A6498" s="106">
        <v>43282</v>
      </c>
      <c r="B6498" s="100">
        <v>43221</v>
      </c>
      <c r="C6498" s="98" t="s">
        <v>186</v>
      </c>
      <c r="D6498" s="98">
        <v>1160.42</v>
      </c>
      <c r="E6498" s="98">
        <v>26148.59</v>
      </c>
      <c r="F6498" s="98" t="s">
        <v>76</v>
      </c>
    </row>
    <row r="6499" spans="1:6" x14ac:dyDescent="0.2">
      <c r="A6499" s="106">
        <v>43282</v>
      </c>
      <c r="B6499" s="100">
        <v>43221</v>
      </c>
      <c r="C6499" s="98" t="s">
        <v>34</v>
      </c>
      <c r="D6499" s="98">
        <v>-12.31</v>
      </c>
      <c r="E6499" s="98">
        <v>131</v>
      </c>
      <c r="F6499" s="98" t="s">
        <v>76</v>
      </c>
    </row>
    <row r="6500" spans="1:6" x14ac:dyDescent="0.2">
      <c r="A6500" s="106">
        <v>43282</v>
      </c>
      <c r="B6500" s="100">
        <v>43221</v>
      </c>
      <c r="C6500" s="98" t="s">
        <v>33</v>
      </c>
      <c r="D6500" s="98">
        <v>-0.55000000000000004</v>
      </c>
      <c r="E6500" s="98">
        <v>5.91</v>
      </c>
      <c r="F6500" s="98" t="s">
        <v>76</v>
      </c>
    </row>
    <row r="6501" spans="1:6" x14ac:dyDescent="0.2">
      <c r="A6501" s="106">
        <v>43282</v>
      </c>
      <c r="B6501" s="100">
        <v>43191</v>
      </c>
      <c r="C6501" s="98" t="s">
        <v>34</v>
      </c>
      <c r="D6501" s="98">
        <v>-32.51</v>
      </c>
      <c r="E6501" s="98">
        <v>331.44</v>
      </c>
      <c r="F6501" s="98" t="s">
        <v>76</v>
      </c>
    </row>
    <row r="6502" spans="1:6" x14ac:dyDescent="0.2">
      <c r="A6502" s="106">
        <v>43282</v>
      </c>
      <c r="B6502" s="100">
        <v>43191</v>
      </c>
      <c r="C6502" s="98" t="s">
        <v>33</v>
      </c>
      <c r="D6502" s="98">
        <v>-1.47</v>
      </c>
      <c r="E6502" s="98">
        <v>14.94</v>
      </c>
      <c r="F6502" s="98" t="s">
        <v>76</v>
      </c>
    </row>
    <row r="6503" spans="1:6" x14ac:dyDescent="0.2">
      <c r="A6503" s="106">
        <v>43282</v>
      </c>
      <c r="B6503" s="100">
        <v>43101</v>
      </c>
      <c r="C6503" s="98" t="s">
        <v>185</v>
      </c>
      <c r="D6503" s="98">
        <v>10.9</v>
      </c>
      <c r="E6503" s="98">
        <v>331.44</v>
      </c>
      <c r="F6503" s="98" t="s">
        <v>76</v>
      </c>
    </row>
    <row r="6504" spans="1:6" x14ac:dyDescent="0.2">
      <c r="A6504" s="106">
        <v>43282</v>
      </c>
      <c r="B6504" s="100">
        <v>43101</v>
      </c>
      <c r="C6504" s="98" t="s">
        <v>186</v>
      </c>
      <c r="D6504" s="98">
        <v>0.49</v>
      </c>
      <c r="E6504" s="98">
        <v>14.94</v>
      </c>
      <c r="F6504" s="98" t="s">
        <v>76</v>
      </c>
    </row>
    <row r="6505" spans="1:6" x14ac:dyDescent="0.2">
      <c r="A6505" s="106">
        <v>43282</v>
      </c>
      <c r="B6505" s="100">
        <v>43101</v>
      </c>
      <c r="C6505" s="98" t="s">
        <v>168</v>
      </c>
      <c r="D6505" s="98">
        <v>-2.4500000000000002</v>
      </c>
      <c r="E6505" s="98">
        <v>331.44</v>
      </c>
      <c r="F6505" s="98" t="s">
        <v>76</v>
      </c>
    </row>
    <row r="6506" spans="1:6" x14ac:dyDescent="0.2">
      <c r="A6506" s="106">
        <v>43282</v>
      </c>
      <c r="B6506" s="100">
        <v>43221</v>
      </c>
      <c r="C6506" s="98" t="s">
        <v>185</v>
      </c>
      <c r="D6506" s="98">
        <v>181.11</v>
      </c>
      <c r="E6506" s="98">
        <v>4081</v>
      </c>
      <c r="F6506" s="98" t="s">
        <v>92</v>
      </c>
    </row>
    <row r="6507" spans="1:6" x14ac:dyDescent="0.2">
      <c r="A6507" s="106">
        <v>43282</v>
      </c>
      <c r="B6507" s="100">
        <v>43221</v>
      </c>
      <c r="C6507" s="98" t="s">
        <v>186</v>
      </c>
      <c r="D6507" s="98">
        <v>8.17</v>
      </c>
      <c r="E6507" s="98">
        <v>184.06</v>
      </c>
      <c r="F6507" s="98" t="s">
        <v>92</v>
      </c>
    </row>
    <row r="6508" spans="1:6" x14ac:dyDescent="0.2">
      <c r="A6508" s="106">
        <v>43282</v>
      </c>
      <c r="B6508" s="100">
        <v>43221</v>
      </c>
      <c r="C6508" s="98" t="s">
        <v>34</v>
      </c>
      <c r="D6508" s="98">
        <v>-108.01</v>
      </c>
      <c r="E6508" s="98">
        <v>1150</v>
      </c>
      <c r="F6508" s="98" t="s">
        <v>92</v>
      </c>
    </row>
    <row r="6509" spans="1:6" x14ac:dyDescent="0.2">
      <c r="A6509" s="106">
        <v>43282</v>
      </c>
      <c r="B6509" s="100">
        <v>43221</v>
      </c>
      <c r="C6509" s="98" t="s">
        <v>33</v>
      </c>
      <c r="D6509" s="98">
        <v>-4.87</v>
      </c>
      <c r="E6509" s="98">
        <v>51.87</v>
      </c>
      <c r="F6509" s="98" t="s">
        <v>92</v>
      </c>
    </row>
    <row r="6510" spans="1:6" x14ac:dyDescent="0.2">
      <c r="A6510" s="106">
        <v>43282</v>
      </c>
      <c r="B6510" s="100">
        <v>43191</v>
      </c>
      <c r="C6510" s="98" t="s">
        <v>34</v>
      </c>
      <c r="D6510" s="98">
        <v>-25.33</v>
      </c>
      <c r="E6510" s="98">
        <v>258.24</v>
      </c>
      <c r="F6510" s="98" t="s">
        <v>76</v>
      </c>
    </row>
    <row r="6511" spans="1:6" x14ac:dyDescent="0.2">
      <c r="A6511" s="106">
        <v>43282</v>
      </c>
      <c r="B6511" s="100">
        <v>43191</v>
      </c>
      <c r="C6511" s="98" t="s">
        <v>33</v>
      </c>
      <c r="D6511" s="98">
        <v>-1.1399999999999999</v>
      </c>
      <c r="E6511" s="98">
        <v>11.65</v>
      </c>
      <c r="F6511" s="98" t="s">
        <v>76</v>
      </c>
    </row>
    <row r="6512" spans="1:6" x14ac:dyDescent="0.2">
      <c r="A6512" s="106">
        <v>43282</v>
      </c>
      <c r="B6512" s="100">
        <v>43101</v>
      </c>
      <c r="C6512" s="98" t="s">
        <v>185</v>
      </c>
      <c r="D6512" s="98">
        <v>8.5</v>
      </c>
      <c r="E6512" s="98">
        <v>258.24</v>
      </c>
      <c r="F6512" s="98" t="s">
        <v>76</v>
      </c>
    </row>
    <row r="6513" spans="1:6" x14ac:dyDescent="0.2">
      <c r="A6513" s="106">
        <v>43282</v>
      </c>
      <c r="B6513" s="100">
        <v>43101</v>
      </c>
      <c r="C6513" s="98" t="s">
        <v>186</v>
      </c>
      <c r="D6513" s="98">
        <v>0.38</v>
      </c>
      <c r="E6513" s="98">
        <v>11.65</v>
      </c>
      <c r="F6513" s="98" t="s">
        <v>76</v>
      </c>
    </row>
    <row r="6514" spans="1:6" x14ac:dyDescent="0.2">
      <c r="A6514" s="106">
        <v>43282</v>
      </c>
      <c r="B6514" s="100">
        <v>43101</v>
      </c>
      <c r="C6514" s="98" t="s">
        <v>168</v>
      </c>
      <c r="D6514" s="98">
        <v>-1.91</v>
      </c>
      <c r="E6514" s="98">
        <v>258.24</v>
      </c>
      <c r="F6514" s="98" t="s">
        <v>76</v>
      </c>
    </row>
    <row r="6515" spans="1:6" x14ac:dyDescent="0.2">
      <c r="A6515" s="106">
        <v>43282</v>
      </c>
      <c r="B6515" s="100">
        <v>43252</v>
      </c>
      <c r="C6515" s="98" t="s">
        <v>34</v>
      </c>
      <c r="D6515" s="98">
        <v>-193.11</v>
      </c>
      <c r="E6515" s="98">
        <v>1448.08</v>
      </c>
      <c r="F6515" s="98" t="s">
        <v>92</v>
      </c>
    </row>
    <row r="6516" spans="1:6" x14ac:dyDescent="0.2">
      <c r="A6516" s="106">
        <v>43282</v>
      </c>
      <c r="B6516" s="100">
        <v>43252</v>
      </c>
      <c r="C6516" s="98" t="s">
        <v>33</v>
      </c>
      <c r="D6516" s="98">
        <v>-8.7200000000000006</v>
      </c>
      <c r="E6516" s="98">
        <v>65.319999999999993</v>
      </c>
      <c r="F6516" s="98" t="s">
        <v>92</v>
      </c>
    </row>
    <row r="6517" spans="1:6" x14ac:dyDescent="0.2">
      <c r="A6517" s="106">
        <v>43282</v>
      </c>
      <c r="B6517" s="100">
        <v>43221</v>
      </c>
      <c r="C6517" s="98" t="s">
        <v>34</v>
      </c>
      <c r="D6517" s="98">
        <v>-40.86</v>
      </c>
      <c r="E6517" s="98">
        <v>435</v>
      </c>
      <c r="F6517" s="98" t="s">
        <v>92</v>
      </c>
    </row>
    <row r="6518" spans="1:6" x14ac:dyDescent="0.2">
      <c r="A6518" s="106">
        <v>43282</v>
      </c>
      <c r="B6518" s="100">
        <v>43221</v>
      </c>
      <c r="C6518" s="98" t="s">
        <v>33</v>
      </c>
      <c r="D6518" s="98">
        <v>-1.84</v>
      </c>
      <c r="E6518" s="98">
        <v>19.62</v>
      </c>
      <c r="F6518" s="98" t="s">
        <v>92</v>
      </c>
    </row>
    <row r="6519" spans="1:6" x14ac:dyDescent="0.2">
      <c r="A6519" s="106">
        <v>43282</v>
      </c>
      <c r="B6519" s="100">
        <v>43221</v>
      </c>
      <c r="C6519" s="98" t="s">
        <v>168</v>
      </c>
      <c r="D6519" s="98">
        <v>0</v>
      </c>
      <c r="E6519" s="98">
        <v>2897.18</v>
      </c>
      <c r="F6519" s="98" t="s">
        <v>92</v>
      </c>
    </row>
    <row r="6520" spans="1:6" x14ac:dyDescent="0.2">
      <c r="A6520" s="106">
        <v>43282</v>
      </c>
      <c r="B6520" s="100">
        <v>43221</v>
      </c>
      <c r="C6520" s="98" t="s">
        <v>185</v>
      </c>
      <c r="D6520" s="98">
        <v>128.57</v>
      </c>
      <c r="E6520" s="98">
        <v>2897.18</v>
      </c>
      <c r="F6520" s="98" t="s">
        <v>92</v>
      </c>
    </row>
    <row r="6521" spans="1:6" x14ac:dyDescent="0.2">
      <c r="A6521" s="106">
        <v>43282</v>
      </c>
      <c r="B6521" s="100">
        <v>43221</v>
      </c>
      <c r="C6521" s="98" t="s">
        <v>186</v>
      </c>
      <c r="D6521" s="98">
        <v>5.79</v>
      </c>
      <c r="E6521" s="98">
        <v>130.66999999999999</v>
      </c>
      <c r="F6521" s="98" t="s">
        <v>92</v>
      </c>
    </row>
    <row r="6522" spans="1:6" x14ac:dyDescent="0.2">
      <c r="A6522" s="106">
        <v>43282</v>
      </c>
      <c r="B6522" s="100">
        <v>43252</v>
      </c>
      <c r="C6522" s="98" t="s">
        <v>34</v>
      </c>
      <c r="D6522" s="98">
        <v>-295.66000000000003</v>
      </c>
      <c r="E6522" s="98">
        <v>2217</v>
      </c>
      <c r="F6522" s="98" t="s">
        <v>92</v>
      </c>
    </row>
    <row r="6523" spans="1:6" x14ac:dyDescent="0.2">
      <c r="A6523" s="106">
        <v>43282</v>
      </c>
      <c r="B6523" s="100">
        <v>43252</v>
      </c>
      <c r="C6523" s="98" t="s">
        <v>33</v>
      </c>
      <c r="D6523" s="98">
        <v>-13.33</v>
      </c>
      <c r="E6523" s="98">
        <v>99.98</v>
      </c>
      <c r="F6523" s="98" t="s">
        <v>92</v>
      </c>
    </row>
    <row r="6524" spans="1:6" x14ac:dyDescent="0.2">
      <c r="A6524" s="106">
        <v>43282</v>
      </c>
      <c r="B6524" s="100">
        <v>43221</v>
      </c>
      <c r="C6524" s="98" t="s">
        <v>168</v>
      </c>
      <c r="D6524" s="98">
        <v>0</v>
      </c>
      <c r="E6524" s="98">
        <v>4632</v>
      </c>
      <c r="F6524" s="98" t="s">
        <v>92</v>
      </c>
    </row>
    <row r="6525" spans="1:6" x14ac:dyDescent="0.2">
      <c r="A6525" s="106">
        <v>43282</v>
      </c>
      <c r="B6525" s="100">
        <v>43221</v>
      </c>
      <c r="C6525" s="98" t="s">
        <v>185</v>
      </c>
      <c r="D6525" s="98">
        <v>205.57</v>
      </c>
      <c r="E6525" s="98">
        <v>4632</v>
      </c>
      <c r="F6525" s="98" t="s">
        <v>92</v>
      </c>
    </row>
    <row r="6526" spans="1:6" x14ac:dyDescent="0.2">
      <c r="A6526" s="106">
        <v>43282</v>
      </c>
      <c r="B6526" s="100">
        <v>43221</v>
      </c>
      <c r="C6526" s="98" t="s">
        <v>186</v>
      </c>
      <c r="D6526" s="98">
        <v>9.2799999999999994</v>
      </c>
      <c r="E6526" s="98">
        <v>208.91</v>
      </c>
      <c r="F6526" s="98" t="s">
        <v>92</v>
      </c>
    </row>
    <row r="6527" spans="1:6" x14ac:dyDescent="0.2">
      <c r="A6527" s="106">
        <v>43282</v>
      </c>
      <c r="B6527" s="100">
        <v>43221</v>
      </c>
      <c r="C6527" s="98" t="s">
        <v>34</v>
      </c>
      <c r="D6527" s="98">
        <v>-149.43</v>
      </c>
      <c r="E6527" s="98">
        <v>1591</v>
      </c>
      <c r="F6527" s="98" t="s">
        <v>92</v>
      </c>
    </row>
    <row r="6528" spans="1:6" x14ac:dyDescent="0.2">
      <c r="A6528" s="106">
        <v>43282</v>
      </c>
      <c r="B6528" s="100">
        <v>43221</v>
      </c>
      <c r="C6528" s="98" t="s">
        <v>33</v>
      </c>
      <c r="D6528" s="98">
        <v>-6.73</v>
      </c>
      <c r="E6528" s="98">
        <v>71.75</v>
      </c>
      <c r="F6528" s="98" t="s">
        <v>92</v>
      </c>
    </row>
    <row r="6529" spans="1:6" x14ac:dyDescent="0.2">
      <c r="A6529" s="106">
        <v>43282</v>
      </c>
      <c r="B6529" s="100">
        <v>43221</v>
      </c>
      <c r="C6529" s="98" t="s">
        <v>34</v>
      </c>
      <c r="D6529" s="98">
        <v>-198.09</v>
      </c>
      <c r="E6529" s="98">
        <v>2109</v>
      </c>
      <c r="F6529" s="98" t="s">
        <v>76</v>
      </c>
    </row>
    <row r="6530" spans="1:6" x14ac:dyDescent="0.2">
      <c r="A6530" s="106">
        <v>43313</v>
      </c>
      <c r="B6530" s="100">
        <v>43282</v>
      </c>
      <c r="C6530" s="98" t="s">
        <v>34</v>
      </c>
      <c r="D6530" s="98">
        <v>-3645.41</v>
      </c>
      <c r="E6530" s="98">
        <v>42876.91</v>
      </c>
      <c r="F6530" s="98" t="s">
        <v>77</v>
      </c>
    </row>
    <row r="6531" spans="1:6" x14ac:dyDescent="0.2">
      <c r="A6531" s="106">
        <v>43313</v>
      </c>
      <c r="B6531" s="100">
        <v>43282</v>
      </c>
      <c r="C6531" s="98" t="s">
        <v>33</v>
      </c>
      <c r="D6531" s="98">
        <v>-164.41</v>
      </c>
      <c r="E6531" s="98">
        <v>1933.76</v>
      </c>
      <c r="F6531" s="98" t="s">
        <v>77</v>
      </c>
    </row>
    <row r="6532" spans="1:6" x14ac:dyDescent="0.2">
      <c r="A6532" s="106">
        <v>43313</v>
      </c>
      <c r="B6532" s="100">
        <v>43252</v>
      </c>
      <c r="C6532" s="98" t="s">
        <v>34</v>
      </c>
      <c r="D6532" s="98">
        <v>-339.13</v>
      </c>
      <c r="E6532" s="98">
        <v>2543</v>
      </c>
      <c r="F6532" s="98" t="s">
        <v>77</v>
      </c>
    </row>
    <row r="6533" spans="1:6" x14ac:dyDescent="0.2">
      <c r="A6533" s="106">
        <v>43313</v>
      </c>
      <c r="B6533" s="100">
        <v>43252</v>
      </c>
      <c r="C6533" s="98" t="s">
        <v>33</v>
      </c>
      <c r="D6533" s="98">
        <v>-15.3</v>
      </c>
      <c r="E6533" s="98">
        <v>114.69</v>
      </c>
      <c r="F6533" s="98" t="s">
        <v>77</v>
      </c>
    </row>
    <row r="6534" spans="1:6" x14ac:dyDescent="0.2">
      <c r="A6534" s="106">
        <v>43313</v>
      </c>
      <c r="B6534" s="100">
        <v>43221</v>
      </c>
      <c r="C6534" s="98" t="s">
        <v>168</v>
      </c>
      <c r="D6534" s="98">
        <v>0</v>
      </c>
      <c r="E6534" s="98">
        <v>60012.53</v>
      </c>
      <c r="F6534" s="98" t="s">
        <v>77</v>
      </c>
    </row>
    <row r="6535" spans="1:6" x14ac:dyDescent="0.2">
      <c r="A6535" s="106">
        <v>43313</v>
      </c>
      <c r="B6535" s="100">
        <v>43221</v>
      </c>
      <c r="C6535" s="98" t="s">
        <v>185</v>
      </c>
      <c r="D6535" s="98">
        <v>2663.34</v>
      </c>
      <c r="E6535" s="98">
        <v>60012.53</v>
      </c>
      <c r="F6535" s="98" t="s">
        <v>77</v>
      </c>
    </row>
    <row r="6536" spans="1:6" x14ac:dyDescent="0.2">
      <c r="A6536" s="106">
        <v>43313</v>
      </c>
      <c r="B6536" s="100">
        <v>43221</v>
      </c>
      <c r="C6536" s="98" t="s">
        <v>186</v>
      </c>
      <c r="D6536" s="98">
        <v>120.13</v>
      </c>
      <c r="E6536" s="98">
        <v>2706.56</v>
      </c>
      <c r="F6536" s="98" t="s">
        <v>77</v>
      </c>
    </row>
    <row r="6537" spans="1:6" x14ac:dyDescent="0.2">
      <c r="A6537" s="106">
        <v>43313</v>
      </c>
      <c r="B6537" s="100">
        <v>43282</v>
      </c>
      <c r="C6537" s="98" t="s">
        <v>34</v>
      </c>
      <c r="D6537" s="98">
        <v>-22712.44</v>
      </c>
      <c r="E6537" s="98">
        <v>267142.59999999998</v>
      </c>
      <c r="F6537" s="98" t="s">
        <v>76</v>
      </c>
    </row>
    <row r="6538" spans="1:6" x14ac:dyDescent="0.2">
      <c r="A6538" s="106">
        <v>43313</v>
      </c>
      <c r="B6538" s="100">
        <v>43282</v>
      </c>
      <c r="C6538" s="98" t="s">
        <v>33</v>
      </c>
      <c r="D6538" s="98">
        <v>-1024.3599999999999</v>
      </c>
      <c r="E6538" s="98">
        <v>12048.2</v>
      </c>
      <c r="F6538" s="98" t="s">
        <v>76</v>
      </c>
    </row>
    <row r="6539" spans="1:6" x14ac:dyDescent="0.2">
      <c r="A6539" s="106">
        <v>43313</v>
      </c>
      <c r="B6539" s="100">
        <v>43252</v>
      </c>
      <c r="C6539" s="98" t="s">
        <v>34</v>
      </c>
      <c r="D6539" s="98">
        <v>-342.47</v>
      </c>
      <c r="E6539" s="98">
        <v>2568</v>
      </c>
      <c r="F6539" s="98" t="s">
        <v>76</v>
      </c>
    </row>
    <row r="6540" spans="1:6" x14ac:dyDescent="0.2">
      <c r="A6540" s="106">
        <v>43313</v>
      </c>
      <c r="B6540" s="100">
        <v>43252</v>
      </c>
      <c r="C6540" s="98" t="s">
        <v>33</v>
      </c>
      <c r="D6540" s="98">
        <v>-15.43</v>
      </c>
      <c r="E6540" s="98">
        <v>115.82</v>
      </c>
      <c r="F6540" s="98" t="s">
        <v>76</v>
      </c>
    </row>
    <row r="6541" spans="1:6" x14ac:dyDescent="0.2">
      <c r="A6541" s="106">
        <v>43313</v>
      </c>
      <c r="B6541" s="100">
        <v>43221</v>
      </c>
      <c r="C6541" s="98" t="s">
        <v>185</v>
      </c>
      <c r="D6541" s="98">
        <v>16106.38</v>
      </c>
      <c r="E6541" s="98">
        <v>362920.84</v>
      </c>
      <c r="F6541" s="98" t="s">
        <v>76</v>
      </c>
    </row>
    <row r="6542" spans="1:6" x14ac:dyDescent="0.2">
      <c r="A6542" s="106">
        <v>43313</v>
      </c>
      <c r="B6542" s="100">
        <v>43221</v>
      </c>
      <c r="C6542" s="98" t="s">
        <v>186</v>
      </c>
      <c r="D6542" s="98">
        <v>726.45</v>
      </c>
      <c r="E6542" s="98">
        <v>16367.75</v>
      </c>
      <c r="F6542" s="98" t="s">
        <v>76</v>
      </c>
    </row>
    <row r="6543" spans="1:6" x14ac:dyDescent="0.2">
      <c r="A6543" s="106">
        <v>43313</v>
      </c>
      <c r="B6543" s="100">
        <v>43221</v>
      </c>
      <c r="C6543" s="98" t="s">
        <v>168</v>
      </c>
      <c r="D6543" s="98">
        <v>0</v>
      </c>
      <c r="E6543" s="98">
        <v>362920.84</v>
      </c>
      <c r="F6543" s="98" t="s">
        <v>76</v>
      </c>
    </row>
    <row r="6544" spans="1:6" x14ac:dyDescent="0.2">
      <c r="A6544" s="106">
        <v>43313</v>
      </c>
      <c r="B6544" s="100">
        <v>43282</v>
      </c>
      <c r="C6544" s="98" t="s">
        <v>34</v>
      </c>
      <c r="D6544" s="98">
        <v>-34341</v>
      </c>
      <c r="E6544" s="98">
        <v>403916.02</v>
      </c>
      <c r="F6544" s="98" t="s">
        <v>76</v>
      </c>
    </row>
    <row r="6545" spans="1:6" x14ac:dyDescent="0.2">
      <c r="A6545" s="106">
        <v>43313</v>
      </c>
      <c r="B6545" s="100">
        <v>43282</v>
      </c>
      <c r="C6545" s="98" t="s">
        <v>33</v>
      </c>
      <c r="D6545" s="98">
        <v>-1548.77</v>
      </c>
      <c r="E6545" s="98">
        <v>18216.68</v>
      </c>
      <c r="F6545" s="98" t="s">
        <v>76</v>
      </c>
    </row>
    <row r="6546" spans="1:6" x14ac:dyDescent="0.2">
      <c r="A6546" s="106">
        <v>43313</v>
      </c>
      <c r="B6546" s="100">
        <v>43252</v>
      </c>
      <c r="C6546" s="98" t="s">
        <v>34</v>
      </c>
      <c r="D6546" s="98">
        <v>-216.32</v>
      </c>
      <c r="E6546" s="98">
        <v>1622</v>
      </c>
      <c r="F6546" s="98" t="s">
        <v>76</v>
      </c>
    </row>
    <row r="6547" spans="1:6" x14ac:dyDescent="0.2">
      <c r="A6547" s="106">
        <v>43313</v>
      </c>
      <c r="B6547" s="100">
        <v>43252</v>
      </c>
      <c r="C6547" s="98" t="s">
        <v>33</v>
      </c>
      <c r="D6547" s="98">
        <v>-9.76</v>
      </c>
      <c r="E6547" s="98">
        <v>73.16</v>
      </c>
      <c r="F6547" s="98" t="s">
        <v>76</v>
      </c>
    </row>
    <row r="6548" spans="1:6" x14ac:dyDescent="0.2">
      <c r="A6548" s="106">
        <v>43313</v>
      </c>
      <c r="B6548" s="100">
        <v>43221</v>
      </c>
      <c r="C6548" s="98" t="s">
        <v>185</v>
      </c>
      <c r="D6548" s="98">
        <v>27811.77</v>
      </c>
      <c r="E6548" s="98">
        <v>626667.31999999995</v>
      </c>
      <c r="F6548" s="98" t="s">
        <v>76</v>
      </c>
    </row>
    <row r="6549" spans="1:6" x14ac:dyDescent="0.2">
      <c r="A6549" s="106">
        <v>43313</v>
      </c>
      <c r="B6549" s="100">
        <v>43221</v>
      </c>
      <c r="C6549" s="98" t="s">
        <v>186</v>
      </c>
      <c r="D6549" s="98">
        <v>1254.28</v>
      </c>
      <c r="E6549" s="98">
        <v>28262.63</v>
      </c>
      <c r="F6549" s="98" t="s">
        <v>76</v>
      </c>
    </row>
    <row r="6550" spans="1:6" x14ac:dyDescent="0.2">
      <c r="A6550" s="106">
        <v>43313</v>
      </c>
      <c r="B6550" s="100">
        <v>43221</v>
      </c>
      <c r="C6550" s="98" t="s">
        <v>168</v>
      </c>
      <c r="D6550" s="98">
        <v>0</v>
      </c>
      <c r="E6550" s="98">
        <v>626667.31999999995</v>
      </c>
      <c r="F6550" s="98" t="s">
        <v>76</v>
      </c>
    </row>
    <row r="6551" spans="1:6" x14ac:dyDescent="0.2">
      <c r="A6551" s="106">
        <v>43313</v>
      </c>
      <c r="B6551" s="100">
        <v>43282</v>
      </c>
      <c r="C6551" s="98" t="s">
        <v>34</v>
      </c>
      <c r="D6551" s="98">
        <v>-11.65</v>
      </c>
      <c r="E6551" s="98">
        <v>137</v>
      </c>
      <c r="F6551" s="98" t="s">
        <v>92</v>
      </c>
    </row>
    <row r="6552" spans="1:6" x14ac:dyDescent="0.2">
      <c r="A6552" s="106">
        <v>43313</v>
      </c>
      <c r="B6552" s="100">
        <v>43282</v>
      </c>
      <c r="C6552" s="98" t="s">
        <v>33</v>
      </c>
      <c r="D6552" s="98">
        <v>-0.53</v>
      </c>
      <c r="E6552" s="98">
        <v>6.18</v>
      </c>
      <c r="F6552" s="98" t="s">
        <v>92</v>
      </c>
    </row>
    <row r="6553" spans="1:6" x14ac:dyDescent="0.2">
      <c r="A6553" s="106">
        <v>43313</v>
      </c>
      <c r="B6553" s="100">
        <v>43252</v>
      </c>
      <c r="C6553" s="98" t="s">
        <v>34</v>
      </c>
      <c r="D6553" s="98">
        <v>-50.41</v>
      </c>
      <c r="E6553" s="98">
        <v>378</v>
      </c>
      <c r="F6553" s="98" t="s">
        <v>92</v>
      </c>
    </row>
    <row r="6554" spans="1:6" x14ac:dyDescent="0.2">
      <c r="A6554" s="106">
        <v>43313</v>
      </c>
      <c r="B6554" s="100">
        <v>43252</v>
      </c>
      <c r="C6554" s="98" t="s">
        <v>33</v>
      </c>
      <c r="D6554" s="98">
        <v>-2.27</v>
      </c>
      <c r="E6554" s="98">
        <v>17.05</v>
      </c>
      <c r="F6554" s="98" t="s">
        <v>92</v>
      </c>
    </row>
    <row r="6555" spans="1:6" x14ac:dyDescent="0.2">
      <c r="A6555" s="106">
        <v>43313</v>
      </c>
      <c r="B6555" s="100">
        <v>43221</v>
      </c>
      <c r="C6555" s="98" t="s">
        <v>185</v>
      </c>
      <c r="D6555" s="98">
        <v>22.86</v>
      </c>
      <c r="E6555" s="98">
        <v>515</v>
      </c>
      <c r="F6555" s="98" t="s">
        <v>92</v>
      </c>
    </row>
    <row r="6556" spans="1:6" x14ac:dyDescent="0.2">
      <c r="A6556" s="106">
        <v>43313</v>
      </c>
      <c r="B6556" s="100">
        <v>43221</v>
      </c>
      <c r="C6556" s="98" t="s">
        <v>186</v>
      </c>
      <c r="D6556" s="98">
        <v>1.03</v>
      </c>
      <c r="E6556" s="98">
        <v>23.23</v>
      </c>
      <c r="F6556" s="98" t="s">
        <v>92</v>
      </c>
    </row>
    <row r="6557" spans="1:6" x14ac:dyDescent="0.2">
      <c r="A6557" s="106">
        <v>43313</v>
      </c>
      <c r="B6557" s="100">
        <v>43252</v>
      </c>
      <c r="C6557" s="98" t="s">
        <v>33</v>
      </c>
      <c r="D6557" s="98">
        <v>-1.97</v>
      </c>
      <c r="E6557" s="98">
        <v>14.75</v>
      </c>
      <c r="F6557" s="98" t="s">
        <v>76</v>
      </c>
    </row>
    <row r="6558" spans="1:6" x14ac:dyDescent="0.2">
      <c r="A6558" s="106">
        <v>43313</v>
      </c>
      <c r="B6558" s="100">
        <v>43282</v>
      </c>
      <c r="C6558" s="98" t="s">
        <v>34</v>
      </c>
      <c r="D6558" s="98">
        <v>-29716.6</v>
      </c>
      <c r="E6558" s="98">
        <v>349525.18</v>
      </c>
      <c r="F6558" s="98" t="s">
        <v>77</v>
      </c>
    </row>
    <row r="6559" spans="1:6" x14ac:dyDescent="0.2">
      <c r="A6559" s="106">
        <v>43313</v>
      </c>
      <c r="B6559" s="100">
        <v>43282</v>
      </c>
      <c r="C6559" s="98" t="s">
        <v>33</v>
      </c>
      <c r="D6559" s="98">
        <v>-1340.23</v>
      </c>
      <c r="E6559" s="98">
        <v>15763.6</v>
      </c>
      <c r="F6559" s="98" t="s">
        <v>77</v>
      </c>
    </row>
    <row r="6560" spans="1:6" x14ac:dyDescent="0.2">
      <c r="A6560" s="106">
        <v>43313</v>
      </c>
      <c r="B6560" s="100">
        <v>43221</v>
      </c>
      <c r="C6560" s="98" t="s">
        <v>168</v>
      </c>
      <c r="D6560" s="98">
        <v>0</v>
      </c>
      <c r="E6560" s="98">
        <v>570115.21</v>
      </c>
      <c r="F6560" s="98" t="s">
        <v>77</v>
      </c>
    </row>
    <row r="6561" spans="1:6" x14ac:dyDescent="0.2">
      <c r="A6561" s="106">
        <v>43313</v>
      </c>
      <c r="B6561" s="100">
        <v>43221</v>
      </c>
      <c r="C6561" s="98" t="s">
        <v>185</v>
      </c>
      <c r="D6561" s="98">
        <v>43.54</v>
      </c>
      <c r="E6561" s="98">
        <v>980.99</v>
      </c>
      <c r="F6561" s="98" t="s">
        <v>76</v>
      </c>
    </row>
    <row r="6562" spans="1:6" x14ac:dyDescent="0.2">
      <c r="A6562" s="106">
        <v>43313</v>
      </c>
      <c r="B6562" s="100">
        <v>43221</v>
      </c>
      <c r="C6562" s="98" t="s">
        <v>168</v>
      </c>
      <c r="D6562" s="98">
        <v>0</v>
      </c>
      <c r="E6562" s="98">
        <v>980.99</v>
      </c>
      <c r="F6562" s="98" t="s">
        <v>76</v>
      </c>
    </row>
    <row r="6563" spans="1:6" x14ac:dyDescent="0.2">
      <c r="A6563" s="106">
        <v>43313</v>
      </c>
      <c r="B6563" s="100">
        <v>43221</v>
      </c>
      <c r="C6563" s="98" t="s">
        <v>186</v>
      </c>
      <c r="D6563" s="98">
        <v>1.96</v>
      </c>
      <c r="E6563" s="98">
        <v>44.24</v>
      </c>
      <c r="F6563" s="98" t="s">
        <v>76</v>
      </c>
    </row>
    <row r="6564" spans="1:6" x14ac:dyDescent="0.2">
      <c r="A6564" s="106">
        <v>43313</v>
      </c>
      <c r="B6564" s="100">
        <v>43282</v>
      </c>
      <c r="C6564" s="98" t="s">
        <v>34</v>
      </c>
      <c r="D6564" s="98">
        <v>-13.35</v>
      </c>
      <c r="E6564" s="98">
        <v>157.01</v>
      </c>
      <c r="F6564" s="98" t="s">
        <v>76</v>
      </c>
    </row>
    <row r="6565" spans="1:6" x14ac:dyDescent="0.2">
      <c r="A6565" s="106">
        <v>43313</v>
      </c>
      <c r="B6565" s="100">
        <v>43282</v>
      </c>
      <c r="C6565" s="98" t="s">
        <v>33</v>
      </c>
      <c r="D6565" s="98">
        <v>-0.6</v>
      </c>
      <c r="E6565" s="98">
        <v>7.08</v>
      </c>
      <c r="F6565" s="98" t="s">
        <v>76</v>
      </c>
    </row>
    <row r="6566" spans="1:6" x14ac:dyDescent="0.2">
      <c r="A6566" s="106">
        <v>43313</v>
      </c>
      <c r="B6566" s="100">
        <v>43252</v>
      </c>
      <c r="C6566" s="98" t="s">
        <v>34</v>
      </c>
      <c r="D6566" s="98">
        <v>-10.4</v>
      </c>
      <c r="E6566" s="98">
        <v>78</v>
      </c>
      <c r="F6566" s="98" t="s">
        <v>76</v>
      </c>
    </row>
    <row r="6567" spans="1:6" x14ac:dyDescent="0.2">
      <c r="A6567" s="106">
        <v>43313</v>
      </c>
      <c r="B6567" s="100">
        <v>43252</v>
      </c>
      <c r="C6567" s="98" t="s">
        <v>33</v>
      </c>
      <c r="D6567" s="98">
        <v>-0.47</v>
      </c>
      <c r="E6567" s="98">
        <v>3.52</v>
      </c>
      <c r="F6567" s="98" t="s">
        <v>76</v>
      </c>
    </row>
    <row r="6568" spans="1:6" x14ac:dyDescent="0.2">
      <c r="A6568" s="106">
        <v>43313</v>
      </c>
      <c r="B6568" s="100">
        <v>43221</v>
      </c>
      <c r="C6568" s="98" t="s">
        <v>185</v>
      </c>
      <c r="D6568" s="98">
        <v>10.43</v>
      </c>
      <c r="E6568" s="98">
        <v>235.01</v>
      </c>
      <c r="F6568" s="98" t="s">
        <v>76</v>
      </c>
    </row>
    <row r="6569" spans="1:6" x14ac:dyDescent="0.2">
      <c r="A6569" s="106">
        <v>43313</v>
      </c>
      <c r="B6569" s="100">
        <v>43221</v>
      </c>
      <c r="C6569" s="98" t="s">
        <v>186</v>
      </c>
      <c r="D6569" s="98">
        <v>0.47</v>
      </c>
      <c r="E6569" s="98">
        <v>10.6</v>
      </c>
      <c r="F6569" s="98" t="s">
        <v>76</v>
      </c>
    </row>
    <row r="6570" spans="1:6" x14ac:dyDescent="0.2">
      <c r="A6570" s="106">
        <v>43313</v>
      </c>
      <c r="B6570" s="100">
        <v>43221</v>
      </c>
      <c r="C6570" s="98" t="s">
        <v>168</v>
      </c>
      <c r="D6570" s="98">
        <v>0</v>
      </c>
      <c r="E6570" s="98">
        <v>235.01</v>
      </c>
      <c r="F6570" s="98" t="s">
        <v>76</v>
      </c>
    </row>
    <row r="6571" spans="1:6" x14ac:dyDescent="0.2">
      <c r="A6571" s="106">
        <v>43313</v>
      </c>
      <c r="B6571" s="100">
        <v>43282</v>
      </c>
      <c r="C6571" s="98" t="s">
        <v>34</v>
      </c>
      <c r="D6571" s="98">
        <v>-767.82</v>
      </c>
      <c r="E6571" s="98">
        <v>9031</v>
      </c>
      <c r="F6571" s="98" t="s">
        <v>94</v>
      </c>
    </row>
    <row r="6572" spans="1:6" x14ac:dyDescent="0.2">
      <c r="A6572" s="106">
        <v>43313</v>
      </c>
      <c r="B6572" s="100">
        <v>43282</v>
      </c>
      <c r="C6572" s="98" t="s">
        <v>33</v>
      </c>
      <c r="D6572" s="98">
        <v>-34.630000000000003</v>
      </c>
      <c r="E6572" s="98">
        <v>407.3</v>
      </c>
      <c r="F6572" s="98" t="s">
        <v>94</v>
      </c>
    </row>
    <row r="6573" spans="1:6" x14ac:dyDescent="0.2">
      <c r="A6573" s="106">
        <v>43313</v>
      </c>
      <c r="B6573" s="100">
        <v>43252</v>
      </c>
      <c r="C6573" s="98" t="s">
        <v>34</v>
      </c>
      <c r="D6573" s="98">
        <v>-602.25</v>
      </c>
      <c r="E6573" s="98">
        <v>4516</v>
      </c>
      <c r="F6573" s="98" t="s">
        <v>94</v>
      </c>
    </row>
    <row r="6574" spans="1:6" x14ac:dyDescent="0.2">
      <c r="A6574" s="106">
        <v>43313</v>
      </c>
      <c r="B6574" s="100">
        <v>43252</v>
      </c>
      <c r="C6574" s="98" t="s">
        <v>33</v>
      </c>
      <c r="D6574" s="98">
        <v>-27.16</v>
      </c>
      <c r="E6574" s="98">
        <v>203.67</v>
      </c>
      <c r="F6574" s="98" t="s">
        <v>94</v>
      </c>
    </row>
    <row r="6575" spans="1:6" x14ac:dyDescent="0.2">
      <c r="A6575" s="106">
        <v>43313</v>
      </c>
      <c r="B6575" s="100">
        <v>43221</v>
      </c>
      <c r="C6575" s="98" t="s">
        <v>185</v>
      </c>
      <c r="D6575" s="98">
        <v>601.22</v>
      </c>
      <c r="E6575" s="98">
        <v>13547</v>
      </c>
      <c r="F6575" s="98" t="s">
        <v>94</v>
      </c>
    </row>
    <row r="6576" spans="1:6" x14ac:dyDescent="0.2">
      <c r="A6576" s="106">
        <v>43313</v>
      </c>
      <c r="B6576" s="100">
        <v>43221</v>
      </c>
      <c r="C6576" s="98" t="s">
        <v>186</v>
      </c>
      <c r="D6576" s="98">
        <v>27.11</v>
      </c>
      <c r="E6576" s="98">
        <v>610.97</v>
      </c>
      <c r="F6576" s="98" t="s">
        <v>94</v>
      </c>
    </row>
    <row r="6577" spans="1:6" x14ac:dyDescent="0.2">
      <c r="A6577" s="106">
        <v>43313</v>
      </c>
      <c r="B6577" s="100">
        <v>43282</v>
      </c>
      <c r="C6577" s="98" t="s">
        <v>34</v>
      </c>
      <c r="D6577" s="98">
        <v>-55.6</v>
      </c>
      <c r="E6577" s="98">
        <v>653.99</v>
      </c>
      <c r="F6577" s="98" t="s">
        <v>76</v>
      </c>
    </row>
    <row r="6578" spans="1:6" x14ac:dyDescent="0.2">
      <c r="A6578" s="106">
        <v>43313</v>
      </c>
      <c r="B6578" s="100">
        <v>43282</v>
      </c>
      <c r="C6578" s="98" t="s">
        <v>33</v>
      </c>
      <c r="D6578" s="98">
        <v>-2.5099999999999998</v>
      </c>
      <c r="E6578" s="98">
        <v>29.49</v>
      </c>
      <c r="F6578" s="98" t="s">
        <v>76</v>
      </c>
    </row>
    <row r="6579" spans="1:6" x14ac:dyDescent="0.2">
      <c r="A6579" s="106">
        <v>43313</v>
      </c>
      <c r="B6579" s="100">
        <v>43282</v>
      </c>
      <c r="C6579" s="98" t="s">
        <v>34</v>
      </c>
      <c r="D6579" s="98">
        <v>-130.25</v>
      </c>
      <c r="E6579" s="98">
        <v>1532</v>
      </c>
      <c r="F6579" s="98" t="s">
        <v>93</v>
      </c>
    </row>
    <row r="6580" spans="1:6" x14ac:dyDescent="0.2">
      <c r="A6580" s="106">
        <v>43313</v>
      </c>
      <c r="B6580" s="100">
        <v>43282</v>
      </c>
      <c r="C6580" s="98" t="s">
        <v>33</v>
      </c>
      <c r="D6580" s="98">
        <v>-5.88</v>
      </c>
      <c r="E6580" s="98">
        <v>69.09</v>
      </c>
      <c r="F6580" s="98" t="s">
        <v>93</v>
      </c>
    </row>
    <row r="6581" spans="1:6" x14ac:dyDescent="0.2">
      <c r="A6581" s="106">
        <v>43313</v>
      </c>
      <c r="B6581" s="100">
        <v>43252</v>
      </c>
      <c r="C6581" s="98" t="s">
        <v>34</v>
      </c>
      <c r="D6581" s="98">
        <v>-101.89</v>
      </c>
      <c r="E6581" s="98">
        <v>764</v>
      </c>
      <c r="F6581" s="98" t="s">
        <v>93</v>
      </c>
    </row>
    <row r="6582" spans="1:6" x14ac:dyDescent="0.2">
      <c r="A6582" s="106">
        <v>43313</v>
      </c>
      <c r="B6582" s="100">
        <v>43252</v>
      </c>
      <c r="C6582" s="98" t="s">
        <v>33</v>
      </c>
      <c r="D6582" s="98">
        <v>-4.5999999999999996</v>
      </c>
      <c r="E6582" s="98">
        <v>34.450000000000003</v>
      </c>
      <c r="F6582" s="98" t="s">
        <v>93</v>
      </c>
    </row>
    <row r="6583" spans="1:6" x14ac:dyDescent="0.2">
      <c r="A6583" s="106">
        <v>43313</v>
      </c>
      <c r="B6583" s="100">
        <v>43221</v>
      </c>
      <c r="C6583" s="98" t="s">
        <v>168</v>
      </c>
      <c r="D6583" s="98">
        <v>0</v>
      </c>
      <c r="E6583" s="98">
        <v>2296</v>
      </c>
      <c r="F6583" s="98" t="s">
        <v>93</v>
      </c>
    </row>
    <row r="6584" spans="1:6" x14ac:dyDescent="0.2">
      <c r="A6584" s="106">
        <v>43313</v>
      </c>
      <c r="B6584" s="100">
        <v>43221</v>
      </c>
      <c r="C6584" s="98" t="s">
        <v>185</v>
      </c>
      <c r="D6584" s="98">
        <v>101.9</v>
      </c>
      <c r="E6584" s="98">
        <v>2296</v>
      </c>
      <c r="F6584" s="98" t="s">
        <v>93</v>
      </c>
    </row>
    <row r="6585" spans="1:6" x14ac:dyDescent="0.2">
      <c r="A6585" s="106">
        <v>43313</v>
      </c>
      <c r="B6585" s="100">
        <v>43221</v>
      </c>
      <c r="C6585" s="98" t="s">
        <v>186</v>
      </c>
      <c r="D6585" s="98">
        <v>4.5999999999999996</v>
      </c>
      <c r="E6585" s="98">
        <v>103.54</v>
      </c>
      <c r="F6585" s="98" t="s">
        <v>93</v>
      </c>
    </row>
    <row r="6586" spans="1:6" x14ac:dyDescent="0.2">
      <c r="A6586" s="106">
        <v>43313</v>
      </c>
      <c r="B6586" s="100">
        <v>43252</v>
      </c>
      <c r="C6586" s="98" t="s">
        <v>34</v>
      </c>
      <c r="D6586" s="98">
        <v>-43.61</v>
      </c>
      <c r="E6586" s="98">
        <v>327</v>
      </c>
      <c r="F6586" s="98" t="s">
        <v>76</v>
      </c>
    </row>
    <row r="6587" spans="1:6" x14ac:dyDescent="0.2">
      <c r="A6587" s="106">
        <v>43313</v>
      </c>
      <c r="B6587" s="100">
        <v>43221</v>
      </c>
      <c r="C6587" s="98" t="s">
        <v>168</v>
      </c>
      <c r="D6587" s="98">
        <v>0</v>
      </c>
      <c r="E6587" s="98">
        <v>304761.75</v>
      </c>
      <c r="F6587" s="98" t="s">
        <v>76</v>
      </c>
    </row>
    <row r="6588" spans="1:6" x14ac:dyDescent="0.2">
      <c r="A6588" s="106">
        <v>43313</v>
      </c>
      <c r="B6588" s="100">
        <v>43252</v>
      </c>
      <c r="C6588" s="98" t="s">
        <v>34</v>
      </c>
      <c r="D6588" s="98">
        <v>-812.56</v>
      </c>
      <c r="E6588" s="98">
        <v>6093</v>
      </c>
      <c r="F6588" s="98" t="s">
        <v>77</v>
      </c>
    </row>
    <row r="6589" spans="1:6" x14ac:dyDescent="0.2">
      <c r="A6589" s="106">
        <v>43313</v>
      </c>
      <c r="B6589" s="100">
        <v>43252</v>
      </c>
      <c r="C6589" s="98" t="s">
        <v>33</v>
      </c>
      <c r="D6589" s="98">
        <v>-36.630000000000003</v>
      </c>
      <c r="E6589" s="98">
        <v>274.79000000000002</v>
      </c>
      <c r="F6589" s="98" t="s">
        <v>77</v>
      </c>
    </row>
    <row r="6590" spans="1:6" x14ac:dyDescent="0.2">
      <c r="A6590" s="106">
        <v>43313</v>
      </c>
      <c r="B6590" s="100">
        <v>43221</v>
      </c>
      <c r="C6590" s="98" t="s">
        <v>168</v>
      </c>
      <c r="D6590" s="98">
        <v>0</v>
      </c>
      <c r="E6590" s="98">
        <v>91091.1</v>
      </c>
      <c r="F6590" s="98" t="s">
        <v>77</v>
      </c>
    </row>
    <row r="6591" spans="1:6" x14ac:dyDescent="0.2">
      <c r="A6591" s="106">
        <v>43313</v>
      </c>
      <c r="B6591" s="100">
        <v>43221</v>
      </c>
      <c r="C6591" s="98" t="s">
        <v>185</v>
      </c>
      <c r="D6591" s="98">
        <v>4042.62</v>
      </c>
      <c r="E6591" s="98">
        <v>91091.1</v>
      </c>
      <c r="F6591" s="98" t="s">
        <v>77</v>
      </c>
    </row>
    <row r="6592" spans="1:6" x14ac:dyDescent="0.2">
      <c r="A6592" s="106">
        <v>43313</v>
      </c>
      <c r="B6592" s="100">
        <v>43221</v>
      </c>
      <c r="C6592" s="98" t="s">
        <v>186</v>
      </c>
      <c r="D6592" s="98">
        <v>182.31</v>
      </c>
      <c r="E6592" s="98">
        <v>4108.24</v>
      </c>
      <c r="F6592" s="98" t="s">
        <v>77</v>
      </c>
    </row>
    <row r="6593" spans="1:6" x14ac:dyDescent="0.2">
      <c r="A6593" s="106">
        <v>43313</v>
      </c>
      <c r="B6593" s="100">
        <v>43282</v>
      </c>
      <c r="C6593" s="98" t="s">
        <v>34</v>
      </c>
      <c r="D6593" s="98">
        <v>-35149.54</v>
      </c>
      <c r="E6593" s="98">
        <v>413428.55</v>
      </c>
      <c r="F6593" s="98" t="s">
        <v>76</v>
      </c>
    </row>
    <row r="6594" spans="1:6" x14ac:dyDescent="0.2">
      <c r="A6594" s="106">
        <v>43313</v>
      </c>
      <c r="B6594" s="100">
        <v>43282</v>
      </c>
      <c r="C6594" s="98" t="s">
        <v>33</v>
      </c>
      <c r="D6594" s="98">
        <v>-1585.08</v>
      </c>
      <c r="E6594" s="98">
        <v>18645.650000000001</v>
      </c>
      <c r="F6594" s="98" t="s">
        <v>76</v>
      </c>
    </row>
    <row r="6595" spans="1:6" x14ac:dyDescent="0.2">
      <c r="A6595" s="106">
        <v>43313</v>
      </c>
      <c r="B6595" s="100">
        <v>43252</v>
      </c>
      <c r="C6595" s="98" t="s">
        <v>34</v>
      </c>
      <c r="D6595" s="98">
        <v>-497.28</v>
      </c>
      <c r="E6595" s="98">
        <v>3728.83</v>
      </c>
      <c r="F6595" s="98" t="s">
        <v>76</v>
      </c>
    </row>
    <row r="6596" spans="1:6" x14ac:dyDescent="0.2">
      <c r="A6596" s="106">
        <v>43313</v>
      </c>
      <c r="B6596" s="100">
        <v>43252</v>
      </c>
      <c r="C6596" s="98" t="s">
        <v>33</v>
      </c>
      <c r="D6596" s="98">
        <v>-22.43</v>
      </c>
      <c r="E6596" s="98">
        <v>168.17</v>
      </c>
      <c r="F6596" s="98" t="s">
        <v>76</v>
      </c>
    </row>
    <row r="6597" spans="1:6" x14ac:dyDescent="0.2">
      <c r="A6597" s="106">
        <v>43313</v>
      </c>
      <c r="B6597" s="100">
        <v>43221</v>
      </c>
      <c r="C6597" s="98" t="s">
        <v>185</v>
      </c>
      <c r="D6597" s="98">
        <v>28542.26</v>
      </c>
      <c r="E6597" s="98">
        <v>643136.75</v>
      </c>
      <c r="F6597" s="98" t="s">
        <v>76</v>
      </c>
    </row>
    <row r="6598" spans="1:6" x14ac:dyDescent="0.2">
      <c r="A6598" s="106">
        <v>43313</v>
      </c>
      <c r="B6598" s="100">
        <v>43221</v>
      </c>
      <c r="C6598" s="98" t="s">
        <v>186</v>
      </c>
      <c r="D6598" s="98">
        <v>1287.27</v>
      </c>
      <c r="E6598" s="98">
        <v>29005.360000000001</v>
      </c>
      <c r="F6598" s="98" t="s">
        <v>76</v>
      </c>
    </row>
    <row r="6599" spans="1:6" x14ac:dyDescent="0.2">
      <c r="A6599" s="106">
        <v>43313</v>
      </c>
      <c r="B6599" s="100">
        <v>43221</v>
      </c>
      <c r="C6599" s="98" t="s">
        <v>168</v>
      </c>
      <c r="D6599" s="98">
        <v>0</v>
      </c>
      <c r="E6599" s="98">
        <v>643136.75</v>
      </c>
      <c r="F6599" s="98" t="s">
        <v>76</v>
      </c>
    </row>
    <row r="6600" spans="1:6" x14ac:dyDescent="0.2">
      <c r="A6600" s="106">
        <v>43313</v>
      </c>
      <c r="B6600" s="100">
        <v>43282</v>
      </c>
      <c r="C6600" s="98" t="s">
        <v>34</v>
      </c>
      <c r="D6600" s="98">
        <v>-20030.14</v>
      </c>
      <c r="E6600" s="98">
        <v>235593.02</v>
      </c>
      <c r="F6600" s="98" t="s">
        <v>76</v>
      </c>
    </row>
    <row r="6601" spans="1:6" x14ac:dyDescent="0.2">
      <c r="A6601" s="106">
        <v>43313</v>
      </c>
      <c r="B6601" s="100">
        <v>43282</v>
      </c>
      <c r="C6601" s="98" t="s">
        <v>33</v>
      </c>
      <c r="D6601" s="98">
        <v>-903.31</v>
      </c>
      <c r="E6601" s="98">
        <v>10625.28</v>
      </c>
      <c r="F6601" s="98" t="s">
        <v>76</v>
      </c>
    </row>
    <row r="6602" spans="1:6" x14ac:dyDescent="0.2">
      <c r="A6602" s="106">
        <v>43313</v>
      </c>
      <c r="B6602" s="100">
        <v>43252</v>
      </c>
      <c r="C6602" s="98" t="s">
        <v>34</v>
      </c>
      <c r="D6602" s="98">
        <v>-113.78</v>
      </c>
      <c r="E6602" s="98">
        <v>853.17</v>
      </c>
      <c r="F6602" s="98" t="s">
        <v>76</v>
      </c>
    </row>
    <row r="6603" spans="1:6" x14ac:dyDescent="0.2">
      <c r="A6603" s="106">
        <v>43313</v>
      </c>
      <c r="B6603" s="100">
        <v>43252</v>
      </c>
      <c r="C6603" s="98" t="s">
        <v>33</v>
      </c>
      <c r="D6603" s="98">
        <v>-5.13</v>
      </c>
      <c r="E6603" s="98">
        <v>38.479999999999997</v>
      </c>
      <c r="F6603" s="98" t="s">
        <v>76</v>
      </c>
    </row>
    <row r="6604" spans="1:6" x14ac:dyDescent="0.2">
      <c r="A6604" s="106">
        <v>43313</v>
      </c>
      <c r="B6604" s="100">
        <v>43221</v>
      </c>
      <c r="C6604" s="98" t="s">
        <v>185</v>
      </c>
      <c r="D6604" s="98">
        <v>13525.41</v>
      </c>
      <c r="E6604" s="98">
        <v>304761.75</v>
      </c>
      <c r="F6604" s="98" t="s">
        <v>76</v>
      </c>
    </row>
    <row r="6605" spans="1:6" x14ac:dyDescent="0.2">
      <c r="A6605" s="106">
        <v>43313</v>
      </c>
      <c r="B6605" s="100">
        <v>43221</v>
      </c>
      <c r="C6605" s="98" t="s">
        <v>186</v>
      </c>
      <c r="D6605" s="98">
        <v>609.98</v>
      </c>
      <c r="E6605" s="98">
        <v>13744.75</v>
      </c>
      <c r="F6605" s="98" t="s">
        <v>76</v>
      </c>
    </row>
    <row r="6606" spans="1:6" x14ac:dyDescent="0.2">
      <c r="A6606" s="106">
        <v>43313</v>
      </c>
      <c r="B6606" s="100">
        <v>43282</v>
      </c>
      <c r="C6606" s="98" t="s">
        <v>34</v>
      </c>
      <c r="D6606" s="98">
        <v>-49210.25</v>
      </c>
      <c r="E6606" s="98">
        <v>578808.56000000006</v>
      </c>
      <c r="F6606" s="98" t="s">
        <v>76</v>
      </c>
    </row>
    <row r="6607" spans="1:6" x14ac:dyDescent="0.2">
      <c r="A6607" s="106">
        <v>43313</v>
      </c>
      <c r="B6607" s="100">
        <v>43282</v>
      </c>
      <c r="C6607" s="98" t="s">
        <v>33</v>
      </c>
      <c r="D6607" s="98">
        <v>-2219.5</v>
      </c>
      <c r="E6607" s="98">
        <v>26104.39</v>
      </c>
      <c r="F6607" s="98" t="s">
        <v>76</v>
      </c>
    </row>
    <row r="6608" spans="1:6" x14ac:dyDescent="0.2">
      <c r="A6608" s="106">
        <v>43313</v>
      </c>
      <c r="B6608" s="100">
        <v>43252</v>
      </c>
      <c r="C6608" s="98" t="s">
        <v>34</v>
      </c>
      <c r="D6608" s="98">
        <v>-435.74</v>
      </c>
      <c r="E6608" s="98">
        <v>3267.44</v>
      </c>
      <c r="F6608" s="98" t="s">
        <v>76</v>
      </c>
    </row>
    <row r="6609" spans="1:6" x14ac:dyDescent="0.2">
      <c r="A6609" s="106">
        <v>43313</v>
      </c>
      <c r="B6609" s="100">
        <v>43252</v>
      </c>
      <c r="C6609" s="98" t="s">
        <v>33</v>
      </c>
      <c r="D6609" s="98">
        <v>-19.649999999999999</v>
      </c>
      <c r="E6609" s="98">
        <v>147.38</v>
      </c>
      <c r="F6609" s="98" t="s">
        <v>76</v>
      </c>
    </row>
    <row r="6610" spans="1:6" x14ac:dyDescent="0.2">
      <c r="A6610" s="106">
        <v>43313</v>
      </c>
      <c r="B6610" s="100">
        <v>43221</v>
      </c>
      <c r="C6610" s="98" t="s">
        <v>185</v>
      </c>
      <c r="D6610" s="98">
        <v>39963.85</v>
      </c>
      <c r="E6610" s="98">
        <v>900492.16</v>
      </c>
      <c r="F6610" s="98" t="s">
        <v>76</v>
      </c>
    </row>
    <row r="6611" spans="1:6" x14ac:dyDescent="0.2">
      <c r="A6611" s="106">
        <v>43313</v>
      </c>
      <c r="B6611" s="100">
        <v>43221</v>
      </c>
      <c r="C6611" s="98" t="s">
        <v>186</v>
      </c>
      <c r="D6611" s="98">
        <v>1802.24</v>
      </c>
      <c r="E6611" s="98">
        <v>40612.21</v>
      </c>
      <c r="F6611" s="98" t="s">
        <v>76</v>
      </c>
    </row>
    <row r="6612" spans="1:6" x14ac:dyDescent="0.2">
      <c r="A6612" s="106">
        <v>43313</v>
      </c>
      <c r="B6612" s="100">
        <v>43221</v>
      </c>
      <c r="C6612" s="98" t="s">
        <v>168</v>
      </c>
      <c r="D6612" s="98">
        <v>0</v>
      </c>
      <c r="E6612" s="98">
        <v>900492.16</v>
      </c>
      <c r="F6612" s="98" t="s">
        <v>76</v>
      </c>
    </row>
    <row r="6613" spans="1:6" x14ac:dyDescent="0.2">
      <c r="A6613" s="106">
        <v>43313</v>
      </c>
      <c r="B6613" s="100">
        <v>43221</v>
      </c>
      <c r="C6613" s="98" t="s">
        <v>34</v>
      </c>
      <c r="D6613" s="98">
        <v>-20.85</v>
      </c>
      <c r="E6613" s="98">
        <v>222</v>
      </c>
      <c r="F6613" s="98" t="s">
        <v>76</v>
      </c>
    </row>
    <row r="6614" spans="1:6" x14ac:dyDescent="0.2">
      <c r="A6614" s="106">
        <v>43313</v>
      </c>
      <c r="B6614" s="100">
        <v>43221</v>
      </c>
      <c r="C6614" s="98" t="s">
        <v>33</v>
      </c>
      <c r="D6614" s="98">
        <v>-0.94</v>
      </c>
      <c r="E6614" s="98">
        <v>10.01</v>
      </c>
      <c r="F6614" s="98" t="s">
        <v>76</v>
      </c>
    </row>
    <row r="6615" spans="1:6" x14ac:dyDescent="0.2">
      <c r="A6615" s="106">
        <v>43313</v>
      </c>
      <c r="B6615" s="100">
        <v>43282</v>
      </c>
      <c r="C6615" s="98" t="s">
        <v>34</v>
      </c>
      <c r="D6615" s="98">
        <v>-40242.980000000003</v>
      </c>
      <c r="E6615" s="98">
        <v>473335.15</v>
      </c>
      <c r="F6615" s="98" t="s">
        <v>76</v>
      </c>
    </row>
    <row r="6616" spans="1:6" x14ac:dyDescent="0.2">
      <c r="A6616" s="106">
        <v>43313</v>
      </c>
      <c r="B6616" s="100">
        <v>43282</v>
      </c>
      <c r="C6616" s="98" t="s">
        <v>33</v>
      </c>
      <c r="D6616" s="98">
        <v>-1814.99</v>
      </c>
      <c r="E6616" s="98">
        <v>21347.51</v>
      </c>
      <c r="F6616" s="98" t="s">
        <v>76</v>
      </c>
    </row>
    <row r="6617" spans="1:6" x14ac:dyDescent="0.2">
      <c r="A6617" s="106">
        <v>43313</v>
      </c>
      <c r="B6617" s="100">
        <v>43252</v>
      </c>
      <c r="C6617" s="98" t="s">
        <v>34</v>
      </c>
      <c r="D6617" s="98">
        <v>-313</v>
      </c>
      <c r="E6617" s="98">
        <v>2347</v>
      </c>
      <c r="F6617" s="98" t="s">
        <v>76</v>
      </c>
    </row>
    <row r="6618" spans="1:6" x14ac:dyDescent="0.2">
      <c r="A6618" s="106">
        <v>43313</v>
      </c>
      <c r="B6618" s="100">
        <v>43252</v>
      </c>
      <c r="C6618" s="98" t="s">
        <v>33</v>
      </c>
      <c r="D6618" s="98">
        <v>-14.12</v>
      </c>
      <c r="E6618" s="98">
        <v>105.85</v>
      </c>
      <c r="F6618" s="98" t="s">
        <v>76</v>
      </c>
    </row>
    <row r="6619" spans="1:6" x14ac:dyDescent="0.2">
      <c r="A6619" s="106">
        <v>43313</v>
      </c>
      <c r="B6619" s="100">
        <v>43221</v>
      </c>
      <c r="C6619" s="98" t="s">
        <v>168</v>
      </c>
      <c r="D6619" s="98">
        <v>0</v>
      </c>
      <c r="E6619" s="98">
        <v>640571.52</v>
      </c>
      <c r="F6619" s="98" t="s">
        <v>76</v>
      </c>
    </row>
    <row r="6620" spans="1:6" x14ac:dyDescent="0.2">
      <c r="A6620" s="106">
        <v>43313</v>
      </c>
      <c r="B6620" s="100">
        <v>43221</v>
      </c>
      <c r="C6620" s="98" t="s">
        <v>185</v>
      </c>
      <c r="D6620" s="98">
        <v>28428.54</v>
      </c>
      <c r="E6620" s="98">
        <v>640571.52</v>
      </c>
      <c r="F6620" s="98" t="s">
        <v>76</v>
      </c>
    </row>
    <row r="6621" spans="1:6" x14ac:dyDescent="0.2">
      <c r="A6621" s="106">
        <v>43313</v>
      </c>
      <c r="B6621" s="100">
        <v>43221</v>
      </c>
      <c r="C6621" s="98" t="s">
        <v>186</v>
      </c>
      <c r="D6621" s="98">
        <v>1282.1600000000001</v>
      </c>
      <c r="E6621" s="98">
        <v>28889.83</v>
      </c>
      <c r="F6621" s="98" t="s">
        <v>76</v>
      </c>
    </row>
    <row r="6622" spans="1:6" x14ac:dyDescent="0.2">
      <c r="A6622" s="106">
        <v>43313</v>
      </c>
      <c r="B6622" s="100">
        <v>43282</v>
      </c>
      <c r="C6622" s="98" t="s">
        <v>34</v>
      </c>
      <c r="D6622" s="98">
        <v>-34270.65</v>
      </c>
      <c r="E6622" s="98">
        <v>403088.29</v>
      </c>
      <c r="F6622" s="98" t="s">
        <v>76</v>
      </c>
    </row>
    <row r="6623" spans="1:6" x14ac:dyDescent="0.2">
      <c r="A6623" s="106">
        <v>43313</v>
      </c>
      <c r="B6623" s="100">
        <v>43282</v>
      </c>
      <c r="C6623" s="98" t="s">
        <v>33</v>
      </c>
      <c r="D6623" s="98">
        <v>-1545.58</v>
      </c>
      <c r="E6623" s="98">
        <v>18179.439999999999</v>
      </c>
      <c r="F6623" s="98" t="s">
        <v>76</v>
      </c>
    </row>
    <row r="6624" spans="1:6" x14ac:dyDescent="0.2">
      <c r="A6624" s="106">
        <v>43313</v>
      </c>
      <c r="B6624" s="100">
        <v>43252</v>
      </c>
      <c r="C6624" s="98" t="s">
        <v>34</v>
      </c>
      <c r="D6624" s="98">
        <v>-210.18</v>
      </c>
      <c r="E6624" s="98">
        <v>1576</v>
      </c>
      <c r="F6624" s="98" t="s">
        <v>76</v>
      </c>
    </row>
    <row r="6625" spans="1:6" x14ac:dyDescent="0.2">
      <c r="A6625" s="106">
        <v>43313</v>
      </c>
      <c r="B6625" s="100">
        <v>43252</v>
      </c>
      <c r="C6625" s="98" t="s">
        <v>33</v>
      </c>
      <c r="D6625" s="98">
        <v>-9.48</v>
      </c>
      <c r="E6625" s="98">
        <v>71.069999999999993</v>
      </c>
      <c r="F6625" s="98" t="s">
        <v>76</v>
      </c>
    </row>
    <row r="6626" spans="1:6" x14ac:dyDescent="0.2">
      <c r="A6626" s="106">
        <v>43313</v>
      </c>
      <c r="B6626" s="100">
        <v>43221</v>
      </c>
      <c r="C6626" s="98" t="s">
        <v>185</v>
      </c>
      <c r="D6626" s="98">
        <v>27800.1</v>
      </c>
      <c r="E6626" s="98">
        <v>626408.39</v>
      </c>
      <c r="F6626" s="98" t="s">
        <v>76</v>
      </c>
    </row>
    <row r="6627" spans="1:6" x14ac:dyDescent="0.2">
      <c r="A6627" s="106">
        <v>43313</v>
      </c>
      <c r="B6627" s="100">
        <v>43221</v>
      </c>
      <c r="C6627" s="98" t="s">
        <v>186</v>
      </c>
      <c r="D6627" s="98">
        <v>1253.8</v>
      </c>
      <c r="E6627" s="98">
        <v>28251.15</v>
      </c>
      <c r="F6627" s="98" t="s">
        <v>76</v>
      </c>
    </row>
    <row r="6628" spans="1:6" x14ac:dyDescent="0.2">
      <c r="A6628" s="106">
        <v>43313</v>
      </c>
      <c r="B6628" s="100">
        <v>43221</v>
      </c>
      <c r="C6628" s="98" t="s">
        <v>168</v>
      </c>
      <c r="D6628" s="98">
        <v>0</v>
      </c>
      <c r="E6628" s="98">
        <v>626408.39</v>
      </c>
      <c r="F6628" s="98" t="s">
        <v>76</v>
      </c>
    </row>
    <row r="6629" spans="1:6" x14ac:dyDescent="0.2">
      <c r="A6629" s="106">
        <v>43313</v>
      </c>
      <c r="B6629" s="100">
        <v>43282</v>
      </c>
      <c r="C6629" s="98" t="s">
        <v>34</v>
      </c>
      <c r="D6629" s="98">
        <v>-35727.129999999997</v>
      </c>
      <c r="E6629" s="98">
        <v>420221.41</v>
      </c>
      <c r="F6629" s="98" t="s">
        <v>76</v>
      </c>
    </row>
    <row r="6630" spans="1:6" x14ac:dyDescent="0.2">
      <c r="A6630" s="106">
        <v>43313</v>
      </c>
      <c r="B6630" s="100">
        <v>43282</v>
      </c>
      <c r="C6630" s="98" t="s">
        <v>33</v>
      </c>
      <c r="D6630" s="98">
        <v>-1611.31</v>
      </c>
      <c r="E6630" s="98">
        <v>18951.78</v>
      </c>
      <c r="F6630" s="98" t="s">
        <v>76</v>
      </c>
    </row>
    <row r="6631" spans="1:6" x14ac:dyDescent="0.2">
      <c r="A6631" s="106">
        <v>43313</v>
      </c>
      <c r="B6631" s="100">
        <v>43252</v>
      </c>
      <c r="C6631" s="98" t="s">
        <v>34</v>
      </c>
      <c r="D6631" s="98">
        <v>-71703.16</v>
      </c>
      <c r="E6631" s="98">
        <v>537666</v>
      </c>
      <c r="F6631" s="98" t="s">
        <v>76</v>
      </c>
    </row>
    <row r="6632" spans="1:6" x14ac:dyDescent="0.2">
      <c r="A6632" s="106">
        <v>43252</v>
      </c>
      <c r="B6632" s="100">
        <v>43221</v>
      </c>
      <c r="C6632" s="98" t="s">
        <v>185</v>
      </c>
      <c r="D6632" s="98">
        <v>25709.88</v>
      </c>
      <c r="E6632" s="98">
        <v>579313.28</v>
      </c>
      <c r="F6632" s="98" t="s">
        <v>77</v>
      </c>
    </row>
    <row r="6633" spans="1:6" x14ac:dyDescent="0.2">
      <c r="A6633" s="106">
        <v>43252</v>
      </c>
      <c r="B6633" s="100">
        <v>43221</v>
      </c>
      <c r="C6633" s="98" t="s">
        <v>186</v>
      </c>
      <c r="D6633" s="98">
        <v>1159.56</v>
      </c>
      <c r="E6633" s="98">
        <v>26127.05</v>
      </c>
      <c r="F6633" s="98" t="s">
        <v>77</v>
      </c>
    </row>
    <row r="6634" spans="1:6" x14ac:dyDescent="0.2">
      <c r="A6634" s="106">
        <v>43252</v>
      </c>
      <c r="B6634" s="100">
        <v>43221</v>
      </c>
      <c r="C6634" s="98" t="s">
        <v>34</v>
      </c>
      <c r="D6634" s="98">
        <v>-36942.5</v>
      </c>
      <c r="E6634" s="98">
        <v>393339.72</v>
      </c>
      <c r="F6634" s="98" t="s">
        <v>77</v>
      </c>
    </row>
    <row r="6635" spans="1:6" x14ac:dyDescent="0.2">
      <c r="A6635" s="106">
        <v>43252</v>
      </c>
      <c r="B6635" s="100">
        <v>43221</v>
      </c>
      <c r="C6635" s="98" t="s">
        <v>33</v>
      </c>
      <c r="D6635" s="98">
        <v>-1666</v>
      </c>
      <c r="E6635" s="98">
        <v>17739.62</v>
      </c>
      <c r="F6635" s="98" t="s">
        <v>77</v>
      </c>
    </row>
    <row r="6636" spans="1:6" x14ac:dyDescent="0.2">
      <c r="A6636" s="106">
        <v>43252</v>
      </c>
      <c r="B6636" s="100">
        <v>43221</v>
      </c>
      <c r="C6636" s="98" t="s">
        <v>185</v>
      </c>
      <c r="D6636" s="98">
        <v>20.72</v>
      </c>
      <c r="E6636" s="98">
        <v>467</v>
      </c>
      <c r="F6636" s="98" t="s">
        <v>92</v>
      </c>
    </row>
    <row r="6637" spans="1:6" x14ac:dyDescent="0.2">
      <c r="A6637" s="106">
        <v>43252</v>
      </c>
      <c r="B6637" s="100">
        <v>43221</v>
      </c>
      <c r="C6637" s="98" t="s">
        <v>186</v>
      </c>
      <c r="D6637" s="98">
        <v>0.94</v>
      </c>
      <c r="E6637" s="98">
        <v>21.06</v>
      </c>
      <c r="F6637" s="98" t="s">
        <v>92</v>
      </c>
    </row>
    <row r="6638" spans="1:6" x14ac:dyDescent="0.2">
      <c r="A6638" s="106">
        <v>43252</v>
      </c>
      <c r="B6638" s="100">
        <v>43221</v>
      </c>
      <c r="C6638" s="98" t="s">
        <v>34</v>
      </c>
      <c r="D6638" s="98">
        <v>-43.86</v>
      </c>
      <c r="E6638" s="98">
        <v>467</v>
      </c>
      <c r="F6638" s="98" t="s">
        <v>92</v>
      </c>
    </row>
    <row r="6639" spans="1:6" x14ac:dyDescent="0.2">
      <c r="A6639" s="106">
        <v>43252</v>
      </c>
      <c r="B6639" s="100">
        <v>43221</v>
      </c>
      <c r="C6639" s="98" t="s">
        <v>33</v>
      </c>
      <c r="D6639" s="98">
        <v>-1.97</v>
      </c>
      <c r="E6639" s="98">
        <v>21.06</v>
      </c>
      <c r="F6639" s="98" t="s">
        <v>92</v>
      </c>
    </row>
    <row r="6640" spans="1:6" x14ac:dyDescent="0.2">
      <c r="A6640" s="106">
        <v>43252</v>
      </c>
      <c r="B6640" s="100">
        <v>43221</v>
      </c>
      <c r="C6640" s="98" t="s">
        <v>168</v>
      </c>
      <c r="D6640" s="98">
        <v>0</v>
      </c>
      <c r="E6640" s="98">
        <v>467</v>
      </c>
      <c r="F6640" s="98" t="s">
        <v>92</v>
      </c>
    </row>
    <row r="6641" spans="1:6" x14ac:dyDescent="0.2">
      <c r="A6641" s="106">
        <v>43252</v>
      </c>
      <c r="B6641" s="100">
        <v>43221</v>
      </c>
      <c r="C6641" s="98" t="s">
        <v>168</v>
      </c>
      <c r="D6641" s="98">
        <v>0</v>
      </c>
      <c r="E6641" s="98">
        <v>579313.28</v>
      </c>
      <c r="F6641" s="98" t="s">
        <v>77</v>
      </c>
    </row>
    <row r="6642" spans="1:6" x14ac:dyDescent="0.2">
      <c r="A6642" s="106">
        <v>43252</v>
      </c>
      <c r="B6642" s="100">
        <v>43191</v>
      </c>
      <c r="C6642" s="98" t="s">
        <v>34</v>
      </c>
      <c r="D6642" s="98">
        <v>-984.93</v>
      </c>
      <c r="E6642" s="98">
        <v>10040</v>
      </c>
      <c r="F6642" s="98" t="s">
        <v>77</v>
      </c>
    </row>
    <row r="6643" spans="1:6" x14ac:dyDescent="0.2">
      <c r="A6643" s="106">
        <v>43252</v>
      </c>
      <c r="B6643" s="100">
        <v>43191</v>
      </c>
      <c r="C6643" s="98" t="s">
        <v>33</v>
      </c>
      <c r="D6643" s="98">
        <v>-44.42</v>
      </c>
      <c r="E6643" s="98">
        <v>452.8</v>
      </c>
      <c r="F6643" s="98" t="s">
        <v>77</v>
      </c>
    </row>
    <row r="6644" spans="1:6" x14ac:dyDescent="0.2">
      <c r="A6644" s="106">
        <v>43252</v>
      </c>
      <c r="B6644" s="100">
        <v>43160</v>
      </c>
      <c r="C6644" s="98" t="s">
        <v>34</v>
      </c>
      <c r="D6644" s="98">
        <v>-550.04999999999995</v>
      </c>
      <c r="E6644" s="98">
        <v>6983</v>
      </c>
      <c r="F6644" s="98" t="s">
        <v>77</v>
      </c>
    </row>
    <row r="6645" spans="1:6" x14ac:dyDescent="0.2">
      <c r="A6645" s="106">
        <v>43252</v>
      </c>
      <c r="B6645" s="100">
        <v>43160</v>
      </c>
      <c r="C6645" s="98" t="s">
        <v>33</v>
      </c>
      <c r="D6645" s="98">
        <v>-24.81</v>
      </c>
      <c r="E6645" s="98">
        <v>314.93</v>
      </c>
      <c r="F6645" s="98" t="s">
        <v>77</v>
      </c>
    </row>
    <row r="6646" spans="1:6" x14ac:dyDescent="0.2">
      <c r="A6646" s="106">
        <v>43252</v>
      </c>
      <c r="B6646" s="100">
        <v>43101</v>
      </c>
      <c r="C6646" s="98" t="s">
        <v>185</v>
      </c>
      <c r="D6646" s="98">
        <v>560.04999999999995</v>
      </c>
      <c r="E6646" s="98">
        <v>17022.759999999998</v>
      </c>
      <c r="F6646" s="98" t="s">
        <v>77</v>
      </c>
    </row>
    <row r="6647" spans="1:6" x14ac:dyDescent="0.2">
      <c r="A6647" s="106">
        <v>43252</v>
      </c>
      <c r="B6647" s="100">
        <v>43101</v>
      </c>
      <c r="C6647" s="98" t="s">
        <v>186</v>
      </c>
      <c r="D6647" s="98">
        <v>25.26</v>
      </c>
      <c r="E6647" s="98">
        <v>767.72</v>
      </c>
      <c r="F6647" s="98" t="s">
        <v>77</v>
      </c>
    </row>
    <row r="6648" spans="1:6" x14ac:dyDescent="0.2">
      <c r="A6648" s="106">
        <v>43252</v>
      </c>
      <c r="B6648" s="100">
        <v>43101</v>
      </c>
      <c r="C6648" s="98" t="s">
        <v>168</v>
      </c>
      <c r="D6648" s="98">
        <v>-125.97</v>
      </c>
      <c r="E6648" s="98">
        <v>17022.759999999998</v>
      </c>
      <c r="F6648" s="98" t="s">
        <v>77</v>
      </c>
    </row>
    <row r="6649" spans="1:6" x14ac:dyDescent="0.2">
      <c r="A6649" s="106">
        <v>43252</v>
      </c>
      <c r="B6649" s="100">
        <v>43191</v>
      </c>
      <c r="C6649" s="98" t="s">
        <v>34</v>
      </c>
      <c r="D6649" s="98">
        <v>-16.28</v>
      </c>
      <c r="E6649" s="98">
        <v>166</v>
      </c>
      <c r="F6649" s="98" t="s">
        <v>91</v>
      </c>
    </row>
    <row r="6650" spans="1:6" x14ac:dyDescent="0.2">
      <c r="A6650" s="106">
        <v>43252</v>
      </c>
      <c r="B6650" s="100">
        <v>43191</v>
      </c>
      <c r="C6650" s="98" t="s">
        <v>33</v>
      </c>
      <c r="D6650" s="98">
        <v>-0.73</v>
      </c>
      <c r="E6650" s="98">
        <v>7.49</v>
      </c>
      <c r="F6650" s="98" t="s">
        <v>91</v>
      </c>
    </row>
    <row r="6651" spans="1:6" x14ac:dyDescent="0.2">
      <c r="A6651" s="106">
        <v>43252</v>
      </c>
      <c r="B6651" s="100">
        <v>43160</v>
      </c>
      <c r="C6651" s="98" t="s">
        <v>34</v>
      </c>
      <c r="D6651" s="98">
        <v>-1.5</v>
      </c>
      <c r="E6651" s="98">
        <v>19</v>
      </c>
      <c r="F6651" s="98" t="s">
        <v>91</v>
      </c>
    </row>
    <row r="6652" spans="1:6" x14ac:dyDescent="0.2">
      <c r="A6652" s="106">
        <v>43252</v>
      </c>
      <c r="B6652" s="100">
        <v>43160</v>
      </c>
      <c r="C6652" s="98" t="s">
        <v>33</v>
      </c>
      <c r="D6652" s="98">
        <v>-7.0000000000000007E-2</v>
      </c>
      <c r="E6652" s="98">
        <v>0.86</v>
      </c>
      <c r="F6652" s="98" t="s">
        <v>91</v>
      </c>
    </row>
    <row r="6653" spans="1:6" x14ac:dyDescent="0.2">
      <c r="A6653" s="106">
        <v>43252</v>
      </c>
      <c r="B6653" s="100">
        <v>43101</v>
      </c>
      <c r="C6653" s="98" t="s">
        <v>168</v>
      </c>
      <c r="D6653" s="98">
        <v>-1.37</v>
      </c>
      <c r="E6653" s="98">
        <v>185</v>
      </c>
      <c r="F6653" s="98" t="s">
        <v>91</v>
      </c>
    </row>
    <row r="6654" spans="1:6" x14ac:dyDescent="0.2">
      <c r="A6654" s="106">
        <v>43252</v>
      </c>
      <c r="B6654" s="100">
        <v>43221</v>
      </c>
      <c r="C6654" s="98" t="s">
        <v>185</v>
      </c>
      <c r="D6654" s="98">
        <v>20.68</v>
      </c>
      <c r="E6654" s="98">
        <v>466</v>
      </c>
      <c r="F6654" s="98" t="s">
        <v>92</v>
      </c>
    </row>
    <row r="6655" spans="1:6" x14ac:dyDescent="0.2">
      <c r="A6655" s="106">
        <v>43252</v>
      </c>
      <c r="B6655" s="100">
        <v>43221</v>
      </c>
      <c r="C6655" s="98" t="s">
        <v>186</v>
      </c>
      <c r="D6655" s="98">
        <v>0.93</v>
      </c>
      <c r="E6655" s="98">
        <v>21.02</v>
      </c>
      <c r="F6655" s="98" t="s">
        <v>92</v>
      </c>
    </row>
    <row r="6656" spans="1:6" x14ac:dyDescent="0.2">
      <c r="A6656" s="106">
        <v>43252</v>
      </c>
      <c r="B6656" s="100">
        <v>43221</v>
      </c>
      <c r="C6656" s="98" t="s">
        <v>34</v>
      </c>
      <c r="D6656" s="98">
        <v>-36.07</v>
      </c>
      <c r="E6656" s="98">
        <v>384</v>
      </c>
      <c r="F6656" s="98" t="s">
        <v>92</v>
      </c>
    </row>
    <row r="6657" spans="1:6" x14ac:dyDescent="0.2">
      <c r="A6657" s="106">
        <v>43252</v>
      </c>
      <c r="B6657" s="100">
        <v>43221</v>
      </c>
      <c r="C6657" s="98" t="s">
        <v>33</v>
      </c>
      <c r="D6657" s="98">
        <v>-1.62</v>
      </c>
      <c r="E6657" s="98">
        <v>17.309999999999999</v>
      </c>
      <c r="F6657" s="98" t="s">
        <v>92</v>
      </c>
    </row>
    <row r="6658" spans="1:6" x14ac:dyDescent="0.2">
      <c r="A6658" s="106">
        <v>43252</v>
      </c>
      <c r="B6658" s="100">
        <v>43191</v>
      </c>
      <c r="C6658" s="98" t="s">
        <v>34</v>
      </c>
      <c r="D6658" s="98">
        <v>-59.94</v>
      </c>
      <c r="E6658" s="98">
        <v>611</v>
      </c>
      <c r="F6658" s="98" t="s">
        <v>92</v>
      </c>
    </row>
    <row r="6659" spans="1:6" x14ac:dyDescent="0.2">
      <c r="A6659" s="106">
        <v>43252</v>
      </c>
      <c r="B6659" s="100">
        <v>43191</v>
      </c>
      <c r="C6659" s="98" t="s">
        <v>33</v>
      </c>
      <c r="D6659" s="98">
        <v>-2.7</v>
      </c>
      <c r="E6659" s="98">
        <v>27.55</v>
      </c>
      <c r="F6659" s="98" t="s">
        <v>92</v>
      </c>
    </row>
    <row r="6660" spans="1:6" x14ac:dyDescent="0.2">
      <c r="A6660" s="106">
        <v>43252</v>
      </c>
      <c r="B6660" s="100">
        <v>43101</v>
      </c>
      <c r="C6660" s="98" t="s">
        <v>168</v>
      </c>
      <c r="D6660" s="98">
        <v>-4.53</v>
      </c>
      <c r="E6660" s="98">
        <v>611</v>
      </c>
      <c r="F6660" s="98" t="s">
        <v>92</v>
      </c>
    </row>
    <row r="6661" spans="1:6" x14ac:dyDescent="0.2">
      <c r="A6661" s="106">
        <v>43252</v>
      </c>
      <c r="B6661" s="100">
        <v>43101</v>
      </c>
      <c r="C6661" s="98" t="s">
        <v>185</v>
      </c>
      <c r="D6661" s="98">
        <v>20.100000000000001</v>
      </c>
      <c r="E6661" s="98">
        <v>611</v>
      </c>
      <c r="F6661" s="98" t="s">
        <v>92</v>
      </c>
    </row>
    <row r="6662" spans="1:6" x14ac:dyDescent="0.2">
      <c r="A6662" s="106">
        <v>43252</v>
      </c>
      <c r="B6662" s="100">
        <v>43101</v>
      </c>
      <c r="C6662" s="98" t="s">
        <v>186</v>
      </c>
      <c r="D6662" s="98">
        <v>0.91</v>
      </c>
      <c r="E6662" s="98">
        <v>27.55</v>
      </c>
      <c r="F6662" s="98" t="s">
        <v>92</v>
      </c>
    </row>
    <row r="6663" spans="1:6" x14ac:dyDescent="0.2">
      <c r="A6663" s="106">
        <v>43252</v>
      </c>
      <c r="B6663" s="100">
        <v>43221</v>
      </c>
      <c r="C6663" s="98" t="s">
        <v>168</v>
      </c>
      <c r="D6663" s="98">
        <v>0</v>
      </c>
      <c r="E6663" s="98">
        <v>466</v>
      </c>
      <c r="F6663" s="98" t="s">
        <v>92</v>
      </c>
    </row>
    <row r="6664" spans="1:6" x14ac:dyDescent="0.2">
      <c r="A6664" s="106">
        <v>43252</v>
      </c>
      <c r="B6664" s="100">
        <v>43191</v>
      </c>
      <c r="C6664" s="98" t="s">
        <v>34</v>
      </c>
      <c r="D6664" s="98">
        <v>-57.39</v>
      </c>
      <c r="E6664" s="98">
        <v>585</v>
      </c>
      <c r="F6664" s="98" t="s">
        <v>92</v>
      </c>
    </row>
    <row r="6665" spans="1:6" x14ac:dyDescent="0.2">
      <c r="A6665" s="106">
        <v>43252</v>
      </c>
      <c r="B6665" s="100">
        <v>43191</v>
      </c>
      <c r="C6665" s="98" t="s">
        <v>33</v>
      </c>
      <c r="D6665" s="98">
        <v>-2.59</v>
      </c>
      <c r="E6665" s="98">
        <v>26.38</v>
      </c>
      <c r="F6665" s="98" t="s">
        <v>92</v>
      </c>
    </row>
    <row r="6666" spans="1:6" x14ac:dyDescent="0.2">
      <c r="A6666" s="106">
        <v>43252</v>
      </c>
      <c r="B6666" s="100">
        <v>43160</v>
      </c>
      <c r="C6666" s="98" t="s">
        <v>34</v>
      </c>
      <c r="D6666" s="98">
        <v>-24.1</v>
      </c>
      <c r="E6666" s="98">
        <v>306</v>
      </c>
      <c r="F6666" s="98" t="s">
        <v>92</v>
      </c>
    </row>
    <row r="6667" spans="1:6" x14ac:dyDescent="0.2">
      <c r="A6667" s="106">
        <v>43252</v>
      </c>
      <c r="B6667" s="100">
        <v>43160</v>
      </c>
      <c r="C6667" s="98" t="s">
        <v>33</v>
      </c>
      <c r="D6667" s="98">
        <v>-1.0900000000000001</v>
      </c>
      <c r="E6667" s="98">
        <v>13.8</v>
      </c>
      <c r="F6667" s="98" t="s">
        <v>92</v>
      </c>
    </row>
    <row r="6668" spans="1:6" x14ac:dyDescent="0.2">
      <c r="A6668" s="106">
        <v>43252</v>
      </c>
      <c r="B6668" s="100">
        <v>43101</v>
      </c>
      <c r="C6668" s="98" t="s">
        <v>168</v>
      </c>
      <c r="D6668" s="98">
        <v>-6.59</v>
      </c>
      <c r="E6668" s="98">
        <v>891</v>
      </c>
      <c r="F6668" s="98" t="s">
        <v>92</v>
      </c>
    </row>
    <row r="6669" spans="1:6" x14ac:dyDescent="0.2">
      <c r="A6669" s="106">
        <v>43252</v>
      </c>
      <c r="B6669" s="100">
        <v>43101</v>
      </c>
      <c r="C6669" s="98" t="s">
        <v>185</v>
      </c>
      <c r="D6669" s="98">
        <v>29.31</v>
      </c>
      <c r="E6669" s="98">
        <v>891</v>
      </c>
      <c r="F6669" s="98" t="s">
        <v>92</v>
      </c>
    </row>
    <row r="6670" spans="1:6" x14ac:dyDescent="0.2">
      <c r="A6670" s="106">
        <v>43252</v>
      </c>
      <c r="B6670" s="100">
        <v>43101</v>
      </c>
      <c r="C6670" s="98" t="s">
        <v>186</v>
      </c>
      <c r="D6670" s="98">
        <v>1.32</v>
      </c>
      <c r="E6670" s="98">
        <v>40.18</v>
      </c>
      <c r="F6670" s="98" t="s">
        <v>92</v>
      </c>
    </row>
    <row r="6671" spans="1:6" x14ac:dyDescent="0.2">
      <c r="A6671" s="106">
        <v>43252</v>
      </c>
      <c r="B6671" s="100">
        <v>43221</v>
      </c>
      <c r="C6671" s="98" t="s">
        <v>185</v>
      </c>
      <c r="D6671" s="98">
        <v>84.68</v>
      </c>
      <c r="E6671" s="98">
        <v>1908</v>
      </c>
      <c r="F6671" s="98" t="s">
        <v>93</v>
      </c>
    </row>
    <row r="6672" spans="1:6" x14ac:dyDescent="0.2">
      <c r="A6672" s="106">
        <v>43252</v>
      </c>
      <c r="B6672" s="100">
        <v>43221</v>
      </c>
      <c r="C6672" s="98" t="s">
        <v>186</v>
      </c>
      <c r="D6672" s="98">
        <v>3.82</v>
      </c>
      <c r="E6672" s="98">
        <v>86.05</v>
      </c>
      <c r="F6672" s="98" t="s">
        <v>93</v>
      </c>
    </row>
    <row r="6673" spans="1:6" x14ac:dyDescent="0.2">
      <c r="A6673" s="106">
        <v>43252</v>
      </c>
      <c r="B6673" s="100">
        <v>43221</v>
      </c>
      <c r="C6673" s="98" t="s">
        <v>34</v>
      </c>
      <c r="D6673" s="98">
        <v>-179.19</v>
      </c>
      <c r="E6673" s="98">
        <v>1908</v>
      </c>
      <c r="F6673" s="98" t="s">
        <v>93</v>
      </c>
    </row>
    <row r="6674" spans="1:6" x14ac:dyDescent="0.2">
      <c r="A6674" s="106">
        <v>43252</v>
      </c>
      <c r="B6674" s="100">
        <v>43221</v>
      </c>
      <c r="C6674" s="98" t="s">
        <v>33</v>
      </c>
      <c r="D6674" s="98">
        <v>-8.08</v>
      </c>
      <c r="E6674" s="98">
        <v>86.05</v>
      </c>
      <c r="F6674" s="98" t="s">
        <v>93</v>
      </c>
    </row>
    <row r="6675" spans="1:6" x14ac:dyDescent="0.2">
      <c r="A6675" s="106">
        <v>43252</v>
      </c>
      <c r="B6675" s="100">
        <v>43221</v>
      </c>
      <c r="C6675" s="98" t="s">
        <v>168</v>
      </c>
      <c r="D6675" s="98">
        <v>0</v>
      </c>
      <c r="E6675" s="98">
        <v>1908</v>
      </c>
      <c r="F6675" s="98" t="s">
        <v>93</v>
      </c>
    </row>
    <row r="6676" spans="1:6" x14ac:dyDescent="0.2">
      <c r="A6676" s="106">
        <v>43252</v>
      </c>
      <c r="B6676" s="100">
        <v>43191</v>
      </c>
      <c r="C6676" s="98" t="s">
        <v>34</v>
      </c>
      <c r="D6676" s="98">
        <v>-13.34</v>
      </c>
      <c r="E6676" s="98">
        <v>136</v>
      </c>
      <c r="F6676" s="98" t="s">
        <v>93</v>
      </c>
    </row>
    <row r="6677" spans="1:6" x14ac:dyDescent="0.2">
      <c r="A6677" s="106">
        <v>43252</v>
      </c>
      <c r="B6677" s="100">
        <v>43191</v>
      </c>
      <c r="C6677" s="98" t="s">
        <v>33</v>
      </c>
      <c r="D6677" s="98">
        <v>-0.6</v>
      </c>
      <c r="E6677" s="98">
        <v>6.14</v>
      </c>
      <c r="F6677" s="98" t="s">
        <v>93</v>
      </c>
    </row>
    <row r="6678" spans="1:6" x14ac:dyDescent="0.2">
      <c r="A6678" s="106">
        <v>43252</v>
      </c>
      <c r="B6678" s="100">
        <v>43101</v>
      </c>
      <c r="C6678" s="98" t="s">
        <v>185</v>
      </c>
      <c r="D6678" s="98">
        <v>4.4800000000000004</v>
      </c>
      <c r="E6678" s="98">
        <v>136</v>
      </c>
      <c r="F6678" s="98" t="s">
        <v>93</v>
      </c>
    </row>
    <row r="6679" spans="1:6" x14ac:dyDescent="0.2">
      <c r="A6679" s="106">
        <v>43252</v>
      </c>
      <c r="B6679" s="100">
        <v>43101</v>
      </c>
      <c r="C6679" s="98" t="s">
        <v>186</v>
      </c>
      <c r="D6679" s="98">
        <v>0.2</v>
      </c>
      <c r="E6679" s="98">
        <v>6.14</v>
      </c>
      <c r="F6679" s="98" t="s">
        <v>93</v>
      </c>
    </row>
    <row r="6680" spans="1:6" x14ac:dyDescent="0.2">
      <c r="A6680" s="106">
        <v>43252</v>
      </c>
      <c r="B6680" s="100">
        <v>43101</v>
      </c>
      <c r="C6680" s="98" t="s">
        <v>168</v>
      </c>
      <c r="D6680" s="98">
        <v>-1</v>
      </c>
      <c r="E6680" s="98">
        <v>136</v>
      </c>
      <c r="F6680" s="98" t="s">
        <v>93</v>
      </c>
    </row>
    <row r="6681" spans="1:6" x14ac:dyDescent="0.2">
      <c r="A6681" s="106">
        <v>43252</v>
      </c>
      <c r="B6681" s="100">
        <v>43221</v>
      </c>
      <c r="C6681" s="98" t="s">
        <v>185</v>
      </c>
      <c r="D6681" s="98">
        <v>424.14</v>
      </c>
      <c r="E6681" s="98">
        <v>9557</v>
      </c>
      <c r="F6681" s="98" t="s">
        <v>95</v>
      </c>
    </row>
    <row r="6682" spans="1:6" x14ac:dyDescent="0.2">
      <c r="A6682" s="106">
        <v>43252</v>
      </c>
      <c r="B6682" s="100">
        <v>43221</v>
      </c>
      <c r="C6682" s="98" t="s">
        <v>186</v>
      </c>
      <c r="D6682" s="98">
        <v>19.13</v>
      </c>
      <c r="E6682" s="98">
        <v>431.02</v>
      </c>
      <c r="F6682" s="98" t="s">
        <v>95</v>
      </c>
    </row>
    <row r="6683" spans="1:6" x14ac:dyDescent="0.2">
      <c r="A6683" s="106">
        <v>43252</v>
      </c>
      <c r="B6683" s="100">
        <v>43221</v>
      </c>
      <c r="C6683" s="98" t="s">
        <v>34</v>
      </c>
      <c r="D6683" s="98">
        <v>-897.59</v>
      </c>
      <c r="E6683" s="98">
        <v>9557</v>
      </c>
      <c r="F6683" s="98" t="s">
        <v>95</v>
      </c>
    </row>
    <row r="6684" spans="1:6" x14ac:dyDescent="0.2">
      <c r="A6684" s="106">
        <v>43252</v>
      </c>
      <c r="B6684" s="100">
        <v>43221</v>
      </c>
      <c r="C6684" s="98" t="s">
        <v>33</v>
      </c>
      <c r="D6684" s="98">
        <v>-40.479999999999997</v>
      </c>
      <c r="E6684" s="98">
        <v>431.02</v>
      </c>
      <c r="F6684" s="98" t="s">
        <v>95</v>
      </c>
    </row>
    <row r="6685" spans="1:6" x14ac:dyDescent="0.2">
      <c r="A6685" s="106">
        <v>43252</v>
      </c>
      <c r="B6685" s="100">
        <v>43191</v>
      </c>
      <c r="C6685" s="98" t="s">
        <v>34</v>
      </c>
      <c r="D6685" s="98">
        <v>-67</v>
      </c>
      <c r="E6685" s="98">
        <v>683</v>
      </c>
      <c r="F6685" s="98" t="s">
        <v>95</v>
      </c>
    </row>
    <row r="6686" spans="1:6" x14ac:dyDescent="0.2">
      <c r="A6686" s="106">
        <v>43252</v>
      </c>
      <c r="B6686" s="100">
        <v>43191</v>
      </c>
      <c r="C6686" s="98" t="s">
        <v>33</v>
      </c>
      <c r="D6686" s="98">
        <v>-3.02</v>
      </c>
      <c r="E6686" s="98">
        <v>30.8</v>
      </c>
      <c r="F6686" s="98" t="s">
        <v>95</v>
      </c>
    </row>
    <row r="6687" spans="1:6" x14ac:dyDescent="0.2">
      <c r="A6687" s="106">
        <v>43252</v>
      </c>
      <c r="B6687" s="100">
        <v>43101</v>
      </c>
      <c r="C6687" s="98" t="s">
        <v>185</v>
      </c>
      <c r="D6687" s="98">
        <v>22.47</v>
      </c>
      <c r="E6687" s="98">
        <v>683</v>
      </c>
      <c r="F6687" s="98" t="s">
        <v>95</v>
      </c>
    </row>
    <row r="6688" spans="1:6" x14ac:dyDescent="0.2">
      <c r="A6688" s="106">
        <v>43252</v>
      </c>
      <c r="B6688" s="100">
        <v>43101</v>
      </c>
      <c r="C6688" s="98" t="s">
        <v>186</v>
      </c>
      <c r="D6688" s="98">
        <v>1.01</v>
      </c>
      <c r="E6688" s="98">
        <v>30.8</v>
      </c>
      <c r="F6688" s="98" t="s">
        <v>95</v>
      </c>
    </row>
    <row r="6689" spans="1:6" x14ac:dyDescent="0.2">
      <c r="A6689" s="106">
        <v>43252</v>
      </c>
      <c r="B6689" s="100">
        <v>43221</v>
      </c>
      <c r="C6689" s="98" t="s">
        <v>36</v>
      </c>
      <c r="D6689" s="98">
        <v>-6.63</v>
      </c>
      <c r="E6689" s="98">
        <v>70.599999999999994</v>
      </c>
      <c r="F6689" s="98" t="s">
        <v>101</v>
      </c>
    </row>
    <row r="6690" spans="1:6" x14ac:dyDescent="0.2">
      <c r="A6690" s="106">
        <v>43252</v>
      </c>
      <c r="B6690" s="100">
        <v>43221</v>
      </c>
      <c r="C6690" s="98" t="s">
        <v>35</v>
      </c>
      <c r="D6690" s="98">
        <v>-0.3</v>
      </c>
      <c r="E6690" s="98">
        <v>3.18</v>
      </c>
      <c r="F6690" s="98" t="s">
        <v>101</v>
      </c>
    </row>
    <row r="6691" spans="1:6" x14ac:dyDescent="0.2">
      <c r="A6691" s="106">
        <v>43252</v>
      </c>
      <c r="B6691" s="100">
        <v>43191</v>
      </c>
      <c r="C6691" s="98" t="s">
        <v>36</v>
      </c>
      <c r="D6691" s="98">
        <v>-0.49</v>
      </c>
      <c r="E6691" s="98">
        <v>5</v>
      </c>
      <c r="F6691" s="98" t="s">
        <v>101</v>
      </c>
    </row>
    <row r="6692" spans="1:6" x14ac:dyDescent="0.2">
      <c r="A6692" s="106">
        <v>43252</v>
      </c>
      <c r="B6692" s="100">
        <v>43191</v>
      </c>
      <c r="C6692" s="98" t="s">
        <v>35</v>
      </c>
      <c r="D6692" s="98">
        <v>-0.02</v>
      </c>
      <c r="E6692" s="98">
        <v>0.23</v>
      </c>
      <c r="F6692" s="98" t="s">
        <v>101</v>
      </c>
    </row>
    <row r="6693" spans="1:6" x14ac:dyDescent="0.2">
      <c r="A6693" s="106">
        <v>43252</v>
      </c>
      <c r="B6693" s="100">
        <v>43221</v>
      </c>
      <c r="C6693" s="98" t="s">
        <v>185</v>
      </c>
      <c r="D6693" s="98">
        <v>2732.04</v>
      </c>
      <c r="E6693" s="98">
        <v>61560</v>
      </c>
      <c r="F6693" s="98" t="s">
        <v>95</v>
      </c>
    </row>
    <row r="6694" spans="1:6" x14ac:dyDescent="0.2">
      <c r="A6694" s="106">
        <v>43252</v>
      </c>
      <c r="B6694" s="100">
        <v>43221</v>
      </c>
      <c r="C6694" s="98" t="s">
        <v>186</v>
      </c>
      <c r="D6694" s="98">
        <v>123.21</v>
      </c>
      <c r="E6694" s="98">
        <v>2776.36</v>
      </c>
      <c r="F6694" s="98" t="s">
        <v>95</v>
      </c>
    </row>
    <row r="6695" spans="1:6" x14ac:dyDescent="0.2">
      <c r="A6695" s="106">
        <v>43252</v>
      </c>
      <c r="B6695" s="100">
        <v>43221</v>
      </c>
      <c r="C6695" s="98" t="s">
        <v>34</v>
      </c>
      <c r="D6695" s="98">
        <v>-5781.71</v>
      </c>
      <c r="E6695" s="98">
        <v>61560</v>
      </c>
      <c r="F6695" s="98" t="s">
        <v>95</v>
      </c>
    </row>
    <row r="6696" spans="1:6" x14ac:dyDescent="0.2">
      <c r="A6696" s="106">
        <v>43252</v>
      </c>
      <c r="B6696" s="100">
        <v>43221</v>
      </c>
      <c r="C6696" s="98" t="s">
        <v>33</v>
      </c>
      <c r="D6696" s="98">
        <v>-260.75</v>
      </c>
      <c r="E6696" s="98">
        <v>2776.36</v>
      </c>
      <c r="F6696" s="98" t="s">
        <v>95</v>
      </c>
    </row>
    <row r="6697" spans="1:6" x14ac:dyDescent="0.2">
      <c r="A6697" s="106">
        <v>43252</v>
      </c>
      <c r="B6697" s="100">
        <v>43191</v>
      </c>
      <c r="C6697" s="98" t="s">
        <v>34</v>
      </c>
      <c r="D6697" s="98">
        <v>-671.01</v>
      </c>
      <c r="E6697" s="98">
        <v>6840</v>
      </c>
      <c r="F6697" s="98" t="s">
        <v>95</v>
      </c>
    </row>
    <row r="6698" spans="1:6" x14ac:dyDescent="0.2">
      <c r="A6698" s="106">
        <v>43252</v>
      </c>
      <c r="B6698" s="100">
        <v>43191</v>
      </c>
      <c r="C6698" s="98" t="s">
        <v>33</v>
      </c>
      <c r="D6698" s="98">
        <v>-30.27</v>
      </c>
      <c r="E6698" s="98">
        <v>308.49</v>
      </c>
      <c r="F6698" s="98" t="s">
        <v>95</v>
      </c>
    </row>
    <row r="6699" spans="1:6" x14ac:dyDescent="0.2">
      <c r="A6699" s="106">
        <v>43252</v>
      </c>
      <c r="B6699" s="100">
        <v>43101</v>
      </c>
      <c r="C6699" s="98" t="s">
        <v>185</v>
      </c>
      <c r="D6699" s="98">
        <v>225.04</v>
      </c>
      <c r="E6699" s="98">
        <v>6840</v>
      </c>
      <c r="F6699" s="98" t="s">
        <v>95</v>
      </c>
    </row>
    <row r="6700" spans="1:6" x14ac:dyDescent="0.2">
      <c r="A6700" s="106">
        <v>43252</v>
      </c>
      <c r="B6700" s="100">
        <v>43101</v>
      </c>
      <c r="C6700" s="98" t="s">
        <v>186</v>
      </c>
      <c r="D6700" s="98">
        <v>10.16</v>
      </c>
      <c r="E6700" s="98">
        <v>308.49</v>
      </c>
      <c r="F6700" s="98" t="s">
        <v>95</v>
      </c>
    </row>
    <row r="6701" spans="1:6" x14ac:dyDescent="0.2">
      <c r="A6701" s="106">
        <v>43252</v>
      </c>
      <c r="B6701" s="100">
        <v>43191</v>
      </c>
      <c r="C6701" s="98" t="s">
        <v>34</v>
      </c>
      <c r="D6701" s="98">
        <v>-50.42</v>
      </c>
      <c r="E6701" s="98">
        <v>514</v>
      </c>
      <c r="F6701" s="98" t="s">
        <v>93</v>
      </c>
    </row>
    <row r="6702" spans="1:6" x14ac:dyDescent="0.2">
      <c r="A6702" s="106">
        <v>43252</v>
      </c>
      <c r="B6702" s="100">
        <v>43191</v>
      </c>
      <c r="C6702" s="98" t="s">
        <v>33</v>
      </c>
      <c r="D6702" s="98">
        <v>-2.2799999999999998</v>
      </c>
      <c r="E6702" s="98">
        <v>23.18</v>
      </c>
      <c r="F6702" s="98" t="s">
        <v>93</v>
      </c>
    </row>
    <row r="6703" spans="1:6" x14ac:dyDescent="0.2">
      <c r="A6703" s="106">
        <v>43252</v>
      </c>
      <c r="B6703" s="100">
        <v>43101</v>
      </c>
      <c r="C6703" s="98" t="s">
        <v>185</v>
      </c>
      <c r="D6703" s="98">
        <v>16.920000000000002</v>
      </c>
      <c r="E6703" s="98">
        <v>514</v>
      </c>
      <c r="F6703" s="98" t="s">
        <v>93</v>
      </c>
    </row>
    <row r="6704" spans="1:6" x14ac:dyDescent="0.2">
      <c r="A6704" s="106">
        <v>43252</v>
      </c>
      <c r="B6704" s="100">
        <v>43101</v>
      </c>
      <c r="C6704" s="98" t="s">
        <v>186</v>
      </c>
      <c r="D6704" s="98">
        <v>0.77</v>
      </c>
      <c r="E6704" s="98">
        <v>23.18</v>
      </c>
      <c r="F6704" s="98" t="s">
        <v>93</v>
      </c>
    </row>
    <row r="6705" spans="1:6" x14ac:dyDescent="0.2">
      <c r="A6705" s="106">
        <v>43252</v>
      </c>
      <c r="B6705" s="100">
        <v>43101</v>
      </c>
      <c r="C6705" s="98" t="s">
        <v>168</v>
      </c>
      <c r="D6705" s="98">
        <v>-3.8</v>
      </c>
      <c r="E6705" s="98">
        <v>514</v>
      </c>
      <c r="F6705" s="98" t="s">
        <v>93</v>
      </c>
    </row>
    <row r="6706" spans="1:6" x14ac:dyDescent="0.2">
      <c r="A6706" s="106">
        <v>43252</v>
      </c>
      <c r="B6706" s="100">
        <v>43221</v>
      </c>
      <c r="C6706" s="98" t="s">
        <v>185</v>
      </c>
      <c r="D6706" s="98">
        <v>205.39</v>
      </c>
      <c r="E6706" s="98">
        <v>4628</v>
      </c>
      <c r="F6706" s="98" t="s">
        <v>93</v>
      </c>
    </row>
    <row r="6707" spans="1:6" x14ac:dyDescent="0.2">
      <c r="A6707" s="106">
        <v>43252</v>
      </c>
      <c r="B6707" s="100">
        <v>43221</v>
      </c>
      <c r="C6707" s="98" t="s">
        <v>186</v>
      </c>
      <c r="D6707" s="98">
        <v>9.26</v>
      </c>
      <c r="E6707" s="98">
        <v>208.73</v>
      </c>
      <c r="F6707" s="98" t="s">
        <v>93</v>
      </c>
    </row>
    <row r="6708" spans="1:6" x14ac:dyDescent="0.2">
      <c r="A6708" s="106">
        <v>43252</v>
      </c>
      <c r="B6708" s="100">
        <v>43221</v>
      </c>
      <c r="C6708" s="98" t="s">
        <v>34</v>
      </c>
      <c r="D6708" s="98">
        <v>-434.66</v>
      </c>
      <c r="E6708" s="98">
        <v>4628</v>
      </c>
      <c r="F6708" s="98" t="s">
        <v>93</v>
      </c>
    </row>
    <row r="6709" spans="1:6" x14ac:dyDescent="0.2">
      <c r="A6709" s="106">
        <v>43252</v>
      </c>
      <c r="B6709" s="100">
        <v>43221</v>
      </c>
      <c r="C6709" s="98" t="s">
        <v>33</v>
      </c>
      <c r="D6709" s="98">
        <v>-19.600000000000001</v>
      </c>
      <c r="E6709" s="98">
        <v>208.73</v>
      </c>
      <c r="F6709" s="98" t="s">
        <v>93</v>
      </c>
    </row>
    <row r="6710" spans="1:6" x14ac:dyDescent="0.2">
      <c r="A6710" s="106">
        <v>43252</v>
      </c>
      <c r="B6710" s="100">
        <v>43221</v>
      </c>
      <c r="C6710" s="98" t="s">
        <v>168</v>
      </c>
      <c r="D6710" s="98">
        <v>0</v>
      </c>
      <c r="E6710" s="98">
        <v>4628</v>
      </c>
      <c r="F6710" s="98" t="s">
        <v>93</v>
      </c>
    </row>
    <row r="6711" spans="1:6" x14ac:dyDescent="0.2">
      <c r="A6711" s="106">
        <v>43252</v>
      </c>
      <c r="B6711" s="100">
        <v>43221</v>
      </c>
      <c r="C6711" s="98" t="s">
        <v>36</v>
      </c>
      <c r="D6711" s="98">
        <v>-3.68</v>
      </c>
      <c r="E6711" s="98">
        <v>39.200000000000003</v>
      </c>
      <c r="F6711" s="98" t="s">
        <v>101</v>
      </c>
    </row>
    <row r="6712" spans="1:6" x14ac:dyDescent="0.2">
      <c r="A6712" s="106">
        <v>43252</v>
      </c>
      <c r="B6712" s="100">
        <v>43221</v>
      </c>
      <c r="C6712" s="98" t="s">
        <v>35</v>
      </c>
      <c r="D6712" s="98">
        <v>-0.16</v>
      </c>
      <c r="E6712" s="98">
        <v>1.76</v>
      </c>
      <c r="F6712" s="98" t="s">
        <v>101</v>
      </c>
    </row>
    <row r="6713" spans="1:6" x14ac:dyDescent="0.2">
      <c r="A6713" s="106">
        <v>43252</v>
      </c>
      <c r="B6713" s="100">
        <v>43191</v>
      </c>
      <c r="C6713" s="98" t="s">
        <v>36</v>
      </c>
      <c r="D6713" s="98">
        <v>-0.4</v>
      </c>
      <c r="E6713" s="98">
        <v>4</v>
      </c>
      <c r="F6713" s="98" t="s">
        <v>101</v>
      </c>
    </row>
    <row r="6714" spans="1:6" x14ac:dyDescent="0.2">
      <c r="A6714" s="106">
        <v>43252</v>
      </c>
      <c r="B6714" s="100">
        <v>43191</v>
      </c>
      <c r="C6714" s="98" t="s">
        <v>35</v>
      </c>
      <c r="D6714" s="98">
        <v>-0.02</v>
      </c>
      <c r="E6714" s="98">
        <v>0.18</v>
      </c>
      <c r="F6714" s="98" t="s">
        <v>101</v>
      </c>
    </row>
    <row r="6715" spans="1:6" x14ac:dyDescent="0.2">
      <c r="A6715" s="106">
        <v>43252</v>
      </c>
      <c r="B6715" s="100">
        <v>43101</v>
      </c>
      <c r="C6715" s="98" t="s">
        <v>185</v>
      </c>
      <c r="D6715" s="98">
        <v>666.78</v>
      </c>
      <c r="E6715" s="98">
        <v>20266.21</v>
      </c>
      <c r="F6715" s="98" t="s">
        <v>76</v>
      </c>
    </row>
    <row r="6716" spans="1:6" x14ac:dyDescent="0.2">
      <c r="A6716" s="106">
        <v>43252</v>
      </c>
      <c r="B6716" s="100">
        <v>43101</v>
      </c>
      <c r="C6716" s="98" t="s">
        <v>186</v>
      </c>
      <c r="D6716" s="98">
        <v>30.12</v>
      </c>
      <c r="E6716" s="98">
        <v>913.85</v>
      </c>
      <c r="F6716" s="98" t="s">
        <v>76</v>
      </c>
    </row>
    <row r="6717" spans="1:6" x14ac:dyDescent="0.2">
      <c r="A6717" s="106">
        <v>43252</v>
      </c>
      <c r="B6717" s="100">
        <v>43101</v>
      </c>
      <c r="C6717" s="98" t="s">
        <v>168</v>
      </c>
      <c r="D6717" s="98">
        <v>-150.01</v>
      </c>
      <c r="E6717" s="98">
        <v>20266.21</v>
      </c>
      <c r="F6717" s="98" t="s">
        <v>76</v>
      </c>
    </row>
    <row r="6718" spans="1:6" x14ac:dyDescent="0.2">
      <c r="A6718" s="106">
        <v>43252</v>
      </c>
      <c r="B6718" s="100">
        <v>43221</v>
      </c>
      <c r="C6718" s="98" t="s">
        <v>168</v>
      </c>
      <c r="D6718" s="98">
        <v>0</v>
      </c>
      <c r="E6718" s="98">
        <v>60656.42</v>
      </c>
      <c r="F6718" s="98" t="s">
        <v>77</v>
      </c>
    </row>
    <row r="6719" spans="1:6" x14ac:dyDescent="0.2">
      <c r="A6719" s="106">
        <v>43252</v>
      </c>
      <c r="B6719" s="100">
        <v>43191</v>
      </c>
      <c r="C6719" s="98" t="s">
        <v>34</v>
      </c>
      <c r="D6719" s="98">
        <v>-672.82</v>
      </c>
      <c r="E6719" s="98">
        <v>6858.5</v>
      </c>
      <c r="F6719" s="98" t="s">
        <v>77</v>
      </c>
    </row>
    <row r="6720" spans="1:6" x14ac:dyDescent="0.2">
      <c r="A6720" s="106">
        <v>43252</v>
      </c>
      <c r="B6720" s="100">
        <v>43191</v>
      </c>
      <c r="C6720" s="98" t="s">
        <v>33</v>
      </c>
      <c r="D6720" s="98">
        <v>-30.34</v>
      </c>
      <c r="E6720" s="98">
        <v>309.31</v>
      </c>
      <c r="F6720" s="98" t="s">
        <v>77</v>
      </c>
    </row>
    <row r="6721" spans="1:6" x14ac:dyDescent="0.2">
      <c r="A6721" s="106">
        <v>43252</v>
      </c>
      <c r="B6721" s="100">
        <v>43101</v>
      </c>
      <c r="C6721" s="98" t="s">
        <v>168</v>
      </c>
      <c r="D6721" s="98">
        <v>-50.71</v>
      </c>
      <c r="E6721" s="98">
        <v>6858.5</v>
      </c>
      <c r="F6721" s="98" t="s">
        <v>77</v>
      </c>
    </row>
    <row r="6722" spans="1:6" x14ac:dyDescent="0.2">
      <c r="A6722" s="106">
        <v>43252</v>
      </c>
      <c r="B6722" s="100">
        <v>43101</v>
      </c>
      <c r="C6722" s="98" t="s">
        <v>185</v>
      </c>
      <c r="D6722" s="98">
        <v>225.65</v>
      </c>
      <c r="E6722" s="98">
        <v>6858.5</v>
      </c>
      <c r="F6722" s="98" t="s">
        <v>77</v>
      </c>
    </row>
    <row r="6723" spans="1:6" x14ac:dyDescent="0.2">
      <c r="A6723" s="106">
        <v>43252</v>
      </c>
      <c r="B6723" s="100">
        <v>43101</v>
      </c>
      <c r="C6723" s="98" t="s">
        <v>186</v>
      </c>
      <c r="D6723" s="98">
        <v>10.16</v>
      </c>
      <c r="E6723" s="98">
        <v>309.31</v>
      </c>
      <c r="F6723" s="98" t="s">
        <v>77</v>
      </c>
    </row>
    <row r="6724" spans="1:6" x14ac:dyDescent="0.2">
      <c r="A6724" s="106">
        <v>43252</v>
      </c>
      <c r="B6724" s="100">
        <v>43221</v>
      </c>
      <c r="C6724" s="98" t="s">
        <v>185</v>
      </c>
      <c r="D6724" s="98">
        <v>6853.39</v>
      </c>
      <c r="E6724" s="98">
        <v>154423.75</v>
      </c>
      <c r="F6724" s="98" t="s">
        <v>76</v>
      </c>
    </row>
    <row r="6725" spans="1:6" x14ac:dyDescent="0.2">
      <c r="A6725" s="106">
        <v>43252</v>
      </c>
      <c r="B6725" s="100">
        <v>43221</v>
      </c>
      <c r="C6725" s="98" t="s">
        <v>186</v>
      </c>
      <c r="D6725" s="98">
        <v>308.98</v>
      </c>
      <c r="E6725" s="98">
        <v>6964.53</v>
      </c>
      <c r="F6725" s="98" t="s">
        <v>76</v>
      </c>
    </row>
    <row r="6726" spans="1:6" x14ac:dyDescent="0.2">
      <c r="A6726" s="106">
        <v>43252</v>
      </c>
      <c r="B6726" s="100">
        <v>43221</v>
      </c>
      <c r="C6726" s="98" t="s">
        <v>34</v>
      </c>
      <c r="D6726" s="98">
        <v>-14485.63</v>
      </c>
      <c r="E6726" s="98">
        <v>154233.75</v>
      </c>
      <c r="F6726" s="98" t="s">
        <v>76</v>
      </c>
    </row>
    <row r="6727" spans="1:6" x14ac:dyDescent="0.2">
      <c r="A6727" s="106">
        <v>43252</v>
      </c>
      <c r="B6727" s="100">
        <v>43221</v>
      </c>
      <c r="C6727" s="98" t="s">
        <v>33</v>
      </c>
      <c r="D6727" s="98">
        <v>-653.30999999999995</v>
      </c>
      <c r="E6727" s="98">
        <v>6955.96</v>
      </c>
      <c r="F6727" s="98" t="s">
        <v>76</v>
      </c>
    </row>
    <row r="6728" spans="1:6" x14ac:dyDescent="0.2">
      <c r="A6728" s="106">
        <v>43252</v>
      </c>
      <c r="B6728" s="100">
        <v>43221</v>
      </c>
      <c r="C6728" s="98" t="s">
        <v>168</v>
      </c>
      <c r="D6728" s="98">
        <v>0</v>
      </c>
      <c r="E6728" s="98">
        <v>154423.75</v>
      </c>
      <c r="F6728" s="98" t="s">
        <v>76</v>
      </c>
    </row>
    <row r="6729" spans="1:6" x14ac:dyDescent="0.2">
      <c r="A6729" s="106">
        <v>43252</v>
      </c>
      <c r="B6729" s="100">
        <v>43221</v>
      </c>
      <c r="C6729" s="98" t="s">
        <v>168</v>
      </c>
      <c r="D6729" s="98">
        <v>0</v>
      </c>
      <c r="E6729" s="98">
        <v>13</v>
      </c>
      <c r="F6729" s="98" t="s">
        <v>93</v>
      </c>
    </row>
    <row r="6730" spans="1:6" x14ac:dyDescent="0.2">
      <c r="A6730" s="106">
        <v>43252</v>
      </c>
      <c r="B6730" s="100">
        <v>43221</v>
      </c>
      <c r="C6730" s="98" t="s">
        <v>185</v>
      </c>
      <c r="D6730" s="98">
        <v>0.57999999999999996</v>
      </c>
      <c r="E6730" s="98">
        <v>13</v>
      </c>
      <c r="F6730" s="98" t="s">
        <v>93</v>
      </c>
    </row>
    <row r="6731" spans="1:6" x14ac:dyDescent="0.2">
      <c r="A6731" s="106">
        <v>43252</v>
      </c>
      <c r="B6731" s="100">
        <v>43221</v>
      </c>
      <c r="C6731" s="98" t="s">
        <v>186</v>
      </c>
      <c r="D6731" s="98">
        <v>0.03</v>
      </c>
      <c r="E6731" s="98">
        <v>0.59</v>
      </c>
      <c r="F6731" s="98" t="s">
        <v>93</v>
      </c>
    </row>
    <row r="6732" spans="1:6" x14ac:dyDescent="0.2">
      <c r="A6732" s="106">
        <v>43252</v>
      </c>
      <c r="B6732" s="100">
        <v>43221</v>
      </c>
      <c r="C6732" s="98" t="s">
        <v>34</v>
      </c>
      <c r="D6732" s="98">
        <v>-1.22</v>
      </c>
      <c r="E6732" s="98">
        <v>13</v>
      </c>
      <c r="F6732" s="98" t="s">
        <v>93</v>
      </c>
    </row>
    <row r="6733" spans="1:6" x14ac:dyDescent="0.2">
      <c r="A6733" s="106">
        <v>43252</v>
      </c>
      <c r="B6733" s="100">
        <v>43221</v>
      </c>
      <c r="C6733" s="98" t="s">
        <v>33</v>
      </c>
      <c r="D6733" s="98">
        <v>-0.06</v>
      </c>
      <c r="E6733" s="98">
        <v>0.59</v>
      </c>
      <c r="F6733" s="98" t="s">
        <v>93</v>
      </c>
    </row>
    <row r="6734" spans="1:6" x14ac:dyDescent="0.2">
      <c r="A6734" s="106">
        <v>43252</v>
      </c>
      <c r="B6734" s="100">
        <v>43252</v>
      </c>
      <c r="C6734" s="98" t="s">
        <v>34</v>
      </c>
      <c r="D6734" s="98">
        <v>-14.27</v>
      </c>
      <c r="E6734" s="98">
        <v>107</v>
      </c>
      <c r="F6734" s="98" t="s">
        <v>93</v>
      </c>
    </row>
    <row r="6735" spans="1:6" x14ac:dyDescent="0.2">
      <c r="A6735" s="106">
        <v>43252</v>
      </c>
      <c r="B6735" s="100">
        <v>43252</v>
      </c>
      <c r="C6735" s="98" t="s">
        <v>33</v>
      </c>
      <c r="D6735" s="98">
        <v>-0.64</v>
      </c>
      <c r="E6735" s="98">
        <v>4.83</v>
      </c>
      <c r="F6735" s="98" t="s">
        <v>93</v>
      </c>
    </row>
    <row r="6736" spans="1:6" x14ac:dyDescent="0.2">
      <c r="A6736" s="106">
        <v>43252</v>
      </c>
      <c r="B6736" s="100">
        <v>43221</v>
      </c>
      <c r="C6736" s="98" t="s">
        <v>34</v>
      </c>
      <c r="D6736" s="98">
        <v>-2168.5100000000002</v>
      </c>
      <c r="E6736" s="98">
        <v>23089</v>
      </c>
      <c r="F6736" s="98" t="s">
        <v>77</v>
      </c>
    </row>
    <row r="6737" spans="1:6" x14ac:dyDescent="0.2">
      <c r="A6737" s="106">
        <v>43252</v>
      </c>
      <c r="B6737" s="100">
        <v>43221</v>
      </c>
      <c r="C6737" s="98" t="s">
        <v>33</v>
      </c>
      <c r="D6737" s="98">
        <v>-97.8</v>
      </c>
      <c r="E6737" s="98">
        <v>1041.3</v>
      </c>
      <c r="F6737" s="98" t="s">
        <v>77</v>
      </c>
    </row>
    <row r="6738" spans="1:6" x14ac:dyDescent="0.2">
      <c r="A6738" s="106">
        <v>43252</v>
      </c>
      <c r="B6738" s="100">
        <v>43221</v>
      </c>
      <c r="C6738" s="98" t="s">
        <v>168</v>
      </c>
      <c r="D6738" s="98">
        <v>0</v>
      </c>
      <c r="E6738" s="98">
        <v>414</v>
      </c>
      <c r="F6738" s="98" t="s">
        <v>93</v>
      </c>
    </row>
    <row r="6739" spans="1:6" x14ac:dyDescent="0.2">
      <c r="A6739" s="106">
        <v>43252</v>
      </c>
      <c r="B6739" s="100">
        <v>43221</v>
      </c>
      <c r="C6739" s="98" t="s">
        <v>185</v>
      </c>
      <c r="D6739" s="98">
        <v>18.37</v>
      </c>
      <c r="E6739" s="98">
        <v>414</v>
      </c>
      <c r="F6739" s="98" t="s">
        <v>93</v>
      </c>
    </row>
    <row r="6740" spans="1:6" x14ac:dyDescent="0.2">
      <c r="A6740" s="106">
        <v>43252</v>
      </c>
      <c r="B6740" s="100">
        <v>43221</v>
      </c>
      <c r="C6740" s="98" t="s">
        <v>186</v>
      </c>
      <c r="D6740" s="98">
        <v>0.83</v>
      </c>
      <c r="E6740" s="98">
        <v>18.670000000000002</v>
      </c>
      <c r="F6740" s="98" t="s">
        <v>93</v>
      </c>
    </row>
    <row r="6741" spans="1:6" x14ac:dyDescent="0.2">
      <c r="A6741" s="106">
        <v>43252</v>
      </c>
      <c r="B6741" s="100">
        <v>43221</v>
      </c>
      <c r="C6741" s="98" t="s">
        <v>34</v>
      </c>
      <c r="D6741" s="98">
        <v>-28.83</v>
      </c>
      <c r="E6741" s="98">
        <v>307</v>
      </c>
      <c r="F6741" s="98" t="s">
        <v>93</v>
      </c>
    </row>
    <row r="6742" spans="1:6" x14ac:dyDescent="0.2">
      <c r="A6742" s="106">
        <v>43252</v>
      </c>
      <c r="B6742" s="100">
        <v>43221</v>
      </c>
      <c r="C6742" s="98" t="s">
        <v>33</v>
      </c>
      <c r="D6742" s="98">
        <v>-1.3</v>
      </c>
      <c r="E6742" s="98">
        <v>13.85</v>
      </c>
      <c r="F6742" s="98" t="s">
        <v>93</v>
      </c>
    </row>
    <row r="6743" spans="1:6" x14ac:dyDescent="0.2">
      <c r="A6743" s="106">
        <v>43252</v>
      </c>
      <c r="B6743" s="100">
        <v>43252</v>
      </c>
      <c r="C6743" s="98" t="s">
        <v>36</v>
      </c>
      <c r="D6743" s="98">
        <v>-23.32</v>
      </c>
      <c r="E6743" s="98">
        <v>174.9</v>
      </c>
      <c r="F6743" s="98" t="s">
        <v>101</v>
      </c>
    </row>
    <row r="6744" spans="1:6" x14ac:dyDescent="0.2">
      <c r="A6744" s="106">
        <v>43252</v>
      </c>
      <c r="B6744" s="100">
        <v>43252</v>
      </c>
      <c r="C6744" s="98" t="s">
        <v>35</v>
      </c>
      <c r="D6744" s="98">
        <v>-1.04</v>
      </c>
      <c r="E6744" s="98">
        <v>7.89</v>
      </c>
      <c r="F6744" s="98" t="s">
        <v>101</v>
      </c>
    </row>
    <row r="6745" spans="1:6" x14ac:dyDescent="0.2">
      <c r="A6745" s="106">
        <v>43252</v>
      </c>
      <c r="B6745" s="100">
        <v>43221</v>
      </c>
      <c r="C6745" s="98" t="s">
        <v>36</v>
      </c>
      <c r="D6745" s="98">
        <v>-47.33</v>
      </c>
      <c r="E6745" s="98">
        <v>504</v>
      </c>
      <c r="F6745" s="98" t="s">
        <v>101</v>
      </c>
    </row>
    <row r="6746" spans="1:6" x14ac:dyDescent="0.2">
      <c r="A6746" s="106">
        <v>43252</v>
      </c>
      <c r="B6746" s="100">
        <v>43221</v>
      </c>
      <c r="C6746" s="98" t="s">
        <v>35</v>
      </c>
      <c r="D6746" s="98">
        <v>-2.14</v>
      </c>
      <c r="E6746" s="98">
        <v>22.73</v>
      </c>
      <c r="F6746" s="98" t="s">
        <v>101</v>
      </c>
    </row>
    <row r="6747" spans="1:6" x14ac:dyDescent="0.2">
      <c r="A6747" s="106">
        <v>43252</v>
      </c>
      <c r="B6747" s="100">
        <v>43252</v>
      </c>
      <c r="C6747" s="98" t="s">
        <v>34</v>
      </c>
      <c r="D6747" s="98">
        <v>-290.06</v>
      </c>
      <c r="E6747" s="98">
        <v>2175.0300000000002</v>
      </c>
      <c r="F6747" s="98" t="s">
        <v>77</v>
      </c>
    </row>
    <row r="6748" spans="1:6" x14ac:dyDescent="0.2">
      <c r="A6748" s="106">
        <v>43252</v>
      </c>
      <c r="B6748" s="100">
        <v>43252</v>
      </c>
      <c r="C6748" s="98" t="s">
        <v>33</v>
      </c>
      <c r="D6748" s="98">
        <v>-13.09</v>
      </c>
      <c r="E6748" s="98">
        <v>98.09</v>
      </c>
      <c r="F6748" s="98" t="s">
        <v>77</v>
      </c>
    </row>
    <row r="6749" spans="1:6" x14ac:dyDescent="0.2">
      <c r="A6749" s="106">
        <v>43252</v>
      </c>
      <c r="B6749" s="100">
        <v>43221</v>
      </c>
      <c r="C6749" s="98" t="s">
        <v>168</v>
      </c>
      <c r="D6749" s="98">
        <v>0</v>
      </c>
      <c r="E6749" s="98">
        <v>8431.0300000000007</v>
      </c>
      <c r="F6749" s="98" t="s">
        <v>77</v>
      </c>
    </row>
    <row r="6750" spans="1:6" x14ac:dyDescent="0.2">
      <c r="A6750" s="106">
        <v>43252</v>
      </c>
      <c r="B6750" s="100">
        <v>43221</v>
      </c>
      <c r="C6750" s="98" t="s">
        <v>185</v>
      </c>
      <c r="D6750" s="98">
        <v>374.17</v>
      </c>
      <c r="E6750" s="98">
        <v>8431.0300000000007</v>
      </c>
      <c r="F6750" s="98" t="s">
        <v>77</v>
      </c>
    </row>
    <row r="6751" spans="1:6" x14ac:dyDescent="0.2">
      <c r="A6751" s="106">
        <v>43252</v>
      </c>
      <c r="B6751" s="100">
        <v>43221</v>
      </c>
      <c r="C6751" s="98" t="s">
        <v>186</v>
      </c>
      <c r="D6751" s="98">
        <v>16.87</v>
      </c>
      <c r="E6751" s="98">
        <v>380.24</v>
      </c>
      <c r="F6751" s="98" t="s">
        <v>77</v>
      </c>
    </row>
    <row r="6752" spans="1:6" x14ac:dyDescent="0.2">
      <c r="A6752" s="106">
        <v>43252</v>
      </c>
      <c r="B6752" s="100">
        <v>43221</v>
      </c>
      <c r="C6752" s="98" t="s">
        <v>34</v>
      </c>
      <c r="D6752" s="98">
        <v>-587.57000000000005</v>
      </c>
      <c r="E6752" s="98">
        <v>6256</v>
      </c>
      <c r="F6752" s="98" t="s">
        <v>77</v>
      </c>
    </row>
    <row r="6753" spans="1:6" x14ac:dyDescent="0.2">
      <c r="A6753" s="106">
        <v>43252</v>
      </c>
      <c r="B6753" s="100">
        <v>43221</v>
      </c>
      <c r="C6753" s="98" t="s">
        <v>33</v>
      </c>
      <c r="D6753" s="98">
        <v>-26.5</v>
      </c>
      <c r="E6753" s="98">
        <v>282.14999999999998</v>
      </c>
      <c r="F6753" s="98" t="s">
        <v>77</v>
      </c>
    </row>
    <row r="6754" spans="1:6" x14ac:dyDescent="0.2">
      <c r="A6754" s="106">
        <v>43252</v>
      </c>
      <c r="B6754" s="100">
        <v>43221</v>
      </c>
      <c r="C6754" s="98" t="s">
        <v>185</v>
      </c>
      <c r="D6754" s="98">
        <v>53.22</v>
      </c>
      <c r="E6754" s="98">
        <v>1199</v>
      </c>
      <c r="F6754" s="98" t="s">
        <v>92</v>
      </c>
    </row>
    <row r="6755" spans="1:6" x14ac:dyDescent="0.2">
      <c r="A6755" s="106">
        <v>43252</v>
      </c>
      <c r="B6755" s="100">
        <v>43221</v>
      </c>
      <c r="C6755" s="98" t="s">
        <v>186</v>
      </c>
      <c r="D6755" s="98">
        <v>2.4</v>
      </c>
      <c r="E6755" s="98">
        <v>54.07</v>
      </c>
      <c r="F6755" s="98" t="s">
        <v>92</v>
      </c>
    </row>
    <row r="6756" spans="1:6" x14ac:dyDescent="0.2">
      <c r="A6756" s="106">
        <v>43252</v>
      </c>
      <c r="B6756" s="100">
        <v>43221</v>
      </c>
      <c r="C6756" s="98" t="s">
        <v>34</v>
      </c>
      <c r="D6756" s="98">
        <v>-96.83</v>
      </c>
      <c r="E6756" s="98">
        <v>1031</v>
      </c>
      <c r="F6756" s="98" t="s">
        <v>92</v>
      </c>
    </row>
    <row r="6757" spans="1:6" x14ac:dyDescent="0.2">
      <c r="A6757" s="106">
        <v>43252</v>
      </c>
      <c r="B6757" s="100">
        <v>43221</v>
      </c>
      <c r="C6757" s="98" t="s">
        <v>33</v>
      </c>
      <c r="D6757" s="98">
        <v>-4.37</v>
      </c>
      <c r="E6757" s="98">
        <v>46.5</v>
      </c>
      <c r="F6757" s="98" t="s">
        <v>92</v>
      </c>
    </row>
    <row r="6758" spans="1:6" x14ac:dyDescent="0.2">
      <c r="A6758" s="106">
        <v>43252</v>
      </c>
      <c r="B6758" s="100">
        <v>43252</v>
      </c>
      <c r="C6758" s="98" t="s">
        <v>34</v>
      </c>
      <c r="D6758" s="98">
        <v>-4230.22</v>
      </c>
      <c r="E6758" s="98">
        <v>31720.51</v>
      </c>
      <c r="F6758" s="98" t="s">
        <v>77</v>
      </c>
    </row>
    <row r="6759" spans="1:6" x14ac:dyDescent="0.2">
      <c r="A6759" s="106">
        <v>43252</v>
      </c>
      <c r="B6759" s="100">
        <v>43252</v>
      </c>
      <c r="C6759" s="98" t="s">
        <v>33</v>
      </c>
      <c r="D6759" s="98">
        <v>-190.77</v>
      </c>
      <c r="E6759" s="98">
        <v>1430.64</v>
      </c>
      <c r="F6759" s="98" t="s">
        <v>77</v>
      </c>
    </row>
    <row r="6760" spans="1:6" x14ac:dyDescent="0.2">
      <c r="A6760" s="106">
        <v>43252</v>
      </c>
      <c r="B6760" s="100">
        <v>43252</v>
      </c>
      <c r="C6760" s="98" t="s">
        <v>34</v>
      </c>
      <c r="D6760" s="98">
        <v>-2161.23</v>
      </c>
      <c r="E6760" s="98">
        <v>16206</v>
      </c>
      <c r="F6760" s="98" t="s">
        <v>95</v>
      </c>
    </row>
    <row r="6761" spans="1:6" x14ac:dyDescent="0.2">
      <c r="A6761" s="106">
        <v>43252</v>
      </c>
      <c r="B6761" s="100">
        <v>43252</v>
      </c>
      <c r="C6761" s="98" t="s">
        <v>33</v>
      </c>
      <c r="D6761" s="98">
        <v>-97.47</v>
      </c>
      <c r="E6761" s="98">
        <v>730.89</v>
      </c>
      <c r="F6761" s="98" t="s">
        <v>95</v>
      </c>
    </row>
    <row r="6762" spans="1:6" x14ac:dyDescent="0.2">
      <c r="A6762" s="106">
        <v>43252</v>
      </c>
      <c r="B6762" s="100">
        <v>43221</v>
      </c>
      <c r="C6762" s="98" t="s">
        <v>33</v>
      </c>
      <c r="D6762" s="98">
        <v>-144.16</v>
      </c>
      <c r="E6762" s="98">
        <v>1534.93</v>
      </c>
      <c r="F6762" s="98" t="s">
        <v>95</v>
      </c>
    </row>
    <row r="6763" spans="1:6" x14ac:dyDescent="0.2">
      <c r="A6763" s="106">
        <v>43252</v>
      </c>
      <c r="B6763" s="100">
        <v>43221</v>
      </c>
      <c r="C6763" s="98" t="s">
        <v>185</v>
      </c>
      <c r="D6763" s="98">
        <v>2229.65</v>
      </c>
      <c r="E6763" s="98">
        <v>50240</v>
      </c>
      <c r="F6763" s="98" t="s">
        <v>95</v>
      </c>
    </row>
    <row r="6764" spans="1:6" x14ac:dyDescent="0.2">
      <c r="A6764" s="106">
        <v>43252</v>
      </c>
      <c r="B6764" s="100">
        <v>43221</v>
      </c>
      <c r="C6764" s="98" t="s">
        <v>186</v>
      </c>
      <c r="D6764" s="98">
        <v>100.56</v>
      </c>
      <c r="E6764" s="98">
        <v>2265.8200000000002</v>
      </c>
      <c r="F6764" s="98" t="s">
        <v>95</v>
      </c>
    </row>
    <row r="6765" spans="1:6" x14ac:dyDescent="0.2">
      <c r="A6765" s="106">
        <v>43252</v>
      </c>
      <c r="B6765" s="100">
        <v>43221</v>
      </c>
      <c r="C6765" s="98" t="s">
        <v>34</v>
      </c>
      <c r="D6765" s="98">
        <v>-3196.47</v>
      </c>
      <c r="E6765" s="98">
        <v>34034</v>
      </c>
      <c r="F6765" s="98" t="s">
        <v>95</v>
      </c>
    </row>
    <row r="6766" spans="1:6" x14ac:dyDescent="0.2">
      <c r="A6766" s="106">
        <v>43252</v>
      </c>
      <c r="B6766" s="100">
        <v>43252</v>
      </c>
      <c r="C6766" s="98" t="s">
        <v>34</v>
      </c>
      <c r="D6766" s="98">
        <v>-22.41</v>
      </c>
      <c r="E6766" s="98">
        <v>168</v>
      </c>
      <c r="F6766" s="98" t="s">
        <v>92</v>
      </c>
    </row>
    <row r="6767" spans="1:6" x14ac:dyDescent="0.2">
      <c r="A6767" s="106">
        <v>43252</v>
      </c>
      <c r="B6767" s="100">
        <v>43252</v>
      </c>
      <c r="C6767" s="98" t="s">
        <v>33</v>
      </c>
      <c r="D6767" s="98">
        <v>-1.01</v>
      </c>
      <c r="E6767" s="98">
        <v>7.58</v>
      </c>
      <c r="F6767" s="98" t="s">
        <v>92</v>
      </c>
    </row>
    <row r="6768" spans="1:6" x14ac:dyDescent="0.2">
      <c r="A6768" s="106">
        <v>43252</v>
      </c>
      <c r="B6768" s="100">
        <v>43221</v>
      </c>
      <c r="C6768" s="98" t="s">
        <v>168</v>
      </c>
      <c r="D6768" s="98">
        <v>0</v>
      </c>
      <c r="E6768" s="98">
        <v>1199</v>
      </c>
      <c r="F6768" s="98" t="s">
        <v>92</v>
      </c>
    </row>
    <row r="6769" spans="1:6" x14ac:dyDescent="0.2">
      <c r="A6769" s="106">
        <v>43252</v>
      </c>
      <c r="B6769" s="100">
        <v>43221</v>
      </c>
      <c r="C6769" s="98" t="s">
        <v>36</v>
      </c>
      <c r="D6769" s="98">
        <v>-31.09</v>
      </c>
      <c r="E6769" s="98">
        <v>331</v>
      </c>
      <c r="F6769" s="98" t="s">
        <v>101</v>
      </c>
    </row>
    <row r="6770" spans="1:6" x14ac:dyDescent="0.2">
      <c r="A6770" s="106">
        <v>43252</v>
      </c>
      <c r="B6770" s="100">
        <v>43221</v>
      </c>
      <c r="C6770" s="98" t="s">
        <v>35</v>
      </c>
      <c r="D6770" s="98">
        <v>-1.4</v>
      </c>
      <c r="E6770" s="98">
        <v>14.93</v>
      </c>
      <c r="F6770" s="98" t="s">
        <v>101</v>
      </c>
    </row>
    <row r="6771" spans="1:6" x14ac:dyDescent="0.2">
      <c r="A6771" s="106">
        <v>43252</v>
      </c>
      <c r="B6771" s="100">
        <v>43252</v>
      </c>
      <c r="C6771" s="98" t="s">
        <v>34</v>
      </c>
      <c r="D6771" s="98">
        <v>-2697.86</v>
      </c>
      <c r="E6771" s="98">
        <v>20230</v>
      </c>
      <c r="F6771" s="98" t="s">
        <v>94</v>
      </c>
    </row>
    <row r="6772" spans="1:6" x14ac:dyDescent="0.2">
      <c r="A6772" s="106">
        <v>43252</v>
      </c>
      <c r="B6772" s="100">
        <v>43252</v>
      </c>
      <c r="C6772" s="98" t="s">
        <v>33</v>
      </c>
      <c r="D6772" s="98">
        <v>-121.68</v>
      </c>
      <c r="E6772" s="98">
        <v>912.37</v>
      </c>
      <c r="F6772" s="98" t="s">
        <v>94</v>
      </c>
    </row>
    <row r="6773" spans="1:6" x14ac:dyDescent="0.2">
      <c r="A6773" s="106">
        <v>43252</v>
      </c>
      <c r="B6773" s="100">
        <v>43221</v>
      </c>
      <c r="C6773" s="98" t="s">
        <v>185</v>
      </c>
      <c r="D6773" s="98">
        <v>2783.37</v>
      </c>
      <c r="E6773" s="98">
        <v>62717</v>
      </c>
      <c r="F6773" s="98" t="s">
        <v>94</v>
      </c>
    </row>
    <row r="6774" spans="1:6" x14ac:dyDescent="0.2">
      <c r="A6774" s="106">
        <v>43252</v>
      </c>
      <c r="B6774" s="100">
        <v>43221</v>
      </c>
      <c r="C6774" s="98" t="s">
        <v>186</v>
      </c>
      <c r="D6774" s="98">
        <v>125.53</v>
      </c>
      <c r="E6774" s="98">
        <v>2828.54</v>
      </c>
      <c r="F6774" s="98" t="s">
        <v>94</v>
      </c>
    </row>
    <row r="6775" spans="1:6" x14ac:dyDescent="0.2">
      <c r="A6775" s="106">
        <v>43252</v>
      </c>
      <c r="B6775" s="100">
        <v>43221</v>
      </c>
      <c r="C6775" s="98" t="s">
        <v>34</v>
      </c>
      <c r="D6775" s="98">
        <v>-3990.38</v>
      </c>
      <c r="E6775" s="98">
        <v>42487</v>
      </c>
      <c r="F6775" s="98" t="s">
        <v>94</v>
      </c>
    </row>
    <row r="6776" spans="1:6" x14ac:dyDescent="0.2">
      <c r="A6776" s="106">
        <v>43252</v>
      </c>
      <c r="B6776" s="100">
        <v>43221</v>
      </c>
      <c r="C6776" s="98" t="s">
        <v>33</v>
      </c>
      <c r="D6776" s="98">
        <v>-179.97</v>
      </c>
      <c r="E6776" s="98">
        <v>1916.16</v>
      </c>
      <c r="F6776" s="98" t="s">
        <v>94</v>
      </c>
    </row>
    <row r="6777" spans="1:6" x14ac:dyDescent="0.2">
      <c r="A6777" s="106">
        <v>43282</v>
      </c>
      <c r="B6777" s="100">
        <v>43221</v>
      </c>
      <c r="C6777" s="98" t="s">
        <v>188</v>
      </c>
      <c r="D6777" s="98">
        <v>0</v>
      </c>
      <c r="E6777" s="98">
        <v>-761</v>
      </c>
      <c r="F6777" s="98" t="s">
        <v>167</v>
      </c>
    </row>
    <row r="6778" spans="1:6" x14ac:dyDescent="0.2">
      <c r="A6778" s="106">
        <v>43282</v>
      </c>
      <c r="B6778" s="100">
        <v>43221</v>
      </c>
      <c r="C6778" s="98" t="s">
        <v>223</v>
      </c>
      <c r="D6778" s="98">
        <v>38.229999999999997</v>
      </c>
      <c r="E6778" s="98">
        <v>-407</v>
      </c>
      <c r="F6778" s="98" t="s">
        <v>167</v>
      </c>
    </row>
    <row r="6779" spans="1:6" x14ac:dyDescent="0.2">
      <c r="A6779" s="106">
        <v>43282</v>
      </c>
      <c r="B6779" s="100">
        <v>43191</v>
      </c>
      <c r="C6779" s="98" t="s">
        <v>223</v>
      </c>
      <c r="D6779" s="98">
        <v>3.83</v>
      </c>
      <c r="E6779" s="98">
        <v>-39</v>
      </c>
      <c r="F6779" s="98" t="s">
        <v>167</v>
      </c>
    </row>
    <row r="6780" spans="1:6" x14ac:dyDescent="0.2">
      <c r="A6780" s="106">
        <v>43282</v>
      </c>
      <c r="B6780" s="100">
        <v>43101</v>
      </c>
      <c r="C6780" s="98" t="s">
        <v>188</v>
      </c>
      <c r="D6780" s="98">
        <v>0.28999999999999998</v>
      </c>
      <c r="E6780" s="98">
        <v>-39</v>
      </c>
      <c r="F6780" s="98" t="s">
        <v>167</v>
      </c>
    </row>
    <row r="6781" spans="1:6" x14ac:dyDescent="0.2">
      <c r="A6781" s="106">
        <v>43282</v>
      </c>
      <c r="B6781" s="100">
        <v>43101</v>
      </c>
      <c r="C6781" s="98" t="s">
        <v>187</v>
      </c>
      <c r="D6781" s="98">
        <v>-1.28</v>
      </c>
      <c r="E6781" s="98">
        <v>-39</v>
      </c>
      <c r="F6781" s="98" t="s">
        <v>167</v>
      </c>
    </row>
    <row r="6782" spans="1:6" x14ac:dyDescent="0.2">
      <c r="A6782" s="106">
        <v>43282</v>
      </c>
      <c r="B6782" s="100">
        <v>43252</v>
      </c>
      <c r="C6782" s="98" t="s">
        <v>34</v>
      </c>
      <c r="D6782" s="98">
        <v>-66.42</v>
      </c>
      <c r="E6782" s="98">
        <v>498</v>
      </c>
      <c r="F6782" s="98" t="s">
        <v>92</v>
      </c>
    </row>
    <row r="6783" spans="1:6" x14ac:dyDescent="0.2">
      <c r="A6783" s="106">
        <v>43282</v>
      </c>
      <c r="B6783" s="100">
        <v>43252</v>
      </c>
      <c r="C6783" s="98" t="s">
        <v>33</v>
      </c>
      <c r="D6783" s="98">
        <v>-2.99</v>
      </c>
      <c r="E6783" s="98">
        <v>22.46</v>
      </c>
      <c r="F6783" s="98" t="s">
        <v>92</v>
      </c>
    </row>
    <row r="6784" spans="1:6" x14ac:dyDescent="0.2">
      <c r="A6784" s="106">
        <v>43282</v>
      </c>
      <c r="B6784" s="100">
        <v>43221</v>
      </c>
      <c r="C6784" s="98" t="s">
        <v>168</v>
      </c>
      <c r="D6784" s="98">
        <v>0</v>
      </c>
      <c r="E6784" s="98">
        <v>912</v>
      </c>
      <c r="F6784" s="98" t="s">
        <v>92</v>
      </c>
    </row>
    <row r="6785" spans="1:6" x14ac:dyDescent="0.2">
      <c r="A6785" s="106">
        <v>43282</v>
      </c>
      <c r="B6785" s="100">
        <v>43221</v>
      </c>
      <c r="C6785" s="98" t="s">
        <v>36</v>
      </c>
      <c r="D6785" s="98">
        <v>-0.56000000000000005</v>
      </c>
      <c r="E6785" s="98">
        <v>6</v>
      </c>
      <c r="F6785" s="98" t="s">
        <v>101</v>
      </c>
    </row>
    <row r="6786" spans="1:6" x14ac:dyDescent="0.2">
      <c r="A6786" s="106">
        <v>43282</v>
      </c>
      <c r="B6786" s="100">
        <v>43221</v>
      </c>
      <c r="C6786" s="98" t="s">
        <v>35</v>
      </c>
      <c r="D6786" s="98">
        <v>-0.02</v>
      </c>
      <c r="E6786" s="98">
        <v>0.28000000000000003</v>
      </c>
      <c r="F6786" s="98" t="s">
        <v>101</v>
      </c>
    </row>
    <row r="6787" spans="1:6" x14ac:dyDescent="0.2">
      <c r="A6787" s="106">
        <v>43282</v>
      </c>
      <c r="B6787" s="100">
        <v>43221</v>
      </c>
      <c r="C6787" s="98" t="s">
        <v>185</v>
      </c>
      <c r="D6787" s="98">
        <v>40.479999999999997</v>
      </c>
      <c r="E6787" s="98">
        <v>912</v>
      </c>
      <c r="F6787" s="98" t="s">
        <v>92</v>
      </c>
    </row>
    <row r="6788" spans="1:6" x14ac:dyDescent="0.2">
      <c r="A6788" s="106">
        <v>43282</v>
      </c>
      <c r="B6788" s="100">
        <v>43221</v>
      </c>
      <c r="C6788" s="98" t="s">
        <v>186</v>
      </c>
      <c r="D6788" s="98">
        <v>1.83</v>
      </c>
      <c r="E6788" s="98">
        <v>41.13</v>
      </c>
      <c r="F6788" s="98" t="s">
        <v>92</v>
      </c>
    </row>
    <row r="6789" spans="1:6" x14ac:dyDescent="0.2">
      <c r="A6789" s="106">
        <v>43282</v>
      </c>
      <c r="B6789" s="100">
        <v>43221</v>
      </c>
      <c r="C6789" s="98" t="s">
        <v>34</v>
      </c>
      <c r="D6789" s="98">
        <v>-33.619999999999997</v>
      </c>
      <c r="E6789" s="98">
        <v>358</v>
      </c>
      <c r="F6789" s="98" t="s">
        <v>92</v>
      </c>
    </row>
    <row r="6790" spans="1:6" x14ac:dyDescent="0.2">
      <c r="A6790" s="106">
        <v>43282</v>
      </c>
      <c r="B6790" s="100">
        <v>43221</v>
      </c>
      <c r="C6790" s="98" t="s">
        <v>33</v>
      </c>
      <c r="D6790" s="98">
        <v>-1.51</v>
      </c>
      <c r="E6790" s="98">
        <v>16.149999999999999</v>
      </c>
      <c r="F6790" s="98" t="s">
        <v>92</v>
      </c>
    </row>
    <row r="6791" spans="1:6" x14ac:dyDescent="0.2">
      <c r="A6791" s="106">
        <v>43282</v>
      </c>
      <c r="B6791" s="100">
        <v>43191</v>
      </c>
      <c r="C6791" s="98" t="s">
        <v>34</v>
      </c>
      <c r="D6791" s="98">
        <v>-2.4500000000000002</v>
      </c>
      <c r="E6791" s="98">
        <v>25</v>
      </c>
      <c r="F6791" s="98" t="s">
        <v>92</v>
      </c>
    </row>
    <row r="6792" spans="1:6" x14ac:dyDescent="0.2">
      <c r="A6792" s="106">
        <v>43282</v>
      </c>
      <c r="B6792" s="100">
        <v>43191</v>
      </c>
      <c r="C6792" s="98" t="s">
        <v>33</v>
      </c>
      <c r="D6792" s="98">
        <v>-0.11</v>
      </c>
      <c r="E6792" s="98">
        <v>1.1299999999999999</v>
      </c>
      <c r="F6792" s="98" t="s">
        <v>92</v>
      </c>
    </row>
    <row r="6793" spans="1:6" x14ac:dyDescent="0.2">
      <c r="A6793" s="106">
        <v>43282</v>
      </c>
      <c r="B6793" s="100">
        <v>43101</v>
      </c>
      <c r="C6793" s="98" t="s">
        <v>168</v>
      </c>
      <c r="D6793" s="98">
        <v>-0.19</v>
      </c>
      <c r="E6793" s="98">
        <v>25</v>
      </c>
      <c r="F6793" s="98" t="s">
        <v>92</v>
      </c>
    </row>
    <row r="6794" spans="1:6" x14ac:dyDescent="0.2">
      <c r="A6794" s="106">
        <v>43282</v>
      </c>
      <c r="B6794" s="100">
        <v>43101</v>
      </c>
      <c r="C6794" s="98" t="s">
        <v>185</v>
      </c>
      <c r="D6794" s="98">
        <v>0.82</v>
      </c>
      <c r="E6794" s="98">
        <v>25</v>
      </c>
      <c r="F6794" s="98" t="s">
        <v>92</v>
      </c>
    </row>
    <row r="6795" spans="1:6" x14ac:dyDescent="0.2">
      <c r="A6795" s="106">
        <v>43282</v>
      </c>
      <c r="B6795" s="100">
        <v>43101</v>
      </c>
      <c r="C6795" s="98" t="s">
        <v>186</v>
      </c>
      <c r="D6795" s="98">
        <v>0.04</v>
      </c>
      <c r="E6795" s="98">
        <v>1.1299999999999999</v>
      </c>
      <c r="F6795" s="98" t="s">
        <v>92</v>
      </c>
    </row>
    <row r="6796" spans="1:6" x14ac:dyDescent="0.2">
      <c r="A6796" s="106">
        <v>43282</v>
      </c>
      <c r="B6796" s="100">
        <v>43252</v>
      </c>
      <c r="C6796" s="98" t="s">
        <v>223</v>
      </c>
      <c r="D6796" s="98">
        <v>47.21</v>
      </c>
      <c r="E6796" s="98">
        <v>-354</v>
      </c>
      <c r="F6796" s="98" t="s">
        <v>167</v>
      </c>
    </row>
    <row r="6797" spans="1:6" x14ac:dyDescent="0.2">
      <c r="A6797" s="106">
        <v>43282</v>
      </c>
      <c r="B6797" s="100">
        <v>43221</v>
      </c>
      <c r="C6797" s="98" t="s">
        <v>187</v>
      </c>
      <c r="D6797" s="98">
        <v>-33.770000000000003</v>
      </c>
      <c r="E6797" s="98">
        <v>-761</v>
      </c>
      <c r="F6797" s="98" t="s">
        <v>167</v>
      </c>
    </row>
    <row r="6798" spans="1:6" x14ac:dyDescent="0.2">
      <c r="A6798" s="106">
        <v>43282</v>
      </c>
      <c r="B6798" s="100">
        <v>43252</v>
      </c>
      <c r="C6798" s="98" t="s">
        <v>36</v>
      </c>
      <c r="D6798" s="98">
        <v>-5.16</v>
      </c>
      <c r="E6798" s="98">
        <v>38.64</v>
      </c>
      <c r="F6798" s="98" t="s">
        <v>101</v>
      </c>
    </row>
    <row r="6799" spans="1:6" x14ac:dyDescent="0.2">
      <c r="A6799" s="106">
        <v>43282</v>
      </c>
      <c r="B6799" s="100">
        <v>43252</v>
      </c>
      <c r="C6799" s="98" t="s">
        <v>35</v>
      </c>
      <c r="D6799" s="98">
        <v>-0.24</v>
      </c>
      <c r="E6799" s="98">
        <v>1.74</v>
      </c>
      <c r="F6799" s="98" t="s">
        <v>101</v>
      </c>
    </row>
    <row r="6800" spans="1:6" x14ac:dyDescent="0.2">
      <c r="A6800" s="106">
        <v>43282</v>
      </c>
      <c r="B6800" s="100">
        <v>43252</v>
      </c>
      <c r="C6800" s="98" t="s">
        <v>34</v>
      </c>
      <c r="D6800" s="98">
        <v>-9021.7999999999993</v>
      </c>
      <c r="E6800" s="98">
        <v>67649.89</v>
      </c>
      <c r="F6800" s="98" t="s">
        <v>77</v>
      </c>
    </row>
    <row r="6801" spans="1:6" x14ac:dyDescent="0.2">
      <c r="A6801" s="106">
        <v>43282</v>
      </c>
      <c r="B6801" s="100">
        <v>43252</v>
      </c>
      <c r="C6801" s="98" t="s">
        <v>33</v>
      </c>
      <c r="D6801" s="98">
        <v>-406.9</v>
      </c>
      <c r="E6801" s="98">
        <v>3051</v>
      </c>
      <c r="F6801" s="98" t="s">
        <v>77</v>
      </c>
    </row>
    <row r="6802" spans="1:6" x14ac:dyDescent="0.2">
      <c r="A6802" s="106">
        <v>43282</v>
      </c>
      <c r="B6802" s="100">
        <v>43221</v>
      </c>
      <c r="C6802" s="98" t="s">
        <v>168</v>
      </c>
      <c r="D6802" s="98">
        <v>0</v>
      </c>
      <c r="E6802" s="98">
        <v>77671.89</v>
      </c>
      <c r="F6802" s="98" t="s">
        <v>77</v>
      </c>
    </row>
    <row r="6803" spans="1:6" x14ac:dyDescent="0.2">
      <c r="A6803" s="106">
        <v>43282</v>
      </c>
      <c r="B6803" s="100">
        <v>43221</v>
      </c>
      <c r="C6803" s="98" t="s">
        <v>185</v>
      </c>
      <c r="D6803" s="98">
        <v>3447.06</v>
      </c>
      <c r="E6803" s="98">
        <v>77671.89</v>
      </c>
      <c r="F6803" s="98" t="s">
        <v>77</v>
      </c>
    </row>
    <row r="6804" spans="1:6" x14ac:dyDescent="0.2">
      <c r="A6804" s="106">
        <v>43282</v>
      </c>
      <c r="B6804" s="100">
        <v>43221</v>
      </c>
      <c r="C6804" s="98" t="s">
        <v>186</v>
      </c>
      <c r="D6804" s="98">
        <v>155.44</v>
      </c>
      <c r="E6804" s="98">
        <v>3503.02</v>
      </c>
      <c r="F6804" s="98" t="s">
        <v>77</v>
      </c>
    </row>
    <row r="6805" spans="1:6" x14ac:dyDescent="0.2">
      <c r="A6805" s="106">
        <v>43282</v>
      </c>
      <c r="B6805" s="100">
        <v>43221</v>
      </c>
      <c r="C6805" s="98" t="s">
        <v>34</v>
      </c>
      <c r="D6805" s="98">
        <v>-941.26</v>
      </c>
      <c r="E6805" s="98">
        <v>10022</v>
      </c>
      <c r="F6805" s="98" t="s">
        <v>77</v>
      </c>
    </row>
    <row r="6806" spans="1:6" x14ac:dyDescent="0.2">
      <c r="A6806" s="106">
        <v>43282</v>
      </c>
      <c r="B6806" s="100">
        <v>43221</v>
      </c>
      <c r="C6806" s="98" t="s">
        <v>33</v>
      </c>
      <c r="D6806" s="98">
        <v>-42.48</v>
      </c>
      <c r="E6806" s="98">
        <v>451.98</v>
      </c>
      <c r="F6806" s="98" t="s">
        <v>77</v>
      </c>
    </row>
    <row r="6807" spans="1:6" x14ac:dyDescent="0.2">
      <c r="A6807" s="106">
        <v>43252</v>
      </c>
      <c r="B6807" s="100">
        <v>43252</v>
      </c>
      <c r="C6807" s="98" t="s">
        <v>36</v>
      </c>
      <c r="D6807" s="98">
        <v>-2.68</v>
      </c>
      <c r="E6807" s="98">
        <v>20.12</v>
      </c>
      <c r="F6807" s="98" t="s">
        <v>101</v>
      </c>
    </row>
    <row r="6808" spans="1:6" x14ac:dyDescent="0.2">
      <c r="A6808" s="106">
        <v>43252</v>
      </c>
      <c r="B6808" s="100">
        <v>43252</v>
      </c>
      <c r="C6808" s="98" t="s">
        <v>35</v>
      </c>
      <c r="D6808" s="98">
        <v>-0.12</v>
      </c>
      <c r="E6808" s="98">
        <v>0.91</v>
      </c>
      <c r="F6808" s="98" t="s">
        <v>101</v>
      </c>
    </row>
    <row r="6809" spans="1:6" x14ac:dyDescent="0.2">
      <c r="A6809" s="106">
        <v>43252</v>
      </c>
      <c r="B6809" s="100">
        <v>43252</v>
      </c>
      <c r="C6809" s="98" t="s">
        <v>36</v>
      </c>
      <c r="D6809" s="98">
        <v>-20.85</v>
      </c>
      <c r="E6809" s="98">
        <v>156.32</v>
      </c>
      <c r="F6809" s="98" t="s">
        <v>101</v>
      </c>
    </row>
    <row r="6810" spans="1:6" x14ac:dyDescent="0.2">
      <c r="A6810" s="106">
        <v>43252</v>
      </c>
      <c r="B6810" s="100">
        <v>43252</v>
      </c>
      <c r="C6810" s="98" t="s">
        <v>35</v>
      </c>
      <c r="D6810" s="98">
        <v>-0.94</v>
      </c>
      <c r="E6810" s="98">
        <v>7.06</v>
      </c>
      <c r="F6810" s="98" t="s">
        <v>101</v>
      </c>
    </row>
    <row r="6811" spans="1:6" x14ac:dyDescent="0.2">
      <c r="A6811" s="106">
        <v>43252</v>
      </c>
      <c r="B6811" s="100">
        <v>43221</v>
      </c>
      <c r="C6811" s="98" t="s">
        <v>36</v>
      </c>
      <c r="D6811" s="98">
        <v>-5.45</v>
      </c>
      <c r="E6811" s="98">
        <v>58</v>
      </c>
      <c r="F6811" s="98" t="s">
        <v>101</v>
      </c>
    </row>
    <row r="6812" spans="1:6" x14ac:dyDescent="0.2">
      <c r="A6812" s="106">
        <v>43252</v>
      </c>
      <c r="B6812" s="100">
        <v>43221</v>
      </c>
      <c r="C6812" s="98" t="s">
        <v>35</v>
      </c>
      <c r="D6812" s="98">
        <v>-0.25</v>
      </c>
      <c r="E6812" s="98">
        <v>2.62</v>
      </c>
      <c r="F6812" s="98" t="s">
        <v>101</v>
      </c>
    </row>
    <row r="6813" spans="1:6" x14ac:dyDescent="0.2">
      <c r="A6813" s="106">
        <v>43252</v>
      </c>
      <c r="B6813" s="100">
        <v>43221</v>
      </c>
      <c r="C6813" s="98" t="s">
        <v>187</v>
      </c>
      <c r="D6813" s="98">
        <v>-41.89</v>
      </c>
      <c r="E6813" s="98">
        <v>-944</v>
      </c>
      <c r="F6813" s="98" t="s">
        <v>181</v>
      </c>
    </row>
    <row r="6814" spans="1:6" x14ac:dyDescent="0.2">
      <c r="A6814" s="106">
        <v>43252</v>
      </c>
      <c r="B6814" s="100">
        <v>43221</v>
      </c>
      <c r="C6814" s="98" t="s">
        <v>223</v>
      </c>
      <c r="D6814" s="98">
        <v>62.46</v>
      </c>
      <c r="E6814" s="98">
        <v>-665</v>
      </c>
      <c r="F6814" s="98" t="s">
        <v>181</v>
      </c>
    </row>
    <row r="6815" spans="1:6" x14ac:dyDescent="0.2">
      <c r="A6815" s="106">
        <v>43252</v>
      </c>
      <c r="B6815" s="100">
        <v>43221</v>
      </c>
      <c r="C6815" s="98" t="s">
        <v>188</v>
      </c>
      <c r="D6815" s="98">
        <v>0</v>
      </c>
      <c r="E6815" s="98">
        <v>-944</v>
      </c>
      <c r="F6815" s="98" t="s">
        <v>181</v>
      </c>
    </row>
    <row r="6816" spans="1:6" x14ac:dyDescent="0.2">
      <c r="A6816" s="106">
        <v>43252</v>
      </c>
      <c r="B6816" s="100">
        <v>43191</v>
      </c>
      <c r="C6816" s="98" t="s">
        <v>223</v>
      </c>
      <c r="D6816" s="98">
        <v>32.96</v>
      </c>
      <c r="E6816" s="98">
        <v>-336</v>
      </c>
      <c r="F6816" s="98" t="s">
        <v>181</v>
      </c>
    </row>
    <row r="6817" spans="1:6" x14ac:dyDescent="0.2">
      <c r="A6817" s="106">
        <v>43252</v>
      </c>
      <c r="B6817" s="100">
        <v>43101</v>
      </c>
      <c r="C6817" s="98" t="s">
        <v>187</v>
      </c>
      <c r="D6817" s="98">
        <v>-11.05</v>
      </c>
      <c r="E6817" s="98">
        <v>-336</v>
      </c>
      <c r="F6817" s="98" t="s">
        <v>181</v>
      </c>
    </row>
    <row r="6818" spans="1:6" x14ac:dyDescent="0.2">
      <c r="A6818" s="106">
        <v>43252</v>
      </c>
      <c r="B6818" s="100">
        <v>43101</v>
      </c>
      <c r="C6818" s="98" t="s">
        <v>188</v>
      </c>
      <c r="D6818" s="98">
        <v>2.4900000000000002</v>
      </c>
      <c r="E6818" s="98">
        <v>-336</v>
      </c>
      <c r="F6818" s="98" t="s">
        <v>181</v>
      </c>
    </row>
    <row r="6819" spans="1:6" x14ac:dyDescent="0.2">
      <c r="A6819" s="106">
        <v>43252</v>
      </c>
      <c r="B6819" s="100">
        <v>43252</v>
      </c>
      <c r="C6819" s="98" t="s">
        <v>34</v>
      </c>
      <c r="D6819" s="98">
        <v>-24801.37</v>
      </c>
      <c r="E6819" s="98">
        <v>185973.32</v>
      </c>
      <c r="F6819" s="98" t="s">
        <v>77</v>
      </c>
    </row>
    <row r="6820" spans="1:6" x14ac:dyDescent="0.2">
      <c r="A6820" s="106">
        <v>43252</v>
      </c>
      <c r="B6820" s="100">
        <v>43252</v>
      </c>
      <c r="C6820" s="98" t="s">
        <v>33</v>
      </c>
      <c r="D6820" s="98">
        <v>-1118.46</v>
      </c>
      <c r="E6820" s="98">
        <v>8387.4699999999993</v>
      </c>
      <c r="F6820" s="98" t="s">
        <v>77</v>
      </c>
    </row>
    <row r="6821" spans="1:6" x14ac:dyDescent="0.2">
      <c r="A6821" s="106">
        <v>43252</v>
      </c>
      <c r="B6821" s="100">
        <v>43252</v>
      </c>
      <c r="C6821" s="98" t="s">
        <v>34</v>
      </c>
      <c r="D6821" s="98">
        <v>-60.68</v>
      </c>
      <c r="E6821" s="98">
        <v>454.99</v>
      </c>
      <c r="F6821" s="98" t="s">
        <v>76</v>
      </c>
    </row>
    <row r="6822" spans="1:6" x14ac:dyDescent="0.2">
      <c r="A6822" s="106">
        <v>43252</v>
      </c>
      <c r="B6822" s="100">
        <v>43252</v>
      </c>
      <c r="C6822" s="98" t="s">
        <v>33</v>
      </c>
      <c r="D6822" s="98">
        <v>-2.74</v>
      </c>
      <c r="E6822" s="98">
        <v>20.52</v>
      </c>
      <c r="F6822" s="98" t="s">
        <v>76</v>
      </c>
    </row>
    <row r="6823" spans="1:6" x14ac:dyDescent="0.2">
      <c r="A6823" s="106">
        <v>43252</v>
      </c>
      <c r="B6823" s="100">
        <v>43221</v>
      </c>
      <c r="C6823" s="98" t="s">
        <v>168</v>
      </c>
      <c r="D6823" s="98">
        <v>0</v>
      </c>
      <c r="E6823" s="98">
        <v>1410.99</v>
      </c>
      <c r="F6823" s="98" t="s">
        <v>76</v>
      </c>
    </row>
    <row r="6824" spans="1:6" x14ac:dyDescent="0.2">
      <c r="A6824" s="106">
        <v>43252</v>
      </c>
      <c r="B6824" s="100">
        <v>43221</v>
      </c>
      <c r="C6824" s="98" t="s">
        <v>185</v>
      </c>
      <c r="D6824" s="98">
        <v>62.62</v>
      </c>
      <c r="E6824" s="98">
        <v>1410.99</v>
      </c>
      <c r="F6824" s="98" t="s">
        <v>76</v>
      </c>
    </row>
    <row r="6825" spans="1:6" x14ac:dyDescent="0.2">
      <c r="A6825" s="106">
        <v>43252</v>
      </c>
      <c r="B6825" s="100">
        <v>43221</v>
      </c>
      <c r="C6825" s="98" t="s">
        <v>186</v>
      </c>
      <c r="D6825" s="98">
        <v>2.82</v>
      </c>
      <c r="E6825" s="98">
        <v>63.64</v>
      </c>
      <c r="F6825" s="98" t="s">
        <v>76</v>
      </c>
    </row>
    <row r="6826" spans="1:6" x14ac:dyDescent="0.2">
      <c r="A6826" s="106">
        <v>43252</v>
      </c>
      <c r="B6826" s="100">
        <v>43221</v>
      </c>
      <c r="C6826" s="98" t="s">
        <v>34</v>
      </c>
      <c r="D6826" s="98">
        <v>-89.79</v>
      </c>
      <c r="E6826" s="98">
        <v>956</v>
      </c>
      <c r="F6826" s="98" t="s">
        <v>76</v>
      </c>
    </row>
    <row r="6827" spans="1:6" x14ac:dyDescent="0.2">
      <c r="A6827" s="106">
        <v>43252</v>
      </c>
      <c r="B6827" s="100">
        <v>43221</v>
      </c>
      <c r="C6827" s="98" t="s">
        <v>33</v>
      </c>
      <c r="D6827" s="98">
        <v>-4.05</v>
      </c>
      <c r="E6827" s="98">
        <v>43.12</v>
      </c>
      <c r="F6827" s="98" t="s">
        <v>76</v>
      </c>
    </row>
    <row r="6828" spans="1:6" x14ac:dyDescent="0.2">
      <c r="A6828" s="106">
        <v>43252</v>
      </c>
      <c r="B6828" s="100">
        <v>43101</v>
      </c>
      <c r="C6828" s="98" t="s">
        <v>168</v>
      </c>
      <c r="D6828" s="98">
        <v>-5.21</v>
      </c>
      <c r="E6828" s="98">
        <v>703.66</v>
      </c>
      <c r="F6828" s="98" t="s">
        <v>76</v>
      </c>
    </row>
    <row r="6829" spans="1:6" x14ac:dyDescent="0.2">
      <c r="A6829" s="106">
        <v>43252</v>
      </c>
      <c r="B6829" s="100">
        <v>43191</v>
      </c>
      <c r="C6829" s="98" t="s">
        <v>33</v>
      </c>
      <c r="D6829" s="98">
        <v>-17.95</v>
      </c>
      <c r="E6829" s="98">
        <v>182.93</v>
      </c>
      <c r="F6829" s="98" t="s">
        <v>91</v>
      </c>
    </row>
    <row r="6830" spans="1:6" x14ac:dyDescent="0.2">
      <c r="A6830" s="106">
        <v>43252</v>
      </c>
      <c r="B6830" s="100">
        <v>43101</v>
      </c>
      <c r="C6830" s="98" t="s">
        <v>185</v>
      </c>
      <c r="D6830" s="98">
        <v>133.44</v>
      </c>
      <c r="E6830" s="98">
        <v>4056</v>
      </c>
      <c r="F6830" s="98" t="s">
        <v>91</v>
      </c>
    </row>
    <row r="6831" spans="1:6" x14ac:dyDescent="0.2">
      <c r="A6831" s="106">
        <v>43252</v>
      </c>
      <c r="B6831" s="100">
        <v>43101</v>
      </c>
      <c r="C6831" s="98" t="s">
        <v>186</v>
      </c>
      <c r="D6831" s="98">
        <v>6.02</v>
      </c>
      <c r="E6831" s="98">
        <v>182.93</v>
      </c>
      <c r="F6831" s="98" t="s">
        <v>91</v>
      </c>
    </row>
    <row r="6832" spans="1:6" x14ac:dyDescent="0.2">
      <c r="A6832" s="106">
        <v>43252</v>
      </c>
      <c r="B6832" s="100">
        <v>43101</v>
      </c>
      <c r="C6832" s="98" t="s">
        <v>168</v>
      </c>
      <c r="D6832" s="98">
        <v>-30.01</v>
      </c>
      <c r="E6832" s="98">
        <v>4056</v>
      </c>
      <c r="F6832" s="98" t="s">
        <v>91</v>
      </c>
    </row>
    <row r="6833" spans="1:6" x14ac:dyDescent="0.2">
      <c r="A6833" s="106">
        <v>43252</v>
      </c>
      <c r="B6833" s="100">
        <v>43221</v>
      </c>
      <c r="C6833" s="98" t="s">
        <v>185</v>
      </c>
      <c r="D6833" s="98">
        <v>317.05</v>
      </c>
      <c r="E6833" s="98">
        <v>7144</v>
      </c>
      <c r="F6833" s="98" t="s">
        <v>91</v>
      </c>
    </row>
    <row r="6834" spans="1:6" x14ac:dyDescent="0.2">
      <c r="A6834" s="106">
        <v>43252</v>
      </c>
      <c r="B6834" s="100">
        <v>43221</v>
      </c>
      <c r="C6834" s="98" t="s">
        <v>186</v>
      </c>
      <c r="D6834" s="98">
        <v>14.3</v>
      </c>
      <c r="E6834" s="98">
        <v>322.19</v>
      </c>
      <c r="F6834" s="98" t="s">
        <v>91</v>
      </c>
    </row>
    <row r="6835" spans="1:6" x14ac:dyDescent="0.2">
      <c r="A6835" s="106">
        <v>43252</v>
      </c>
      <c r="B6835" s="100">
        <v>43221</v>
      </c>
      <c r="C6835" s="98" t="s">
        <v>34</v>
      </c>
      <c r="D6835" s="98">
        <v>-509.52</v>
      </c>
      <c r="E6835" s="98">
        <v>5425</v>
      </c>
      <c r="F6835" s="98" t="s">
        <v>91</v>
      </c>
    </row>
    <row r="6836" spans="1:6" x14ac:dyDescent="0.2">
      <c r="A6836" s="106">
        <v>43313</v>
      </c>
      <c r="B6836" s="100">
        <v>43252</v>
      </c>
      <c r="C6836" s="98" t="s">
        <v>33</v>
      </c>
      <c r="D6836" s="98">
        <v>-3233.86</v>
      </c>
      <c r="E6836" s="98">
        <v>24248.799999999999</v>
      </c>
      <c r="F6836" s="98" t="s">
        <v>76</v>
      </c>
    </row>
    <row r="6837" spans="1:6" x14ac:dyDescent="0.2">
      <c r="A6837" s="106">
        <v>43313</v>
      </c>
      <c r="B6837" s="100">
        <v>43221</v>
      </c>
      <c r="C6837" s="98" t="s">
        <v>185</v>
      </c>
      <c r="D6837" s="98">
        <v>42717.27</v>
      </c>
      <c r="E6837" s="98">
        <v>962535</v>
      </c>
      <c r="F6837" s="98" t="s">
        <v>76</v>
      </c>
    </row>
    <row r="6838" spans="1:6" x14ac:dyDescent="0.2">
      <c r="A6838" s="106">
        <v>43313</v>
      </c>
      <c r="B6838" s="100">
        <v>43221</v>
      </c>
      <c r="C6838" s="98" t="s">
        <v>186</v>
      </c>
      <c r="D6838" s="98">
        <v>1926.84</v>
      </c>
      <c r="E6838" s="98">
        <v>43410.17</v>
      </c>
      <c r="F6838" s="98" t="s">
        <v>76</v>
      </c>
    </row>
    <row r="6839" spans="1:6" x14ac:dyDescent="0.2">
      <c r="A6839" s="106">
        <v>43313</v>
      </c>
      <c r="B6839" s="100">
        <v>43221</v>
      </c>
      <c r="C6839" s="98" t="s">
        <v>168</v>
      </c>
      <c r="D6839" s="98">
        <v>0</v>
      </c>
      <c r="E6839" s="98">
        <v>962535</v>
      </c>
      <c r="F6839" s="98" t="s">
        <v>76</v>
      </c>
    </row>
    <row r="6840" spans="1:6" x14ac:dyDescent="0.2">
      <c r="A6840" s="106">
        <v>43313</v>
      </c>
      <c r="B6840" s="100">
        <v>43282</v>
      </c>
      <c r="C6840" s="98" t="s">
        <v>34</v>
      </c>
      <c r="D6840" s="98">
        <v>-20826.28</v>
      </c>
      <c r="E6840" s="98">
        <v>244959.05</v>
      </c>
      <c r="F6840" s="98" t="s">
        <v>76</v>
      </c>
    </row>
    <row r="6841" spans="1:6" x14ac:dyDescent="0.2">
      <c r="A6841" s="106">
        <v>43313</v>
      </c>
      <c r="B6841" s="100">
        <v>43282</v>
      </c>
      <c r="C6841" s="98" t="s">
        <v>33</v>
      </c>
      <c r="D6841" s="98">
        <v>-939.33</v>
      </c>
      <c r="E6841" s="98">
        <v>11047.67</v>
      </c>
      <c r="F6841" s="98" t="s">
        <v>76</v>
      </c>
    </row>
    <row r="6842" spans="1:6" x14ac:dyDescent="0.2">
      <c r="A6842" s="106">
        <v>43313</v>
      </c>
      <c r="B6842" s="100">
        <v>43252</v>
      </c>
      <c r="C6842" s="98" t="s">
        <v>34</v>
      </c>
      <c r="D6842" s="98">
        <v>-41900.660000000003</v>
      </c>
      <c r="E6842" s="98">
        <v>314192</v>
      </c>
      <c r="F6842" s="98" t="s">
        <v>76</v>
      </c>
    </row>
    <row r="6843" spans="1:6" x14ac:dyDescent="0.2">
      <c r="A6843" s="106">
        <v>43313</v>
      </c>
      <c r="B6843" s="100">
        <v>43252</v>
      </c>
      <c r="C6843" s="98" t="s">
        <v>33</v>
      </c>
      <c r="D6843" s="98">
        <v>-1889.76</v>
      </c>
      <c r="E6843" s="98">
        <v>14170.11</v>
      </c>
      <c r="F6843" s="98" t="s">
        <v>76</v>
      </c>
    </row>
    <row r="6844" spans="1:6" x14ac:dyDescent="0.2">
      <c r="A6844" s="106">
        <v>43313</v>
      </c>
      <c r="B6844" s="100">
        <v>43221</v>
      </c>
      <c r="C6844" s="98" t="s">
        <v>168</v>
      </c>
      <c r="D6844" s="98">
        <v>0</v>
      </c>
      <c r="E6844" s="98">
        <v>562259.31000000006</v>
      </c>
      <c r="F6844" s="98" t="s">
        <v>76</v>
      </c>
    </row>
    <row r="6845" spans="1:6" x14ac:dyDescent="0.2">
      <c r="A6845" s="106">
        <v>43313</v>
      </c>
      <c r="B6845" s="100">
        <v>43221</v>
      </c>
      <c r="C6845" s="98" t="s">
        <v>185</v>
      </c>
      <c r="D6845" s="98">
        <v>24952.91</v>
      </c>
      <c r="E6845" s="98">
        <v>562259.31000000006</v>
      </c>
      <c r="F6845" s="98" t="s">
        <v>76</v>
      </c>
    </row>
    <row r="6846" spans="1:6" x14ac:dyDescent="0.2">
      <c r="A6846" s="106">
        <v>43313</v>
      </c>
      <c r="B6846" s="100">
        <v>43221</v>
      </c>
      <c r="C6846" s="98" t="s">
        <v>186</v>
      </c>
      <c r="D6846" s="98">
        <v>1125.43</v>
      </c>
      <c r="E6846" s="98">
        <v>25357.8</v>
      </c>
      <c r="F6846" s="98" t="s">
        <v>76</v>
      </c>
    </row>
    <row r="6847" spans="1:6" x14ac:dyDescent="0.2">
      <c r="A6847" s="106">
        <v>43282</v>
      </c>
      <c r="B6847" s="100">
        <v>43282</v>
      </c>
      <c r="C6847" s="98" t="s">
        <v>34</v>
      </c>
      <c r="D6847" s="98">
        <v>-58.58</v>
      </c>
      <c r="E6847" s="98">
        <v>689</v>
      </c>
      <c r="F6847" s="98" t="s">
        <v>92</v>
      </c>
    </row>
    <row r="6848" spans="1:6" x14ac:dyDescent="0.2">
      <c r="A6848" s="106">
        <v>43282</v>
      </c>
      <c r="B6848" s="100">
        <v>43282</v>
      </c>
      <c r="C6848" s="98" t="s">
        <v>33</v>
      </c>
      <c r="D6848" s="98">
        <v>-2.64</v>
      </c>
      <c r="E6848" s="98">
        <v>31.07</v>
      </c>
      <c r="F6848" s="98" t="s">
        <v>92</v>
      </c>
    </row>
    <row r="6849" spans="1:6" x14ac:dyDescent="0.2">
      <c r="A6849" s="106">
        <v>43282</v>
      </c>
      <c r="B6849" s="100">
        <v>43221</v>
      </c>
      <c r="C6849" s="98" t="s">
        <v>34</v>
      </c>
      <c r="D6849" s="98">
        <v>-25.64</v>
      </c>
      <c r="E6849" s="98">
        <v>273</v>
      </c>
      <c r="F6849" s="98" t="s">
        <v>92</v>
      </c>
    </row>
    <row r="6850" spans="1:6" x14ac:dyDescent="0.2">
      <c r="A6850" s="106">
        <v>43282</v>
      </c>
      <c r="B6850" s="100">
        <v>43221</v>
      </c>
      <c r="C6850" s="98" t="s">
        <v>33</v>
      </c>
      <c r="D6850" s="98">
        <v>-1.1599999999999999</v>
      </c>
      <c r="E6850" s="98">
        <v>12.31</v>
      </c>
      <c r="F6850" s="98" t="s">
        <v>92</v>
      </c>
    </row>
    <row r="6851" spans="1:6" x14ac:dyDescent="0.2">
      <c r="A6851" s="106">
        <v>43282</v>
      </c>
      <c r="B6851" s="100">
        <v>43191</v>
      </c>
      <c r="C6851" s="98" t="s">
        <v>34</v>
      </c>
      <c r="D6851" s="98">
        <v>-18.93</v>
      </c>
      <c r="E6851" s="98">
        <v>193</v>
      </c>
      <c r="F6851" s="98" t="s">
        <v>92</v>
      </c>
    </row>
    <row r="6852" spans="1:6" x14ac:dyDescent="0.2">
      <c r="A6852" s="106">
        <v>43282</v>
      </c>
      <c r="B6852" s="100">
        <v>43191</v>
      </c>
      <c r="C6852" s="98" t="s">
        <v>33</v>
      </c>
      <c r="D6852" s="98">
        <v>-0.85</v>
      </c>
      <c r="E6852" s="98">
        <v>8.6999999999999993</v>
      </c>
      <c r="F6852" s="98" t="s">
        <v>92</v>
      </c>
    </row>
    <row r="6853" spans="1:6" x14ac:dyDescent="0.2">
      <c r="A6853" s="106">
        <v>43282</v>
      </c>
      <c r="B6853" s="100">
        <v>43101</v>
      </c>
      <c r="C6853" s="98" t="s">
        <v>168</v>
      </c>
      <c r="D6853" s="98">
        <v>-1.43</v>
      </c>
      <c r="E6853" s="98">
        <v>193</v>
      </c>
      <c r="F6853" s="98" t="s">
        <v>92</v>
      </c>
    </row>
    <row r="6854" spans="1:6" x14ac:dyDescent="0.2">
      <c r="A6854" s="106">
        <v>43282</v>
      </c>
      <c r="B6854" s="100">
        <v>43101</v>
      </c>
      <c r="C6854" s="98" t="s">
        <v>185</v>
      </c>
      <c r="D6854" s="98">
        <v>6.35</v>
      </c>
      <c r="E6854" s="98">
        <v>193</v>
      </c>
      <c r="F6854" s="98" t="s">
        <v>92</v>
      </c>
    </row>
    <row r="6855" spans="1:6" x14ac:dyDescent="0.2">
      <c r="A6855" s="106">
        <v>43282</v>
      </c>
      <c r="B6855" s="100">
        <v>43101</v>
      </c>
      <c r="C6855" s="98" t="s">
        <v>186</v>
      </c>
      <c r="D6855" s="98">
        <v>0.28999999999999998</v>
      </c>
      <c r="E6855" s="98">
        <v>8.6999999999999993</v>
      </c>
      <c r="F6855" s="98" t="s">
        <v>92</v>
      </c>
    </row>
    <row r="6856" spans="1:6" x14ac:dyDescent="0.2">
      <c r="A6856" s="106">
        <v>43282</v>
      </c>
      <c r="B6856" s="100">
        <v>43282</v>
      </c>
      <c r="C6856" s="98" t="s">
        <v>34</v>
      </c>
      <c r="D6856" s="98">
        <v>-7.06</v>
      </c>
      <c r="E6856" s="98">
        <v>83</v>
      </c>
      <c r="F6856" s="98" t="s">
        <v>93</v>
      </c>
    </row>
    <row r="6857" spans="1:6" x14ac:dyDescent="0.2">
      <c r="A6857" s="106">
        <v>43282</v>
      </c>
      <c r="B6857" s="100">
        <v>43282</v>
      </c>
      <c r="C6857" s="98" t="s">
        <v>33</v>
      </c>
      <c r="D6857" s="98">
        <v>-0.32</v>
      </c>
      <c r="E6857" s="98">
        <v>3.74</v>
      </c>
      <c r="F6857" s="98" t="s">
        <v>93</v>
      </c>
    </row>
    <row r="6858" spans="1:6" x14ac:dyDescent="0.2">
      <c r="A6858" s="106">
        <v>43282</v>
      </c>
      <c r="B6858" s="100">
        <v>43252</v>
      </c>
      <c r="C6858" s="98" t="s">
        <v>34</v>
      </c>
      <c r="D6858" s="98">
        <v>-16.670000000000002</v>
      </c>
      <c r="E6858" s="98">
        <v>125</v>
      </c>
      <c r="F6858" s="98" t="s">
        <v>93</v>
      </c>
    </row>
    <row r="6859" spans="1:6" x14ac:dyDescent="0.2">
      <c r="A6859" s="106">
        <v>43282</v>
      </c>
      <c r="B6859" s="100">
        <v>43252</v>
      </c>
      <c r="C6859" s="98" t="s">
        <v>33</v>
      </c>
      <c r="D6859" s="98">
        <v>-0.75</v>
      </c>
      <c r="E6859" s="98">
        <v>5.64</v>
      </c>
      <c r="F6859" s="98" t="s">
        <v>93</v>
      </c>
    </row>
    <row r="6860" spans="1:6" x14ac:dyDescent="0.2">
      <c r="A6860" s="106">
        <v>43282</v>
      </c>
      <c r="B6860" s="100">
        <v>43221</v>
      </c>
      <c r="C6860" s="98" t="s">
        <v>168</v>
      </c>
      <c r="D6860" s="98">
        <v>0</v>
      </c>
      <c r="E6860" s="98">
        <v>208</v>
      </c>
      <c r="F6860" s="98" t="s">
        <v>93</v>
      </c>
    </row>
    <row r="6861" spans="1:6" x14ac:dyDescent="0.2">
      <c r="A6861" s="106">
        <v>43282</v>
      </c>
      <c r="B6861" s="100">
        <v>43221</v>
      </c>
      <c r="C6861" s="98" t="s">
        <v>185</v>
      </c>
      <c r="D6861" s="98">
        <v>9.23</v>
      </c>
      <c r="E6861" s="98">
        <v>208</v>
      </c>
      <c r="F6861" s="98" t="s">
        <v>93</v>
      </c>
    </row>
    <row r="6862" spans="1:6" x14ac:dyDescent="0.2">
      <c r="A6862" s="106">
        <v>43282</v>
      </c>
      <c r="B6862" s="100">
        <v>43221</v>
      </c>
      <c r="C6862" s="98" t="s">
        <v>186</v>
      </c>
      <c r="D6862" s="98">
        <v>0.42</v>
      </c>
      <c r="E6862" s="98">
        <v>9.3800000000000008</v>
      </c>
      <c r="F6862" s="98" t="s">
        <v>93</v>
      </c>
    </row>
    <row r="6863" spans="1:6" x14ac:dyDescent="0.2">
      <c r="A6863" s="106">
        <v>43282</v>
      </c>
      <c r="B6863" s="100">
        <v>43282</v>
      </c>
      <c r="C6863" s="98" t="s">
        <v>36</v>
      </c>
      <c r="D6863" s="98">
        <v>-34.47</v>
      </c>
      <c r="E6863" s="98">
        <v>405.4</v>
      </c>
      <c r="F6863" s="98" t="s">
        <v>101</v>
      </c>
    </row>
    <row r="6864" spans="1:6" x14ac:dyDescent="0.2">
      <c r="A6864" s="106">
        <v>43282</v>
      </c>
      <c r="B6864" s="100">
        <v>43282</v>
      </c>
      <c r="C6864" s="98" t="s">
        <v>35</v>
      </c>
      <c r="D6864" s="98">
        <v>-1.55</v>
      </c>
      <c r="E6864" s="98">
        <v>18.3</v>
      </c>
      <c r="F6864" s="98" t="s">
        <v>101</v>
      </c>
    </row>
    <row r="6865" spans="1:6" x14ac:dyDescent="0.2">
      <c r="A6865" s="106">
        <v>43282</v>
      </c>
      <c r="B6865" s="100">
        <v>43252</v>
      </c>
      <c r="C6865" s="98" t="s">
        <v>36</v>
      </c>
      <c r="D6865" s="98">
        <v>-81.099999999999994</v>
      </c>
      <c r="E6865" s="98">
        <v>608</v>
      </c>
      <c r="F6865" s="98" t="s">
        <v>101</v>
      </c>
    </row>
    <row r="6866" spans="1:6" x14ac:dyDescent="0.2">
      <c r="A6866" s="106">
        <v>43282</v>
      </c>
      <c r="B6866" s="100">
        <v>43252</v>
      </c>
      <c r="C6866" s="98" t="s">
        <v>35</v>
      </c>
      <c r="D6866" s="98">
        <v>-3.66</v>
      </c>
      <c r="E6866" s="98">
        <v>27.44</v>
      </c>
      <c r="F6866" s="98" t="s">
        <v>101</v>
      </c>
    </row>
    <row r="6867" spans="1:6" x14ac:dyDescent="0.2">
      <c r="A6867" s="106">
        <v>43282</v>
      </c>
      <c r="B6867" s="100">
        <v>43282</v>
      </c>
      <c r="C6867" s="98" t="s">
        <v>34</v>
      </c>
      <c r="D6867" s="98">
        <v>-1574.45</v>
      </c>
      <c r="E6867" s="98">
        <v>18518.599999999999</v>
      </c>
      <c r="F6867" s="98" t="s">
        <v>77</v>
      </c>
    </row>
    <row r="6868" spans="1:6" x14ac:dyDescent="0.2">
      <c r="A6868" s="106">
        <v>43282</v>
      </c>
      <c r="B6868" s="100">
        <v>43282</v>
      </c>
      <c r="C6868" s="98" t="s">
        <v>33</v>
      </c>
      <c r="D6868" s="98">
        <v>-70.98</v>
      </c>
      <c r="E6868" s="98">
        <v>835.2</v>
      </c>
      <c r="F6868" s="98" t="s">
        <v>77</v>
      </c>
    </row>
    <row r="6869" spans="1:6" x14ac:dyDescent="0.2">
      <c r="A6869" s="106">
        <v>43282</v>
      </c>
      <c r="B6869" s="100">
        <v>43252</v>
      </c>
      <c r="C6869" s="98" t="s">
        <v>34</v>
      </c>
      <c r="D6869" s="98">
        <v>-3704.07</v>
      </c>
      <c r="E6869" s="98">
        <v>27775</v>
      </c>
      <c r="F6869" s="98" t="s">
        <v>77</v>
      </c>
    </row>
    <row r="6870" spans="1:6" x14ac:dyDescent="0.2">
      <c r="A6870" s="106">
        <v>43282</v>
      </c>
      <c r="B6870" s="100">
        <v>43252</v>
      </c>
      <c r="C6870" s="98" t="s">
        <v>33</v>
      </c>
      <c r="D6870" s="98">
        <v>-167.05</v>
      </c>
      <c r="E6870" s="98">
        <v>1252.6600000000001</v>
      </c>
      <c r="F6870" s="98" t="s">
        <v>77</v>
      </c>
    </row>
    <row r="6871" spans="1:6" x14ac:dyDescent="0.2">
      <c r="A6871" s="106">
        <v>43282</v>
      </c>
      <c r="B6871" s="100">
        <v>43221</v>
      </c>
      <c r="C6871" s="98" t="s">
        <v>168</v>
      </c>
      <c r="D6871" s="98">
        <v>0</v>
      </c>
      <c r="E6871" s="98">
        <v>46293.599999999999</v>
      </c>
      <c r="F6871" s="98" t="s">
        <v>77</v>
      </c>
    </row>
    <row r="6872" spans="1:6" x14ac:dyDescent="0.2">
      <c r="A6872" s="106">
        <v>43282</v>
      </c>
      <c r="B6872" s="100">
        <v>43221</v>
      </c>
      <c r="C6872" s="98" t="s">
        <v>185</v>
      </c>
      <c r="D6872" s="98">
        <v>2054.52</v>
      </c>
      <c r="E6872" s="98">
        <v>46293.599999999999</v>
      </c>
      <c r="F6872" s="98" t="s">
        <v>77</v>
      </c>
    </row>
    <row r="6873" spans="1:6" x14ac:dyDescent="0.2">
      <c r="A6873" s="106">
        <v>43282</v>
      </c>
      <c r="B6873" s="100">
        <v>43221</v>
      </c>
      <c r="C6873" s="98" t="s">
        <v>186</v>
      </c>
      <c r="D6873" s="98">
        <v>92.63</v>
      </c>
      <c r="E6873" s="98">
        <v>2087.84</v>
      </c>
      <c r="F6873" s="98" t="s">
        <v>77</v>
      </c>
    </row>
    <row r="6874" spans="1:6" x14ac:dyDescent="0.2">
      <c r="A6874" s="106">
        <v>43313</v>
      </c>
      <c r="B6874" s="100">
        <v>43313</v>
      </c>
      <c r="C6874" s="98" t="s">
        <v>34</v>
      </c>
      <c r="D6874" s="98">
        <v>-17273.919999999998</v>
      </c>
      <c r="E6874" s="98">
        <v>221744.1</v>
      </c>
      <c r="F6874" s="98" t="s">
        <v>76</v>
      </c>
    </row>
    <row r="6875" spans="1:6" x14ac:dyDescent="0.2">
      <c r="A6875" s="106">
        <v>43313</v>
      </c>
      <c r="B6875" s="100">
        <v>43313</v>
      </c>
      <c r="C6875" s="98" t="s">
        <v>33</v>
      </c>
      <c r="D6875" s="98">
        <v>-779.23</v>
      </c>
      <c r="E6875" s="98">
        <v>10000.82</v>
      </c>
      <c r="F6875" s="98" t="s">
        <v>76</v>
      </c>
    </row>
    <row r="6876" spans="1:6" x14ac:dyDescent="0.2">
      <c r="A6876" s="106">
        <v>43313</v>
      </c>
      <c r="B6876" s="100">
        <v>43313</v>
      </c>
      <c r="C6876" s="98" t="s">
        <v>34</v>
      </c>
      <c r="D6876" s="98">
        <v>-22681.01</v>
      </c>
      <c r="E6876" s="98">
        <v>291155.84000000003</v>
      </c>
      <c r="F6876" s="98" t="s">
        <v>76</v>
      </c>
    </row>
    <row r="6877" spans="1:6" x14ac:dyDescent="0.2">
      <c r="A6877" s="106">
        <v>43313</v>
      </c>
      <c r="B6877" s="100">
        <v>43313</v>
      </c>
      <c r="C6877" s="98" t="s">
        <v>33</v>
      </c>
      <c r="D6877" s="98">
        <v>-1022.88</v>
      </c>
      <c r="E6877" s="98">
        <v>13131.05</v>
      </c>
      <c r="F6877" s="98" t="s">
        <v>76</v>
      </c>
    </row>
    <row r="6878" spans="1:6" x14ac:dyDescent="0.2">
      <c r="A6878" s="106">
        <v>43313</v>
      </c>
      <c r="B6878" s="100">
        <v>43313</v>
      </c>
      <c r="C6878" s="98" t="s">
        <v>34</v>
      </c>
      <c r="D6878" s="98">
        <v>-362.05</v>
      </c>
      <c r="E6878" s="98">
        <v>4647.59</v>
      </c>
      <c r="F6878" s="98" t="s">
        <v>76</v>
      </c>
    </row>
    <row r="6879" spans="1:6" x14ac:dyDescent="0.2">
      <c r="A6879" s="106">
        <v>43313</v>
      </c>
      <c r="B6879" s="100">
        <v>43313</v>
      </c>
      <c r="C6879" s="98" t="s">
        <v>33</v>
      </c>
      <c r="D6879" s="98">
        <v>-16.329999999999998</v>
      </c>
      <c r="E6879" s="98">
        <v>209.62</v>
      </c>
      <c r="F6879" s="98" t="s">
        <v>76</v>
      </c>
    </row>
    <row r="6880" spans="1:6" x14ac:dyDescent="0.2">
      <c r="A6880" s="106">
        <v>43313</v>
      </c>
      <c r="B6880" s="100">
        <v>43313</v>
      </c>
      <c r="C6880" s="98" t="s">
        <v>34</v>
      </c>
      <c r="D6880" s="98">
        <v>-17226.05</v>
      </c>
      <c r="E6880" s="98">
        <v>221129.3</v>
      </c>
      <c r="F6880" s="98" t="s">
        <v>76</v>
      </c>
    </row>
    <row r="6881" spans="1:6" x14ac:dyDescent="0.2">
      <c r="A6881" s="106">
        <v>43313</v>
      </c>
      <c r="B6881" s="100">
        <v>43313</v>
      </c>
      <c r="C6881" s="98" t="s">
        <v>33</v>
      </c>
      <c r="D6881" s="98">
        <v>-776.84</v>
      </c>
      <c r="E6881" s="98">
        <v>9973.01</v>
      </c>
      <c r="F6881" s="98" t="s">
        <v>76</v>
      </c>
    </row>
    <row r="6882" spans="1:6" x14ac:dyDescent="0.2">
      <c r="A6882" s="106">
        <v>43313</v>
      </c>
      <c r="B6882" s="100">
        <v>43313</v>
      </c>
      <c r="C6882" s="98" t="s">
        <v>34</v>
      </c>
      <c r="D6882" s="98">
        <v>-167.23</v>
      </c>
      <c r="E6882" s="98">
        <v>2146.92</v>
      </c>
      <c r="F6882" s="98" t="s">
        <v>76</v>
      </c>
    </row>
    <row r="6883" spans="1:6" x14ac:dyDescent="0.2">
      <c r="A6883" s="106">
        <v>43313</v>
      </c>
      <c r="B6883" s="100">
        <v>43313</v>
      </c>
      <c r="C6883" s="98" t="s">
        <v>33</v>
      </c>
      <c r="D6883" s="98">
        <v>-7.54</v>
      </c>
      <c r="E6883" s="98">
        <v>96.83</v>
      </c>
      <c r="F6883" s="98" t="s">
        <v>76</v>
      </c>
    </row>
    <row r="6884" spans="1:6" x14ac:dyDescent="0.2">
      <c r="A6884" s="106">
        <v>43313</v>
      </c>
      <c r="B6884" s="100">
        <v>43313</v>
      </c>
      <c r="C6884" s="98" t="s">
        <v>34</v>
      </c>
      <c r="D6884" s="98">
        <v>-59.05</v>
      </c>
      <c r="E6884" s="98">
        <v>758</v>
      </c>
      <c r="F6884" s="98" t="s">
        <v>76</v>
      </c>
    </row>
    <row r="6885" spans="1:6" x14ac:dyDescent="0.2">
      <c r="A6885" s="106">
        <v>43313</v>
      </c>
      <c r="B6885" s="100">
        <v>43313</v>
      </c>
      <c r="C6885" s="98" t="s">
        <v>33</v>
      </c>
      <c r="D6885" s="98">
        <v>-2.66</v>
      </c>
      <c r="E6885" s="98">
        <v>34.19</v>
      </c>
      <c r="F6885" s="98" t="s">
        <v>76</v>
      </c>
    </row>
    <row r="6886" spans="1:6" x14ac:dyDescent="0.2">
      <c r="A6886" s="106">
        <v>43313</v>
      </c>
      <c r="B6886" s="100">
        <v>43313</v>
      </c>
      <c r="C6886" s="98" t="s">
        <v>34</v>
      </c>
      <c r="D6886" s="98">
        <v>-23.22</v>
      </c>
      <c r="E6886" s="98">
        <v>298.01</v>
      </c>
      <c r="F6886" s="98" t="s">
        <v>76</v>
      </c>
    </row>
    <row r="6887" spans="1:6" x14ac:dyDescent="0.2">
      <c r="A6887" s="106">
        <v>43313</v>
      </c>
      <c r="B6887" s="100">
        <v>43313</v>
      </c>
      <c r="C6887" s="98" t="s">
        <v>33</v>
      </c>
      <c r="D6887" s="98">
        <v>-1.05</v>
      </c>
      <c r="E6887" s="98">
        <v>13.44</v>
      </c>
      <c r="F6887" s="98" t="s">
        <v>76</v>
      </c>
    </row>
    <row r="6888" spans="1:6" x14ac:dyDescent="0.2">
      <c r="A6888" s="106">
        <v>43313</v>
      </c>
      <c r="B6888" s="100">
        <v>43313</v>
      </c>
      <c r="C6888" s="98" t="s">
        <v>34</v>
      </c>
      <c r="D6888" s="98">
        <v>-17603.96</v>
      </c>
      <c r="E6888" s="98">
        <v>225979.37</v>
      </c>
      <c r="F6888" s="98" t="s">
        <v>76</v>
      </c>
    </row>
    <row r="6889" spans="1:6" x14ac:dyDescent="0.2">
      <c r="A6889" s="106">
        <v>43313</v>
      </c>
      <c r="B6889" s="100">
        <v>43313</v>
      </c>
      <c r="C6889" s="98" t="s">
        <v>33</v>
      </c>
      <c r="D6889" s="98">
        <v>-794.03</v>
      </c>
      <c r="E6889" s="98">
        <v>10191.59</v>
      </c>
      <c r="F6889" s="98" t="s">
        <v>76</v>
      </c>
    </row>
    <row r="6890" spans="1:6" x14ac:dyDescent="0.2">
      <c r="A6890" s="106">
        <v>43313</v>
      </c>
      <c r="B6890" s="100">
        <v>43313</v>
      </c>
      <c r="C6890" s="98" t="s">
        <v>34</v>
      </c>
      <c r="D6890" s="98">
        <v>-24804.68</v>
      </c>
      <c r="E6890" s="98">
        <v>318416.15999999997</v>
      </c>
      <c r="F6890" s="98" t="s">
        <v>76</v>
      </c>
    </row>
    <row r="6891" spans="1:6" x14ac:dyDescent="0.2">
      <c r="A6891" s="106">
        <v>43313</v>
      </c>
      <c r="B6891" s="100">
        <v>43313</v>
      </c>
      <c r="C6891" s="98" t="s">
        <v>33</v>
      </c>
      <c r="D6891" s="98">
        <v>-1118.6300000000001</v>
      </c>
      <c r="E6891" s="98">
        <v>14360.84</v>
      </c>
      <c r="F6891" s="98" t="s">
        <v>76</v>
      </c>
    </row>
    <row r="6892" spans="1:6" x14ac:dyDescent="0.2">
      <c r="A6892" s="106">
        <v>43313</v>
      </c>
      <c r="B6892" s="100">
        <v>43313</v>
      </c>
      <c r="C6892" s="98" t="s">
        <v>34</v>
      </c>
      <c r="D6892" s="98">
        <v>-26544.48</v>
      </c>
      <c r="E6892" s="98">
        <v>340750.49</v>
      </c>
      <c r="F6892" s="98" t="s">
        <v>76</v>
      </c>
    </row>
    <row r="6893" spans="1:6" x14ac:dyDescent="0.2">
      <c r="A6893" s="106">
        <v>43313</v>
      </c>
      <c r="B6893" s="100">
        <v>43313</v>
      </c>
      <c r="C6893" s="98" t="s">
        <v>33</v>
      </c>
      <c r="D6893" s="98">
        <v>-1197.21</v>
      </c>
      <c r="E6893" s="98">
        <v>15367.9</v>
      </c>
      <c r="F6893" s="98" t="s">
        <v>76</v>
      </c>
    </row>
    <row r="6894" spans="1:6" x14ac:dyDescent="0.2">
      <c r="A6894" s="106">
        <v>43313</v>
      </c>
      <c r="B6894" s="100">
        <v>43282</v>
      </c>
      <c r="C6894" s="98" t="s">
        <v>34</v>
      </c>
      <c r="D6894" s="98">
        <v>-93.86</v>
      </c>
      <c r="E6894" s="98">
        <v>1104</v>
      </c>
      <c r="F6894" s="98" t="s">
        <v>92</v>
      </c>
    </row>
    <row r="6895" spans="1:6" x14ac:dyDescent="0.2">
      <c r="A6895" s="106">
        <v>43313</v>
      </c>
      <c r="B6895" s="100">
        <v>43282</v>
      </c>
      <c r="C6895" s="98" t="s">
        <v>33</v>
      </c>
      <c r="D6895" s="98">
        <v>-4.2300000000000004</v>
      </c>
      <c r="E6895" s="98">
        <v>49.79</v>
      </c>
      <c r="F6895" s="98" t="s">
        <v>92</v>
      </c>
    </row>
    <row r="6896" spans="1:6" x14ac:dyDescent="0.2">
      <c r="A6896" s="106">
        <v>43313</v>
      </c>
      <c r="B6896" s="100">
        <v>43252</v>
      </c>
      <c r="C6896" s="98" t="s">
        <v>34</v>
      </c>
      <c r="D6896" s="98">
        <v>-90.28</v>
      </c>
      <c r="E6896" s="98">
        <v>677</v>
      </c>
      <c r="F6896" s="98" t="s">
        <v>92</v>
      </c>
    </row>
    <row r="6897" spans="1:6" x14ac:dyDescent="0.2">
      <c r="A6897" s="106">
        <v>43313</v>
      </c>
      <c r="B6897" s="100">
        <v>43252</v>
      </c>
      <c r="C6897" s="98" t="s">
        <v>33</v>
      </c>
      <c r="D6897" s="98">
        <v>-4.07</v>
      </c>
      <c r="E6897" s="98">
        <v>30.53</v>
      </c>
      <c r="F6897" s="98" t="s">
        <v>92</v>
      </c>
    </row>
    <row r="6898" spans="1:6" x14ac:dyDescent="0.2">
      <c r="A6898" s="106">
        <v>43313</v>
      </c>
      <c r="B6898" s="100">
        <v>43221</v>
      </c>
      <c r="C6898" s="98" t="s">
        <v>168</v>
      </c>
      <c r="D6898" s="98">
        <v>0</v>
      </c>
      <c r="E6898" s="98">
        <v>1781</v>
      </c>
      <c r="F6898" s="98" t="s">
        <v>92</v>
      </c>
    </row>
    <row r="6899" spans="1:6" x14ac:dyDescent="0.2">
      <c r="A6899" s="106">
        <v>43313</v>
      </c>
      <c r="B6899" s="100">
        <v>43313</v>
      </c>
      <c r="C6899" s="98" t="s">
        <v>34</v>
      </c>
      <c r="D6899" s="98">
        <v>-0.86</v>
      </c>
      <c r="E6899" s="98">
        <v>11</v>
      </c>
      <c r="F6899" s="98" t="s">
        <v>76</v>
      </c>
    </row>
    <row r="6900" spans="1:6" x14ac:dyDescent="0.2">
      <c r="A6900" s="106">
        <v>43313</v>
      </c>
      <c r="B6900" s="100">
        <v>43313</v>
      </c>
      <c r="C6900" s="98" t="s">
        <v>33</v>
      </c>
      <c r="D6900" s="98">
        <v>-0.04</v>
      </c>
      <c r="E6900" s="98">
        <v>0.5</v>
      </c>
      <c r="F6900" s="98" t="s">
        <v>76</v>
      </c>
    </row>
    <row r="6901" spans="1:6" x14ac:dyDescent="0.2">
      <c r="A6901" s="106">
        <v>43313</v>
      </c>
      <c r="B6901" s="100">
        <v>43313</v>
      </c>
      <c r="C6901" s="98" t="s">
        <v>34</v>
      </c>
      <c r="D6901" s="98">
        <v>-242.14</v>
      </c>
      <c r="E6901" s="98">
        <v>3108.26</v>
      </c>
      <c r="F6901" s="98" t="s">
        <v>76</v>
      </c>
    </row>
    <row r="6902" spans="1:6" x14ac:dyDescent="0.2">
      <c r="A6902" s="106">
        <v>43313</v>
      </c>
      <c r="B6902" s="100">
        <v>43313</v>
      </c>
      <c r="C6902" s="98" t="s">
        <v>33</v>
      </c>
      <c r="D6902" s="98">
        <v>-10.93</v>
      </c>
      <c r="E6902" s="98">
        <v>140.19</v>
      </c>
      <c r="F6902" s="98" t="s">
        <v>76</v>
      </c>
    </row>
    <row r="6903" spans="1:6" x14ac:dyDescent="0.2">
      <c r="A6903" s="106">
        <v>43313</v>
      </c>
      <c r="B6903" s="100">
        <v>43313</v>
      </c>
      <c r="C6903" s="98" t="s">
        <v>34</v>
      </c>
      <c r="D6903" s="98">
        <v>-5784.16</v>
      </c>
      <c r="E6903" s="98">
        <v>74252.320000000007</v>
      </c>
      <c r="F6903" s="98" t="s">
        <v>76</v>
      </c>
    </row>
    <row r="6904" spans="1:6" x14ac:dyDescent="0.2">
      <c r="A6904" s="106">
        <v>43313</v>
      </c>
      <c r="B6904" s="100">
        <v>43313</v>
      </c>
      <c r="C6904" s="98" t="s">
        <v>33</v>
      </c>
      <c r="D6904" s="98">
        <v>-260.91000000000003</v>
      </c>
      <c r="E6904" s="98">
        <v>3348.88</v>
      </c>
      <c r="F6904" s="98" t="s">
        <v>76</v>
      </c>
    </row>
    <row r="6905" spans="1:6" x14ac:dyDescent="0.2">
      <c r="A6905" s="106">
        <v>43313</v>
      </c>
      <c r="B6905" s="100">
        <v>43282</v>
      </c>
      <c r="C6905" s="98" t="s">
        <v>34</v>
      </c>
      <c r="D6905" s="98">
        <v>-18148.189999999999</v>
      </c>
      <c r="E6905" s="98">
        <v>213458</v>
      </c>
      <c r="F6905" s="98" t="s">
        <v>76</v>
      </c>
    </row>
    <row r="6906" spans="1:6" x14ac:dyDescent="0.2">
      <c r="A6906" s="106">
        <v>43313</v>
      </c>
      <c r="B6906" s="100">
        <v>43282</v>
      </c>
      <c r="C6906" s="98" t="s">
        <v>33</v>
      </c>
      <c r="D6906" s="98">
        <v>-818.48</v>
      </c>
      <c r="E6906" s="98">
        <v>9626.89</v>
      </c>
      <c r="F6906" s="98" t="s">
        <v>76</v>
      </c>
    </row>
    <row r="6907" spans="1:6" x14ac:dyDescent="0.2">
      <c r="A6907" s="106">
        <v>43313</v>
      </c>
      <c r="B6907" s="100">
        <v>43221</v>
      </c>
      <c r="C6907" s="98" t="s">
        <v>185</v>
      </c>
      <c r="D6907" s="98">
        <v>12768.62</v>
      </c>
      <c r="E6907" s="98">
        <v>287710.32</v>
      </c>
      <c r="F6907" s="98" t="s">
        <v>76</v>
      </c>
    </row>
    <row r="6908" spans="1:6" x14ac:dyDescent="0.2">
      <c r="A6908" s="106">
        <v>43313</v>
      </c>
      <c r="B6908" s="100">
        <v>43221</v>
      </c>
      <c r="C6908" s="98" t="s">
        <v>186</v>
      </c>
      <c r="D6908" s="98">
        <v>575.85</v>
      </c>
      <c r="E6908" s="98">
        <v>12975.76</v>
      </c>
      <c r="F6908" s="98" t="s">
        <v>76</v>
      </c>
    </row>
    <row r="6909" spans="1:6" x14ac:dyDescent="0.2">
      <c r="A6909" s="106">
        <v>43313</v>
      </c>
      <c r="B6909" s="100">
        <v>43221</v>
      </c>
      <c r="C6909" s="98" t="s">
        <v>168</v>
      </c>
      <c r="D6909" s="98">
        <v>0</v>
      </c>
      <c r="E6909" s="98">
        <v>287710.32</v>
      </c>
      <c r="F6909" s="98" t="s">
        <v>76</v>
      </c>
    </row>
    <row r="6910" spans="1:6" x14ac:dyDescent="0.2">
      <c r="A6910" s="106">
        <v>43313</v>
      </c>
      <c r="B6910" s="100">
        <v>43313</v>
      </c>
      <c r="C6910" s="98" t="s">
        <v>34</v>
      </c>
      <c r="D6910" s="98">
        <v>-7261</v>
      </c>
      <c r="E6910" s="98">
        <v>93210.240000000005</v>
      </c>
      <c r="F6910" s="98" t="s">
        <v>76</v>
      </c>
    </row>
    <row r="6911" spans="1:6" x14ac:dyDescent="0.2">
      <c r="A6911" s="106">
        <v>43313</v>
      </c>
      <c r="B6911" s="100">
        <v>43313</v>
      </c>
      <c r="C6911" s="98" t="s">
        <v>33</v>
      </c>
      <c r="D6911" s="98">
        <v>-327.51</v>
      </c>
      <c r="E6911" s="98">
        <v>4203.83</v>
      </c>
      <c r="F6911" s="98" t="s">
        <v>76</v>
      </c>
    </row>
    <row r="6912" spans="1:6" x14ac:dyDescent="0.2">
      <c r="A6912" s="106">
        <v>43313</v>
      </c>
      <c r="B6912" s="100">
        <v>43221</v>
      </c>
      <c r="C6912" s="98" t="s">
        <v>185</v>
      </c>
      <c r="D6912" s="98">
        <v>79.040000000000006</v>
      </c>
      <c r="E6912" s="98">
        <v>1781</v>
      </c>
      <c r="F6912" s="98" t="s">
        <v>92</v>
      </c>
    </row>
    <row r="6913" spans="1:6" x14ac:dyDescent="0.2">
      <c r="A6913" s="106">
        <v>43313</v>
      </c>
      <c r="B6913" s="100">
        <v>43221</v>
      </c>
      <c r="C6913" s="98" t="s">
        <v>186</v>
      </c>
      <c r="D6913" s="98">
        <v>3.56</v>
      </c>
      <c r="E6913" s="98">
        <v>80.319999999999993</v>
      </c>
      <c r="F6913" s="98" t="s">
        <v>92</v>
      </c>
    </row>
    <row r="6914" spans="1:6" x14ac:dyDescent="0.2">
      <c r="A6914" s="106">
        <v>43313</v>
      </c>
      <c r="B6914" s="100">
        <v>43313</v>
      </c>
      <c r="C6914" s="98" t="s">
        <v>34</v>
      </c>
      <c r="D6914" s="98">
        <v>-10.59</v>
      </c>
      <c r="E6914" s="98">
        <v>136</v>
      </c>
      <c r="F6914" s="98" t="s">
        <v>92</v>
      </c>
    </row>
    <row r="6915" spans="1:6" x14ac:dyDescent="0.2">
      <c r="A6915" s="106">
        <v>43313</v>
      </c>
      <c r="B6915" s="100">
        <v>43313</v>
      </c>
      <c r="C6915" s="98" t="s">
        <v>33</v>
      </c>
      <c r="D6915" s="98">
        <v>-0.48</v>
      </c>
      <c r="E6915" s="98">
        <v>6.13</v>
      </c>
      <c r="F6915" s="98" t="s">
        <v>92</v>
      </c>
    </row>
    <row r="6916" spans="1:6" x14ac:dyDescent="0.2">
      <c r="A6916" s="106">
        <v>43313</v>
      </c>
      <c r="B6916" s="100">
        <v>43282</v>
      </c>
      <c r="C6916" s="98" t="s">
        <v>34</v>
      </c>
      <c r="D6916" s="98">
        <v>-91.14</v>
      </c>
      <c r="E6916" s="98">
        <v>1072</v>
      </c>
      <c r="F6916" s="98" t="s">
        <v>92</v>
      </c>
    </row>
    <row r="6917" spans="1:6" x14ac:dyDescent="0.2">
      <c r="A6917" s="106">
        <v>43313</v>
      </c>
      <c r="B6917" s="100">
        <v>43282</v>
      </c>
      <c r="C6917" s="98" t="s">
        <v>33</v>
      </c>
      <c r="D6917" s="98">
        <v>-4.1100000000000003</v>
      </c>
      <c r="E6917" s="98">
        <v>48.35</v>
      </c>
      <c r="F6917" s="98" t="s">
        <v>92</v>
      </c>
    </row>
    <row r="6918" spans="1:6" x14ac:dyDescent="0.2">
      <c r="A6918" s="106">
        <v>43313</v>
      </c>
      <c r="B6918" s="100">
        <v>43252</v>
      </c>
      <c r="C6918" s="98" t="s">
        <v>34</v>
      </c>
      <c r="D6918" s="98">
        <v>-125.23</v>
      </c>
      <c r="E6918" s="98">
        <v>939</v>
      </c>
      <c r="F6918" s="98" t="s">
        <v>92</v>
      </c>
    </row>
    <row r="6919" spans="1:6" x14ac:dyDescent="0.2">
      <c r="A6919" s="106">
        <v>43313</v>
      </c>
      <c r="B6919" s="100">
        <v>43252</v>
      </c>
      <c r="C6919" s="98" t="s">
        <v>33</v>
      </c>
      <c r="D6919" s="98">
        <v>-5.65</v>
      </c>
      <c r="E6919" s="98">
        <v>42.35</v>
      </c>
      <c r="F6919" s="98" t="s">
        <v>92</v>
      </c>
    </row>
    <row r="6920" spans="1:6" x14ac:dyDescent="0.2">
      <c r="A6920" s="106">
        <v>43313</v>
      </c>
      <c r="B6920" s="100">
        <v>43221</v>
      </c>
      <c r="C6920" s="98" t="s">
        <v>168</v>
      </c>
      <c r="D6920" s="98">
        <v>0</v>
      </c>
      <c r="E6920" s="98">
        <v>2147</v>
      </c>
      <c r="F6920" s="98" t="s">
        <v>92</v>
      </c>
    </row>
    <row r="6921" spans="1:6" x14ac:dyDescent="0.2">
      <c r="A6921" s="106">
        <v>43313</v>
      </c>
      <c r="B6921" s="100">
        <v>43221</v>
      </c>
      <c r="C6921" s="98" t="s">
        <v>185</v>
      </c>
      <c r="D6921" s="98">
        <v>95.28</v>
      </c>
      <c r="E6921" s="98">
        <v>2147</v>
      </c>
      <c r="F6921" s="98" t="s">
        <v>92</v>
      </c>
    </row>
    <row r="6922" spans="1:6" x14ac:dyDescent="0.2">
      <c r="A6922" s="106">
        <v>43313</v>
      </c>
      <c r="B6922" s="100">
        <v>43221</v>
      </c>
      <c r="C6922" s="98" t="s">
        <v>186</v>
      </c>
      <c r="D6922" s="98">
        <v>4.3</v>
      </c>
      <c r="E6922" s="98">
        <v>96.83</v>
      </c>
      <c r="F6922" s="98" t="s">
        <v>92</v>
      </c>
    </row>
    <row r="6923" spans="1:6" x14ac:dyDescent="0.2">
      <c r="A6923" s="106">
        <v>43313</v>
      </c>
      <c r="B6923" s="100">
        <v>43313</v>
      </c>
      <c r="C6923" s="98" t="s">
        <v>34</v>
      </c>
      <c r="D6923" s="98">
        <v>-1136.74</v>
      </c>
      <c r="E6923" s="98">
        <v>14592.62</v>
      </c>
      <c r="F6923" s="98" t="s">
        <v>77</v>
      </c>
    </row>
    <row r="6924" spans="1:6" x14ac:dyDescent="0.2">
      <c r="A6924" s="106">
        <v>43313</v>
      </c>
      <c r="B6924" s="100">
        <v>43313</v>
      </c>
      <c r="C6924" s="98" t="s">
        <v>33</v>
      </c>
      <c r="D6924" s="98">
        <v>-51.29</v>
      </c>
      <c r="E6924" s="98">
        <v>658.15</v>
      </c>
      <c r="F6924" s="98" t="s">
        <v>77</v>
      </c>
    </row>
    <row r="6925" spans="1:6" x14ac:dyDescent="0.2">
      <c r="A6925" s="106">
        <v>43313</v>
      </c>
      <c r="B6925" s="100">
        <v>43221</v>
      </c>
      <c r="C6925" s="98" t="s">
        <v>168</v>
      </c>
      <c r="D6925" s="98">
        <v>0</v>
      </c>
      <c r="E6925" s="98">
        <v>341</v>
      </c>
      <c r="F6925" s="98" t="s">
        <v>93</v>
      </c>
    </row>
    <row r="6926" spans="1:6" x14ac:dyDescent="0.2">
      <c r="A6926" s="106">
        <v>43313</v>
      </c>
      <c r="B6926" s="100">
        <v>43221</v>
      </c>
      <c r="C6926" s="98" t="s">
        <v>185</v>
      </c>
      <c r="D6926" s="98">
        <v>15.13</v>
      </c>
      <c r="E6926" s="98">
        <v>341</v>
      </c>
      <c r="F6926" s="98" t="s">
        <v>93</v>
      </c>
    </row>
    <row r="6927" spans="1:6" x14ac:dyDescent="0.2">
      <c r="A6927" s="106">
        <v>43313</v>
      </c>
      <c r="B6927" s="100">
        <v>43221</v>
      </c>
      <c r="C6927" s="98" t="s">
        <v>186</v>
      </c>
      <c r="D6927" s="98">
        <v>0.68</v>
      </c>
      <c r="E6927" s="98">
        <v>15.38</v>
      </c>
      <c r="F6927" s="98" t="s">
        <v>93</v>
      </c>
    </row>
    <row r="6928" spans="1:6" x14ac:dyDescent="0.2">
      <c r="A6928" s="106">
        <v>43313</v>
      </c>
      <c r="B6928" s="100">
        <v>43313</v>
      </c>
      <c r="C6928" s="98" t="s">
        <v>34</v>
      </c>
      <c r="D6928" s="98">
        <v>-38.79</v>
      </c>
      <c r="E6928" s="98">
        <v>498</v>
      </c>
      <c r="F6928" s="98" t="s">
        <v>93</v>
      </c>
    </row>
    <row r="6929" spans="1:6" x14ac:dyDescent="0.2">
      <c r="A6929" s="106">
        <v>43313</v>
      </c>
      <c r="B6929" s="100">
        <v>43313</v>
      </c>
      <c r="C6929" s="98" t="s">
        <v>33</v>
      </c>
      <c r="D6929" s="98">
        <v>-1.76</v>
      </c>
      <c r="E6929" s="98">
        <v>22.44</v>
      </c>
      <c r="F6929" s="98" t="s">
        <v>93</v>
      </c>
    </row>
    <row r="6930" spans="1:6" x14ac:dyDescent="0.2">
      <c r="A6930" s="106">
        <v>43313</v>
      </c>
      <c r="B6930" s="100">
        <v>43282</v>
      </c>
      <c r="C6930" s="98" t="s">
        <v>34</v>
      </c>
      <c r="D6930" s="98">
        <v>-144.87</v>
      </c>
      <c r="E6930" s="98">
        <v>1704</v>
      </c>
      <c r="F6930" s="98" t="s">
        <v>93</v>
      </c>
    </row>
    <row r="6931" spans="1:6" x14ac:dyDescent="0.2">
      <c r="A6931" s="106">
        <v>43313</v>
      </c>
      <c r="B6931" s="100">
        <v>43282</v>
      </c>
      <c r="C6931" s="98" t="s">
        <v>33</v>
      </c>
      <c r="D6931" s="98">
        <v>-6.53</v>
      </c>
      <c r="E6931" s="98">
        <v>76.849999999999994</v>
      </c>
      <c r="F6931" s="98" t="s">
        <v>93</v>
      </c>
    </row>
    <row r="6932" spans="1:6" x14ac:dyDescent="0.2">
      <c r="A6932" s="106">
        <v>43313</v>
      </c>
      <c r="B6932" s="100">
        <v>43221</v>
      </c>
      <c r="C6932" s="98" t="s">
        <v>168</v>
      </c>
      <c r="D6932" s="98">
        <v>0</v>
      </c>
      <c r="E6932" s="98">
        <v>2202</v>
      </c>
      <c r="F6932" s="98" t="s">
        <v>93</v>
      </c>
    </row>
    <row r="6933" spans="1:6" x14ac:dyDescent="0.2">
      <c r="A6933" s="106">
        <v>43313</v>
      </c>
      <c r="B6933" s="100">
        <v>43221</v>
      </c>
      <c r="C6933" s="98" t="s">
        <v>185</v>
      </c>
      <c r="D6933" s="98">
        <v>97.73</v>
      </c>
      <c r="E6933" s="98">
        <v>2202</v>
      </c>
      <c r="F6933" s="98" t="s">
        <v>93</v>
      </c>
    </row>
    <row r="6934" spans="1:6" x14ac:dyDescent="0.2">
      <c r="A6934" s="106">
        <v>43313</v>
      </c>
      <c r="B6934" s="100">
        <v>43221</v>
      </c>
      <c r="C6934" s="98" t="s">
        <v>186</v>
      </c>
      <c r="D6934" s="98">
        <v>4.42</v>
      </c>
      <c r="E6934" s="98">
        <v>99.3</v>
      </c>
      <c r="F6934" s="98" t="s">
        <v>93</v>
      </c>
    </row>
    <row r="6935" spans="1:6" x14ac:dyDescent="0.2">
      <c r="A6935" s="106">
        <v>43313</v>
      </c>
      <c r="B6935" s="100">
        <v>43221</v>
      </c>
      <c r="C6935" s="98" t="s">
        <v>34</v>
      </c>
      <c r="D6935" s="98">
        <v>-4.13</v>
      </c>
      <c r="E6935" s="98">
        <v>44</v>
      </c>
      <c r="F6935" s="98" t="s">
        <v>92</v>
      </c>
    </row>
    <row r="6936" spans="1:6" x14ac:dyDescent="0.2">
      <c r="A6936" s="106">
        <v>43313</v>
      </c>
      <c r="B6936" s="100">
        <v>43221</v>
      </c>
      <c r="C6936" s="98" t="s">
        <v>33</v>
      </c>
      <c r="D6936" s="98">
        <v>-0.19</v>
      </c>
      <c r="E6936" s="98">
        <v>1.98</v>
      </c>
      <c r="F6936" s="98" t="s">
        <v>92</v>
      </c>
    </row>
    <row r="6937" spans="1:6" x14ac:dyDescent="0.2">
      <c r="A6937" s="106">
        <v>43313</v>
      </c>
      <c r="B6937" s="100">
        <v>43313</v>
      </c>
      <c r="C6937" s="98" t="s">
        <v>34</v>
      </c>
      <c r="D6937" s="98">
        <v>-6</v>
      </c>
      <c r="E6937" s="98">
        <v>77</v>
      </c>
      <c r="F6937" s="98" t="s">
        <v>93</v>
      </c>
    </row>
    <row r="6938" spans="1:6" x14ac:dyDescent="0.2">
      <c r="A6938" s="106">
        <v>43252</v>
      </c>
      <c r="B6938" s="100">
        <v>43221</v>
      </c>
      <c r="C6938" s="98" t="s">
        <v>33</v>
      </c>
      <c r="D6938" s="98">
        <v>-22.98</v>
      </c>
      <c r="E6938" s="98">
        <v>244.67</v>
      </c>
      <c r="F6938" s="98" t="s">
        <v>91</v>
      </c>
    </row>
    <row r="6939" spans="1:6" x14ac:dyDescent="0.2">
      <c r="A6939" s="106">
        <v>43252</v>
      </c>
      <c r="B6939" s="100">
        <v>43221</v>
      </c>
      <c r="C6939" s="98" t="s">
        <v>168</v>
      </c>
      <c r="D6939" s="98">
        <v>0</v>
      </c>
      <c r="E6939" s="98">
        <v>7144</v>
      </c>
      <c r="F6939" s="98" t="s">
        <v>91</v>
      </c>
    </row>
    <row r="6940" spans="1:6" x14ac:dyDescent="0.2">
      <c r="A6940" s="106">
        <v>43252</v>
      </c>
      <c r="B6940" s="100">
        <v>43191</v>
      </c>
      <c r="C6940" s="98" t="s">
        <v>34</v>
      </c>
      <c r="D6940" s="98">
        <v>-397.89</v>
      </c>
      <c r="E6940" s="98">
        <v>4056</v>
      </c>
      <c r="F6940" s="98" t="s">
        <v>91</v>
      </c>
    </row>
    <row r="6941" spans="1:6" x14ac:dyDescent="0.2">
      <c r="A6941" s="106">
        <v>43252</v>
      </c>
      <c r="B6941" s="100">
        <v>43191</v>
      </c>
      <c r="C6941" s="98" t="s">
        <v>34</v>
      </c>
      <c r="D6941" s="98">
        <v>-8.5299999999999994</v>
      </c>
      <c r="E6941" s="98">
        <v>87</v>
      </c>
      <c r="F6941" s="98" t="s">
        <v>76</v>
      </c>
    </row>
    <row r="6942" spans="1:6" x14ac:dyDescent="0.2">
      <c r="A6942" s="106">
        <v>43252</v>
      </c>
      <c r="B6942" s="100">
        <v>43191</v>
      </c>
      <c r="C6942" s="98" t="s">
        <v>33</v>
      </c>
      <c r="D6942" s="98">
        <v>-0.38</v>
      </c>
      <c r="E6942" s="98">
        <v>3.92</v>
      </c>
      <c r="F6942" s="98" t="s">
        <v>76</v>
      </c>
    </row>
    <row r="6943" spans="1:6" x14ac:dyDescent="0.2">
      <c r="A6943" s="106">
        <v>43252</v>
      </c>
      <c r="B6943" s="100">
        <v>43252</v>
      </c>
      <c r="C6943" s="98" t="s">
        <v>34</v>
      </c>
      <c r="D6943" s="98">
        <v>-10.27</v>
      </c>
      <c r="E6943" s="98">
        <v>77</v>
      </c>
      <c r="F6943" s="98" t="s">
        <v>93</v>
      </c>
    </row>
    <row r="6944" spans="1:6" x14ac:dyDescent="0.2">
      <c r="A6944" s="106">
        <v>43252</v>
      </c>
      <c r="B6944" s="100">
        <v>43252</v>
      </c>
      <c r="C6944" s="98" t="s">
        <v>33</v>
      </c>
      <c r="D6944" s="98">
        <v>-0.46</v>
      </c>
      <c r="E6944" s="98">
        <v>3.47</v>
      </c>
      <c r="F6944" s="98" t="s">
        <v>93</v>
      </c>
    </row>
    <row r="6945" spans="1:6" x14ac:dyDescent="0.2">
      <c r="A6945" s="106">
        <v>43252</v>
      </c>
      <c r="B6945" s="100">
        <v>43221</v>
      </c>
      <c r="C6945" s="98" t="s">
        <v>168</v>
      </c>
      <c r="D6945" s="98">
        <v>0</v>
      </c>
      <c r="E6945" s="98">
        <v>341</v>
      </c>
      <c r="F6945" s="98" t="s">
        <v>93</v>
      </c>
    </row>
    <row r="6946" spans="1:6" x14ac:dyDescent="0.2">
      <c r="A6946" s="106">
        <v>43252</v>
      </c>
      <c r="B6946" s="100">
        <v>43221</v>
      </c>
      <c r="C6946" s="98" t="s">
        <v>185</v>
      </c>
      <c r="D6946" s="98">
        <v>15.13</v>
      </c>
      <c r="E6946" s="98">
        <v>341</v>
      </c>
      <c r="F6946" s="98" t="s">
        <v>93</v>
      </c>
    </row>
    <row r="6947" spans="1:6" x14ac:dyDescent="0.2">
      <c r="A6947" s="106">
        <v>43252</v>
      </c>
      <c r="B6947" s="100">
        <v>43221</v>
      </c>
      <c r="C6947" s="98" t="s">
        <v>186</v>
      </c>
      <c r="D6947" s="98">
        <v>0.68</v>
      </c>
      <c r="E6947" s="98">
        <v>15.38</v>
      </c>
      <c r="F6947" s="98" t="s">
        <v>93</v>
      </c>
    </row>
    <row r="6948" spans="1:6" x14ac:dyDescent="0.2">
      <c r="A6948" s="106">
        <v>43252</v>
      </c>
      <c r="B6948" s="100">
        <v>43221</v>
      </c>
      <c r="C6948" s="98" t="s">
        <v>34</v>
      </c>
      <c r="D6948" s="98">
        <v>-24.79</v>
      </c>
      <c r="E6948" s="98">
        <v>264</v>
      </c>
      <c r="F6948" s="98" t="s">
        <v>93</v>
      </c>
    </row>
    <row r="6949" spans="1:6" x14ac:dyDescent="0.2">
      <c r="A6949" s="106">
        <v>43252</v>
      </c>
      <c r="B6949" s="100">
        <v>43221</v>
      </c>
      <c r="C6949" s="98" t="s">
        <v>33</v>
      </c>
      <c r="D6949" s="98">
        <v>-1.1200000000000001</v>
      </c>
      <c r="E6949" s="98">
        <v>11.91</v>
      </c>
      <c r="F6949" s="98" t="s">
        <v>93</v>
      </c>
    </row>
    <row r="6950" spans="1:6" x14ac:dyDescent="0.2">
      <c r="A6950" s="106">
        <v>43252</v>
      </c>
      <c r="B6950" s="100">
        <v>43191</v>
      </c>
      <c r="C6950" s="98" t="s">
        <v>34</v>
      </c>
      <c r="D6950" s="98">
        <v>-69.03</v>
      </c>
      <c r="E6950" s="98">
        <v>703.66</v>
      </c>
      <c r="F6950" s="98" t="s">
        <v>76</v>
      </c>
    </row>
    <row r="6951" spans="1:6" x14ac:dyDescent="0.2">
      <c r="A6951" s="106">
        <v>43252</v>
      </c>
      <c r="B6951" s="100">
        <v>43191</v>
      </c>
      <c r="C6951" s="98" t="s">
        <v>33</v>
      </c>
      <c r="D6951" s="98">
        <v>-3.12</v>
      </c>
      <c r="E6951" s="98">
        <v>31.73</v>
      </c>
      <c r="F6951" s="98" t="s">
        <v>76</v>
      </c>
    </row>
    <row r="6952" spans="1:6" x14ac:dyDescent="0.2">
      <c r="A6952" s="106">
        <v>43252</v>
      </c>
      <c r="B6952" s="100">
        <v>43101</v>
      </c>
      <c r="C6952" s="98" t="s">
        <v>185</v>
      </c>
      <c r="D6952" s="98">
        <v>23.15</v>
      </c>
      <c r="E6952" s="98">
        <v>703.66</v>
      </c>
      <c r="F6952" s="98" t="s">
        <v>76</v>
      </c>
    </row>
    <row r="6953" spans="1:6" x14ac:dyDescent="0.2">
      <c r="A6953" s="106">
        <v>43252</v>
      </c>
      <c r="B6953" s="100">
        <v>43101</v>
      </c>
      <c r="C6953" s="98" t="s">
        <v>186</v>
      </c>
      <c r="D6953" s="98">
        <v>1.04</v>
      </c>
      <c r="E6953" s="98">
        <v>31.73</v>
      </c>
      <c r="F6953" s="98" t="s">
        <v>76</v>
      </c>
    </row>
    <row r="6954" spans="1:6" x14ac:dyDescent="0.2">
      <c r="A6954" s="106">
        <v>43252</v>
      </c>
      <c r="B6954" s="100">
        <v>43101</v>
      </c>
      <c r="C6954" s="98" t="s">
        <v>168</v>
      </c>
      <c r="D6954" s="98">
        <v>-0.64</v>
      </c>
      <c r="E6954" s="98">
        <v>87</v>
      </c>
      <c r="F6954" s="98" t="s">
        <v>76</v>
      </c>
    </row>
    <row r="6955" spans="1:6" x14ac:dyDescent="0.2">
      <c r="A6955" s="106">
        <v>43252</v>
      </c>
      <c r="B6955" s="100">
        <v>43101</v>
      </c>
      <c r="C6955" s="98" t="s">
        <v>185</v>
      </c>
      <c r="D6955" s="98">
        <v>2.86</v>
      </c>
      <c r="E6955" s="98">
        <v>87</v>
      </c>
      <c r="F6955" s="98" t="s">
        <v>76</v>
      </c>
    </row>
    <row r="6956" spans="1:6" x14ac:dyDescent="0.2">
      <c r="A6956" s="106">
        <v>43252</v>
      </c>
      <c r="B6956" s="100">
        <v>43101</v>
      </c>
      <c r="C6956" s="98" t="s">
        <v>186</v>
      </c>
      <c r="D6956" s="98">
        <v>0.13</v>
      </c>
      <c r="E6956" s="98">
        <v>3.92</v>
      </c>
      <c r="F6956" s="98" t="s">
        <v>76</v>
      </c>
    </row>
    <row r="6957" spans="1:6" x14ac:dyDescent="0.2">
      <c r="A6957" s="106">
        <v>43252</v>
      </c>
      <c r="B6957" s="100">
        <v>43252</v>
      </c>
      <c r="C6957" s="98" t="s">
        <v>34</v>
      </c>
      <c r="D6957" s="98">
        <v>-66.400000000000006</v>
      </c>
      <c r="E6957" s="98">
        <v>498</v>
      </c>
      <c r="F6957" s="98" t="s">
        <v>93</v>
      </c>
    </row>
    <row r="6958" spans="1:6" x14ac:dyDescent="0.2">
      <c r="A6958" s="106">
        <v>43252</v>
      </c>
      <c r="B6958" s="100">
        <v>43252</v>
      </c>
      <c r="C6958" s="98" t="s">
        <v>33</v>
      </c>
      <c r="D6958" s="98">
        <v>-2.97</v>
      </c>
      <c r="E6958" s="98">
        <v>22.44</v>
      </c>
      <c r="F6958" s="98" t="s">
        <v>93</v>
      </c>
    </row>
    <row r="6959" spans="1:6" x14ac:dyDescent="0.2">
      <c r="A6959" s="106">
        <v>43252</v>
      </c>
      <c r="B6959" s="100">
        <v>43221</v>
      </c>
      <c r="C6959" s="98" t="s">
        <v>168</v>
      </c>
      <c r="D6959" s="98">
        <v>0</v>
      </c>
      <c r="E6959" s="98">
        <v>2202</v>
      </c>
      <c r="F6959" s="98" t="s">
        <v>93</v>
      </c>
    </row>
    <row r="6960" spans="1:6" x14ac:dyDescent="0.2">
      <c r="A6960" s="106">
        <v>43252</v>
      </c>
      <c r="B6960" s="100">
        <v>43221</v>
      </c>
      <c r="C6960" s="98" t="s">
        <v>185</v>
      </c>
      <c r="D6960" s="98">
        <v>97.73</v>
      </c>
      <c r="E6960" s="98">
        <v>2202</v>
      </c>
      <c r="F6960" s="98" t="s">
        <v>93</v>
      </c>
    </row>
    <row r="6961" spans="1:6" x14ac:dyDescent="0.2">
      <c r="A6961" s="106">
        <v>43252</v>
      </c>
      <c r="B6961" s="100">
        <v>43221</v>
      </c>
      <c r="C6961" s="98" t="s">
        <v>186</v>
      </c>
      <c r="D6961" s="98">
        <v>4.42</v>
      </c>
      <c r="E6961" s="98">
        <v>99.3</v>
      </c>
      <c r="F6961" s="98" t="s">
        <v>93</v>
      </c>
    </row>
    <row r="6962" spans="1:6" x14ac:dyDescent="0.2">
      <c r="A6962" s="106">
        <v>43252</v>
      </c>
      <c r="B6962" s="100">
        <v>43221</v>
      </c>
      <c r="C6962" s="98" t="s">
        <v>34</v>
      </c>
      <c r="D6962" s="98">
        <v>-160.04</v>
      </c>
      <c r="E6962" s="98">
        <v>1704</v>
      </c>
      <c r="F6962" s="98" t="s">
        <v>93</v>
      </c>
    </row>
    <row r="6963" spans="1:6" x14ac:dyDescent="0.2">
      <c r="A6963" s="106">
        <v>43252</v>
      </c>
      <c r="B6963" s="100">
        <v>43221</v>
      </c>
      <c r="C6963" s="98" t="s">
        <v>33</v>
      </c>
      <c r="D6963" s="98">
        <v>-7.23</v>
      </c>
      <c r="E6963" s="98">
        <v>76.849999999999994</v>
      </c>
      <c r="F6963" s="98" t="s">
        <v>93</v>
      </c>
    </row>
    <row r="6964" spans="1:6" x14ac:dyDescent="0.2">
      <c r="A6964" s="106">
        <v>43282</v>
      </c>
      <c r="B6964" s="100">
        <v>43101</v>
      </c>
      <c r="C6964" s="98" t="s">
        <v>185</v>
      </c>
      <c r="D6964" s="98">
        <v>12.6</v>
      </c>
      <c r="E6964" s="98">
        <v>383</v>
      </c>
      <c r="F6964" s="98" t="s">
        <v>76</v>
      </c>
    </row>
    <row r="6965" spans="1:6" x14ac:dyDescent="0.2">
      <c r="A6965" s="106">
        <v>43282</v>
      </c>
      <c r="B6965" s="100">
        <v>43101</v>
      </c>
      <c r="C6965" s="98" t="s">
        <v>186</v>
      </c>
      <c r="D6965" s="98">
        <v>0.56999999999999995</v>
      </c>
      <c r="E6965" s="98">
        <v>17.27</v>
      </c>
      <c r="F6965" s="98" t="s">
        <v>76</v>
      </c>
    </row>
    <row r="6966" spans="1:6" x14ac:dyDescent="0.2">
      <c r="A6966" s="106">
        <v>43282</v>
      </c>
      <c r="B6966" s="100">
        <v>43101</v>
      </c>
      <c r="C6966" s="98" t="s">
        <v>34</v>
      </c>
      <c r="D6966" s="98">
        <v>-33.619999999999997</v>
      </c>
      <c r="E6966" s="98">
        <v>383</v>
      </c>
      <c r="F6966" s="98" t="s">
        <v>76</v>
      </c>
    </row>
    <row r="6967" spans="1:6" x14ac:dyDescent="0.2">
      <c r="A6967" s="106">
        <v>43282</v>
      </c>
      <c r="B6967" s="100">
        <v>43101</v>
      </c>
      <c r="C6967" s="98" t="s">
        <v>33</v>
      </c>
      <c r="D6967" s="98">
        <v>-1.52</v>
      </c>
      <c r="E6967" s="98">
        <v>17.27</v>
      </c>
      <c r="F6967" s="98" t="s">
        <v>76</v>
      </c>
    </row>
    <row r="6968" spans="1:6" x14ac:dyDescent="0.2">
      <c r="A6968" s="106">
        <v>43282</v>
      </c>
      <c r="B6968" s="100">
        <v>43101</v>
      </c>
      <c r="C6968" s="98" t="s">
        <v>168</v>
      </c>
      <c r="D6968" s="98">
        <v>-2.83</v>
      </c>
      <c r="E6968" s="98">
        <v>383</v>
      </c>
      <c r="F6968" s="98" t="s">
        <v>76</v>
      </c>
    </row>
    <row r="6969" spans="1:6" x14ac:dyDescent="0.2">
      <c r="A6969" s="106">
        <v>43282</v>
      </c>
      <c r="B6969" s="100">
        <v>43252</v>
      </c>
      <c r="C6969" s="98" t="s">
        <v>34</v>
      </c>
      <c r="D6969" s="98">
        <v>-28976.78</v>
      </c>
      <c r="E6969" s="98">
        <v>217282.04</v>
      </c>
      <c r="F6969" s="98" t="s">
        <v>76</v>
      </c>
    </row>
    <row r="6970" spans="1:6" x14ac:dyDescent="0.2">
      <c r="A6970" s="106">
        <v>43282</v>
      </c>
      <c r="B6970" s="100">
        <v>43252</v>
      </c>
      <c r="C6970" s="98" t="s">
        <v>33</v>
      </c>
      <c r="D6970" s="98">
        <v>-1306.82</v>
      </c>
      <c r="E6970" s="98">
        <v>9799.51</v>
      </c>
      <c r="F6970" s="98" t="s">
        <v>76</v>
      </c>
    </row>
    <row r="6971" spans="1:6" x14ac:dyDescent="0.2">
      <c r="A6971" s="106">
        <v>43282</v>
      </c>
      <c r="B6971" s="100">
        <v>43221</v>
      </c>
      <c r="C6971" s="98" t="s">
        <v>168</v>
      </c>
      <c r="D6971" s="98">
        <v>0</v>
      </c>
      <c r="E6971" s="98">
        <v>420133.31</v>
      </c>
      <c r="F6971" s="98" t="s">
        <v>76</v>
      </c>
    </row>
    <row r="6972" spans="1:6" x14ac:dyDescent="0.2">
      <c r="A6972" s="106">
        <v>43282</v>
      </c>
      <c r="B6972" s="100">
        <v>43221</v>
      </c>
      <c r="C6972" s="98" t="s">
        <v>185</v>
      </c>
      <c r="D6972" s="98">
        <v>18645.509999999998</v>
      </c>
      <c r="E6972" s="98">
        <v>420133.31</v>
      </c>
      <c r="F6972" s="98" t="s">
        <v>76</v>
      </c>
    </row>
    <row r="6973" spans="1:6" x14ac:dyDescent="0.2">
      <c r="A6973" s="106">
        <v>43282</v>
      </c>
      <c r="B6973" s="100">
        <v>43221</v>
      </c>
      <c r="C6973" s="98" t="s">
        <v>186</v>
      </c>
      <c r="D6973" s="98">
        <v>840.89</v>
      </c>
      <c r="E6973" s="98">
        <v>18948.12</v>
      </c>
      <c r="F6973" s="98" t="s">
        <v>76</v>
      </c>
    </row>
    <row r="6974" spans="1:6" x14ac:dyDescent="0.2">
      <c r="A6974" s="106">
        <v>43282</v>
      </c>
      <c r="B6974" s="100">
        <v>43221</v>
      </c>
      <c r="C6974" s="98" t="s">
        <v>34</v>
      </c>
      <c r="D6974" s="98">
        <v>-18922.439999999999</v>
      </c>
      <c r="E6974" s="98">
        <v>201473.29</v>
      </c>
      <c r="F6974" s="98" t="s">
        <v>76</v>
      </c>
    </row>
    <row r="6975" spans="1:6" x14ac:dyDescent="0.2">
      <c r="A6975" s="106">
        <v>43282</v>
      </c>
      <c r="B6975" s="100">
        <v>43221</v>
      </c>
      <c r="C6975" s="98" t="s">
        <v>33</v>
      </c>
      <c r="D6975" s="98">
        <v>-853.42</v>
      </c>
      <c r="E6975" s="98">
        <v>9086.34</v>
      </c>
      <c r="F6975" s="98" t="s">
        <v>76</v>
      </c>
    </row>
    <row r="6976" spans="1:6" x14ac:dyDescent="0.2">
      <c r="A6976" s="106">
        <v>43282</v>
      </c>
      <c r="B6976" s="100">
        <v>43252</v>
      </c>
      <c r="C6976" s="98" t="s">
        <v>34</v>
      </c>
      <c r="D6976" s="98">
        <v>-66179</v>
      </c>
      <c r="E6976" s="98">
        <v>496241.91999999998</v>
      </c>
      <c r="F6976" s="98" t="s">
        <v>76</v>
      </c>
    </row>
    <row r="6977" spans="1:6" x14ac:dyDescent="0.2">
      <c r="A6977" s="106">
        <v>43282</v>
      </c>
      <c r="B6977" s="100">
        <v>43252</v>
      </c>
      <c r="C6977" s="98" t="s">
        <v>33</v>
      </c>
      <c r="D6977" s="98">
        <v>-2984.67</v>
      </c>
      <c r="E6977" s="98">
        <v>22380.47</v>
      </c>
      <c r="F6977" s="98" t="s">
        <v>76</v>
      </c>
    </row>
    <row r="6978" spans="1:6" x14ac:dyDescent="0.2">
      <c r="A6978" s="106">
        <v>43282</v>
      </c>
      <c r="B6978" s="100">
        <v>43221</v>
      </c>
      <c r="C6978" s="98" t="s">
        <v>168</v>
      </c>
      <c r="D6978" s="98">
        <v>0</v>
      </c>
      <c r="E6978" s="98">
        <v>828420.66</v>
      </c>
      <c r="F6978" s="98" t="s">
        <v>76</v>
      </c>
    </row>
    <row r="6979" spans="1:6" x14ac:dyDescent="0.2">
      <c r="A6979" s="106">
        <v>43282</v>
      </c>
      <c r="B6979" s="100">
        <v>43221</v>
      </c>
      <c r="C6979" s="98" t="s">
        <v>185</v>
      </c>
      <c r="D6979" s="98">
        <v>36765.370000000003</v>
      </c>
      <c r="E6979" s="98">
        <v>828420.66</v>
      </c>
      <c r="F6979" s="98" t="s">
        <v>76</v>
      </c>
    </row>
    <row r="6980" spans="1:6" x14ac:dyDescent="0.2">
      <c r="A6980" s="106">
        <v>43282</v>
      </c>
      <c r="B6980" s="100">
        <v>43221</v>
      </c>
      <c r="C6980" s="98" t="s">
        <v>186</v>
      </c>
      <c r="D6980" s="98">
        <v>1658.22</v>
      </c>
      <c r="E6980" s="98">
        <v>37361.839999999997</v>
      </c>
      <c r="F6980" s="98" t="s">
        <v>76</v>
      </c>
    </row>
    <row r="6981" spans="1:6" x14ac:dyDescent="0.2">
      <c r="A6981" s="106">
        <v>43282</v>
      </c>
      <c r="B6981" s="100">
        <v>43252</v>
      </c>
      <c r="C6981" s="98" t="s">
        <v>34</v>
      </c>
      <c r="D6981" s="98">
        <v>-39.07</v>
      </c>
      <c r="E6981" s="98">
        <v>293</v>
      </c>
      <c r="F6981" s="98" t="s">
        <v>92</v>
      </c>
    </row>
    <row r="6982" spans="1:6" x14ac:dyDescent="0.2">
      <c r="A6982" s="106">
        <v>43282</v>
      </c>
      <c r="B6982" s="100">
        <v>43252</v>
      </c>
      <c r="C6982" s="98" t="s">
        <v>33</v>
      </c>
      <c r="D6982" s="98">
        <v>-1.76</v>
      </c>
      <c r="E6982" s="98">
        <v>13.21</v>
      </c>
      <c r="F6982" s="98" t="s">
        <v>92</v>
      </c>
    </row>
    <row r="6983" spans="1:6" x14ac:dyDescent="0.2">
      <c r="A6983" s="106">
        <v>43282</v>
      </c>
      <c r="B6983" s="100">
        <v>43221</v>
      </c>
      <c r="C6983" s="98" t="s">
        <v>168</v>
      </c>
      <c r="D6983" s="98">
        <v>0</v>
      </c>
      <c r="E6983" s="98">
        <v>699</v>
      </c>
      <c r="F6983" s="98" t="s">
        <v>92</v>
      </c>
    </row>
    <row r="6984" spans="1:6" x14ac:dyDescent="0.2">
      <c r="A6984" s="106">
        <v>43282</v>
      </c>
      <c r="B6984" s="100">
        <v>43221</v>
      </c>
      <c r="C6984" s="98" t="s">
        <v>185</v>
      </c>
      <c r="D6984" s="98">
        <v>31.02</v>
      </c>
      <c r="E6984" s="98">
        <v>699</v>
      </c>
      <c r="F6984" s="98" t="s">
        <v>92</v>
      </c>
    </row>
    <row r="6985" spans="1:6" x14ac:dyDescent="0.2">
      <c r="A6985" s="106">
        <v>43282</v>
      </c>
      <c r="B6985" s="100">
        <v>43221</v>
      </c>
      <c r="C6985" s="98" t="s">
        <v>186</v>
      </c>
      <c r="D6985" s="98">
        <v>1.4</v>
      </c>
      <c r="E6985" s="98">
        <v>31.52</v>
      </c>
      <c r="F6985" s="98" t="s">
        <v>92</v>
      </c>
    </row>
    <row r="6986" spans="1:6" x14ac:dyDescent="0.2">
      <c r="A6986" s="106">
        <v>43282</v>
      </c>
      <c r="B6986" s="100">
        <v>43221</v>
      </c>
      <c r="C6986" s="98" t="s">
        <v>34</v>
      </c>
      <c r="D6986" s="98">
        <v>-38.130000000000003</v>
      </c>
      <c r="E6986" s="98">
        <v>406</v>
      </c>
      <c r="F6986" s="98" t="s">
        <v>92</v>
      </c>
    </row>
    <row r="6987" spans="1:6" x14ac:dyDescent="0.2">
      <c r="A6987" s="106">
        <v>43282</v>
      </c>
      <c r="B6987" s="100">
        <v>43221</v>
      </c>
      <c r="C6987" s="98" t="s">
        <v>33</v>
      </c>
      <c r="D6987" s="98">
        <v>-1.72</v>
      </c>
      <c r="E6987" s="98">
        <v>18.309999999999999</v>
      </c>
      <c r="F6987" s="98" t="s">
        <v>92</v>
      </c>
    </row>
    <row r="6988" spans="1:6" x14ac:dyDescent="0.2">
      <c r="A6988" s="106">
        <v>43282</v>
      </c>
      <c r="B6988" s="100">
        <v>43252</v>
      </c>
      <c r="C6988" s="98" t="s">
        <v>223</v>
      </c>
      <c r="D6988" s="98">
        <v>48.68</v>
      </c>
      <c r="E6988" s="98">
        <v>-365</v>
      </c>
      <c r="F6988" s="98" t="s">
        <v>167</v>
      </c>
    </row>
    <row r="6989" spans="1:6" x14ac:dyDescent="0.2">
      <c r="A6989" s="106">
        <v>43282</v>
      </c>
      <c r="B6989" s="100">
        <v>43221</v>
      </c>
      <c r="C6989" s="98" t="s">
        <v>187</v>
      </c>
      <c r="D6989" s="98">
        <v>-40.520000000000003</v>
      </c>
      <c r="E6989" s="98">
        <v>-913</v>
      </c>
      <c r="F6989" s="98" t="s">
        <v>167</v>
      </c>
    </row>
    <row r="6990" spans="1:6" x14ac:dyDescent="0.2">
      <c r="A6990" s="106">
        <v>43282</v>
      </c>
      <c r="B6990" s="100">
        <v>43221</v>
      </c>
      <c r="C6990" s="98" t="s">
        <v>223</v>
      </c>
      <c r="D6990" s="98">
        <v>51.47</v>
      </c>
      <c r="E6990" s="98">
        <v>-548</v>
      </c>
      <c r="F6990" s="98" t="s">
        <v>167</v>
      </c>
    </row>
    <row r="6991" spans="1:6" x14ac:dyDescent="0.2">
      <c r="A6991" s="106">
        <v>43282</v>
      </c>
      <c r="B6991" s="100">
        <v>43221</v>
      </c>
      <c r="C6991" s="98" t="s">
        <v>188</v>
      </c>
      <c r="D6991" s="98">
        <v>0</v>
      </c>
      <c r="E6991" s="98">
        <v>-913</v>
      </c>
      <c r="F6991" s="98" t="s">
        <v>167</v>
      </c>
    </row>
    <row r="6992" spans="1:6" x14ac:dyDescent="0.2">
      <c r="A6992" s="106">
        <v>43282</v>
      </c>
      <c r="B6992" s="100">
        <v>43252</v>
      </c>
      <c r="C6992" s="98" t="s">
        <v>34</v>
      </c>
      <c r="D6992" s="98">
        <v>-61.35</v>
      </c>
      <c r="E6992" s="98">
        <v>460</v>
      </c>
      <c r="F6992" s="98" t="s">
        <v>92</v>
      </c>
    </row>
    <row r="6993" spans="1:6" x14ac:dyDescent="0.2">
      <c r="A6993" s="106">
        <v>43282</v>
      </c>
      <c r="B6993" s="100">
        <v>43252</v>
      </c>
      <c r="C6993" s="98" t="s">
        <v>33</v>
      </c>
      <c r="D6993" s="98">
        <v>-2.77</v>
      </c>
      <c r="E6993" s="98">
        <v>20.75</v>
      </c>
      <c r="F6993" s="98" t="s">
        <v>92</v>
      </c>
    </row>
    <row r="6994" spans="1:6" x14ac:dyDescent="0.2">
      <c r="A6994" s="106">
        <v>43282</v>
      </c>
      <c r="B6994" s="100">
        <v>43221</v>
      </c>
      <c r="C6994" s="98" t="s">
        <v>168</v>
      </c>
      <c r="D6994" s="98">
        <v>0</v>
      </c>
      <c r="E6994" s="98">
        <v>1136</v>
      </c>
      <c r="F6994" s="98" t="s">
        <v>92</v>
      </c>
    </row>
    <row r="6995" spans="1:6" x14ac:dyDescent="0.2">
      <c r="A6995" s="106">
        <v>43282</v>
      </c>
      <c r="B6995" s="100">
        <v>43221</v>
      </c>
      <c r="C6995" s="98" t="s">
        <v>185</v>
      </c>
      <c r="D6995" s="98">
        <v>50.41</v>
      </c>
      <c r="E6995" s="98">
        <v>1136</v>
      </c>
      <c r="F6995" s="98" t="s">
        <v>92</v>
      </c>
    </row>
    <row r="6996" spans="1:6" x14ac:dyDescent="0.2">
      <c r="A6996" s="106">
        <v>43282</v>
      </c>
      <c r="B6996" s="100">
        <v>43221</v>
      </c>
      <c r="C6996" s="98" t="s">
        <v>186</v>
      </c>
      <c r="D6996" s="98">
        <v>2.2799999999999998</v>
      </c>
      <c r="E6996" s="98">
        <v>51.23</v>
      </c>
      <c r="F6996" s="98" t="s">
        <v>92</v>
      </c>
    </row>
    <row r="6997" spans="1:6" x14ac:dyDescent="0.2">
      <c r="A6997" s="106">
        <v>43282</v>
      </c>
      <c r="B6997" s="100">
        <v>43221</v>
      </c>
      <c r="C6997" s="98" t="s">
        <v>34</v>
      </c>
      <c r="D6997" s="98">
        <v>-63.49</v>
      </c>
      <c r="E6997" s="98">
        <v>676</v>
      </c>
      <c r="F6997" s="98" t="s">
        <v>92</v>
      </c>
    </row>
    <row r="6998" spans="1:6" x14ac:dyDescent="0.2">
      <c r="A6998" s="106">
        <v>43282</v>
      </c>
      <c r="B6998" s="100">
        <v>43221</v>
      </c>
      <c r="C6998" s="98" t="s">
        <v>33</v>
      </c>
      <c r="D6998" s="98">
        <v>-2.86</v>
      </c>
      <c r="E6998" s="98">
        <v>30.48</v>
      </c>
      <c r="F6998" s="98" t="s">
        <v>92</v>
      </c>
    </row>
    <row r="6999" spans="1:6" x14ac:dyDescent="0.2">
      <c r="A6999" s="106">
        <v>43282</v>
      </c>
      <c r="B6999" s="100">
        <v>43252</v>
      </c>
      <c r="C6999" s="98" t="s">
        <v>34</v>
      </c>
      <c r="D6999" s="98">
        <v>-125.5</v>
      </c>
      <c r="E6999" s="98">
        <v>941.02</v>
      </c>
      <c r="F6999" s="98" t="s">
        <v>77</v>
      </c>
    </row>
    <row r="7000" spans="1:6" x14ac:dyDescent="0.2">
      <c r="A7000" s="106">
        <v>43282</v>
      </c>
      <c r="B7000" s="100">
        <v>43252</v>
      </c>
      <c r="C7000" s="98" t="s">
        <v>33</v>
      </c>
      <c r="D7000" s="98">
        <v>-5.67</v>
      </c>
      <c r="E7000" s="98">
        <v>42.44</v>
      </c>
      <c r="F7000" s="98" t="s">
        <v>77</v>
      </c>
    </row>
    <row r="7001" spans="1:6" x14ac:dyDescent="0.2">
      <c r="A7001" s="106">
        <v>43282</v>
      </c>
      <c r="B7001" s="100">
        <v>43221</v>
      </c>
      <c r="C7001" s="98" t="s">
        <v>168</v>
      </c>
      <c r="D7001" s="98">
        <v>0</v>
      </c>
      <c r="E7001" s="98">
        <v>2244.02</v>
      </c>
      <c r="F7001" s="98" t="s">
        <v>77</v>
      </c>
    </row>
    <row r="7002" spans="1:6" x14ac:dyDescent="0.2">
      <c r="A7002" s="106">
        <v>43282</v>
      </c>
      <c r="B7002" s="100">
        <v>43221</v>
      </c>
      <c r="C7002" s="98" t="s">
        <v>185</v>
      </c>
      <c r="D7002" s="98">
        <v>99.59</v>
      </c>
      <c r="E7002" s="98">
        <v>2244.02</v>
      </c>
      <c r="F7002" s="98" t="s">
        <v>77</v>
      </c>
    </row>
    <row r="7003" spans="1:6" x14ac:dyDescent="0.2">
      <c r="A7003" s="106">
        <v>43282</v>
      </c>
      <c r="B7003" s="100">
        <v>43221</v>
      </c>
      <c r="C7003" s="98" t="s">
        <v>186</v>
      </c>
      <c r="D7003" s="98">
        <v>4.5</v>
      </c>
      <c r="E7003" s="98">
        <v>101.2</v>
      </c>
      <c r="F7003" s="98" t="s">
        <v>77</v>
      </c>
    </row>
    <row r="7004" spans="1:6" x14ac:dyDescent="0.2">
      <c r="A7004" s="106">
        <v>43282</v>
      </c>
      <c r="B7004" s="100">
        <v>43221</v>
      </c>
      <c r="C7004" s="98" t="s">
        <v>34</v>
      </c>
      <c r="D7004" s="98">
        <v>-122.37</v>
      </c>
      <c r="E7004" s="98">
        <v>1303</v>
      </c>
      <c r="F7004" s="98" t="s">
        <v>77</v>
      </c>
    </row>
    <row r="7005" spans="1:6" x14ac:dyDescent="0.2">
      <c r="A7005" s="106">
        <v>43282</v>
      </c>
      <c r="B7005" s="100">
        <v>43221</v>
      </c>
      <c r="C7005" s="98" t="s">
        <v>33</v>
      </c>
      <c r="D7005" s="98">
        <v>-5.52</v>
      </c>
      <c r="E7005" s="98">
        <v>58.76</v>
      </c>
      <c r="F7005" s="98" t="s">
        <v>77</v>
      </c>
    </row>
    <row r="7006" spans="1:6" x14ac:dyDescent="0.2">
      <c r="A7006" s="106">
        <v>43282</v>
      </c>
      <c r="B7006" s="100">
        <v>43191</v>
      </c>
      <c r="C7006" s="98" t="s">
        <v>34</v>
      </c>
      <c r="D7006" s="98">
        <v>-4.99</v>
      </c>
      <c r="E7006" s="98">
        <v>51</v>
      </c>
      <c r="F7006" s="98" t="s">
        <v>76</v>
      </c>
    </row>
    <row r="7007" spans="1:6" x14ac:dyDescent="0.2">
      <c r="A7007" s="106">
        <v>43282</v>
      </c>
      <c r="B7007" s="100">
        <v>43191</v>
      </c>
      <c r="C7007" s="98" t="s">
        <v>33</v>
      </c>
      <c r="D7007" s="98">
        <v>-0.23</v>
      </c>
      <c r="E7007" s="98">
        <v>2.2999999999999998</v>
      </c>
      <c r="F7007" s="98" t="s">
        <v>76</v>
      </c>
    </row>
    <row r="7008" spans="1:6" x14ac:dyDescent="0.2">
      <c r="A7008" s="106">
        <v>43282</v>
      </c>
      <c r="B7008" s="100">
        <v>43101</v>
      </c>
      <c r="C7008" s="98" t="s">
        <v>168</v>
      </c>
      <c r="D7008" s="98">
        <v>-0.37</v>
      </c>
      <c r="E7008" s="98">
        <v>51</v>
      </c>
      <c r="F7008" s="98" t="s">
        <v>76</v>
      </c>
    </row>
    <row r="7009" spans="1:6" x14ac:dyDescent="0.2">
      <c r="A7009" s="106">
        <v>43282</v>
      </c>
      <c r="B7009" s="100">
        <v>43101</v>
      </c>
      <c r="C7009" s="98" t="s">
        <v>185</v>
      </c>
      <c r="D7009" s="98">
        <v>1.67</v>
      </c>
      <c r="E7009" s="98">
        <v>51</v>
      </c>
      <c r="F7009" s="98" t="s">
        <v>76</v>
      </c>
    </row>
    <row r="7010" spans="1:6" x14ac:dyDescent="0.2">
      <c r="A7010" s="106">
        <v>43282</v>
      </c>
      <c r="B7010" s="100">
        <v>43101</v>
      </c>
      <c r="C7010" s="98" t="s">
        <v>186</v>
      </c>
      <c r="D7010" s="98">
        <v>7.0000000000000007E-2</v>
      </c>
      <c r="E7010" s="98">
        <v>2.2999999999999998</v>
      </c>
      <c r="F7010" s="98" t="s">
        <v>76</v>
      </c>
    </row>
    <row r="7011" spans="1:6" x14ac:dyDescent="0.2">
      <c r="A7011" s="106">
        <v>43282</v>
      </c>
      <c r="B7011" s="100">
        <v>43221</v>
      </c>
      <c r="C7011" s="98" t="s">
        <v>185</v>
      </c>
      <c r="D7011" s="98">
        <v>33757.47</v>
      </c>
      <c r="E7011" s="98">
        <v>760647.17</v>
      </c>
      <c r="F7011" s="98" t="s">
        <v>76</v>
      </c>
    </row>
    <row r="7012" spans="1:6" x14ac:dyDescent="0.2">
      <c r="A7012" s="106">
        <v>43282</v>
      </c>
      <c r="B7012" s="100">
        <v>43221</v>
      </c>
      <c r="C7012" s="98" t="s">
        <v>186</v>
      </c>
      <c r="D7012" s="98">
        <v>1522.35</v>
      </c>
      <c r="E7012" s="98">
        <v>34305.14</v>
      </c>
      <c r="F7012" s="98" t="s">
        <v>76</v>
      </c>
    </row>
    <row r="7013" spans="1:6" x14ac:dyDescent="0.2">
      <c r="A7013" s="106">
        <v>43282</v>
      </c>
      <c r="B7013" s="100">
        <v>43221</v>
      </c>
      <c r="C7013" s="98" t="s">
        <v>34</v>
      </c>
      <c r="D7013" s="98">
        <v>-40891.019999999997</v>
      </c>
      <c r="E7013" s="98">
        <v>435381.68</v>
      </c>
      <c r="F7013" s="98" t="s">
        <v>76</v>
      </c>
    </row>
    <row r="7014" spans="1:6" x14ac:dyDescent="0.2">
      <c r="A7014" s="106">
        <v>43282</v>
      </c>
      <c r="B7014" s="100">
        <v>43221</v>
      </c>
      <c r="C7014" s="98" t="s">
        <v>33</v>
      </c>
      <c r="D7014" s="98">
        <v>-1843.94</v>
      </c>
      <c r="E7014" s="98">
        <v>19635.62</v>
      </c>
      <c r="F7014" s="98" t="s">
        <v>76</v>
      </c>
    </row>
    <row r="7015" spans="1:6" x14ac:dyDescent="0.2">
      <c r="A7015" s="106">
        <v>43282</v>
      </c>
      <c r="B7015" s="100">
        <v>43252</v>
      </c>
      <c r="C7015" s="98" t="s">
        <v>34</v>
      </c>
      <c r="D7015" s="98">
        <v>-26193.85</v>
      </c>
      <c r="E7015" s="98">
        <v>196415.02</v>
      </c>
      <c r="F7015" s="98" t="s">
        <v>76</v>
      </c>
    </row>
    <row r="7016" spans="1:6" x14ac:dyDescent="0.2">
      <c r="A7016" s="106">
        <v>43282</v>
      </c>
      <c r="B7016" s="100">
        <v>43252</v>
      </c>
      <c r="C7016" s="98" t="s">
        <v>33</v>
      </c>
      <c r="D7016" s="98">
        <v>-1181.3599999999999</v>
      </c>
      <c r="E7016" s="98">
        <v>8858.31</v>
      </c>
      <c r="F7016" s="98" t="s">
        <v>76</v>
      </c>
    </row>
    <row r="7017" spans="1:6" x14ac:dyDescent="0.2">
      <c r="A7017" s="106">
        <v>43282</v>
      </c>
      <c r="B7017" s="100">
        <v>43221</v>
      </c>
      <c r="C7017" s="98" t="s">
        <v>168</v>
      </c>
      <c r="D7017" s="98">
        <v>0</v>
      </c>
      <c r="E7017" s="98">
        <v>462460.36</v>
      </c>
      <c r="F7017" s="98" t="s">
        <v>76</v>
      </c>
    </row>
    <row r="7018" spans="1:6" x14ac:dyDescent="0.2">
      <c r="A7018" s="106">
        <v>43282</v>
      </c>
      <c r="B7018" s="100">
        <v>43221</v>
      </c>
      <c r="C7018" s="98" t="s">
        <v>185</v>
      </c>
      <c r="D7018" s="98">
        <v>20524</v>
      </c>
      <c r="E7018" s="98">
        <v>462460.36</v>
      </c>
      <c r="F7018" s="98" t="s">
        <v>76</v>
      </c>
    </row>
    <row r="7019" spans="1:6" x14ac:dyDescent="0.2">
      <c r="A7019" s="106">
        <v>43282</v>
      </c>
      <c r="B7019" s="100">
        <v>43221</v>
      </c>
      <c r="C7019" s="98" t="s">
        <v>186</v>
      </c>
      <c r="D7019" s="98">
        <v>925.54</v>
      </c>
      <c r="E7019" s="98">
        <v>20856.79</v>
      </c>
      <c r="F7019" s="98" t="s">
        <v>76</v>
      </c>
    </row>
    <row r="7020" spans="1:6" x14ac:dyDescent="0.2">
      <c r="A7020" s="106">
        <v>43282</v>
      </c>
      <c r="B7020" s="100">
        <v>43221</v>
      </c>
      <c r="C7020" s="98" t="s">
        <v>34</v>
      </c>
      <c r="D7020" s="98">
        <v>-24520.9</v>
      </c>
      <c r="E7020" s="98">
        <v>261084.6</v>
      </c>
      <c r="F7020" s="98" t="s">
        <v>76</v>
      </c>
    </row>
    <row r="7021" spans="1:6" x14ac:dyDescent="0.2">
      <c r="A7021" s="106">
        <v>43282</v>
      </c>
      <c r="B7021" s="100">
        <v>43221</v>
      </c>
      <c r="C7021" s="98" t="s">
        <v>33</v>
      </c>
      <c r="D7021" s="98">
        <v>-1105.92</v>
      </c>
      <c r="E7021" s="98">
        <v>11774.94</v>
      </c>
      <c r="F7021" s="98" t="s">
        <v>76</v>
      </c>
    </row>
    <row r="7022" spans="1:6" x14ac:dyDescent="0.2">
      <c r="A7022" s="106">
        <v>43282</v>
      </c>
      <c r="B7022" s="100">
        <v>43221</v>
      </c>
      <c r="C7022" s="98" t="s">
        <v>185</v>
      </c>
      <c r="D7022" s="98">
        <v>1220.8499999999999</v>
      </c>
      <c r="E7022" s="98">
        <v>27508.81</v>
      </c>
      <c r="F7022" s="98" t="s">
        <v>77</v>
      </c>
    </row>
    <row r="7023" spans="1:6" x14ac:dyDescent="0.2">
      <c r="A7023" s="106">
        <v>43282</v>
      </c>
      <c r="B7023" s="100">
        <v>43221</v>
      </c>
      <c r="C7023" s="98" t="s">
        <v>186</v>
      </c>
      <c r="D7023" s="98">
        <v>55.06</v>
      </c>
      <c r="E7023" s="98">
        <v>1240.6400000000001</v>
      </c>
      <c r="F7023" s="98" t="s">
        <v>77</v>
      </c>
    </row>
    <row r="7024" spans="1:6" x14ac:dyDescent="0.2">
      <c r="A7024" s="106">
        <v>43282</v>
      </c>
      <c r="B7024" s="100">
        <v>43221</v>
      </c>
      <c r="C7024" s="98" t="s">
        <v>34</v>
      </c>
      <c r="D7024" s="98">
        <v>-1250.0899999999999</v>
      </c>
      <c r="E7024" s="98">
        <v>13310</v>
      </c>
      <c r="F7024" s="98" t="s">
        <v>77</v>
      </c>
    </row>
    <row r="7025" spans="1:6" x14ac:dyDescent="0.2">
      <c r="A7025" s="106">
        <v>43282</v>
      </c>
      <c r="B7025" s="100">
        <v>43221</v>
      </c>
      <c r="C7025" s="98" t="s">
        <v>36</v>
      </c>
      <c r="D7025" s="98">
        <v>-3.57</v>
      </c>
      <c r="E7025" s="98">
        <v>38</v>
      </c>
      <c r="F7025" s="98" t="s">
        <v>101</v>
      </c>
    </row>
    <row r="7026" spans="1:6" x14ac:dyDescent="0.2">
      <c r="A7026" s="106">
        <v>43282</v>
      </c>
      <c r="B7026" s="100">
        <v>43221</v>
      </c>
      <c r="C7026" s="98" t="s">
        <v>35</v>
      </c>
      <c r="D7026" s="98">
        <v>-0.16</v>
      </c>
      <c r="E7026" s="98">
        <v>1.71</v>
      </c>
      <c r="F7026" s="98" t="s">
        <v>101</v>
      </c>
    </row>
    <row r="7027" spans="1:6" x14ac:dyDescent="0.2">
      <c r="A7027" s="106">
        <v>43282</v>
      </c>
      <c r="B7027" s="100">
        <v>43191</v>
      </c>
      <c r="C7027" s="98" t="s">
        <v>34</v>
      </c>
      <c r="D7027" s="98">
        <v>-234.67</v>
      </c>
      <c r="E7027" s="98">
        <v>2392.2199999999998</v>
      </c>
      <c r="F7027" s="98" t="s">
        <v>76</v>
      </c>
    </row>
    <row r="7028" spans="1:6" x14ac:dyDescent="0.2">
      <c r="A7028" s="106">
        <v>43282</v>
      </c>
      <c r="B7028" s="100">
        <v>43191</v>
      </c>
      <c r="C7028" s="98" t="s">
        <v>33</v>
      </c>
      <c r="D7028" s="98">
        <v>-10.58</v>
      </c>
      <c r="E7028" s="98">
        <v>107.89</v>
      </c>
      <c r="F7028" s="98" t="s">
        <v>76</v>
      </c>
    </row>
    <row r="7029" spans="1:6" x14ac:dyDescent="0.2">
      <c r="A7029" s="106">
        <v>43282</v>
      </c>
      <c r="B7029" s="100">
        <v>43101</v>
      </c>
      <c r="C7029" s="98" t="s">
        <v>168</v>
      </c>
      <c r="D7029" s="98">
        <v>-17.7</v>
      </c>
      <c r="E7029" s="98">
        <v>2392.2199999999998</v>
      </c>
      <c r="F7029" s="98" t="s">
        <v>76</v>
      </c>
    </row>
    <row r="7030" spans="1:6" x14ac:dyDescent="0.2">
      <c r="A7030" s="106">
        <v>43282</v>
      </c>
      <c r="B7030" s="100">
        <v>43101</v>
      </c>
      <c r="C7030" s="98" t="s">
        <v>185</v>
      </c>
      <c r="D7030" s="98">
        <v>78.709999999999994</v>
      </c>
      <c r="E7030" s="98">
        <v>2392.2199999999998</v>
      </c>
      <c r="F7030" s="98" t="s">
        <v>76</v>
      </c>
    </row>
    <row r="7031" spans="1:6" x14ac:dyDescent="0.2">
      <c r="A7031" s="106">
        <v>43282</v>
      </c>
      <c r="B7031" s="100">
        <v>43101</v>
      </c>
      <c r="C7031" s="98" t="s">
        <v>186</v>
      </c>
      <c r="D7031" s="98">
        <v>3.55</v>
      </c>
      <c r="E7031" s="98">
        <v>107.89</v>
      </c>
      <c r="F7031" s="98" t="s">
        <v>76</v>
      </c>
    </row>
    <row r="7032" spans="1:6" x14ac:dyDescent="0.2">
      <c r="A7032" s="106">
        <v>43282</v>
      </c>
      <c r="B7032" s="100">
        <v>43252</v>
      </c>
      <c r="C7032" s="98" t="s">
        <v>34</v>
      </c>
      <c r="D7032" s="98">
        <v>-7.6</v>
      </c>
      <c r="E7032" s="98">
        <v>57</v>
      </c>
      <c r="F7032" s="98" t="s">
        <v>93</v>
      </c>
    </row>
    <row r="7033" spans="1:6" x14ac:dyDescent="0.2">
      <c r="A7033" s="106">
        <v>43282</v>
      </c>
      <c r="B7033" s="100">
        <v>43252</v>
      </c>
      <c r="C7033" s="98" t="s">
        <v>33</v>
      </c>
      <c r="D7033" s="98">
        <v>-0.34</v>
      </c>
      <c r="E7033" s="98">
        <v>2.57</v>
      </c>
      <c r="F7033" s="98" t="s">
        <v>93</v>
      </c>
    </row>
    <row r="7034" spans="1:6" x14ac:dyDescent="0.2">
      <c r="A7034" s="106">
        <v>43282</v>
      </c>
      <c r="B7034" s="100">
        <v>43221</v>
      </c>
      <c r="C7034" s="98" t="s">
        <v>33</v>
      </c>
      <c r="D7034" s="98">
        <v>-56.37</v>
      </c>
      <c r="E7034" s="98">
        <v>600.27</v>
      </c>
      <c r="F7034" s="98" t="s">
        <v>77</v>
      </c>
    </row>
    <row r="7035" spans="1:6" x14ac:dyDescent="0.2">
      <c r="A7035" s="106">
        <v>43282</v>
      </c>
      <c r="B7035" s="100">
        <v>43252</v>
      </c>
      <c r="C7035" s="98" t="s">
        <v>36</v>
      </c>
      <c r="D7035" s="98">
        <v>-1.39</v>
      </c>
      <c r="E7035" s="98">
        <v>10.46</v>
      </c>
      <c r="F7035" s="98" t="s">
        <v>101</v>
      </c>
    </row>
    <row r="7036" spans="1:6" x14ac:dyDescent="0.2">
      <c r="A7036" s="106">
        <v>43282</v>
      </c>
      <c r="B7036" s="100">
        <v>43252</v>
      </c>
      <c r="C7036" s="98" t="s">
        <v>35</v>
      </c>
      <c r="D7036" s="98">
        <v>-0.06</v>
      </c>
      <c r="E7036" s="98">
        <v>0.47</v>
      </c>
      <c r="F7036" s="98" t="s">
        <v>101</v>
      </c>
    </row>
    <row r="7037" spans="1:6" x14ac:dyDescent="0.2">
      <c r="A7037" s="106">
        <v>43282</v>
      </c>
      <c r="B7037" s="100">
        <v>43221</v>
      </c>
      <c r="C7037" s="98" t="s">
        <v>36</v>
      </c>
      <c r="D7037" s="98">
        <v>-0.94</v>
      </c>
      <c r="E7037" s="98">
        <v>10</v>
      </c>
      <c r="F7037" s="98" t="s">
        <v>101</v>
      </c>
    </row>
    <row r="7038" spans="1:6" x14ac:dyDescent="0.2">
      <c r="A7038" s="106">
        <v>43282</v>
      </c>
      <c r="B7038" s="100">
        <v>43221</v>
      </c>
      <c r="C7038" s="98" t="s">
        <v>35</v>
      </c>
      <c r="D7038" s="98">
        <v>-0.04</v>
      </c>
      <c r="E7038" s="98">
        <v>0.45</v>
      </c>
      <c r="F7038" s="98" t="s">
        <v>101</v>
      </c>
    </row>
    <row r="7039" spans="1:6" x14ac:dyDescent="0.2">
      <c r="A7039" s="106">
        <v>43282</v>
      </c>
      <c r="B7039" s="100">
        <v>43252</v>
      </c>
      <c r="C7039" s="98" t="s">
        <v>36</v>
      </c>
      <c r="D7039" s="98">
        <v>-5.35</v>
      </c>
      <c r="E7039" s="98">
        <v>40.119999999999997</v>
      </c>
      <c r="F7039" s="98" t="s">
        <v>101</v>
      </c>
    </row>
    <row r="7040" spans="1:6" x14ac:dyDescent="0.2">
      <c r="A7040" s="106">
        <v>43252</v>
      </c>
      <c r="B7040" s="100">
        <v>43221</v>
      </c>
      <c r="C7040" s="98" t="s">
        <v>185</v>
      </c>
      <c r="D7040" s="98">
        <v>410.54</v>
      </c>
      <c r="E7040" s="98">
        <v>9250.5</v>
      </c>
      <c r="F7040" s="98" t="s">
        <v>77</v>
      </c>
    </row>
    <row r="7041" spans="1:6" x14ac:dyDescent="0.2">
      <c r="A7041" s="106">
        <v>43252</v>
      </c>
      <c r="B7041" s="100">
        <v>43221</v>
      </c>
      <c r="C7041" s="98" t="s">
        <v>186</v>
      </c>
      <c r="D7041" s="98">
        <v>18.52</v>
      </c>
      <c r="E7041" s="98">
        <v>417.2</v>
      </c>
      <c r="F7041" s="98" t="s">
        <v>77</v>
      </c>
    </row>
    <row r="7042" spans="1:6" x14ac:dyDescent="0.2">
      <c r="A7042" s="106">
        <v>43252</v>
      </c>
      <c r="B7042" s="100">
        <v>43221</v>
      </c>
      <c r="C7042" s="98" t="s">
        <v>34</v>
      </c>
      <c r="D7042" s="98">
        <v>-868.81</v>
      </c>
      <c r="E7042" s="98">
        <v>9250.5</v>
      </c>
      <c r="F7042" s="98" t="s">
        <v>77</v>
      </c>
    </row>
    <row r="7043" spans="1:6" x14ac:dyDescent="0.2">
      <c r="A7043" s="106">
        <v>43252</v>
      </c>
      <c r="B7043" s="100">
        <v>43221</v>
      </c>
      <c r="C7043" s="98" t="s">
        <v>33</v>
      </c>
      <c r="D7043" s="98">
        <v>-39.19</v>
      </c>
      <c r="E7043" s="98">
        <v>417.2</v>
      </c>
      <c r="F7043" s="98" t="s">
        <v>77</v>
      </c>
    </row>
    <row r="7044" spans="1:6" x14ac:dyDescent="0.2">
      <c r="A7044" s="106">
        <v>43252</v>
      </c>
      <c r="B7044" s="100">
        <v>43221</v>
      </c>
      <c r="C7044" s="98" t="s">
        <v>168</v>
      </c>
      <c r="D7044" s="98">
        <v>0</v>
      </c>
      <c r="E7044" s="98">
        <v>9250.5</v>
      </c>
      <c r="F7044" s="98" t="s">
        <v>77</v>
      </c>
    </row>
    <row r="7045" spans="1:6" x14ac:dyDescent="0.2">
      <c r="A7045" s="106">
        <v>43252</v>
      </c>
      <c r="B7045" s="100">
        <v>43191</v>
      </c>
      <c r="C7045" s="98" t="s">
        <v>34</v>
      </c>
      <c r="D7045" s="98">
        <v>-1988.08</v>
      </c>
      <c r="E7045" s="98">
        <v>20266.21</v>
      </c>
      <c r="F7045" s="98" t="s">
        <v>76</v>
      </c>
    </row>
    <row r="7046" spans="1:6" x14ac:dyDescent="0.2">
      <c r="A7046" s="106">
        <v>43252</v>
      </c>
      <c r="B7046" s="100">
        <v>43191</v>
      </c>
      <c r="C7046" s="98" t="s">
        <v>33</v>
      </c>
      <c r="D7046" s="98">
        <v>-89.69</v>
      </c>
      <c r="E7046" s="98">
        <v>913.85</v>
      </c>
      <c r="F7046" s="98" t="s">
        <v>76</v>
      </c>
    </row>
    <row r="7047" spans="1:6" x14ac:dyDescent="0.2">
      <c r="A7047" s="106">
        <v>43252</v>
      </c>
      <c r="B7047" s="100">
        <v>43221</v>
      </c>
      <c r="C7047" s="98" t="s">
        <v>185</v>
      </c>
      <c r="D7047" s="98">
        <v>133.66</v>
      </c>
      <c r="E7047" s="98">
        <v>3011.99</v>
      </c>
      <c r="F7047" s="98" t="s">
        <v>76</v>
      </c>
    </row>
    <row r="7048" spans="1:6" x14ac:dyDescent="0.2">
      <c r="A7048" s="106">
        <v>43252</v>
      </c>
      <c r="B7048" s="100">
        <v>43221</v>
      </c>
      <c r="C7048" s="98" t="s">
        <v>186</v>
      </c>
      <c r="D7048" s="98">
        <v>6.03</v>
      </c>
      <c r="E7048" s="98">
        <v>135.85</v>
      </c>
      <c r="F7048" s="98" t="s">
        <v>76</v>
      </c>
    </row>
    <row r="7049" spans="1:6" x14ac:dyDescent="0.2">
      <c r="A7049" s="106">
        <v>43252</v>
      </c>
      <c r="B7049" s="100">
        <v>43221</v>
      </c>
      <c r="C7049" s="98" t="s">
        <v>34</v>
      </c>
      <c r="D7049" s="98">
        <v>-282.89</v>
      </c>
      <c r="E7049" s="98">
        <v>3011.98</v>
      </c>
      <c r="F7049" s="98" t="s">
        <v>76</v>
      </c>
    </row>
    <row r="7050" spans="1:6" x14ac:dyDescent="0.2">
      <c r="A7050" s="106">
        <v>43252</v>
      </c>
      <c r="B7050" s="100">
        <v>43221</v>
      </c>
      <c r="C7050" s="98" t="s">
        <v>33</v>
      </c>
      <c r="D7050" s="98">
        <v>-12.76</v>
      </c>
      <c r="E7050" s="98">
        <v>135.85</v>
      </c>
      <c r="F7050" s="98" t="s">
        <v>76</v>
      </c>
    </row>
    <row r="7051" spans="1:6" x14ac:dyDescent="0.2">
      <c r="A7051" s="106">
        <v>43252</v>
      </c>
      <c r="B7051" s="100">
        <v>43191</v>
      </c>
      <c r="C7051" s="98" t="s">
        <v>34</v>
      </c>
      <c r="D7051" s="98">
        <v>-0.59</v>
      </c>
      <c r="E7051" s="98">
        <v>6.01</v>
      </c>
      <c r="F7051" s="98" t="s">
        <v>76</v>
      </c>
    </row>
    <row r="7052" spans="1:6" x14ac:dyDescent="0.2">
      <c r="A7052" s="106">
        <v>43252</v>
      </c>
      <c r="B7052" s="100">
        <v>43191</v>
      </c>
      <c r="C7052" s="98" t="s">
        <v>33</v>
      </c>
      <c r="D7052" s="98">
        <v>-0.03</v>
      </c>
      <c r="E7052" s="98">
        <v>0.27</v>
      </c>
      <c r="F7052" s="98" t="s">
        <v>76</v>
      </c>
    </row>
    <row r="7053" spans="1:6" x14ac:dyDescent="0.2">
      <c r="A7053" s="106">
        <v>43252</v>
      </c>
      <c r="B7053" s="100">
        <v>43101</v>
      </c>
      <c r="C7053" s="98" t="s">
        <v>168</v>
      </c>
      <c r="D7053" s="98">
        <v>-0.04</v>
      </c>
      <c r="E7053" s="98">
        <v>6.01</v>
      </c>
      <c r="F7053" s="98" t="s">
        <v>76</v>
      </c>
    </row>
    <row r="7054" spans="1:6" x14ac:dyDescent="0.2">
      <c r="A7054" s="106">
        <v>43252</v>
      </c>
      <c r="B7054" s="100">
        <v>43101</v>
      </c>
      <c r="C7054" s="98" t="s">
        <v>185</v>
      </c>
      <c r="D7054" s="98">
        <v>0.2</v>
      </c>
      <c r="E7054" s="98">
        <v>6.01</v>
      </c>
      <c r="F7054" s="98" t="s">
        <v>76</v>
      </c>
    </row>
    <row r="7055" spans="1:6" x14ac:dyDescent="0.2">
      <c r="A7055" s="106">
        <v>43252</v>
      </c>
      <c r="B7055" s="100">
        <v>43101</v>
      </c>
      <c r="C7055" s="98" t="s">
        <v>186</v>
      </c>
      <c r="D7055" s="98">
        <v>0.01</v>
      </c>
      <c r="E7055" s="98">
        <v>0.27</v>
      </c>
      <c r="F7055" s="98" t="s">
        <v>76</v>
      </c>
    </row>
    <row r="7056" spans="1:6" x14ac:dyDescent="0.2">
      <c r="A7056" s="106">
        <v>43252</v>
      </c>
      <c r="B7056" s="100">
        <v>43252</v>
      </c>
      <c r="C7056" s="98" t="s">
        <v>34</v>
      </c>
      <c r="D7056" s="98">
        <v>-0.04</v>
      </c>
      <c r="E7056" s="98">
        <v>0.28999999999999998</v>
      </c>
      <c r="F7056" s="98" t="s">
        <v>77</v>
      </c>
    </row>
    <row r="7057" spans="1:6" x14ac:dyDescent="0.2">
      <c r="A7057" s="106">
        <v>43252</v>
      </c>
      <c r="B7057" s="100">
        <v>43252</v>
      </c>
      <c r="C7057" s="98" t="s">
        <v>33</v>
      </c>
      <c r="D7057" s="98">
        <v>0</v>
      </c>
      <c r="E7057" s="98">
        <v>0.01</v>
      </c>
      <c r="F7057" s="98" t="s">
        <v>77</v>
      </c>
    </row>
    <row r="7058" spans="1:6" x14ac:dyDescent="0.2">
      <c r="A7058" s="106">
        <v>43252</v>
      </c>
      <c r="B7058" s="100">
        <v>43221</v>
      </c>
      <c r="C7058" s="98" t="s">
        <v>168</v>
      </c>
      <c r="D7058" s="98">
        <v>0</v>
      </c>
      <c r="E7058" s="98">
        <v>32202.720000000001</v>
      </c>
      <c r="F7058" s="98" t="s">
        <v>77</v>
      </c>
    </row>
    <row r="7059" spans="1:6" x14ac:dyDescent="0.2">
      <c r="A7059" s="106">
        <v>43252</v>
      </c>
      <c r="B7059" s="100">
        <v>43221</v>
      </c>
      <c r="C7059" s="98" t="s">
        <v>185</v>
      </c>
      <c r="D7059" s="98">
        <v>1429.16</v>
      </c>
      <c r="E7059" s="98">
        <v>32202.720000000001</v>
      </c>
      <c r="F7059" s="98" t="s">
        <v>77</v>
      </c>
    </row>
    <row r="7060" spans="1:6" x14ac:dyDescent="0.2">
      <c r="A7060" s="106">
        <v>43252</v>
      </c>
      <c r="B7060" s="100">
        <v>43221</v>
      </c>
      <c r="C7060" s="98" t="s">
        <v>186</v>
      </c>
      <c r="D7060" s="98">
        <v>64.459999999999994</v>
      </c>
      <c r="E7060" s="98">
        <v>1452.35</v>
      </c>
      <c r="F7060" s="98" t="s">
        <v>77</v>
      </c>
    </row>
    <row r="7061" spans="1:6" x14ac:dyDescent="0.2">
      <c r="A7061" s="106">
        <v>43252</v>
      </c>
      <c r="B7061" s="100">
        <v>43221</v>
      </c>
      <c r="C7061" s="98" t="s">
        <v>34</v>
      </c>
      <c r="D7061" s="98">
        <v>-3024.45</v>
      </c>
      <c r="E7061" s="98">
        <v>32202.43</v>
      </c>
      <c r="F7061" s="98" t="s">
        <v>77</v>
      </c>
    </row>
    <row r="7062" spans="1:6" x14ac:dyDescent="0.2">
      <c r="A7062" s="106">
        <v>43252</v>
      </c>
      <c r="B7062" s="100">
        <v>43221</v>
      </c>
      <c r="C7062" s="98" t="s">
        <v>33</v>
      </c>
      <c r="D7062" s="98">
        <v>-136.41999999999999</v>
      </c>
      <c r="E7062" s="98">
        <v>1452.34</v>
      </c>
      <c r="F7062" s="98" t="s">
        <v>77</v>
      </c>
    </row>
    <row r="7063" spans="1:6" x14ac:dyDescent="0.2">
      <c r="A7063" s="106">
        <v>43252</v>
      </c>
      <c r="B7063" s="100">
        <v>43252</v>
      </c>
      <c r="C7063" s="98" t="s">
        <v>34</v>
      </c>
      <c r="D7063" s="98">
        <v>0</v>
      </c>
      <c r="E7063" s="98">
        <v>0.01</v>
      </c>
      <c r="F7063" s="98" t="s">
        <v>76</v>
      </c>
    </row>
    <row r="7064" spans="1:6" x14ac:dyDescent="0.2">
      <c r="A7064" s="106">
        <v>43252</v>
      </c>
      <c r="B7064" s="100">
        <v>43221</v>
      </c>
      <c r="C7064" s="98" t="s">
        <v>168</v>
      </c>
      <c r="D7064" s="98">
        <v>0</v>
      </c>
      <c r="E7064" s="98">
        <v>695</v>
      </c>
      <c r="F7064" s="98" t="s">
        <v>73</v>
      </c>
    </row>
    <row r="7065" spans="1:6" x14ac:dyDescent="0.2">
      <c r="A7065" s="106">
        <v>43252</v>
      </c>
      <c r="B7065" s="100">
        <v>43221</v>
      </c>
      <c r="C7065" s="98" t="s">
        <v>185</v>
      </c>
      <c r="D7065" s="98">
        <v>30.84</v>
      </c>
      <c r="E7065" s="98">
        <v>695</v>
      </c>
      <c r="F7065" s="98" t="s">
        <v>73</v>
      </c>
    </row>
    <row r="7066" spans="1:6" x14ac:dyDescent="0.2">
      <c r="A7066" s="106">
        <v>43252</v>
      </c>
      <c r="B7066" s="100">
        <v>43221</v>
      </c>
      <c r="C7066" s="98" t="s">
        <v>186</v>
      </c>
      <c r="D7066" s="98">
        <v>1.39</v>
      </c>
      <c r="E7066" s="98">
        <v>31.34</v>
      </c>
      <c r="F7066" s="98" t="s">
        <v>73</v>
      </c>
    </row>
    <row r="7067" spans="1:6" x14ac:dyDescent="0.2">
      <c r="A7067" s="106">
        <v>43252</v>
      </c>
      <c r="B7067" s="100">
        <v>43221</v>
      </c>
      <c r="C7067" s="98" t="s">
        <v>34</v>
      </c>
      <c r="D7067" s="98">
        <v>-65.27</v>
      </c>
      <c r="E7067" s="98">
        <v>695</v>
      </c>
      <c r="F7067" s="98" t="s">
        <v>73</v>
      </c>
    </row>
    <row r="7068" spans="1:6" x14ac:dyDescent="0.2">
      <c r="A7068" s="106">
        <v>43252</v>
      </c>
      <c r="B7068" s="100">
        <v>43221</v>
      </c>
      <c r="C7068" s="98" t="s">
        <v>33</v>
      </c>
      <c r="D7068" s="98">
        <v>-2.94</v>
      </c>
      <c r="E7068" s="98">
        <v>31.34</v>
      </c>
      <c r="F7068" s="98" t="s">
        <v>73</v>
      </c>
    </row>
    <row r="7069" spans="1:6" x14ac:dyDescent="0.2">
      <c r="A7069" s="106">
        <v>43252</v>
      </c>
      <c r="B7069" s="100">
        <v>43252</v>
      </c>
      <c r="C7069" s="98" t="s">
        <v>34</v>
      </c>
      <c r="D7069" s="98">
        <v>0</v>
      </c>
      <c r="E7069" s="98">
        <v>0.01</v>
      </c>
      <c r="F7069" s="98" t="s">
        <v>76</v>
      </c>
    </row>
    <row r="7070" spans="1:6" x14ac:dyDescent="0.2">
      <c r="A7070" s="106">
        <v>43252</v>
      </c>
      <c r="B7070" s="100">
        <v>43221</v>
      </c>
      <c r="C7070" s="98" t="s">
        <v>168</v>
      </c>
      <c r="D7070" s="98">
        <v>0</v>
      </c>
      <c r="E7070" s="98">
        <v>3011.99</v>
      </c>
      <c r="F7070" s="98" t="s">
        <v>76</v>
      </c>
    </row>
    <row r="7071" spans="1:6" x14ac:dyDescent="0.2">
      <c r="A7071" s="106">
        <v>43252</v>
      </c>
      <c r="B7071" s="100">
        <v>43252</v>
      </c>
      <c r="C7071" s="98" t="s">
        <v>34</v>
      </c>
      <c r="D7071" s="98">
        <v>-96.78</v>
      </c>
      <c r="E7071" s="98">
        <v>727.95</v>
      </c>
      <c r="F7071" s="98" t="s">
        <v>72</v>
      </c>
    </row>
    <row r="7072" spans="1:6" x14ac:dyDescent="0.2">
      <c r="A7072" s="106">
        <v>43252</v>
      </c>
      <c r="B7072" s="100">
        <v>43252</v>
      </c>
      <c r="C7072" s="98" t="s">
        <v>33</v>
      </c>
      <c r="D7072" s="98">
        <v>-4.3</v>
      </c>
      <c r="E7072" s="98">
        <v>32.72</v>
      </c>
      <c r="F7072" s="98" t="s">
        <v>72</v>
      </c>
    </row>
    <row r="7073" spans="1:6" x14ac:dyDescent="0.2">
      <c r="A7073" s="106">
        <v>43252</v>
      </c>
      <c r="B7073" s="100">
        <v>43252</v>
      </c>
      <c r="C7073" s="98" t="s">
        <v>34</v>
      </c>
      <c r="D7073" s="98">
        <v>-17.32</v>
      </c>
      <c r="E7073" s="98">
        <v>131.66999999999999</v>
      </c>
      <c r="F7073" s="98" t="s">
        <v>74</v>
      </c>
    </row>
    <row r="7074" spans="1:6" x14ac:dyDescent="0.2">
      <c r="A7074" s="106">
        <v>43252</v>
      </c>
      <c r="B7074" s="100">
        <v>43252</v>
      </c>
      <c r="C7074" s="98" t="s">
        <v>33</v>
      </c>
      <c r="D7074" s="98">
        <v>-0.75</v>
      </c>
      <c r="E7074" s="98">
        <v>5.85</v>
      </c>
      <c r="F7074" s="98" t="s">
        <v>74</v>
      </c>
    </row>
    <row r="7075" spans="1:6" x14ac:dyDescent="0.2">
      <c r="A7075" s="106">
        <v>43252</v>
      </c>
      <c r="B7075" s="100">
        <v>43252</v>
      </c>
      <c r="C7075" s="98" t="s">
        <v>34</v>
      </c>
      <c r="D7075" s="98">
        <v>-1.25</v>
      </c>
      <c r="E7075" s="98">
        <v>9.84</v>
      </c>
      <c r="F7075" s="98" t="s">
        <v>73</v>
      </c>
    </row>
    <row r="7076" spans="1:6" x14ac:dyDescent="0.2">
      <c r="A7076" s="106">
        <v>43252</v>
      </c>
      <c r="B7076" s="100">
        <v>43252</v>
      </c>
      <c r="C7076" s="98" t="s">
        <v>33</v>
      </c>
      <c r="D7076" s="98">
        <v>0</v>
      </c>
      <c r="E7076" s="98">
        <v>0.43</v>
      </c>
      <c r="F7076" s="98" t="s">
        <v>73</v>
      </c>
    </row>
    <row r="7077" spans="1:6" x14ac:dyDescent="0.2">
      <c r="A7077" s="106">
        <v>43252</v>
      </c>
      <c r="B7077" s="100">
        <v>43221</v>
      </c>
      <c r="C7077" s="98" t="s">
        <v>168</v>
      </c>
      <c r="D7077" s="98">
        <v>0</v>
      </c>
      <c r="E7077" s="98">
        <v>432103.58</v>
      </c>
      <c r="F7077" s="98" t="s">
        <v>73</v>
      </c>
    </row>
    <row r="7078" spans="1:6" x14ac:dyDescent="0.2">
      <c r="A7078" s="106">
        <v>43252</v>
      </c>
      <c r="B7078" s="100">
        <v>43221</v>
      </c>
      <c r="C7078" s="98" t="s">
        <v>185</v>
      </c>
      <c r="D7078" s="98">
        <v>19176.73</v>
      </c>
      <c r="E7078" s="98">
        <v>432103.58</v>
      </c>
      <c r="F7078" s="98" t="s">
        <v>73</v>
      </c>
    </row>
    <row r="7079" spans="1:6" x14ac:dyDescent="0.2">
      <c r="A7079" s="106">
        <v>43252</v>
      </c>
      <c r="B7079" s="100">
        <v>43221</v>
      </c>
      <c r="C7079" s="98" t="s">
        <v>186</v>
      </c>
      <c r="D7079" s="98">
        <v>864.88</v>
      </c>
      <c r="E7079" s="98">
        <v>19487.96</v>
      </c>
      <c r="F7079" s="98" t="s">
        <v>73</v>
      </c>
    </row>
    <row r="7080" spans="1:6" x14ac:dyDescent="0.2">
      <c r="A7080" s="106">
        <v>43252</v>
      </c>
      <c r="B7080" s="100">
        <v>43221</v>
      </c>
      <c r="C7080" s="98" t="s">
        <v>34</v>
      </c>
      <c r="D7080" s="98">
        <v>-40582.28</v>
      </c>
      <c r="E7080" s="98">
        <v>432093.74</v>
      </c>
      <c r="F7080" s="98" t="s">
        <v>73</v>
      </c>
    </row>
    <row r="7081" spans="1:6" x14ac:dyDescent="0.2">
      <c r="A7081" s="106">
        <v>43252</v>
      </c>
      <c r="B7081" s="100">
        <v>43221</v>
      </c>
      <c r="C7081" s="98" t="s">
        <v>33</v>
      </c>
      <c r="D7081" s="98">
        <v>-1830.3</v>
      </c>
      <c r="E7081" s="98">
        <v>19487.47</v>
      </c>
      <c r="F7081" s="98" t="s">
        <v>73</v>
      </c>
    </row>
    <row r="7082" spans="1:6" x14ac:dyDescent="0.2">
      <c r="A7082" s="106">
        <v>43252</v>
      </c>
      <c r="B7082" s="100">
        <v>43252</v>
      </c>
      <c r="C7082" s="98" t="s">
        <v>34</v>
      </c>
      <c r="D7082" s="98">
        <v>-4.2699999999999996</v>
      </c>
      <c r="E7082" s="98">
        <v>32.11</v>
      </c>
      <c r="F7082" s="98" t="s">
        <v>75</v>
      </c>
    </row>
    <row r="7083" spans="1:6" x14ac:dyDescent="0.2">
      <c r="A7083" s="106">
        <v>43252</v>
      </c>
      <c r="B7083" s="100">
        <v>43252</v>
      </c>
      <c r="C7083" s="98" t="s">
        <v>33</v>
      </c>
      <c r="D7083" s="98">
        <v>-0.17</v>
      </c>
      <c r="E7083" s="98">
        <v>1.42</v>
      </c>
      <c r="F7083" s="98" t="s">
        <v>75</v>
      </c>
    </row>
    <row r="7084" spans="1:6" x14ac:dyDescent="0.2">
      <c r="A7084" s="106">
        <v>43252</v>
      </c>
      <c r="B7084" s="100">
        <v>43221</v>
      </c>
      <c r="C7084" s="98" t="s">
        <v>185</v>
      </c>
      <c r="D7084" s="98">
        <v>32338.91</v>
      </c>
      <c r="E7084" s="98">
        <v>728680.81</v>
      </c>
      <c r="F7084" s="98" t="s">
        <v>74</v>
      </c>
    </row>
    <row r="7085" spans="1:6" x14ac:dyDescent="0.2">
      <c r="A7085" s="106">
        <v>43252</v>
      </c>
      <c r="B7085" s="100">
        <v>43221</v>
      </c>
      <c r="C7085" s="98" t="s">
        <v>186</v>
      </c>
      <c r="D7085" s="98">
        <v>1458.3</v>
      </c>
      <c r="E7085" s="98">
        <v>32863.33</v>
      </c>
      <c r="F7085" s="98" t="s">
        <v>74</v>
      </c>
    </row>
    <row r="7086" spans="1:6" x14ac:dyDescent="0.2">
      <c r="A7086" s="106">
        <v>43252</v>
      </c>
      <c r="B7086" s="100">
        <v>43221</v>
      </c>
      <c r="C7086" s="98" t="s">
        <v>34</v>
      </c>
      <c r="D7086" s="98">
        <v>-68425.42</v>
      </c>
      <c r="E7086" s="98">
        <v>728549.14</v>
      </c>
      <c r="F7086" s="98" t="s">
        <v>74</v>
      </c>
    </row>
    <row r="7087" spans="1:6" x14ac:dyDescent="0.2">
      <c r="A7087" s="106">
        <v>43252</v>
      </c>
      <c r="B7087" s="100">
        <v>43221</v>
      </c>
      <c r="C7087" s="98" t="s">
        <v>33</v>
      </c>
      <c r="D7087" s="98">
        <v>-3085.97</v>
      </c>
      <c r="E7087" s="98">
        <v>32857.39</v>
      </c>
      <c r="F7087" s="98" t="s">
        <v>74</v>
      </c>
    </row>
    <row r="7088" spans="1:6" x14ac:dyDescent="0.2">
      <c r="A7088" s="106">
        <v>43252</v>
      </c>
      <c r="B7088" s="100">
        <v>43221</v>
      </c>
      <c r="C7088" s="98" t="s">
        <v>168</v>
      </c>
      <c r="D7088" s="98">
        <v>0</v>
      </c>
      <c r="E7088" s="98">
        <v>728680.81</v>
      </c>
      <c r="F7088" s="98" t="s">
        <v>74</v>
      </c>
    </row>
    <row r="7089" spans="1:6" x14ac:dyDescent="0.2">
      <c r="A7089" s="106">
        <v>43252</v>
      </c>
      <c r="B7089" s="100">
        <v>43191</v>
      </c>
      <c r="C7089" s="98" t="s">
        <v>34</v>
      </c>
      <c r="D7089" s="98">
        <v>-1194.03</v>
      </c>
      <c r="E7089" s="98">
        <v>12171.43</v>
      </c>
      <c r="F7089" s="98" t="s">
        <v>77</v>
      </c>
    </row>
    <row r="7090" spans="1:6" x14ac:dyDescent="0.2">
      <c r="A7090" s="106">
        <v>43252</v>
      </c>
      <c r="B7090" s="100">
        <v>43191</v>
      </c>
      <c r="C7090" s="98" t="s">
        <v>33</v>
      </c>
      <c r="D7090" s="98">
        <v>-53.82</v>
      </c>
      <c r="E7090" s="98">
        <v>548.92999999999995</v>
      </c>
      <c r="F7090" s="98" t="s">
        <v>77</v>
      </c>
    </row>
    <row r="7091" spans="1:6" x14ac:dyDescent="0.2">
      <c r="A7091" s="106">
        <v>43252</v>
      </c>
      <c r="B7091" s="100">
        <v>43101</v>
      </c>
      <c r="C7091" s="98" t="s">
        <v>185</v>
      </c>
      <c r="D7091" s="98">
        <v>400.46</v>
      </c>
      <c r="E7091" s="98">
        <v>12171.43</v>
      </c>
      <c r="F7091" s="98" t="s">
        <v>77</v>
      </c>
    </row>
    <row r="7092" spans="1:6" x14ac:dyDescent="0.2">
      <c r="A7092" s="106">
        <v>43252</v>
      </c>
      <c r="B7092" s="100">
        <v>43101</v>
      </c>
      <c r="C7092" s="98" t="s">
        <v>186</v>
      </c>
      <c r="D7092" s="98">
        <v>18.010000000000002</v>
      </c>
      <c r="E7092" s="98">
        <v>548.92999999999995</v>
      </c>
      <c r="F7092" s="98" t="s">
        <v>77</v>
      </c>
    </row>
    <row r="7093" spans="1:6" x14ac:dyDescent="0.2">
      <c r="A7093" s="106">
        <v>43252</v>
      </c>
      <c r="B7093" s="100">
        <v>43101</v>
      </c>
      <c r="C7093" s="98" t="s">
        <v>168</v>
      </c>
      <c r="D7093" s="98">
        <v>-90.05</v>
      </c>
      <c r="E7093" s="98">
        <v>12171.43</v>
      </c>
      <c r="F7093" s="98" t="s">
        <v>77</v>
      </c>
    </row>
    <row r="7094" spans="1:6" x14ac:dyDescent="0.2">
      <c r="A7094" s="106">
        <v>43252</v>
      </c>
      <c r="B7094" s="100">
        <v>43221</v>
      </c>
      <c r="C7094" s="98" t="s">
        <v>185</v>
      </c>
      <c r="D7094" s="98">
        <v>2691.94</v>
      </c>
      <c r="E7094" s="98">
        <v>60656.42</v>
      </c>
      <c r="F7094" s="98" t="s">
        <v>77</v>
      </c>
    </row>
    <row r="7095" spans="1:6" x14ac:dyDescent="0.2">
      <c r="A7095" s="106">
        <v>43252</v>
      </c>
      <c r="B7095" s="100">
        <v>43221</v>
      </c>
      <c r="C7095" s="98" t="s">
        <v>186</v>
      </c>
      <c r="D7095" s="98">
        <v>121.41</v>
      </c>
      <c r="E7095" s="98">
        <v>2735.62</v>
      </c>
      <c r="F7095" s="98" t="s">
        <v>77</v>
      </c>
    </row>
    <row r="7096" spans="1:6" x14ac:dyDescent="0.2">
      <c r="A7096" s="106">
        <v>43252</v>
      </c>
      <c r="B7096" s="100">
        <v>43221</v>
      </c>
      <c r="C7096" s="98" t="s">
        <v>34</v>
      </c>
      <c r="D7096" s="98">
        <v>-5696.83</v>
      </c>
      <c r="E7096" s="98">
        <v>60656.42</v>
      </c>
      <c r="F7096" s="98" t="s">
        <v>77</v>
      </c>
    </row>
    <row r="7097" spans="1:6" x14ac:dyDescent="0.2">
      <c r="A7097" s="106">
        <v>43252</v>
      </c>
      <c r="B7097" s="100">
        <v>43221</v>
      </c>
      <c r="C7097" s="98" t="s">
        <v>33</v>
      </c>
      <c r="D7097" s="98">
        <v>-256.95</v>
      </c>
      <c r="E7097" s="98">
        <v>2735.62</v>
      </c>
      <c r="F7097" s="98" t="s">
        <v>77</v>
      </c>
    </row>
    <row r="7098" spans="1:6" x14ac:dyDescent="0.2">
      <c r="A7098" s="106">
        <v>43252</v>
      </c>
      <c r="B7098" s="100">
        <v>43221</v>
      </c>
      <c r="C7098" s="98" t="s">
        <v>185</v>
      </c>
      <c r="D7098" s="98">
        <v>5.01</v>
      </c>
      <c r="E7098" s="98">
        <v>112.99</v>
      </c>
      <c r="F7098" s="98" t="s">
        <v>76</v>
      </c>
    </row>
    <row r="7099" spans="1:6" x14ac:dyDescent="0.2">
      <c r="A7099" s="106">
        <v>43252</v>
      </c>
      <c r="B7099" s="100">
        <v>43221</v>
      </c>
      <c r="C7099" s="98" t="s">
        <v>186</v>
      </c>
      <c r="D7099" s="98">
        <v>0.23</v>
      </c>
      <c r="E7099" s="98">
        <v>5.0999999999999996</v>
      </c>
      <c r="F7099" s="98" t="s">
        <v>76</v>
      </c>
    </row>
    <row r="7100" spans="1:6" x14ac:dyDescent="0.2">
      <c r="A7100" s="106">
        <v>43252</v>
      </c>
      <c r="B7100" s="100">
        <v>43221</v>
      </c>
      <c r="C7100" s="98" t="s">
        <v>34</v>
      </c>
      <c r="D7100" s="98">
        <v>-10.61</v>
      </c>
      <c r="E7100" s="98">
        <v>112.99</v>
      </c>
      <c r="F7100" s="98" t="s">
        <v>76</v>
      </c>
    </row>
    <row r="7101" spans="1:6" x14ac:dyDescent="0.2">
      <c r="A7101" s="106">
        <v>43252</v>
      </c>
      <c r="B7101" s="100">
        <v>43221</v>
      </c>
      <c r="C7101" s="98" t="s">
        <v>33</v>
      </c>
      <c r="D7101" s="98">
        <v>-0.48</v>
      </c>
      <c r="E7101" s="98">
        <v>5.0999999999999996</v>
      </c>
      <c r="F7101" s="98" t="s">
        <v>76</v>
      </c>
    </row>
    <row r="7102" spans="1:6" x14ac:dyDescent="0.2">
      <c r="A7102" s="106">
        <v>43252</v>
      </c>
      <c r="B7102" s="100">
        <v>43221</v>
      </c>
      <c r="C7102" s="98" t="s">
        <v>168</v>
      </c>
      <c r="D7102" s="98">
        <v>0</v>
      </c>
      <c r="E7102" s="98">
        <v>112.99</v>
      </c>
      <c r="F7102" s="98" t="s">
        <v>76</v>
      </c>
    </row>
    <row r="7103" spans="1:6" x14ac:dyDescent="0.2">
      <c r="A7103" s="106">
        <v>43252</v>
      </c>
      <c r="B7103" s="100">
        <v>43191</v>
      </c>
      <c r="C7103" s="98" t="s">
        <v>34</v>
      </c>
      <c r="D7103" s="98">
        <v>-5.2</v>
      </c>
      <c r="E7103" s="98">
        <v>53</v>
      </c>
      <c r="F7103" s="98" t="s">
        <v>76</v>
      </c>
    </row>
    <row r="7104" spans="1:6" x14ac:dyDescent="0.2">
      <c r="A7104" s="106">
        <v>43252</v>
      </c>
      <c r="B7104" s="100">
        <v>43191</v>
      </c>
      <c r="C7104" s="98" t="s">
        <v>33</v>
      </c>
      <c r="D7104" s="98">
        <v>-0.23</v>
      </c>
      <c r="E7104" s="98">
        <v>2.39</v>
      </c>
      <c r="F7104" s="98" t="s">
        <v>76</v>
      </c>
    </row>
    <row r="7105" spans="1:6" x14ac:dyDescent="0.2">
      <c r="A7105" s="106">
        <v>43252</v>
      </c>
      <c r="B7105" s="100">
        <v>43101</v>
      </c>
      <c r="C7105" s="98" t="s">
        <v>185</v>
      </c>
      <c r="D7105" s="98">
        <v>1.74</v>
      </c>
      <c r="E7105" s="98">
        <v>53</v>
      </c>
      <c r="F7105" s="98" t="s">
        <v>76</v>
      </c>
    </row>
    <row r="7106" spans="1:6" x14ac:dyDescent="0.2">
      <c r="A7106" s="106">
        <v>43252</v>
      </c>
      <c r="B7106" s="100">
        <v>43101</v>
      </c>
      <c r="C7106" s="98" t="s">
        <v>186</v>
      </c>
      <c r="D7106" s="98">
        <v>0.08</v>
      </c>
      <c r="E7106" s="98">
        <v>2.39</v>
      </c>
      <c r="F7106" s="98" t="s">
        <v>76</v>
      </c>
    </row>
    <row r="7107" spans="1:6" x14ac:dyDescent="0.2">
      <c r="A7107" s="106">
        <v>43252</v>
      </c>
      <c r="B7107" s="100">
        <v>43101</v>
      </c>
      <c r="C7107" s="98" t="s">
        <v>168</v>
      </c>
      <c r="D7107" s="98">
        <v>-0.39</v>
      </c>
      <c r="E7107" s="98">
        <v>53</v>
      </c>
      <c r="F7107" s="98" t="s">
        <v>76</v>
      </c>
    </row>
    <row r="7108" spans="1:6" x14ac:dyDescent="0.2">
      <c r="A7108" s="106">
        <v>43252</v>
      </c>
      <c r="B7108" s="100">
        <v>43221</v>
      </c>
      <c r="C7108" s="98" t="s">
        <v>185</v>
      </c>
      <c r="D7108" s="98">
        <v>8.83</v>
      </c>
      <c r="E7108" s="98">
        <v>199</v>
      </c>
      <c r="F7108" s="98" t="s">
        <v>76</v>
      </c>
    </row>
    <row r="7109" spans="1:6" x14ac:dyDescent="0.2">
      <c r="A7109" s="106">
        <v>43252</v>
      </c>
      <c r="B7109" s="100">
        <v>43221</v>
      </c>
      <c r="C7109" s="98" t="s">
        <v>186</v>
      </c>
      <c r="D7109" s="98">
        <v>0.4</v>
      </c>
      <c r="E7109" s="98">
        <v>8.9700000000000006</v>
      </c>
      <c r="F7109" s="98" t="s">
        <v>76</v>
      </c>
    </row>
    <row r="7110" spans="1:6" x14ac:dyDescent="0.2">
      <c r="A7110" s="106">
        <v>43252</v>
      </c>
      <c r="B7110" s="100">
        <v>43221</v>
      </c>
      <c r="C7110" s="98" t="s">
        <v>34</v>
      </c>
      <c r="D7110" s="98">
        <v>-18.690000000000001</v>
      </c>
      <c r="E7110" s="98">
        <v>199</v>
      </c>
      <c r="F7110" s="98" t="s">
        <v>76</v>
      </c>
    </row>
    <row r="7111" spans="1:6" x14ac:dyDescent="0.2">
      <c r="A7111" s="106">
        <v>43252</v>
      </c>
      <c r="B7111" s="100">
        <v>43221</v>
      </c>
      <c r="C7111" s="98" t="s">
        <v>33</v>
      </c>
      <c r="D7111" s="98">
        <v>-0.84</v>
      </c>
      <c r="E7111" s="98">
        <v>8.9700000000000006</v>
      </c>
      <c r="F7111" s="98" t="s">
        <v>76</v>
      </c>
    </row>
    <row r="7112" spans="1:6" x14ac:dyDescent="0.2">
      <c r="A7112" s="106">
        <v>43252</v>
      </c>
      <c r="B7112" s="100">
        <v>43221</v>
      </c>
      <c r="C7112" s="98" t="s">
        <v>168</v>
      </c>
      <c r="D7112" s="98">
        <v>0</v>
      </c>
      <c r="E7112" s="98">
        <v>199</v>
      </c>
      <c r="F7112" s="98" t="s">
        <v>76</v>
      </c>
    </row>
    <row r="7113" spans="1:6" x14ac:dyDescent="0.2">
      <c r="A7113" s="106">
        <v>43252</v>
      </c>
      <c r="B7113" s="100">
        <v>43191</v>
      </c>
      <c r="C7113" s="98" t="s">
        <v>34</v>
      </c>
      <c r="D7113" s="98">
        <v>-9.42</v>
      </c>
      <c r="E7113" s="98">
        <v>96</v>
      </c>
      <c r="F7113" s="98" t="s">
        <v>76</v>
      </c>
    </row>
    <row r="7114" spans="1:6" x14ac:dyDescent="0.2">
      <c r="A7114" s="106">
        <v>43252</v>
      </c>
      <c r="B7114" s="100">
        <v>43191</v>
      </c>
      <c r="C7114" s="98" t="s">
        <v>33</v>
      </c>
      <c r="D7114" s="98">
        <v>-0.42</v>
      </c>
      <c r="E7114" s="98">
        <v>4.33</v>
      </c>
      <c r="F7114" s="98" t="s">
        <v>76</v>
      </c>
    </row>
    <row r="7115" spans="1:6" x14ac:dyDescent="0.2">
      <c r="A7115" s="106">
        <v>43252</v>
      </c>
      <c r="B7115" s="100">
        <v>43101</v>
      </c>
      <c r="C7115" s="98" t="s">
        <v>185</v>
      </c>
      <c r="D7115" s="98">
        <v>3.16</v>
      </c>
      <c r="E7115" s="98">
        <v>96</v>
      </c>
      <c r="F7115" s="98" t="s">
        <v>76</v>
      </c>
    </row>
    <row r="7116" spans="1:6" x14ac:dyDescent="0.2">
      <c r="A7116" s="106">
        <v>43252</v>
      </c>
      <c r="B7116" s="100">
        <v>43101</v>
      </c>
      <c r="C7116" s="98" t="s">
        <v>186</v>
      </c>
      <c r="D7116" s="98">
        <v>0.14000000000000001</v>
      </c>
      <c r="E7116" s="98">
        <v>4.33</v>
      </c>
      <c r="F7116" s="98" t="s">
        <v>76</v>
      </c>
    </row>
    <row r="7117" spans="1:6" x14ac:dyDescent="0.2">
      <c r="A7117" s="106">
        <v>43252</v>
      </c>
      <c r="B7117" s="100">
        <v>43221</v>
      </c>
      <c r="C7117" s="98" t="s">
        <v>185</v>
      </c>
      <c r="D7117" s="98">
        <v>425.25</v>
      </c>
      <c r="E7117" s="98">
        <v>9582</v>
      </c>
      <c r="F7117" s="98" t="s">
        <v>94</v>
      </c>
    </row>
    <row r="7118" spans="1:6" x14ac:dyDescent="0.2">
      <c r="A7118" s="106">
        <v>43252</v>
      </c>
      <c r="B7118" s="100">
        <v>43221</v>
      </c>
      <c r="C7118" s="98" t="s">
        <v>186</v>
      </c>
      <c r="D7118" s="98">
        <v>19.18</v>
      </c>
      <c r="E7118" s="98">
        <v>432.15</v>
      </c>
      <c r="F7118" s="98" t="s">
        <v>94</v>
      </c>
    </row>
    <row r="7119" spans="1:6" x14ac:dyDescent="0.2">
      <c r="A7119" s="106">
        <v>43252</v>
      </c>
      <c r="B7119" s="100">
        <v>43221</v>
      </c>
      <c r="C7119" s="98" t="s">
        <v>34</v>
      </c>
      <c r="D7119" s="98">
        <v>-899.94</v>
      </c>
      <c r="E7119" s="98">
        <v>9582</v>
      </c>
      <c r="F7119" s="98" t="s">
        <v>94</v>
      </c>
    </row>
    <row r="7120" spans="1:6" x14ac:dyDescent="0.2">
      <c r="A7120" s="106">
        <v>43252</v>
      </c>
      <c r="B7120" s="100">
        <v>43221</v>
      </c>
      <c r="C7120" s="98" t="s">
        <v>33</v>
      </c>
      <c r="D7120" s="98">
        <v>-40.590000000000003</v>
      </c>
      <c r="E7120" s="98">
        <v>432.15</v>
      </c>
      <c r="F7120" s="98" t="s">
        <v>94</v>
      </c>
    </row>
    <row r="7121" spans="1:6" x14ac:dyDescent="0.2">
      <c r="A7121" s="106">
        <v>43252</v>
      </c>
      <c r="B7121" s="100">
        <v>43101</v>
      </c>
      <c r="C7121" s="98" t="s">
        <v>168</v>
      </c>
      <c r="D7121" s="98">
        <v>-0.71</v>
      </c>
      <c r="E7121" s="98">
        <v>96</v>
      </c>
      <c r="F7121" s="98" t="s">
        <v>76</v>
      </c>
    </row>
    <row r="7122" spans="1:6" x14ac:dyDescent="0.2">
      <c r="A7122" s="106">
        <v>43252</v>
      </c>
      <c r="B7122" s="100">
        <v>43221</v>
      </c>
      <c r="C7122" s="98" t="s">
        <v>185</v>
      </c>
      <c r="D7122" s="98">
        <v>68</v>
      </c>
      <c r="E7122" s="98">
        <v>1532</v>
      </c>
      <c r="F7122" s="98" t="s">
        <v>93</v>
      </c>
    </row>
    <row r="7123" spans="1:6" x14ac:dyDescent="0.2">
      <c r="A7123" s="106">
        <v>43252</v>
      </c>
      <c r="B7123" s="100">
        <v>43221</v>
      </c>
      <c r="C7123" s="98" t="s">
        <v>186</v>
      </c>
      <c r="D7123" s="98">
        <v>3.06</v>
      </c>
      <c r="E7123" s="98">
        <v>69.09</v>
      </c>
      <c r="F7123" s="98" t="s">
        <v>93</v>
      </c>
    </row>
    <row r="7124" spans="1:6" x14ac:dyDescent="0.2">
      <c r="A7124" s="106">
        <v>43252</v>
      </c>
      <c r="B7124" s="100">
        <v>43221</v>
      </c>
      <c r="C7124" s="98" t="s">
        <v>34</v>
      </c>
      <c r="D7124" s="98">
        <v>-143.88999999999999</v>
      </c>
      <c r="E7124" s="98">
        <v>1532</v>
      </c>
      <c r="F7124" s="98" t="s">
        <v>93</v>
      </c>
    </row>
    <row r="7125" spans="1:6" x14ac:dyDescent="0.2">
      <c r="A7125" s="106">
        <v>43252</v>
      </c>
      <c r="B7125" s="100">
        <v>43221</v>
      </c>
      <c r="C7125" s="98" t="s">
        <v>33</v>
      </c>
      <c r="D7125" s="98">
        <v>-6.49</v>
      </c>
      <c r="E7125" s="98">
        <v>69.09</v>
      </c>
      <c r="F7125" s="98" t="s">
        <v>93</v>
      </c>
    </row>
    <row r="7126" spans="1:6" x14ac:dyDescent="0.2">
      <c r="A7126" s="106">
        <v>43252</v>
      </c>
      <c r="B7126" s="100">
        <v>43221</v>
      </c>
      <c r="C7126" s="98" t="s">
        <v>168</v>
      </c>
      <c r="D7126" s="98">
        <v>0</v>
      </c>
      <c r="E7126" s="98">
        <v>1532</v>
      </c>
      <c r="F7126" s="98" t="s">
        <v>93</v>
      </c>
    </row>
    <row r="7127" spans="1:6" x14ac:dyDescent="0.2">
      <c r="A7127" s="106">
        <v>43252</v>
      </c>
      <c r="B7127" s="100">
        <v>43191</v>
      </c>
      <c r="C7127" s="98" t="s">
        <v>34</v>
      </c>
      <c r="D7127" s="98">
        <v>-74.94</v>
      </c>
      <c r="E7127" s="98">
        <v>764</v>
      </c>
      <c r="F7127" s="98" t="s">
        <v>93</v>
      </c>
    </row>
    <row r="7128" spans="1:6" x14ac:dyDescent="0.2">
      <c r="A7128" s="106">
        <v>43252</v>
      </c>
      <c r="B7128" s="100">
        <v>43191</v>
      </c>
      <c r="C7128" s="98" t="s">
        <v>33</v>
      </c>
      <c r="D7128" s="98">
        <v>-3.39</v>
      </c>
      <c r="E7128" s="98">
        <v>34.450000000000003</v>
      </c>
      <c r="F7128" s="98" t="s">
        <v>93</v>
      </c>
    </row>
    <row r="7129" spans="1:6" x14ac:dyDescent="0.2">
      <c r="A7129" s="106">
        <v>43252</v>
      </c>
      <c r="B7129" s="100">
        <v>43101</v>
      </c>
      <c r="C7129" s="98" t="s">
        <v>185</v>
      </c>
      <c r="D7129" s="98">
        <v>25.13</v>
      </c>
      <c r="E7129" s="98">
        <v>764</v>
      </c>
      <c r="F7129" s="98" t="s">
        <v>93</v>
      </c>
    </row>
    <row r="7130" spans="1:6" x14ac:dyDescent="0.2">
      <c r="A7130" s="106">
        <v>43252</v>
      </c>
      <c r="B7130" s="100">
        <v>43101</v>
      </c>
      <c r="C7130" s="98" t="s">
        <v>186</v>
      </c>
      <c r="D7130" s="98">
        <v>1.1299999999999999</v>
      </c>
      <c r="E7130" s="98">
        <v>34.450000000000003</v>
      </c>
      <c r="F7130" s="98" t="s">
        <v>93</v>
      </c>
    </row>
    <row r="7131" spans="1:6" x14ac:dyDescent="0.2">
      <c r="A7131" s="106">
        <v>43252</v>
      </c>
      <c r="B7131" s="100">
        <v>43101</v>
      </c>
      <c r="C7131" s="98" t="s">
        <v>168</v>
      </c>
      <c r="D7131" s="98">
        <v>-5.65</v>
      </c>
      <c r="E7131" s="98">
        <v>764</v>
      </c>
      <c r="F7131" s="98" t="s">
        <v>93</v>
      </c>
    </row>
    <row r="7132" spans="1:6" x14ac:dyDescent="0.2">
      <c r="A7132" s="106">
        <v>43252</v>
      </c>
      <c r="B7132" s="100">
        <v>43191</v>
      </c>
      <c r="C7132" s="98" t="s">
        <v>34</v>
      </c>
      <c r="D7132" s="98">
        <v>-470</v>
      </c>
      <c r="E7132" s="98">
        <v>4791</v>
      </c>
      <c r="F7132" s="98" t="s">
        <v>94</v>
      </c>
    </row>
    <row r="7133" spans="1:6" x14ac:dyDescent="0.2">
      <c r="A7133" s="106">
        <v>43252</v>
      </c>
      <c r="B7133" s="100">
        <v>43191</v>
      </c>
      <c r="C7133" s="98" t="s">
        <v>33</v>
      </c>
      <c r="D7133" s="98">
        <v>-21.2</v>
      </c>
      <c r="E7133" s="98">
        <v>216.07</v>
      </c>
      <c r="F7133" s="98" t="s">
        <v>94</v>
      </c>
    </row>
    <row r="7134" spans="1:6" x14ac:dyDescent="0.2">
      <c r="A7134" s="106">
        <v>43252</v>
      </c>
      <c r="B7134" s="100">
        <v>43101</v>
      </c>
      <c r="C7134" s="98" t="s">
        <v>185</v>
      </c>
      <c r="D7134" s="98">
        <v>157.62</v>
      </c>
      <c r="E7134" s="98">
        <v>4791</v>
      </c>
      <c r="F7134" s="98" t="s">
        <v>94</v>
      </c>
    </row>
    <row r="7135" spans="1:6" x14ac:dyDescent="0.2">
      <c r="A7135" s="106">
        <v>43252</v>
      </c>
      <c r="B7135" s="100">
        <v>43101</v>
      </c>
      <c r="C7135" s="98" t="s">
        <v>186</v>
      </c>
      <c r="D7135" s="98">
        <v>7.11</v>
      </c>
      <c r="E7135" s="98">
        <v>216.07</v>
      </c>
      <c r="F7135" s="98" t="s">
        <v>94</v>
      </c>
    </row>
    <row r="7136" spans="1:6" x14ac:dyDescent="0.2">
      <c r="A7136" s="106">
        <v>43252</v>
      </c>
      <c r="B7136" s="100">
        <v>43101</v>
      </c>
      <c r="C7136" s="98" t="s">
        <v>168</v>
      </c>
      <c r="D7136" s="98">
        <v>-158.38</v>
      </c>
      <c r="E7136" s="98">
        <v>21403.55</v>
      </c>
      <c r="F7136" s="98" t="s">
        <v>76</v>
      </c>
    </row>
    <row r="7137" spans="1:6" x14ac:dyDescent="0.2">
      <c r="A7137" s="106">
        <v>43252</v>
      </c>
      <c r="B7137" s="100">
        <v>43101</v>
      </c>
      <c r="C7137" s="98" t="s">
        <v>185</v>
      </c>
      <c r="D7137" s="98">
        <v>704.25</v>
      </c>
      <c r="E7137" s="98">
        <v>21403.55</v>
      </c>
      <c r="F7137" s="98" t="s">
        <v>76</v>
      </c>
    </row>
    <row r="7138" spans="1:6" x14ac:dyDescent="0.2">
      <c r="A7138" s="106">
        <v>43252</v>
      </c>
      <c r="B7138" s="100">
        <v>43101</v>
      </c>
      <c r="C7138" s="98" t="s">
        <v>186</v>
      </c>
      <c r="D7138" s="98">
        <v>31.77</v>
      </c>
      <c r="E7138" s="98">
        <v>965.29</v>
      </c>
      <c r="F7138" s="98" t="s">
        <v>76</v>
      </c>
    </row>
    <row r="7139" spans="1:6" x14ac:dyDescent="0.2">
      <c r="A7139" s="106">
        <v>43252</v>
      </c>
      <c r="B7139" s="100">
        <v>43101</v>
      </c>
      <c r="C7139" s="98" t="s">
        <v>168</v>
      </c>
      <c r="D7139" s="98">
        <v>-3.82</v>
      </c>
      <c r="E7139" s="98">
        <v>517.29</v>
      </c>
      <c r="F7139" s="98" t="s">
        <v>74</v>
      </c>
    </row>
    <row r="7140" spans="1:6" x14ac:dyDescent="0.2">
      <c r="A7140" s="106">
        <v>43252</v>
      </c>
      <c r="B7140" s="100">
        <v>43101</v>
      </c>
      <c r="C7140" s="98" t="s">
        <v>185</v>
      </c>
      <c r="D7140" s="98">
        <v>17.03</v>
      </c>
      <c r="E7140" s="98">
        <v>517.29</v>
      </c>
      <c r="F7140" s="98" t="s">
        <v>74</v>
      </c>
    </row>
    <row r="7141" spans="1:6" x14ac:dyDescent="0.2">
      <c r="A7141" s="106">
        <v>43252</v>
      </c>
      <c r="B7141" s="100">
        <v>43101</v>
      </c>
      <c r="C7141" s="98" t="s">
        <v>186</v>
      </c>
      <c r="D7141" s="98">
        <v>0.75</v>
      </c>
      <c r="E7141" s="98">
        <v>23.34</v>
      </c>
      <c r="F7141" s="98" t="s">
        <v>74</v>
      </c>
    </row>
    <row r="7142" spans="1:6" x14ac:dyDescent="0.2">
      <c r="A7142" s="106">
        <v>43313</v>
      </c>
      <c r="B7142" s="100">
        <v>43313</v>
      </c>
      <c r="C7142" s="98" t="s">
        <v>33</v>
      </c>
      <c r="D7142" s="98">
        <v>-0.27</v>
      </c>
      <c r="E7142" s="98">
        <v>3.47</v>
      </c>
      <c r="F7142" s="98" t="s">
        <v>93</v>
      </c>
    </row>
    <row r="7143" spans="1:6" x14ac:dyDescent="0.2">
      <c r="A7143" s="106">
        <v>43313</v>
      </c>
      <c r="B7143" s="100">
        <v>43282</v>
      </c>
      <c r="C7143" s="98" t="s">
        <v>34</v>
      </c>
      <c r="D7143" s="98">
        <v>-22.45</v>
      </c>
      <c r="E7143" s="98">
        <v>264</v>
      </c>
      <c r="F7143" s="98" t="s">
        <v>93</v>
      </c>
    </row>
    <row r="7144" spans="1:6" x14ac:dyDescent="0.2">
      <c r="A7144" s="106">
        <v>43313</v>
      </c>
      <c r="B7144" s="100">
        <v>43282</v>
      </c>
      <c r="C7144" s="98" t="s">
        <v>33</v>
      </c>
      <c r="D7144" s="98">
        <v>-1.01</v>
      </c>
      <c r="E7144" s="98">
        <v>11.91</v>
      </c>
      <c r="F7144" s="98" t="s">
        <v>93</v>
      </c>
    </row>
    <row r="7145" spans="1:6" x14ac:dyDescent="0.2">
      <c r="A7145" s="106">
        <v>43313</v>
      </c>
      <c r="B7145" s="100">
        <v>43313</v>
      </c>
      <c r="C7145" s="98" t="s">
        <v>36</v>
      </c>
      <c r="D7145" s="98">
        <v>-1.22</v>
      </c>
      <c r="E7145" s="98">
        <v>15.68</v>
      </c>
      <c r="F7145" s="98" t="s">
        <v>101</v>
      </c>
    </row>
    <row r="7146" spans="1:6" x14ac:dyDescent="0.2">
      <c r="A7146" s="106">
        <v>43313</v>
      </c>
      <c r="B7146" s="100">
        <v>43313</v>
      </c>
      <c r="C7146" s="98" t="s">
        <v>35</v>
      </c>
      <c r="D7146" s="98">
        <v>-0.06</v>
      </c>
      <c r="E7146" s="98">
        <v>0.71</v>
      </c>
      <c r="F7146" s="98" t="s">
        <v>101</v>
      </c>
    </row>
    <row r="7147" spans="1:6" x14ac:dyDescent="0.2">
      <c r="A7147" s="106">
        <v>43313</v>
      </c>
      <c r="B7147" s="100">
        <v>43282</v>
      </c>
      <c r="C7147" s="98" t="s">
        <v>36</v>
      </c>
      <c r="D7147" s="98">
        <v>-4.68</v>
      </c>
      <c r="E7147" s="98">
        <v>55</v>
      </c>
      <c r="F7147" s="98" t="s">
        <v>101</v>
      </c>
    </row>
    <row r="7148" spans="1:6" x14ac:dyDescent="0.2">
      <c r="A7148" s="106">
        <v>43313</v>
      </c>
      <c r="B7148" s="100">
        <v>43282</v>
      </c>
      <c r="C7148" s="98" t="s">
        <v>35</v>
      </c>
      <c r="D7148" s="98">
        <v>-0.21</v>
      </c>
      <c r="E7148" s="98">
        <v>2.48</v>
      </c>
      <c r="F7148" s="98" t="s">
        <v>101</v>
      </c>
    </row>
    <row r="7149" spans="1:6" x14ac:dyDescent="0.2">
      <c r="A7149" s="106">
        <v>43282</v>
      </c>
      <c r="B7149" s="100">
        <v>43221</v>
      </c>
      <c r="C7149" s="98" t="s">
        <v>185</v>
      </c>
      <c r="D7149" s="98">
        <v>361.53</v>
      </c>
      <c r="E7149" s="98">
        <v>8146.28</v>
      </c>
      <c r="F7149" s="98" t="s">
        <v>84</v>
      </c>
    </row>
    <row r="7150" spans="1:6" x14ac:dyDescent="0.2">
      <c r="A7150" s="106">
        <v>43282</v>
      </c>
      <c r="B7150" s="100">
        <v>43221</v>
      </c>
      <c r="C7150" s="98" t="s">
        <v>186</v>
      </c>
      <c r="D7150" s="98">
        <v>16.309999999999999</v>
      </c>
      <c r="E7150" s="98">
        <v>367.4</v>
      </c>
      <c r="F7150" s="98" t="s">
        <v>84</v>
      </c>
    </row>
    <row r="7151" spans="1:6" x14ac:dyDescent="0.2">
      <c r="A7151" s="106">
        <v>43282</v>
      </c>
      <c r="B7151" s="100">
        <v>43221</v>
      </c>
      <c r="C7151" s="98" t="s">
        <v>185</v>
      </c>
      <c r="D7151" s="98">
        <v>339.78</v>
      </c>
      <c r="E7151" s="98">
        <v>7656.12</v>
      </c>
      <c r="F7151" s="98" t="s">
        <v>97</v>
      </c>
    </row>
    <row r="7152" spans="1:6" x14ac:dyDescent="0.2">
      <c r="A7152" s="106">
        <v>43282</v>
      </c>
      <c r="B7152" s="100">
        <v>43221</v>
      </c>
      <c r="C7152" s="98" t="s">
        <v>186</v>
      </c>
      <c r="D7152" s="98">
        <v>15.32</v>
      </c>
      <c r="E7152" s="98">
        <v>345.29</v>
      </c>
      <c r="F7152" s="98" t="s">
        <v>97</v>
      </c>
    </row>
    <row r="7153" spans="1:6" x14ac:dyDescent="0.2">
      <c r="A7153" s="106">
        <v>43282</v>
      </c>
      <c r="B7153" s="100">
        <v>43221</v>
      </c>
      <c r="C7153" s="98" t="s">
        <v>185</v>
      </c>
      <c r="D7153" s="98">
        <v>214.93</v>
      </c>
      <c r="E7153" s="98">
        <v>4842.99</v>
      </c>
      <c r="F7153" s="98" t="s">
        <v>98</v>
      </c>
    </row>
    <row r="7154" spans="1:6" x14ac:dyDescent="0.2">
      <c r="A7154" s="106">
        <v>43282</v>
      </c>
      <c r="B7154" s="100">
        <v>43221</v>
      </c>
      <c r="C7154" s="98" t="s">
        <v>186</v>
      </c>
      <c r="D7154" s="98">
        <v>9.69</v>
      </c>
      <c r="E7154" s="98">
        <v>218.42</v>
      </c>
      <c r="F7154" s="98" t="s">
        <v>98</v>
      </c>
    </row>
    <row r="7155" spans="1:6" x14ac:dyDescent="0.2">
      <c r="A7155" s="106">
        <v>43282</v>
      </c>
      <c r="B7155" s="100">
        <v>43282</v>
      </c>
      <c r="C7155" s="98" t="s">
        <v>34</v>
      </c>
      <c r="D7155" s="98">
        <v>-238.66</v>
      </c>
      <c r="E7155" s="98">
        <v>2807.12</v>
      </c>
      <c r="F7155" s="98" t="s">
        <v>97</v>
      </c>
    </row>
    <row r="7156" spans="1:6" x14ac:dyDescent="0.2">
      <c r="A7156" s="106">
        <v>43282</v>
      </c>
      <c r="B7156" s="100">
        <v>43282</v>
      </c>
      <c r="C7156" s="98" t="s">
        <v>33</v>
      </c>
      <c r="D7156" s="98">
        <v>-10.76</v>
      </c>
      <c r="E7156" s="98">
        <v>126.6</v>
      </c>
      <c r="F7156" s="98" t="s">
        <v>97</v>
      </c>
    </row>
    <row r="7157" spans="1:6" x14ac:dyDescent="0.2">
      <c r="A7157" s="106">
        <v>43282</v>
      </c>
      <c r="B7157" s="100">
        <v>43252</v>
      </c>
      <c r="C7157" s="98" t="s">
        <v>34</v>
      </c>
      <c r="D7157" s="98">
        <v>-646.66</v>
      </c>
      <c r="E7157" s="98">
        <v>4849</v>
      </c>
      <c r="F7157" s="98" t="s">
        <v>97</v>
      </c>
    </row>
    <row r="7158" spans="1:6" x14ac:dyDescent="0.2">
      <c r="A7158" s="106">
        <v>43282</v>
      </c>
      <c r="B7158" s="100">
        <v>43252</v>
      </c>
      <c r="C7158" s="98" t="s">
        <v>33</v>
      </c>
      <c r="D7158" s="98">
        <v>-29.16</v>
      </c>
      <c r="E7158" s="98">
        <v>218.69</v>
      </c>
      <c r="F7158" s="98" t="s">
        <v>97</v>
      </c>
    </row>
    <row r="7159" spans="1:6" x14ac:dyDescent="0.2">
      <c r="A7159" s="106">
        <v>43282</v>
      </c>
      <c r="B7159" s="100">
        <v>43282</v>
      </c>
      <c r="C7159" s="98" t="s">
        <v>34</v>
      </c>
      <c r="D7159" s="98">
        <v>-809.24</v>
      </c>
      <c r="E7159" s="98">
        <v>9518.26</v>
      </c>
      <c r="F7159" s="98" t="s">
        <v>131</v>
      </c>
    </row>
    <row r="7160" spans="1:6" x14ac:dyDescent="0.2">
      <c r="A7160" s="106">
        <v>43252</v>
      </c>
      <c r="B7160" s="100">
        <v>43191</v>
      </c>
      <c r="C7160" s="98" t="s">
        <v>34</v>
      </c>
      <c r="D7160" s="98">
        <v>-238.09</v>
      </c>
      <c r="E7160" s="98">
        <v>2427</v>
      </c>
      <c r="F7160" s="98" t="s">
        <v>92</v>
      </c>
    </row>
    <row r="7161" spans="1:6" x14ac:dyDescent="0.2">
      <c r="A7161" s="106">
        <v>43252</v>
      </c>
      <c r="B7161" s="100">
        <v>43191</v>
      </c>
      <c r="C7161" s="98" t="s">
        <v>33</v>
      </c>
      <c r="D7161" s="98">
        <v>-10.74</v>
      </c>
      <c r="E7161" s="98">
        <v>109.45</v>
      </c>
      <c r="F7161" s="98" t="s">
        <v>92</v>
      </c>
    </row>
    <row r="7162" spans="1:6" x14ac:dyDescent="0.2">
      <c r="A7162" s="106">
        <v>43252</v>
      </c>
      <c r="B7162" s="100">
        <v>43160</v>
      </c>
      <c r="C7162" s="98" t="s">
        <v>34</v>
      </c>
      <c r="D7162" s="98">
        <v>-82.47</v>
      </c>
      <c r="E7162" s="98">
        <v>1047</v>
      </c>
      <c r="F7162" s="98" t="s">
        <v>92</v>
      </c>
    </row>
    <row r="7163" spans="1:6" x14ac:dyDescent="0.2">
      <c r="A7163" s="106">
        <v>43252</v>
      </c>
      <c r="B7163" s="100">
        <v>43160</v>
      </c>
      <c r="C7163" s="98" t="s">
        <v>33</v>
      </c>
      <c r="D7163" s="98">
        <v>-3.72</v>
      </c>
      <c r="E7163" s="98">
        <v>47.22</v>
      </c>
      <c r="F7163" s="98" t="s">
        <v>92</v>
      </c>
    </row>
    <row r="7164" spans="1:6" x14ac:dyDescent="0.2">
      <c r="A7164" s="106">
        <v>43252</v>
      </c>
      <c r="B7164" s="100">
        <v>43101</v>
      </c>
      <c r="C7164" s="98" t="s">
        <v>186</v>
      </c>
      <c r="D7164" s="98">
        <v>2.2999999999999998</v>
      </c>
      <c r="E7164" s="98">
        <v>69.55</v>
      </c>
      <c r="F7164" s="98" t="s">
        <v>76</v>
      </c>
    </row>
    <row r="7165" spans="1:6" x14ac:dyDescent="0.2">
      <c r="A7165" s="106">
        <v>43252</v>
      </c>
      <c r="B7165" s="100">
        <v>43101</v>
      </c>
      <c r="C7165" s="98" t="s">
        <v>185</v>
      </c>
      <c r="D7165" s="98">
        <v>50.73</v>
      </c>
      <c r="E7165" s="98">
        <v>1542.17</v>
      </c>
      <c r="F7165" s="98" t="s">
        <v>76</v>
      </c>
    </row>
    <row r="7166" spans="1:6" x14ac:dyDescent="0.2">
      <c r="A7166" s="106">
        <v>43252</v>
      </c>
      <c r="B7166" s="100">
        <v>43101</v>
      </c>
      <c r="C7166" s="98" t="s">
        <v>185</v>
      </c>
      <c r="D7166" s="98">
        <v>1.68</v>
      </c>
      <c r="E7166" s="98">
        <v>51</v>
      </c>
      <c r="F7166" s="98" t="s">
        <v>93</v>
      </c>
    </row>
    <row r="7167" spans="1:6" x14ac:dyDescent="0.2">
      <c r="A7167" s="106">
        <v>43252</v>
      </c>
      <c r="B7167" s="100">
        <v>43101</v>
      </c>
      <c r="C7167" s="98" t="s">
        <v>186</v>
      </c>
      <c r="D7167" s="98">
        <v>0.08</v>
      </c>
      <c r="E7167" s="98">
        <v>2.2999999999999998</v>
      </c>
      <c r="F7167" s="98" t="s">
        <v>93</v>
      </c>
    </row>
    <row r="7168" spans="1:6" x14ac:dyDescent="0.2">
      <c r="A7168" s="106">
        <v>43252</v>
      </c>
      <c r="B7168" s="100">
        <v>43101</v>
      </c>
      <c r="C7168" s="98" t="s">
        <v>168</v>
      </c>
      <c r="D7168" s="98">
        <v>-0.38</v>
      </c>
      <c r="E7168" s="98">
        <v>51</v>
      </c>
      <c r="F7168" s="98" t="s">
        <v>93</v>
      </c>
    </row>
    <row r="7169" spans="1:6" x14ac:dyDescent="0.2">
      <c r="A7169" s="106">
        <v>43252</v>
      </c>
      <c r="B7169" s="100">
        <v>43221</v>
      </c>
      <c r="C7169" s="98" t="s">
        <v>185</v>
      </c>
      <c r="D7169" s="98">
        <v>22830.63</v>
      </c>
      <c r="E7169" s="98">
        <v>514433.85</v>
      </c>
      <c r="F7169" s="98" t="s">
        <v>77</v>
      </c>
    </row>
    <row r="7170" spans="1:6" x14ac:dyDescent="0.2">
      <c r="A7170" s="106">
        <v>43252</v>
      </c>
      <c r="B7170" s="100">
        <v>43221</v>
      </c>
      <c r="C7170" s="98" t="s">
        <v>186</v>
      </c>
      <c r="D7170" s="98">
        <v>1029.6199999999999</v>
      </c>
      <c r="E7170" s="98">
        <v>23200.94</v>
      </c>
      <c r="F7170" s="98" t="s">
        <v>77</v>
      </c>
    </row>
    <row r="7171" spans="1:6" x14ac:dyDescent="0.2">
      <c r="A7171" s="106">
        <v>43252</v>
      </c>
      <c r="B7171" s="100">
        <v>43221</v>
      </c>
      <c r="C7171" s="98" t="s">
        <v>34</v>
      </c>
      <c r="D7171" s="98">
        <v>-29612.94</v>
      </c>
      <c r="E7171" s="98">
        <v>315299.94</v>
      </c>
      <c r="F7171" s="98" t="s">
        <v>77</v>
      </c>
    </row>
    <row r="7172" spans="1:6" x14ac:dyDescent="0.2">
      <c r="A7172" s="106">
        <v>43252</v>
      </c>
      <c r="B7172" s="100">
        <v>43221</v>
      </c>
      <c r="C7172" s="98" t="s">
        <v>33</v>
      </c>
      <c r="D7172" s="98">
        <v>-1335.53</v>
      </c>
      <c r="E7172" s="98">
        <v>14220.01</v>
      </c>
      <c r="F7172" s="98" t="s">
        <v>77</v>
      </c>
    </row>
    <row r="7173" spans="1:6" x14ac:dyDescent="0.2">
      <c r="A7173" s="106">
        <v>43252</v>
      </c>
      <c r="B7173" s="100">
        <v>43221</v>
      </c>
      <c r="C7173" s="98" t="s">
        <v>168</v>
      </c>
      <c r="D7173" s="98">
        <v>0</v>
      </c>
      <c r="E7173" s="98">
        <v>514433.85</v>
      </c>
      <c r="F7173" s="98" t="s">
        <v>77</v>
      </c>
    </row>
    <row r="7174" spans="1:6" x14ac:dyDescent="0.2">
      <c r="A7174" s="106">
        <v>43252</v>
      </c>
      <c r="B7174" s="100">
        <v>43191</v>
      </c>
      <c r="C7174" s="98" t="s">
        <v>34</v>
      </c>
      <c r="D7174" s="98">
        <v>-10.1</v>
      </c>
      <c r="E7174" s="98">
        <v>103</v>
      </c>
      <c r="F7174" s="98" t="s">
        <v>77</v>
      </c>
    </row>
    <row r="7175" spans="1:6" x14ac:dyDescent="0.2">
      <c r="A7175" s="106">
        <v>43252</v>
      </c>
      <c r="B7175" s="100">
        <v>43191</v>
      </c>
      <c r="C7175" s="98" t="s">
        <v>33</v>
      </c>
      <c r="D7175" s="98">
        <v>-0.46</v>
      </c>
      <c r="E7175" s="98">
        <v>4.6500000000000004</v>
      </c>
      <c r="F7175" s="98" t="s">
        <v>77</v>
      </c>
    </row>
    <row r="7176" spans="1:6" x14ac:dyDescent="0.2">
      <c r="A7176" s="106">
        <v>43252</v>
      </c>
      <c r="B7176" s="100">
        <v>43160</v>
      </c>
      <c r="C7176" s="98" t="s">
        <v>34</v>
      </c>
      <c r="D7176" s="98">
        <v>-4.6500000000000004</v>
      </c>
      <c r="E7176" s="98">
        <v>59</v>
      </c>
      <c r="F7176" s="98" t="s">
        <v>77</v>
      </c>
    </row>
    <row r="7177" spans="1:6" x14ac:dyDescent="0.2">
      <c r="A7177" s="106">
        <v>43252</v>
      </c>
      <c r="B7177" s="100">
        <v>43160</v>
      </c>
      <c r="C7177" s="98" t="s">
        <v>33</v>
      </c>
      <c r="D7177" s="98">
        <v>-0.21</v>
      </c>
      <c r="E7177" s="98">
        <v>2.66</v>
      </c>
      <c r="F7177" s="98" t="s">
        <v>77</v>
      </c>
    </row>
    <row r="7178" spans="1:6" x14ac:dyDescent="0.2">
      <c r="A7178" s="106">
        <v>43252</v>
      </c>
      <c r="B7178" s="100">
        <v>43101</v>
      </c>
      <c r="C7178" s="98" t="s">
        <v>168</v>
      </c>
      <c r="D7178" s="98">
        <v>-1.2</v>
      </c>
      <c r="E7178" s="98">
        <v>161.97999999999999</v>
      </c>
      <c r="F7178" s="98" t="s">
        <v>77</v>
      </c>
    </row>
    <row r="7179" spans="1:6" x14ac:dyDescent="0.2">
      <c r="A7179" s="106">
        <v>43252</v>
      </c>
      <c r="B7179" s="100">
        <v>43101</v>
      </c>
      <c r="C7179" s="98" t="s">
        <v>185</v>
      </c>
      <c r="D7179" s="98">
        <v>5.33</v>
      </c>
      <c r="E7179" s="98">
        <v>161.97999999999999</v>
      </c>
      <c r="F7179" s="98" t="s">
        <v>77</v>
      </c>
    </row>
    <row r="7180" spans="1:6" x14ac:dyDescent="0.2">
      <c r="A7180" s="106">
        <v>43252</v>
      </c>
      <c r="B7180" s="100">
        <v>43101</v>
      </c>
      <c r="C7180" s="98" t="s">
        <v>186</v>
      </c>
      <c r="D7180" s="98">
        <v>0.24</v>
      </c>
      <c r="E7180" s="98">
        <v>7.31</v>
      </c>
      <c r="F7180" s="98" t="s">
        <v>77</v>
      </c>
    </row>
    <row r="7181" spans="1:6" x14ac:dyDescent="0.2">
      <c r="A7181" s="106">
        <v>43252</v>
      </c>
      <c r="B7181" s="100">
        <v>43191</v>
      </c>
      <c r="C7181" s="98" t="s">
        <v>36</v>
      </c>
      <c r="D7181" s="98">
        <v>-3.43</v>
      </c>
      <c r="E7181" s="98">
        <v>35</v>
      </c>
      <c r="F7181" s="98" t="s">
        <v>101</v>
      </c>
    </row>
    <row r="7182" spans="1:6" x14ac:dyDescent="0.2">
      <c r="A7182" s="106">
        <v>43252</v>
      </c>
      <c r="B7182" s="100">
        <v>43191</v>
      </c>
      <c r="C7182" s="98" t="s">
        <v>35</v>
      </c>
      <c r="D7182" s="98">
        <v>-0.15</v>
      </c>
      <c r="E7182" s="98">
        <v>1.58</v>
      </c>
      <c r="F7182" s="98" t="s">
        <v>101</v>
      </c>
    </row>
    <row r="7183" spans="1:6" x14ac:dyDescent="0.2">
      <c r="A7183" s="106">
        <v>43252</v>
      </c>
      <c r="B7183" s="100">
        <v>43221</v>
      </c>
      <c r="C7183" s="98" t="s">
        <v>185</v>
      </c>
      <c r="D7183" s="98">
        <v>2.62</v>
      </c>
      <c r="E7183" s="98">
        <v>59</v>
      </c>
      <c r="F7183" s="98" t="s">
        <v>93</v>
      </c>
    </row>
    <row r="7184" spans="1:6" x14ac:dyDescent="0.2">
      <c r="A7184" s="106">
        <v>43252</v>
      </c>
      <c r="B7184" s="100">
        <v>43221</v>
      </c>
      <c r="C7184" s="98" t="s">
        <v>186</v>
      </c>
      <c r="D7184" s="98">
        <v>0.12</v>
      </c>
      <c r="E7184" s="98">
        <v>2.66</v>
      </c>
      <c r="F7184" s="98" t="s">
        <v>93</v>
      </c>
    </row>
    <row r="7185" spans="1:6" x14ac:dyDescent="0.2">
      <c r="A7185" s="106">
        <v>43252</v>
      </c>
      <c r="B7185" s="100">
        <v>43221</v>
      </c>
      <c r="C7185" s="98" t="s">
        <v>34</v>
      </c>
      <c r="D7185" s="98">
        <v>-5.54</v>
      </c>
      <c r="E7185" s="98">
        <v>59</v>
      </c>
      <c r="F7185" s="98" t="s">
        <v>93</v>
      </c>
    </row>
    <row r="7186" spans="1:6" x14ac:dyDescent="0.2">
      <c r="A7186" s="106">
        <v>43252</v>
      </c>
      <c r="B7186" s="100">
        <v>43221</v>
      </c>
      <c r="C7186" s="98" t="s">
        <v>33</v>
      </c>
      <c r="D7186" s="98">
        <v>-0.25</v>
      </c>
      <c r="E7186" s="98">
        <v>2.66</v>
      </c>
      <c r="F7186" s="98" t="s">
        <v>93</v>
      </c>
    </row>
    <row r="7187" spans="1:6" x14ac:dyDescent="0.2">
      <c r="A7187" s="106">
        <v>43252</v>
      </c>
      <c r="B7187" s="100">
        <v>43221</v>
      </c>
      <c r="C7187" s="98" t="s">
        <v>168</v>
      </c>
      <c r="D7187" s="98">
        <v>0</v>
      </c>
      <c r="E7187" s="98">
        <v>59</v>
      </c>
      <c r="F7187" s="98" t="s">
        <v>93</v>
      </c>
    </row>
    <row r="7188" spans="1:6" x14ac:dyDescent="0.2">
      <c r="A7188" s="106">
        <v>43252</v>
      </c>
      <c r="B7188" s="100">
        <v>43191</v>
      </c>
      <c r="C7188" s="98" t="s">
        <v>34</v>
      </c>
      <c r="D7188" s="98">
        <v>-5</v>
      </c>
      <c r="E7188" s="98">
        <v>51</v>
      </c>
      <c r="F7188" s="98" t="s">
        <v>93</v>
      </c>
    </row>
    <row r="7189" spans="1:6" x14ac:dyDescent="0.2">
      <c r="A7189" s="106">
        <v>43252</v>
      </c>
      <c r="B7189" s="100">
        <v>43191</v>
      </c>
      <c r="C7189" s="98" t="s">
        <v>33</v>
      </c>
      <c r="D7189" s="98">
        <v>-0.23</v>
      </c>
      <c r="E7189" s="98">
        <v>2.2999999999999998</v>
      </c>
      <c r="F7189" s="98" t="s">
        <v>93</v>
      </c>
    </row>
    <row r="7190" spans="1:6" x14ac:dyDescent="0.2">
      <c r="A7190" s="106">
        <v>43252</v>
      </c>
      <c r="B7190" s="100">
        <v>43221</v>
      </c>
      <c r="C7190" s="98" t="s">
        <v>185</v>
      </c>
      <c r="D7190" s="98">
        <v>464.58</v>
      </c>
      <c r="E7190" s="98">
        <v>10468.16</v>
      </c>
      <c r="F7190" s="98" t="s">
        <v>77</v>
      </c>
    </row>
    <row r="7191" spans="1:6" x14ac:dyDescent="0.2">
      <c r="A7191" s="106">
        <v>43252</v>
      </c>
      <c r="B7191" s="100">
        <v>43221</v>
      </c>
      <c r="C7191" s="98" t="s">
        <v>186</v>
      </c>
      <c r="D7191" s="98">
        <v>20.95</v>
      </c>
      <c r="E7191" s="98">
        <v>472.09</v>
      </c>
      <c r="F7191" s="98" t="s">
        <v>77</v>
      </c>
    </row>
    <row r="7192" spans="1:6" x14ac:dyDescent="0.2">
      <c r="A7192" s="106">
        <v>43252</v>
      </c>
      <c r="B7192" s="100">
        <v>43221</v>
      </c>
      <c r="C7192" s="98" t="s">
        <v>34</v>
      </c>
      <c r="D7192" s="98">
        <v>-983.17</v>
      </c>
      <c r="E7192" s="98">
        <v>10468.16</v>
      </c>
      <c r="F7192" s="98" t="s">
        <v>77</v>
      </c>
    </row>
    <row r="7193" spans="1:6" x14ac:dyDescent="0.2">
      <c r="A7193" s="106">
        <v>43252</v>
      </c>
      <c r="B7193" s="100">
        <v>43221</v>
      </c>
      <c r="C7193" s="98" t="s">
        <v>33</v>
      </c>
      <c r="D7193" s="98">
        <v>-44.33</v>
      </c>
      <c r="E7193" s="98">
        <v>472.09</v>
      </c>
      <c r="F7193" s="98" t="s">
        <v>77</v>
      </c>
    </row>
    <row r="7194" spans="1:6" x14ac:dyDescent="0.2">
      <c r="A7194" s="106">
        <v>43252</v>
      </c>
      <c r="B7194" s="100">
        <v>43221</v>
      </c>
      <c r="C7194" s="98" t="s">
        <v>168</v>
      </c>
      <c r="D7194" s="98">
        <v>0</v>
      </c>
      <c r="E7194" s="98">
        <v>10468.16</v>
      </c>
      <c r="F7194" s="98" t="s">
        <v>77</v>
      </c>
    </row>
    <row r="7195" spans="1:6" x14ac:dyDescent="0.2">
      <c r="A7195" s="106">
        <v>43252</v>
      </c>
      <c r="B7195" s="100">
        <v>43221</v>
      </c>
      <c r="C7195" s="98" t="s">
        <v>36</v>
      </c>
      <c r="D7195" s="98">
        <v>-1.01</v>
      </c>
      <c r="E7195" s="98">
        <v>10.8</v>
      </c>
      <c r="F7195" s="98" t="s">
        <v>101</v>
      </c>
    </row>
    <row r="7196" spans="1:6" x14ac:dyDescent="0.2">
      <c r="A7196" s="106">
        <v>43252</v>
      </c>
      <c r="B7196" s="100">
        <v>43221</v>
      </c>
      <c r="C7196" s="98" t="s">
        <v>35</v>
      </c>
      <c r="D7196" s="98">
        <v>-0.05</v>
      </c>
      <c r="E7196" s="98">
        <v>0.49</v>
      </c>
      <c r="F7196" s="98" t="s">
        <v>101</v>
      </c>
    </row>
    <row r="7197" spans="1:6" x14ac:dyDescent="0.2">
      <c r="A7197" s="106">
        <v>43252</v>
      </c>
      <c r="B7197" s="100">
        <v>43191</v>
      </c>
      <c r="C7197" s="98" t="s">
        <v>36</v>
      </c>
      <c r="D7197" s="98">
        <v>-0.88</v>
      </c>
      <c r="E7197" s="98">
        <v>9</v>
      </c>
      <c r="F7197" s="98" t="s">
        <v>101</v>
      </c>
    </row>
    <row r="7198" spans="1:6" x14ac:dyDescent="0.2">
      <c r="A7198" s="106">
        <v>43252</v>
      </c>
      <c r="B7198" s="100">
        <v>43191</v>
      </c>
      <c r="C7198" s="98" t="s">
        <v>35</v>
      </c>
      <c r="D7198" s="98">
        <v>-0.04</v>
      </c>
      <c r="E7198" s="98">
        <v>0.41</v>
      </c>
      <c r="F7198" s="98" t="s">
        <v>101</v>
      </c>
    </row>
    <row r="7199" spans="1:6" x14ac:dyDescent="0.2">
      <c r="A7199" s="106">
        <v>43252</v>
      </c>
      <c r="B7199" s="100">
        <v>43221</v>
      </c>
      <c r="C7199" s="98" t="s">
        <v>36</v>
      </c>
      <c r="D7199" s="98">
        <v>-3.81</v>
      </c>
      <c r="E7199" s="98">
        <v>40.6</v>
      </c>
      <c r="F7199" s="98" t="s">
        <v>101</v>
      </c>
    </row>
    <row r="7200" spans="1:6" x14ac:dyDescent="0.2">
      <c r="A7200" s="106">
        <v>43252</v>
      </c>
      <c r="B7200" s="100">
        <v>43221</v>
      </c>
      <c r="C7200" s="98" t="s">
        <v>35</v>
      </c>
      <c r="D7200" s="98">
        <v>-0.17</v>
      </c>
      <c r="E7200" s="98">
        <v>1.83</v>
      </c>
      <c r="F7200" s="98" t="s">
        <v>101</v>
      </c>
    </row>
    <row r="7201" spans="1:6" x14ac:dyDescent="0.2">
      <c r="A7201" s="106">
        <v>43252</v>
      </c>
      <c r="B7201" s="100">
        <v>43191</v>
      </c>
      <c r="C7201" s="98" t="s">
        <v>34</v>
      </c>
      <c r="D7201" s="98">
        <v>-477.01</v>
      </c>
      <c r="E7201" s="98">
        <v>4862.5600000000004</v>
      </c>
      <c r="F7201" s="98" t="s">
        <v>77</v>
      </c>
    </row>
    <row r="7202" spans="1:6" x14ac:dyDescent="0.2">
      <c r="A7202" s="106">
        <v>43252</v>
      </c>
      <c r="B7202" s="100">
        <v>43191</v>
      </c>
      <c r="C7202" s="98" t="s">
        <v>33</v>
      </c>
      <c r="D7202" s="98">
        <v>-21.52</v>
      </c>
      <c r="E7202" s="98">
        <v>219.3</v>
      </c>
      <c r="F7202" s="98" t="s">
        <v>77</v>
      </c>
    </row>
    <row r="7203" spans="1:6" x14ac:dyDescent="0.2">
      <c r="A7203" s="106">
        <v>43252</v>
      </c>
      <c r="B7203" s="100">
        <v>43101</v>
      </c>
      <c r="C7203" s="98" t="s">
        <v>185</v>
      </c>
      <c r="D7203" s="98">
        <v>159.97999999999999</v>
      </c>
      <c r="E7203" s="98">
        <v>4862.5600000000004</v>
      </c>
      <c r="F7203" s="98" t="s">
        <v>77</v>
      </c>
    </row>
    <row r="7204" spans="1:6" x14ac:dyDescent="0.2">
      <c r="A7204" s="106">
        <v>43252</v>
      </c>
      <c r="B7204" s="100">
        <v>43101</v>
      </c>
      <c r="C7204" s="98" t="s">
        <v>186</v>
      </c>
      <c r="D7204" s="98">
        <v>7.22</v>
      </c>
      <c r="E7204" s="98">
        <v>219.3</v>
      </c>
      <c r="F7204" s="98" t="s">
        <v>77</v>
      </c>
    </row>
    <row r="7205" spans="1:6" x14ac:dyDescent="0.2">
      <c r="A7205" s="106">
        <v>43252</v>
      </c>
      <c r="B7205" s="100">
        <v>43101</v>
      </c>
      <c r="C7205" s="98" t="s">
        <v>168</v>
      </c>
      <c r="D7205" s="98">
        <v>-35.99</v>
      </c>
      <c r="E7205" s="98">
        <v>4862.5600000000004</v>
      </c>
      <c r="F7205" s="98" t="s">
        <v>77</v>
      </c>
    </row>
    <row r="7206" spans="1:6" x14ac:dyDescent="0.2">
      <c r="A7206" s="106">
        <v>43252</v>
      </c>
      <c r="B7206" s="100">
        <v>43221</v>
      </c>
      <c r="C7206" s="98" t="s">
        <v>168</v>
      </c>
      <c r="D7206" s="98">
        <v>0</v>
      </c>
      <c r="E7206" s="98">
        <v>118199.47</v>
      </c>
      <c r="F7206" s="98" t="s">
        <v>76</v>
      </c>
    </row>
    <row r="7207" spans="1:6" x14ac:dyDescent="0.2">
      <c r="A7207" s="106">
        <v>43252</v>
      </c>
      <c r="B7207" s="100">
        <v>43221</v>
      </c>
      <c r="C7207" s="98" t="s">
        <v>185</v>
      </c>
      <c r="D7207" s="98">
        <v>5245.61</v>
      </c>
      <c r="E7207" s="98">
        <v>118199.47</v>
      </c>
      <c r="F7207" s="98" t="s">
        <v>76</v>
      </c>
    </row>
    <row r="7208" spans="1:6" x14ac:dyDescent="0.2">
      <c r="A7208" s="106">
        <v>43252</v>
      </c>
      <c r="B7208" s="100">
        <v>43221</v>
      </c>
      <c r="C7208" s="98" t="s">
        <v>186</v>
      </c>
      <c r="D7208" s="98">
        <v>236.49</v>
      </c>
      <c r="E7208" s="98">
        <v>5330.75</v>
      </c>
      <c r="F7208" s="98" t="s">
        <v>76</v>
      </c>
    </row>
    <row r="7209" spans="1:6" x14ac:dyDescent="0.2">
      <c r="A7209" s="106">
        <v>43252</v>
      </c>
      <c r="B7209" s="100">
        <v>43221</v>
      </c>
      <c r="C7209" s="98" t="s">
        <v>34</v>
      </c>
      <c r="D7209" s="98">
        <v>-11100.1</v>
      </c>
      <c r="E7209" s="98">
        <v>118187.47</v>
      </c>
      <c r="F7209" s="98" t="s">
        <v>76</v>
      </c>
    </row>
    <row r="7210" spans="1:6" x14ac:dyDescent="0.2">
      <c r="A7210" s="106">
        <v>43252</v>
      </c>
      <c r="B7210" s="100">
        <v>43221</v>
      </c>
      <c r="C7210" s="98" t="s">
        <v>33</v>
      </c>
      <c r="D7210" s="98">
        <v>-500.7</v>
      </c>
      <c r="E7210" s="98">
        <v>5330.21</v>
      </c>
      <c r="F7210" s="98" t="s">
        <v>76</v>
      </c>
    </row>
    <row r="7211" spans="1:6" x14ac:dyDescent="0.2">
      <c r="A7211" s="106">
        <v>43252</v>
      </c>
      <c r="B7211" s="100">
        <v>43191</v>
      </c>
      <c r="C7211" s="98" t="s">
        <v>34</v>
      </c>
      <c r="D7211" s="98">
        <v>-11749.87</v>
      </c>
      <c r="E7211" s="98">
        <v>119773.87</v>
      </c>
      <c r="F7211" s="98" t="s">
        <v>76</v>
      </c>
    </row>
    <row r="7212" spans="1:6" x14ac:dyDescent="0.2">
      <c r="A7212" s="106">
        <v>43252</v>
      </c>
      <c r="B7212" s="100">
        <v>43191</v>
      </c>
      <c r="C7212" s="98" t="s">
        <v>33</v>
      </c>
      <c r="D7212" s="98">
        <v>-529.85</v>
      </c>
      <c r="E7212" s="98">
        <v>5401.91</v>
      </c>
      <c r="F7212" s="98" t="s">
        <v>76</v>
      </c>
    </row>
    <row r="7213" spans="1:6" x14ac:dyDescent="0.2">
      <c r="A7213" s="106">
        <v>43252</v>
      </c>
      <c r="B7213" s="100">
        <v>43101</v>
      </c>
      <c r="C7213" s="98" t="s">
        <v>168</v>
      </c>
      <c r="D7213" s="98">
        <v>-906.09</v>
      </c>
      <c r="E7213" s="98">
        <v>122433.87</v>
      </c>
      <c r="F7213" s="98" t="s">
        <v>76</v>
      </c>
    </row>
    <row r="7214" spans="1:6" x14ac:dyDescent="0.2">
      <c r="A7214" s="106">
        <v>43252</v>
      </c>
      <c r="B7214" s="100">
        <v>43101</v>
      </c>
      <c r="C7214" s="98" t="s">
        <v>185</v>
      </c>
      <c r="D7214" s="98">
        <v>4028.05</v>
      </c>
      <c r="E7214" s="98">
        <v>122433.87</v>
      </c>
      <c r="F7214" s="98" t="s">
        <v>76</v>
      </c>
    </row>
    <row r="7215" spans="1:6" x14ac:dyDescent="0.2">
      <c r="A7215" s="106">
        <v>43252</v>
      </c>
      <c r="B7215" s="100">
        <v>43101</v>
      </c>
      <c r="C7215" s="98" t="s">
        <v>186</v>
      </c>
      <c r="D7215" s="98">
        <v>181.72</v>
      </c>
      <c r="E7215" s="98">
        <v>5521.87</v>
      </c>
      <c r="F7215" s="98" t="s">
        <v>76</v>
      </c>
    </row>
    <row r="7216" spans="1:6" x14ac:dyDescent="0.2">
      <c r="A7216" s="106">
        <v>43252</v>
      </c>
      <c r="B7216" s="100">
        <v>43221</v>
      </c>
      <c r="C7216" s="98" t="s">
        <v>185</v>
      </c>
      <c r="D7216" s="98">
        <v>19.66</v>
      </c>
      <c r="E7216" s="98">
        <v>443</v>
      </c>
      <c r="F7216" s="98" t="s">
        <v>91</v>
      </c>
    </row>
    <row r="7217" spans="1:6" x14ac:dyDescent="0.2">
      <c r="A7217" s="106">
        <v>43252</v>
      </c>
      <c r="B7217" s="100">
        <v>43221</v>
      </c>
      <c r="C7217" s="98" t="s">
        <v>186</v>
      </c>
      <c r="D7217" s="98">
        <v>0.89</v>
      </c>
      <c r="E7217" s="98">
        <v>19.98</v>
      </c>
      <c r="F7217" s="98" t="s">
        <v>91</v>
      </c>
    </row>
    <row r="7218" spans="1:6" x14ac:dyDescent="0.2">
      <c r="A7218" s="106">
        <v>43252</v>
      </c>
      <c r="B7218" s="100">
        <v>43221</v>
      </c>
      <c r="C7218" s="98" t="s">
        <v>34</v>
      </c>
      <c r="D7218" s="98">
        <v>-41.7</v>
      </c>
      <c r="E7218" s="98">
        <v>444</v>
      </c>
      <c r="F7218" s="98" t="s">
        <v>91</v>
      </c>
    </row>
    <row r="7219" spans="1:6" x14ac:dyDescent="0.2">
      <c r="A7219" s="106">
        <v>43252</v>
      </c>
      <c r="B7219" s="100">
        <v>43221</v>
      </c>
      <c r="C7219" s="98" t="s">
        <v>33</v>
      </c>
      <c r="D7219" s="98">
        <v>-1.88</v>
      </c>
      <c r="E7219" s="98">
        <v>20.02</v>
      </c>
      <c r="F7219" s="98" t="s">
        <v>91</v>
      </c>
    </row>
    <row r="7220" spans="1:6" x14ac:dyDescent="0.2">
      <c r="A7220" s="106">
        <v>43252</v>
      </c>
      <c r="B7220" s="100">
        <v>43221</v>
      </c>
      <c r="C7220" s="98" t="s">
        <v>168</v>
      </c>
      <c r="D7220" s="98">
        <v>0</v>
      </c>
      <c r="E7220" s="98">
        <v>443</v>
      </c>
      <c r="F7220" s="98" t="s">
        <v>91</v>
      </c>
    </row>
    <row r="7221" spans="1:6" x14ac:dyDescent="0.2">
      <c r="A7221" s="106">
        <v>43252</v>
      </c>
      <c r="B7221" s="100">
        <v>43191</v>
      </c>
      <c r="C7221" s="98" t="s">
        <v>34</v>
      </c>
      <c r="D7221" s="98">
        <v>-81.52</v>
      </c>
      <c r="E7221" s="98">
        <v>831</v>
      </c>
      <c r="F7221" s="98" t="s">
        <v>91</v>
      </c>
    </row>
    <row r="7222" spans="1:6" x14ac:dyDescent="0.2">
      <c r="A7222" s="106">
        <v>43252</v>
      </c>
      <c r="B7222" s="100">
        <v>43191</v>
      </c>
      <c r="C7222" s="98" t="s">
        <v>33</v>
      </c>
      <c r="D7222" s="98">
        <v>-3.68</v>
      </c>
      <c r="E7222" s="98">
        <v>37.479999999999997</v>
      </c>
      <c r="F7222" s="98" t="s">
        <v>91</v>
      </c>
    </row>
    <row r="7223" spans="1:6" x14ac:dyDescent="0.2">
      <c r="A7223" s="106">
        <v>43252</v>
      </c>
      <c r="B7223" s="100">
        <v>43101</v>
      </c>
      <c r="C7223" s="98" t="s">
        <v>185</v>
      </c>
      <c r="D7223" s="98">
        <v>48.33</v>
      </c>
      <c r="E7223" s="98">
        <v>1469</v>
      </c>
      <c r="F7223" s="98" t="s">
        <v>91</v>
      </c>
    </row>
    <row r="7224" spans="1:6" x14ac:dyDescent="0.2">
      <c r="A7224" s="106">
        <v>43252</v>
      </c>
      <c r="B7224" s="100">
        <v>43101</v>
      </c>
      <c r="C7224" s="98" t="s">
        <v>186</v>
      </c>
      <c r="D7224" s="98">
        <v>2.1800000000000002</v>
      </c>
      <c r="E7224" s="98">
        <v>66.25</v>
      </c>
      <c r="F7224" s="98" t="s">
        <v>91</v>
      </c>
    </row>
    <row r="7225" spans="1:6" x14ac:dyDescent="0.2">
      <c r="A7225" s="106">
        <v>43252</v>
      </c>
      <c r="B7225" s="100">
        <v>43101</v>
      </c>
      <c r="C7225" s="98" t="s">
        <v>168</v>
      </c>
      <c r="D7225" s="98">
        <v>-10.87</v>
      </c>
      <c r="E7225" s="98">
        <v>1469</v>
      </c>
      <c r="F7225" s="98" t="s">
        <v>91</v>
      </c>
    </row>
    <row r="7226" spans="1:6" x14ac:dyDescent="0.2">
      <c r="A7226" s="106">
        <v>43252</v>
      </c>
      <c r="B7226" s="100">
        <v>43101</v>
      </c>
      <c r="C7226" s="98" t="s">
        <v>168</v>
      </c>
      <c r="D7226" s="98">
        <v>-244.62</v>
      </c>
      <c r="E7226" s="98">
        <v>33055.78</v>
      </c>
      <c r="F7226" s="98" t="s">
        <v>77</v>
      </c>
    </row>
    <row r="7227" spans="1:6" x14ac:dyDescent="0.2">
      <c r="A7227" s="106">
        <v>43252</v>
      </c>
      <c r="B7227" s="100">
        <v>43101</v>
      </c>
      <c r="C7227" s="98" t="s">
        <v>185</v>
      </c>
      <c r="D7227" s="98">
        <v>1087.5999999999999</v>
      </c>
      <c r="E7227" s="98">
        <v>33055.78</v>
      </c>
      <c r="F7227" s="98" t="s">
        <v>77</v>
      </c>
    </row>
    <row r="7228" spans="1:6" x14ac:dyDescent="0.2">
      <c r="A7228" s="106">
        <v>43252</v>
      </c>
      <c r="B7228" s="100">
        <v>43101</v>
      </c>
      <c r="C7228" s="98" t="s">
        <v>186</v>
      </c>
      <c r="D7228" s="98">
        <v>49.08</v>
      </c>
      <c r="E7228" s="98">
        <v>1490.81</v>
      </c>
      <c r="F7228" s="98" t="s">
        <v>77</v>
      </c>
    </row>
    <row r="7229" spans="1:6" x14ac:dyDescent="0.2">
      <c r="A7229" s="106">
        <v>43252</v>
      </c>
      <c r="B7229" s="100">
        <v>43191</v>
      </c>
      <c r="C7229" s="98" t="s">
        <v>34</v>
      </c>
      <c r="D7229" s="98">
        <v>-3.73</v>
      </c>
      <c r="E7229" s="98">
        <v>38</v>
      </c>
      <c r="F7229" s="98" t="s">
        <v>92</v>
      </c>
    </row>
    <row r="7230" spans="1:6" x14ac:dyDescent="0.2">
      <c r="A7230" s="106">
        <v>43252</v>
      </c>
      <c r="B7230" s="100">
        <v>43191</v>
      </c>
      <c r="C7230" s="98" t="s">
        <v>33</v>
      </c>
      <c r="D7230" s="98">
        <v>-0.17</v>
      </c>
      <c r="E7230" s="98">
        <v>1.71</v>
      </c>
      <c r="F7230" s="98" t="s">
        <v>92</v>
      </c>
    </row>
    <row r="7231" spans="1:6" x14ac:dyDescent="0.2">
      <c r="A7231" s="106">
        <v>43252</v>
      </c>
      <c r="B7231" s="100">
        <v>43101</v>
      </c>
      <c r="C7231" s="98" t="s">
        <v>168</v>
      </c>
      <c r="D7231" s="98">
        <v>-0.28000000000000003</v>
      </c>
      <c r="E7231" s="98">
        <v>38</v>
      </c>
      <c r="F7231" s="98" t="s">
        <v>92</v>
      </c>
    </row>
    <row r="7232" spans="1:6" x14ac:dyDescent="0.2">
      <c r="A7232" s="106">
        <v>43252</v>
      </c>
      <c r="B7232" s="100">
        <v>43101</v>
      </c>
      <c r="C7232" s="98" t="s">
        <v>185</v>
      </c>
      <c r="D7232" s="98">
        <v>1.25</v>
      </c>
      <c r="E7232" s="98">
        <v>38</v>
      </c>
      <c r="F7232" s="98" t="s">
        <v>92</v>
      </c>
    </row>
    <row r="7233" spans="1:6" x14ac:dyDescent="0.2">
      <c r="A7233" s="106">
        <v>43252</v>
      </c>
      <c r="B7233" s="100">
        <v>43101</v>
      </c>
      <c r="C7233" s="98" t="s">
        <v>186</v>
      </c>
      <c r="D7233" s="98">
        <v>0.06</v>
      </c>
      <c r="E7233" s="98">
        <v>1.71</v>
      </c>
      <c r="F7233" s="98" t="s">
        <v>92</v>
      </c>
    </row>
    <row r="7234" spans="1:6" x14ac:dyDescent="0.2">
      <c r="A7234" s="106">
        <v>43252</v>
      </c>
      <c r="B7234" s="100">
        <v>43221</v>
      </c>
      <c r="C7234" s="98" t="s">
        <v>168</v>
      </c>
      <c r="D7234" s="98">
        <v>0</v>
      </c>
      <c r="E7234" s="98">
        <v>67509.570000000007</v>
      </c>
      <c r="F7234" s="98" t="s">
        <v>77</v>
      </c>
    </row>
    <row r="7235" spans="1:6" x14ac:dyDescent="0.2">
      <c r="A7235" s="106">
        <v>43252</v>
      </c>
      <c r="B7235" s="100">
        <v>43221</v>
      </c>
      <c r="C7235" s="98" t="s">
        <v>36</v>
      </c>
      <c r="D7235" s="98">
        <v>-2.25</v>
      </c>
      <c r="E7235" s="98">
        <v>24</v>
      </c>
      <c r="F7235" s="98" t="s">
        <v>101</v>
      </c>
    </row>
    <row r="7236" spans="1:6" x14ac:dyDescent="0.2">
      <c r="A7236" s="106">
        <v>43252</v>
      </c>
      <c r="B7236" s="100">
        <v>43221</v>
      </c>
      <c r="C7236" s="98" t="s">
        <v>35</v>
      </c>
      <c r="D7236" s="98">
        <v>-0.1</v>
      </c>
      <c r="E7236" s="98">
        <v>1.08</v>
      </c>
      <c r="F7236" s="98" t="s">
        <v>101</v>
      </c>
    </row>
    <row r="7237" spans="1:6" x14ac:dyDescent="0.2">
      <c r="A7237" s="106">
        <v>43252</v>
      </c>
      <c r="B7237" s="100">
        <v>43191</v>
      </c>
      <c r="C7237" s="98" t="s">
        <v>36</v>
      </c>
      <c r="D7237" s="98">
        <v>-1.18</v>
      </c>
      <c r="E7237" s="98">
        <v>12</v>
      </c>
      <c r="F7237" s="98" t="s">
        <v>101</v>
      </c>
    </row>
    <row r="7238" spans="1:6" x14ac:dyDescent="0.2">
      <c r="A7238" s="106">
        <v>43252</v>
      </c>
      <c r="B7238" s="100">
        <v>43191</v>
      </c>
      <c r="C7238" s="98" t="s">
        <v>35</v>
      </c>
      <c r="D7238" s="98">
        <v>-0.05</v>
      </c>
      <c r="E7238" s="98">
        <v>0.54</v>
      </c>
      <c r="F7238" s="98" t="s">
        <v>101</v>
      </c>
    </row>
    <row r="7239" spans="1:6" x14ac:dyDescent="0.2">
      <c r="A7239" s="106">
        <v>43252</v>
      </c>
      <c r="B7239" s="100">
        <v>43221</v>
      </c>
      <c r="C7239" s="98" t="s">
        <v>34</v>
      </c>
      <c r="D7239" s="98">
        <v>-36561.660000000003</v>
      </c>
      <c r="E7239" s="98">
        <v>389286.39</v>
      </c>
      <c r="F7239" s="98" t="s">
        <v>76</v>
      </c>
    </row>
    <row r="7240" spans="1:6" x14ac:dyDescent="0.2">
      <c r="A7240" s="106">
        <v>43252</v>
      </c>
      <c r="B7240" s="100">
        <v>43221</v>
      </c>
      <c r="C7240" s="98" t="s">
        <v>33</v>
      </c>
      <c r="D7240" s="98">
        <v>-1649.07</v>
      </c>
      <c r="E7240" s="98">
        <v>17556.87</v>
      </c>
      <c r="F7240" s="98" t="s">
        <v>76</v>
      </c>
    </row>
    <row r="7241" spans="1:6" x14ac:dyDescent="0.2">
      <c r="A7241" s="106">
        <v>43252</v>
      </c>
      <c r="B7241" s="100">
        <v>43221</v>
      </c>
      <c r="C7241" s="98" t="s">
        <v>168</v>
      </c>
      <c r="D7241" s="98">
        <v>0</v>
      </c>
      <c r="E7241" s="98">
        <v>634936.16</v>
      </c>
      <c r="F7241" s="98" t="s">
        <v>76</v>
      </c>
    </row>
    <row r="7242" spans="1:6" x14ac:dyDescent="0.2">
      <c r="A7242" s="106">
        <v>43252</v>
      </c>
      <c r="B7242" s="100">
        <v>43221</v>
      </c>
      <c r="C7242" s="98" t="s">
        <v>185</v>
      </c>
      <c r="D7242" s="98">
        <v>28178.54</v>
      </c>
      <c r="E7242" s="98">
        <v>634936.16</v>
      </c>
      <c r="F7242" s="98" t="s">
        <v>76</v>
      </c>
    </row>
    <row r="7243" spans="1:6" x14ac:dyDescent="0.2">
      <c r="A7243" s="106">
        <v>43252</v>
      </c>
      <c r="B7243" s="100">
        <v>43221</v>
      </c>
      <c r="C7243" s="98" t="s">
        <v>186</v>
      </c>
      <c r="D7243" s="98">
        <v>1270.75</v>
      </c>
      <c r="E7243" s="98">
        <v>28635.66</v>
      </c>
      <c r="F7243" s="98" t="s">
        <v>76</v>
      </c>
    </row>
    <row r="7244" spans="1:6" x14ac:dyDescent="0.2">
      <c r="A7244" s="106">
        <v>43282</v>
      </c>
      <c r="B7244" s="100">
        <v>43221</v>
      </c>
      <c r="C7244" s="98" t="s">
        <v>33</v>
      </c>
      <c r="D7244" s="98">
        <v>-8.94</v>
      </c>
      <c r="E7244" s="98">
        <v>95.12</v>
      </c>
      <c r="F7244" s="98" t="s">
        <v>76</v>
      </c>
    </row>
    <row r="7245" spans="1:6" x14ac:dyDescent="0.2">
      <c r="A7245" s="106">
        <v>43282</v>
      </c>
      <c r="B7245" s="100">
        <v>43252</v>
      </c>
      <c r="C7245" s="98" t="s">
        <v>34</v>
      </c>
      <c r="D7245" s="98">
        <v>-48947.81</v>
      </c>
      <c r="E7245" s="98">
        <v>367034.94</v>
      </c>
      <c r="F7245" s="98" t="s">
        <v>76</v>
      </c>
    </row>
    <row r="7246" spans="1:6" x14ac:dyDescent="0.2">
      <c r="A7246" s="106">
        <v>43282</v>
      </c>
      <c r="B7246" s="100">
        <v>43252</v>
      </c>
      <c r="C7246" s="98" t="s">
        <v>33</v>
      </c>
      <c r="D7246" s="98">
        <v>-2207.63</v>
      </c>
      <c r="E7246" s="98">
        <v>16553.18</v>
      </c>
      <c r="F7246" s="98" t="s">
        <v>76</v>
      </c>
    </row>
    <row r="7247" spans="1:6" x14ac:dyDescent="0.2">
      <c r="A7247" s="106">
        <v>43282</v>
      </c>
      <c r="B7247" s="100">
        <v>43221</v>
      </c>
      <c r="C7247" s="98" t="s">
        <v>34</v>
      </c>
      <c r="D7247" s="98">
        <v>-316.44</v>
      </c>
      <c r="E7247" s="98">
        <v>3369.25</v>
      </c>
      <c r="F7247" s="98" t="s">
        <v>72</v>
      </c>
    </row>
    <row r="7248" spans="1:6" x14ac:dyDescent="0.2">
      <c r="A7248" s="106">
        <v>43282</v>
      </c>
      <c r="B7248" s="100">
        <v>43221</v>
      </c>
      <c r="C7248" s="98" t="s">
        <v>33</v>
      </c>
      <c r="D7248" s="98">
        <v>-14.28</v>
      </c>
      <c r="E7248" s="98">
        <v>151.94</v>
      </c>
      <c r="F7248" s="98" t="s">
        <v>72</v>
      </c>
    </row>
    <row r="7249" spans="1:6" x14ac:dyDescent="0.2">
      <c r="A7249" s="106">
        <v>43282</v>
      </c>
      <c r="B7249" s="100">
        <v>43252</v>
      </c>
      <c r="C7249" s="98" t="s">
        <v>34</v>
      </c>
      <c r="D7249" s="98">
        <v>-263.77</v>
      </c>
      <c r="E7249" s="98">
        <v>1978</v>
      </c>
      <c r="F7249" s="98" t="s">
        <v>92</v>
      </c>
    </row>
    <row r="7250" spans="1:6" x14ac:dyDescent="0.2">
      <c r="A7250" s="106">
        <v>43282</v>
      </c>
      <c r="B7250" s="100">
        <v>43252</v>
      </c>
      <c r="C7250" s="98" t="s">
        <v>33</v>
      </c>
      <c r="D7250" s="98">
        <v>-11.89</v>
      </c>
      <c r="E7250" s="98">
        <v>89.22</v>
      </c>
      <c r="F7250" s="98" t="s">
        <v>92</v>
      </c>
    </row>
    <row r="7251" spans="1:6" x14ac:dyDescent="0.2">
      <c r="A7251" s="106">
        <v>43282</v>
      </c>
      <c r="B7251" s="100">
        <v>43221</v>
      </c>
      <c r="C7251" s="98" t="s">
        <v>168</v>
      </c>
      <c r="D7251" s="98">
        <v>0</v>
      </c>
      <c r="E7251" s="98">
        <v>4018</v>
      </c>
      <c r="F7251" s="98" t="s">
        <v>92</v>
      </c>
    </row>
    <row r="7252" spans="1:6" x14ac:dyDescent="0.2">
      <c r="A7252" s="106">
        <v>43282</v>
      </c>
      <c r="B7252" s="100">
        <v>43252</v>
      </c>
      <c r="C7252" s="98" t="s">
        <v>34</v>
      </c>
      <c r="D7252" s="98">
        <v>-279.25</v>
      </c>
      <c r="E7252" s="98">
        <v>2094</v>
      </c>
      <c r="F7252" s="98" t="s">
        <v>92</v>
      </c>
    </row>
    <row r="7253" spans="1:6" x14ac:dyDescent="0.2">
      <c r="A7253" s="106">
        <v>43282</v>
      </c>
      <c r="B7253" s="100">
        <v>43252</v>
      </c>
      <c r="C7253" s="98" t="s">
        <v>33</v>
      </c>
      <c r="D7253" s="98">
        <v>-12.6</v>
      </c>
      <c r="E7253" s="98">
        <v>94.44</v>
      </c>
      <c r="F7253" s="98" t="s">
        <v>92</v>
      </c>
    </row>
    <row r="7254" spans="1:6" x14ac:dyDescent="0.2">
      <c r="A7254" s="106">
        <v>43282</v>
      </c>
      <c r="B7254" s="100">
        <v>43221</v>
      </c>
      <c r="C7254" s="98" t="s">
        <v>168</v>
      </c>
      <c r="D7254" s="98">
        <v>0</v>
      </c>
      <c r="E7254" s="98">
        <v>4081</v>
      </c>
      <c r="F7254" s="98" t="s">
        <v>92</v>
      </c>
    </row>
    <row r="7255" spans="1:6" x14ac:dyDescent="0.2">
      <c r="A7255" s="106">
        <v>43282</v>
      </c>
      <c r="B7255" s="100">
        <v>43221</v>
      </c>
      <c r="C7255" s="98" t="s">
        <v>185</v>
      </c>
      <c r="D7255" s="98">
        <v>178.33</v>
      </c>
      <c r="E7255" s="98">
        <v>4018</v>
      </c>
      <c r="F7255" s="98" t="s">
        <v>92</v>
      </c>
    </row>
    <row r="7256" spans="1:6" x14ac:dyDescent="0.2">
      <c r="A7256" s="106">
        <v>43282</v>
      </c>
      <c r="B7256" s="100">
        <v>43221</v>
      </c>
      <c r="C7256" s="98" t="s">
        <v>186</v>
      </c>
      <c r="D7256" s="98">
        <v>8.0500000000000007</v>
      </c>
      <c r="E7256" s="98">
        <v>181.22</v>
      </c>
      <c r="F7256" s="98" t="s">
        <v>92</v>
      </c>
    </row>
    <row r="7257" spans="1:6" x14ac:dyDescent="0.2">
      <c r="A7257" s="106">
        <v>43282</v>
      </c>
      <c r="B7257" s="100">
        <v>43221</v>
      </c>
      <c r="C7257" s="98" t="s">
        <v>34</v>
      </c>
      <c r="D7257" s="98">
        <v>-101.52</v>
      </c>
      <c r="E7257" s="98">
        <v>1081</v>
      </c>
      <c r="F7257" s="98" t="s">
        <v>92</v>
      </c>
    </row>
    <row r="7258" spans="1:6" x14ac:dyDescent="0.2">
      <c r="A7258" s="106">
        <v>43282</v>
      </c>
      <c r="B7258" s="100">
        <v>43221</v>
      </c>
      <c r="C7258" s="98" t="s">
        <v>33</v>
      </c>
      <c r="D7258" s="98">
        <v>-4.58</v>
      </c>
      <c r="E7258" s="98">
        <v>48.76</v>
      </c>
      <c r="F7258" s="98" t="s">
        <v>92</v>
      </c>
    </row>
    <row r="7259" spans="1:6" x14ac:dyDescent="0.2">
      <c r="A7259" s="106">
        <v>43282</v>
      </c>
      <c r="B7259" s="100">
        <v>43221</v>
      </c>
      <c r="C7259" s="98" t="s">
        <v>34</v>
      </c>
      <c r="D7259" s="98">
        <v>-260.27999999999997</v>
      </c>
      <c r="E7259" s="98">
        <v>2771.44</v>
      </c>
      <c r="F7259" s="98" t="s">
        <v>74</v>
      </c>
    </row>
    <row r="7260" spans="1:6" x14ac:dyDescent="0.2">
      <c r="A7260" s="106">
        <v>43282</v>
      </c>
      <c r="B7260" s="100">
        <v>43221</v>
      </c>
      <c r="C7260" s="98" t="s">
        <v>33</v>
      </c>
      <c r="D7260" s="98">
        <v>-11.74</v>
      </c>
      <c r="E7260" s="98">
        <v>124.99</v>
      </c>
      <c r="F7260" s="98" t="s">
        <v>74</v>
      </c>
    </row>
    <row r="7261" spans="1:6" x14ac:dyDescent="0.2">
      <c r="A7261" s="106">
        <v>43282</v>
      </c>
      <c r="B7261" s="100">
        <v>43252</v>
      </c>
      <c r="C7261" s="98" t="s">
        <v>34</v>
      </c>
      <c r="D7261" s="98">
        <v>-154958.45000000001</v>
      </c>
      <c r="E7261" s="98">
        <v>1161955.93</v>
      </c>
      <c r="F7261" s="98" t="s">
        <v>72</v>
      </c>
    </row>
    <row r="7262" spans="1:6" x14ac:dyDescent="0.2">
      <c r="A7262" s="106">
        <v>43282</v>
      </c>
      <c r="B7262" s="100">
        <v>43252</v>
      </c>
      <c r="C7262" s="98" t="s">
        <v>33</v>
      </c>
      <c r="D7262" s="98">
        <v>-6988.53</v>
      </c>
      <c r="E7262" s="98">
        <v>52403.91</v>
      </c>
      <c r="F7262" s="98" t="s">
        <v>72</v>
      </c>
    </row>
    <row r="7263" spans="1:6" x14ac:dyDescent="0.2">
      <c r="A7263" s="106">
        <v>43282</v>
      </c>
      <c r="B7263" s="100">
        <v>43221</v>
      </c>
      <c r="C7263" s="98" t="s">
        <v>168</v>
      </c>
      <c r="D7263" s="98">
        <v>0</v>
      </c>
      <c r="E7263" s="98">
        <v>1165424.3</v>
      </c>
      <c r="F7263" s="98" t="s">
        <v>72</v>
      </c>
    </row>
    <row r="7264" spans="1:6" x14ac:dyDescent="0.2">
      <c r="A7264" s="106">
        <v>43282</v>
      </c>
      <c r="B7264" s="100">
        <v>43221</v>
      </c>
      <c r="C7264" s="98" t="s">
        <v>185</v>
      </c>
      <c r="D7264" s="98">
        <v>51721.54</v>
      </c>
      <c r="E7264" s="98">
        <v>1165424.3</v>
      </c>
      <c r="F7264" s="98" t="s">
        <v>72</v>
      </c>
    </row>
    <row r="7265" spans="1:6" x14ac:dyDescent="0.2">
      <c r="A7265" s="106">
        <v>43282</v>
      </c>
      <c r="B7265" s="100">
        <v>43221</v>
      </c>
      <c r="C7265" s="98" t="s">
        <v>186</v>
      </c>
      <c r="D7265" s="98">
        <v>2332.4899999999998</v>
      </c>
      <c r="E7265" s="98">
        <v>52560.31</v>
      </c>
      <c r="F7265" s="98" t="s">
        <v>72</v>
      </c>
    </row>
    <row r="7266" spans="1:6" x14ac:dyDescent="0.2">
      <c r="A7266" s="106">
        <v>43282</v>
      </c>
      <c r="B7266" s="100">
        <v>43221</v>
      </c>
      <c r="C7266" s="98" t="s">
        <v>185</v>
      </c>
      <c r="D7266" s="98">
        <v>118.36</v>
      </c>
      <c r="E7266" s="98">
        <v>2667</v>
      </c>
      <c r="F7266" s="98" t="s">
        <v>92</v>
      </c>
    </row>
    <row r="7267" spans="1:6" x14ac:dyDescent="0.2">
      <c r="A7267" s="106">
        <v>43282</v>
      </c>
      <c r="B7267" s="100">
        <v>43221</v>
      </c>
      <c r="C7267" s="98" t="s">
        <v>186</v>
      </c>
      <c r="D7267" s="98">
        <v>5.34</v>
      </c>
      <c r="E7267" s="98">
        <v>120.29</v>
      </c>
      <c r="F7267" s="98" t="s">
        <v>92</v>
      </c>
    </row>
    <row r="7268" spans="1:6" x14ac:dyDescent="0.2">
      <c r="A7268" s="106">
        <v>43282</v>
      </c>
      <c r="B7268" s="100">
        <v>43221</v>
      </c>
      <c r="C7268" s="98" t="s">
        <v>34</v>
      </c>
      <c r="D7268" s="98">
        <v>-59.46</v>
      </c>
      <c r="E7268" s="98">
        <v>633</v>
      </c>
      <c r="F7268" s="98" t="s">
        <v>92</v>
      </c>
    </row>
    <row r="7269" spans="1:6" x14ac:dyDescent="0.2">
      <c r="A7269" s="106">
        <v>43282</v>
      </c>
      <c r="B7269" s="100">
        <v>43221</v>
      </c>
      <c r="C7269" s="98" t="s">
        <v>33</v>
      </c>
      <c r="D7269" s="98">
        <v>-2.68</v>
      </c>
      <c r="E7269" s="98">
        <v>28.55</v>
      </c>
      <c r="F7269" s="98" t="s">
        <v>92</v>
      </c>
    </row>
    <row r="7270" spans="1:6" x14ac:dyDescent="0.2">
      <c r="A7270" s="106">
        <v>43282</v>
      </c>
      <c r="B7270" s="100">
        <v>43221</v>
      </c>
      <c r="C7270" s="98" t="s">
        <v>168</v>
      </c>
      <c r="D7270" s="98">
        <v>0</v>
      </c>
      <c r="E7270" s="98">
        <v>2667</v>
      </c>
      <c r="F7270" s="98" t="s">
        <v>92</v>
      </c>
    </row>
    <row r="7271" spans="1:6" x14ac:dyDescent="0.2">
      <c r="A7271" s="106">
        <v>43282</v>
      </c>
      <c r="B7271" s="100">
        <v>43191</v>
      </c>
      <c r="C7271" s="98" t="s">
        <v>34</v>
      </c>
      <c r="D7271" s="98">
        <v>54.45</v>
      </c>
      <c r="E7271" s="98">
        <v>-555</v>
      </c>
      <c r="F7271" s="98" t="s">
        <v>92</v>
      </c>
    </row>
    <row r="7272" spans="1:6" x14ac:dyDescent="0.2">
      <c r="A7272" s="106">
        <v>43282</v>
      </c>
      <c r="B7272" s="100">
        <v>43191</v>
      </c>
      <c r="C7272" s="98" t="s">
        <v>33</v>
      </c>
      <c r="D7272" s="98">
        <v>2.4500000000000002</v>
      </c>
      <c r="E7272" s="98">
        <v>-25.03</v>
      </c>
      <c r="F7272" s="98" t="s">
        <v>92</v>
      </c>
    </row>
    <row r="7273" spans="1:6" x14ac:dyDescent="0.2">
      <c r="A7273" s="106">
        <v>43282</v>
      </c>
      <c r="B7273" s="100">
        <v>43160</v>
      </c>
      <c r="C7273" s="98" t="s">
        <v>34</v>
      </c>
      <c r="D7273" s="98">
        <v>32.53</v>
      </c>
      <c r="E7273" s="98">
        <v>-413</v>
      </c>
      <c r="F7273" s="98" t="s">
        <v>92</v>
      </c>
    </row>
    <row r="7274" spans="1:6" x14ac:dyDescent="0.2">
      <c r="A7274" s="106">
        <v>43282</v>
      </c>
      <c r="B7274" s="100">
        <v>43160</v>
      </c>
      <c r="C7274" s="98" t="s">
        <v>33</v>
      </c>
      <c r="D7274" s="98">
        <v>1.46</v>
      </c>
      <c r="E7274" s="98">
        <v>-18.63</v>
      </c>
      <c r="F7274" s="98" t="s">
        <v>92</v>
      </c>
    </row>
    <row r="7275" spans="1:6" x14ac:dyDescent="0.2">
      <c r="A7275" s="106">
        <v>43282</v>
      </c>
      <c r="B7275" s="100">
        <v>43132</v>
      </c>
      <c r="C7275" s="98" t="s">
        <v>34</v>
      </c>
      <c r="D7275" s="98">
        <v>-1.91</v>
      </c>
      <c r="E7275" s="98">
        <v>26</v>
      </c>
      <c r="F7275" s="98" t="s">
        <v>92</v>
      </c>
    </row>
    <row r="7276" spans="1:6" x14ac:dyDescent="0.2">
      <c r="A7276" s="106">
        <v>43282</v>
      </c>
      <c r="B7276" s="100">
        <v>43132</v>
      </c>
      <c r="C7276" s="98" t="s">
        <v>33</v>
      </c>
      <c r="D7276" s="98">
        <v>-0.09</v>
      </c>
      <c r="E7276" s="98">
        <v>1.17</v>
      </c>
      <c r="F7276" s="98" t="s">
        <v>92</v>
      </c>
    </row>
    <row r="7277" spans="1:6" x14ac:dyDescent="0.2">
      <c r="A7277" s="106">
        <v>43282</v>
      </c>
      <c r="B7277" s="100">
        <v>43101</v>
      </c>
      <c r="C7277" s="98" t="s">
        <v>185</v>
      </c>
      <c r="D7277" s="98">
        <v>-30.99</v>
      </c>
      <c r="E7277" s="98">
        <v>-942</v>
      </c>
      <c r="F7277" s="98" t="s">
        <v>92</v>
      </c>
    </row>
    <row r="7278" spans="1:6" x14ac:dyDescent="0.2">
      <c r="A7278" s="106">
        <v>43282</v>
      </c>
      <c r="B7278" s="100">
        <v>43101</v>
      </c>
      <c r="C7278" s="98" t="s">
        <v>186</v>
      </c>
      <c r="D7278" s="98">
        <v>-1.39</v>
      </c>
      <c r="E7278" s="98">
        <v>-42.49</v>
      </c>
      <c r="F7278" s="98" t="s">
        <v>92</v>
      </c>
    </row>
    <row r="7279" spans="1:6" x14ac:dyDescent="0.2">
      <c r="A7279" s="106">
        <v>43282</v>
      </c>
      <c r="B7279" s="100">
        <v>43101</v>
      </c>
      <c r="C7279" s="98" t="s">
        <v>168</v>
      </c>
      <c r="D7279" s="98">
        <v>6.97</v>
      </c>
      <c r="E7279" s="98">
        <v>-942</v>
      </c>
      <c r="F7279" s="98" t="s">
        <v>92</v>
      </c>
    </row>
    <row r="7280" spans="1:6" x14ac:dyDescent="0.2">
      <c r="A7280" s="106">
        <v>43282</v>
      </c>
      <c r="B7280" s="100">
        <v>43252</v>
      </c>
      <c r="C7280" s="98" t="s">
        <v>34</v>
      </c>
      <c r="D7280" s="98">
        <v>-105589.62</v>
      </c>
      <c r="E7280" s="98">
        <v>791763.23</v>
      </c>
      <c r="F7280" s="98" t="s">
        <v>74</v>
      </c>
    </row>
    <row r="7281" spans="1:6" x14ac:dyDescent="0.2">
      <c r="A7281" s="106">
        <v>43282</v>
      </c>
      <c r="B7281" s="100">
        <v>43252</v>
      </c>
      <c r="C7281" s="98" t="s">
        <v>33</v>
      </c>
      <c r="D7281" s="98">
        <v>-4762.29</v>
      </c>
      <c r="E7281" s="98">
        <v>35708.730000000003</v>
      </c>
      <c r="F7281" s="98" t="s">
        <v>74</v>
      </c>
    </row>
    <row r="7282" spans="1:6" x14ac:dyDescent="0.2">
      <c r="A7282" s="106">
        <v>43282</v>
      </c>
      <c r="B7282" s="100">
        <v>43221</v>
      </c>
      <c r="C7282" s="98" t="s">
        <v>168</v>
      </c>
      <c r="D7282" s="98">
        <v>0</v>
      </c>
      <c r="E7282" s="98">
        <v>795239.17</v>
      </c>
      <c r="F7282" s="98" t="s">
        <v>74</v>
      </c>
    </row>
    <row r="7283" spans="1:6" x14ac:dyDescent="0.2">
      <c r="A7283" s="106">
        <v>43282</v>
      </c>
      <c r="B7283" s="100">
        <v>43221</v>
      </c>
      <c r="C7283" s="98" t="s">
        <v>185</v>
      </c>
      <c r="D7283" s="98">
        <v>35292.74</v>
      </c>
      <c r="E7283" s="98">
        <v>795239.17</v>
      </c>
      <c r="F7283" s="98" t="s">
        <v>74</v>
      </c>
    </row>
    <row r="7284" spans="1:6" x14ac:dyDescent="0.2">
      <c r="A7284" s="106">
        <v>43282</v>
      </c>
      <c r="B7284" s="100">
        <v>43221</v>
      </c>
      <c r="C7284" s="98" t="s">
        <v>186</v>
      </c>
      <c r="D7284" s="98">
        <v>1591.45</v>
      </c>
      <c r="E7284" s="98">
        <v>35865.42</v>
      </c>
      <c r="F7284" s="98" t="s">
        <v>74</v>
      </c>
    </row>
    <row r="7285" spans="1:6" x14ac:dyDescent="0.2">
      <c r="A7285" s="106">
        <v>43344</v>
      </c>
      <c r="B7285" s="100">
        <v>43221</v>
      </c>
      <c r="C7285" s="98" t="s">
        <v>187</v>
      </c>
      <c r="D7285" s="98">
        <v>-31.95</v>
      </c>
      <c r="E7285" s="98">
        <v>-720</v>
      </c>
      <c r="F7285" s="98" t="s">
        <v>167</v>
      </c>
    </row>
    <row r="7286" spans="1:6" x14ac:dyDescent="0.2">
      <c r="A7286" s="106">
        <v>43344</v>
      </c>
      <c r="B7286" s="100">
        <v>43221</v>
      </c>
      <c r="C7286" s="98" t="s">
        <v>188</v>
      </c>
      <c r="D7286" s="98">
        <v>0</v>
      </c>
      <c r="E7286" s="98">
        <v>-720</v>
      </c>
      <c r="F7286" s="98" t="s">
        <v>167</v>
      </c>
    </row>
    <row r="7287" spans="1:6" x14ac:dyDescent="0.2">
      <c r="A7287" s="106">
        <v>43344</v>
      </c>
      <c r="B7287" s="100">
        <v>43313</v>
      </c>
      <c r="C7287" s="98" t="s">
        <v>34</v>
      </c>
      <c r="D7287" s="98">
        <v>-30.61</v>
      </c>
      <c r="E7287" s="98">
        <v>393</v>
      </c>
      <c r="F7287" s="98" t="s">
        <v>92</v>
      </c>
    </row>
    <row r="7288" spans="1:6" x14ac:dyDescent="0.2">
      <c r="A7288" s="106">
        <v>43344</v>
      </c>
      <c r="B7288" s="100">
        <v>43313</v>
      </c>
      <c r="C7288" s="98" t="s">
        <v>33</v>
      </c>
      <c r="D7288" s="98">
        <v>-1.38</v>
      </c>
      <c r="E7288" s="98">
        <v>17.72</v>
      </c>
      <c r="F7288" s="98" t="s">
        <v>92</v>
      </c>
    </row>
    <row r="7289" spans="1:6" x14ac:dyDescent="0.2">
      <c r="A7289" s="106">
        <v>43344</v>
      </c>
      <c r="B7289" s="100">
        <v>43282</v>
      </c>
      <c r="C7289" s="98" t="s">
        <v>34</v>
      </c>
      <c r="D7289" s="98">
        <v>-46.25</v>
      </c>
      <c r="E7289" s="98">
        <v>544</v>
      </c>
      <c r="F7289" s="98" t="s">
        <v>92</v>
      </c>
    </row>
    <row r="7290" spans="1:6" x14ac:dyDescent="0.2">
      <c r="A7290" s="106">
        <v>43344</v>
      </c>
      <c r="B7290" s="100">
        <v>43282</v>
      </c>
      <c r="C7290" s="98" t="s">
        <v>33</v>
      </c>
      <c r="D7290" s="98">
        <v>-2.09</v>
      </c>
      <c r="E7290" s="98">
        <v>24.53</v>
      </c>
      <c r="F7290" s="98" t="s">
        <v>92</v>
      </c>
    </row>
    <row r="7291" spans="1:6" x14ac:dyDescent="0.2">
      <c r="A7291" s="106">
        <v>43344</v>
      </c>
      <c r="B7291" s="100">
        <v>43221</v>
      </c>
      <c r="C7291" s="98" t="s">
        <v>185</v>
      </c>
      <c r="D7291" s="98">
        <v>41.58</v>
      </c>
      <c r="E7291" s="98">
        <v>937</v>
      </c>
      <c r="F7291" s="98" t="s">
        <v>92</v>
      </c>
    </row>
    <row r="7292" spans="1:6" x14ac:dyDescent="0.2">
      <c r="A7292" s="106">
        <v>43344</v>
      </c>
      <c r="B7292" s="100">
        <v>43221</v>
      </c>
      <c r="C7292" s="98" t="s">
        <v>186</v>
      </c>
      <c r="D7292" s="98">
        <v>1.88</v>
      </c>
      <c r="E7292" s="98">
        <v>42.26</v>
      </c>
      <c r="F7292" s="98" t="s">
        <v>92</v>
      </c>
    </row>
    <row r="7293" spans="1:6" x14ac:dyDescent="0.2">
      <c r="A7293" s="106">
        <v>43344</v>
      </c>
      <c r="B7293" s="100">
        <v>43313</v>
      </c>
      <c r="C7293" s="98" t="s">
        <v>34</v>
      </c>
      <c r="D7293" s="98">
        <v>-39805.35</v>
      </c>
      <c r="E7293" s="98">
        <v>510975.2</v>
      </c>
      <c r="F7293" s="98" t="s">
        <v>76</v>
      </c>
    </row>
    <row r="7294" spans="1:6" x14ac:dyDescent="0.2">
      <c r="A7294" s="106">
        <v>43344</v>
      </c>
      <c r="B7294" s="100">
        <v>43313</v>
      </c>
      <c r="C7294" s="98" t="s">
        <v>33</v>
      </c>
      <c r="D7294" s="98">
        <v>-1795.24</v>
      </c>
      <c r="E7294" s="98">
        <v>23044.98</v>
      </c>
      <c r="F7294" s="98" t="s">
        <v>76</v>
      </c>
    </row>
    <row r="7295" spans="1:6" x14ac:dyDescent="0.2">
      <c r="A7295" s="106">
        <v>43344</v>
      </c>
      <c r="B7295" s="100">
        <v>43282</v>
      </c>
      <c r="C7295" s="98" t="s">
        <v>34</v>
      </c>
      <c r="D7295" s="98">
        <v>-369.58</v>
      </c>
      <c r="E7295" s="98">
        <v>4346.99</v>
      </c>
      <c r="F7295" s="98" t="s">
        <v>76</v>
      </c>
    </row>
    <row r="7296" spans="1:6" x14ac:dyDescent="0.2">
      <c r="A7296" s="106">
        <v>43344</v>
      </c>
      <c r="B7296" s="100">
        <v>43282</v>
      </c>
      <c r="C7296" s="98" t="s">
        <v>33</v>
      </c>
      <c r="D7296" s="98">
        <v>-16.670000000000002</v>
      </c>
      <c r="E7296" s="98">
        <v>196.03</v>
      </c>
      <c r="F7296" s="98" t="s">
        <v>76</v>
      </c>
    </row>
    <row r="7297" spans="1:6" x14ac:dyDescent="0.2">
      <c r="A7297" s="106">
        <v>43344</v>
      </c>
      <c r="B7297" s="100">
        <v>43221</v>
      </c>
      <c r="C7297" s="98" t="s">
        <v>185</v>
      </c>
      <c r="D7297" s="98">
        <v>37084.93</v>
      </c>
      <c r="E7297" s="98">
        <v>835622.81</v>
      </c>
      <c r="F7297" s="98" t="s">
        <v>76</v>
      </c>
    </row>
    <row r="7298" spans="1:6" x14ac:dyDescent="0.2">
      <c r="A7298" s="106">
        <v>43344</v>
      </c>
      <c r="B7298" s="100">
        <v>43221</v>
      </c>
      <c r="C7298" s="98" t="s">
        <v>186</v>
      </c>
      <c r="D7298" s="98">
        <v>1672.57</v>
      </c>
      <c r="E7298" s="98">
        <v>37686.61</v>
      </c>
      <c r="F7298" s="98" t="s">
        <v>76</v>
      </c>
    </row>
    <row r="7299" spans="1:6" x14ac:dyDescent="0.2">
      <c r="A7299" s="106">
        <v>43344</v>
      </c>
      <c r="B7299" s="100">
        <v>43221</v>
      </c>
      <c r="C7299" s="98" t="s">
        <v>168</v>
      </c>
      <c r="D7299" s="98">
        <v>0</v>
      </c>
      <c r="E7299" s="98">
        <v>835622.81</v>
      </c>
      <c r="F7299" s="98" t="s">
        <v>76</v>
      </c>
    </row>
    <row r="7300" spans="1:6" x14ac:dyDescent="0.2">
      <c r="A7300" s="106">
        <v>43344</v>
      </c>
      <c r="B7300" s="100">
        <v>43313</v>
      </c>
      <c r="C7300" s="98" t="s">
        <v>34</v>
      </c>
      <c r="D7300" s="98">
        <v>-80.94</v>
      </c>
      <c r="E7300" s="98">
        <v>1038.98</v>
      </c>
      <c r="F7300" s="98" t="s">
        <v>77</v>
      </c>
    </row>
    <row r="7301" spans="1:6" x14ac:dyDescent="0.2">
      <c r="A7301" s="106">
        <v>43344</v>
      </c>
      <c r="B7301" s="100">
        <v>43313</v>
      </c>
      <c r="C7301" s="98" t="s">
        <v>33</v>
      </c>
      <c r="D7301" s="98">
        <v>-3.65</v>
      </c>
      <c r="E7301" s="98">
        <v>46.86</v>
      </c>
      <c r="F7301" s="98" t="s">
        <v>77</v>
      </c>
    </row>
    <row r="7302" spans="1:6" x14ac:dyDescent="0.2">
      <c r="A7302" s="106">
        <v>43344</v>
      </c>
      <c r="B7302" s="100">
        <v>43282</v>
      </c>
      <c r="C7302" s="98" t="s">
        <v>34</v>
      </c>
      <c r="D7302" s="98">
        <v>-122.52</v>
      </c>
      <c r="E7302" s="98">
        <v>1441</v>
      </c>
      <c r="F7302" s="98" t="s">
        <v>77</v>
      </c>
    </row>
    <row r="7303" spans="1:6" x14ac:dyDescent="0.2">
      <c r="A7303" s="106">
        <v>43344</v>
      </c>
      <c r="B7303" s="100">
        <v>43282</v>
      </c>
      <c r="C7303" s="98" t="s">
        <v>33</v>
      </c>
      <c r="D7303" s="98">
        <v>-5.52</v>
      </c>
      <c r="E7303" s="98">
        <v>64.989999999999995</v>
      </c>
      <c r="F7303" s="98" t="s">
        <v>77</v>
      </c>
    </row>
    <row r="7304" spans="1:6" x14ac:dyDescent="0.2">
      <c r="A7304" s="106">
        <v>43344</v>
      </c>
      <c r="B7304" s="100">
        <v>43221</v>
      </c>
      <c r="C7304" s="98" t="s">
        <v>168</v>
      </c>
      <c r="D7304" s="98">
        <v>0</v>
      </c>
      <c r="E7304" s="98">
        <v>2479.98</v>
      </c>
      <c r="F7304" s="98" t="s">
        <v>77</v>
      </c>
    </row>
    <row r="7305" spans="1:6" x14ac:dyDescent="0.2">
      <c r="A7305" s="106">
        <v>43344</v>
      </c>
      <c r="B7305" s="100">
        <v>43221</v>
      </c>
      <c r="C7305" s="98" t="s">
        <v>168</v>
      </c>
      <c r="D7305" s="98">
        <v>0</v>
      </c>
      <c r="E7305" s="98">
        <v>937</v>
      </c>
      <c r="F7305" s="98" t="s">
        <v>92</v>
      </c>
    </row>
    <row r="7306" spans="1:6" x14ac:dyDescent="0.2">
      <c r="A7306" s="106">
        <v>43344</v>
      </c>
      <c r="B7306" s="100">
        <v>43221</v>
      </c>
      <c r="C7306" s="98" t="s">
        <v>185</v>
      </c>
      <c r="D7306" s="98">
        <v>26454.32</v>
      </c>
      <c r="E7306" s="98">
        <v>596086.82999999996</v>
      </c>
      <c r="F7306" s="98" t="s">
        <v>76</v>
      </c>
    </row>
    <row r="7307" spans="1:6" x14ac:dyDescent="0.2">
      <c r="A7307" s="106">
        <v>43344</v>
      </c>
      <c r="B7307" s="100">
        <v>43221</v>
      </c>
      <c r="C7307" s="98" t="s">
        <v>186</v>
      </c>
      <c r="D7307" s="98">
        <v>1193.1099999999999</v>
      </c>
      <c r="E7307" s="98">
        <v>26883.56</v>
      </c>
      <c r="F7307" s="98" t="s">
        <v>76</v>
      </c>
    </row>
    <row r="7308" spans="1:6" x14ac:dyDescent="0.2">
      <c r="A7308" s="106">
        <v>43344</v>
      </c>
      <c r="B7308" s="100">
        <v>43221</v>
      </c>
      <c r="C7308" s="98" t="s">
        <v>185</v>
      </c>
      <c r="D7308" s="98">
        <v>110.06</v>
      </c>
      <c r="E7308" s="98">
        <v>2479.98</v>
      </c>
      <c r="F7308" s="98" t="s">
        <v>77</v>
      </c>
    </row>
    <row r="7309" spans="1:6" x14ac:dyDescent="0.2">
      <c r="A7309" s="106">
        <v>43344</v>
      </c>
      <c r="B7309" s="100">
        <v>43221</v>
      </c>
      <c r="C7309" s="98" t="s">
        <v>186</v>
      </c>
      <c r="D7309" s="98">
        <v>4.97</v>
      </c>
      <c r="E7309" s="98">
        <v>111.85</v>
      </c>
      <c r="F7309" s="98" t="s">
        <v>77</v>
      </c>
    </row>
    <row r="7310" spans="1:6" x14ac:dyDescent="0.2">
      <c r="A7310" s="106">
        <v>43344</v>
      </c>
      <c r="B7310" s="100">
        <v>43313</v>
      </c>
      <c r="C7310" s="98" t="s">
        <v>223</v>
      </c>
      <c r="D7310" s="98">
        <v>23.53</v>
      </c>
      <c r="E7310" s="98">
        <v>-302</v>
      </c>
      <c r="F7310" s="98" t="s">
        <v>167</v>
      </c>
    </row>
    <row r="7311" spans="1:6" x14ac:dyDescent="0.2">
      <c r="A7311" s="106">
        <v>43344</v>
      </c>
      <c r="B7311" s="100">
        <v>43282</v>
      </c>
      <c r="C7311" s="98" t="s">
        <v>223</v>
      </c>
      <c r="D7311" s="98">
        <v>35.54</v>
      </c>
      <c r="E7311" s="98">
        <v>-418</v>
      </c>
      <c r="F7311" s="98" t="s">
        <v>167</v>
      </c>
    </row>
    <row r="7312" spans="1:6" x14ac:dyDescent="0.2">
      <c r="A7312" s="106">
        <v>43313</v>
      </c>
      <c r="B7312" s="100">
        <v>43221</v>
      </c>
      <c r="C7312" s="98" t="s">
        <v>34</v>
      </c>
      <c r="D7312" s="98">
        <v>-15.4</v>
      </c>
      <c r="E7312" s="98">
        <v>164</v>
      </c>
      <c r="F7312" s="98" t="s">
        <v>76</v>
      </c>
    </row>
    <row r="7313" spans="1:6" x14ac:dyDescent="0.2">
      <c r="A7313" s="106">
        <v>43313</v>
      </c>
      <c r="B7313" s="100">
        <v>43221</v>
      </c>
      <c r="C7313" s="98" t="s">
        <v>33</v>
      </c>
      <c r="D7313" s="98">
        <v>-0.7</v>
      </c>
      <c r="E7313" s="98">
        <v>7.4</v>
      </c>
      <c r="F7313" s="98" t="s">
        <v>76</v>
      </c>
    </row>
    <row r="7314" spans="1:6" x14ac:dyDescent="0.2">
      <c r="A7314" s="106">
        <v>43344</v>
      </c>
      <c r="B7314" s="100">
        <v>43313</v>
      </c>
      <c r="C7314" s="98" t="s">
        <v>34</v>
      </c>
      <c r="D7314" s="98">
        <v>-33219.54</v>
      </c>
      <c r="E7314" s="98">
        <v>426440.51</v>
      </c>
      <c r="F7314" s="98" t="s">
        <v>76</v>
      </c>
    </row>
    <row r="7315" spans="1:6" x14ac:dyDescent="0.2">
      <c r="A7315" s="106">
        <v>43344</v>
      </c>
      <c r="B7315" s="100">
        <v>43313</v>
      </c>
      <c r="C7315" s="98" t="s">
        <v>33</v>
      </c>
      <c r="D7315" s="98">
        <v>-1498.18</v>
      </c>
      <c r="E7315" s="98">
        <v>19232.419999999998</v>
      </c>
      <c r="F7315" s="98" t="s">
        <v>76</v>
      </c>
    </row>
    <row r="7316" spans="1:6" x14ac:dyDescent="0.2">
      <c r="A7316" s="106">
        <v>43344</v>
      </c>
      <c r="B7316" s="100">
        <v>43313</v>
      </c>
      <c r="C7316" s="98" t="s">
        <v>34</v>
      </c>
      <c r="D7316" s="98">
        <v>-19602.43</v>
      </c>
      <c r="E7316" s="98">
        <v>251634.86</v>
      </c>
      <c r="F7316" s="98" t="s">
        <v>76</v>
      </c>
    </row>
    <row r="7317" spans="1:6" x14ac:dyDescent="0.2">
      <c r="A7317" s="106">
        <v>43344</v>
      </c>
      <c r="B7317" s="100">
        <v>43313</v>
      </c>
      <c r="C7317" s="98" t="s">
        <v>33</v>
      </c>
      <c r="D7317" s="98">
        <v>-884.09</v>
      </c>
      <c r="E7317" s="98">
        <v>11348.78</v>
      </c>
      <c r="F7317" s="98" t="s">
        <v>76</v>
      </c>
    </row>
    <row r="7318" spans="1:6" x14ac:dyDescent="0.2">
      <c r="A7318" s="106">
        <v>43344</v>
      </c>
      <c r="B7318" s="100">
        <v>43282</v>
      </c>
      <c r="C7318" s="98" t="s">
        <v>34</v>
      </c>
      <c r="D7318" s="98">
        <v>-29172.2</v>
      </c>
      <c r="E7318" s="98">
        <v>343121</v>
      </c>
      <c r="F7318" s="98" t="s">
        <v>76</v>
      </c>
    </row>
    <row r="7319" spans="1:6" x14ac:dyDescent="0.2">
      <c r="A7319" s="106">
        <v>43344</v>
      </c>
      <c r="B7319" s="100">
        <v>43282</v>
      </c>
      <c r="C7319" s="98" t="s">
        <v>33</v>
      </c>
      <c r="D7319" s="98">
        <v>-1315.72</v>
      </c>
      <c r="E7319" s="98">
        <v>15474.85</v>
      </c>
      <c r="F7319" s="98" t="s">
        <v>76</v>
      </c>
    </row>
    <row r="7320" spans="1:6" x14ac:dyDescent="0.2">
      <c r="A7320" s="106">
        <v>43344</v>
      </c>
      <c r="B7320" s="100">
        <v>43221</v>
      </c>
      <c r="C7320" s="98" t="s">
        <v>168</v>
      </c>
      <c r="D7320" s="98">
        <v>0</v>
      </c>
      <c r="E7320" s="98">
        <v>596086.82999999996</v>
      </c>
      <c r="F7320" s="98" t="s">
        <v>76</v>
      </c>
    </row>
    <row r="7321" spans="1:6" x14ac:dyDescent="0.2">
      <c r="A7321" s="106">
        <v>43344</v>
      </c>
      <c r="B7321" s="100">
        <v>43282</v>
      </c>
      <c r="C7321" s="98" t="s">
        <v>34</v>
      </c>
      <c r="D7321" s="98">
        <v>-49603.86</v>
      </c>
      <c r="E7321" s="98">
        <v>583438</v>
      </c>
      <c r="F7321" s="98" t="s">
        <v>76</v>
      </c>
    </row>
    <row r="7322" spans="1:6" x14ac:dyDescent="0.2">
      <c r="A7322" s="106">
        <v>43344</v>
      </c>
      <c r="B7322" s="100">
        <v>43282</v>
      </c>
      <c r="C7322" s="98" t="s">
        <v>33</v>
      </c>
      <c r="D7322" s="98">
        <v>-2236.9699999999998</v>
      </c>
      <c r="E7322" s="98">
        <v>26312.99</v>
      </c>
      <c r="F7322" s="98" t="s">
        <v>76</v>
      </c>
    </row>
    <row r="7323" spans="1:6" x14ac:dyDescent="0.2">
      <c r="A7323" s="106">
        <v>43313</v>
      </c>
      <c r="B7323" s="100">
        <v>43252</v>
      </c>
      <c r="C7323" s="98" t="s">
        <v>34</v>
      </c>
      <c r="D7323" s="98">
        <v>-70.41</v>
      </c>
      <c r="E7323" s="98">
        <v>528</v>
      </c>
      <c r="F7323" s="98" t="s">
        <v>88</v>
      </c>
    </row>
    <row r="7324" spans="1:6" x14ac:dyDescent="0.2">
      <c r="A7324" s="106">
        <v>43313</v>
      </c>
      <c r="B7324" s="100">
        <v>43252</v>
      </c>
      <c r="C7324" s="98" t="s">
        <v>33</v>
      </c>
      <c r="D7324" s="98">
        <v>-3.18</v>
      </c>
      <c r="E7324" s="98">
        <v>23.81</v>
      </c>
      <c r="F7324" s="98" t="s">
        <v>88</v>
      </c>
    </row>
    <row r="7325" spans="1:6" x14ac:dyDescent="0.2">
      <c r="A7325" s="106">
        <v>43252</v>
      </c>
      <c r="B7325" s="100">
        <v>43252</v>
      </c>
      <c r="C7325" s="98" t="s">
        <v>34</v>
      </c>
      <c r="D7325" s="98">
        <v>-2546.11</v>
      </c>
      <c r="E7325" s="98">
        <v>19092</v>
      </c>
      <c r="F7325" s="98" t="s">
        <v>95</v>
      </c>
    </row>
    <row r="7326" spans="1:6" x14ac:dyDescent="0.2">
      <c r="A7326" s="106">
        <v>43252</v>
      </c>
      <c r="B7326" s="100">
        <v>43252</v>
      </c>
      <c r="C7326" s="98" t="s">
        <v>33</v>
      </c>
      <c r="D7326" s="98">
        <v>-114.82</v>
      </c>
      <c r="E7326" s="98">
        <v>861.05</v>
      </c>
      <c r="F7326" s="98" t="s">
        <v>95</v>
      </c>
    </row>
    <row r="7327" spans="1:6" x14ac:dyDescent="0.2">
      <c r="A7327" s="106">
        <v>43252</v>
      </c>
      <c r="B7327" s="100">
        <v>43221</v>
      </c>
      <c r="C7327" s="98" t="s">
        <v>185</v>
      </c>
      <c r="D7327" s="98">
        <v>2188.8200000000002</v>
      </c>
      <c r="E7327" s="98">
        <v>49320</v>
      </c>
      <c r="F7327" s="98" t="s">
        <v>95</v>
      </c>
    </row>
    <row r="7328" spans="1:6" x14ac:dyDescent="0.2">
      <c r="A7328" s="106">
        <v>43252</v>
      </c>
      <c r="B7328" s="100">
        <v>43221</v>
      </c>
      <c r="C7328" s="98" t="s">
        <v>186</v>
      </c>
      <c r="D7328" s="98">
        <v>98.72</v>
      </c>
      <c r="E7328" s="98">
        <v>2224.34</v>
      </c>
      <c r="F7328" s="98" t="s">
        <v>95</v>
      </c>
    </row>
    <row r="7329" spans="1:6" x14ac:dyDescent="0.2">
      <c r="A7329" s="106">
        <v>43252</v>
      </c>
      <c r="B7329" s="100">
        <v>43221</v>
      </c>
      <c r="C7329" s="98" t="s">
        <v>34</v>
      </c>
      <c r="D7329" s="98">
        <v>-2839.02</v>
      </c>
      <c r="E7329" s="98">
        <v>30228</v>
      </c>
      <c r="F7329" s="98" t="s">
        <v>95</v>
      </c>
    </row>
    <row r="7330" spans="1:6" x14ac:dyDescent="0.2">
      <c r="A7330" s="106">
        <v>43252</v>
      </c>
      <c r="B7330" s="100">
        <v>43221</v>
      </c>
      <c r="C7330" s="98" t="s">
        <v>33</v>
      </c>
      <c r="D7330" s="98">
        <v>-128.04</v>
      </c>
      <c r="E7330" s="98">
        <v>1363.29</v>
      </c>
      <c r="F7330" s="98" t="s">
        <v>95</v>
      </c>
    </row>
    <row r="7331" spans="1:6" x14ac:dyDescent="0.2">
      <c r="A7331" s="106">
        <v>43252</v>
      </c>
      <c r="B7331" s="100">
        <v>43252</v>
      </c>
      <c r="C7331" s="98" t="s">
        <v>34</v>
      </c>
      <c r="D7331" s="98">
        <v>-2035.34</v>
      </c>
      <c r="E7331" s="98">
        <v>15262</v>
      </c>
      <c r="F7331" s="98" t="s">
        <v>94</v>
      </c>
    </row>
    <row r="7332" spans="1:6" x14ac:dyDescent="0.2">
      <c r="A7332" s="106">
        <v>43252</v>
      </c>
      <c r="B7332" s="100">
        <v>43252</v>
      </c>
      <c r="C7332" s="98" t="s">
        <v>33</v>
      </c>
      <c r="D7332" s="98">
        <v>-91.8</v>
      </c>
      <c r="E7332" s="98">
        <v>688.31</v>
      </c>
      <c r="F7332" s="98" t="s">
        <v>94</v>
      </c>
    </row>
    <row r="7333" spans="1:6" x14ac:dyDescent="0.2">
      <c r="A7333" s="106">
        <v>43252</v>
      </c>
      <c r="B7333" s="100">
        <v>43221</v>
      </c>
      <c r="C7333" s="98" t="s">
        <v>185</v>
      </c>
      <c r="D7333" s="98">
        <v>1810.71</v>
      </c>
      <c r="E7333" s="98">
        <v>40800</v>
      </c>
      <c r="F7333" s="98" t="s">
        <v>94</v>
      </c>
    </row>
    <row r="7334" spans="1:6" x14ac:dyDescent="0.2">
      <c r="A7334" s="106">
        <v>43252</v>
      </c>
      <c r="B7334" s="100">
        <v>43221</v>
      </c>
      <c r="C7334" s="98" t="s">
        <v>186</v>
      </c>
      <c r="D7334" s="98">
        <v>81.66</v>
      </c>
      <c r="E7334" s="98">
        <v>1840.08</v>
      </c>
      <c r="F7334" s="98" t="s">
        <v>94</v>
      </c>
    </row>
    <row r="7335" spans="1:6" x14ac:dyDescent="0.2">
      <c r="A7335" s="106">
        <v>43252</v>
      </c>
      <c r="B7335" s="100">
        <v>43221</v>
      </c>
      <c r="C7335" s="98" t="s">
        <v>34</v>
      </c>
      <c r="D7335" s="98">
        <v>-2398.5300000000002</v>
      </c>
      <c r="E7335" s="98">
        <v>25538</v>
      </c>
      <c r="F7335" s="98" t="s">
        <v>94</v>
      </c>
    </row>
    <row r="7336" spans="1:6" x14ac:dyDescent="0.2">
      <c r="A7336" s="106">
        <v>43252</v>
      </c>
      <c r="B7336" s="100">
        <v>43221</v>
      </c>
      <c r="C7336" s="98" t="s">
        <v>33</v>
      </c>
      <c r="D7336" s="98">
        <v>-108.18</v>
      </c>
      <c r="E7336" s="98">
        <v>1151.76</v>
      </c>
      <c r="F7336" s="98" t="s">
        <v>94</v>
      </c>
    </row>
    <row r="7337" spans="1:6" x14ac:dyDescent="0.2">
      <c r="A7337" s="106">
        <v>43252</v>
      </c>
      <c r="B7337" s="100">
        <v>43252</v>
      </c>
      <c r="C7337" s="98" t="s">
        <v>36</v>
      </c>
      <c r="D7337" s="98">
        <v>-2.2200000000000002</v>
      </c>
      <c r="E7337" s="98">
        <v>16.64</v>
      </c>
      <c r="F7337" s="98" t="s">
        <v>101</v>
      </c>
    </row>
    <row r="7338" spans="1:6" x14ac:dyDescent="0.2">
      <c r="A7338" s="106">
        <v>43252</v>
      </c>
      <c r="B7338" s="100">
        <v>43252</v>
      </c>
      <c r="C7338" s="98" t="s">
        <v>35</v>
      </c>
      <c r="D7338" s="98">
        <v>-0.1</v>
      </c>
      <c r="E7338" s="98">
        <v>0.76</v>
      </c>
      <c r="F7338" s="98" t="s">
        <v>101</v>
      </c>
    </row>
    <row r="7339" spans="1:6" x14ac:dyDescent="0.2">
      <c r="A7339" s="106">
        <v>43252</v>
      </c>
      <c r="B7339" s="100">
        <v>43252</v>
      </c>
      <c r="C7339" s="98" t="s">
        <v>34</v>
      </c>
      <c r="D7339" s="98">
        <v>-229.25</v>
      </c>
      <c r="E7339" s="98">
        <v>1719</v>
      </c>
      <c r="F7339" s="98" t="s">
        <v>91</v>
      </c>
    </row>
    <row r="7340" spans="1:6" x14ac:dyDescent="0.2">
      <c r="A7340" s="106">
        <v>43252</v>
      </c>
      <c r="B7340" s="100">
        <v>43252</v>
      </c>
      <c r="C7340" s="98" t="s">
        <v>33</v>
      </c>
      <c r="D7340" s="98">
        <v>-10.34</v>
      </c>
      <c r="E7340" s="98">
        <v>77.53</v>
      </c>
      <c r="F7340" s="98" t="s">
        <v>91</v>
      </c>
    </row>
    <row r="7341" spans="1:6" x14ac:dyDescent="0.2">
      <c r="A7341" s="106">
        <v>43252</v>
      </c>
      <c r="B7341" s="100">
        <v>43252</v>
      </c>
      <c r="C7341" s="98" t="s">
        <v>223</v>
      </c>
      <c r="D7341" s="98">
        <v>37.21</v>
      </c>
      <c r="E7341" s="98">
        <v>-279</v>
      </c>
      <c r="F7341" s="98" t="s">
        <v>181</v>
      </c>
    </row>
    <row r="7342" spans="1:6" x14ac:dyDescent="0.2">
      <c r="A7342" s="106">
        <v>43252</v>
      </c>
      <c r="B7342" s="100">
        <v>43252</v>
      </c>
      <c r="C7342" s="98" t="s">
        <v>34</v>
      </c>
      <c r="D7342" s="98">
        <v>-24.12</v>
      </c>
      <c r="E7342" s="98">
        <v>180.82</v>
      </c>
      <c r="F7342" s="98" t="s">
        <v>84</v>
      </c>
    </row>
    <row r="7343" spans="1:6" x14ac:dyDescent="0.2">
      <c r="A7343" s="106">
        <v>43252</v>
      </c>
      <c r="B7343" s="100">
        <v>43252</v>
      </c>
      <c r="C7343" s="98" t="s">
        <v>33</v>
      </c>
      <c r="D7343" s="98">
        <v>-1.0900000000000001</v>
      </c>
      <c r="E7343" s="98">
        <v>8.16</v>
      </c>
      <c r="F7343" s="98" t="s">
        <v>84</v>
      </c>
    </row>
    <row r="7344" spans="1:6" x14ac:dyDescent="0.2">
      <c r="A7344" s="106">
        <v>43252</v>
      </c>
      <c r="B7344" s="100">
        <v>43221</v>
      </c>
      <c r="C7344" s="98" t="s">
        <v>168</v>
      </c>
      <c r="D7344" s="98">
        <v>0</v>
      </c>
      <c r="E7344" s="98">
        <v>510.82</v>
      </c>
      <c r="F7344" s="98" t="s">
        <v>84</v>
      </c>
    </row>
    <row r="7345" spans="1:6" x14ac:dyDescent="0.2">
      <c r="A7345" s="106">
        <v>43252</v>
      </c>
      <c r="B7345" s="100">
        <v>43221</v>
      </c>
      <c r="C7345" s="98" t="s">
        <v>185</v>
      </c>
      <c r="D7345" s="98">
        <v>22.67</v>
      </c>
      <c r="E7345" s="98">
        <v>510.82</v>
      </c>
      <c r="F7345" s="98" t="s">
        <v>84</v>
      </c>
    </row>
    <row r="7346" spans="1:6" x14ac:dyDescent="0.2">
      <c r="A7346" s="106">
        <v>43282</v>
      </c>
      <c r="B7346" s="100">
        <v>43252</v>
      </c>
      <c r="C7346" s="98" t="s">
        <v>35</v>
      </c>
      <c r="D7346" s="98">
        <v>-0.24</v>
      </c>
      <c r="E7346" s="98">
        <v>1.81</v>
      </c>
      <c r="F7346" s="98" t="s">
        <v>101</v>
      </c>
    </row>
    <row r="7347" spans="1:6" x14ac:dyDescent="0.2">
      <c r="A7347" s="106">
        <v>43282</v>
      </c>
      <c r="B7347" s="100">
        <v>43252</v>
      </c>
      <c r="C7347" s="98" t="s">
        <v>34</v>
      </c>
      <c r="D7347" s="98">
        <v>-17781.93</v>
      </c>
      <c r="E7347" s="98">
        <v>133337.76</v>
      </c>
      <c r="F7347" s="98" t="s">
        <v>76</v>
      </c>
    </row>
    <row r="7348" spans="1:6" x14ac:dyDescent="0.2">
      <c r="A7348" s="106">
        <v>43282</v>
      </c>
      <c r="B7348" s="100">
        <v>43252</v>
      </c>
      <c r="C7348" s="98" t="s">
        <v>33</v>
      </c>
      <c r="D7348" s="98">
        <v>-801.94</v>
      </c>
      <c r="E7348" s="98">
        <v>6013.66</v>
      </c>
      <c r="F7348" s="98" t="s">
        <v>76</v>
      </c>
    </row>
    <row r="7349" spans="1:6" x14ac:dyDescent="0.2">
      <c r="A7349" s="106">
        <v>43282</v>
      </c>
      <c r="B7349" s="100">
        <v>43221</v>
      </c>
      <c r="C7349" s="98" t="s">
        <v>168</v>
      </c>
      <c r="D7349" s="98">
        <v>0</v>
      </c>
      <c r="E7349" s="98">
        <v>258316.77</v>
      </c>
      <c r="F7349" s="98" t="s">
        <v>76</v>
      </c>
    </row>
    <row r="7350" spans="1:6" x14ac:dyDescent="0.2">
      <c r="A7350" s="106">
        <v>43282</v>
      </c>
      <c r="B7350" s="100">
        <v>43221</v>
      </c>
      <c r="C7350" s="98" t="s">
        <v>185</v>
      </c>
      <c r="D7350" s="98">
        <v>11464.15</v>
      </c>
      <c r="E7350" s="98">
        <v>258316.77</v>
      </c>
      <c r="F7350" s="98" t="s">
        <v>76</v>
      </c>
    </row>
    <row r="7351" spans="1:6" x14ac:dyDescent="0.2">
      <c r="A7351" s="106">
        <v>43282</v>
      </c>
      <c r="B7351" s="100">
        <v>43221</v>
      </c>
      <c r="C7351" s="98" t="s">
        <v>186</v>
      </c>
      <c r="D7351" s="98">
        <v>516.79999999999995</v>
      </c>
      <c r="E7351" s="98">
        <v>11650.15</v>
      </c>
      <c r="F7351" s="98" t="s">
        <v>76</v>
      </c>
    </row>
    <row r="7352" spans="1:6" x14ac:dyDescent="0.2">
      <c r="A7352" s="106">
        <v>43282</v>
      </c>
      <c r="B7352" s="100">
        <v>43221</v>
      </c>
      <c r="C7352" s="98" t="s">
        <v>34</v>
      </c>
      <c r="D7352" s="98">
        <v>-11617.96</v>
      </c>
      <c r="E7352" s="98">
        <v>123701</v>
      </c>
      <c r="F7352" s="98" t="s">
        <v>76</v>
      </c>
    </row>
    <row r="7353" spans="1:6" x14ac:dyDescent="0.2">
      <c r="A7353" s="106">
        <v>43282</v>
      </c>
      <c r="B7353" s="100">
        <v>43221</v>
      </c>
      <c r="C7353" s="98" t="s">
        <v>33</v>
      </c>
      <c r="D7353" s="98">
        <v>-524.02</v>
      </c>
      <c r="E7353" s="98">
        <v>5578.9</v>
      </c>
      <c r="F7353" s="98" t="s">
        <v>76</v>
      </c>
    </row>
    <row r="7354" spans="1:6" x14ac:dyDescent="0.2">
      <c r="A7354" s="106">
        <v>43282</v>
      </c>
      <c r="B7354" s="100">
        <v>43252</v>
      </c>
      <c r="C7354" s="98" t="s">
        <v>34</v>
      </c>
      <c r="D7354" s="98">
        <v>-1893.55</v>
      </c>
      <c r="E7354" s="98">
        <v>14198.81</v>
      </c>
      <c r="F7354" s="98" t="s">
        <v>77</v>
      </c>
    </row>
    <row r="7355" spans="1:6" x14ac:dyDescent="0.2">
      <c r="A7355" s="106">
        <v>43282</v>
      </c>
      <c r="B7355" s="100">
        <v>43252</v>
      </c>
      <c r="C7355" s="98" t="s">
        <v>33</v>
      </c>
      <c r="D7355" s="98">
        <v>-85.4</v>
      </c>
      <c r="E7355" s="98">
        <v>640.37</v>
      </c>
      <c r="F7355" s="98" t="s">
        <v>77</v>
      </c>
    </row>
    <row r="7356" spans="1:6" x14ac:dyDescent="0.2">
      <c r="A7356" s="106">
        <v>43282</v>
      </c>
      <c r="B7356" s="100">
        <v>43221</v>
      </c>
      <c r="C7356" s="98" t="s">
        <v>168</v>
      </c>
      <c r="D7356" s="98">
        <v>0</v>
      </c>
      <c r="E7356" s="98">
        <v>27508.81</v>
      </c>
      <c r="F7356" s="98" t="s">
        <v>77</v>
      </c>
    </row>
    <row r="7357" spans="1:6" x14ac:dyDescent="0.2">
      <c r="A7357" s="106">
        <v>43282</v>
      </c>
      <c r="B7357" s="100">
        <v>43221</v>
      </c>
      <c r="C7357" s="98" t="s">
        <v>185</v>
      </c>
      <c r="D7357" s="98">
        <v>479.3</v>
      </c>
      <c r="E7357" s="98">
        <v>10800</v>
      </c>
      <c r="F7357" s="98" t="s">
        <v>95</v>
      </c>
    </row>
    <row r="7358" spans="1:6" x14ac:dyDescent="0.2">
      <c r="A7358" s="106">
        <v>43282</v>
      </c>
      <c r="B7358" s="100">
        <v>43221</v>
      </c>
      <c r="C7358" s="98" t="s">
        <v>186</v>
      </c>
      <c r="D7358" s="98">
        <v>21.62</v>
      </c>
      <c r="E7358" s="98">
        <v>487.08</v>
      </c>
      <c r="F7358" s="98" t="s">
        <v>95</v>
      </c>
    </row>
    <row r="7359" spans="1:6" x14ac:dyDescent="0.2">
      <c r="A7359" s="106">
        <v>43282</v>
      </c>
      <c r="B7359" s="100">
        <v>43221</v>
      </c>
      <c r="C7359" s="98" t="s">
        <v>34</v>
      </c>
      <c r="D7359" s="98">
        <v>-490.83</v>
      </c>
      <c r="E7359" s="98">
        <v>5226</v>
      </c>
      <c r="F7359" s="98" t="s">
        <v>95</v>
      </c>
    </row>
    <row r="7360" spans="1:6" x14ac:dyDescent="0.2">
      <c r="A7360" s="106">
        <v>43282</v>
      </c>
      <c r="B7360" s="100">
        <v>43221</v>
      </c>
      <c r="C7360" s="98" t="s">
        <v>33</v>
      </c>
      <c r="D7360" s="98">
        <v>-22.14</v>
      </c>
      <c r="E7360" s="98">
        <v>235.69</v>
      </c>
      <c r="F7360" s="98" t="s">
        <v>95</v>
      </c>
    </row>
    <row r="7361" spans="1:6" x14ac:dyDescent="0.2">
      <c r="A7361" s="106">
        <v>43282</v>
      </c>
      <c r="B7361" s="100">
        <v>43252</v>
      </c>
      <c r="C7361" s="98" t="s">
        <v>34</v>
      </c>
      <c r="D7361" s="98">
        <v>-84.02</v>
      </c>
      <c r="E7361" s="98">
        <v>630</v>
      </c>
      <c r="F7361" s="98" t="s">
        <v>91</v>
      </c>
    </row>
    <row r="7362" spans="1:6" x14ac:dyDescent="0.2">
      <c r="A7362" s="106">
        <v>43282</v>
      </c>
      <c r="B7362" s="100">
        <v>43252</v>
      </c>
      <c r="C7362" s="98" t="s">
        <v>33</v>
      </c>
      <c r="D7362" s="98">
        <v>-3.79</v>
      </c>
      <c r="E7362" s="98">
        <v>28.41</v>
      </c>
      <c r="F7362" s="98" t="s">
        <v>91</v>
      </c>
    </row>
    <row r="7363" spans="1:6" x14ac:dyDescent="0.2">
      <c r="A7363" s="106">
        <v>43282</v>
      </c>
      <c r="B7363" s="100">
        <v>43221</v>
      </c>
      <c r="C7363" s="98" t="s">
        <v>168</v>
      </c>
      <c r="D7363" s="98">
        <v>0</v>
      </c>
      <c r="E7363" s="98">
        <v>1220</v>
      </c>
      <c r="F7363" s="98" t="s">
        <v>91</v>
      </c>
    </row>
    <row r="7364" spans="1:6" x14ac:dyDescent="0.2">
      <c r="A7364" s="106">
        <v>43282</v>
      </c>
      <c r="B7364" s="100">
        <v>43221</v>
      </c>
      <c r="C7364" s="98" t="s">
        <v>185</v>
      </c>
      <c r="D7364" s="98">
        <v>54.14</v>
      </c>
      <c r="E7364" s="98">
        <v>1220</v>
      </c>
      <c r="F7364" s="98" t="s">
        <v>91</v>
      </c>
    </row>
    <row r="7365" spans="1:6" x14ac:dyDescent="0.2">
      <c r="A7365" s="106">
        <v>43282</v>
      </c>
      <c r="B7365" s="100">
        <v>43221</v>
      </c>
      <c r="C7365" s="98" t="s">
        <v>186</v>
      </c>
      <c r="D7365" s="98">
        <v>2.44</v>
      </c>
      <c r="E7365" s="98">
        <v>55.02</v>
      </c>
      <c r="F7365" s="98" t="s">
        <v>91</v>
      </c>
    </row>
    <row r="7366" spans="1:6" x14ac:dyDescent="0.2">
      <c r="A7366" s="106">
        <v>43282</v>
      </c>
      <c r="B7366" s="100">
        <v>43221</v>
      </c>
      <c r="C7366" s="98" t="s">
        <v>34</v>
      </c>
      <c r="D7366" s="98">
        <v>-55.41</v>
      </c>
      <c r="E7366" s="98">
        <v>590</v>
      </c>
      <c r="F7366" s="98" t="s">
        <v>91</v>
      </c>
    </row>
    <row r="7367" spans="1:6" x14ac:dyDescent="0.2">
      <c r="A7367" s="106">
        <v>43282</v>
      </c>
      <c r="B7367" s="100">
        <v>43221</v>
      </c>
      <c r="C7367" s="98" t="s">
        <v>33</v>
      </c>
      <c r="D7367" s="98">
        <v>-2.5</v>
      </c>
      <c r="E7367" s="98">
        <v>26.61</v>
      </c>
      <c r="F7367" s="98" t="s">
        <v>91</v>
      </c>
    </row>
    <row r="7368" spans="1:6" x14ac:dyDescent="0.2">
      <c r="A7368" s="106">
        <v>43282</v>
      </c>
      <c r="B7368" s="100">
        <v>43221</v>
      </c>
      <c r="C7368" s="98" t="s">
        <v>186</v>
      </c>
      <c r="D7368" s="98">
        <v>448.35</v>
      </c>
      <c r="E7368" s="98">
        <v>10103.34</v>
      </c>
      <c r="F7368" s="98" t="s">
        <v>77</v>
      </c>
    </row>
    <row r="7369" spans="1:6" x14ac:dyDescent="0.2">
      <c r="A7369" s="106">
        <v>43282</v>
      </c>
      <c r="B7369" s="100">
        <v>43221</v>
      </c>
      <c r="C7369" s="98" t="s">
        <v>34</v>
      </c>
      <c r="D7369" s="98">
        <v>-10073.84</v>
      </c>
      <c r="E7369" s="98">
        <v>107260</v>
      </c>
      <c r="F7369" s="98" t="s">
        <v>77</v>
      </c>
    </row>
    <row r="7370" spans="1:6" x14ac:dyDescent="0.2">
      <c r="A7370" s="106">
        <v>43282</v>
      </c>
      <c r="B7370" s="100">
        <v>43221</v>
      </c>
      <c r="C7370" s="98" t="s">
        <v>33</v>
      </c>
      <c r="D7370" s="98">
        <v>-454.29</v>
      </c>
      <c r="E7370" s="98">
        <v>4837.42</v>
      </c>
      <c r="F7370" s="98" t="s">
        <v>77</v>
      </c>
    </row>
    <row r="7371" spans="1:6" x14ac:dyDescent="0.2">
      <c r="A7371" s="106">
        <v>43282</v>
      </c>
      <c r="B7371" s="100">
        <v>43252</v>
      </c>
      <c r="C7371" s="98" t="s">
        <v>36</v>
      </c>
      <c r="D7371" s="98">
        <v>-36.74</v>
      </c>
      <c r="E7371" s="98">
        <v>275.56</v>
      </c>
      <c r="F7371" s="98" t="s">
        <v>101</v>
      </c>
    </row>
    <row r="7372" spans="1:6" x14ac:dyDescent="0.2">
      <c r="A7372" s="106">
        <v>43282</v>
      </c>
      <c r="B7372" s="100">
        <v>43252</v>
      </c>
      <c r="C7372" s="98" t="s">
        <v>35</v>
      </c>
      <c r="D7372" s="98">
        <v>-1.66</v>
      </c>
      <c r="E7372" s="98">
        <v>12.42</v>
      </c>
      <c r="F7372" s="98" t="s">
        <v>101</v>
      </c>
    </row>
    <row r="7373" spans="1:6" x14ac:dyDescent="0.2">
      <c r="A7373" s="106">
        <v>43282</v>
      </c>
      <c r="B7373" s="100">
        <v>43221</v>
      </c>
      <c r="C7373" s="98" t="s">
        <v>36</v>
      </c>
      <c r="D7373" s="98">
        <v>-24.33</v>
      </c>
      <c r="E7373" s="98">
        <v>259</v>
      </c>
      <c r="F7373" s="98" t="s">
        <v>101</v>
      </c>
    </row>
    <row r="7374" spans="1:6" x14ac:dyDescent="0.2">
      <c r="A7374" s="106">
        <v>43282</v>
      </c>
      <c r="B7374" s="100">
        <v>43221</v>
      </c>
      <c r="C7374" s="98" t="s">
        <v>35</v>
      </c>
      <c r="D7374" s="98">
        <v>-1.1000000000000001</v>
      </c>
      <c r="E7374" s="98">
        <v>11.68</v>
      </c>
      <c r="F7374" s="98" t="s">
        <v>101</v>
      </c>
    </row>
    <row r="7375" spans="1:6" x14ac:dyDescent="0.2">
      <c r="A7375" s="106">
        <v>43282</v>
      </c>
      <c r="B7375" s="100">
        <v>43221</v>
      </c>
      <c r="C7375" s="98" t="s">
        <v>36</v>
      </c>
      <c r="D7375" s="98">
        <v>-7.14</v>
      </c>
      <c r="E7375" s="98">
        <v>76</v>
      </c>
      <c r="F7375" s="98" t="s">
        <v>101</v>
      </c>
    </row>
    <row r="7376" spans="1:6" x14ac:dyDescent="0.2">
      <c r="A7376" s="106">
        <v>43282</v>
      </c>
      <c r="B7376" s="100">
        <v>43221</v>
      </c>
      <c r="C7376" s="98" t="s">
        <v>35</v>
      </c>
      <c r="D7376" s="98">
        <v>-0.32</v>
      </c>
      <c r="E7376" s="98">
        <v>3.42</v>
      </c>
      <c r="F7376" s="98" t="s">
        <v>101</v>
      </c>
    </row>
    <row r="7377" spans="1:6" x14ac:dyDescent="0.2">
      <c r="A7377" s="106">
        <v>43282</v>
      </c>
      <c r="B7377" s="100">
        <v>43252</v>
      </c>
      <c r="C7377" s="98" t="s">
        <v>34</v>
      </c>
      <c r="D7377" s="98">
        <v>-15466.03</v>
      </c>
      <c r="E7377" s="98">
        <v>115972.2</v>
      </c>
      <c r="F7377" s="98" t="s">
        <v>77</v>
      </c>
    </row>
    <row r="7378" spans="1:6" x14ac:dyDescent="0.2">
      <c r="A7378" s="106">
        <v>43282</v>
      </c>
      <c r="B7378" s="100">
        <v>43252</v>
      </c>
      <c r="C7378" s="98" t="s">
        <v>33</v>
      </c>
      <c r="D7378" s="98">
        <v>-697.49</v>
      </c>
      <c r="E7378" s="98">
        <v>5230.34</v>
      </c>
      <c r="F7378" s="98" t="s">
        <v>77</v>
      </c>
    </row>
    <row r="7379" spans="1:6" x14ac:dyDescent="0.2">
      <c r="A7379" s="106">
        <v>43282</v>
      </c>
      <c r="B7379" s="100">
        <v>43221</v>
      </c>
      <c r="C7379" s="98" t="s">
        <v>168</v>
      </c>
      <c r="D7379" s="98">
        <v>0</v>
      </c>
      <c r="E7379" s="98">
        <v>224021.21</v>
      </c>
      <c r="F7379" s="98" t="s">
        <v>77</v>
      </c>
    </row>
    <row r="7380" spans="1:6" x14ac:dyDescent="0.2">
      <c r="A7380" s="106">
        <v>43282</v>
      </c>
      <c r="B7380" s="100">
        <v>43252</v>
      </c>
      <c r="C7380" s="98" t="s">
        <v>34</v>
      </c>
      <c r="D7380" s="98">
        <v>-743.35</v>
      </c>
      <c r="E7380" s="98">
        <v>5574</v>
      </c>
      <c r="F7380" s="98" t="s">
        <v>95</v>
      </c>
    </row>
    <row r="7381" spans="1:6" x14ac:dyDescent="0.2">
      <c r="A7381" s="106">
        <v>43282</v>
      </c>
      <c r="B7381" s="100">
        <v>43252</v>
      </c>
      <c r="C7381" s="98" t="s">
        <v>33</v>
      </c>
      <c r="D7381" s="98">
        <v>-33.53</v>
      </c>
      <c r="E7381" s="98">
        <v>251.39</v>
      </c>
      <c r="F7381" s="98" t="s">
        <v>95</v>
      </c>
    </row>
    <row r="7382" spans="1:6" x14ac:dyDescent="0.2">
      <c r="A7382" s="106">
        <v>43282</v>
      </c>
      <c r="B7382" s="100">
        <v>43252</v>
      </c>
      <c r="C7382" s="98" t="s">
        <v>34</v>
      </c>
      <c r="D7382" s="98">
        <v>-313.77999999999997</v>
      </c>
      <c r="E7382" s="98">
        <v>2353</v>
      </c>
      <c r="F7382" s="98" t="s">
        <v>93</v>
      </c>
    </row>
    <row r="7383" spans="1:6" x14ac:dyDescent="0.2">
      <c r="A7383" s="106">
        <v>43282</v>
      </c>
      <c r="B7383" s="100">
        <v>43252</v>
      </c>
      <c r="C7383" s="98" t="s">
        <v>33</v>
      </c>
      <c r="D7383" s="98">
        <v>-14.16</v>
      </c>
      <c r="E7383" s="98">
        <v>106.12</v>
      </c>
      <c r="F7383" s="98" t="s">
        <v>93</v>
      </c>
    </row>
    <row r="7384" spans="1:6" x14ac:dyDescent="0.2">
      <c r="A7384" s="106">
        <v>43282</v>
      </c>
      <c r="B7384" s="100">
        <v>43221</v>
      </c>
      <c r="C7384" s="98" t="s">
        <v>168</v>
      </c>
      <c r="D7384" s="98">
        <v>0</v>
      </c>
      <c r="E7384" s="98">
        <v>4558</v>
      </c>
      <c r="F7384" s="98" t="s">
        <v>93</v>
      </c>
    </row>
    <row r="7385" spans="1:6" x14ac:dyDescent="0.2">
      <c r="A7385" s="106">
        <v>43282</v>
      </c>
      <c r="B7385" s="100">
        <v>43221</v>
      </c>
      <c r="C7385" s="98" t="s">
        <v>185</v>
      </c>
      <c r="D7385" s="98">
        <v>202.29</v>
      </c>
      <c r="E7385" s="98">
        <v>4558</v>
      </c>
      <c r="F7385" s="98" t="s">
        <v>93</v>
      </c>
    </row>
    <row r="7386" spans="1:6" x14ac:dyDescent="0.2">
      <c r="A7386" s="106">
        <v>43282</v>
      </c>
      <c r="B7386" s="100">
        <v>43221</v>
      </c>
      <c r="C7386" s="98" t="s">
        <v>186</v>
      </c>
      <c r="D7386" s="98">
        <v>9.1300000000000008</v>
      </c>
      <c r="E7386" s="98">
        <v>205.56</v>
      </c>
      <c r="F7386" s="98" t="s">
        <v>93</v>
      </c>
    </row>
    <row r="7387" spans="1:6" x14ac:dyDescent="0.2">
      <c r="A7387" s="106">
        <v>43282</v>
      </c>
      <c r="B7387" s="100">
        <v>43221</v>
      </c>
      <c r="C7387" s="98" t="s">
        <v>34</v>
      </c>
      <c r="D7387" s="98">
        <v>-207.09</v>
      </c>
      <c r="E7387" s="98">
        <v>2205</v>
      </c>
      <c r="F7387" s="98" t="s">
        <v>93</v>
      </c>
    </row>
    <row r="7388" spans="1:6" x14ac:dyDescent="0.2">
      <c r="A7388" s="106">
        <v>43282</v>
      </c>
      <c r="B7388" s="100">
        <v>43221</v>
      </c>
      <c r="C7388" s="98" t="s">
        <v>33</v>
      </c>
      <c r="D7388" s="98">
        <v>-9.35</v>
      </c>
      <c r="E7388" s="98">
        <v>99.43</v>
      </c>
      <c r="F7388" s="98" t="s">
        <v>93</v>
      </c>
    </row>
    <row r="7389" spans="1:6" x14ac:dyDescent="0.2">
      <c r="A7389" s="106">
        <v>43282</v>
      </c>
      <c r="B7389" s="100">
        <v>43221</v>
      </c>
      <c r="C7389" s="98" t="s">
        <v>185</v>
      </c>
      <c r="D7389" s="98">
        <v>9942.0400000000009</v>
      </c>
      <c r="E7389" s="98">
        <v>224021.21</v>
      </c>
      <c r="F7389" s="98" t="s">
        <v>77</v>
      </c>
    </row>
    <row r="7390" spans="1:6" x14ac:dyDescent="0.2">
      <c r="A7390" s="106">
        <v>43282</v>
      </c>
      <c r="B7390" s="100">
        <v>43252</v>
      </c>
      <c r="C7390" s="98" t="s">
        <v>36</v>
      </c>
      <c r="D7390" s="98">
        <v>-10.7</v>
      </c>
      <c r="E7390" s="98">
        <v>80.239999999999995</v>
      </c>
      <c r="F7390" s="98" t="s">
        <v>101</v>
      </c>
    </row>
    <row r="7391" spans="1:6" x14ac:dyDescent="0.2">
      <c r="A7391" s="106">
        <v>43282</v>
      </c>
      <c r="B7391" s="100">
        <v>43252</v>
      </c>
      <c r="C7391" s="98" t="s">
        <v>35</v>
      </c>
      <c r="D7391" s="98">
        <v>-0.48</v>
      </c>
      <c r="E7391" s="98">
        <v>3.62</v>
      </c>
      <c r="F7391" s="98" t="s">
        <v>101</v>
      </c>
    </row>
    <row r="7392" spans="1:6" x14ac:dyDescent="0.2">
      <c r="A7392" s="106">
        <v>43252</v>
      </c>
      <c r="B7392" s="100">
        <v>43101</v>
      </c>
      <c r="C7392" s="98" t="s">
        <v>185</v>
      </c>
      <c r="D7392" s="98">
        <v>57.9</v>
      </c>
      <c r="E7392" s="98">
        <v>1760</v>
      </c>
      <c r="F7392" s="98" t="s">
        <v>96</v>
      </c>
    </row>
    <row r="7393" spans="1:6" x14ac:dyDescent="0.2">
      <c r="A7393" s="106">
        <v>43252</v>
      </c>
      <c r="B7393" s="100">
        <v>43101</v>
      </c>
      <c r="C7393" s="98" t="s">
        <v>186</v>
      </c>
      <c r="D7393" s="98">
        <v>2.61</v>
      </c>
      <c r="E7393" s="98">
        <v>79.38</v>
      </c>
      <c r="F7393" s="98" t="s">
        <v>96</v>
      </c>
    </row>
    <row r="7394" spans="1:6" x14ac:dyDescent="0.2">
      <c r="A7394" s="106">
        <v>43252</v>
      </c>
      <c r="B7394" s="100">
        <v>43101</v>
      </c>
      <c r="C7394" s="98" t="s">
        <v>168</v>
      </c>
      <c r="D7394" s="98">
        <v>-13.02</v>
      </c>
      <c r="E7394" s="98">
        <v>1760</v>
      </c>
      <c r="F7394" s="98" t="s">
        <v>96</v>
      </c>
    </row>
    <row r="7395" spans="1:6" x14ac:dyDescent="0.2">
      <c r="A7395" s="106">
        <v>43252</v>
      </c>
      <c r="B7395" s="100">
        <v>43221</v>
      </c>
      <c r="C7395" s="98" t="s">
        <v>185</v>
      </c>
      <c r="D7395" s="98">
        <v>702.98</v>
      </c>
      <c r="E7395" s="98">
        <v>15840</v>
      </c>
      <c r="F7395" s="98" t="s">
        <v>96</v>
      </c>
    </row>
    <row r="7396" spans="1:6" x14ac:dyDescent="0.2">
      <c r="A7396" s="106">
        <v>43252</v>
      </c>
      <c r="B7396" s="100">
        <v>43221</v>
      </c>
      <c r="C7396" s="98" t="s">
        <v>186</v>
      </c>
      <c r="D7396" s="98">
        <v>31.7</v>
      </c>
      <c r="E7396" s="98">
        <v>714.38</v>
      </c>
      <c r="F7396" s="98" t="s">
        <v>96</v>
      </c>
    </row>
    <row r="7397" spans="1:6" x14ac:dyDescent="0.2">
      <c r="A7397" s="106">
        <v>43252</v>
      </c>
      <c r="B7397" s="100">
        <v>43221</v>
      </c>
      <c r="C7397" s="98" t="s">
        <v>34</v>
      </c>
      <c r="D7397" s="98">
        <v>-1487.69</v>
      </c>
      <c r="E7397" s="98">
        <v>15840</v>
      </c>
      <c r="F7397" s="98" t="s">
        <v>96</v>
      </c>
    </row>
    <row r="7398" spans="1:6" x14ac:dyDescent="0.2">
      <c r="A7398" s="106">
        <v>43252</v>
      </c>
      <c r="B7398" s="100">
        <v>43221</v>
      </c>
      <c r="C7398" s="98" t="s">
        <v>33</v>
      </c>
      <c r="D7398" s="98">
        <v>-67.09</v>
      </c>
      <c r="E7398" s="98">
        <v>714.38</v>
      </c>
      <c r="F7398" s="98" t="s">
        <v>96</v>
      </c>
    </row>
    <row r="7399" spans="1:6" x14ac:dyDescent="0.2">
      <c r="A7399" s="106">
        <v>43252</v>
      </c>
      <c r="B7399" s="100">
        <v>43221</v>
      </c>
      <c r="C7399" s="98" t="s">
        <v>168</v>
      </c>
      <c r="D7399" s="98">
        <v>0</v>
      </c>
      <c r="E7399" s="98">
        <v>15840</v>
      </c>
      <c r="F7399" s="98" t="s">
        <v>96</v>
      </c>
    </row>
    <row r="7400" spans="1:6" x14ac:dyDescent="0.2">
      <c r="A7400" s="106">
        <v>43252</v>
      </c>
      <c r="B7400" s="100">
        <v>43191</v>
      </c>
      <c r="C7400" s="98" t="s">
        <v>34</v>
      </c>
      <c r="D7400" s="98">
        <v>-172.66</v>
      </c>
      <c r="E7400" s="98">
        <v>1760</v>
      </c>
      <c r="F7400" s="98" t="s">
        <v>96</v>
      </c>
    </row>
    <row r="7401" spans="1:6" x14ac:dyDescent="0.2">
      <c r="A7401" s="106">
        <v>43252</v>
      </c>
      <c r="B7401" s="100">
        <v>43191</v>
      </c>
      <c r="C7401" s="98" t="s">
        <v>33</v>
      </c>
      <c r="D7401" s="98">
        <v>-7.79</v>
      </c>
      <c r="E7401" s="98">
        <v>79.38</v>
      </c>
      <c r="F7401" s="98" t="s">
        <v>96</v>
      </c>
    </row>
    <row r="7402" spans="1:6" x14ac:dyDescent="0.2">
      <c r="A7402" s="106">
        <v>43252</v>
      </c>
      <c r="B7402" s="100">
        <v>43221</v>
      </c>
      <c r="C7402" s="98" t="s">
        <v>185</v>
      </c>
      <c r="D7402" s="98">
        <v>606.08000000000004</v>
      </c>
      <c r="E7402" s="98">
        <v>13656.56</v>
      </c>
      <c r="F7402" s="98" t="s">
        <v>130</v>
      </c>
    </row>
    <row r="7403" spans="1:6" x14ac:dyDescent="0.2">
      <c r="A7403" s="106">
        <v>43252</v>
      </c>
      <c r="B7403" s="100">
        <v>43221</v>
      </c>
      <c r="C7403" s="98" t="s">
        <v>186</v>
      </c>
      <c r="D7403" s="98">
        <v>27.33</v>
      </c>
      <c r="E7403" s="98">
        <v>615.91</v>
      </c>
      <c r="F7403" s="98" t="s">
        <v>130</v>
      </c>
    </row>
    <row r="7404" spans="1:6" x14ac:dyDescent="0.2">
      <c r="A7404" s="106">
        <v>43252</v>
      </c>
      <c r="B7404" s="100">
        <v>43221</v>
      </c>
      <c r="C7404" s="98" t="s">
        <v>34</v>
      </c>
      <c r="D7404" s="98">
        <v>-1282.6199999999999</v>
      </c>
      <c r="E7404" s="98">
        <v>13656.56</v>
      </c>
      <c r="F7404" s="98" t="s">
        <v>130</v>
      </c>
    </row>
    <row r="7405" spans="1:6" x14ac:dyDescent="0.2">
      <c r="A7405" s="106">
        <v>43252</v>
      </c>
      <c r="B7405" s="100">
        <v>43221</v>
      </c>
      <c r="C7405" s="98" t="s">
        <v>33</v>
      </c>
      <c r="D7405" s="98">
        <v>-57.85</v>
      </c>
      <c r="E7405" s="98">
        <v>615.91</v>
      </c>
      <c r="F7405" s="98" t="s">
        <v>130</v>
      </c>
    </row>
    <row r="7406" spans="1:6" x14ac:dyDescent="0.2">
      <c r="A7406" s="106">
        <v>43221</v>
      </c>
      <c r="B7406" s="100">
        <v>43191</v>
      </c>
      <c r="C7406" s="98" t="s">
        <v>34</v>
      </c>
      <c r="D7406" s="98">
        <v>-397.11</v>
      </c>
      <c r="E7406" s="98">
        <v>4048</v>
      </c>
      <c r="F7406" s="98" t="s">
        <v>97</v>
      </c>
    </row>
    <row r="7407" spans="1:6" x14ac:dyDescent="0.2">
      <c r="A7407" s="106">
        <v>43221</v>
      </c>
      <c r="B7407" s="100">
        <v>43191</v>
      </c>
      <c r="C7407" s="98" t="s">
        <v>33</v>
      </c>
      <c r="D7407" s="98">
        <v>-17.91</v>
      </c>
      <c r="E7407" s="98">
        <v>182.56</v>
      </c>
      <c r="F7407" s="98" t="s">
        <v>97</v>
      </c>
    </row>
    <row r="7408" spans="1:6" x14ac:dyDescent="0.2">
      <c r="A7408" s="106">
        <v>43221</v>
      </c>
      <c r="B7408" s="100">
        <v>43101</v>
      </c>
      <c r="C7408" s="98" t="s">
        <v>185</v>
      </c>
      <c r="D7408" s="98">
        <v>133.18</v>
      </c>
      <c r="E7408" s="98">
        <v>4048</v>
      </c>
      <c r="F7408" s="98" t="s">
        <v>97</v>
      </c>
    </row>
    <row r="7409" spans="1:6" x14ac:dyDescent="0.2">
      <c r="A7409" s="106">
        <v>43221</v>
      </c>
      <c r="B7409" s="100">
        <v>43101</v>
      </c>
      <c r="C7409" s="98" t="s">
        <v>186</v>
      </c>
      <c r="D7409" s="98">
        <v>6.01</v>
      </c>
      <c r="E7409" s="98">
        <v>182.56</v>
      </c>
      <c r="F7409" s="98" t="s">
        <v>97</v>
      </c>
    </row>
    <row r="7410" spans="1:6" x14ac:dyDescent="0.2">
      <c r="A7410" s="106">
        <v>43221</v>
      </c>
      <c r="B7410" s="100">
        <v>43191</v>
      </c>
      <c r="C7410" s="98" t="s">
        <v>34</v>
      </c>
      <c r="D7410" s="98">
        <v>-22.46</v>
      </c>
      <c r="E7410" s="98">
        <v>229</v>
      </c>
      <c r="F7410" s="98" t="s">
        <v>92</v>
      </c>
    </row>
    <row r="7411" spans="1:6" x14ac:dyDescent="0.2">
      <c r="A7411" s="106">
        <v>43221</v>
      </c>
      <c r="B7411" s="100">
        <v>43191</v>
      </c>
      <c r="C7411" s="98" t="s">
        <v>33</v>
      </c>
      <c r="D7411" s="98">
        <v>-1.01</v>
      </c>
      <c r="E7411" s="98">
        <v>10.33</v>
      </c>
      <c r="F7411" s="98" t="s">
        <v>92</v>
      </c>
    </row>
    <row r="7412" spans="1:6" x14ac:dyDescent="0.2">
      <c r="A7412" s="106">
        <v>43221</v>
      </c>
      <c r="B7412" s="100">
        <v>43101</v>
      </c>
      <c r="C7412" s="98" t="s">
        <v>168</v>
      </c>
      <c r="D7412" s="98">
        <v>-1.69</v>
      </c>
      <c r="E7412" s="98">
        <v>229</v>
      </c>
      <c r="F7412" s="98" t="s">
        <v>92</v>
      </c>
    </row>
    <row r="7413" spans="1:6" x14ac:dyDescent="0.2">
      <c r="A7413" s="106">
        <v>43221</v>
      </c>
      <c r="B7413" s="100">
        <v>43101</v>
      </c>
      <c r="C7413" s="98" t="s">
        <v>185</v>
      </c>
      <c r="D7413" s="98">
        <v>7.53</v>
      </c>
      <c r="E7413" s="98">
        <v>229</v>
      </c>
      <c r="F7413" s="98" t="s">
        <v>92</v>
      </c>
    </row>
    <row r="7414" spans="1:6" x14ac:dyDescent="0.2">
      <c r="A7414" s="106">
        <v>43221</v>
      </c>
      <c r="B7414" s="100">
        <v>43101</v>
      </c>
      <c r="C7414" s="98" t="s">
        <v>186</v>
      </c>
      <c r="D7414" s="98">
        <v>0.34</v>
      </c>
      <c r="E7414" s="98">
        <v>10.33</v>
      </c>
      <c r="F7414" s="98" t="s">
        <v>92</v>
      </c>
    </row>
    <row r="7415" spans="1:6" x14ac:dyDescent="0.2">
      <c r="A7415" s="106">
        <v>43221</v>
      </c>
      <c r="B7415" s="100">
        <v>43191</v>
      </c>
      <c r="C7415" s="98" t="s">
        <v>36</v>
      </c>
      <c r="D7415" s="98">
        <v>-7.65</v>
      </c>
      <c r="E7415" s="98">
        <v>78</v>
      </c>
      <c r="F7415" s="98" t="s">
        <v>101</v>
      </c>
    </row>
    <row r="7416" spans="1:6" x14ac:dyDescent="0.2">
      <c r="A7416" s="106">
        <v>43221</v>
      </c>
      <c r="B7416" s="100">
        <v>43191</v>
      </c>
      <c r="C7416" s="98" t="s">
        <v>35</v>
      </c>
      <c r="D7416" s="98">
        <v>-0.34</v>
      </c>
      <c r="E7416" s="98">
        <v>3.51</v>
      </c>
      <c r="F7416" s="98" t="s">
        <v>101</v>
      </c>
    </row>
    <row r="7417" spans="1:6" x14ac:dyDescent="0.2">
      <c r="A7417" s="106">
        <v>43252</v>
      </c>
      <c r="B7417" s="100">
        <v>43221</v>
      </c>
      <c r="C7417" s="98" t="s">
        <v>168</v>
      </c>
      <c r="D7417" s="98">
        <v>0</v>
      </c>
      <c r="E7417" s="98">
        <v>1642</v>
      </c>
      <c r="F7417" s="98" t="s">
        <v>88</v>
      </c>
    </row>
    <row r="7418" spans="1:6" x14ac:dyDescent="0.2">
      <c r="A7418" s="106">
        <v>43252</v>
      </c>
      <c r="B7418" s="100">
        <v>43221</v>
      </c>
      <c r="C7418" s="98" t="s">
        <v>185</v>
      </c>
      <c r="D7418" s="98">
        <v>72.88</v>
      </c>
      <c r="E7418" s="98">
        <v>1642</v>
      </c>
      <c r="F7418" s="98" t="s">
        <v>88</v>
      </c>
    </row>
    <row r="7419" spans="1:6" x14ac:dyDescent="0.2">
      <c r="A7419" s="106">
        <v>43252</v>
      </c>
      <c r="B7419" s="100">
        <v>43221</v>
      </c>
      <c r="C7419" s="98" t="s">
        <v>186</v>
      </c>
      <c r="D7419" s="98">
        <v>3.28</v>
      </c>
      <c r="E7419" s="98">
        <v>74.040000000000006</v>
      </c>
      <c r="F7419" s="98" t="s">
        <v>88</v>
      </c>
    </row>
    <row r="7420" spans="1:6" x14ac:dyDescent="0.2">
      <c r="A7420" s="106">
        <v>43252</v>
      </c>
      <c r="B7420" s="100">
        <v>43221</v>
      </c>
      <c r="C7420" s="98" t="s">
        <v>34</v>
      </c>
      <c r="D7420" s="98">
        <v>-154.21</v>
      </c>
      <c r="E7420" s="98">
        <v>1642</v>
      </c>
      <c r="F7420" s="98" t="s">
        <v>88</v>
      </c>
    </row>
    <row r="7421" spans="1:6" x14ac:dyDescent="0.2">
      <c r="A7421" s="106">
        <v>43252</v>
      </c>
      <c r="B7421" s="100">
        <v>43221</v>
      </c>
      <c r="C7421" s="98" t="s">
        <v>33</v>
      </c>
      <c r="D7421" s="98">
        <v>-6.96</v>
      </c>
      <c r="E7421" s="98">
        <v>74.040000000000006</v>
      </c>
      <c r="F7421" s="98" t="s">
        <v>88</v>
      </c>
    </row>
    <row r="7422" spans="1:6" x14ac:dyDescent="0.2">
      <c r="A7422" s="106">
        <v>43252</v>
      </c>
      <c r="B7422" s="100">
        <v>43191</v>
      </c>
      <c r="C7422" s="98" t="s">
        <v>34</v>
      </c>
      <c r="D7422" s="98">
        <v>-0.2</v>
      </c>
      <c r="E7422" s="98">
        <v>2</v>
      </c>
      <c r="F7422" s="98" t="s">
        <v>75</v>
      </c>
    </row>
    <row r="7423" spans="1:6" x14ac:dyDescent="0.2">
      <c r="A7423" s="106">
        <v>43252</v>
      </c>
      <c r="B7423" s="100">
        <v>43191</v>
      </c>
      <c r="C7423" s="98" t="s">
        <v>33</v>
      </c>
      <c r="D7423" s="98">
        <v>-0.01</v>
      </c>
      <c r="E7423" s="98">
        <v>0.09</v>
      </c>
      <c r="F7423" s="98" t="s">
        <v>75</v>
      </c>
    </row>
    <row r="7424" spans="1:6" x14ac:dyDescent="0.2">
      <c r="A7424" s="106">
        <v>43252</v>
      </c>
      <c r="B7424" s="100">
        <v>43101</v>
      </c>
      <c r="C7424" s="98" t="s">
        <v>168</v>
      </c>
      <c r="D7424" s="98">
        <v>-0.01</v>
      </c>
      <c r="E7424" s="98">
        <v>2</v>
      </c>
      <c r="F7424" s="98" t="s">
        <v>75</v>
      </c>
    </row>
    <row r="7425" spans="1:6" x14ac:dyDescent="0.2">
      <c r="A7425" s="106">
        <v>43252</v>
      </c>
      <c r="B7425" s="100">
        <v>43101</v>
      </c>
      <c r="C7425" s="98" t="s">
        <v>185</v>
      </c>
      <c r="D7425" s="98">
        <v>7.0000000000000007E-2</v>
      </c>
      <c r="E7425" s="98">
        <v>2</v>
      </c>
      <c r="F7425" s="98" t="s">
        <v>75</v>
      </c>
    </row>
    <row r="7426" spans="1:6" x14ac:dyDescent="0.2">
      <c r="A7426" s="106">
        <v>43252</v>
      </c>
      <c r="B7426" s="100">
        <v>43101</v>
      </c>
      <c r="C7426" s="98" t="s">
        <v>186</v>
      </c>
      <c r="D7426" s="98">
        <v>0</v>
      </c>
      <c r="E7426" s="98">
        <v>0.09</v>
      </c>
      <c r="F7426" s="98" t="s">
        <v>75</v>
      </c>
    </row>
    <row r="7427" spans="1:6" x14ac:dyDescent="0.2">
      <c r="A7427" s="106">
        <v>43252</v>
      </c>
      <c r="B7427" s="100">
        <v>43221</v>
      </c>
      <c r="C7427" s="98" t="s">
        <v>185</v>
      </c>
      <c r="D7427" s="98">
        <v>1405.96</v>
      </c>
      <c r="E7427" s="98">
        <v>31680</v>
      </c>
      <c r="F7427" s="98" t="s">
        <v>87</v>
      </c>
    </row>
    <row r="7428" spans="1:6" x14ac:dyDescent="0.2">
      <c r="A7428" s="106">
        <v>43252</v>
      </c>
      <c r="B7428" s="100">
        <v>43221</v>
      </c>
      <c r="C7428" s="98" t="s">
        <v>186</v>
      </c>
      <c r="D7428" s="98">
        <v>63.4</v>
      </c>
      <c r="E7428" s="98">
        <v>1428.77</v>
      </c>
      <c r="F7428" s="98" t="s">
        <v>87</v>
      </c>
    </row>
    <row r="7429" spans="1:6" x14ac:dyDescent="0.2">
      <c r="A7429" s="106">
        <v>43252</v>
      </c>
      <c r="B7429" s="100">
        <v>43221</v>
      </c>
      <c r="C7429" s="98" t="s">
        <v>34</v>
      </c>
      <c r="D7429" s="98">
        <v>-2975.38</v>
      </c>
      <c r="E7429" s="98">
        <v>31680</v>
      </c>
      <c r="F7429" s="98" t="s">
        <v>87</v>
      </c>
    </row>
    <row r="7430" spans="1:6" x14ac:dyDescent="0.2">
      <c r="A7430" s="106">
        <v>43252</v>
      </c>
      <c r="B7430" s="100">
        <v>43221</v>
      </c>
      <c r="C7430" s="98" t="s">
        <v>33</v>
      </c>
      <c r="D7430" s="98">
        <v>-134.19</v>
      </c>
      <c r="E7430" s="98">
        <v>1428.77</v>
      </c>
      <c r="F7430" s="98" t="s">
        <v>87</v>
      </c>
    </row>
    <row r="7431" spans="1:6" x14ac:dyDescent="0.2">
      <c r="A7431" s="106">
        <v>43252</v>
      </c>
      <c r="B7431" s="100">
        <v>43221</v>
      </c>
      <c r="C7431" s="98" t="s">
        <v>168</v>
      </c>
      <c r="D7431" s="98">
        <v>0</v>
      </c>
      <c r="E7431" s="98">
        <v>479</v>
      </c>
      <c r="F7431" s="98" t="s">
        <v>74</v>
      </c>
    </row>
    <row r="7432" spans="1:6" x14ac:dyDescent="0.2">
      <c r="A7432" s="106">
        <v>43252</v>
      </c>
      <c r="B7432" s="100">
        <v>43221</v>
      </c>
      <c r="C7432" s="98" t="s">
        <v>185</v>
      </c>
      <c r="D7432" s="98">
        <v>21.26</v>
      </c>
      <c r="E7432" s="98">
        <v>479</v>
      </c>
      <c r="F7432" s="98" t="s">
        <v>74</v>
      </c>
    </row>
    <row r="7433" spans="1:6" x14ac:dyDescent="0.2">
      <c r="A7433" s="106">
        <v>43252</v>
      </c>
      <c r="B7433" s="100">
        <v>43221</v>
      </c>
      <c r="C7433" s="98" t="s">
        <v>186</v>
      </c>
      <c r="D7433" s="98">
        <v>0.96</v>
      </c>
      <c r="E7433" s="98">
        <v>21.6</v>
      </c>
      <c r="F7433" s="98" t="s">
        <v>74</v>
      </c>
    </row>
    <row r="7434" spans="1:6" x14ac:dyDescent="0.2">
      <c r="A7434" s="106">
        <v>43252</v>
      </c>
      <c r="B7434" s="100">
        <v>43221</v>
      </c>
      <c r="C7434" s="98" t="s">
        <v>34</v>
      </c>
      <c r="D7434" s="98">
        <v>-44.99</v>
      </c>
      <c r="E7434" s="98">
        <v>479</v>
      </c>
      <c r="F7434" s="98" t="s">
        <v>74</v>
      </c>
    </row>
    <row r="7435" spans="1:6" x14ac:dyDescent="0.2">
      <c r="A7435" s="106">
        <v>43252</v>
      </c>
      <c r="B7435" s="100">
        <v>43221</v>
      </c>
      <c r="C7435" s="98" t="s">
        <v>33</v>
      </c>
      <c r="D7435" s="98">
        <v>-2.0299999999999998</v>
      </c>
      <c r="E7435" s="98">
        <v>21.6</v>
      </c>
      <c r="F7435" s="98" t="s">
        <v>74</v>
      </c>
    </row>
    <row r="7436" spans="1:6" x14ac:dyDescent="0.2">
      <c r="A7436" s="106">
        <v>43252</v>
      </c>
      <c r="B7436" s="100">
        <v>43221</v>
      </c>
      <c r="C7436" s="98" t="s">
        <v>36</v>
      </c>
      <c r="D7436" s="98">
        <v>-16.53</v>
      </c>
      <c r="E7436" s="98">
        <v>176</v>
      </c>
      <c r="F7436" s="98" t="s">
        <v>101</v>
      </c>
    </row>
    <row r="7437" spans="1:6" x14ac:dyDescent="0.2">
      <c r="A7437" s="106">
        <v>43252</v>
      </c>
      <c r="B7437" s="100">
        <v>43221</v>
      </c>
      <c r="C7437" s="98" t="s">
        <v>35</v>
      </c>
      <c r="D7437" s="98">
        <v>-0.74</v>
      </c>
      <c r="E7437" s="98">
        <v>7.93</v>
      </c>
      <c r="F7437" s="98" t="s">
        <v>101</v>
      </c>
    </row>
    <row r="7438" spans="1:6" x14ac:dyDescent="0.2">
      <c r="A7438" s="106">
        <v>43252</v>
      </c>
      <c r="B7438" s="100">
        <v>43221</v>
      </c>
      <c r="C7438" s="98" t="s">
        <v>168</v>
      </c>
      <c r="D7438" s="98">
        <v>0</v>
      </c>
      <c r="E7438" s="98">
        <v>2675</v>
      </c>
      <c r="F7438" s="98" t="s">
        <v>90</v>
      </c>
    </row>
    <row r="7439" spans="1:6" x14ac:dyDescent="0.2">
      <c r="A7439" s="106">
        <v>43252</v>
      </c>
      <c r="B7439" s="100">
        <v>43221</v>
      </c>
      <c r="C7439" s="98" t="s">
        <v>185</v>
      </c>
      <c r="D7439" s="98">
        <v>118.71</v>
      </c>
      <c r="E7439" s="98">
        <v>2675</v>
      </c>
      <c r="F7439" s="98" t="s">
        <v>90</v>
      </c>
    </row>
    <row r="7440" spans="1:6" x14ac:dyDescent="0.2">
      <c r="A7440" s="106">
        <v>43252</v>
      </c>
      <c r="B7440" s="100">
        <v>43221</v>
      </c>
      <c r="C7440" s="98" t="s">
        <v>186</v>
      </c>
      <c r="D7440" s="98">
        <v>5.35</v>
      </c>
      <c r="E7440" s="98">
        <v>120.64</v>
      </c>
      <c r="F7440" s="98" t="s">
        <v>90</v>
      </c>
    </row>
    <row r="7441" spans="1:6" x14ac:dyDescent="0.2">
      <c r="A7441" s="106">
        <v>43252</v>
      </c>
      <c r="B7441" s="100">
        <v>43221</v>
      </c>
      <c r="C7441" s="98" t="s">
        <v>34</v>
      </c>
      <c r="D7441" s="98">
        <v>-251.25</v>
      </c>
      <c r="E7441" s="98">
        <v>2675</v>
      </c>
      <c r="F7441" s="98" t="s">
        <v>90</v>
      </c>
    </row>
    <row r="7442" spans="1:6" x14ac:dyDescent="0.2">
      <c r="A7442" s="106">
        <v>43252</v>
      </c>
      <c r="B7442" s="100">
        <v>43221</v>
      </c>
      <c r="C7442" s="98" t="s">
        <v>33</v>
      </c>
      <c r="D7442" s="98">
        <v>-11.3</v>
      </c>
      <c r="E7442" s="98">
        <v>120.64</v>
      </c>
      <c r="F7442" s="98" t="s">
        <v>90</v>
      </c>
    </row>
    <row r="7443" spans="1:6" x14ac:dyDescent="0.2">
      <c r="A7443" s="106">
        <v>43252</v>
      </c>
      <c r="B7443" s="100">
        <v>43221</v>
      </c>
      <c r="C7443" s="98" t="s">
        <v>36</v>
      </c>
      <c r="D7443" s="98">
        <v>-140.62</v>
      </c>
      <c r="E7443" s="98">
        <v>1497.2</v>
      </c>
      <c r="F7443" s="98" t="s">
        <v>103</v>
      </c>
    </row>
    <row r="7444" spans="1:6" x14ac:dyDescent="0.2">
      <c r="A7444" s="106">
        <v>43252</v>
      </c>
      <c r="B7444" s="100">
        <v>43221</v>
      </c>
      <c r="C7444" s="98" t="s">
        <v>35</v>
      </c>
      <c r="D7444" s="98">
        <v>-6.35</v>
      </c>
      <c r="E7444" s="98">
        <v>67.52</v>
      </c>
      <c r="F7444" s="98" t="s">
        <v>103</v>
      </c>
    </row>
    <row r="7445" spans="1:6" x14ac:dyDescent="0.2">
      <c r="A7445" s="106">
        <v>43252</v>
      </c>
      <c r="B7445" s="100">
        <v>43252</v>
      </c>
      <c r="C7445" s="98" t="s">
        <v>36</v>
      </c>
      <c r="D7445" s="98">
        <v>-0.05</v>
      </c>
      <c r="E7445" s="98">
        <v>0.33</v>
      </c>
      <c r="F7445" s="98" t="s">
        <v>101</v>
      </c>
    </row>
    <row r="7446" spans="1:6" x14ac:dyDescent="0.2">
      <c r="A7446" s="106">
        <v>43252</v>
      </c>
      <c r="B7446" s="100">
        <v>43252</v>
      </c>
      <c r="C7446" s="98" t="s">
        <v>35</v>
      </c>
      <c r="D7446" s="98">
        <v>0</v>
      </c>
      <c r="E7446" s="98">
        <v>0.01</v>
      </c>
      <c r="F7446" s="98" t="s">
        <v>101</v>
      </c>
    </row>
    <row r="7447" spans="1:6" x14ac:dyDescent="0.2">
      <c r="A7447" s="106">
        <v>43252</v>
      </c>
      <c r="B7447" s="100">
        <v>43191</v>
      </c>
      <c r="C7447" s="98" t="s">
        <v>34</v>
      </c>
      <c r="D7447" s="98">
        <v>-27.76</v>
      </c>
      <c r="E7447" s="98">
        <v>283</v>
      </c>
      <c r="F7447" s="98" t="s">
        <v>94</v>
      </c>
    </row>
    <row r="7448" spans="1:6" x14ac:dyDescent="0.2">
      <c r="A7448" s="106">
        <v>43252</v>
      </c>
      <c r="B7448" s="100">
        <v>43191</v>
      </c>
      <c r="C7448" s="98" t="s">
        <v>34</v>
      </c>
      <c r="D7448" s="98">
        <v>-164.54</v>
      </c>
      <c r="E7448" s="98">
        <v>1677.33</v>
      </c>
      <c r="F7448" s="98" t="s">
        <v>76</v>
      </c>
    </row>
    <row r="7449" spans="1:6" x14ac:dyDescent="0.2">
      <c r="A7449" s="106">
        <v>43252</v>
      </c>
      <c r="B7449" s="100">
        <v>43191</v>
      </c>
      <c r="C7449" s="98" t="s">
        <v>33</v>
      </c>
      <c r="D7449" s="98">
        <v>-7.41</v>
      </c>
      <c r="E7449" s="98">
        <v>75.66</v>
      </c>
      <c r="F7449" s="98" t="s">
        <v>76</v>
      </c>
    </row>
    <row r="7450" spans="1:6" x14ac:dyDescent="0.2">
      <c r="A7450" s="106">
        <v>43252</v>
      </c>
      <c r="B7450" s="100">
        <v>43101</v>
      </c>
      <c r="C7450" s="98" t="s">
        <v>168</v>
      </c>
      <c r="D7450" s="98">
        <v>-12.41</v>
      </c>
      <c r="E7450" s="98">
        <v>1677.33</v>
      </c>
      <c r="F7450" s="98" t="s">
        <v>76</v>
      </c>
    </row>
    <row r="7451" spans="1:6" x14ac:dyDescent="0.2">
      <c r="A7451" s="106">
        <v>43252</v>
      </c>
      <c r="B7451" s="100">
        <v>43101</v>
      </c>
      <c r="C7451" s="98" t="s">
        <v>185</v>
      </c>
      <c r="D7451" s="98">
        <v>55.19</v>
      </c>
      <c r="E7451" s="98">
        <v>1677.33</v>
      </c>
      <c r="F7451" s="98" t="s">
        <v>76</v>
      </c>
    </row>
    <row r="7452" spans="1:6" x14ac:dyDescent="0.2">
      <c r="A7452" s="106">
        <v>43252</v>
      </c>
      <c r="B7452" s="100">
        <v>43101</v>
      </c>
      <c r="C7452" s="98" t="s">
        <v>186</v>
      </c>
      <c r="D7452" s="98">
        <v>2.4900000000000002</v>
      </c>
      <c r="E7452" s="98">
        <v>75.66</v>
      </c>
      <c r="F7452" s="98" t="s">
        <v>76</v>
      </c>
    </row>
    <row r="7453" spans="1:6" x14ac:dyDescent="0.2">
      <c r="A7453" s="106">
        <v>43252</v>
      </c>
      <c r="B7453" s="100">
        <v>43221</v>
      </c>
      <c r="C7453" s="98" t="s">
        <v>185</v>
      </c>
      <c r="D7453" s="98">
        <v>37.200000000000003</v>
      </c>
      <c r="E7453" s="98">
        <v>838</v>
      </c>
      <c r="F7453" s="98" t="s">
        <v>92</v>
      </c>
    </row>
    <row r="7454" spans="1:6" x14ac:dyDescent="0.2">
      <c r="A7454" s="106">
        <v>43252</v>
      </c>
      <c r="B7454" s="100">
        <v>43221</v>
      </c>
      <c r="C7454" s="98" t="s">
        <v>186</v>
      </c>
      <c r="D7454" s="98">
        <v>1.68</v>
      </c>
      <c r="E7454" s="98">
        <v>37.79</v>
      </c>
      <c r="F7454" s="98" t="s">
        <v>92</v>
      </c>
    </row>
    <row r="7455" spans="1:6" x14ac:dyDescent="0.2">
      <c r="A7455" s="106">
        <v>43252</v>
      </c>
      <c r="B7455" s="100">
        <v>43221</v>
      </c>
      <c r="C7455" s="98" t="s">
        <v>34</v>
      </c>
      <c r="D7455" s="98">
        <v>-62.46</v>
      </c>
      <c r="E7455" s="98">
        <v>665</v>
      </c>
      <c r="F7455" s="98" t="s">
        <v>92</v>
      </c>
    </row>
    <row r="7456" spans="1:6" x14ac:dyDescent="0.2">
      <c r="A7456" s="106">
        <v>43252</v>
      </c>
      <c r="B7456" s="100">
        <v>43221</v>
      </c>
      <c r="C7456" s="98" t="s">
        <v>33</v>
      </c>
      <c r="D7456" s="98">
        <v>-2.82</v>
      </c>
      <c r="E7456" s="98">
        <v>29.99</v>
      </c>
      <c r="F7456" s="98" t="s">
        <v>92</v>
      </c>
    </row>
    <row r="7457" spans="1:6" x14ac:dyDescent="0.2">
      <c r="A7457" s="106">
        <v>43252</v>
      </c>
      <c r="B7457" s="100">
        <v>43221</v>
      </c>
      <c r="C7457" s="98" t="s">
        <v>168</v>
      </c>
      <c r="D7457" s="98">
        <v>0</v>
      </c>
      <c r="E7457" s="98">
        <v>838</v>
      </c>
      <c r="F7457" s="98" t="s">
        <v>92</v>
      </c>
    </row>
    <row r="7458" spans="1:6" x14ac:dyDescent="0.2">
      <c r="A7458" s="106">
        <v>43252</v>
      </c>
      <c r="B7458" s="100">
        <v>43191</v>
      </c>
      <c r="C7458" s="98" t="s">
        <v>34</v>
      </c>
      <c r="D7458" s="98">
        <v>-59.65</v>
      </c>
      <c r="E7458" s="98">
        <v>608</v>
      </c>
      <c r="F7458" s="98" t="s">
        <v>92</v>
      </c>
    </row>
    <row r="7459" spans="1:6" x14ac:dyDescent="0.2">
      <c r="A7459" s="106">
        <v>43252</v>
      </c>
      <c r="B7459" s="100">
        <v>43191</v>
      </c>
      <c r="C7459" s="98" t="s">
        <v>33</v>
      </c>
      <c r="D7459" s="98">
        <v>-2.69</v>
      </c>
      <c r="E7459" s="98">
        <v>27.42</v>
      </c>
      <c r="F7459" s="98" t="s">
        <v>92</v>
      </c>
    </row>
    <row r="7460" spans="1:6" x14ac:dyDescent="0.2">
      <c r="A7460" s="106">
        <v>43252</v>
      </c>
      <c r="B7460" s="100">
        <v>43101</v>
      </c>
      <c r="C7460" s="98" t="s">
        <v>185</v>
      </c>
      <c r="D7460" s="98">
        <v>20</v>
      </c>
      <c r="E7460" s="98">
        <v>608</v>
      </c>
      <c r="F7460" s="98" t="s">
        <v>92</v>
      </c>
    </row>
    <row r="7461" spans="1:6" x14ac:dyDescent="0.2">
      <c r="A7461" s="106">
        <v>43252</v>
      </c>
      <c r="B7461" s="100">
        <v>43101</v>
      </c>
      <c r="C7461" s="98" t="s">
        <v>186</v>
      </c>
      <c r="D7461" s="98">
        <v>0.9</v>
      </c>
      <c r="E7461" s="98">
        <v>27.42</v>
      </c>
      <c r="F7461" s="98" t="s">
        <v>92</v>
      </c>
    </row>
    <row r="7462" spans="1:6" x14ac:dyDescent="0.2">
      <c r="A7462" s="106">
        <v>43252</v>
      </c>
      <c r="B7462" s="100">
        <v>43101</v>
      </c>
      <c r="C7462" s="98" t="s">
        <v>168</v>
      </c>
      <c r="D7462" s="98">
        <v>-4.5</v>
      </c>
      <c r="E7462" s="98">
        <v>608</v>
      </c>
      <c r="F7462" s="98" t="s">
        <v>92</v>
      </c>
    </row>
    <row r="7463" spans="1:6" x14ac:dyDescent="0.2">
      <c r="A7463" s="106">
        <v>43252</v>
      </c>
      <c r="B7463" s="100">
        <v>43221</v>
      </c>
      <c r="C7463" s="98" t="s">
        <v>185</v>
      </c>
      <c r="D7463" s="98">
        <v>5322.91</v>
      </c>
      <c r="E7463" s="98">
        <v>119939.8</v>
      </c>
      <c r="F7463" s="98" t="s">
        <v>77</v>
      </c>
    </row>
    <row r="7464" spans="1:6" x14ac:dyDescent="0.2">
      <c r="A7464" s="106">
        <v>43252</v>
      </c>
      <c r="B7464" s="100">
        <v>43221</v>
      </c>
      <c r="C7464" s="98" t="s">
        <v>186</v>
      </c>
      <c r="D7464" s="98">
        <v>240</v>
      </c>
      <c r="E7464" s="98">
        <v>5409.28</v>
      </c>
      <c r="F7464" s="98" t="s">
        <v>77</v>
      </c>
    </row>
    <row r="7465" spans="1:6" x14ac:dyDescent="0.2">
      <c r="A7465" s="106">
        <v>43252</v>
      </c>
      <c r="B7465" s="100">
        <v>43221</v>
      </c>
      <c r="C7465" s="98" t="s">
        <v>34</v>
      </c>
      <c r="D7465" s="98">
        <v>-11264.72</v>
      </c>
      <c r="E7465" s="98">
        <v>119939.8</v>
      </c>
      <c r="F7465" s="98" t="s">
        <v>77</v>
      </c>
    </row>
    <row r="7466" spans="1:6" x14ac:dyDescent="0.2">
      <c r="A7466" s="106">
        <v>43252</v>
      </c>
      <c r="B7466" s="100">
        <v>43221</v>
      </c>
      <c r="C7466" s="98" t="s">
        <v>33</v>
      </c>
      <c r="D7466" s="98">
        <v>-508.06</v>
      </c>
      <c r="E7466" s="98">
        <v>5409.28</v>
      </c>
      <c r="F7466" s="98" t="s">
        <v>77</v>
      </c>
    </row>
    <row r="7467" spans="1:6" x14ac:dyDescent="0.2">
      <c r="A7467" s="106">
        <v>43252</v>
      </c>
      <c r="B7467" s="100">
        <v>43221</v>
      </c>
      <c r="C7467" s="98" t="s">
        <v>168</v>
      </c>
      <c r="D7467" s="98">
        <v>0</v>
      </c>
      <c r="E7467" s="98">
        <v>119939.8</v>
      </c>
      <c r="F7467" s="98" t="s">
        <v>77</v>
      </c>
    </row>
    <row r="7468" spans="1:6" x14ac:dyDescent="0.2">
      <c r="A7468" s="106">
        <v>43252</v>
      </c>
      <c r="B7468" s="100">
        <v>43221</v>
      </c>
      <c r="C7468" s="98" t="s">
        <v>185</v>
      </c>
      <c r="D7468" s="98">
        <v>5456.38</v>
      </c>
      <c r="E7468" s="98">
        <v>122947.51</v>
      </c>
      <c r="F7468" s="98" t="s">
        <v>77</v>
      </c>
    </row>
    <row r="7469" spans="1:6" x14ac:dyDescent="0.2">
      <c r="A7469" s="106">
        <v>43252</v>
      </c>
      <c r="B7469" s="100">
        <v>43221</v>
      </c>
      <c r="C7469" s="98" t="s">
        <v>186</v>
      </c>
      <c r="D7469" s="98">
        <v>246.1</v>
      </c>
      <c r="E7469" s="98">
        <v>5544.91</v>
      </c>
      <c r="F7469" s="98" t="s">
        <v>77</v>
      </c>
    </row>
    <row r="7470" spans="1:6" x14ac:dyDescent="0.2">
      <c r="A7470" s="106">
        <v>43252</v>
      </c>
      <c r="B7470" s="100">
        <v>43221</v>
      </c>
      <c r="C7470" s="98" t="s">
        <v>34</v>
      </c>
      <c r="D7470" s="98">
        <v>-8568.0300000000007</v>
      </c>
      <c r="E7470" s="98">
        <v>91227</v>
      </c>
      <c r="F7470" s="98" t="s">
        <v>77</v>
      </c>
    </row>
    <row r="7471" spans="1:6" x14ac:dyDescent="0.2">
      <c r="A7471" s="106">
        <v>43252</v>
      </c>
      <c r="B7471" s="100">
        <v>43221</v>
      </c>
      <c r="C7471" s="98" t="s">
        <v>33</v>
      </c>
      <c r="D7471" s="98">
        <v>-386.41</v>
      </c>
      <c r="E7471" s="98">
        <v>4114.34</v>
      </c>
      <c r="F7471" s="98" t="s">
        <v>77</v>
      </c>
    </row>
    <row r="7472" spans="1:6" x14ac:dyDescent="0.2">
      <c r="A7472" s="106">
        <v>43252</v>
      </c>
      <c r="B7472" s="100">
        <v>43221</v>
      </c>
      <c r="C7472" s="98" t="s">
        <v>168</v>
      </c>
      <c r="D7472" s="98">
        <v>0</v>
      </c>
      <c r="E7472" s="98">
        <v>122947.51</v>
      </c>
      <c r="F7472" s="98" t="s">
        <v>77</v>
      </c>
    </row>
    <row r="7473" spans="1:6" x14ac:dyDescent="0.2">
      <c r="A7473" s="106">
        <v>43252</v>
      </c>
      <c r="B7473" s="100">
        <v>43191</v>
      </c>
      <c r="C7473" s="98" t="s">
        <v>223</v>
      </c>
      <c r="D7473" s="98">
        <v>14.32</v>
      </c>
      <c r="E7473" s="98">
        <v>-146</v>
      </c>
      <c r="F7473" s="98" t="s">
        <v>167</v>
      </c>
    </row>
    <row r="7474" spans="1:6" x14ac:dyDescent="0.2">
      <c r="A7474" s="106">
        <v>43252</v>
      </c>
      <c r="B7474" s="100">
        <v>43101</v>
      </c>
      <c r="C7474" s="98" t="s">
        <v>187</v>
      </c>
      <c r="D7474" s="98">
        <v>-4.8</v>
      </c>
      <c r="E7474" s="98">
        <v>-146</v>
      </c>
      <c r="F7474" s="98" t="s">
        <v>167</v>
      </c>
    </row>
    <row r="7475" spans="1:6" x14ac:dyDescent="0.2">
      <c r="A7475" s="106">
        <v>43252</v>
      </c>
      <c r="B7475" s="100">
        <v>43101</v>
      </c>
      <c r="C7475" s="98" t="s">
        <v>188</v>
      </c>
      <c r="D7475" s="98">
        <v>1.08</v>
      </c>
      <c r="E7475" s="98">
        <v>-146</v>
      </c>
      <c r="F7475" s="98" t="s">
        <v>167</v>
      </c>
    </row>
    <row r="7476" spans="1:6" x14ac:dyDescent="0.2">
      <c r="A7476" s="106">
        <v>43252</v>
      </c>
      <c r="B7476" s="100">
        <v>43191</v>
      </c>
      <c r="C7476" s="98" t="s">
        <v>34</v>
      </c>
      <c r="D7476" s="98">
        <v>-8.24</v>
      </c>
      <c r="E7476" s="98">
        <v>84</v>
      </c>
      <c r="F7476" s="98" t="s">
        <v>72</v>
      </c>
    </row>
    <row r="7477" spans="1:6" x14ac:dyDescent="0.2">
      <c r="A7477" s="106">
        <v>43252</v>
      </c>
      <c r="B7477" s="100">
        <v>43191</v>
      </c>
      <c r="C7477" s="98" t="s">
        <v>33</v>
      </c>
      <c r="D7477" s="98">
        <v>-0.37</v>
      </c>
      <c r="E7477" s="98">
        <v>3.79</v>
      </c>
      <c r="F7477" s="98" t="s">
        <v>72</v>
      </c>
    </row>
    <row r="7478" spans="1:6" x14ac:dyDescent="0.2">
      <c r="A7478" s="106">
        <v>43252</v>
      </c>
      <c r="B7478" s="100">
        <v>43101</v>
      </c>
      <c r="C7478" s="98" t="s">
        <v>185</v>
      </c>
      <c r="D7478" s="98">
        <v>2.76</v>
      </c>
      <c r="E7478" s="98">
        <v>84</v>
      </c>
      <c r="F7478" s="98" t="s">
        <v>72</v>
      </c>
    </row>
    <row r="7479" spans="1:6" x14ac:dyDescent="0.2">
      <c r="A7479" s="106">
        <v>43252</v>
      </c>
      <c r="B7479" s="100">
        <v>43101</v>
      </c>
      <c r="C7479" s="98" t="s">
        <v>186</v>
      </c>
      <c r="D7479" s="98">
        <v>0.12</v>
      </c>
      <c r="E7479" s="98">
        <v>3.79</v>
      </c>
      <c r="F7479" s="98" t="s">
        <v>72</v>
      </c>
    </row>
    <row r="7480" spans="1:6" x14ac:dyDescent="0.2">
      <c r="A7480" s="106">
        <v>43252</v>
      </c>
      <c r="B7480" s="100">
        <v>43101</v>
      </c>
      <c r="C7480" s="98" t="s">
        <v>168</v>
      </c>
      <c r="D7480" s="98">
        <v>-0.62</v>
      </c>
      <c r="E7480" s="98">
        <v>84</v>
      </c>
      <c r="F7480" s="98" t="s">
        <v>72</v>
      </c>
    </row>
    <row r="7481" spans="1:6" x14ac:dyDescent="0.2">
      <c r="A7481" s="106">
        <v>43252</v>
      </c>
      <c r="B7481" s="100">
        <v>43221</v>
      </c>
      <c r="C7481" s="98" t="s">
        <v>36</v>
      </c>
      <c r="D7481" s="98">
        <v>-10.48</v>
      </c>
      <c r="E7481" s="98">
        <v>111.6</v>
      </c>
      <c r="F7481" s="98" t="s">
        <v>102</v>
      </c>
    </row>
    <row r="7482" spans="1:6" x14ac:dyDescent="0.2">
      <c r="A7482" s="106">
        <v>43252</v>
      </c>
      <c r="B7482" s="100">
        <v>43221</v>
      </c>
      <c r="C7482" s="98" t="s">
        <v>35</v>
      </c>
      <c r="D7482" s="98">
        <v>-0.47</v>
      </c>
      <c r="E7482" s="98">
        <v>5.03</v>
      </c>
      <c r="F7482" s="98" t="s">
        <v>102</v>
      </c>
    </row>
    <row r="7483" spans="1:6" x14ac:dyDescent="0.2">
      <c r="A7483" s="106">
        <v>43252</v>
      </c>
      <c r="B7483" s="100">
        <v>43221</v>
      </c>
      <c r="C7483" s="98" t="s">
        <v>185</v>
      </c>
      <c r="D7483" s="98">
        <v>23.97</v>
      </c>
      <c r="E7483" s="98">
        <v>540</v>
      </c>
      <c r="F7483" s="98" t="s">
        <v>100</v>
      </c>
    </row>
    <row r="7484" spans="1:6" x14ac:dyDescent="0.2">
      <c r="A7484" s="106">
        <v>43252</v>
      </c>
      <c r="B7484" s="100">
        <v>43221</v>
      </c>
      <c r="C7484" s="98" t="s">
        <v>186</v>
      </c>
      <c r="D7484" s="98">
        <v>1.08</v>
      </c>
      <c r="E7484" s="98">
        <v>24.35</v>
      </c>
      <c r="F7484" s="98" t="s">
        <v>100</v>
      </c>
    </row>
    <row r="7485" spans="1:6" x14ac:dyDescent="0.2">
      <c r="A7485" s="106">
        <v>43252</v>
      </c>
      <c r="B7485" s="100">
        <v>43221</v>
      </c>
      <c r="C7485" s="98" t="s">
        <v>34</v>
      </c>
      <c r="D7485" s="98">
        <v>-50.72</v>
      </c>
      <c r="E7485" s="98">
        <v>540</v>
      </c>
      <c r="F7485" s="98" t="s">
        <v>100</v>
      </c>
    </row>
    <row r="7486" spans="1:6" x14ac:dyDescent="0.2">
      <c r="A7486" s="106">
        <v>43252</v>
      </c>
      <c r="B7486" s="100">
        <v>43221</v>
      </c>
      <c r="C7486" s="98" t="s">
        <v>33</v>
      </c>
      <c r="D7486" s="98">
        <v>-2.29</v>
      </c>
      <c r="E7486" s="98">
        <v>24.35</v>
      </c>
      <c r="F7486" s="98" t="s">
        <v>100</v>
      </c>
    </row>
    <row r="7487" spans="1:6" x14ac:dyDescent="0.2">
      <c r="A7487" s="106">
        <v>43252</v>
      </c>
      <c r="B7487" s="100">
        <v>43221</v>
      </c>
      <c r="C7487" s="98" t="s">
        <v>34</v>
      </c>
      <c r="D7487" s="98">
        <v>-124.44</v>
      </c>
      <c r="E7487" s="98">
        <v>1325</v>
      </c>
      <c r="F7487" s="98" t="s">
        <v>99</v>
      </c>
    </row>
    <row r="7488" spans="1:6" x14ac:dyDescent="0.2">
      <c r="A7488" s="106">
        <v>43252</v>
      </c>
      <c r="B7488" s="100">
        <v>43221</v>
      </c>
      <c r="C7488" s="98" t="s">
        <v>33</v>
      </c>
      <c r="D7488" s="98">
        <v>-5.62</v>
      </c>
      <c r="E7488" s="98">
        <v>59.76</v>
      </c>
      <c r="F7488" s="98" t="s">
        <v>99</v>
      </c>
    </row>
    <row r="7489" spans="1:6" x14ac:dyDescent="0.2">
      <c r="A7489" s="106">
        <v>43252</v>
      </c>
      <c r="B7489" s="100">
        <v>43221</v>
      </c>
      <c r="C7489" s="98" t="s">
        <v>168</v>
      </c>
      <c r="D7489" s="98">
        <v>0</v>
      </c>
      <c r="E7489" s="98">
        <v>1325</v>
      </c>
      <c r="F7489" s="98" t="s">
        <v>99</v>
      </c>
    </row>
    <row r="7490" spans="1:6" x14ac:dyDescent="0.2">
      <c r="A7490" s="106">
        <v>43252</v>
      </c>
      <c r="B7490" s="100">
        <v>43221</v>
      </c>
      <c r="C7490" s="98" t="s">
        <v>185</v>
      </c>
      <c r="D7490" s="98">
        <v>58.81</v>
      </c>
      <c r="E7490" s="98">
        <v>1325</v>
      </c>
      <c r="F7490" s="98" t="s">
        <v>99</v>
      </c>
    </row>
    <row r="7491" spans="1:6" x14ac:dyDescent="0.2">
      <c r="A7491" s="106">
        <v>43252</v>
      </c>
      <c r="B7491" s="100">
        <v>43221</v>
      </c>
      <c r="C7491" s="98" t="s">
        <v>186</v>
      </c>
      <c r="D7491" s="98">
        <v>2.65</v>
      </c>
      <c r="E7491" s="98">
        <v>59.76</v>
      </c>
      <c r="F7491" s="98" t="s">
        <v>99</v>
      </c>
    </row>
    <row r="7492" spans="1:6" x14ac:dyDescent="0.2">
      <c r="A7492" s="106">
        <v>43252</v>
      </c>
      <c r="B7492" s="100">
        <v>43191</v>
      </c>
      <c r="C7492" s="98" t="s">
        <v>34</v>
      </c>
      <c r="D7492" s="98">
        <v>-54.54</v>
      </c>
      <c r="E7492" s="98">
        <v>556</v>
      </c>
      <c r="F7492" s="98" t="s">
        <v>99</v>
      </c>
    </row>
    <row r="7493" spans="1:6" x14ac:dyDescent="0.2">
      <c r="A7493" s="106">
        <v>43252</v>
      </c>
      <c r="B7493" s="100">
        <v>43191</v>
      </c>
      <c r="C7493" s="98" t="s">
        <v>33</v>
      </c>
      <c r="D7493" s="98">
        <v>-2.46</v>
      </c>
      <c r="E7493" s="98">
        <v>25.08</v>
      </c>
      <c r="F7493" s="98" t="s">
        <v>99</v>
      </c>
    </row>
    <row r="7494" spans="1:6" x14ac:dyDescent="0.2">
      <c r="A7494" s="106">
        <v>43252</v>
      </c>
      <c r="B7494" s="100">
        <v>43221</v>
      </c>
      <c r="C7494" s="98" t="s">
        <v>185</v>
      </c>
      <c r="D7494" s="98">
        <v>1962.04</v>
      </c>
      <c r="E7494" s="98">
        <v>44210</v>
      </c>
      <c r="F7494" s="98" t="s">
        <v>86</v>
      </c>
    </row>
    <row r="7495" spans="1:6" x14ac:dyDescent="0.2">
      <c r="A7495" s="106">
        <v>43252</v>
      </c>
      <c r="B7495" s="100">
        <v>43221</v>
      </c>
      <c r="C7495" s="98" t="s">
        <v>186</v>
      </c>
      <c r="D7495" s="98">
        <v>88.49</v>
      </c>
      <c r="E7495" s="98">
        <v>1993.87</v>
      </c>
      <c r="F7495" s="98" t="s">
        <v>86</v>
      </c>
    </row>
    <row r="7496" spans="1:6" x14ac:dyDescent="0.2">
      <c r="A7496" s="106">
        <v>43252</v>
      </c>
      <c r="B7496" s="100">
        <v>43221</v>
      </c>
      <c r="C7496" s="98" t="s">
        <v>34</v>
      </c>
      <c r="D7496" s="98">
        <v>-4152.2</v>
      </c>
      <c r="E7496" s="98">
        <v>44210</v>
      </c>
      <c r="F7496" s="98" t="s">
        <v>86</v>
      </c>
    </row>
    <row r="7497" spans="1:6" x14ac:dyDescent="0.2">
      <c r="A7497" s="106">
        <v>43252</v>
      </c>
      <c r="B7497" s="100">
        <v>43221</v>
      </c>
      <c r="C7497" s="98" t="s">
        <v>33</v>
      </c>
      <c r="D7497" s="98">
        <v>-187.26</v>
      </c>
      <c r="E7497" s="98">
        <v>1993.87</v>
      </c>
      <c r="F7497" s="98" t="s">
        <v>86</v>
      </c>
    </row>
    <row r="7498" spans="1:6" x14ac:dyDescent="0.2">
      <c r="A7498" s="106">
        <v>43252</v>
      </c>
      <c r="B7498" s="100">
        <v>43221</v>
      </c>
      <c r="C7498" s="98" t="s">
        <v>168</v>
      </c>
      <c r="D7498" s="98">
        <v>0</v>
      </c>
      <c r="E7498" s="98">
        <v>1364</v>
      </c>
      <c r="F7498" s="98" t="s">
        <v>85</v>
      </c>
    </row>
    <row r="7499" spans="1:6" x14ac:dyDescent="0.2">
      <c r="A7499" s="106">
        <v>43252</v>
      </c>
      <c r="B7499" s="100">
        <v>43221</v>
      </c>
      <c r="C7499" s="98" t="s">
        <v>185</v>
      </c>
      <c r="D7499" s="98">
        <v>60.52</v>
      </c>
      <c r="E7499" s="98">
        <v>1364</v>
      </c>
      <c r="F7499" s="98" t="s">
        <v>85</v>
      </c>
    </row>
    <row r="7500" spans="1:6" x14ac:dyDescent="0.2">
      <c r="A7500" s="106">
        <v>43252</v>
      </c>
      <c r="B7500" s="100">
        <v>43221</v>
      </c>
      <c r="C7500" s="98" t="s">
        <v>186</v>
      </c>
      <c r="D7500" s="98">
        <v>2.73</v>
      </c>
      <c r="E7500" s="98">
        <v>61.52</v>
      </c>
      <c r="F7500" s="98" t="s">
        <v>85</v>
      </c>
    </row>
    <row r="7501" spans="1:6" x14ac:dyDescent="0.2">
      <c r="A7501" s="106">
        <v>43252</v>
      </c>
      <c r="B7501" s="100">
        <v>43221</v>
      </c>
      <c r="C7501" s="98" t="s">
        <v>34</v>
      </c>
      <c r="D7501" s="98">
        <v>-128.1</v>
      </c>
      <c r="E7501" s="98">
        <v>1364</v>
      </c>
      <c r="F7501" s="98" t="s">
        <v>85</v>
      </c>
    </row>
    <row r="7502" spans="1:6" x14ac:dyDescent="0.2">
      <c r="A7502" s="106">
        <v>43252</v>
      </c>
      <c r="B7502" s="100">
        <v>43221</v>
      </c>
      <c r="C7502" s="98" t="s">
        <v>33</v>
      </c>
      <c r="D7502" s="98">
        <v>-5.78</v>
      </c>
      <c r="E7502" s="98">
        <v>61.52</v>
      </c>
      <c r="F7502" s="98" t="s">
        <v>85</v>
      </c>
    </row>
    <row r="7503" spans="1:6" x14ac:dyDescent="0.2">
      <c r="A7503" s="106">
        <v>43252</v>
      </c>
      <c r="B7503" s="100">
        <v>43101</v>
      </c>
      <c r="C7503" s="98" t="s">
        <v>168</v>
      </c>
      <c r="D7503" s="98">
        <v>-4.1100000000000003</v>
      </c>
      <c r="E7503" s="98">
        <v>556</v>
      </c>
      <c r="F7503" s="98" t="s">
        <v>99</v>
      </c>
    </row>
    <row r="7504" spans="1:6" x14ac:dyDescent="0.2">
      <c r="A7504" s="106">
        <v>43252</v>
      </c>
      <c r="B7504" s="100">
        <v>43101</v>
      </c>
      <c r="C7504" s="98" t="s">
        <v>185</v>
      </c>
      <c r="D7504" s="98">
        <v>18.29</v>
      </c>
      <c r="E7504" s="98">
        <v>556</v>
      </c>
      <c r="F7504" s="98" t="s">
        <v>99</v>
      </c>
    </row>
    <row r="7505" spans="1:6" x14ac:dyDescent="0.2">
      <c r="A7505" s="106">
        <v>43252</v>
      </c>
      <c r="B7505" s="100">
        <v>43101</v>
      </c>
      <c r="C7505" s="98" t="s">
        <v>186</v>
      </c>
      <c r="D7505" s="98">
        <v>0.83</v>
      </c>
      <c r="E7505" s="98">
        <v>25.08</v>
      </c>
      <c r="F7505" s="98" t="s">
        <v>99</v>
      </c>
    </row>
    <row r="7506" spans="1:6" x14ac:dyDescent="0.2">
      <c r="A7506" s="106">
        <v>43252</v>
      </c>
      <c r="B7506" s="100">
        <v>43221</v>
      </c>
      <c r="C7506" s="98" t="s">
        <v>36</v>
      </c>
      <c r="D7506" s="98">
        <v>-99.55</v>
      </c>
      <c r="E7506" s="98">
        <v>1059.8</v>
      </c>
      <c r="F7506" s="98" t="s">
        <v>102</v>
      </c>
    </row>
    <row r="7507" spans="1:6" x14ac:dyDescent="0.2">
      <c r="A7507" s="106">
        <v>43252</v>
      </c>
      <c r="B7507" s="100">
        <v>43221</v>
      </c>
      <c r="C7507" s="98" t="s">
        <v>35</v>
      </c>
      <c r="D7507" s="98">
        <v>-4.49</v>
      </c>
      <c r="E7507" s="98">
        <v>47.79</v>
      </c>
      <c r="F7507" s="98" t="s">
        <v>102</v>
      </c>
    </row>
    <row r="7508" spans="1:6" x14ac:dyDescent="0.2">
      <c r="A7508" s="106">
        <v>43252</v>
      </c>
      <c r="B7508" s="100">
        <v>43221</v>
      </c>
      <c r="C7508" s="98" t="s">
        <v>168</v>
      </c>
      <c r="D7508" s="98">
        <v>0</v>
      </c>
      <c r="E7508" s="98">
        <v>540</v>
      </c>
      <c r="F7508" s="98" t="s">
        <v>100</v>
      </c>
    </row>
    <row r="7509" spans="1:6" x14ac:dyDescent="0.2">
      <c r="A7509" s="106">
        <v>43252</v>
      </c>
      <c r="B7509" s="100">
        <v>43252</v>
      </c>
      <c r="C7509" s="98" t="s">
        <v>36</v>
      </c>
      <c r="D7509" s="98">
        <v>-0.05</v>
      </c>
      <c r="E7509" s="98">
        <v>0.4</v>
      </c>
      <c r="F7509" s="98" t="s">
        <v>102</v>
      </c>
    </row>
    <row r="7510" spans="1:6" x14ac:dyDescent="0.2">
      <c r="A7510" s="106">
        <v>43252</v>
      </c>
      <c r="B7510" s="100">
        <v>43252</v>
      </c>
      <c r="C7510" s="98" t="s">
        <v>35</v>
      </c>
      <c r="D7510" s="98">
        <v>0</v>
      </c>
      <c r="E7510" s="98">
        <v>0.02</v>
      </c>
      <c r="F7510" s="98" t="s">
        <v>102</v>
      </c>
    </row>
    <row r="7511" spans="1:6" x14ac:dyDescent="0.2">
      <c r="A7511" s="106">
        <v>43252</v>
      </c>
      <c r="B7511" s="100">
        <v>43252</v>
      </c>
      <c r="C7511" s="98" t="s">
        <v>36</v>
      </c>
      <c r="D7511" s="98">
        <v>-0.06</v>
      </c>
      <c r="E7511" s="98">
        <v>0.4</v>
      </c>
      <c r="F7511" s="98" t="s">
        <v>102</v>
      </c>
    </row>
    <row r="7512" spans="1:6" x14ac:dyDescent="0.2">
      <c r="A7512" s="106">
        <v>43252</v>
      </c>
      <c r="B7512" s="100">
        <v>43252</v>
      </c>
      <c r="C7512" s="98" t="s">
        <v>35</v>
      </c>
      <c r="D7512" s="98">
        <v>0</v>
      </c>
      <c r="E7512" s="98">
        <v>0.02</v>
      </c>
      <c r="F7512" s="98" t="s">
        <v>102</v>
      </c>
    </row>
    <row r="7513" spans="1:6" x14ac:dyDescent="0.2">
      <c r="A7513" s="106">
        <v>43252</v>
      </c>
      <c r="B7513" s="100">
        <v>43221</v>
      </c>
      <c r="C7513" s="98" t="s">
        <v>36</v>
      </c>
      <c r="D7513" s="98">
        <v>-17.47</v>
      </c>
      <c r="E7513" s="98">
        <v>186</v>
      </c>
      <c r="F7513" s="98" t="s">
        <v>103</v>
      </c>
    </row>
    <row r="7514" spans="1:6" x14ac:dyDescent="0.2">
      <c r="A7514" s="106">
        <v>43252</v>
      </c>
      <c r="B7514" s="100">
        <v>43221</v>
      </c>
      <c r="C7514" s="98" t="s">
        <v>35</v>
      </c>
      <c r="D7514" s="98">
        <v>-0.79</v>
      </c>
      <c r="E7514" s="98">
        <v>8.39</v>
      </c>
      <c r="F7514" s="98" t="s">
        <v>103</v>
      </c>
    </row>
    <row r="7515" spans="1:6" x14ac:dyDescent="0.2">
      <c r="A7515" s="106">
        <v>43252</v>
      </c>
      <c r="B7515" s="100">
        <v>43221</v>
      </c>
      <c r="C7515" s="98" t="s">
        <v>36</v>
      </c>
      <c r="D7515" s="98">
        <v>-6.95</v>
      </c>
      <c r="E7515" s="98">
        <v>74</v>
      </c>
      <c r="F7515" s="98" t="s">
        <v>102</v>
      </c>
    </row>
    <row r="7516" spans="1:6" x14ac:dyDescent="0.2">
      <c r="A7516" s="106">
        <v>43252</v>
      </c>
      <c r="B7516" s="100">
        <v>43221</v>
      </c>
      <c r="C7516" s="98" t="s">
        <v>35</v>
      </c>
      <c r="D7516" s="98">
        <v>-0.31</v>
      </c>
      <c r="E7516" s="98">
        <v>3.34</v>
      </c>
      <c r="F7516" s="98" t="s">
        <v>102</v>
      </c>
    </row>
    <row r="7517" spans="1:6" x14ac:dyDescent="0.2">
      <c r="A7517" s="106">
        <v>43252</v>
      </c>
      <c r="B7517" s="100">
        <v>43221</v>
      </c>
      <c r="C7517" s="98" t="s">
        <v>36</v>
      </c>
      <c r="D7517" s="98">
        <v>-25.95</v>
      </c>
      <c r="E7517" s="98">
        <v>276.32</v>
      </c>
      <c r="F7517" s="98" t="s">
        <v>101</v>
      </c>
    </row>
    <row r="7518" spans="1:6" x14ac:dyDescent="0.2">
      <c r="A7518" s="106">
        <v>43252</v>
      </c>
      <c r="B7518" s="100">
        <v>43221</v>
      </c>
      <c r="C7518" s="98" t="s">
        <v>35</v>
      </c>
      <c r="D7518" s="98">
        <v>-1.1599999999999999</v>
      </c>
      <c r="E7518" s="98">
        <v>12.46</v>
      </c>
      <c r="F7518" s="98" t="s">
        <v>101</v>
      </c>
    </row>
    <row r="7519" spans="1:6" x14ac:dyDescent="0.2">
      <c r="A7519" s="106">
        <v>43252</v>
      </c>
      <c r="B7519" s="100">
        <v>43191</v>
      </c>
      <c r="C7519" s="98" t="s">
        <v>36</v>
      </c>
      <c r="D7519" s="98">
        <v>-23.64</v>
      </c>
      <c r="E7519" s="98">
        <v>241</v>
      </c>
      <c r="F7519" s="98" t="s">
        <v>101</v>
      </c>
    </row>
    <row r="7520" spans="1:6" x14ac:dyDescent="0.2">
      <c r="A7520" s="106">
        <v>43252</v>
      </c>
      <c r="B7520" s="100">
        <v>43191</v>
      </c>
      <c r="C7520" s="98" t="s">
        <v>35</v>
      </c>
      <c r="D7520" s="98">
        <v>-1.06</v>
      </c>
      <c r="E7520" s="98">
        <v>10.87</v>
      </c>
      <c r="F7520" s="98" t="s">
        <v>101</v>
      </c>
    </row>
    <row r="7521" spans="1:6" x14ac:dyDescent="0.2">
      <c r="A7521" s="106">
        <v>43221</v>
      </c>
      <c r="B7521" s="100">
        <v>43132</v>
      </c>
      <c r="C7521" s="98" t="s">
        <v>34</v>
      </c>
      <c r="D7521" s="98">
        <v>24.05</v>
      </c>
      <c r="E7521" s="98">
        <v>-328</v>
      </c>
      <c r="F7521" s="98" t="s">
        <v>76</v>
      </c>
    </row>
    <row r="7522" spans="1:6" x14ac:dyDescent="0.2">
      <c r="A7522" s="106">
        <v>43221</v>
      </c>
      <c r="B7522" s="100">
        <v>43132</v>
      </c>
      <c r="C7522" s="98" t="s">
        <v>33</v>
      </c>
      <c r="D7522" s="98">
        <v>1.08</v>
      </c>
      <c r="E7522" s="98">
        <v>-14.79</v>
      </c>
      <c r="F7522" s="98" t="s">
        <v>76</v>
      </c>
    </row>
    <row r="7523" spans="1:6" x14ac:dyDescent="0.2">
      <c r="A7523" s="106">
        <v>43221</v>
      </c>
      <c r="B7523" s="100">
        <v>43221</v>
      </c>
      <c r="C7523" s="98" t="s">
        <v>185</v>
      </c>
      <c r="D7523" s="98">
        <v>7.19</v>
      </c>
      <c r="E7523" s="98">
        <v>162</v>
      </c>
      <c r="F7523" s="98" t="s">
        <v>92</v>
      </c>
    </row>
    <row r="7524" spans="1:6" x14ac:dyDescent="0.2">
      <c r="A7524" s="106">
        <v>43221</v>
      </c>
      <c r="B7524" s="100">
        <v>43221</v>
      </c>
      <c r="C7524" s="98" t="s">
        <v>186</v>
      </c>
      <c r="D7524" s="98">
        <v>0.32</v>
      </c>
      <c r="E7524" s="98">
        <v>7.31</v>
      </c>
      <c r="F7524" s="98" t="s">
        <v>92</v>
      </c>
    </row>
    <row r="7525" spans="1:6" x14ac:dyDescent="0.2">
      <c r="A7525" s="106">
        <v>43221</v>
      </c>
      <c r="B7525" s="100">
        <v>43221</v>
      </c>
      <c r="C7525" s="98" t="s">
        <v>34</v>
      </c>
      <c r="D7525" s="98">
        <v>-15.12</v>
      </c>
      <c r="E7525" s="98">
        <v>161</v>
      </c>
      <c r="F7525" s="98" t="s">
        <v>92</v>
      </c>
    </row>
    <row r="7526" spans="1:6" x14ac:dyDescent="0.2">
      <c r="A7526" s="106">
        <v>43221</v>
      </c>
      <c r="B7526" s="100">
        <v>43221</v>
      </c>
      <c r="C7526" s="98" t="s">
        <v>33</v>
      </c>
      <c r="D7526" s="98">
        <v>-0.68</v>
      </c>
      <c r="E7526" s="98">
        <v>7.26</v>
      </c>
      <c r="F7526" s="98" t="s">
        <v>92</v>
      </c>
    </row>
    <row r="7527" spans="1:6" x14ac:dyDescent="0.2">
      <c r="A7527" s="106">
        <v>43221</v>
      </c>
      <c r="B7527" s="100">
        <v>43221</v>
      </c>
      <c r="C7527" s="98" t="s">
        <v>168</v>
      </c>
      <c r="D7527" s="98">
        <v>0</v>
      </c>
      <c r="E7527" s="98">
        <v>162</v>
      </c>
      <c r="F7527" s="98" t="s">
        <v>92</v>
      </c>
    </row>
    <row r="7528" spans="1:6" x14ac:dyDescent="0.2">
      <c r="A7528" s="106">
        <v>43221</v>
      </c>
      <c r="B7528" s="100">
        <v>43191</v>
      </c>
      <c r="C7528" s="98" t="s">
        <v>34</v>
      </c>
      <c r="D7528" s="98">
        <v>-31.78</v>
      </c>
      <c r="E7528" s="98">
        <v>324</v>
      </c>
      <c r="F7528" s="98" t="s">
        <v>92</v>
      </c>
    </row>
    <row r="7529" spans="1:6" x14ac:dyDescent="0.2">
      <c r="A7529" s="106">
        <v>43221</v>
      </c>
      <c r="B7529" s="100">
        <v>43191</v>
      </c>
      <c r="C7529" s="98" t="s">
        <v>33</v>
      </c>
      <c r="D7529" s="98">
        <v>-1.43</v>
      </c>
      <c r="E7529" s="98">
        <v>14.61</v>
      </c>
      <c r="F7529" s="98" t="s">
        <v>92</v>
      </c>
    </row>
    <row r="7530" spans="1:6" x14ac:dyDescent="0.2">
      <c r="A7530" s="106">
        <v>43221</v>
      </c>
      <c r="B7530" s="100">
        <v>43160</v>
      </c>
      <c r="C7530" s="98" t="s">
        <v>34</v>
      </c>
      <c r="D7530" s="98">
        <v>-26.39</v>
      </c>
      <c r="E7530" s="98">
        <v>335</v>
      </c>
      <c r="F7530" s="98" t="s">
        <v>92</v>
      </c>
    </row>
    <row r="7531" spans="1:6" x14ac:dyDescent="0.2">
      <c r="A7531" s="106">
        <v>43221</v>
      </c>
      <c r="B7531" s="100">
        <v>43160</v>
      </c>
      <c r="C7531" s="98" t="s">
        <v>33</v>
      </c>
      <c r="D7531" s="98">
        <v>-1.19</v>
      </c>
      <c r="E7531" s="98">
        <v>15.11</v>
      </c>
      <c r="F7531" s="98" t="s">
        <v>92</v>
      </c>
    </row>
    <row r="7532" spans="1:6" x14ac:dyDescent="0.2">
      <c r="A7532" s="106">
        <v>43221</v>
      </c>
      <c r="B7532" s="100">
        <v>43132</v>
      </c>
      <c r="C7532" s="98" t="s">
        <v>34</v>
      </c>
      <c r="D7532" s="98">
        <v>-11.81</v>
      </c>
      <c r="E7532" s="98">
        <v>161</v>
      </c>
      <c r="F7532" s="98" t="s">
        <v>92</v>
      </c>
    </row>
    <row r="7533" spans="1:6" x14ac:dyDescent="0.2">
      <c r="A7533" s="106">
        <v>43221</v>
      </c>
      <c r="B7533" s="100">
        <v>43132</v>
      </c>
      <c r="C7533" s="98" t="s">
        <v>33</v>
      </c>
      <c r="D7533" s="98">
        <v>-0.53</v>
      </c>
      <c r="E7533" s="98">
        <v>7.26</v>
      </c>
      <c r="F7533" s="98" t="s">
        <v>92</v>
      </c>
    </row>
    <row r="7534" spans="1:6" x14ac:dyDescent="0.2">
      <c r="A7534" s="106">
        <v>43221</v>
      </c>
      <c r="B7534" s="100">
        <v>43101</v>
      </c>
      <c r="C7534" s="98" t="s">
        <v>168</v>
      </c>
      <c r="D7534" s="98">
        <v>-6.06</v>
      </c>
      <c r="E7534" s="98">
        <v>819</v>
      </c>
      <c r="F7534" s="98" t="s">
        <v>92</v>
      </c>
    </row>
    <row r="7535" spans="1:6" x14ac:dyDescent="0.2">
      <c r="A7535" s="106">
        <v>43221</v>
      </c>
      <c r="B7535" s="100">
        <v>43101</v>
      </c>
      <c r="C7535" s="98" t="s">
        <v>185</v>
      </c>
      <c r="D7535" s="98">
        <v>26.95</v>
      </c>
      <c r="E7535" s="98">
        <v>819</v>
      </c>
      <c r="F7535" s="98" t="s">
        <v>92</v>
      </c>
    </row>
    <row r="7536" spans="1:6" x14ac:dyDescent="0.2">
      <c r="A7536" s="106">
        <v>43221</v>
      </c>
      <c r="B7536" s="100">
        <v>43101</v>
      </c>
      <c r="C7536" s="98" t="s">
        <v>186</v>
      </c>
      <c r="D7536" s="98">
        <v>1.22</v>
      </c>
      <c r="E7536" s="98">
        <v>36.94</v>
      </c>
      <c r="F7536" s="98" t="s">
        <v>92</v>
      </c>
    </row>
    <row r="7537" spans="1:6" x14ac:dyDescent="0.2">
      <c r="A7537" s="106">
        <v>43252</v>
      </c>
      <c r="B7537" s="100">
        <v>43221</v>
      </c>
      <c r="C7537" s="98" t="s">
        <v>185</v>
      </c>
      <c r="D7537" s="98">
        <v>374.92</v>
      </c>
      <c r="E7537" s="98">
        <v>8448</v>
      </c>
      <c r="F7537" s="98" t="s">
        <v>95</v>
      </c>
    </row>
    <row r="7538" spans="1:6" x14ac:dyDescent="0.2">
      <c r="A7538" s="106">
        <v>43252</v>
      </c>
      <c r="B7538" s="100">
        <v>43221</v>
      </c>
      <c r="C7538" s="98" t="s">
        <v>185</v>
      </c>
      <c r="D7538" s="98">
        <v>4087.34</v>
      </c>
      <c r="E7538" s="98">
        <v>92097.15</v>
      </c>
      <c r="F7538" s="98" t="s">
        <v>77</v>
      </c>
    </row>
    <row r="7539" spans="1:6" x14ac:dyDescent="0.2">
      <c r="A7539" s="106">
        <v>43252</v>
      </c>
      <c r="B7539" s="100">
        <v>43221</v>
      </c>
      <c r="C7539" s="98" t="s">
        <v>186</v>
      </c>
      <c r="D7539" s="98">
        <v>184.32</v>
      </c>
      <c r="E7539" s="98">
        <v>4153.57</v>
      </c>
      <c r="F7539" s="98" t="s">
        <v>77</v>
      </c>
    </row>
    <row r="7540" spans="1:6" x14ac:dyDescent="0.2">
      <c r="A7540" s="106">
        <v>43252</v>
      </c>
      <c r="B7540" s="100">
        <v>43221</v>
      </c>
      <c r="C7540" s="98" t="s">
        <v>34</v>
      </c>
      <c r="D7540" s="98">
        <v>-8649.76</v>
      </c>
      <c r="E7540" s="98">
        <v>92097.15</v>
      </c>
      <c r="F7540" s="98" t="s">
        <v>77</v>
      </c>
    </row>
    <row r="7541" spans="1:6" x14ac:dyDescent="0.2">
      <c r="A7541" s="106">
        <v>43252</v>
      </c>
      <c r="B7541" s="100">
        <v>43221</v>
      </c>
      <c r="C7541" s="98" t="s">
        <v>33</v>
      </c>
      <c r="D7541" s="98">
        <v>-390.09</v>
      </c>
      <c r="E7541" s="98">
        <v>4153.57</v>
      </c>
      <c r="F7541" s="98" t="s">
        <v>77</v>
      </c>
    </row>
    <row r="7542" spans="1:6" x14ac:dyDescent="0.2">
      <c r="A7542" s="106">
        <v>43252</v>
      </c>
      <c r="B7542" s="100">
        <v>43221</v>
      </c>
      <c r="C7542" s="98" t="s">
        <v>168</v>
      </c>
      <c r="D7542" s="98">
        <v>0</v>
      </c>
      <c r="E7542" s="98">
        <v>92097.15</v>
      </c>
      <c r="F7542" s="98" t="s">
        <v>77</v>
      </c>
    </row>
    <row r="7543" spans="1:6" x14ac:dyDescent="0.2">
      <c r="A7543" s="106">
        <v>43252</v>
      </c>
      <c r="B7543" s="100">
        <v>43191</v>
      </c>
      <c r="C7543" s="98" t="s">
        <v>34</v>
      </c>
      <c r="D7543" s="98">
        <v>-8282.44</v>
      </c>
      <c r="E7543" s="98">
        <v>84428.79</v>
      </c>
      <c r="F7543" s="98" t="s">
        <v>77</v>
      </c>
    </row>
    <row r="7544" spans="1:6" x14ac:dyDescent="0.2">
      <c r="A7544" s="106">
        <v>43252</v>
      </c>
      <c r="B7544" s="100">
        <v>43191</v>
      </c>
      <c r="C7544" s="98" t="s">
        <v>33</v>
      </c>
      <c r="D7544" s="98">
        <v>-373.54</v>
      </c>
      <c r="E7544" s="98">
        <v>3807.76</v>
      </c>
      <c r="F7544" s="98" t="s">
        <v>77</v>
      </c>
    </row>
    <row r="7545" spans="1:6" x14ac:dyDescent="0.2">
      <c r="A7545" s="106">
        <v>43252</v>
      </c>
      <c r="B7545" s="100">
        <v>43101</v>
      </c>
      <c r="C7545" s="98" t="s">
        <v>185</v>
      </c>
      <c r="D7545" s="98">
        <v>2777.74</v>
      </c>
      <c r="E7545" s="98">
        <v>84428.79</v>
      </c>
      <c r="F7545" s="98" t="s">
        <v>77</v>
      </c>
    </row>
    <row r="7546" spans="1:6" x14ac:dyDescent="0.2">
      <c r="A7546" s="106">
        <v>43252</v>
      </c>
      <c r="B7546" s="100">
        <v>43101</v>
      </c>
      <c r="C7546" s="98" t="s">
        <v>186</v>
      </c>
      <c r="D7546" s="98">
        <v>125.28</v>
      </c>
      <c r="E7546" s="98">
        <v>3807.76</v>
      </c>
      <c r="F7546" s="98" t="s">
        <v>77</v>
      </c>
    </row>
    <row r="7547" spans="1:6" x14ac:dyDescent="0.2">
      <c r="A7547" s="106">
        <v>43252</v>
      </c>
      <c r="B7547" s="100">
        <v>43101</v>
      </c>
      <c r="C7547" s="98" t="s">
        <v>168</v>
      </c>
      <c r="D7547" s="98">
        <v>-624.78</v>
      </c>
      <c r="E7547" s="98">
        <v>84428.79</v>
      </c>
      <c r="F7547" s="98" t="s">
        <v>77</v>
      </c>
    </row>
    <row r="7548" spans="1:6" x14ac:dyDescent="0.2">
      <c r="A7548" s="106">
        <v>43221</v>
      </c>
      <c r="B7548" s="100">
        <v>43101</v>
      </c>
      <c r="C7548" s="98" t="s">
        <v>185</v>
      </c>
      <c r="D7548" s="98">
        <v>200.82</v>
      </c>
      <c r="E7548" s="98">
        <v>6104</v>
      </c>
      <c r="F7548" s="98" t="s">
        <v>84</v>
      </c>
    </row>
    <row r="7549" spans="1:6" x14ac:dyDescent="0.2">
      <c r="A7549" s="106">
        <v>43221</v>
      </c>
      <c r="B7549" s="100">
        <v>43101</v>
      </c>
      <c r="C7549" s="98" t="s">
        <v>186</v>
      </c>
      <c r="D7549" s="98">
        <v>9.0500000000000007</v>
      </c>
      <c r="E7549" s="98">
        <v>275.29000000000002</v>
      </c>
      <c r="F7549" s="98" t="s">
        <v>84</v>
      </c>
    </row>
    <row r="7550" spans="1:6" x14ac:dyDescent="0.2">
      <c r="A7550" s="106">
        <v>43252</v>
      </c>
      <c r="B7550" s="100">
        <v>43191</v>
      </c>
      <c r="C7550" s="98" t="s">
        <v>34</v>
      </c>
      <c r="D7550" s="98">
        <v>-1.86</v>
      </c>
      <c r="E7550" s="98">
        <v>18.989999999999998</v>
      </c>
      <c r="F7550" s="98" t="s">
        <v>73</v>
      </c>
    </row>
    <row r="7551" spans="1:6" x14ac:dyDescent="0.2">
      <c r="A7551" s="106">
        <v>43252</v>
      </c>
      <c r="B7551" s="100">
        <v>43191</v>
      </c>
      <c r="C7551" s="98" t="s">
        <v>33</v>
      </c>
      <c r="D7551" s="98">
        <v>-0.09</v>
      </c>
      <c r="E7551" s="98">
        <v>0.86</v>
      </c>
      <c r="F7551" s="98" t="s">
        <v>73</v>
      </c>
    </row>
    <row r="7552" spans="1:6" x14ac:dyDescent="0.2">
      <c r="A7552" s="106">
        <v>43252</v>
      </c>
      <c r="B7552" s="100">
        <v>43101</v>
      </c>
      <c r="C7552" s="98" t="s">
        <v>168</v>
      </c>
      <c r="D7552" s="98">
        <v>-0.14000000000000001</v>
      </c>
      <c r="E7552" s="98">
        <v>18.989999999999998</v>
      </c>
      <c r="F7552" s="98" t="s">
        <v>73</v>
      </c>
    </row>
    <row r="7553" spans="1:6" x14ac:dyDescent="0.2">
      <c r="A7553" s="106">
        <v>43252</v>
      </c>
      <c r="B7553" s="100">
        <v>43101</v>
      </c>
      <c r="C7553" s="98" t="s">
        <v>185</v>
      </c>
      <c r="D7553" s="98">
        <v>0.62</v>
      </c>
      <c r="E7553" s="98">
        <v>18.989999999999998</v>
      </c>
      <c r="F7553" s="98" t="s">
        <v>73</v>
      </c>
    </row>
    <row r="7554" spans="1:6" x14ac:dyDescent="0.2">
      <c r="A7554" s="106">
        <v>43252</v>
      </c>
      <c r="B7554" s="100">
        <v>43101</v>
      </c>
      <c r="C7554" s="98" t="s">
        <v>186</v>
      </c>
      <c r="D7554" s="98">
        <v>0.03</v>
      </c>
      <c r="E7554" s="98">
        <v>0.86</v>
      </c>
      <c r="F7554" s="98" t="s">
        <v>73</v>
      </c>
    </row>
    <row r="7555" spans="1:6" x14ac:dyDescent="0.2">
      <c r="A7555" s="106">
        <v>43252</v>
      </c>
      <c r="B7555" s="100">
        <v>43221</v>
      </c>
      <c r="C7555" s="98" t="s">
        <v>186</v>
      </c>
      <c r="D7555" s="98">
        <v>892.41</v>
      </c>
      <c r="E7555" s="98">
        <v>20109.169999999998</v>
      </c>
      <c r="F7555" s="98" t="s">
        <v>76</v>
      </c>
    </row>
    <row r="7556" spans="1:6" x14ac:dyDescent="0.2">
      <c r="A7556" s="106">
        <v>43252</v>
      </c>
      <c r="B7556" s="100">
        <v>43221</v>
      </c>
      <c r="C7556" s="98" t="s">
        <v>34</v>
      </c>
      <c r="D7556" s="98">
        <v>-31135.7</v>
      </c>
      <c r="E7556" s="98">
        <v>331511.40999999997</v>
      </c>
      <c r="F7556" s="98" t="s">
        <v>76</v>
      </c>
    </row>
    <row r="7557" spans="1:6" x14ac:dyDescent="0.2">
      <c r="A7557" s="106">
        <v>43252</v>
      </c>
      <c r="B7557" s="100">
        <v>43221</v>
      </c>
      <c r="C7557" s="98" t="s">
        <v>33</v>
      </c>
      <c r="D7557" s="98">
        <v>-1404.15</v>
      </c>
      <c r="E7557" s="98">
        <v>14951.19</v>
      </c>
      <c r="F7557" s="98" t="s">
        <v>76</v>
      </c>
    </row>
    <row r="7558" spans="1:6" x14ac:dyDescent="0.2">
      <c r="A7558" s="106">
        <v>43252</v>
      </c>
      <c r="B7558" s="100">
        <v>43221</v>
      </c>
      <c r="C7558" s="98" t="s">
        <v>168</v>
      </c>
      <c r="D7558" s="98">
        <v>0</v>
      </c>
      <c r="E7558" s="98">
        <v>445880.48</v>
      </c>
      <c r="F7558" s="98" t="s">
        <v>76</v>
      </c>
    </row>
    <row r="7559" spans="1:6" x14ac:dyDescent="0.2">
      <c r="A7559" s="106">
        <v>43252</v>
      </c>
      <c r="B7559" s="100">
        <v>43221</v>
      </c>
      <c r="C7559" s="98" t="s">
        <v>185</v>
      </c>
      <c r="D7559" s="98">
        <v>13096.61</v>
      </c>
      <c r="E7559" s="98">
        <v>295101.46999999997</v>
      </c>
      <c r="F7559" s="98" t="s">
        <v>76</v>
      </c>
    </row>
    <row r="7560" spans="1:6" x14ac:dyDescent="0.2">
      <c r="A7560" s="106">
        <v>43252</v>
      </c>
      <c r="B7560" s="100">
        <v>43221</v>
      </c>
      <c r="C7560" s="98" t="s">
        <v>186</v>
      </c>
      <c r="D7560" s="98">
        <v>590.35</v>
      </c>
      <c r="E7560" s="98">
        <v>13309.09</v>
      </c>
      <c r="F7560" s="98" t="s">
        <v>76</v>
      </c>
    </row>
    <row r="7561" spans="1:6" x14ac:dyDescent="0.2">
      <c r="A7561" s="106">
        <v>43252</v>
      </c>
      <c r="B7561" s="100">
        <v>43221</v>
      </c>
      <c r="C7561" s="98" t="s">
        <v>34</v>
      </c>
      <c r="D7561" s="98">
        <v>-27712.89</v>
      </c>
      <c r="E7561" s="98">
        <v>295069.46999999997</v>
      </c>
      <c r="F7561" s="98" t="s">
        <v>76</v>
      </c>
    </row>
    <row r="7562" spans="1:6" x14ac:dyDescent="0.2">
      <c r="A7562" s="106">
        <v>43252</v>
      </c>
      <c r="B7562" s="100">
        <v>43221</v>
      </c>
      <c r="C7562" s="98" t="s">
        <v>33</v>
      </c>
      <c r="D7562" s="98">
        <v>-1249.97</v>
      </c>
      <c r="E7562" s="98">
        <v>13307.65</v>
      </c>
      <c r="F7562" s="98" t="s">
        <v>76</v>
      </c>
    </row>
    <row r="7563" spans="1:6" x14ac:dyDescent="0.2">
      <c r="A7563" s="106">
        <v>43252</v>
      </c>
      <c r="B7563" s="100">
        <v>43221</v>
      </c>
      <c r="C7563" s="98" t="s">
        <v>168</v>
      </c>
      <c r="D7563" s="98">
        <v>0</v>
      </c>
      <c r="E7563" s="98">
        <v>295101.46999999997</v>
      </c>
      <c r="F7563" s="98" t="s">
        <v>76</v>
      </c>
    </row>
    <row r="7564" spans="1:6" x14ac:dyDescent="0.2">
      <c r="A7564" s="106">
        <v>43252</v>
      </c>
      <c r="B7564" s="100">
        <v>43221</v>
      </c>
      <c r="C7564" s="98" t="s">
        <v>185</v>
      </c>
      <c r="D7564" s="98">
        <v>23530.86</v>
      </c>
      <c r="E7564" s="98">
        <v>530217.27</v>
      </c>
      <c r="F7564" s="98" t="s">
        <v>76</v>
      </c>
    </row>
    <row r="7565" spans="1:6" x14ac:dyDescent="0.2">
      <c r="A7565" s="106">
        <v>43252</v>
      </c>
      <c r="B7565" s="100">
        <v>43221</v>
      </c>
      <c r="C7565" s="98" t="s">
        <v>186</v>
      </c>
      <c r="D7565" s="98">
        <v>1060.95</v>
      </c>
      <c r="E7565" s="98">
        <v>23912.76</v>
      </c>
      <c r="F7565" s="98" t="s">
        <v>76</v>
      </c>
    </row>
    <row r="7566" spans="1:6" x14ac:dyDescent="0.2">
      <c r="A7566" s="106">
        <v>43252</v>
      </c>
      <c r="B7566" s="100">
        <v>43221</v>
      </c>
      <c r="C7566" s="98" t="s">
        <v>34</v>
      </c>
      <c r="D7566" s="98">
        <v>-49749.64</v>
      </c>
      <c r="E7566" s="98">
        <v>529703.28</v>
      </c>
      <c r="F7566" s="98" t="s">
        <v>76</v>
      </c>
    </row>
    <row r="7567" spans="1:6" x14ac:dyDescent="0.2">
      <c r="A7567" s="106">
        <v>43252</v>
      </c>
      <c r="B7567" s="100">
        <v>43221</v>
      </c>
      <c r="C7567" s="98" t="s">
        <v>33</v>
      </c>
      <c r="D7567" s="98">
        <v>-2243.6</v>
      </c>
      <c r="E7567" s="98">
        <v>23889.57</v>
      </c>
      <c r="F7567" s="98" t="s">
        <v>76</v>
      </c>
    </row>
    <row r="7568" spans="1:6" x14ac:dyDescent="0.2">
      <c r="A7568" s="106">
        <v>43252</v>
      </c>
      <c r="B7568" s="100">
        <v>43221</v>
      </c>
      <c r="C7568" s="98" t="s">
        <v>168</v>
      </c>
      <c r="D7568" s="98">
        <v>0</v>
      </c>
      <c r="E7568" s="98">
        <v>530217.27</v>
      </c>
      <c r="F7568" s="98" t="s">
        <v>76</v>
      </c>
    </row>
    <row r="7569" spans="1:6" x14ac:dyDescent="0.2">
      <c r="A7569" s="106">
        <v>43252</v>
      </c>
      <c r="B7569" s="100">
        <v>43221</v>
      </c>
      <c r="C7569" s="98" t="s">
        <v>185</v>
      </c>
      <c r="D7569" s="98">
        <v>19788.09</v>
      </c>
      <c r="E7569" s="98">
        <v>445880.48</v>
      </c>
      <c r="F7569" s="98" t="s">
        <v>76</v>
      </c>
    </row>
    <row r="7570" spans="1:6" x14ac:dyDescent="0.2">
      <c r="A7570" s="106">
        <v>43252</v>
      </c>
      <c r="B7570" s="100">
        <v>43191</v>
      </c>
      <c r="C7570" s="98" t="s">
        <v>34</v>
      </c>
      <c r="D7570" s="98">
        <v>-504.63</v>
      </c>
      <c r="E7570" s="98">
        <v>5144</v>
      </c>
      <c r="F7570" s="98" t="s">
        <v>76</v>
      </c>
    </row>
    <row r="7571" spans="1:6" x14ac:dyDescent="0.2">
      <c r="A7571" s="106">
        <v>43252</v>
      </c>
      <c r="B7571" s="100">
        <v>43191</v>
      </c>
      <c r="C7571" s="98" t="s">
        <v>33</v>
      </c>
      <c r="D7571" s="98">
        <v>-22.78</v>
      </c>
      <c r="E7571" s="98">
        <v>232</v>
      </c>
      <c r="F7571" s="98" t="s">
        <v>76</v>
      </c>
    </row>
    <row r="7572" spans="1:6" x14ac:dyDescent="0.2">
      <c r="A7572" s="106">
        <v>43252</v>
      </c>
      <c r="B7572" s="100">
        <v>43101</v>
      </c>
      <c r="C7572" s="98" t="s">
        <v>168</v>
      </c>
      <c r="D7572" s="98">
        <v>-38.06</v>
      </c>
      <c r="E7572" s="98">
        <v>5144</v>
      </c>
      <c r="F7572" s="98" t="s">
        <v>76</v>
      </c>
    </row>
    <row r="7573" spans="1:6" x14ac:dyDescent="0.2">
      <c r="A7573" s="106">
        <v>43252</v>
      </c>
      <c r="B7573" s="100">
        <v>43101</v>
      </c>
      <c r="C7573" s="98" t="s">
        <v>185</v>
      </c>
      <c r="D7573" s="98">
        <v>169.23</v>
      </c>
      <c r="E7573" s="98">
        <v>5144</v>
      </c>
      <c r="F7573" s="98" t="s">
        <v>76</v>
      </c>
    </row>
    <row r="7574" spans="1:6" x14ac:dyDescent="0.2">
      <c r="A7574" s="106">
        <v>43252</v>
      </c>
      <c r="B7574" s="100">
        <v>43101</v>
      </c>
      <c r="C7574" s="98" t="s">
        <v>186</v>
      </c>
      <c r="D7574" s="98">
        <v>7.63</v>
      </c>
      <c r="E7574" s="98">
        <v>232</v>
      </c>
      <c r="F7574" s="98" t="s">
        <v>76</v>
      </c>
    </row>
    <row r="7575" spans="1:6" x14ac:dyDescent="0.2">
      <c r="A7575" s="106">
        <v>43252</v>
      </c>
      <c r="B7575" s="100">
        <v>43221</v>
      </c>
      <c r="C7575" s="98" t="s">
        <v>186</v>
      </c>
      <c r="D7575" s="98">
        <v>926.42</v>
      </c>
      <c r="E7575" s="98">
        <v>20880</v>
      </c>
      <c r="F7575" s="98" t="s">
        <v>76</v>
      </c>
    </row>
    <row r="7576" spans="1:6" x14ac:dyDescent="0.2">
      <c r="A7576" s="106">
        <v>43252</v>
      </c>
      <c r="B7576" s="100">
        <v>43221</v>
      </c>
      <c r="C7576" s="98" t="s">
        <v>185</v>
      </c>
      <c r="D7576" s="98">
        <v>20546.59</v>
      </c>
      <c r="E7576" s="98">
        <v>462967.92</v>
      </c>
      <c r="F7576" s="98" t="s">
        <v>76</v>
      </c>
    </row>
    <row r="7577" spans="1:6" x14ac:dyDescent="0.2">
      <c r="A7577" s="106">
        <v>43252</v>
      </c>
      <c r="B7577" s="100">
        <v>43191</v>
      </c>
      <c r="C7577" s="98" t="s">
        <v>34</v>
      </c>
      <c r="D7577" s="98">
        <v>-141.16999999999999</v>
      </c>
      <c r="E7577" s="98">
        <v>1439.03</v>
      </c>
      <c r="F7577" s="98" t="s">
        <v>76</v>
      </c>
    </row>
    <row r="7578" spans="1:6" x14ac:dyDescent="0.2">
      <c r="A7578" s="106">
        <v>43252</v>
      </c>
      <c r="B7578" s="100">
        <v>43191</v>
      </c>
      <c r="C7578" s="98" t="s">
        <v>33</v>
      </c>
      <c r="D7578" s="98">
        <v>-6.36</v>
      </c>
      <c r="E7578" s="98">
        <v>64.91</v>
      </c>
      <c r="F7578" s="98" t="s">
        <v>76</v>
      </c>
    </row>
    <row r="7579" spans="1:6" x14ac:dyDescent="0.2">
      <c r="A7579" s="106">
        <v>43252</v>
      </c>
      <c r="B7579" s="100">
        <v>43101</v>
      </c>
      <c r="C7579" s="98" t="s">
        <v>168</v>
      </c>
      <c r="D7579" s="98">
        <v>-10.65</v>
      </c>
      <c r="E7579" s="98">
        <v>1439.03</v>
      </c>
      <c r="F7579" s="98" t="s">
        <v>76</v>
      </c>
    </row>
    <row r="7580" spans="1:6" x14ac:dyDescent="0.2">
      <c r="A7580" s="106">
        <v>43252</v>
      </c>
      <c r="B7580" s="100">
        <v>43191</v>
      </c>
      <c r="C7580" s="98" t="s">
        <v>34</v>
      </c>
      <c r="D7580" s="98">
        <v>-7300.05</v>
      </c>
      <c r="E7580" s="98">
        <v>74413.740000000005</v>
      </c>
      <c r="F7580" s="98" t="s">
        <v>76</v>
      </c>
    </row>
    <row r="7581" spans="1:6" x14ac:dyDescent="0.2">
      <c r="A7581" s="106">
        <v>43252</v>
      </c>
      <c r="B7581" s="100">
        <v>43191</v>
      </c>
      <c r="C7581" s="98" t="s">
        <v>33</v>
      </c>
      <c r="D7581" s="98">
        <v>-329.15</v>
      </c>
      <c r="E7581" s="98">
        <v>3355.95</v>
      </c>
      <c r="F7581" s="98" t="s">
        <v>76</v>
      </c>
    </row>
    <row r="7582" spans="1:6" x14ac:dyDescent="0.2">
      <c r="A7582" s="106">
        <v>43252</v>
      </c>
      <c r="B7582" s="100">
        <v>43101</v>
      </c>
      <c r="C7582" s="98" t="s">
        <v>185</v>
      </c>
      <c r="D7582" s="98">
        <v>2476.79</v>
      </c>
      <c r="E7582" s="98">
        <v>75276.73</v>
      </c>
      <c r="F7582" s="98" t="s">
        <v>76</v>
      </c>
    </row>
    <row r="7583" spans="1:6" x14ac:dyDescent="0.2">
      <c r="A7583" s="106">
        <v>43252</v>
      </c>
      <c r="B7583" s="100">
        <v>43101</v>
      </c>
      <c r="C7583" s="98" t="s">
        <v>186</v>
      </c>
      <c r="D7583" s="98">
        <v>111.65</v>
      </c>
      <c r="E7583" s="98">
        <v>3394.87</v>
      </c>
      <c r="F7583" s="98" t="s">
        <v>76</v>
      </c>
    </row>
    <row r="7584" spans="1:6" x14ac:dyDescent="0.2">
      <c r="A7584" s="106">
        <v>43252</v>
      </c>
      <c r="B7584" s="100">
        <v>43101</v>
      </c>
      <c r="C7584" s="98" t="s">
        <v>168</v>
      </c>
      <c r="D7584" s="98">
        <v>-557.15</v>
      </c>
      <c r="E7584" s="98">
        <v>75276.73</v>
      </c>
      <c r="F7584" s="98" t="s">
        <v>76</v>
      </c>
    </row>
    <row r="7585" spans="1:6" x14ac:dyDescent="0.2">
      <c r="A7585" s="106">
        <v>43252</v>
      </c>
      <c r="B7585" s="100">
        <v>43101</v>
      </c>
      <c r="C7585" s="98" t="s">
        <v>185</v>
      </c>
      <c r="D7585" s="98">
        <v>47.34</v>
      </c>
      <c r="E7585" s="98">
        <v>1439.03</v>
      </c>
      <c r="F7585" s="98" t="s">
        <v>76</v>
      </c>
    </row>
    <row r="7586" spans="1:6" x14ac:dyDescent="0.2">
      <c r="A7586" s="106">
        <v>43252</v>
      </c>
      <c r="B7586" s="100">
        <v>43101</v>
      </c>
      <c r="C7586" s="98" t="s">
        <v>186</v>
      </c>
      <c r="D7586" s="98">
        <v>2.13</v>
      </c>
      <c r="E7586" s="98">
        <v>64.91</v>
      </c>
      <c r="F7586" s="98" t="s">
        <v>76</v>
      </c>
    </row>
    <row r="7587" spans="1:6" x14ac:dyDescent="0.2">
      <c r="A7587" s="106">
        <v>43252</v>
      </c>
      <c r="B7587" s="100">
        <v>43221</v>
      </c>
      <c r="C7587" s="98" t="s">
        <v>34</v>
      </c>
      <c r="D7587" s="98">
        <v>-28060.3</v>
      </c>
      <c r="E7587" s="98">
        <v>298767.67</v>
      </c>
      <c r="F7587" s="98" t="s">
        <v>76</v>
      </c>
    </row>
    <row r="7588" spans="1:6" x14ac:dyDescent="0.2">
      <c r="A7588" s="106">
        <v>43252</v>
      </c>
      <c r="B7588" s="100">
        <v>43221</v>
      </c>
      <c r="C7588" s="98" t="s">
        <v>33</v>
      </c>
      <c r="D7588" s="98">
        <v>-1265.3699999999999</v>
      </c>
      <c r="E7588" s="98">
        <v>13474.4</v>
      </c>
      <c r="F7588" s="98" t="s">
        <v>76</v>
      </c>
    </row>
    <row r="7589" spans="1:6" x14ac:dyDescent="0.2">
      <c r="A7589" s="106">
        <v>43252</v>
      </c>
      <c r="B7589" s="100">
        <v>43221</v>
      </c>
      <c r="C7589" s="98" t="s">
        <v>168</v>
      </c>
      <c r="D7589" s="98">
        <v>0</v>
      </c>
      <c r="E7589" s="98">
        <v>462967.92</v>
      </c>
      <c r="F7589" s="98" t="s">
        <v>76</v>
      </c>
    </row>
    <row r="7590" spans="1:6" x14ac:dyDescent="0.2">
      <c r="A7590" s="106">
        <v>43252</v>
      </c>
      <c r="B7590" s="100">
        <v>43221</v>
      </c>
      <c r="C7590" s="98" t="s">
        <v>185</v>
      </c>
      <c r="D7590" s="98">
        <v>66.48</v>
      </c>
      <c r="E7590" s="98">
        <v>1498</v>
      </c>
      <c r="F7590" s="98" t="s">
        <v>92</v>
      </c>
    </row>
    <row r="7591" spans="1:6" x14ac:dyDescent="0.2">
      <c r="A7591" s="106">
        <v>43252</v>
      </c>
      <c r="B7591" s="100">
        <v>43221</v>
      </c>
      <c r="C7591" s="98" t="s">
        <v>186</v>
      </c>
      <c r="D7591" s="98">
        <v>3</v>
      </c>
      <c r="E7591" s="98">
        <v>67.56</v>
      </c>
      <c r="F7591" s="98" t="s">
        <v>92</v>
      </c>
    </row>
    <row r="7592" spans="1:6" x14ac:dyDescent="0.2">
      <c r="A7592" s="106">
        <v>43252</v>
      </c>
      <c r="B7592" s="100">
        <v>43221</v>
      </c>
      <c r="C7592" s="98" t="s">
        <v>34</v>
      </c>
      <c r="D7592" s="98">
        <v>-118.9</v>
      </c>
      <c r="E7592" s="98">
        <v>1266</v>
      </c>
      <c r="F7592" s="98" t="s">
        <v>92</v>
      </c>
    </row>
    <row r="7593" spans="1:6" x14ac:dyDescent="0.2">
      <c r="A7593" s="106">
        <v>43252</v>
      </c>
      <c r="B7593" s="100">
        <v>43221</v>
      </c>
      <c r="C7593" s="98" t="s">
        <v>33</v>
      </c>
      <c r="D7593" s="98">
        <v>-5.36</v>
      </c>
      <c r="E7593" s="98">
        <v>57.1</v>
      </c>
      <c r="F7593" s="98" t="s">
        <v>92</v>
      </c>
    </row>
    <row r="7594" spans="1:6" x14ac:dyDescent="0.2">
      <c r="A7594" s="106">
        <v>43252</v>
      </c>
      <c r="B7594" s="100">
        <v>43221</v>
      </c>
      <c r="C7594" s="98" t="s">
        <v>168</v>
      </c>
      <c r="D7594" s="98">
        <v>0</v>
      </c>
      <c r="E7594" s="98">
        <v>1498</v>
      </c>
      <c r="F7594" s="98" t="s">
        <v>92</v>
      </c>
    </row>
    <row r="7595" spans="1:6" x14ac:dyDescent="0.2">
      <c r="A7595" s="106">
        <v>43252</v>
      </c>
      <c r="B7595" s="100">
        <v>43191</v>
      </c>
      <c r="C7595" s="98" t="s">
        <v>34</v>
      </c>
      <c r="D7595" s="98">
        <v>-58.08</v>
      </c>
      <c r="E7595" s="98">
        <v>592.02</v>
      </c>
      <c r="F7595" s="98" t="s">
        <v>76</v>
      </c>
    </row>
    <row r="7596" spans="1:6" x14ac:dyDescent="0.2">
      <c r="A7596" s="106">
        <v>43252</v>
      </c>
      <c r="B7596" s="100">
        <v>43191</v>
      </c>
      <c r="C7596" s="98" t="s">
        <v>33</v>
      </c>
      <c r="D7596" s="98">
        <v>-2.62</v>
      </c>
      <c r="E7596" s="98">
        <v>26.71</v>
      </c>
      <c r="F7596" s="98" t="s">
        <v>76</v>
      </c>
    </row>
    <row r="7597" spans="1:6" x14ac:dyDescent="0.2">
      <c r="A7597" s="106">
        <v>43252</v>
      </c>
      <c r="B7597" s="100">
        <v>43160</v>
      </c>
      <c r="C7597" s="98" t="s">
        <v>34</v>
      </c>
      <c r="D7597" s="98">
        <v>-0.94</v>
      </c>
      <c r="E7597" s="98">
        <v>12</v>
      </c>
      <c r="F7597" s="98" t="s">
        <v>76</v>
      </c>
    </row>
    <row r="7598" spans="1:6" x14ac:dyDescent="0.2">
      <c r="A7598" s="106">
        <v>43252</v>
      </c>
      <c r="B7598" s="100">
        <v>43160</v>
      </c>
      <c r="C7598" s="98" t="s">
        <v>33</v>
      </c>
      <c r="D7598" s="98">
        <v>-0.05</v>
      </c>
      <c r="E7598" s="98">
        <v>0.55000000000000004</v>
      </c>
      <c r="F7598" s="98" t="s">
        <v>76</v>
      </c>
    </row>
    <row r="7599" spans="1:6" x14ac:dyDescent="0.2">
      <c r="A7599" s="106">
        <v>43252</v>
      </c>
      <c r="B7599" s="100">
        <v>43101</v>
      </c>
      <c r="C7599" s="98" t="s">
        <v>168</v>
      </c>
      <c r="D7599" s="98">
        <v>-4.4800000000000004</v>
      </c>
      <c r="E7599" s="98">
        <v>604.02</v>
      </c>
      <c r="F7599" s="98" t="s">
        <v>76</v>
      </c>
    </row>
    <row r="7600" spans="1:6" x14ac:dyDescent="0.2">
      <c r="A7600" s="106">
        <v>43252</v>
      </c>
      <c r="B7600" s="100">
        <v>43101</v>
      </c>
      <c r="C7600" s="98" t="s">
        <v>185</v>
      </c>
      <c r="D7600" s="98">
        <v>19.87</v>
      </c>
      <c r="E7600" s="98">
        <v>604.02</v>
      </c>
      <c r="F7600" s="98" t="s">
        <v>76</v>
      </c>
    </row>
    <row r="7601" spans="1:6" x14ac:dyDescent="0.2">
      <c r="A7601" s="106">
        <v>43252</v>
      </c>
      <c r="B7601" s="100">
        <v>43101</v>
      </c>
      <c r="C7601" s="98" t="s">
        <v>186</v>
      </c>
      <c r="D7601" s="98">
        <v>0.9</v>
      </c>
      <c r="E7601" s="98">
        <v>27.25</v>
      </c>
      <c r="F7601" s="98" t="s">
        <v>76</v>
      </c>
    </row>
    <row r="7602" spans="1:6" x14ac:dyDescent="0.2">
      <c r="A7602" s="106">
        <v>43252</v>
      </c>
      <c r="B7602" s="100">
        <v>43191</v>
      </c>
      <c r="C7602" s="98" t="s">
        <v>34</v>
      </c>
      <c r="D7602" s="98">
        <v>-16119.53</v>
      </c>
      <c r="E7602" s="98">
        <v>164314.65</v>
      </c>
      <c r="F7602" s="98" t="s">
        <v>76</v>
      </c>
    </row>
    <row r="7603" spans="1:6" x14ac:dyDescent="0.2">
      <c r="A7603" s="106">
        <v>43252</v>
      </c>
      <c r="B7603" s="100">
        <v>43191</v>
      </c>
      <c r="C7603" s="98" t="s">
        <v>33</v>
      </c>
      <c r="D7603" s="98">
        <v>-727.01</v>
      </c>
      <c r="E7603" s="98">
        <v>7410.64</v>
      </c>
      <c r="F7603" s="98" t="s">
        <v>76</v>
      </c>
    </row>
    <row r="7604" spans="1:6" x14ac:dyDescent="0.2">
      <c r="A7604" s="106">
        <v>43252</v>
      </c>
      <c r="B7604" s="100">
        <v>43160</v>
      </c>
      <c r="C7604" s="98" t="s">
        <v>34</v>
      </c>
      <c r="D7604" s="98">
        <v>-5.28</v>
      </c>
      <c r="E7604" s="98">
        <v>67</v>
      </c>
      <c r="F7604" s="98" t="s">
        <v>76</v>
      </c>
    </row>
    <row r="7605" spans="1:6" x14ac:dyDescent="0.2">
      <c r="A7605" s="106">
        <v>43252</v>
      </c>
      <c r="B7605" s="100">
        <v>43160</v>
      </c>
      <c r="C7605" s="98" t="s">
        <v>33</v>
      </c>
      <c r="D7605" s="98">
        <v>-0.24</v>
      </c>
      <c r="E7605" s="98">
        <v>3.02</v>
      </c>
      <c r="F7605" s="98" t="s">
        <v>76</v>
      </c>
    </row>
    <row r="7606" spans="1:6" x14ac:dyDescent="0.2">
      <c r="A7606" s="106">
        <v>43252</v>
      </c>
      <c r="B7606" s="100">
        <v>43101</v>
      </c>
      <c r="C7606" s="98" t="s">
        <v>168</v>
      </c>
      <c r="D7606" s="98">
        <v>-1216.52</v>
      </c>
      <c r="E7606" s="98">
        <v>164381.65</v>
      </c>
      <c r="F7606" s="98" t="s">
        <v>76</v>
      </c>
    </row>
    <row r="7607" spans="1:6" x14ac:dyDescent="0.2">
      <c r="A7607" s="106">
        <v>43252</v>
      </c>
      <c r="B7607" s="100">
        <v>43101</v>
      </c>
      <c r="C7607" s="98" t="s">
        <v>185</v>
      </c>
      <c r="D7607" s="98">
        <v>5408.23</v>
      </c>
      <c r="E7607" s="98">
        <v>164381.65</v>
      </c>
      <c r="F7607" s="98" t="s">
        <v>76</v>
      </c>
    </row>
    <row r="7608" spans="1:6" x14ac:dyDescent="0.2">
      <c r="A7608" s="106">
        <v>43252</v>
      </c>
      <c r="B7608" s="100">
        <v>43101</v>
      </c>
      <c r="C7608" s="98" t="s">
        <v>186</v>
      </c>
      <c r="D7608" s="98">
        <v>244.03</v>
      </c>
      <c r="E7608" s="98">
        <v>7413.66</v>
      </c>
      <c r="F7608" s="98" t="s">
        <v>76</v>
      </c>
    </row>
    <row r="7609" spans="1:6" x14ac:dyDescent="0.2">
      <c r="A7609" s="106">
        <v>43252</v>
      </c>
      <c r="B7609" s="100">
        <v>43191</v>
      </c>
      <c r="C7609" s="98" t="s">
        <v>34</v>
      </c>
      <c r="D7609" s="98">
        <v>-67.78</v>
      </c>
      <c r="E7609" s="98">
        <v>690.97</v>
      </c>
      <c r="F7609" s="98" t="s">
        <v>76</v>
      </c>
    </row>
    <row r="7610" spans="1:6" x14ac:dyDescent="0.2">
      <c r="A7610" s="106">
        <v>43252</v>
      </c>
      <c r="B7610" s="100">
        <v>43191</v>
      </c>
      <c r="C7610" s="98" t="s">
        <v>33</v>
      </c>
      <c r="D7610" s="98">
        <v>-3.06</v>
      </c>
      <c r="E7610" s="98">
        <v>31.17</v>
      </c>
      <c r="F7610" s="98" t="s">
        <v>76</v>
      </c>
    </row>
    <row r="7611" spans="1:6" x14ac:dyDescent="0.2">
      <c r="A7611" s="106">
        <v>43252</v>
      </c>
      <c r="B7611" s="100">
        <v>43160</v>
      </c>
      <c r="C7611" s="98" t="s">
        <v>34</v>
      </c>
      <c r="D7611" s="98">
        <v>-35.130000000000003</v>
      </c>
      <c r="E7611" s="98">
        <v>446</v>
      </c>
      <c r="F7611" s="98" t="s">
        <v>76</v>
      </c>
    </row>
    <row r="7612" spans="1:6" x14ac:dyDescent="0.2">
      <c r="A7612" s="106">
        <v>43252</v>
      </c>
      <c r="B7612" s="100">
        <v>43160</v>
      </c>
      <c r="C7612" s="98" t="s">
        <v>33</v>
      </c>
      <c r="D7612" s="98">
        <v>-1.59</v>
      </c>
      <c r="E7612" s="98">
        <v>20.11</v>
      </c>
      <c r="F7612" s="98" t="s">
        <v>76</v>
      </c>
    </row>
    <row r="7613" spans="1:6" x14ac:dyDescent="0.2">
      <c r="A7613" s="106">
        <v>43252</v>
      </c>
      <c r="B7613" s="100">
        <v>43132</v>
      </c>
      <c r="C7613" s="98" t="s">
        <v>34</v>
      </c>
      <c r="D7613" s="98">
        <v>-29.71</v>
      </c>
      <c r="E7613" s="98">
        <v>405.2</v>
      </c>
      <c r="F7613" s="98" t="s">
        <v>76</v>
      </c>
    </row>
    <row r="7614" spans="1:6" x14ac:dyDescent="0.2">
      <c r="A7614" s="106">
        <v>43252</v>
      </c>
      <c r="B7614" s="100">
        <v>43132</v>
      </c>
      <c r="C7614" s="98" t="s">
        <v>33</v>
      </c>
      <c r="D7614" s="98">
        <v>-1.34</v>
      </c>
      <c r="E7614" s="98">
        <v>18.28</v>
      </c>
      <c r="F7614" s="98" t="s">
        <v>76</v>
      </c>
    </row>
    <row r="7615" spans="1:6" x14ac:dyDescent="0.2">
      <c r="A7615" s="106">
        <v>43252</v>
      </c>
      <c r="B7615" s="100">
        <v>43101</v>
      </c>
      <c r="C7615" s="98" t="s">
        <v>168</v>
      </c>
      <c r="D7615" s="98">
        <v>-11.41</v>
      </c>
      <c r="E7615" s="98">
        <v>1542.17</v>
      </c>
      <c r="F7615" s="98" t="s">
        <v>76</v>
      </c>
    </row>
    <row r="7616" spans="1:6" x14ac:dyDescent="0.2">
      <c r="A7616" s="106">
        <v>43221</v>
      </c>
      <c r="B7616" s="100">
        <v>43191</v>
      </c>
      <c r="C7616" s="98" t="s">
        <v>36</v>
      </c>
      <c r="D7616" s="98">
        <v>-10.59</v>
      </c>
      <c r="E7616" s="98">
        <v>108</v>
      </c>
      <c r="F7616" s="98" t="s">
        <v>102</v>
      </c>
    </row>
    <row r="7617" spans="1:6" x14ac:dyDescent="0.2">
      <c r="A7617" s="106">
        <v>43221</v>
      </c>
      <c r="B7617" s="100">
        <v>43191</v>
      </c>
      <c r="C7617" s="98" t="s">
        <v>35</v>
      </c>
      <c r="D7617" s="98">
        <v>-0.48</v>
      </c>
      <c r="E7617" s="98">
        <v>4.87</v>
      </c>
      <c r="F7617" s="98" t="s">
        <v>102</v>
      </c>
    </row>
    <row r="7618" spans="1:6" x14ac:dyDescent="0.2">
      <c r="A7618" s="106">
        <v>43221</v>
      </c>
      <c r="B7618" s="100">
        <v>43191</v>
      </c>
      <c r="C7618" s="98" t="s">
        <v>34</v>
      </c>
      <c r="D7618" s="98">
        <v>-88.29</v>
      </c>
      <c r="E7618" s="98">
        <v>900</v>
      </c>
      <c r="F7618" s="98" t="s">
        <v>100</v>
      </c>
    </row>
    <row r="7619" spans="1:6" x14ac:dyDescent="0.2">
      <c r="A7619" s="106">
        <v>43221</v>
      </c>
      <c r="B7619" s="100">
        <v>43191</v>
      </c>
      <c r="C7619" s="98" t="s">
        <v>33</v>
      </c>
      <c r="D7619" s="98">
        <v>-3.98</v>
      </c>
      <c r="E7619" s="98">
        <v>40.590000000000003</v>
      </c>
      <c r="F7619" s="98" t="s">
        <v>100</v>
      </c>
    </row>
    <row r="7620" spans="1:6" x14ac:dyDescent="0.2">
      <c r="A7620" s="106">
        <v>43221</v>
      </c>
      <c r="B7620" s="100">
        <v>43101</v>
      </c>
      <c r="C7620" s="98" t="s">
        <v>185</v>
      </c>
      <c r="D7620" s="98">
        <v>29.61</v>
      </c>
      <c r="E7620" s="98">
        <v>900</v>
      </c>
      <c r="F7620" s="98" t="s">
        <v>100</v>
      </c>
    </row>
    <row r="7621" spans="1:6" x14ac:dyDescent="0.2">
      <c r="A7621" s="106">
        <v>43221</v>
      </c>
      <c r="B7621" s="100">
        <v>43101</v>
      </c>
      <c r="C7621" s="98" t="s">
        <v>186</v>
      </c>
      <c r="D7621" s="98">
        <v>1.34</v>
      </c>
      <c r="E7621" s="98">
        <v>40.590000000000003</v>
      </c>
      <c r="F7621" s="98" t="s">
        <v>100</v>
      </c>
    </row>
    <row r="7622" spans="1:6" x14ac:dyDescent="0.2">
      <c r="A7622" s="106">
        <v>43221</v>
      </c>
      <c r="B7622" s="100">
        <v>43101</v>
      </c>
      <c r="C7622" s="98" t="s">
        <v>168</v>
      </c>
      <c r="D7622" s="98">
        <v>-6.66</v>
      </c>
      <c r="E7622" s="98">
        <v>900</v>
      </c>
      <c r="F7622" s="98" t="s">
        <v>100</v>
      </c>
    </row>
    <row r="7623" spans="1:6" x14ac:dyDescent="0.2">
      <c r="A7623" s="106">
        <v>43221</v>
      </c>
      <c r="B7623" s="100">
        <v>43191</v>
      </c>
      <c r="C7623" s="98" t="s">
        <v>34</v>
      </c>
      <c r="D7623" s="98">
        <v>-5325.85</v>
      </c>
      <c r="E7623" s="98">
        <v>54290</v>
      </c>
      <c r="F7623" s="98" t="s">
        <v>86</v>
      </c>
    </row>
    <row r="7624" spans="1:6" x14ac:dyDescent="0.2">
      <c r="A7624" s="106">
        <v>43221</v>
      </c>
      <c r="B7624" s="100">
        <v>43191</v>
      </c>
      <c r="C7624" s="98" t="s">
        <v>33</v>
      </c>
      <c r="D7624" s="98">
        <v>-240.2</v>
      </c>
      <c r="E7624" s="98">
        <v>2448.48</v>
      </c>
      <c r="F7624" s="98" t="s">
        <v>86</v>
      </c>
    </row>
    <row r="7625" spans="1:6" x14ac:dyDescent="0.2">
      <c r="A7625" s="106">
        <v>43221</v>
      </c>
      <c r="B7625" s="100">
        <v>43101</v>
      </c>
      <c r="C7625" s="98" t="s">
        <v>185</v>
      </c>
      <c r="D7625" s="98">
        <v>1786.15</v>
      </c>
      <c r="E7625" s="98">
        <v>54290</v>
      </c>
      <c r="F7625" s="98" t="s">
        <v>86</v>
      </c>
    </row>
    <row r="7626" spans="1:6" x14ac:dyDescent="0.2">
      <c r="A7626" s="106">
        <v>43221</v>
      </c>
      <c r="B7626" s="100">
        <v>43101</v>
      </c>
      <c r="C7626" s="98" t="s">
        <v>186</v>
      </c>
      <c r="D7626" s="98">
        <v>80.56</v>
      </c>
      <c r="E7626" s="98">
        <v>2448.48</v>
      </c>
      <c r="F7626" s="98" t="s">
        <v>86</v>
      </c>
    </row>
    <row r="7627" spans="1:6" x14ac:dyDescent="0.2">
      <c r="A7627" s="106">
        <v>43221</v>
      </c>
      <c r="B7627" s="100">
        <v>43191</v>
      </c>
      <c r="C7627" s="98" t="s">
        <v>34</v>
      </c>
      <c r="D7627" s="98">
        <v>-133.82</v>
      </c>
      <c r="E7627" s="98">
        <v>1364</v>
      </c>
      <c r="F7627" s="98" t="s">
        <v>85</v>
      </c>
    </row>
    <row r="7628" spans="1:6" x14ac:dyDescent="0.2">
      <c r="A7628" s="106">
        <v>43221</v>
      </c>
      <c r="B7628" s="100">
        <v>43191</v>
      </c>
      <c r="C7628" s="98" t="s">
        <v>33</v>
      </c>
      <c r="D7628" s="98">
        <v>-6.04</v>
      </c>
      <c r="E7628" s="98">
        <v>61.52</v>
      </c>
      <c r="F7628" s="98" t="s">
        <v>85</v>
      </c>
    </row>
    <row r="7629" spans="1:6" x14ac:dyDescent="0.2">
      <c r="A7629" s="106">
        <v>43221</v>
      </c>
      <c r="B7629" s="100">
        <v>43101</v>
      </c>
      <c r="C7629" s="98" t="s">
        <v>168</v>
      </c>
      <c r="D7629" s="98">
        <v>-10.09</v>
      </c>
      <c r="E7629" s="98">
        <v>1364</v>
      </c>
      <c r="F7629" s="98" t="s">
        <v>85</v>
      </c>
    </row>
    <row r="7630" spans="1:6" x14ac:dyDescent="0.2">
      <c r="A7630" s="106">
        <v>43221</v>
      </c>
      <c r="B7630" s="100">
        <v>43101</v>
      </c>
      <c r="C7630" s="98" t="s">
        <v>185</v>
      </c>
      <c r="D7630" s="98">
        <v>44.87</v>
      </c>
      <c r="E7630" s="98">
        <v>1364</v>
      </c>
      <c r="F7630" s="98" t="s">
        <v>85</v>
      </c>
    </row>
    <row r="7631" spans="1:6" x14ac:dyDescent="0.2">
      <c r="A7631" s="106">
        <v>43221</v>
      </c>
      <c r="B7631" s="100">
        <v>43101</v>
      </c>
      <c r="C7631" s="98" t="s">
        <v>186</v>
      </c>
      <c r="D7631" s="98">
        <v>2.02</v>
      </c>
      <c r="E7631" s="98">
        <v>61.52</v>
      </c>
      <c r="F7631" s="98" t="s">
        <v>85</v>
      </c>
    </row>
    <row r="7632" spans="1:6" x14ac:dyDescent="0.2">
      <c r="A7632" s="106">
        <v>43221</v>
      </c>
      <c r="B7632" s="100">
        <v>43191</v>
      </c>
      <c r="C7632" s="98" t="s">
        <v>36</v>
      </c>
      <c r="D7632" s="98">
        <v>-100.65</v>
      </c>
      <c r="E7632" s="98">
        <v>1026</v>
      </c>
      <c r="F7632" s="98" t="s">
        <v>102</v>
      </c>
    </row>
    <row r="7633" spans="1:6" x14ac:dyDescent="0.2">
      <c r="A7633" s="106">
        <v>43221</v>
      </c>
      <c r="B7633" s="100">
        <v>43191</v>
      </c>
      <c r="C7633" s="98" t="s">
        <v>35</v>
      </c>
      <c r="D7633" s="98">
        <v>-4.55</v>
      </c>
      <c r="E7633" s="98">
        <v>46.26</v>
      </c>
      <c r="F7633" s="98" t="s">
        <v>102</v>
      </c>
    </row>
    <row r="7634" spans="1:6" x14ac:dyDescent="0.2">
      <c r="A7634" s="106">
        <v>43221</v>
      </c>
      <c r="B7634" s="100">
        <v>43191</v>
      </c>
      <c r="C7634" s="98" t="s">
        <v>36</v>
      </c>
      <c r="D7634" s="98">
        <v>-7.06</v>
      </c>
      <c r="E7634" s="98">
        <v>72</v>
      </c>
      <c r="F7634" s="98" t="s">
        <v>102</v>
      </c>
    </row>
    <row r="7635" spans="1:6" x14ac:dyDescent="0.2">
      <c r="A7635" s="106">
        <v>43221</v>
      </c>
      <c r="B7635" s="100">
        <v>43191</v>
      </c>
      <c r="C7635" s="98" t="s">
        <v>35</v>
      </c>
      <c r="D7635" s="98">
        <v>-0.32</v>
      </c>
      <c r="E7635" s="98">
        <v>3.25</v>
      </c>
      <c r="F7635" s="98" t="s">
        <v>102</v>
      </c>
    </row>
    <row r="7636" spans="1:6" x14ac:dyDescent="0.2">
      <c r="A7636" s="106">
        <v>43221</v>
      </c>
      <c r="B7636" s="100">
        <v>43191</v>
      </c>
      <c r="C7636" s="98" t="s">
        <v>36</v>
      </c>
      <c r="D7636" s="98">
        <v>-17.66</v>
      </c>
      <c r="E7636" s="98">
        <v>180</v>
      </c>
      <c r="F7636" s="98" t="s">
        <v>103</v>
      </c>
    </row>
    <row r="7637" spans="1:6" x14ac:dyDescent="0.2">
      <c r="A7637" s="106">
        <v>43221</v>
      </c>
      <c r="B7637" s="100">
        <v>43191</v>
      </c>
      <c r="C7637" s="98" t="s">
        <v>35</v>
      </c>
      <c r="D7637" s="98">
        <v>-0.8</v>
      </c>
      <c r="E7637" s="98">
        <v>8.1199999999999992</v>
      </c>
      <c r="F7637" s="98" t="s">
        <v>103</v>
      </c>
    </row>
    <row r="7638" spans="1:6" x14ac:dyDescent="0.2">
      <c r="A7638" s="106">
        <v>43221</v>
      </c>
      <c r="B7638" s="100">
        <v>43191</v>
      </c>
      <c r="C7638" s="98" t="s">
        <v>34</v>
      </c>
      <c r="D7638" s="98">
        <v>-75.930000000000007</v>
      </c>
      <c r="E7638" s="98">
        <v>774</v>
      </c>
      <c r="F7638" s="98" t="s">
        <v>88</v>
      </c>
    </row>
    <row r="7639" spans="1:6" x14ac:dyDescent="0.2">
      <c r="A7639" s="106">
        <v>43221</v>
      </c>
      <c r="B7639" s="100">
        <v>43191</v>
      </c>
      <c r="C7639" s="98" t="s">
        <v>33</v>
      </c>
      <c r="D7639" s="98">
        <v>-3.43</v>
      </c>
      <c r="E7639" s="98">
        <v>34.909999999999997</v>
      </c>
      <c r="F7639" s="98" t="s">
        <v>88</v>
      </c>
    </row>
    <row r="7640" spans="1:6" x14ac:dyDescent="0.2">
      <c r="A7640" s="106">
        <v>43221</v>
      </c>
      <c r="B7640" s="100">
        <v>43101</v>
      </c>
      <c r="C7640" s="98" t="s">
        <v>185</v>
      </c>
      <c r="D7640" s="98">
        <v>33.82</v>
      </c>
      <c r="E7640" s="98">
        <v>1028</v>
      </c>
      <c r="F7640" s="98" t="s">
        <v>88</v>
      </c>
    </row>
    <row r="7641" spans="1:6" x14ac:dyDescent="0.2">
      <c r="A7641" s="106">
        <v>43221</v>
      </c>
      <c r="B7641" s="100">
        <v>43101</v>
      </c>
      <c r="C7641" s="98" t="s">
        <v>186</v>
      </c>
      <c r="D7641" s="98">
        <v>1.52</v>
      </c>
      <c r="E7641" s="98">
        <v>46.37</v>
      </c>
      <c r="F7641" s="98" t="s">
        <v>88</v>
      </c>
    </row>
    <row r="7642" spans="1:6" x14ac:dyDescent="0.2">
      <c r="A7642" s="106">
        <v>43221</v>
      </c>
      <c r="B7642" s="100">
        <v>43101</v>
      </c>
      <c r="C7642" s="98" t="s">
        <v>168</v>
      </c>
      <c r="D7642" s="98">
        <v>-7.61</v>
      </c>
      <c r="E7642" s="98">
        <v>1028</v>
      </c>
      <c r="F7642" s="98" t="s">
        <v>88</v>
      </c>
    </row>
    <row r="7643" spans="1:6" x14ac:dyDescent="0.2">
      <c r="A7643" s="106">
        <v>43221</v>
      </c>
      <c r="B7643" s="100">
        <v>43101</v>
      </c>
      <c r="C7643" s="98" t="s">
        <v>185</v>
      </c>
      <c r="D7643" s="98">
        <v>988.32</v>
      </c>
      <c r="E7643" s="98">
        <v>30040</v>
      </c>
      <c r="F7643" s="98" t="s">
        <v>87</v>
      </c>
    </row>
    <row r="7644" spans="1:6" x14ac:dyDescent="0.2">
      <c r="A7644" s="106">
        <v>43221</v>
      </c>
      <c r="B7644" s="100">
        <v>43101</v>
      </c>
      <c r="C7644" s="98" t="s">
        <v>186</v>
      </c>
      <c r="D7644" s="98">
        <v>44.57</v>
      </c>
      <c r="E7644" s="98">
        <v>1354.8</v>
      </c>
      <c r="F7644" s="98" t="s">
        <v>87</v>
      </c>
    </row>
    <row r="7645" spans="1:6" x14ac:dyDescent="0.2">
      <c r="A7645" s="106">
        <v>43221</v>
      </c>
      <c r="B7645" s="100">
        <v>43101</v>
      </c>
      <c r="C7645" s="98" t="s">
        <v>168</v>
      </c>
      <c r="D7645" s="98">
        <v>-19.79</v>
      </c>
      <c r="E7645" s="98">
        <v>2675</v>
      </c>
      <c r="F7645" s="98" t="s">
        <v>90</v>
      </c>
    </row>
    <row r="7646" spans="1:6" x14ac:dyDescent="0.2">
      <c r="A7646" s="106">
        <v>43221</v>
      </c>
      <c r="B7646" s="100">
        <v>43191</v>
      </c>
      <c r="C7646" s="98" t="s">
        <v>34</v>
      </c>
      <c r="D7646" s="98">
        <v>-2946.92</v>
      </c>
      <c r="E7646" s="98">
        <v>30040</v>
      </c>
      <c r="F7646" s="98" t="s">
        <v>87</v>
      </c>
    </row>
    <row r="7647" spans="1:6" x14ac:dyDescent="0.2">
      <c r="A7647" s="106">
        <v>43221</v>
      </c>
      <c r="B7647" s="100">
        <v>43191</v>
      </c>
      <c r="C7647" s="98" t="s">
        <v>33</v>
      </c>
      <c r="D7647" s="98">
        <v>-132.91</v>
      </c>
      <c r="E7647" s="98">
        <v>1354.8</v>
      </c>
      <c r="F7647" s="98" t="s">
        <v>87</v>
      </c>
    </row>
    <row r="7648" spans="1:6" x14ac:dyDescent="0.2">
      <c r="A7648" s="106">
        <v>43221</v>
      </c>
      <c r="B7648" s="100">
        <v>43191</v>
      </c>
      <c r="C7648" s="98" t="s">
        <v>36</v>
      </c>
      <c r="D7648" s="98">
        <v>-16.670000000000002</v>
      </c>
      <c r="E7648" s="98">
        <v>170</v>
      </c>
      <c r="F7648" s="98" t="s">
        <v>101</v>
      </c>
    </row>
    <row r="7649" spans="1:6" x14ac:dyDescent="0.2">
      <c r="A7649" s="106">
        <v>43221</v>
      </c>
      <c r="B7649" s="100">
        <v>43191</v>
      </c>
      <c r="C7649" s="98" t="s">
        <v>35</v>
      </c>
      <c r="D7649" s="98">
        <v>-0.75</v>
      </c>
      <c r="E7649" s="98">
        <v>7.67</v>
      </c>
      <c r="F7649" s="98" t="s">
        <v>101</v>
      </c>
    </row>
    <row r="7650" spans="1:6" x14ac:dyDescent="0.2">
      <c r="A7650" s="106">
        <v>43221</v>
      </c>
      <c r="B7650" s="100">
        <v>43191</v>
      </c>
      <c r="C7650" s="98" t="s">
        <v>34</v>
      </c>
      <c r="D7650" s="98">
        <v>-262.39999999999998</v>
      </c>
      <c r="E7650" s="98">
        <v>2675</v>
      </c>
      <c r="F7650" s="98" t="s">
        <v>90</v>
      </c>
    </row>
    <row r="7651" spans="1:6" x14ac:dyDescent="0.2">
      <c r="A7651" s="106">
        <v>43221</v>
      </c>
      <c r="B7651" s="100">
        <v>43191</v>
      </c>
      <c r="C7651" s="98" t="s">
        <v>33</v>
      </c>
      <c r="D7651" s="98">
        <v>-11.81</v>
      </c>
      <c r="E7651" s="98">
        <v>120.64</v>
      </c>
      <c r="F7651" s="98" t="s">
        <v>90</v>
      </c>
    </row>
    <row r="7652" spans="1:6" x14ac:dyDescent="0.2">
      <c r="A7652" s="106">
        <v>43252</v>
      </c>
      <c r="B7652" s="100">
        <v>43191</v>
      </c>
      <c r="C7652" s="98" t="s">
        <v>33</v>
      </c>
      <c r="D7652" s="98">
        <v>-1.25</v>
      </c>
      <c r="E7652" s="98">
        <v>12.76</v>
      </c>
      <c r="F7652" s="98" t="s">
        <v>94</v>
      </c>
    </row>
    <row r="7653" spans="1:6" x14ac:dyDescent="0.2">
      <c r="A7653" s="106">
        <v>43252</v>
      </c>
      <c r="B7653" s="100">
        <v>43101</v>
      </c>
      <c r="C7653" s="98" t="s">
        <v>185</v>
      </c>
      <c r="D7653" s="98">
        <v>9.31</v>
      </c>
      <c r="E7653" s="98">
        <v>283</v>
      </c>
      <c r="F7653" s="98" t="s">
        <v>94</v>
      </c>
    </row>
    <row r="7654" spans="1:6" x14ac:dyDescent="0.2">
      <c r="A7654" s="106">
        <v>43252</v>
      </c>
      <c r="B7654" s="100">
        <v>43101</v>
      </c>
      <c r="C7654" s="98" t="s">
        <v>186</v>
      </c>
      <c r="D7654" s="98">
        <v>0.42</v>
      </c>
      <c r="E7654" s="98">
        <v>12.76</v>
      </c>
      <c r="F7654" s="98" t="s">
        <v>94</v>
      </c>
    </row>
    <row r="7655" spans="1:6" x14ac:dyDescent="0.2">
      <c r="A7655" s="106">
        <v>43252</v>
      </c>
      <c r="B7655" s="100">
        <v>43191</v>
      </c>
      <c r="C7655" s="98" t="s">
        <v>34</v>
      </c>
      <c r="D7655" s="98">
        <v>-8.5299999999999994</v>
      </c>
      <c r="E7655" s="98">
        <v>86.98</v>
      </c>
      <c r="F7655" s="98" t="s">
        <v>77</v>
      </c>
    </row>
    <row r="7656" spans="1:6" x14ac:dyDescent="0.2">
      <c r="A7656" s="106">
        <v>43252</v>
      </c>
      <c r="B7656" s="100">
        <v>43191</v>
      </c>
      <c r="C7656" s="98" t="s">
        <v>33</v>
      </c>
      <c r="D7656" s="98">
        <v>-0.38</v>
      </c>
      <c r="E7656" s="98">
        <v>3.92</v>
      </c>
      <c r="F7656" s="98" t="s">
        <v>77</v>
      </c>
    </row>
    <row r="7657" spans="1:6" x14ac:dyDescent="0.2">
      <c r="A7657" s="106">
        <v>43252</v>
      </c>
      <c r="B7657" s="100">
        <v>43101</v>
      </c>
      <c r="C7657" s="98" t="s">
        <v>168</v>
      </c>
      <c r="D7657" s="98">
        <v>-0.64</v>
      </c>
      <c r="E7657" s="98">
        <v>86.98</v>
      </c>
      <c r="F7657" s="98" t="s">
        <v>77</v>
      </c>
    </row>
    <row r="7658" spans="1:6" x14ac:dyDescent="0.2">
      <c r="A7658" s="106">
        <v>43252</v>
      </c>
      <c r="B7658" s="100">
        <v>43101</v>
      </c>
      <c r="C7658" s="98" t="s">
        <v>185</v>
      </c>
      <c r="D7658" s="98">
        <v>2.86</v>
      </c>
      <c r="E7658" s="98">
        <v>86.98</v>
      </c>
      <c r="F7658" s="98" t="s">
        <v>77</v>
      </c>
    </row>
    <row r="7659" spans="1:6" x14ac:dyDescent="0.2">
      <c r="A7659" s="106">
        <v>43252</v>
      </c>
      <c r="B7659" s="100">
        <v>43101</v>
      </c>
      <c r="C7659" s="98" t="s">
        <v>186</v>
      </c>
      <c r="D7659" s="98">
        <v>0.13</v>
      </c>
      <c r="E7659" s="98">
        <v>3.92</v>
      </c>
      <c r="F7659" s="98" t="s">
        <v>77</v>
      </c>
    </row>
    <row r="7660" spans="1:6" x14ac:dyDescent="0.2">
      <c r="A7660" s="106">
        <v>43252</v>
      </c>
      <c r="B7660" s="100">
        <v>43252</v>
      </c>
      <c r="C7660" s="98" t="s">
        <v>36</v>
      </c>
      <c r="D7660" s="98">
        <v>-0.01</v>
      </c>
      <c r="E7660" s="98">
        <v>0.1</v>
      </c>
      <c r="F7660" s="98" t="s">
        <v>103</v>
      </c>
    </row>
    <row r="7661" spans="1:6" x14ac:dyDescent="0.2">
      <c r="A7661" s="106">
        <v>43252</v>
      </c>
      <c r="B7661" s="100">
        <v>43221</v>
      </c>
      <c r="C7661" s="98" t="s">
        <v>168</v>
      </c>
      <c r="D7661" s="98">
        <v>0</v>
      </c>
      <c r="E7661" s="98">
        <v>513</v>
      </c>
      <c r="F7661" s="98" t="s">
        <v>72</v>
      </c>
    </row>
    <row r="7662" spans="1:6" x14ac:dyDescent="0.2">
      <c r="A7662" s="106">
        <v>43252</v>
      </c>
      <c r="B7662" s="100">
        <v>43221</v>
      </c>
      <c r="C7662" s="98" t="s">
        <v>185</v>
      </c>
      <c r="D7662" s="98">
        <v>22.77</v>
      </c>
      <c r="E7662" s="98">
        <v>513</v>
      </c>
      <c r="F7662" s="98" t="s">
        <v>72</v>
      </c>
    </row>
    <row r="7663" spans="1:6" x14ac:dyDescent="0.2">
      <c r="A7663" s="106">
        <v>43252</v>
      </c>
      <c r="B7663" s="100">
        <v>43221</v>
      </c>
      <c r="C7663" s="98" t="s">
        <v>186</v>
      </c>
      <c r="D7663" s="98">
        <v>1.03</v>
      </c>
      <c r="E7663" s="98">
        <v>23.14</v>
      </c>
      <c r="F7663" s="98" t="s">
        <v>72</v>
      </c>
    </row>
    <row r="7664" spans="1:6" x14ac:dyDescent="0.2">
      <c r="A7664" s="106">
        <v>43252</v>
      </c>
      <c r="B7664" s="100">
        <v>43221</v>
      </c>
      <c r="C7664" s="98" t="s">
        <v>34</v>
      </c>
      <c r="D7664" s="98">
        <v>-48.18</v>
      </c>
      <c r="E7664" s="98">
        <v>513</v>
      </c>
      <c r="F7664" s="98" t="s">
        <v>72</v>
      </c>
    </row>
    <row r="7665" spans="1:6" x14ac:dyDescent="0.2">
      <c r="A7665" s="106">
        <v>43252</v>
      </c>
      <c r="B7665" s="100">
        <v>43221</v>
      </c>
      <c r="C7665" s="98" t="s">
        <v>33</v>
      </c>
      <c r="D7665" s="98">
        <v>-2.17</v>
      </c>
      <c r="E7665" s="98">
        <v>23.14</v>
      </c>
      <c r="F7665" s="98" t="s">
        <v>72</v>
      </c>
    </row>
    <row r="7666" spans="1:6" x14ac:dyDescent="0.2">
      <c r="A7666" s="106">
        <v>43252</v>
      </c>
      <c r="B7666" s="100">
        <v>43221</v>
      </c>
      <c r="C7666" s="98" t="s">
        <v>34</v>
      </c>
      <c r="D7666" s="98">
        <v>-68.75</v>
      </c>
      <c r="E7666" s="98">
        <v>732</v>
      </c>
      <c r="F7666" s="98" t="s">
        <v>94</v>
      </c>
    </row>
    <row r="7667" spans="1:6" x14ac:dyDescent="0.2">
      <c r="A7667" s="106">
        <v>43252</v>
      </c>
      <c r="B7667" s="100">
        <v>43221</v>
      </c>
      <c r="C7667" s="98" t="s">
        <v>33</v>
      </c>
      <c r="D7667" s="98">
        <v>-3.1</v>
      </c>
      <c r="E7667" s="98">
        <v>33.01</v>
      </c>
      <c r="F7667" s="98" t="s">
        <v>94</v>
      </c>
    </row>
    <row r="7668" spans="1:6" x14ac:dyDescent="0.2">
      <c r="A7668" s="106">
        <v>43252</v>
      </c>
      <c r="B7668" s="100">
        <v>43221</v>
      </c>
      <c r="C7668" s="98" t="s">
        <v>185</v>
      </c>
      <c r="D7668" s="98">
        <v>32.49</v>
      </c>
      <c r="E7668" s="98">
        <v>732</v>
      </c>
      <c r="F7668" s="98" t="s">
        <v>94</v>
      </c>
    </row>
    <row r="7669" spans="1:6" x14ac:dyDescent="0.2">
      <c r="A7669" s="106">
        <v>43252</v>
      </c>
      <c r="B7669" s="100">
        <v>43221</v>
      </c>
      <c r="C7669" s="98" t="s">
        <v>186</v>
      </c>
      <c r="D7669" s="98">
        <v>1.46</v>
      </c>
      <c r="E7669" s="98">
        <v>33.01</v>
      </c>
      <c r="F7669" s="98" t="s">
        <v>94</v>
      </c>
    </row>
    <row r="7670" spans="1:6" x14ac:dyDescent="0.2">
      <c r="A7670" s="106">
        <v>43282</v>
      </c>
      <c r="B7670" s="100">
        <v>43282</v>
      </c>
      <c r="C7670" s="98" t="s">
        <v>34</v>
      </c>
      <c r="D7670" s="98">
        <v>-181.7</v>
      </c>
      <c r="E7670" s="98">
        <v>2137.14</v>
      </c>
      <c r="F7670" s="98" t="s">
        <v>77</v>
      </c>
    </row>
    <row r="7671" spans="1:6" x14ac:dyDescent="0.2">
      <c r="A7671" s="106">
        <v>43282</v>
      </c>
      <c r="B7671" s="100">
        <v>43282</v>
      </c>
      <c r="C7671" s="98" t="s">
        <v>33</v>
      </c>
      <c r="D7671" s="98">
        <v>-8.1999999999999993</v>
      </c>
      <c r="E7671" s="98">
        <v>96.39</v>
      </c>
      <c r="F7671" s="98" t="s">
        <v>77</v>
      </c>
    </row>
    <row r="7672" spans="1:6" x14ac:dyDescent="0.2">
      <c r="A7672" s="106">
        <v>43282</v>
      </c>
      <c r="B7672" s="100">
        <v>43282</v>
      </c>
      <c r="C7672" s="98" t="s">
        <v>36</v>
      </c>
      <c r="D7672" s="98">
        <v>-5.87</v>
      </c>
      <c r="E7672" s="98">
        <v>69</v>
      </c>
      <c r="F7672" s="98" t="s">
        <v>101</v>
      </c>
    </row>
    <row r="7673" spans="1:6" x14ac:dyDescent="0.2">
      <c r="A7673" s="106">
        <v>43282</v>
      </c>
      <c r="B7673" s="100">
        <v>43282</v>
      </c>
      <c r="C7673" s="98" t="s">
        <v>35</v>
      </c>
      <c r="D7673" s="98">
        <v>-0.26</v>
      </c>
      <c r="E7673" s="98">
        <v>3.11</v>
      </c>
      <c r="F7673" s="98" t="s">
        <v>101</v>
      </c>
    </row>
    <row r="7674" spans="1:6" x14ac:dyDescent="0.2">
      <c r="A7674" s="106">
        <v>43282</v>
      </c>
      <c r="B7674" s="100">
        <v>43252</v>
      </c>
      <c r="C7674" s="98" t="s">
        <v>36</v>
      </c>
      <c r="D7674" s="98">
        <v>-16</v>
      </c>
      <c r="E7674" s="98">
        <v>120</v>
      </c>
      <c r="F7674" s="98" t="s">
        <v>101</v>
      </c>
    </row>
    <row r="7675" spans="1:6" x14ac:dyDescent="0.2">
      <c r="A7675" s="106">
        <v>43282</v>
      </c>
      <c r="B7675" s="100">
        <v>43252</v>
      </c>
      <c r="C7675" s="98" t="s">
        <v>35</v>
      </c>
      <c r="D7675" s="98">
        <v>-0.72</v>
      </c>
      <c r="E7675" s="98">
        <v>5.41</v>
      </c>
      <c r="F7675" s="98" t="s">
        <v>101</v>
      </c>
    </row>
    <row r="7676" spans="1:6" x14ac:dyDescent="0.2">
      <c r="A7676" s="106">
        <v>43282</v>
      </c>
      <c r="B7676" s="100">
        <v>43282</v>
      </c>
      <c r="C7676" s="98" t="s">
        <v>34</v>
      </c>
      <c r="D7676" s="98">
        <v>-19.72</v>
      </c>
      <c r="E7676" s="98">
        <v>232</v>
      </c>
      <c r="F7676" s="98" t="s">
        <v>92</v>
      </c>
    </row>
    <row r="7677" spans="1:6" x14ac:dyDescent="0.2">
      <c r="A7677" s="106">
        <v>43282</v>
      </c>
      <c r="B7677" s="100">
        <v>43282</v>
      </c>
      <c r="C7677" s="98" t="s">
        <v>33</v>
      </c>
      <c r="D7677" s="98">
        <v>-0.89</v>
      </c>
      <c r="E7677" s="98">
        <v>10.46</v>
      </c>
      <c r="F7677" s="98" t="s">
        <v>92</v>
      </c>
    </row>
    <row r="7678" spans="1:6" x14ac:dyDescent="0.2">
      <c r="A7678" s="106">
        <v>43282</v>
      </c>
      <c r="B7678" s="100">
        <v>43252</v>
      </c>
      <c r="C7678" s="98" t="s">
        <v>34</v>
      </c>
      <c r="D7678" s="98">
        <v>-53.34</v>
      </c>
      <c r="E7678" s="98">
        <v>400</v>
      </c>
      <c r="F7678" s="98" t="s">
        <v>92</v>
      </c>
    </row>
    <row r="7679" spans="1:6" x14ac:dyDescent="0.2">
      <c r="A7679" s="106">
        <v>43282</v>
      </c>
      <c r="B7679" s="100">
        <v>43252</v>
      </c>
      <c r="C7679" s="98" t="s">
        <v>33</v>
      </c>
      <c r="D7679" s="98">
        <v>-2.41</v>
      </c>
      <c r="E7679" s="98">
        <v>18.04</v>
      </c>
      <c r="F7679" s="98" t="s">
        <v>92</v>
      </c>
    </row>
    <row r="7680" spans="1:6" x14ac:dyDescent="0.2">
      <c r="A7680" s="106">
        <v>43282</v>
      </c>
      <c r="B7680" s="100">
        <v>43221</v>
      </c>
      <c r="C7680" s="98" t="s">
        <v>168</v>
      </c>
      <c r="D7680" s="98">
        <v>0</v>
      </c>
      <c r="E7680" s="98">
        <v>632</v>
      </c>
      <c r="F7680" s="98" t="s">
        <v>92</v>
      </c>
    </row>
    <row r="7681" spans="1:6" x14ac:dyDescent="0.2">
      <c r="A7681" s="106">
        <v>43282</v>
      </c>
      <c r="B7681" s="100">
        <v>43282</v>
      </c>
      <c r="C7681" s="98" t="s">
        <v>34</v>
      </c>
      <c r="D7681" s="98">
        <v>-195.56</v>
      </c>
      <c r="E7681" s="98">
        <v>2300</v>
      </c>
      <c r="F7681" s="98" t="s">
        <v>93</v>
      </c>
    </row>
    <row r="7682" spans="1:6" x14ac:dyDescent="0.2">
      <c r="A7682" s="106">
        <v>43282</v>
      </c>
      <c r="B7682" s="100">
        <v>43282</v>
      </c>
      <c r="C7682" s="98" t="s">
        <v>33</v>
      </c>
      <c r="D7682" s="98">
        <v>-8.81</v>
      </c>
      <c r="E7682" s="98">
        <v>103.73</v>
      </c>
      <c r="F7682" s="98" t="s">
        <v>93</v>
      </c>
    </row>
    <row r="7683" spans="1:6" x14ac:dyDescent="0.2">
      <c r="A7683" s="106">
        <v>43282</v>
      </c>
      <c r="B7683" s="100">
        <v>43252</v>
      </c>
      <c r="C7683" s="98" t="s">
        <v>34</v>
      </c>
      <c r="D7683" s="98">
        <v>-530.11</v>
      </c>
      <c r="E7683" s="98">
        <v>3975</v>
      </c>
      <c r="F7683" s="98" t="s">
        <v>93</v>
      </c>
    </row>
    <row r="7684" spans="1:6" x14ac:dyDescent="0.2">
      <c r="A7684" s="106">
        <v>43282</v>
      </c>
      <c r="B7684" s="100">
        <v>43252</v>
      </c>
      <c r="C7684" s="98" t="s">
        <v>33</v>
      </c>
      <c r="D7684" s="98">
        <v>-23.9</v>
      </c>
      <c r="E7684" s="98">
        <v>179.28</v>
      </c>
      <c r="F7684" s="98" t="s">
        <v>93</v>
      </c>
    </row>
    <row r="7685" spans="1:6" x14ac:dyDescent="0.2">
      <c r="A7685" s="106">
        <v>43282</v>
      </c>
      <c r="B7685" s="100">
        <v>43221</v>
      </c>
      <c r="C7685" s="98" t="s">
        <v>168</v>
      </c>
      <c r="D7685" s="98">
        <v>0</v>
      </c>
      <c r="E7685" s="98">
        <v>6275</v>
      </c>
      <c r="F7685" s="98" t="s">
        <v>93</v>
      </c>
    </row>
    <row r="7686" spans="1:6" x14ac:dyDescent="0.2">
      <c r="A7686" s="106">
        <v>43282</v>
      </c>
      <c r="B7686" s="100">
        <v>43221</v>
      </c>
      <c r="C7686" s="98" t="s">
        <v>185</v>
      </c>
      <c r="D7686" s="98">
        <v>278.48</v>
      </c>
      <c r="E7686" s="98">
        <v>6275</v>
      </c>
      <c r="F7686" s="98" t="s">
        <v>93</v>
      </c>
    </row>
    <row r="7687" spans="1:6" x14ac:dyDescent="0.2">
      <c r="A7687" s="106">
        <v>43282</v>
      </c>
      <c r="B7687" s="100">
        <v>43221</v>
      </c>
      <c r="C7687" s="98" t="s">
        <v>186</v>
      </c>
      <c r="D7687" s="98">
        <v>12.57</v>
      </c>
      <c r="E7687" s="98">
        <v>283.02</v>
      </c>
      <c r="F7687" s="98" t="s">
        <v>93</v>
      </c>
    </row>
    <row r="7688" spans="1:6" x14ac:dyDescent="0.2">
      <c r="A7688" s="106">
        <v>43282</v>
      </c>
      <c r="B7688" s="100">
        <v>43282</v>
      </c>
      <c r="C7688" s="98" t="s">
        <v>34</v>
      </c>
      <c r="D7688" s="98">
        <v>-266.73</v>
      </c>
      <c r="E7688" s="98">
        <v>3137.17</v>
      </c>
      <c r="F7688" s="98" t="s">
        <v>84</v>
      </c>
    </row>
    <row r="7689" spans="1:6" x14ac:dyDescent="0.2">
      <c r="A7689" s="106">
        <v>43282</v>
      </c>
      <c r="B7689" s="100">
        <v>43282</v>
      </c>
      <c r="C7689" s="98" t="s">
        <v>33</v>
      </c>
      <c r="D7689" s="98">
        <v>-12.02</v>
      </c>
      <c r="E7689" s="98">
        <v>141.47999999999999</v>
      </c>
      <c r="F7689" s="98" t="s">
        <v>84</v>
      </c>
    </row>
    <row r="7690" spans="1:6" x14ac:dyDescent="0.2">
      <c r="A7690" s="106">
        <v>43282</v>
      </c>
      <c r="B7690" s="100">
        <v>43252</v>
      </c>
      <c r="C7690" s="98" t="s">
        <v>34</v>
      </c>
      <c r="D7690" s="98">
        <v>-722.81</v>
      </c>
      <c r="E7690" s="98">
        <v>5420</v>
      </c>
      <c r="F7690" s="98" t="s">
        <v>84</v>
      </c>
    </row>
    <row r="7691" spans="1:6" x14ac:dyDescent="0.2">
      <c r="A7691" s="106">
        <v>43282</v>
      </c>
      <c r="B7691" s="100">
        <v>43252</v>
      </c>
      <c r="C7691" s="98" t="s">
        <v>33</v>
      </c>
      <c r="D7691" s="98">
        <v>-32.6</v>
      </c>
      <c r="E7691" s="98">
        <v>244.44</v>
      </c>
      <c r="F7691" s="98" t="s">
        <v>84</v>
      </c>
    </row>
    <row r="7692" spans="1:6" x14ac:dyDescent="0.2">
      <c r="A7692" s="106">
        <v>43282</v>
      </c>
      <c r="B7692" s="100">
        <v>43221</v>
      </c>
      <c r="C7692" s="98" t="s">
        <v>185</v>
      </c>
      <c r="D7692" s="98">
        <v>379.77</v>
      </c>
      <c r="E7692" s="98">
        <v>8557.17</v>
      </c>
      <c r="F7692" s="98" t="s">
        <v>84</v>
      </c>
    </row>
    <row r="7693" spans="1:6" x14ac:dyDescent="0.2">
      <c r="A7693" s="106">
        <v>43282</v>
      </c>
      <c r="B7693" s="100">
        <v>43221</v>
      </c>
      <c r="C7693" s="98" t="s">
        <v>186</v>
      </c>
      <c r="D7693" s="98">
        <v>17.13</v>
      </c>
      <c r="E7693" s="98">
        <v>385.93</v>
      </c>
      <c r="F7693" s="98" t="s">
        <v>84</v>
      </c>
    </row>
    <row r="7694" spans="1:6" x14ac:dyDescent="0.2">
      <c r="A7694" s="106">
        <v>43282</v>
      </c>
      <c r="B7694" s="100">
        <v>43221</v>
      </c>
      <c r="C7694" s="98" t="s">
        <v>168</v>
      </c>
      <c r="D7694" s="98">
        <v>0</v>
      </c>
      <c r="E7694" s="98">
        <v>8557.17</v>
      </c>
      <c r="F7694" s="98" t="s">
        <v>84</v>
      </c>
    </row>
    <row r="7695" spans="1:6" x14ac:dyDescent="0.2">
      <c r="A7695" s="106">
        <v>43282</v>
      </c>
      <c r="B7695" s="100">
        <v>43221</v>
      </c>
      <c r="C7695" s="98" t="s">
        <v>185</v>
      </c>
      <c r="D7695" s="98">
        <v>2549.19</v>
      </c>
      <c r="E7695" s="98">
        <v>57440</v>
      </c>
      <c r="F7695" s="98" t="s">
        <v>95</v>
      </c>
    </row>
    <row r="7696" spans="1:6" x14ac:dyDescent="0.2">
      <c r="A7696" s="106">
        <v>43282</v>
      </c>
      <c r="B7696" s="100">
        <v>43221</v>
      </c>
      <c r="C7696" s="98" t="s">
        <v>186</v>
      </c>
      <c r="D7696" s="98">
        <v>114.97</v>
      </c>
      <c r="E7696" s="98">
        <v>2590.54</v>
      </c>
      <c r="F7696" s="98" t="s">
        <v>95</v>
      </c>
    </row>
    <row r="7697" spans="1:6" x14ac:dyDescent="0.2">
      <c r="A7697" s="106">
        <v>43282</v>
      </c>
      <c r="B7697" s="100">
        <v>43282</v>
      </c>
      <c r="C7697" s="98" t="s">
        <v>36</v>
      </c>
      <c r="D7697" s="98">
        <v>-3.78</v>
      </c>
      <c r="E7697" s="98">
        <v>44.4</v>
      </c>
      <c r="F7697" s="98" t="s">
        <v>101</v>
      </c>
    </row>
    <row r="7698" spans="1:6" x14ac:dyDescent="0.2">
      <c r="A7698" s="106">
        <v>43282</v>
      </c>
      <c r="B7698" s="100">
        <v>43282</v>
      </c>
      <c r="C7698" s="98" t="s">
        <v>35</v>
      </c>
      <c r="D7698" s="98">
        <v>-0.17</v>
      </c>
      <c r="E7698" s="98">
        <v>2</v>
      </c>
      <c r="F7698" s="98" t="s">
        <v>101</v>
      </c>
    </row>
    <row r="7699" spans="1:6" x14ac:dyDescent="0.2">
      <c r="A7699" s="106">
        <v>43282</v>
      </c>
      <c r="B7699" s="100">
        <v>43252</v>
      </c>
      <c r="C7699" s="98" t="s">
        <v>36</v>
      </c>
      <c r="D7699" s="98">
        <v>-10.4</v>
      </c>
      <c r="E7699" s="98">
        <v>78</v>
      </c>
      <c r="F7699" s="98" t="s">
        <v>101</v>
      </c>
    </row>
    <row r="7700" spans="1:6" x14ac:dyDescent="0.2">
      <c r="A7700" s="106">
        <v>43282</v>
      </c>
      <c r="B7700" s="100">
        <v>43252</v>
      </c>
      <c r="C7700" s="98" t="s">
        <v>35</v>
      </c>
      <c r="D7700" s="98">
        <v>-0.47</v>
      </c>
      <c r="E7700" s="98">
        <v>3.51</v>
      </c>
      <c r="F7700" s="98" t="s">
        <v>101</v>
      </c>
    </row>
    <row r="7701" spans="1:6" x14ac:dyDescent="0.2">
      <c r="A7701" s="106">
        <v>43282</v>
      </c>
      <c r="B7701" s="100">
        <v>43282</v>
      </c>
      <c r="C7701" s="98" t="s">
        <v>34</v>
      </c>
      <c r="D7701" s="98">
        <v>-1751.42</v>
      </c>
      <c r="E7701" s="98">
        <v>20600</v>
      </c>
      <c r="F7701" s="98" t="s">
        <v>94</v>
      </c>
    </row>
    <row r="7702" spans="1:6" x14ac:dyDescent="0.2">
      <c r="A7702" s="106">
        <v>43282</v>
      </c>
      <c r="B7702" s="100">
        <v>43282</v>
      </c>
      <c r="C7702" s="98" t="s">
        <v>33</v>
      </c>
      <c r="D7702" s="98">
        <v>-78.989999999999995</v>
      </c>
      <c r="E7702" s="98">
        <v>929.06</v>
      </c>
      <c r="F7702" s="98" t="s">
        <v>94</v>
      </c>
    </row>
    <row r="7703" spans="1:6" x14ac:dyDescent="0.2">
      <c r="A7703" s="106">
        <v>43282</v>
      </c>
      <c r="B7703" s="100">
        <v>43252</v>
      </c>
      <c r="C7703" s="98" t="s">
        <v>34</v>
      </c>
      <c r="D7703" s="98">
        <v>-5494.44</v>
      </c>
      <c r="E7703" s="98">
        <v>41200</v>
      </c>
      <c r="F7703" s="98" t="s">
        <v>94</v>
      </c>
    </row>
    <row r="7704" spans="1:6" x14ac:dyDescent="0.2">
      <c r="A7704" s="106">
        <v>43282</v>
      </c>
      <c r="B7704" s="100">
        <v>43252</v>
      </c>
      <c r="C7704" s="98" t="s">
        <v>33</v>
      </c>
      <c r="D7704" s="98">
        <v>-247.8</v>
      </c>
      <c r="E7704" s="98">
        <v>1858.12</v>
      </c>
      <c r="F7704" s="98" t="s">
        <v>94</v>
      </c>
    </row>
    <row r="7705" spans="1:6" x14ac:dyDescent="0.2">
      <c r="A7705" s="106">
        <v>43282</v>
      </c>
      <c r="B7705" s="100">
        <v>43221</v>
      </c>
      <c r="C7705" s="98" t="s">
        <v>185</v>
      </c>
      <c r="D7705" s="98">
        <v>2742.69</v>
      </c>
      <c r="E7705" s="98">
        <v>61800</v>
      </c>
      <c r="F7705" s="98" t="s">
        <v>94</v>
      </c>
    </row>
    <row r="7706" spans="1:6" x14ac:dyDescent="0.2">
      <c r="A7706" s="106">
        <v>43282</v>
      </c>
      <c r="B7706" s="100">
        <v>43221</v>
      </c>
      <c r="C7706" s="98" t="s">
        <v>186</v>
      </c>
      <c r="D7706" s="98">
        <v>123.71</v>
      </c>
      <c r="E7706" s="98">
        <v>2787.18</v>
      </c>
      <c r="F7706" s="98" t="s">
        <v>94</v>
      </c>
    </row>
    <row r="7707" spans="1:6" x14ac:dyDescent="0.2">
      <c r="A7707" s="106">
        <v>43282</v>
      </c>
      <c r="B7707" s="100">
        <v>43282</v>
      </c>
      <c r="C7707" s="98" t="s">
        <v>34</v>
      </c>
      <c r="D7707" s="98">
        <v>-1627.88</v>
      </c>
      <c r="E7707" s="98">
        <v>19147</v>
      </c>
      <c r="F7707" s="98" t="s">
        <v>95</v>
      </c>
    </row>
    <row r="7708" spans="1:6" x14ac:dyDescent="0.2">
      <c r="A7708" s="106">
        <v>43282</v>
      </c>
      <c r="B7708" s="100">
        <v>43282</v>
      </c>
      <c r="C7708" s="98" t="s">
        <v>33</v>
      </c>
      <c r="D7708" s="98">
        <v>-73.42</v>
      </c>
      <c r="E7708" s="98">
        <v>863.53</v>
      </c>
      <c r="F7708" s="98" t="s">
        <v>95</v>
      </c>
    </row>
    <row r="7709" spans="1:6" x14ac:dyDescent="0.2">
      <c r="A7709" s="106">
        <v>43282</v>
      </c>
      <c r="B7709" s="100">
        <v>43252</v>
      </c>
      <c r="C7709" s="98" t="s">
        <v>34</v>
      </c>
      <c r="D7709" s="98">
        <v>-5106.75</v>
      </c>
      <c r="E7709" s="98">
        <v>38293</v>
      </c>
      <c r="F7709" s="98" t="s">
        <v>95</v>
      </c>
    </row>
    <row r="7710" spans="1:6" x14ac:dyDescent="0.2">
      <c r="A7710" s="106">
        <v>43282</v>
      </c>
      <c r="B7710" s="100">
        <v>43252</v>
      </c>
      <c r="C7710" s="98" t="s">
        <v>33</v>
      </c>
      <c r="D7710" s="98">
        <v>-230.31</v>
      </c>
      <c r="E7710" s="98">
        <v>1727.01</v>
      </c>
      <c r="F7710" s="98" t="s">
        <v>95</v>
      </c>
    </row>
    <row r="7711" spans="1:6" x14ac:dyDescent="0.2">
      <c r="A7711" s="106">
        <v>43282</v>
      </c>
      <c r="B7711" s="100">
        <v>43282</v>
      </c>
      <c r="C7711" s="98" t="s">
        <v>36</v>
      </c>
      <c r="D7711" s="98">
        <v>-13.4</v>
      </c>
      <c r="E7711" s="98">
        <v>157.6</v>
      </c>
      <c r="F7711" s="98" t="s">
        <v>101</v>
      </c>
    </row>
    <row r="7712" spans="1:6" x14ac:dyDescent="0.2">
      <c r="A7712" s="106">
        <v>43282</v>
      </c>
      <c r="B7712" s="100">
        <v>43282</v>
      </c>
      <c r="C7712" s="98" t="s">
        <v>35</v>
      </c>
      <c r="D7712" s="98">
        <v>-0.6</v>
      </c>
      <c r="E7712" s="98">
        <v>7.11</v>
      </c>
      <c r="F7712" s="98" t="s">
        <v>101</v>
      </c>
    </row>
    <row r="7713" spans="1:6" x14ac:dyDescent="0.2">
      <c r="A7713" s="106">
        <v>43282</v>
      </c>
      <c r="B7713" s="100">
        <v>43252</v>
      </c>
      <c r="C7713" s="98" t="s">
        <v>36</v>
      </c>
      <c r="D7713" s="98">
        <v>-41.88</v>
      </c>
      <c r="E7713" s="98">
        <v>314</v>
      </c>
      <c r="F7713" s="98" t="s">
        <v>101</v>
      </c>
    </row>
    <row r="7714" spans="1:6" x14ac:dyDescent="0.2">
      <c r="A7714" s="106">
        <v>43282</v>
      </c>
      <c r="B7714" s="100">
        <v>43252</v>
      </c>
      <c r="C7714" s="98" t="s">
        <v>35</v>
      </c>
      <c r="D7714" s="98">
        <v>-1.89</v>
      </c>
      <c r="E7714" s="98">
        <v>14.17</v>
      </c>
      <c r="F7714" s="98" t="s">
        <v>101</v>
      </c>
    </row>
    <row r="7715" spans="1:6" x14ac:dyDescent="0.2">
      <c r="A7715" s="106">
        <v>43282</v>
      </c>
      <c r="B7715" s="100">
        <v>43221</v>
      </c>
      <c r="C7715" s="98" t="s">
        <v>185</v>
      </c>
      <c r="D7715" s="98">
        <v>37.24</v>
      </c>
      <c r="E7715" s="98">
        <v>839</v>
      </c>
      <c r="F7715" s="98" t="s">
        <v>92</v>
      </c>
    </row>
    <row r="7716" spans="1:6" x14ac:dyDescent="0.2">
      <c r="A7716" s="106">
        <v>43282</v>
      </c>
      <c r="B7716" s="100">
        <v>43221</v>
      </c>
      <c r="C7716" s="98" t="s">
        <v>186</v>
      </c>
      <c r="D7716" s="98">
        <v>1.68</v>
      </c>
      <c r="E7716" s="98">
        <v>37.840000000000003</v>
      </c>
      <c r="F7716" s="98" t="s">
        <v>92</v>
      </c>
    </row>
    <row r="7717" spans="1:6" x14ac:dyDescent="0.2">
      <c r="A7717" s="106">
        <v>43282</v>
      </c>
      <c r="B7717" s="100">
        <v>43252</v>
      </c>
      <c r="C7717" s="98" t="s">
        <v>34</v>
      </c>
      <c r="D7717" s="98">
        <v>-42.94</v>
      </c>
      <c r="E7717" s="98">
        <v>322</v>
      </c>
      <c r="F7717" s="98" t="s">
        <v>92</v>
      </c>
    </row>
    <row r="7718" spans="1:6" x14ac:dyDescent="0.2">
      <c r="A7718" s="106">
        <v>43282</v>
      </c>
      <c r="B7718" s="100">
        <v>43252</v>
      </c>
      <c r="C7718" s="98" t="s">
        <v>33</v>
      </c>
      <c r="D7718" s="98">
        <v>-1.94</v>
      </c>
      <c r="E7718" s="98">
        <v>14.52</v>
      </c>
      <c r="F7718" s="98" t="s">
        <v>92</v>
      </c>
    </row>
    <row r="7719" spans="1:6" x14ac:dyDescent="0.2">
      <c r="A7719" s="106">
        <v>43282</v>
      </c>
      <c r="B7719" s="100">
        <v>43221</v>
      </c>
      <c r="C7719" s="98" t="s">
        <v>168</v>
      </c>
      <c r="D7719" s="98">
        <v>0</v>
      </c>
      <c r="E7719" s="98">
        <v>357</v>
      </c>
      <c r="F7719" s="98" t="s">
        <v>92</v>
      </c>
    </row>
    <row r="7720" spans="1:6" x14ac:dyDescent="0.2">
      <c r="A7720" s="106">
        <v>43282</v>
      </c>
      <c r="B7720" s="100">
        <v>43221</v>
      </c>
      <c r="C7720" s="98" t="s">
        <v>185</v>
      </c>
      <c r="D7720" s="98">
        <v>15.84</v>
      </c>
      <c r="E7720" s="98">
        <v>357</v>
      </c>
      <c r="F7720" s="98" t="s">
        <v>92</v>
      </c>
    </row>
    <row r="7721" spans="1:6" x14ac:dyDescent="0.2">
      <c r="A7721" s="106">
        <v>43282</v>
      </c>
      <c r="B7721" s="100">
        <v>43221</v>
      </c>
      <c r="C7721" s="98" t="s">
        <v>186</v>
      </c>
      <c r="D7721" s="98">
        <v>0.71</v>
      </c>
      <c r="E7721" s="98">
        <v>16.100000000000001</v>
      </c>
      <c r="F7721" s="98" t="s">
        <v>92</v>
      </c>
    </row>
    <row r="7722" spans="1:6" x14ac:dyDescent="0.2">
      <c r="A7722" s="106">
        <v>43282</v>
      </c>
      <c r="B7722" s="100">
        <v>43221</v>
      </c>
      <c r="C7722" s="98" t="s">
        <v>34</v>
      </c>
      <c r="D7722" s="98">
        <v>-3.29</v>
      </c>
      <c r="E7722" s="98">
        <v>35</v>
      </c>
      <c r="F7722" s="98" t="s">
        <v>92</v>
      </c>
    </row>
    <row r="7723" spans="1:6" x14ac:dyDescent="0.2">
      <c r="A7723" s="106">
        <v>43282</v>
      </c>
      <c r="B7723" s="100">
        <v>43221</v>
      </c>
      <c r="C7723" s="98" t="s">
        <v>33</v>
      </c>
      <c r="D7723" s="98">
        <v>-0.15</v>
      </c>
      <c r="E7723" s="98">
        <v>1.58</v>
      </c>
      <c r="F7723" s="98" t="s">
        <v>92</v>
      </c>
    </row>
    <row r="7724" spans="1:6" x14ac:dyDescent="0.2">
      <c r="A7724" s="106">
        <v>43282</v>
      </c>
      <c r="B7724" s="100">
        <v>43221</v>
      </c>
      <c r="C7724" s="98" t="s">
        <v>34</v>
      </c>
      <c r="D7724" s="98">
        <v>-638</v>
      </c>
      <c r="E7724" s="98">
        <v>6793</v>
      </c>
      <c r="F7724" s="98" t="s">
        <v>77</v>
      </c>
    </row>
    <row r="7725" spans="1:6" x14ac:dyDescent="0.2">
      <c r="A7725" s="106">
        <v>43282</v>
      </c>
      <c r="B7725" s="100">
        <v>43221</v>
      </c>
      <c r="C7725" s="98" t="s">
        <v>33</v>
      </c>
      <c r="D7725" s="98">
        <v>-28.77</v>
      </c>
      <c r="E7725" s="98">
        <v>306.36</v>
      </c>
      <c r="F7725" s="98" t="s">
        <v>77</v>
      </c>
    </row>
    <row r="7726" spans="1:6" x14ac:dyDescent="0.2">
      <c r="A7726" s="106">
        <v>43282</v>
      </c>
      <c r="B7726" s="100">
        <v>43282</v>
      </c>
      <c r="C7726" s="98" t="s">
        <v>34</v>
      </c>
      <c r="D7726" s="98">
        <v>-4.34</v>
      </c>
      <c r="E7726" s="98">
        <v>51</v>
      </c>
      <c r="F7726" s="98" t="s">
        <v>76</v>
      </c>
    </row>
    <row r="7727" spans="1:6" x14ac:dyDescent="0.2">
      <c r="A7727" s="106">
        <v>43282</v>
      </c>
      <c r="B7727" s="100">
        <v>43282</v>
      </c>
      <c r="C7727" s="98" t="s">
        <v>33</v>
      </c>
      <c r="D7727" s="98">
        <v>-0.2</v>
      </c>
      <c r="E7727" s="98">
        <v>2.2999999999999998</v>
      </c>
      <c r="F7727" s="98" t="s">
        <v>76</v>
      </c>
    </row>
    <row r="7728" spans="1:6" x14ac:dyDescent="0.2">
      <c r="A7728" s="106">
        <v>43282</v>
      </c>
      <c r="B7728" s="100">
        <v>43282</v>
      </c>
      <c r="C7728" s="98" t="s">
        <v>34</v>
      </c>
      <c r="D7728" s="98">
        <v>-8.84</v>
      </c>
      <c r="E7728" s="98">
        <v>104</v>
      </c>
      <c r="F7728" s="98" t="s">
        <v>92</v>
      </c>
    </row>
    <row r="7729" spans="1:6" x14ac:dyDescent="0.2">
      <c r="A7729" s="106">
        <v>43282</v>
      </c>
      <c r="B7729" s="100">
        <v>43282</v>
      </c>
      <c r="C7729" s="98" t="s">
        <v>33</v>
      </c>
      <c r="D7729" s="98">
        <v>-0.4</v>
      </c>
      <c r="E7729" s="98">
        <v>4.6900000000000004</v>
      </c>
      <c r="F7729" s="98" t="s">
        <v>92</v>
      </c>
    </row>
    <row r="7730" spans="1:6" x14ac:dyDescent="0.2">
      <c r="A7730" s="106">
        <v>43282</v>
      </c>
      <c r="B7730" s="100">
        <v>43252</v>
      </c>
      <c r="C7730" s="98" t="s">
        <v>34</v>
      </c>
      <c r="D7730" s="98">
        <v>-38.14</v>
      </c>
      <c r="E7730" s="98">
        <v>286</v>
      </c>
      <c r="F7730" s="98" t="s">
        <v>92</v>
      </c>
    </row>
    <row r="7731" spans="1:6" x14ac:dyDescent="0.2">
      <c r="A7731" s="106">
        <v>43282</v>
      </c>
      <c r="B7731" s="100">
        <v>43252</v>
      </c>
      <c r="C7731" s="98" t="s">
        <v>33</v>
      </c>
      <c r="D7731" s="98">
        <v>-1.72</v>
      </c>
      <c r="E7731" s="98">
        <v>12.9</v>
      </c>
      <c r="F7731" s="98" t="s">
        <v>92</v>
      </c>
    </row>
    <row r="7732" spans="1:6" x14ac:dyDescent="0.2">
      <c r="A7732" s="106">
        <v>43282</v>
      </c>
      <c r="B7732" s="100">
        <v>43221</v>
      </c>
      <c r="C7732" s="98" t="s">
        <v>185</v>
      </c>
      <c r="D7732" s="98">
        <v>17.309999999999999</v>
      </c>
      <c r="E7732" s="98">
        <v>390</v>
      </c>
      <c r="F7732" s="98" t="s">
        <v>92</v>
      </c>
    </row>
    <row r="7733" spans="1:6" x14ac:dyDescent="0.2">
      <c r="A7733" s="106">
        <v>43282</v>
      </c>
      <c r="B7733" s="100">
        <v>43221</v>
      </c>
      <c r="C7733" s="98" t="s">
        <v>186</v>
      </c>
      <c r="D7733" s="98">
        <v>0.78</v>
      </c>
      <c r="E7733" s="98">
        <v>17.59</v>
      </c>
      <c r="F7733" s="98" t="s">
        <v>92</v>
      </c>
    </row>
    <row r="7734" spans="1:6" x14ac:dyDescent="0.2">
      <c r="A7734" s="106">
        <v>43282</v>
      </c>
      <c r="B7734" s="100">
        <v>43221</v>
      </c>
      <c r="C7734" s="98" t="s">
        <v>168</v>
      </c>
      <c r="D7734" s="98">
        <v>0</v>
      </c>
      <c r="E7734" s="98">
        <v>390</v>
      </c>
      <c r="F7734" s="98" t="s">
        <v>92</v>
      </c>
    </row>
    <row r="7735" spans="1:6" x14ac:dyDescent="0.2">
      <c r="A7735" s="106">
        <v>43282</v>
      </c>
      <c r="B7735" s="100">
        <v>43282</v>
      </c>
      <c r="C7735" s="98" t="s">
        <v>34</v>
      </c>
      <c r="D7735" s="98">
        <v>-8.33</v>
      </c>
      <c r="E7735" s="98">
        <v>98</v>
      </c>
      <c r="F7735" s="98" t="s">
        <v>92</v>
      </c>
    </row>
    <row r="7736" spans="1:6" x14ac:dyDescent="0.2">
      <c r="A7736" s="106">
        <v>43282</v>
      </c>
      <c r="B7736" s="100">
        <v>43282</v>
      </c>
      <c r="C7736" s="98" t="s">
        <v>33</v>
      </c>
      <c r="D7736" s="98">
        <v>-0.38</v>
      </c>
      <c r="E7736" s="98">
        <v>4.42</v>
      </c>
      <c r="F7736" s="98" t="s">
        <v>92</v>
      </c>
    </row>
    <row r="7737" spans="1:6" x14ac:dyDescent="0.2">
      <c r="A7737" s="106">
        <v>43282</v>
      </c>
      <c r="B7737" s="100">
        <v>43252</v>
      </c>
      <c r="C7737" s="98" t="s">
        <v>34</v>
      </c>
      <c r="D7737" s="98">
        <v>-62.42</v>
      </c>
      <c r="E7737" s="98">
        <v>468</v>
      </c>
      <c r="F7737" s="98" t="s">
        <v>92</v>
      </c>
    </row>
    <row r="7738" spans="1:6" x14ac:dyDescent="0.2">
      <c r="A7738" s="106">
        <v>43282</v>
      </c>
      <c r="B7738" s="100">
        <v>43252</v>
      </c>
      <c r="C7738" s="98" t="s">
        <v>33</v>
      </c>
      <c r="D7738" s="98">
        <v>-2.82</v>
      </c>
      <c r="E7738" s="98">
        <v>21.11</v>
      </c>
      <c r="F7738" s="98" t="s">
        <v>92</v>
      </c>
    </row>
    <row r="7739" spans="1:6" x14ac:dyDescent="0.2">
      <c r="A7739" s="106">
        <v>43282</v>
      </c>
      <c r="B7739" s="100">
        <v>43221</v>
      </c>
      <c r="C7739" s="98" t="s">
        <v>168</v>
      </c>
      <c r="D7739" s="98">
        <v>0</v>
      </c>
      <c r="E7739" s="98">
        <v>839</v>
      </c>
      <c r="F7739" s="98" t="s">
        <v>92</v>
      </c>
    </row>
    <row r="7740" spans="1:6" x14ac:dyDescent="0.2">
      <c r="A7740" s="106">
        <v>43221</v>
      </c>
      <c r="B7740" s="100">
        <v>43221</v>
      </c>
      <c r="C7740" s="98" t="s">
        <v>185</v>
      </c>
      <c r="D7740" s="98">
        <v>239.89</v>
      </c>
      <c r="E7740" s="98">
        <v>5405.21</v>
      </c>
      <c r="F7740" s="98" t="s">
        <v>77</v>
      </c>
    </row>
    <row r="7741" spans="1:6" x14ac:dyDescent="0.2">
      <c r="A7741" s="106">
        <v>43221</v>
      </c>
      <c r="B7741" s="100">
        <v>43221</v>
      </c>
      <c r="C7741" s="98" t="s">
        <v>186</v>
      </c>
      <c r="D7741" s="98">
        <v>10.81</v>
      </c>
      <c r="E7741" s="98">
        <v>243.78</v>
      </c>
      <c r="F7741" s="98" t="s">
        <v>77</v>
      </c>
    </row>
    <row r="7742" spans="1:6" x14ac:dyDescent="0.2">
      <c r="A7742" s="106">
        <v>43221</v>
      </c>
      <c r="B7742" s="100">
        <v>43221</v>
      </c>
      <c r="C7742" s="98" t="s">
        <v>34</v>
      </c>
      <c r="D7742" s="98">
        <v>-507.67</v>
      </c>
      <c r="E7742" s="98">
        <v>5405.21</v>
      </c>
      <c r="F7742" s="98" t="s">
        <v>77</v>
      </c>
    </row>
    <row r="7743" spans="1:6" x14ac:dyDescent="0.2">
      <c r="A7743" s="106">
        <v>43221</v>
      </c>
      <c r="B7743" s="100">
        <v>43221</v>
      </c>
      <c r="C7743" s="98" t="s">
        <v>33</v>
      </c>
      <c r="D7743" s="98">
        <v>-22.91</v>
      </c>
      <c r="E7743" s="98">
        <v>243.78</v>
      </c>
      <c r="F7743" s="98" t="s">
        <v>77</v>
      </c>
    </row>
    <row r="7744" spans="1:6" x14ac:dyDescent="0.2">
      <c r="A7744" s="106">
        <v>43221</v>
      </c>
      <c r="B7744" s="100">
        <v>43221</v>
      </c>
      <c r="C7744" s="98" t="s">
        <v>168</v>
      </c>
      <c r="D7744" s="98">
        <v>0</v>
      </c>
      <c r="E7744" s="98">
        <v>5405.21</v>
      </c>
      <c r="F7744" s="98" t="s">
        <v>77</v>
      </c>
    </row>
    <row r="7745" spans="1:6" x14ac:dyDescent="0.2">
      <c r="A7745" s="106">
        <v>43221</v>
      </c>
      <c r="B7745" s="100">
        <v>43221</v>
      </c>
      <c r="C7745" s="98" t="s">
        <v>33</v>
      </c>
      <c r="D7745" s="98">
        <v>-15.54</v>
      </c>
      <c r="E7745" s="98">
        <v>165.47</v>
      </c>
      <c r="F7745" s="98" t="s">
        <v>95</v>
      </c>
    </row>
    <row r="7746" spans="1:6" x14ac:dyDescent="0.2">
      <c r="A7746" s="106">
        <v>43221</v>
      </c>
      <c r="B7746" s="100">
        <v>43221</v>
      </c>
      <c r="C7746" s="98" t="s">
        <v>185</v>
      </c>
      <c r="D7746" s="98">
        <v>162.83000000000001</v>
      </c>
      <c r="E7746" s="98">
        <v>3669</v>
      </c>
      <c r="F7746" s="98" t="s">
        <v>95</v>
      </c>
    </row>
    <row r="7747" spans="1:6" x14ac:dyDescent="0.2">
      <c r="A7747" s="106">
        <v>43221</v>
      </c>
      <c r="B7747" s="100">
        <v>43221</v>
      </c>
      <c r="C7747" s="98" t="s">
        <v>186</v>
      </c>
      <c r="D7747" s="98">
        <v>7.34</v>
      </c>
      <c r="E7747" s="98">
        <v>165.47</v>
      </c>
      <c r="F7747" s="98" t="s">
        <v>95</v>
      </c>
    </row>
    <row r="7748" spans="1:6" x14ac:dyDescent="0.2">
      <c r="A7748" s="106">
        <v>43221</v>
      </c>
      <c r="B7748" s="100">
        <v>43221</v>
      </c>
      <c r="C7748" s="98" t="s">
        <v>34</v>
      </c>
      <c r="D7748" s="98">
        <v>-344.59</v>
      </c>
      <c r="E7748" s="98">
        <v>3669</v>
      </c>
      <c r="F7748" s="98" t="s">
        <v>95</v>
      </c>
    </row>
    <row r="7749" spans="1:6" x14ac:dyDescent="0.2">
      <c r="A7749" s="106">
        <v>43221</v>
      </c>
      <c r="B7749" s="100">
        <v>43191</v>
      </c>
      <c r="C7749" s="98" t="s">
        <v>34</v>
      </c>
      <c r="D7749" s="98">
        <v>-989.93</v>
      </c>
      <c r="E7749" s="98">
        <v>10091</v>
      </c>
      <c r="F7749" s="98" t="s">
        <v>95</v>
      </c>
    </row>
    <row r="7750" spans="1:6" x14ac:dyDescent="0.2">
      <c r="A7750" s="106">
        <v>43221</v>
      </c>
      <c r="B7750" s="100">
        <v>43191</v>
      </c>
      <c r="C7750" s="98" t="s">
        <v>33</v>
      </c>
      <c r="D7750" s="98">
        <v>-44.65</v>
      </c>
      <c r="E7750" s="98">
        <v>455.1</v>
      </c>
      <c r="F7750" s="98" t="s">
        <v>95</v>
      </c>
    </row>
    <row r="7751" spans="1:6" x14ac:dyDescent="0.2">
      <c r="A7751" s="106">
        <v>43221</v>
      </c>
      <c r="B7751" s="100">
        <v>43191</v>
      </c>
      <c r="C7751" s="98" t="s">
        <v>34</v>
      </c>
      <c r="D7751" s="98">
        <v>-172.66</v>
      </c>
      <c r="E7751" s="98">
        <v>1760</v>
      </c>
      <c r="F7751" s="98" t="s">
        <v>94</v>
      </c>
    </row>
    <row r="7752" spans="1:6" x14ac:dyDescent="0.2">
      <c r="A7752" s="106">
        <v>43221</v>
      </c>
      <c r="B7752" s="100">
        <v>43191</v>
      </c>
      <c r="C7752" s="98" t="s">
        <v>33</v>
      </c>
      <c r="D7752" s="98">
        <v>-7.79</v>
      </c>
      <c r="E7752" s="98">
        <v>79.38</v>
      </c>
      <c r="F7752" s="98" t="s">
        <v>94</v>
      </c>
    </row>
    <row r="7753" spans="1:6" x14ac:dyDescent="0.2">
      <c r="A7753" s="106">
        <v>43221</v>
      </c>
      <c r="B7753" s="100">
        <v>43101</v>
      </c>
      <c r="C7753" s="98" t="s">
        <v>185</v>
      </c>
      <c r="D7753" s="98">
        <v>57.9</v>
      </c>
      <c r="E7753" s="98">
        <v>1760</v>
      </c>
      <c r="F7753" s="98" t="s">
        <v>94</v>
      </c>
    </row>
    <row r="7754" spans="1:6" x14ac:dyDescent="0.2">
      <c r="A7754" s="106">
        <v>43221</v>
      </c>
      <c r="B7754" s="100">
        <v>43191</v>
      </c>
      <c r="C7754" s="98" t="s">
        <v>34</v>
      </c>
      <c r="D7754" s="98">
        <v>-565.41999999999996</v>
      </c>
      <c r="E7754" s="98">
        <v>5763.64</v>
      </c>
      <c r="F7754" s="98" t="s">
        <v>77</v>
      </c>
    </row>
    <row r="7755" spans="1:6" x14ac:dyDescent="0.2">
      <c r="A7755" s="106">
        <v>43221</v>
      </c>
      <c r="B7755" s="100">
        <v>43191</v>
      </c>
      <c r="C7755" s="98" t="s">
        <v>33</v>
      </c>
      <c r="D7755" s="98">
        <v>-25.5</v>
      </c>
      <c r="E7755" s="98">
        <v>259.94</v>
      </c>
      <c r="F7755" s="98" t="s">
        <v>77</v>
      </c>
    </row>
    <row r="7756" spans="1:6" x14ac:dyDescent="0.2">
      <c r="A7756" s="106">
        <v>43221</v>
      </c>
      <c r="B7756" s="100">
        <v>43101</v>
      </c>
      <c r="C7756" s="98" t="s">
        <v>185</v>
      </c>
      <c r="D7756" s="98">
        <v>189.63</v>
      </c>
      <c r="E7756" s="98">
        <v>5763.64</v>
      </c>
      <c r="F7756" s="98" t="s">
        <v>77</v>
      </c>
    </row>
    <row r="7757" spans="1:6" x14ac:dyDescent="0.2">
      <c r="A7757" s="106">
        <v>43221</v>
      </c>
      <c r="B7757" s="100">
        <v>43101</v>
      </c>
      <c r="C7757" s="98" t="s">
        <v>186</v>
      </c>
      <c r="D7757" s="98">
        <v>8.5500000000000007</v>
      </c>
      <c r="E7757" s="98">
        <v>259.94</v>
      </c>
      <c r="F7757" s="98" t="s">
        <v>77</v>
      </c>
    </row>
    <row r="7758" spans="1:6" x14ac:dyDescent="0.2">
      <c r="A7758" s="106">
        <v>43221</v>
      </c>
      <c r="B7758" s="100">
        <v>43101</v>
      </c>
      <c r="C7758" s="98" t="s">
        <v>168</v>
      </c>
      <c r="D7758" s="98">
        <v>-42.66</v>
      </c>
      <c r="E7758" s="98">
        <v>5763.64</v>
      </c>
      <c r="F7758" s="98" t="s">
        <v>77</v>
      </c>
    </row>
    <row r="7759" spans="1:6" x14ac:dyDescent="0.2">
      <c r="A7759" s="106">
        <v>43221</v>
      </c>
      <c r="B7759" s="100">
        <v>43101</v>
      </c>
      <c r="C7759" s="98" t="s">
        <v>185</v>
      </c>
      <c r="D7759" s="98">
        <v>88.01</v>
      </c>
      <c r="E7759" s="98">
        <v>2675</v>
      </c>
      <c r="F7759" s="98" t="s">
        <v>90</v>
      </c>
    </row>
    <row r="7760" spans="1:6" x14ac:dyDescent="0.2">
      <c r="A7760" s="106">
        <v>43221</v>
      </c>
      <c r="B7760" s="100">
        <v>43101</v>
      </c>
      <c r="C7760" s="98" t="s">
        <v>186</v>
      </c>
      <c r="D7760" s="98">
        <v>3.99</v>
      </c>
      <c r="E7760" s="98">
        <v>120.64</v>
      </c>
      <c r="F7760" s="98" t="s">
        <v>90</v>
      </c>
    </row>
    <row r="7761" spans="1:6" x14ac:dyDescent="0.2">
      <c r="A7761" s="106">
        <v>43221</v>
      </c>
      <c r="B7761" s="100">
        <v>43101</v>
      </c>
      <c r="C7761" s="98" t="s">
        <v>185</v>
      </c>
      <c r="D7761" s="98">
        <v>21.12</v>
      </c>
      <c r="E7761" s="98">
        <v>642</v>
      </c>
      <c r="F7761" s="98" t="s">
        <v>74</v>
      </c>
    </row>
    <row r="7762" spans="1:6" x14ac:dyDescent="0.2">
      <c r="A7762" s="106">
        <v>43221</v>
      </c>
      <c r="B7762" s="100">
        <v>43101</v>
      </c>
      <c r="C7762" s="98" t="s">
        <v>186</v>
      </c>
      <c r="D7762" s="98">
        <v>0.95</v>
      </c>
      <c r="E7762" s="98">
        <v>28.95</v>
      </c>
      <c r="F7762" s="98" t="s">
        <v>74</v>
      </c>
    </row>
    <row r="7763" spans="1:6" x14ac:dyDescent="0.2">
      <c r="A7763" s="106">
        <v>43221</v>
      </c>
      <c r="B7763" s="100">
        <v>43101</v>
      </c>
      <c r="C7763" s="98" t="s">
        <v>168</v>
      </c>
      <c r="D7763" s="98">
        <v>-4.75</v>
      </c>
      <c r="E7763" s="98">
        <v>642</v>
      </c>
      <c r="F7763" s="98" t="s">
        <v>74</v>
      </c>
    </row>
    <row r="7764" spans="1:6" x14ac:dyDescent="0.2">
      <c r="A7764" s="106">
        <v>43221</v>
      </c>
      <c r="B7764" s="100">
        <v>43221</v>
      </c>
      <c r="C7764" s="98" t="s">
        <v>36</v>
      </c>
      <c r="D7764" s="98">
        <v>-0.06</v>
      </c>
      <c r="E7764" s="98">
        <v>0.64</v>
      </c>
      <c r="F7764" s="98" t="s">
        <v>101</v>
      </c>
    </row>
    <row r="7765" spans="1:6" x14ac:dyDescent="0.2">
      <c r="A7765" s="106">
        <v>43221</v>
      </c>
      <c r="B7765" s="100">
        <v>43221</v>
      </c>
      <c r="C7765" s="98" t="s">
        <v>35</v>
      </c>
      <c r="D7765" s="98">
        <v>0</v>
      </c>
      <c r="E7765" s="98">
        <v>0.03</v>
      </c>
      <c r="F7765" s="98" t="s">
        <v>101</v>
      </c>
    </row>
    <row r="7766" spans="1:6" x14ac:dyDescent="0.2">
      <c r="A7766" s="106">
        <v>43221</v>
      </c>
      <c r="B7766" s="100">
        <v>43191</v>
      </c>
      <c r="C7766" s="98" t="s">
        <v>36</v>
      </c>
      <c r="D7766" s="98">
        <v>-142.16999999999999</v>
      </c>
      <c r="E7766" s="98">
        <v>1449</v>
      </c>
      <c r="F7766" s="98" t="s">
        <v>103</v>
      </c>
    </row>
    <row r="7767" spans="1:6" x14ac:dyDescent="0.2">
      <c r="A7767" s="106">
        <v>43221</v>
      </c>
      <c r="B7767" s="100">
        <v>43191</v>
      </c>
      <c r="C7767" s="98" t="s">
        <v>35</v>
      </c>
      <c r="D7767" s="98">
        <v>-6.44</v>
      </c>
      <c r="E7767" s="98">
        <v>65.349999999999994</v>
      </c>
      <c r="F7767" s="98" t="s">
        <v>103</v>
      </c>
    </row>
    <row r="7768" spans="1:6" x14ac:dyDescent="0.2">
      <c r="A7768" s="106">
        <v>43221</v>
      </c>
      <c r="B7768" s="100">
        <v>43160</v>
      </c>
      <c r="C7768" s="98" t="s">
        <v>34</v>
      </c>
      <c r="D7768" s="98">
        <v>-55.23</v>
      </c>
      <c r="E7768" s="98">
        <v>701</v>
      </c>
      <c r="F7768" s="98" t="s">
        <v>74</v>
      </c>
    </row>
    <row r="7769" spans="1:6" x14ac:dyDescent="0.2">
      <c r="A7769" s="106">
        <v>43221</v>
      </c>
      <c r="B7769" s="100">
        <v>43160</v>
      </c>
      <c r="C7769" s="98" t="s">
        <v>33</v>
      </c>
      <c r="D7769" s="98">
        <v>-2.4900000000000002</v>
      </c>
      <c r="E7769" s="98">
        <v>31.63</v>
      </c>
      <c r="F7769" s="98" t="s">
        <v>74</v>
      </c>
    </row>
    <row r="7770" spans="1:6" x14ac:dyDescent="0.2">
      <c r="A7770" s="106">
        <v>43221</v>
      </c>
      <c r="B7770" s="100">
        <v>43191</v>
      </c>
      <c r="C7770" s="98" t="s">
        <v>34</v>
      </c>
      <c r="D7770" s="98">
        <v>-62.98</v>
      </c>
      <c r="E7770" s="98">
        <v>642</v>
      </c>
      <c r="F7770" s="98" t="s">
        <v>74</v>
      </c>
    </row>
    <row r="7771" spans="1:6" x14ac:dyDescent="0.2">
      <c r="A7771" s="106">
        <v>43221</v>
      </c>
      <c r="B7771" s="100">
        <v>43191</v>
      </c>
      <c r="C7771" s="98" t="s">
        <v>33</v>
      </c>
      <c r="D7771" s="98">
        <v>-2.84</v>
      </c>
      <c r="E7771" s="98">
        <v>28.95</v>
      </c>
      <c r="F7771" s="98" t="s">
        <v>74</v>
      </c>
    </row>
    <row r="7772" spans="1:6" x14ac:dyDescent="0.2">
      <c r="A7772" s="106">
        <v>43221</v>
      </c>
      <c r="B7772" s="100">
        <v>43191</v>
      </c>
      <c r="C7772" s="98" t="s">
        <v>34</v>
      </c>
      <c r="D7772" s="98">
        <v>-143.41999999999999</v>
      </c>
      <c r="E7772" s="98">
        <v>1462</v>
      </c>
      <c r="F7772" s="98" t="s">
        <v>72</v>
      </c>
    </row>
    <row r="7773" spans="1:6" x14ac:dyDescent="0.2">
      <c r="A7773" s="106">
        <v>43221</v>
      </c>
      <c r="B7773" s="100">
        <v>43191</v>
      </c>
      <c r="C7773" s="98" t="s">
        <v>33</v>
      </c>
      <c r="D7773" s="98">
        <v>-6.47</v>
      </c>
      <c r="E7773" s="98">
        <v>65.94</v>
      </c>
      <c r="F7773" s="98" t="s">
        <v>72</v>
      </c>
    </row>
    <row r="7774" spans="1:6" x14ac:dyDescent="0.2">
      <c r="A7774" s="106">
        <v>43221</v>
      </c>
      <c r="B7774" s="100">
        <v>43101</v>
      </c>
      <c r="C7774" s="98" t="s">
        <v>185</v>
      </c>
      <c r="D7774" s="98">
        <v>48.1</v>
      </c>
      <c r="E7774" s="98">
        <v>1462</v>
      </c>
      <c r="F7774" s="98" t="s">
        <v>72</v>
      </c>
    </row>
    <row r="7775" spans="1:6" x14ac:dyDescent="0.2">
      <c r="A7775" s="106">
        <v>43221</v>
      </c>
      <c r="B7775" s="100">
        <v>43101</v>
      </c>
      <c r="C7775" s="98" t="s">
        <v>186</v>
      </c>
      <c r="D7775" s="98">
        <v>2.17</v>
      </c>
      <c r="E7775" s="98">
        <v>65.94</v>
      </c>
      <c r="F7775" s="98" t="s">
        <v>72</v>
      </c>
    </row>
    <row r="7776" spans="1:6" x14ac:dyDescent="0.2">
      <c r="A7776" s="106">
        <v>43221</v>
      </c>
      <c r="B7776" s="100">
        <v>43101</v>
      </c>
      <c r="C7776" s="98" t="s">
        <v>168</v>
      </c>
      <c r="D7776" s="98">
        <v>-10.82</v>
      </c>
      <c r="E7776" s="98">
        <v>1462</v>
      </c>
      <c r="F7776" s="98" t="s">
        <v>72</v>
      </c>
    </row>
    <row r="7777" spans="1:6" x14ac:dyDescent="0.2">
      <c r="A7777" s="106">
        <v>43221</v>
      </c>
      <c r="B7777" s="100">
        <v>43221</v>
      </c>
      <c r="C7777" s="98" t="s">
        <v>185</v>
      </c>
      <c r="D7777" s="98">
        <v>0.18</v>
      </c>
      <c r="E7777" s="98">
        <v>4.01</v>
      </c>
      <c r="F7777" s="98" t="s">
        <v>76</v>
      </c>
    </row>
    <row r="7778" spans="1:6" x14ac:dyDescent="0.2">
      <c r="A7778" s="106">
        <v>43221</v>
      </c>
      <c r="B7778" s="100">
        <v>43221</v>
      </c>
      <c r="C7778" s="98" t="s">
        <v>186</v>
      </c>
      <c r="D7778" s="98">
        <v>0.01</v>
      </c>
      <c r="E7778" s="98">
        <v>0.18</v>
      </c>
      <c r="F7778" s="98" t="s">
        <v>76</v>
      </c>
    </row>
    <row r="7779" spans="1:6" x14ac:dyDescent="0.2">
      <c r="A7779" s="106">
        <v>43221</v>
      </c>
      <c r="B7779" s="100">
        <v>43221</v>
      </c>
      <c r="C7779" s="98" t="s">
        <v>34</v>
      </c>
      <c r="D7779" s="98">
        <v>-0.38</v>
      </c>
      <c r="E7779" s="98">
        <v>4.01</v>
      </c>
      <c r="F7779" s="98" t="s">
        <v>76</v>
      </c>
    </row>
    <row r="7780" spans="1:6" x14ac:dyDescent="0.2">
      <c r="A7780" s="106">
        <v>43221</v>
      </c>
      <c r="B7780" s="100">
        <v>43221</v>
      </c>
      <c r="C7780" s="98" t="s">
        <v>33</v>
      </c>
      <c r="D7780" s="98">
        <v>-0.02</v>
      </c>
      <c r="E7780" s="98">
        <v>0.18</v>
      </c>
      <c r="F7780" s="98" t="s">
        <v>76</v>
      </c>
    </row>
    <row r="7781" spans="1:6" x14ac:dyDescent="0.2">
      <c r="A7781" s="106">
        <v>43221</v>
      </c>
      <c r="B7781" s="100">
        <v>43221</v>
      </c>
      <c r="C7781" s="98" t="s">
        <v>168</v>
      </c>
      <c r="D7781" s="98">
        <v>0</v>
      </c>
      <c r="E7781" s="98">
        <v>4.01</v>
      </c>
      <c r="F7781" s="98" t="s">
        <v>76</v>
      </c>
    </row>
    <row r="7782" spans="1:6" x14ac:dyDescent="0.2">
      <c r="A7782" s="106">
        <v>43221</v>
      </c>
      <c r="B7782" s="100">
        <v>43191</v>
      </c>
      <c r="C7782" s="98" t="s">
        <v>34</v>
      </c>
      <c r="D7782" s="98">
        <v>-1.28</v>
      </c>
      <c r="E7782" s="98">
        <v>13</v>
      </c>
      <c r="F7782" s="98" t="s">
        <v>93</v>
      </c>
    </row>
    <row r="7783" spans="1:6" x14ac:dyDescent="0.2">
      <c r="A7783" s="106">
        <v>43221</v>
      </c>
      <c r="B7783" s="100">
        <v>43191</v>
      </c>
      <c r="C7783" s="98" t="s">
        <v>33</v>
      </c>
      <c r="D7783" s="98">
        <v>-0.06</v>
      </c>
      <c r="E7783" s="98">
        <v>0.59</v>
      </c>
      <c r="F7783" s="98" t="s">
        <v>93</v>
      </c>
    </row>
    <row r="7784" spans="1:6" x14ac:dyDescent="0.2">
      <c r="A7784" s="106">
        <v>43252</v>
      </c>
      <c r="B7784" s="100">
        <v>43252</v>
      </c>
      <c r="C7784" s="98" t="s">
        <v>34</v>
      </c>
      <c r="D7784" s="98">
        <v>-10.94</v>
      </c>
      <c r="E7784" s="98">
        <v>82</v>
      </c>
      <c r="F7784" s="98" t="s">
        <v>92</v>
      </c>
    </row>
    <row r="7785" spans="1:6" x14ac:dyDescent="0.2">
      <c r="A7785" s="106">
        <v>43252</v>
      </c>
      <c r="B7785" s="100">
        <v>43252</v>
      </c>
      <c r="C7785" s="98" t="s">
        <v>33</v>
      </c>
      <c r="D7785" s="98">
        <v>-0.49</v>
      </c>
      <c r="E7785" s="98">
        <v>3.7</v>
      </c>
      <c r="F7785" s="98" t="s">
        <v>92</v>
      </c>
    </row>
    <row r="7786" spans="1:6" x14ac:dyDescent="0.2">
      <c r="A7786" s="106">
        <v>43252</v>
      </c>
      <c r="B7786" s="100">
        <v>43252</v>
      </c>
      <c r="C7786" s="98" t="s">
        <v>36</v>
      </c>
      <c r="D7786" s="98">
        <v>-14.73</v>
      </c>
      <c r="E7786" s="98">
        <v>110.48</v>
      </c>
      <c r="F7786" s="98" t="s">
        <v>101</v>
      </c>
    </row>
    <row r="7787" spans="1:6" x14ac:dyDescent="0.2">
      <c r="A7787" s="106">
        <v>43252</v>
      </c>
      <c r="B7787" s="100">
        <v>43252</v>
      </c>
      <c r="C7787" s="98" t="s">
        <v>35</v>
      </c>
      <c r="D7787" s="98">
        <v>-0.67</v>
      </c>
      <c r="E7787" s="98">
        <v>4.9800000000000004</v>
      </c>
      <c r="F7787" s="98" t="s">
        <v>101</v>
      </c>
    </row>
    <row r="7788" spans="1:6" x14ac:dyDescent="0.2">
      <c r="A7788" s="106">
        <v>43252</v>
      </c>
      <c r="B7788" s="100">
        <v>43221</v>
      </c>
      <c r="C7788" s="98" t="s">
        <v>36</v>
      </c>
      <c r="D7788" s="98">
        <v>-18.98</v>
      </c>
      <c r="E7788" s="98">
        <v>202</v>
      </c>
      <c r="F7788" s="98" t="s">
        <v>101</v>
      </c>
    </row>
    <row r="7789" spans="1:6" x14ac:dyDescent="0.2">
      <c r="A7789" s="106">
        <v>43252</v>
      </c>
      <c r="B7789" s="100">
        <v>43221</v>
      </c>
      <c r="C7789" s="98" t="s">
        <v>35</v>
      </c>
      <c r="D7789" s="98">
        <v>-0.86</v>
      </c>
      <c r="E7789" s="98">
        <v>9.11</v>
      </c>
      <c r="F7789" s="98" t="s">
        <v>101</v>
      </c>
    </row>
    <row r="7790" spans="1:6" x14ac:dyDescent="0.2">
      <c r="A7790" s="106">
        <v>43221</v>
      </c>
      <c r="B7790" s="100">
        <v>43101</v>
      </c>
      <c r="C7790" s="98" t="s">
        <v>185</v>
      </c>
      <c r="D7790" s="98">
        <v>0.43</v>
      </c>
      <c r="E7790" s="98">
        <v>13</v>
      </c>
      <c r="F7790" s="98" t="s">
        <v>93</v>
      </c>
    </row>
    <row r="7791" spans="1:6" x14ac:dyDescent="0.2">
      <c r="A7791" s="106">
        <v>43221</v>
      </c>
      <c r="B7791" s="100">
        <v>43101</v>
      </c>
      <c r="C7791" s="98" t="s">
        <v>186</v>
      </c>
      <c r="D7791" s="98">
        <v>0.02</v>
      </c>
      <c r="E7791" s="98">
        <v>0.59</v>
      </c>
      <c r="F7791" s="98" t="s">
        <v>93</v>
      </c>
    </row>
    <row r="7792" spans="1:6" x14ac:dyDescent="0.2">
      <c r="A7792" s="106">
        <v>43221</v>
      </c>
      <c r="B7792" s="100">
        <v>43101</v>
      </c>
      <c r="C7792" s="98" t="s">
        <v>168</v>
      </c>
      <c r="D7792" s="98">
        <v>-0.1</v>
      </c>
      <c r="E7792" s="98">
        <v>13</v>
      </c>
      <c r="F7792" s="98" t="s">
        <v>93</v>
      </c>
    </row>
    <row r="7793" spans="1:6" x14ac:dyDescent="0.2">
      <c r="A7793" s="106">
        <v>43252</v>
      </c>
      <c r="B7793" s="100">
        <v>43252</v>
      </c>
      <c r="C7793" s="98" t="s">
        <v>34</v>
      </c>
      <c r="D7793" s="98">
        <v>-5024.47</v>
      </c>
      <c r="E7793" s="98">
        <v>37675.910000000003</v>
      </c>
      <c r="F7793" s="98" t="s">
        <v>77</v>
      </c>
    </row>
    <row r="7794" spans="1:6" x14ac:dyDescent="0.2">
      <c r="A7794" s="106">
        <v>43252</v>
      </c>
      <c r="B7794" s="100">
        <v>43252</v>
      </c>
      <c r="C7794" s="98" t="s">
        <v>33</v>
      </c>
      <c r="D7794" s="98">
        <v>-226.62</v>
      </c>
      <c r="E7794" s="98">
        <v>1699.2</v>
      </c>
      <c r="F7794" s="98" t="s">
        <v>77</v>
      </c>
    </row>
    <row r="7795" spans="1:6" x14ac:dyDescent="0.2">
      <c r="A7795" s="106">
        <v>43252</v>
      </c>
      <c r="B7795" s="100">
        <v>43252</v>
      </c>
      <c r="C7795" s="98" t="s">
        <v>34</v>
      </c>
      <c r="D7795" s="98">
        <v>-23.07</v>
      </c>
      <c r="E7795" s="98">
        <v>173</v>
      </c>
      <c r="F7795" s="98" t="s">
        <v>92</v>
      </c>
    </row>
    <row r="7796" spans="1:6" x14ac:dyDescent="0.2">
      <c r="A7796" s="106">
        <v>43252</v>
      </c>
      <c r="B7796" s="100">
        <v>43252</v>
      </c>
      <c r="C7796" s="98" t="s">
        <v>33</v>
      </c>
      <c r="D7796" s="98">
        <v>-1.04</v>
      </c>
      <c r="E7796" s="98">
        <v>7.8</v>
      </c>
      <c r="F7796" s="98" t="s">
        <v>92</v>
      </c>
    </row>
    <row r="7797" spans="1:6" x14ac:dyDescent="0.2">
      <c r="A7797" s="106">
        <v>43252</v>
      </c>
      <c r="B7797" s="100">
        <v>43252</v>
      </c>
      <c r="C7797" s="98" t="s">
        <v>34</v>
      </c>
      <c r="D7797" s="98">
        <v>-20.67</v>
      </c>
      <c r="E7797" s="98">
        <v>155</v>
      </c>
      <c r="F7797" s="98" t="s">
        <v>92</v>
      </c>
    </row>
    <row r="7798" spans="1:6" x14ac:dyDescent="0.2">
      <c r="A7798" s="106">
        <v>43252</v>
      </c>
      <c r="B7798" s="100">
        <v>43252</v>
      </c>
      <c r="C7798" s="98" t="s">
        <v>33</v>
      </c>
      <c r="D7798" s="98">
        <v>-0.93</v>
      </c>
      <c r="E7798" s="98">
        <v>6.99</v>
      </c>
      <c r="F7798" s="98" t="s">
        <v>92</v>
      </c>
    </row>
    <row r="7799" spans="1:6" x14ac:dyDescent="0.2">
      <c r="A7799" s="106">
        <v>43252</v>
      </c>
      <c r="B7799" s="100">
        <v>43221</v>
      </c>
      <c r="C7799" s="98" t="s">
        <v>168</v>
      </c>
      <c r="D7799" s="98">
        <v>0</v>
      </c>
      <c r="E7799" s="98">
        <v>436</v>
      </c>
      <c r="F7799" s="98" t="s">
        <v>92</v>
      </c>
    </row>
    <row r="7800" spans="1:6" x14ac:dyDescent="0.2">
      <c r="A7800" s="106">
        <v>43252</v>
      </c>
      <c r="B7800" s="100">
        <v>43252</v>
      </c>
      <c r="C7800" s="98" t="s">
        <v>34</v>
      </c>
      <c r="D7800" s="98">
        <v>-2695.1</v>
      </c>
      <c r="E7800" s="98">
        <v>20209.27</v>
      </c>
      <c r="F7800" s="98" t="s">
        <v>77</v>
      </c>
    </row>
    <row r="7801" spans="1:6" x14ac:dyDescent="0.2">
      <c r="A7801" s="106">
        <v>43252</v>
      </c>
      <c r="B7801" s="100">
        <v>43252</v>
      </c>
      <c r="C7801" s="98" t="s">
        <v>33</v>
      </c>
      <c r="D7801" s="98">
        <v>-121.56</v>
      </c>
      <c r="E7801" s="98">
        <v>911.47</v>
      </c>
      <c r="F7801" s="98" t="s">
        <v>77</v>
      </c>
    </row>
    <row r="7802" spans="1:6" x14ac:dyDescent="0.2">
      <c r="A7802" s="106">
        <v>43252</v>
      </c>
      <c r="B7802" s="100">
        <v>43221</v>
      </c>
      <c r="C7802" s="98" t="s">
        <v>168</v>
      </c>
      <c r="D7802" s="98">
        <v>0</v>
      </c>
      <c r="E7802" s="98">
        <v>56950.27</v>
      </c>
      <c r="F7802" s="98" t="s">
        <v>77</v>
      </c>
    </row>
    <row r="7803" spans="1:6" x14ac:dyDescent="0.2">
      <c r="A7803" s="106">
        <v>43252</v>
      </c>
      <c r="B7803" s="100">
        <v>43221</v>
      </c>
      <c r="C7803" s="98" t="s">
        <v>185</v>
      </c>
      <c r="D7803" s="98">
        <v>2527.48</v>
      </c>
      <c r="E7803" s="98">
        <v>56950.27</v>
      </c>
      <c r="F7803" s="98" t="s">
        <v>77</v>
      </c>
    </row>
    <row r="7804" spans="1:6" x14ac:dyDescent="0.2">
      <c r="A7804" s="106">
        <v>43252</v>
      </c>
      <c r="B7804" s="100">
        <v>43221</v>
      </c>
      <c r="C7804" s="98" t="s">
        <v>186</v>
      </c>
      <c r="D7804" s="98">
        <v>114</v>
      </c>
      <c r="E7804" s="98">
        <v>2568.4899999999998</v>
      </c>
      <c r="F7804" s="98" t="s">
        <v>77</v>
      </c>
    </row>
    <row r="7805" spans="1:6" x14ac:dyDescent="0.2">
      <c r="A7805" s="106">
        <v>43252</v>
      </c>
      <c r="B7805" s="100">
        <v>43221</v>
      </c>
      <c r="C7805" s="98" t="s">
        <v>34</v>
      </c>
      <c r="D7805" s="98">
        <v>-3450.74</v>
      </c>
      <c r="E7805" s="98">
        <v>36741</v>
      </c>
      <c r="F7805" s="98" t="s">
        <v>77</v>
      </c>
    </row>
    <row r="7806" spans="1:6" x14ac:dyDescent="0.2">
      <c r="A7806" s="106">
        <v>43252</v>
      </c>
      <c r="B7806" s="100">
        <v>43221</v>
      </c>
      <c r="C7806" s="98" t="s">
        <v>33</v>
      </c>
      <c r="D7806" s="98">
        <v>-155.6</v>
      </c>
      <c r="E7806" s="98">
        <v>1657.04</v>
      </c>
      <c r="F7806" s="98" t="s">
        <v>77</v>
      </c>
    </row>
    <row r="7807" spans="1:6" x14ac:dyDescent="0.2">
      <c r="A7807" s="106">
        <v>43252</v>
      </c>
      <c r="B7807" s="100">
        <v>43221</v>
      </c>
      <c r="C7807" s="98" t="s">
        <v>185</v>
      </c>
      <c r="D7807" s="98">
        <v>19.350000000000001</v>
      </c>
      <c r="E7807" s="98">
        <v>436</v>
      </c>
      <c r="F7807" s="98" t="s">
        <v>92</v>
      </c>
    </row>
    <row r="7808" spans="1:6" x14ac:dyDescent="0.2">
      <c r="A7808" s="106">
        <v>43252</v>
      </c>
      <c r="B7808" s="100">
        <v>43221</v>
      </c>
      <c r="C7808" s="98" t="s">
        <v>186</v>
      </c>
      <c r="D7808" s="98">
        <v>0.87</v>
      </c>
      <c r="E7808" s="98">
        <v>19.66</v>
      </c>
      <c r="F7808" s="98" t="s">
        <v>92</v>
      </c>
    </row>
    <row r="7809" spans="1:6" x14ac:dyDescent="0.2">
      <c r="A7809" s="106">
        <v>43252</v>
      </c>
      <c r="B7809" s="100">
        <v>43221</v>
      </c>
      <c r="C7809" s="98" t="s">
        <v>34</v>
      </c>
      <c r="D7809" s="98">
        <v>-26.39</v>
      </c>
      <c r="E7809" s="98">
        <v>281</v>
      </c>
      <c r="F7809" s="98" t="s">
        <v>92</v>
      </c>
    </row>
    <row r="7810" spans="1:6" x14ac:dyDescent="0.2">
      <c r="A7810" s="106">
        <v>43252</v>
      </c>
      <c r="B7810" s="100">
        <v>43221</v>
      </c>
      <c r="C7810" s="98" t="s">
        <v>33</v>
      </c>
      <c r="D7810" s="98">
        <v>-1.19</v>
      </c>
      <c r="E7810" s="98">
        <v>12.67</v>
      </c>
      <c r="F7810" s="98" t="s">
        <v>92</v>
      </c>
    </row>
    <row r="7811" spans="1:6" x14ac:dyDescent="0.2">
      <c r="A7811" s="106">
        <v>43252</v>
      </c>
      <c r="B7811" s="100">
        <v>43252</v>
      </c>
      <c r="C7811" s="98" t="s">
        <v>33</v>
      </c>
      <c r="D7811" s="98">
        <v>-10.73</v>
      </c>
      <c r="E7811" s="98">
        <v>80.48</v>
      </c>
      <c r="F7811" s="98" t="s">
        <v>84</v>
      </c>
    </row>
    <row r="7812" spans="1:6" x14ac:dyDescent="0.2">
      <c r="A7812" s="106">
        <v>43252</v>
      </c>
      <c r="B7812" s="100">
        <v>43252</v>
      </c>
      <c r="C7812" s="98" t="s">
        <v>34</v>
      </c>
      <c r="D7812" s="98">
        <v>-237.98</v>
      </c>
      <c r="E7812" s="98">
        <v>1784.52</v>
      </c>
      <c r="F7812" s="98" t="s">
        <v>84</v>
      </c>
    </row>
    <row r="7813" spans="1:6" x14ac:dyDescent="0.2">
      <c r="A7813" s="106">
        <v>43252</v>
      </c>
      <c r="B7813" s="100">
        <v>43252</v>
      </c>
      <c r="C7813" s="98" t="s">
        <v>36</v>
      </c>
      <c r="D7813" s="98">
        <v>-2.3199999999999998</v>
      </c>
      <c r="E7813" s="98">
        <v>17.36</v>
      </c>
      <c r="F7813" s="98" t="s">
        <v>101</v>
      </c>
    </row>
    <row r="7814" spans="1:6" x14ac:dyDescent="0.2">
      <c r="A7814" s="106">
        <v>43252</v>
      </c>
      <c r="B7814" s="100">
        <v>43252</v>
      </c>
      <c r="C7814" s="98" t="s">
        <v>35</v>
      </c>
      <c r="D7814" s="98">
        <v>-0.1</v>
      </c>
      <c r="E7814" s="98">
        <v>0.78</v>
      </c>
      <c r="F7814" s="98" t="s">
        <v>101</v>
      </c>
    </row>
    <row r="7815" spans="1:6" x14ac:dyDescent="0.2">
      <c r="A7815" s="106">
        <v>43252</v>
      </c>
      <c r="B7815" s="100">
        <v>43221</v>
      </c>
      <c r="C7815" s="98" t="s">
        <v>36</v>
      </c>
      <c r="D7815" s="98">
        <v>-2.91</v>
      </c>
      <c r="E7815" s="98">
        <v>31</v>
      </c>
      <c r="F7815" s="98" t="s">
        <v>101</v>
      </c>
    </row>
    <row r="7816" spans="1:6" x14ac:dyDescent="0.2">
      <c r="A7816" s="106">
        <v>43252</v>
      </c>
      <c r="B7816" s="100">
        <v>43221</v>
      </c>
      <c r="C7816" s="98" t="s">
        <v>35</v>
      </c>
      <c r="D7816" s="98">
        <v>-0.13</v>
      </c>
      <c r="E7816" s="98">
        <v>1.4</v>
      </c>
      <c r="F7816" s="98" t="s">
        <v>101</v>
      </c>
    </row>
    <row r="7817" spans="1:6" x14ac:dyDescent="0.2">
      <c r="A7817" s="106">
        <v>43252</v>
      </c>
      <c r="B7817" s="100">
        <v>43252</v>
      </c>
      <c r="C7817" s="98" t="s">
        <v>34</v>
      </c>
      <c r="D7817" s="98">
        <v>-390.58</v>
      </c>
      <c r="E7817" s="98">
        <v>2928.73</v>
      </c>
      <c r="F7817" s="98" t="s">
        <v>97</v>
      </c>
    </row>
    <row r="7818" spans="1:6" x14ac:dyDescent="0.2">
      <c r="A7818" s="106">
        <v>43252</v>
      </c>
      <c r="B7818" s="100">
        <v>43252</v>
      </c>
      <c r="C7818" s="98" t="s">
        <v>33</v>
      </c>
      <c r="D7818" s="98">
        <v>-17.62</v>
      </c>
      <c r="E7818" s="98">
        <v>132.09</v>
      </c>
      <c r="F7818" s="98" t="s">
        <v>97</v>
      </c>
    </row>
    <row r="7819" spans="1:6" x14ac:dyDescent="0.2">
      <c r="A7819" s="106">
        <v>43252</v>
      </c>
      <c r="B7819" s="100">
        <v>43221</v>
      </c>
      <c r="C7819" s="98" t="s">
        <v>185</v>
      </c>
      <c r="D7819" s="98">
        <v>366.26</v>
      </c>
      <c r="E7819" s="98">
        <v>8252.73</v>
      </c>
      <c r="F7819" s="98" t="s">
        <v>97</v>
      </c>
    </row>
    <row r="7820" spans="1:6" x14ac:dyDescent="0.2">
      <c r="A7820" s="106">
        <v>43252</v>
      </c>
      <c r="B7820" s="100">
        <v>43221</v>
      </c>
      <c r="C7820" s="98" t="s">
        <v>186</v>
      </c>
      <c r="D7820" s="98">
        <v>16.52</v>
      </c>
      <c r="E7820" s="98">
        <v>372.2</v>
      </c>
      <c r="F7820" s="98" t="s">
        <v>97</v>
      </c>
    </row>
    <row r="7821" spans="1:6" x14ac:dyDescent="0.2">
      <c r="A7821" s="106">
        <v>43252</v>
      </c>
      <c r="B7821" s="100">
        <v>43221</v>
      </c>
      <c r="C7821" s="98" t="s">
        <v>34</v>
      </c>
      <c r="D7821" s="98">
        <v>-500.03</v>
      </c>
      <c r="E7821" s="98">
        <v>5324</v>
      </c>
      <c r="F7821" s="98" t="s">
        <v>97</v>
      </c>
    </row>
    <row r="7822" spans="1:6" x14ac:dyDescent="0.2">
      <c r="A7822" s="106">
        <v>43252</v>
      </c>
      <c r="B7822" s="100">
        <v>43221</v>
      </c>
      <c r="C7822" s="98" t="s">
        <v>33</v>
      </c>
      <c r="D7822" s="98">
        <v>-22.55</v>
      </c>
      <c r="E7822" s="98">
        <v>240.11</v>
      </c>
      <c r="F7822" s="98" t="s">
        <v>97</v>
      </c>
    </row>
    <row r="7823" spans="1:6" x14ac:dyDescent="0.2">
      <c r="A7823" s="106">
        <v>43221</v>
      </c>
      <c r="B7823" s="100">
        <v>43191</v>
      </c>
      <c r="C7823" s="98" t="s">
        <v>34</v>
      </c>
      <c r="D7823" s="98">
        <v>-181.09</v>
      </c>
      <c r="E7823" s="98">
        <v>1846</v>
      </c>
      <c r="F7823" s="98" t="s">
        <v>93</v>
      </c>
    </row>
    <row r="7824" spans="1:6" x14ac:dyDescent="0.2">
      <c r="A7824" s="106">
        <v>43221</v>
      </c>
      <c r="B7824" s="100">
        <v>43191</v>
      </c>
      <c r="C7824" s="98" t="s">
        <v>33</v>
      </c>
      <c r="D7824" s="98">
        <v>-8.17</v>
      </c>
      <c r="E7824" s="98">
        <v>83.25</v>
      </c>
      <c r="F7824" s="98" t="s">
        <v>93</v>
      </c>
    </row>
    <row r="7825" spans="1:6" x14ac:dyDescent="0.2">
      <c r="A7825" s="106">
        <v>43221</v>
      </c>
      <c r="B7825" s="100">
        <v>43160</v>
      </c>
      <c r="C7825" s="98" t="s">
        <v>34</v>
      </c>
      <c r="D7825" s="98">
        <v>-15.6</v>
      </c>
      <c r="E7825" s="98">
        <v>198</v>
      </c>
      <c r="F7825" s="98" t="s">
        <v>93</v>
      </c>
    </row>
    <row r="7826" spans="1:6" x14ac:dyDescent="0.2">
      <c r="A7826" s="106">
        <v>43221</v>
      </c>
      <c r="B7826" s="100">
        <v>43160</v>
      </c>
      <c r="C7826" s="98" t="s">
        <v>33</v>
      </c>
      <c r="D7826" s="98">
        <v>-0.72</v>
      </c>
      <c r="E7826" s="98">
        <v>8.93</v>
      </c>
      <c r="F7826" s="98" t="s">
        <v>93</v>
      </c>
    </row>
    <row r="7827" spans="1:6" x14ac:dyDescent="0.2">
      <c r="A7827" s="106">
        <v>43221</v>
      </c>
      <c r="B7827" s="100">
        <v>43101</v>
      </c>
      <c r="C7827" s="98" t="s">
        <v>185</v>
      </c>
      <c r="D7827" s="98">
        <v>67.27</v>
      </c>
      <c r="E7827" s="98">
        <v>2044</v>
      </c>
      <c r="F7827" s="98" t="s">
        <v>93</v>
      </c>
    </row>
    <row r="7828" spans="1:6" x14ac:dyDescent="0.2">
      <c r="A7828" s="106">
        <v>43221</v>
      </c>
      <c r="B7828" s="100">
        <v>43101</v>
      </c>
      <c r="C7828" s="98" t="s">
        <v>186</v>
      </c>
      <c r="D7828" s="98">
        <v>3.03</v>
      </c>
      <c r="E7828" s="98">
        <v>92.19</v>
      </c>
      <c r="F7828" s="98" t="s">
        <v>93</v>
      </c>
    </row>
    <row r="7829" spans="1:6" x14ac:dyDescent="0.2">
      <c r="A7829" s="106">
        <v>43221</v>
      </c>
      <c r="B7829" s="100">
        <v>43101</v>
      </c>
      <c r="C7829" s="98" t="s">
        <v>168</v>
      </c>
      <c r="D7829" s="98">
        <v>-15.12</v>
      </c>
      <c r="E7829" s="98">
        <v>2044</v>
      </c>
      <c r="F7829" s="98" t="s">
        <v>93</v>
      </c>
    </row>
    <row r="7830" spans="1:6" x14ac:dyDescent="0.2">
      <c r="A7830" s="106">
        <v>43221</v>
      </c>
      <c r="B7830" s="100">
        <v>43191</v>
      </c>
      <c r="C7830" s="98" t="s">
        <v>36</v>
      </c>
      <c r="D7830" s="98">
        <v>-6.88</v>
      </c>
      <c r="E7830" s="98">
        <v>70.12</v>
      </c>
      <c r="F7830" s="98" t="s">
        <v>101</v>
      </c>
    </row>
    <row r="7831" spans="1:6" x14ac:dyDescent="0.2">
      <c r="A7831" s="106">
        <v>43221</v>
      </c>
      <c r="B7831" s="100">
        <v>43191</v>
      </c>
      <c r="C7831" s="98" t="s">
        <v>35</v>
      </c>
      <c r="D7831" s="98">
        <v>-0.31</v>
      </c>
      <c r="E7831" s="98">
        <v>3.16</v>
      </c>
      <c r="F7831" s="98" t="s">
        <v>101</v>
      </c>
    </row>
    <row r="7832" spans="1:6" x14ac:dyDescent="0.2">
      <c r="A7832" s="106">
        <v>43221</v>
      </c>
      <c r="B7832" s="100">
        <v>43160</v>
      </c>
      <c r="C7832" s="98" t="s">
        <v>36</v>
      </c>
      <c r="D7832" s="98">
        <v>-0.63</v>
      </c>
      <c r="E7832" s="98">
        <v>8</v>
      </c>
      <c r="F7832" s="98" t="s">
        <v>101</v>
      </c>
    </row>
    <row r="7833" spans="1:6" x14ac:dyDescent="0.2">
      <c r="A7833" s="106">
        <v>43221</v>
      </c>
      <c r="B7833" s="100">
        <v>43160</v>
      </c>
      <c r="C7833" s="98" t="s">
        <v>35</v>
      </c>
      <c r="D7833" s="98">
        <v>-0.03</v>
      </c>
      <c r="E7833" s="98">
        <v>0.36</v>
      </c>
      <c r="F7833" s="98" t="s">
        <v>101</v>
      </c>
    </row>
    <row r="7834" spans="1:6" x14ac:dyDescent="0.2">
      <c r="A7834" s="106">
        <v>43221</v>
      </c>
      <c r="B7834" s="100">
        <v>43191</v>
      </c>
      <c r="C7834" s="98" t="s">
        <v>34</v>
      </c>
      <c r="D7834" s="98">
        <v>-1843</v>
      </c>
      <c r="E7834" s="98">
        <v>18787</v>
      </c>
      <c r="F7834" s="98" t="s">
        <v>95</v>
      </c>
    </row>
    <row r="7835" spans="1:6" x14ac:dyDescent="0.2">
      <c r="A7835" s="106">
        <v>43221</v>
      </c>
      <c r="B7835" s="100">
        <v>43191</v>
      </c>
      <c r="C7835" s="98" t="s">
        <v>33</v>
      </c>
      <c r="D7835" s="98">
        <v>-83.12</v>
      </c>
      <c r="E7835" s="98">
        <v>847.29</v>
      </c>
      <c r="F7835" s="98" t="s">
        <v>95</v>
      </c>
    </row>
    <row r="7836" spans="1:6" x14ac:dyDescent="0.2">
      <c r="A7836" s="106">
        <v>43221</v>
      </c>
      <c r="B7836" s="100">
        <v>43160</v>
      </c>
      <c r="C7836" s="98" t="s">
        <v>34</v>
      </c>
      <c r="D7836" s="98">
        <v>-158.56</v>
      </c>
      <c r="E7836" s="98">
        <v>2013</v>
      </c>
      <c r="F7836" s="98" t="s">
        <v>95</v>
      </c>
    </row>
    <row r="7837" spans="1:6" x14ac:dyDescent="0.2">
      <c r="A7837" s="106">
        <v>43221</v>
      </c>
      <c r="B7837" s="100">
        <v>43160</v>
      </c>
      <c r="C7837" s="98" t="s">
        <v>33</v>
      </c>
      <c r="D7837" s="98">
        <v>-7.15</v>
      </c>
      <c r="E7837" s="98">
        <v>90.79</v>
      </c>
      <c r="F7837" s="98" t="s">
        <v>95</v>
      </c>
    </row>
    <row r="7838" spans="1:6" x14ac:dyDescent="0.2">
      <c r="A7838" s="106">
        <v>43221</v>
      </c>
      <c r="B7838" s="100">
        <v>43101</v>
      </c>
      <c r="C7838" s="98" t="s">
        <v>185</v>
      </c>
      <c r="D7838" s="98">
        <v>684.32</v>
      </c>
      <c r="E7838" s="98">
        <v>20800</v>
      </c>
      <c r="F7838" s="98" t="s">
        <v>95</v>
      </c>
    </row>
    <row r="7839" spans="1:6" x14ac:dyDescent="0.2">
      <c r="A7839" s="106">
        <v>43221</v>
      </c>
      <c r="B7839" s="100">
        <v>43101</v>
      </c>
      <c r="C7839" s="98" t="s">
        <v>186</v>
      </c>
      <c r="D7839" s="98">
        <v>30.86</v>
      </c>
      <c r="E7839" s="98">
        <v>938.08</v>
      </c>
      <c r="F7839" s="98" t="s">
        <v>95</v>
      </c>
    </row>
    <row r="7840" spans="1:6" x14ac:dyDescent="0.2">
      <c r="A7840" s="106">
        <v>43221</v>
      </c>
      <c r="B7840" s="100">
        <v>43160</v>
      </c>
      <c r="C7840" s="98" t="s">
        <v>34</v>
      </c>
      <c r="D7840" s="98">
        <v>-2490.65</v>
      </c>
      <c r="E7840" s="98">
        <v>31621</v>
      </c>
      <c r="F7840" s="98" t="s">
        <v>76</v>
      </c>
    </row>
    <row r="7841" spans="1:6" x14ac:dyDescent="0.2">
      <c r="A7841" s="106">
        <v>43221</v>
      </c>
      <c r="B7841" s="100">
        <v>43160</v>
      </c>
      <c r="C7841" s="98" t="s">
        <v>33</v>
      </c>
      <c r="D7841" s="98">
        <v>-112.38</v>
      </c>
      <c r="E7841" s="98">
        <v>1425.89</v>
      </c>
      <c r="F7841" s="98" t="s">
        <v>76</v>
      </c>
    </row>
    <row r="7842" spans="1:6" x14ac:dyDescent="0.2">
      <c r="A7842" s="106">
        <v>43221</v>
      </c>
      <c r="B7842" s="100">
        <v>43101</v>
      </c>
      <c r="C7842" s="98" t="s">
        <v>168</v>
      </c>
      <c r="D7842" s="98">
        <v>-2419.39</v>
      </c>
      <c r="E7842" s="98">
        <v>326939.90999999997</v>
      </c>
      <c r="F7842" s="98" t="s">
        <v>76</v>
      </c>
    </row>
    <row r="7843" spans="1:6" x14ac:dyDescent="0.2">
      <c r="A7843" s="106">
        <v>43221</v>
      </c>
      <c r="B7843" s="100">
        <v>43101</v>
      </c>
      <c r="C7843" s="98" t="s">
        <v>185</v>
      </c>
      <c r="D7843" s="98">
        <v>10756.3</v>
      </c>
      <c r="E7843" s="98">
        <v>326939.90999999997</v>
      </c>
      <c r="F7843" s="98" t="s">
        <v>76</v>
      </c>
    </row>
    <row r="7844" spans="1:6" x14ac:dyDescent="0.2">
      <c r="A7844" s="106">
        <v>43221</v>
      </c>
      <c r="B7844" s="100">
        <v>43101</v>
      </c>
      <c r="C7844" s="98" t="s">
        <v>186</v>
      </c>
      <c r="D7844" s="98">
        <v>485.04</v>
      </c>
      <c r="E7844" s="98">
        <v>14745</v>
      </c>
      <c r="F7844" s="98" t="s">
        <v>76</v>
      </c>
    </row>
    <row r="7845" spans="1:6" x14ac:dyDescent="0.2">
      <c r="A7845" s="106">
        <v>43221</v>
      </c>
      <c r="B7845" s="100">
        <v>43191</v>
      </c>
      <c r="C7845" s="98" t="s">
        <v>34</v>
      </c>
      <c r="D7845" s="98">
        <v>-943.23</v>
      </c>
      <c r="E7845" s="98">
        <v>9615</v>
      </c>
      <c r="F7845" s="98" t="s">
        <v>94</v>
      </c>
    </row>
    <row r="7846" spans="1:6" x14ac:dyDescent="0.2">
      <c r="A7846" s="106">
        <v>43221</v>
      </c>
      <c r="B7846" s="100">
        <v>43191</v>
      </c>
      <c r="C7846" s="98" t="s">
        <v>33</v>
      </c>
      <c r="D7846" s="98">
        <v>-42.54</v>
      </c>
      <c r="E7846" s="98">
        <v>433.64</v>
      </c>
      <c r="F7846" s="98" t="s">
        <v>94</v>
      </c>
    </row>
    <row r="7847" spans="1:6" x14ac:dyDescent="0.2">
      <c r="A7847" s="106">
        <v>43221</v>
      </c>
      <c r="B7847" s="100">
        <v>43160</v>
      </c>
      <c r="C7847" s="98" t="s">
        <v>34</v>
      </c>
      <c r="D7847" s="98">
        <v>-112.25</v>
      </c>
      <c r="E7847" s="98">
        <v>1425</v>
      </c>
      <c r="F7847" s="98" t="s">
        <v>94</v>
      </c>
    </row>
    <row r="7848" spans="1:6" x14ac:dyDescent="0.2">
      <c r="A7848" s="106">
        <v>43221</v>
      </c>
      <c r="B7848" s="100">
        <v>43160</v>
      </c>
      <c r="C7848" s="98" t="s">
        <v>33</v>
      </c>
      <c r="D7848" s="98">
        <v>-5.0599999999999996</v>
      </c>
      <c r="E7848" s="98">
        <v>64.27</v>
      </c>
      <c r="F7848" s="98" t="s">
        <v>94</v>
      </c>
    </row>
    <row r="7849" spans="1:6" x14ac:dyDescent="0.2">
      <c r="A7849" s="106">
        <v>43221</v>
      </c>
      <c r="B7849" s="100">
        <v>43101</v>
      </c>
      <c r="C7849" s="98" t="s">
        <v>185</v>
      </c>
      <c r="D7849" s="98">
        <v>363.22</v>
      </c>
      <c r="E7849" s="98">
        <v>11040</v>
      </c>
      <c r="F7849" s="98" t="s">
        <v>94</v>
      </c>
    </row>
    <row r="7850" spans="1:6" x14ac:dyDescent="0.2">
      <c r="A7850" s="106">
        <v>43221</v>
      </c>
      <c r="B7850" s="100">
        <v>43101</v>
      </c>
      <c r="C7850" s="98" t="s">
        <v>186</v>
      </c>
      <c r="D7850" s="98">
        <v>16.38</v>
      </c>
      <c r="E7850" s="98">
        <v>497.9</v>
      </c>
      <c r="F7850" s="98" t="s">
        <v>94</v>
      </c>
    </row>
    <row r="7851" spans="1:6" x14ac:dyDescent="0.2">
      <c r="A7851" s="106">
        <v>43221</v>
      </c>
      <c r="B7851" s="100">
        <v>43191</v>
      </c>
      <c r="C7851" s="98" t="s">
        <v>34</v>
      </c>
      <c r="D7851" s="98">
        <v>-28970.77</v>
      </c>
      <c r="E7851" s="98">
        <v>295318.90999999997</v>
      </c>
      <c r="F7851" s="98" t="s">
        <v>76</v>
      </c>
    </row>
    <row r="7852" spans="1:6" x14ac:dyDescent="0.2">
      <c r="A7852" s="106">
        <v>43221</v>
      </c>
      <c r="B7852" s="100">
        <v>43191</v>
      </c>
      <c r="C7852" s="98" t="s">
        <v>33</v>
      </c>
      <c r="D7852" s="98">
        <v>-1306.54</v>
      </c>
      <c r="E7852" s="98">
        <v>13318.96</v>
      </c>
      <c r="F7852" s="98" t="s">
        <v>76</v>
      </c>
    </row>
    <row r="7853" spans="1:6" x14ac:dyDescent="0.2">
      <c r="A7853" s="106">
        <v>43221</v>
      </c>
      <c r="B7853" s="100">
        <v>43191</v>
      </c>
      <c r="C7853" s="98" t="s">
        <v>36</v>
      </c>
      <c r="D7853" s="98">
        <v>-17.97</v>
      </c>
      <c r="E7853" s="98">
        <v>183.18</v>
      </c>
      <c r="F7853" s="98" t="s">
        <v>101</v>
      </c>
    </row>
    <row r="7854" spans="1:6" x14ac:dyDescent="0.2">
      <c r="A7854" s="106">
        <v>43221</v>
      </c>
      <c r="B7854" s="100">
        <v>43191</v>
      </c>
      <c r="C7854" s="98" t="s">
        <v>35</v>
      </c>
      <c r="D7854" s="98">
        <v>-0.81</v>
      </c>
      <c r="E7854" s="98">
        <v>8.26</v>
      </c>
      <c r="F7854" s="98" t="s">
        <v>101</v>
      </c>
    </row>
    <row r="7855" spans="1:6" x14ac:dyDescent="0.2">
      <c r="A7855" s="106">
        <v>43221</v>
      </c>
      <c r="B7855" s="100">
        <v>43160</v>
      </c>
      <c r="C7855" s="98" t="s">
        <v>36</v>
      </c>
      <c r="D7855" s="98">
        <v>-2.13</v>
      </c>
      <c r="E7855" s="98">
        <v>27</v>
      </c>
      <c r="F7855" s="98" t="s">
        <v>101</v>
      </c>
    </row>
    <row r="7856" spans="1:6" x14ac:dyDescent="0.2">
      <c r="A7856" s="106">
        <v>43221</v>
      </c>
      <c r="B7856" s="100">
        <v>43101</v>
      </c>
      <c r="C7856" s="98" t="s">
        <v>168</v>
      </c>
      <c r="D7856" s="98">
        <v>-45.17</v>
      </c>
      <c r="E7856" s="98">
        <v>6104</v>
      </c>
      <c r="F7856" s="98" t="s">
        <v>84</v>
      </c>
    </row>
    <row r="7857" spans="1:6" x14ac:dyDescent="0.2">
      <c r="A7857" s="106">
        <v>43221</v>
      </c>
      <c r="B7857" s="100">
        <v>43221</v>
      </c>
      <c r="C7857" s="98" t="s">
        <v>185</v>
      </c>
      <c r="D7857" s="98">
        <v>156.79</v>
      </c>
      <c r="E7857" s="98">
        <v>3533.01</v>
      </c>
      <c r="F7857" s="98" t="s">
        <v>84</v>
      </c>
    </row>
    <row r="7858" spans="1:6" x14ac:dyDescent="0.2">
      <c r="A7858" s="106">
        <v>43221</v>
      </c>
      <c r="B7858" s="100">
        <v>43221</v>
      </c>
      <c r="C7858" s="98" t="s">
        <v>186</v>
      </c>
      <c r="D7858" s="98">
        <v>7.07</v>
      </c>
      <c r="E7858" s="98">
        <v>159.34</v>
      </c>
      <c r="F7858" s="98" t="s">
        <v>84</v>
      </c>
    </row>
    <row r="7859" spans="1:6" x14ac:dyDescent="0.2">
      <c r="A7859" s="106">
        <v>43221</v>
      </c>
      <c r="B7859" s="100">
        <v>43221</v>
      </c>
      <c r="C7859" s="98" t="s">
        <v>34</v>
      </c>
      <c r="D7859" s="98">
        <v>-331.81</v>
      </c>
      <c r="E7859" s="98">
        <v>3533.01</v>
      </c>
      <c r="F7859" s="98" t="s">
        <v>84</v>
      </c>
    </row>
    <row r="7860" spans="1:6" x14ac:dyDescent="0.2">
      <c r="A7860" s="106">
        <v>43221</v>
      </c>
      <c r="B7860" s="100">
        <v>43221</v>
      </c>
      <c r="C7860" s="98" t="s">
        <v>33</v>
      </c>
      <c r="D7860" s="98">
        <v>-14.97</v>
      </c>
      <c r="E7860" s="98">
        <v>159.34</v>
      </c>
      <c r="F7860" s="98" t="s">
        <v>84</v>
      </c>
    </row>
    <row r="7861" spans="1:6" x14ac:dyDescent="0.2">
      <c r="A7861" s="106">
        <v>43252</v>
      </c>
      <c r="B7861" s="100">
        <v>43221</v>
      </c>
      <c r="C7861" s="98" t="s">
        <v>36</v>
      </c>
      <c r="D7861" s="98">
        <v>-7.62</v>
      </c>
      <c r="E7861" s="98">
        <v>81.2</v>
      </c>
      <c r="F7861" s="98" t="s">
        <v>101</v>
      </c>
    </row>
    <row r="7862" spans="1:6" x14ac:dyDescent="0.2">
      <c r="A7862" s="106">
        <v>43252</v>
      </c>
      <c r="B7862" s="100">
        <v>43221</v>
      </c>
      <c r="C7862" s="98" t="s">
        <v>35</v>
      </c>
      <c r="D7862" s="98">
        <v>-0.34</v>
      </c>
      <c r="E7862" s="98">
        <v>3.66</v>
      </c>
      <c r="F7862" s="98" t="s">
        <v>101</v>
      </c>
    </row>
    <row r="7863" spans="1:6" x14ac:dyDescent="0.2">
      <c r="A7863" s="106">
        <v>43221</v>
      </c>
      <c r="B7863" s="100">
        <v>43221</v>
      </c>
      <c r="C7863" s="98" t="s">
        <v>185</v>
      </c>
      <c r="D7863" s="98">
        <v>9.09</v>
      </c>
      <c r="E7863" s="98">
        <v>204.82</v>
      </c>
      <c r="F7863" s="98" t="s">
        <v>84</v>
      </c>
    </row>
    <row r="7864" spans="1:6" x14ac:dyDescent="0.2">
      <c r="A7864" s="106">
        <v>43221</v>
      </c>
      <c r="B7864" s="100">
        <v>43221</v>
      </c>
      <c r="C7864" s="98" t="s">
        <v>186</v>
      </c>
      <c r="D7864" s="98">
        <v>0.41</v>
      </c>
      <c r="E7864" s="98">
        <v>9.24</v>
      </c>
      <c r="F7864" s="98" t="s">
        <v>84</v>
      </c>
    </row>
    <row r="7865" spans="1:6" x14ac:dyDescent="0.2">
      <c r="A7865" s="106">
        <v>43221</v>
      </c>
      <c r="B7865" s="100">
        <v>43221</v>
      </c>
      <c r="C7865" s="98" t="s">
        <v>34</v>
      </c>
      <c r="D7865" s="98">
        <v>-19.25</v>
      </c>
      <c r="E7865" s="98">
        <v>204.82</v>
      </c>
      <c r="F7865" s="98" t="s">
        <v>84</v>
      </c>
    </row>
    <row r="7866" spans="1:6" x14ac:dyDescent="0.2">
      <c r="A7866" s="106">
        <v>43221</v>
      </c>
      <c r="B7866" s="100">
        <v>43221</v>
      </c>
      <c r="C7866" s="98" t="s">
        <v>33</v>
      </c>
      <c r="D7866" s="98">
        <v>-0.87</v>
      </c>
      <c r="E7866" s="98">
        <v>9.24</v>
      </c>
      <c r="F7866" s="98" t="s">
        <v>84</v>
      </c>
    </row>
    <row r="7867" spans="1:6" x14ac:dyDescent="0.2">
      <c r="A7867" s="106">
        <v>43221</v>
      </c>
      <c r="B7867" s="100">
        <v>43221</v>
      </c>
      <c r="C7867" s="98" t="s">
        <v>168</v>
      </c>
      <c r="D7867" s="98">
        <v>0</v>
      </c>
      <c r="E7867" s="98">
        <v>204.82</v>
      </c>
      <c r="F7867" s="98" t="s">
        <v>84</v>
      </c>
    </row>
    <row r="7868" spans="1:6" x14ac:dyDescent="0.2">
      <c r="A7868" s="106">
        <v>43221</v>
      </c>
      <c r="B7868" s="100">
        <v>43191</v>
      </c>
      <c r="C7868" s="98" t="s">
        <v>34</v>
      </c>
      <c r="D7868" s="98">
        <v>-34.83</v>
      </c>
      <c r="E7868" s="98">
        <v>355</v>
      </c>
      <c r="F7868" s="98" t="s">
        <v>84</v>
      </c>
    </row>
    <row r="7869" spans="1:6" x14ac:dyDescent="0.2">
      <c r="A7869" s="106">
        <v>43221</v>
      </c>
      <c r="B7869" s="100">
        <v>43191</v>
      </c>
      <c r="C7869" s="98" t="s">
        <v>33</v>
      </c>
      <c r="D7869" s="98">
        <v>-1.58</v>
      </c>
      <c r="E7869" s="98">
        <v>16</v>
      </c>
      <c r="F7869" s="98" t="s">
        <v>84</v>
      </c>
    </row>
    <row r="7870" spans="1:6" x14ac:dyDescent="0.2">
      <c r="A7870" s="106">
        <v>43221</v>
      </c>
      <c r="B7870" s="100">
        <v>43101</v>
      </c>
      <c r="C7870" s="98" t="s">
        <v>185</v>
      </c>
      <c r="D7870" s="98">
        <v>11.67</v>
      </c>
      <c r="E7870" s="98">
        <v>355</v>
      </c>
      <c r="F7870" s="98" t="s">
        <v>84</v>
      </c>
    </row>
    <row r="7871" spans="1:6" x14ac:dyDescent="0.2">
      <c r="A7871" s="106">
        <v>43221</v>
      </c>
      <c r="B7871" s="100">
        <v>43101</v>
      </c>
      <c r="C7871" s="98" t="s">
        <v>186</v>
      </c>
      <c r="D7871" s="98">
        <v>0.52</v>
      </c>
      <c r="E7871" s="98">
        <v>16</v>
      </c>
      <c r="F7871" s="98" t="s">
        <v>84</v>
      </c>
    </row>
    <row r="7872" spans="1:6" x14ac:dyDescent="0.2">
      <c r="A7872" s="106">
        <v>43221</v>
      </c>
      <c r="B7872" s="100">
        <v>43101</v>
      </c>
      <c r="C7872" s="98" t="s">
        <v>168</v>
      </c>
      <c r="D7872" s="98">
        <v>-2.63</v>
      </c>
      <c r="E7872" s="98">
        <v>355</v>
      </c>
      <c r="F7872" s="98" t="s">
        <v>84</v>
      </c>
    </row>
    <row r="7873" spans="1:6" x14ac:dyDescent="0.2">
      <c r="A7873" s="106">
        <v>43221</v>
      </c>
      <c r="B7873" s="100">
        <v>43221</v>
      </c>
      <c r="C7873" s="98" t="s">
        <v>168</v>
      </c>
      <c r="D7873" s="98">
        <v>0</v>
      </c>
      <c r="E7873" s="98">
        <v>3533.01</v>
      </c>
      <c r="F7873" s="98" t="s">
        <v>84</v>
      </c>
    </row>
    <row r="7874" spans="1:6" x14ac:dyDescent="0.2">
      <c r="A7874" s="106">
        <v>43221</v>
      </c>
      <c r="B7874" s="100">
        <v>43191</v>
      </c>
      <c r="C7874" s="98" t="s">
        <v>34</v>
      </c>
      <c r="D7874" s="98">
        <v>-598.79999999999995</v>
      </c>
      <c r="E7874" s="98">
        <v>6104</v>
      </c>
      <c r="F7874" s="98" t="s">
        <v>84</v>
      </c>
    </row>
    <row r="7875" spans="1:6" x14ac:dyDescent="0.2">
      <c r="A7875" s="106">
        <v>43221</v>
      </c>
      <c r="B7875" s="100">
        <v>43191</v>
      </c>
      <c r="C7875" s="98" t="s">
        <v>33</v>
      </c>
      <c r="D7875" s="98">
        <v>-27</v>
      </c>
      <c r="E7875" s="98">
        <v>275.29000000000002</v>
      </c>
      <c r="F7875" s="98" t="s">
        <v>84</v>
      </c>
    </row>
    <row r="7876" spans="1:6" x14ac:dyDescent="0.2">
      <c r="A7876" s="106">
        <v>43221</v>
      </c>
      <c r="B7876" s="100">
        <v>43101</v>
      </c>
      <c r="C7876" s="98" t="s">
        <v>185</v>
      </c>
      <c r="D7876" s="98">
        <v>7.4</v>
      </c>
      <c r="E7876" s="98">
        <v>225</v>
      </c>
      <c r="F7876" s="98" t="s">
        <v>89</v>
      </c>
    </row>
    <row r="7877" spans="1:6" x14ac:dyDescent="0.2">
      <c r="A7877" s="106">
        <v>43221</v>
      </c>
      <c r="B7877" s="100">
        <v>43101</v>
      </c>
      <c r="C7877" s="98" t="s">
        <v>186</v>
      </c>
      <c r="D7877" s="98">
        <v>0.33</v>
      </c>
      <c r="E7877" s="98">
        <v>10.15</v>
      </c>
      <c r="F7877" s="98" t="s">
        <v>89</v>
      </c>
    </row>
    <row r="7878" spans="1:6" x14ac:dyDescent="0.2">
      <c r="A7878" s="106">
        <v>43221</v>
      </c>
      <c r="B7878" s="100">
        <v>43101</v>
      </c>
      <c r="C7878" s="98" t="s">
        <v>168</v>
      </c>
      <c r="D7878" s="98">
        <v>-1.67</v>
      </c>
      <c r="E7878" s="98">
        <v>225</v>
      </c>
      <c r="F7878" s="98" t="s">
        <v>89</v>
      </c>
    </row>
    <row r="7879" spans="1:6" x14ac:dyDescent="0.2">
      <c r="A7879" s="106">
        <v>43221</v>
      </c>
      <c r="B7879" s="100">
        <v>43221</v>
      </c>
      <c r="C7879" s="98" t="s">
        <v>185</v>
      </c>
      <c r="D7879" s="98">
        <v>12.12</v>
      </c>
      <c r="E7879" s="98">
        <v>273</v>
      </c>
      <c r="F7879" s="98" t="s">
        <v>92</v>
      </c>
    </row>
    <row r="7880" spans="1:6" x14ac:dyDescent="0.2">
      <c r="A7880" s="106">
        <v>43221</v>
      </c>
      <c r="B7880" s="100">
        <v>43221</v>
      </c>
      <c r="C7880" s="98" t="s">
        <v>186</v>
      </c>
      <c r="D7880" s="98">
        <v>0.55000000000000004</v>
      </c>
      <c r="E7880" s="98">
        <v>12.31</v>
      </c>
      <c r="F7880" s="98" t="s">
        <v>92</v>
      </c>
    </row>
    <row r="7881" spans="1:6" x14ac:dyDescent="0.2">
      <c r="A7881" s="106">
        <v>43221</v>
      </c>
      <c r="B7881" s="100">
        <v>43221</v>
      </c>
      <c r="C7881" s="98" t="s">
        <v>34</v>
      </c>
      <c r="D7881" s="98">
        <v>-25.64</v>
      </c>
      <c r="E7881" s="98">
        <v>273</v>
      </c>
      <c r="F7881" s="98" t="s">
        <v>92</v>
      </c>
    </row>
    <row r="7882" spans="1:6" x14ac:dyDescent="0.2">
      <c r="A7882" s="106">
        <v>43221</v>
      </c>
      <c r="B7882" s="100">
        <v>43221</v>
      </c>
      <c r="C7882" s="98" t="s">
        <v>33</v>
      </c>
      <c r="D7882" s="98">
        <v>-1.1599999999999999</v>
      </c>
      <c r="E7882" s="98">
        <v>12.31</v>
      </c>
      <c r="F7882" s="98" t="s">
        <v>92</v>
      </c>
    </row>
    <row r="7883" spans="1:6" x14ac:dyDescent="0.2">
      <c r="A7883" s="106">
        <v>43221</v>
      </c>
      <c r="B7883" s="100">
        <v>43221</v>
      </c>
      <c r="C7883" s="98" t="s">
        <v>168</v>
      </c>
      <c r="D7883" s="98">
        <v>0</v>
      </c>
      <c r="E7883" s="98">
        <v>273</v>
      </c>
      <c r="F7883" s="98" t="s">
        <v>92</v>
      </c>
    </row>
    <row r="7884" spans="1:6" x14ac:dyDescent="0.2">
      <c r="A7884" s="106">
        <v>43221</v>
      </c>
      <c r="B7884" s="100">
        <v>43191</v>
      </c>
      <c r="C7884" s="98" t="s">
        <v>34</v>
      </c>
      <c r="D7884" s="98">
        <v>-66.22</v>
      </c>
      <c r="E7884" s="98">
        <v>675</v>
      </c>
      <c r="F7884" s="98" t="s">
        <v>92</v>
      </c>
    </row>
    <row r="7885" spans="1:6" x14ac:dyDescent="0.2">
      <c r="A7885" s="106">
        <v>43221</v>
      </c>
      <c r="B7885" s="100">
        <v>43191</v>
      </c>
      <c r="C7885" s="98" t="s">
        <v>33</v>
      </c>
      <c r="D7885" s="98">
        <v>-2.99</v>
      </c>
      <c r="E7885" s="98">
        <v>30.44</v>
      </c>
      <c r="F7885" s="98" t="s">
        <v>92</v>
      </c>
    </row>
    <row r="7886" spans="1:6" x14ac:dyDescent="0.2">
      <c r="A7886" s="106">
        <v>43221</v>
      </c>
      <c r="B7886" s="100">
        <v>43221</v>
      </c>
      <c r="C7886" s="98" t="s">
        <v>33</v>
      </c>
      <c r="D7886" s="98">
        <v>-0.66</v>
      </c>
      <c r="E7886" s="98">
        <v>7.08</v>
      </c>
      <c r="F7886" s="98" t="s">
        <v>89</v>
      </c>
    </row>
    <row r="7887" spans="1:6" x14ac:dyDescent="0.2">
      <c r="A7887" s="106">
        <v>43221</v>
      </c>
      <c r="B7887" s="100">
        <v>43221</v>
      </c>
      <c r="C7887" s="98" t="s">
        <v>168</v>
      </c>
      <c r="D7887" s="98">
        <v>0</v>
      </c>
      <c r="E7887" s="98">
        <v>157</v>
      </c>
      <c r="F7887" s="98" t="s">
        <v>89</v>
      </c>
    </row>
    <row r="7888" spans="1:6" x14ac:dyDescent="0.2">
      <c r="A7888" s="106">
        <v>43221</v>
      </c>
      <c r="B7888" s="100">
        <v>43191</v>
      </c>
      <c r="C7888" s="98" t="s">
        <v>34</v>
      </c>
      <c r="D7888" s="98">
        <v>-22.07</v>
      </c>
      <c r="E7888" s="98">
        <v>225</v>
      </c>
      <c r="F7888" s="98" t="s">
        <v>89</v>
      </c>
    </row>
    <row r="7889" spans="1:6" x14ac:dyDescent="0.2">
      <c r="A7889" s="106">
        <v>43221</v>
      </c>
      <c r="B7889" s="100">
        <v>43191</v>
      </c>
      <c r="C7889" s="98" t="s">
        <v>33</v>
      </c>
      <c r="D7889" s="98">
        <v>-1</v>
      </c>
      <c r="E7889" s="98">
        <v>10.15</v>
      </c>
      <c r="F7889" s="98" t="s">
        <v>89</v>
      </c>
    </row>
    <row r="7890" spans="1:6" x14ac:dyDescent="0.2">
      <c r="A7890" s="106">
        <v>43221</v>
      </c>
      <c r="B7890" s="100">
        <v>43101</v>
      </c>
      <c r="C7890" s="98" t="s">
        <v>185</v>
      </c>
      <c r="D7890" s="98">
        <v>148.84</v>
      </c>
      <c r="E7890" s="98">
        <v>4527</v>
      </c>
      <c r="F7890" s="98" t="s">
        <v>93</v>
      </c>
    </row>
    <row r="7891" spans="1:6" x14ac:dyDescent="0.2">
      <c r="A7891" s="106">
        <v>43221</v>
      </c>
      <c r="B7891" s="100">
        <v>43101</v>
      </c>
      <c r="C7891" s="98" t="s">
        <v>186</v>
      </c>
      <c r="D7891" s="98">
        <v>6.83</v>
      </c>
      <c r="E7891" s="98">
        <v>204.29</v>
      </c>
      <c r="F7891" s="98" t="s">
        <v>93</v>
      </c>
    </row>
    <row r="7892" spans="1:6" x14ac:dyDescent="0.2">
      <c r="A7892" s="106">
        <v>43221</v>
      </c>
      <c r="B7892" s="100">
        <v>43101</v>
      </c>
      <c r="C7892" s="98" t="s">
        <v>168</v>
      </c>
      <c r="D7892" s="98">
        <v>-33.58</v>
      </c>
      <c r="E7892" s="98">
        <v>4527</v>
      </c>
      <c r="F7892" s="98" t="s">
        <v>93</v>
      </c>
    </row>
    <row r="7893" spans="1:6" x14ac:dyDescent="0.2">
      <c r="A7893" s="106">
        <v>43221</v>
      </c>
      <c r="B7893" s="100">
        <v>43221</v>
      </c>
      <c r="C7893" s="98" t="s">
        <v>185</v>
      </c>
      <c r="D7893" s="98">
        <v>6.97</v>
      </c>
      <c r="E7893" s="98">
        <v>157</v>
      </c>
      <c r="F7893" s="98" t="s">
        <v>89</v>
      </c>
    </row>
    <row r="7894" spans="1:6" x14ac:dyDescent="0.2">
      <c r="A7894" s="106">
        <v>43221</v>
      </c>
      <c r="B7894" s="100">
        <v>43221</v>
      </c>
      <c r="C7894" s="98" t="s">
        <v>186</v>
      </c>
      <c r="D7894" s="98">
        <v>0.31</v>
      </c>
      <c r="E7894" s="98">
        <v>7.08</v>
      </c>
      <c r="F7894" s="98" t="s">
        <v>89</v>
      </c>
    </row>
    <row r="7895" spans="1:6" x14ac:dyDescent="0.2">
      <c r="A7895" s="106">
        <v>43221</v>
      </c>
      <c r="B7895" s="100">
        <v>43221</v>
      </c>
      <c r="C7895" s="98" t="s">
        <v>34</v>
      </c>
      <c r="D7895" s="98">
        <v>-14.75</v>
      </c>
      <c r="E7895" s="98">
        <v>157</v>
      </c>
      <c r="F7895" s="98" t="s">
        <v>89</v>
      </c>
    </row>
    <row r="7896" spans="1:6" x14ac:dyDescent="0.2">
      <c r="A7896" s="106">
        <v>43221</v>
      </c>
      <c r="B7896" s="100">
        <v>43221</v>
      </c>
      <c r="C7896" s="98" t="s">
        <v>185</v>
      </c>
      <c r="D7896" s="98">
        <v>133.91</v>
      </c>
      <c r="E7896" s="98">
        <v>3015</v>
      </c>
      <c r="F7896" s="98" t="s">
        <v>93</v>
      </c>
    </row>
    <row r="7897" spans="1:6" x14ac:dyDescent="0.2">
      <c r="A7897" s="106">
        <v>43221</v>
      </c>
      <c r="B7897" s="100">
        <v>43221</v>
      </c>
      <c r="C7897" s="98" t="s">
        <v>186</v>
      </c>
      <c r="D7897" s="98">
        <v>6.03</v>
      </c>
      <c r="E7897" s="98">
        <v>136.07</v>
      </c>
      <c r="F7897" s="98" t="s">
        <v>93</v>
      </c>
    </row>
    <row r="7898" spans="1:6" x14ac:dyDescent="0.2">
      <c r="A7898" s="106">
        <v>43221</v>
      </c>
      <c r="B7898" s="100">
        <v>43221</v>
      </c>
      <c r="C7898" s="98" t="s">
        <v>34</v>
      </c>
      <c r="D7898" s="98">
        <v>-283.05</v>
      </c>
      <c r="E7898" s="98">
        <v>3015</v>
      </c>
      <c r="F7898" s="98" t="s">
        <v>93</v>
      </c>
    </row>
    <row r="7899" spans="1:6" x14ac:dyDescent="0.2">
      <c r="A7899" s="106">
        <v>43221</v>
      </c>
      <c r="B7899" s="100">
        <v>43221</v>
      </c>
      <c r="C7899" s="98" t="s">
        <v>33</v>
      </c>
      <c r="D7899" s="98">
        <v>-12.86</v>
      </c>
      <c r="E7899" s="98">
        <v>136.07</v>
      </c>
      <c r="F7899" s="98" t="s">
        <v>93</v>
      </c>
    </row>
    <row r="7900" spans="1:6" x14ac:dyDescent="0.2">
      <c r="A7900" s="106">
        <v>43221</v>
      </c>
      <c r="B7900" s="100">
        <v>43221</v>
      </c>
      <c r="C7900" s="98" t="s">
        <v>168</v>
      </c>
      <c r="D7900" s="98">
        <v>0</v>
      </c>
      <c r="E7900" s="98">
        <v>3015</v>
      </c>
      <c r="F7900" s="98" t="s">
        <v>93</v>
      </c>
    </row>
    <row r="7901" spans="1:6" x14ac:dyDescent="0.2">
      <c r="A7901" s="106">
        <v>43221</v>
      </c>
      <c r="B7901" s="100">
        <v>43191</v>
      </c>
      <c r="C7901" s="98" t="s">
        <v>34</v>
      </c>
      <c r="D7901" s="98">
        <v>-444.07</v>
      </c>
      <c r="E7901" s="98">
        <v>4527</v>
      </c>
      <c r="F7901" s="98" t="s">
        <v>93</v>
      </c>
    </row>
    <row r="7902" spans="1:6" x14ac:dyDescent="0.2">
      <c r="A7902" s="106">
        <v>43221</v>
      </c>
      <c r="B7902" s="100">
        <v>43191</v>
      </c>
      <c r="C7902" s="98" t="s">
        <v>33</v>
      </c>
      <c r="D7902" s="98">
        <v>-19.899999999999999</v>
      </c>
      <c r="E7902" s="98">
        <v>204.29</v>
      </c>
      <c r="F7902" s="98" t="s">
        <v>93</v>
      </c>
    </row>
    <row r="7903" spans="1:6" x14ac:dyDescent="0.2">
      <c r="A7903" s="106">
        <v>43221</v>
      </c>
      <c r="B7903" s="100">
        <v>43221</v>
      </c>
      <c r="C7903" s="98" t="s">
        <v>185</v>
      </c>
      <c r="D7903" s="98">
        <v>1141.0999999999999</v>
      </c>
      <c r="E7903" s="98">
        <v>25712</v>
      </c>
      <c r="F7903" s="98" t="s">
        <v>95</v>
      </c>
    </row>
    <row r="7904" spans="1:6" x14ac:dyDescent="0.2">
      <c r="A7904" s="106">
        <v>43221</v>
      </c>
      <c r="B7904" s="100">
        <v>43221</v>
      </c>
      <c r="C7904" s="98" t="s">
        <v>186</v>
      </c>
      <c r="D7904" s="98">
        <v>51.46</v>
      </c>
      <c r="E7904" s="98">
        <v>1159.6099999999999</v>
      </c>
      <c r="F7904" s="98" t="s">
        <v>95</v>
      </c>
    </row>
    <row r="7905" spans="1:6" x14ac:dyDescent="0.2">
      <c r="A7905" s="106">
        <v>43221</v>
      </c>
      <c r="B7905" s="100">
        <v>43221</v>
      </c>
      <c r="C7905" s="98" t="s">
        <v>34</v>
      </c>
      <c r="D7905" s="98">
        <v>-2414.87</v>
      </c>
      <c r="E7905" s="98">
        <v>25712</v>
      </c>
      <c r="F7905" s="98" t="s">
        <v>95</v>
      </c>
    </row>
    <row r="7906" spans="1:6" x14ac:dyDescent="0.2">
      <c r="A7906" s="106">
        <v>43221</v>
      </c>
      <c r="B7906" s="100">
        <v>43221</v>
      </c>
      <c r="C7906" s="98" t="s">
        <v>33</v>
      </c>
      <c r="D7906" s="98">
        <v>-108.91</v>
      </c>
      <c r="E7906" s="98">
        <v>1159.6099999999999</v>
      </c>
      <c r="F7906" s="98" t="s">
        <v>95</v>
      </c>
    </row>
    <row r="7907" spans="1:6" x14ac:dyDescent="0.2">
      <c r="A7907" s="106">
        <v>43221</v>
      </c>
      <c r="B7907" s="100">
        <v>43191</v>
      </c>
      <c r="C7907" s="98" t="s">
        <v>34</v>
      </c>
      <c r="D7907" s="98">
        <v>-3783.52</v>
      </c>
      <c r="E7907" s="98">
        <v>38568</v>
      </c>
      <c r="F7907" s="98" t="s">
        <v>95</v>
      </c>
    </row>
    <row r="7908" spans="1:6" x14ac:dyDescent="0.2">
      <c r="A7908" s="106">
        <v>43221</v>
      </c>
      <c r="B7908" s="100">
        <v>43191</v>
      </c>
      <c r="C7908" s="98" t="s">
        <v>33</v>
      </c>
      <c r="D7908" s="98">
        <v>-170.64</v>
      </c>
      <c r="E7908" s="98">
        <v>1739.42</v>
      </c>
      <c r="F7908" s="98" t="s">
        <v>95</v>
      </c>
    </row>
    <row r="7909" spans="1:6" x14ac:dyDescent="0.2">
      <c r="A7909" s="106">
        <v>43221</v>
      </c>
      <c r="B7909" s="100">
        <v>43101</v>
      </c>
      <c r="C7909" s="98" t="s">
        <v>185</v>
      </c>
      <c r="D7909" s="98">
        <v>1268.8900000000001</v>
      </c>
      <c r="E7909" s="98">
        <v>38568</v>
      </c>
      <c r="F7909" s="98" t="s">
        <v>95</v>
      </c>
    </row>
    <row r="7910" spans="1:6" x14ac:dyDescent="0.2">
      <c r="A7910" s="106">
        <v>43221</v>
      </c>
      <c r="B7910" s="100">
        <v>43101</v>
      </c>
      <c r="C7910" s="98" t="s">
        <v>186</v>
      </c>
      <c r="D7910" s="98">
        <v>57.23</v>
      </c>
      <c r="E7910" s="98">
        <v>1739.42</v>
      </c>
      <c r="F7910" s="98" t="s">
        <v>95</v>
      </c>
    </row>
    <row r="7911" spans="1:6" x14ac:dyDescent="0.2">
      <c r="A7911" s="106">
        <v>43221</v>
      </c>
      <c r="B7911" s="100">
        <v>43221</v>
      </c>
      <c r="C7911" s="98" t="s">
        <v>185</v>
      </c>
      <c r="D7911" s="98">
        <v>678.48</v>
      </c>
      <c r="E7911" s="98">
        <v>15288</v>
      </c>
      <c r="F7911" s="98" t="s">
        <v>94</v>
      </c>
    </row>
    <row r="7912" spans="1:6" x14ac:dyDescent="0.2">
      <c r="A7912" s="106">
        <v>43221</v>
      </c>
      <c r="B7912" s="100">
        <v>43221</v>
      </c>
      <c r="C7912" s="98" t="s">
        <v>186</v>
      </c>
      <c r="D7912" s="98">
        <v>30.6</v>
      </c>
      <c r="E7912" s="98">
        <v>689.49</v>
      </c>
      <c r="F7912" s="98" t="s">
        <v>94</v>
      </c>
    </row>
    <row r="7913" spans="1:6" x14ac:dyDescent="0.2">
      <c r="A7913" s="106">
        <v>43221</v>
      </c>
      <c r="B7913" s="100">
        <v>43221</v>
      </c>
      <c r="C7913" s="98" t="s">
        <v>34</v>
      </c>
      <c r="D7913" s="98">
        <v>-1435.85</v>
      </c>
      <c r="E7913" s="98">
        <v>15288</v>
      </c>
      <c r="F7913" s="98" t="s">
        <v>94</v>
      </c>
    </row>
    <row r="7914" spans="1:6" x14ac:dyDescent="0.2">
      <c r="A7914" s="106">
        <v>43221</v>
      </c>
      <c r="B7914" s="100">
        <v>43221</v>
      </c>
      <c r="C7914" s="98" t="s">
        <v>33</v>
      </c>
      <c r="D7914" s="98">
        <v>-64.75</v>
      </c>
      <c r="E7914" s="98">
        <v>689.49</v>
      </c>
      <c r="F7914" s="98" t="s">
        <v>94</v>
      </c>
    </row>
    <row r="7915" spans="1:6" x14ac:dyDescent="0.2">
      <c r="A7915" s="106">
        <v>43221</v>
      </c>
      <c r="B7915" s="100">
        <v>43191</v>
      </c>
      <c r="C7915" s="98" t="s">
        <v>34</v>
      </c>
      <c r="D7915" s="98">
        <v>-2249.63</v>
      </c>
      <c r="E7915" s="98">
        <v>22932</v>
      </c>
      <c r="F7915" s="98" t="s">
        <v>94</v>
      </c>
    </row>
    <row r="7916" spans="1:6" x14ac:dyDescent="0.2">
      <c r="A7916" s="106">
        <v>43221</v>
      </c>
      <c r="B7916" s="100">
        <v>43191</v>
      </c>
      <c r="C7916" s="98" t="s">
        <v>33</v>
      </c>
      <c r="D7916" s="98">
        <v>-101.46</v>
      </c>
      <c r="E7916" s="98">
        <v>1034.23</v>
      </c>
      <c r="F7916" s="98" t="s">
        <v>94</v>
      </c>
    </row>
    <row r="7917" spans="1:6" x14ac:dyDescent="0.2">
      <c r="A7917" s="106">
        <v>43221</v>
      </c>
      <c r="B7917" s="100">
        <v>43101</v>
      </c>
      <c r="C7917" s="98" t="s">
        <v>185</v>
      </c>
      <c r="D7917" s="98">
        <v>754.46</v>
      </c>
      <c r="E7917" s="98">
        <v>22932</v>
      </c>
      <c r="F7917" s="98" t="s">
        <v>94</v>
      </c>
    </row>
    <row r="7918" spans="1:6" x14ac:dyDescent="0.2">
      <c r="A7918" s="106">
        <v>43221</v>
      </c>
      <c r="B7918" s="100">
        <v>43101</v>
      </c>
      <c r="C7918" s="98" t="s">
        <v>186</v>
      </c>
      <c r="D7918" s="98">
        <v>34.03</v>
      </c>
      <c r="E7918" s="98">
        <v>1034.23</v>
      </c>
      <c r="F7918" s="98" t="s">
        <v>94</v>
      </c>
    </row>
    <row r="7919" spans="1:6" x14ac:dyDescent="0.2">
      <c r="A7919" s="106">
        <v>43221</v>
      </c>
      <c r="B7919" s="100">
        <v>43221</v>
      </c>
      <c r="C7919" s="98" t="s">
        <v>36</v>
      </c>
      <c r="D7919" s="98">
        <v>-140.47</v>
      </c>
      <c r="E7919" s="98">
        <v>1495.84</v>
      </c>
      <c r="F7919" s="98" t="s">
        <v>101</v>
      </c>
    </row>
    <row r="7920" spans="1:6" x14ac:dyDescent="0.2">
      <c r="A7920" s="106">
        <v>43221</v>
      </c>
      <c r="B7920" s="100">
        <v>43221</v>
      </c>
      <c r="C7920" s="98" t="s">
        <v>35</v>
      </c>
      <c r="D7920" s="98">
        <v>-6.37</v>
      </c>
      <c r="E7920" s="98">
        <v>67.489999999999995</v>
      </c>
      <c r="F7920" s="98" t="s">
        <v>101</v>
      </c>
    </row>
    <row r="7921" spans="1:6" x14ac:dyDescent="0.2">
      <c r="A7921" s="106">
        <v>43221</v>
      </c>
      <c r="B7921" s="100">
        <v>43191</v>
      </c>
      <c r="C7921" s="98" t="s">
        <v>36</v>
      </c>
      <c r="D7921" s="98">
        <v>-220.3</v>
      </c>
      <c r="E7921" s="98">
        <v>2246</v>
      </c>
      <c r="F7921" s="98" t="s">
        <v>101</v>
      </c>
    </row>
    <row r="7922" spans="1:6" x14ac:dyDescent="0.2">
      <c r="A7922" s="106">
        <v>43221</v>
      </c>
      <c r="B7922" s="100">
        <v>43101</v>
      </c>
      <c r="C7922" s="98" t="s">
        <v>185</v>
      </c>
      <c r="D7922" s="98">
        <v>8.52</v>
      </c>
      <c r="E7922" s="98">
        <v>259</v>
      </c>
      <c r="F7922" s="98" t="s">
        <v>93</v>
      </c>
    </row>
    <row r="7923" spans="1:6" x14ac:dyDescent="0.2">
      <c r="A7923" s="106">
        <v>43221</v>
      </c>
      <c r="B7923" s="100">
        <v>43101</v>
      </c>
      <c r="C7923" s="98" t="s">
        <v>186</v>
      </c>
      <c r="D7923" s="98">
        <v>0.38</v>
      </c>
      <c r="E7923" s="98">
        <v>11.68</v>
      </c>
      <c r="F7923" s="98" t="s">
        <v>93</v>
      </c>
    </row>
    <row r="7924" spans="1:6" x14ac:dyDescent="0.2">
      <c r="A7924" s="106">
        <v>43221</v>
      </c>
      <c r="B7924" s="100">
        <v>43191</v>
      </c>
      <c r="C7924" s="98" t="s">
        <v>35</v>
      </c>
      <c r="D7924" s="98">
        <v>-9.93</v>
      </c>
      <c r="E7924" s="98">
        <v>101.3</v>
      </c>
      <c r="F7924" s="98" t="s">
        <v>101</v>
      </c>
    </row>
    <row r="7925" spans="1:6" x14ac:dyDescent="0.2">
      <c r="A7925" s="106">
        <v>43221</v>
      </c>
      <c r="B7925" s="100">
        <v>43221</v>
      </c>
      <c r="C7925" s="98" t="s">
        <v>185</v>
      </c>
      <c r="D7925" s="98">
        <v>8564.9599999999991</v>
      </c>
      <c r="E7925" s="98">
        <v>192991.02</v>
      </c>
      <c r="F7925" s="98" t="s">
        <v>77</v>
      </c>
    </row>
    <row r="7926" spans="1:6" x14ac:dyDescent="0.2">
      <c r="A7926" s="106">
        <v>43221</v>
      </c>
      <c r="B7926" s="100">
        <v>43221</v>
      </c>
      <c r="C7926" s="98" t="s">
        <v>186</v>
      </c>
      <c r="D7926" s="98">
        <v>386.23</v>
      </c>
      <c r="E7926" s="98">
        <v>8703.85</v>
      </c>
      <c r="F7926" s="98" t="s">
        <v>77</v>
      </c>
    </row>
    <row r="7927" spans="1:6" x14ac:dyDescent="0.2">
      <c r="A7927" s="106">
        <v>43221</v>
      </c>
      <c r="B7927" s="100">
        <v>43221</v>
      </c>
      <c r="C7927" s="98" t="s">
        <v>34</v>
      </c>
      <c r="D7927" s="98">
        <v>-18125.650000000001</v>
      </c>
      <c r="E7927" s="98">
        <v>192991.02</v>
      </c>
      <c r="F7927" s="98" t="s">
        <v>77</v>
      </c>
    </row>
    <row r="7928" spans="1:6" x14ac:dyDescent="0.2">
      <c r="A7928" s="106">
        <v>43221</v>
      </c>
      <c r="B7928" s="100">
        <v>43221</v>
      </c>
      <c r="C7928" s="98" t="s">
        <v>33</v>
      </c>
      <c r="D7928" s="98">
        <v>-817.48</v>
      </c>
      <c r="E7928" s="98">
        <v>8703.85</v>
      </c>
      <c r="F7928" s="98" t="s">
        <v>77</v>
      </c>
    </row>
    <row r="7929" spans="1:6" x14ac:dyDescent="0.2">
      <c r="A7929" s="106">
        <v>43221</v>
      </c>
      <c r="B7929" s="100">
        <v>43221</v>
      </c>
      <c r="C7929" s="98" t="s">
        <v>168</v>
      </c>
      <c r="D7929" s="98">
        <v>0</v>
      </c>
      <c r="E7929" s="98">
        <v>192991.02</v>
      </c>
      <c r="F7929" s="98" t="s">
        <v>77</v>
      </c>
    </row>
    <row r="7930" spans="1:6" x14ac:dyDescent="0.2">
      <c r="A7930" s="106">
        <v>43221</v>
      </c>
      <c r="B7930" s="100">
        <v>43221</v>
      </c>
      <c r="C7930" s="98" t="s">
        <v>34</v>
      </c>
      <c r="D7930" s="98">
        <v>-14.09</v>
      </c>
      <c r="E7930" s="98">
        <v>150</v>
      </c>
      <c r="F7930" s="98" t="s">
        <v>93</v>
      </c>
    </row>
    <row r="7931" spans="1:6" x14ac:dyDescent="0.2">
      <c r="A7931" s="106">
        <v>43221</v>
      </c>
      <c r="B7931" s="100">
        <v>43221</v>
      </c>
      <c r="C7931" s="98" t="s">
        <v>33</v>
      </c>
      <c r="D7931" s="98">
        <v>-0.63</v>
      </c>
      <c r="E7931" s="98">
        <v>6.76</v>
      </c>
      <c r="F7931" s="98" t="s">
        <v>93</v>
      </c>
    </row>
    <row r="7932" spans="1:6" x14ac:dyDescent="0.2">
      <c r="A7932" s="106">
        <v>43221</v>
      </c>
      <c r="B7932" s="100">
        <v>43221</v>
      </c>
      <c r="C7932" s="98" t="s">
        <v>168</v>
      </c>
      <c r="D7932" s="98">
        <v>0</v>
      </c>
      <c r="E7932" s="98">
        <v>150</v>
      </c>
      <c r="F7932" s="98" t="s">
        <v>93</v>
      </c>
    </row>
    <row r="7933" spans="1:6" x14ac:dyDescent="0.2">
      <c r="A7933" s="106">
        <v>43221</v>
      </c>
      <c r="B7933" s="100">
        <v>43221</v>
      </c>
      <c r="C7933" s="98" t="s">
        <v>185</v>
      </c>
      <c r="D7933" s="98">
        <v>6.66</v>
      </c>
      <c r="E7933" s="98">
        <v>150</v>
      </c>
      <c r="F7933" s="98" t="s">
        <v>93</v>
      </c>
    </row>
    <row r="7934" spans="1:6" x14ac:dyDescent="0.2">
      <c r="A7934" s="106">
        <v>43221</v>
      </c>
      <c r="B7934" s="100">
        <v>43221</v>
      </c>
      <c r="C7934" s="98" t="s">
        <v>186</v>
      </c>
      <c r="D7934" s="98">
        <v>0.3</v>
      </c>
      <c r="E7934" s="98">
        <v>6.76</v>
      </c>
      <c r="F7934" s="98" t="s">
        <v>93</v>
      </c>
    </row>
    <row r="7935" spans="1:6" x14ac:dyDescent="0.2">
      <c r="A7935" s="106">
        <v>43221</v>
      </c>
      <c r="B7935" s="100">
        <v>43191</v>
      </c>
      <c r="C7935" s="98" t="s">
        <v>34</v>
      </c>
      <c r="D7935" s="98">
        <v>-25.41</v>
      </c>
      <c r="E7935" s="98">
        <v>259</v>
      </c>
      <c r="F7935" s="98" t="s">
        <v>93</v>
      </c>
    </row>
    <row r="7936" spans="1:6" x14ac:dyDescent="0.2">
      <c r="A7936" s="106">
        <v>43221</v>
      </c>
      <c r="B7936" s="100">
        <v>43191</v>
      </c>
      <c r="C7936" s="98" t="s">
        <v>33</v>
      </c>
      <c r="D7936" s="98">
        <v>-1.1499999999999999</v>
      </c>
      <c r="E7936" s="98">
        <v>11.68</v>
      </c>
      <c r="F7936" s="98" t="s">
        <v>93</v>
      </c>
    </row>
    <row r="7937" spans="1:6" x14ac:dyDescent="0.2">
      <c r="A7937" s="106">
        <v>43221</v>
      </c>
      <c r="B7937" s="100">
        <v>43101</v>
      </c>
      <c r="C7937" s="98" t="s">
        <v>168</v>
      </c>
      <c r="D7937" s="98">
        <v>-1.92</v>
      </c>
      <c r="E7937" s="98">
        <v>259</v>
      </c>
      <c r="F7937" s="98" t="s">
        <v>93</v>
      </c>
    </row>
    <row r="7938" spans="1:6" x14ac:dyDescent="0.2">
      <c r="A7938" s="106">
        <v>43221</v>
      </c>
      <c r="B7938" s="100">
        <v>43221</v>
      </c>
      <c r="C7938" s="98" t="s">
        <v>185</v>
      </c>
      <c r="D7938" s="98">
        <v>59.6</v>
      </c>
      <c r="E7938" s="98">
        <v>1343</v>
      </c>
      <c r="F7938" s="98" t="s">
        <v>91</v>
      </c>
    </row>
    <row r="7939" spans="1:6" x14ac:dyDescent="0.2">
      <c r="A7939" s="106">
        <v>43221</v>
      </c>
      <c r="B7939" s="100">
        <v>43221</v>
      </c>
      <c r="C7939" s="98" t="s">
        <v>186</v>
      </c>
      <c r="D7939" s="98">
        <v>2.69</v>
      </c>
      <c r="E7939" s="98">
        <v>60.57</v>
      </c>
      <c r="F7939" s="98" t="s">
        <v>91</v>
      </c>
    </row>
    <row r="7940" spans="1:6" x14ac:dyDescent="0.2">
      <c r="A7940" s="106">
        <v>43221</v>
      </c>
      <c r="B7940" s="100">
        <v>43221</v>
      </c>
      <c r="C7940" s="98" t="s">
        <v>34</v>
      </c>
      <c r="D7940" s="98">
        <v>-126.13</v>
      </c>
      <c r="E7940" s="98">
        <v>1343</v>
      </c>
      <c r="F7940" s="98" t="s">
        <v>91</v>
      </c>
    </row>
    <row r="7941" spans="1:6" x14ac:dyDescent="0.2">
      <c r="A7941" s="106">
        <v>43221</v>
      </c>
      <c r="B7941" s="100">
        <v>43221</v>
      </c>
      <c r="C7941" s="98" t="s">
        <v>33</v>
      </c>
      <c r="D7941" s="98">
        <v>-5.69</v>
      </c>
      <c r="E7941" s="98">
        <v>60.57</v>
      </c>
      <c r="F7941" s="98" t="s">
        <v>91</v>
      </c>
    </row>
    <row r="7942" spans="1:6" x14ac:dyDescent="0.2">
      <c r="A7942" s="106">
        <v>43221</v>
      </c>
      <c r="B7942" s="100">
        <v>43221</v>
      </c>
      <c r="C7942" s="98" t="s">
        <v>168</v>
      </c>
      <c r="D7942" s="98">
        <v>0</v>
      </c>
      <c r="E7942" s="98">
        <v>1343</v>
      </c>
      <c r="F7942" s="98" t="s">
        <v>91</v>
      </c>
    </row>
    <row r="7943" spans="1:6" x14ac:dyDescent="0.2">
      <c r="A7943" s="106">
        <v>43221</v>
      </c>
      <c r="B7943" s="100">
        <v>43191</v>
      </c>
      <c r="C7943" s="98" t="s">
        <v>36</v>
      </c>
      <c r="D7943" s="98">
        <v>-77.5</v>
      </c>
      <c r="E7943" s="98">
        <v>790</v>
      </c>
      <c r="F7943" s="98" t="s">
        <v>101</v>
      </c>
    </row>
    <row r="7944" spans="1:6" x14ac:dyDescent="0.2">
      <c r="A7944" s="106">
        <v>43221</v>
      </c>
      <c r="B7944" s="100">
        <v>43191</v>
      </c>
      <c r="C7944" s="98" t="s">
        <v>35</v>
      </c>
      <c r="D7944" s="98">
        <v>-3.49</v>
      </c>
      <c r="E7944" s="98">
        <v>35.630000000000003</v>
      </c>
      <c r="F7944" s="98" t="s">
        <v>101</v>
      </c>
    </row>
    <row r="7945" spans="1:6" x14ac:dyDescent="0.2">
      <c r="A7945" s="106">
        <v>43221</v>
      </c>
      <c r="B7945" s="100">
        <v>43221</v>
      </c>
      <c r="C7945" s="98" t="s">
        <v>36</v>
      </c>
      <c r="D7945" s="98">
        <v>-6.71</v>
      </c>
      <c r="E7945" s="98">
        <v>71.400000000000006</v>
      </c>
      <c r="F7945" s="98" t="s">
        <v>101</v>
      </c>
    </row>
    <row r="7946" spans="1:6" x14ac:dyDescent="0.2">
      <c r="A7946" s="106">
        <v>43221</v>
      </c>
      <c r="B7946" s="100">
        <v>43221</v>
      </c>
      <c r="C7946" s="98" t="s">
        <v>35</v>
      </c>
      <c r="D7946" s="98">
        <v>-0.3</v>
      </c>
      <c r="E7946" s="98">
        <v>3.22</v>
      </c>
      <c r="F7946" s="98" t="s">
        <v>101</v>
      </c>
    </row>
    <row r="7947" spans="1:6" x14ac:dyDescent="0.2">
      <c r="A7947" s="106">
        <v>43221</v>
      </c>
      <c r="B7947" s="100">
        <v>43191</v>
      </c>
      <c r="C7947" s="98" t="s">
        <v>36</v>
      </c>
      <c r="D7947" s="98">
        <v>-12.07</v>
      </c>
      <c r="E7947" s="98">
        <v>123</v>
      </c>
      <c r="F7947" s="98" t="s">
        <v>101</v>
      </c>
    </row>
    <row r="7948" spans="1:6" x14ac:dyDescent="0.2">
      <c r="A7948" s="106">
        <v>43221</v>
      </c>
      <c r="B7948" s="100">
        <v>43191</v>
      </c>
      <c r="C7948" s="98" t="s">
        <v>35</v>
      </c>
      <c r="D7948" s="98">
        <v>-0.54</v>
      </c>
      <c r="E7948" s="98">
        <v>5.55</v>
      </c>
      <c r="F7948" s="98" t="s">
        <v>101</v>
      </c>
    </row>
    <row r="7949" spans="1:6" x14ac:dyDescent="0.2">
      <c r="A7949" s="106">
        <v>43221</v>
      </c>
      <c r="B7949" s="100">
        <v>43221</v>
      </c>
      <c r="C7949" s="98" t="s">
        <v>36</v>
      </c>
      <c r="D7949" s="98">
        <v>-7.71</v>
      </c>
      <c r="E7949" s="98">
        <v>82</v>
      </c>
      <c r="F7949" s="98" t="s">
        <v>101</v>
      </c>
    </row>
    <row r="7950" spans="1:6" x14ac:dyDescent="0.2">
      <c r="A7950" s="106">
        <v>43221</v>
      </c>
      <c r="B7950" s="100">
        <v>43221</v>
      </c>
      <c r="C7950" s="98" t="s">
        <v>35</v>
      </c>
      <c r="D7950" s="98">
        <v>-0.35</v>
      </c>
      <c r="E7950" s="98">
        <v>3.7</v>
      </c>
      <c r="F7950" s="98" t="s">
        <v>101</v>
      </c>
    </row>
    <row r="7951" spans="1:6" x14ac:dyDescent="0.2">
      <c r="A7951" s="106">
        <v>43221</v>
      </c>
      <c r="B7951" s="100">
        <v>43191</v>
      </c>
      <c r="C7951" s="98" t="s">
        <v>36</v>
      </c>
      <c r="D7951" s="98">
        <v>-14.03</v>
      </c>
      <c r="E7951" s="98">
        <v>143</v>
      </c>
      <c r="F7951" s="98" t="s">
        <v>101</v>
      </c>
    </row>
    <row r="7952" spans="1:6" x14ac:dyDescent="0.2">
      <c r="A7952" s="106">
        <v>43221</v>
      </c>
      <c r="B7952" s="100">
        <v>43191</v>
      </c>
      <c r="C7952" s="98" t="s">
        <v>35</v>
      </c>
      <c r="D7952" s="98">
        <v>-0.63</v>
      </c>
      <c r="E7952" s="98">
        <v>6.45</v>
      </c>
      <c r="F7952" s="98" t="s">
        <v>101</v>
      </c>
    </row>
    <row r="7953" spans="1:6" x14ac:dyDescent="0.2">
      <c r="A7953" s="106">
        <v>43221</v>
      </c>
      <c r="B7953" s="100">
        <v>43221</v>
      </c>
      <c r="C7953" s="98" t="s">
        <v>36</v>
      </c>
      <c r="D7953" s="98">
        <v>-42.8</v>
      </c>
      <c r="E7953" s="98">
        <v>455.6</v>
      </c>
      <c r="F7953" s="98" t="s">
        <v>101</v>
      </c>
    </row>
    <row r="7954" spans="1:6" x14ac:dyDescent="0.2">
      <c r="A7954" s="106">
        <v>43221</v>
      </c>
      <c r="B7954" s="100">
        <v>43221</v>
      </c>
      <c r="C7954" s="98" t="s">
        <v>35</v>
      </c>
      <c r="D7954" s="98">
        <v>-1.93</v>
      </c>
      <c r="E7954" s="98">
        <v>20.54</v>
      </c>
      <c r="F7954" s="98" t="s">
        <v>101</v>
      </c>
    </row>
    <row r="7955" spans="1:6" x14ac:dyDescent="0.2">
      <c r="A7955" s="106">
        <v>43221</v>
      </c>
      <c r="B7955" s="100">
        <v>43191</v>
      </c>
      <c r="C7955" s="98" t="s">
        <v>36</v>
      </c>
      <c r="D7955" s="98">
        <v>-3.92</v>
      </c>
      <c r="E7955" s="98">
        <v>40</v>
      </c>
      <c r="F7955" s="98" t="s">
        <v>101</v>
      </c>
    </row>
    <row r="7956" spans="1:6" x14ac:dyDescent="0.2">
      <c r="A7956" s="106">
        <v>43221</v>
      </c>
      <c r="B7956" s="100">
        <v>43191</v>
      </c>
      <c r="C7956" s="98" t="s">
        <v>35</v>
      </c>
      <c r="D7956" s="98">
        <v>-0.18</v>
      </c>
      <c r="E7956" s="98">
        <v>1.8</v>
      </c>
      <c r="F7956" s="98" t="s">
        <v>101</v>
      </c>
    </row>
    <row r="7957" spans="1:6" x14ac:dyDescent="0.2">
      <c r="A7957" s="106">
        <v>43221</v>
      </c>
      <c r="B7957" s="100">
        <v>43191</v>
      </c>
      <c r="C7957" s="98" t="s">
        <v>36</v>
      </c>
      <c r="D7957" s="98">
        <v>-79.06</v>
      </c>
      <c r="E7957" s="98">
        <v>806</v>
      </c>
      <c r="F7957" s="98" t="s">
        <v>101</v>
      </c>
    </row>
    <row r="7958" spans="1:6" x14ac:dyDescent="0.2">
      <c r="A7958" s="106">
        <v>43221</v>
      </c>
      <c r="B7958" s="100">
        <v>43101</v>
      </c>
      <c r="C7958" s="98" t="s">
        <v>186</v>
      </c>
      <c r="D7958" s="98">
        <v>2.61</v>
      </c>
      <c r="E7958" s="98">
        <v>79.38</v>
      </c>
      <c r="F7958" s="98" t="s">
        <v>94</v>
      </c>
    </row>
    <row r="7959" spans="1:6" x14ac:dyDescent="0.2">
      <c r="A7959" s="106">
        <v>43221</v>
      </c>
      <c r="B7959" s="100">
        <v>43101</v>
      </c>
      <c r="C7959" s="98" t="s">
        <v>185</v>
      </c>
      <c r="D7959" s="98">
        <v>331.99</v>
      </c>
      <c r="E7959" s="98">
        <v>10091</v>
      </c>
      <c r="F7959" s="98" t="s">
        <v>95</v>
      </c>
    </row>
    <row r="7960" spans="1:6" x14ac:dyDescent="0.2">
      <c r="A7960" s="106">
        <v>43221</v>
      </c>
      <c r="B7960" s="100">
        <v>43101</v>
      </c>
      <c r="C7960" s="98" t="s">
        <v>186</v>
      </c>
      <c r="D7960" s="98">
        <v>14.97</v>
      </c>
      <c r="E7960" s="98">
        <v>455.1</v>
      </c>
      <c r="F7960" s="98" t="s">
        <v>95</v>
      </c>
    </row>
    <row r="7961" spans="1:6" x14ac:dyDescent="0.2">
      <c r="A7961" s="106">
        <v>43221</v>
      </c>
      <c r="B7961" s="100">
        <v>43221</v>
      </c>
      <c r="C7961" s="98" t="s">
        <v>36</v>
      </c>
      <c r="D7961" s="98">
        <v>-2.59</v>
      </c>
      <c r="E7961" s="98">
        <v>27.6</v>
      </c>
      <c r="F7961" s="98" t="s">
        <v>101</v>
      </c>
    </row>
    <row r="7962" spans="1:6" x14ac:dyDescent="0.2">
      <c r="A7962" s="106">
        <v>43221</v>
      </c>
      <c r="B7962" s="100">
        <v>43221</v>
      </c>
      <c r="C7962" s="98" t="s">
        <v>35</v>
      </c>
      <c r="D7962" s="98">
        <v>-0.12</v>
      </c>
      <c r="E7962" s="98">
        <v>1.24</v>
      </c>
      <c r="F7962" s="98" t="s">
        <v>101</v>
      </c>
    </row>
    <row r="7963" spans="1:6" x14ac:dyDescent="0.2">
      <c r="A7963" s="106">
        <v>43221</v>
      </c>
      <c r="B7963" s="100">
        <v>43191</v>
      </c>
      <c r="C7963" s="98" t="s">
        <v>36</v>
      </c>
      <c r="D7963" s="98">
        <v>-7.36</v>
      </c>
      <c r="E7963" s="98">
        <v>75</v>
      </c>
      <c r="F7963" s="98" t="s">
        <v>101</v>
      </c>
    </row>
    <row r="7964" spans="1:6" x14ac:dyDescent="0.2">
      <c r="A7964" s="106">
        <v>43221</v>
      </c>
      <c r="B7964" s="100">
        <v>43191</v>
      </c>
      <c r="C7964" s="98" t="s">
        <v>35</v>
      </c>
      <c r="D7964" s="98">
        <v>-0.33</v>
      </c>
      <c r="E7964" s="98">
        <v>3.38</v>
      </c>
      <c r="F7964" s="98" t="s">
        <v>101</v>
      </c>
    </row>
    <row r="7965" spans="1:6" x14ac:dyDescent="0.2">
      <c r="A7965" s="106">
        <v>43221</v>
      </c>
      <c r="B7965" s="100">
        <v>43221</v>
      </c>
      <c r="C7965" s="98" t="s">
        <v>185</v>
      </c>
      <c r="D7965" s="98">
        <v>28.4</v>
      </c>
      <c r="E7965" s="98">
        <v>640</v>
      </c>
      <c r="F7965" s="98" t="s">
        <v>94</v>
      </c>
    </row>
    <row r="7966" spans="1:6" x14ac:dyDescent="0.2">
      <c r="A7966" s="106">
        <v>43221</v>
      </c>
      <c r="B7966" s="100">
        <v>43221</v>
      </c>
      <c r="C7966" s="98" t="s">
        <v>186</v>
      </c>
      <c r="D7966" s="98">
        <v>1.28</v>
      </c>
      <c r="E7966" s="98">
        <v>28.86</v>
      </c>
      <c r="F7966" s="98" t="s">
        <v>94</v>
      </c>
    </row>
    <row r="7967" spans="1:6" x14ac:dyDescent="0.2">
      <c r="A7967" s="106">
        <v>43221</v>
      </c>
      <c r="B7967" s="100">
        <v>43101</v>
      </c>
      <c r="C7967" s="98" t="s">
        <v>185</v>
      </c>
      <c r="D7967" s="98">
        <v>10</v>
      </c>
      <c r="E7967" s="98">
        <v>304</v>
      </c>
      <c r="F7967" s="98" t="s">
        <v>93</v>
      </c>
    </row>
    <row r="7968" spans="1:6" x14ac:dyDescent="0.2">
      <c r="A7968" s="106">
        <v>43221</v>
      </c>
      <c r="B7968" s="100">
        <v>43101</v>
      </c>
      <c r="C7968" s="98" t="s">
        <v>186</v>
      </c>
      <c r="D7968" s="98">
        <v>0.45</v>
      </c>
      <c r="E7968" s="98">
        <v>13.71</v>
      </c>
      <c r="F7968" s="98" t="s">
        <v>93</v>
      </c>
    </row>
    <row r="7969" spans="1:6" x14ac:dyDescent="0.2">
      <c r="A7969" s="106">
        <v>43221</v>
      </c>
      <c r="B7969" s="100">
        <v>43101</v>
      </c>
      <c r="C7969" s="98" t="s">
        <v>168</v>
      </c>
      <c r="D7969" s="98">
        <v>-2.25</v>
      </c>
      <c r="E7969" s="98">
        <v>304</v>
      </c>
      <c r="F7969" s="98" t="s">
        <v>93</v>
      </c>
    </row>
    <row r="7970" spans="1:6" x14ac:dyDescent="0.2">
      <c r="A7970" s="106">
        <v>43221</v>
      </c>
      <c r="B7970" s="100">
        <v>43221</v>
      </c>
      <c r="C7970" s="98" t="s">
        <v>34</v>
      </c>
      <c r="D7970" s="98">
        <v>-60.11</v>
      </c>
      <c r="E7970" s="98">
        <v>640</v>
      </c>
      <c r="F7970" s="98" t="s">
        <v>94</v>
      </c>
    </row>
    <row r="7971" spans="1:6" x14ac:dyDescent="0.2">
      <c r="A7971" s="106">
        <v>43221</v>
      </c>
      <c r="B7971" s="100">
        <v>43221</v>
      </c>
      <c r="C7971" s="98" t="s">
        <v>33</v>
      </c>
      <c r="D7971" s="98">
        <v>-2.71</v>
      </c>
      <c r="E7971" s="98">
        <v>28.86</v>
      </c>
      <c r="F7971" s="98" t="s">
        <v>94</v>
      </c>
    </row>
    <row r="7972" spans="1:6" x14ac:dyDescent="0.2">
      <c r="A7972" s="106">
        <v>43221</v>
      </c>
      <c r="B7972" s="100">
        <v>43191</v>
      </c>
      <c r="C7972" s="98" t="s">
        <v>36</v>
      </c>
      <c r="D7972" s="98">
        <v>-5.4</v>
      </c>
      <c r="E7972" s="98">
        <v>55</v>
      </c>
      <c r="F7972" s="98" t="s">
        <v>101</v>
      </c>
    </row>
    <row r="7973" spans="1:6" x14ac:dyDescent="0.2">
      <c r="A7973" s="106">
        <v>43221</v>
      </c>
      <c r="B7973" s="100">
        <v>43191</v>
      </c>
      <c r="C7973" s="98" t="s">
        <v>35</v>
      </c>
      <c r="D7973" s="98">
        <v>-0.24</v>
      </c>
      <c r="E7973" s="98">
        <v>2.48</v>
      </c>
      <c r="F7973" s="98" t="s">
        <v>101</v>
      </c>
    </row>
    <row r="7974" spans="1:6" x14ac:dyDescent="0.2">
      <c r="A7974" s="106">
        <v>43221</v>
      </c>
      <c r="B7974" s="100">
        <v>43221</v>
      </c>
      <c r="C7974" s="98" t="s">
        <v>185</v>
      </c>
      <c r="D7974" s="98">
        <v>4.88</v>
      </c>
      <c r="E7974" s="98">
        <v>110</v>
      </c>
      <c r="F7974" s="98" t="s">
        <v>93</v>
      </c>
    </row>
    <row r="7975" spans="1:6" x14ac:dyDescent="0.2">
      <c r="A7975" s="106">
        <v>43221</v>
      </c>
      <c r="B7975" s="100">
        <v>43221</v>
      </c>
      <c r="C7975" s="98" t="s">
        <v>186</v>
      </c>
      <c r="D7975" s="98">
        <v>0.22</v>
      </c>
      <c r="E7975" s="98">
        <v>4.96</v>
      </c>
      <c r="F7975" s="98" t="s">
        <v>93</v>
      </c>
    </row>
    <row r="7976" spans="1:6" x14ac:dyDescent="0.2">
      <c r="A7976" s="106">
        <v>43221</v>
      </c>
      <c r="B7976" s="100">
        <v>43221</v>
      </c>
      <c r="C7976" s="98" t="s">
        <v>34</v>
      </c>
      <c r="D7976" s="98">
        <v>-10.33</v>
      </c>
      <c r="E7976" s="98">
        <v>110</v>
      </c>
      <c r="F7976" s="98" t="s">
        <v>93</v>
      </c>
    </row>
    <row r="7977" spans="1:6" x14ac:dyDescent="0.2">
      <c r="A7977" s="106">
        <v>43221</v>
      </c>
      <c r="B7977" s="100">
        <v>43221</v>
      </c>
      <c r="C7977" s="98" t="s">
        <v>33</v>
      </c>
      <c r="D7977" s="98">
        <v>-0.47</v>
      </c>
      <c r="E7977" s="98">
        <v>4.96</v>
      </c>
      <c r="F7977" s="98" t="s">
        <v>93</v>
      </c>
    </row>
    <row r="7978" spans="1:6" x14ac:dyDescent="0.2">
      <c r="A7978" s="106">
        <v>43221</v>
      </c>
      <c r="B7978" s="100">
        <v>43221</v>
      </c>
      <c r="C7978" s="98" t="s">
        <v>168</v>
      </c>
      <c r="D7978" s="98">
        <v>0</v>
      </c>
      <c r="E7978" s="98">
        <v>110</v>
      </c>
      <c r="F7978" s="98" t="s">
        <v>93</v>
      </c>
    </row>
    <row r="7979" spans="1:6" x14ac:dyDescent="0.2">
      <c r="A7979" s="106">
        <v>43221</v>
      </c>
      <c r="B7979" s="100">
        <v>43191</v>
      </c>
      <c r="C7979" s="98" t="s">
        <v>34</v>
      </c>
      <c r="D7979" s="98">
        <v>-29.82</v>
      </c>
      <c r="E7979" s="98">
        <v>304</v>
      </c>
      <c r="F7979" s="98" t="s">
        <v>93</v>
      </c>
    </row>
    <row r="7980" spans="1:6" x14ac:dyDescent="0.2">
      <c r="A7980" s="106">
        <v>43221</v>
      </c>
      <c r="B7980" s="100">
        <v>43191</v>
      </c>
      <c r="C7980" s="98" t="s">
        <v>33</v>
      </c>
      <c r="D7980" s="98">
        <v>-1.34</v>
      </c>
      <c r="E7980" s="98">
        <v>13.71</v>
      </c>
      <c r="F7980" s="98" t="s">
        <v>93</v>
      </c>
    </row>
    <row r="7981" spans="1:6" x14ac:dyDescent="0.2">
      <c r="A7981" s="106">
        <v>43221</v>
      </c>
      <c r="B7981" s="100">
        <v>43221</v>
      </c>
      <c r="C7981" s="98" t="s">
        <v>185</v>
      </c>
      <c r="D7981" s="98">
        <v>90.23</v>
      </c>
      <c r="E7981" s="98">
        <v>2033</v>
      </c>
      <c r="F7981" s="98" t="s">
        <v>77</v>
      </c>
    </row>
    <row r="7982" spans="1:6" x14ac:dyDescent="0.2">
      <c r="A7982" s="106">
        <v>43221</v>
      </c>
      <c r="B7982" s="100">
        <v>43221</v>
      </c>
      <c r="C7982" s="98" t="s">
        <v>186</v>
      </c>
      <c r="D7982" s="98">
        <v>4.07</v>
      </c>
      <c r="E7982" s="98">
        <v>91.69</v>
      </c>
      <c r="F7982" s="98" t="s">
        <v>77</v>
      </c>
    </row>
    <row r="7983" spans="1:6" x14ac:dyDescent="0.2">
      <c r="A7983" s="106">
        <v>43221</v>
      </c>
      <c r="B7983" s="100">
        <v>43221</v>
      </c>
      <c r="C7983" s="98" t="s">
        <v>34</v>
      </c>
      <c r="D7983" s="98">
        <v>-190.95</v>
      </c>
      <c r="E7983" s="98">
        <v>2033</v>
      </c>
      <c r="F7983" s="98" t="s">
        <v>77</v>
      </c>
    </row>
    <row r="7984" spans="1:6" x14ac:dyDescent="0.2">
      <c r="A7984" s="106">
        <v>43221</v>
      </c>
      <c r="B7984" s="100">
        <v>43221</v>
      </c>
      <c r="C7984" s="98" t="s">
        <v>33</v>
      </c>
      <c r="D7984" s="98">
        <v>-8.61</v>
      </c>
      <c r="E7984" s="98">
        <v>91.69</v>
      </c>
      <c r="F7984" s="98" t="s">
        <v>77</v>
      </c>
    </row>
    <row r="7985" spans="1:6" x14ac:dyDescent="0.2">
      <c r="A7985" s="106">
        <v>43221</v>
      </c>
      <c r="B7985" s="100">
        <v>43221</v>
      </c>
      <c r="C7985" s="98" t="s">
        <v>168</v>
      </c>
      <c r="D7985" s="98">
        <v>0</v>
      </c>
      <c r="E7985" s="98">
        <v>2033</v>
      </c>
      <c r="F7985" s="98" t="s">
        <v>77</v>
      </c>
    </row>
    <row r="7986" spans="1:6" x14ac:dyDescent="0.2">
      <c r="A7986" s="106">
        <v>43221</v>
      </c>
      <c r="B7986" s="100">
        <v>43191</v>
      </c>
      <c r="C7986" s="98" t="s">
        <v>34</v>
      </c>
      <c r="D7986" s="98">
        <v>-583.12</v>
      </c>
      <c r="E7986" s="98">
        <v>5944.06</v>
      </c>
      <c r="F7986" s="98" t="s">
        <v>77</v>
      </c>
    </row>
    <row r="7987" spans="1:6" x14ac:dyDescent="0.2">
      <c r="A7987" s="106">
        <v>43221</v>
      </c>
      <c r="B7987" s="100">
        <v>43191</v>
      </c>
      <c r="C7987" s="98" t="s">
        <v>33</v>
      </c>
      <c r="D7987" s="98">
        <v>-26.3</v>
      </c>
      <c r="E7987" s="98">
        <v>268.08</v>
      </c>
      <c r="F7987" s="98" t="s">
        <v>77</v>
      </c>
    </row>
    <row r="7988" spans="1:6" x14ac:dyDescent="0.2">
      <c r="A7988" s="106">
        <v>43221</v>
      </c>
      <c r="B7988" s="100">
        <v>43101</v>
      </c>
      <c r="C7988" s="98" t="s">
        <v>185</v>
      </c>
      <c r="D7988" s="98">
        <v>195.55</v>
      </c>
      <c r="E7988" s="98">
        <v>5944.06</v>
      </c>
      <c r="F7988" s="98" t="s">
        <v>77</v>
      </c>
    </row>
    <row r="7989" spans="1:6" x14ac:dyDescent="0.2">
      <c r="A7989" s="106">
        <v>43221</v>
      </c>
      <c r="B7989" s="100">
        <v>43101</v>
      </c>
      <c r="C7989" s="98" t="s">
        <v>186</v>
      </c>
      <c r="D7989" s="98">
        <v>8.82</v>
      </c>
      <c r="E7989" s="98">
        <v>268.08</v>
      </c>
      <c r="F7989" s="98" t="s">
        <v>77</v>
      </c>
    </row>
    <row r="7990" spans="1:6" x14ac:dyDescent="0.2">
      <c r="A7990" s="106">
        <v>43221</v>
      </c>
      <c r="B7990" s="100">
        <v>43101</v>
      </c>
      <c r="C7990" s="98" t="s">
        <v>168</v>
      </c>
      <c r="D7990" s="98">
        <v>-43.98</v>
      </c>
      <c r="E7990" s="98">
        <v>5944.06</v>
      </c>
      <c r="F7990" s="98" t="s">
        <v>77</v>
      </c>
    </row>
    <row r="7991" spans="1:6" x14ac:dyDescent="0.2">
      <c r="A7991" s="106">
        <v>43221</v>
      </c>
      <c r="B7991" s="100">
        <v>43221</v>
      </c>
      <c r="C7991" s="98" t="s">
        <v>36</v>
      </c>
      <c r="D7991" s="98">
        <v>-1.93</v>
      </c>
      <c r="E7991" s="98">
        <v>20.6</v>
      </c>
      <c r="F7991" s="98" t="s">
        <v>101</v>
      </c>
    </row>
    <row r="7992" spans="1:6" x14ac:dyDescent="0.2">
      <c r="A7992" s="106">
        <v>43221</v>
      </c>
      <c r="B7992" s="100">
        <v>43221</v>
      </c>
      <c r="C7992" s="98" t="s">
        <v>35</v>
      </c>
      <c r="D7992" s="98">
        <v>-0.09</v>
      </c>
      <c r="E7992" s="98">
        <v>0.93</v>
      </c>
      <c r="F7992" s="98" t="s">
        <v>101</v>
      </c>
    </row>
    <row r="7993" spans="1:6" x14ac:dyDescent="0.2">
      <c r="A7993" s="106">
        <v>43252</v>
      </c>
      <c r="B7993" s="100">
        <v>43252</v>
      </c>
      <c r="C7993" s="98" t="s">
        <v>34</v>
      </c>
      <c r="D7993" s="98">
        <v>-452.13</v>
      </c>
      <c r="E7993" s="98">
        <v>3390.32</v>
      </c>
      <c r="F7993" s="98" t="s">
        <v>98</v>
      </c>
    </row>
    <row r="7994" spans="1:6" x14ac:dyDescent="0.2">
      <c r="A7994" s="106">
        <v>43252</v>
      </c>
      <c r="B7994" s="100">
        <v>43252</v>
      </c>
      <c r="C7994" s="98" t="s">
        <v>33</v>
      </c>
      <c r="D7994" s="98">
        <v>-20.39</v>
      </c>
      <c r="E7994" s="98">
        <v>152.9</v>
      </c>
      <c r="F7994" s="98" t="s">
        <v>98</v>
      </c>
    </row>
    <row r="7995" spans="1:6" x14ac:dyDescent="0.2">
      <c r="A7995" s="106">
        <v>43252</v>
      </c>
      <c r="B7995" s="100">
        <v>43221</v>
      </c>
      <c r="C7995" s="98" t="s">
        <v>185</v>
      </c>
      <c r="D7995" s="98">
        <v>423.98</v>
      </c>
      <c r="E7995" s="98">
        <v>9553.32</v>
      </c>
      <c r="F7995" s="98" t="s">
        <v>98</v>
      </c>
    </row>
    <row r="7996" spans="1:6" x14ac:dyDescent="0.2">
      <c r="A7996" s="106">
        <v>43252</v>
      </c>
      <c r="B7996" s="100">
        <v>43221</v>
      </c>
      <c r="C7996" s="98" t="s">
        <v>186</v>
      </c>
      <c r="D7996" s="98">
        <v>19.12</v>
      </c>
      <c r="E7996" s="98">
        <v>430.85</v>
      </c>
      <c r="F7996" s="98" t="s">
        <v>98</v>
      </c>
    </row>
    <row r="7997" spans="1:6" x14ac:dyDescent="0.2">
      <c r="A7997" s="106">
        <v>43252</v>
      </c>
      <c r="B7997" s="100">
        <v>43221</v>
      </c>
      <c r="C7997" s="98" t="s">
        <v>34</v>
      </c>
      <c r="D7997" s="98">
        <v>-578.83000000000004</v>
      </c>
      <c r="E7997" s="98">
        <v>6163</v>
      </c>
      <c r="F7997" s="98" t="s">
        <v>98</v>
      </c>
    </row>
    <row r="7998" spans="1:6" x14ac:dyDescent="0.2">
      <c r="A7998" s="106">
        <v>43252</v>
      </c>
      <c r="B7998" s="100">
        <v>43221</v>
      </c>
      <c r="C7998" s="98" t="s">
        <v>33</v>
      </c>
      <c r="D7998" s="98">
        <v>-26.11</v>
      </c>
      <c r="E7998" s="98">
        <v>277.95</v>
      </c>
      <c r="F7998" s="98" t="s">
        <v>98</v>
      </c>
    </row>
    <row r="7999" spans="1:6" x14ac:dyDescent="0.2">
      <c r="A7999" s="106">
        <v>43252</v>
      </c>
      <c r="B7999" s="100">
        <v>43252</v>
      </c>
      <c r="C7999" s="98" t="s">
        <v>34</v>
      </c>
      <c r="D7999" s="98">
        <v>-179.95</v>
      </c>
      <c r="E7999" s="98">
        <v>1349.36</v>
      </c>
      <c r="F7999" s="98" t="s">
        <v>97</v>
      </c>
    </row>
    <row r="8000" spans="1:6" x14ac:dyDescent="0.2">
      <c r="A8000" s="106">
        <v>43252</v>
      </c>
      <c r="B8000" s="100">
        <v>43252</v>
      </c>
      <c r="C8000" s="98" t="s">
        <v>33</v>
      </c>
      <c r="D8000" s="98">
        <v>-8.1199999999999992</v>
      </c>
      <c r="E8000" s="98">
        <v>60.86</v>
      </c>
      <c r="F8000" s="98" t="s">
        <v>97</v>
      </c>
    </row>
    <row r="8001" spans="1:6" x14ac:dyDescent="0.2">
      <c r="A8001" s="106">
        <v>43252</v>
      </c>
      <c r="B8001" s="100">
        <v>43221</v>
      </c>
      <c r="C8001" s="98" t="s">
        <v>185</v>
      </c>
      <c r="D8001" s="98">
        <v>168.7</v>
      </c>
      <c r="E8001" s="98">
        <v>3801.36</v>
      </c>
      <c r="F8001" s="98" t="s">
        <v>97</v>
      </c>
    </row>
    <row r="8002" spans="1:6" x14ac:dyDescent="0.2">
      <c r="A8002" s="106">
        <v>43252</v>
      </c>
      <c r="B8002" s="100">
        <v>43221</v>
      </c>
      <c r="C8002" s="98" t="s">
        <v>186</v>
      </c>
      <c r="D8002" s="98">
        <v>7.61</v>
      </c>
      <c r="E8002" s="98">
        <v>171.44</v>
      </c>
      <c r="F8002" s="98" t="s">
        <v>97</v>
      </c>
    </row>
    <row r="8003" spans="1:6" x14ac:dyDescent="0.2">
      <c r="A8003" s="106">
        <v>43252</v>
      </c>
      <c r="B8003" s="100">
        <v>43221</v>
      </c>
      <c r="C8003" s="98" t="s">
        <v>34</v>
      </c>
      <c r="D8003" s="98">
        <v>-230.29</v>
      </c>
      <c r="E8003" s="98">
        <v>2452</v>
      </c>
      <c r="F8003" s="98" t="s">
        <v>97</v>
      </c>
    </row>
    <row r="8004" spans="1:6" x14ac:dyDescent="0.2">
      <c r="A8004" s="106">
        <v>43252</v>
      </c>
      <c r="B8004" s="100">
        <v>43221</v>
      </c>
      <c r="C8004" s="98" t="s">
        <v>33</v>
      </c>
      <c r="D8004" s="98">
        <v>-10.39</v>
      </c>
      <c r="E8004" s="98">
        <v>110.59</v>
      </c>
      <c r="F8004" s="98" t="s">
        <v>97</v>
      </c>
    </row>
    <row r="8005" spans="1:6" x14ac:dyDescent="0.2">
      <c r="A8005" s="106">
        <v>43252</v>
      </c>
      <c r="B8005" s="100">
        <v>43252</v>
      </c>
      <c r="C8005" s="98" t="s">
        <v>34</v>
      </c>
      <c r="D8005" s="98">
        <v>-281.23</v>
      </c>
      <c r="E8005" s="98">
        <v>2108.79</v>
      </c>
      <c r="F8005" s="98" t="s">
        <v>97</v>
      </c>
    </row>
    <row r="8006" spans="1:6" x14ac:dyDescent="0.2">
      <c r="A8006" s="106">
        <v>43252</v>
      </c>
      <c r="B8006" s="100">
        <v>43252</v>
      </c>
      <c r="C8006" s="98" t="s">
        <v>33</v>
      </c>
      <c r="D8006" s="98">
        <v>-12.68</v>
      </c>
      <c r="E8006" s="98">
        <v>95.11</v>
      </c>
      <c r="F8006" s="98" t="s">
        <v>97</v>
      </c>
    </row>
    <row r="8007" spans="1:6" x14ac:dyDescent="0.2">
      <c r="A8007" s="106">
        <v>43252</v>
      </c>
      <c r="B8007" s="100">
        <v>43252</v>
      </c>
      <c r="C8007" s="98" t="s">
        <v>34</v>
      </c>
      <c r="D8007" s="98">
        <v>-1078.0899999999999</v>
      </c>
      <c r="E8007" s="98">
        <v>8084.04</v>
      </c>
      <c r="F8007" s="98" t="s">
        <v>131</v>
      </c>
    </row>
    <row r="8008" spans="1:6" x14ac:dyDescent="0.2">
      <c r="A8008" s="106">
        <v>43252</v>
      </c>
      <c r="B8008" s="100">
        <v>43252</v>
      </c>
      <c r="C8008" s="98" t="s">
        <v>33</v>
      </c>
      <c r="D8008" s="98">
        <v>-48.62</v>
      </c>
      <c r="E8008" s="98">
        <v>364.59</v>
      </c>
      <c r="F8008" s="98" t="s">
        <v>131</v>
      </c>
    </row>
    <row r="8009" spans="1:6" x14ac:dyDescent="0.2">
      <c r="A8009" s="106">
        <v>43252</v>
      </c>
      <c r="B8009" s="100">
        <v>43221</v>
      </c>
      <c r="C8009" s="98" t="s">
        <v>185</v>
      </c>
      <c r="D8009" s="98">
        <v>1011.11</v>
      </c>
      <c r="E8009" s="98">
        <v>22783.040000000001</v>
      </c>
      <c r="F8009" s="98" t="s">
        <v>131</v>
      </c>
    </row>
    <row r="8010" spans="1:6" x14ac:dyDescent="0.2">
      <c r="A8010" s="106">
        <v>43252</v>
      </c>
      <c r="B8010" s="100">
        <v>43221</v>
      </c>
      <c r="C8010" s="98" t="s">
        <v>186</v>
      </c>
      <c r="D8010" s="98">
        <v>45.6</v>
      </c>
      <c r="E8010" s="98">
        <v>1027.52</v>
      </c>
      <c r="F8010" s="98" t="s">
        <v>131</v>
      </c>
    </row>
    <row r="8011" spans="1:6" x14ac:dyDescent="0.2">
      <c r="A8011" s="106">
        <v>43252</v>
      </c>
      <c r="B8011" s="100">
        <v>43221</v>
      </c>
      <c r="C8011" s="98" t="s">
        <v>34</v>
      </c>
      <c r="D8011" s="98">
        <v>-1380.53</v>
      </c>
      <c r="E8011" s="98">
        <v>14699</v>
      </c>
      <c r="F8011" s="98" t="s">
        <v>131</v>
      </c>
    </row>
    <row r="8012" spans="1:6" x14ac:dyDescent="0.2">
      <c r="A8012" s="106">
        <v>43252</v>
      </c>
      <c r="B8012" s="100">
        <v>43221</v>
      </c>
      <c r="C8012" s="98" t="s">
        <v>33</v>
      </c>
      <c r="D8012" s="98">
        <v>-62.26</v>
      </c>
      <c r="E8012" s="98">
        <v>662.92</v>
      </c>
      <c r="F8012" s="98" t="s">
        <v>131</v>
      </c>
    </row>
    <row r="8013" spans="1:6" x14ac:dyDescent="0.2">
      <c r="A8013" s="106">
        <v>43252</v>
      </c>
      <c r="B8013" s="100">
        <v>43252</v>
      </c>
      <c r="C8013" s="98" t="s">
        <v>34</v>
      </c>
      <c r="D8013" s="98">
        <v>-1184.67</v>
      </c>
      <c r="E8013" s="98">
        <v>8883.25</v>
      </c>
      <c r="F8013" s="98" t="s">
        <v>97</v>
      </c>
    </row>
    <row r="8014" spans="1:6" x14ac:dyDescent="0.2">
      <c r="A8014" s="106">
        <v>43252</v>
      </c>
      <c r="B8014" s="100">
        <v>43221</v>
      </c>
      <c r="C8014" s="98" t="s">
        <v>185</v>
      </c>
      <c r="D8014" s="98">
        <v>263.7</v>
      </c>
      <c r="E8014" s="98">
        <v>5941.79</v>
      </c>
      <c r="F8014" s="98" t="s">
        <v>97</v>
      </c>
    </row>
    <row r="8015" spans="1:6" x14ac:dyDescent="0.2">
      <c r="A8015" s="106">
        <v>43252</v>
      </c>
      <c r="B8015" s="100">
        <v>43221</v>
      </c>
      <c r="C8015" s="98" t="s">
        <v>186</v>
      </c>
      <c r="D8015" s="98">
        <v>11.89</v>
      </c>
      <c r="E8015" s="98">
        <v>267.97000000000003</v>
      </c>
      <c r="F8015" s="98" t="s">
        <v>97</v>
      </c>
    </row>
    <row r="8016" spans="1:6" x14ac:dyDescent="0.2">
      <c r="A8016" s="106">
        <v>43252</v>
      </c>
      <c r="B8016" s="100">
        <v>43221</v>
      </c>
      <c r="C8016" s="98" t="s">
        <v>34</v>
      </c>
      <c r="D8016" s="98">
        <v>-360</v>
      </c>
      <c r="E8016" s="98">
        <v>3833</v>
      </c>
      <c r="F8016" s="98" t="s">
        <v>97</v>
      </c>
    </row>
    <row r="8017" spans="1:6" x14ac:dyDescent="0.2">
      <c r="A8017" s="106">
        <v>43252</v>
      </c>
      <c r="B8017" s="100">
        <v>43221</v>
      </c>
      <c r="C8017" s="98" t="s">
        <v>33</v>
      </c>
      <c r="D8017" s="98">
        <v>-16.239999999999998</v>
      </c>
      <c r="E8017" s="98">
        <v>172.87</v>
      </c>
      <c r="F8017" s="98" t="s">
        <v>97</v>
      </c>
    </row>
    <row r="8018" spans="1:6" x14ac:dyDescent="0.2">
      <c r="A8018" s="106">
        <v>43252</v>
      </c>
      <c r="B8018" s="100">
        <v>43252</v>
      </c>
      <c r="C8018" s="98" t="s">
        <v>33</v>
      </c>
      <c r="D8018" s="98">
        <v>-53.43</v>
      </c>
      <c r="E8018" s="98">
        <v>400.64</v>
      </c>
      <c r="F8018" s="98" t="s">
        <v>97</v>
      </c>
    </row>
    <row r="8019" spans="1:6" x14ac:dyDescent="0.2">
      <c r="A8019" s="106">
        <v>43252</v>
      </c>
      <c r="B8019" s="100">
        <v>43221</v>
      </c>
      <c r="C8019" s="98" t="s">
        <v>185</v>
      </c>
      <c r="D8019" s="98">
        <v>1111.02</v>
      </c>
      <c r="E8019" s="98">
        <v>25034.25</v>
      </c>
      <c r="F8019" s="98" t="s">
        <v>97</v>
      </c>
    </row>
    <row r="8020" spans="1:6" x14ac:dyDescent="0.2">
      <c r="A8020" s="106">
        <v>43252</v>
      </c>
      <c r="B8020" s="100">
        <v>43221</v>
      </c>
      <c r="C8020" s="98" t="s">
        <v>186</v>
      </c>
      <c r="D8020" s="98">
        <v>50.1</v>
      </c>
      <c r="E8020" s="98">
        <v>1129.04</v>
      </c>
      <c r="F8020" s="98" t="s">
        <v>97</v>
      </c>
    </row>
    <row r="8021" spans="1:6" x14ac:dyDescent="0.2">
      <c r="A8021" s="106">
        <v>43252</v>
      </c>
      <c r="B8021" s="100">
        <v>43221</v>
      </c>
      <c r="C8021" s="98" t="s">
        <v>34</v>
      </c>
      <c r="D8021" s="98">
        <v>-1516.9</v>
      </c>
      <c r="E8021" s="98">
        <v>16151</v>
      </c>
      <c r="F8021" s="98" t="s">
        <v>97</v>
      </c>
    </row>
    <row r="8022" spans="1:6" x14ac:dyDescent="0.2">
      <c r="A8022" s="106">
        <v>43252</v>
      </c>
      <c r="B8022" s="100">
        <v>43221</v>
      </c>
      <c r="C8022" s="98" t="s">
        <v>33</v>
      </c>
      <c r="D8022" s="98">
        <v>-68.42</v>
      </c>
      <c r="E8022" s="98">
        <v>728.41</v>
      </c>
      <c r="F8022" s="98" t="s">
        <v>97</v>
      </c>
    </row>
    <row r="8023" spans="1:6" x14ac:dyDescent="0.2">
      <c r="A8023" s="106">
        <v>43252</v>
      </c>
      <c r="B8023" s="100">
        <v>43252</v>
      </c>
      <c r="C8023" s="98" t="s">
        <v>34</v>
      </c>
      <c r="D8023" s="98">
        <v>-22.8</v>
      </c>
      <c r="E8023" s="98">
        <v>171</v>
      </c>
      <c r="F8023" s="98" t="s">
        <v>92</v>
      </c>
    </row>
    <row r="8024" spans="1:6" x14ac:dyDescent="0.2">
      <c r="A8024" s="106">
        <v>43252</v>
      </c>
      <c r="B8024" s="100">
        <v>43252</v>
      </c>
      <c r="C8024" s="98" t="s">
        <v>33</v>
      </c>
      <c r="D8024" s="98">
        <v>-1.03</v>
      </c>
      <c r="E8024" s="98">
        <v>7.71</v>
      </c>
      <c r="F8024" s="98" t="s">
        <v>92</v>
      </c>
    </row>
    <row r="8025" spans="1:6" x14ac:dyDescent="0.2">
      <c r="A8025" s="106">
        <v>43252</v>
      </c>
      <c r="B8025" s="100">
        <v>43221</v>
      </c>
      <c r="C8025" s="98" t="s">
        <v>168</v>
      </c>
      <c r="D8025" s="98">
        <v>0</v>
      </c>
      <c r="E8025" s="98">
        <v>482</v>
      </c>
      <c r="F8025" s="98" t="s">
        <v>92</v>
      </c>
    </row>
    <row r="8026" spans="1:6" x14ac:dyDescent="0.2">
      <c r="A8026" s="106">
        <v>43252</v>
      </c>
      <c r="B8026" s="100">
        <v>43221</v>
      </c>
      <c r="C8026" s="98" t="s">
        <v>185</v>
      </c>
      <c r="D8026" s="98">
        <v>21.39</v>
      </c>
      <c r="E8026" s="98">
        <v>482</v>
      </c>
      <c r="F8026" s="98" t="s">
        <v>92</v>
      </c>
    </row>
    <row r="8027" spans="1:6" x14ac:dyDescent="0.2">
      <c r="A8027" s="106">
        <v>43252</v>
      </c>
      <c r="B8027" s="100">
        <v>43221</v>
      </c>
      <c r="C8027" s="98" t="s">
        <v>186</v>
      </c>
      <c r="D8027" s="98">
        <v>0.96</v>
      </c>
      <c r="E8027" s="98">
        <v>21.74</v>
      </c>
      <c r="F8027" s="98" t="s">
        <v>92</v>
      </c>
    </row>
    <row r="8028" spans="1:6" x14ac:dyDescent="0.2">
      <c r="A8028" s="106">
        <v>43252</v>
      </c>
      <c r="B8028" s="100">
        <v>43221</v>
      </c>
      <c r="C8028" s="98" t="s">
        <v>34</v>
      </c>
      <c r="D8028" s="98">
        <v>-29.21</v>
      </c>
      <c r="E8028" s="98">
        <v>311</v>
      </c>
      <c r="F8028" s="98" t="s">
        <v>92</v>
      </c>
    </row>
    <row r="8029" spans="1:6" x14ac:dyDescent="0.2">
      <c r="A8029" s="106">
        <v>43252</v>
      </c>
      <c r="B8029" s="100">
        <v>43221</v>
      </c>
      <c r="C8029" s="98" t="s">
        <v>33</v>
      </c>
      <c r="D8029" s="98">
        <v>-1.32</v>
      </c>
      <c r="E8029" s="98">
        <v>14.03</v>
      </c>
      <c r="F8029" s="98" t="s">
        <v>92</v>
      </c>
    </row>
    <row r="8030" spans="1:6" x14ac:dyDescent="0.2">
      <c r="A8030" s="106">
        <v>43252</v>
      </c>
      <c r="B8030" s="100">
        <v>43252</v>
      </c>
      <c r="C8030" s="98" t="s">
        <v>34</v>
      </c>
      <c r="D8030" s="98">
        <v>-296.73</v>
      </c>
      <c r="E8030" s="98">
        <v>2225</v>
      </c>
      <c r="F8030" s="98" t="s">
        <v>93</v>
      </c>
    </row>
    <row r="8031" spans="1:6" x14ac:dyDescent="0.2">
      <c r="A8031" s="106">
        <v>43252</v>
      </c>
      <c r="B8031" s="100">
        <v>43252</v>
      </c>
      <c r="C8031" s="98" t="s">
        <v>33</v>
      </c>
      <c r="D8031" s="98">
        <v>-13.38</v>
      </c>
      <c r="E8031" s="98">
        <v>100.35</v>
      </c>
      <c r="F8031" s="98" t="s">
        <v>93</v>
      </c>
    </row>
    <row r="8032" spans="1:6" x14ac:dyDescent="0.2">
      <c r="A8032" s="106">
        <v>43252</v>
      </c>
      <c r="B8032" s="100">
        <v>43221</v>
      </c>
      <c r="C8032" s="98" t="s">
        <v>168</v>
      </c>
      <c r="D8032" s="98">
        <v>0</v>
      </c>
      <c r="E8032" s="98">
        <v>6275</v>
      </c>
      <c r="F8032" s="98" t="s">
        <v>93</v>
      </c>
    </row>
    <row r="8033" spans="1:6" x14ac:dyDescent="0.2">
      <c r="A8033" s="106">
        <v>43252</v>
      </c>
      <c r="B8033" s="100">
        <v>43221</v>
      </c>
      <c r="C8033" s="98" t="s">
        <v>185</v>
      </c>
      <c r="D8033" s="98">
        <v>278.48</v>
      </c>
      <c r="E8033" s="98">
        <v>6275</v>
      </c>
      <c r="F8033" s="98" t="s">
        <v>93</v>
      </c>
    </row>
    <row r="8034" spans="1:6" x14ac:dyDescent="0.2">
      <c r="A8034" s="106">
        <v>43252</v>
      </c>
      <c r="B8034" s="100">
        <v>43221</v>
      </c>
      <c r="C8034" s="98" t="s">
        <v>186</v>
      </c>
      <c r="D8034" s="98">
        <v>12.57</v>
      </c>
      <c r="E8034" s="98">
        <v>283.02</v>
      </c>
      <c r="F8034" s="98" t="s">
        <v>93</v>
      </c>
    </row>
    <row r="8035" spans="1:6" x14ac:dyDescent="0.2">
      <c r="A8035" s="106">
        <v>43252</v>
      </c>
      <c r="B8035" s="100">
        <v>43221</v>
      </c>
      <c r="C8035" s="98" t="s">
        <v>34</v>
      </c>
      <c r="D8035" s="98">
        <v>-380.37</v>
      </c>
      <c r="E8035" s="98">
        <v>4050</v>
      </c>
      <c r="F8035" s="98" t="s">
        <v>93</v>
      </c>
    </row>
    <row r="8036" spans="1:6" x14ac:dyDescent="0.2">
      <c r="A8036" s="106">
        <v>43252</v>
      </c>
      <c r="B8036" s="100">
        <v>43221</v>
      </c>
      <c r="C8036" s="98" t="s">
        <v>33</v>
      </c>
      <c r="D8036" s="98">
        <v>-17.18</v>
      </c>
      <c r="E8036" s="98">
        <v>182.66</v>
      </c>
      <c r="F8036" s="98" t="s">
        <v>93</v>
      </c>
    </row>
    <row r="8037" spans="1:6" x14ac:dyDescent="0.2">
      <c r="A8037" s="106">
        <v>43252</v>
      </c>
      <c r="B8037" s="100">
        <v>43252</v>
      </c>
      <c r="C8037" s="98" t="s">
        <v>34</v>
      </c>
      <c r="D8037" s="98">
        <v>-234.56</v>
      </c>
      <c r="E8037" s="98">
        <v>1758.85</v>
      </c>
      <c r="F8037" s="98" t="s">
        <v>77</v>
      </c>
    </row>
    <row r="8038" spans="1:6" x14ac:dyDescent="0.2">
      <c r="A8038" s="106">
        <v>43252</v>
      </c>
      <c r="B8038" s="100">
        <v>43252</v>
      </c>
      <c r="C8038" s="98" t="s">
        <v>33</v>
      </c>
      <c r="D8038" s="98">
        <v>-10.57</v>
      </c>
      <c r="E8038" s="98">
        <v>79.319999999999993</v>
      </c>
      <c r="F8038" s="98" t="s">
        <v>77</v>
      </c>
    </row>
    <row r="8039" spans="1:6" x14ac:dyDescent="0.2">
      <c r="A8039" s="106">
        <v>43252</v>
      </c>
      <c r="B8039" s="100">
        <v>43252</v>
      </c>
      <c r="C8039" s="98" t="s">
        <v>36</v>
      </c>
      <c r="D8039" s="98">
        <v>-9.24</v>
      </c>
      <c r="E8039" s="98">
        <v>69.3</v>
      </c>
      <c r="F8039" s="98" t="s">
        <v>101</v>
      </c>
    </row>
    <row r="8040" spans="1:6" x14ac:dyDescent="0.2">
      <c r="A8040" s="106">
        <v>43252</v>
      </c>
      <c r="B8040" s="100">
        <v>43252</v>
      </c>
      <c r="C8040" s="98" t="s">
        <v>35</v>
      </c>
      <c r="D8040" s="98">
        <v>-0.42</v>
      </c>
      <c r="E8040" s="98">
        <v>3.13</v>
      </c>
      <c r="F8040" s="98" t="s">
        <v>101</v>
      </c>
    </row>
    <row r="8041" spans="1:6" x14ac:dyDescent="0.2">
      <c r="A8041" s="106">
        <v>43252</v>
      </c>
      <c r="B8041" s="100">
        <v>43221</v>
      </c>
      <c r="C8041" s="98" t="s">
        <v>36</v>
      </c>
      <c r="D8041" s="98">
        <v>-11.83</v>
      </c>
      <c r="E8041" s="98">
        <v>126</v>
      </c>
      <c r="F8041" s="98" t="s">
        <v>101</v>
      </c>
    </row>
    <row r="8042" spans="1:6" x14ac:dyDescent="0.2">
      <c r="A8042" s="106">
        <v>43252</v>
      </c>
      <c r="B8042" s="100">
        <v>43221</v>
      </c>
      <c r="C8042" s="98" t="s">
        <v>35</v>
      </c>
      <c r="D8042" s="98">
        <v>-0.53</v>
      </c>
      <c r="E8042" s="98">
        <v>5.68</v>
      </c>
      <c r="F8042" s="98" t="s">
        <v>101</v>
      </c>
    </row>
    <row r="8043" spans="1:6" x14ac:dyDescent="0.2">
      <c r="A8043" s="106">
        <v>43252</v>
      </c>
      <c r="B8043" s="100">
        <v>43252</v>
      </c>
      <c r="C8043" s="98" t="s">
        <v>34</v>
      </c>
      <c r="D8043" s="98">
        <v>-439.3</v>
      </c>
      <c r="E8043" s="98">
        <v>3294.13</v>
      </c>
      <c r="F8043" s="98" t="s">
        <v>84</v>
      </c>
    </row>
    <row r="8044" spans="1:6" x14ac:dyDescent="0.2">
      <c r="A8044" s="106">
        <v>43252</v>
      </c>
      <c r="B8044" s="100">
        <v>43252</v>
      </c>
      <c r="C8044" s="98" t="s">
        <v>34</v>
      </c>
      <c r="D8044" s="98">
        <v>-19.34</v>
      </c>
      <c r="E8044" s="98">
        <v>145</v>
      </c>
      <c r="F8044" s="98" t="s">
        <v>93</v>
      </c>
    </row>
    <row r="8045" spans="1:6" x14ac:dyDescent="0.2">
      <c r="A8045" s="106">
        <v>43252</v>
      </c>
      <c r="B8045" s="100">
        <v>43252</v>
      </c>
      <c r="C8045" s="98" t="s">
        <v>33</v>
      </c>
      <c r="D8045" s="98">
        <v>-0.87</v>
      </c>
      <c r="E8045" s="98">
        <v>6.54</v>
      </c>
      <c r="F8045" s="98" t="s">
        <v>93</v>
      </c>
    </row>
    <row r="8046" spans="1:6" x14ac:dyDescent="0.2">
      <c r="A8046" s="106">
        <v>43252</v>
      </c>
      <c r="B8046" s="100">
        <v>43252</v>
      </c>
      <c r="C8046" s="98" t="s">
        <v>33</v>
      </c>
      <c r="D8046" s="98">
        <v>-19.809999999999999</v>
      </c>
      <c r="E8046" s="98">
        <v>148.56</v>
      </c>
      <c r="F8046" s="98" t="s">
        <v>84</v>
      </c>
    </row>
    <row r="8047" spans="1:6" x14ac:dyDescent="0.2">
      <c r="A8047" s="106">
        <v>43252</v>
      </c>
      <c r="B8047" s="100">
        <v>43221</v>
      </c>
      <c r="C8047" s="98" t="s">
        <v>185</v>
      </c>
      <c r="D8047" s="98">
        <v>412.08</v>
      </c>
      <c r="E8047" s="98">
        <v>9285.1299999999992</v>
      </c>
      <c r="F8047" s="98" t="s">
        <v>84</v>
      </c>
    </row>
    <row r="8048" spans="1:6" x14ac:dyDescent="0.2">
      <c r="A8048" s="106">
        <v>43252</v>
      </c>
      <c r="B8048" s="100">
        <v>43221</v>
      </c>
      <c r="C8048" s="98" t="s">
        <v>186</v>
      </c>
      <c r="D8048" s="98">
        <v>18.579999999999998</v>
      </c>
      <c r="E8048" s="98">
        <v>418.76</v>
      </c>
      <c r="F8048" s="98" t="s">
        <v>84</v>
      </c>
    </row>
    <row r="8049" spans="1:6" x14ac:dyDescent="0.2">
      <c r="A8049" s="106">
        <v>43252</v>
      </c>
      <c r="B8049" s="100">
        <v>43221</v>
      </c>
      <c r="C8049" s="98" t="s">
        <v>34</v>
      </c>
      <c r="D8049" s="98">
        <v>-562.66999999999996</v>
      </c>
      <c r="E8049" s="98">
        <v>5991</v>
      </c>
      <c r="F8049" s="98" t="s">
        <v>84</v>
      </c>
    </row>
    <row r="8050" spans="1:6" x14ac:dyDescent="0.2">
      <c r="A8050" s="106">
        <v>43252</v>
      </c>
      <c r="B8050" s="100">
        <v>43221</v>
      </c>
      <c r="C8050" s="98" t="s">
        <v>33</v>
      </c>
      <c r="D8050" s="98">
        <v>-25.37</v>
      </c>
      <c r="E8050" s="98">
        <v>270.19</v>
      </c>
      <c r="F8050" s="98" t="s">
        <v>84</v>
      </c>
    </row>
    <row r="8051" spans="1:6" x14ac:dyDescent="0.2">
      <c r="A8051" s="106">
        <v>43252</v>
      </c>
      <c r="B8051" s="100">
        <v>43221</v>
      </c>
      <c r="C8051" s="98" t="s">
        <v>168</v>
      </c>
      <c r="D8051" s="98">
        <v>0</v>
      </c>
      <c r="E8051" s="98">
        <v>9285.1299999999992</v>
      </c>
      <c r="F8051" s="98" t="s">
        <v>84</v>
      </c>
    </row>
    <row r="8052" spans="1:6" x14ac:dyDescent="0.2">
      <c r="A8052" s="106">
        <v>43252</v>
      </c>
      <c r="B8052" s="100">
        <v>43221</v>
      </c>
      <c r="C8052" s="98" t="s">
        <v>185</v>
      </c>
      <c r="D8052" s="98">
        <v>102.03</v>
      </c>
      <c r="E8052" s="98">
        <v>2299</v>
      </c>
      <c r="F8052" s="98" t="s">
        <v>91</v>
      </c>
    </row>
    <row r="8053" spans="1:6" x14ac:dyDescent="0.2">
      <c r="A8053" s="106">
        <v>43252</v>
      </c>
      <c r="B8053" s="100">
        <v>43221</v>
      </c>
      <c r="C8053" s="98" t="s">
        <v>186</v>
      </c>
      <c r="D8053" s="98">
        <v>4.5999999999999996</v>
      </c>
      <c r="E8053" s="98">
        <v>103.68</v>
      </c>
      <c r="F8053" s="98" t="s">
        <v>91</v>
      </c>
    </row>
    <row r="8054" spans="1:6" x14ac:dyDescent="0.2">
      <c r="A8054" s="106">
        <v>43252</v>
      </c>
      <c r="B8054" s="100">
        <v>43221</v>
      </c>
      <c r="C8054" s="98" t="s">
        <v>34</v>
      </c>
      <c r="D8054" s="98">
        <v>-139.28</v>
      </c>
      <c r="E8054" s="98">
        <v>1483</v>
      </c>
      <c r="F8054" s="98" t="s">
        <v>91</v>
      </c>
    </row>
    <row r="8055" spans="1:6" x14ac:dyDescent="0.2">
      <c r="A8055" s="106">
        <v>43252</v>
      </c>
      <c r="B8055" s="100">
        <v>43221</v>
      </c>
      <c r="C8055" s="98" t="s">
        <v>33</v>
      </c>
      <c r="D8055" s="98">
        <v>-6.28</v>
      </c>
      <c r="E8055" s="98">
        <v>66.88</v>
      </c>
      <c r="F8055" s="98" t="s">
        <v>91</v>
      </c>
    </row>
    <row r="8056" spans="1:6" x14ac:dyDescent="0.2">
      <c r="A8056" s="106">
        <v>43252</v>
      </c>
      <c r="B8056" s="100">
        <v>43221</v>
      </c>
      <c r="C8056" s="98" t="s">
        <v>168</v>
      </c>
      <c r="D8056" s="98">
        <v>0</v>
      </c>
      <c r="E8056" s="98">
        <v>409</v>
      </c>
      <c r="F8056" s="98" t="s">
        <v>93</v>
      </c>
    </row>
    <row r="8057" spans="1:6" x14ac:dyDescent="0.2">
      <c r="A8057" s="106">
        <v>43252</v>
      </c>
      <c r="B8057" s="100">
        <v>43221</v>
      </c>
      <c r="C8057" s="98" t="s">
        <v>185</v>
      </c>
      <c r="D8057" s="98">
        <v>18.149999999999999</v>
      </c>
      <c r="E8057" s="98">
        <v>409</v>
      </c>
      <c r="F8057" s="98" t="s">
        <v>93</v>
      </c>
    </row>
    <row r="8058" spans="1:6" x14ac:dyDescent="0.2">
      <c r="A8058" s="106">
        <v>43252</v>
      </c>
      <c r="B8058" s="100">
        <v>43221</v>
      </c>
      <c r="C8058" s="98" t="s">
        <v>186</v>
      </c>
      <c r="D8058" s="98">
        <v>0.82</v>
      </c>
      <c r="E8058" s="98">
        <v>18.45</v>
      </c>
      <c r="F8058" s="98" t="s">
        <v>93</v>
      </c>
    </row>
    <row r="8059" spans="1:6" x14ac:dyDescent="0.2">
      <c r="A8059" s="106">
        <v>43252</v>
      </c>
      <c r="B8059" s="100">
        <v>43221</v>
      </c>
      <c r="C8059" s="98" t="s">
        <v>34</v>
      </c>
      <c r="D8059" s="98">
        <v>-24.79</v>
      </c>
      <c r="E8059" s="98">
        <v>264</v>
      </c>
      <c r="F8059" s="98" t="s">
        <v>93</v>
      </c>
    </row>
    <row r="8060" spans="1:6" x14ac:dyDescent="0.2">
      <c r="A8060" s="106">
        <v>43221</v>
      </c>
      <c r="B8060" s="100">
        <v>43191</v>
      </c>
      <c r="C8060" s="98" t="s">
        <v>35</v>
      </c>
      <c r="D8060" s="98">
        <v>-3.56</v>
      </c>
      <c r="E8060" s="98">
        <v>36.35</v>
      </c>
      <c r="F8060" s="98" t="s">
        <v>101</v>
      </c>
    </row>
    <row r="8061" spans="1:6" x14ac:dyDescent="0.2">
      <c r="A8061" s="106">
        <v>43221</v>
      </c>
      <c r="B8061" s="100">
        <v>43221</v>
      </c>
      <c r="C8061" s="98" t="s">
        <v>185</v>
      </c>
      <c r="D8061" s="98">
        <v>878.99</v>
      </c>
      <c r="E8061" s="98">
        <v>19805.3</v>
      </c>
      <c r="F8061" s="98" t="s">
        <v>77</v>
      </c>
    </row>
    <row r="8062" spans="1:6" x14ac:dyDescent="0.2">
      <c r="A8062" s="106">
        <v>43221</v>
      </c>
      <c r="B8062" s="100">
        <v>43221</v>
      </c>
      <c r="C8062" s="98" t="s">
        <v>186</v>
      </c>
      <c r="D8062" s="98">
        <v>39.61</v>
      </c>
      <c r="E8062" s="98">
        <v>893.23</v>
      </c>
      <c r="F8062" s="98" t="s">
        <v>77</v>
      </c>
    </row>
    <row r="8063" spans="1:6" x14ac:dyDescent="0.2">
      <c r="A8063" s="106">
        <v>43221</v>
      </c>
      <c r="B8063" s="100">
        <v>43221</v>
      </c>
      <c r="C8063" s="98" t="s">
        <v>34</v>
      </c>
      <c r="D8063" s="98">
        <v>-1860.1</v>
      </c>
      <c r="E8063" s="98">
        <v>19805.3</v>
      </c>
      <c r="F8063" s="98" t="s">
        <v>77</v>
      </c>
    </row>
    <row r="8064" spans="1:6" x14ac:dyDescent="0.2">
      <c r="A8064" s="106">
        <v>43221</v>
      </c>
      <c r="B8064" s="100">
        <v>43221</v>
      </c>
      <c r="C8064" s="98" t="s">
        <v>33</v>
      </c>
      <c r="D8064" s="98">
        <v>-83.87</v>
      </c>
      <c r="E8064" s="98">
        <v>893.23</v>
      </c>
      <c r="F8064" s="98" t="s">
        <v>77</v>
      </c>
    </row>
    <row r="8065" spans="1:6" x14ac:dyDescent="0.2">
      <c r="A8065" s="106">
        <v>43221</v>
      </c>
      <c r="B8065" s="100">
        <v>43221</v>
      </c>
      <c r="C8065" s="98" t="s">
        <v>168</v>
      </c>
      <c r="D8065" s="98">
        <v>0</v>
      </c>
      <c r="E8065" s="98">
        <v>19805.3</v>
      </c>
      <c r="F8065" s="98" t="s">
        <v>77</v>
      </c>
    </row>
    <row r="8066" spans="1:6" x14ac:dyDescent="0.2">
      <c r="A8066" s="106">
        <v>43221</v>
      </c>
      <c r="B8066" s="100">
        <v>43221</v>
      </c>
      <c r="C8066" s="98" t="s">
        <v>36</v>
      </c>
      <c r="D8066" s="98">
        <v>-2.19</v>
      </c>
      <c r="E8066" s="98">
        <v>23.36</v>
      </c>
      <c r="F8066" s="98" t="s">
        <v>101</v>
      </c>
    </row>
    <row r="8067" spans="1:6" x14ac:dyDescent="0.2">
      <c r="A8067" s="106">
        <v>43221</v>
      </c>
      <c r="B8067" s="100">
        <v>43221</v>
      </c>
      <c r="C8067" s="98" t="s">
        <v>35</v>
      </c>
      <c r="D8067" s="98">
        <v>-0.1</v>
      </c>
      <c r="E8067" s="98">
        <v>1.05</v>
      </c>
      <c r="F8067" s="98" t="s">
        <v>101</v>
      </c>
    </row>
    <row r="8068" spans="1:6" x14ac:dyDescent="0.2">
      <c r="A8068" s="106">
        <v>43221</v>
      </c>
      <c r="B8068" s="100">
        <v>43221</v>
      </c>
      <c r="C8068" s="98" t="s">
        <v>36</v>
      </c>
      <c r="D8068" s="98">
        <v>-10.37</v>
      </c>
      <c r="E8068" s="98">
        <v>110.4</v>
      </c>
      <c r="F8068" s="98" t="s">
        <v>101</v>
      </c>
    </row>
    <row r="8069" spans="1:6" x14ac:dyDescent="0.2">
      <c r="A8069" s="106">
        <v>43221</v>
      </c>
      <c r="B8069" s="100">
        <v>43221</v>
      </c>
      <c r="C8069" s="98" t="s">
        <v>35</v>
      </c>
      <c r="D8069" s="98">
        <v>-0.47</v>
      </c>
      <c r="E8069" s="98">
        <v>4.9800000000000004</v>
      </c>
      <c r="F8069" s="98" t="s">
        <v>101</v>
      </c>
    </row>
    <row r="8070" spans="1:6" x14ac:dyDescent="0.2">
      <c r="A8070" s="106">
        <v>43221</v>
      </c>
      <c r="B8070" s="100">
        <v>43221</v>
      </c>
      <c r="C8070" s="98" t="s">
        <v>36</v>
      </c>
      <c r="D8070" s="98">
        <v>-43.74</v>
      </c>
      <c r="E8070" s="98">
        <v>465.52</v>
      </c>
      <c r="F8070" s="98" t="s">
        <v>101</v>
      </c>
    </row>
    <row r="8071" spans="1:6" x14ac:dyDescent="0.2">
      <c r="A8071" s="106">
        <v>43221</v>
      </c>
      <c r="B8071" s="100">
        <v>43221</v>
      </c>
      <c r="C8071" s="98" t="s">
        <v>35</v>
      </c>
      <c r="D8071" s="98">
        <v>-1.98</v>
      </c>
      <c r="E8071" s="98">
        <v>21</v>
      </c>
      <c r="F8071" s="98" t="s">
        <v>101</v>
      </c>
    </row>
    <row r="8072" spans="1:6" x14ac:dyDescent="0.2">
      <c r="A8072" s="106">
        <v>43221</v>
      </c>
      <c r="B8072" s="100">
        <v>43191</v>
      </c>
      <c r="C8072" s="98" t="s">
        <v>34</v>
      </c>
      <c r="D8072" s="98">
        <v>-161.58000000000001</v>
      </c>
      <c r="E8072" s="98">
        <v>1647</v>
      </c>
      <c r="F8072" s="98" t="s">
        <v>92</v>
      </c>
    </row>
    <row r="8073" spans="1:6" x14ac:dyDescent="0.2">
      <c r="A8073" s="106">
        <v>43221</v>
      </c>
      <c r="B8073" s="100">
        <v>43191</v>
      </c>
      <c r="C8073" s="98" t="s">
        <v>33</v>
      </c>
      <c r="D8073" s="98">
        <v>-7.29</v>
      </c>
      <c r="E8073" s="98">
        <v>74.28</v>
      </c>
      <c r="F8073" s="98" t="s">
        <v>92</v>
      </c>
    </row>
    <row r="8074" spans="1:6" x14ac:dyDescent="0.2">
      <c r="A8074" s="106">
        <v>43221</v>
      </c>
      <c r="B8074" s="100">
        <v>43101</v>
      </c>
      <c r="C8074" s="98" t="s">
        <v>185</v>
      </c>
      <c r="D8074" s="98">
        <v>58.85</v>
      </c>
      <c r="E8074" s="98">
        <v>1789</v>
      </c>
      <c r="F8074" s="98" t="s">
        <v>92</v>
      </c>
    </row>
    <row r="8075" spans="1:6" x14ac:dyDescent="0.2">
      <c r="A8075" s="106">
        <v>43221</v>
      </c>
      <c r="B8075" s="100">
        <v>43101</v>
      </c>
      <c r="C8075" s="98" t="s">
        <v>186</v>
      </c>
      <c r="D8075" s="98">
        <v>2.65</v>
      </c>
      <c r="E8075" s="98">
        <v>80.680000000000007</v>
      </c>
      <c r="F8075" s="98" t="s">
        <v>92</v>
      </c>
    </row>
    <row r="8076" spans="1:6" x14ac:dyDescent="0.2">
      <c r="A8076" s="106">
        <v>43221</v>
      </c>
      <c r="B8076" s="100">
        <v>43101</v>
      </c>
      <c r="C8076" s="98" t="s">
        <v>168</v>
      </c>
      <c r="D8076" s="98">
        <v>-13.25</v>
      </c>
      <c r="E8076" s="98">
        <v>1789</v>
      </c>
      <c r="F8076" s="98" t="s">
        <v>92</v>
      </c>
    </row>
    <row r="8077" spans="1:6" x14ac:dyDescent="0.2">
      <c r="A8077" s="106">
        <v>43221</v>
      </c>
      <c r="B8077" s="100">
        <v>43221</v>
      </c>
      <c r="C8077" s="98" t="s">
        <v>185</v>
      </c>
      <c r="D8077" s="98">
        <v>8.57</v>
      </c>
      <c r="E8077" s="98">
        <v>193</v>
      </c>
      <c r="F8077" s="98" t="s">
        <v>92</v>
      </c>
    </row>
    <row r="8078" spans="1:6" x14ac:dyDescent="0.2">
      <c r="A8078" s="106">
        <v>43221</v>
      </c>
      <c r="B8078" s="100">
        <v>43221</v>
      </c>
      <c r="C8078" s="98" t="s">
        <v>186</v>
      </c>
      <c r="D8078" s="98">
        <v>0.39</v>
      </c>
      <c r="E8078" s="98">
        <v>8.6999999999999993</v>
      </c>
      <c r="F8078" s="98" t="s">
        <v>92</v>
      </c>
    </row>
    <row r="8079" spans="1:6" x14ac:dyDescent="0.2">
      <c r="A8079" s="106">
        <v>43221</v>
      </c>
      <c r="B8079" s="100">
        <v>43221</v>
      </c>
      <c r="C8079" s="98" t="s">
        <v>34</v>
      </c>
      <c r="D8079" s="98">
        <v>-18.13</v>
      </c>
      <c r="E8079" s="98">
        <v>193</v>
      </c>
      <c r="F8079" s="98" t="s">
        <v>92</v>
      </c>
    </row>
    <row r="8080" spans="1:6" x14ac:dyDescent="0.2">
      <c r="A8080" s="106">
        <v>43221</v>
      </c>
      <c r="B8080" s="100">
        <v>43221</v>
      </c>
      <c r="C8080" s="98" t="s">
        <v>33</v>
      </c>
      <c r="D8080" s="98">
        <v>-0.82</v>
      </c>
      <c r="E8080" s="98">
        <v>8.6999999999999993</v>
      </c>
      <c r="F8080" s="98" t="s">
        <v>92</v>
      </c>
    </row>
    <row r="8081" spans="1:6" x14ac:dyDescent="0.2">
      <c r="A8081" s="106">
        <v>43221</v>
      </c>
      <c r="B8081" s="100">
        <v>43221</v>
      </c>
      <c r="C8081" s="98" t="s">
        <v>168</v>
      </c>
      <c r="D8081" s="98">
        <v>0</v>
      </c>
      <c r="E8081" s="98">
        <v>193</v>
      </c>
      <c r="F8081" s="98" t="s">
        <v>92</v>
      </c>
    </row>
    <row r="8082" spans="1:6" x14ac:dyDescent="0.2">
      <c r="A8082" s="106">
        <v>43221</v>
      </c>
      <c r="B8082" s="100">
        <v>43221</v>
      </c>
      <c r="C8082" s="98" t="s">
        <v>185</v>
      </c>
      <c r="D8082" s="98">
        <v>16.11</v>
      </c>
      <c r="E8082" s="98">
        <v>363</v>
      </c>
      <c r="F8082" s="98" t="s">
        <v>92</v>
      </c>
    </row>
    <row r="8083" spans="1:6" x14ac:dyDescent="0.2">
      <c r="A8083" s="106">
        <v>43221</v>
      </c>
      <c r="B8083" s="100">
        <v>43221</v>
      </c>
      <c r="C8083" s="98" t="s">
        <v>186</v>
      </c>
      <c r="D8083" s="98">
        <v>0.72</v>
      </c>
      <c r="E8083" s="98">
        <v>16.37</v>
      </c>
      <c r="F8083" s="98" t="s">
        <v>92</v>
      </c>
    </row>
    <row r="8084" spans="1:6" x14ac:dyDescent="0.2">
      <c r="A8084" s="106">
        <v>43221</v>
      </c>
      <c r="B8084" s="100">
        <v>43221</v>
      </c>
      <c r="C8084" s="98" t="s">
        <v>34</v>
      </c>
      <c r="D8084" s="98">
        <v>-34.1</v>
      </c>
      <c r="E8084" s="98">
        <v>363</v>
      </c>
      <c r="F8084" s="98" t="s">
        <v>92</v>
      </c>
    </row>
    <row r="8085" spans="1:6" x14ac:dyDescent="0.2">
      <c r="A8085" s="106">
        <v>43221</v>
      </c>
      <c r="B8085" s="100">
        <v>43221</v>
      </c>
      <c r="C8085" s="98" t="s">
        <v>33</v>
      </c>
      <c r="D8085" s="98">
        <v>-1.53</v>
      </c>
      <c r="E8085" s="98">
        <v>16.37</v>
      </c>
      <c r="F8085" s="98" t="s">
        <v>92</v>
      </c>
    </row>
    <row r="8086" spans="1:6" x14ac:dyDescent="0.2">
      <c r="A8086" s="106">
        <v>43221</v>
      </c>
      <c r="B8086" s="100">
        <v>43221</v>
      </c>
      <c r="C8086" s="98" t="s">
        <v>168</v>
      </c>
      <c r="D8086" s="98">
        <v>0</v>
      </c>
      <c r="E8086" s="98">
        <v>363</v>
      </c>
      <c r="F8086" s="98" t="s">
        <v>92</v>
      </c>
    </row>
    <row r="8087" spans="1:6" x14ac:dyDescent="0.2">
      <c r="A8087" s="106">
        <v>43221</v>
      </c>
      <c r="B8087" s="100">
        <v>43221</v>
      </c>
      <c r="C8087" s="98" t="s">
        <v>185</v>
      </c>
      <c r="D8087" s="98">
        <v>864.71</v>
      </c>
      <c r="E8087" s="98">
        <v>19484.96</v>
      </c>
      <c r="F8087" s="98" t="s">
        <v>77</v>
      </c>
    </row>
    <row r="8088" spans="1:6" x14ac:dyDescent="0.2">
      <c r="A8088" s="106">
        <v>43221</v>
      </c>
      <c r="B8088" s="100">
        <v>43221</v>
      </c>
      <c r="C8088" s="98" t="s">
        <v>186</v>
      </c>
      <c r="D8088" s="98">
        <v>38.96</v>
      </c>
      <c r="E8088" s="98">
        <v>878.8</v>
      </c>
      <c r="F8088" s="98" t="s">
        <v>77</v>
      </c>
    </row>
    <row r="8089" spans="1:6" x14ac:dyDescent="0.2">
      <c r="A8089" s="106">
        <v>43221</v>
      </c>
      <c r="B8089" s="100">
        <v>43221</v>
      </c>
      <c r="C8089" s="98" t="s">
        <v>34</v>
      </c>
      <c r="D8089" s="98">
        <v>-1830.03</v>
      </c>
      <c r="E8089" s="98">
        <v>19484.96</v>
      </c>
      <c r="F8089" s="98" t="s">
        <v>77</v>
      </c>
    </row>
    <row r="8090" spans="1:6" x14ac:dyDescent="0.2">
      <c r="A8090" s="106">
        <v>43221</v>
      </c>
      <c r="B8090" s="100">
        <v>43221</v>
      </c>
      <c r="C8090" s="98" t="s">
        <v>33</v>
      </c>
      <c r="D8090" s="98">
        <v>-82.56</v>
      </c>
      <c r="E8090" s="98">
        <v>878.8</v>
      </c>
      <c r="F8090" s="98" t="s">
        <v>77</v>
      </c>
    </row>
    <row r="8091" spans="1:6" x14ac:dyDescent="0.2">
      <c r="A8091" s="106">
        <v>43221</v>
      </c>
      <c r="B8091" s="100">
        <v>43221</v>
      </c>
      <c r="C8091" s="98" t="s">
        <v>168</v>
      </c>
      <c r="D8091" s="98">
        <v>0</v>
      </c>
      <c r="E8091" s="98">
        <v>19484.96</v>
      </c>
      <c r="F8091" s="98" t="s">
        <v>77</v>
      </c>
    </row>
    <row r="8092" spans="1:6" x14ac:dyDescent="0.2">
      <c r="A8092" s="106">
        <v>43221</v>
      </c>
      <c r="B8092" s="100">
        <v>43221</v>
      </c>
      <c r="C8092" s="98" t="s">
        <v>185</v>
      </c>
      <c r="D8092" s="98">
        <v>34.03</v>
      </c>
      <c r="E8092" s="98">
        <v>767</v>
      </c>
      <c r="F8092" s="98" t="s">
        <v>92</v>
      </c>
    </row>
    <row r="8093" spans="1:6" x14ac:dyDescent="0.2">
      <c r="A8093" s="106">
        <v>43221</v>
      </c>
      <c r="B8093" s="100">
        <v>43221</v>
      </c>
      <c r="C8093" s="98" t="s">
        <v>186</v>
      </c>
      <c r="D8093" s="98">
        <v>1.54</v>
      </c>
      <c r="E8093" s="98">
        <v>34.58</v>
      </c>
      <c r="F8093" s="98" t="s">
        <v>92</v>
      </c>
    </row>
    <row r="8094" spans="1:6" x14ac:dyDescent="0.2">
      <c r="A8094" s="106">
        <v>43221</v>
      </c>
      <c r="B8094" s="100">
        <v>43221</v>
      </c>
      <c r="C8094" s="98" t="s">
        <v>34</v>
      </c>
      <c r="D8094" s="98">
        <v>-72.03</v>
      </c>
      <c r="E8094" s="98">
        <v>767</v>
      </c>
      <c r="F8094" s="98" t="s">
        <v>92</v>
      </c>
    </row>
    <row r="8095" spans="1:6" x14ac:dyDescent="0.2">
      <c r="A8095" s="106">
        <v>43221</v>
      </c>
      <c r="B8095" s="100">
        <v>43221</v>
      </c>
      <c r="C8095" s="98" t="s">
        <v>33</v>
      </c>
      <c r="D8095" s="98">
        <v>-3.25</v>
      </c>
      <c r="E8095" s="98">
        <v>34.58</v>
      </c>
      <c r="F8095" s="98" t="s">
        <v>92</v>
      </c>
    </row>
    <row r="8096" spans="1:6" x14ac:dyDescent="0.2">
      <c r="A8096" s="106">
        <v>43221</v>
      </c>
      <c r="B8096" s="100">
        <v>43221</v>
      </c>
      <c r="C8096" s="98" t="s">
        <v>168</v>
      </c>
      <c r="D8096" s="98">
        <v>0</v>
      </c>
      <c r="E8096" s="98">
        <v>767</v>
      </c>
      <c r="F8096" s="98" t="s">
        <v>92</v>
      </c>
    </row>
    <row r="8097" spans="1:6" x14ac:dyDescent="0.2">
      <c r="A8097" s="106">
        <v>43221</v>
      </c>
      <c r="B8097" s="100">
        <v>43221</v>
      </c>
      <c r="C8097" s="98" t="s">
        <v>36</v>
      </c>
      <c r="D8097" s="98">
        <v>-1.58</v>
      </c>
      <c r="E8097" s="98">
        <v>16.8</v>
      </c>
      <c r="F8097" s="98" t="s">
        <v>101</v>
      </c>
    </row>
    <row r="8098" spans="1:6" x14ac:dyDescent="0.2">
      <c r="A8098" s="106">
        <v>43221</v>
      </c>
      <c r="B8098" s="100">
        <v>43221</v>
      </c>
      <c r="C8098" s="98" t="s">
        <v>35</v>
      </c>
      <c r="D8098" s="98">
        <v>-7.0000000000000007E-2</v>
      </c>
      <c r="E8098" s="98">
        <v>0.76</v>
      </c>
      <c r="F8098" s="98" t="s">
        <v>101</v>
      </c>
    </row>
    <row r="8099" spans="1:6" x14ac:dyDescent="0.2">
      <c r="A8099" s="106">
        <v>43221</v>
      </c>
      <c r="B8099" s="100">
        <v>43191</v>
      </c>
      <c r="C8099" s="98" t="s">
        <v>34</v>
      </c>
      <c r="D8099" s="98">
        <v>-3532.83</v>
      </c>
      <c r="E8099" s="98">
        <v>36012.44</v>
      </c>
      <c r="F8099" s="98" t="s">
        <v>77</v>
      </c>
    </row>
    <row r="8100" spans="1:6" x14ac:dyDescent="0.2">
      <c r="A8100" s="106">
        <v>43221</v>
      </c>
      <c r="B8100" s="100">
        <v>43191</v>
      </c>
      <c r="C8100" s="98" t="s">
        <v>33</v>
      </c>
      <c r="D8100" s="98">
        <v>-159.32</v>
      </c>
      <c r="E8100" s="98">
        <v>1624.16</v>
      </c>
      <c r="F8100" s="98" t="s">
        <v>77</v>
      </c>
    </row>
    <row r="8101" spans="1:6" x14ac:dyDescent="0.2">
      <c r="A8101" s="106">
        <v>43221</v>
      </c>
      <c r="B8101" s="100">
        <v>43101</v>
      </c>
      <c r="C8101" s="98" t="s">
        <v>185</v>
      </c>
      <c r="D8101" s="98">
        <v>1184.78</v>
      </c>
      <c r="E8101" s="98">
        <v>36012.44</v>
      </c>
      <c r="F8101" s="98" t="s">
        <v>77</v>
      </c>
    </row>
    <row r="8102" spans="1:6" x14ac:dyDescent="0.2">
      <c r="A8102" s="106">
        <v>43221</v>
      </c>
      <c r="B8102" s="100">
        <v>43101</v>
      </c>
      <c r="C8102" s="98" t="s">
        <v>186</v>
      </c>
      <c r="D8102" s="98">
        <v>53.45</v>
      </c>
      <c r="E8102" s="98">
        <v>1624.16</v>
      </c>
      <c r="F8102" s="98" t="s">
        <v>77</v>
      </c>
    </row>
    <row r="8103" spans="1:6" x14ac:dyDescent="0.2">
      <c r="A8103" s="106">
        <v>43221</v>
      </c>
      <c r="B8103" s="100">
        <v>43101</v>
      </c>
      <c r="C8103" s="98" t="s">
        <v>168</v>
      </c>
      <c r="D8103" s="98">
        <v>-266.49</v>
      </c>
      <c r="E8103" s="98">
        <v>36012.44</v>
      </c>
      <c r="F8103" s="98" t="s">
        <v>77</v>
      </c>
    </row>
    <row r="8104" spans="1:6" x14ac:dyDescent="0.2">
      <c r="A8104" s="106">
        <v>43221</v>
      </c>
      <c r="B8104" s="100">
        <v>43191</v>
      </c>
      <c r="C8104" s="98" t="s">
        <v>36</v>
      </c>
      <c r="D8104" s="98">
        <v>-2.94</v>
      </c>
      <c r="E8104" s="98">
        <v>30</v>
      </c>
      <c r="F8104" s="98" t="s">
        <v>101</v>
      </c>
    </row>
    <row r="8105" spans="1:6" x14ac:dyDescent="0.2">
      <c r="A8105" s="106">
        <v>43221</v>
      </c>
      <c r="B8105" s="100">
        <v>43191</v>
      </c>
      <c r="C8105" s="98" t="s">
        <v>35</v>
      </c>
      <c r="D8105" s="98">
        <v>-0.13</v>
      </c>
      <c r="E8105" s="98">
        <v>1.35</v>
      </c>
      <c r="F8105" s="98" t="s">
        <v>101</v>
      </c>
    </row>
    <row r="8106" spans="1:6" x14ac:dyDescent="0.2">
      <c r="A8106" s="106">
        <v>43221</v>
      </c>
      <c r="B8106" s="100">
        <v>43191</v>
      </c>
      <c r="C8106" s="98" t="s">
        <v>34</v>
      </c>
      <c r="D8106" s="98">
        <v>-551.52</v>
      </c>
      <c r="E8106" s="98">
        <v>5622</v>
      </c>
      <c r="F8106" s="98" t="s">
        <v>97</v>
      </c>
    </row>
    <row r="8107" spans="1:6" x14ac:dyDescent="0.2">
      <c r="A8107" s="106">
        <v>43221</v>
      </c>
      <c r="B8107" s="100">
        <v>43191</v>
      </c>
      <c r="C8107" s="98" t="s">
        <v>33</v>
      </c>
      <c r="D8107" s="98">
        <v>-24.87</v>
      </c>
      <c r="E8107" s="98">
        <v>253.55</v>
      </c>
      <c r="F8107" s="98" t="s">
        <v>97</v>
      </c>
    </row>
    <row r="8108" spans="1:6" x14ac:dyDescent="0.2">
      <c r="A8108" s="106">
        <v>43221</v>
      </c>
      <c r="B8108" s="100">
        <v>43101</v>
      </c>
      <c r="C8108" s="98" t="s">
        <v>185</v>
      </c>
      <c r="D8108" s="98">
        <v>184.96</v>
      </c>
      <c r="E8108" s="98">
        <v>5622</v>
      </c>
      <c r="F8108" s="98" t="s">
        <v>97</v>
      </c>
    </row>
    <row r="8109" spans="1:6" x14ac:dyDescent="0.2">
      <c r="A8109" s="106">
        <v>43221</v>
      </c>
      <c r="B8109" s="100">
        <v>43101</v>
      </c>
      <c r="C8109" s="98" t="s">
        <v>186</v>
      </c>
      <c r="D8109" s="98">
        <v>8.34</v>
      </c>
      <c r="E8109" s="98">
        <v>253.55</v>
      </c>
      <c r="F8109" s="98" t="s">
        <v>97</v>
      </c>
    </row>
    <row r="8110" spans="1:6" x14ac:dyDescent="0.2">
      <c r="A8110" s="106">
        <v>43221</v>
      </c>
      <c r="B8110" s="100">
        <v>43221</v>
      </c>
      <c r="C8110" s="98" t="s">
        <v>185</v>
      </c>
      <c r="D8110" s="98">
        <v>144.47</v>
      </c>
      <c r="E8110" s="98">
        <v>3255.22</v>
      </c>
      <c r="F8110" s="98" t="s">
        <v>97</v>
      </c>
    </row>
    <row r="8111" spans="1:6" x14ac:dyDescent="0.2">
      <c r="A8111" s="106">
        <v>43221</v>
      </c>
      <c r="B8111" s="100">
        <v>43221</v>
      </c>
      <c r="C8111" s="98" t="s">
        <v>186</v>
      </c>
      <c r="D8111" s="98">
        <v>6.52</v>
      </c>
      <c r="E8111" s="98">
        <v>146.81</v>
      </c>
      <c r="F8111" s="98" t="s">
        <v>97</v>
      </c>
    </row>
    <row r="8112" spans="1:6" x14ac:dyDescent="0.2">
      <c r="A8112" s="106">
        <v>43221</v>
      </c>
      <c r="B8112" s="100">
        <v>43221</v>
      </c>
      <c r="C8112" s="98" t="s">
        <v>34</v>
      </c>
      <c r="D8112" s="98">
        <v>-305.73</v>
      </c>
      <c r="E8112" s="98">
        <v>3255.22</v>
      </c>
      <c r="F8112" s="98" t="s">
        <v>97</v>
      </c>
    </row>
    <row r="8113" spans="1:6" x14ac:dyDescent="0.2">
      <c r="A8113" s="106">
        <v>43221</v>
      </c>
      <c r="B8113" s="100">
        <v>43221</v>
      </c>
      <c r="C8113" s="98" t="s">
        <v>33</v>
      </c>
      <c r="D8113" s="98">
        <v>-13.79</v>
      </c>
      <c r="E8113" s="98">
        <v>146.81</v>
      </c>
      <c r="F8113" s="98" t="s">
        <v>97</v>
      </c>
    </row>
    <row r="8114" spans="1:6" x14ac:dyDescent="0.2">
      <c r="A8114" s="106">
        <v>43221</v>
      </c>
      <c r="B8114" s="100">
        <v>43191</v>
      </c>
      <c r="C8114" s="98" t="s">
        <v>34</v>
      </c>
      <c r="D8114" s="98">
        <v>-659.04</v>
      </c>
      <c r="E8114" s="98">
        <v>6718</v>
      </c>
      <c r="F8114" s="98" t="s">
        <v>98</v>
      </c>
    </row>
    <row r="8115" spans="1:6" x14ac:dyDescent="0.2">
      <c r="A8115" s="106">
        <v>43221</v>
      </c>
      <c r="B8115" s="100">
        <v>43191</v>
      </c>
      <c r="C8115" s="98" t="s">
        <v>33</v>
      </c>
      <c r="D8115" s="98">
        <v>-29.72</v>
      </c>
      <c r="E8115" s="98">
        <v>302.98</v>
      </c>
      <c r="F8115" s="98" t="s">
        <v>98</v>
      </c>
    </row>
    <row r="8116" spans="1:6" x14ac:dyDescent="0.2">
      <c r="A8116" s="106">
        <v>43221</v>
      </c>
      <c r="B8116" s="100">
        <v>43101</v>
      </c>
      <c r="C8116" s="98" t="s">
        <v>185</v>
      </c>
      <c r="D8116" s="98">
        <v>221.02</v>
      </c>
      <c r="E8116" s="98">
        <v>6718</v>
      </c>
      <c r="F8116" s="98" t="s">
        <v>98</v>
      </c>
    </row>
    <row r="8117" spans="1:6" x14ac:dyDescent="0.2">
      <c r="A8117" s="106">
        <v>43221</v>
      </c>
      <c r="B8117" s="100">
        <v>43101</v>
      </c>
      <c r="C8117" s="98" t="s">
        <v>186</v>
      </c>
      <c r="D8117" s="98">
        <v>9.9700000000000006</v>
      </c>
      <c r="E8117" s="98">
        <v>302.98</v>
      </c>
      <c r="F8117" s="98" t="s">
        <v>98</v>
      </c>
    </row>
    <row r="8118" spans="1:6" x14ac:dyDescent="0.2">
      <c r="A8118" s="106">
        <v>43221</v>
      </c>
      <c r="B8118" s="100">
        <v>43221</v>
      </c>
      <c r="C8118" s="98" t="s">
        <v>185</v>
      </c>
      <c r="D8118" s="98">
        <v>331.18</v>
      </c>
      <c r="E8118" s="98">
        <v>7462.26</v>
      </c>
      <c r="F8118" s="98" t="s">
        <v>131</v>
      </c>
    </row>
    <row r="8119" spans="1:6" x14ac:dyDescent="0.2">
      <c r="A8119" s="106">
        <v>43221</v>
      </c>
      <c r="B8119" s="100">
        <v>43221</v>
      </c>
      <c r="C8119" s="98" t="s">
        <v>186</v>
      </c>
      <c r="D8119" s="98">
        <v>14.94</v>
      </c>
      <c r="E8119" s="98">
        <v>336.55</v>
      </c>
      <c r="F8119" s="98" t="s">
        <v>131</v>
      </c>
    </row>
    <row r="8120" spans="1:6" x14ac:dyDescent="0.2">
      <c r="A8120" s="106">
        <v>43221</v>
      </c>
      <c r="B8120" s="100">
        <v>43221</v>
      </c>
      <c r="C8120" s="98" t="s">
        <v>34</v>
      </c>
      <c r="D8120" s="98">
        <v>-700.86</v>
      </c>
      <c r="E8120" s="98">
        <v>7462.26</v>
      </c>
      <c r="F8120" s="98" t="s">
        <v>131</v>
      </c>
    </row>
    <row r="8121" spans="1:6" x14ac:dyDescent="0.2">
      <c r="A8121" s="106">
        <v>43221</v>
      </c>
      <c r="B8121" s="100">
        <v>43221</v>
      </c>
      <c r="C8121" s="98" t="s">
        <v>33</v>
      </c>
      <c r="D8121" s="98">
        <v>-31.61</v>
      </c>
      <c r="E8121" s="98">
        <v>336.55</v>
      </c>
      <c r="F8121" s="98" t="s">
        <v>131</v>
      </c>
    </row>
    <row r="8122" spans="1:6" x14ac:dyDescent="0.2">
      <c r="A8122" s="106">
        <v>43221</v>
      </c>
      <c r="B8122" s="100">
        <v>43191</v>
      </c>
      <c r="C8122" s="98" t="s">
        <v>34</v>
      </c>
      <c r="D8122" s="98">
        <v>-1264.4100000000001</v>
      </c>
      <c r="E8122" s="98">
        <v>12889</v>
      </c>
      <c r="F8122" s="98" t="s">
        <v>131</v>
      </c>
    </row>
    <row r="8123" spans="1:6" x14ac:dyDescent="0.2">
      <c r="A8123" s="106">
        <v>43221</v>
      </c>
      <c r="B8123" s="100">
        <v>43191</v>
      </c>
      <c r="C8123" s="98" t="s">
        <v>33</v>
      </c>
      <c r="D8123" s="98">
        <v>-57.02</v>
      </c>
      <c r="E8123" s="98">
        <v>581.29</v>
      </c>
      <c r="F8123" s="98" t="s">
        <v>131</v>
      </c>
    </row>
    <row r="8124" spans="1:6" x14ac:dyDescent="0.2">
      <c r="A8124" s="106">
        <v>43221</v>
      </c>
      <c r="B8124" s="100">
        <v>43101</v>
      </c>
      <c r="C8124" s="98" t="s">
        <v>185</v>
      </c>
      <c r="D8124" s="98">
        <v>424.05</v>
      </c>
      <c r="E8124" s="98">
        <v>12889</v>
      </c>
      <c r="F8124" s="98" t="s">
        <v>131</v>
      </c>
    </row>
    <row r="8125" spans="1:6" x14ac:dyDescent="0.2">
      <c r="A8125" s="106">
        <v>43221</v>
      </c>
      <c r="B8125" s="100">
        <v>43101</v>
      </c>
      <c r="C8125" s="98" t="s">
        <v>186</v>
      </c>
      <c r="D8125" s="98">
        <v>19.12</v>
      </c>
      <c r="E8125" s="98">
        <v>581.29</v>
      </c>
      <c r="F8125" s="98" t="s">
        <v>131</v>
      </c>
    </row>
    <row r="8126" spans="1:6" x14ac:dyDescent="0.2">
      <c r="A8126" s="106">
        <v>43221</v>
      </c>
      <c r="B8126" s="100">
        <v>43221</v>
      </c>
      <c r="C8126" s="98" t="s">
        <v>185</v>
      </c>
      <c r="D8126" s="98">
        <v>66.53</v>
      </c>
      <c r="E8126" s="98">
        <v>1499.14</v>
      </c>
      <c r="F8126" s="98" t="s">
        <v>97</v>
      </c>
    </row>
    <row r="8127" spans="1:6" x14ac:dyDescent="0.2">
      <c r="A8127" s="106">
        <v>43221</v>
      </c>
      <c r="B8127" s="100">
        <v>43221</v>
      </c>
      <c r="C8127" s="98" t="s">
        <v>186</v>
      </c>
      <c r="D8127" s="98">
        <v>3</v>
      </c>
      <c r="E8127" s="98">
        <v>67.61</v>
      </c>
      <c r="F8127" s="98" t="s">
        <v>97</v>
      </c>
    </row>
    <row r="8128" spans="1:6" x14ac:dyDescent="0.2">
      <c r="A8128" s="106">
        <v>43221</v>
      </c>
      <c r="B8128" s="100">
        <v>43221</v>
      </c>
      <c r="C8128" s="98" t="s">
        <v>34</v>
      </c>
      <c r="D8128" s="98">
        <v>-140.80000000000001</v>
      </c>
      <c r="E8128" s="98">
        <v>1499.14</v>
      </c>
      <c r="F8128" s="98" t="s">
        <v>97</v>
      </c>
    </row>
    <row r="8129" spans="1:6" x14ac:dyDescent="0.2">
      <c r="A8129" s="106">
        <v>43221</v>
      </c>
      <c r="B8129" s="100">
        <v>43221</v>
      </c>
      <c r="C8129" s="98" t="s">
        <v>33</v>
      </c>
      <c r="D8129" s="98">
        <v>-6.35</v>
      </c>
      <c r="E8129" s="98">
        <v>67.61</v>
      </c>
      <c r="F8129" s="98" t="s">
        <v>97</v>
      </c>
    </row>
    <row r="8130" spans="1:6" x14ac:dyDescent="0.2">
      <c r="A8130" s="106">
        <v>43221</v>
      </c>
      <c r="B8130" s="100">
        <v>43191</v>
      </c>
      <c r="C8130" s="98" t="s">
        <v>34</v>
      </c>
      <c r="D8130" s="98">
        <v>-254.08</v>
      </c>
      <c r="E8130" s="98">
        <v>2590</v>
      </c>
      <c r="F8130" s="98" t="s">
        <v>97</v>
      </c>
    </row>
    <row r="8131" spans="1:6" x14ac:dyDescent="0.2">
      <c r="A8131" s="106">
        <v>43221</v>
      </c>
      <c r="B8131" s="100">
        <v>43221</v>
      </c>
      <c r="C8131" s="98" t="s">
        <v>185</v>
      </c>
      <c r="D8131" s="98">
        <v>172.63</v>
      </c>
      <c r="E8131" s="98">
        <v>3889.76</v>
      </c>
      <c r="F8131" s="98" t="s">
        <v>98</v>
      </c>
    </row>
    <row r="8132" spans="1:6" x14ac:dyDescent="0.2">
      <c r="A8132" s="106">
        <v>43221</v>
      </c>
      <c r="B8132" s="100">
        <v>43221</v>
      </c>
      <c r="C8132" s="98" t="s">
        <v>186</v>
      </c>
      <c r="D8132" s="98">
        <v>7.79</v>
      </c>
      <c r="E8132" s="98">
        <v>175.43</v>
      </c>
      <c r="F8132" s="98" t="s">
        <v>98</v>
      </c>
    </row>
    <row r="8133" spans="1:6" x14ac:dyDescent="0.2">
      <c r="A8133" s="106">
        <v>43221</v>
      </c>
      <c r="B8133" s="100">
        <v>43221</v>
      </c>
      <c r="C8133" s="98" t="s">
        <v>34</v>
      </c>
      <c r="D8133" s="98">
        <v>-365.33</v>
      </c>
      <c r="E8133" s="98">
        <v>3889.76</v>
      </c>
      <c r="F8133" s="98" t="s">
        <v>98</v>
      </c>
    </row>
    <row r="8134" spans="1:6" x14ac:dyDescent="0.2">
      <c r="A8134" s="106">
        <v>43221</v>
      </c>
      <c r="B8134" s="100">
        <v>43221</v>
      </c>
      <c r="C8134" s="98" t="s">
        <v>33</v>
      </c>
      <c r="D8134" s="98">
        <v>-16.48</v>
      </c>
      <c r="E8134" s="98">
        <v>175.43</v>
      </c>
      <c r="F8134" s="98" t="s">
        <v>98</v>
      </c>
    </row>
    <row r="8135" spans="1:6" x14ac:dyDescent="0.2">
      <c r="A8135" s="106">
        <v>43221</v>
      </c>
      <c r="B8135" s="100">
        <v>43221</v>
      </c>
      <c r="C8135" s="98" t="s">
        <v>185</v>
      </c>
      <c r="D8135" s="98">
        <v>104</v>
      </c>
      <c r="E8135" s="98">
        <v>2343.44</v>
      </c>
      <c r="F8135" s="98" t="s">
        <v>97</v>
      </c>
    </row>
    <row r="8136" spans="1:6" x14ac:dyDescent="0.2">
      <c r="A8136" s="106">
        <v>43221</v>
      </c>
      <c r="B8136" s="100">
        <v>43221</v>
      </c>
      <c r="C8136" s="98" t="s">
        <v>186</v>
      </c>
      <c r="D8136" s="98">
        <v>4.6900000000000004</v>
      </c>
      <c r="E8136" s="98">
        <v>105.69</v>
      </c>
      <c r="F8136" s="98" t="s">
        <v>97</v>
      </c>
    </row>
    <row r="8137" spans="1:6" x14ac:dyDescent="0.2">
      <c r="A8137" s="106">
        <v>43221</v>
      </c>
      <c r="B8137" s="100">
        <v>43221</v>
      </c>
      <c r="C8137" s="98" t="s">
        <v>34</v>
      </c>
      <c r="D8137" s="98">
        <v>-220.1</v>
      </c>
      <c r="E8137" s="98">
        <v>2343.44</v>
      </c>
      <c r="F8137" s="98" t="s">
        <v>97</v>
      </c>
    </row>
    <row r="8138" spans="1:6" x14ac:dyDescent="0.2">
      <c r="A8138" s="106">
        <v>43221</v>
      </c>
      <c r="B8138" s="100">
        <v>43221</v>
      </c>
      <c r="C8138" s="98" t="s">
        <v>33</v>
      </c>
      <c r="D8138" s="98">
        <v>-9.93</v>
      </c>
      <c r="E8138" s="98">
        <v>105.69</v>
      </c>
      <c r="F8138" s="98" t="s">
        <v>97</v>
      </c>
    </row>
    <row r="8139" spans="1:6" x14ac:dyDescent="0.2">
      <c r="A8139" s="106">
        <v>43221</v>
      </c>
      <c r="B8139" s="100">
        <v>43191</v>
      </c>
      <c r="C8139" s="98" t="s">
        <v>33</v>
      </c>
      <c r="D8139" s="98">
        <v>-11.46</v>
      </c>
      <c r="E8139" s="98">
        <v>116.81</v>
      </c>
      <c r="F8139" s="98" t="s">
        <v>97</v>
      </c>
    </row>
    <row r="8140" spans="1:6" x14ac:dyDescent="0.2">
      <c r="A8140" s="106">
        <v>43221</v>
      </c>
      <c r="B8140" s="100">
        <v>43101</v>
      </c>
      <c r="C8140" s="98" t="s">
        <v>185</v>
      </c>
      <c r="D8140" s="98">
        <v>85.21</v>
      </c>
      <c r="E8140" s="98">
        <v>2590</v>
      </c>
      <c r="F8140" s="98" t="s">
        <v>97</v>
      </c>
    </row>
    <row r="8141" spans="1:6" x14ac:dyDescent="0.2">
      <c r="A8141" s="106">
        <v>43221</v>
      </c>
      <c r="B8141" s="100">
        <v>43101</v>
      </c>
      <c r="C8141" s="98" t="s">
        <v>186</v>
      </c>
      <c r="D8141" s="98">
        <v>3.84</v>
      </c>
      <c r="E8141" s="98">
        <v>116.81</v>
      </c>
      <c r="F8141" s="98" t="s">
        <v>97</v>
      </c>
    </row>
    <row r="8142" spans="1:6" x14ac:dyDescent="0.2">
      <c r="A8142" s="106">
        <v>43221</v>
      </c>
      <c r="B8142" s="100">
        <v>43221</v>
      </c>
      <c r="C8142" s="98" t="s">
        <v>185</v>
      </c>
      <c r="D8142" s="98">
        <v>438.19</v>
      </c>
      <c r="E8142" s="98">
        <v>9873.77</v>
      </c>
      <c r="F8142" s="98" t="s">
        <v>97</v>
      </c>
    </row>
    <row r="8143" spans="1:6" x14ac:dyDescent="0.2">
      <c r="A8143" s="106">
        <v>43221</v>
      </c>
      <c r="B8143" s="100">
        <v>43221</v>
      </c>
      <c r="C8143" s="98" t="s">
        <v>186</v>
      </c>
      <c r="D8143" s="98">
        <v>19.760000000000002</v>
      </c>
      <c r="E8143" s="98">
        <v>445.31</v>
      </c>
      <c r="F8143" s="98" t="s">
        <v>97</v>
      </c>
    </row>
    <row r="8144" spans="1:6" x14ac:dyDescent="0.2">
      <c r="A8144" s="106">
        <v>43221</v>
      </c>
      <c r="B8144" s="100">
        <v>43221</v>
      </c>
      <c r="C8144" s="98" t="s">
        <v>34</v>
      </c>
      <c r="D8144" s="98">
        <v>-927.34</v>
      </c>
      <c r="E8144" s="98">
        <v>9873.77</v>
      </c>
      <c r="F8144" s="98" t="s">
        <v>97</v>
      </c>
    </row>
    <row r="8145" spans="1:6" x14ac:dyDescent="0.2">
      <c r="A8145" s="106">
        <v>43221</v>
      </c>
      <c r="B8145" s="100">
        <v>43221</v>
      </c>
      <c r="C8145" s="98" t="s">
        <v>33</v>
      </c>
      <c r="D8145" s="98">
        <v>-41.82</v>
      </c>
      <c r="E8145" s="98">
        <v>445.31</v>
      </c>
      <c r="F8145" s="98" t="s">
        <v>97</v>
      </c>
    </row>
    <row r="8146" spans="1:6" x14ac:dyDescent="0.2">
      <c r="A8146" s="106">
        <v>43221</v>
      </c>
      <c r="B8146" s="100">
        <v>43191</v>
      </c>
      <c r="C8146" s="98" t="s">
        <v>34</v>
      </c>
      <c r="D8146" s="98">
        <v>-1673.1</v>
      </c>
      <c r="E8146" s="98">
        <v>17055</v>
      </c>
      <c r="F8146" s="98" t="s">
        <v>97</v>
      </c>
    </row>
    <row r="8147" spans="1:6" x14ac:dyDescent="0.2">
      <c r="A8147" s="106">
        <v>43221</v>
      </c>
      <c r="B8147" s="100">
        <v>43191</v>
      </c>
      <c r="C8147" s="98" t="s">
        <v>33</v>
      </c>
      <c r="D8147" s="98">
        <v>-75.459999999999994</v>
      </c>
      <c r="E8147" s="98">
        <v>769.18</v>
      </c>
      <c r="F8147" s="98" t="s">
        <v>97</v>
      </c>
    </row>
    <row r="8148" spans="1:6" x14ac:dyDescent="0.2">
      <c r="A8148" s="106">
        <v>43221</v>
      </c>
      <c r="B8148" s="100">
        <v>43101</v>
      </c>
      <c r="C8148" s="98" t="s">
        <v>185</v>
      </c>
      <c r="D8148" s="98">
        <v>561.11</v>
      </c>
      <c r="E8148" s="98">
        <v>17055</v>
      </c>
      <c r="F8148" s="98" t="s">
        <v>97</v>
      </c>
    </row>
    <row r="8149" spans="1:6" x14ac:dyDescent="0.2">
      <c r="A8149" s="106">
        <v>43221</v>
      </c>
      <c r="B8149" s="100">
        <v>43101</v>
      </c>
      <c r="C8149" s="98" t="s">
        <v>186</v>
      </c>
      <c r="D8149" s="98">
        <v>25.3</v>
      </c>
      <c r="E8149" s="98">
        <v>769.18</v>
      </c>
      <c r="F8149" s="98" t="s">
        <v>97</v>
      </c>
    </row>
    <row r="8150" spans="1:6" x14ac:dyDescent="0.2">
      <c r="A8150" s="106">
        <v>43252</v>
      </c>
      <c r="B8150" s="100">
        <v>43191</v>
      </c>
      <c r="C8150" s="98" t="s">
        <v>34</v>
      </c>
      <c r="D8150" s="98">
        <v>-33.06</v>
      </c>
      <c r="E8150" s="98">
        <v>337</v>
      </c>
      <c r="F8150" s="98" t="s">
        <v>92</v>
      </c>
    </row>
    <row r="8151" spans="1:6" x14ac:dyDescent="0.2">
      <c r="A8151" s="106">
        <v>43252</v>
      </c>
      <c r="B8151" s="100">
        <v>43191</v>
      </c>
      <c r="C8151" s="98" t="s">
        <v>33</v>
      </c>
      <c r="D8151" s="98">
        <v>-1.49</v>
      </c>
      <c r="E8151" s="98">
        <v>15.2</v>
      </c>
      <c r="F8151" s="98" t="s">
        <v>92</v>
      </c>
    </row>
    <row r="8152" spans="1:6" x14ac:dyDescent="0.2">
      <c r="A8152" s="106">
        <v>43252</v>
      </c>
      <c r="B8152" s="100">
        <v>43101</v>
      </c>
      <c r="C8152" s="98" t="s">
        <v>168</v>
      </c>
      <c r="D8152" s="98">
        <v>-2.4900000000000002</v>
      </c>
      <c r="E8152" s="98">
        <v>337</v>
      </c>
      <c r="F8152" s="98" t="s">
        <v>92</v>
      </c>
    </row>
    <row r="8153" spans="1:6" x14ac:dyDescent="0.2">
      <c r="A8153" s="106">
        <v>43252</v>
      </c>
      <c r="B8153" s="100">
        <v>43101</v>
      </c>
      <c r="C8153" s="98" t="s">
        <v>185</v>
      </c>
      <c r="D8153" s="98">
        <v>11.09</v>
      </c>
      <c r="E8153" s="98">
        <v>337</v>
      </c>
      <c r="F8153" s="98" t="s">
        <v>92</v>
      </c>
    </row>
    <row r="8154" spans="1:6" x14ac:dyDescent="0.2">
      <c r="A8154" s="106">
        <v>43252</v>
      </c>
      <c r="B8154" s="100">
        <v>43101</v>
      </c>
      <c r="C8154" s="98" t="s">
        <v>186</v>
      </c>
      <c r="D8154" s="98">
        <v>0.5</v>
      </c>
      <c r="E8154" s="98">
        <v>15.2</v>
      </c>
      <c r="F8154" s="98" t="s">
        <v>92</v>
      </c>
    </row>
    <row r="8155" spans="1:6" x14ac:dyDescent="0.2">
      <c r="A8155" s="106">
        <v>43252</v>
      </c>
      <c r="B8155" s="100">
        <v>43252</v>
      </c>
      <c r="C8155" s="98" t="s">
        <v>34</v>
      </c>
      <c r="D8155" s="98">
        <v>-516.30999999999995</v>
      </c>
      <c r="E8155" s="98">
        <v>3871.47</v>
      </c>
      <c r="F8155" s="98" t="s">
        <v>77</v>
      </c>
    </row>
    <row r="8156" spans="1:6" x14ac:dyDescent="0.2">
      <c r="A8156" s="106">
        <v>43252</v>
      </c>
      <c r="B8156" s="100">
        <v>43252</v>
      </c>
      <c r="C8156" s="98" t="s">
        <v>34</v>
      </c>
      <c r="D8156" s="98">
        <v>-390.13</v>
      </c>
      <c r="E8156" s="98">
        <v>2925</v>
      </c>
      <c r="F8156" s="98" t="s">
        <v>93</v>
      </c>
    </row>
    <row r="8157" spans="1:6" x14ac:dyDescent="0.2">
      <c r="A8157" s="106">
        <v>43252</v>
      </c>
      <c r="B8157" s="100">
        <v>43252</v>
      </c>
      <c r="C8157" s="98" t="s">
        <v>33</v>
      </c>
      <c r="D8157" s="98">
        <v>-17.63</v>
      </c>
      <c r="E8157" s="98">
        <v>132.01</v>
      </c>
      <c r="F8157" s="98" t="s">
        <v>93</v>
      </c>
    </row>
    <row r="8158" spans="1:6" x14ac:dyDescent="0.2">
      <c r="A8158" s="106">
        <v>43221</v>
      </c>
      <c r="B8158" s="100">
        <v>43191</v>
      </c>
      <c r="C8158" s="98" t="s">
        <v>34</v>
      </c>
      <c r="D8158" s="98">
        <v>-12850.21</v>
      </c>
      <c r="E8158" s="98">
        <v>130990.91</v>
      </c>
      <c r="F8158" s="98" t="s">
        <v>77</v>
      </c>
    </row>
    <row r="8159" spans="1:6" x14ac:dyDescent="0.2">
      <c r="A8159" s="106">
        <v>43221</v>
      </c>
      <c r="B8159" s="100">
        <v>43191</v>
      </c>
      <c r="C8159" s="98" t="s">
        <v>33</v>
      </c>
      <c r="D8159" s="98">
        <v>-579.5</v>
      </c>
      <c r="E8159" s="98">
        <v>5907.69</v>
      </c>
      <c r="F8159" s="98" t="s">
        <v>77</v>
      </c>
    </row>
    <row r="8160" spans="1:6" x14ac:dyDescent="0.2">
      <c r="A8160" s="106">
        <v>43221</v>
      </c>
      <c r="B8160" s="100">
        <v>43160</v>
      </c>
      <c r="C8160" s="98" t="s">
        <v>34</v>
      </c>
      <c r="D8160" s="98">
        <v>-1525.21</v>
      </c>
      <c r="E8160" s="98">
        <v>19363</v>
      </c>
      <c r="F8160" s="98" t="s">
        <v>77</v>
      </c>
    </row>
    <row r="8161" spans="1:6" x14ac:dyDescent="0.2">
      <c r="A8161" s="106">
        <v>43221</v>
      </c>
      <c r="B8161" s="100">
        <v>43160</v>
      </c>
      <c r="C8161" s="98" t="s">
        <v>33</v>
      </c>
      <c r="D8161" s="98">
        <v>-68.760000000000005</v>
      </c>
      <c r="E8161" s="98">
        <v>873.27</v>
      </c>
      <c r="F8161" s="98" t="s">
        <v>77</v>
      </c>
    </row>
    <row r="8162" spans="1:6" x14ac:dyDescent="0.2">
      <c r="A8162" s="106">
        <v>43252</v>
      </c>
      <c r="B8162" s="100">
        <v>43221</v>
      </c>
      <c r="C8162" s="98" t="s">
        <v>33</v>
      </c>
      <c r="D8162" s="98">
        <v>-1.1200000000000001</v>
      </c>
      <c r="E8162" s="98">
        <v>11.91</v>
      </c>
      <c r="F8162" s="98" t="s">
        <v>93</v>
      </c>
    </row>
    <row r="8163" spans="1:6" x14ac:dyDescent="0.2">
      <c r="A8163" s="106">
        <v>43252</v>
      </c>
      <c r="B8163" s="100">
        <v>43252</v>
      </c>
      <c r="C8163" s="98" t="s">
        <v>36</v>
      </c>
      <c r="D8163" s="98">
        <v>-9.4499999999999993</v>
      </c>
      <c r="E8163" s="98">
        <v>70.88</v>
      </c>
      <c r="F8163" s="98" t="s">
        <v>101</v>
      </c>
    </row>
    <row r="8164" spans="1:6" x14ac:dyDescent="0.2">
      <c r="A8164" s="106">
        <v>43252</v>
      </c>
      <c r="B8164" s="100">
        <v>43252</v>
      </c>
      <c r="C8164" s="98" t="s">
        <v>35</v>
      </c>
      <c r="D8164" s="98">
        <v>-0.43</v>
      </c>
      <c r="E8164" s="98">
        <v>3.2</v>
      </c>
      <c r="F8164" s="98" t="s">
        <v>101</v>
      </c>
    </row>
    <row r="8165" spans="1:6" x14ac:dyDescent="0.2">
      <c r="A8165" s="106">
        <v>43252</v>
      </c>
      <c r="B8165" s="100">
        <v>43221</v>
      </c>
      <c r="C8165" s="98" t="s">
        <v>36</v>
      </c>
      <c r="D8165" s="98">
        <v>-12.21</v>
      </c>
      <c r="E8165" s="98">
        <v>130</v>
      </c>
      <c r="F8165" s="98" t="s">
        <v>101</v>
      </c>
    </row>
    <row r="8166" spans="1:6" x14ac:dyDescent="0.2">
      <c r="A8166" s="106">
        <v>43252</v>
      </c>
      <c r="B8166" s="100">
        <v>43221</v>
      </c>
      <c r="C8166" s="98" t="s">
        <v>35</v>
      </c>
      <c r="D8166" s="98">
        <v>-0.56000000000000005</v>
      </c>
      <c r="E8166" s="98">
        <v>5.87</v>
      </c>
      <c r="F8166" s="98" t="s">
        <v>101</v>
      </c>
    </row>
    <row r="8167" spans="1:6" x14ac:dyDescent="0.2">
      <c r="A8167" s="106">
        <v>43252</v>
      </c>
      <c r="B8167" s="100">
        <v>43221</v>
      </c>
      <c r="C8167" s="98" t="s">
        <v>36</v>
      </c>
      <c r="D8167" s="98">
        <v>-14.09</v>
      </c>
      <c r="E8167" s="98">
        <v>150</v>
      </c>
      <c r="F8167" s="98" t="s">
        <v>101</v>
      </c>
    </row>
    <row r="8168" spans="1:6" x14ac:dyDescent="0.2">
      <c r="A8168" s="106">
        <v>43252</v>
      </c>
      <c r="B8168" s="100">
        <v>43221</v>
      </c>
      <c r="C8168" s="98" t="s">
        <v>35</v>
      </c>
      <c r="D8168" s="98">
        <v>-0.63</v>
      </c>
      <c r="E8168" s="98">
        <v>6.76</v>
      </c>
      <c r="F8168" s="98" t="s">
        <v>101</v>
      </c>
    </row>
    <row r="8169" spans="1:6" x14ac:dyDescent="0.2">
      <c r="A8169" s="106">
        <v>43252</v>
      </c>
      <c r="B8169" s="100">
        <v>43252</v>
      </c>
      <c r="C8169" s="98" t="s">
        <v>36</v>
      </c>
      <c r="D8169" s="98">
        <v>-60.97</v>
      </c>
      <c r="E8169" s="98">
        <v>457.12</v>
      </c>
      <c r="F8169" s="98" t="s">
        <v>101</v>
      </c>
    </row>
    <row r="8170" spans="1:6" x14ac:dyDescent="0.2">
      <c r="A8170" s="106">
        <v>43252</v>
      </c>
      <c r="B8170" s="100">
        <v>43252</v>
      </c>
      <c r="C8170" s="98" t="s">
        <v>35</v>
      </c>
      <c r="D8170" s="98">
        <v>-2.74</v>
      </c>
      <c r="E8170" s="98">
        <v>20.61</v>
      </c>
      <c r="F8170" s="98" t="s">
        <v>101</v>
      </c>
    </row>
    <row r="8171" spans="1:6" x14ac:dyDescent="0.2">
      <c r="A8171" s="106">
        <v>43252</v>
      </c>
      <c r="B8171" s="100">
        <v>43252</v>
      </c>
      <c r="C8171" s="98" t="s">
        <v>34</v>
      </c>
      <c r="D8171" s="98">
        <v>-108.82</v>
      </c>
      <c r="E8171" s="98">
        <v>816</v>
      </c>
      <c r="F8171" s="98" t="s">
        <v>91</v>
      </c>
    </row>
    <row r="8172" spans="1:6" x14ac:dyDescent="0.2">
      <c r="A8172" s="106">
        <v>43252</v>
      </c>
      <c r="B8172" s="100">
        <v>43252</v>
      </c>
      <c r="C8172" s="98" t="s">
        <v>33</v>
      </c>
      <c r="D8172" s="98">
        <v>-4.91</v>
      </c>
      <c r="E8172" s="98">
        <v>36.799999999999997</v>
      </c>
      <c r="F8172" s="98" t="s">
        <v>91</v>
      </c>
    </row>
    <row r="8173" spans="1:6" x14ac:dyDescent="0.2">
      <c r="A8173" s="106">
        <v>43252</v>
      </c>
      <c r="B8173" s="100">
        <v>43221</v>
      </c>
      <c r="C8173" s="98" t="s">
        <v>168</v>
      </c>
      <c r="D8173" s="98">
        <v>0</v>
      </c>
      <c r="E8173" s="98">
        <v>2299</v>
      </c>
      <c r="F8173" s="98" t="s">
        <v>91</v>
      </c>
    </row>
    <row r="8174" spans="1:6" x14ac:dyDescent="0.2">
      <c r="A8174" s="106">
        <v>43252</v>
      </c>
      <c r="B8174" s="100">
        <v>43221</v>
      </c>
      <c r="C8174" s="98" t="s">
        <v>36</v>
      </c>
      <c r="D8174" s="98">
        <v>-3.94</v>
      </c>
      <c r="E8174" s="98">
        <v>42</v>
      </c>
      <c r="F8174" s="98" t="s">
        <v>101</v>
      </c>
    </row>
    <row r="8175" spans="1:6" x14ac:dyDescent="0.2">
      <c r="A8175" s="106">
        <v>43252</v>
      </c>
      <c r="B8175" s="100">
        <v>43221</v>
      </c>
      <c r="C8175" s="98" t="s">
        <v>35</v>
      </c>
      <c r="D8175" s="98">
        <v>-0.18</v>
      </c>
      <c r="E8175" s="98">
        <v>1.89</v>
      </c>
      <c r="F8175" s="98" t="s">
        <v>101</v>
      </c>
    </row>
    <row r="8176" spans="1:6" x14ac:dyDescent="0.2">
      <c r="A8176" s="106">
        <v>43252</v>
      </c>
      <c r="B8176" s="100">
        <v>43221</v>
      </c>
      <c r="C8176" s="98" t="s">
        <v>36</v>
      </c>
      <c r="D8176" s="98">
        <v>-77.97</v>
      </c>
      <c r="E8176" s="98">
        <v>830</v>
      </c>
      <c r="F8176" s="98" t="s">
        <v>101</v>
      </c>
    </row>
    <row r="8177" spans="1:6" x14ac:dyDescent="0.2">
      <c r="A8177" s="106">
        <v>43252</v>
      </c>
      <c r="B8177" s="100">
        <v>43221</v>
      </c>
      <c r="C8177" s="98" t="s">
        <v>35</v>
      </c>
      <c r="D8177" s="98">
        <v>-3.52</v>
      </c>
      <c r="E8177" s="98">
        <v>37.42</v>
      </c>
      <c r="F8177" s="98" t="s">
        <v>101</v>
      </c>
    </row>
    <row r="8178" spans="1:6" x14ac:dyDescent="0.2">
      <c r="A8178" s="106">
        <v>43221</v>
      </c>
      <c r="B8178" s="100">
        <v>43221</v>
      </c>
      <c r="C8178" s="98" t="s">
        <v>185</v>
      </c>
      <c r="D8178" s="98">
        <v>3.68</v>
      </c>
      <c r="E8178" s="98">
        <v>83</v>
      </c>
      <c r="F8178" s="98" t="s">
        <v>93</v>
      </c>
    </row>
    <row r="8179" spans="1:6" x14ac:dyDescent="0.2">
      <c r="A8179" s="106">
        <v>43221</v>
      </c>
      <c r="B8179" s="100">
        <v>43221</v>
      </c>
      <c r="C8179" s="98" t="s">
        <v>186</v>
      </c>
      <c r="D8179" s="98">
        <v>0.17</v>
      </c>
      <c r="E8179" s="98">
        <v>3.74</v>
      </c>
      <c r="F8179" s="98" t="s">
        <v>93</v>
      </c>
    </row>
    <row r="8180" spans="1:6" x14ac:dyDescent="0.2">
      <c r="A8180" s="106">
        <v>43221</v>
      </c>
      <c r="B8180" s="100">
        <v>43221</v>
      </c>
      <c r="C8180" s="98" t="s">
        <v>34</v>
      </c>
      <c r="D8180" s="98">
        <v>-7.8</v>
      </c>
      <c r="E8180" s="98">
        <v>83</v>
      </c>
      <c r="F8180" s="98" t="s">
        <v>93</v>
      </c>
    </row>
    <row r="8181" spans="1:6" x14ac:dyDescent="0.2">
      <c r="A8181" s="106">
        <v>43221</v>
      </c>
      <c r="B8181" s="100">
        <v>43221</v>
      </c>
      <c r="C8181" s="98" t="s">
        <v>33</v>
      </c>
      <c r="D8181" s="98">
        <v>-0.35</v>
      </c>
      <c r="E8181" s="98">
        <v>3.74</v>
      </c>
      <c r="F8181" s="98" t="s">
        <v>93</v>
      </c>
    </row>
    <row r="8182" spans="1:6" x14ac:dyDescent="0.2">
      <c r="A8182" s="106">
        <v>43252</v>
      </c>
      <c r="B8182" s="100">
        <v>43252</v>
      </c>
      <c r="C8182" s="98" t="s">
        <v>36</v>
      </c>
      <c r="D8182" s="98">
        <v>-62.28</v>
      </c>
      <c r="E8182" s="98">
        <v>466.91</v>
      </c>
      <c r="F8182" s="98" t="s">
        <v>101</v>
      </c>
    </row>
    <row r="8183" spans="1:6" x14ac:dyDescent="0.2">
      <c r="A8183" s="106">
        <v>43252</v>
      </c>
      <c r="B8183" s="100">
        <v>43252</v>
      </c>
      <c r="C8183" s="98" t="s">
        <v>35</v>
      </c>
      <c r="D8183" s="98">
        <v>-2.8</v>
      </c>
      <c r="E8183" s="98">
        <v>21.05</v>
      </c>
      <c r="F8183" s="98" t="s">
        <v>101</v>
      </c>
    </row>
    <row r="8184" spans="1:6" x14ac:dyDescent="0.2">
      <c r="A8184" s="106">
        <v>43252</v>
      </c>
      <c r="B8184" s="100">
        <v>43221</v>
      </c>
      <c r="C8184" s="98" t="s">
        <v>36</v>
      </c>
      <c r="D8184" s="98">
        <v>-79.540000000000006</v>
      </c>
      <c r="E8184" s="98">
        <v>847</v>
      </c>
      <c r="F8184" s="98" t="s">
        <v>101</v>
      </c>
    </row>
    <row r="8185" spans="1:6" x14ac:dyDescent="0.2">
      <c r="A8185" s="106">
        <v>43252</v>
      </c>
      <c r="B8185" s="100">
        <v>43221</v>
      </c>
      <c r="C8185" s="98" t="s">
        <v>35</v>
      </c>
      <c r="D8185" s="98">
        <v>-3.59</v>
      </c>
      <c r="E8185" s="98">
        <v>38.19</v>
      </c>
      <c r="F8185" s="98" t="s">
        <v>101</v>
      </c>
    </row>
    <row r="8186" spans="1:6" x14ac:dyDescent="0.2">
      <c r="A8186" s="106">
        <v>43252</v>
      </c>
      <c r="B8186" s="100">
        <v>43252</v>
      </c>
      <c r="C8186" s="98" t="s">
        <v>36</v>
      </c>
      <c r="D8186" s="98">
        <v>-11.01</v>
      </c>
      <c r="E8186" s="98">
        <v>82.5</v>
      </c>
      <c r="F8186" s="98" t="s">
        <v>101</v>
      </c>
    </row>
    <row r="8187" spans="1:6" x14ac:dyDescent="0.2">
      <c r="A8187" s="106">
        <v>43252</v>
      </c>
      <c r="B8187" s="100">
        <v>43252</v>
      </c>
      <c r="C8187" s="98" t="s">
        <v>35</v>
      </c>
      <c r="D8187" s="98">
        <v>-0.49</v>
      </c>
      <c r="E8187" s="98">
        <v>3.71</v>
      </c>
      <c r="F8187" s="98" t="s">
        <v>101</v>
      </c>
    </row>
    <row r="8188" spans="1:6" x14ac:dyDescent="0.2">
      <c r="A8188" s="106">
        <v>43252</v>
      </c>
      <c r="B8188" s="100">
        <v>43252</v>
      </c>
      <c r="C8188" s="98" t="s">
        <v>36</v>
      </c>
      <c r="D8188" s="98">
        <v>-3.13</v>
      </c>
      <c r="E8188" s="98">
        <v>23.47</v>
      </c>
      <c r="F8188" s="98" t="s">
        <v>101</v>
      </c>
    </row>
    <row r="8189" spans="1:6" x14ac:dyDescent="0.2">
      <c r="A8189" s="106">
        <v>43252</v>
      </c>
      <c r="B8189" s="100">
        <v>43252</v>
      </c>
      <c r="C8189" s="98" t="s">
        <v>35</v>
      </c>
      <c r="D8189" s="98">
        <v>-0.14000000000000001</v>
      </c>
      <c r="E8189" s="98">
        <v>1.06</v>
      </c>
      <c r="F8189" s="98" t="s">
        <v>101</v>
      </c>
    </row>
    <row r="8190" spans="1:6" x14ac:dyDescent="0.2">
      <c r="A8190" s="106">
        <v>43221</v>
      </c>
      <c r="B8190" s="100">
        <v>43191</v>
      </c>
      <c r="C8190" s="98" t="s">
        <v>36</v>
      </c>
      <c r="D8190" s="98">
        <v>-11.77</v>
      </c>
      <c r="E8190" s="98">
        <v>120</v>
      </c>
      <c r="F8190" s="98" t="s">
        <v>101</v>
      </c>
    </row>
    <row r="8191" spans="1:6" x14ac:dyDescent="0.2">
      <c r="A8191" s="106">
        <v>43221</v>
      </c>
      <c r="B8191" s="100">
        <v>43191</v>
      </c>
      <c r="C8191" s="98" t="s">
        <v>35</v>
      </c>
      <c r="D8191" s="98">
        <v>-0.53</v>
      </c>
      <c r="E8191" s="98">
        <v>5.41</v>
      </c>
      <c r="F8191" s="98" t="s">
        <v>101</v>
      </c>
    </row>
    <row r="8192" spans="1:6" x14ac:dyDescent="0.2">
      <c r="A8192" s="106">
        <v>43252</v>
      </c>
      <c r="B8192" s="100">
        <v>43252</v>
      </c>
      <c r="C8192" s="98" t="s">
        <v>34</v>
      </c>
      <c r="D8192" s="98">
        <v>-2498.94</v>
      </c>
      <c r="E8192" s="98">
        <v>18738.27</v>
      </c>
      <c r="F8192" s="98" t="s">
        <v>77</v>
      </c>
    </row>
    <row r="8193" spans="1:6" x14ac:dyDescent="0.2">
      <c r="A8193" s="106">
        <v>43252</v>
      </c>
      <c r="B8193" s="100">
        <v>43252</v>
      </c>
      <c r="C8193" s="98" t="s">
        <v>33</v>
      </c>
      <c r="D8193" s="98">
        <v>-112.72</v>
      </c>
      <c r="E8193" s="98">
        <v>845.11</v>
      </c>
      <c r="F8193" s="98" t="s">
        <v>77</v>
      </c>
    </row>
    <row r="8194" spans="1:6" x14ac:dyDescent="0.2">
      <c r="A8194" s="106">
        <v>43252</v>
      </c>
      <c r="B8194" s="100">
        <v>43221</v>
      </c>
      <c r="C8194" s="98" t="s">
        <v>168</v>
      </c>
      <c r="D8194" s="98">
        <v>0</v>
      </c>
      <c r="E8194" s="98">
        <v>52816.27</v>
      </c>
      <c r="F8194" s="98" t="s">
        <v>77</v>
      </c>
    </row>
    <row r="8195" spans="1:6" x14ac:dyDescent="0.2">
      <c r="A8195" s="106">
        <v>43252</v>
      </c>
      <c r="B8195" s="100">
        <v>43221</v>
      </c>
      <c r="C8195" s="98" t="s">
        <v>185</v>
      </c>
      <c r="D8195" s="98">
        <v>2343.98</v>
      </c>
      <c r="E8195" s="98">
        <v>52816.27</v>
      </c>
      <c r="F8195" s="98" t="s">
        <v>77</v>
      </c>
    </row>
    <row r="8196" spans="1:6" x14ac:dyDescent="0.2">
      <c r="A8196" s="106">
        <v>43252</v>
      </c>
      <c r="B8196" s="100">
        <v>43221</v>
      </c>
      <c r="C8196" s="98" t="s">
        <v>186</v>
      </c>
      <c r="D8196" s="98">
        <v>105.71</v>
      </c>
      <c r="E8196" s="98">
        <v>2381.9899999999998</v>
      </c>
      <c r="F8196" s="98" t="s">
        <v>77</v>
      </c>
    </row>
    <row r="8197" spans="1:6" x14ac:dyDescent="0.2">
      <c r="A8197" s="106">
        <v>43252</v>
      </c>
      <c r="B8197" s="100">
        <v>43221</v>
      </c>
      <c r="C8197" s="98" t="s">
        <v>34</v>
      </c>
      <c r="D8197" s="98">
        <v>-3200.62</v>
      </c>
      <c r="E8197" s="98">
        <v>34078</v>
      </c>
      <c r="F8197" s="98" t="s">
        <v>77</v>
      </c>
    </row>
    <row r="8198" spans="1:6" x14ac:dyDescent="0.2">
      <c r="A8198" s="106">
        <v>43252</v>
      </c>
      <c r="B8198" s="100">
        <v>43221</v>
      </c>
      <c r="C8198" s="98" t="s">
        <v>33</v>
      </c>
      <c r="D8198" s="98">
        <v>-144.35</v>
      </c>
      <c r="E8198" s="98">
        <v>1536.91</v>
      </c>
      <c r="F8198" s="98" t="s">
        <v>77</v>
      </c>
    </row>
    <row r="8199" spans="1:6" x14ac:dyDescent="0.2">
      <c r="A8199" s="106">
        <v>43221</v>
      </c>
      <c r="B8199" s="100">
        <v>43221</v>
      </c>
      <c r="C8199" s="98" t="s">
        <v>185</v>
      </c>
      <c r="D8199" s="98">
        <v>133.32</v>
      </c>
      <c r="E8199" s="98">
        <v>3004.02</v>
      </c>
      <c r="F8199" s="98" t="s">
        <v>77</v>
      </c>
    </row>
    <row r="8200" spans="1:6" x14ac:dyDescent="0.2">
      <c r="A8200" s="106">
        <v>43221</v>
      </c>
      <c r="B8200" s="100">
        <v>43221</v>
      </c>
      <c r="C8200" s="98" t="s">
        <v>186</v>
      </c>
      <c r="D8200" s="98">
        <v>6.02</v>
      </c>
      <c r="E8200" s="98">
        <v>135.47999999999999</v>
      </c>
      <c r="F8200" s="98" t="s">
        <v>77</v>
      </c>
    </row>
    <row r="8201" spans="1:6" x14ac:dyDescent="0.2">
      <c r="A8201" s="106">
        <v>43221</v>
      </c>
      <c r="B8201" s="100">
        <v>43221</v>
      </c>
      <c r="C8201" s="98" t="s">
        <v>34</v>
      </c>
      <c r="D8201" s="98">
        <v>-282.14999999999998</v>
      </c>
      <c r="E8201" s="98">
        <v>3004.02</v>
      </c>
      <c r="F8201" s="98" t="s">
        <v>77</v>
      </c>
    </row>
    <row r="8202" spans="1:6" x14ac:dyDescent="0.2">
      <c r="A8202" s="106">
        <v>43221</v>
      </c>
      <c r="B8202" s="100">
        <v>43221</v>
      </c>
      <c r="C8202" s="98" t="s">
        <v>33</v>
      </c>
      <c r="D8202" s="98">
        <v>-12.72</v>
      </c>
      <c r="E8202" s="98">
        <v>135.47999999999999</v>
      </c>
      <c r="F8202" s="98" t="s">
        <v>77</v>
      </c>
    </row>
    <row r="8203" spans="1:6" x14ac:dyDescent="0.2">
      <c r="A8203" s="106">
        <v>43221</v>
      </c>
      <c r="B8203" s="100">
        <v>43221</v>
      </c>
      <c r="C8203" s="98" t="s">
        <v>168</v>
      </c>
      <c r="D8203" s="98">
        <v>0</v>
      </c>
      <c r="E8203" s="98">
        <v>3004.02</v>
      </c>
      <c r="F8203" s="98" t="s">
        <v>77</v>
      </c>
    </row>
    <row r="8204" spans="1:6" x14ac:dyDescent="0.2">
      <c r="A8204" s="106">
        <v>43221</v>
      </c>
      <c r="B8204" s="100">
        <v>43191</v>
      </c>
      <c r="C8204" s="98" t="s">
        <v>34</v>
      </c>
      <c r="D8204" s="98">
        <v>-352.4</v>
      </c>
      <c r="E8204" s="98">
        <v>3592.14</v>
      </c>
      <c r="F8204" s="98" t="s">
        <v>77</v>
      </c>
    </row>
    <row r="8205" spans="1:6" x14ac:dyDescent="0.2">
      <c r="A8205" s="106">
        <v>43221</v>
      </c>
      <c r="B8205" s="100">
        <v>43191</v>
      </c>
      <c r="C8205" s="98" t="s">
        <v>33</v>
      </c>
      <c r="D8205" s="98">
        <v>-15.89</v>
      </c>
      <c r="E8205" s="98">
        <v>162</v>
      </c>
      <c r="F8205" s="98" t="s">
        <v>77</v>
      </c>
    </row>
    <row r="8206" spans="1:6" x14ac:dyDescent="0.2">
      <c r="A8206" s="106">
        <v>43221</v>
      </c>
      <c r="B8206" s="100">
        <v>43101</v>
      </c>
      <c r="C8206" s="98" t="s">
        <v>185</v>
      </c>
      <c r="D8206" s="98">
        <v>118.18</v>
      </c>
      <c r="E8206" s="98">
        <v>3592.14</v>
      </c>
      <c r="F8206" s="98" t="s">
        <v>77</v>
      </c>
    </row>
    <row r="8207" spans="1:6" x14ac:dyDescent="0.2">
      <c r="A8207" s="106">
        <v>43221</v>
      </c>
      <c r="B8207" s="100">
        <v>43101</v>
      </c>
      <c r="C8207" s="98" t="s">
        <v>186</v>
      </c>
      <c r="D8207" s="98">
        <v>5.33</v>
      </c>
      <c r="E8207" s="98">
        <v>162</v>
      </c>
      <c r="F8207" s="98" t="s">
        <v>77</v>
      </c>
    </row>
    <row r="8208" spans="1:6" x14ac:dyDescent="0.2">
      <c r="A8208" s="106">
        <v>43221</v>
      </c>
      <c r="B8208" s="100">
        <v>43221</v>
      </c>
      <c r="C8208" s="98" t="s">
        <v>185</v>
      </c>
      <c r="D8208" s="98">
        <v>5.86</v>
      </c>
      <c r="E8208" s="98">
        <v>132</v>
      </c>
      <c r="F8208" s="98" t="s">
        <v>92</v>
      </c>
    </row>
    <row r="8209" spans="1:6" x14ac:dyDescent="0.2">
      <c r="A8209" s="106">
        <v>43221</v>
      </c>
      <c r="B8209" s="100">
        <v>43221</v>
      </c>
      <c r="C8209" s="98" t="s">
        <v>186</v>
      </c>
      <c r="D8209" s="98">
        <v>0.26</v>
      </c>
      <c r="E8209" s="98">
        <v>5.95</v>
      </c>
      <c r="F8209" s="98" t="s">
        <v>92</v>
      </c>
    </row>
    <row r="8210" spans="1:6" x14ac:dyDescent="0.2">
      <c r="A8210" s="106">
        <v>43221</v>
      </c>
      <c r="B8210" s="100">
        <v>43221</v>
      </c>
      <c r="C8210" s="98" t="s">
        <v>34</v>
      </c>
      <c r="D8210" s="98">
        <v>-12.4</v>
      </c>
      <c r="E8210" s="98">
        <v>132</v>
      </c>
      <c r="F8210" s="98" t="s">
        <v>92</v>
      </c>
    </row>
    <row r="8211" spans="1:6" x14ac:dyDescent="0.2">
      <c r="A8211" s="106">
        <v>43221</v>
      </c>
      <c r="B8211" s="100">
        <v>43221</v>
      </c>
      <c r="C8211" s="98" t="s">
        <v>33</v>
      </c>
      <c r="D8211" s="98">
        <v>-0.56000000000000005</v>
      </c>
      <c r="E8211" s="98">
        <v>5.95</v>
      </c>
      <c r="F8211" s="98" t="s">
        <v>92</v>
      </c>
    </row>
    <row r="8212" spans="1:6" x14ac:dyDescent="0.2">
      <c r="A8212" s="106">
        <v>43221</v>
      </c>
      <c r="B8212" s="100">
        <v>43221</v>
      </c>
      <c r="C8212" s="98" t="s">
        <v>168</v>
      </c>
      <c r="D8212" s="98">
        <v>0</v>
      </c>
      <c r="E8212" s="98">
        <v>132</v>
      </c>
      <c r="F8212" s="98" t="s">
        <v>92</v>
      </c>
    </row>
    <row r="8213" spans="1:6" x14ac:dyDescent="0.2">
      <c r="A8213" s="106">
        <v>43221</v>
      </c>
      <c r="B8213" s="100">
        <v>43101</v>
      </c>
      <c r="C8213" s="98" t="s">
        <v>168</v>
      </c>
      <c r="D8213" s="98">
        <v>-26.6</v>
      </c>
      <c r="E8213" s="98">
        <v>3592.14</v>
      </c>
      <c r="F8213" s="98" t="s">
        <v>77</v>
      </c>
    </row>
    <row r="8214" spans="1:6" x14ac:dyDescent="0.2">
      <c r="A8214" s="106">
        <v>43221</v>
      </c>
      <c r="B8214" s="100">
        <v>43221</v>
      </c>
      <c r="C8214" s="98" t="s">
        <v>36</v>
      </c>
      <c r="D8214" s="98">
        <v>-6.48</v>
      </c>
      <c r="E8214" s="98">
        <v>69</v>
      </c>
      <c r="F8214" s="98" t="s">
        <v>101</v>
      </c>
    </row>
    <row r="8215" spans="1:6" x14ac:dyDescent="0.2">
      <c r="A8215" s="106">
        <v>43221</v>
      </c>
      <c r="B8215" s="100">
        <v>43221</v>
      </c>
      <c r="C8215" s="98" t="s">
        <v>35</v>
      </c>
      <c r="D8215" s="98">
        <v>-0.28999999999999998</v>
      </c>
      <c r="E8215" s="98">
        <v>3.11</v>
      </c>
      <c r="F8215" s="98" t="s">
        <v>101</v>
      </c>
    </row>
    <row r="8216" spans="1:6" x14ac:dyDescent="0.2">
      <c r="A8216" s="106">
        <v>43221</v>
      </c>
      <c r="B8216" s="100">
        <v>43221</v>
      </c>
      <c r="C8216" s="98" t="s">
        <v>36</v>
      </c>
      <c r="D8216" s="98">
        <v>-4.17</v>
      </c>
      <c r="E8216" s="98">
        <v>44.4</v>
      </c>
      <c r="F8216" s="98" t="s">
        <v>101</v>
      </c>
    </row>
    <row r="8217" spans="1:6" x14ac:dyDescent="0.2">
      <c r="A8217" s="106">
        <v>43221</v>
      </c>
      <c r="B8217" s="100">
        <v>43221</v>
      </c>
      <c r="C8217" s="98" t="s">
        <v>35</v>
      </c>
      <c r="D8217" s="98">
        <v>-0.19</v>
      </c>
      <c r="E8217" s="98">
        <v>2</v>
      </c>
      <c r="F8217" s="98" t="s">
        <v>101</v>
      </c>
    </row>
    <row r="8218" spans="1:6" x14ac:dyDescent="0.2">
      <c r="A8218" s="106">
        <v>43221</v>
      </c>
      <c r="B8218" s="100">
        <v>43221</v>
      </c>
      <c r="C8218" s="98" t="s">
        <v>168</v>
      </c>
      <c r="D8218" s="98">
        <v>0</v>
      </c>
      <c r="E8218" s="98">
        <v>83</v>
      </c>
      <c r="F8218" s="98" t="s">
        <v>93</v>
      </c>
    </row>
    <row r="8219" spans="1:6" x14ac:dyDescent="0.2">
      <c r="A8219" s="106">
        <v>43221</v>
      </c>
      <c r="B8219" s="100">
        <v>43191</v>
      </c>
      <c r="C8219" s="98" t="s">
        <v>34</v>
      </c>
      <c r="D8219" s="98">
        <v>-12.26</v>
      </c>
      <c r="E8219" s="98">
        <v>125</v>
      </c>
      <c r="F8219" s="98" t="s">
        <v>93</v>
      </c>
    </row>
    <row r="8220" spans="1:6" x14ac:dyDescent="0.2">
      <c r="A8220" s="106">
        <v>43221</v>
      </c>
      <c r="B8220" s="100">
        <v>43191</v>
      </c>
      <c r="C8220" s="98" t="s">
        <v>33</v>
      </c>
      <c r="D8220" s="98">
        <v>-0.55000000000000004</v>
      </c>
      <c r="E8220" s="98">
        <v>5.64</v>
      </c>
      <c r="F8220" s="98" t="s">
        <v>93</v>
      </c>
    </row>
    <row r="8221" spans="1:6" x14ac:dyDescent="0.2">
      <c r="A8221" s="106">
        <v>43221</v>
      </c>
      <c r="B8221" s="100">
        <v>43101</v>
      </c>
      <c r="C8221" s="98" t="s">
        <v>185</v>
      </c>
      <c r="D8221" s="98">
        <v>4.1100000000000003</v>
      </c>
      <c r="E8221" s="98">
        <v>125</v>
      </c>
      <c r="F8221" s="98" t="s">
        <v>93</v>
      </c>
    </row>
    <row r="8222" spans="1:6" x14ac:dyDescent="0.2">
      <c r="A8222" s="106">
        <v>43221</v>
      </c>
      <c r="B8222" s="100">
        <v>43101</v>
      </c>
      <c r="C8222" s="98" t="s">
        <v>186</v>
      </c>
      <c r="D8222" s="98">
        <v>0.19</v>
      </c>
      <c r="E8222" s="98">
        <v>5.64</v>
      </c>
      <c r="F8222" s="98" t="s">
        <v>93</v>
      </c>
    </row>
    <row r="8223" spans="1:6" x14ac:dyDescent="0.2">
      <c r="A8223" s="106">
        <v>43221</v>
      </c>
      <c r="B8223" s="100">
        <v>43101</v>
      </c>
      <c r="C8223" s="98" t="s">
        <v>168</v>
      </c>
      <c r="D8223" s="98">
        <v>-0.93</v>
      </c>
      <c r="E8223" s="98">
        <v>125</v>
      </c>
      <c r="F8223" s="98" t="s">
        <v>93</v>
      </c>
    </row>
    <row r="8224" spans="1:6" x14ac:dyDescent="0.2">
      <c r="A8224" s="106">
        <v>43221</v>
      </c>
      <c r="B8224" s="100">
        <v>43221</v>
      </c>
      <c r="C8224" s="98" t="s">
        <v>185</v>
      </c>
      <c r="D8224" s="98">
        <v>663.72</v>
      </c>
      <c r="E8224" s="98">
        <v>14955.44</v>
      </c>
      <c r="F8224" s="98" t="s">
        <v>77</v>
      </c>
    </row>
    <row r="8225" spans="1:6" x14ac:dyDescent="0.2">
      <c r="A8225" s="106">
        <v>43221</v>
      </c>
      <c r="B8225" s="100">
        <v>43221</v>
      </c>
      <c r="C8225" s="98" t="s">
        <v>186</v>
      </c>
      <c r="D8225" s="98">
        <v>29.92</v>
      </c>
      <c r="E8225" s="98">
        <v>674.47</v>
      </c>
      <c r="F8225" s="98" t="s">
        <v>77</v>
      </c>
    </row>
    <row r="8226" spans="1:6" x14ac:dyDescent="0.2">
      <c r="A8226" s="106">
        <v>43221</v>
      </c>
      <c r="B8226" s="100">
        <v>43221</v>
      </c>
      <c r="C8226" s="98" t="s">
        <v>34</v>
      </c>
      <c r="D8226" s="98">
        <v>-1404.62</v>
      </c>
      <c r="E8226" s="98">
        <v>14955.44</v>
      </c>
      <c r="F8226" s="98" t="s">
        <v>77</v>
      </c>
    </row>
    <row r="8227" spans="1:6" x14ac:dyDescent="0.2">
      <c r="A8227" s="106">
        <v>43221</v>
      </c>
      <c r="B8227" s="100">
        <v>43221</v>
      </c>
      <c r="C8227" s="98" t="s">
        <v>33</v>
      </c>
      <c r="D8227" s="98">
        <v>-63.35</v>
      </c>
      <c r="E8227" s="98">
        <v>674.47</v>
      </c>
      <c r="F8227" s="98" t="s">
        <v>77</v>
      </c>
    </row>
    <row r="8228" spans="1:6" x14ac:dyDescent="0.2">
      <c r="A8228" s="106">
        <v>43221</v>
      </c>
      <c r="B8228" s="100">
        <v>43221</v>
      </c>
      <c r="C8228" s="98" t="s">
        <v>168</v>
      </c>
      <c r="D8228" s="98">
        <v>0</v>
      </c>
      <c r="E8228" s="98">
        <v>14955.44</v>
      </c>
      <c r="F8228" s="98" t="s">
        <v>77</v>
      </c>
    </row>
    <row r="8229" spans="1:6" x14ac:dyDescent="0.2">
      <c r="A8229" s="106">
        <v>43221</v>
      </c>
      <c r="B8229" s="100">
        <v>43221</v>
      </c>
      <c r="C8229" s="98" t="s">
        <v>36</v>
      </c>
      <c r="D8229" s="98">
        <v>-38.07</v>
      </c>
      <c r="E8229" s="98">
        <v>405.4</v>
      </c>
      <c r="F8229" s="98" t="s">
        <v>101</v>
      </c>
    </row>
    <row r="8230" spans="1:6" x14ac:dyDescent="0.2">
      <c r="A8230" s="106">
        <v>43221</v>
      </c>
      <c r="B8230" s="100">
        <v>43221</v>
      </c>
      <c r="C8230" s="98" t="s">
        <v>35</v>
      </c>
      <c r="D8230" s="98">
        <v>-1.72</v>
      </c>
      <c r="E8230" s="98">
        <v>18.3</v>
      </c>
      <c r="F8230" s="98" t="s">
        <v>101</v>
      </c>
    </row>
    <row r="8231" spans="1:6" x14ac:dyDescent="0.2">
      <c r="A8231" s="106">
        <v>43221</v>
      </c>
      <c r="B8231" s="100">
        <v>43191</v>
      </c>
      <c r="C8231" s="98" t="s">
        <v>36</v>
      </c>
      <c r="D8231" s="98">
        <v>-59.62</v>
      </c>
      <c r="E8231" s="98">
        <v>608</v>
      </c>
      <c r="F8231" s="98" t="s">
        <v>101</v>
      </c>
    </row>
    <row r="8232" spans="1:6" x14ac:dyDescent="0.2">
      <c r="A8232" s="106">
        <v>43221</v>
      </c>
      <c r="B8232" s="100">
        <v>43191</v>
      </c>
      <c r="C8232" s="98" t="s">
        <v>35</v>
      </c>
      <c r="D8232" s="98">
        <v>-2.69</v>
      </c>
      <c r="E8232" s="98">
        <v>27.44</v>
      </c>
      <c r="F8232" s="98" t="s">
        <v>101</v>
      </c>
    </row>
    <row r="8233" spans="1:6" x14ac:dyDescent="0.2">
      <c r="A8233" s="106">
        <v>43221</v>
      </c>
      <c r="B8233" s="100">
        <v>43191</v>
      </c>
      <c r="C8233" s="98" t="s">
        <v>34</v>
      </c>
      <c r="D8233" s="98">
        <v>-723.31</v>
      </c>
      <c r="E8233" s="98">
        <v>7373.35</v>
      </c>
      <c r="F8233" s="98" t="s">
        <v>77</v>
      </c>
    </row>
    <row r="8234" spans="1:6" x14ac:dyDescent="0.2">
      <c r="A8234" s="106">
        <v>43221</v>
      </c>
      <c r="B8234" s="100">
        <v>43191</v>
      </c>
      <c r="C8234" s="98" t="s">
        <v>33</v>
      </c>
      <c r="D8234" s="98">
        <v>-32.630000000000003</v>
      </c>
      <c r="E8234" s="98">
        <v>332.53</v>
      </c>
      <c r="F8234" s="98" t="s">
        <v>77</v>
      </c>
    </row>
    <row r="8235" spans="1:6" x14ac:dyDescent="0.2">
      <c r="A8235" s="106">
        <v>43221</v>
      </c>
      <c r="B8235" s="100">
        <v>43101</v>
      </c>
      <c r="C8235" s="98" t="s">
        <v>185</v>
      </c>
      <c r="D8235" s="98">
        <v>242.57</v>
      </c>
      <c r="E8235" s="98">
        <v>7373.35</v>
      </c>
      <c r="F8235" s="98" t="s">
        <v>77</v>
      </c>
    </row>
    <row r="8236" spans="1:6" x14ac:dyDescent="0.2">
      <c r="A8236" s="106">
        <v>43221</v>
      </c>
      <c r="B8236" s="100">
        <v>43101</v>
      </c>
      <c r="C8236" s="98" t="s">
        <v>186</v>
      </c>
      <c r="D8236" s="98">
        <v>10.95</v>
      </c>
      <c r="E8236" s="98">
        <v>332.53</v>
      </c>
      <c r="F8236" s="98" t="s">
        <v>77</v>
      </c>
    </row>
    <row r="8237" spans="1:6" x14ac:dyDescent="0.2">
      <c r="A8237" s="106">
        <v>43221</v>
      </c>
      <c r="B8237" s="100">
        <v>43101</v>
      </c>
      <c r="C8237" s="98" t="s">
        <v>168</v>
      </c>
      <c r="D8237" s="98">
        <v>-54.56</v>
      </c>
      <c r="E8237" s="98">
        <v>7373.35</v>
      </c>
      <c r="F8237" s="98" t="s">
        <v>77</v>
      </c>
    </row>
    <row r="8238" spans="1:6" x14ac:dyDescent="0.2">
      <c r="A8238" s="106">
        <v>43221</v>
      </c>
      <c r="B8238" s="100">
        <v>43191</v>
      </c>
      <c r="C8238" s="98" t="s">
        <v>34</v>
      </c>
      <c r="D8238" s="98">
        <v>-2245.54</v>
      </c>
      <c r="E8238" s="98">
        <v>22890.080000000002</v>
      </c>
      <c r="F8238" s="98" t="s">
        <v>77</v>
      </c>
    </row>
    <row r="8239" spans="1:6" x14ac:dyDescent="0.2">
      <c r="A8239" s="106">
        <v>43221</v>
      </c>
      <c r="B8239" s="100">
        <v>43191</v>
      </c>
      <c r="C8239" s="98" t="s">
        <v>33</v>
      </c>
      <c r="D8239" s="98">
        <v>-101.27</v>
      </c>
      <c r="E8239" s="98">
        <v>1032.3900000000001</v>
      </c>
      <c r="F8239" s="98" t="s">
        <v>77</v>
      </c>
    </row>
    <row r="8240" spans="1:6" x14ac:dyDescent="0.2">
      <c r="A8240" s="106">
        <v>43221</v>
      </c>
      <c r="B8240" s="100">
        <v>43101</v>
      </c>
      <c r="C8240" s="98" t="s">
        <v>185</v>
      </c>
      <c r="D8240" s="98">
        <v>753.07</v>
      </c>
      <c r="E8240" s="98">
        <v>22890.080000000002</v>
      </c>
      <c r="F8240" s="98" t="s">
        <v>77</v>
      </c>
    </row>
    <row r="8241" spans="1:6" x14ac:dyDescent="0.2">
      <c r="A8241" s="106">
        <v>43221</v>
      </c>
      <c r="B8241" s="100">
        <v>43101</v>
      </c>
      <c r="C8241" s="98" t="s">
        <v>186</v>
      </c>
      <c r="D8241" s="98">
        <v>34</v>
      </c>
      <c r="E8241" s="98">
        <v>1032.3900000000001</v>
      </c>
      <c r="F8241" s="98" t="s">
        <v>77</v>
      </c>
    </row>
    <row r="8242" spans="1:6" x14ac:dyDescent="0.2">
      <c r="A8242" s="106">
        <v>43221</v>
      </c>
      <c r="B8242" s="100">
        <v>43101</v>
      </c>
      <c r="C8242" s="98" t="s">
        <v>168</v>
      </c>
      <c r="D8242" s="98">
        <v>-169.38</v>
      </c>
      <c r="E8242" s="98">
        <v>22890.080000000002</v>
      </c>
      <c r="F8242" s="98" t="s">
        <v>77</v>
      </c>
    </row>
    <row r="8243" spans="1:6" x14ac:dyDescent="0.2">
      <c r="A8243" s="106">
        <v>43221</v>
      </c>
      <c r="B8243" s="100">
        <v>43101</v>
      </c>
      <c r="C8243" s="98" t="s">
        <v>168</v>
      </c>
      <c r="D8243" s="98">
        <v>-3.1</v>
      </c>
      <c r="E8243" s="98">
        <v>419</v>
      </c>
      <c r="F8243" s="98" t="s">
        <v>92</v>
      </c>
    </row>
    <row r="8244" spans="1:6" x14ac:dyDescent="0.2">
      <c r="A8244" s="106">
        <v>43221</v>
      </c>
      <c r="B8244" s="100">
        <v>43101</v>
      </c>
      <c r="C8244" s="98" t="s">
        <v>185</v>
      </c>
      <c r="D8244" s="98">
        <v>13.78</v>
      </c>
      <c r="E8244" s="98">
        <v>419</v>
      </c>
      <c r="F8244" s="98" t="s">
        <v>92</v>
      </c>
    </row>
    <row r="8245" spans="1:6" x14ac:dyDescent="0.2">
      <c r="A8245" s="106">
        <v>43221</v>
      </c>
      <c r="B8245" s="100">
        <v>43101</v>
      </c>
      <c r="C8245" s="98" t="s">
        <v>186</v>
      </c>
      <c r="D8245" s="98">
        <v>0.62</v>
      </c>
      <c r="E8245" s="98">
        <v>18.899999999999999</v>
      </c>
      <c r="F8245" s="98" t="s">
        <v>92</v>
      </c>
    </row>
    <row r="8246" spans="1:6" x14ac:dyDescent="0.2">
      <c r="A8246" s="106">
        <v>43221</v>
      </c>
      <c r="B8246" s="100">
        <v>43191</v>
      </c>
      <c r="C8246" s="98" t="s">
        <v>34</v>
      </c>
      <c r="D8246" s="98">
        <v>-3691.61</v>
      </c>
      <c r="E8246" s="98">
        <v>37631.18</v>
      </c>
      <c r="F8246" s="98" t="s">
        <v>77</v>
      </c>
    </row>
    <row r="8247" spans="1:6" x14ac:dyDescent="0.2">
      <c r="A8247" s="106">
        <v>43221</v>
      </c>
      <c r="B8247" s="100">
        <v>43191</v>
      </c>
      <c r="C8247" s="98" t="s">
        <v>33</v>
      </c>
      <c r="D8247" s="98">
        <v>-166.49</v>
      </c>
      <c r="E8247" s="98">
        <v>1697.17</v>
      </c>
      <c r="F8247" s="98" t="s">
        <v>77</v>
      </c>
    </row>
    <row r="8248" spans="1:6" x14ac:dyDescent="0.2">
      <c r="A8248" s="106">
        <v>43221</v>
      </c>
      <c r="B8248" s="100">
        <v>43160</v>
      </c>
      <c r="C8248" s="98" t="s">
        <v>34</v>
      </c>
      <c r="D8248" s="98">
        <v>-263.56</v>
      </c>
      <c r="E8248" s="98">
        <v>3346</v>
      </c>
      <c r="F8248" s="98" t="s">
        <v>77</v>
      </c>
    </row>
    <row r="8249" spans="1:6" x14ac:dyDescent="0.2">
      <c r="A8249" s="106">
        <v>43221</v>
      </c>
      <c r="B8249" s="100">
        <v>43160</v>
      </c>
      <c r="C8249" s="98" t="s">
        <v>33</v>
      </c>
      <c r="D8249" s="98">
        <v>-11.89</v>
      </c>
      <c r="E8249" s="98">
        <v>150.9</v>
      </c>
      <c r="F8249" s="98" t="s">
        <v>77</v>
      </c>
    </row>
    <row r="8250" spans="1:6" x14ac:dyDescent="0.2">
      <c r="A8250" s="106">
        <v>43221</v>
      </c>
      <c r="B8250" s="100">
        <v>43132</v>
      </c>
      <c r="C8250" s="98" t="s">
        <v>34</v>
      </c>
      <c r="D8250" s="98">
        <v>-1.47</v>
      </c>
      <c r="E8250" s="98">
        <v>20</v>
      </c>
      <c r="F8250" s="98" t="s">
        <v>76</v>
      </c>
    </row>
    <row r="8251" spans="1:6" x14ac:dyDescent="0.2">
      <c r="A8251" s="106">
        <v>43221</v>
      </c>
      <c r="B8251" s="100">
        <v>43132</v>
      </c>
      <c r="C8251" s="98" t="s">
        <v>33</v>
      </c>
      <c r="D8251" s="98">
        <v>-7.0000000000000007E-2</v>
      </c>
      <c r="E8251" s="98">
        <v>0.9</v>
      </c>
      <c r="F8251" s="98" t="s">
        <v>76</v>
      </c>
    </row>
    <row r="8252" spans="1:6" x14ac:dyDescent="0.2">
      <c r="A8252" s="106">
        <v>43221</v>
      </c>
      <c r="B8252" s="100">
        <v>43191</v>
      </c>
      <c r="C8252" s="98" t="s">
        <v>34</v>
      </c>
      <c r="D8252" s="98">
        <v>-78.09</v>
      </c>
      <c r="E8252" s="98">
        <v>796</v>
      </c>
      <c r="F8252" s="98" t="s">
        <v>92</v>
      </c>
    </row>
    <row r="8253" spans="1:6" x14ac:dyDescent="0.2">
      <c r="A8253" s="106">
        <v>43221</v>
      </c>
      <c r="B8253" s="100">
        <v>43191</v>
      </c>
      <c r="C8253" s="98" t="s">
        <v>33</v>
      </c>
      <c r="D8253" s="98">
        <v>-3.52</v>
      </c>
      <c r="E8253" s="98">
        <v>35.9</v>
      </c>
      <c r="F8253" s="98" t="s">
        <v>92</v>
      </c>
    </row>
    <row r="8254" spans="1:6" x14ac:dyDescent="0.2">
      <c r="A8254" s="106">
        <v>43221</v>
      </c>
      <c r="B8254" s="100">
        <v>43160</v>
      </c>
      <c r="C8254" s="98" t="s">
        <v>34</v>
      </c>
      <c r="D8254" s="98">
        <v>-11.42</v>
      </c>
      <c r="E8254" s="98">
        <v>145</v>
      </c>
      <c r="F8254" s="98" t="s">
        <v>92</v>
      </c>
    </row>
    <row r="8255" spans="1:6" x14ac:dyDescent="0.2">
      <c r="A8255" s="106">
        <v>43221</v>
      </c>
      <c r="B8255" s="100">
        <v>43160</v>
      </c>
      <c r="C8255" s="98" t="s">
        <v>33</v>
      </c>
      <c r="D8255" s="98">
        <v>-0.51</v>
      </c>
      <c r="E8255" s="98">
        <v>6.54</v>
      </c>
      <c r="F8255" s="98" t="s">
        <v>92</v>
      </c>
    </row>
    <row r="8256" spans="1:6" x14ac:dyDescent="0.2">
      <c r="A8256" s="106">
        <v>43221</v>
      </c>
      <c r="B8256" s="100">
        <v>43101</v>
      </c>
      <c r="C8256" s="98" t="s">
        <v>168</v>
      </c>
      <c r="D8256" s="98">
        <v>-6.96</v>
      </c>
      <c r="E8256" s="98">
        <v>941</v>
      </c>
      <c r="F8256" s="98" t="s">
        <v>92</v>
      </c>
    </row>
    <row r="8257" spans="1:6" x14ac:dyDescent="0.2">
      <c r="A8257" s="106">
        <v>43221</v>
      </c>
      <c r="B8257" s="100">
        <v>43101</v>
      </c>
      <c r="C8257" s="98" t="s">
        <v>185</v>
      </c>
      <c r="D8257" s="98">
        <v>30.96</v>
      </c>
      <c r="E8257" s="98">
        <v>941</v>
      </c>
      <c r="F8257" s="98" t="s">
        <v>92</v>
      </c>
    </row>
    <row r="8258" spans="1:6" x14ac:dyDescent="0.2">
      <c r="A8258" s="106">
        <v>43221</v>
      </c>
      <c r="B8258" s="100">
        <v>43101</v>
      </c>
      <c r="C8258" s="98" t="s">
        <v>186</v>
      </c>
      <c r="D8258" s="98">
        <v>1.39</v>
      </c>
      <c r="E8258" s="98">
        <v>42.44</v>
      </c>
      <c r="F8258" s="98" t="s">
        <v>92</v>
      </c>
    </row>
    <row r="8259" spans="1:6" x14ac:dyDescent="0.2">
      <c r="A8259" s="106">
        <v>43221</v>
      </c>
      <c r="B8259" s="100">
        <v>43132</v>
      </c>
      <c r="C8259" s="98" t="s">
        <v>34</v>
      </c>
      <c r="D8259" s="98">
        <v>-1.54</v>
      </c>
      <c r="E8259" s="98">
        <v>21</v>
      </c>
      <c r="F8259" s="98" t="s">
        <v>76</v>
      </c>
    </row>
    <row r="8260" spans="1:6" x14ac:dyDescent="0.2">
      <c r="A8260" s="106">
        <v>43221</v>
      </c>
      <c r="B8260" s="100">
        <v>43132</v>
      </c>
      <c r="C8260" s="98" t="s">
        <v>33</v>
      </c>
      <c r="D8260" s="98">
        <v>-7.0000000000000007E-2</v>
      </c>
      <c r="E8260" s="98">
        <v>0.95</v>
      </c>
      <c r="F8260" s="98" t="s">
        <v>76</v>
      </c>
    </row>
    <row r="8261" spans="1:6" x14ac:dyDescent="0.2">
      <c r="A8261" s="106">
        <v>43221</v>
      </c>
      <c r="B8261" s="100">
        <v>43191</v>
      </c>
      <c r="C8261" s="98" t="s">
        <v>34</v>
      </c>
      <c r="D8261" s="98">
        <v>-15929.07</v>
      </c>
      <c r="E8261" s="98">
        <v>162375.74</v>
      </c>
      <c r="F8261" s="98" t="s">
        <v>76</v>
      </c>
    </row>
    <row r="8262" spans="1:6" x14ac:dyDescent="0.2">
      <c r="A8262" s="106">
        <v>43221</v>
      </c>
      <c r="B8262" s="100">
        <v>43191</v>
      </c>
      <c r="C8262" s="98" t="s">
        <v>33</v>
      </c>
      <c r="D8262" s="98">
        <v>-718.4</v>
      </c>
      <c r="E8262" s="98">
        <v>7323.19</v>
      </c>
      <c r="F8262" s="98" t="s">
        <v>76</v>
      </c>
    </row>
    <row r="8263" spans="1:6" x14ac:dyDescent="0.2">
      <c r="A8263" s="106">
        <v>43221</v>
      </c>
      <c r="B8263" s="100">
        <v>43160</v>
      </c>
      <c r="C8263" s="98" t="s">
        <v>34</v>
      </c>
      <c r="D8263" s="98">
        <v>-119.81</v>
      </c>
      <c r="E8263" s="98">
        <v>1521</v>
      </c>
      <c r="F8263" s="98" t="s">
        <v>76</v>
      </c>
    </row>
    <row r="8264" spans="1:6" x14ac:dyDescent="0.2">
      <c r="A8264" s="106">
        <v>43221</v>
      </c>
      <c r="B8264" s="100">
        <v>43160</v>
      </c>
      <c r="C8264" s="98" t="s">
        <v>35</v>
      </c>
      <c r="D8264" s="98">
        <v>-0.09</v>
      </c>
      <c r="E8264" s="98">
        <v>1.22</v>
      </c>
      <c r="F8264" s="98" t="s">
        <v>101</v>
      </c>
    </row>
    <row r="8265" spans="1:6" x14ac:dyDescent="0.2">
      <c r="A8265" s="106">
        <v>43221</v>
      </c>
      <c r="B8265" s="100">
        <v>43191</v>
      </c>
      <c r="C8265" s="98" t="s">
        <v>34</v>
      </c>
      <c r="D8265" s="98">
        <v>-439.28</v>
      </c>
      <c r="E8265" s="98">
        <v>4478</v>
      </c>
      <c r="F8265" s="98" t="s">
        <v>93</v>
      </c>
    </row>
    <row r="8266" spans="1:6" x14ac:dyDescent="0.2">
      <c r="A8266" s="106">
        <v>43221</v>
      </c>
      <c r="B8266" s="100">
        <v>43191</v>
      </c>
      <c r="C8266" s="98" t="s">
        <v>33</v>
      </c>
      <c r="D8266" s="98">
        <v>-19.809999999999999</v>
      </c>
      <c r="E8266" s="98">
        <v>201.96</v>
      </c>
      <c r="F8266" s="98" t="s">
        <v>93</v>
      </c>
    </row>
    <row r="8267" spans="1:6" x14ac:dyDescent="0.2">
      <c r="A8267" s="106">
        <v>43221</v>
      </c>
      <c r="B8267" s="100">
        <v>43160</v>
      </c>
      <c r="C8267" s="98" t="s">
        <v>34</v>
      </c>
      <c r="D8267" s="98">
        <v>-52.31</v>
      </c>
      <c r="E8267" s="98">
        <v>664</v>
      </c>
      <c r="F8267" s="98" t="s">
        <v>93</v>
      </c>
    </row>
    <row r="8268" spans="1:6" x14ac:dyDescent="0.2">
      <c r="A8268" s="106">
        <v>43221</v>
      </c>
      <c r="B8268" s="100">
        <v>43160</v>
      </c>
      <c r="C8268" s="98" t="s">
        <v>33</v>
      </c>
      <c r="D8268" s="98">
        <v>-2.36</v>
      </c>
      <c r="E8268" s="98">
        <v>29.94</v>
      </c>
      <c r="F8268" s="98" t="s">
        <v>93</v>
      </c>
    </row>
    <row r="8269" spans="1:6" x14ac:dyDescent="0.2">
      <c r="A8269" s="106">
        <v>43221</v>
      </c>
      <c r="B8269" s="100">
        <v>43101</v>
      </c>
      <c r="C8269" s="98" t="s">
        <v>168</v>
      </c>
      <c r="D8269" s="98">
        <v>-38.04</v>
      </c>
      <c r="E8269" s="98">
        <v>5142</v>
      </c>
      <c r="F8269" s="98" t="s">
        <v>93</v>
      </c>
    </row>
    <row r="8270" spans="1:6" x14ac:dyDescent="0.2">
      <c r="A8270" s="106">
        <v>43221</v>
      </c>
      <c r="B8270" s="100">
        <v>43191</v>
      </c>
      <c r="C8270" s="98" t="s">
        <v>34</v>
      </c>
      <c r="D8270" s="98">
        <v>-7448.73</v>
      </c>
      <c r="E8270" s="98">
        <v>75930</v>
      </c>
      <c r="F8270" s="98" t="s">
        <v>95</v>
      </c>
    </row>
    <row r="8271" spans="1:6" x14ac:dyDescent="0.2">
      <c r="A8271" s="106">
        <v>43221</v>
      </c>
      <c r="B8271" s="100">
        <v>43191</v>
      </c>
      <c r="C8271" s="98" t="s">
        <v>33</v>
      </c>
      <c r="D8271" s="98">
        <v>-335.94</v>
      </c>
      <c r="E8271" s="98">
        <v>3424.45</v>
      </c>
      <c r="F8271" s="98" t="s">
        <v>95</v>
      </c>
    </row>
    <row r="8272" spans="1:6" x14ac:dyDescent="0.2">
      <c r="A8272" s="106">
        <v>43221</v>
      </c>
      <c r="B8272" s="100">
        <v>43160</v>
      </c>
      <c r="C8272" s="98" t="s">
        <v>34</v>
      </c>
      <c r="D8272" s="98">
        <v>-886.17</v>
      </c>
      <c r="E8272" s="98">
        <v>11250</v>
      </c>
      <c r="F8272" s="98" t="s">
        <v>95</v>
      </c>
    </row>
    <row r="8273" spans="1:6" x14ac:dyDescent="0.2">
      <c r="A8273" s="106">
        <v>43221</v>
      </c>
      <c r="B8273" s="100">
        <v>43160</v>
      </c>
      <c r="C8273" s="98" t="s">
        <v>33</v>
      </c>
      <c r="D8273" s="98">
        <v>-39.96</v>
      </c>
      <c r="E8273" s="98">
        <v>507.38</v>
      </c>
      <c r="F8273" s="98" t="s">
        <v>95</v>
      </c>
    </row>
    <row r="8274" spans="1:6" x14ac:dyDescent="0.2">
      <c r="A8274" s="106">
        <v>43221</v>
      </c>
      <c r="B8274" s="100">
        <v>43101</v>
      </c>
      <c r="C8274" s="98" t="s">
        <v>185</v>
      </c>
      <c r="D8274" s="98">
        <v>2868.22</v>
      </c>
      <c r="E8274" s="98">
        <v>87180</v>
      </c>
      <c r="F8274" s="98" t="s">
        <v>95</v>
      </c>
    </row>
    <row r="8275" spans="1:6" x14ac:dyDescent="0.2">
      <c r="A8275" s="106">
        <v>43221</v>
      </c>
      <c r="B8275" s="100">
        <v>43101</v>
      </c>
      <c r="C8275" s="98" t="s">
        <v>186</v>
      </c>
      <c r="D8275" s="98">
        <v>129.35</v>
      </c>
      <c r="E8275" s="98">
        <v>3931.82</v>
      </c>
      <c r="F8275" s="98" t="s">
        <v>95</v>
      </c>
    </row>
    <row r="8276" spans="1:6" x14ac:dyDescent="0.2">
      <c r="A8276" s="106">
        <v>43221</v>
      </c>
      <c r="B8276" s="100">
        <v>43101</v>
      </c>
      <c r="C8276" s="98" t="s">
        <v>185</v>
      </c>
      <c r="D8276" s="98">
        <v>169.16</v>
      </c>
      <c r="E8276" s="98">
        <v>5142</v>
      </c>
      <c r="F8276" s="98" t="s">
        <v>93</v>
      </c>
    </row>
    <row r="8277" spans="1:6" x14ac:dyDescent="0.2">
      <c r="A8277" s="106">
        <v>43221</v>
      </c>
      <c r="B8277" s="100">
        <v>43101</v>
      </c>
      <c r="C8277" s="98" t="s">
        <v>186</v>
      </c>
      <c r="D8277" s="98">
        <v>7.63</v>
      </c>
      <c r="E8277" s="98">
        <v>231.92</v>
      </c>
      <c r="F8277" s="98" t="s">
        <v>93</v>
      </c>
    </row>
    <row r="8278" spans="1:6" x14ac:dyDescent="0.2">
      <c r="A8278" s="106">
        <v>43221</v>
      </c>
      <c r="B8278" s="100">
        <v>43191</v>
      </c>
      <c r="C8278" s="98" t="s">
        <v>34</v>
      </c>
      <c r="D8278" s="98">
        <v>-7599.41</v>
      </c>
      <c r="E8278" s="98">
        <v>77465.88</v>
      </c>
      <c r="F8278" s="98" t="s">
        <v>77</v>
      </c>
    </row>
    <row r="8279" spans="1:6" x14ac:dyDescent="0.2">
      <c r="A8279" s="106">
        <v>43221</v>
      </c>
      <c r="B8279" s="100">
        <v>43191</v>
      </c>
      <c r="C8279" s="98" t="s">
        <v>33</v>
      </c>
      <c r="D8279" s="98">
        <v>-342.75</v>
      </c>
      <c r="E8279" s="98">
        <v>3493.7</v>
      </c>
      <c r="F8279" s="98" t="s">
        <v>77</v>
      </c>
    </row>
    <row r="8280" spans="1:6" x14ac:dyDescent="0.2">
      <c r="A8280" s="106">
        <v>43221</v>
      </c>
      <c r="B8280" s="100">
        <v>43160</v>
      </c>
      <c r="C8280" s="98" t="s">
        <v>34</v>
      </c>
      <c r="D8280" s="98">
        <v>-644.16</v>
      </c>
      <c r="E8280" s="98">
        <v>8178</v>
      </c>
      <c r="F8280" s="98" t="s">
        <v>77</v>
      </c>
    </row>
    <row r="8281" spans="1:6" x14ac:dyDescent="0.2">
      <c r="A8281" s="106">
        <v>43221</v>
      </c>
      <c r="B8281" s="100">
        <v>43160</v>
      </c>
      <c r="C8281" s="98" t="s">
        <v>33</v>
      </c>
      <c r="D8281" s="98">
        <v>-29.04</v>
      </c>
      <c r="E8281" s="98">
        <v>368.81</v>
      </c>
      <c r="F8281" s="98" t="s">
        <v>77</v>
      </c>
    </row>
    <row r="8282" spans="1:6" x14ac:dyDescent="0.2">
      <c r="A8282" s="106">
        <v>43221</v>
      </c>
      <c r="B8282" s="100">
        <v>43101</v>
      </c>
      <c r="C8282" s="98" t="s">
        <v>168</v>
      </c>
      <c r="D8282" s="98">
        <v>-633.76</v>
      </c>
      <c r="E8282" s="98">
        <v>85643.89</v>
      </c>
      <c r="F8282" s="98" t="s">
        <v>77</v>
      </c>
    </row>
    <row r="8283" spans="1:6" x14ac:dyDescent="0.2">
      <c r="A8283" s="106">
        <v>43221</v>
      </c>
      <c r="B8283" s="100">
        <v>43101</v>
      </c>
      <c r="C8283" s="98" t="s">
        <v>185</v>
      </c>
      <c r="D8283" s="98">
        <v>2817.73</v>
      </c>
      <c r="E8283" s="98">
        <v>85643.89</v>
      </c>
      <c r="F8283" s="98" t="s">
        <v>77</v>
      </c>
    </row>
    <row r="8284" spans="1:6" x14ac:dyDescent="0.2">
      <c r="A8284" s="106">
        <v>43221</v>
      </c>
      <c r="B8284" s="100">
        <v>43101</v>
      </c>
      <c r="C8284" s="98" t="s">
        <v>186</v>
      </c>
      <c r="D8284" s="98">
        <v>127.05</v>
      </c>
      <c r="E8284" s="98">
        <v>3862.55</v>
      </c>
      <c r="F8284" s="98" t="s">
        <v>77</v>
      </c>
    </row>
    <row r="8285" spans="1:6" x14ac:dyDescent="0.2">
      <c r="A8285" s="106">
        <v>43221</v>
      </c>
      <c r="B8285" s="100">
        <v>43191</v>
      </c>
      <c r="C8285" s="98" t="s">
        <v>36</v>
      </c>
      <c r="D8285" s="98">
        <v>-3.8</v>
      </c>
      <c r="E8285" s="98">
        <v>38.64</v>
      </c>
      <c r="F8285" s="98" t="s">
        <v>101</v>
      </c>
    </row>
    <row r="8286" spans="1:6" x14ac:dyDescent="0.2">
      <c r="A8286" s="106">
        <v>43221</v>
      </c>
      <c r="B8286" s="100">
        <v>43191</v>
      </c>
      <c r="C8286" s="98" t="s">
        <v>35</v>
      </c>
      <c r="D8286" s="98">
        <v>-0.18</v>
      </c>
      <c r="E8286" s="98">
        <v>1.74</v>
      </c>
      <c r="F8286" s="98" t="s">
        <v>101</v>
      </c>
    </row>
    <row r="8287" spans="1:6" x14ac:dyDescent="0.2">
      <c r="A8287" s="106">
        <v>43221</v>
      </c>
      <c r="B8287" s="100">
        <v>43160</v>
      </c>
      <c r="C8287" s="98" t="s">
        <v>36</v>
      </c>
      <c r="D8287" s="98">
        <v>-0.48</v>
      </c>
      <c r="E8287" s="98">
        <v>6</v>
      </c>
      <c r="F8287" s="98" t="s">
        <v>101</v>
      </c>
    </row>
    <row r="8288" spans="1:6" x14ac:dyDescent="0.2">
      <c r="A8288" s="106">
        <v>43221</v>
      </c>
      <c r="B8288" s="100">
        <v>43160</v>
      </c>
      <c r="C8288" s="98" t="s">
        <v>35</v>
      </c>
      <c r="D8288" s="98">
        <v>-0.02</v>
      </c>
      <c r="E8288" s="98">
        <v>0.28000000000000003</v>
      </c>
      <c r="F8288" s="98" t="s">
        <v>101</v>
      </c>
    </row>
    <row r="8289" spans="1:6" x14ac:dyDescent="0.2">
      <c r="A8289" s="106">
        <v>43221</v>
      </c>
      <c r="B8289" s="100">
        <v>43191</v>
      </c>
      <c r="C8289" s="98" t="s">
        <v>34</v>
      </c>
      <c r="D8289" s="98">
        <v>-1777.18</v>
      </c>
      <c r="E8289" s="98">
        <v>18116</v>
      </c>
      <c r="F8289" s="98" t="s">
        <v>96</v>
      </c>
    </row>
    <row r="8290" spans="1:6" x14ac:dyDescent="0.2">
      <c r="A8290" s="106">
        <v>43221</v>
      </c>
      <c r="B8290" s="100">
        <v>43191</v>
      </c>
      <c r="C8290" s="98" t="s">
        <v>33</v>
      </c>
      <c r="D8290" s="98">
        <v>-80.150000000000006</v>
      </c>
      <c r="E8290" s="98">
        <v>817.03</v>
      </c>
      <c r="F8290" s="98" t="s">
        <v>96</v>
      </c>
    </row>
    <row r="8291" spans="1:6" x14ac:dyDescent="0.2">
      <c r="A8291" s="106">
        <v>43221</v>
      </c>
      <c r="B8291" s="100">
        <v>43160</v>
      </c>
      <c r="C8291" s="98" t="s">
        <v>34</v>
      </c>
      <c r="D8291" s="98">
        <v>-211.42</v>
      </c>
      <c r="E8291" s="98">
        <v>2684</v>
      </c>
      <c r="F8291" s="98" t="s">
        <v>96</v>
      </c>
    </row>
    <row r="8292" spans="1:6" x14ac:dyDescent="0.2">
      <c r="A8292" s="106">
        <v>43221</v>
      </c>
      <c r="B8292" s="100">
        <v>43160</v>
      </c>
      <c r="C8292" s="98" t="s">
        <v>33</v>
      </c>
      <c r="D8292" s="98">
        <v>-9.5399999999999991</v>
      </c>
      <c r="E8292" s="98">
        <v>121.05</v>
      </c>
      <c r="F8292" s="98" t="s">
        <v>96</v>
      </c>
    </row>
    <row r="8293" spans="1:6" x14ac:dyDescent="0.2">
      <c r="A8293" s="106">
        <v>43221</v>
      </c>
      <c r="B8293" s="100">
        <v>43101</v>
      </c>
      <c r="C8293" s="98" t="s">
        <v>168</v>
      </c>
      <c r="D8293" s="98">
        <v>-153.91999999999999</v>
      </c>
      <c r="E8293" s="98">
        <v>20800</v>
      </c>
      <c r="F8293" s="98" t="s">
        <v>96</v>
      </c>
    </row>
    <row r="8294" spans="1:6" x14ac:dyDescent="0.2">
      <c r="A8294" s="106">
        <v>43221</v>
      </c>
      <c r="B8294" s="100">
        <v>43101</v>
      </c>
      <c r="C8294" s="98" t="s">
        <v>185</v>
      </c>
      <c r="D8294" s="98">
        <v>684.32</v>
      </c>
      <c r="E8294" s="98">
        <v>20800</v>
      </c>
      <c r="F8294" s="98" t="s">
        <v>96</v>
      </c>
    </row>
    <row r="8295" spans="1:6" x14ac:dyDescent="0.2">
      <c r="A8295" s="106">
        <v>43221</v>
      </c>
      <c r="B8295" s="100">
        <v>43101</v>
      </c>
      <c r="C8295" s="98" t="s">
        <v>186</v>
      </c>
      <c r="D8295" s="98">
        <v>30.86</v>
      </c>
      <c r="E8295" s="98">
        <v>938.08</v>
      </c>
      <c r="F8295" s="98" t="s">
        <v>96</v>
      </c>
    </row>
    <row r="8296" spans="1:6" x14ac:dyDescent="0.2">
      <c r="A8296" s="106">
        <v>43221</v>
      </c>
      <c r="B8296" s="100">
        <v>43191</v>
      </c>
      <c r="C8296" s="98" t="s">
        <v>34</v>
      </c>
      <c r="D8296" s="98">
        <v>-18306.75</v>
      </c>
      <c r="E8296" s="98">
        <v>186613.99</v>
      </c>
      <c r="F8296" s="98" t="s">
        <v>76</v>
      </c>
    </row>
    <row r="8297" spans="1:6" x14ac:dyDescent="0.2">
      <c r="A8297" s="106">
        <v>43221</v>
      </c>
      <c r="B8297" s="100">
        <v>43191</v>
      </c>
      <c r="C8297" s="98" t="s">
        <v>33</v>
      </c>
      <c r="D8297" s="98">
        <v>-825.67</v>
      </c>
      <c r="E8297" s="98">
        <v>8416.2800000000007</v>
      </c>
      <c r="F8297" s="98" t="s">
        <v>76</v>
      </c>
    </row>
    <row r="8298" spans="1:6" x14ac:dyDescent="0.2">
      <c r="A8298" s="106">
        <v>43221</v>
      </c>
      <c r="B8298" s="100">
        <v>43160</v>
      </c>
      <c r="C8298" s="98" t="s">
        <v>34</v>
      </c>
      <c r="D8298" s="98">
        <v>-2187.2199999999998</v>
      </c>
      <c r="E8298" s="98">
        <v>27766.34</v>
      </c>
      <c r="F8298" s="98" t="s">
        <v>76</v>
      </c>
    </row>
    <row r="8299" spans="1:6" x14ac:dyDescent="0.2">
      <c r="A8299" s="106">
        <v>43221</v>
      </c>
      <c r="B8299" s="100">
        <v>43160</v>
      </c>
      <c r="C8299" s="98" t="s">
        <v>33</v>
      </c>
      <c r="D8299" s="98">
        <v>-98.63</v>
      </c>
      <c r="E8299" s="98">
        <v>1252.18</v>
      </c>
      <c r="F8299" s="98" t="s">
        <v>76</v>
      </c>
    </row>
    <row r="8300" spans="1:6" x14ac:dyDescent="0.2">
      <c r="A8300" s="106">
        <v>43221</v>
      </c>
      <c r="B8300" s="100">
        <v>43101</v>
      </c>
      <c r="C8300" s="98" t="s">
        <v>168</v>
      </c>
      <c r="D8300" s="98">
        <v>-1586.63</v>
      </c>
      <c r="E8300" s="98">
        <v>214400.33</v>
      </c>
      <c r="F8300" s="98" t="s">
        <v>76</v>
      </c>
    </row>
    <row r="8301" spans="1:6" x14ac:dyDescent="0.2">
      <c r="A8301" s="106">
        <v>43221</v>
      </c>
      <c r="B8301" s="100">
        <v>43101</v>
      </c>
      <c r="C8301" s="98" t="s">
        <v>185</v>
      </c>
      <c r="D8301" s="98">
        <v>7053.72</v>
      </c>
      <c r="E8301" s="98">
        <v>214400.33</v>
      </c>
      <c r="F8301" s="98" t="s">
        <v>76</v>
      </c>
    </row>
    <row r="8302" spans="1:6" x14ac:dyDescent="0.2">
      <c r="A8302" s="106">
        <v>43221</v>
      </c>
      <c r="B8302" s="100">
        <v>43101</v>
      </c>
      <c r="C8302" s="98" t="s">
        <v>186</v>
      </c>
      <c r="D8302" s="98">
        <v>318.18</v>
      </c>
      <c r="E8302" s="98">
        <v>9669.5300000000007</v>
      </c>
      <c r="F8302" s="98" t="s">
        <v>76</v>
      </c>
    </row>
    <row r="8303" spans="1:6" x14ac:dyDescent="0.2">
      <c r="A8303" s="106">
        <v>43221</v>
      </c>
      <c r="B8303" s="100">
        <v>43191</v>
      </c>
      <c r="C8303" s="98" t="s">
        <v>34</v>
      </c>
      <c r="D8303" s="98">
        <v>-2625.86</v>
      </c>
      <c r="E8303" s="98">
        <v>26767.17</v>
      </c>
      <c r="F8303" s="98" t="s">
        <v>77</v>
      </c>
    </row>
    <row r="8304" spans="1:6" x14ac:dyDescent="0.2">
      <c r="A8304" s="106">
        <v>43221</v>
      </c>
      <c r="B8304" s="100">
        <v>43191</v>
      </c>
      <c r="C8304" s="98" t="s">
        <v>33</v>
      </c>
      <c r="D8304" s="98">
        <v>-118.42</v>
      </c>
      <c r="E8304" s="98">
        <v>1207.2</v>
      </c>
      <c r="F8304" s="98" t="s">
        <v>77</v>
      </c>
    </row>
    <row r="8305" spans="1:6" x14ac:dyDescent="0.2">
      <c r="A8305" s="106">
        <v>43221</v>
      </c>
      <c r="B8305" s="100">
        <v>43101</v>
      </c>
      <c r="C8305" s="98" t="s">
        <v>168</v>
      </c>
      <c r="D8305" s="98">
        <v>-198.08</v>
      </c>
      <c r="E8305" s="98">
        <v>26767.17</v>
      </c>
      <c r="F8305" s="98" t="s">
        <v>77</v>
      </c>
    </row>
    <row r="8306" spans="1:6" x14ac:dyDescent="0.2">
      <c r="A8306" s="106">
        <v>43221</v>
      </c>
      <c r="B8306" s="100">
        <v>43101</v>
      </c>
      <c r="C8306" s="98" t="s">
        <v>185</v>
      </c>
      <c r="D8306" s="98">
        <v>880.64</v>
      </c>
      <c r="E8306" s="98">
        <v>26767.17</v>
      </c>
      <c r="F8306" s="98" t="s">
        <v>77</v>
      </c>
    </row>
    <row r="8307" spans="1:6" x14ac:dyDescent="0.2">
      <c r="A8307" s="106">
        <v>43221</v>
      </c>
      <c r="B8307" s="100">
        <v>43101</v>
      </c>
      <c r="C8307" s="98" t="s">
        <v>186</v>
      </c>
      <c r="D8307" s="98">
        <v>39.72</v>
      </c>
      <c r="E8307" s="98">
        <v>1207.2</v>
      </c>
      <c r="F8307" s="98" t="s">
        <v>77</v>
      </c>
    </row>
    <row r="8308" spans="1:6" x14ac:dyDescent="0.2">
      <c r="A8308" s="106">
        <v>43221</v>
      </c>
      <c r="B8308" s="100">
        <v>43191</v>
      </c>
      <c r="C8308" s="98" t="s">
        <v>34</v>
      </c>
      <c r="D8308" s="98">
        <v>-446.05</v>
      </c>
      <c r="E8308" s="98">
        <v>4546.9799999999996</v>
      </c>
      <c r="F8308" s="98" t="s">
        <v>76</v>
      </c>
    </row>
    <row r="8309" spans="1:6" x14ac:dyDescent="0.2">
      <c r="A8309" s="106">
        <v>43221</v>
      </c>
      <c r="B8309" s="100">
        <v>43191</v>
      </c>
      <c r="C8309" s="98" t="s">
        <v>33</v>
      </c>
      <c r="D8309" s="98">
        <v>-20.11</v>
      </c>
      <c r="E8309" s="98">
        <v>205.06</v>
      </c>
      <c r="F8309" s="98" t="s">
        <v>76</v>
      </c>
    </row>
    <row r="8310" spans="1:6" x14ac:dyDescent="0.2">
      <c r="A8310" s="106">
        <v>43221</v>
      </c>
      <c r="B8310" s="100">
        <v>43101</v>
      </c>
      <c r="C8310" s="98" t="s">
        <v>168</v>
      </c>
      <c r="D8310" s="98">
        <v>-33.659999999999997</v>
      </c>
      <c r="E8310" s="98">
        <v>4546.9799999999996</v>
      </c>
      <c r="F8310" s="98" t="s">
        <v>76</v>
      </c>
    </row>
    <row r="8311" spans="1:6" x14ac:dyDescent="0.2">
      <c r="A8311" s="106">
        <v>43221</v>
      </c>
      <c r="B8311" s="100">
        <v>43101</v>
      </c>
      <c r="C8311" s="98" t="s">
        <v>185</v>
      </c>
      <c r="D8311" s="98">
        <v>149.58000000000001</v>
      </c>
      <c r="E8311" s="98">
        <v>4546.9799999999996</v>
      </c>
      <c r="F8311" s="98" t="s">
        <v>76</v>
      </c>
    </row>
    <row r="8312" spans="1:6" x14ac:dyDescent="0.2">
      <c r="A8312" s="106">
        <v>43221</v>
      </c>
      <c r="B8312" s="100">
        <v>43101</v>
      </c>
      <c r="C8312" s="98" t="s">
        <v>186</v>
      </c>
      <c r="D8312" s="98">
        <v>6.76</v>
      </c>
      <c r="E8312" s="98">
        <v>205.06</v>
      </c>
      <c r="F8312" s="98" t="s">
        <v>76</v>
      </c>
    </row>
    <row r="8313" spans="1:6" x14ac:dyDescent="0.2">
      <c r="A8313" s="106">
        <v>43221</v>
      </c>
      <c r="B8313" s="100">
        <v>43221</v>
      </c>
      <c r="C8313" s="98" t="s">
        <v>185</v>
      </c>
      <c r="D8313" s="98">
        <v>17.52</v>
      </c>
      <c r="E8313" s="98">
        <v>394.89</v>
      </c>
      <c r="F8313" s="98" t="s">
        <v>77</v>
      </c>
    </row>
    <row r="8314" spans="1:6" x14ac:dyDescent="0.2">
      <c r="A8314" s="106">
        <v>43221</v>
      </c>
      <c r="B8314" s="100">
        <v>43221</v>
      </c>
      <c r="C8314" s="98" t="s">
        <v>186</v>
      </c>
      <c r="D8314" s="98">
        <v>0.79</v>
      </c>
      <c r="E8314" s="98">
        <v>17.809999999999999</v>
      </c>
      <c r="F8314" s="98" t="s">
        <v>77</v>
      </c>
    </row>
    <row r="8315" spans="1:6" x14ac:dyDescent="0.2">
      <c r="A8315" s="106">
        <v>43221</v>
      </c>
      <c r="B8315" s="100">
        <v>43221</v>
      </c>
      <c r="C8315" s="98" t="s">
        <v>34</v>
      </c>
      <c r="D8315" s="98">
        <v>-37.090000000000003</v>
      </c>
      <c r="E8315" s="98">
        <v>394.89</v>
      </c>
      <c r="F8315" s="98" t="s">
        <v>77</v>
      </c>
    </row>
    <row r="8316" spans="1:6" x14ac:dyDescent="0.2">
      <c r="A8316" s="106">
        <v>43221</v>
      </c>
      <c r="B8316" s="100">
        <v>43221</v>
      </c>
      <c r="C8316" s="98" t="s">
        <v>33</v>
      </c>
      <c r="D8316" s="98">
        <v>-1.67</v>
      </c>
      <c r="E8316" s="98">
        <v>17.809999999999999</v>
      </c>
      <c r="F8316" s="98" t="s">
        <v>77</v>
      </c>
    </row>
    <row r="8317" spans="1:6" x14ac:dyDescent="0.2">
      <c r="A8317" s="106">
        <v>43221</v>
      </c>
      <c r="B8317" s="100">
        <v>43221</v>
      </c>
      <c r="C8317" s="98" t="s">
        <v>168</v>
      </c>
      <c r="D8317" s="98">
        <v>0</v>
      </c>
      <c r="E8317" s="98">
        <v>394.89</v>
      </c>
      <c r="F8317" s="98" t="s">
        <v>77</v>
      </c>
    </row>
    <row r="8318" spans="1:6" x14ac:dyDescent="0.2">
      <c r="A8318" s="106">
        <v>43221</v>
      </c>
      <c r="B8318" s="100">
        <v>43191</v>
      </c>
      <c r="C8318" s="98" t="s">
        <v>34</v>
      </c>
      <c r="D8318" s="98">
        <v>-75.83</v>
      </c>
      <c r="E8318" s="98">
        <v>773</v>
      </c>
      <c r="F8318" s="98" t="s">
        <v>73</v>
      </c>
    </row>
    <row r="8319" spans="1:6" x14ac:dyDescent="0.2">
      <c r="A8319" s="106">
        <v>43221</v>
      </c>
      <c r="B8319" s="100">
        <v>43191</v>
      </c>
      <c r="C8319" s="98" t="s">
        <v>33</v>
      </c>
      <c r="D8319" s="98">
        <v>-3.42</v>
      </c>
      <c r="E8319" s="98">
        <v>34.86</v>
      </c>
      <c r="F8319" s="98" t="s">
        <v>73</v>
      </c>
    </row>
    <row r="8320" spans="1:6" x14ac:dyDescent="0.2">
      <c r="A8320" s="106">
        <v>43221</v>
      </c>
      <c r="B8320" s="100">
        <v>43101</v>
      </c>
      <c r="C8320" s="98" t="s">
        <v>185</v>
      </c>
      <c r="D8320" s="98">
        <v>25.43</v>
      </c>
      <c r="E8320" s="98">
        <v>773</v>
      </c>
      <c r="F8320" s="98" t="s">
        <v>73</v>
      </c>
    </row>
    <row r="8321" spans="1:6" x14ac:dyDescent="0.2">
      <c r="A8321" s="106">
        <v>43221</v>
      </c>
      <c r="B8321" s="100">
        <v>43101</v>
      </c>
      <c r="C8321" s="98" t="s">
        <v>186</v>
      </c>
      <c r="D8321" s="98">
        <v>1.1499999999999999</v>
      </c>
      <c r="E8321" s="98">
        <v>34.86</v>
      </c>
      <c r="F8321" s="98" t="s">
        <v>73</v>
      </c>
    </row>
    <row r="8322" spans="1:6" x14ac:dyDescent="0.2">
      <c r="A8322" s="106">
        <v>43221</v>
      </c>
      <c r="B8322" s="100">
        <v>43101</v>
      </c>
      <c r="C8322" s="98" t="s">
        <v>168</v>
      </c>
      <c r="D8322" s="98">
        <v>-5.72</v>
      </c>
      <c r="E8322" s="98">
        <v>773</v>
      </c>
      <c r="F8322" s="98" t="s">
        <v>73</v>
      </c>
    </row>
    <row r="8323" spans="1:6" x14ac:dyDescent="0.2">
      <c r="A8323" s="106">
        <v>43221</v>
      </c>
      <c r="B8323" s="100">
        <v>43221</v>
      </c>
      <c r="C8323" s="98" t="s">
        <v>185</v>
      </c>
      <c r="D8323" s="98">
        <v>0</v>
      </c>
      <c r="E8323" s="98">
        <v>0.06</v>
      </c>
      <c r="F8323" s="98" t="s">
        <v>76</v>
      </c>
    </row>
    <row r="8324" spans="1:6" x14ac:dyDescent="0.2">
      <c r="A8324" s="106">
        <v>43221</v>
      </c>
      <c r="B8324" s="100">
        <v>43221</v>
      </c>
      <c r="C8324" s="98" t="s">
        <v>34</v>
      </c>
      <c r="D8324" s="98">
        <v>0</v>
      </c>
      <c r="E8324" s="98">
        <v>0.06</v>
      </c>
      <c r="F8324" s="98" t="s">
        <v>76</v>
      </c>
    </row>
    <row r="8325" spans="1:6" x14ac:dyDescent="0.2">
      <c r="A8325" s="106">
        <v>43221</v>
      </c>
      <c r="B8325" s="100">
        <v>43221</v>
      </c>
      <c r="C8325" s="98" t="s">
        <v>168</v>
      </c>
      <c r="D8325" s="98">
        <v>0</v>
      </c>
      <c r="E8325" s="98">
        <v>0.06</v>
      </c>
      <c r="F8325" s="98" t="s">
        <v>76</v>
      </c>
    </row>
    <row r="8326" spans="1:6" x14ac:dyDescent="0.2">
      <c r="A8326" s="106">
        <v>43221</v>
      </c>
      <c r="B8326" s="100">
        <v>43191</v>
      </c>
      <c r="C8326" s="98" t="s">
        <v>34</v>
      </c>
      <c r="D8326" s="98">
        <v>-2548.11</v>
      </c>
      <c r="E8326" s="98">
        <v>25974.95</v>
      </c>
      <c r="F8326" s="98" t="s">
        <v>76</v>
      </c>
    </row>
    <row r="8327" spans="1:6" x14ac:dyDescent="0.2">
      <c r="A8327" s="106">
        <v>43221</v>
      </c>
      <c r="B8327" s="100">
        <v>43191</v>
      </c>
      <c r="C8327" s="98" t="s">
        <v>33</v>
      </c>
      <c r="D8327" s="98">
        <v>-114.93</v>
      </c>
      <c r="E8327" s="98">
        <v>1171.48</v>
      </c>
      <c r="F8327" s="98" t="s">
        <v>76</v>
      </c>
    </row>
    <row r="8328" spans="1:6" x14ac:dyDescent="0.2">
      <c r="A8328" s="106">
        <v>43221</v>
      </c>
      <c r="B8328" s="100">
        <v>43101</v>
      </c>
      <c r="C8328" s="98" t="s">
        <v>185</v>
      </c>
      <c r="D8328" s="98">
        <v>873</v>
      </c>
      <c r="E8328" s="98">
        <v>26534.95</v>
      </c>
      <c r="F8328" s="98" t="s">
        <v>76</v>
      </c>
    </row>
    <row r="8329" spans="1:6" x14ac:dyDescent="0.2">
      <c r="A8329" s="106">
        <v>43221</v>
      </c>
      <c r="B8329" s="100">
        <v>43101</v>
      </c>
      <c r="C8329" s="98" t="s">
        <v>186</v>
      </c>
      <c r="D8329" s="98">
        <v>39.369999999999997</v>
      </c>
      <c r="E8329" s="98">
        <v>1196.74</v>
      </c>
      <c r="F8329" s="98" t="s">
        <v>76</v>
      </c>
    </row>
    <row r="8330" spans="1:6" x14ac:dyDescent="0.2">
      <c r="A8330" s="106">
        <v>43221</v>
      </c>
      <c r="B8330" s="100">
        <v>43101</v>
      </c>
      <c r="C8330" s="98" t="s">
        <v>168</v>
      </c>
      <c r="D8330" s="98">
        <v>-196.36</v>
      </c>
      <c r="E8330" s="98">
        <v>26534.95</v>
      </c>
      <c r="F8330" s="98" t="s">
        <v>76</v>
      </c>
    </row>
    <row r="8331" spans="1:6" x14ac:dyDescent="0.2">
      <c r="A8331" s="106">
        <v>43221</v>
      </c>
      <c r="B8331" s="100">
        <v>43221</v>
      </c>
      <c r="C8331" s="98" t="s">
        <v>185</v>
      </c>
      <c r="D8331" s="98">
        <v>27.55</v>
      </c>
      <c r="E8331" s="98">
        <v>622.91999999999996</v>
      </c>
      <c r="F8331" s="98" t="s">
        <v>72</v>
      </c>
    </row>
    <row r="8332" spans="1:6" x14ac:dyDescent="0.2">
      <c r="A8332" s="106">
        <v>43221</v>
      </c>
      <c r="B8332" s="100">
        <v>43221</v>
      </c>
      <c r="C8332" s="98" t="s">
        <v>186</v>
      </c>
      <c r="D8332" s="98">
        <v>1.26</v>
      </c>
      <c r="E8332" s="98">
        <v>28</v>
      </c>
      <c r="F8332" s="98" t="s">
        <v>72</v>
      </c>
    </row>
    <row r="8333" spans="1:6" x14ac:dyDescent="0.2">
      <c r="A8333" s="106">
        <v>43221</v>
      </c>
      <c r="B8333" s="100">
        <v>43221</v>
      </c>
      <c r="C8333" s="98" t="s">
        <v>185</v>
      </c>
      <c r="D8333" s="98">
        <v>9.19</v>
      </c>
      <c r="E8333" s="98">
        <v>207.58</v>
      </c>
      <c r="F8333" s="98" t="s">
        <v>75</v>
      </c>
    </row>
    <row r="8334" spans="1:6" x14ac:dyDescent="0.2">
      <c r="A8334" s="106">
        <v>43221</v>
      </c>
      <c r="B8334" s="100">
        <v>43221</v>
      </c>
      <c r="C8334" s="98" t="s">
        <v>186</v>
      </c>
      <c r="D8334" s="98">
        <v>0.41</v>
      </c>
      <c r="E8334" s="98">
        <v>9.33</v>
      </c>
      <c r="F8334" s="98" t="s">
        <v>75</v>
      </c>
    </row>
    <row r="8335" spans="1:6" x14ac:dyDescent="0.2">
      <c r="A8335" s="106">
        <v>43221</v>
      </c>
      <c r="B8335" s="100">
        <v>43221</v>
      </c>
      <c r="C8335" s="98" t="s">
        <v>34</v>
      </c>
      <c r="D8335" s="98">
        <v>-19.47</v>
      </c>
      <c r="E8335" s="98">
        <v>207.58</v>
      </c>
      <c r="F8335" s="98" t="s">
        <v>75</v>
      </c>
    </row>
    <row r="8336" spans="1:6" x14ac:dyDescent="0.2">
      <c r="A8336" s="106">
        <v>43221</v>
      </c>
      <c r="B8336" s="100">
        <v>43221</v>
      </c>
      <c r="C8336" s="98" t="s">
        <v>33</v>
      </c>
      <c r="D8336" s="98">
        <v>-0.86</v>
      </c>
      <c r="E8336" s="98">
        <v>9.33</v>
      </c>
      <c r="F8336" s="98" t="s">
        <v>75</v>
      </c>
    </row>
    <row r="8337" spans="1:6" x14ac:dyDescent="0.2">
      <c r="A8337" s="106">
        <v>43221</v>
      </c>
      <c r="B8337" s="100">
        <v>43221</v>
      </c>
      <c r="C8337" s="98" t="s">
        <v>168</v>
      </c>
      <c r="D8337" s="98">
        <v>0</v>
      </c>
      <c r="E8337" s="98">
        <v>207.58</v>
      </c>
      <c r="F8337" s="98" t="s">
        <v>75</v>
      </c>
    </row>
    <row r="8338" spans="1:6" x14ac:dyDescent="0.2">
      <c r="A8338" s="106">
        <v>43221</v>
      </c>
      <c r="B8338" s="100">
        <v>43191</v>
      </c>
      <c r="C8338" s="98" t="s">
        <v>34</v>
      </c>
      <c r="D8338" s="98">
        <v>-28000.41</v>
      </c>
      <c r="E8338" s="98">
        <v>285427.03000000003</v>
      </c>
      <c r="F8338" s="98" t="s">
        <v>75</v>
      </c>
    </row>
    <row r="8339" spans="1:6" x14ac:dyDescent="0.2">
      <c r="A8339" s="106">
        <v>43221</v>
      </c>
      <c r="B8339" s="100">
        <v>43191</v>
      </c>
      <c r="C8339" s="98" t="s">
        <v>33</v>
      </c>
      <c r="D8339" s="98">
        <v>-1262.79</v>
      </c>
      <c r="E8339" s="98">
        <v>12872.73</v>
      </c>
      <c r="F8339" s="98" t="s">
        <v>75</v>
      </c>
    </row>
    <row r="8340" spans="1:6" x14ac:dyDescent="0.2">
      <c r="A8340" s="106">
        <v>43221</v>
      </c>
      <c r="B8340" s="100">
        <v>43101</v>
      </c>
      <c r="C8340" s="98" t="s">
        <v>185</v>
      </c>
      <c r="D8340" s="98">
        <v>9390.57</v>
      </c>
      <c r="E8340" s="98">
        <v>285427.03000000003</v>
      </c>
      <c r="F8340" s="98" t="s">
        <v>75</v>
      </c>
    </row>
    <row r="8341" spans="1:6" x14ac:dyDescent="0.2">
      <c r="A8341" s="106">
        <v>43221</v>
      </c>
      <c r="B8341" s="100">
        <v>43101</v>
      </c>
      <c r="C8341" s="98" t="s">
        <v>186</v>
      </c>
      <c r="D8341" s="98">
        <v>423.47</v>
      </c>
      <c r="E8341" s="98">
        <v>12872.73</v>
      </c>
      <c r="F8341" s="98" t="s">
        <v>75</v>
      </c>
    </row>
    <row r="8342" spans="1:6" x14ac:dyDescent="0.2">
      <c r="A8342" s="106">
        <v>43221</v>
      </c>
      <c r="B8342" s="100">
        <v>43101</v>
      </c>
      <c r="C8342" s="98" t="s">
        <v>168</v>
      </c>
      <c r="D8342" s="98">
        <v>-2112.19</v>
      </c>
      <c r="E8342" s="98">
        <v>285427.03000000003</v>
      </c>
      <c r="F8342" s="98" t="s">
        <v>75</v>
      </c>
    </row>
    <row r="8343" spans="1:6" x14ac:dyDescent="0.2">
      <c r="A8343" s="106">
        <v>43221</v>
      </c>
      <c r="B8343" s="100">
        <v>43221</v>
      </c>
      <c r="C8343" s="98" t="s">
        <v>34</v>
      </c>
      <c r="D8343" s="98">
        <v>-58.3</v>
      </c>
      <c r="E8343" s="98">
        <v>622.91999999999996</v>
      </c>
      <c r="F8343" s="98" t="s">
        <v>72</v>
      </c>
    </row>
    <row r="8344" spans="1:6" x14ac:dyDescent="0.2">
      <c r="A8344" s="106">
        <v>43221</v>
      </c>
      <c r="B8344" s="100">
        <v>43221</v>
      </c>
      <c r="C8344" s="98" t="s">
        <v>33</v>
      </c>
      <c r="D8344" s="98">
        <v>-2.63</v>
      </c>
      <c r="E8344" s="98">
        <v>28</v>
      </c>
      <c r="F8344" s="98" t="s">
        <v>72</v>
      </c>
    </row>
    <row r="8345" spans="1:6" x14ac:dyDescent="0.2">
      <c r="A8345" s="106">
        <v>43221</v>
      </c>
      <c r="B8345" s="100">
        <v>43221</v>
      </c>
      <c r="C8345" s="98" t="s">
        <v>168</v>
      </c>
      <c r="D8345" s="98">
        <v>0</v>
      </c>
      <c r="E8345" s="98">
        <v>622.91999999999996</v>
      </c>
      <c r="F8345" s="98" t="s">
        <v>72</v>
      </c>
    </row>
    <row r="8346" spans="1:6" x14ac:dyDescent="0.2">
      <c r="A8346" s="106">
        <v>43221</v>
      </c>
      <c r="B8346" s="100">
        <v>43221</v>
      </c>
      <c r="C8346" s="98" t="s">
        <v>185</v>
      </c>
      <c r="D8346" s="98">
        <v>25.76</v>
      </c>
      <c r="E8346" s="98">
        <v>582.41</v>
      </c>
      <c r="F8346" s="98" t="s">
        <v>74</v>
      </c>
    </row>
    <row r="8347" spans="1:6" x14ac:dyDescent="0.2">
      <c r="A8347" s="106">
        <v>43221</v>
      </c>
      <c r="B8347" s="100">
        <v>43221</v>
      </c>
      <c r="C8347" s="98" t="s">
        <v>186</v>
      </c>
      <c r="D8347" s="98">
        <v>1.1399999999999999</v>
      </c>
      <c r="E8347" s="98">
        <v>26.16</v>
      </c>
      <c r="F8347" s="98" t="s">
        <v>74</v>
      </c>
    </row>
    <row r="8348" spans="1:6" x14ac:dyDescent="0.2">
      <c r="A8348" s="106">
        <v>43221</v>
      </c>
      <c r="B8348" s="100">
        <v>43221</v>
      </c>
      <c r="C8348" s="98" t="s">
        <v>34</v>
      </c>
      <c r="D8348" s="98">
        <v>-54.5</v>
      </c>
      <c r="E8348" s="98">
        <v>582.41</v>
      </c>
      <c r="F8348" s="98" t="s">
        <v>74</v>
      </c>
    </row>
    <row r="8349" spans="1:6" x14ac:dyDescent="0.2">
      <c r="A8349" s="106">
        <v>43221</v>
      </c>
      <c r="B8349" s="100">
        <v>43221</v>
      </c>
      <c r="C8349" s="98" t="s">
        <v>33</v>
      </c>
      <c r="D8349" s="98">
        <v>-2.4300000000000002</v>
      </c>
      <c r="E8349" s="98">
        <v>26.16</v>
      </c>
      <c r="F8349" s="98" t="s">
        <v>74</v>
      </c>
    </row>
    <row r="8350" spans="1:6" x14ac:dyDescent="0.2">
      <c r="A8350" s="106">
        <v>43221</v>
      </c>
      <c r="B8350" s="100">
        <v>43221</v>
      </c>
      <c r="C8350" s="98" t="s">
        <v>168</v>
      </c>
      <c r="D8350" s="98">
        <v>0</v>
      </c>
      <c r="E8350" s="98">
        <v>582.41</v>
      </c>
      <c r="F8350" s="98" t="s">
        <v>74</v>
      </c>
    </row>
    <row r="8351" spans="1:6" x14ac:dyDescent="0.2">
      <c r="A8351" s="106">
        <v>43221</v>
      </c>
      <c r="B8351" s="100">
        <v>43221</v>
      </c>
      <c r="C8351" s="98" t="s">
        <v>185</v>
      </c>
      <c r="D8351" s="98">
        <v>0.28000000000000003</v>
      </c>
      <c r="E8351" s="98">
        <v>6.98</v>
      </c>
      <c r="F8351" s="98" t="s">
        <v>73</v>
      </c>
    </row>
    <row r="8352" spans="1:6" x14ac:dyDescent="0.2">
      <c r="A8352" s="106">
        <v>43221</v>
      </c>
      <c r="B8352" s="100">
        <v>43221</v>
      </c>
      <c r="C8352" s="98" t="s">
        <v>186</v>
      </c>
      <c r="D8352" s="98">
        <v>0</v>
      </c>
      <c r="E8352" s="98">
        <v>0.28000000000000003</v>
      </c>
      <c r="F8352" s="98" t="s">
        <v>73</v>
      </c>
    </row>
    <row r="8353" spans="1:6" x14ac:dyDescent="0.2">
      <c r="A8353" s="106">
        <v>43221</v>
      </c>
      <c r="B8353" s="100">
        <v>43221</v>
      </c>
      <c r="C8353" s="98" t="s">
        <v>34</v>
      </c>
      <c r="D8353" s="98">
        <v>-0.64</v>
      </c>
      <c r="E8353" s="98">
        <v>6.98</v>
      </c>
      <c r="F8353" s="98" t="s">
        <v>73</v>
      </c>
    </row>
    <row r="8354" spans="1:6" x14ac:dyDescent="0.2">
      <c r="A8354" s="106">
        <v>43221</v>
      </c>
      <c r="B8354" s="100">
        <v>43221</v>
      </c>
      <c r="C8354" s="98" t="s">
        <v>33</v>
      </c>
      <c r="D8354" s="98">
        <v>0</v>
      </c>
      <c r="E8354" s="98">
        <v>0.28000000000000003</v>
      </c>
      <c r="F8354" s="98" t="s">
        <v>73</v>
      </c>
    </row>
    <row r="8355" spans="1:6" x14ac:dyDescent="0.2">
      <c r="A8355" s="106">
        <v>43221</v>
      </c>
      <c r="B8355" s="100">
        <v>43221</v>
      </c>
      <c r="C8355" s="98" t="s">
        <v>168</v>
      </c>
      <c r="D8355" s="98">
        <v>0</v>
      </c>
      <c r="E8355" s="98">
        <v>6.98</v>
      </c>
      <c r="F8355" s="98" t="s">
        <v>73</v>
      </c>
    </row>
    <row r="8356" spans="1:6" x14ac:dyDescent="0.2">
      <c r="A8356" s="106">
        <v>43221</v>
      </c>
      <c r="B8356" s="100">
        <v>43101</v>
      </c>
      <c r="C8356" s="98" t="s">
        <v>185</v>
      </c>
      <c r="D8356" s="98">
        <v>599.82000000000005</v>
      </c>
      <c r="E8356" s="98">
        <v>18231.72</v>
      </c>
      <c r="F8356" s="98" t="s">
        <v>98</v>
      </c>
    </row>
    <row r="8357" spans="1:6" x14ac:dyDescent="0.2">
      <c r="A8357" s="106">
        <v>43221</v>
      </c>
      <c r="B8357" s="100">
        <v>43101</v>
      </c>
      <c r="C8357" s="98" t="s">
        <v>186</v>
      </c>
      <c r="D8357" s="98">
        <v>20.81</v>
      </c>
      <c r="E8357" s="98">
        <v>632.64</v>
      </c>
      <c r="F8357" s="98" t="s">
        <v>98</v>
      </c>
    </row>
    <row r="8358" spans="1:6" x14ac:dyDescent="0.2">
      <c r="A8358" s="106">
        <v>43221</v>
      </c>
      <c r="B8358" s="100">
        <v>43191</v>
      </c>
      <c r="C8358" s="98" t="s">
        <v>34</v>
      </c>
      <c r="D8358" s="98">
        <v>-1265.25</v>
      </c>
      <c r="E8358" s="98">
        <v>12897.54</v>
      </c>
      <c r="F8358" s="98" t="s">
        <v>98</v>
      </c>
    </row>
    <row r="8359" spans="1:6" x14ac:dyDescent="0.2">
      <c r="A8359" s="106">
        <v>43221</v>
      </c>
      <c r="B8359" s="100">
        <v>43191</v>
      </c>
      <c r="C8359" s="98" t="s">
        <v>33</v>
      </c>
      <c r="D8359" s="98">
        <v>-57.06</v>
      </c>
      <c r="E8359" s="98">
        <v>581.67999999999995</v>
      </c>
      <c r="F8359" s="98" t="s">
        <v>98</v>
      </c>
    </row>
    <row r="8360" spans="1:6" x14ac:dyDescent="0.2">
      <c r="A8360" s="106">
        <v>43221</v>
      </c>
      <c r="B8360" s="100">
        <v>43101</v>
      </c>
      <c r="C8360" s="98" t="s">
        <v>185</v>
      </c>
      <c r="D8360" s="98">
        <v>424.33</v>
      </c>
      <c r="E8360" s="98">
        <v>12897.54</v>
      </c>
      <c r="F8360" s="98" t="s">
        <v>98</v>
      </c>
    </row>
    <row r="8361" spans="1:6" x14ac:dyDescent="0.2">
      <c r="A8361" s="106">
        <v>43221</v>
      </c>
      <c r="B8361" s="100">
        <v>43101</v>
      </c>
      <c r="C8361" s="98" t="s">
        <v>186</v>
      </c>
      <c r="D8361" s="98">
        <v>19.14</v>
      </c>
      <c r="E8361" s="98">
        <v>581.67999999999995</v>
      </c>
      <c r="F8361" s="98" t="s">
        <v>98</v>
      </c>
    </row>
    <row r="8362" spans="1:6" x14ac:dyDescent="0.2">
      <c r="A8362" s="106">
        <v>43221</v>
      </c>
      <c r="B8362" s="100">
        <v>43101</v>
      </c>
      <c r="C8362" s="98" t="s">
        <v>168</v>
      </c>
      <c r="D8362" s="98">
        <v>-461.72</v>
      </c>
      <c r="E8362" s="98">
        <v>62385.65</v>
      </c>
      <c r="F8362" s="98" t="s">
        <v>77</v>
      </c>
    </row>
    <row r="8363" spans="1:6" x14ac:dyDescent="0.2">
      <c r="A8363" s="106">
        <v>43221</v>
      </c>
      <c r="B8363" s="100">
        <v>43101</v>
      </c>
      <c r="C8363" s="98" t="s">
        <v>185</v>
      </c>
      <c r="D8363" s="98">
        <v>2052.4699999999998</v>
      </c>
      <c r="E8363" s="98">
        <v>62385.65</v>
      </c>
      <c r="F8363" s="98" t="s">
        <v>77</v>
      </c>
    </row>
    <row r="8364" spans="1:6" x14ac:dyDescent="0.2">
      <c r="A8364" s="106">
        <v>43221</v>
      </c>
      <c r="B8364" s="100">
        <v>43101</v>
      </c>
      <c r="C8364" s="98" t="s">
        <v>186</v>
      </c>
      <c r="D8364" s="98">
        <v>92.58</v>
      </c>
      <c r="E8364" s="98">
        <v>2813.57</v>
      </c>
      <c r="F8364" s="98" t="s">
        <v>77</v>
      </c>
    </row>
    <row r="8365" spans="1:6" x14ac:dyDescent="0.2">
      <c r="A8365" s="106">
        <v>43221</v>
      </c>
      <c r="B8365" s="100">
        <v>43160</v>
      </c>
      <c r="C8365" s="98" t="s">
        <v>34</v>
      </c>
      <c r="D8365" s="98">
        <v>-44.11</v>
      </c>
      <c r="E8365" s="98">
        <v>560</v>
      </c>
      <c r="F8365" s="98" t="s">
        <v>76</v>
      </c>
    </row>
    <row r="8366" spans="1:6" x14ac:dyDescent="0.2">
      <c r="A8366" s="106">
        <v>43221</v>
      </c>
      <c r="B8366" s="100">
        <v>43191</v>
      </c>
      <c r="C8366" s="98" t="s">
        <v>34</v>
      </c>
      <c r="D8366" s="98">
        <v>-6809.9</v>
      </c>
      <c r="E8366" s="98">
        <v>69418.100000000006</v>
      </c>
      <c r="F8366" s="98" t="s">
        <v>77</v>
      </c>
    </row>
    <row r="8367" spans="1:6" x14ac:dyDescent="0.2">
      <c r="A8367" s="106">
        <v>43221</v>
      </c>
      <c r="B8367" s="100">
        <v>43191</v>
      </c>
      <c r="C8367" s="98" t="s">
        <v>33</v>
      </c>
      <c r="D8367" s="98">
        <v>-307.14</v>
      </c>
      <c r="E8367" s="98">
        <v>3130.76</v>
      </c>
      <c r="F8367" s="98" t="s">
        <v>77</v>
      </c>
    </row>
    <row r="8368" spans="1:6" x14ac:dyDescent="0.2">
      <c r="A8368" s="106">
        <v>43221</v>
      </c>
      <c r="B8368" s="100">
        <v>43160</v>
      </c>
      <c r="C8368" s="98" t="s">
        <v>34</v>
      </c>
      <c r="D8368" s="98">
        <v>-803.29</v>
      </c>
      <c r="E8368" s="98">
        <v>10198</v>
      </c>
      <c r="F8368" s="98" t="s">
        <v>77</v>
      </c>
    </row>
    <row r="8369" spans="1:6" x14ac:dyDescent="0.2">
      <c r="A8369" s="106">
        <v>43221</v>
      </c>
      <c r="B8369" s="100">
        <v>43160</v>
      </c>
      <c r="C8369" s="98" t="s">
        <v>33</v>
      </c>
      <c r="D8369" s="98">
        <v>-36.229999999999997</v>
      </c>
      <c r="E8369" s="98">
        <v>459.94</v>
      </c>
      <c r="F8369" s="98" t="s">
        <v>77</v>
      </c>
    </row>
    <row r="8370" spans="1:6" x14ac:dyDescent="0.2">
      <c r="A8370" s="106">
        <v>43221</v>
      </c>
      <c r="B8370" s="100">
        <v>43101</v>
      </c>
      <c r="C8370" s="98" t="s">
        <v>168</v>
      </c>
      <c r="D8370" s="98">
        <v>-1112.6400000000001</v>
      </c>
      <c r="E8370" s="98">
        <v>150353.91</v>
      </c>
      <c r="F8370" s="98" t="s">
        <v>77</v>
      </c>
    </row>
    <row r="8371" spans="1:6" x14ac:dyDescent="0.2">
      <c r="A8371" s="106">
        <v>43221</v>
      </c>
      <c r="B8371" s="100">
        <v>43101</v>
      </c>
      <c r="C8371" s="98" t="s">
        <v>185</v>
      </c>
      <c r="D8371" s="98">
        <v>4946.6499999999996</v>
      </c>
      <c r="E8371" s="98">
        <v>150353.91</v>
      </c>
      <c r="F8371" s="98" t="s">
        <v>77</v>
      </c>
    </row>
    <row r="8372" spans="1:6" x14ac:dyDescent="0.2">
      <c r="A8372" s="106">
        <v>43221</v>
      </c>
      <c r="B8372" s="100">
        <v>43101</v>
      </c>
      <c r="C8372" s="98" t="s">
        <v>186</v>
      </c>
      <c r="D8372" s="98">
        <v>223.14</v>
      </c>
      <c r="E8372" s="98">
        <v>6780.97</v>
      </c>
      <c r="F8372" s="98" t="s">
        <v>77</v>
      </c>
    </row>
    <row r="8373" spans="1:6" x14ac:dyDescent="0.2">
      <c r="A8373" s="106">
        <v>43221</v>
      </c>
      <c r="B8373" s="100">
        <v>43191</v>
      </c>
      <c r="C8373" s="98" t="s">
        <v>34</v>
      </c>
      <c r="D8373" s="98">
        <v>-12460.04</v>
      </c>
      <c r="E8373" s="98">
        <v>127012.97</v>
      </c>
      <c r="F8373" s="98" t="s">
        <v>76</v>
      </c>
    </row>
    <row r="8374" spans="1:6" x14ac:dyDescent="0.2">
      <c r="A8374" s="106">
        <v>43221</v>
      </c>
      <c r="B8374" s="100">
        <v>43191</v>
      </c>
      <c r="C8374" s="98" t="s">
        <v>33</v>
      </c>
      <c r="D8374" s="98">
        <v>-561.99</v>
      </c>
      <c r="E8374" s="98">
        <v>5728.38</v>
      </c>
      <c r="F8374" s="98" t="s">
        <v>76</v>
      </c>
    </row>
    <row r="8375" spans="1:6" x14ac:dyDescent="0.2">
      <c r="A8375" s="106">
        <v>43221</v>
      </c>
      <c r="B8375" s="100">
        <v>43101</v>
      </c>
      <c r="C8375" s="98" t="s">
        <v>168</v>
      </c>
      <c r="D8375" s="98">
        <v>-947.23</v>
      </c>
      <c r="E8375" s="98">
        <v>128007.62</v>
      </c>
      <c r="F8375" s="98" t="s">
        <v>76</v>
      </c>
    </row>
    <row r="8376" spans="1:6" x14ac:dyDescent="0.2">
      <c r="A8376" s="106">
        <v>43221</v>
      </c>
      <c r="B8376" s="100">
        <v>43101</v>
      </c>
      <c r="C8376" s="98" t="s">
        <v>185</v>
      </c>
      <c r="D8376" s="98">
        <v>4211.5</v>
      </c>
      <c r="E8376" s="98">
        <v>128007.62</v>
      </c>
      <c r="F8376" s="98" t="s">
        <v>76</v>
      </c>
    </row>
    <row r="8377" spans="1:6" x14ac:dyDescent="0.2">
      <c r="A8377" s="106">
        <v>43221</v>
      </c>
      <c r="B8377" s="100">
        <v>43101</v>
      </c>
      <c r="C8377" s="98" t="s">
        <v>186</v>
      </c>
      <c r="D8377" s="98">
        <v>189.96</v>
      </c>
      <c r="E8377" s="98">
        <v>5773.23</v>
      </c>
      <c r="F8377" s="98" t="s">
        <v>76</v>
      </c>
    </row>
    <row r="8378" spans="1:6" x14ac:dyDescent="0.2">
      <c r="A8378" s="106">
        <v>43221</v>
      </c>
      <c r="B8378" s="100">
        <v>43101</v>
      </c>
      <c r="C8378" s="98" t="s">
        <v>168</v>
      </c>
      <c r="D8378" s="98">
        <v>-589.16999999999996</v>
      </c>
      <c r="E8378" s="98">
        <v>79616.100000000006</v>
      </c>
      <c r="F8378" s="98" t="s">
        <v>77</v>
      </c>
    </row>
    <row r="8379" spans="1:6" x14ac:dyDescent="0.2">
      <c r="A8379" s="106">
        <v>43221</v>
      </c>
      <c r="B8379" s="100">
        <v>43101</v>
      </c>
      <c r="C8379" s="98" t="s">
        <v>185</v>
      </c>
      <c r="D8379" s="98">
        <v>2619.37</v>
      </c>
      <c r="E8379" s="98">
        <v>79616.100000000006</v>
      </c>
      <c r="F8379" s="98" t="s">
        <v>77</v>
      </c>
    </row>
    <row r="8380" spans="1:6" x14ac:dyDescent="0.2">
      <c r="A8380" s="106">
        <v>43221</v>
      </c>
      <c r="B8380" s="100">
        <v>43101</v>
      </c>
      <c r="C8380" s="98" t="s">
        <v>186</v>
      </c>
      <c r="D8380" s="98">
        <v>118.14</v>
      </c>
      <c r="E8380" s="98">
        <v>3590.7</v>
      </c>
      <c r="F8380" s="98" t="s">
        <v>77</v>
      </c>
    </row>
    <row r="8381" spans="1:6" x14ac:dyDescent="0.2">
      <c r="A8381" s="106">
        <v>43221</v>
      </c>
      <c r="B8381" s="100">
        <v>43191</v>
      </c>
      <c r="C8381" s="98" t="s">
        <v>34</v>
      </c>
      <c r="D8381" s="98">
        <v>-10.59</v>
      </c>
      <c r="E8381" s="98">
        <v>107.99</v>
      </c>
      <c r="F8381" s="98" t="s">
        <v>76</v>
      </c>
    </row>
    <row r="8382" spans="1:6" x14ac:dyDescent="0.2">
      <c r="A8382" s="106">
        <v>43221</v>
      </c>
      <c r="B8382" s="100">
        <v>43191</v>
      </c>
      <c r="C8382" s="98" t="s">
        <v>33</v>
      </c>
      <c r="D8382" s="98">
        <v>-0.48</v>
      </c>
      <c r="E8382" s="98">
        <v>4.87</v>
      </c>
      <c r="F8382" s="98" t="s">
        <v>76</v>
      </c>
    </row>
    <row r="8383" spans="1:6" x14ac:dyDescent="0.2">
      <c r="A8383" s="106">
        <v>43221</v>
      </c>
      <c r="B8383" s="100">
        <v>43160</v>
      </c>
      <c r="C8383" s="98" t="s">
        <v>34</v>
      </c>
      <c r="D8383" s="98">
        <v>-2.52</v>
      </c>
      <c r="E8383" s="98">
        <v>32</v>
      </c>
      <c r="F8383" s="98" t="s">
        <v>76</v>
      </c>
    </row>
    <row r="8384" spans="1:6" x14ac:dyDescent="0.2">
      <c r="A8384" s="106">
        <v>43221</v>
      </c>
      <c r="B8384" s="100">
        <v>43160</v>
      </c>
      <c r="C8384" s="98" t="s">
        <v>33</v>
      </c>
      <c r="D8384" s="98">
        <v>-0.11</v>
      </c>
      <c r="E8384" s="98">
        <v>1.44</v>
      </c>
      <c r="F8384" s="98" t="s">
        <v>76</v>
      </c>
    </row>
    <row r="8385" spans="1:6" x14ac:dyDescent="0.2">
      <c r="A8385" s="106">
        <v>43221</v>
      </c>
      <c r="B8385" s="100">
        <v>43101</v>
      </c>
      <c r="C8385" s="98" t="s">
        <v>168</v>
      </c>
      <c r="D8385" s="98">
        <v>-1.04</v>
      </c>
      <c r="E8385" s="98">
        <v>139.99</v>
      </c>
      <c r="F8385" s="98" t="s">
        <v>76</v>
      </c>
    </row>
    <row r="8386" spans="1:6" x14ac:dyDescent="0.2">
      <c r="A8386" s="106">
        <v>43221</v>
      </c>
      <c r="B8386" s="100">
        <v>43101</v>
      </c>
      <c r="C8386" s="98" t="s">
        <v>185</v>
      </c>
      <c r="D8386" s="98">
        <v>4.6100000000000003</v>
      </c>
      <c r="E8386" s="98">
        <v>139.99</v>
      </c>
      <c r="F8386" s="98" t="s">
        <v>76</v>
      </c>
    </row>
    <row r="8387" spans="1:6" x14ac:dyDescent="0.2">
      <c r="A8387" s="106">
        <v>43221</v>
      </c>
      <c r="B8387" s="100">
        <v>43101</v>
      </c>
      <c r="C8387" s="98" t="s">
        <v>186</v>
      </c>
      <c r="D8387" s="98">
        <v>0.21</v>
      </c>
      <c r="E8387" s="98">
        <v>6.31</v>
      </c>
      <c r="F8387" s="98" t="s">
        <v>76</v>
      </c>
    </row>
    <row r="8388" spans="1:6" x14ac:dyDescent="0.2">
      <c r="A8388" s="106">
        <v>43221</v>
      </c>
      <c r="B8388" s="100">
        <v>43160</v>
      </c>
      <c r="C8388" s="98" t="s">
        <v>34</v>
      </c>
      <c r="D8388" s="98">
        <v>-8.51</v>
      </c>
      <c r="E8388" s="98">
        <v>108</v>
      </c>
      <c r="F8388" s="98" t="s">
        <v>76</v>
      </c>
    </row>
    <row r="8389" spans="1:6" x14ac:dyDescent="0.2">
      <c r="A8389" s="106">
        <v>43221</v>
      </c>
      <c r="B8389" s="100">
        <v>43160</v>
      </c>
      <c r="C8389" s="98" t="s">
        <v>33</v>
      </c>
      <c r="D8389" s="98">
        <v>-0.38</v>
      </c>
      <c r="E8389" s="98">
        <v>4.87</v>
      </c>
      <c r="F8389" s="98" t="s">
        <v>76</v>
      </c>
    </row>
    <row r="8390" spans="1:6" x14ac:dyDescent="0.2">
      <c r="A8390" s="106">
        <v>43221</v>
      </c>
      <c r="B8390" s="100">
        <v>43101</v>
      </c>
      <c r="C8390" s="98" t="s">
        <v>168</v>
      </c>
      <c r="D8390" s="98">
        <v>-2.2599999999999998</v>
      </c>
      <c r="E8390" s="98">
        <v>305</v>
      </c>
      <c r="F8390" s="98" t="s">
        <v>76</v>
      </c>
    </row>
    <row r="8391" spans="1:6" x14ac:dyDescent="0.2">
      <c r="A8391" s="106">
        <v>43221</v>
      </c>
      <c r="B8391" s="100">
        <v>43101</v>
      </c>
      <c r="C8391" s="98" t="s">
        <v>185</v>
      </c>
      <c r="D8391" s="98">
        <v>10.029999999999999</v>
      </c>
      <c r="E8391" s="98">
        <v>305</v>
      </c>
      <c r="F8391" s="98" t="s">
        <v>76</v>
      </c>
    </row>
    <row r="8392" spans="1:6" x14ac:dyDescent="0.2">
      <c r="A8392" s="106">
        <v>43221</v>
      </c>
      <c r="B8392" s="100">
        <v>43101</v>
      </c>
      <c r="C8392" s="98" t="s">
        <v>186</v>
      </c>
      <c r="D8392" s="98">
        <v>0.45</v>
      </c>
      <c r="E8392" s="98">
        <v>13.76</v>
      </c>
      <c r="F8392" s="98" t="s">
        <v>76</v>
      </c>
    </row>
    <row r="8393" spans="1:6" x14ac:dyDescent="0.2">
      <c r="A8393" s="106">
        <v>43221</v>
      </c>
      <c r="B8393" s="100">
        <v>43191</v>
      </c>
      <c r="C8393" s="98" t="s">
        <v>34</v>
      </c>
      <c r="D8393" s="98">
        <v>-1364.96</v>
      </c>
      <c r="E8393" s="98">
        <v>13914</v>
      </c>
      <c r="F8393" s="98" t="s">
        <v>94</v>
      </c>
    </row>
    <row r="8394" spans="1:6" x14ac:dyDescent="0.2">
      <c r="A8394" s="106">
        <v>43221</v>
      </c>
      <c r="B8394" s="100">
        <v>43191</v>
      </c>
      <c r="C8394" s="98" t="s">
        <v>33</v>
      </c>
      <c r="D8394" s="98">
        <v>-61.56</v>
      </c>
      <c r="E8394" s="98">
        <v>627.52</v>
      </c>
      <c r="F8394" s="98" t="s">
        <v>94</v>
      </c>
    </row>
    <row r="8395" spans="1:6" x14ac:dyDescent="0.2">
      <c r="A8395" s="106">
        <v>43221</v>
      </c>
      <c r="B8395" s="100">
        <v>43160</v>
      </c>
      <c r="C8395" s="98" t="s">
        <v>34</v>
      </c>
      <c r="D8395" s="98">
        <v>-602.75</v>
      </c>
      <c r="E8395" s="98">
        <v>7652</v>
      </c>
      <c r="F8395" s="98" t="s">
        <v>94</v>
      </c>
    </row>
    <row r="8396" spans="1:6" x14ac:dyDescent="0.2">
      <c r="A8396" s="106">
        <v>43221</v>
      </c>
      <c r="B8396" s="100">
        <v>43160</v>
      </c>
      <c r="C8396" s="98" t="s">
        <v>33</v>
      </c>
      <c r="D8396" s="98">
        <v>-27.18</v>
      </c>
      <c r="E8396" s="98">
        <v>345.11</v>
      </c>
      <c r="F8396" s="98" t="s">
        <v>94</v>
      </c>
    </row>
    <row r="8397" spans="1:6" x14ac:dyDescent="0.2">
      <c r="A8397" s="106">
        <v>43221</v>
      </c>
      <c r="B8397" s="100">
        <v>43132</v>
      </c>
      <c r="C8397" s="98" t="s">
        <v>34</v>
      </c>
      <c r="D8397" s="98">
        <v>-14.3</v>
      </c>
      <c r="E8397" s="98">
        <v>195</v>
      </c>
      <c r="F8397" s="98" t="s">
        <v>76</v>
      </c>
    </row>
    <row r="8398" spans="1:6" x14ac:dyDescent="0.2">
      <c r="A8398" s="106">
        <v>43221</v>
      </c>
      <c r="B8398" s="100">
        <v>43132</v>
      </c>
      <c r="C8398" s="98" t="s">
        <v>33</v>
      </c>
      <c r="D8398" s="98">
        <v>-0.64</v>
      </c>
      <c r="E8398" s="98">
        <v>8.7899999999999991</v>
      </c>
      <c r="F8398" s="98" t="s">
        <v>76</v>
      </c>
    </row>
    <row r="8399" spans="1:6" x14ac:dyDescent="0.2">
      <c r="A8399" s="106">
        <v>43221</v>
      </c>
      <c r="B8399" s="100">
        <v>43191</v>
      </c>
      <c r="C8399" s="98" t="s">
        <v>34</v>
      </c>
      <c r="D8399" s="98">
        <v>-145.38999999999999</v>
      </c>
      <c r="E8399" s="98">
        <v>1482</v>
      </c>
      <c r="F8399" s="98" t="s">
        <v>93</v>
      </c>
    </row>
    <row r="8400" spans="1:6" x14ac:dyDescent="0.2">
      <c r="A8400" s="106">
        <v>43221</v>
      </c>
      <c r="B8400" s="100">
        <v>43191</v>
      </c>
      <c r="C8400" s="98" t="s">
        <v>33</v>
      </c>
      <c r="D8400" s="98">
        <v>-6.56</v>
      </c>
      <c r="E8400" s="98">
        <v>66.83</v>
      </c>
      <c r="F8400" s="98" t="s">
        <v>93</v>
      </c>
    </row>
    <row r="8401" spans="1:6" x14ac:dyDescent="0.2">
      <c r="A8401" s="106">
        <v>43221</v>
      </c>
      <c r="B8401" s="100">
        <v>43160</v>
      </c>
      <c r="C8401" s="98" t="s">
        <v>34</v>
      </c>
      <c r="D8401" s="98">
        <v>-64.11</v>
      </c>
      <c r="E8401" s="98">
        <v>814</v>
      </c>
      <c r="F8401" s="98" t="s">
        <v>93</v>
      </c>
    </row>
    <row r="8402" spans="1:6" x14ac:dyDescent="0.2">
      <c r="A8402" s="106">
        <v>43221</v>
      </c>
      <c r="B8402" s="100">
        <v>43160</v>
      </c>
      <c r="C8402" s="98" t="s">
        <v>33</v>
      </c>
      <c r="D8402" s="98">
        <v>-2.88</v>
      </c>
      <c r="E8402" s="98">
        <v>36.71</v>
      </c>
      <c r="F8402" s="98" t="s">
        <v>93</v>
      </c>
    </row>
    <row r="8403" spans="1:6" x14ac:dyDescent="0.2">
      <c r="A8403" s="106">
        <v>43221</v>
      </c>
      <c r="B8403" s="100">
        <v>43101</v>
      </c>
      <c r="C8403" s="98" t="s">
        <v>168</v>
      </c>
      <c r="D8403" s="98">
        <v>-16.989999999999998</v>
      </c>
      <c r="E8403" s="98">
        <v>2296</v>
      </c>
      <c r="F8403" s="98" t="s">
        <v>93</v>
      </c>
    </row>
    <row r="8404" spans="1:6" x14ac:dyDescent="0.2">
      <c r="A8404" s="106">
        <v>43221</v>
      </c>
      <c r="B8404" s="100">
        <v>43101</v>
      </c>
      <c r="C8404" s="98" t="s">
        <v>185</v>
      </c>
      <c r="D8404" s="98">
        <v>75.540000000000006</v>
      </c>
      <c r="E8404" s="98">
        <v>2296</v>
      </c>
      <c r="F8404" s="98" t="s">
        <v>93</v>
      </c>
    </row>
    <row r="8405" spans="1:6" x14ac:dyDescent="0.2">
      <c r="A8405" s="106">
        <v>43221</v>
      </c>
      <c r="B8405" s="100">
        <v>43101</v>
      </c>
      <c r="C8405" s="98" t="s">
        <v>186</v>
      </c>
      <c r="D8405" s="98">
        <v>3.4</v>
      </c>
      <c r="E8405" s="98">
        <v>103.54</v>
      </c>
      <c r="F8405" s="98" t="s">
        <v>93</v>
      </c>
    </row>
    <row r="8406" spans="1:6" x14ac:dyDescent="0.2">
      <c r="A8406" s="106">
        <v>43221</v>
      </c>
      <c r="B8406" s="100">
        <v>43101</v>
      </c>
      <c r="C8406" s="98" t="s">
        <v>185</v>
      </c>
      <c r="D8406" s="98">
        <v>709.52</v>
      </c>
      <c r="E8406" s="98">
        <v>21566</v>
      </c>
      <c r="F8406" s="98" t="s">
        <v>94</v>
      </c>
    </row>
    <row r="8407" spans="1:6" x14ac:dyDescent="0.2">
      <c r="A8407" s="106">
        <v>43221</v>
      </c>
      <c r="B8407" s="100">
        <v>43101</v>
      </c>
      <c r="C8407" s="98" t="s">
        <v>186</v>
      </c>
      <c r="D8407" s="98">
        <v>32</v>
      </c>
      <c r="E8407" s="98">
        <v>972.63</v>
      </c>
      <c r="F8407" s="98" t="s">
        <v>94</v>
      </c>
    </row>
    <row r="8408" spans="1:6" x14ac:dyDescent="0.2">
      <c r="A8408" s="106">
        <v>43221</v>
      </c>
      <c r="B8408" s="100">
        <v>43191</v>
      </c>
      <c r="C8408" s="98" t="s">
        <v>34</v>
      </c>
      <c r="D8408" s="98">
        <v>-19.329999999999998</v>
      </c>
      <c r="E8408" s="98">
        <v>197</v>
      </c>
      <c r="F8408" s="98" t="s">
        <v>76</v>
      </c>
    </row>
    <row r="8409" spans="1:6" x14ac:dyDescent="0.2">
      <c r="A8409" s="106">
        <v>43221</v>
      </c>
      <c r="B8409" s="100">
        <v>43191</v>
      </c>
      <c r="C8409" s="98" t="s">
        <v>33</v>
      </c>
      <c r="D8409" s="98">
        <v>-0.87</v>
      </c>
      <c r="E8409" s="98">
        <v>8.8800000000000008</v>
      </c>
      <c r="F8409" s="98" t="s">
        <v>76</v>
      </c>
    </row>
    <row r="8410" spans="1:6" x14ac:dyDescent="0.2">
      <c r="A8410" s="106">
        <v>43221</v>
      </c>
      <c r="B8410" s="100">
        <v>43101</v>
      </c>
      <c r="C8410" s="98" t="s">
        <v>168</v>
      </c>
      <c r="D8410" s="98">
        <v>-872.53</v>
      </c>
      <c r="E8410" s="98">
        <v>117909.87</v>
      </c>
      <c r="F8410" s="98" t="s">
        <v>77</v>
      </c>
    </row>
    <row r="8411" spans="1:6" x14ac:dyDescent="0.2">
      <c r="A8411" s="106">
        <v>43221</v>
      </c>
      <c r="B8411" s="100">
        <v>43101</v>
      </c>
      <c r="C8411" s="98" t="s">
        <v>185</v>
      </c>
      <c r="D8411" s="98">
        <v>3879.2</v>
      </c>
      <c r="E8411" s="98">
        <v>117909.87</v>
      </c>
      <c r="F8411" s="98" t="s">
        <v>77</v>
      </c>
    </row>
    <row r="8412" spans="1:6" x14ac:dyDescent="0.2">
      <c r="A8412" s="106">
        <v>43221</v>
      </c>
      <c r="B8412" s="100">
        <v>43101</v>
      </c>
      <c r="C8412" s="98" t="s">
        <v>186</v>
      </c>
      <c r="D8412" s="98">
        <v>174.94</v>
      </c>
      <c r="E8412" s="98">
        <v>5317.75</v>
      </c>
      <c r="F8412" s="98" t="s">
        <v>77</v>
      </c>
    </row>
    <row r="8413" spans="1:6" x14ac:dyDescent="0.2">
      <c r="A8413" s="106">
        <v>43221</v>
      </c>
      <c r="B8413" s="100">
        <v>43191</v>
      </c>
      <c r="C8413" s="98" t="s">
        <v>34</v>
      </c>
      <c r="D8413" s="98">
        <v>-29552.2</v>
      </c>
      <c r="E8413" s="98">
        <v>301245.27</v>
      </c>
      <c r="F8413" s="98" t="s">
        <v>76</v>
      </c>
    </row>
    <row r="8414" spans="1:6" x14ac:dyDescent="0.2">
      <c r="A8414" s="106">
        <v>43221</v>
      </c>
      <c r="B8414" s="100">
        <v>43191</v>
      </c>
      <c r="C8414" s="98" t="s">
        <v>33</v>
      </c>
      <c r="D8414" s="98">
        <v>-1332.73</v>
      </c>
      <c r="E8414" s="98">
        <v>13586.1</v>
      </c>
      <c r="F8414" s="98" t="s">
        <v>76</v>
      </c>
    </row>
    <row r="8415" spans="1:6" x14ac:dyDescent="0.2">
      <c r="A8415" s="106">
        <v>43221</v>
      </c>
      <c r="B8415" s="100">
        <v>43160</v>
      </c>
      <c r="C8415" s="98" t="s">
        <v>34</v>
      </c>
      <c r="D8415" s="98">
        <v>-83.41</v>
      </c>
      <c r="E8415" s="98">
        <v>1059</v>
      </c>
      <c r="F8415" s="98" t="s">
        <v>76</v>
      </c>
    </row>
    <row r="8416" spans="1:6" x14ac:dyDescent="0.2">
      <c r="A8416" s="106">
        <v>43221</v>
      </c>
      <c r="B8416" s="100">
        <v>43160</v>
      </c>
      <c r="C8416" s="98" t="s">
        <v>33</v>
      </c>
      <c r="D8416" s="98">
        <v>-3.76</v>
      </c>
      <c r="E8416" s="98">
        <v>47.76</v>
      </c>
      <c r="F8416" s="98" t="s">
        <v>76</v>
      </c>
    </row>
    <row r="8417" spans="1:6" x14ac:dyDescent="0.2">
      <c r="A8417" s="106">
        <v>43221</v>
      </c>
      <c r="B8417" s="100">
        <v>43191</v>
      </c>
      <c r="C8417" s="98" t="s">
        <v>34</v>
      </c>
      <c r="D8417" s="98">
        <v>-30903.32</v>
      </c>
      <c r="E8417" s="98">
        <v>315017.83</v>
      </c>
      <c r="F8417" s="98" t="s">
        <v>77</v>
      </c>
    </row>
    <row r="8418" spans="1:6" x14ac:dyDescent="0.2">
      <c r="A8418" s="106">
        <v>43221</v>
      </c>
      <c r="B8418" s="100">
        <v>43191</v>
      </c>
      <c r="C8418" s="98" t="s">
        <v>33</v>
      </c>
      <c r="D8418" s="98">
        <v>-1393.71</v>
      </c>
      <c r="E8418" s="98">
        <v>14207.29</v>
      </c>
      <c r="F8418" s="98" t="s">
        <v>77</v>
      </c>
    </row>
    <row r="8419" spans="1:6" x14ac:dyDescent="0.2">
      <c r="A8419" s="106">
        <v>43221</v>
      </c>
      <c r="B8419" s="100">
        <v>43160</v>
      </c>
      <c r="C8419" s="98" t="s">
        <v>34</v>
      </c>
      <c r="D8419" s="98">
        <v>-559.19000000000005</v>
      </c>
      <c r="E8419" s="98">
        <v>7099</v>
      </c>
      <c r="F8419" s="98" t="s">
        <v>77</v>
      </c>
    </row>
    <row r="8420" spans="1:6" x14ac:dyDescent="0.2">
      <c r="A8420" s="106">
        <v>43221</v>
      </c>
      <c r="B8420" s="100">
        <v>43160</v>
      </c>
      <c r="C8420" s="98" t="s">
        <v>33</v>
      </c>
      <c r="D8420" s="98">
        <v>-25.22</v>
      </c>
      <c r="E8420" s="98">
        <v>320.17</v>
      </c>
      <c r="F8420" s="98" t="s">
        <v>77</v>
      </c>
    </row>
    <row r="8421" spans="1:6" x14ac:dyDescent="0.2">
      <c r="A8421" s="106">
        <v>43221</v>
      </c>
      <c r="B8421" s="100">
        <v>43101</v>
      </c>
      <c r="C8421" s="98" t="s">
        <v>168</v>
      </c>
      <c r="D8421" s="98">
        <v>-2237.19</v>
      </c>
      <c r="E8421" s="98">
        <v>302304.27</v>
      </c>
      <c r="F8421" s="98" t="s">
        <v>76</v>
      </c>
    </row>
    <row r="8422" spans="1:6" x14ac:dyDescent="0.2">
      <c r="A8422" s="106">
        <v>43221</v>
      </c>
      <c r="B8422" s="100">
        <v>43101</v>
      </c>
      <c r="C8422" s="98" t="s">
        <v>185</v>
      </c>
      <c r="D8422" s="98">
        <v>9946.02</v>
      </c>
      <c r="E8422" s="98">
        <v>302304.27</v>
      </c>
      <c r="F8422" s="98" t="s">
        <v>76</v>
      </c>
    </row>
    <row r="8423" spans="1:6" x14ac:dyDescent="0.2">
      <c r="A8423" s="106">
        <v>43221</v>
      </c>
      <c r="B8423" s="100">
        <v>43101</v>
      </c>
      <c r="C8423" s="98" t="s">
        <v>186</v>
      </c>
      <c r="D8423" s="98">
        <v>448.6</v>
      </c>
      <c r="E8423" s="98">
        <v>13633.85</v>
      </c>
      <c r="F8423" s="98" t="s">
        <v>76</v>
      </c>
    </row>
    <row r="8424" spans="1:6" x14ac:dyDescent="0.2">
      <c r="A8424" s="106">
        <v>43221</v>
      </c>
      <c r="B8424" s="100">
        <v>43191</v>
      </c>
      <c r="C8424" s="98" t="s">
        <v>34</v>
      </c>
      <c r="D8424" s="98">
        <v>-17914.03</v>
      </c>
      <c r="E8424" s="98">
        <v>182610.59</v>
      </c>
      <c r="F8424" s="98" t="s">
        <v>76</v>
      </c>
    </row>
    <row r="8425" spans="1:6" x14ac:dyDescent="0.2">
      <c r="A8425" s="106">
        <v>43221</v>
      </c>
      <c r="B8425" s="100">
        <v>43191</v>
      </c>
      <c r="C8425" s="98" t="s">
        <v>33</v>
      </c>
      <c r="D8425" s="98">
        <v>-807.98</v>
      </c>
      <c r="E8425" s="98">
        <v>8235.86</v>
      </c>
      <c r="F8425" s="98" t="s">
        <v>76</v>
      </c>
    </row>
    <row r="8426" spans="1:6" x14ac:dyDescent="0.2">
      <c r="A8426" s="106">
        <v>43221</v>
      </c>
      <c r="B8426" s="100">
        <v>43160</v>
      </c>
      <c r="C8426" s="98" t="s">
        <v>34</v>
      </c>
      <c r="D8426" s="98">
        <v>-11.26</v>
      </c>
      <c r="E8426" s="98">
        <v>143</v>
      </c>
      <c r="F8426" s="98" t="s">
        <v>76</v>
      </c>
    </row>
    <row r="8427" spans="1:6" x14ac:dyDescent="0.2">
      <c r="A8427" s="106">
        <v>43221</v>
      </c>
      <c r="B8427" s="100">
        <v>43160</v>
      </c>
      <c r="C8427" s="98" t="s">
        <v>33</v>
      </c>
      <c r="D8427" s="98">
        <v>-0.51</v>
      </c>
      <c r="E8427" s="98">
        <v>6.45</v>
      </c>
      <c r="F8427" s="98" t="s">
        <v>76</v>
      </c>
    </row>
    <row r="8428" spans="1:6" x14ac:dyDescent="0.2">
      <c r="A8428" s="106">
        <v>43221</v>
      </c>
      <c r="B8428" s="100">
        <v>43101</v>
      </c>
      <c r="C8428" s="98" t="s">
        <v>168</v>
      </c>
      <c r="D8428" s="98">
        <v>-1352.41</v>
      </c>
      <c r="E8428" s="98">
        <v>182753.59</v>
      </c>
      <c r="F8428" s="98" t="s">
        <v>76</v>
      </c>
    </row>
    <row r="8429" spans="1:6" x14ac:dyDescent="0.2">
      <c r="A8429" s="106">
        <v>43221</v>
      </c>
      <c r="B8429" s="100">
        <v>43101</v>
      </c>
      <c r="C8429" s="98" t="s">
        <v>185</v>
      </c>
      <c r="D8429" s="98">
        <v>6012.51</v>
      </c>
      <c r="E8429" s="98">
        <v>182753.59</v>
      </c>
      <c r="F8429" s="98" t="s">
        <v>76</v>
      </c>
    </row>
    <row r="8430" spans="1:6" x14ac:dyDescent="0.2">
      <c r="A8430" s="106">
        <v>43221</v>
      </c>
      <c r="B8430" s="100">
        <v>43101</v>
      </c>
      <c r="C8430" s="98" t="s">
        <v>186</v>
      </c>
      <c r="D8430" s="98">
        <v>271.16000000000003</v>
      </c>
      <c r="E8430" s="98">
        <v>8242.31</v>
      </c>
      <c r="F8430" s="98" t="s">
        <v>76</v>
      </c>
    </row>
    <row r="8431" spans="1:6" x14ac:dyDescent="0.2">
      <c r="A8431" s="106">
        <v>43221</v>
      </c>
      <c r="B8431" s="100">
        <v>43191</v>
      </c>
      <c r="C8431" s="98" t="s">
        <v>36</v>
      </c>
      <c r="D8431" s="98">
        <v>-2.37</v>
      </c>
      <c r="E8431" s="98">
        <v>24.2</v>
      </c>
      <c r="F8431" s="98" t="s">
        <v>101</v>
      </c>
    </row>
    <row r="8432" spans="1:6" x14ac:dyDescent="0.2">
      <c r="A8432" s="106">
        <v>43221</v>
      </c>
      <c r="B8432" s="100">
        <v>43191</v>
      </c>
      <c r="C8432" s="98" t="s">
        <v>35</v>
      </c>
      <c r="D8432" s="98">
        <v>-0.11</v>
      </c>
      <c r="E8432" s="98">
        <v>1.0900000000000001</v>
      </c>
      <c r="F8432" s="98" t="s">
        <v>101</v>
      </c>
    </row>
    <row r="8433" spans="1:6" x14ac:dyDescent="0.2">
      <c r="A8433" s="106">
        <v>43221</v>
      </c>
      <c r="B8433" s="100">
        <v>43160</v>
      </c>
      <c r="C8433" s="98" t="s">
        <v>33</v>
      </c>
      <c r="D8433" s="98">
        <v>-0.19</v>
      </c>
      <c r="E8433" s="98">
        <v>2.39</v>
      </c>
      <c r="F8433" s="98" t="s">
        <v>93</v>
      </c>
    </row>
    <row r="8434" spans="1:6" x14ac:dyDescent="0.2">
      <c r="A8434" s="106">
        <v>43221</v>
      </c>
      <c r="B8434" s="100">
        <v>43101</v>
      </c>
      <c r="C8434" s="98" t="s">
        <v>168</v>
      </c>
      <c r="D8434" s="98">
        <v>-0.81</v>
      </c>
      <c r="E8434" s="98">
        <v>110</v>
      </c>
      <c r="F8434" s="98" t="s">
        <v>93</v>
      </c>
    </row>
    <row r="8435" spans="1:6" x14ac:dyDescent="0.2">
      <c r="A8435" s="106">
        <v>43221</v>
      </c>
      <c r="B8435" s="100">
        <v>43101</v>
      </c>
      <c r="C8435" s="98" t="s">
        <v>185</v>
      </c>
      <c r="D8435" s="98">
        <v>3.62</v>
      </c>
      <c r="E8435" s="98">
        <v>110</v>
      </c>
      <c r="F8435" s="98" t="s">
        <v>93</v>
      </c>
    </row>
    <row r="8436" spans="1:6" x14ac:dyDescent="0.2">
      <c r="A8436" s="106">
        <v>43221</v>
      </c>
      <c r="B8436" s="100">
        <v>43101</v>
      </c>
      <c r="C8436" s="98" t="s">
        <v>186</v>
      </c>
      <c r="D8436" s="98">
        <v>0.16</v>
      </c>
      <c r="E8436" s="98">
        <v>4.96</v>
      </c>
      <c r="F8436" s="98" t="s">
        <v>93</v>
      </c>
    </row>
    <row r="8437" spans="1:6" x14ac:dyDescent="0.2">
      <c r="A8437" s="106">
        <v>43221</v>
      </c>
      <c r="B8437" s="100">
        <v>43160</v>
      </c>
      <c r="C8437" s="98" t="s">
        <v>36</v>
      </c>
      <c r="D8437" s="98">
        <v>-1.02</v>
      </c>
      <c r="E8437" s="98">
        <v>13</v>
      </c>
      <c r="F8437" s="98" t="s">
        <v>101</v>
      </c>
    </row>
    <row r="8438" spans="1:6" x14ac:dyDescent="0.2">
      <c r="A8438" s="106">
        <v>43221</v>
      </c>
      <c r="B8438" s="100">
        <v>43160</v>
      </c>
      <c r="C8438" s="98" t="s">
        <v>35</v>
      </c>
      <c r="D8438" s="98">
        <v>-0.05</v>
      </c>
      <c r="E8438" s="98">
        <v>0.59</v>
      </c>
      <c r="F8438" s="98" t="s">
        <v>101</v>
      </c>
    </row>
    <row r="8439" spans="1:6" x14ac:dyDescent="0.2">
      <c r="A8439" s="106">
        <v>43221</v>
      </c>
      <c r="B8439" s="100">
        <v>43191</v>
      </c>
      <c r="C8439" s="98" t="s">
        <v>34</v>
      </c>
      <c r="D8439" s="98">
        <v>-7543.14</v>
      </c>
      <c r="E8439" s="98">
        <v>76892.87</v>
      </c>
      <c r="F8439" s="98" t="s">
        <v>77</v>
      </c>
    </row>
    <row r="8440" spans="1:6" x14ac:dyDescent="0.2">
      <c r="A8440" s="106">
        <v>43221</v>
      </c>
      <c r="B8440" s="100">
        <v>43191</v>
      </c>
      <c r="C8440" s="98" t="s">
        <v>33</v>
      </c>
      <c r="D8440" s="98">
        <v>-340.16</v>
      </c>
      <c r="E8440" s="98">
        <v>3467.87</v>
      </c>
      <c r="F8440" s="98" t="s">
        <v>77</v>
      </c>
    </row>
    <row r="8441" spans="1:6" x14ac:dyDescent="0.2">
      <c r="A8441" s="106">
        <v>43221</v>
      </c>
      <c r="B8441" s="100">
        <v>43160</v>
      </c>
      <c r="C8441" s="98" t="s">
        <v>34</v>
      </c>
      <c r="D8441" s="98">
        <v>-3230.9</v>
      </c>
      <c r="E8441" s="98">
        <v>41017</v>
      </c>
      <c r="F8441" s="98" t="s">
        <v>77</v>
      </c>
    </row>
    <row r="8442" spans="1:6" x14ac:dyDescent="0.2">
      <c r="A8442" s="106">
        <v>43221</v>
      </c>
      <c r="B8442" s="100">
        <v>43160</v>
      </c>
      <c r="C8442" s="98" t="s">
        <v>33</v>
      </c>
      <c r="D8442" s="98">
        <v>-145.75</v>
      </c>
      <c r="E8442" s="98">
        <v>1849.86</v>
      </c>
      <c r="F8442" s="98" t="s">
        <v>77</v>
      </c>
    </row>
    <row r="8443" spans="1:6" x14ac:dyDescent="0.2">
      <c r="A8443" s="106">
        <v>43221</v>
      </c>
      <c r="B8443" s="100">
        <v>43191</v>
      </c>
      <c r="C8443" s="98" t="s">
        <v>34</v>
      </c>
      <c r="D8443" s="98">
        <v>-423.06</v>
      </c>
      <c r="E8443" s="98">
        <v>4312.49</v>
      </c>
      <c r="F8443" s="98" t="s">
        <v>77</v>
      </c>
    </row>
    <row r="8444" spans="1:6" x14ac:dyDescent="0.2">
      <c r="A8444" s="106">
        <v>43221</v>
      </c>
      <c r="B8444" s="100">
        <v>43191</v>
      </c>
      <c r="C8444" s="98" t="s">
        <v>33</v>
      </c>
      <c r="D8444" s="98">
        <v>-19.07</v>
      </c>
      <c r="E8444" s="98">
        <v>194.5</v>
      </c>
      <c r="F8444" s="98" t="s">
        <v>77</v>
      </c>
    </row>
    <row r="8445" spans="1:6" x14ac:dyDescent="0.2">
      <c r="A8445" s="106">
        <v>43221</v>
      </c>
      <c r="B8445" s="100">
        <v>43160</v>
      </c>
      <c r="C8445" s="98" t="s">
        <v>34</v>
      </c>
      <c r="D8445" s="98">
        <v>-318.33</v>
      </c>
      <c r="E8445" s="98">
        <v>4041</v>
      </c>
      <c r="F8445" s="98" t="s">
        <v>77</v>
      </c>
    </row>
    <row r="8446" spans="1:6" x14ac:dyDescent="0.2">
      <c r="A8446" s="106">
        <v>43221</v>
      </c>
      <c r="B8446" s="100">
        <v>43160</v>
      </c>
      <c r="C8446" s="98" t="s">
        <v>33</v>
      </c>
      <c r="D8446" s="98">
        <v>-14.36</v>
      </c>
      <c r="E8446" s="98">
        <v>182.25</v>
      </c>
      <c r="F8446" s="98" t="s">
        <v>77</v>
      </c>
    </row>
    <row r="8447" spans="1:6" x14ac:dyDescent="0.2">
      <c r="A8447" s="106">
        <v>43221</v>
      </c>
      <c r="B8447" s="100">
        <v>43191</v>
      </c>
      <c r="C8447" s="98" t="s">
        <v>36</v>
      </c>
      <c r="D8447" s="98">
        <v>-3.94</v>
      </c>
      <c r="E8447" s="98">
        <v>40.119999999999997</v>
      </c>
      <c r="F8447" s="98" t="s">
        <v>101</v>
      </c>
    </row>
    <row r="8448" spans="1:6" x14ac:dyDescent="0.2">
      <c r="A8448" s="106">
        <v>43221</v>
      </c>
      <c r="B8448" s="100">
        <v>43191</v>
      </c>
      <c r="C8448" s="98" t="s">
        <v>35</v>
      </c>
      <c r="D8448" s="98">
        <v>-0.18</v>
      </c>
      <c r="E8448" s="98">
        <v>1.81</v>
      </c>
      <c r="F8448" s="98" t="s">
        <v>101</v>
      </c>
    </row>
    <row r="8449" spans="1:6" x14ac:dyDescent="0.2">
      <c r="A8449" s="106">
        <v>43221</v>
      </c>
      <c r="B8449" s="100">
        <v>43160</v>
      </c>
      <c r="C8449" s="98" t="s">
        <v>36</v>
      </c>
      <c r="D8449" s="98">
        <v>-2.99</v>
      </c>
      <c r="E8449" s="98">
        <v>38</v>
      </c>
      <c r="F8449" s="98" t="s">
        <v>101</v>
      </c>
    </row>
    <row r="8450" spans="1:6" x14ac:dyDescent="0.2">
      <c r="A8450" s="106">
        <v>43221</v>
      </c>
      <c r="B8450" s="100">
        <v>43160</v>
      </c>
      <c r="C8450" s="98" t="s">
        <v>35</v>
      </c>
      <c r="D8450" s="98">
        <v>-0.13</v>
      </c>
      <c r="E8450" s="98">
        <v>1.71</v>
      </c>
      <c r="F8450" s="98" t="s">
        <v>101</v>
      </c>
    </row>
    <row r="8451" spans="1:6" x14ac:dyDescent="0.2">
      <c r="A8451" s="106">
        <v>43221</v>
      </c>
      <c r="B8451" s="100">
        <v>43191</v>
      </c>
      <c r="C8451" s="98" t="s">
        <v>34</v>
      </c>
      <c r="D8451" s="98">
        <v>-5.59</v>
      </c>
      <c r="E8451" s="98">
        <v>57</v>
      </c>
      <c r="F8451" s="98" t="s">
        <v>93</v>
      </c>
    </row>
    <row r="8452" spans="1:6" x14ac:dyDescent="0.2">
      <c r="A8452" s="106">
        <v>43221</v>
      </c>
      <c r="B8452" s="100">
        <v>43191</v>
      </c>
      <c r="C8452" s="98" t="s">
        <v>33</v>
      </c>
      <c r="D8452" s="98">
        <v>-0.25</v>
      </c>
      <c r="E8452" s="98">
        <v>2.57</v>
      </c>
      <c r="F8452" s="98" t="s">
        <v>93</v>
      </c>
    </row>
    <row r="8453" spans="1:6" x14ac:dyDescent="0.2">
      <c r="A8453" s="106">
        <v>43221</v>
      </c>
      <c r="B8453" s="100">
        <v>43160</v>
      </c>
      <c r="C8453" s="98" t="s">
        <v>34</v>
      </c>
      <c r="D8453" s="98">
        <v>-4.17</v>
      </c>
      <c r="E8453" s="98">
        <v>53</v>
      </c>
      <c r="F8453" s="98" t="s">
        <v>93</v>
      </c>
    </row>
    <row r="8454" spans="1:6" x14ac:dyDescent="0.2">
      <c r="A8454" s="106">
        <v>43221</v>
      </c>
      <c r="B8454" s="100">
        <v>43101</v>
      </c>
      <c r="C8454" s="98" t="s">
        <v>168</v>
      </c>
      <c r="D8454" s="98">
        <v>-61.82</v>
      </c>
      <c r="E8454" s="98">
        <v>8353.49</v>
      </c>
      <c r="F8454" s="98" t="s">
        <v>77</v>
      </c>
    </row>
    <row r="8455" spans="1:6" x14ac:dyDescent="0.2">
      <c r="A8455" s="106">
        <v>43221</v>
      </c>
      <c r="B8455" s="100">
        <v>43101</v>
      </c>
      <c r="C8455" s="98" t="s">
        <v>185</v>
      </c>
      <c r="D8455" s="98">
        <v>274.83999999999997</v>
      </c>
      <c r="E8455" s="98">
        <v>8353.49</v>
      </c>
      <c r="F8455" s="98" t="s">
        <v>77</v>
      </c>
    </row>
    <row r="8456" spans="1:6" x14ac:dyDescent="0.2">
      <c r="A8456" s="106">
        <v>43221</v>
      </c>
      <c r="B8456" s="100">
        <v>43101</v>
      </c>
      <c r="C8456" s="98" t="s">
        <v>186</v>
      </c>
      <c r="D8456" s="98">
        <v>12.4</v>
      </c>
      <c r="E8456" s="98">
        <v>376.75</v>
      </c>
      <c r="F8456" s="98" t="s">
        <v>77</v>
      </c>
    </row>
    <row r="8457" spans="1:6" x14ac:dyDescent="0.2">
      <c r="A8457" s="106">
        <v>43221</v>
      </c>
      <c r="B8457" s="100">
        <v>43191</v>
      </c>
      <c r="C8457" s="98" t="s">
        <v>36</v>
      </c>
      <c r="D8457" s="98">
        <v>-1.03</v>
      </c>
      <c r="E8457" s="98">
        <v>10.46</v>
      </c>
      <c r="F8457" s="98" t="s">
        <v>101</v>
      </c>
    </row>
    <row r="8458" spans="1:6" x14ac:dyDescent="0.2">
      <c r="A8458" s="106">
        <v>43221</v>
      </c>
      <c r="B8458" s="100">
        <v>43191</v>
      </c>
      <c r="C8458" s="98" t="s">
        <v>35</v>
      </c>
      <c r="D8458" s="98">
        <v>-0.05</v>
      </c>
      <c r="E8458" s="98">
        <v>0.47</v>
      </c>
      <c r="F8458" s="98" t="s">
        <v>101</v>
      </c>
    </row>
    <row r="8459" spans="1:6" x14ac:dyDescent="0.2">
      <c r="A8459" s="106">
        <v>43221</v>
      </c>
      <c r="B8459" s="100">
        <v>43160</v>
      </c>
      <c r="C8459" s="98" t="s">
        <v>36</v>
      </c>
      <c r="D8459" s="98">
        <v>-0.79</v>
      </c>
      <c r="E8459" s="98">
        <v>10</v>
      </c>
      <c r="F8459" s="98" t="s">
        <v>101</v>
      </c>
    </row>
    <row r="8460" spans="1:6" x14ac:dyDescent="0.2">
      <c r="A8460" s="106">
        <v>43221</v>
      </c>
      <c r="B8460" s="100">
        <v>43160</v>
      </c>
      <c r="C8460" s="98" t="s">
        <v>35</v>
      </c>
      <c r="D8460" s="98">
        <v>-0.04</v>
      </c>
      <c r="E8460" s="98">
        <v>0.45</v>
      </c>
      <c r="F8460" s="98" t="s">
        <v>101</v>
      </c>
    </row>
    <row r="8461" spans="1:6" x14ac:dyDescent="0.2">
      <c r="A8461" s="106">
        <v>43221</v>
      </c>
      <c r="B8461" s="100">
        <v>43191</v>
      </c>
      <c r="C8461" s="98" t="s">
        <v>34</v>
      </c>
      <c r="D8461" s="98">
        <v>-1209.08</v>
      </c>
      <c r="E8461" s="98">
        <v>12325</v>
      </c>
      <c r="F8461" s="98" t="s">
        <v>95</v>
      </c>
    </row>
    <row r="8462" spans="1:6" x14ac:dyDescent="0.2">
      <c r="A8462" s="106">
        <v>43221</v>
      </c>
      <c r="B8462" s="100">
        <v>43191</v>
      </c>
      <c r="C8462" s="98" t="s">
        <v>33</v>
      </c>
      <c r="D8462" s="98">
        <v>-54.53</v>
      </c>
      <c r="E8462" s="98">
        <v>555.86</v>
      </c>
      <c r="F8462" s="98" t="s">
        <v>95</v>
      </c>
    </row>
    <row r="8463" spans="1:6" x14ac:dyDescent="0.2">
      <c r="A8463" s="106">
        <v>43221</v>
      </c>
      <c r="B8463" s="100">
        <v>43160</v>
      </c>
      <c r="C8463" s="98" t="s">
        <v>34</v>
      </c>
      <c r="D8463" s="98">
        <v>-910.19</v>
      </c>
      <c r="E8463" s="98">
        <v>11555</v>
      </c>
      <c r="F8463" s="98" t="s">
        <v>95</v>
      </c>
    </row>
    <row r="8464" spans="1:6" x14ac:dyDescent="0.2">
      <c r="A8464" s="106">
        <v>43221</v>
      </c>
      <c r="B8464" s="100">
        <v>43160</v>
      </c>
      <c r="C8464" s="98" t="s">
        <v>33</v>
      </c>
      <c r="D8464" s="98">
        <v>-41.05</v>
      </c>
      <c r="E8464" s="98">
        <v>521.13</v>
      </c>
      <c r="F8464" s="98" t="s">
        <v>95</v>
      </c>
    </row>
    <row r="8465" spans="1:6" x14ac:dyDescent="0.2">
      <c r="A8465" s="106">
        <v>43221</v>
      </c>
      <c r="B8465" s="100">
        <v>43101</v>
      </c>
      <c r="C8465" s="98" t="s">
        <v>185</v>
      </c>
      <c r="D8465" s="98">
        <v>6208.62</v>
      </c>
      <c r="E8465" s="98">
        <v>188711.12</v>
      </c>
      <c r="F8465" s="98" t="s">
        <v>77</v>
      </c>
    </row>
    <row r="8466" spans="1:6" x14ac:dyDescent="0.2">
      <c r="A8466" s="106">
        <v>43221</v>
      </c>
      <c r="B8466" s="100">
        <v>43101</v>
      </c>
      <c r="C8466" s="98" t="s">
        <v>186</v>
      </c>
      <c r="D8466" s="98">
        <v>279.99</v>
      </c>
      <c r="E8466" s="98">
        <v>8510.8700000000008</v>
      </c>
      <c r="F8466" s="98" t="s">
        <v>77</v>
      </c>
    </row>
    <row r="8467" spans="1:6" x14ac:dyDescent="0.2">
      <c r="A8467" s="106">
        <v>43221</v>
      </c>
      <c r="B8467" s="100">
        <v>43101</v>
      </c>
      <c r="C8467" s="98" t="s">
        <v>185</v>
      </c>
      <c r="D8467" s="98">
        <v>785.65</v>
      </c>
      <c r="E8467" s="98">
        <v>23880</v>
      </c>
      <c r="F8467" s="98" t="s">
        <v>95</v>
      </c>
    </row>
    <row r="8468" spans="1:6" x14ac:dyDescent="0.2">
      <c r="A8468" s="106">
        <v>43221</v>
      </c>
      <c r="B8468" s="100">
        <v>43160</v>
      </c>
      <c r="C8468" s="98" t="s">
        <v>33</v>
      </c>
      <c r="D8468" s="98">
        <v>-5.41</v>
      </c>
      <c r="E8468" s="98">
        <v>68.599999999999994</v>
      </c>
      <c r="F8468" s="98" t="s">
        <v>76</v>
      </c>
    </row>
    <row r="8469" spans="1:6" x14ac:dyDescent="0.2">
      <c r="A8469" s="106">
        <v>43221</v>
      </c>
      <c r="B8469" s="100">
        <v>43101</v>
      </c>
      <c r="C8469" s="98" t="s">
        <v>168</v>
      </c>
      <c r="D8469" s="98">
        <v>-303.24</v>
      </c>
      <c r="E8469" s="98">
        <v>40977.39</v>
      </c>
      <c r="F8469" s="98" t="s">
        <v>77</v>
      </c>
    </row>
    <row r="8470" spans="1:6" x14ac:dyDescent="0.2">
      <c r="A8470" s="106">
        <v>43221</v>
      </c>
      <c r="B8470" s="100">
        <v>43101</v>
      </c>
      <c r="C8470" s="98" t="s">
        <v>185</v>
      </c>
      <c r="D8470" s="98">
        <v>1348.14</v>
      </c>
      <c r="E8470" s="98">
        <v>40977.39</v>
      </c>
      <c r="F8470" s="98" t="s">
        <v>77</v>
      </c>
    </row>
    <row r="8471" spans="1:6" x14ac:dyDescent="0.2">
      <c r="A8471" s="106">
        <v>43221</v>
      </c>
      <c r="B8471" s="100">
        <v>43101</v>
      </c>
      <c r="C8471" s="98" t="s">
        <v>186</v>
      </c>
      <c r="D8471" s="98">
        <v>60.81</v>
      </c>
      <c r="E8471" s="98">
        <v>1848.08</v>
      </c>
      <c r="F8471" s="98" t="s">
        <v>77</v>
      </c>
    </row>
    <row r="8472" spans="1:6" x14ac:dyDescent="0.2">
      <c r="A8472" s="106">
        <v>43221</v>
      </c>
      <c r="B8472" s="100">
        <v>43160</v>
      </c>
      <c r="C8472" s="98" t="s">
        <v>34</v>
      </c>
      <c r="D8472" s="98">
        <v>-78.349999999999994</v>
      </c>
      <c r="E8472" s="98">
        <v>994.65</v>
      </c>
      <c r="F8472" s="98" t="s">
        <v>76</v>
      </c>
    </row>
    <row r="8473" spans="1:6" x14ac:dyDescent="0.2">
      <c r="A8473" s="106">
        <v>43221</v>
      </c>
      <c r="B8473" s="100">
        <v>43160</v>
      </c>
      <c r="C8473" s="98" t="s">
        <v>33</v>
      </c>
      <c r="D8473" s="98">
        <v>-3.54</v>
      </c>
      <c r="E8473" s="98">
        <v>44.86</v>
      </c>
      <c r="F8473" s="98" t="s">
        <v>76</v>
      </c>
    </row>
    <row r="8474" spans="1:6" x14ac:dyDescent="0.2">
      <c r="A8474" s="106">
        <v>43221</v>
      </c>
      <c r="B8474" s="100">
        <v>43191</v>
      </c>
      <c r="C8474" s="98" t="s">
        <v>34</v>
      </c>
      <c r="D8474" s="98">
        <v>-22.17</v>
      </c>
      <c r="E8474" s="98">
        <v>226</v>
      </c>
      <c r="F8474" s="98" t="s">
        <v>92</v>
      </c>
    </row>
    <row r="8475" spans="1:6" x14ac:dyDescent="0.2">
      <c r="A8475" s="106">
        <v>43221</v>
      </c>
      <c r="B8475" s="100">
        <v>43191</v>
      </c>
      <c r="C8475" s="98" t="s">
        <v>33</v>
      </c>
      <c r="D8475" s="98">
        <v>-1</v>
      </c>
      <c r="E8475" s="98">
        <v>10.199999999999999</v>
      </c>
      <c r="F8475" s="98" t="s">
        <v>92</v>
      </c>
    </row>
    <row r="8476" spans="1:6" x14ac:dyDescent="0.2">
      <c r="A8476" s="106">
        <v>43221</v>
      </c>
      <c r="B8476" s="100">
        <v>43160</v>
      </c>
      <c r="C8476" s="98" t="s">
        <v>34</v>
      </c>
      <c r="D8476" s="98">
        <v>-15.2</v>
      </c>
      <c r="E8476" s="98">
        <v>193</v>
      </c>
      <c r="F8476" s="98" t="s">
        <v>92</v>
      </c>
    </row>
    <row r="8477" spans="1:6" x14ac:dyDescent="0.2">
      <c r="A8477" s="106">
        <v>43221</v>
      </c>
      <c r="B8477" s="100">
        <v>43160</v>
      </c>
      <c r="C8477" s="98" t="s">
        <v>33</v>
      </c>
      <c r="D8477" s="98">
        <v>-0.69</v>
      </c>
      <c r="E8477" s="98">
        <v>8.6999999999999993</v>
      </c>
      <c r="F8477" s="98" t="s">
        <v>92</v>
      </c>
    </row>
    <row r="8478" spans="1:6" x14ac:dyDescent="0.2">
      <c r="A8478" s="106">
        <v>43221</v>
      </c>
      <c r="B8478" s="100">
        <v>43191</v>
      </c>
      <c r="C8478" s="98" t="s">
        <v>34</v>
      </c>
      <c r="D8478" s="98">
        <v>-4091.15</v>
      </c>
      <c r="E8478" s="98">
        <v>41703.69</v>
      </c>
      <c r="F8478" s="98" t="s">
        <v>77</v>
      </c>
    </row>
    <row r="8479" spans="1:6" x14ac:dyDescent="0.2">
      <c r="A8479" s="106">
        <v>43221</v>
      </c>
      <c r="B8479" s="100">
        <v>43191</v>
      </c>
      <c r="C8479" s="98" t="s">
        <v>33</v>
      </c>
      <c r="D8479" s="98">
        <v>-184.51</v>
      </c>
      <c r="E8479" s="98">
        <v>1880.85</v>
      </c>
      <c r="F8479" s="98" t="s">
        <v>77</v>
      </c>
    </row>
    <row r="8480" spans="1:6" x14ac:dyDescent="0.2">
      <c r="A8480" s="106">
        <v>43221</v>
      </c>
      <c r="B8480" s="100">
        <v>43160</v>
      </c>
      <c r="C8480" s="98" t="s">
        <v>34</v>
      </c>
      <c r="D8480" s="98">
        <v>-46.24</v>
      </c>
      <c r="E8480" s="98">
        <v>587</v>
      </c>
      <c r="F8480" s="98" t="s">
        <v>77</v>
      </c>
    </row>
    <row r="8481" spans="1:6" x14ac:dyDescent="0.2">
      <c r="A8481" s="106">
        <v>43221</v>
      </c>
      <c r="B8481" s="100">
        <v>43160</v>
      </c>
      <c r="C8481" s="98" t="s">
        <v>33</v>
      </c>
      <c r="D8481" s="98">
        <v>-2.09</v>
      </c>
      <c r="E8481" s="98">
        <v>26.47</v>
      </c>
      <c r="F8481" s="98" t="s">
        <v>77</v>
      </c>
    </row>
    <row r="8482" spans="1:6" x14ac:dyDescent="0.2">
      <c r="A8482" s="106">
        <v>43221</v>
      </c>
      <c r="B8482" s="100">
        <v>43132</v>
      </c>
      <c r="C8482" s="98" t="s">
        <v>34</v>
      </c>
      <c r="D8482" s="98">
        <v>-50.45</v>
      </c>
      <c r="E8482" s="98">
        <v>688</v>
      </c>
      <c r="F8482" s="98" t="s">
        <v>76</v>
      </c>
    </row>
    <row r="8483" spans="1:6" x14ac:dyDescent="0.2">
      <c r="A8483" s="106">
        <v>43221</v>
      </c>
      <c r="B8483" s="100">
        <v>43132</v>
      </c>
      <c r="C8483" s="98" t="s">
        <v>33</v>
      </c>
      <c r="D8483" s="98">
        <v>-2.2799999999999998</v>
      </c>
      <c r="E8483" s="98">
        <v>31.03</v>
      </c>
      <c r="F8483" s="98" t="s">
        <v>76</v>
      </c>
    </row>
    <row r="8484" spans="1:6" x14ac:dyDescent="0.2">
      <c r="A8484" s="106">
        <v>43221</v>
      </c>
      <c r="B8484" s="100">
        <v>43101</v>
      </c>
      <c r="C8484" s="98" t="s">
        <v>168</v>
      </c>
      <c r="D8484" s="98">
        <v>-1217.93</v>
      </c>
      <c r="E8484" s="98">
        <v>164584.75</v>
      </c>
      <c r="F8484" s="98" t="s">
        <v>76</v>
      </c>
    </row>
    <row r="8485" spans="1:6" x14ac:dyDescent="0.2">
      <c r="A8485" s="106">
        <v>43221</v>
      </c>
      <c r="B8485" s="100">
        <v>43101</v>
      </c>
      <c r="C8485" s="98" t="s">
        <v>185</v>
      </c>
      <c r="D8485" s="98">
        <v>5414.87</v>
      </c>
      <c r="E8485" s="98">
        <v>164584.75</v>
      </c>
      <c r="F8485" s="98" t="s">
        <v>76</v>
      </c>
    </row>
    <row r="8486" spans="1:6" x14ac:dyDescent="0.2">
      <c r="A8486" s="106">
        <v>43221</v>
      </c>
      <c r="B8486" s="100">
        <v>43101</v>
      </c>
      <c r="C8486" s="98" t="s">
        <v>186</v>
      </c>
      <c r="D8486" s="98">
        <v>244.17</v>
      </c>
      <c r="E8486" s="98">
        <v>7422.81</v>
      </c>
      <c r="F8486" s="98" t="s">
        <v>76</v>
      </c>
    </row>
    <row r="8487" spans="1:6" x14ac:dyDescent="0.2">
      <c r="A8487" s="106">
        <v>43221</v>
      </c>
      <c r="B8487" s="100">
        <v>43191</v>
      </c>
      <c r="C8487" s="98" t="s">
        <v>34</v>
      </c>
      <c r="D8487" s="98">
        <v>-78.58</v>
      </c>
      <c r="E8487" s="98">
        <v>801</v>
      </c>
      <c r="F8487" s="98" t="s">
        <v>99</v>
      </c>
    </row>
    <row r="8488" spans="1:6" x14ac:dyDescent="0.2">
      <c r="A8488" s="106">
        <v>43221</v>
      </c>
      <c r="B8488" s="100">
        <v>43191</v>
      </c>
      <c r="C8488" s="98" t="s">
        <v>33</v>
      </c>
      <c r="D8488" s="98">
        <v>-3.54</v>
      </c>
      <c r="E8488" s="98">
        <v>36.130000000000003</v>
      </c>
      <c r="F8488" s="98" t="s">
        <v>99</v>
      </c>
    </row>
    <row r="8489" spans="1:6" x14ac:dyDescent="0.2">
      <c r="A8489" s="106">
        <v>43221</v>
      </c>
      <c r="B8489" s="100">
        <v>43101</v>
      </c>
      <c r="C8489" s="98" t="s">
        <v>168</v>
      </c>
      <c r="D8489" s="98">
        <v>-312.95</v>
      </c>
      <c r="E8489" s="98">
        <v>42290.69</v>
      </c>
      <c r="F8489" s="98" t="s">
        <v>77</v>
      </c>
    </row>
    <row r="8490" spans="1:6" x14ac:dyDescent="0.2">
      <c r="A8490" s="106">
        <v>43221</v>
      </c>
      <c r="B8490" s="100">
        <v>43101</v>
      </c>
      <c r="C8490" s="98" t="s">
        <v>185</v>
      </c>
      <c r="D8490" s="98">
        <v>1391.38</v>
      </c>
      <c r="E8490" s="98">
        <v>42290.69</v>
      </c>
      <c r="F8490" s="98" t="s">
        <v>77</v>
      </c>
    </row>
    <row r="8491" spans="1:6" x14ac:dyDescent="0.2">
      <c r="A8491" s="106">
        <v>43221</v>
      </c>
      <c r="B8491" s="100">
        <v>43101</v>
      </c>
      <c r="C8491" s="98" t="s">
        <v>186</v>
      </c>
      <c r="D8491" s="98">
        <v>62.74</v>
      </c>
      <c r="E8491" s="98">
        <v>1907.32</v>
      </c>
      <c r="F8491" s="98" t="s">
        <v>77</v>
      </c>
    </row>
    <row r="8492" spans="1:6" x14ac:dyDescent="0.2">
      <c r="A8492" s="106">
        <v>43221</v>
      </c>
      <c r="B8492" s="100">
        <v>43160</v>
      </c>
      <c r="C8492" s="98" t="s">
        <v>34</v>
      </c>
      <c r="D8492" s="98">
        <v>-20.010000000000002</v>
      </c>
      <c r="E8492" s="98">
        <v>254</v>
      </c>
      <c r="F8492" s="98" t="s">
        <v>88</v>
      </c>
    </row>
    <row r="8493" spans="1:6" x14ac:dyDescent="0.2">
      <c r="A8493" s="106">
        <v>43221</v>
      </c>
      <c r="B8493" s="100">
        <v>43160</v>
      </c>
      <c r="C8493" s="98" t="s">
        <v>33</v>
      </c>
      <c r="D8493" s="98">
        <v>-0.9</v>
      </c>
      <c r="E8493" s="98">
        <v>11.46</v>
      </c>
      <c r="F8493" s="98" t="s">
        <v>88</v>
      </c>
    </row>
    <row r="8494" spans="1:6" x14ac:dyDescent="0.2">
      <c r="A8494" s="106">
        <v>43221</v>
      </c>
      <c r="B8494" s="100">
        <v>43160</v>
      </c>
      <c r="C8494" s="98" t="s">
        <v>34</v>
      </c>
      <c r="D8494" s="98">
        <v>-95.94</v>
      </c>
      <c r="E8494" s="98">
        <v>1218</v>
      </c>
      <c r="F8494" s="98" t="s">
        <v>99</v>
      </c>
    </row>
    <row r="8495" spans="1:6" x14ac:dyDescent="0.2">
      <c r="A8495" s="106">
        <v>43221</v>
      </c>
      <c r="B8495" s="100">
        <v>43160</v>
      </c>
      <c r="C8495" s="98" t="s">
        <v>33</v>
      </c>
      <c r="D8495" s="98">
        <v>-4.32</v>
      </c>
      <c r="E8495" s="98">
        <v>54.94</v>
      </c>
      <c r="F8495" s="98" t="s">
        <v>99</v>
      </c>
    </row>
    <row r="8496" spans="1:6" x14ac:dyDescent="0.2">
      <c r="A8496" s="106">
        <v>43221</v>
      </c>
      <c r="B8496" s="100">
        <v>43101</v>
      </c>
      <c r="C8496" s="98" t="s">
        <v>185</v>
      </c>
      <c r="D8496" s="98">
        <v>66.42</v>
      </c>
      <c r="E8496" s="98">
        <v>2019</v>
      </c>
      <c r="F8496" s="98" t="s">
        <v>99</v>
      </c>
    </row>
    <row r="8497" spans="1:6" x14ac:dyDescent="0.2">
      <c r="A8497" s="106">
        <v>43221</v>
      </c>
      <c r="B8497" s="100">
        <v>43101</v>
      </c>
      <c r="C8497" s="98" t="s">
        <v>186</v>
      </c>
      <c r="D8497" s="98">
        <v>2.99</v>
      </c>
      <c r="E8497" s="98">
        <v>91.07</v>
      </c>
      <c r="F8497" s="98" t="s">
        <v>99</v>
      </c>
    </row>
    <row r="8498" spans="1:6" x14ac:dyDescent="0.2">
      <c r="A8498" s="106">
        <v>43221</v>
      </c>
      <c r="B8498" s="100">
        <v>43101</v>
      </c>
      <c r="C8498" s="98" t="s">
        <v>168</v>
      </c>
      <c r="D8498" s="98">
        <v>-14.95</v>
      </c>
      <c r="E8498" s="98">
        <v>2019</v>
      </c>
      <c r="F8498" s="98" t="s">
        <v>99</v>
      </c>
    </row>
    <row r="8499" spans="1:6" x14ac:dyDescent="0.2">
      <c r="A8499" s="106">
        <v>43191</v>
      </c>
      <c r="B8499" s="100">
        <v>43191</v>
      </c>
      <c r="C8499" s="98" t="s">
        <v>36</v>
      </c>
      <c r="D8499" s="98">
        <v>-5.83</v>
      </c>
      <c r="E8499" s="98">
        <v>59.4</v>
      </c>
      <c r="F8499" s="98" t="s">
        <v>101</v>
      </c>
    </row>
    <row r="8500" spans="1:6" x14ac:dyDescent="0.2">
      <c r="A8500" s="106">
        <v>43191</v>
      </c>
      <c r="B8500" s="100">
        <v>43191</v>
      </c>
      <c r="C8500" s="98" t="s">
        <v>35</v>
      </c>
      <c r="D8500" s="98">
        <v>-0.26</v>
      </c>
      <c r="E8500" s="98">
        <v>2.68</v>
      </c>
      <c r="F8500" s="98" t="s">
        <v>101</v>
      </c>
    </row>
    <row r="8501" spans="1:6" x14ac:dyDescent="0.2">
      <c r="A8501" s="106">
        <v>43191</v>
      </c>
      <c r="B8501" s="100">
        <v>43191</v>
      </c>
      <c r="C8501" s="98" t="s">
        <v>36</v>
      </c>
      <c r="D8501" s="98">
        <v>-6.95</v>
      </c>
      <c r="E8501" s="98">
        <v>70.88</v>
      </c>
      <c r="F8501" s="98" t="s">
        <v>101</v>
      </c>
    </row>
    <row r="8502" spans="1:6" x14ac:dyDescent="0.2">
      <c r="A8502" s="106">
        <v>43191</v>
      </c>
      <c r="B8502" s="100">
        <v>43191</v>
      </c>
      <c r="C8502" s="98" t="s">
        <v>35</v>
      </c>
      <c r="D8502" s="98">
        <v>-0.32</v>
      </c>
      <c r="E8502" s="98">
        <v>3.2</v>
      </c>
      <c r="F8502" s="98" t="s">
        <v>101</v>
      </c>
    </row>
    <row r="8503" spans="1:6" x14ac:dyDescent="0.2">
      <c r="A8503" s="106">
        <v>43191</v>
      </c>
      <c r="B8503" s="100">
        <v>43160</v>
      </c>
      <c r="C8503" s="98" t="s">
        <v>36</v>
      </c>
      <c r="D8503" s="98">
        <v>-10.24</v>
      </c>
      <c r="E8503" s="98">
        <v>130</v>
      </c>
      <c r="F8503" s="98" t="s">
        <v>101</v>
      </c>
    </row>
    <row r="8504" spans="1:6" x14ac:dyDescent="0.2">
      <c r="A8504" s="106">
        <v>43191</v>
      </c>
      <c r="B8504" s="100">
        <v>43191</v>
      </c>
      <c r="C8504" s="98" t="s">
        <v>36</v>
      </c>
      <c r="D8504" s="98">
        <v>-8.09</v>
      </c>
      <c r="E8504" s="98">
        <v>82.5</v>
      </c>
      <c r="F8504" s="98" t="s">
        <v>101</v>
      </c>
    </row>
    <row r="8505" spans="1:6" x14ac:dyDescent="0.2">
      <c r="A8505" s="106">
        <v>43191</v>
      </c>
      <c r="B8505" s="100">
        <v>43191</v>
      </c>
      <c r="C8505" s="98" t="s">
        <v>35</v>
      </c>
      <c r="D8505" s="98">
        <v>-0.37</v>
      </c>
      <c r="E8505" s="98">
        <v>3.71</v>
      </c>
      <c r="F8505" s="98" t="s">
        <v>101</v>
      </c>
    </row>
    <row r="8506" spans="1:6" x14ac:dyDescent="0.2">
      <c r="A8506" s="106">
        <v>43191</v>
      </c>
      <c r="B8506" s="100">
        <v>43160</v>
      </c>
      <c r="C8506" s="98" t="s">
        <v>36</v>
      </c>
      <c r="D8506" s="98">
        <v>-11.81</v>
      </c>
      <c r="E8506" s="98">
        <v>150</v>
      </c>
      <c r="F8506" s="98" t="s">
        <v>101</v>
      </c>
    </row>
    <row r="8507" spans="1:6" x14ac:dyDescent="0.2">
      <c r="A8507" s="106">
        <v>43191</v>
      </c>
      <c r="B8507" s="100">
        <v>43160</v>
      </c>
      <c r="C8507" s="98" t="s">
        <v>35</v>
      </c>
      <c r="D8507" s="98">
        <v>-0.53</v>
      </c>
      <c r="E8507" s="98">
        <v>6.76</v>
      </c>
      <c r="F8507" s="98" t="s">
        <v>101</v>
      </c>
    </row>
    <row r="8508" spans="1:6" x14ac:dyDescent="0.2">
      <c r="A8508" s="106">
        <v>43191</v>
      </c>
      <c r="B8508" s="100">
        <v>43160</v>
      </c>
      <c r="C8508" s="98" t="s">
        <v>35</v>
      </c>
      <c r="D8508" s="98">
        <v>-0.47</v>
      </c>
      <c r="E8508" s="98">
        <v>5.87</v>
      </c>
      <c r="F8508" s="98" t="s">
        <v>101</v>
      </c>
    </row>
    <row r="8509" spans="1:6" x14ac:dyDescent="0.2">
      <c r="A8509" s="106">
        <v>43191</v>
      </c>
      <c r="B8509" s="100">
        <v>43191</v>
      </c>
      <c r="C8509" s="98" t="s">
        <v>36</v>
      </c>
      <c r="D8509" s="98">
        <v>-2.2999999999999998</v>
      </c>
      <c r="E8509" s="98">
        <v>23.47</v>
      </c>
      <c r="F8509" s="98" t="s">
        <v>101</v>
      </c>
    </row>
    <row r="8510" spans="1:6" x14ac:dyDescent="0.2">
      <c r="A8510" s="106">
        <v>43191</v>
      </c>
      <c r="B8510" s="100">
        <v>43191</v>
      </c>
      <c r="C8510" s="98" t="s">
        <v>35</v>
      </c>
      <c r="D8510" s="98">
        <v>-0.1</v>
      </c>
      <c r="E8510" s="98">
        <v>1.06</v>
      </c>
      <c r="F8510" s="98" t="s">
        <v>101</v>
      </c>
    </row>
    <row r="8511" spans="1:6" x14ac:dyDescent="0.2">
      <c r="A8511" s="106">
        <v>43191</v>
      </c>
      <c r="B8511" s="100">
        <v>43160</v>
      </c>
      <c r="C8511" s="98" t="s">
        <v>36</v>
      </c>
      <c r="D8511" s="98">
        <v>-3.31</v>
      </c>
      <c r="E8511" s="98">
        <v>42</v>
      </c>
      <c r="F8511" s="98" t="s">
        <v>101</v>
      </c>
    </row>
    <row r="8512" spans="1:6" x14ac:dyDescent="0.2">
      <c r="A8512" s="106">
        <v>43191</v>
      </c>
      <c r="B8512" s="100">
        <v>43160</v>
      </c>
      <c r="C8512" s="98" t="s">
        <v>35</v>
      </c>
      <c r="D8512" s="98">
        <v>-0.15</v>
      </c>
      <c r="E8512" s="98">
        <v>1.89</v>
      </c>
      <c r="F8512" s="98" t="s">
        <v>101</v>
      </c>
    </row>
    <row r="8513" spans="1:6" x14ac:dyDescent="0.2">
      <c r="A8513" s="106">
        <v>43191</v>
      </c>
      <c r="B8513" s="100">
        <v>43191</v>
      </c>
      <c r="C8513" s="98" t="s">
        <v>36</v>
      </c>
      <c r="D8513" s="98">
        <v>-44.84</v>
      </c>
      <c r="E8513" s="98">
        <v>457.12</v>
      </c>
      <c r="F8513" s="98" t="s">
        <v>101</v>
      </c>
    </row>
    <row r="8514" spans="1:6" x14ac:dyDescent="0.2">
      <c r="A8514" s="106">
        <v>43191</v>
      </c>
      <c r="B8514" s="100">
        <v>43191</v>
      </c>
      <c r="C8514" s="98" t="s">
        <v>35</v>
      </c>
      <c r="D8514" s="98">
        <v>-2.02</v>
      </c>
      <c r="E8514" s="98">
        <v>20.61</v>
      </c>
      <c r="F8514" s="98" t="s">
        <v>101</v>
      </c>
    </row>
    <row r="8515" spans="1:6" x14ac:dyDescent="0.2">
      <c r="A8515" s="106">
        <v>43191</v>
      </c>
      <c r="B8515" s="100">
        <v>43160</v>
      </c>
      <c r="C8515" s="98" t="s">
        <v>36</v>
      </c>
      <c r="D8515" s="98">
        <v>-65.38</v>
      </c>
      <c r="E8515" s="98">
        <v>830</v>
      </c>
      <c r="F8515" s="98" t="s">
        <v>101</v>
      </c>
    </row>
    <row r="8516" spans="1:6" x14ac:dyDescent="0.2">
      <c r="A8516" s="106">
        <v>43191</v>
      </c>
      <c r="B8516" s="100">
        <v>43160</v>
      </c>
      <c r="C8516" s="98" t="s">
        <v>35</v>
      </c>
      <c r="D8516" s="98">
        <v>-2.94</v>
      </c>
      <c r="E8516" s="98">
        <v>37.42</v>
      </c>
      <c r="F8516" s="98" t="s">
        <v>101</v>
      </c>
    </row>
    <row r="8517" spans="1:6" x14ac:dyDescent="0.2">
      <c r="A8517" s="106">
        <v>43191</v>
      </c>
      <c r="B8517" s="100">
        <v>43191</v>
      </c>
      <c r="C8517" s="98" t="s">
        <v>34</v>
      </c>
      <c r="D8517" s="98">
        <v>-9.42</v>
      </c>
      <c r="E8517" s="98">
        <v>96</v>
      </c>
      <c r="F8517" s="98" t="s">
        <v>92</v>
      </c>
    </row>
    <row r="8518" spans="1:6" x14ac:dyDescent="0.2">
      <c r="A8518" s="106">
        <v>43191</v>
      </c>
      <c r="B8518" s="100">
        <v>43191</v>
      </c>
      <c r="C8518" s="98" t="s">
        <v>33</v>
      </c>
      <c r="D8518" s="98">
        <v>-0.42</v>
      </c>
      <c r="E8518" s="98">
        <v>4.33</v>
      </c>
      <c r="F8518" s="98" t="s">
        <v>92</v>
      </c>
    </row>
    <row r="8519" spans="1:6" x14ac:dyDescent="0.2">
      <c r="A8519" s="106">
        <v>43191</v>
      </c>
      <c r="B8519" s="100">
        <v>43160</v>
      </c>
      <c r="C8519" s="98" t="s">
        <v>34</v>
      </c>
      <c r="D8519" s="98">
        <v>-13.71</v>
      </c>
      <c r="E8519" s="98">
        <v>174</v>
      </c>
      <c r="F8519" s="98" t="s">
        <v>92</v>
      </c>
    </row>
    <row r="8520" spans="1:6" x14ac:dyDescent="0.2">
      <c r="A8520" s="106">
        <v>43191</v>
      </c>
      <c r="B8520" s="100">
        <v>43160</v>
      </c>
      <c r="C8520" s="98" t="s">
        <v>33</v>
      </c>
      <c r="D8520" s="98">
        <v>-0.62</v>
      </c>
      <c r="E8520" s="98">
        <v>7.85</v>
      </c>
      <c r="F8520" s="98" t="s">
        <v>92</v>
      </c>
    </row>
    <row r="8521" spans="1:6" x14ac:dyDescent="0.2">
      <c r="A8521" s="106">
        <v>43191</v>
      </c>
      <c r="B8521" s="100">
        <v>43191</v>
      </c>
      <c r="C8521" s="98" t="s">
        <v>34</v>
      </c>
      <c r="D8521" s="98">
        <v>-2532.14</v>
      </c>
      <c r="E8521" s="98">
        <v>25811.8</v>
      </c>
      <c r="F8521" s="98" t="s">
        <v>77</v>
      </c>
    </row>
    <row r="8522" spans="1:6" x14ac:dyDescent="0.2">
      <c r="A8522" s="106">
        <v>43191</v>
      </c>
      <c r="B8522" s="100">
        <v>43191</v>
      </c>
      <c r="C8522" s="98" t="s">
        <v>33</v>
      </c>
      <c r="D8522" s="98">
        <v>-114.22</v>
      </c>
      <c r="E8522" s="98">
        <v>1164.0999999999999</v>
      </c>
      <c r="F8522" s="98" t="s">
        <v>77</v>
      </c>
    </row>
    <row r="8523" spans="1:6" x14ac:dyDescent="0.2">
      <c r="A8523" s="106">
        <v>43191</v>
      </c>
      <c r="B8523" s="100">
        <v>43191</v>
      </c>
      <c r="C8523" s="98" t="s">
        <v>36</v>
      </c>
      <c r="D8523" s="98">
        <v>-45.78</v>
      </c>
      <c r="E8523" s="98">
        <v>466.91</v>
      </c>
      <c r="F8523" s="98" t="s">
        <v>101</v>
      </c>
    </row>
    <row r="8524" spans="1:6" x14ac:dyDescent="0.2">
      <c r="A8524" s="106">
        <v>43191</v>
      </c>
      <c r="B8524" s="100">
        <v>43191</v>
      </c>
      <c r="C8524" s="98" t="s">
        <v>35</v>
      </c>
      <c r="D8524" s="98">
        <v>-2.06</v>
      </c>
      <c r="E8524" s="98">
        <v>21.05</v>
      </c>
      <c r="F8524" s="98" t="s">
        <v>101</v>
      </c>
    </row>
    <row r="8525" spans="1:6" x14ac:dyDescent="0.2">
      <c r="A8525" s="106">
        <v>43191</v>
      </c>
      <c r="B8525" s="100">
        <v>43160</v>
      </c>
      <c r="C8525" s="98" t="s">
        <v>36</v>
      </c>
      <c r="D8525" s="98">
        <v>-66.7</v>
      </c>
      <c r="E8525" s="98">
        <v>847</v>
      </c>
      <c r="F8525" s="98" t="s">
        <v>101</v>
      </c>
    </row>
    <row r="8526" spans="1:6" x14ac:dyDescent="0.2">
      <c r="A8526" s="106">
        <v>43191</v>
      </c>
      <c r="B8526" s="100">
        <v>43160</v>
      </c>
      <c r="C8526" s="98" t="s">
        <v>35</v>
      </c>
      <c r="D8526" s="98">
        <v>-3</v>
      </c>
      <c r="E8526" s="98">
        <v>38.19</v>
      </c>
      <c r="F8526" s="98" t="s">
        <v>101</v>
      </c>
    </row>
    <row r="8527" spans="1:6" x14ac:dyDescent="0.2">
      <c r="A8527" s="106">
        <v>43191</v>
      </c>
      <c r="B8527" s="100">
        <v>43101</v>
      </c>
      <c r="C8527" s="98" t="s">
        <v>168</v>
      </c>
      <c r="D8527" s="98">
        <v>-2</v>
      </c>
      <c r="E8527" s="98">
        <v>270</v>
      </c>
      <c r="F8527" s="98" t="s">
        <v>92</v>
      </c>
    </row>
    <row r="8528" spans="1:6" x14ac:dyDescent="0.2">
      <c r="A8528" s="106">
        <v>43191</v>
      </c>
      <c r="B8528" s="100">
        <v>43101</v>
      </c>
      <c r="C8528" s="98" t="s">
        <v>185</v>
      </c>
      <c r="D8528" s="98">
        <v>8.8800000000000008</v>
      </c>
      <c r="E8528" s="98">
        <v>270</v>
      </c>
      <c r="F8528" s="98" t="s">
        <v>92</v>
      </c>
    </row>
    <row r="8529" spans="1:6" x14ac:dyDescent="0.2">
      <c r="A8529" s="106">
        <v>43191</v>
      </c>
      <c r="B8529" s="100">
        <v>43101</v>
      </c>
      <c r="C8529" s="98" t="s">
        <v>186</v>
      </c>
      <c r="D8529" s="98">
        <v>0.4</v>
      </c>
      <c r="E8529" s="98">
        <v>12.18</v>
      </c>
      <c r="F8529" s="98" t="s">
        <v>92</v>
      </c>
    </row>
    <row r="8530" spans="1:6" x14ac:dyDescent="0.2">
      <c r="A8530" s="106">
        <v>43191</v>
      </c>
      <c r="B8530" s="100">
        <v>43191</v>
      </c>
      <c r="C8530" s="98" t="s">
        <v>34</v>
      </c>
      <c r="D8530" s="98">
        <v>-37.67</v>
      </c>
      <c r="E8530" s="98">
        <v>384</v>
      </c>
      <c r="F8530" s="98" t="s">
        <v>92</v>
      </c>
    </row>
    <row r="8531" spans="1:6" x14ac:dyDescent="0.2">
      <c r="A8531" s="106">
        <v>43191</v>
      </c>
      <c r="B8531" s="100">
        <v>43191</v>
      </c>
      <c r="C8531" s="98" t="s">
        <v>33</v>
      </c>
      <c r="D8531" s="98">
        <v>-1.7</v>
      </c>
      <c r="E8531" s="98">
        <v>17.32</v>
      </c>
      <c r="F8531" s="98" t="s">
        <v>92</v>
      </c>
    </row>
    <row r="8532" spans="1:6" x14ac:dyDescent="0.2">
      <c r="A8532" s="106">
        <v>43191</v>
      </c>
      <c r="B8532" s="100">
        <v>43160</v>
      </c>
      <c r="C8532" s="98" t="s">
        <v>34</v>
      </c>
      <c r="D8532" s="98">
        <v>-54.98</v>
      </c>
      <c r="E8532" s="98">
        <v>698</v>
      </c>
      <c r="F8532" s="98" t="s">
        <v>92</v>
      </c>
    </row>
    <row r="8533" spans="1:6" x14ac:dyDescent="0.2">
      <c r="A8533" s="106">
        <v>43191</v>
      </c>
      <c r="B8533" s="100">
        <v>43160</v>
      </c>
      <c r="C8533" s="98" t="s">
        <v>33</v>
      </c>
      <c r="D8533" s="98">
        <v>-2.48</v>
      </c>
      <c r="E8533" s="98">
        <v>31.48</v>
      </c>
      <c r="F8533" s="98" t="s">
        <v>92</v>
      </c>
    </row>
    <row r="8534" spans="1:6" x14ac:dyDescent="0.2">
      <c r="A8534" s="106">
        <v>43191</v>
      </c>
      <c r="B8534" s="100">
        <v>43101</v>
      </c>
      <c r="C8534" s="98" t="s">
        <v>168</v>
      </c>
      <c r="D8534" s="98">
        <v>-8.01</v>
      </c>
      <c r="E8534" s="98">
        <v>1082</v>
      </c>
      <c r="F8534" s="98" t="s">
        <v>92</v>
      </c>
    </row>
    <row r="8535" spans="1:6" x14ac:dyDescent="0.2">
      <c r="A8535" s="106">
        <v>43191</v>
      </c>
      <c r="B8535" s="100">
        <v>43191</v>
      </c>
      <c r="C8535" s="98" t="s">
        <v>34</v>
      </c>
      <c r="D8535" s="98">
        <v>-261.05</v>
      </c>
      <c r="E8535" s="98">
        <v>2661.01</v>
      </c>
      <c r="F8535" s="98" t="s">
        <v>97</v>
      </c>
    </row>
    <row r="8536" spans="1:6" x14ac:dyDescent="0.2">
      <c r="A8536" s="106">
        <v>43191</v>
      </c>
      <c r="B8536" s="100">
        <v>43191</v>
      </c>
      <c r="C8536" s="98" t="s">
        <v>33</v>
      </c>
      <c r="D8536" s="98">
        <v>-11.77</v>
      </c>
      <c r="E8536" s="98">
        <v>120.01</v>
      </c>
      <c r="F8536" s="98" t="s">
        <v>97</v>
      </c>
    </row>
    <row r="8537" spans="1:6" x14ac:dyDescent="0.2">
      <c r="A8537" s="106">
        <v>43191</v>
      </c>
      <c r="B8537" s="100">
        <v>43160</v>
      </c>
      <c r="C8537" s="98" t="s">
        <v>34</v>
      </c>
      <c r="D8537" s="98">
        <v>-381.01</v>
      </c>
      <c r="E8537" s="98">
        <v>4837</v>
      </c>
      <c r="F8537" s="98" t="s">
        <v>97</v>
      </c>
    </row>
    <row r="8538" spans="1:6" x14ac:dyDescent="0.2">
      <c r="A8538" s="106">
        <v>43191</v>
      </c>
      <c r="B8538" s="100">
        <v>43160</v>
      </c>
      <c r="C8538" s="98" t="s">
        <v>33</v>
      </c>
      <c r="D8538" s="98">
        <v>-17.18</v>
      </c>
      <c r="E8538" s="98">
        <v>218.15</v>
      </c>
      <c r="F8538" s="98" t="s">
        <v>97</v>
      </c>
    </row>
    <row r="8539" spans="1:6" x14ac:dyDescent="0.2">
      <c r="A8539" s="106">
        <v>43191</v>
      </c>
      <c r="B8539" s="100">
        <v>43191</v>
      </c>
      <c r="C8539" s="98" t="s">
        <v>34</v>
      </c>
      <c r="D8539" s="98">
        <v>-733.82</v>
      </c>
      <c r="E8539" s="98">
        <v>7480.28</v>
      </c>
      <c r="F8539" s="98" t="s">
        <v>131</v>
      </c>
    </row>
    <row r="8540" spans="1:6" x14ac:dyDescent="0.2">
      <c r="A8540" s="106">
        <v>43191</v>
      </c>
      <c r="B8540" s="100">
        <v>43191</v>
      </c>
      <c r="C8540" s="98" t="s">
        <v>33</v>
      </c>
      <c r="D8540" s="98">
        <v>-33.1</v>
      </c>
      <c r="E8540" s="98">
        <v>337.36</v>
      </c>
      <c r="F8540" s="98" t="s">
        <v>131</v>
      </c>
    </row>
    <row r="8541" spans="1:6" x14ac:dyDescent="0.2">
      <c r="A8541" s="106">
        <v>43191</v>
      </c>
      <c r="B8541" s="100">
        <v>43160</v>
      </c>
      <c r="C8541" s="98" t="s">
        <v>34</v>
      </c>
      <c r="D8541" s="98">
        <v>-1071.27</v>
      </c>
      <c r="E8541" s="98">
        <v>13600</v>
      </c>
      <c r="F8541" s="98" t="s">
        <v>131</v>
      </c>
    </row>
    <row r="8542" spans="1:6" x14ac:dyDescent="0.2">
      <c r="A8542" s="106">
        <v>43191</v>
      </c>
      <c r="B8542" s="100">
        <v>43160</v>
      </c>
      <c r="C8542" s="98" t="s">
        <v>33</v>
      </c>
      <c r="D8542" s="98">
        <v>-48.31</v>
      </c>
      <c r="E8542" s="98">
        <v>613.36</v>
      </c>
      <c r="F8542" s="98" t="s">
        <v>131</v>
      </c>
    </row>
    <row r="8543" spans="1:6" x14ac:dyDescent="0.2">
      <c r="A8543" s="106">
        <v>43191</v>
      </c>
      <c r="B8543" s="100">
        <v>43101</v>
      </c>
      <c r="C8543" s="98" t="s">
        <v>185</v>
      </c>
      <c r="D8543" s="98">
        <v>693.54</v>
      </c>
      <c r="E8543" s="98">
        <v>21080.28</v>
      </c>
      <c r="F8543" s="98" t="s">
        <v>131</v>
      </c>
    </row>
    <row r="8544" spans="1:6" x14ac:dyDescent="0.2">
      <c r="A8544" s="106">
        <v>43191</v>
      </c>
      <c r="B8544" s="100">
        <v>43101</v>
      </c>
      <c r="C8544" s="98" t="s">
        <v>186</v>
      </c>
      <c r="D8544" s="98">
        <v>31.28</v>
      </c>
      <c r="E8544" s="98">
        <v>950.72</v>
      </c>
      <c r="F8544" s="98" t="s">
        <v>131</v>
      </c>
    </row>
    <row r="8545" spans="1:6" x14ac:dyDescent="0.2">
      <c r="A8545" s="106">
        <v>43191</v>
      </c>
      <c r="B8545" s="100">
        <v>43101</v>
      </c>
      <c r="C8545" s="98" t="s">
        <v>185</v>
      </c>
      <c r="D8545" s="98">
        <v>246.68</v>
      </c>
      <c r="E8545" s="98">
        <v>7498.01</v>
      </c>
      <c r="F8545" s="98" t="s">
        <v>97</v>
      </c>
    </row>
    <row r="8546" spans="1:6" x14ac:dyDescent="0.2">
      <c r="A8546" s="106">
        <v>43191</v>
      </c>
      <c r="B8546" s="100">
        <v>43101</v>
      </c>
      <c r="C8546" s="98" t="s">
        <v>186</v>
      </c>
      <c r="D8546" s="98">
        <v>11.13</v>
      </c>
      <c r="E8546" s="98">
        <v>338.16</v>
      </c>
      <c r="F8546" s="98" t="s">
        <v>97</v>
      </c>
    </row>
    <row r="8547" spans="1:6" x14ac:dyDescent="0.2">
      <c r="A8547" s="106">
        <v>43191</v>
      </c>
      <c r="B8547" s="100">
        <v>43191</v>
      </c>
      <c r="C8547" s="98" t="s">
        <v>34</v>
      </c>
      <c r="D8547" s="98">
        <v>-166.98</v>
      </c>
      <c r="E8547" s="98">
        <v>1702.13</v>
      </c>
      <c r="F8547" s="98" t="s">
        <v>97</v>
      </c>
    </row>
    <row r="8548" spans="1:6" x14ac:dyDescent="0.2">
      <c r="A8548" s="106">
        <v>43191</v>
      </c>
      <c r="B8548" s="100">
        <v>43191</v>
      </c>
      <c r="C8548" s="98" t="s">
        <v>33</v>
      </c>
      <c r="D8548" s="98">
        <v>-7.53</v>
      </c>
      <c r="E8548" s="98">
        <v>76.77</v>
      </c>
      <c r="F8548" s="98" t="s">
        <v>97</v>
      </c>
    </row>
    <row r="8549" spans="1:6" x14ac:dyDescent="0.2">
      <c r="A8549" s="106">
        <v>43191</v>
      </c>
      <c r="B8549" s="100">
        <v>43160</v>
      </c>
      <c r="C8549" s="98" t="s">
        <v>34</v>
      </c>
      <c r="D8549" s="98">
        <v>-243.79</v>
      </c>
      <c r="E8549" s="98">
        <v>3095</v>
      </c>
      <c r="F8549" s="98" t="s">
        <v>97</v>
      </c>
    </row>
    <row r="8550" spans="1:6" x14ac:dyDescent="0.2">
      <c r="A8550" s="106">
        <v>43191</v>
      </c>
      <c r="B8550" s="100">
        <v>43160</v>
      </c>
      <c r="C8550" s="98" t="s">
        <v>33</v>
      </c>
      <c r="D8550" s="98">
        <v>-10.99</v>
      </c>
      <c r="E8550" s="98">
        <v>139.58000000000001</v>
      </c>
      <c r="F8550" s="98" t="s">
        <v>97</v>
      </c>
    </row>
    <row r="8551" spans="1:6" x14ac:dyDescent="0.2">
      <c r="A8551" s="106">
        <v>43191</v>
      </c>
      <c r="B8551" s="100">
        <v>43101</v>
      </c>
      <c r="C8551" s="98" t="s">
        <v>185</v>
      </c>
      <c r="D8551" s="98">
        <v>157.83000000000001</v>
      </c>
      <c r="E8551" s="98">
        <v>4797.13</v>
      </c>
      <c r="F8551" s="98" t="s">
        <v>97</v>
      </c>
    </row>
    <row r="8552" spans="1:6" x14ac:dyDescent="0.2">
      <c r="A8552" s="106">
        <v>43191</v>
      </c>
      <c r="B8552" s="100">
        <v>43101</v>
      </c>
      <c r="C8552" s="98" t="s">
        <v>186</v>
      </c>
      <c r="D8552" s="98">
        <v>7.12</v>
      </c>
      <c r="E8552" s="98">
        <v>216.35</v>
      </c>
      <c r="F8552" s="98" t="s">
        <v>97</v>
      </c>
    </row>
    <row r="8553" spans="1:6" x14ac:dyDescent="0.2">
      <c r="A8553" s="106">
        <v>43282</v>
      </c>
      <c r="B8553" s="100">
        <v>43282</v>
      </c>
      <c r="C8553" s="98" t="s">
        <v>34</v>
      </c>
      <c r="D8553" s="98">
        <v>-0.01</v>
      </c>
      <c r="E8553" s="98">
        <v>0.14000000000000001</v>
      </c>
      <c r="F8553" s="98" t="s">
        <v>77</v>
      </c>
    </row>
    <row r="8554" spans="1:6" x14ac:dyDescent="0.2">
      <c r="A8554" s="106">
        <v>43282</v>
      </c>
      <c r="B8554" s="100">
        <v>43282</v>
      </c>
      <c r="C8554" s="98" t="s">
        <v>33</v>
      </c>
      <c r="D8554" s="98">
        <v>0</v>
      </c>
      <c r="E8554" s="98">
        <v>0.01</v>
      </c>
      <c r="F8554" s="98" t="s">
        <v>77</v>
      </c>
    </row>
    <row r="8555" spans="1:6" x14ac:dyDescent="0.2">
      <c r="A8555" s="106">
        <v>43282</v>
      </c>
      <c r="B8555" s="100">
        <v>43252</v>
      </c>
      <c r="C8555" s="98" t="s">
        <v>34</v>
      </c>
      <c r="D8555" s="98">
        <v>-1197.97</v>
      </c>
      <c r="E8555" s="98">
        <v>8982.99</v>
      </c>
      <c r="F8555" s="98" t="s">
        <v>77</v>
      </c>
    </row>
    <row r="8556" spans="1:6" x14ac:dyDescent="0.2">
      <c r="A8556" s="106">
        <v>43282</v>
      </c>
      <c r="B8556" s="100">
        <v>43252</v>
      </c>
      <c r="C8556" s="98" t="s">
        <v>33</v>
      </c>
      <c r="D8556" s="98">
        <v>-54.03</v>
      </c>
      <c r="E8556" s="98">
        <v>405.14</v>
      </c>
      <c r="F8556" s="98" t="s">
        <v>77</v>
      </c>
    </row>
    <row r="8557" spans="1:6" x14ac:dyDescent="0.2">
      <c r="A8557" s="106">
        <v>43282</v>
      </c>
      <c r="B8557" s="100">
        <v>43221</v>
      </c>
      <c r="C8557" s="98" t="s">
        <v>168</v>
      </c>
      <c r="D8557" s="98">
        <v>0</v>
      </c>
      <c r="E8557" s="98">
        <v>8983.1299999999992</v>
      </c>
      <c r="F8557" s="98" t="s">
        <v>77</v>
      </c>
    </row>
    <row r="8558" spans="1:6" x14ac:dyDescent="0.2">
      <c r="A8558" s="106">
        <v>43282</v>
      </c>
      <c r="B8558" s="100">
        <v>43221</v>
      </c>
      <c r="C8558" s="98" t="s">
        <v>185</v>
      </c>
      <c r="D8558" s="98">
        <v>398.68</v>
      </c>
      <c r="E8558" s="98">
        <v>8983.1299999999992</v>
      </c>
      <c r="F8558" s="98" t="s">
        <v>77</v>
      </c>
    </row>
    <row r="8559" spans="1:6" x14ac:dyDescent="0.2">
      <c r="A8559" s="106">
        <v>43282</v>
      </c>
      <c r="B8559" s="100">
        <v>43221</v>
      </c>
      <c r="C8559" s="98" t="s">
        <v>186</v>
      </c>
      <c r="D8559" s="98">
        <v>17.98</v>
      </c>
      <c r="E8559" s="98">
        <v>405.14</v>
      </c>
      <c r="F8559" s="98" t="s">
        <v>77</v>
      </c>
    </row>
    <row r="8560" spans="1:6" x14ac:dyDescent="0.2">
      <c r="A8560" s="106">
        <v>43282</v>
      </c>
      <c r="B8560" s="100">
        <v>43221</v>
      </c>
      <c r="C8560" s="98" t="s">
        <v>34</v>
      </c>
      <c r="D8560" s="98">
        <v>-138.25</v>
      </c>
      <c r="E8560" s="98">
        <v>1472</v>
      </c>
      <c r="F8560" s="98" t="s">
        <v>76</v>
      </c>
    </row>
    <row r="8561" spans="1:6" x14ac:dyDescent="0.2">
      <c r="A8561" s="106">
        <v>43282</v>
      </c>
      <c r="B8561" s="100">
        <v>43221</v>
      </c>
      <c r="C8561" s="98" t="s">
        <v>33</v>
      </c>
      <c r="D8561" s="98">
        <v>-6.24</v>
      </c>
      <c r="E8561" s="98">
        <v>66.39</v>
      </c>
      <c r="F8561" s="98" t="s">
        <v>76</v>
      </c>
    </row>
    <row r="8562" spans="1:6" x14ac:dyDescent="0.2">
      <c r="A8562" s="106">
        <v>43282</v>
      </c>
      <c r="B8562" s="100">
        <v>43252</v>
      </c>
      <c r="C8562" s="98" t="s">
        <v>34</v>
      </c>
      <c r="D8562" s="98">
        <v>-10.27</v>
      </c>
      <c r="E8562" s="98">
        <v>77</v>
      </c>
      <c r="F8562" s="98" t="s">
        <v>72</v>
      </c>
    </row>
    <row r="8563" spans="1:6" x14ac:dyDescent="0.2">
      <c r="A8563" s="106">
        <v>43282</v>
      </c>
      <c r="B8563" s="100">
        <v>43252</v>
      </c>
      <c r="C8563" s="98" t="s">
        <v>33</v>
      </c>
      <c r="D8563" s="98">
        <v>-0.46</v>
      </c>
      <c r="E8563" s="98">
        <v>3.47</v>
      </c>
      <c r="F8563" s="98" t="s">
        <v>72</v>
      </c>
    </row>
    <row r="8564" spans="1:6" x14ac:dyDescent="0.2">
      <c r="A8564" s="106">
        <v>43282</v>
      </c>
      <c r="B8564" s="100">
        <v>43282</v>
      </c>
      <c r="C8564" s="98" t="s">
        <v>34</v>
      </c>
      <c r="D8564" s="98">
        <v>0</v>
      </c>
      <c r="E8564" s="98">
        <v>0.02</v>
      </c>
      <c r="F8564" s="98" t="s">
        <v>76</v>
      </c>
    </row>
    <row r="8565" spans="1:6" x14ac:dyDescent="0.2">
      <c r="A8565" s="106">
        <v>43282</v>
      </c>
      <c r="B8565" s="100">
        <v>43252</v>
      </c>
      <c r="C8565" s="98" t="s">
        <v>34</v>
      </c>
      <c r="D8565" s="98">
        <v>-443.41</v>
      </c>
      <c r="E8565" s="98">
        <v>3325</v>
      </c>
      <c r="F8565" s="98" t="s">
        <v>76</v>
      </c>
    </row>
    <row r="8566" spans="1:6" x14ac:dyDescent="0.2">
      <c r="A8566" s="106">
        <v>43282</v>
      </c>
      <c r="B8566" s="100">
        <v>43252</v>
      </c>
      <c r="C8566" s="98" t="s">
        <v>33</v>
      </c>
      <c r="D8566" s="98">
        <v>-19.98</v>
      </c>
      <c r="E8566" s="98">
        <v>149.96</v>
      </c>
      <c r="F8566" s="98" t="s">
        <v>76</v>
      </c>
    </row>
    <row r="8567" spans="1:6" x14ac:dyDescent="0.2">
      <c r="A8567" s="106">
        <v>43282</v>
      </c>
      <c r="B8567" s="100">
        <v>43221</v>
      </c>
      <c r="C8567" s="98" t="s">
        <v>185</v>
      </c>
      <c r="D8567" s="98">
        <v>147.57</v>
      </c>
      <c r="E8567" s="98">
        <v>3325.02</v>
      </c>
      <c r="F8567" s="98" t="s">
        <v>76</v>
      </c>
    </row>
    <row r="8568" spans="1:6" x14ac:dyDescent="0.2">
      <c r="A8568" s="106">
        <v>43282</v>
      </c>
      <c r="B8568" s="100">
        <v>43221</v>
      </c>
      <c r="C8568" s="98" t="s">
        <v>186</v>
      </c>
      <c r="D8568" s="98">
        <v>6.66</v>
      </c>
      <c r="E8568" s="98">
        <v>149.96</v>
      </c>
      <c r="F8568" s="98" t="s">
        <v>76</v>
      </c>
    </row>
    <row r="8569" spans="1:6" x14ac:dyDescent="0.2">
      <c r="A8569" s="106">
        <v>43282</v>
      </c>
      <c r="B8569" s="100">
        <v>43221</v>
      </c>
      <c r="C8569" s="98" t="s">
        <v>168</v>
      </c>
      <c r="D8569" s="98">
        <v>0</v>
      </c>
      <c r="E8569" s="98">
        <v>3325.02</v>
      </c>
      <c r="F8569" s="98" t="s">
        <v>76</v>
      </c>
    </row>
    <row r="8570" spans="1:6" x14ac:dyDescent="0.2">
      <c r="A8570" s="106">
        <v>43221</v>
      </c>
      <c r="B8570" s="100">
        <v>43160</v>
      </c>
      <c r="C8570" s="98" t="s">
        <v>33</v>
      </c>
      <c r="D8570" s="98">
        <v>-1.99</v>
      </c>
      <c r="E8570" s="98">
        <v>25.26</v>
      </c>
      <c r="F8570" s="98" t="s">
        <v>76</v>
      </c>
    </row>
    <row r="8571" spans="1:6" x14ac:dyDescent="0.2">
      <c r="A8571" s="106">
        <v>43221</v>
      </c>
      <c r="B8571" s="100">
        <v>43221</v>
      </c>
      <c r="C8571" s="98" t="s">
        <v>34</v>
      </c>
      <c r="D8571" s="98">
        <v>-40.67</v>
      </c>
      <c r="E8571" s="98">
        <v>433.01</v>
      </c>
      <c r="F8571" s="98" t="s">
        <v>77</v>
      </c>
    </row>
    <row r="8572" spans="1:6" x14ac:dyDescent="0.2">
      <c r="A8572" s="106">
        <v>43221</v>
      </c>
      <c r="B8572" s="100">
        <v>43221</v>
      </c>
      <c r="C8572" s="98" t="s">
        <v>33</v>
      </c>
      <c r="D8572" s="98">
        <v>-1.83</v>
      </c>
      <c r="E8572" s="98">
        <v>19.53</v>
      </c>
      <c r="F8572" s="98" t="s">
        <v>77</v>
      </c>
    </row>
    <row r="8573" spans="1:6" x14ac:dyDescent="0.2">
      <c r="A8573" s="106">
        <v>43221</v>
      </c>
      <c r="B8573" s="100">
        <v>43221</v>
      </c>
      <c r="C8573" s="98" t="s">
        <v>185</v>
      </c>
      <c r="D8573" s="98">
        <v>19.22</v>
      </c>
      <c r="E8573" s="98">
        <v>433</v>
      </c>
      <c r="F8573" s="98" t="s">
        <v>77</v>
      </c>
    </row>
    <row r="8574" spans="1:6" x14ac:dyDescent="0.2">
      <c r="A8574" s="106">
        <v>43221</v>
      </c>
      <c r="B8574" s="100">
        <v>43221</v>
      </c>
      <c r="C8574" s="98" t="s">
        <v>186</v>
      </c>
      <c r="D8574" s="98">
        <v>0.87</v>
      </c>
      <c r="E8574" s="98">
        <v>19.53</v>
      </c>
      <c r="F8574" s="98" t="s">
        <v>77</v>
      </c>
    </row>
    <row r="8575" spans="1:6" x14ac:dyDescent="0.2">
      <c r="A8575" s="106">
        <v>43221</v>
      </c>
      <c r="B8575" s="100">
        <v>43221</v>
      </c>
      <c r="C8575" s="98" t="s">
        <v>168</v>
      </c>
      <c r="D8575" s="98">
        <v>0</v>
      </c>
      <c r="E8575" s="98">
        <v>433</v>
      </c>
      <c r="F8575" s="98" t="s">
        <v>77</v>
      </c>
    </row>
    <row r="8576" spans="1:6" x14ac:dyDescent="0.2">
      <c r="A8576" s="106">
        <v>43221</v>
      </c>
      <c r="B8576" s="100">
        <v>43221</v>
      </c>
      <c r="C8576" s="98" t="s">
        <v>168</v>
      </c>
      <c r="D8576" s="98">
        <v>0</v>
      </c>
      <c r="E8576" s="98">
        <v>33938.89</v>
      </c>
      <c r="F8576" s="98" t="s">
        <v>77</v>
      </c>
    </row>
    <row r="8577" spans="1:6" x14ac:dyDescent="0.2">
      <c r="A8577" s="106">
        <v>43221</v>
      </c>
      <c r="B8577" s="100">
        <v>43221</v>
      </c>
      <c r="C8577" s="98" t="s">
        <v>185</v>
      </c>
      <c r="D8577" s="98">
        <v>1506.22</v>
      </c>
      <c r="E8577" s="98">
        <v>33938.89</v>
      </c>
      <c r="F8577" s="98" t="s">
        <v>77</v>
      </c>
    </row>
    <row r="8578" spans="1:6" x14ac:dyDescent="0.2">
      <c r="A8578" s="106">
        <v>43221</v>
      </c>
      <c r="B8578" s="100">
        <v>43221</v>
      </c>
      <c r="C8578" s="98" t="s">
        <v>186</v>
      </c>
      <c r="D8578" s="98">
        <v>67.92</v>
      </c>
      <c r="E8578" s="98">
        <v>1530.68</v>
      </c>
      <c r="F8578" s="98" t="s">
        <v>77</v>
      </c>
    </row>
    <row r="8579" spans="1:6" x14ac:dyDescent="0.2">
      <c r="A8579" s="106">
        <v>43221</v>
      </c>
      <c r="B8579" s="100">
        <v>43221</v>
      </c>
      <c r="C8579" s="98" t="s">
        <v>34</v>
      </c>
      <c r="D8579" s="98">
        <v>-2314.23</v>
      </c>
      <c r="E8579" s="98">
        <v>24640.49</v>
      </c>
      <c r="F8579" s="98" t="s">
        <v>76</v>
      </c>
    </row>
    <row r="8580" spans="1:6" x14ac:dyDescent="0.2">
      <c r="A8580" s="106">
        <v>43221</v>
      </c>
      <c r="B8580" s="100">
        <v>43221</v>
      </c>
      <c r="C8580" s="98" t="s">
        <v>33</v>
      </c>
      <c r="D8580" s="98">
        <v>-104.39</v>
      </c>
      <c r="E8580" s="98">
        <v>1111.28</v>
      </c>
      <c r="F8580" s="98" t="s">
        <v>76</v>
      </c>
    </row>
    <row r="8581" spans="1:6" x14ac:dyDescent="0.2">
      <c r="A8581" s="106">
        <v>43221</v>
      </c>
      <c r="B8581" s="100">
        <v>43221</v>
      </c>
      <c r="C8581" s="98" t="s">
        <v>168</v>
      </c>
      <c r="D8581" s="98">
        <v>0</v>
      </c>
      <c r="E8581" s="98">
        <v>24640.49</v>
      </c>
      <c r="F8581" s="98" t="s">
        <v>76</v>
      </c>
    </row>
    <row r="8582" spans="1:6" x14ac:dyDescent="0.2">
      <c r="A8582" s="106">
        <v>43221</v>
      </c>
      <c r="B8582" s="100">
        <v>43191</v>
      </c>
      <c r="C8582" s="98" t="s">
        <v>34</v>
      </c>
      <c r="D8582" s="98">
        <v>-7857.42</v>
      </c>
      <c r="E8582" s="98">
        <v>80096.240000000005</v>
      </c>
      <c r="F8582" s="98" t="s">
        <v>76</v>
      </c>
    </row>
    <row r="8583" spans="1:6" x14ac:dyDescent="0.2">
      <c r="A8583" s="106">
        <v>43221</v>
      </c>
      <c r="B8583" s="100">
        <v>43191</v>
      </c>
      <c r="C8583" s="98" t="s">
        <v>33</v>
      </c>
      <c r="D8583" s="98">
        <v>-354.35</v>
      </c>
      <c r="E8583" s="98">
        <v>3612.33</v>
      </c>
      <c r="F8583" s="98" t="s">
        <v>76</v>
      </c>
    </row>
    <row r="8584" spans="1:6" x14ac:dyDescent="0.2">
      <c r="A8584" s="106">
        <v>43221</v>
      </c>
      <c r="B8584" s="100">
        <v>43101</v>
      </c>
      <c r="C8584" s="98" t="s">
        <v>185</v>
      </c>
      <c r="D8584" s="98">
        <v>2648.59</v>
      </c>
      <c r="E8584" s="98">
        <v>80504.240000000005</v>
      </c>
      <c r="F8584" s="98" t="s">
        <v>76</v>
      </c>
    </row>
    <row r="8585" spans="1:6" x14ac:dyDescent="0.2">
      <c r="A8585" s="106">
        <v>43221</v>
      </c>
      <c r="B8585" s="100">
        <v>43101</v>
      </c>
      <c r="C8585" s="98" t="s">
        <v>186</v>
      </c>
      <c r="D8585" s="98">
        <v>119.42</v>
      </c>
      <c r="E8585" s="98">
        <v>3630.73</v>
      </c>
      <c r="F8585" s="98" t="s">
        <v>76</v>
      </c>
    </row>
    <row r="8586" spans="1:6" x14ac:dyDescent="0.2">
      <c r="A8586" s="106">
        <v>43221</v>
      </c>
      <c r="B8586" s="100">
        <v>43101</v>
      </c>
      <c r="C8586" s="98" t="s">
        <v>168</v>
      </c>
      <c r="D8586" s="98">
        <v>-595.74</v>
      </c>
      <c r="E8586" s="98">
        <v>80504.240000000005</v>
      </c>
      <c r="F8586" s="98" t="s">
        <v>76</v>
      </c>
    </row>
    <row r="8587" spans="1:6" x14ac:dyDescent="0.2">
      <c r="A8587" s="106">
        <v>43221</v>
      </c>
      <c r="B8587" s="100">
        <v>43221</v>
      </c>
      <c r="C8587" s="98" t="s">
        <v>34</v>
      </c>
      <c r="D8587" s="98">
        <v>-3187.52</v>
      </c>
      <c r="E8587" s="98">
        <v>33938.89</v>
      </c>
      <c r="F8587" s="98" t="s">
        <v>77</v>
      </c>
    </row>
    <row r="8588" spans="1:6" x14ac:dyDescent="0.2">
      <c r="A8588" s="106">
        <v>43221</v>
      </c>
      <c r="B8588" s="100">
        <v>43221</v>
      </c>
      <c r="C8588" s="98" t="s">
        <v>33</v>
      </c>
      <c r="D8588" s="98">
        <v>-143.78</v>
      </c>
      <c r="E8588" s="98">
        <v>1530.68</v>
      </c>
      <c r="F8588" s="98" t="s">
        <v>77</v>
      </c>
    </row>
    <row r="8589" spans="1:6" x14ac:dyDescent="0.2">
      <c r="A8589" s="106">
        <v>43221</v>
      </c>
      <c r="B8589" s="100">
        <v>43191</v>
      </c>
      <c r="C8589" s="98" t="s">
        <v>34</v>
      </c>
      <c r="D8589" s="98">
        <v>-6119.98</v>
      </c>
      <c r="E8589" s="98">
        <v>62385.65</v>
      </c>
      <c r="F8589" s="98" t="s">
        <v>77</v>
      </c>
    </row>
    <row r="8590" spans="1:6" x14ac:dyDescent="0.2">
      <c r="A8590" s="106">
        <v>43221</v>
      </c>
      <c r="B8590" s="100">
        <v>43191</v>
      </c>
      <c r="C8590" s="98" t="s">
        <v>33</v>
      </c>
      <c r="D8590" s="98">
        <v>-276</v>
      </c>
      <c r="E8590" s="98">
        <v>2813.57</v>
      </c>
      <c r="F8590" s="98" t="s">
        <v>77</v>
      </c>
    </row>
    <row r="8591" spans="1:6" x14ac:dyDescent="0.2">
      <c r="A8591" s="106">
        <v>43221</v>
      </c>
      <c r="B8591" s="100">
        <v>43221</v>
      </c>
      <c r="C8591" s="98" t="s">
        <v>185</v>
      </c>
      <c r="D8591" s="98">
        <v>31.47</v>
      </c>
      <c r="E8591" s="98">
        <v>709.1</v>
      </c>
      <c r="F8591" s="98" t="s">
        <v>76</v>
      </c>
    </row>
    <row r="8592" spans="1:6" x14ac:dyDescent="0.2">
      <c r="A8592" s="106">
        <v>43221</v>
      </c>
      <c r="B8592" s="100">
        <v>43221</v>
      </c>
      <c r="C8592" s="98" t="s">
        <v>186</v>
      </c>
      <c r="D8592" s="98">
        <v>1.41</v>
      </c>
      <c r="E8592" s="98">
        <v>31.97</v>
      </c>
      <c r="F8592" s="98" t="s">
        <v>76</v>
      </c>
    </row>
    <row r="8593" spans="1:6" x14ac:dyDescent="0.2">
      <c r="A8593" s="106">
        <v>43221</v>
      </c>
      <c r="B8593" s="100">
        <v>43221</v>
      </c>
      <c r="C8593" s="98" t="s">
        <v>34</v>
      </c>
      <c r="D8593" s="98">
        <v>-66.599999999999994</v>
      </c>
      <c r="E8593" s="98">
        <v>709.1</v>
      </c>
      <c r="F8593" s="98" t="s">
        <v>76</v>
      </c>
    </row>
    <row r="8594" spans="1:6" x14ac:dyDescent="0.2">
      <c r="A8594" s="106">
        <v>43221</v>
      </c>
      <c r="B8594" s="100">
        <v>43221</v>
      </c>
      <c r="C8594" s="98" t="s">
        <v>33</v>
      </c>
      <c r="D8594" s="98">
        <v>-3.01</v>
      </c>
      <c r="E8594" s="98">
        <v>31.97</v>
      </c>
      <c r="F8594" s="98" t="s">
        <v>76</v>
      </c>
    </row>
    <row r="8595" spans="1:6" x14ac:dyDescent="0.2">
      <c r="A8595" s="106">
        <v>43221</v>
      </c>
      <c r="B8595" s="100">
        <v>43221</v>
      </c>
      <c r="C8595" s="98" t="s">
        <v>168</v>
      </c>
      <c r="D8595" s="98">
        <v>0</v>
      </c>
      <c r="E8595" s="98">
        <v>709.1</v>
      </c>
      <c r="F8595" s="98" t="s">
        <v>76</v>
      </c>
    </row>
    <row r="8596" spans="1:6" x14ac:dyDescent="0.2">
      <c r="A8596" s="106">
        <v>43221</v>
      </c>
      <c r="B8596" s="100">
        <v>43221</v>
      </c>
      <c r="C8596" s="98" t="s">
        <v>185</v>
      </c>
      <c r="D8596" s="98">
        <v>322.08</v>
      </c>
      <c r="E8596" s="98">
        <v>7257.37</v>
      </c>
      <c r="F8596" s="98" t="s">
        <v>77</v>
      </c>
    </row>
    <row r="8597" spans="1:6" x14ac:dyDescent="0.2">
      <c r="A8597" s="106">
        <v>43221</v>
      </c>
      <c r="B8597" s="100">
        <v>43221</v>
      </c>
      <c r="C8597" s="98" t="s">
        <v>186</v>
      </c>
      <c r="D8597" s="98">
        <v>14.53</v>
      </c>
      <c r="E8597" s="98">
        <v>327.3</v>
      </c>
      <c r="F8597" s="98" t="s">
        <v>77</v>
      </c>
    </row>
    <row r="8598" spans="1:6" x14ac:dyDescent="0.2">
      <c r="A8598" s="106">
        <v>43221</v>
      </c>
      <c r="B8598" s="100">
        <v>43191</v>
      </c>
      <c r="C8598" s="98" t="s">
        <v>34</v>
      </c>
      <c r="D8598" s="98">
        <v>-2263.13</v>
      </c>
      <c r="E8598" s="98">
        <v>23069.79</v>
      </c>
      <c r="F8598" s="98" t="s">
        <v>77</v>
      </c>
    </row>
    <row r="8599" spans="1:6" x14ac:dyDescent="0.2">
      <c r="A8599" s="106">
        <v>43221</v>
      </c>
      <c r="B8599" s="100">
        <v>43191</v>
      </c>
      <c r="C8599" s="98" t="s">
        <v>33</v>
      </c>
      <c r="D8599" s="98">
        <v>-102.07</v>
      </c>
      <c r="E8599" s="98">
        <v>1040.44</v>
      </c>
      <c r="F8599" s="98" t="s">
        <v>77</v>
      </c>
    </row>
    <row r="8600" spans="1:6" x14ac:dyDescent="0.2">
      <c r="A8600" s="106">
        <v>43221</v>
      </c>
      <c r="B8600" s="100">
        <v>43101</v>
      </c>
      <c r="C8600" s="98" t="s">
        <v>168</v>
      </c>
      <c r="D8600" s="98">
        <v>-170.73</v>
      </c>
      <c r="E8600" s="98">
        <v>23069.79</v>
      </c>
      <c r="F8600" s="98" t="s">
        <v>77</v>
      </c>
    </row>
    <row r="8601" spans="1:6" x14ac:dyDescent="0.2">
      <c r="A8601" s="106">
        <v>43221</v>
      </c>
      <c r="B8601" s="100">
        <v>43101</v>
      </c>
      <c r="C8601" s="98" t="s">
        <v>185</v>
      </c>
      <c r="D8601" s="98">
        <v>758.99</v>
      </c>
      <c r="E8601" s="98">
        <v>23069.79</v>
      </c>
      <c r="F8601" s="98" t="s">
        <v>77</v>
      </c>
    </row>
    <row r="8602" spans="1:6" x14ac:dyDescent="0.2">
      <c r="A8602" s="106">
        <v>43221</v>
      </c>
      <c r="B8602" s="100">
        <v>43101</v>
      </c>
      <c r="C8602" s="98" t="s">
        <v>186</v>
      </c>
      <c r="D8602" s="98">
        <v>34.229999999999997</v>
      </c>
      <c r="E8602" s="98">
        <v>1040.44</v>
      </c>
      <c r="F8602" s="98" t="s">
        <v>77</v>
      </c>
    </row>
    <row r="8603" spans="1:6" x14ac:dyDescent="0.2">
      <c r="A8603" s="106">
        <v>43221</v>
      </c>
      <c r="B8603" s="100">
        <v>43221</v>
      </c>
      <c r="C8603" s="98" t="s">
        <v>185</v>
      </c>
      <c r="D8603" s="98">
        <v>8170.03</v>
      </c>
      <c r="E8603" s="98">
        <v>184092.43</v>
      </c>
      <c r="F8603" s="98" t="s">
        <v>77</v>
      </c>
    </row>
    <row r="8604" spans="1:6" x14ac:dyDescent="0.2">
      <c r="A8604" s="106">
        <v>43221</v>
      </c>
      <c r="B8604" s="100">
        <v>43221</v>
      </c>
      <c r="C8604" s="98" t="s">
        <v>186</v>
      </c>
      <c r="D8604" s="98">
        <v>368.45</v>
      </c>
      <c r="E8604" s="98">
        <v>8302.49</v>
      </c>
      <c r="F8604" s="98" t="s">
        <v>77</v>
      </c>
    </row>
    <row r="8605" spans="1:6" x14ac:dyDescent="0.2">
      <c r="A8605" s="106">
        <v>43221</v>
      </c>
      <c r="B8605" s="100">
        <v>43221</v>
      </c>
      <c r="C8605" s="98" t="s">
        <v>34</v>
      </c>
      <c r="D8605" s="98">
        <v>-17289.88</v>
      </c>
      <c r="E8605" s="98">
        <v>184092.43</v>
      </c>
      <c r="F8605" s="98" t="s">
        <v>77</v>
      </c>
    </row>
    <row r="8606" spans="1:6" x14ac:dyDescent="0.2">
      <c r="A8606" s="106">
        <v>43221</v>
      </c>
      <c r="B8606" s="100">
        <v>43221</v>
      </c>
      <c r="C8606" s="98" t="s">
        <v>33</v>
      </c>
      <c r="D8606" s="98">
        <v>-779.81</v>
      </c>
      <c r="E8606" s="98">
        <v>8302.49</v>
      </c>
      <c r="F8606" s="98" t="s">
        <v>77</v>
      </c>
    </row>
    <row r="8607" spans="1:6" x14ac:dyDescent="0.2">
      <c r="A8607" s="106">
        <v>43221</v>
      </c>
      <c r="B8607" s="100">
        <v>43221</v>
      </c>
      <c r="C8607" s="98" t="s">
        <v>168</v>
      </c>
      <c r="D8607" s="98">
        <v>0</v>
      </c>
      <c r="E8607" s="98">
        <v>184092.43</v>
      </c>
      <c r="F8607" s="98" t="s">
        <v>77</v>
      </c>
    </row>
    <row r="8608" spans="1:6" x14ac:dyDescent="0.2">
      <c r="A8608" s="106">
        <v>43252</v>
      </c>
      <c r="B8608" s="100">
        <v>43252</v>
      </c>
      <c r="C8608" s="98" t="s">
        <v>34</v>
      </c>
      <c r="D8608" s="98">
        <v>-10.8</v>
      </c>
      <c r="E8608" s="98">
        <v>81</v>
      </c>
      <c r="F8608" s="98" t="s">
        <v>93</v>
      </c>
    </row>
    <row r="8609" spans="1:6" x14ac:dyDescent="0.2">
      <c r="A8609" s="106">
        <v>43252</v>
      </c>
      <c r="B8609" s="100">
        <v>43252</v>
      </c>
      <c r="C8609" s="98" t="s">
        <v>33</v>
      </c>
      <c r="D8609" s="98">
        <v>-0.49</v>
      </c>
      <c r="E8609" s="98">
        <v>3.65</v>
      </c>
      <c r="F8609" s="98" t="s">
        <v>93</v>
      </c>
    </row>
    <row r="8610" spans="1:6" x14ac:dyDescent="0.2">
      <c r="A8610" s="106">
        <v>43252</v>
      </c>
      <c r="B8610" s="100">
        <v>43221</v>
      </c>
      <c r="C8610" s="98" t="s">
        <v>168</v>
      </c>
      <c r="D8610" s="98">
        <v>0</v>
      </c>
      <c r="E8610" s="98">
        <v>208</v>
      </c>
      <c r="F8610" s="98" t="s">
        <v>93</v>
      </c>
    </row>
    <row r="8611" spans="1:6" x14ac:dyDescent="0.2">
      <c r="A8611" s="106">
        <v>43252</v>
      </c>
      <c r="B8611" s="100">
        <v>43221</v>
      </c>
      <c r="C8611" s="98" t="s">
        <v>185</v>
      </c>
      <c r="D8611" s="98">
        <v>9.23</v>
      </c>
      <c r="E8611" s="98">
        <v>208</v>
      </c>
      <c r="F8611" s="98" t="s">
        <v>93</v>
      </c>
    </row>
    <row r="8612" spans="1:6" x14ac:dyDescent="0.2">
      <c r="A8612" s="106">
        <v>43252</v>
      </c>
      <c r="B8612" s="100">
        <v>43221</v>
      </c>
      <c r="C8612" s="98" t="s">
        <v>186</v>
      </c>
      <c r="D8612" s="98">
        <v>0.42</v>
      </c>
      <c r="E8612" s="98">
        <v>9.3800000000000008</v>
      </c>
      <c r="F8612" s="98" t="s">
        <v>93</v>
      </c>
    </row>
    <row r="8613" spans="1:6" x14ac:dyDescent="0.2">
      <c r="A8613" s="106">
        <v>43252</v>
      </c>
      <c r="B8613" s="100">
        <v>43221</v>
      </c>
      <c r="C8613" s="98" t="s">
        <v>34</v>
      </c>
      <c r="D8613" s="98">
        <v>-11.93</v>
      </c>
      <c r="E8613" s="98">
        <v>127</v>
      </c>
      <c r="F8613" s="98" t="s">
        <v>93</v>
      </c>
    </row>
    <row r="8614" spans="1:6" x14ac:dyDescent="0.2">
      <c r="A8614" s="106">
        <v>43252</v>
      </c>
      <c r="B8614" s="100">
        <v>43221</v>
      </c>
      <c r="C8614" s="98" t="s">
        <v>33</v>
      </c>
      <c r="D8614" s="98">
        <v>-0.54</v>
      </c>
      <c r="E8614" s="98">
        <v>5.73</v>
      </c>
      <c r="F8614" s="98" t="s">
        <v>93</v>
      </c>
    </row>
    <row r="8615" spans="1:6" x14ac:dyDescent="0.2">
      <c r="A8615" s="106">
        <v>43252</v>
      </c>
      <c r="B8615" s="100">
        <v>43221</v>
      </c>
      <c r="C8615" s="98" t="s">
        <v>36</v>
      </c>
      <c r="D8615" s="98">
        <v>-60.29</v>
      </c>
      <c r="E8615" s="98">
        <v>642</v>
      </c>
      <c r="F8615" s="98" t="s">
        <v>101</v>
      </c>
    </row>
    <row r="8616" spans="1:6" x14ac:dyDescent="0.2">
      <c r="A8616" s="106">
        <v>43252</v>
      </c>
      <c r="B8616" s="100">
        <v>43221</v>
      </c>
      <c r="C8616" s="98" t="s">
        <v>35</v>
      </c>
      <c r="D8616" s="98">
        <v>-2.72</v>
      </c>
      <c r="E8616" s="98">
        <v>28.95</v>
      </c>
      <c r="F8616" s="98" t="s">
        <v>101</v>
      </c>
    </row>
    <row r="8617" spans="1:6" x14ac:dyDescent="0.2">
      <c r="A8617" s="106">
        <v>43252</v>
      </c>
      <c r="B8617" s="100">
        <v>43221</v>
      </c>
      <c r="C8617" s="98" t="s">
        <v>186</v>
      </c>
      <c r="D8617" s="98">
        <v>79.23</v>
      </c>
      <c r="E8617" s="98">
        <v>1786.33</v>
      </c>
      <c r="F8617" s="98" t="s">
        <v>77</v>
      </c>
    </row>
    <row r="8618" spans="1:6" x14ac:dyDescent="0.2">
      <c r="A8618" s="106">
        <v>43252</v>
      </c>
      <c r="B8618" s="100">
        <v>43221</v>
      </c>
      <c r="C8618" s="98" t="s">
        <v>34</v>
      </c>
      <c r="D8618" s="98">
        <v>-2279.71</v>
      </c>
      <c r="E8618" s="98">
        <v>24273</v>
      </c>
      <c r="F8618" s="98" t="s">
        <v>77</v>
      </c>
    </row>
    <row r="8619" spans="1:6" x14ac:dyDescent="0.2">
      <c r="A8619" s="106">
        <v>43252</v>
      </c>
      <c r="B8619" s="100">
        <v>43221</v>
      </c>
      <c r="C8619" s="98" t="s">
        <v>33</v>
      </c>
      <c r="D8619" s="98">
        <v>-102.8</v>
      </c>
      <c r="E8619" s="98">
        <v>1094.72</v>
      </c>
      <c r="F8619" s="98" t="s">
        <v>77</v>
      </c>
    </row>
    <row r="8620" spans="1:6" x14ac:dyDescent="0.2">
      <c r="A8620" s="106">
        <v>43252</v>
      </c>
      <c r="B8620" s="100">
        <v>43252</v>
      </c>
      <c r="C8620" s="98" t="s">
        <v>33</v>
      </c>
      <c r="D8620" s="98">
        <v>-23.27</v>
      </c>
      <c r="E8620" s="98">
        <v>174.61</v>
      </c>
      <c r="F8620" s="98" t="s">
        <v>77</v>
      </c>
    </row>
    <row r="8621" spans="1:6" x14ac:dyDescent="0.2">
      <c r="A8621" s="106">
        <v>43252</v>
      </c>
      <c r="B8621" s="100">
        <v>43221</v>
      </c>
      <c r="C8621" s="98" t="s">
        <v>168</v>
      </c>
      <c r="D8621" s="98">
        <v>0</v>
      </c>
      <c r="E8621" s="98">
        <v>10004.469999999999</v>
      </c>
      <c r="F8621" s="98" t="s">
        <v>77</v>
      </c>
    </row>
    <row r="8622" spans="1:6" x14ac:dyDescent="0.2">
      <c r="A8622" s="106">
        <v>43252</v>
      </c>
      <c r="B8622" s="100">
        <v>43221</v>
      </c>
      <c r="C8622" s="98" t="s">
        <v>185</v>
      </c>
      <c r="D8622" s="98">
        <v>443.99</v>
      </c>
      <c r="E8622" s="98">
        <v>10004.469999999999</v>
      </c>
      <c r="F8622" s="98" t="s">
        <v>77</v>
      </c>
    </row>
    <row r="8623" spans="1:6" x14ac:dyDescent="0.2">
      <c r="A8623" s="106">
        <v>43252</v>
      </c>
      <c r="B8623" s="100">
        <v>43221</v>
      </c>
      <c r="C8623" s="98" t="s">
        <v>186</v>
      </c>
      <c r="D8623" s="98">
        <v>20.03</v>
      </c>
      <c r="E8623" s="98">
        <v>451.19</v>
      </c>
      <c r="F8623" s="98" t="s">
        <v>77</v>
      </c>
    </row>
    <row r="8624" spans="1:6" x14ac:dyDescent="0.2">
      <c r="A8624" s="106">
        <v>43252</v>
      </c>
      <c r="B8624" s="100">
        <v>43221</v>
      </c>
      <c r="C8624" s="98" t="s">
        <v>34</v>
      </c>
      <c r="D8624" s="98">
        <v>-576</v>
      </c>
      <c r="E8624" s="98">
        <v>6133</v>
      </c>
      <c r="F8624" s="98" t="s">
        <v>77</v>
      </c>
    </row>
    <row r="8625" spans="1:6" x14ac:dyDescent="0.2">
      <c r="A8625" s="106">
        <v>43252</v>
      </c>
      <c r="B8625" s="100">
        <v>43221</v>
      </c>
      <c r="C8625" s="98" t="s">
        <v>33</v>
      </c>
      <c r="D8625" s="98">
        <v>-25.98</v>
      </c>
      <c r="E8625" s="98">
        <v>276.61</v>
      </c>
      <c r="F8625" s="98" t="s">
        <v>77</v>
      </c>
    </row>
    <row r="8626" spans="1:6" x14ac:dyDescent="0.2">
      <c r="A8626" s="106">
        <v>43252</v>
      </c>
      <c r="B8626" s="100">
        <v>43252</v>
      </c>
      <c r="C8626" s="98" t="s">
        <v>36</v>
      </c>
      <c r="D8626" s="98">
        <v>-54.04</v>
      </c>
      <c r="E8626" s="98">
        <v>405.18</v>
      </c>
      <c r="F8626" s="98" t="s">
        <v>101</v>
      </c>
    </row>
    <row r="8627" spans="1:6" x14ac:dyDescent="0.2">
      <c r="A8627" s="106">
        <v>43252</v>
      </c>
      <c r="B8627" s="100">
        <v>43252</v>
      </c>
      <c r="C8627" s="98" t="s">
        <v>35</v>
      </c>
      <c r="D8627" s="98">
        <v>-2.4500000000000002</v>
      </c>
      <c r="E8627" s="98">
        <v>18.27</v>
      </c>
      <c r="F8627" s="98" t="s">
        <v>101</v>
      </c>
    </row>
    <row r="8628" spans="1:6" x14ac:dyDescent="0.2">
      <c r="A8628" s="106">
        <v>43252</v>
      </c>
      <c r="B8628" s="100">
        <v>43221</v>
      </c>
      <c r="C8628" s="98" t="s">
        <v>36</v>
      </c>
      <c r="D8628" s="98">
        <v>-2.62</v>
      </c>
      <c r="E8628" s="98">
        <v>28</v>
      </c>
      <c r="F8628" s="98" t="s">
        <v>101</v>
      </c>
    </row>
    <row r="8629" spans="1:6" x14ac:dyDescent="0.2">
      <c r="A8629" s="106">
        <v>43252</v>
      </c>
      <c r="B8629" s="100">
        <v>43221</v>
      </c>
      <c r="C8629" s="98" t="s">
        <v>35</v>
      </c>
      <c r="D8629" s="98">
        <v>-0.12</v>
      </c>
      <c r="E8629" s="98">
        <v>1.26</v>
      </c>
      <c r="F8629" s="98" t="s">
        <v>101</v>
      </c>
    </row>
    <row r="8630" spans="1:6" x14ac:dyDescent="0.2">
      <c r="A8630" s="106">
        <v>43252</v>
      </c>
      <c r="B8630" s="100">
        <v>43252</v>
      </c>
      <c r="C8630" s="98" t="s">
        <v>34</v>
      </c>
      <c r="D8630" s="98">
        <v>-30.94</v>
      </c>
      <c r="E8630" s="98">
        <v>232</v>
      </c>
      <c r="F8630" s="98" t="s">
        <v>92</v>
      </c>
    </row>
    <row r="8631" spans="1:6" x14ac:dyDescent="0.2">
      <c r="A8631" s="106">
        <v>43252</v>
      </c>
      <c r="B8631" s="100">
        <v>43252</v>
      </c>
      <c r="C8631" s="98" t="s">
        <v>33</v>
      </c>
      <c r="D8631" s="98">
        <v>-1.4</v>
      </c>
      <c r="E8631" s="98">
        <v>10.46</v>
      </c>
      <c r="F8631" s="98" t="s">
        <v>92</v>
      </c>
    </row>
    <row r="8632" spans="1:6" x14ac:dyDescent="0.2">
      <c r="A8632" s="106">
        <v>43252</v>
      </c>
      <c r="B8632" s="100">
        <v>43252</v>
      </c>
      <c r="C8632" s="98" t="s">
        <v>36</v>
      </c>
      <c r="D8632" s="98">
        <v>-26.51</v>
      </c>
      <c r="E8632" s="98">
        <v>198.84</v>
      </c>
      <c r="F8632" s="98" t="s">
        <v>101</v>
      </c>
    </row>
    <row r="8633" spans="1:6" x14ac:dyDescent="0.2">
      <c r="A8633" s="106">
        <v>43252</v>
      </c>
      <c r="B8633" s="100">
        <v>43252</v>
      </c>
      <c r="C8633" s="98" t="s">
        <v>35</v>
      </c>
      <c r="D8633" s="98">
        <v>-1.2</v>
      </c>
      <c r="E8633" s="98">
        <v>8.9700000000000006</v>
      </c>
      <c r="F8633" s="98" t="s">
        <v>101</v>
      </c>
    </row>
    <row r="8634" spans="1:6" x14ac:dyDescent="0.2">
      <c r="A8634" s="106">
        <v>43252</v>
      </c>
      <c r="B8634" s="100">
        <v>43221</v>
      </c>
      <c r="C8634" s="98" t="s">
        <v>36</v>
      </c>
      <c r="D8634" s="98">
        <v>-29.67</v>
      </c>
      <c r="E8634" s="98">
        <v>316</v>
      </c>
      <c r="F8634" s="98" t="s">
        <v>101</v>
      </c>
    </row>
    <row r="8635" spans="1:6" x14ac:dyDescent="0.2">
      <c r="A8635" s="106">
        <v>43252</v>
      </c>
      <c r="B8635" s="100">
        <v>43221</v>
      </c>
      <c r="C8635" s="98" t="s">
        <v>35</v>
      </c>
      <c r="D8635" s="98">
        <v>-1.34</v>
      </c>
      <c r="E8635" s="98">
        <v>14.25</v>
      </c>
      <c r="F8635" s="98" t="s">
        <v>101</v>
      </c>
    </row>
    <row r="8636" spans="1:6" x14ac:dyDescent="0.2">
      <c r="A8636" s="106">
        <v>43252</v>
      </c>
      <c r="B8636" s="100">
        <v>43252</v>
      </c>
      <c r="C8636" s="98" t="s">
        <v>34</v>
      </c>
      <c r="D8636" s="98">
        <v>-2045.1</v>
      </c>
      <c r="E8636" s="98">
        <v>15335.26</v>
      </c>
      <c r="F8636" s="98" t="s">
        <v>77</v>
      </c>
    </row>
    <row r="8637" spans="1:6" x14ac:dyDescent="0.2">
      <c r="A8637" s="106">
        <v>43252</v>
      </c>
      <c r="B8637" s="100">
        <v>43252</v>
      </c>
      <c r="C8637" s="98" t="s">
        <v>33</v>
      </c>
      <c r="D8637" s="98">
        <v>-92.24</v>
      </c>
      <c r="E8637" s="98">
        <v>691.6</v>
      </c>
      <c r="F8637" s="98" t="s">
        <v>77</v>
      </c>
    </row>
    <row r="8638" spans="1:6" x14ac:dyDescent="0.2">
      <c r="A8638" s="106">
        <v>43252</v>
      </c>
      <c r="B8638" s="100">
        <v>43221</v>
      </c>
      <c r="C8638" s="98" t="s">
        <v>168</v>
      </c>
      <c r="D8638" s="98">
        <v>0</v>
      </c>
      <c r="E8638" s="98">
        <v>39608.26</v>
      </c>
      <c r="F8638" s="98" t="s">
        <v>77</v>
      </c>
    </row>
    <row r="8639" spans="1:6" x14ac:dyDescent="0.2">
      <c r="A8639" s="106">
        <v>43252</v>
      </c>
      <c r="B8639" s="100">
        <v>43221</v>
      </c>
      <c r="C8639" s="98" t="s">
        <v>185</v>
      </c>
      <c r="D8639" s="98">
        <v>1757.82</v>
      </c>
      <c r="E8639" s="98">
        <v>39608.26</v>
      </c>
      <c r="F8639" s="98" t="s">
        <v>77</v>
      </c>
    </row>
    <row r="8640" spans="1:6" x14ac:dyDescent="0.2">
      <c r="A8640" s="106">
        <v>43252</v>
      </c>
      <c r="B8640" s="100">
        <v>43160</v>
      </c>
      <c r="C8640" s="98" t="s">
        <v>34</v>
      </c>
      <c r="D8640" s="98">
        <v>-50.18</v>
      </c>
      <c r="E8640" s="98">
        <v>637</v>
      </c>
      <c r="F8640" s="98" t="s">
        <v>91</v>
      </c>
    </row>
    <row r="8641" spans="1:6" x14ac:dyDescent="0.2">
      <c r="A8641" s="106">
        <v>43252</v>
      </c>
      <c r="B8641" s="100">
        <v>43160</v>
      </c>
      <c r="C8641" s="98" t="s">
        <v>33</v>
      </c>
      <c r="D8641" s="98">
        <v>-2.2599999999999998</v>
      </c>
      <c r="E8641" s="98">
        <v>28.73</v>
      </c>
      <c r="F8641" s="98" t="s">
        <v>91</v>
      </c>
    </row>
    <row r="8642" spans="1:6" x14ac:dyDescent="0.2">
      <c r="A8642" s="106">
        <v>43252</v>
      </c>
      <c r="B8642" s="100">
        <v>43252</v>
      </c>
      <c r="C8642" s="98" t="s">
        <v>34</v>
      </c>
      <c r="D8642" s="98">
        <v>-22038.77</v>
      </c>
      <c r="E8642" s="98">
        <v>165258.07999999999</v>
      </c>
      <c r="F8642" s="98" t="s">
        <v>76</v>
      </c>
    </row>
    <row r="8643" spans="1:6" x14ac:dyDescent="0.2">
      <c r="A8643" s="106">
        <v>43252</v>
      </c>
      <c r="B8643" s="100">
        <v>43252</v>
      </c>
      <c r="C8643" s="98" t="s">
        <v>33</v>
      </c>
      <c r="D8643" s="98">
        <v>-993.93</v>
      </c>
      <c r="E8643" s="98">
        <v>7453.27</v>
      </c>
      <c r="F8643" s="98" t="s">
        <v>76</v>
      </c>
    </row>
    <row r="8644" spans="1:6" x14ac:dyDescent="0.2">
      <c r="A8644" s="106">
        <v>43252</v>
      </c>
      <c r="B8644" s="100">
        <v>43252</v>
      </c>
      <c r="C8644" s="98" t="s">
        <v>34</v>
      </c>
      <c r="D8644" s="98">
        <v>-68.55</v>
      </c>
      <c r="E8644" s="98">
        <v>513.98</v>
      </c>
      <c r="F8644" s="98" t="s">
        <v>76</v>
      </c>
    </row>
    <row r="8645" spans="1:6" x14ac:dyDescent="0.2">
      <c r="A8645" s="106">
        <v>43252</v>
      </c>
      <c r="B8645" s="100">
        <v>43252</v>
      </c>
      <c r="C8645" s="98" t="s">
        <v>33</v>
      </c>
      <c r="D8645" s="98">
        <v>-3.09</v>
      </c>
      <c r="E8645" s="98">
        <v>23.18</v>
      </c>
      <c r="F8645" s="98" t="s">
        <v>76</v>
      </c>
    </row>
    <row r="8646" spans="1:6" x14ac:dyDescent="0.2">
      <c r="A8646" s="106">
        <v>43252</v>
      </c>
      <c r="B8646" s="100">
        <v>43252</v>
      </c>
      <c r="C8646" s="98" t="s">
        <v>34</v>
      </c>
      <c r="D8646" s="98">
        <v>-4.93</v>
      </c>
      <c r="E8646" s="98">
        <v>37</v>
      </c>
      <c r="F8646" s="98" t="s">
        <v>76</v>
      </c>
    </row>
    <row r="8647" spans="1:6" x14ac:dyDescent="0.2">
      <c r="A8647" s="106">
        <v>43252</v>
      </c>
      <c r="B8647" s="100">
        <v>43252</v>
      </c>
      <c r="C8647" s="98" t="s">
        <v>33</v>
      </c>
      <c r="D8647" s="98">
        <v>-0.22</v>
      </c>
      <c r="E8647" s="98">
        <v>1.67</v>
      </c>
      <c r="F8647" s="98" t="s">
        <v>76</v>
      </c>
    </row>
    <row r="8648" spans="1:6" x14ac:dyDescent="0.2">
      <c r="A8648" s="106">
        <v>43252</v>
      </c>
      <c r="B8648" s="100">
        <v>43252</v>
      </c>
      <c r="C8648" s="98" t="s">
        <v>34</v>
      </c>
      <c r="D8648" s="98">
        <v>-1.6</v>
      </c>
      <c r="E8648" s="98">
        <v>12</v>
      </c>
      <c r="F8648" s="98" t="s">
        <v>76</v>
      </c>
    </row>
    <row r="8649" spans="1:6" x14ac:dyDescent="0.2">
      <c r="A8649" s="106">
        <v>43252</v>
      </c>
      <c r="B8649" s="100">
        <v>43252</v>
      </c>
      <c r="C8649" s="98" t="s">
        <v>33</v>
      </c>
      <c r="D8649" s="98">
        <v>-7.0000000000000007E-2</v>
      </c>
      <c r="E8649" s="98">
        <v>0.54</v>
      </c>
      <c r="F8649" s="98" t="s">
        <v>76</v>
      </c>
    </row>
    <row r="8650" spans="1:6" x14ac:dyDescent="0.2">
      <c r="A8650" s="106">
        <v>43252</v>
      </c>
      <c r="B8650" s="100">
        <v>43252</v>
      </c>
      <c r="C8650" s="98" t="s">
        <v>33</v>
      </c>
      <c r="D8650" s="98">
        <v>-303.25</v>
      </c>
      <c r="E8650" s="98">
        <v>2274.2800000000002</v>
      </c>
      <c r="F8650" s="98" t="s">
        <v>76</v>
      </c>
    </row>
    <row r="8651" spans="1:6" x14ac:dyDescent="0.2">
      <c r="A8651" s="106">
        <v>43252</v>
      </c>
      <c r="B8651" s="100">
        <v>43252</v>
      </c>
      <c r="C8651" s="98" t="s">
        <v>34</v>
      </c>
      <c r="D8651" s="98">
        <v>-3893.8</v>
      </c>
      <c r="E8651" s="98">
        <v>29197.34</v>
      </c>
      <c r="F8651" s="98" t="s">
        <v>76</v>
      </c>
    </row>
    <row r="8652" spans="1:6" x14ac:dyDescent="0.2">
      <c r="A8652" s="106">
        <v>43252</v>
      </c>
      <c r="B8652" s="100">
        <v>43252</v>
      </c>
      <c r="C8652" s="98" t="s">
        <v>33</v>
      </c>
      <c r="D8652" s="98">
        <v>-175.59</v>
      </c>
      <c r="E8652" s="98">
        <v>1316.75</v>
      </c>
      <c r="F8652" s="98" t="s">
        <v>76</v>
      </c>
    </row>
    <row r="8653" spans="1:6" x14ac:dyDescent="0.2">
      <c r="A8653" s="106">
        <v>43252</v>
      </c>
      <c r="B8653" s="100">
        <v>43252</v>
      </c>
      <c r="C8653" s="98" t="s">
        <v>34</v>
      </c>
      <c r="D8653" s="98">
        <v>-7010.85</v>
      </c>
      <c r="E8653" s="98">
        <v>52571.360000000001</v>
      </c>
      <c r="F8653" s="98" t="s">
        <v>76</v>
      </c>
    </row>
    <row r="8654" spans="1:6" x14ac:dyDescent="0.2">
      <c r="A8654" s="106">
        <v>43252</v>
      </c>
      <c r="B8654" s="100">
        <v>43252</v>
      </c>
      <c r="C8654" s="98" t="s">
        <v>33</v>
      </c>
      <c r="D8654" s="98">
        <v>-316.10000000000002</v>
      </c>
      <c r="E8654" s="98">
        <v>2370.98</v>
      </c>
      <c r="F8654" s="98" t="s">
        <v>76</v>
      </c>
    </row>
    <row r="8655" spans="1:6" x14ac:dyDescent="0.2">
      <c r="A8655" s="106">
        <v>43252</v>
      </c>
      <c r="B8655" s="100">
        <v>43221</v>
      </c>
      <c r="C8655" s="98" t="s">
        <v>168</v>
      </c>
      <c r="D8655" s="98">
        <v>0</v>
      </c>
      <c r="E8655" s="98">
        <v>233128.36</v>
      </c>
      <c r="F8655" s="98" t="s">
        <v>76</v>
      </c>
    </row>
    <row r="8656" spans="1:6" x14ac:dyDescent="0.2">
      <c r="A8656" s="106">
        <v>43252</v>
      </c>
      <c r="B8656" s="100">
        <v>43221</v>
      </c>
      <c r="C8656" s="98" t="s">
        <v>185</v>
      </c>
      <c r="D8656" s="98">
        <v>10346.280000000001</v>
      </c>
      <c r="E8656" s="98">
        <v>233128.36</v>
      </c>
      <c r="F8656" s="98" t="s">
        <v>76</v>
      </c>
    </row>
    <row r="8657" spans="1:6" x14ac:dyDescent="0.2">
      <c r="A8657" s="106">
        <v>43252</v>
      </c>
      <c r="B8657" s="100">
        <v>43221</v>
      </c>
      <c r="C8657" s="98" t="s">
        <v>186</v>
      </c>
      <c r="D8657" s="98">
        <v>466.54</v>
      </c>
      <c r="E8657" s="98">
        <v>10514.17</v>
      </c>
      <c r="F8657" s="98" t="s">
        <v>76</v>
      </c>
    </row>
    <row r="8658" spans="1:6" x14ac:dyDescent="0.2">
      <c r="A8658" s="106">
        <v>43252</v>
      </c>
      <c r="B8658" s="100">
        <v>43221</v>
      </c>
      <c r="C8658" s="98" t="s">
        <v>34</v>
      </c>
      <c r="D8658" s="98">
        <v>-16957.95</v>
      </c>
      <c r="E8658" s="98">
        <v>180557</v>
      </c>
      <c r="F8658" s="98" t="s">
        <v>76</v>
      </c>
    </row>
    <row r="8659" spans="1:6" x14ac:dyDescent="0.2">
      <c r="A8659" s="106">
        <v>43252</v>
      </c>
      <c r="B8659" s="100">
        <v>43221</v>
      </c>
      <c r="C8659" s="98" t="s">
        <v>33</v>
      </c>
      <c r="D8659" s="98">
        <v>-764.79</v>
      </c>
      <c r="E8659" s="98">
        <v>8143.16</v>
      </c>
      <c r="F8659" s="98" t="s">
        <v>76</v>
      </c>
    </row>
    <row r="8660" spans="1:6" x14ac:dyDescent="0.2">
      <c r="A8660" s="106">
        <v>43252</v>
      </c>
      <c r="B8660" s="100">
        <v>43252</v>
      </c>
      <c r="C8660" s="98" t="s">
        <v>34</v>
      </c>
      <c r="D8660" s="98">
        <v>-4.2699999999999996</v>
      </c>
      <c r="E8660" s="98">
        <v>32</v>
      </c>
      <c r="F8660" s="98" t="s">
        <v>76</v>
      </c>
    </row>
    <row r="8661" spans="1:6" x14ac:dyDescent="0.2">
      <c r="A8661" s="106">
        <v>43252</v>
      </c>
      <c r="B8661" s="100">
        <v>43252</v>
      </c>
      <c r="C8661" s="98" t="s">
        <v>33</v>
      </c>
      <c r="D8661" s="98">
        <v>-0.19</v>
      </c>
      <c r="E8661" s="98">
        <v>1.44</v>
      </c>
      <c r="F8661" s="98" t="s">
        <v>76</v>
      </c>
    </row>
    <row r="8662" spans="1:6" x14ac:dyDescent="0.2">
      <c r="A8662" s="106">
        <v>43252</v>
      </c>
      <c r="B8662" s="100">
        <v>43252</v>
      </c>
      <c r="C8662" s="98" t="s">
        <v>34</v>
      </c>
      <c r="D8662" s="98">
        <v>-8653.34</v>
      </c>
      <c r="E8662" s="98">
        <v>64886.77</v>
      </c>
      <c r="F8662" s="98" t="s">
        <v>76</v>
      </c>
    </row>
    <row r="8663" spans="1:6" x14ac:dyDescent="0.2">
      <c r="A8663" s="106">
        <v>43191</v>
      </c>
      <c r="B8663" s="100">
        <v>43191</v>
      </c>
      <c r="C8663" s="98" t="s">
        <v>33</v>
      </c>
      <c r="D8663" s="98">
        <v>-741.65</v>
      </c>
      <c r="E8663" s="98">
        <v>7559.39</v>
      </c>
      <c r="F8663" s="98" t="s">
        <v>76</v>
      </c>
    </row>
    <row r="8664" spans="1:6" x14ac:dyDescent="0.2">
      <c r="A8664" s="106">
        <v>43191</v>
      </c>
      <c r="B8664" s="100">
        <v>43191</v>
      </c>
      <c r="C8664" s="98" t="s">
        <v>34</v>
      </c>
      <c r="D8664" s="98">
        <v>-23615.52</v>
      </c>
      <c r="E8664" s="98">
        <v>240728.04</v>
      </c>
      <c r="F8664" s="98" t="s">
        <v>76</v>
      </c>
    </row>
    <row r="8665" spans="1:6" x14ac:dyDescent="0.2">
      <c r="A8665" s="106">
        <v>43191</v>
      </c>
      <c r="B8665" s="100">
        <v>43191</v>
      </c>
      <c r="C8665" s="98" t="s">
        <v>33</v>
      </c>
      <c r="D8665" s="98">
        <v>-1064.9100000000001</v>
      </c>
      <c r="E8665" s="98">
        <v>10856.81</v>
      </c>
      <c r="F8665" s="98" t="s">
        <v>76</v>
      </c>
    </row>
    <row r="8666" spans="1:6" x14ac:dyDescent="0.2">
      <c r="A8666" s="106">
        <v>43191</v>
      </c>
      <c r="B8666" s="100">
        <v>43191</v>
      </c>
      <c r="C8666" s="98" t="s">
        <v>34</v>
      </c>
      <c r="D8666" s="98">
        <v>-20131.11</v>
      </c>
      <c r="E8666" s="98">
        <v>205209.66</v>
      </c>
      <c r="F8666" s="98" t="s">
        <v>76</v>
      </c>
    </row>
    <row r="8667" spans="1:6" x14ac:dyDescent="0.2">
      <c r="A8667" s="106">
        <v>43191</v>
      </c>
      <c r="B8667" s="100">
        <v>43191</v>
      </c>
      <c r="C8667" s="98" t="s">
        <v>33</v>
      </c>
      <c r="D8667" s="98">
        <v>-907.88</v>
      </c>
      <c r="E8667" s="98">
        <v>9254.89</v>
      </c>
      <c r="F8667" s="98" t="s">
        <v>76</v>
      </c>
    </row>
    <row r="8668" spans="1:6" x14ac:dyDescent="0.2">
      <c r="A8668" s="106">
        <v>43191</v>
      </c>
      <c r="B8668" s="100">
        <v>43191</v>
      </c>
      <c r="C8668" s="98" t="s">
        <v>34</v>
      </c>
      <c r="D8668" s="98">
        <v>-174.83</v>
      </c>
      <c r="E8668" s="98">
        <v>1781.98</v>
      </c>
      <c r="F8668" s="98" t="s">
        <v>76</v>
      </c>
    </row>
    <row r="8669" spans="1:6" x14ac:dyDescent="0.2">
      <c r="A8669" s="106">
        <v>43191</v>
      </c>
      <c r="B8669" s="100">
        <v>43191</v>
      </c>
      <c r="C8669" s="98" t="s">
        <v>33</v>
      </c>
      <c r="D8669" s="98">
        <v>-7.86</v>
      </c>
      <c r="E8669" s="98">
        <v>80.36</v>
      </c>
      <c r="F8669" s="98" t="s">
        <v>76</v>
      </c>
    </row>
    <row r="8670" spans="1:6" x14ac:dyDescent="0.2">
      <c r="A8670" s="106">
        <v>43191</v>
      </c>
      <c r="B8670" s="100">
        <v>43191</v>
      </c>
      <c r="C8670" s="98" t="s">
        <v>34</v>
      </c>
      <c r="D8670" s="98">
        <v>-427.43</v>
      </c>
      <c r="E8670" s="98">
        <v>4357.1400000000003</v>
      </c>
      <c r="F8670" s="98" t="s">
        <v>76</v>
      </c>
    </row>
    <row r="8671" spans="1:6" x14ac:dyDescent="0.2">
      <c r="A8671" s="106">
        <v>43191</v>
      </c>
      <c r="B8671" s="100">
        <v>43191</v>
      </c>
      <c r="C8671" s="98" t="s">
        <v>33</v>
      </c>
      <c r="D8671" s="98">
        <v>-19.27</v>
      </c>
      <c r="E8671" s="98">
        <v>196.5</v>
      </c>
      <c r="F8671" s="98" t="s">
        <v>76</v>
      </c>
    </row>
    <row r="8672" spans="1:6" x14ac:dyDescent="0.2">
      <c r="A8672" s="106">
        <v>43221</v>
      </c>
      <c r="B8672" s="100">
        <v>43101</v>
      </c>
      <c r="C8672" s="98" t="s">
        <v>186</v>
      </c>
      <c r="D8672" s="98">
        <v>35.43</v>
      </c>
      <c r="E8672" s="98">
        <v>1076.99</v>
      </c>
      <c r="F8672" s="98" t="s">
        <v>95</v>
      </c>
    </row>
    <row r="8673" spans="1:6" x14ac:dyDescent="0.2">
      <c r="A8673" s="106">
        <v>43221</v>
      </c>
      <c r="B8673" s="100">
        <v>43191</v>
      </c>
      <c r="C8673" s="98" t="s">
        <v>36</v>
      </c>
      <c r="D8673" s="98">
        <v>-7.88</v>
      </c>
      <c r="E8673" s="98">
        <v>80.239999999999995</v>
      </c>
      <c r="F8673" s="98" t="s">
        <v>101</v>
      </c>
    </row>
    <row r="8674" spans="1:6" x14ac:dyDescent="0.2">
      <c r="A8674" s="106">
        <v>43221</v>
      </c>
      <c r="B8674" s="100">
        <v>43191</v>
      </c>
      <c r="C8674" s="98" t="s">
        <v>35</v>
      </c>
      <c r="D8674" s="98">
        <v>-0.36</v>
      </c>
      <c r="E8674" s="98">
        <v>3.62</v>
      </c>
      <c r="F8674" s="98" t="s">
        <v>101</v>
      </c>
    </row>
    <row r="8675" spans="1:6" x14ac:dyDescent="0.2">
      <c r="A8675" s="106">
        <v>43221</v>
      </c>
      <c r="B8675" s="100">
        <v>43160</v>
      </c>
      <c r="C8675" s="98" t="s">
        <v>36</v>
      </c>
      <c r="D8675" s="98">
        <v>-5.98</v>
      </c>
      <c r="E8675" s="98">
        <v>76</v>
      </c>
      <c r="F8675" s="98" t="s">
        <v>101</v>
      </c>
    </row>
    <row r="8676" spans="1:6" x14ac:dyDescent="0.2">
      <c r="A8676" s="106">
        <v>43221</v>
      </c>
      <c r="B8676" s="100">
        <v>43160</v>
      </c>
      <c r="C8676" s="98" t="s">
        <v>35</v>
      </c>
      <c r="D8676" s="98">
        <v>-0.26</v>
      </c>
      <c r="E8676" s="98">
        <v>3.42</v>
      </c>
      <c r="F8676" s="98" t="s">
        <v>101</v>
      </c>
    </row>
    <row r="8677" spans="1:6" x14ac:dyDescent="0.2">
      <c r="A8677" s="106">
        <v>43221</v>
      </c>
      <c r="B8677" s="100">
        <v>43191</v>
      </c>
      <c r="C8677" s="98" t="s">
        <v>36</v>
      </c>
      <c r="D8677" s="98">
        <v>-27.04</v>
      </c>
      <c r="E8677" s="98">
        <v>275.56</v>
      </c>
      <c r="F8677" s="98" t="s">
        <v>101</v>
      </c>
    </row>
    <row r="8678" spans="1:6" x14ac:dyDescent="0.2">
      <c r="A8678" s="106">
        <v>43221</v>
      </c>
      <c r="B8678" s="100">
        <v>43191</v>
      </c>
      <c r="C8678" s="98" t="s">
        <v>35</v>
      </c>
      <c r="D8678" s="98">
        <v>-1.21</v>
      </c>
      <c r="E8678" s="98">
        <v>12.42</v>
      </c>
      <c r="F8678" s="98" t="s">
        <v>101</v>
      </c>
    </row>
    <row r="8679" spans="1:6" x14ac:dyDescent="0.2">
      <c r="A8679" s="106">
        <v>43221</v>
      </c>
      <c r="B8679" s="100">
        <v>43160</v>
      </c>
      <c r="C8679" s="98" t="s">
        <v>36</v>
      </c>
      <c r="D8679" s="98">
        <v>-20.39</v>
      </c>
      <c r="E8679" s="98">
        <v>259</v>
      </c>
      <c r="F8679" s="98" t="s">
        <v>101</v>
      </c>
    </row>
    <row r="8680" spans="1:6" x14ac:dyDescent="0.2">
      <c r="A8680" s="106">
        <v>43221</v>
      </c>
      <c r="B8680" s="100">
        <v>43160</v>
      </c>
      <c r="C8680" s="98" t="s">
        <v>35</v>
      </c>
      <c r="D8680" s="98">
        <v>-0.92</v>
      </c>
      <c r="E8680" s="98">
        <v>11.68</v>
      </c>
      <c r="F8680" s="98" t="s">
        <v>101</v>
      </c>
    </row>
    <row r="8681" spans="1:6" x14ac:dyDescent="0.2">
      <c r="A8681" s="106">
        <v>43221</v>
      </c>
      <c r="B8681" s="100">
        <v>43191</v>
      </c>
      <c r="C8681" s="98" t="s">
        <v>34</v>
      </c>
      <c r="D8681" s="98">
        <v>-9561.82</v>
      </c>
      <c r="E8681" s="98">
        <v>97470.12</v>
      </c>
      <c r="F8681" s="98" t="s">
        <v>77</v>
      </c>
    </row>
    <row r="8682" spans="1:6" x14ac:dyDescent="0.2">
      <c r="A8682" s="106">
        <v>43221</v>
      </c>
      <c r="B8682" s="100">
        <v>43191</v>
      </c>
      <c r="C8682" s="98" t="s">
        <v>33</v>
      </c>
      <c r="D8682" s="98">
        <v>-431.26</v>
      </c>
      <c r="E8682" s="98">
        <v>4395.8599999999997</v>
      </c>
      <c r="F8682" s="98" t="s">
        <v>77</v>
      </c>
    </row>
    <row r="8683" spans="1:6" x14ac:dyDescent="0.2">
      <c r="A8683" s="106">
        <v>43221</v>
      </c>
      <c r="B8683" s="100">
        <v>43160</v>
      </c>
      <c r="C8683" s="98" t="s">
        <v>34</v>
      </c>
      <c r="D8683" s="98">
        <v>-7187.05</v>
      </c>
      <c r="E8683" s="98">
        <v>91241</v>
      </c>
      <c r="F8683" s="98" t="s">
        <v>77</v>
      </c>
    </row>
    <row r="8684" spans="1:6" x14ac:dyDescent="0.2">
      <c r="A8684" s="106">
        <v>43221</v>
      </c>
      <c r="B8684" s="100">
        <v>43160</v>
      </c>
      <c r="C8684" s="98" t="s">
        <v>33</v>
      </c>
      <c r="D8684" s="98">
        <v>-324.13</v>
      </c>
      <c r="E8684" s="98">
        <v>4114.92</v>
      </c>
      <c r="F8684" s="98" t="s">
        <v>77</v>
      </c>
    </row>
    <row r="8685" spans="1:6" x14ac:dyDescent="0.2">
      <c r="A8685" s="106">
        <v>43221</v>
      </c>
      <c r="B8685" s="100">
        <v>43101</v>
      </c>
      <c r="C8685" s="98" t="s">
        <v>168</v>
      </c>
      <c r="D8685" s="98">
        <v>-1396.57</v>
      </c>
      <c r="E8685" s="98">
        <v>188711.12</v>
      </c>
      <c r="F8685" s="98" t="s">
        <v>77</v>
      </c>
    </row>
    <row r="8686" spans="1:6" x14ac:dyDescent="0.2">
      <c r="A8686" s="106">
        <v>43221</v>
      </c>
      <c r="B8686" s="100">
        <v>43160</v>
      </c>
      <c r="C8686" s="98" t="s">
        <v>34</v>
      </c>
      <c r="D8686" s="98">
        <v>-72.069999999999993</v>
      </c>
      <c r="E8686" s="98">
        <v>915</v>
      </c>
      <c r="F8686" s="98" t="s">
        <v>92</v>
      </c>
    </row>
    <row r="8687" spans="1:6" x14ac:dyDescent="0.2">
      <c r="A8687" s="106">
        <v>43221</v>
      </c>
      <c r="B8687" s="100">
        <v>43160</v>
      </c>
      <c r="C8687" s="98" t="s">
        <v>33</v>
      </c>
      <c r="D8687" s="98">
        <v>-3.25</v>
      </c>
      <c r="E8687" s="98">
        <v>41.27</v>
      </c>
      <c r="F8687" s="98" t="s">
        <v>92</v>
      </c>
    </row>
    <row r="8688" spans="1:6" x14ac:dyDescent="0.2">
      <c r="A8688" s="106">
        <v>43221</v>
      </c>
      <c r="B8688" s="100">
        <v>43191</v>
      </c>
      <c r="C8688" s="98" t="s">
        <v>34</v>
      </c>
      <c r="D8688" s="98">
        <v>-79860.63</v>
      </c>
      <c r="E8688" s="98">
        <v>814073.61</v>
      </c>
      <c r="F8688" s="98" t="s">
        <v>74</v>
      </c>
    </row>
    <row r="8689" spans="1:6" x14ac:dyDescent="0.2">
      <c r="A8689" s="106">
        <v>43221</v>
      </c>
      <c r="B8689" s="100">
        <v>43191</v>
      </c>
      <c r="C8689" s="98" t="s">
        <v>33</v>
      </c>
      <c r="D8689" s="98">
        <v>-3601.71</v>
      </c>
      <c r="E8689" s="98">
        <v>36714.879999999997</v>
      </c>
      <c r="F8689" s="98" t="s">
        <v>74</v>
      </c>
    </row>
    <row r="8690" spans="1:6" x14ac:dyDescent="0.2">
      <c r="A8690" s="106">
        <v>43221</v>
      </c>
      <c r="B8690" s="100">
        <v>43101</v>
      </c>
      <c r="C8690" s="98" t="s">
        <v>168</v>
      </c>
      <c r="D8690" s="98">
        <v>-6029.38</v>
      </c>
      <c r="E8690" s="98">
        <v>814774.61</v>
      </c>
      <c r="F8690" s="98" t="s">
        <v>74</v>
      </c>
    </row>
    <row r="8691" spans="1:6" x14ac:dyDescent="0.2">
      <c r="A8691" s="106">
        <v>43221</v>
      </c>
      <c r="B8691" s="100">
        <v>43101</v>
      </c>
      <c r="C8691" s="98" t="s">
        <v>185</v>
      </c>
      <c r="D8691" s="98">
        <v>26806.25</v>
      </c>
      <c r="E8691" s="98">
        <v>814774.61</v>
      </c>
      <c r="F8691" s="98" t="s">
        <v>74</v>
      </c>
    </row>
    <row r="8692" spans="1:6" x14ac:dyDescent="0.2">
      <c r="A8692" s="106">
        <v>43221</v>
      </c>
      <c r="B8692" s="100">
        <v>43101</v>
      </c>
      <c r="C8692" s="98" t="s">
        <v>186</v>
      </c>
      <c r="D8692" s="98">
        <v>1209.08</v>
      </c>
      <c r="E8692" s="98">
        <v>36746.480000000003</v>
      </c>
      <c r="F8692" s="98" t="s">
        <v>74</v>
      </c>
    </row>
    <row r="8693" spans="1:6" x14ac:dyDescent="0.2">
      <c r="A8693" s="106">
        <v>43221</v>
      </c>
      <c r="B8693" s="100">
        <v>43132</v>
      </c>
      <c r="C8693" s="98" t="s">
        <v>34</v>
      </c>
      <c r="D8693" s="98">
        <v>-234.73</v>
      </c>
      <c r="E8693" s="98">
        <v>3201</v>
      </c>
      <c r="F8693" s="98" t="s">
        <v>92</v>
      </c>
    </row>
    <row r="8694" spans="1:6" x14ac:dyDescent="0.2">
      <c r="A8694" s="106">
        <v>43221</v>
      </c>
      <c r="B8694" s="100">
        <v>43132</v>
      </c>
      <c r="C8694" s="98" t="s">
        <v>33</v>
      </c>
      <c r="D8694" s="98">
        <v>-10.59</v>
      </c>
      <c r="E8694" s="98">
        <v>144.37</v>
      </c>
      <c r="F8694" s="98" t="s">
        <v>92</v>
      </c>
    </row>
    <row r="8695" spans="1:6" x14ac:dyDescent="0.2">
      <c r="A8695" s="106">
        <v>43221</v>
      </c>
      <c r="B8695" s="100">
        <v>43101</v>
      </c>
      <c r="C8695" s="98" t="s">
        <v>34</v>
      </c>
      <c r="D8695" s="98">
        <v>-311.06</v>
      </c>
      <c r="E8695" s="98">
        <v>3544</v>
      </c>
      <c r="F8695" s="98" t="s">
        <v>92</v>
      </c>
    </row>
    <row r="8696" spans="1:6" x14ac:dyDescent="0.2">
      <c r="A8696" s="106">
        <v>43221</v>
      </c>
      <c r="B8696" s="100">
        <v>43101</v>
      </c>
      <c r="C8696" s="98" t="s">
        <v>33</v>
      </c>
      <c r="D8696" s="98">
        <v>-14.03</v>
      </c>
      <c r="E8696" s="98">
        <v>159.83000000000001</v>
      </c>
      <c r="F8696" s="98" t="s">
        <v>92</v>
      </c>
    </row>
    <row r="8697" spans="1:6" x14ac:dyDescent="0.2">
      <c r="A8697" s="106">
        <v>43221</v>
      </c>
      <c r="B8697" s="100">
        <v>43101</v>
      </c>
      <c r="C8697" s="98" t="s">
        <v>168</v>
      </c>
      <c r="D8697" s="98">
        <v>-61.68</v>
      </c>
      <c r="E8697" s="98">
        <v>8335</v>
      </c>
      <c r="F8697" s="98" t="s">
        <v>92</v>
      </c>
    </row>
    <row r="8698" spans="1:6" x14ac:dyDescent="0.2">
      <c r="A8698" s="106">
        <v>43221</v>
      </c>
      <c r="B8698" s="100">
        <v>43101</v>
      </c>
      <c r="C8698" s="98" t="s">
        <v>185</v>
      </c>
      <c r="D8698" s="98">
        <v>274.22000000000003</v>
      </c>
      <c r="E8698" s="98">
        <v>8335</v>
      </c>
      <c r="F8698" s="98" t="s">
        <v>92</v>
      </c>
    </row>
    <row r="8699" spans="1:6" x14ac:dyDescent="0.2">
      <c r="A8699" s="106">
        <v>43221</v>
      </c>
      <c r="B8699" s="100">
        <v>43101</v>
      </c>
      <c r="C8699" s="98" t="s">
        <v>186</v>
      </c>
      <c r="D8699" s="98">
        <v>12.37</v>
      </c>
      <c r="E8699" s="98">
        <v>375.91</v>
      </c>
      <c r="F8699" s="98" t="s">
        <v>92</v>
      </c>
    </row>
    <row r="8700" spans="1:6" x14ac:dyDescent="0.2">
      <c r="A8700" s="106">
        <v>43221</v>
      </c>
      <c r="B8700" s="100">
        <v>43191</v>
      </c>
      <c r="C8700" s="98" t="s">
        <v>34</v>
      </c>
      <c r="D8700" s="98">
        <v>-28236.46</v>
      </c>
      <c r="E8700" s="98">
        <v>287833.59000000003</v>
      </c>
      <c r="F8700" s="98" t="s">
        <v>76</v>
      </c>
    </row>
    <row r="8701" spans="1:6" x14ac:dyDescent="0.2">
      <c r="A8701" s="106">
        <v>43221</v>
      </c>
      <c r="B8701" s="100">
        <v>43191</v>
      </c>
      <c r="C8701" s="98" t="s">
        <v>33</v>
      </c>
      <c r="D8701" s="98">
        <v>-1273.55</v>
      </c>
      <c r="E8701" s="98">
        <v>12981.21</v>
      </c>
      <c r="F8701" s="98" t="s">
        <v>76</v>
      </c>
    </row>
    <row r="8702" spans="1:6" x14ac:dyDescent="0.2">
      <c r="A8702" s="106">
        <v>43221</v>
      </c>
      <c r="B8702" s="100">
        <v>43160</v>
      </c>
      <c r="C8702" s="98" t="s">
        <v>34</v>
      </c>
      <c r="D8702" s="98">
        <v>-140.61000000000001</v>
      </c>
      <c r="E8702" s="98">
        <v>1785</v>
      </c>
      <c r="F8702" s="98" t="s">
        <v>76</v>
      </c>
    </row>
    <row r="8703" spans="1:6" x14ac:dyDescent="0.2">
      <c r="A8703" s="106">
        <v>43221</v>
      </c>
      <c r="B8703" s="100">
        <v>43160</v>
      </c>
      <c r="C8703" s="98" t="s">
        <v>33</v>
      </c>
      <c r="D8703" s="98">
        <v>-6.34</v>
      </c>
      <c r="E8703" s="98">
        <v>80.489999999999995</v>
      </c>
      <c r="F8703" s="98" t="s">
        <v>76</v>
      </c>
    </row>
    <row r="8704" spans="1:6" x14ac:dyDescent="0.2">
      <c r="A8704" s="106">
        <v>43221</v>
      </c>
      <c r="B8704" s="100">
        <v>43101</v>
      </c>
      <c r="C8704" s="98" t="s">
        <v>168</v>
      </c>
      <c r="D8704" s="98">
        <v>-2143.2399999999998</v>
      </c>
      <c r="E8704" s="98">
        <v>289618.59000000003</v>
      </c>
      <c r="F8704" s="98" t="s">
        <v>76</v>
      </c>
    </row>
    <row r="8705" spans="1:6" x14ac:dyDescent="0.2">
      <c r="A8705" s="106">
        <v>43221</v>
      </c>
      <c r="B8705" s="100">
        <v>43101</v>
      </c>
      <c r="C8705" s="98" t="s">
        <v>185</v>
      </c>
      <c r="D8705" s="98">
        <v>9528.59</v>
      </c>
      <c r="E8705" s="98">
        <v>289618.59000000003</v>
      </c>
      <c r="F8705" s="98" t="s">
        <v>76</v>
      </c>
    </row>
    <row r="8706" spans="1:6" x14ac:dyDescent="0.2">
      <c r="A8706" s="106">
        <v>43221</v>
      </c>
      <c r="B8706" s="100">
        <v>43101</v>
      </c>
      <c r="C8706" s="98" t="s">
        <v>186</v>
      </c>
      <c r="D8706" s="98">
        <v>429.64</v>
      </c>
      <c r="E8706" s="98">
        <v>13061.72</v>
      </c>
      <c r="F8706" s="98" t="s">
        <v>76</v>
      </c>
    </row>
    <row r="8707" spans="1:6" x14ac:dyDescent="0.2">
      <c r="A8707" s="106">
        <v>43221</v>
      </c>
      <c r="B8707" s="100">
        <v>43221</v>
      </c>
      <c r="C8707" s="98" t="s">
        <v>34</v>
      </c>
      <c r="D8707" s="98">
        <v>-12.13</v>
      </c>
      <c r="E8707" s="98">
        <v>129.19</v>
      </c>
      <c r="F8707" s="98" t="s">
        <v>76</v>
      </c>
    </row>
    <row r="8708" spans="1:6" x14ac:dyDescent="0.2">
      <c r="A8708" s="106">
        <v>43221</v>
      </c>
      <c r="B8708" s="100">
        <v>43221</v>
      </c>
      <c r="C8708" s="98" t="s">
        <v>33</v>
      </c>
      <c r="D8708" s="98">
        <v>-0.55000000000000004</v>
      </c>
      <c r="E8708" s="98">
        <v>5.84</v>
      </c>
      <c r="F8708" s="98" t="s">
        <v>76</v>
      </c>
    </row>
    <row r="8709" spans="1:6" x14ac:dyDescent="0.2">
      <c r="A8709" s="106">
        <v>43221</v>
      </c>
      <c r="B8709" s="100">
        <v>43221</v>
      </c>
      <c r="C8709" s="98" t="s">
        <v>185</v>
      </c>
      <c r="D8709" s="98">
        <v>3826.42</v>
      </c>
      <c r="E8709" s="98">
        <v>86220.75</v>
      </c>
      <c r="F8709" s="98" t="s">
        <v>76</v>
      </c>
    </row>
    <row r="8710" spans="1:6" x14ac:dyDescent="0.2">
      <c r="A8710" s="106">
        <v>43221</v>
      </c>
      <c r="B8710" s="100">
        <v>43221</v>
      </c>
      <c r="C8710" s="98" t="s">
        <v>186</v>
      </c>
      <c r="D8710" s="98">
        <v>172.5</v>
      </c>
      <c r="E8710" s="98">
        <v>3888.68</v>
      </c>
      <c r="F8710" s="98" t="s">
        <v>76</v>
      </c>
    </row>
    <row r="8711" spans="1:6" x14ac:dyDescent="0.2">
      <c r="A8711" s="106">
        <v>43221</v>
      </c>
      <c r="B8711" s="100">
        <v>43221</v>
      </c>
      <c r="C8711" s="98" t="s">
        <v>34</v>
      </c>
      <c r="D8711" s="98">
        <v>-8097.85</v>
      </c>
      <c r="E8711" s="98">
        <v>86220.75</v>
      </c>
      <c r="F8711" s="98" t="s">
        <v>76</v>
      </c>
    </row>
    <row r="8712" spans="1:6" x14ac:dyDescent="0.2">
      <c r="A8712" s="106">
        <v>43221</v>
      </c>
      <c r="B8712" s="100">
        <v>43221</v>
      </c>
      <c r="C8712" s="98" t="s">
        <v>33</v>
      </c>
      <c r="D8712" s="98">
        <v>-365.47</v>
      </c>
      <c r="E8712" s="98">
        <v>3888.68</v>
      </c>
      <c r="F8712" s="98" t="s">
        <v>76</v>
      </c>
    </row>
    <row r="8713" spans="1:6" x14ac:dyDescent="0.2">
      <c r="A8713" s="106">
        <v>43221</v>
      </c>
      <c r="B8713" s="100">
        <v>43221</v>
      </c>
      <c r="C8713" s="98" t="s">
        <v>168</v>
      </c>
      <c r="D8713" s="98">
        <v>0</v>
      </c>
      <c r="E8713" s="98">
        <v>86220.75</v>
      </c>
      <c r="F8713" s="98" t="s">
        <v>76</v>
      </c>
    </row>
    <row r="8714" spans="1:6" x14ac:dyDescent="0.2">
      <c r="A8714" s="106">
        <v>43221</v>
      </c>
      <c r="B8714" s="100">
        <v>43221</v>
      </c>
      <c r="C8714" s="98" t="s">
        <v>185</v>
      </c>
      <c r="D8714" s="98">
        <v>1721.84</v>
      </c>
      <c r="E8714" s="98">
        <v>38799.78</v>
      </c>
      <c r="F8714" s="98" t="s">
        <v>76</v>
      </c>
    </row>
    <row r="8715" spans="1:6" x14ac:dyDescent="0.2">
      <c r="A8715" s="106">
        <v>43221</v>
      </c>
      <c r="B8715" s="100">
        <v>43221</v>
      </c>
      <c r="C8715" s="98" t="s">
        <v>186</v>
      </c>
      <c r="D8715" s="98">
        <v>77.569999999999993</v>
      </c>
      <c r="E8715" s="98">
        <v>1749.91</v>
      </c>
      <c r="F8715" s="98" t="s">
        <v>76</v>
      </c>
    </row>
    <row r="8716" spans="1:6" x14ac:dyDescent="0.2">
      <c r="A8716" s="106">
        <v>43221</v>
      </c>
      <c r="B8716" s="100">
        <v>43221</v>
      </c>
      <c r="C8716" s="98" t="s">
        <v>34</v>
      </c>
      <c r="D8716" s="98">
        <v>-3644.04</v>
      </c>
      <c r="E8716" s="98">
        <v>38799.78</v>
      </c>
      <c r="F8716" s="98" t="s">
        <v>76</v>
      </c>
    </row>
    <row r="8717" spans="1:6" x14ac:dyDescent="0.2">
      <c r="A8717" s="106">
        <v>43221</v>
      </c>
      <c r="B8717" s="100">
        <v>43221</v>
      </c>
      <c r="C8717" s="98" t="s">
        <v>33</v>
      </c>
      <c r="D8717" s="98">
        <v>-164.36</v>
      </c>
      <c r="E8717" s="98">
        <v>1749.91</v>
      </c>
      <c r="F8717" s="98" t="s">
        <v>76</v>
      </c>
    </row>
    <row r="8718" spans="1:6" x14ac:dyDescent="0.2">
      <c r="A8718" s="106">
        <v>43221</v>
      </c>
      <c r="B8718" s="100">
        <v>43221</v>
      </c>
      <c r="C8718" s="98" t="s">
        <v>168</v>
      </c>
      <c r="D8718" s="98">
        <v>0</v>
      </c>
      <c r="E8718" s="98">
        <v>38799.78</v>
      </c>
      <c r="F8718" s="98" t="s">
        <v>76</v>
      </c>
    </row>
    <row r="8719" spans="1:6" x14ac:dyDescent="0.2">
      <c r="A8719" s="106">
        <v>43221</v>
      </c>
      <c r="B8719" s="100">
        <v>43221</v>
      </c>
      <c r="C8719" s="98" t="s">
        <v>34</v>
      </c>
      <c r="D8719" s="98">
        <v>-681.61</v>
      </c>
      <c r="E8719" s="98">
        <v>7257.37</v>
      </c>
      <c r="F8719" s="98" t="s">
        <v>77</v>
      </c>
    </row>
    <row r="8720" spans="1:6" x14ac:dyDescent="0.2">
      <c r="A8720" s="106">
        <v>43221</v>
      </c>
      <c r="B8720" s="100">
        <v>43221</v>
      </c>
      <c r="C8720" s="98" t="s">
        <v>33</v>
      </c>
      <c r="D8720" s="98">
        <v>-30.73</v>
      </c>
      <c r="E8720" s="98">
        <v>327.3</v>
      </c>
      <c r="F8720" s="98" t="s">
        <v>77</v>
      </c>
    </row>
    <row r="8721" spans="1:6" x14ac:dyDescent="0.2">
      <c r="A8721" s="106">
        <v>43221</v>
      </c>
      <c r="B8721" s="100">
        <v>43221</v>
      </c>
      <c r="C8721" s="98" t="s">
        <v>168</v>
      </c>
      <c r="D8721" s="98">
        <v>0</v>
      </c>
      <c r="E8721" s="98">
        <v>7257.37</v>
      </c>
      <c r="F8721" s="98" t="s">
        <v>77</v>
      </c>
    </row>
    <row r="8722" spans="1:6" x14ac:dyDescent="0.2">
      <c r="A8722" s="106">
        <v>43221</v>
      </c>
      <c r="B8722" s="100">
        <v>43221</v>
      </c>
      <c r="C8722" s="98" t="s">
        <v>185</v>
      </c>
      <c r="D8722" s="98">
        <v>2008.69</v>
      </c>
      <c r="E8722" s="98">
        <v>45259.55</v>
      </c>
      <c r="F8722" s="98" t="s">
        <v>76</v>
      </c>
    </row>
    <row r="8723" spans="1:6" x14ac:dyDescent="0.2">
      <c r="A8723" s="106">
        <v>43221</v>
      </c>
      <c r="B8723" s="100">
        <v>43221</v>
      </c>
      <c r="C8723" s="98" t="s">
        <v>186</v>
      </c>
      <c r="D8723" s="98">
        <v>90.48</v>
      </c>
      <c r="E8723" s="98">
        <v>2041.16</v>
      </c>
      <c r="F8723" s="98" t="s">
        <v>76</v>
      </c>
    </row>
    <row r="8724" spans="1:6" x14ac:dyDescent="0.2">
      <c r="A8724" s="106">
        <v>43221</v>
      </c>
      <c r="B8724" s="100">
        <v>43221</v>
      </c>
      <c r="C8724" s="98" t="s">
        <v>34</v>
      </c>
      <c r="D8724" s="98">
        <v>-4250.8</v>
      </c>
      <c r="E8724" s="98">
        <v>45259.55</v>
      </c>
      <c r="F8724" s="98" t="s">
        <v>76</v>
      </c>
    </row>
    <row r="8725" spans="1:6" x14ac:dyDescent="0.2">
      <c r="A8725" s="106">
        <v>43221</v>
      </c>
      <c r="B8725" s="100">
        <v>43221</v>
      </c>
      <c r="C8725" s="98" t="s">
        <v>33</v>
      </c>
      <c r="D8725" s="98">
        <v>-191.66</v>
      </c>
      <c r="E8725" s="98">
        <v>2041.16</v>
      </c>
      <c r="F8725" s="98" t="s">
        <v>76</v>
      </c>
    </row>
    <row r="8726" spans="1:6" x14ac:dyDescent="0.2">
      <c r="A8726" s="106">
        <v>43221</v>
      </c>
      <c r="B8726" s="100">
        <v>43221</v>
      </c>
      <c r="C8726" s="98" t="s">
        <v>168</v>
      </c>
      <c r="D8726" s="98">
        <v>0</v>
      </c>
      <c r="E8726" s="98">
        <v>45259.55</v>
      </c>
      <c r="F8726" s="98" t="s">
        <v>76</v>
      </c>
    </row>
    <row r="8727" spans="1:6" x14ac:dyDescent="0.2">
      <c r="A8727" s="106">
        <v>43221</v>
      </c>
      <c r="B8727" s="100">
        <v>43221</v>
      </c>
      <c r="C8727" s="98" t="s">
        <v>34</v>
      </c>
      <c r="D8727" s="98">
        <v>-9.77</v>
      </c>
      <c r="E8727" s="98">
        <v>104</v>
      </c>
      <c r="F8727" s="98" t="s">
        <v>76</v>
      </c>
    </row>
    <row r="8728" spans="1:6" x14ac:dyDescent="0.2">
      <c r="A8728" s="106">
        <v>43221</v>
      </c>
      <c r="B8728" s="100">
        <v>43221</v>
      </c>
      <c r="C8728" s="98" t="s">
        <v>33</v>
      </c>
      <c r="D8728" s="98">
        <v>-0.44</v>
      </c>
      <c r="E8728" s="98">
        <v>4.6900000000000004</v>
      </c>
      <c r="F8728" s="98" t="s">
        <v>76</v>
      </c>
    </row>
    <row r="8729" spans="1:6" x14ac:dyDescent="0.2">
      <c r="A8729" s="106">
        <v>43221</v>
      </c>
      <c r="B8729" s="100">
        <v>43221</v>
      </c>
      <c r="C8729" s="98" t="s">
        <v>168</v>
      </c>
      <c r="D8729" s="98">
        <v>0</v>
      </c>
      <c r="E8729" s="98">
        <v>104</v>
      </c>
      <c r="F8729" s="98" t="s">
        <v>76</v>
      </c>
    </row>
    <row r="8730" spans="1:6" x14ac:dyDescent="0.2">
      <c r="A8730" s="106">
        <v>43221</v>
      </c>
      <c r="B8730" s="100">
        <v>43221</v>
      </c>
      <c r="C8730" s="98" t="s">
        <v>185</v>
      </c>
      <c r="D8730" s="98">
        <v>4.62</v>
      </c>
      <c r="E8730" s="98">
        <v>104</v>
      </c>
      <c r="F8730" s="98" t="s">
        <v>76</v>
      </c>
    </row>
    <row r="8731" spans="1:6" x14ac:dyDescent="0.2">
      <c r="A8731" s="106">
        <v>43221</v>
      </c>
      <c r="B8731" s="100">
        <v>43221</v>
      </c>
      <c r="C8731" s="98" t="s">
        <v>186</v>
      </c>
      <c r="D8731" s="98">
        <v>0.21</v>
      </c>
      <c r="E8731" s="98">
        <v>4.6900000000000004</v>
      </c>
      <c r="F8731" s="98" t="s">
        <v>76</v>
      </c>
    </row>
    <row r="8732" spans="1:6" x14ac:dyDescent="0.2">
      <c r="A8732" s="106">
        <v>43221</v>
      </c>
      <c r="B8732" s="100">
        <v>43221</v>
      </c>
      <c r="C8732" s="98" t="s">
        <v>186</v>
      </c>
      <c r="D8732" s="98">
        <v>289.91000000000003</v>
      </c>
      <c r="E8732" s="98">
        <v>6537.13</v>
      </c>
      <c r="F8732" s="98" t="s">
        <v>76</v>
      </c>
    </row>
    <row r="8733" spans="1:6" x14ac:dyDescent="0.2">
      <c r="A8733" s="106">
        <v>43221</v>
      </c>
      <c r="B8733" s="100">
        <v>43221</v>
      </c>
      <c r="C8733" s="98" t="s">
        <v>34</v>
      </c>
      <c r="D8733" s="98">
        <v>-13613.4</v>
      </c>
      <c r="E8733" s="98">
        <v>144945.67000000001</v>
      </c>
      <c r="F8733" s="98" t="s">
        <v>76</v>
      </c>
    </row>
    <row r="8734" spans="1:6" x14ac:dyDescent="0.2">
      <c r="A8734" s="106">
        <v>43221</v>
      </c>
      <c r="B8734" s="100">
        <v>43221</v>
      </c>
      <c r="C8734" s="98" t="s">
        <v>33</v>
      </c>
      <c r="D8734" s="98">
        <v>-613.96</v>
      </c>
      <c r="E8734" s="98">
        <v>6537.13</v>
      </c>
      <c r="F8734" s="98" t="s">
        <v>76</v>
      </c>
    </row>
    <row r="8735" spans="1:6" x14ac:dyDescent="0.2">
      <c r="A8735" s="106">
        <v>43221</v>
      </c>
      <c r="B8735" s="100">
        <v>43221</v>
      </c>
      <c r="C8735" s="98" t="s">
        <v>168</v>
      </c>
      <c r="D8735" s="98">
        <v>0</v>
      </c>
      <c r="E8735" s="98">
        <v>144945.67000000001</v>
      </c>
      <c r="F8735" s="98" t="s">
        <v>76</v>
      </c>
    </row>
    <row r="8736" spans="1:6" x14ac:dyDescent="0.2">
      <c r="A8736" s="106">
        <v>43221</v>
      </c>
      <c r="B8736" s="100">
        <v>43221</v>
      </c>
      <c r="C8736" s="98" t="s">
        <v>185</v>
      </c>
      <c r="D8736" s="98">
        <v>6432.65</v>
      </c>
      <c r="E8736" s="98">
        <v>144945.67000000001</v>
      </c>
      <c r="F8736" s="98" t="s">
        <v>76</v>
      </c>
    </row>
    <row r="8737" spans="1:6" x14ac:dyDescent="0.2">
      <c r="A8737" s="106">
        <v>43221</v>
      </c>
      <c r="B8737" s="100">
        <v>43221</v>
      </c>
      <c r="C8737" s="98" t="s">
        <v>185</v>
      </c>
      <c r="D8737" s="98">
        <v>8.69</v>
      </c>
      <c r="E8737" s="98">
        <v>195.99</v>
      </c>
      <c r="F8737" s="98" t="s">
        <v>76</v>
      </c>
    </row>
    <row r="8738" spans="1:6" x14ac:dyDescent="0.2">
      <c r="A8738" s="106">
        <v>43221</v>
      </c>
      <c r="B8738" s="100">
        <v>43221</v>
      </c>
      <c r="C8738" s="98" t="s">
        <v>186</v>
      </c>
      <c r="D8738" s="98">
        <v>0.39</v>
      </c>
      <c r="E8738" s="98">
        <v>8.84</v>
      </c>
      <c r="F8738" s="98" t="s">
        <v>76</v>
      </c>
    </row>
    <row r="8739" spans="1:6" x14ac:dyDescent="0.2">
      <c r="A8739" s="106">
        <v>43221</v>
      </c>
      <c r="B8739" s="100">
        <v>43221</v>
      </c>
      <c r="C8739" s="98" t="s">
        <v>34</v>
      </c>
      <c r="D8739" s="98">
        <v>-18.399999999999999</v>
      </c>
      <c r="E8739" s="98">
        <v>195.99</v>
      </c>
      <c r="F8739" s="98" t="s">
        <v>76</v>
      </c>
    </row>
    <row r="8740" spans="1:6" x14ac:dyDescent="0.2">
      <c r="A8740" s="106">
        <v>43221</v>
      </c>
      <c r="B8740" s="100">
        <v>43221</v>
      </c>
      <c r="C8740" s="98" t="s">
        <v>33</v>
      </c>
      <c r="D8740" s="98">
        <v>-0.83</v>
      </c>
      <c r="E8740" s="98">
        <v>8.84</v>
      </c>
      <c r="F8740" s="98" t="s">
        <v>76</v>
      </c>
    </row>
    <row r="8741" spans="1:6" x14ac:dyDescent="0.2">
      <c r="A8741" s="106">
        <v>43221</v>
      </c>
      <c r="B8741" s="100">
        <v>43221</v>
      </c>
      <c r="C8741" s="98" t="s">
        <v>168</v>
      </c>
      <c r="D8741" s="98">
        <v>0</v>
      </c>
      <c r="E8741" s="98">
        <v>195.99</v>
      </c>
      <c r="F8741" s="98" t="s">
        <v>76</v>
      </c>
    </row>
    <row r="8742" spans="1:6" x14ac:dyDescent="0.2">
      <c r="A8742" s="106">
        <v>43221</v>
      </c>
      <c r="B8742" s="100">
        <v>43221</v>
      </c>
      <c r="C8742" s="98" t="s">
        <v>168</v>
      </c>
      <c r="D8742" s="98">
        <v>0</v>
      </c>
      <c r="E8742" s="98">
        <v>129.19999999999999</v>
      </c>
      <c r="F8742" s="98" t="s">
        <v>76</v>
      </c>
    </row>
    <row r="8743" spans="1:6" x14ac:dyDescent="0.2">
      <c r="A8743" s="106">
        <v>43221</v>
      </c>
      <c r="B8743" s="100">
        <v>43221</v>
      </c>
      <c r="C8743" s="98" t="s">
        <v>185</v>
      </c>
      <c r="D8743" s="98">
        <v>7607.8</v>
      </c>
      <c r="E8743" s="98">
        <v>171422.42</v>
      </c>
      <c r="F8743" s="98" t="s">
        <v>76</v>
      </c>
    </row>
    <row r="8744" spans="1:6" x14ac:dyDescent="0.2">
      <c r="A8744" s="106">
        <v>43221</v>
      </c>
      <c r="B8744" s="100">
        <v>43221</v>
      </c>
      <c r="C8744" s="98" t="s">
        <v>186</v>
      </c>
      <c r="D8744" s="98">
        <v>342.99</v>
      </c>
      <c r="E8744" s="98">
        <v>7731.06</v>
      </c>
      <c r="F8744" s="98" t="s">
        <v>76</v>
      </c>
    </row>
    <row r="8745" spans="1:6" x14ac:dyDescent="0.2">
      <c r="A8745" s="106">
        <v>43221</v>
      </c>
      <c r="B8745" s="100">
        <v>43221</v>
      </c>
      <c r="C8745" s="98" t="s">
        <v>34</v>
      </c>
      <c r="D8745" s="98">
        <v>-16100.12</v>
      </c>
      <c r="E8745" s="98">
        <v>171422.42</v>
      </c>
      <c r="F8745" s="98" t="s">
        <v>76</v>
      </c>
    </row>
    <row r="8746" spans="1:6" x14ac:dyDescent="0.2">
      <c r="A8746" s="106">
        <v>43221</v>
      </c>
      <c r="B8746" s="100">
        <v>43221</v>
      </c>
      <c r="C8746" s="98" t="s">
        <v>33</v>
      </c>
      <c r="D8746" s="98">
        <v>-726.15</v>
      </c>
      <c r="E8746" s="98">
        <v>7731.06</v>
      </c>
      <c r="F8746" s="98" t="s">
        <v>76</v>
      </c>
    </row>
    <row r="8747" spans="1:6" x14ac:dyDescent="0.2">
      <c r="A8747" s="106">
        <v>43221</v>
      </c>
      <c r="B8747" s="100">
        <v>43221</v>
      </c>
      <c r="C8747" s="98" t="s">
        <v>185</v>
      </c>
      <c r="D8747" s="98">
        <v>48.34</v>
      </c>
      <c r="E8747" s="98">
        <v>1089.27</v>
      </c>
      <c r="F8747" s="98" t="s">
        <v>76</v>
      </c>
    </row>
    <row r="8748" spans="1:6" x14ac:dyDescent="0.2">
      <c r="A8748" s="106">
        <v>43221</v>
      </c>
      <c r="B8748" s="100">
        <v>43221</v>
      </c>
      <c r="C8748" s="98" t="s">
        <v>186</v>
      </c>
      <c r="D8748" s="98">
        <v>2.17</v>
      </c>
      <c r="E8748" s="98">
        <v>49.12</v>
      </c>
      <c r="F8748" s="98" t="s">
        <v>76</v>
      </c>
    </row>
    <row r="8749" spans="1:6" x14ac:dyDescent="0.2">
      <c r="A8749" s="106">
        <v>43221</v>
      </c>
      <c r="B8749" s="100">
        <v>43221</v>
      </c>
      <c r="C8749" s="98" t="s">
        <v>34</v>
      </c>
      <c r="D8749" s="98">
        <v>-102.3</v>
      </c>
      <c r="E8749" s="98">
        <v>1089.27</v>
      </c>
      <c r="F8749" s="98" t="s">
        <v>76</v>
      </c>
    </row>
    <row r="8750" spans="1:6" x14ac:dyDescent="0.2">
      <c r="A8750" s="106">
        <v>43221</v>
      </c>
      <c r="B8750" s="100">
        <v>43221</v>
      </c>
      <c r="C8750" s="98" t="s">
        <v>33</v>
      </c>
      <c r="D8750" s="98">
        <v>-4.5999999999999996</v>
      </c>
      <c r="E8750" s="98">
        <v>49.12</v>
      </c>
      <c r="F8750" s="98" t="s">
        <v>76</v>
      </c>
    </row>
    <row r="8751" spans="1:6" x14ac:dyDescent="0.2">
      <c r="A8751" s="106">
        <v>43221</v>
      </c>
      <c r="B8751" s="100">
        <v>43221</v>
      </c>
      <c r="C8751" s="98" t="s">
        <v>168</v>
      </c>
      <c r="D8751" s="98">
        <v>0</v>
      </c>
      <c r="E8751" s="98">
        <v>1089.27</v>
      </c>
      <c r="F8751" s="98" t="s">
        <v>76</v>
      </c>
    </row>
    <row r="8752" spans="1:6" x14ac:dyDescent="0.2">
      <c r="A8752" s="106">
        <v>43221</v>
      </c>
      <c r="B8752" s="100">
        <v>43221</v>
      </c>
      <c r="C8752" s="98" t="s">
        <v>185</v>
      </c>
      <c r="D8752" s="98">
        <v>5.74</v>
      </c>
      <c r="E8752" s="98">
        <v>129.19999999999999</v>
      </c>
      <c r="F8752" s="98" t="s">
        <v>76</v>
      </c>
    </row>
    <row r="8753" spans="1:6" x14ac:dyDescent="0.2">
      <c r="A8753" s="106">
        <v>43221</v>
      </c>
      <c r="B8753" s="100">
        <v>43221</v>
      </c>
      <c r="C8753" s="98" t="s">
        <v>186</v>
      </c>
      <c r="D8753" s="98">
        <v>0.25</v>
      </c>
      <c r="E8753" s="98">
        <v>5.84</v>
      </c>
      <c r="F8753" s="98" t="s">
        <v>76</v>
      </c>
    </row>
    <row r="8754" spans="1:6" x14ac:dyDescent="0.2">
      <c r="A8754" s="106">
        <v>43221</v>
      </c>
      <c r="B8754" s="100">
        <v>43221</v>
      </c>
      <c r="C8754" s="98" t="s">
        <v>185</v>
      </c>
      <c r="D8754" s="98">
        <v>8654.65</v>
      </c>
      <c r="E8754" s="98">
        <v>195012.57</v>
      </c>
      <c r="F8754" s="98" t="s">
        <v>76</v>
      </c>
    </row>
    <row r="8755" spans="1:6" x14ac:dyDescent="0.2">
      <c r="A8755" s="106">
        <v>43221</v>
      </c>
      <c r="B8755" s="100">
        <v>43221</v>
      </c>
      <c r="C8755" s="98" t="s">
        <v>186</v>
      </c>
      <c r="D8755" s="98">
        <v>390.14</v>
      </c>
      <c r="E8755" s="98">
        <v>8794.99</v>
      </c>
      <c r="F8755" s="98" t="s">
        <v>76</v>
      </c>
    </row>
    <row r="8756" spans="1:6" x14ac:dyDescent="0.2">
      <c r="A8756" s="106">
        <v>43221</v>
      </c>
      <c r="B8756" s="100">
        <v>43221</v>
      </c>
      <c r="C8756" s="98" t="s">
        <v>34</v>
      </c>
      <c r="D8756" s="98">
        <v>-18315.580000000002</v>
      </c>
      <c r="E8756" s="98">
        <v>195012.57</v>
      </c>
      <c r="F8756" s="98" t="s">
        <v>76</v>
      </c>
    </row>
    <row r="8757" spans="1:6" x14ac:dyDescent="0.2">
      <c r="A8757" s="106">
        <v>43221</v>
      </c>
      <c r="B8757" s="100">
        <v>43221</v>
      </c>
      <c r="C8757" s="98" t="s">
        <v>33</v>
      </c>
      <c r="D8757" s="98">
        <v>-826.09</v>
      </c>
      <c r="E8757" s="98">
        <v>8794.99</v>
      </c>
      <c r="F8757" s="98" t="s">
        <v>76</v>
      </c>
    </row>
    <row r="8758" spans="1:6" x14ac:dyDescent="0.2">
      <c r="A8758" s="106">
        <v>43221</v>
      </c>
      <c r="B8758" s="100">
        <v>43221</v>
      </c>
      <c r="C8758" s="98" t="s">
        <v>168</v>
      </c>
      <c r="D8758" s="98">
        <v>0</v>
      </c>
      <c r="E8758" s="98">
        <v>195012.57</v>
      </c>
      <c r="F8758" s="98" t="s">
        <v>76</v>
      </c>
    </row>
    <row r="8759" spans="1:6" x14ac:dyDescent="0.2">
      <c r="A8759" s="106">
        <v>43221</v>
      </c>
      <c r="B8759" s="100">
        <v>43221</v>
      </c>
      <c r="C8759" s="98" t="s">
        <v>186</v>
      </c>
      <c r="D8759" s="98">
        <v>277.89</v>
      </c>
      <c r="E8759" s="98">
        <v>6268.92</v>
      </c>
      <c r="F8759" s="98" t="s">
        <v>76</v>
      </c>
    </row>
    <row r="8760" spans="1:6" x14ac:dyDescent="0.2">
      <c r="A8760" s="106">
        <v>43221</v>
      </c>
      <c r="B8760" s="100">
        <v>43221</v>
      </c>
      <c r="C8760" s="98" t="s">
        <v>34</v>
      </c>
      <c r="D8760" s="98">
        <v>-13054.87</v>
      </c>
      <c r="E8760" s="98">
        <v>139000.62</v>
      </c>
      <c r="F8760" s="98" t="s">
        <v>76</v>
      </c>
    </row>
    <row r="8761" spans="1:6" x14ac:dyDescent="0.2">
      <c r="A8761" s="106">
        <v>43221</v>
      </c>
      <c r="B8761" s="100">
        <v>43221</v>
      </c>
      <c r="C8761" s="98" t="s">
        <v>33</v>
      </c>
      <c r="D8761" s="98">
        <v>-588.87</v>
      </c>
      <c r="E8761" s="98">
        <v>6268.92</v>
      </c>
      <c r="F8761" s="98" t="s">
        <v>76</v>
      </c>
    </row>
    <row r="8762" spans="1:6" x14ac:dyDescent="0.2">
      <c r="A8762" s="106">
        <v>43221</v>
      </c>
      <c r="B8762" s="100">
        <v>43221</v>
      </c>
      <c r="C8762" s="98" t="s">
        <v>168</v>
      </c>
      <c r="D8762" s="98">
        <v>0</v>
      </c>
      <c r="E8762" s="98">
        <v>139000.62</v>
      </c>
      <c r="F8762" s="98" t="s">
        <v>76</v>
      </c>
    </row>
    <row r="8763" spans="1:6" x14ac:dyDescent="0.2">
      <c r="A8763" s="106">
        <v>43221</v>
      </c>
      <c r="B8763" s="100">
        <v>43221</v>
      </c>
      <c r="C8763" s="98" t="s">
        <v>185</v>
      </c>
      <c r="D8763" s="98">
        <v>6168.95</v>
      </c>
      <c r="E8763" s="98">
        <v>139000.62</v>
      </c>
      <c r="F8763" s="98" t="s">
        <v>76</v>
      </c>
    </row>
    <row r="8764" spans="1:6" x14ac:dyDescent="0.2">
      <c r="A8764" s="106">
        <v>43221</v>
      </c>
      <c r="B8764" s="100">
        <v>43221</v>
      </c>
      <c r="C8764" s="98" t="s">
        <v>168</v>
      </c>
      <c r="D8764" s="98">
        <v>0</v>
      </c>
      <c r="E8764" s="98">
        <v>171422.42</v>
      </c>
      <c r="F8764" s="98" t="s">
        <v>76</v>
      </c>
    </row>
    <row r="8765" spans="1:6" x14ac:dyDescent="0.2">
      <c r="A8765" s="106">
        <v>43221</v>
      </c>
      <c r="B8765" s="100">
        <v>43221</v>
      </c>
      <c r="C8765" s="98" t="s">
        <v>185</v>
      </c>
      <c r="D8765" s="98">
        <v>8898.51</v>
      </c>
      <c r="E8765" s="98">
        <v>200504.93</v>
      </c>
      <c r="F8765" s="98" t="s">
        <v>76</v>
      </c>
    </row>
    <row r="8766" spans="1:6" x14ac:dyDescent="0.2">
      <c r="A8766" s="106">
        <v>43221</v>
      </c>
      <c r="B8766" s="100">
        <v>43221</v>
      </c>
      <c r="C8766" s="98" t="s">
        <v>186</v>
      </c>
      <c r="D8766" s="98">
        <v>401.04</v>
      </c>
      <c r="E8766" s="98">
        <v>9042.65</v>
      </c>
      <c r="F8766" s="98" t="s">
        <v>76</v>
      </c>
    </row>
    <row r="8767" spans="1:6" x14ac:dyDescent="0.2">
      <c r="A8767" s="106">
        <v>43221</v>
      </c>
      <c r="B8767" s="100">
        <v>43221</v>
      </c>
      <c r="C8767" s="98" t="s">
        <v>34</v>
      </c>
      <c r="D8767" s="98">
        <v>-18831.22</v>
      </c>
      <c r="E8767" s="98">
        <v>200504.93</v>
      </c>
      <c r="F8767" s="98" t="s">
        <v>76</v>
      </c>
    </row>
    <row r="8768" spans="1:6" x14ac:dyDescent="0.2">
      <c r="A8768" s="106">
        <v>43221</v>
      </c>
      <c r="B8768" s="100">
        <v>43221</v>
      </c>
      <c r="C8768" s="98" t="s">
        <v>33</v>
      </c>
      <c r="D8768" s="98">
        <v>-849.29</v>
      </c>
      <c r="E8768" s="98">
        <v>9042.65</v>
      </c>
      <c r="F8768" s="98" t="s">
        <v>76</v>
      </c>
    </row>
    <row r="8769" spans="1:6" x14ac:dyDescent="0.2">
      <c r="A8769" s="106">
        <v>43221</v>
      </c>
      <c r="B8769" s="100">
        <v>43221</v>
      </c>
      <c r="C8769" s="98" t="s">
        <v>168</v>
      </c>
      <c r="D8769" s="98">
        <v>0</v>
      </c>
      <c r="E8769" s="98">
        <v>200504.93</v>
      </c>
      <c r="F8769" s="98" t="s">
        <v>76</v>
      </c>
    </row>
    <row r="8770" spans="1:6" x14ac:dyDescent="0.2">
      <c r="A8770" s="106">
        <v>43221</v>
      </c>
      <c r="B8770" s="100">
        <v>43221</v>
      </c>
      <c r="C8770" s="98" t="s">
        <v>185</v>
      </c>
      <c r="D8770" s="98">
        <v>5924.19</v>
      </c>
      <c r="E8770" s="98">
        <v>133487.82</v>
      </c>
      <c r="F8770" s="98" t="s">
        <v>76</v>
      </c>
    </row>
    <row r="8771" spans="1:6" x14ac:dyDescent="0.2">
      <c r="A8771" s="106">
        <v>43221</v>
      </c>
      <c r="B8771" s="100">
        <v>43221</v>
      </c>
      <c r="C8771" s="98" t="s">
        <v>34</v>
      </c>
      <c r="D8771" s="98">
        <v>-12537.22</v>
      </c>
      <c r="E8771" s="98">
        <v>133487.82</v>
      </c>
      <c r="F8771" s="98" t="s">
        <v>76</v>
      </c>
    </row>
    <row r="8772" spans="1:6" x14ac:dyDescent="0.2">
      <c r="A8772" s="106">
        <v>43221</v>
      </c>
      <c r="B8772" s="100">
        <v>43221</v>
      </c>
      <c r="C8772" s="98" t="s">
        <v>33</v>
      </c>
      <c r="D8772" s="98">
        <v>-565.64</v>
      </c>
      <c r="E8772" s="98">
        <v>6020.32</v>
      </c>
      <c r="F8772" s="98" t="s">
        <v>76</v>
      </c>
    </row>
    <row r="8773" spans="1:6" x14ac:dyDescent="0.2">
      <c r="A8773" s="106">
        <v>43221</v>
      </c>
      <c r="B8773" s="100">
        <v>43221</v>
      </c>
      <c r="C8773" s="98" t="s">
        <v>168</v>
      </c>
      <c r="D8773" s="98">
        <v>0</v>
      </c>
      <c r="E8773" s="98">
        <v>133487.82</v>
      </c>
      <c r="F8773" s="98" t="s">
        <v>76</v>
      </c>
    </row>
    <row r="8774" spans="1:6" x14ac:dyDescent="0.2">
      <c r="A8774" s="106">
        <v>43282</v>
      </c>
      <c r="B8774" s="100">
        <v>43252</v>
      </c>
      <c r="C8774" s="98" t="s">
        <v>34</v>
      </c>
      <c r="D8774" s="98">
        <v>-1.73</v>
      </c>
      <c r="E8774" s="98">
        <v>13</v>
      </c>
      <c r="F8774" s="98" t="s">
        <v>93</v>
      </c>
    </row>
    <row r="8775" spans="1:6" x14ac:dyDescent="0.2">
      <c r="A8775" s="106">
        <v>43282</v>
      </c>
      <c r="B8775" s="100">
        <v>43252</v>
      </c>
      <c r="C8775" s="98" t="s">
        <v>33</v>
      </c>
      <c r="D8775" s="98">
        <v>-0.08</v>
      </c>
      <c r="E8775" s="98">
        <v>0.59</v>
      </c>
      <c r="F8775" s="98" t="s">
        <v>93</v>
      </c>
    </row>
    <row r="8776" spans="1:6" x14ac:dyDescent="0.2">
      <c r="A8776" s="106">
        <v>43282</v>
      </c>
      <c r="B8776" s="100">
        <v>43221</v>
      </c>
      <c r="C8776" s="98" t="s">
        <v>168</v>
      </c>
      <c r="D8776" s="98">
        <v>0</v>
      </c>
      <c r="E8776" s="98">
        <v>13</v>
      </c>
      <c r="F8776" s="98" t="s">
        <v>93</v>
      </c>
    </row>
    <row r="8777" spans="1:6" x14ac:dyDescent="0.2">
      <c r="A8777" s="106">
        <v>43282</v>
      </c>
      <c r="B8777" s="100">
        <v>43221</v>
      </c>
      <c r="C8777" s="98" t="s">
        <v>185</v>
      </c>
      <c r="D8777" s="98">
        <v>0.57999999999999996</v>
      </c>
      <c r="E8777" s="98">
        <v>13</v>
      </c>
      <c r="F8777" s="98" t="s">
        <v>93</v>
      </c>
    </row>
    <row r="8778" spans="1:6" x14ac:dyDescent="0.2">
      <c r="A8778" s="106">
        <v>43282</v>
      </c>
      <c r="B8778" s="100">
        <v>43221</v>
      </c>
      <c r="C8778" s="98" t="s">
        <v>186</v>
      </c>
      <c r="D8778" s="98">
        <v>0.03</v>
      </c>
      <c r="E8778" s="98">
        <v>0.59</v>
      </c>
      <c r="F8778" s="98" t="s">
        <v>93</v>
      </c>
    </row>
    <row r="8779" spans="1:6" x14ac:dyDescent="0.2">
      <c r="A8779" s="106">
        <v>43282</v>
      </c>
      <c r="B8779" s="100">
        <v>43282</v>
      </c>
      <c r="C8779" s="98" t="s">
        <v>34</v>
      </c>
      <c r="D8779" s="98">
        <v>-0.01</v>
      </c>
      <c r="E8779" s="98">
        <v>0.08</v>
      </c>
      <c r="F8779" s="98" t="s">
        <v>77</v>
      </c>
    </row>
    <row r="8780" spans="1:6" x14ac:dyDescent="0.2">
      <c r="A8780" s="106">
        <v>43282</v>
      </c>
      <c r="B8780" s="100">
        <v>43252</v>
      </c>
      <c r="C8780" s="98" t="s">
        <v>34</v>
      </c>
      <c r="D8780" s="98">
        <v>-4802.29</v>
      </c>
      <c r="E8780" s="98">
        <v>36009.93</v>
      </c>
      <c r="F8780" s="98" t="s">
        <v>77</v>
      </c>
    </row>
    <row r="8781" spans="1:6" x14ac:dyDescent="0.2">
      <c r="A8781" s="106">
        <v>43282</v>
      </c>
      <c r="B8781" s="100">
        <v>43252</v>
      </c>
      <c r="C8781" s="98" t="s">
        <v>33</v>
      </c>
      <c r="D8781" s="98">
        <v>-216.59</v>
      </c>
      <c r="E8781" s="98">
        <v>1624.06</v>
      </c>
      <c r="F8781" s="98" t="s">
        <v>77</v>
      </c>
    </row>
    <row r="8782" spans="1:6" x14ac:dyDescent="0.2">
      <c r="A8782" s="106">
        <v>43282</v>
      </c>
      <c r="B8782" s="100">
        <v>43221</v>
      </c>
      <c r="C8782" s="98" t="s">
        <v>168</v>
      </c>
      <c r="D8782" s="98">
        <v>0</v>
      </c>
      <c r="E8782" s="98">
        <v>36010.01</v>
      </c>
      <c r="F8782" s="98" t="s">
        <v>77</v>
      </c>
    </row>
    <row r="8783" spans="1:6" x14ac:dyDescent="0.2">
      <c r="A8783" s="106">
        <v>43282</v>
      </c>
      <c r="B8783" s="100">
        <v>43221</v>
      </c>
      <c r="C8783" s="98" t="s">
        <v>185</v>
      </c>
      <c r="D8783" s="98">
        <v>1598.13</v>
      </c>
      <c r="E8783" s="98">
        <v>36010.01</v>
      </c>
      <c r="F8783" s="98" t="s">
        <v>77</v>
      </c>
    </row>
    <row r="8784" spans="1:6" x14ac:dyDescent="0.2">
      <c r="A8784" s="106">
        <v>43282</v>
      </c>
      <c r="B8784" s="100">
        <v>43221</v>
      </c>
      <c r="C8784" s="98" t="s">
        <v>186</v>
      </c>
      <c r="D8784" s="98">
        <v>72.08</v>
      </c>
      <c r="E8784" s="98">
        <v>1624.07</v>
      </c>
      <c r="F8784" s="98" t="s">
        <v>77</v>
      </c>
    </row>
    <row r="8785" spans="1:6" x14ac:dyDescent="0.2">
      <c r="A8785" s="106">
        <v>43282</v>
      </c>
      <c r="B8785" s="100">
        <v>43282</v>
      </c>
      <c r="C8785" s="98" t="s">
        <v>34</v>
      </c>
      <c r="D8785" s="98">
        <v>-0.02</v>
      </c>
      <c r="E8785" s="98">
        <v>0.3</v>
      </c>
      <c r="F8785" s="98" t="s">
        <v>76</v>
      </c>
    </row>
    <row r="8786" spans="1:6" x14ac:dyDescent="0.2">
      <c r="A8786" s="106">
        <v>43282</v>
      </c>
      <c r="B8786" s="100">
        <v>43282</v>
      </c>
      <c r="C8786" s="98" t="s">
        <v>33</v>
      </c>
      <c r="D8786" s="98">
        <v>0</v>
      </c>
      <c r="E8786" s="98">
        <v>0.01</v>
      </c>
      <c r="F8786" s="98" t="s">
        <v>76</v>
      </c>
    </row>
    <row r="8787" spans="1:6" x14ac:dyDescent="0.2">
      <c r="A8787" s="106">
        <v>43282</v>
      </c>
      <c r="B8787" s="100">
        <v>43252</v>
      </c>
      <c r="C8787" s="98" t="s">
        <v>34</v>
      </c>
      <c r="D8787" s="98">
        <v>-84.82</v>
      </c>
      <c r="E8787" s="98">
        <v>636</v>
      </c>
      <c r="F8787" s="98" t="s">
        <v>73</v>
      </c>
    </row>
    <row r="8788" spans="1:6" x14ac:dyDescent="0.2">
      <c r="A8788" s="106">
        <v>43282</v>
      </c>
      <c r="B8788" s="100">
        <v>43252</v>
      </c>
      <c r="C8788" s="98" t="s">
        <v>33</v>
      </c>
      <c r="D8788" s="98">
        <v>-3.82</v>
      </c>
      <c r="E8788" s="98">
        <v>28.68</v>
      </c>
      <c r="F8788" s="98" t="s">
        <v>73</v>
      </c>
    </row>
    <row r="8789" spans="1:6" x14ac:dyDescent="0.2">
      <c r="A8789" s="106">
        <v>43282</v>
      </c>
      <c r="B8789" s="100">
        <v>43221</v>
      </c>
      <c r="C8789" s="98" t="s">
        <v>168</v>
      </c>
      <c r="D8789" s="98">
        <v>0</v>
      </c>
      <c r="E8789" s="98">
        <v>636</v>
      </c>
      <c r="F8789" s="98" t="s">
        <v>73</v>
      </c>
    </row>
    <row r="8790" spans="1:6" x14ac:dyDescent="0.2">
      <c r="A8790" s="106">
        <v>43282</v>
      </c>
      <c r="B8790" s="100">
        <v>43221</v>
      </c>
      <c r="C8790" s="98" t="s">
        <v>185</v>
      </c>
      <c r="D8790" s="98">
        <v>28.23</v>
      </c>
      <c r="E8790" s="98">
        <v>636</v>
      </c>
      <c r="F8790" s="98" t="s">
        <v>73</v>
      </c>
    </row>
    <row r="8791" spans="1:6" x14ac:dyDescent="0.2">
      <c r="A8791" s="106">
        <v>43282</v>
      </c>
      <c r="B8791" s="100">
        <v>43221</v>
      </c>
      <c r="C8791" s="98" t="s">
        <v>186</v>
      </c>
      <c r="D8791" s="98">
        <v>1.27</v>
      </c>
      <c r="E8791" s="98">
        <v>28.68</v>
      </c>
      <c r="F8791" s="98" t="s">
        <v>73</v>
      </c>
    </row>
    <row r="8792" spans="1:6" x14ac:dyDescent="0.2">
      <c r="A8792" s="106">
        <v>43282</v>
      </c>
      <c r="B8792" s="100">
        <v>43282</v>
      </c>
      <c r="C8792" s="98" t="s">
        <v>34</v>
      </c>
      <c r="D8792" s="98">
        <v>-8.24</v>
      </c>
      <c r="E8792" s="98">
        <v>99.12</v>
      </c>
      <c r="F8792" s="98" t="s">
        <v>72</v>
      </c>
    </row>
    <row r="8793" spans="1:6" x14ac:dyDescent="0.2">
      <c r="A8793" s="106">
        <v>43282</v>
      </c>
      <c r="B8793" s="100">
        <v>43282</v>
      </c>
      <c r="C8793" s="98" t="s">
        <v>33</v>
      </c>
      <c r="D8793" s="98">
        <v>-0.31</v>
      </c>
      <c r="E8793" s="98">
        <v>4.3499999999999996</v>
      </c>
      <c r="F8793" s="98" t="s">
        <v>72</v>
      </c>
    </row>
    <row r="8794" spans="1:6" x14ac:dyDescent="0.2">
      <c r="A8794" s="106">
        <v>43282</v>
      </c>
      <c r="B8794" s="100">
        <v>43282</v>
      </c>
      <c r="C8794" s="98" t="s">
        <v>34</v>
      </c>
      <c r="D8794" s="98">
        <v>-59.72</v>
      </c>
      <c r="E8794" s="98">
        <v>704.5</v>
      </c>
      <c r="F8794" s="98" t="s">
        <v>74</v>
      </c>
    </row>
    <row r="8795" spans="1:6" x14ac:dyDescent="0.2">
      <c r="A8795" s="106">
        <v>43282</v>
      </c>
      <c r="B8795" s="100">
        <v>43282</v>
      </c>
      <c r="C8795" s="98" t="s">
        <v>33</v>
      </c>
      <c r="D8795" s="98">
        <v>-2.67</v>
      </c>
      <c r="E8795" s="98">
        <v>31.68</v>
      </c>
      <c r="F8795" s="98" t="s">
        <v>74</v>
      </c>
    </row>
    <row r="8796" spans="1:6" x14ac:dyDescent="0.2">
      <c r="A8796" s="106">
        <v>43282</v>
      </c>
      <c r="B8796" s="100">
        <v>43252</v>
      </c>
      <c r="C8796" s="98" t="s">
        <v>34</v>
      </c>
      <c r="D8796" s="98">
        <v>-59664.37</v>
      </c>
      <c r="E8796" s="98">
        <v>447393.33</v>
      </c>
      <c r="F8796" s="98" t="s">
        <v>73</v>
      </c>
    </row>
    <row r="8797" spans="1:6" x14ac:dyDescent="0.2">
      <c r="A8797" s="106">
        <v>43282</v>
      </c>
      <c r="B8797" s="100">
        <v>43252</v>
      </c>
      <c r="C8797" s="98" t="s">
        <v>33</v>
      </c>
      <c r="D8797" s="98">
        <v>-2690.86</v>
      </c>
      <c r="E8797" s="98">
        <v>20177.39</v>
      </c>
      <c r="F8797" s="98" t="s">
        <v>73</v>
      </c>
    </row>
    <row r="8798" spans="1:6" x14ac:dyDescent="0.2">
      <c r="A8798" s="106">
        <v>43282</v>
      </c>
      <c r="B8798" s="100">
        <v>43221</v>
      </c>
      <c r="C8798" s="98" t="s">
        <v>168</v>
      </c>
      <c r="D8798" s="98">
        <v>0</v>
      </c>
      <c r="E8798" s="98">
        <v>447406.02</v>
      </c>
      <c r="F8798" s="98" t="s">
        <v>73</v>
      </c>
    </row>
    <row r="8799" spans="1:6" x14ac:dyDescent="0.2">
      <c r="A8799" s="106">
        <v>43282</v>
      </c>
      <c r="B8799" s="100">
        <v>43221</v>
      </c>
      <c r="C8799" s="98" t="s">
        <v>185</v>
      </c>
      <c r="D8799" s="98">
        <v>19855.849999999999</v>
      </c>
      <c r="E8799" s="98">
        <v>447406.02</v>
      </c>
      <c r="F8799" s="98" t="s">
        <v>73</v>
      </c>
    </row>
    <row r="8800" spans="1:6" x14ac:dyDescent="0.2">
      <c r="A8800" s="106">
        <v>43282</v>
      </c>
      <c r="B8800" s="100">
        <v>43221</v>
      </c>
      <c r="C8800" s="98" t="s">
        <v>186</v>
      </c>
      <c r="D8800" s="98">
        <v>895.44</v>
      </c>
      <c r="E8800" s="98">
        <v>20177.939999999999</v>
      </c>
      <c r="F8800" s="98" t="s">
        <v>73</v>
      </c>
    </row>
    <row r="8801" spans="1:6" x14ac:dyDescent="0.2">
      <c r="A8801" s="106">
        <v>43282</v>
      </c>
      <c r="B8801" s="100">
        <v>43282</v>
      </c>
      <c r="C8801" s="98" t="s">
        <v>34</v>
      </c>
      <c r="D8801" s="98">
        <v>-1.03</v>
      </c>
      <c r="E8801" s="98">
        <v>12.69</v>
      </c>
      <c r="F8801" s="98" t="s">
        <v>73</v>
      </c>
    </row>
    <row r="8802" spans="1:6" x14ac:dyDescent="0.2">
      <c r="A8802" s="106">
        <v>43282</v>
      </c>
      <c r="B8802" s="100">
        <v>43282</v>
      </c>
      <c r="C8802" s="98" t="s">
        <v>33</v>
      </c>
      <c r="D8802" s="98">
        <v>-0.03</v>
      </c>
      <c r="E8802" s="98">
        <v>0.56999999999999995</v>
      </c>
      <c r="F8802" s="98" t="s">
        <v>73</v>
      </c>
    </row>
    <row r="8803" spans="1:6" x14ac:dyDescent="0.2">
      <c r="A8803" s="106">
        <v>43282</v>
      </c>
      <c r="B8803" s="100">
        <v>43282</v>
      </c>
      <c r="C8803" s="98" t="s">
        <v>34</v>
      </c>
      <c r="D8803" s="98">
        <v>-0.28000000000000003</v>
      </c>
      <c r="E8803" s="98">
        <v>3.51</v>
      </c>
      <c r="F8803" s="98" t="s">
        <v>75</v>
      </c>
    </row>
    <row r="8804" spans="1:6" x14ac:dyDescent="0.2">
      <c r="A8804" s="106">
        <v>43282</v>
      </c>
      <c r="B8804" s="100">
        <v>43282</v>
      </c>
      <c r="C8804" s="98" t="s">
        <v>33</v>
      </c>
      <c r="D8804" s="98">
        <v>0</v>
      </c>
      <c r="E8804" s="98">
        <v>0.16</v>
      </c>
      <c r="F8804" s="98" t="s">
        <v>75</v>
      </c>
    </row>
    <row r="8805" spans="1:6" x14ac:dyDescent="0.2">
      <c r="A8805" s="106">
        <v>43282</v>
      </c>
      <c r="B8805" s="100">
        <v>43252</v>
      </c>
      <c r="C8805" s="98" t="s">
        <v>34</v>
      </c>
      <c r="D8805" s="98">
        <v>-35317.019999999997</v>
      </c>
      <c r="E8805" s="98">
        <v>264824.59999999998</v>
      </c>
      <c r="F8805" s="98" t="s">
        <v>75</v>
      </c>
    </row>
    <row r="8806" spans="1:6" x14ac:dyDescent="0.2">
      <c r="A8806" s="106">
        <v>43282</v>
      </c>
      <c r="B8806" s="100">
        <v>43252</v>
      </c>
      <c r="C8806" s="98" t="s">
        <v>33</v>
      </c>
      <c r="D8806" s="98">
        <v>-1592.82</v>
      </c>
      <c r="E8806" s="98">
        <v>11943.61</v>
      </c>
      <c r="F8806" s="98" t="s">
        <v>75</v>
      </c>
    </row>
    <row r="8807" spans="1:6" x14ac:dyDescent="0.2">
      <c r="A8807" s="106">
        <v>43282</v>
      </c>
      <c r="B8807" s="100">
        <v>43221</v>
      </c>
      <c r="C8807" s="98" t="s">
        <v>168</v>
      </c>
      <c r="D8807" s="98">
        <v>0</v>
      </c>
      <c r="E8807" s="98">
        <v>264835.11</v>
      </c>
      <c r="F8807" s="98" t="s">
        <v>75</v>
      </c>
    </row>
    <row r="8808" spans="1:6" x14ac:dyDescent="0.2">
      <c r="A8808" s="106">
        <v>43282</v>
      </c>
      <c r="B8808" s="100">
        <v>43221</v>
      </c>
      <c r="C8808" s="98" t="s">
        <v>185</v>
      </c>
      <c r="D8808" s="98">
        <v>11753.36</v>
      </c>
      <c r="E8808" s="98">
        <v>264835.11</v>
      </c>
      <c r="F8808" s="98" t="s">
        <v>75</v>
      </c>
    </row>
    <row r="8809" spans="1:6" x14ac:dyDescent="0.2">
      <c r="A8809" s="106">
        <v>43282</v>
      </c>
      <c r="B8809" s="100">
        <v>43221</v>
      </c>
      <c r="C8809" s="98" t="s">
        <v>186</v>
      </c>
      <c r="D8809" s="98">
        <v>530.07000000000005</v>
      </c>
      <c r="E8809" s="98">
        <v>11944.11</v>
      </c>
      <c r="F8809" s="98" t="s">
        <v>75</v>
      </c>
    </row>
    <row r="8810" spans="1:6" x14ac:dyDescent="0.2">
      <c r="A8810" s="106">
        <v>43282</v>
      </c>
      <c r="B8810" s="100">
        <v>43282</v>
      </c>
      <c r="C8810" s="98" t="s">
        <v>34</v>
      </c>
      <c r="D8810" s="98">
        <v>-0.03</v>
      </c>
      <c r="E8810" s="98">
        <v>0.3</v>
      </c>
      <c r="F8810" s="98" t="s">
        <v>98</v>
      </c>
    </row>
    <row r="8811" spans="1:6" x14ac:dyDescent="0.2">
      <c r="A8811" s="106">
        <v>43282</v>
      </c>
      <c r="B8811" s="100">
        <v>43282</v>
      </c>
      <c r="C8811" s="98" t="s">
        <v>33</v>
      </c>
      <c r="D8811" s="98">
        <v>0</v>
      </c>
      <c r="E8811" s="98">
        <v>0.01</v>
      </c>
      <c r="F8811" s="98" t="s">
        <v>98</v>
      </c>
    </row>
    <row r="8812" spans="1:6" x14ac:dyDescent="0.2">
      <c r="A8812" s="106">
        <v>43282</v>
      </c>
      <c r="B8812" s="100">
        <v>43252</v>
      </c>
      <c r="C8812" s="98" t="s">
        <v>34</v>
      </c>
      <c r="D8812" s="98">
        <v>-1825.57</v>
      </c>
      <c r="E8812" s="98">
        <v>13689</v>
      </c>
      <c r="F8812" s="98" t="s">
        <v>98</v>
      </c>
    </row>
    <row r="8813" spans="1:6" x14ac:dyDescent="0.2">
      <c r="A8813" s="106">
        <v>43282</v>
      </c>
      <c r="B8813" s="100">
        <v>43252</v>
      </c>
      <c r="C8813" s="98" t="s">
        <v>33</v>
      </c>
      <c r="D8813" s="98">
        <v>-82.33</v>
      </c>
      <c r="E8813" s="98">
        <v>617.37</v>
      </c>
      <c r="F8813" s="98" t="s">
        <v>98</v>
      </c>
    </row>
    <row r="8814" spans="1:6" x14ac:dyDescent="0.2">
      <c r="A8814" s="106">
        <v>43221</v>
      </c>
      <c r="B8814" s="100">
        <v>43191</v>
      </c>
      <c r="C8814" s="98" t="s">
        <v>36</v>
      </c>
      <c r="D8814" s="98">
        <v>-47.19</v>
      </c>
      <c r="E8814" s="98">
        <v>481</v>
      </c>
      <c r="F8814" s="98" t="s">
        <v>101</v>
      </c>
    </row>
    <row r="8815" spans="1:6" x14ac:dyDescent="0.2">
      <c r="A8815" s="106">
        <v>43221</v>
      </c>
      <c r="B8815" s="100">
        <v>43191</v>
      </c>
      <c r="C8815" s="98" t="s">
        <v>35</v>
      </c>
      <c r="D8815" s="98">
        <v>-2.12</v>
      </c>
      <c r="E8815" s="98">
        <v>21.69</v>
      </c>
      <c r="F8815" s="98" t="s">
        <v>101</v>
      </c>
    </row>
    <row r="8816" spans="1:6" x14ac:dyDescent="0.2">
      <c r="A8816" s="106">
        <v>43221</v>
      </c>
      <c r="B8816" s="100">
        <v>43191</v>
      </c>
      <c r="C8816" s="98" t="s">
        <v>34</v>
      </c>
      <c r="D8816" s="98">
        <v>-8918.09</v>
      </c>
      <c r="E8816" s="98">
        <v>90908.03</v>
      </c>
      <c r="F8816" s="98" t="s">
        <v>77</v>
      </c>
    </row>
    <row r="8817" spans="1:6" x14ac:dyDescent="0.2">
      <c r="A8817" s="106">
        <v>43221</v>
      </c>
      <c r="B8817" s="100">
        <v>43191</v>
      </c>
      <c r="C8817" s="98" t="s">
        <v>33</v>
      </c>
      <c r="D8817" s="98">
        <v>-402.26</v>
      </c>
      <c r="E8817" s="98">
        <v>4099.97</v>
      </c>
      <c r="F8817" s="98" t="s">
        <v>77</v>
      </c>
    </row>
    <row r="8818" spans="1:6" x14ac:dyDescent="0.2">
      <c r="A8818" s="106">
        <v>43221</v>
      </c>
      <c r="B8818" s="100">
        <v>43101</v>
      </c>
      <c r="C8818" s="98" t="s">
        <v>168</v>
      </c>
      <c r="D8818" s="98">
        <v>-672.75</v>
      </c>
      <c r="E8818" s="98">
        <v>90908.03</v>
      </c>
      <c r="F8818" s="98" t="s">
        <v>77</v>
      </c>
    </row>
    <row r="8819" spans="1:6" x14ac:dyDescent="0.2">
      <c r="A8819" s="106">
        <v>43221</v>
      </c>
      <c r="B8819" s="100">
        <v>43101</v>
      </c>
      <c r="C8819" s="98" t="s">
        <v>186</v>
      </c>
      <c r="D8819" s="98">
        <v>134.85</v>
      </c>
      <c r="E8819" s="98">
        <v>4099.97</v>
      </c>
      <c r="F8819" s="98" t="s">
        <v>77</v>
      </c>
    </row>
    <row r="8820" spans="1:6" x14ac:dyDescent="0.2">
      <c r="A8820" s="106">
        <v>43221</v>
      </c>
      <c r="B8820" s="100">
        <v>43101</v>
      </c>
      <c r="C8820" s="98" t="s">
        <v>185</v>
      </c>
      <c r="D8820" s="98">
        <v>2990.86</v>
      </c>
      <c r="E8820" s="98">
        <v>90908.03</v>
      </c>
      <c r="F8820" s="98" t="s">
        <v>77</v>
      </c>
    </row>
    <row r="8821" spans="1:6" x14ac:dyDescent="0.2">
      <c r="A8821" s="106">
        <v>43221</v>
      </c>
      <c r="B8821" s="100">
        <v>43221</v>
      </c>
      <c r="C8821" s="98" t="s">
        <v>185</v>
      </c>
      <c r="D8821" s="98">
        <v>1243.3699999999999</v>
      </c>
      <c r="E8821" s="98">
        <v>28016.3</v>
      </c>
      <c r="F8821" s="98" t="s">
        <v>77</v>
      </c>
    </row>
    <row r="8822" spans="1:6" x14ac:dyDescent="0.2">
      <c r="A8822" s="106">
        <v>43221</v>
      </c>
      <c r="B8822" s="100">
        <v>43221</v>
      </c>
      <c r="C8822" s="98" t="s">
        <v>186</v>
      </c>
      <c r="D8822" s="98">
        <v>56.07</v>
      </c>
      <c r="E8822" s="98">
        <v>1263.55</v>
      </c>
      <c r="F8822" s="98" t="s">
        <v>77</v>
      </c>
    </row>
    <row r="8823" spans="1:6" x14ac:dyDescent="0.2">
      <c r="A8823" s="106">
        <v>43221</v>
      </c>
      <c r="B8823" s="100">
        <v>43221</v>
      </c>
      <c r="C8823" s="98" t="s">
        <v>34</v>
      </c>
      <c r="D8823" s="98">
        <v>-2631.26</v>
      </c>
      <c r="E8823" s="98">
        <v>28016.3</v>
      </c>
      <c r="F8823" s="98" t="s">
        <v>77</v>
      </c>
    </row>
    <row r="8824" spans="1:6" x14ac:dyDescent="0.2">
      <c r="A8824" s="106">
        <v>43221</v>
      </c>
      <c r="B8824" s="100">
        <v>43221</v>
      </c>
      <c r="C8824" s="98" t="s">
        <v>33</v>
      </c>
      <c r="D8824" s="98">
        <v>-118.67</v>
      </c>
      <c r="E8824" s="98">
        <v>1263.55</v>
      </c>
      <c r="F8824" s="98" t="s">
        <v>77</v>
      </c>
    </row>
    <row r="8825" spans="1:6" x14ac:dyDescent="0.2">
      <c r="A8825" s="106">
        <v>43221</v>
      </c>
      <c r="B8825" s="100">
        <v>43221</v>
      </c>
      <c r="C8825" s="98" t="s">
        <v>168</v>
      </c>
      <c r="D8825" s="98">
        <v>0</v>
      </c>
      <c r="E8825" s="98">
        <v>28016.3</v>
      </c>
      <c r="F8825" s="98" t="s">
        <v>77</v>
      </c>
    </row>
    <row r="8826" spans="1:6" x14ac:dyDescent="0.2">
      <c r="A8826" s="106">
        <v>43221</v>
      </c>
      <c r="B8826" s="100">
        <v>43221</v>
      </c>
      <c r="C8826" s="98" t="s">
        <v>36</v>
      </c>
      <c r="D8826" s="98">
        <v>-16.53</v>
      </c>
      <c r="E8826" s="98">
        <v>176</v>
      </c>
      <c r="F8826" s="98" t="s">
        <v>101</v>
      </c>
    </row>
    <row r="8827" spans="1:6" x14ac:dyDescent="0.2">
      <c r="A8827" s="106">
        <v>43221</v>
      </c>
      <c r="B8827" s="100">
        <v>43221</v>
      </c>
      <c r="C8827" s="98" t="s">
        <v>35</v>
      </c>
      <c r="D8827" s="98">
        <v>-0.74</v>
      </c>
      <c r="E8827" s="98">
        <v>7.94</v>
      </c>
      <c r="F8827" s="98" t="s">
        <v>101</v>
      </c>
    </row>
    <row r="8828" spans="1:6" x14ac:dyDescent="0.2">
      <c r="A8828" s="106">
        <v>43221</v>
      </c>
      <c r="B8828" s="100">
        <v>43221</v>
      </c>
      <c r="C8828" s="98" t="s">
        <v>36</v>
      </c>
      <c r="D8828" s="98">
        <v>-1.93</v>
      </c>
      <c r="E8828" s="98">
        <v>20.6</v>
      </c>
      <c r="F8828" s="98" t="s">
        <v>101</v>
      </c>
    </row>
    <row r="8829" spans="1:6" x14ac:dyDescent="0.2">
      <c r="A8829" s="106">
        <v>43221</v>
      </c>
      <c r="B8829" s="100">
        <v>43221</v>
      </c>
      <c r="C8829" s="98" t="s">
        <v>35</v>
      </c>
      <c r="D8829" s="98">
        <v>-0.09</v>
      </c>
      <c r="E8829" s="98">
        <v>0.93</v>
      </c>
      <c r="F8829" s="98" t="s">
        <v>101</v>
      </c>
    </row>
    <row r="8830" spans="1:6" x14ac:dyDescent="0.2">
      <c r="A8830" s="106">
        <v>43221</v>
      </c>
      <c r="B8830" s="100">
        <v>43191</v>
      </c>
      <c r="C8830" s="98" t="s">
        <v>36</v>
      </c>
      <c r="D8830" s="98">
        <v>-5.4</v>
      </c>
      <c r="E8830" s="98">
        <v>55</v>
      </c>
      <c r="F8830" s="98" t="s">
        <v>101</v>
      </c>
    </row>
    <row r="8831" spans="1:6" x14ac:dyDescent="0.2">
      <c r="A8831" s="106">
        <v>43221</v>
      </c>
      <c r="B8831" s="100">
        <v>43191</v>
      </c>
      <c r="C8831" s="98" t="s">
        <v>35</v>
      </c>
      <c r="D8831" s="98">
        <v>-0.24</v>
      </c>
      <c r="E8831" s="98">
        <v>2.48</v>
      </c>
      <c r="F8831" s="98" t="s">
        <v>101</v>
      </c>
    </row>
    <row r="8832" spans="1:6" x14ac:dyDescent="0.2">
      <c r="A8832" s="106">
        <v>43221</v>
      </c>
      <c r="B8832" s="100">
        <v>43221</v>
      </c>
      <c r="C8832" s="98" t="s">
        <v>185</v>
      </c>
      <c r="D8832" s="98">
        <v>2.2200000000000002</v>
      </c>
      <c r="E8832" s="98">
        <v>50</v>
      </c>
      <c r="F8832" s="98" t="s">
        <v>92</v>
      </c>
    </row>
    <row r="8833" spans="1:6" x14ac:dyDescent="0.2">
      <c r="A8833" s="106">
        <v>43221</v>
      </c>
      <c r="B8833" s="100">
        <v>43221</v>
      </c>
      <c r="C8833" s="98" t="s">
        <v>186</v>
      </c>
      <c r="D8833" s="98">
        <v>0.1</v>
      </c>
      <c r="E8833" s="98">
        <v>2.25</v>
      </c>
      <c r="F8833" s="98" t="s">
        <v>92</v>
      </c>
    </row>
    <row r="8834" spans="1:6" x14ac:dyDescent="0.2">
      <c r="A8834" s="106">
        <v>43221</v>
      </c>
      <c r="B8834" s="100">
        <v>43221</v>
      </c>
      <c r="C8834" s="98" t="s">
        <v>34</v>
      </c>
      <c r="D8834" s="98">
        <v>-4.7</v>
      </c>
      <c r="E8834" s="98">
        <v>50</v>
      </c>
      <c r="F8834" s="98" t="s">
        <v>92</v>
      </c>
    </row>
    <row r="8835" spans="1:6" x14ac:dyDescent="0.2">
      <c r="A8835" s="106">
        <v>43221</v>
      </c>
      <c r="B8835" s="100">
        <v>43221</v>
      </c>
      <c r="C8835" s="98" t="s">
        <v>33</v>
      </c>
      <c r="D8835" s="98">
        <v>-0.21</v>
      </c>
      <c r="E8835" s="98">
        <v>2.25</v>
      </c>
      <c r="F8835" s="98" t="s">
        <v>92</v>
      </c>
    </row>
    <row r="8836" spans="1:6" x14ac:dyDescent="0.2">
      <c r="A8836" s="106">
        <v>43221</v>
      </c>
      <c r="B8836" s="100">
        <v>43221</v>
      </c>
      <c r="C8836" s="98" t="s">
        <v>168</v>
      </c>
      <c r="D8836" s="98">
        <v>0</v>
      </c>
      <c r="E8836" s="98">
        <v>50</v>
      </c>
      <c r="F8836" s="98" t="s">
        <v>92</v>
      </c>
    </row>
    <row r="8837" spans="1:6" x14ac:dyDescent="0.2">
      <c r="A8837" s="106">
        <v>43221</v>
      </c>
      <c r="B8837" s="100">
        <v>43221</v>
      </c>
      <c r="C8837" s="98" t="s">
        <v>185</v>
      </c>
      <c r="D8837" s="98">
        <v>453.87</v>
      </c>
      <c r="E8837" s="98">
        <v>10226.73</v>
      </c>
      <c r="F8837" s="98" t="s">
        <v>77</v>
      </c>
    </row>
    <row r="8838" spans="1:6" x14ac:dyDescent="0.2">
      <c r="A8838" s="106">
        <v>43221</v>
      </c>
      <c r="B8838" s="100">
        <v>43221</v>
      </c>
      <c r="C8838" s="98" t="s">
        <v>186</v>
      </c>
      <c r="D8838" s="98">
        <v>20.45</v>
      </c>
      <c r="E8838" s="98">
        <v>461.26</v>
      </c>
      <c r="F8838" s="98" t="s">
        <v>77</v>
      </c>
    </row>
    <row r="8839" spans="1:6" x14ac:dyDescent="0.2">
      <c r="A8839" s="106">
        <v>43221</v>
      </c>
      <c r="B8839" s="100">
        <v>43221</v>
      </c>
      <c r="C8839" s="98" t="s">
        <v>34</v>
      </c>
      <c r="D8839" s="98">
        <v>-960.52</v>
      </c>
      <c r="E8839" s="98">
        <v>10226.94</v>
      </c>
      <c r="F8839" s="98" t="s">
        <v>77</v>
      </c>
    </row>
    <row r="8840" spans="1:6" x14ac:dyDescent="0.2">
      <c r="A8840" s="106">
        <v>43221</v>
      </c>
      <c r="B8840" s="100">
        <v>43221</v>
      </c>
      <c r="C8840" s="98" t="s">
        <v>33</v>
      </c>
      <c r="D8840" s="98">
        <v>-43.33</v>
      </c>
      <c r="E8840" s="98">
        <v>461.27</v>
      </c>
      <c r="F8840" s="98" t="s">
        <v>77</v>
      </c>
    </row>
    <row r="8841" spans="1:6" x14ac:dyDescent="0.2">
      <c r="A8841" s="106">
        <v>43221</v>
      </c>
      <c r="B8841" s="100">
        <v>43221</v>
      </c>
      <c r="C8841" s="98" t="s">
        <v>168</v>
      </c>
      <c r="D8841" s="98">
        <v>0</v>
      </c>
      <c r="E8841" s="98">
        <v>10226.73</v>
      </c>
      <c r="F8841" s="98" t="s">
        <v>77</v>
      </c>
    </row>
    <row r="8842" spans="1:6" x14ac:dyDescent="0.2">
      <c r="A8842" s="106">
        <v>43221</v>
      </c>
      <c r="B8842" s="100">
        <v>43221</v>
      </c>
      <c r="C8842" s="98" t="s">
        <v>185</v>
      </c>
      <c r="D8842" s="98">
        <v>2154.33</v>
      </c>
      <c r="E8842" s="98">
        <v>48541.68</v>
      </c>
      <c r="F8842" s="98" t="s">
        <v>76</v>
      </c>
    </row>
    <row r="8843" spans="1:6" x14ac:dyDescent="0.2">
      <c r="A8843" s="106">
        <v>43221</v>
      </c>
      <c r="B8843" s="100">
        <v>43221</v>
      </c>
      <c r="C8843" s="98" t="s">
        <v>186</v>
      </c>
      <c r="D8843" s="98">
        <v>96.96</v>
      </c>
      <c r="E8843" s="98">
        <v>2189.31</v>
      </c>
      <c r="F8843" s="98" t="s">
        <v>76</v>
      </c>
    </row>
    <row r="8844" spans="1:6" x14ac:dyDescent="0.2">
      <c r="A8844" s="106">
        <v>43221</v>
      </c>
      <c r="B8844" s="100">
        <v>43221</v>
      </c>
      <c r="C8844" s="98" t="s">
        <v>34</v>
      </c>
      <c r="D8844" s="98">
        <v>-4559.04</v>
      </c>
      <c r="E8844" s="98">
        <v>48541.69</v>
      </c>
      <c r="F8844" s="98" t="s">
        <v>76</v>
      </c>
    </row>
    <row r="8845" spans="1:6" x14ac:dyDescent="0.2">
      <c r="A8845" s="106">
        <v>43221</v>
      </c>
      <c r="B8845" s="100">
        <v>43221</v>
      </c>
      <c r="C8845" s="98" t="s">
        <v>33</v>
      </c>
      <c r="D8845" s="98">
        <v>-205.6</v>
      </c>
      <c r="E8845" s="98">
        <v>2189.31</v>
      </c>
      <c r="F8845" s="98" t="s">
        <v>76</v>
      </c>
    </row>
    <row r="8846" spans="1:6" x14ac:dyDescent="0.2">
      <c r="A8846" s="106">
        <v>43221</v>
      </c>
      <c r="B8846" s="100">
        <v>43221</v>
      </c>
      <c r="C8846" s="98" t="s">
        <v>168</v>
      </c>
      <c r="D8846" s="98">
        <v>0</v>
      </c>
      <c r="E8846" s="98">
        <v>48541.68</v>
      </c>
      <c r="F8846" s="98" t="s">
        <v>76</v>
      </c>
    </row>
    <row r="8847" spans="1:6" x14ac:dyDescent="0.2">
      <c r="A8847" s="106">
        <v>43191</v>
      </c>
      <c r="B8847" s="100">
        <v>43160</v>
      </c>
      <c r="C8847" s="98" t="s">
        <v>34</v>
      </c>
      <c r="D8847" s="98">
        <v>-594.32000000000005</v>
      </c>
      <c r="E8847" s="98">
        <v>7545</v>
      </c>
      <c r="F8847" s="98" t="s">
        <v>84</v>
      </c>
    </row>
    <row r="8848" spans="1:6" x14ac:dyDescent="0.2">
      <c r="A8848" s="106">
        <v>43191</v>
      </c>
      <c r="B8848" s="100">
        <v>43160</v>
      </c>
      <c r="C8848" s="98" t="s">
        <v>33</v>
      </c>
      <c r="D8848" s="98">
        <v>-26.79</v>
      </c>
      <c r="E8848" s="98">
        <v>340.28</v>
      </c>
      <c r="F8848" s="98" t="s">
        <v>84</v>
      </c>
    </row>
    <row r="8849" spans="1:6" x14ac:dyDescent="0.2">
      <c r="A8849" s="106">
        <v>43191</v>
      </c>
      <c r="B8849" s="100">
        <v>43160</v>
      </c>
      <c r="C8849" s="98" t="s">
        <v>34</v>
      </c>
      <c r="D8849" s="98">
        <v>-2288.11</v>
      </c>
      <c r="E8849" s="98">
        <v>29048</v>
      </c>
      <c r="F8849" s="98" t="s">
        <v>95</v>
      </c>
    </row>
    <row r="8850" spans="1:6" x14ac:dyDescent="0.2">
      <c r="A8850" s="106">
        <v>43191</v>
      </c>
      <c r="B8850" s="100">
        <v>43160</v>
      </c>
      <c r="C8850" s="98" t="s">
        <v>33</v>
      </c>
      <c r="D8850" s="98">
        <v>-103.19</v>
      </c>
      <c r="E8850" s="98">
        <v>1310.06</v>
      </c>
      <c r="F8850" s="98" t="s">
        <v>95</v>
      </c>
    </row>
    <row r="8851" spans="1:6" x14ac:dyDescent="0.2">
      <c r="A8851" s="106">
        <v>43191</v>
      </c>
      <c r="B8851" s="100">
        <v>43101</v>
      </c>
      <c r="C8851" s="98" t="s">
        <v>185</v>
      </c>
      <c r="D8851" s="98">
        <v>1410.75</v>
      </c>
      <c r="E8851" s="98">
        <v>42880</v>
      </c>
      <c r="F8851" s="98" t="s">
        <v>95</v>
      </c>
    </row>
    <row r="8852" spans="1:6" x14ac:dyDescent="0.2">
      <c r="A8852" s="106">
        <v>43191</v>
      </c>
      <c r="B8852" s="100">
        <v>43101</v>
      </c>
      <c r="C8852" s="98" t="s">
        <v>186</v>
      </c>
      <c r="D8852" s="98">
        <v>63.62</v>
      </c>
      <c r="E8852" s="98">
        <v>1933.89</v>
      </c>
      <c r="F8852" s="98" t="s">
        <v>95</v>
      </c>
    </row>
    <row r="8853" spans="1:6" x14ac:dyDescent="0.2">
      <c r="A8853" s="106">
        <v>43191</v>
      </c>
      <c r="B8853" s="100">
        <v>43101</v>
      </c>
      <c r="C8853" s="98" t="s">
        <v>185</v>
      </c>
      <c r="D8853" s="98">
        <v>384.74</v>
      </c>
      <c r="E8853" s="98">
        <v>11693.92</v>
      </c>
      <c r="F8853" s="98" t="s">
        <v>84</v>
      </c>
    </row>
    <row r="8854" spans="1:6" x14ac:dyDescent="0.2">
      <c r="A8854" s="106">
        <v>43191</v>
      </c>
      <c r="B8854" s="100">
        <v>43101</v>
      </c>
      <c r="C8854" s="98" t="s">
        <v>186</v>
      </c>
      <c r="D8854" s="98">
        <v>17.350000000000001</v>
      </c>
      <c r="E8854" s="98">
        <v>527.39</v>
      </c>
      <c r="F8854" s="98" t="s">
        <v>84</v>
      </c>
    </row>
    <row r="8855" spans="1:6" x14ac:dyDescent="0.2">
      <c r="A8855" s="106">
        <v>43191</v>
      </c>
      <c r="B8855" s="100">
        <v>43101</v>
      </c>
      <c r="C8855" s="98" t="s">
        <v>168</v>
      </c>
      <c r="D8855" s="98">
        <v>-86.53</v>
      </c>
      <c r="E8855" s="98">
        <v>11693.92</v>
      </c>
      <c r="F8855" s="98" t="s">
        <v>84</v>
      </c>
    </row>
    <row r="8856" spans="1:6" x14ac:dyDescent="0.2">
      <c r="A8856" s="106">
        <v>43191</v>
      </c>
      <c r="B8856" s="100">
        <v>43191</v>
      </c>
      <c r="C8856" s="98" t="s">
        <v>34</v>
      </c>
      <c r="D8856" s="98">
        <v>-1573.22</v>
      </c>
      <c r="E8856" s="98">
        <v>16037</v>
      </c>
      <c r="F8856" s="98" t="s">
        <v>94</v>
      </c>
    </row>
    <row r="8857" spans="1:6" x14ac:dyDescent="0.2">
      <c r="A8857" s="106">
        <v>43191</v>
      </c>
      <c r="B8857" s="100">
        <v>43191</v>
      </c>
      <c r="C8857" s="98" t="s">
        <v>33</v>
      </c>
      <c r="D8857" s="98">
        <v>-70.95</v>
      </c>
      <c r="E8857" s="98">
        <v>723.28</v>
      </c>
      <c r="F8857" s="98" t="s">
        <v>94</v>
      </c>
    </row>
    <row r="8858" spans="1:6" x14ac:dyDescent="0.2">
      <c r="A8858" s="106">
        <v>43191</v>
      </c>
      <c r="B8858" s="100">
        <v>43160</v>
      </c>
      <c r="C8858" s="98" t="s">
        <v>34</v>
      </c>
      <c r="D8858" s="98">
        <v>-2652.73</v>
      </c>
      <c r="E8858" s="98">
        <v>33677</v>
      </c>
      <c r="F8858" s="98" t="s">
        <v>94</v>
      </c>
    </row>
    <row r="8859" spans="1:6" x14ac:dyDescent="0.2">
      <c r="A8859" s="106">
        <v>43191</v>
      </c>
      <c r="B8859" s="100">
        <v>43160</v>
      </c>
      <c r="C8859" s="98" t="s">
        <v>33</v>
      </c>
      <c r="D8859" s="98">
        <v>-119.63</v>
      </c>
      <c r="E8859" s="98">
        <v>1518.82</v>
      </c>
      <c r="F8859" s="98" t="s">
        <v>94</v>
      </c>
    </row>
    <row r="8860" spans="1:6" x14ac:dyDescent="0.2">
      <c r="A8860" s="106">
        <v>43191</v>
      </c>
      <c r="B8860" s="100">
        <v>43101</v>
      </c>
      <c r="C8860" s="98" t="s">
        <v>185</v>
      </c>
      <c r="D8860" s="98">
        <v>1635.59</v>
      </c>
      <c r="E8860" s="98">
        <v>49714</v>
      </c>
      <c r="F8860" s="98" t="s">
        <v>94</v>
      </c>
    </row>
    <row r="8861" spans="1:6" x14ac:dyDescent="0.2">
      <c r="A8861" s="106">
        <v>43191</v>
      </c>
      <c r="B8861" s="100">
        <v>43101</v>
      </c>
      <c r="C8861" s="98" t="s">
        <v>186</v>
      </c>
      <c r="D8861" s="98">
        <v>73.760000000000005</v>
      </c>
      <c r="E8861" s="98">
        <v>2242.1</v>
      </c>
      <c r="F8861" s="98" t="s">
        <v>94</v>
      </c>
    </row>
    <row r="8862" spans="1:6" x14ac:dyDescent="0.2">
      <c r="A8862" s="106">
        <v>43191</v>
      </c>
      <c r="B8862" s="100">
        <v>43191</v>
      </c>
      <c r="C8862" s="98" t="s">
        <v>34</v>
      </c>
      <c r="D8862" s="98">
        <v>-302.64</v>
      </c>
      <c r="E8862" s="98">
        <v>3085</v>
      </c>
      <c r="F8862" s="98" t="s">
        <v>91</v>
      </c>
    </row>
    <row r="8863" spans="1:6" x14ac:dyDescent="0.2">
      <c r="A8863" s="106">
        <v>43191</v>
      </c>
      <c r="B8863" s="100">
        <v>43191</v>
      </c>
      <c r="C8863" s="98" t="s">
        <v>33</v>
      </c>
      <c r="D8863" s="98">
        <v>-13.65</v>
      </c>
      <c r="E8863" s="98">
        <v>139.13</v>
      </c>
      <c r="F8863" s="98" t="s">
        <v>91</v>
      </c>
    </row>
    <row r="8864" spans="1:6" x14ac:dyDescent="0.2">
      <c r="A8864" s="106">
        <v>43191</v>
      </c>
      <c r="B8864" s="100">
        <v>43191</v>
      </c>
      <c r="C8864" s="98" t="s">
        <v>36</v>
      </c>
      <c r="D8864" s="98">
        <v>-15.33</v>
      </c>
      <c r="E8864" s="98">
        <v>156.32</v>
      </c>
      <c r="F8864" s="98" t="s">
        <v>101</v>
      </c>
    </row>
    <row r="8865" spans="1:6" x14ac:dyDescent="0.2">
      <c r="A8865" s="106">
        <v>43191</v>
      </c>
      <c r="B8865" s="100">
        <v>43191</v>
      </c>
      <c r="C8865" s="98" t="s">
        <v>35</v>
      </c>
      <c r="D8865" s="98">
        <v>-0.69</v>
      </c>
      <c r="E8865" s="98">
        <v>7.06</v>
      </c>
      <c r="F8865" s="98" t="s">
        <v>101</v>
      </c>
    </row>
    <row r="8866" spans="1:6" x14ac:dyDescent="0.2">
      <c r="A8866" s="106">
        <v>43191</v>
      </c>
      <c r="B8866" s="100">
        <v>43160</v>
      </c>
      <c r="C8866" s="98" t="s">
        <v>36</v>
      </c>
      <c r="D8866" s="98">
        <v>-26.07</v>
      </c>
      <c r="E8866" s="98">
        <v>331</v>
      </c>
      <c r="F8866" s="98" t="s">
        <v>101</v>
      </c>
    </row>
    <row r="8867" spans="1:6" x14ac:dyDescent="0.2">
      <c r="A8867" s="106">
        <v>43191</v>
      </c>
      <c r="B8867" s="100">
        <v>43160</v>
      </c>
      <c r="C8867" s="98" t="s">
        <v>35</v>
      </c>
      <c r="D8867" s="98">
        <v>-1.17</v>
      </c>
      <c r="E8867" s="98">
        <v>14.93</v>
      </c>
      <c r="F8867" s="98" t="s">
        <v>101</v>
      </c>
    </row>
    <row r="8868" spans="1:6" x14ac:dyDescent="0.2">
      <c r="A8868" s="106">
        <v>43191</v>
      </c>
      <c r="B8868" s="100">
        <v>43191</v>
      </c>
      <c r="C8868" s="98" t="s">
        <v>34</v>
      </c>
      <c r="D8868" s="98">
        <v>-1356.92</v>
      </c>
      <c r="E8868" s="98">
        <v>13832</v>
      </c>
      <c r="F8868" s="98" t="s">
        <v>95</v>
      </c>
    </row>
    <row r="8869" spans="1:6" x14ac:dyDescent="0.2">
      <c r="A8869" s="106">
        <v>43191</v>
      </c>
      <c r="B8869" s="100">
        <v>43191</v>
      </c>
      <c r="C8869" s="98" t="s">
        <v>33</v>
      </c>
      <c r="D8869" s="98">
        <v>-61.2</v>
      </c>
      <c r="E8869" s="98">
        <v>623.82000000000005</v>
      </c>
      <c r="F8869" s="98" t="s">
        <v>95</v>
      </c>
    </row>
    <row r="8870" spans="1:6" x14ac:dyDescent="0.2">
      <c r="A8870" s="106">
        <v>43191</v>
      </c>
      <c r="B8870" s="100">
        <v>43191</v>
      </c>
      <c r="C8870" s="98" t="s">
        <v>34</v>
      </c>
      <c r="D8870" s="98">
        <v>-29.53</v>
      </c>
      <c r="E8870" s="98">
        <v>301</v>
      </c>
      <c r="F8870" s="98" t="s">
        <v>92</v>
      </c>
    </row>
    <row r="8871" spans="1:6" x14ac:dyDescent="0.2">
      <c r="A8871" s="106">
        <v>43191</v>
      </c>
      <c r="B8871" s="100">
        <v>43191</v>
      </c>
      <c r="C8871" s="98" t="s">
        <v>33</v>
      </c>
      <c r="D8871" s="98">
        <v>-1.33</v>
      </c>
      <c r="E8871" s="98">
        <v>13.58</v>
      </c>
      <c r="F8871" s="98" t="s">
        <v>92</v>
      </c>
    </row>
    <row r="8872" spans="1:6" x14ac:dyDescent="0.2">
      <c r="A8872" s="106">
        <v>43191</v>
      </c>
      <c r="B8872" s="100">
        <v>43191</v>
      </c>
      <c r="C8872" s="98" t="s">
        <v>34</v>
      </c>
      <c r="D8872" s="98">
        <v>-3913.04</v>
      </c>
      <c r="E8872" s="98">
        <v>39888.269999999997</v>
      </c>
      <c r="F8872" s="98" t="s">
        <v>77</v>
      </c>
    </row>
    <row r="8873" spans="1:6" x14ac:dyDescent="0.2">
      <c r="A8873" s="106">
        <v>43191</v>
      </c>
      <c r="B8873" s="100">
        <v>43191</v>
      </c>
      <c r="C8873" s="98" t="s">
        <v>33</v>
      </c>
      <c r="D8873" s="98">
        <v>-176.47</v>
      </c>
      <c r="E8873" s="98">
        <v>1798.98</v>
      </c>
      <c r="F8873" s="98" t="s">
        <v>77</v>
      </c>
    </row>
    <row r="8874" spans="1:6" x14ac:dyDescent="0.2">
      <c r="A8874" s="106">
        <v>43191</v>
      </c>
      <c r="B8874" s="100">
        <v>43160</v>
      </c>
      <c r="C8874" s="98" t="s">
        <v>34</v>
      </c>
      <c r="D8874" s="98">
        <v>-5714.69</v>
      </c>
      <c r="E8874" s="98">
        <v>72549</v>
      </c>
      <c r="F8874" s="98" t="s">
        <v>77</v>
      </c>
    </row>
    <row r="8875" spans="1:6" x14ac:dyDescent="0.2">
      <c r="A8875" s="106">
        <v>43191</v>
      </c>
      <c r="B8875" s="100">
        <v>43160</v>
      </c>
      <c r="C8875" s="98" t="s">
        <v>33</v>
      </c>
      <c r="D8875" s="98">
        <v>-257.73</v>
      </c>
      <c r="E8875" s="98">
        <v>3271.96</v>
      </c>
      <c r="F8875" s="98" t="s">
        <v>77</v>
      </c>
    </row>
    <row r="8876" spans="1:6" x14ac:dyDescent="0.2">
      <c r="A8876" s="106">
        <v>43191</v>
      </c>
      <c r="B8876" s="100">
        <v>43191</v>
      </c>
      <c r="C8876" s="98" t="s">
        <v>34</v>
      </c>
      <c r="D8876" s="98">
        <v>-68.16</v>
      </c>
      <c r="E8876" s="98">
        <v>694.94</v>
      </c>
      <c r="F8876" s="98" t="s">
        <v>76</v>
      </c>
    </row>
    <row r="8877" spans="1:6" x14ac:dyDescent="0.2">
      <c r="A8877" s="106">
        <v>43191</v>
      </c>
      <c r="B8877" s="100">
        <v>43191</v>
      </c>
      <c r="C8877" s="98" t="s">
        <v>33</v>
      </c>
      <c r="D8877" s="98">
        <v>-3.06</v>
      </c>
      <c r="E8877" s="98">
        <v>31.34</v>
      </c>
      <c r="F8877" s="98" t="s">
        <v>76</v>
      </c>
    </row>
    <row r="8878" spans="1:6" x14ac:dyDescent="0.2">
      <c r="A8878" s="106">
        <v>43191</v>
      </c>
      <c r="B8878" s="100">
        <v>43191</v>
      </c>
      <c r="C8878" s="98" t="s">
        <v>34</v>
      </c>
      <c r="D8878" s="98">
        <v>-109.98</v>
      </c>
      <c r="E8878" s="98">
        <v>1121</v>
      </c>
      <c r="F8878" s="98" t="s">
        <v>76</v>
      </c>
    </row>
    <row r="8879" spans="1:6" x14ac:dyDescent="0.2">
      <c r="A8879" s="106">
        <v>43191</v>
      </c>
      <c r="B8879" s="100">
        <v>43191</v>
      </c>
      <c r="C8879" s="98" t="s">
        <v>33</v>
      </c>
      <c r="D8879" s="98">
        <v>-4.96</v>
      </c>
      <c r="E8879" s="98">
        <v>50.56</v>
      </c>
      <c r="F8879" s="98" t="s">
        <v>76</v>
      </c>
    </row>
    <row r="8880" spans="1:6" x14ac:dyDescent="0.2">
      <c r="A8880" s="106">
        <v>43191</v>
      </c>
      <c r="B8880" s="100">
        <v>43191</v>
      </c>
      <c r="C8880" s="98" t="s">
        <v>34</v>
      </c>
      <c r="D8880" s="98">
        <v>-2.4500000000000002</v>
      </c>
      <c r="E8880" s="98">
        <v>25</v>
      </c>
      <c r="F8880" s="98" t="s">
        <v>76</v>
      </c>
    </row>
    <row r="8881" spans="1:6" x14ac:dyDescent="0.2">
      <c r="A8881" s="106">
        <v>43191</v>
      </c>
      <c r="B8881" s="100">
        <v>43191</v>
      </c>
      <c r="C8881" s="98" t="s">
        <v>33</v>
      </c>
      <c r="D8881" s="98">
        <v>-0.11</v>
      </c>
      <c r="E8881" s="98">
        <v>1.1299999999999999</v>
      </c>
      <c r="F8881" s="98" t="s">
        <v>76</v>
      </c>
    </row>
    <row r="8882" spans="1:6" x14ac:dyDescent="0.2">
      <c r="A8882" s="106">
        <v>43191</v>
      </c>
      <c r="B8882" s="100">
        <v>43191</v>
      </c>
      <c r="C8882" s="98" t="s">
        <v>34</v>
      </c>
      <c r="D8882" s="98">
        <v>-11584.47</v>
      </c>
      <c r="E8882" s="98">
        <v>118086.87</v>
      </c>
      <c r="F8882" s="98" t="s">
        <v>76</v>
      </c>
    </row>
    <row r="8883" spans="1:6" x14ac:dyDescent="0.2">
      <c r="A8883" s="106">
        <v>43191</v>
      </c>
      <c r="B8883" s="100">
        <v>43191</v>
      </c>
      <c r="C8883" s="98" t="s">
        <v>33</v>
      </c>
      <c r="D8883" s="98">
        <v>-522.38</v>
      </c>
      <c r="E8883" s="98">
        <v>5325.76</v>
      </c>
      <c r="F8883" s="98" t="s">
        <v>76</v>
      </c>
    </row>
    <row r="8884" spans="1:6" x14ac:dyDescent="0.2">
      <c r="A8884" s="106">
        <v>43191</v>
      </c>
      <c r="B8884" s="100">
        <v>43191</v>
      </c>
      <c r="C8884" s="98" t="s">
        <v>34</v>
      </c>
      <c r="D8884" s="98">
        <v>-3079.25</v>
      </c>
      <c r="E8884" s="98">
        <v>31388.26</v>
      </c>
      <c r="F8884" s="98" t="s">
        <v>76</v>
      </c>
    </row>
    <row r="8885" spans="1:6" x14ac:dyDescent="0.2">
      <c r="A8885" s="106">
        <v>43191</v>
      </c>
      <c r="B8885" s="100">
        <v>43101</v>
      </c>
      <c r="C8885" s="98" t="s">
        <v>168</v>
      </c>
      <c r="D8885" s="98">
        <v>-37.950000000000003</v>
      </c>
      <c r="E8885" s="98">
        <v>5129</v>
      </c>
      <c r="F8885" s="98" t="s">
        <v>92</v>
      </c>
    </row>
    <row r="8886" spans="1:6" x14ac:dyDescent="0.2">
      <c r="A8886" s="106">
        <v>43191</v>
      </c>
      <c r="B8886" s="100">
        <v>43101</v>
      </c>
      <c r="C8886" s="98" t="s">
        <v>185</v>
      </c>
      <c r="D8886" s="98">
        <v>168.74</v>
      </c>
      <c r="E8886" s="98">
        <v>5129</v>
      </c>
      <c r="F8886" s="98" t="s">
        <v>92</v>
      </c>
    </row>
    <row r="8887" spans="1:6" x14ac:dyDescent="0.2">
      <c r="A8887" s="106">
        <v>43191</v>
      </c>
      <c r="B8887" s="100">
        <v>43101</v>
      </c>
      <c r="C8887" s="98" t="s">
        <v>186</v>
      </c>
      <c r="D8887" s="98">
        <v>7.61</v>
      </c>
      <c r="E8887" s="98">
        <v>231.32</v>
      </c>
      <c r="F8887" s="98" t="s">
        <v>92</v>
      </c>
    </row>
    <row r="8888" spans="1:6" x14ac:dyDescent="0.2">
      <c r="A8888" s="106">
        <v>43191</v>
      </c>
      <c r="B8888" s="100">
        <v>43191</v>
      </c>
      <c r="C8888" s="98" t="s">
        <v>33</v>
      </c>
      <c r="D8888" s="98">
        <v>-138.88999999999999</v>
      </c>
      <c r="E8888" s="98">
        <v>1415.66</v>
      </c>
      <c r="F8888" s="98" t="s">
        <v>76</v>
      </c>
    </row>
    <row r="8889" spans="1:6" x14ac:dyDescent="0.2">
      <c r="A8889" s="106">
        <v>43191</v>
      </c>
      <c r="B8889" s="100">
        <v>43191</v>
      </c>
      <c r="C8889" s="98" t="s">
        <v>34</v>
      </c>
      <c r="D8889" s="98">
        <v>-348.55</v>
      </c>
      <c r="E8889" s="98">
        <v>3553.02</v>
      </c>
      <c r="F8889" s="98" t="s">
        <v>76</v>
      </c>
    </row>
    <row r="8890" spans="1:6" x14ac:dyDescent="0.2">
      <c r="A8890" s="106">
        <v>43191</v>
      </c>
      <c r="B8890" s="100">
        <v>43191</v>
      </c>
      <c r="C8890" s="98" t="s">
        <v>33</v>
      </c>
      <c r="D8890" s="98">
        <v>-15.72</v>
      </c>
      <c r="E8890" s="98">
        <v>160.22999999999999</v>
      </c>
      <c r="F8890" s="98" t="s">
        <v>76</v>
      </c>
    </row>
    <row r="8891" spans="1:6" x14ac:dyDescent="0.2">
      <c r="A8891" s="106">
        <v>43191</v>
      </c>
      <c r="B8891" s="100">
        <v>43191</v>
      </c>
      <c r="C8891" s="98" t="s">
        <v>34</v>
      </c>
      <c r="D8891" s="98">
        <v>-5</v>
      </c>
      <c r="E8891" s="98">
        <v>51</v>
      </c>
      <c r="F8891" s="98" t="s">
        <v>76</v>
      </c>
    </row>
    <row r="8892" spans="1:6" x14ac:dyDescent="0.2">
      <c r="A8892" s="106">
        <v>43191</v>
      </c>
      <c r="B8892" s="100">
        <v>43191</v>
      </c>
      <c r="C8892" s="98" t="s">
        <v>33</v>
      </c>
      <c r="D8892" s="98">
        <v>-0.23</v>
      </c>
      <c r="E8892" s="98">
        <v>2.2999999999999998</v>
      </c>
      <c r="F8892" s="98" t="s">
        <v>76</v>
      </c>
    </row>
    <row r="8893" spans="1:6" x14ac:dyDescent="0.2">
      <c r="A8893" s="106">
        <v>43191</v>
      </c>
      <c r="B8893" s="100">
        <v>43160</v>
      </c>
      <c r="C8893" s="98" t="s">
        <v>34</v>
      </c>
      <c r="D8893" s="98">
        <v>-27.88</v>
      </c>
      <c r="E8893" s="98">
        <v>354</v>
      </c>
      <c r="F8893" s="98" t="s">
        <v>92</v>
      </c>
    </row>
    <row r="8894" spans="1:6" x14ac:dyDescent="0.2">
      <c r="A8894" s="106">
        <v>43191</v>
      </c>
      <c r="B8894" s="100">
        <v>43160</v>
      </c>
      <c r="C8894" s="98" t="s">
        <v>33</v>
      </c>
      <c r="D8894" s="98">
        <v>-1.26</v>
      </c>
      <c r="E8894" s="98">
        <v>15.97</v>
      </c>
      <c r="F8894" s="98" t="s">
        <v>92</v>
      </c>
    </row>
    <row r="8895" spans="1:6" x14ac:dyDescent="0.2">
      <c r="A8895" s="106">
        <v>43191</v>
      </c>
      <c r="B8895" s="100">
        <v>43132</v>
      </c>
      <c r="C8895" s="98" t="s">
        <v>34</v>
      </c>
      <c r="D8895" s="98">
        <v>-1.1000000000000001</v>
      </c>
      <c r="E8895" s="98">
        <v>15</v>
      </c>
      <c r="F8895" s="98" t="s">
        <v>92</v>
      </c>
    </row>
    <row r="8896" spans="1:6" x14ac:dyDescent="0.2">
      <c r="A8896" s="106">
        <v>43191</v>
      </c>
      <c r="B8896" s="100">
        <v>43132</v>
      </c>
      <c r="C8896" s="98" t="s">
        <v>33</v>
      </c>
      <c r="D8896" s="98">
        <v>-0.05</v>
      </c>
      <c r="E8896" s="98">
        <v>0.68</v>
      </c>
      <c r="F8896" s="98" t="s">
        <v>92</v>
      </c>
    </row>
    <row r="8897" spans="1:6" x14ac:dyDescent="0.2">
      <c r="A8897" s="106">
        <v>43191</v>
      </c>
      <c r="B8897" s="100">
        <v>43101</v>
      </c>
      <c r="C8897" s="98" t="s">
        <v>168</v>
      </c>
      <c r="D8897" s="98">
        <v>-2.73</v>
      </c>
      <c r="E8897" s="98">
        <v>369</v>
      </c>
      <c r="F8897" s="98" t="s">
        <v>92</v>
      </c>
    </row>
    <row r="8898" spans="1:6" x14ac:dyDescent="0.2">
      <c r="A8898" s="106">
        <v>43191</v>
      </c>
      <c r="B8898" s="100">
        <v>43101</v>
      </c>
      <c r="C8898" s="98" t="s">
        <v>185</v>
      </c>
      <c r="D8898" s="98">
        <v>12.14</v>
      </c>
      <c r="E8898" s="98">
        <v>369</v>
      </c>
      <c r="F8898" s="98" t="s">
        <v>92</v>
      </c>
    </row>
    <row r="8899" spans="1:6" x14ac:dyDescent="0.2">
      <c r="A8899" s="106">
        <v>43191</v>
      </c>
      <c r="B8899" s="100">
        <v>43101</v>
      </c>
      <c r="C8899" s="98" t="s">
        <v>186</v>
      </c>
      <c r="D8899" s="98">
        <v>0.55000000000000004</v>
      </c>
      <c r="E8899" s="98">
        <v>16.64</v>
      </c>
      <c r="F8899" s="98" t="s">
        <v>92</v>
      </c>
    </row>
    <row r="8900" spans="1:6" x14ac:dyDescent="0.2">
      <c r="A8900" s="106">
        <v>43191</v>
      </c>
      <c r="B8900" s="100">
        <v>43191</v>
      </c>
      <c r="C8900" s="98" t="s">
        <v>34</v>
      </c>
      <c r="D8900" s="98">
        <v>-16442.97</v>
      </c>
      <c r="E8900" s="98">
        <v>167615.1</v>
      </c>
      <c r="F8900" s="98" t="s">
        <v>76</v>
      </c>
    </row>
    <row r="8901" spans="1:6" x14ac:dyDescent="0.2">
      <c r="A8901" s="106">
        <v>43191</v>
      </c>
      <c r="B8901" s="100">
        <v>43101</v>
      </c>
      <c r="C8901" s="98" t="s">
        <v>168</v>
      </c>
      <c r="D8901" s="98">
        <v>-397.39</v>
      </c>
      <c r="E8901" s="98">
        <v>53702.54</v>
      </c>
      <c r="F8901" s="98" t="s">
        <v>77</v>
      </c>
    </row>
    <row r="8902" spans="1:6" x14ac:dyDescent="0.2">
      <c r="A8902" s="106">
        <v>43191</v>
      </c>
      <c r="B8902" s="100">
        <v>43101</v>
      </c>
      <c r="C8902" s="98" t="s">
        <v>185</v>
      </c>
      <c r="D8902" s="98">
        <v>1766.79</v>
      </c>
      <c r="E8902" s="98">
        <v>53702.54</v>
      </c>
      <c r="F8902" s="98" t="s">
        <v>77</v>
      </c>
    </row>
    <row r="8903" spans="1:6" x14ac:dyDescent="0.2">
      <c r="A8903" s="106">
        <v>43191</v>
      </c>
      <c r="B8903" s="100">
        <v>43101</v>
      </c>
      <c r="C8903" s="98" t="s">
        <v>186</v>
      </c>
      <c r="D8903" s="98">
        <v>79.67</v>
      </c>
      <c r="E8903" s="98">
        <v>2422.02</v>
      </c>
      <c r="F8903" s="98" t="s">
        <v>77</v>
      </c>
    </row>
    <row r="8904" spans="1:6" x14ac:dyDescent="0.2">
      <c r="A8904" s="106">
        <v>43191</v>
      </c>
      <c r="B8904" s="100">
        <v>43160</v>
      </c>
      <c r="C8904" s="98" t="s">
        <v>34</v>
      </c>
      <c r="D8904" s="98">
        <v>-10920.46</v>
      </c>
      <c r="E8904" s="98">
        <v>138637.65</v>
      </c>
      <c r="F8904" s="98" t="s">
        <v>76</v>
      </c>
    </row>
    <row r="8905" spans="1:6" x14ac:dyDescent="0.2">
      <c r="A8905" s="106">
        <v>43191</v>
      </c>
      <c r="B8905" s="100">
        <v>43160</v>
      </c>
      <c r="C8905" s="98" t="s">
        <v>33</v>
      </c>
      <c r="D8905" s="98">
        <v>-492.5</v>
      </c>
      <c r="E8905" s="98">
        <v>6252.63</v>
      </c>
      <c r="F8905" s="98" t="s">
        <v>76</v>
      </c>
    </row>
    <row r="8906" spans="1:6" x14ac:dyDescent="0.2">
      <c r="A8906" s="106">
        <v>43191</v>
      </c>
      <c r="B8906" s="100">
        <v>43132</v>
      </c>
      <c r="C8906" s="98" t="s">
        <v>34</v>
      </c>
      <c r="D8906" s="98">
        <v>-18.7</v>
      </c>
      <c r="E8906" s="98">
        <v>255</v>
      </c>
      <c r="F8906" s="98" t="s">
        <v>76</v>
      </c>
    </row>
    <row r="8907" spans="1:6" x14ac:dyDescent="0.2">
      <c r="A8907" s="106">
        <v>43191</v>
      </c>
      <c r="B8907" s="100">
        <v>43132</v>
      </c>
      <c r="C8907" s="98" t="s">
        <v>33</v>
      </c>
      <c r="D8907" s="98">
        <v>-0.84</v>
      </c>
      <c r="E8907" s="98">
        <v>11.5</v>
      </c>
      <c r="F8907" s="98" t="s">
        <v>76</v>
      </c>
    </row>
    <row r="8908" spans="1:6" x14ac:dyDescent="0.2">
      <c r="A8908" s="106">
        <v>43191</v>
      </c>
      <c r="B8908" s="100">
        <v>43101</v>
      </c>
      <c r="C8908" s="98" t="s">
        <v>168</v>
      </c>
      <c r="D8908" s="98">
        <v>-1384.84</v>
      </c>
      <c r="E8908" s="98">
        <v>187132.67</v>
      </c>
      <c r="F8908" s="98" t="s">
        <v>76</v>
      </c>
    </row>
    <row r="8909" spans="1:6" x14ac:dyDescent="0.2">
      <c r="A8909" s="106">
        <v>43191</v>
      </c>
      <c r="B8909" s="100">
        <v>43132</v>
      </c>
      <c r="C8909" s="98" t="s">
        <v>34</v>
      </c>
      <c r="D8909" s="98">
        <v>-98.48</v>
      </c>
      <c r="E8909" s="98">
        <v>1343</v>
      </c>
      <c r="F8909" s="98" t="s">
        <v>92</v>
      </c>
    </row>
    <row r="8910" spans="1:6" x14ac:dyDescent="0.2">
      <c r="A8910" s="106">
        <v>43191</v>
      </c>
      <c r="B8910" s="100">
        <v>43132</v>
      </c>
      <c r="C8910" s="98" t="s">
        <v>33</v>
      </c>
      <c r="D8910" s="98">
        <v>-4.4400000000000004</v>
      </c>
      <c r="E8910" s="98">
        <v>60.57</v>
      </c>
      <c r="F8910" s="98" t="s">
        <v>92</v>
      </c>
    </row>
    <row r="8911" spans="1:6" x14ac:dyDescent="0.2">
      <c r="A8911" s="106">
        <v>43191</v>
      </c>
      <c r="B8911" s="100">
        <v>43101</v>
      </c>
      <c r="C8911" s="98" t="s">
        <v>34</v>
      </c>
      <c r="D8911" s="98">
        <v>-332.3</v>
      </c>
      <c r="E8911" s="98">
        <v>3786</v>
      </c>
      <c r="F8911" s="98" t="s">
        <v>92</v>
      </c>
    </row>
    <row r="8912" spans="1:6" x14ac:dyDescent="0.2">
      <c r="A8912" s="106">
        <v>43191</v>
      </c>
      <c r="B8912" s="100">
        <v>43101</v>
      </c>
      <c r="C8912" s="98" t="s">
        <v>33</v>
      </c>
      <c r="D8912" s="98">
        <v>-14.99</v>
      </c>
      <c r="E8912" s="98">
        <v>170.75</v>
      </c>
      <c r="F8912" s="98" t="s">
        <v>92</v>
      </c>
    </row>
    <row r="8913" spans="1:6" x14ac:dyDescent="0.2">
      <c r="A8913" s="106">
        <v>43252</v>
      </c>
      <c r="B8913" s="100">
        <v>43221</v>
      </c>
      <c r="C8913" s="98" t="s">
        <v>185</v>
      </c>
      <c r="D8913" s="98">
        <v>107.92</v>
      </c>
      <c r="E8913" s="98">
        <v>2432</v>
      </c>
      <c r="F8913" s="98" t="s">
        <v>93</v>
      </c>
    </row>
    <row r="8914" spans="1:6" x14ac:dyDescent="0.2">
      <c r="A8914" s="106">
        <v>43252</v>
      </c>
      <c r="B8914" s="100">
        <v>43221</v>
      </c>
      <c r="C8914" s="98" t="s">
        <v>186</v>
      </c>
      <c r="D8914" s="98">
        <v>4.8600000000000003</v>
      </c>
      <c r="E8914" s="98">
        <v>109.68</v>
      </c>
      <c r="F8914" s="98" t="s">
        <v>93</v>
      </c>
    </row>
    <row r="8915" spans="1:6" x14ac:dyDescent="0.2">
      <c r="A8915" s="106">
        <v>43252</v>
      </c>
      <c r="B8915" s="100">
        <v>43221</v>
      </c>
      <c r="C8915" s="98" t="s">
        <v>34</v>
      </c>
      <c r="D8915" s="98">
        <v>-228.42</v>
      </c>
      <c r="E8915" s="98">
        <v>2432</v>
      </c>
      <c r="F8915" s="98" t="s">
        <v>93</v>
      </c>
    </row>
    <row r="8916" spans="1:6" x14ac:dyDescent="0.2">
      <c r="A8916" s="106">
        <v>43252</v>
      </c>
      <c r="B8916" s="100">
        <v>43221</v>
      </c>
      <c r="C8916" s="98" t="s">
        <v>33</v>
      </c>
      <c r="D8916" s="98">
        <v>-10.29</v>
      </c>
      <c r="E8916" s="98">
        <v>109.68</v>
      </c>
      <c r="F8916" s="98" t="s">
        <v>93</v>
      </c>
    </row>
    <row r="8917" spans="1:6" x14ac:dyDescent="0.2">
      <c r="A8917" s="106">
        <v>43252</v>
      </c>
      <c r="B8917" s="100">
        <v>43221</v>
      </c>
      <c r="C8917" s="98" t="s">
        <v>168</v>
      </c>
      <c r="D8917" s="98">
        <v>0</v>
      </c>
      <c r="E8917" s="98">
        <v>2432</v>
      </c>
      <c r="F8917" s="98" t="s">
        <v>93</v>
      </c>
    </row>
    <row r="8918" spans="1:6" x14ac:dyDescent="0.2">
      <c r="A8918" s="106">
        <v>43191</v>
      </c>
      <c r="B8918" s="100">
        <v>43101</v>
      </c>
      <c r="C8918" s="98" t="s">
        <v>185</v>
      </c>
      <c r="D8918" s="98">
        <v>6156.81</v>
      </c>
      <c r="E8918" s="98">
        <v>187132.67</v>
      </c>
      <c r="F8918" s="98" t="s">
        <v>76</v>
      </c>
    </row>
    <row r="8919" spans="1:6" x14ac:dyDescent="0.2">
      <c r="A8919" s="106">
        <v>43191</v>
      </c>
      <c r="B8919" s="100">
        <v>43101</v>
      </c>
      <c r="C8919" s="98" t="s">
        <v>186</v>
      </c>
      <c r="D8919" s="98">
        <v>277.62</v>
      </c>
      <c r="E8919" s="98">
        <v>8439.67</v>
      </c>
      <c r="F8919" s="98" t="s">
        <v>76</v>
      </c>
    </row>
    <row r="8920" spans="1:6" x14ac:dyDescent="0.2">
      <c r="A8920" s="106">
        <v>43191</v>
      </c>
      <c r="B8920" s="100">
        <v>43132</v>
      </c>
      <c r="C8920" s="98" t="s">
        <v>34</v>
      </c>
      <c r="D8920" s="98">
        <v>-528.20000000000005</v>
      </c>
      <c r="E8920" s="98">
        <v>7203</v>
      </c>
      <c r="F8920" s="98" t="s">
        <v>77</v>
      </c>
    </row>
    <row r="8921" spans="1:6" x14ac:dyDescent="0.2">
      <c r="A8921" s="106">
        <v>43191</v>
      </c>
      <c r="B8921" s="100">
        <v>43132</v>
      </c>
      <c r="C8921" s="98" t="s">
        <v>33</v>
      </c>
      <c r="D8921" s="98">
        <v>-23.82</v>
      </c>
      <c r="E8921" s="98">
        <v>324.86</v>
      </c>
      <c r="F8921" s="98" t="s">
        <v>77</v>
      </c>
    </row>
    <row r="8922" spans="1:6" x14ac:dyDescent="0.2">
      <c r="A8922" s="106">
        <v>43252</v>
      </c>
      <c r="B8922" s="100">
        <v>43191</v>
      </c>
      <c r="C8922" s="98" t="s">
        <v>34</v>
      </c>
      <c r="D8922" s="98">
        <v>-208.56</v>
      </c>
      <c r="E8922" s="98">
        <v>2126</v>
      </c>
      <c r="F8922" s="98" t="s">
        <v>93</v>
      </c>
    </row>
    <row r="8923" spans="1:6" x14ac:dyDescent="0.2">
      <c r="A8923" s="106">
        <v>43252</v>
      </c>
      <c r="B8923" s="100">
        <v>43191</v>
      </c>
      <c r="C8923" s="98" t="s">
        <v>33</v>
      </c>
      <c r="D8923" s="98">
        <v>-9.4</v>
      </c>
      <c r="E8923" s="98">
        <v>95.88</v>
      </c>
      <c r="F8923" s="98" t="s">
        <v>93</v>
      </c>
    </row>
    <row r="8924" spans="1:6" x14ac:dyDescent="0.2">
      <c r="A8924" s="106">
        <v>43252</v>
      </c>
      <c r="B8924" s="100">
        <v>43101</v>
      </c>
      <c r="C8924" s="98" t="s">
        <v>168</v>
      </c>
      <c r="D8924" s="98">
        <v>-15.74</v>
      </c>
      <c r="E8924" s="98">
        <v>2126</v>
      </c>
      <c r="F8924" s="98" t="s">
        <v>93</v>
      </c>
    </row>
    <row r="8925" spans="1:6" x14ac:dyDescent="0.2">
      <c r="A8925" s="106">
        <v>43252</v>
      </c>
      <c r="B8925" s="100">
        <v>43101</v>
      </c>
      <c r="C8925" s="98" t="s">
        <v>185</v>
      </c>
      <c r="D8925" s="98">
        <v>69.94</v>
      </c>
      <c r="E8925" s="98">
        <v>2126</v>
      </c>
      <c r="F8925" s="98" t="s">
        <v>93</v>
      </c>
    </row>
    <row r="8926" spans="1:6" x14ac:dyDescent="0.2">
      <c r="A8926" s="106">
        <v>43252</v>
      </c>
      <c r="B8926" s="100">
        <v>43101</v>
      </c>
      <c r="C8926" s="98" t="s">
        <v>186</v>
      </c>
      <c r="D8926" s="98">
        <v>3.13</v>
      </c>
      <c r="E8926" s="98">
        <v>95.88</v>
      </c>
      <c r="F8926" s="98" t="s">
        <v>93</v>
      </c>
    </row>
    <row r="8927" spans="1:6" x14ac:dyDescent="0.2">
      <c r="A8927" s="106">
        <v>43191</v>
      </c>
      <c r="B8927" s="100">
        <v>43132</v>
      </c>
      <c r="C8927" s="98" t="s">
        <v>34</v>
      </c>
      <c r="D8927" s="98">
        <v>-30.65</v>
      </c>
      <c r="E8927" s="98">
        <v>418</v>
      </c>
      <c r="F8927" s="98" t="s">
        <v>76</v>
      </c>
    </row>
    <row r="8928" spans="1:6" x14ac:dyDescent="0.2">
      <c r="A8928" s="106">
        <v>43191</v>
      </c>
      <c r="B8928" s="100">
        <v>43132</v>
      </c>
      <c r="C8928" s="98" t="s">
        <v>33</v>
      </c>
      <c r="D8928" s="98">
        <v>-1.38</v>
      </c>
      <c r="E8928" s="98">
        <v>18.850000000000001</v>
      </c>
      <c r="F8928" s="98" t="s">
        <v>76</v>
      </c>
    </row>
    <row r="8929" spans="1:6" x14ac:dyDescent="0.2">
      <c r="A8929" s="106">
        <v>43191</v>
      </c>
      <c r="B8929" s="100">
        <v>43160</v>
      </c>
      <c r="C8929" s="98" t="s">
        <v>34</v>
      </c>
      <c r="D8929" s="98">
        <v>-2981.25</v>
      </c>
      <c r="E8929" s="98">
        <v>37847.599999999999</v>
      </c>
      <c r="F8929" s="98" t="s">
        <v>77</v>
      </c>
    </row>
    <row r="8930" spans="1:6" x14ac:dyDescent="0.2">
      <c r="A8930" s="106">
        <v>43191</v>
      </c>
      <c r="B8930" s="100">
        <v>43160</v>
      </c>
      <c r="C8930" s="98" t="s">
        <v>33</v>
      </c>
      <c r="D8930" s="98">
        <v>-134.47</v>
      </c>
      <c r="E8930" s="98">
        <v>1706.92</v>
      </c>
      <c r="F8930" s="98" t="s">
        <v>77</v>
      </c>
    </row>
    <row r="8931" spans="1:6" x14ac:dyDescent="0.2">
      <c r="A8931" s="106">
        <v>43191</v>
      </c>
      <c r="B8931" s="100">
        <v>43132</v>
      </c>
      <c r="C8931" s="98" t="s">
        <v>34</v>
      </c>
      <c r="D8931" s="98">
        <v>-229.16</v>
      </c>
      <c r="E8931" s="98">
        <v>3125</v>
      </c>
      <c r="F8931" s="98" t="s">
        <v>77</v>
      </c>
    </row>
    <row r="8932" spans="1:6" x14ac:dyDescent="0.2">
      <c r="A8932" s="106">
        <v>43191</v>
      </c>
      <c r="B8932" s="100">
        <v>43132</v>
      </c>
      <c r="C8932" s="98" t="s">
        <v>33</v>
      </c>
      <c r="D8932" s="98">
        <v>-10.34</v>
      </c>
      <c r="E8932" s="98">
        <v>140.94</v>
      </c>
      <c r="F8932" s="98" t="s">
        <v>77</v>
      </c>
    </row>
    <row r="8933" spans="1:6" x14ac:dyDescent="0.2">
      <c r="A8933" s="106">
        <v>43191</v>
      </c>
      <c r="B8933" s="100">
        <v>43191</v>
      </c>
      <c r="C8933" s="98" t="s">
        <v>34</v>
      </c>
      <c r="D8933" s="98">
        <v>-168.41</v>
      </c>
      <c r="E8933" s="98">
        <v>1716.72</v>
      </c>
      <c r="F8933" s="98" t="s">
        <v>98</v>
      </c>
    </row>
    <row r="8934" spans="1:6" x14ac:dyDescent="0.2">
      <c r="A8934" s="106">
        <v>43191</v>
      </c>
      <c r="B8934" s="100">
        <v>43191</v>
      </c>
      <c r="C8934" s="98" t="s">
        <v>33</v>
      </c>
      <c r="D8934" s="98">
        <v>-7.59</v>
      </c>
      <c r="E8934" s="98">
        <v>77.42</v>
      </c>
      <c r="F8934" s="98" t="s">
        <v>98</v>
      </c>
    </row>
    <row r="8935" spans="1:6" x14ac:dyDescent="0.2">
      <c r="A8935" s="106">
        <v>43191</v>
      </c>
      <c r="B8935" s="100">
        <v>43160</v>
      </c>
      <c r="C8935" s="98" t="s">
        <v>34</v>
      </c>
      <c r="D8935" s="98">
        <v>-233.47</v>
      </c>
      <c r="E8935" s="98">
        <v>2964</v>
      </c>
      <c r="F8935" s="98" t="s">
        <v>98</v>
      </c>
    </row>
    <row r="8936" spans="1:6" x14ac:dyDescent="0.2">
      <c r="A8936" s="106">
        <v>43191</v>
      </c>
      <c r="B8936" s="100">
        <v>43160</v>
      </c>
      <c r="C8936" s="98" t="s">
        <v>33</v>
      </c>
      <c r="D8936" s="98">
        <v>-10.53</v>
      </c>
      <c r="E8936" s="98">
        <v>133.68</v>
      </c>
      <c r="F8936" s="98" t="s">
        <v>98</v>
      </c>
    </row>
    <row r="8937" spans="1:6" x14ac:dyDescent="0.2">
      <c r="A8937" s="106">
        <v>43191</v>
      </c>
      <c r="B8937" s="100">
        <v>43101</v>
      </c>
      <c r="C8937" s="98" t="s">
        <v>185</v>
      </c>
      <c r="D8937" s="98">
        <v>154</v>
      </c>
      <c r="E8937" s="98">
        <v>4680.72</v>
      </c>
      <c r="F8937" s="98" t="s">
        <v>98</v>
      </c>
    </row>
    <row r="8938" spans="1:6" x14ac:dyDescent="0.2">
      <c r="A8938" s="106">
        <v>43191</v>
      </c>
      <c r="B8938" s="100">
        <v>43101</v>
      </c>
      <c r="C8938" s="98" t="s">
        <v>186</v>
      </c>
      <c r="D8938" s="98">
        <v>6.95</v>
      </c>
      <c r="E8938" s="98">
        <v>211.1</v>
      </c>
      <c r="F8938" s="98" t="s">
        <v>98</v>
      </c>
    </row>
    <row r="8939" spans="1:6" x14ac:dyDescent="0.2">
      <c r="A8939" s="106">
        <v>43191</v>
      </c>
      <c r="B8939" s="100">
        <v>43191</v>
      </c>
      <c r="C8939" s="98" t="s">
        <v>34</v>
      </c>
      <c r="D8939" s="98">
        <v>-7.95</v>
      </c>
      <c r="E8939" s="98">
        <v>81</v>
      </c>
      <c r="F8939" s="98" t="s">
        <v>93</v>
      </c>
    </row>
    <row r="8940" spans="1:6" x14ac:dyDescent="0.2">
      <c r="A8940" s="106">
        <v>43191</v>
      </c>
      <c r="B8940" s="100">
        <v>43191</v>
      </c>
      <c r="C8940" s="98" t="s">
        <v>33</v>
      </c>
      <c r="D8940" s="98">
        <v>-0.36</v>
      </c>
      <c r="E8940" s="98">
        <v>3.65</v>
      </c>
      <c r="F8940" s="98" t="s">
        <v>93</v>
      </c>
    </row>
    <row r="8941" spans="1:6" x14ac:dyDescent="0.2">
      <c r="A8941" s="106">
        <v>43191</v>
      </c>
      <c r="B8941" s="100">
        <v>43160</v>
      </c>
      <c r="C8941" s="98" t="s">
        <v>34</v>
      </c>
      <c r="D8941" s="98">
        <v>-10</v>
      </c>
      <c r="E8941" s="98">
        <v>127</v>
      </c>
      <c r="F8941" s="98" t="s">
        <v>93</v>
      </c>
    </row>
    <row r="8942" spans="1:6" x14ac:dyDescent="0.2">
      <c r="A8942" s="106">
        <v>43191</v>
      </c>
      <c r="B8942" s="100">
        <v>43160</v>
      </c>
      <c r="C8942" s="98" t="s">
        <v>33</v>
      </c>
      <c r="D8942" s="98">
        <v>-0.45</v>
      </c>
      <c r="E8942" s="98">
        <v>5.73</v>
      </c>
      <c r="F8942" s="98" t="s">
        <v>93</v>
      </c>
    </row>
    <row r="8943" spans="1:6" x14ac:dyDescent="0.2">
      <c r="A8943" s="106">
        <v>43191</v>
      </c>
      <c r="B8943" s="100">
        <v>43101</v>
      </c>
      <c r="C8943" s="98" t="s">
        <v>168</v>
      </c>
      <c r="D8943" s="98">
        <v>-1.54</v>
      </c>
      <c r="E8943" s="98">
        <v>208</v>
      </c>
      <c r="F8943" s="98" t="s">
        <v>93</v>
      </c>
    </row>
    <row r="8944" spans="1:6" x14ac:dyDescent="0.2">
      <c r="A8944" s="106">
        <v>43191</v>
      </c>
      <c r="B8944" s="100">
        <v>43101</v>
      </c>
      <c r="C8944" s="98" t="s">
        <v>185</v>
      </c>
      <c r="D8944" s="98">
        <v>6.84</v>
      </c>
      <c r="E8944" s="98">
        <v>208</v>
      </c>
      <c r="F8944" s="98" t="s">
        <v>93</v>
      </c>
    </row>
    <row r="8945" spans="1:6" x14ac:dyDescent="0.2">
      <c r="A8945" s="106">
        <v>43191</v>
      </c>
      <c r="B8945" s="100">
        <v>43101</v>
      </c>
      <c r="C8945" s="98" t="s">
        <v>186</v>
      </c>
      <c r="D8945" s="98">
        <v>0.31</v>
      </c>
      <c r="E8945" s="98">
        <v>9.3800000000000008</v>
      </c>
      <c r="F8945" s="98" t="s">
        <v>93</v>
      </c>
    </row>
    <row r="8946" spans="1:6" x14ac:dyDescent="0.2">
      <c r="A8946" s="106">
        <v>43191</v>
      </c>
      <c r="B8946" s="100">
        <v>43101</v>
      </c>
      <c r="C8946" s="98" t="s">
        <v>168</v>
      </c>
      <c r="D8946" s="98">
        <v>-313.69</v>
      </c>
      <c r="E8946" s="98">
        <v>42388.61</v>
      </c>
      <c r="F8946" s="98" t="s">
        <v>77</v>
      </c>
    </row>
    <row r="8947" spans="1:6" x14ac:dyDescent="0.2">
      <c r="A8947" s="106">
        <v>43191</v>
      </c>
      <c r="B8947" s="100">
        <v>43101</v>
      </c>
      <c r="C8947" s="98" t="s">
        <v>168</v>
      </c>
      <c r="D8947" s="98">
        <v>-103.03</v>
      </c>
      <c r="E8947" s="98">
        <v>13923.33</v>
      </c>
      <c r="F8947" s="98" t="s">
        <v>77</v>
      </c>
    </row>
    <row r="8948" spans="1:6" x14ac:dyDescent="0.2">
      <c r="A8948" s="106">
        <v>43191</v>
      </c>
      <c r="B8948" s="100">
        <v>43101</v>
      </c>
      <c r="C8948" s="98" t="s">
        <v>185</v>
      </c>
      <c r="D8948" s="98">
        <v>458.07</v>
      </c>
      <c r="E8948" s="98">
        <v>13923.33</v>
      </c>
      <c r="F8948" s="98" t="s">
        <v>77</v>
      </c>
    </row>
    <row r="8949" spans="1:6" x14ac:dyDescent="0.2">
      <c r="A8949" s="106">
        <v>43191</v>
      </c>
      <c r="B8949" s="100">
        <v>43101</v>
      </c>
      <c r="C8949" s="98" t="s">
        <v>186</v>
      </c>
      <c r="D8949" s="98">
        <v>20.66</v>
      </c>
      <c r="E8949" s="98">
        <v>627.95000000000005</v>
      </c>
      <c r="F8949" s="98" t="s">
        <v>77</v>
      </c>
    </row>
    <row r="8950" spans="1:6" x14ac:dyDescent="0.2">
      <c r="A8950" s="106">
        <v>43191</v>
      </c>
      <c r="B8950" s="100">
        <v>43191</v>
      </c>
      <c r="C8950" s="98" t="s">
        <v>36</v>
      </c>
      <c r="D8950" s="98">
        <v>-39.74</v>
      </c>
      <c r="E8950" s="98">
        <v>405.18</v>
      </c>
      <c r="F8950" s="98" t="s">
        <v>101</v>
      </c>
    </row>
    <row r="8951" spans="1:6" x14ac:dyDescent="0.2">
      <c r="A8951" s="106">
        <v>43191</v>
      </c>
      <c r="B8951" s="100">
        <v>43191</v>
      </c>
      <c r="C8951" s="98" t="s">
        <v>35</v>
      </c>
      <c r="D8951" s="98">
        <v>-1.79</v>
      </c>
      <c r="E8951" s="98">
        <v>18.27</v>
      </c>
      <c r="F8951" s="98" t="s">
        <v>101</v>
      </c>
    </row>
    <row r="8952" spans="1:6" x14ac:dyDescent="0.2">
      <c r="A8952" s="106">
        <v>43191</v>
      </c>
      <c r="B8952" s="100">
        <v>43160</v>
      </c>
      <c r="C8952" s="98" t="s">
        <v>36</v>
      </c>
      <c r="D8952" s="98">
        <v>-50.57</v>
      </c>
      <c r="E8952" s="98">
        <v>642</v>
      </c>
      <c r="F8952" s="98" t="s">
        <v>101</v>
      </c>
    </row>
    <row r="8953" spans="1:6" x14ac:dyDescent="0.2">
      <c r="A8953" s="106">
        <v>43191</v>
      </c>
      <c r="B8953" s="100">
        <v>43160</v>
      </c>
      <c r="C8953" s="98" t="s">
        <v>35</v>
      </c>
      <c r="D8953" s="98">
        <v>-2.2799999999999998</v>
      </c>
      <c r="E8953" s="98">
        <v>28.95</v>
      </c>
      <c r="F8953" s="98" t="s">
        <v>101</v>
      </c>
    </row>
    <row r="8954" spans="1:6" x14ac:dyDescent="0.2">
      <c r="A8954" s="106">
        <v>43191</v>
      </c>
      <c r="B8954" s="100">
        <v>43191</v>
      </c>
      <c r="C8954" s="98" t="s">
        <v>34</v>
      </c>
      <c r="D8954" s="98">
        <v>-10.79</v>
      </c>
      <c r="E8954" s="98">
        <v>110</v>
      </c>
      <c r="F8954" s="98" t="s">
        <v>92</v>
      </c>
    </row>
    <row r="8955" spans="1:6" x14ac:dyDescent="0.2">
      <c r="A8955" s="106">
        <v>43191</v>
      </c>
      <c r="B8955" s="100">
        <v>43191</v>
      </c>
      <c r="C8955" s="98" t="s">
        <v>33</v>
      </c>
      <c r="D8955" s="98">
        <v>-0.49</v>
      </c>
      <c r="E8955" s="98">
        <v>4.96</v>
      </c>
      <c r="F8955" s="98" t="s">
        <v>92</v>
      </c>
    </row>
    <row r="8956" spans="1:6" x14ac:dyDescent="0.2">
      <c r="A8956" s="106">
        <v>43191</v>
      </c>
      <c r="B8956" s="100">
        <v>43191</v>
      </c>
      <c r="C8956" s="98" t="s">
        <v>36</v>
      </c>
      <c r="D8956" s="98">
        <v>-19.510000000000002</v>
      </c>
      <c r="E8956" s="98">
        <v>198.84</v>
      </c>
      <c r="F8956" s="98" t="s">
        <v>101</v>
      </c>
    </row>
    <row r="8957" spans="1:6" x14ac:dyDescent="0.2">
      <c r="A8957" s="106">
        <v>43191</v>
      </c>
      <c r="B8957" s="100">
        <v>43191</v>
      </c>
      <c r="C8957" s="98" t="s">
        <v>35</v>
      </c>
      <c r="D8957" s="98">
        <v>-0.88</v>
      </c>
      <c r="E8957" s="98">
        <v>8.9700000000000006</v>
      </c>
      <c r="F8957" s="98" t="s">
        <v>101</v>
      </c>
    </row>
    <row r="8958" spans="1:6" x14ac:dyDescent="0.2">
      <c r="A8958" s="106">
        <v>43191</v>
      </c>
      <c r="B8958" s="100">
        <v>43160</v>
      </c>
      <c r="C8958" s="98" t="s">
        <v>36</v>
      </c>
      <c r="D8958" s="98">
        <v>-24.88</v>
      </c>
      <c r="E8958" s="98">
        <v>316</v>
      </c>
      <c r="F8958" s="98" t="s">
        <v>101</v>
      </c>
    </row>
    <row r="8959" spans="1:6" x14ac:dyDescent="0.2">
      <c r="A8959" s="106">
        <v>43191</v>
      </c>
      <c r="B8959" s="100">
        <v>43160</v>
      </c>
      <c r="C8959" s="98" t="s">
        <v>35</v>
      </c>
      <c r="D8959" s="98">
        <v>-1.1100000000000001</v>
      </c>
      <c r="E8959" s="98">
        <v>14.25</v>
      </c>
      <c r="F8959" s="98" t="s">
        <v>101</v>
      </c>
    </row>
    <row r="8960" spans="1:6" x14ac:dyDescent="0.2">
      <c r="A8960" s="106">
        <v>43191</v>
      </c>
      <c r="B8960" s="100">
        <v>43191</v>
      </c>
      <c r="C8960" s="98" t="s">
        <v>34</v>
      </c>
      <c r="D8960" s="98">
        <v>-1609.56</v>
      </c>
      <c r="E8960" s="98">
        <v>16407.61</v>
      </c>
      <c r="F8960" s="98" t="s">
        <v>77</v>
      </c>
    </row>
    <row r="8961" spans="1:6" x14ac:dyDescent="0.2">
      <c r="A8961" s="106">
        <v>43191</v>
      </c>
      <c r="B8961" s="100">
        <v>43191</v>
      </c>
      <c r="C8961" s="98" t="s">
        <v>33</v>
      </c>
      <c r="D8961" s="98">
        <v>-72.599999999999994</v>
      </c>
      <c r="E8961" s="98">
        <v>739.98</v>
      </c>
      <c r="F8961" s="98" t="s">
        <v>77</v>
      </c>
    </row>
    <row r="8962" spans="1:6" x14ac:dyDescent="0.2">
      <c r="A8962" s="106">
        <v>43191</v>
      </c>
      <c r="B8962" s="100">
        <v>43160</v>
      </c>
      <c r="C8962" s="98" t="s">
        <v>34</v>
      </c>
      <c r="D8962" s="98">
        <v>-2046.53</v>
      </c>
      <c r="E8962" s="98">
        <v>25981</v>
      </c>
      <c r="F8962" s="98" t="s">
        <v>77</v>
      </c>
    </row>
    <row r="8963" spans="1:6" x14ac:dyDescent="0.2">
      <c r="A8963" s="106">
        <v>43191</v>
      </c>
      <c r="B8963" s="100">
        <v>43160</v>
      </c>
      <c r="C8963" s="98" t="s">
        <v>33</v>
      </c>
      <c r="D8963" s="98">
        <v>-92.3</v>
      </c>
      <c r="E8963" s="98">
        <v>1171.75</v>
      </c>
      <c r="F8963" s="98" t="s">
        <v>77</v>
      </c>
    </row>
    <row r="8964" spans="1:6" x14ac:dyDescent="0.2">
      <c r="A8964" s="106">
        <v>43191</v>
      </c>
      <c r="B8964" s="100">
        <v>43101</v>
      </c>
      <c r="C8964" s="98" t="s">
        <v>185</v>
      </c>
      <c r="D8964" s="98">
        <v>1394.57</v>
      </c>
      <c r="E8964" s="98">
        <v>42388.61</v>
      </c>
      <c r="F8964" s="98" t="s">
        <v>77</v>
      </c>
    </row>
    <row r="8965" spans="1:6" x14ac:dyDescent="0.2">
      <c r="A8965" s="106">
        <v>43191</v>
      </c>
      <c r="B8965" s="100">
        <v>43101</v>
      </c>
      <c r="C8965" s="98" t="s">
        <v>186</v>
      </c>
      <c r="D8965" s="98">
        <v>62.89</v>
      </c>
      <c r="E8965" s="98">
        <v>1911.73</v>
      </c>
      <c r="F8965" s="98" t="s">
        <v>77</v>
      </c>
    </row>
    <row r="8966" spans="1:6" x14ac:dyDescent="0.2">
      <c r="A8966" s="106">
        <v>43191</v>
      </c>
      <c r="B8966" s="100">
        <v>43191</v>
      </c>
      <c r="C8966" s="98" t="s">
        <v>34</v>
      </c>
      <c r="D8966" s="98">
        <v>-528.52</v>
      </c>
      <c r="E8966" s="98">
        <v>5387.33</v>
      </c>
      <c r="F8966" s="98" t="s">
        <v>77</v>
      </c>
    </row>
    <row r="8967" spans="1:6" x14ac:dyDescent="0.2">
      <c r="A8967" s="106">
        <v>43191</v>
      </c>
      <c r="B8967" s="100">
        <v>43191</v>
      </c>
      <c r="C8967" s="98" t="s">
        <v>33</v>
      </c>
      <c r="D8967" s="98">
        <v>-23.84</v>
      </c>
      <c r="E8967" s="98">
        <v>242.99</v>
      </c>
      <c r="F8967" s="98" t="s">
        <v>77</v>
      </c>
    </row>
    <row r="8968" spans="1:6" x14ac:dyDescent="0.2">
      <c r="A8968" s="106">
        <v>43191</v>
      </c>
      <c r="B8968" s="100">
        <v>43160</v>
      </c>
      <c r="C8968" s="98" t="s">
        <v>34</v>
      </c>
      <c r="D8968" s="98">
        <v>-672.38</v>
      </c>
      <c r="E8968" s="98">
        <v>8536</v>
      </c>
      <c r="F8968" s="98" t="s">
        <v>77</v>
      </c>
    </row>
    <row r="8969" spans="1:6" x14ac:dyDescent="0.2">
      <c r="A8969" s="106">
        <v>43191</v>
      </c>
      <c r="B8969" s="100">
        <v>43160</v>
      </c>
      <c r="C8969" s="98" t="s">
        <v>33</v>
      </c>
      <c r="D8969" s="98">
        <v>-30.32</v>
      </c>
      <c r="E8969" s="98">
        <v>384.96</v>
      </c>
      <c r="F8969" s="98" t="s">
        <v>77</v>
      </c>
    </row>
    <row r="8970" spans="1:6" x14ac:dyDescent="0.2">
      <c r="A8970" s="106">
        <v>43191</v>
      </c>
      <c r="B8970" s="100">
        <v>43191</v>
      </c>
      <c r="C8970" s="98" t="s">
        <v>36</v>
      </c>
      <c r="D8970" s="98">
        <v>-1.64</v>
      </c>
      <c r="E8970" s="98">
        <v>16.64</v>
      </c>
      <c r="F8970" s="98" t="s">
        <v>101</v>
      </c>
    </row>
    <row r="8971" spans="1:6" x14ac:dyDescent="0.2">
      <c r="A8971" s="106">
        <v>43191</v>
      </c>
      <c r="B8971" s="100">
        <v>43191</v>
      </c>
      <c r="C8971" s="98" t="s">
        <v>35</v>
      </c>
      <c r="D8971" s="98">
        <v>-0.08</v>
      </c>
      <c r="E8971" s="98">
        <v>0.76</v>
      </c>
      <c r="F8971" s="98" t="s">
        <v>101</v>
      </c>
    </row>
    <row r="8972" spans="1:6" x14ac:dyDescent="0.2">
      <c r="A8972" s="106">
        <v>43191</v>
      </c>
      <c r="B8972" s="100">
        <v>43160</v>
      </c>
      <c r="C8972" s="98" t="s">
        <v>36</v>
      </c>
      <c r="D8972" s="98">
        <v>-2.2000000000000002</v>
      </c>
      <c r="E8972" s="98">
        <v>28</v>
      </c>
      <c r="F8972" s="98" t="s">
        <v>101</v>
      </c>
    </row>
    <row r="8973" spans="1:6" x14ac:dyDescent="0.2">
      <c r="A8973" s="106">
        <v>43191</v>
      </c>
      <c r="B8973" s="100">
        <v>43160</v>
      </c>
      <c r="C8973" s="98" t="s">
        <v>35</v>
      </c>
      <c r="D8973" s="98">
        <v>-0.1</v>
      </c>
      <c r="E8973" s="98">
        <v>1.26</v>
      </c>
      <c r="F8973" s="98" t="s">
        <v>101</v>
      </c>
    </row>
    <row r="8974" spans="1:6" x14ac:dyDescent="0.2">
      <c r="A8974" s="106">
        <v>43466</v>
      </c>
      <c r="B8974" s="100">
        <v>43435</v>
      </c>
      <c r="C8974" s="98" t="s">
        <v>34</v>
      </c>
      <c r="D8974" s="98">
        <v>-7759.03</v>
      </c>
      <c r="E8974" s="98">
        <v>84355</v>
      </c>
      <c r="F8974" s="98" t="s">
        <v>77</v>
      </c>
    </row>
    <row r="8975" spans="1:6" x14ac:dyDescent="0.2">
      <c r="A8975" s="106">
        <v>43466</v>
      </c>
      <c r="B8975" s="100">
        <v>43435</v>
      </c>
      <c r="C8975" s="98" t="s">
        <v>33</v>
      </c>
      <c r="D8975" s="98">
        <v>-314.99</v>
      </c>
      <c r="E8975" s="98">
        <v>3424.86</v>
      </c>
      <c r="F8975" s="98" t="s">
        <v>77</v>
      </c>
    </row>
    <row r="8976" spans="1:6" x14ac:dyDescent="0.2">
      <c r="A8976" s="106">
        <v>43466</v>
      </c>
      <c r="B8976" s="100">
        <v>43221</v>
      </c>
      <c r="C8976" s="98" t="s">
        <v>185</v>
      </c>
      <c r="D8976" s="98">
        <v>3743.71</v>
      </c>
      <c r="E8976" s="98">
        <v>84355</v>
      </c>
      <c r="F8976" s="98" t="s">
        <v>77</v>
      </c>
    </row>
    <row r="8977" spans="1:6" x14ac:dyDescent="0.2">
      <c r="A8977" s="106">
        <v>43466</v>
      </c>
      <c r="B8977" s="100">
        <v>43221</v>
      </c>
      <c r="C8977" s="98" t="s">
        <v>186</v>
      </c>
      <c r="D8977" s="98">
        <v>151.99</v>
      </c>
      <c r="E8977" s="98">
        <v>3424.86</v>
      </c>
      <c r="F8977" s="98" t="s">
        <v>77</v>
      </c>
    </row>
    <row r="8978" spans="1:6" x14ac:dyDescent="0.2">
      <c r="A8978" s="106">
        <v>43221</v>
      </c>
      <c r="B8978" s="100">
        <v>43221</v>
      </c>
      <c r="C8978" s="98" t="s">
        <v>186</v>
      </c>
      <c r="D8978" s="98">
        <v>266.83</v>
      </c>
      <c r="E8978" s="98">
        <v>6020.32</v>
      </c>
      <c r="F8978" s="98" t="s">
        <v>76</v>
      </c>
    </row>
    <row r="8979" spans="1:6" x14ac:dyDescent="0.2">
      <c r="A8979" s="106">
        <v>43221</v>
      </c>
      <c r="B8979" s="100">
        <v>43191</v>
      </c>
      <c r="C8979" s="98" t="s">
        <v>34</v>
      </c>
      <c r="D8979" s="98">
        <v>-41.3</v>
      </c>
      <c r="E8979" s="98">
        <v>421</v>
      </c>
      <c r="F8979" s="98" t="s">
        <v>92</v>
      </c>
    </row>
    <row r="8980" spans="1:6" x14ac:dyDescent="0.2">
      <c r="A8980" s="106">
        <v>43221</v>
      </c>
      <c r="B8980" s="100">
        <v>43191</v>
      </c>
      <c r="C8980" s="98" t="s">
        <v>33</v>
      </c>
      <c r="D8980" s="98">
        <v>-1.87</v>
      </c>
      <c r="E8980" s="98">
        <v>18.989999999999998</v>
      </c>
      <c r="F8980" s="98" t="s">
        <v>92</v>
      </c>
    </row>
    <row r="8981" spans="1:6" x14ac:dyDescent="0.2">
      <c r="A8981" s="106">
        <v>43221</v>
      </c>
      <c r="B8981" s="100">
        <v>43160</v>
      </c>
      <c r="C8981" s="98" t="s">
        <v>34</v>
      </c>
      <c r="D8981" s="98">
        <v>-4.0999999999999996</v>
      </c>
      <c r="E8981" s="98">
        <v>52</v>
      </c>
      <c r="F8981" s="98" t="s">
        <v>92</v>
      </c>
    </row>
    <row r="8982" spans="1:6" x14ac:dyDescent="0.2">
      <c r="A8982" s="106">
        <v>43221</v>
      </c>
      <c r="B8982" s="100">
        <v>43160</v>
      </c>
      <c r="C8982" s="98" t="s">
        <v>33</v>
      </c>
      <c r="D8982" s="98">
        <v>-0.19</v>
      </c>
      <c r="E8982" s="98">
        <v>2.35</v>
      </c>
      <c r="F8982" s="98" t="s">
        <v>92</v>
      </c>
    </row>
    <row r="8983" spans="1:6" x14ac:dyDescent="0.2">
      <c r="A8983" s="106">
        <v>43221</v>
      </c>
      <c r="B8983" s="100">
        <v>43101</v>
      </c>
      <c r="C8983" s="98" t="s">
        <v>168</v>
      </c>
      <c r="D8983" s="98">
        <v>-3.5</v>
      </c>
      <c r="E8983" s="98">
        <v>473</v>
      </c>
      <c r="F8983" s="98" t="s">
        <v>92</v>
      </c>
    </row>
    <row r="8984" spans="1:6" x14ac:dyDescent="0.2">
      <c r="A8984" s="106">
        <v>43221</v>
      </c>
      <c r="B8984" s="100">
        <v>43101</v>
      </c>
      <c r="C8984" s="98" t="s">
        <v>185</v>
      </c>
      <c r="D8984" s="98">
        <v>15.56</v>
      </c>
      <c r="E8984" s="98">
        <v>473</v>
      </c>
      <c r="F8984" s="98" t="s">
        <v>92</v>
      </c>
    </row>
    <row r="8985" spans="1:6" x14ac:dyDescent="0.2">
      <c r="A8985" s="106">
        <v>43221</v>
      </c>
      <c r="B8985" s="100">
        <v>43101</v>
      </c>
      <c r="C8985" s="98" t="s">
        <v>186</v>
      </c>
      <c r="D8985" s="98">
        <v>0.71</v>
      </c>
      <c r="E8985" s="98">
        <v>21.33</v>
      </c>
      <c r="F8985" s="98" t="s">
        <v>92</v>
      </c>
    </row>
    <row r="8986" spans="1:6" x14ac:dyDescent="0.2">
      <c r="A8986" s="106">
        <v>43221</v>
      </c>
      <c r="B8986" s="100">
        <v>43101</v>
      </c>
      <c r="C8986" s="98" t="s">
        <v>168</v>
      </c>
      <c r="D8986" s="98">
        <v>-2549.2800000000002</v>
      </c>
      <c r="E8986" s="98">
        <v>344492.35</v>
      </c>
      <c r="F8986" s="98" t="s">
        <v>76</v>
      </c>
    </row>
    <row r="8987" spans="1:6" x14ac:dyDescent="0.2">
      <c r="A8987" s="106">
        <v>43221</v>
      </c>
      <c r="B8987" s="100">
        <v>43101</v>
      </c>
      <c r="C8987" s="98" t="s">
        <v>186</v>
      </c>
      <c r="D8987" s="98">
        <v>511</v>
      </c>
      <c r="E8987" s="98">
        <v>15536.54</v>
      </c>
      <c r="F8987" s="98" t="s">
        <v>76</v>
      </c>
    </row>
    <row r="8988" spans="1:6" x14ac:dyDescent="0.2">
      <c r="A8988" s="106">
        <v>43221</v>
      </c>
      <c r="B8988" s="100">
        <v>43101</v>
      </c>
      <c r="C8988" s="98" t="s">
        <v>185</v>
      </c>
      <c r="D8988" s="98">
        <v>11333.86</v>
      </c>
      <c r="E8988" s="98">
        <v>344492.35</v>
      </c>
      <c r="F8988" s="98" t="s">
        <v>76</v>
      </c>
    </row>
    <row r="8989" spans="1:6" x14ac:dyDescent="0.2">
      <c r="A8989" s="106">
        <v>43221</v>
      </c>
      <c r="B8989" s="100">
        <v>43191</v>
      </c>
      <c r="C8989" s="98" t="s">
        <v>34</v>
      </c>
      <c r="D8989" s="98">
        <v>-62609.52</v>
      </c>
      <c r="E8989" s="98">
        <v>638221.56999999995</v>
      </c>
      <c r="F8989" s="98" t="s">
        <v>76</v>
      </c>
    </row>
    <row r="8990" spans="1:6" x14ac:dyDescent="0.2">
      <c r="A8990" s="106">
        <v>43221</v>
      </c>
      <c r="B8990" s="100">
        <v>43191</v>
      </c>
      <c r="C8990" s="98" t="s">
        <v>33</v>
      </c>
      <c r="D8990" s="98">
        <v>-2823.94</v>
      </c>
      <c r="E8990" s="98">
        <v>28783.82</v>
      </c>
      <c r="F8990" s="98" t="s">
        <v>76</v>
      </c>
    </row>
    <row r="8991" spans="1:6" x14ac:dyDescent="0.2">
      <c r="A8991" s="106">
        <v>43221</v>
      </c>
      <c r="B8991" s="100">
        <v>43160</v>
      </c>
      <c r="C8991" s="98" t="s">
        <v>34</v>
      </c>
      <c r="D8991" s="98">
        <v>-7558.78</v>
      </c>
      <c r="E8991" s="98">
        <v>95960.11</v>
      </c>
      <c r="F8991" s="98" t="s">
        <v>76</v>
      </c>
    </row>
    <row r="8992" spans="1:6" x14ac:dyDescent="0.2">
      <c r="A8992" s="106">
        <v>43221</v>
      </c>
      <c r="B8992" s="100">
        <v>43160</v>
      </c>
      <c r="C8992" s="98" t="s">
        <v>33</v>
      </c>
      <c r="D8992" s="98">
        <v>-340.89</v>
      </c>
      <c r="E8992" s="98">
        <v>4327.8</v>
      </c>
      <c r="F8992" s="98" t="s">
        <v>76</v>
      </c>
    </row>
    <row r="8993" spans="1:6" x14ac:dyDescent="0.2">
      <c r="A8993" s="106">
        <v>43221</v>
      </c>
      <c r="B8993" s="100">
        <v>43101</v>
      </c>
      <c r="C8993" s="98" t="s">
        <v>168</v>
      </c>
      <c r="D8993" s="98">
        <v>-5433.07</v>
      </c>
      <c r="E8993" s="98">
        <v>734202.67</v>
      </c>
      <c r="F8993" s="98" t="s">
        <v>76</v>
      </c>
    </row>
    <row r="8994" spans="1:6" x14ac:dyDescent="0.2">
      <c r="A8994" s="106">
        <v>43221</v>
      </c>
      <c r="B8994" s="100">
        <v>43101</v>
      </c>
      <c r="C8994" s="98" t="s">
        <v>185</v>
      </c>
      <c r="D8994" s="98">
        <v>24155.29</v>
      </c>
      <c r="E8994" s="98">
        <v>734202.67</v>
      </c>
      <c r="F8994" s="98" t="s">
        <v>76</v>
      </c>
    </row>
    <row r="8995" spans="1:6" x14ac:dyDescent="0.2">
      <c r="A8995" s="106">
        <v>43221</v>
      </c>
      <c r="B8995" s="100">
        <v>43101</v>
      </c>
      <c r="C8995" s="98" t="s">
        <v>186</v>
      </c>
      <c r="D8995" s="98">
        <v>1089.43</v>
      </c>
      <c r="E8995" s="98">
        <v>33112.550000000003</v>
      </c>
      <c r="F8995" s="98" t="s">
        <v>76</v>
      </c>
    </row>
    <row r="8996" spans="1:6" x14ac:dyDescent="0.2">
      <c r="A8996" s="106">
        <v>43221</v>
      </c>
      <c r="B8996" s="100">
        <v>43191</v>
      </c>
      <c r="C8996" s="98" t="s">
        <v>34</v>
      </c>
      <c r="D8996" s="98">
        <v>-49139.39</v>
      </c>
      <c r="E8996" s="98">
        <v>500910.57</v>
      </c>
      <c r="F8996" s="98" t="s">
        <v>73</v>
      </c>
    </row>
    <row r="8997" spans="1:6" x14ac:dyDescent="0.2">
      <c r="A8997" s="106">
        <v>43221</v>
      </c>
      <c r="B8997" s="100">
        <v>43191</v>
      </c>
      <c r="C8997" s="98" t="s">
        <v>33</v>
      </c>
      <c r="D8997" s="98">
        <v>-2216.17</v>
      </c>
      <c r="E8997" s="98">
        <v>22591.02</v>
      </c>
      <c r="F8997" s="98" t="s">
        <v>73</v>
      </c>
    </row>
    <row r="8998" spans="1:6" x14ac:dyDescent="0.2">
      <c r="A8998" s="106">
        <v>43221</v>
      </c>
      <c r="B8998" s="100">
        <v>43101</v>
      </c>
      <c r="C8998" s="98" t="s">
        <v>168</v>
      </c>
      <c r="D8998" s="98">
        <v>-3706.69</v>
      </c>
      <c r="E8998" s="98">
        <v>500910.57</v>
      </c>
      <c r="F8998" s="98" t="s">
        <v>73</v>
      </c>
    </row>
    <row r="8999" spans="1:6" x14ac:dyDescent="0.2">
      <c r="A8999" s="106">
        <v>43221</v>
      </c>
      <c r="B8999" s="100">
        <v>43101</v>
      </c>
      <c r="C8999" s="98" t="s">
        <v>185</v>
      </c>
      <c r="D8999" s="98">
        <v>16480.02</v>
      </c>
      <c r="E8999" s="98">
        <v>500910.57</v>
      </c>
      <c r="F8999" s="98" t="s">
        <v>73</v>
      </c>
    </row>
    <row r="9000" spans="1:6" x14ac:dyDescent="0.2">
      <c r="A9000" s="106">
        <v>43221</v>
      </c>
      <c r="B9000" s="100">
        <v>43101</v>
      </c>
      <c r="C9000" s="98" t="s">
        <v>186</v>
      </c>
      <c r="D9000" s="98">
        <v>743.26</v>
      </c>
      <c r="E9000" s="98">
        <v>22591.02</v>
      </c>
      <c r="F9000" s="98" t="s">
        <v>73</v>
      </c>
    </row>
    <row r="9001" spans="1:6" x14ac:dyDescent="0.2">
      <c r="A9001" s="106">
        <v>43221</v>
      </c>
      <c r="B9001" s="100">
        <v>43191</v>
      </c>
      <c r="C9001" s="98" t="s">
        <v>34</v>
      </c>
      <c r="D9001" s="98">
        <v>-36861.360000000001</v>
      </c>
      <c r="E9001" s="98">
        <v>375751.07</v>
      </c>
      <c r="F9001" s="98" t="s">
        <v>76</v>
      </c>
    </row>
    <row r="9002" spans="1:6" x14ac:dyDescent="0.2">
      <c r="A9002" s="106">
        <v>43221</v>
      </c>
      <c r="B9002" s="100">
        <v>43191</v>
      </c>
      <c r="C9002" s="98" t="s">
        <v>33</v>
      </c>
      <c r="D9002" s="98">
        <v>-1662.37</v>
      </c>
      <c r="E9002" s="98">
        <v>16946.37</v>
      </c>
      <c r="F9002" s="98" t="s">
        <v>76</v>
      </c>
    </row>
    <row r="9003" spans="1:6" x14ac:dyDescent="0.2">
      <c r="A9003" s="106">
        <v>43221</v>
      </c>
      <c r="B9003" s="100">
        <v>43191</v>
      </c>
      <c r="C9003" s="98" t="s">
        <v>34</v>
      </c>
      <c r="D9003" s="98">
        <v>-33770.75</v>
      </c>
      <c r="E9003" s="98">
        <v>344249.35</v>
      </c>
      <c r="F9003" s="98" t="s">
        <v>76</v>
      </c>
    </row>
    <row r="9004" spans="1:6" x14ac:dyDescent="0.2">
      <c r="A9004" s="106">
        <v>43221</v>
      </c>
      <c r="B9004" s="100">
        <v>43191</v>
      </c>
      <c r="C9004" s="98" t="s">
        <v>33</v>
      </c>
      <c r="D9004" s="98">
        <v>-1523.12</v>
      </c>
      <c r="E9004" s="98">
        <v>15525.58</v>
      </c>
      <c r="F9004" s="98" t="s">
        <v>76</v>
      </c>
    </row>
    <row r="9005" spans="1:6" x14ac:dyDescent="0.2">
      <c r="A9005" s="106">
        <v>43221</v>
      </c>
      <c r="B9005" s="100">
        <v>43160</v>
      </c>
      <c r="C9005" s="98" t="s">
        <v>34</v>
      </c>
      <c r="D9005" s="98">
        <v>-19.14</v>
      </c>
      <c r="E9005" s="98">
        <v>243</v>
      </c>
      <c r="F9005" s="98" t="s">
        <v>76</v>
      </c>
    </row>
    <row r="9006" spans="1:6" x14ac:dyDescent="0.2">
      <c r="A9006" s="106">
        <v>43221</v>
      </c>
      <c r="B9006" s="100">
        <v>43160</v>
      </c>
      <c r="C9006" s="98" t="s">
        <v>33</v>
      </c>
      <c r="D9006" s="98">
        <v>-0.86</v>
      </c>
      <c r="E9006" s="98">
        <v>10.96</v>
      </c>
      <c r="F9006" s="98" t="s">
        <v>76</v>
      </c>
    </row>
    <row r="9007" spans="1:6" x14ac:dyDescent="0.2">
      <c r="A9007" s="106">
        <v>43221</v>
      </c>
      <c r="B9007" s="100">
        <v>43160</v>
      </c>
      <c r="C9007" s="98" t="s">
        <v>34</v>
      </c>
      <c r="D9007" s="98">
        <v>-10975.35</v>
      </c>
      <c r="E9007" s="98">
        <v>139332</v>
      </c>
      <c r="F9007" s="98" t="s">
        <v>76</v>
      </c>
    </row>
    <row r="9008" spans="1:6" x14ac:dyDescent="0.2">
      <c r="A9008" s="106">
        <v>43221</v>
      </c>
      <c r="B9008" s="100">
        <v>43160</v>
      </c>
      <c r="C9008" s="98" t="s">
        <v>33</v>
      </c>
      <c r="D9008" s="98">
        <v>-495.13</v>
      </c>
      <c r="E9008" s="98">
        <v>6283.86</v>
      </c>
      <c r="F9008" s="98" t="s">
        <v>76</v>
      </c>
    </row>
    <row r="9009" spans="1:6" x14ac:dyDescent="0.2">
      <c r="A9009" s="106">
        <v>43221</v>
      </c>
      <c r="B9009" s="100">
        <v>43191</v>
      </c>
      <c r="C9009" s="98" t="s">
        <v>34</v>
      </c>
      <c r="D9009" s="98">
        <v>-113861.18</v>
      </c>
      <c r="E9009" s="98">
        <v>1160663.47</v>
      </c>
      <c r="F9009" s="98" t="s">
        <v>72</v>
      </c>
    </row>
    <row r="9010" spans="1:6" x14ac:dyDescent="0.2">
      <c r="A9010" s="106">
        <v>43221</v>
      </c>
      <c r="B9010" s="100">
        <v>43191</v>
      </c>
      <c r="C9010" s="98" t="s">
        <v>33</v>
      </c>
      <c r="D9010" s="98">
        <v>-5135.07</v>
      </c>
      <c r="E9010" s="98">
        <v>52345.94</v>
      </c>
      <c r="F9010" s="98" t="s">
        <v>72</v>
      </c>
    </row>
    <row r="9011" spans="1:6" x14ac:dyDescent="0.2">
      <c r="A9011" s="106">
        <v>43221</v>
      </c>
      <c r="B9011" s="100">
        <v>43160</v>
      </c>
      <c r="C9011" s="98" t="s">
        <v>34</v>
      </c>
      <c r="D9011" s="98">
        <v>-35.46</v>
      </c>
      <c r="E9011" s="98">
        <v>450</v>
      </c>
      <c r="F9011" s="98" t="s">
        <v>72</v>
      </c>
    </row>
    <row r="9012" spans="1:6" x14ac:dyDescent="0.2">
      <c r="A9012" s="106">
        <v>43221</v>
      </c>
      <c r="B9012" s="100">
        <v>43160</v>
      </c>
      <c r="C9012" s="98" t="s">
        <v>33</v>
      </c>
      <c r="D9012" s="98">
        <v>-1.6</v>
      </c>
      <c r="E9012" s="98">
        <v>20.29</v>
      </c>
      <c r="F9012" s="98" t="s">
        <v>72</v>
      </c>
    </row>
    <row r="9013" spans="1:6" x14ac:dyDescent="0.2">
      <c r="A9013" s="106">
        <v>43221</v>
      </c>
      <c r="B9013" s="100">
        <v>43101</v>
      </c>
      <c r="C9013" s="98" t="s">
        <v>168</v>
      </c>
      <c r="D9013" s="98">
        <v>-8592.14</v>
      </c>
      <c r="E9013" s="98">
        <v>1161113.47</v>
      </c>
      <c r="F9013" s="98" t="s">
        <v>72</v>
      </c>
    </row>
    <row r="9014" spans="1:6" x14ac:dyDescent="0.2">
      <c r="A9014" s="106">
        <v>43221</v>
      </c>
      <c r="B9014" s="100">
        <v>43101</v>
      </c>
      <c r="C9014" s="98" t="s">
        <v>185</v>
      </c>
      <c r="D9014" s="98">
        <v>38200.71</v>
      </c>
      <c r="E9014" s="98">
        <v>1161113.47</v>
      </c>
      <c r="F9014" s="98" t="s">
        <v>72</v>
      </c>
    </row>
    <row r="9015" spans="1:6" x14ac:dyDescent="0.2">
      <c r="A9015" s="106">
        <v>43221</v>
      </c>
      <c r="B9015" s="100">
        <v>43101</v>
      </c>
      <c r="C9015" s="98" t="s">
        <v>186</v>
      </c>
      <c r="D9015" s="98">
        <v>1722.73</v>
      </c>
      <c r="E9015" s="98">
        <v>52366.25</v>
      </c>
      <c r="F9015" s="98" t="s">
        <v>72</v>
      </c>
    </row>
    <row r="9016" spans="1:6" x14ac:dyDescent="0.2">
      <c r="A9016" s="106">
        <v>43221</v>
      </c>
      <c r="B9016" s="100">
        <v>43160</v>
      </c>
      <c r="C9016" s="98" t="s">
        <v>34</v>
      </c>
      <c r="D9016" s="98">
        <v>-16244.54</v>
      </c>
      <c r="E9016" s="98">
        <v>206225</v>
      </c>
      <c r="F9016" s="98" t="s">
        <v>76</v>
      </c>
    </row>
    <row r="9017" spans="1:6" x14ac:dyDescent="0.2">
      <c r="A9017" s="106">
        <v>43221</v>
      </c>
      <c r="B9017" s="100">
        <v>43160</v>
      </c>
      <c r="C9017" s="98" t="s">
        <v>33</v>
      </c>
      <c r="D9017" s="98">
        <v>-732.66</v>
      </c>
      <c r="E9017" s="98">
        <v>9300.76</v>
      </c>
      <c r="F9017" s="98" t="s">
        <v>76</v>
      </c>
    </row>
    <row r="9018" spans="1:6" x14ac:dyDescent="0.2">
      <c r="A9018" s="106">
        <v>43221</v>
      </c>
      <c r="B9018" s="100">
        <v>43101</v>
      </c>
      <c r="C9018" s="98" t="s">
        <v>168</v>
      </c>
      <c r="D9018" s="98">
        <v>-4308.01</v>
      </c>
      <c r="E9018" s="98">
        <v>582171.06999999995</v>
      </c>
      <c r="F9018" s="98" t="s">
        <v>76</v>
      </c>
    </row>
    <row r="9019" spans="1:6" x14ac:dyDescent="0.2">
      <c r="A9019" s="106">
        <v>43221</v>
      </c>
      <c r="B9019" s="100">
        <v>43101</v>
      </c>
      <c r="C9019" s="98" t="s">
        <v>185</v>
      </c>
      <c r="D9019" s="98">
        <v>19153.490000000002</v>
      </c>
      <c r="E9019" s="98">
        <v>582171.06999999995</v>
      </c>
      <c r="F9019" s="98" t="s">
        <v>76</v>
      </c>
    </row>
    <row r="9020" spans="1:6" x14ac:dyDescent="0.2">
      <c r="A9020" s="106">
        <v>43221</v>
      </c>
      <c r="B9020" s="100">
        <v>43101</v>
      </c>
      <c r="C9020" s="98" t="s">
        <v>186</v>
      </c>
      <c r="D9020" s="98">
        <v>863.68</v>
      </c>
      <c r="E9020" s="98">
        <v>26256.09</v>
      </c>
      <c r="F9020" s="98" t="s">
        <v>76</v>
      </c>
    </row>
    <row r="9021" spans="1:6" x14ac:dyDescent="0.2">
      <c r="A9021" s="106">
        <v>43221</v>
      </c>
      <c r="B9021" s="100">
        <v>43191</v>
      </c>
      <c r="C9021" s="98" t="s">
        <v>34</v>
      </c>
      <c r="D9021" s="98">
        <v>-21695.1</v>
      </c>
      <c r="E9021" s="98">
        <v>221152.56</v>
      </c>
      <c r="F9021" s="98" t="s">
        <v>76</v>
      </c>
    </row>
    <row r="9022" spans="1:6" x14ac:dyDescent="0.2">
      <c r="A9022" s="106">
        <v>43221</v>
      </c>
      <c r="B9022" s="100">
        <v>43191</v>
      </c>
      <c r="C9022" s="98" t="s">
        <v>33</v>
      </c>
      <c r="D9022" s="98">
        <v>-978.35</v>
      </c>
      <c r="E9022" s="98">
        <v>9973.9</v>
      </c>
      <c r="F9022" s="98" t="s">
        <v>76</v>
      </c>
    </row>
    <row r="9023" spans="1:6" x14ac:dyDescent="0.2">
      <c r="A9023" s="106">
        <v>43221</v>
      </c>
      <c r="B9023" s="100">
        <v>43101</v>
      </c>
      <c r="C9023" s="98" t="s">
        <v>168</v>
      </c>
      <c r="D9023" s="98">
        <v>-3152.52</v>
      </c>
      <c r="E9023" s="98">
        <v>426022.56</v>
      </c>
      <c r="F9023" s="98" t="s">
        <v>76</v>
      </c>
    </row>
    <row r="9024" spans="1:6" x14ac:dyDescent="0.2">
      <c r="A9024" s="106">
        <v>43221</v>
      </c>
      <c r="B9024" s="100">
        <v>43101</v>
      </c>
      <c r="C9024" s="98" t="s">
        <v>185</v>
      </c>
      <c r="D9024" s="98">
        <v>14016.22</v>
      </c>
      <c r="E9024" s="98">
        <v>426022.56</v>
      </c>
      <c r="F9024" s="98" t="s">
        <v>76</v>
      </c>
    </row>
    <row r="9025" spans="1:6" x14ac:dyDescent="0.2">
      <c r="A9025" s="106">
        <v>43221</v>
      </c>
      <c r="B9025" s="100">
        <v>43101</v>
      </c>
      <c r="C9025" s="98" t="s">
        <v>186</v>
      </c>
      <c r="D9025" s="98">
        <v>632.16</v>
      </c>
      <c r="E9025" s="98">
        <v>19213.72</v>
      </c>
      <c r="F9025" s="98" t="s">
        <v>76</v>
      </c>
    </row>
    <row r="9026" spans="1:6" x14ac:dyDescent="0.2">
      <c r="A9026" s="106">
        <v>43221</v>
      </c>
      <c r="B9026" s="100">
        <v>43160</v>
      </c>
      <c r="C9026" s="98" t="s">
        <v>34</v>
      </c>
      <c r="D9026" s="98">
        <v>-16137.64</v>
      </c>
      <c r="E9026" s="98">
        <v>204870</v>
      </c>
      <c r="F9026" s="98" t="s">
        <v>76</v>
      </c>
    </row>
    <row r="9027" spans="1:6" x14ac:dyDescent="0.2">
      <c r="A9027" s="106">
        <v>43221</v>
      </c>
      <c r="B9027" s="100">
        <v>43160</v>
      </c>
      <c r="C9027" s="98" t="s">
        <v>33</v>
      </c>
      <c r="D9027" s="98">
        <v>-727.86</v>
      </c>
      <c r="E9027" s="98">
        <v>9239.57</v>
      </c>
      <c r="F9027" s="98" t="s">
        <v>76</v>
      </c>
    </row>
    <row r="9028" spans="1:6" x14ac:dyDescent="0.2">
      <c r="A9028" s="106">
        <v>43221</v>
      </c>
      <c r="B9028" s="100">
        <v>43191</v>
      </c>
      <c r="C9028" s="98" t="s">
        <v>34</v>
      </c>
      <c r="D9028" s="98">
        <v>-14711.26</v>
      </c>
      <c r="E9028" s="98">
        <v>149960.98000000001</v>
      </c>
      <c r="F9028" s="98" t="s">
        <v>76</v>
      </c>
    </row>
    <row r="9029" spans="1:6" x14ac:dyDescent="0.2">
      <c r="A9029" s="106">
        <v>43221</v>
      </c>
      <c r="B9029" s="100">
        <v>43191</v>
      </c>
      <c r="C9029" s="98" t="s">
        <v>33</v>
      </c>
      <c r="D9029" s="98">
        <v>-663.46</v>
      </c>
      <c r="E9029" s="98">
        <v>6763.31</v>
      </c>
      <c r="F9029" s="98" t="s">
        <v>76</v>
      </c>
    </row>
    <row r="9030" spans="1:6" x14ac:dyDescent="0.2">
      <c r="A9030" s="106">
        <v>43221</v>
      </c>
      <c r="B9030" s="100">
        <v>43132</v>
      </c>
      <c r="C9030" s="98" t="s">
        <v>33</v>
      </c>
      <c r="D9030" s="98">
        <v>-3.46</v>
      </c>
      <c r="E9030" s="98">
        <v>47.14</v>
      </c>
      <c r="F9030" s="98" t="s">
        <v>77</v>
      </c>
    </row>
    <row r="9031" spans="1:6" x14ac:dyDescent="0.2">
      <c r="A9031" s="106">
        <v>43221</v>
      </c>
      <c r="B9031" s="100">
        <v>43101</v>
      </c>
      <c r="C9031" s="98" t="s">
        <v>168</v>
      </c>
      <c r="D9031" s="98">
        <v>-2403.62</v>
      </c>
      <c r="E9031" s="98">
        <v>324816.02</v>
      </c>
      <c r="F9031" s="98" t="s">
        <v>77</v>
      </c>
    </row>
    <row r="9032" spans="1:6" x14ac:dyDescent="0.2">
      <c r="A9032" s="106">
        <v>43221</v>
      </c>
      <c r="B9032" s="100">
        <v>43101</v>
      </c>
      <c r="C9032" s="98" t="s">
        <v>185</v>
      </c>
      <c r="D9032" s="98">
        <v>10686.5</v>
      </c>
      <c r="E9032" s="98">
        <v>324816.02</v>
      </c>
      <c r="F9032" s="98" t="s">
        <v>77</v>
      </c>
    </row>
    <row r="9033" spans="1:6" x14ac:dyDescent="0.2">
      <c r="A9033" s="106">
        <v>43221</v>
      </c>
      <c r="B9033" s="100">
        <v>43101</v>
      </c>
      <c r="C9033" s="98" t="s">
        <v>186</v>
      </c>
      <c r="D9033" s="98">
        <v>481.93</v>
      </c>
      <c r="E9033" s="98">
        <v>14649.18</v>
      </c>
      <c r="F9033" s="98" t="s">
        <v>77</v>
      </c>
    </row>
    <row r="9034" spans="1:6" x14ac:dyDescent="0.2">
      <c r="A9034" s="106">
        <v>43221</v>
      </c>
      <c r="B9034" s="100">
        <v>43101</v>
      </c>
      <c r="C9034" s="98" t="s">
        <v>34</v>
      </c>
      <c r="D9034" s="98">
        <v>-145.16999999999999</v>
      </c>
      <c r="E9034" s="98">
        <v>1654</v>
      </c>
      <c r="F9034" s="98" t="s">
        <v>77</v>
      </c>
    </row>
    <row r="9035" spans="1:6" x14ac:dyDescent="0.2">
      <c r="A9035" s="106">
        <v>43221</v>
      </c>
      <c r="B9035" s="100">
        <v>43101</v>
      </c>
      <c r="C9035" s="98" t="s">
        <v>33</v>
      </c>
      <c r="D9035" s="98">
        <v>-6.55</v>
      </c>
      <c r="E9035" s="98">
        <v>74.599999999999994</v>
      </c>
      <c r="F9035" s="98" t="s">
        <v>77</v>
      </c>
    </row>
    <row r="9036" spans="1:6" x14ac:dyDescent="0.2">
      <c r="A9036" s="106">
        <v>43221</v>
      </c>
      <c r="B9036" s="100">
        <v>43191</v>
      </c>
      <c r="C9036" s="98" t="s">
        <v>34</v>
      </c>
      <c r="D9036" s="98">
        <v>-230.84</v>
      </c>
      <c r="E9036" s="98">
        <v>2353</v>
      </c>
      <c r="F9036" s="98" t="s">
        <v>93</v>
      </c>
    </row>
    <row r="9037" spans="1:6" x14ac:dyDescent="0.2">
      <c r="A9037" s="106">
        <v>43221</v>
      </c>
      <c r="B9037" s="100">
        <v>43191</v>
      </c>
      <c r="C9037" s="98" t="s">
        <v>33</v>
      </c>
      <c r="D9037" s="98">
        <v>-10.4</v>
      </c>
      <c r="E9037" s="98">
        <v>106.12</v>
      </c>
      <c r="F9037" s="98" t="s">
        <v>93</v>
      </c>
    </row>
    <row r="9038" spans="1:6" x14ac:dyDescent="0.2">
      <c r="A9038" s="106">
        <v>43221</v>
      </c>
      <c r="B9038" s="100">
        <v>43160</v>
      </c>
      <c r="C9038" s="98" t="s">
        <v>34</v>
      </c>
      <c r="D9038" s="98">
        <v>-173.69</v>
      </c>
      <c r="E9038" s="98">
        <v>2205</v>
      </c>
      <c r="F9038" s="98" t="s">
        <v>93</v>
      </c>
    </row>
    <row r="9039" spans="1:6" x14ac:dyDescent="0.2">
      <c r="A9039" s="106">
        <v>43221</v>
      </c>
      <c r="B9039" s="100">
        <v>43160</v>
      </c>
      <c r="C9039" s="98" t="s">
        <v>33</v>
      </c>
      <c r="D9039" s="98">
        <v>-7.82</v>
      </c>
      <c r="E9039" s="98">
        <v>99.43</v>
      </c>
      <c r="F9039" s="98" t="s">
        <v>93</v>
      </c>
    </row>
    <row r="9040" spans="1:6" x14ac:dyDescent="0.2">
      <c r="A9040" s="106">
        <v>43221</v>
      </c>
      <c r="B9040" s="100">
        <v>43101</v>
      </c>
      <c r="C9040" s="98" t="s">
        <v>168</v>
      </c>
      <c r="D9040" s="98">
        <v>-33.729999999999997</v>
      </c>
      <c r="E9040" s="98">
        <v>4558</v>
      </c>
      <c r="F9040" s="98" t="s">
        <v>93</v>
      </c>
    </row>
    <row r="9041" spans="1:6" x14ac:dyDescent="0.2">
      <c r="A9041" s="106">
        <v>43221</v>
      </c>
      <c r="B9041" s="100">
        <v>43101</v>
      </c>
      <c r="C9041" s="98" t="s">
        <v>168</v>
      </c>
      <c r="D9041" s="98">
        <v>-2140.77</v>
      </c>
      <c r="E9041" s="98">
        <v>289292.98</v>
      </c>
      <c r="F9041" s="98" t="s">
        <v>76</v>
      </c>
    </row>
    <row r="9042" spans="1:6" x14ac:dyDescent="0.2">
      <c r="A9042" s="106">
        <v>43221</v>
      </c>
      <c r="B9042" s="100">
        <v>43101</v>
      </c>
      <c r="C9042" s="98" t="s">
        <v>185</v>
      </c>
      <c r="D9042" s="98">
        <v>9517.69</v>
      </c>
      <c r="E9042" s="98">
        <v>289292.98</v>
      </c>
      <c r="F9042" s="98" t="s">
        <v>76</v>
      </c>
    </row>
    <row r="9043" spans="1:6" x14ac:dyDescent="0.2">
      <c r="A9043" s="106">
        <v>43221</v>
      </c>
      <c r="B9043" s="100">
        <v>43101</v>
      </c>
      <c r="C9043" s="98" t="s">
        <v>186</v>
      </c>
      <c r="D9043" s="98">
        <v>429.28</v>
      </c>
      <c r="E9043" s="98">
        <v>13047.2</v>
      </c>
      <c r="F9043" s="98" t="s">
        <v>76</v>
      </c>
    </row>
    <row r="9044" spans="1:6" x14ac:dyDescent="0.2">
      <c r="A9044" s="106">
        <v>43221</v>
      </c>
      <c r="B9044" s="100">
        <v>43101</v>
      </c>
      <c r="C9044" s="98" t="s">
        <v>185</v>
      </c>
      <c r="D9044" s="98">
        <v>149.96</v>
      </c>
      <c r="E9044" s="98">
        <v>4558</v>
      </c>
      <c r="F9044" s="98" t="s">
        <v>93</v>
      </c>
    </row>
    <row r="9045" spans="1:6" x14ac:dyDescent="0.2">
      <c r="A9045" s="106">
        <v>43221</v>
      </c>
      <c r="B9045" s="100">
        <v>43101</v>
      </c>
      <c r="C9045" s="98" t="s">
        <v>186</v>
      </c>
      <c r="D9045" s="98">
        <v>6.77</v>
      </c>
      <c r="E9045" s="98">
        <v>205.56</v>
      </c>
      <c r="F9045" s="98" t="s">
        <v>93</v>
      </c>
    </row>
    <row r="9046" spans="1:6" x14ac:dyDescent="0.2">
      <c r="A9046" s="106">
        <v>43221</v>
      </c>
      <c r="B9046" s="100">
        <v>43191</v>
      </c>
      <c r="C9046" s="98" t="s">
        <v>34</v>
      </c>
      <c r="D9046" s="98">
        <v>-82.41</v>
      </c>
      <c r="E9046" s="98">
        <v>840</v>
      </c>
      <c r="F9046" s="98" t="s">
        <v>92</v>
      </c>
    </row>
    <row r="9047" spans="1:6" x14ac:dyDescent="0.2">
      <c r="A9047" s="106">
        <v>43221</v>
      </c>
      <c r="B9047" s="100">
        <v>43191</v>
      </c>
      <c r="C9047" s="98" t="s">
        <v>33</v>
      </c>
      <c r="D9047" s="98">
        <v>-3.71</v>
      </c>
      <c r="E9047" s="98">
        <v>37.89</v>
      </c>
      <c r="F9047" s="98" t="s">
        <v>92</v>
      </c>
    </row>
    <row r="9048" spans="1:6" x14ac:dyDescent="0.2">
      <c r="A9048" s="106">
        <v>43221</v>
      </c>
      <c r="B9048" s="100">
        <v>43101</v>
      </c>
      <c r="C9048" s="98" t="s">
        <v>168</v>
      </c>
      <c r="D9048" s="98">
        <v>-6.22</v>
      </c>
      <c r="E9048" s="98">
        <v>840</v>
      </c>
      <c r="F9048" s="98" t="s">
        <v>92</v>
      </c>
    </row>
    <row r="9049" spans="1:6" x14ac:dyDescent="0.2">
      <c r="A9049" s="106">
        <v>43221</v>
      </c>
      <c r="B9049" s="100">
        <v>43132</v>
      </c>
      <c r="C9049" s="98" t="s">
        <v>34</v>
      </c>
      <c r="D9049" s="98">
        <v>-76.64</v>
      </c>
      <c r="E9049" s="98">
        <v>1045.19</v>
      </c>
      <c r="F9049" s="98" t="s">
        <v>77</v>
      </c>
    </row>
    <row r="9050" spans="1:6" x14ac:dyDescent="0.2">
      <c r="A9050" s="106">
        <v>43221</v>
      </c>
      <c r="B9050" s="100">
        <v>43160</v>
      </c>
      <c r="C9050" s="98" t="s">
        <v>34</v>
      </c>
      <c r="D9050" s="98">
        <v>-168.48</v>
      </c>
      <c r="E9050" s="98">
        <v>2139</v>
      </c>
      <c r="F9050" s="98" t="s">
        <v>76</v>
      </c>
    </row>
    <row r="9051" spans="1:6" x14ac:dyDescent="0.2">
      <c r="A9051" s="106">
        <v>43221</v>
      </c>
      <c r="B9051" s="100">
        <v>43160</v>
      </c>
      <c r="C9051" s="98" t="s">
        <v>33</v>
      </c>
      <c r="D9051" s="98">
        <v>-7.59</v>
      </c>
      <c r="E9051" s="98">
        <v>96.46</v>
      </c>
      <c r="F9051" s="98" t="s">
        <v>76</v>
      </c>
    </row>
    <row r="9052" spans="1:6" x14ac:dyDescent="0.2">
      <c r="A9052" s="106">
        <v>43221</v>
      </c>
      <c r="B9052" s="100">
        <v>43191</v>
      </c>
      <c r="C9052" s="98" t="s">
        <v>36</v>
      </c>
      <c r="D9052" s="98">
        <v>-23.85</v>
      </c>
      <c r="E9052" s="98">
        <v>243.08</v>
      </c>
      <c r="F9052" s="98" t="s">
        <v>101</v>
      </c>
    </row>
    <row r="9053" spans="1:6" x14ac:dyDescent="0.2">
      <c r="A9053" s="106">
        <v>43221</v>
      </c>
      <c r="B9053" s="100">
        <v>43191</v>
      </c>
      <c r="C9053" s="98" t="s">
        <v>35</v>
      </c>
      <c r="D9053" s="98">
        <v>-1.07</v>
      </c>
      <c r="E9053" s="98">
        <v>10.95</v>
      </c>
      <c r="F9053" s="98" t="s">
        <v>101</v>
      </c>
    </row>
    <row r="9054" spans="1:6" x14ac:dyDescent="0.2">
      <c r="A9054" s="106">
        <v>43221</v>
      </c>
      <c r="B9054" s="100">
        <v>43160</v>
      </c>
      <c r="C9054" s="98" t="s">
        <v>36</v>
      </c>
      <c r="D9054" s="98">
        <v>-7.4</v>
      </c>
      <c r="E9054" s="98">
        <v>94</v>
      </c>
      <c r="F9054" s="98" t="s">
        <v>101</v>
      </c>
    </row>
    <row r="9055" spans="1:6" x14ac:dyDescent="0.2">
      <c r="A9055" s="106">
        <v>43221</v>
      </c>
      <c r="B9055" s="100">
        <v>43160</v>
      </c>
      <c r="C9055" s="98" t="s">
        <v>35</v>
      </c>
      <c r="D9055" s="98">
        <v>-0.33</v>
      </c>
      <c r="E9055" s="98">
        <v>4.24</v>
      </c>
      <c r="F9055" s="98" t="s">
        <v>101</v>
      </c>
    </row>
    <row r="9056" spans="1:6" x14ac:dyDescent="0.2">
      <c r="A9056" s="106">
        <v>43221</v>
      </c>
      <c r="B9056" s="100">
        <v>43101</v>
      </c>
      <c r="C9056" s="98" t="s">
        <v>185</v>
      </c>
      <c r="D9056" s="98">
        <v>27.63</v>
      </c>
      <c r="E9056" s="98">
        <v>840</v>
      </c>
      <c r="F9056" s="98" t="s">
        <v>92</v>
      </c>
    </row>
    <row r="9057" spans="1:6" x14ac:dyDescent="0.2">
      <c r="A9057" s="106">
        <v>43221</v>
      </c>
      <c r="B9057" s="100">
        <v>43101</v>
      </c>
      <c r="C9057" s="98" t="s">
        <v>186</v>
      </c>
      <c r="D9057" s="98">
        <v>1.25</v>
      </c>
      <c r="E9057" s="98">
        <v>37.89</v>
      </c>
      <c r="F9057" s="98" t="s">
        <v>92</v>
      </c>
    </row>
    <row r="9058" spans="1:6" x14ac:dyDescent="0.2">
      <c r="A9058" s="106">
        <v>43221</v>
      </c>
      <c r="B9058" s="100">
        <v>43191</v>
      </c>
      <c r="C9058" s="98" t="s">
        <v>34</v>
      </c>
      <c r="D9058" s="98">
        <v>-39173.39</v>
      </c>
      <c r="E9058" s="98">
        <v>399320.27</v>
      </c>
      <c r="F9058" s="98" t="s">
        <v>76</v>
      </c>
    </row>
    <row r="9059" spans="1:6" x14ac:dyDescent="0.2">
      <c r="A9059" s="106">
        <v>43221</v>
      </c>
      <c r="B9059" s="100">
        <v>43191</v>
      </c>
      <c r="C9059" s="98" t="s">
        <v>33</v>
      </c>
      <c r="D9059" s="98">
        <v>-1766.82</v>
      </c>
      <c r="E9059" s="98">
        <v>18009.45</v>
      </c>
      <c r="F9059" s="98" t="s">
        <v>76</v>
      </c>
    </row>
    <row r="9060" spans="1:6" x14ac:dyDescent="0.2">
      <c r="A9060" s="106">
        <v>43221</v>
      </c>
      <c r="B9060" s="100">
        <v>43160</v>
      </c>
      <c r="C9060" s="98" t="s">
        <v>34</v>
      </c>
      <c r="D9060" s="98">
        <v>-158.32</v>
      </c>
      <c r="E9060" s="98">
        <v>2010</v>
      </c>
      <c r="F9060" s="98" t="s">
        <v>76</v>
      </c>
    </row>
    <row r="9061" spans="1:6" x14ac:dyDescent="0.2">
      <c r="A9061" s="106">
        <v>43221</v>
      </c>
      <c r="B9061" s="100">
        <v>43160</v>
      </c>
      <c r="C9061" s="98" t="s">
        <v>33</v>
      </c>
      <c r="D9061" s="98">
        <v>-7.15</v>
      </c>
      <c r="E9061" s="98">
        <v>90.64</v>
      </c>
      <c r="F9061" s="98" t="s">
        <v>76</v>
      </c>
    </row>
    <row r="9062" spans="1:6" x14ac:dyDescent="0.2">
      <c r="A9062" s="106">
        <v>43221</v>
      </c>
      <c r="B9062" s="100">
        <v>43101</v>
      </c>
      <c r="C9062" s="98" t="s">
        <v>168</v>
      </c>
      <c r="D9062" s="98">
        <v>-2970.19</v>
      </c>
      <c r="E9062" s="98">
        <v>401330.27</v>
      </c>
      <c r="F9062" s="98" t="s">
        <v>76</v>
      </c>
    </row>
    <row r="9063" spans="1:6" x14ac:dyDescent="0.2">
      <c r="A9063" s="106">
        <v>43221</v>
      </c>
      <c r="B9063" s="100">
        <v>43101</v>
      </c>
      <c r="C9063" s="98" t="s">
        <v>185</v>
      </c>
      <c r="D9063" s="98">
        <v>13203.74</v>
      </c>
      <c r="E9063" s="98">
        <v>401330.27</v>
      </c>
      <c r="F9063" s="98" t="s">
        <v>76</v>
      </c>
    </row>
    <row r="9064" spans="1:6" x14ac:dyDescent="0.2">
      <c r="A9064" s="106">
        <v>43221</v>
      </c>
      <c r="B9064" s="100">
        <v>43101</v>
      </c>
      <c r="C9064" s="98" t="s">
        <v>186</v>
      </c>
      <c r="D9064" s="98">
        <v>595.32000000000005</v>
      </c>
      <c r="E9064" s="98">
        <v>18100.11</v>
      </c>
      <c r="F9064" s="98" t="s">
        <v>76</v>
      </c>
    </row>
    <row r="9065" spans="1:6" x14ac:dyDescent="0.2">
      <c r="A9065" s="106">
        <v>43221</v>
      </c>
      <c r="B9065" s="100">
        <v>43191</v>
      </c>
      <c r="C9065" s="98" t="s">
        <v>34</v>
      </c>
      <c r="D9065" s="98">
        <v>-67.010000000000005</v>
      </c>
      <c r="E9065" s="98">
        <v>683</v>
      </c>
      <c r="F9065" s="98" t="s">
        <v>92</v>
      </c>
    </row>
    <row r="9066" spans="1:6" x14ac:dyDescent="0.2">
      <c r="A9066" s="106">
        <v>43221</v>
      </c>
      <c r="B9066" s="100">
        <v>43191</v>
      </c>
      <c r="C9066" s="98" t="s">
        <v>33</v>
      </c>
      <c r="D9066" s="98">
        <v>-3.02</v>
      </c>
      <c r="E9066" s="98">
        <v>30.8</v>
      </c>
      <c r="F9066" s="98" t="s">
        <v>92</v>
      </c>
    </row>
    <row r="9067" spans="1:6" x14ac:dyDescent="0.2">
      <c r="A9067" s="106">
        <v>43221</v>
      </c>
      <c r="B9067" s="100">
        <v>43160</v>
      </c>
      <c r="C9067" s="98" t="s">
        <v>34</v>
      </c>
      <c r="D9067" s="98">
        <v>-56.87</v>
      </c>
      <c r="E9067" s="98">
        <v>722</v>
      </c>
      <c r="F9067" s="98" t="s">
        <v>92</v>
      </c>
    </row>
    <row r="9068" spans="1:6" x14ac:dyDescent="0.2">
      <c r="A9068" s="106">
        <v>43221</v>
      </c>
      <c r="B9068" s="100">
        <v>43160</v>
      </c>
      <c r="C9068" s="98" t="s">
        <v>33</v>
      </c>
      <c r="D9068" s="98">
        <v>-2.57</v>
      </c>
      <c r="E9068" s="98">
        <v>32.56</v>
      </c>
      <c r="F9068" s="98" t="s">
        <v>92</v>
      </c>
    </row>
    <row r="9069" spans="1:6" x14ac:dyDescent="0.2">
      <c r="A9069" s="106">
        <v>43221</v>
      </c>
      <c r="B9069" s="100">
        <v>43101</v>
      </c>
      <c r="C9069" s="98" t="s">
        <v>168</v>
      </c>
      <c r="D9069" s="98">
        <v>-10.39</v>
      </c>
      <c r="E9069" s="98">
        <v>1405</v>
      </c>
      <c r="F9069" s="98" t="s">
        <v>92</v>
      </c>
    </row>
    <row r="9070" spans="1:6" x14ac:dyDescent="0.2">
      <c r="A9070" s="106">
        <v>43221</v>
      </c>
      <c r="B9070" s="100">
        <v>43101</v>
      </c>
      <c r="C9070" s="98" t="s">
        <v>185</v>
      </c>
      <c r="D9070" s="98">
        <v>46.23</v>
      </c>
      <c r="E9070" s="98">
        <v>1405</v>
      </c>
      <c r="F9070" s="98" t="s">
        <v>92</v>
      </c>
    </row>
    <row r="9071" spans="1:6" x14ac:dyDescent="0.2">
      <c r="A9071" s="106">
        <v>43221</v>
      </c>
      <c r="B9071" s="100">
        <v>43101</v>
      </c>
      <c r="C9071" s="98" t="s">
        <v>186</v>
      </c>
      <c r="D9071" s="98">
        <v>2.08</v>
      </c>
      <c r="E9071" s="98">
        <v>63.36</v>
      </c>
      <c r="F9071" s="98" t="s">
        <v>92</v>
      </c>
    </row>
    <row r="9072" spans="1:6" x14ac:dyDescent="0.2">
      <c r="A9072" s="106">
        <v>43221</v>
      </c>
      <c r="B9072" s="100">
        <v>43101</v>
      </c>
      <c r="C9072" s="98" t="s">
        <v>185</v>
      </c>
      <c r="D9072" s="98">
        <v>9231.44</v>
      </c>
      <c r="E9072" s="98">
        <v>280590.05</v>
      </c>
      <c r="F9072" s="98" t="s">
        <v>76</v>
      </c>
    </row>
    <row r="9073" spans="1:6" x14ac:dyDescent="0.2">
      <c r="A9073" s="106">
        <v>43221</v>
      </c>
      <c r="B9073" s="100">
        <v>43101</v>
      </c>
      <c r="C9073" s="98" t="s">
        <v>186</v>
      </c>
      <c r="D9073" s="98">
        <v>416.37</v>
      </c>
      <c r="E9073" s="98">
        <v>12654.53</v>
      </c>
      <c r="F9073" s="98" t="s">
        <v>76</v>
      </c>
    </row>
    <row r="9074" spans="1:6" x14ac:dyDescent="0.2">
      <c r="A9074" s="106">
        <v>43221</v>
      </c>
      <c r="B9074" s="100">
        <v>43191</v>
      </c>
      <c r="C9074" s="98" t="s">
        <v>34</v>
      </c>
      <c r="D9074" s="98">
        <v>-27406.52</v>
      </c>
      <c r="E9074" s="98">
        <v>279373.76</v>
      </c>
      <c r="F9074" s="98" t="s">
        <v>76</v>
      </c>
    </row>
    <row r="9075" spans="1:6" x14ac:dyDescent="0.2">
      <c r="A9075" s="106">
        <v>43221</v>
      </c>
      <c r="B9075" s="100">
        <v>43191</v>
      </c>
      <c r="C9075" s="98" t="s">
        <v>33</v>
      </c>
      <c r="D9075" s="98">
        <v>-1236.03</v>
      </c>
      <c r="E9075" s="98">
        <v>12599.69</v>
      </c>
      <c r="F9075" s="98" t="s">
        <v>76</v>
      </c>
    </row>
    <row r="9076" spans="1:6" x14ac:dyDescent="0.2">
      <c r="A9076" s="106">
        <v>43221</v>
      </c>
      <c r="B9076" s="100">
        <v>43160</v>
      </c>
      <c r="C9076" s="98" t="s">
        <v>34</v>
      </c>
      <c r="D9076" s="98">
        <v>-73.41</v>
      </c>
      <c r="E9076" s="98">
        <v>932</v>
      </c>
      <c r="F9076" s="98" t="s">
        <v>76</v>
      </c>
    </row>
    <row r="9077" spans="1:6" x14ac:dyDescent="0.2">
      <c r="A9077" s="106">
        <v>43221</v>
      </c>
      <c r="B9077" s="100">
        <v>43160</v>
      </c>
      <c r="C9077" s="98" t="s">
        <v>33</v>
      </c>
      <c r="D9077" s="98">
        <v>-3.3</v>
      </c>
      <c r="E9077" s="98">
        <v>42.03</v>
      </c>
      <c r="F9077" s="98" t="s">
        <v>76</v>
      </c>
    </row>
    <row r="9078" spans="1:6" x14ac:dyDescent="0.2">
      <c r="A9078" s="106">
        <v>43221</v>
      </c>
      <c r="B9078" s="100">
        <v>43101</v>
      </c>
      <c r="C9078" s="98" t="s">
        <v>168</v>
      </c>
      <c r="D9078" s="98">
        <v>-2074.4699999999998</v>
      </c>
      <c r="E9078" s="98">
        <v>280316.76</v>
      </c>
      <c r="F9078" s="98" t="s">
        <v>76</v>
      </c>
    </row>
    <row r="9079" spans="1:6" x14ac:dyDescent="0.2">
      <c r="A9079" s="106">
        <v>43221</v>
      </c>
      <c r="B9079" s="100">
        <v>43101</v>
      </c>
      <c r="C9079" s="98" t="s">
        <v>185</v>
      </c>
      <c r="D9079" s="98">
        <v>9222.3799999999992</v>
      </c>
      <c r="E9079" s="98">
        <v>280316.76</v>
      </c>
      <c r="F9079" s="98" t="s">
        <v>76</v>
      </c>
    </row>
    <row r="9080" spans="1:6" x14ac:dyDescent="0.2">
      <c r="A9080" s="106">
        <v>43191</v>
      </c>
      <c r="B9080" s="100">
        <v>43101</v>
      </c>
      <c r="C9080" s="98" t="s">
        <v>168</v>
      </c>
      <c r="D9080" s="98">
        <v>-832.04</v>
      </c>
      <c r="E9080" s="98">
        <v>112437.27</v>
      </c>
      <c r="F9080" s="98" t="s">
        <v>77</v>
      </c>
    </row>
    <row r="9081" spans="1:6" x14ac:dyDescent="0.2">
      <c r="A9081" s="106">
        <v>43191</v>
      </c>
      <c r="B9081" s="100">
        <v>43101</v>
      </c>
      <c r="C9081" s="98" t="s">
        <v>185</v>
      </c>
      <c r="D9081" s="98">
        <v>3699.21</v>
      </c>
      <c r="E9081" s="98">
        <v>112437.27</v>
      </c>
      <c r="F9081" s="98" t="s">
        <v>77</v>
      </c>
    </row>
    <row r="9082" spans="1:6" x14ac:dyDescent="0.2">
      <c r="A9082" s="106">
        <v>43191</v>
      </c>
      <c r="B9082" s="100">
        <v>43191</v>
      </c>
      <c r="C9082" s="98" t="s">
        <v>34</v>
      </c>
      <c r="D9082" s="98">
        <v>-23150.04</v>
      </c>
      <c r="E9082" s="98">
        <v>235984.88</v>
      </c>
      <c r="F9082" s="98" t="s">
        <v>77</v>
      </c>
    </row>
    <row r="9083" spans="1:6" x14ac:dyDescent="0.2">
      <c r="A9083" s="106">
        <v>43191</v>
      </c>
      <c r="B9083" s="100">
        <v>43191</v>
      </c>
      <c r="C9083" s="98" t="s">
        <v>33</v>
      </c>
      <c r="D9083" s="98">
        <v>-1044.02</v>
      </c>
      <c r="E9083" s="98">
        <v>10642.9</v>
      </c>
      <c r="F9083" s="98" t="s">
        <v>77</v>
      </c>
    </row>
    <row r="9084" spans="1:6" x14ac:dyDescent="0.2">
      <c r="A9084" s="106">
        <v>43191</v>
      </c>
      <c r="B9084" s="100">
        <v>43191</v>
      </c>
      <c r="C9084" s="98" t="s">
        <v>34</v>
      </c>
      <c r="D9084" s="98">
        <v>-37.96</v>
      </c>
      <c r="E9084" s="98">
        <v>387</v>
      </c>
      <c r="F9084" s="98" t="s">
        <v>76</v>
      </c>
    </row>
    <row r="9085" spans="1:6" x14ac:dyDescent="0.2">
      <c r="A9085" s="106">
        <v>43191</v>
      </c>
      <c r="B9085" s="100">
        <v>43191</v>
      </c>
      <c r="C9085" s="98" t="s">
        <v>33</v>
      </c>
      <c r="D9085" s="98">
        <v>-1.71</v>
      </c>
      <c r="E9085" s="98">
        <v>17.45</v>
      </c>
      <c r="F9085" s="98" t="s">
        <v>76</v>
      </c>
    </row>
    <row r="9086" spans="1:6" x14ac:dyDescent="0.2">
      <c r="A9086" s="106">
        <v>43191</v>
      </c>
      <c r="B9086" s="100">
        <v>43160</v>
      </c>
      <c r="C9086" s="98" t="s">
        <v>34</v>
      </c>
      <c r="D9086" s="98">
        <v>-64.040000000000006</v>
      </c>
      <c r="E9086" s="98">
        <v>813</v>
      </c>
      <c r="F9086" s="98" t="s">
        <v>76</v>
      </c>
    </row>
    <row r="9087" spans="1:6" x14ac:dyDescent="0.2">
      <c r="A9087" s="106">
        <v>43191</v>
      </c>
      <c r="B9087" s="100">
        <v>43160</v>
      </c>
      <c r="C9087" s="98" t="s">
        <v>33</v>
      </c>
      <c r="D9087" s="98">
        <v>-2.89</v>
      </c>
      <c r="E9087" s="98">
        <v>36.67</v>
      </c>
      <c r="F9087" s="98" t="s">
        <v>76</v>
      </c>
    </row>
    <row r="9088" spans="1:6" x14ac:dyDescent="0.2">
      <c r="A9088" s="106">
        <v>43191</v>
      </c>
      <c r="B9088" s="100">
        <v>43101</v>
      </c>
      <c r="C9088" s="98" t="s">
        <v>168</v>
      </c>
      <c r="D9088" s="98">
        <v>-8.8800000000000008</v>
      </c>
      <c r="E9088" s="98">
        <v>1200</v>
      </c>
      <c r="F9088" s="98" t="s">
        <v>76</v>
      </c>
    </row>
    <row r="9089" spans="1:6" x14ac:dyDescent="0.2">
      <c r="A9089" s="106">
        <v>43191</v>
      </c>
      <c r="B9089" s="100">
        <v>43101</v>
      </c>
      <c r="C9089" s="98" t="s">
        <v>185</v>
      </c>
      <c r="D9089" s="98">
        <v>39.479999999999997</v>
      </c>
      <c r="E9089" s="98">
        <v>1200</v>
      </c>
      <c r="F9089" s="98" t="s">
        <v>76</v>
      </c>
    </row>
    <row r="9090" spans="1:6" x14ac:dyDescent="0.2">
      <c r="A9090" s="106">
        <v>43191</v>
      </c>
      <c r="B9090" s="100">
        <v>43101</v>
      </c>
      <c r="C9090" s="98" t="s">
        <v>186</v>
      </c>
      <c r="D9090" s="98">
        <v>1.78</v>
      </c>
      <c r="E9090" s="98">
        <v>54.12</v>
      </c>
      <c r="F9090" s="98" t="s">
        <v>76</v>
      </c>
    </row>
    <row r="9091" spans="1:6" x14ac:dyDescent="0.2">
      <c r="A9091" s="106">
        <v>43191</v>
      </c>
      <c r="B9091" s="100">
        <v>43101</v>
      </c>
      <c r="C9091" s="98" t="s">
        <v>186</v>
      </c>
      <c r="D9091" s="98">
        <v>166.81</v>
      </c>
      <c r="E9091" s="98">
        <v>5070.8999999999996</v>
      </c>
      <c r="F9091" s="98" t="s">
        <v>77</v>
      </c>
    </row>
    <row r="9092" spans="1:6" x14ac:dyDescent="0.2">
      <c r="A9092" s="106">
        <v>43191</v>
      </c>
      <c r="B9092" s="100">
        <v>43101</v>
      </c>
      <c r="C9092" s="98" t="s">
        <v>168</v>
      </c>
      <c r="D9092" s="98">
        <v>-4.72</v>
      </c>
      <c r="E9092" s="98">
        <v>638</v>
      </c>
      <c r="F9092" s="98" t="s">
        <v>92</v>
      </c>
    </row>
    <row r="9093" spans="1:6" x14ac:dyDescent="0.2">
      <c r="A9093" s="106">
        <v>43191</v>
      </c>
      <c r="B9093" s="100">
        <v>43101</v>
      </c>
      <c r="C9093" s="98" t="s">
        <v>185</v>
      </c>
      <c r="D9093" s="98">
        <v>20.99</v>
      </c>
      <c r="E9093" s="98">
        <v>638</v>
      </c>
      <c r="F9093" s="98" t="s">
        <v>92</v>
      </c>
    </row>
    <row r="9094" spans="1:6" x14ac:dyDescent="0.2">
      <c r="A9094" s="106">
        <v>43191</v>
      </c>
      <c r="B9094" s="100">
        <v>43101</v>
      </c>
      <c r="C9094" s="98" t="s">
        <v>186</v>
      </c>
      <c r="D9094" s="98">
        <v>0.95</v>
      </c>
      <c r="E9094" s="98">
        <v>28.77</v>
      </c>
      <c r="F9094" s="98" t="s">
        <v>92</v>
      </c>
    </row>
    <row r="9095" spans="1:6" x14ac:dyDescent="0.2">
      <c r="A9095" s="106">
        <v>43191</v>
      </c>
      <c r="B9095" s="100">
        <v>43101</v>
      </c>
      <c r="C9095" s="98" t="s">
        <v>185</v>
      </c>
      <c r="D9095" s="98">
        <v>69.09</v>
      </c>
      <c r="E9095" s="98">
        <v>2100</v>
      </c>
      <c r="F9095" s="98" t="s">
        <v>94</v>
      </c>
    </row>
    <row r="9096" spans="1:6" x14ac:dyDescent="0.2">
      <c r="A9096" s="106">
        <v>43191</v>
      </c>
      <c r="B9096" s="100">
        <v>43101</v>
      </c>
      <c r="C9096" s="98" t="s">
        <v>186</v>
      </c>
      <c r="D9096" s="98">
        <v>3.12</v>
      </c>
      <c r="E9096" s="98">
        <v>94.71</v>
      </c>
      <c r="F9096" s="98" t="s">
        <v>94</v>
      </c>
    </row>
    <row r="9097" spans="1:6" x14ac:dyDescent="0.2">
      <c r="A9097" s="106">
        <v>43191</v>
      </c>
      <c r="B9097" s="100">
        <v>43191</v>
      </c>
      <c r="C9097" s="98" t="s">
        <v>34</v>
      </c>
      <c r="D9097" s="98">
        <v>-16.190000000000001</v>
      </c>
      <c r="E9097" s="98">
        <v>165</v>
      </c>
      <c r="F9097" s="98" t="s">
        <v>92</v>
      </c>
    </row>
    <row r="9098" spans="1:6" x14ac:dyDescent="0.2">
      <c r="A9098" s="106">
        <v>43191</v>
      </c>
      <c r="B9098" s="100">
        <v>43191</v>
      </c>
      <c r="C9098" s="98" t="s">
        <v>33</v>
      </c>
      <c r="D9098" s="98">
        <v>-0.73</v>
      </c>
      <c r="E9098" s="98">
        <v>7.44</v>
      </c>
      <c r="F9098" s="98" t="s">
        <v>92</v>
      </c>
    </row>
    <row r="9099" spans="1:6" x14ac:dyDescent="0.2">
      <c r="A9099" s="106">
        <v>43191</v>
      </c>
      <c r="B9099" s="100">
        <v>43160</v>
      </c>
      <c r="C9099" s="98" t="s">
        <v>34</v>
      </c>
      <c r="D9099" s="98">
        <v>-37.26</v>
      </c>
      <c r="E9099" s="98">
        <v>473</v>
      </c>
      <c r="F9099" s="98" t="s">
        <v>92</v>
      </c>
    </row>
    <row r="9100" spans="1:6" x14ac:dyDescent="0.2">
      <c r="A9100" s="106">
        <v>43191</v>
      </c>
      <c r="B9100" s="100">
        <v>43160</v>
      </c>
      <c r="C9100" s="98" t="s">
        <v>33</v>
      </c>
      <c r="D9100" s="98">
        <v>-1.68</v>
      </c>
      <c r="E9100" s="98">
        <v>21.33</v>
      </c>
      <c r="F9100" s="98" t="s">
        <v>92</v>
      </c>
    </row>
    <row r="9101" spans="1:6" x14ac:dyDescent="0.2">
      <c r="A9101" s="106">
        <v>43191</v>
      </c>
      <c r="B9101" s="100">
        <v>43191</v>
      </c>
      <c r="C9101" s="98" t="s">
        <v>34</v>
      </c>
      <c r="D9101" s="98">
        <v>-53.17</v>
      </c>
      <c r="E9101" s="98">
        <v>542</v>
      </c>
      <c r="F9101" s="98" t="s">
        <v>94</v>
      </c>
    </row>
    <row r="9102" spans="1:6" x14ac:dyDescent="0.2">
      <c r="A9102" s="106">
        <v>43191</v>
      </c>
      <c r="B9102" s="100">
        <v>43191</v>
      </c>
      <c r="C9102" s="98" t="s">
        <v>33</v>
      </c>
      <c r="D9102" s="98">
        <v>-2.4</v>
      </c>
      <c r="E9102" s="98">
        <v>24.44</v>
      </c>
      <c r="F9102" s="98" t="s">
        <v>94</v>
      </c>
    </row>
    <row r="9103" spans="1:6" x14ac:dyDescent="0.2">
      <c r="A9103" s="106">
        <v>43191</v>
      </c>
      <c r="B9103" s="100">
        <v>43160</v>
      </c>
      <c r="C9103" s="98" t="s">
        <v>34</v>
      </c>
      <c r="D9103" s="98">
        <v>-122.72</v>
      </c>
      <c r="E9103" s="98">
        <v>1558</v>
      </c>
      <c r="F9103" s="98" t="s">
        <v>94</v>
      </c>
    </row>
    <row r="9104" spans="1:6" x14ac:dyDescent="0.2">
      <c r="A9104" s="106">
        <v>43191</v>
      </c>
      <c r="B9104" s="100">
        <v>43160</v>
      </c>
      <c r="C9104" s="98" t="s">
        <v>33</v>
      </c>
      <c r="D9104" s="98">
        <v>-5.54</v>
      </c>
      <c r="E9104" s="98">
        <v>70.27</v>
      </c>
      <c r="F9104" s="98" t="s">
        <v>94</v>
      </c>
    </row>
    <row r="9105" spans="1:6" x14ac:dyDescent="0.2">
      <c r="A9105" s="106">
        <v>43191</v>
      </c>
      <c r="B9105" s="100">
        <v>43191</v>
      </c>
      <c r="C9105" s="98" t="s">
        <v>36</v>
      </c>
      <c r="D9105" s="98">
        <v>-1.97</v>
      </c>
      <c r="E9105" s="98">
        <v>20.12</v>
      </c>
      <c r="F9105" s="98" t="s">
        <v>101</v>
      </c>
    </row>
    <row r="9106" spans="1:6" x14ac:dyDescent="0.2">
      <c r="A9106" s="106">
        <v>43191</v>
      </c>
      <c r="B9106" s="100">
        <v>43191</v>
      </c>
      <c r="C9106" s="98" t="s">
        <v>35</v>
      </c>
      <c r="D9106" s="98">
        <v>-0.09</v>
      </c>
      <c r="E9106" s="98">
        <v>0.91</v>
      </c>
      <c r="F9106" s="98" t="s">
        <v>101</v>
      </c>
    </row>
    <row r="9107" spans="1:6" x14ac:dyDescent="0.2">
      <c r="A9107" s="106">
        <v>43191</v>
      </c>
      <c r="B9107" s="100">
        <v>43160</v>
      </c>
      <c r="C9107" s="98" t="s">
        <v>36</v>
      </c>
      <c r="D9107" s="98">
        <v>-4.57</v>
      </c>
      <c r="E9107" s="98">
        <v>58</v>
      </c>
      <c r="F9107" s="98" t="s">
        <v>101</v>
      </c>
    </row>
    <row r="9108" spans="1:6" x14ac:dyDescent="0.2">
      <c r="A9108" s="106">
        <v>43191</v>
      </c>
      <c r="B9108" s="100">
        <v>43160</v>
      </c>
      <c r="C9108" s="98" t="s">
        <v>35</v>
      </c>
      <c r="D9108" s="98">
        <v>-0.21</v>
      </c>
      <c r="E9108" s="98">
        <v>2.62</v>
      </c>
      <c r="F9108" s="98" t="s">
        <v>101</v>
      </c>
    </row>
    <row r="9109" spans="1:6" x14ac:dyDescent="0.2">
      <c r="A9109" s="106">
        <v>43191</v>
      </c>
      <c r="B9109" s="100">
        <v>43191</v>
      </c>
      <c r="C9109" s="98" t="s">
        <v>34</v>
      </c>
      <c r="D9109" s="98">
        <v>-862.82</v>
      </c>
      <c r="E9109" s="98">
        <v>8795.23</v>
      </c>
      <c r="F9109" s="98" t="s">
        <v>77</v>
      </c>
    </row>
    <row r="9110" spans="1:6" x14ac:dyDescent="0.2">
      <c r="A9110" s="106">
        <v>43191</v>
      </c>
      <c r="B9110" s="100">
        <v>43191</v>
      </c>
      <c r="C9110" s="98" t="s">
        <v>33</v>
      </c>
      <c r="D9110" s="98">
        <v>-38.909999999999997</v>
      </c>
      <c r="E9110" s="98">
        <v>396.68</v>
      </c>
      <c r="F9110" s="98" t="s">
        <v>77</v>
      </c>
    </row>
    <row r="9111" spans="1:6" x14ac:dyDescent="0.2">
      <c r="A9111" s="106">
        <v>43191</v>
      </c>
      <c r="B9111" s="100">
        <v>43160</v>
      </c>
      <c r="C9111" s="98" t="s">
        <v>34</v>
      </c>
      <c r="D9111" s="98">
        <v>-1991.54</v>
      </c>
      <c r="E9111" s="98">
        <v>25283</v>
      </c>
      <c r="F9111" s="98" t="s">
        <v>77</v>
      </c>
    </row>
    <row r="9112" spans="1:6" x14ac:dyDescent="0.2">
      <c r="A9112" s="106">
        <v>43191</v>
      </c>
      <c r="B9112" s="100">
        <v>43160</v>
      </c>
      <c r="C9112" s="98" t="s">
        <v>33</v>
      </c>
      <c r="D9112" s="98">
        <v>-89.83</v>
      </c>
      <c r="E9112" s="98">
        <v>1140.25</v>
      </c>
      <c r="F9112" s="98" t="s">
        <v>77</v>
      </c>
    </row>
    <row r="9113" spans="1:6" x14ac:dyDescent="0.2">
      <c r="A9113" s="106">
        <v>43191</v>
      </c>
      <c r="B9113" s="100">
        <v>43101</v>
      </c>
      <c r="C9113" s="98" t="s">
        <v>168</v>
      </c>
      <c r="D9113" s="98">
        <v>-252.16</v>
      </c>
      <c r="E9113" s="98">
        <v>34078.230000000003</v>
      </c>
      <c r="F9113" s="98" t="s">
        <v>77</v>
      </c>
    </row>
    <row r="9114" spans="1:6" x14ac:dyDescent="0.2">
      <c r="A9114" s="106">
        <v>43191</v>
      </c>
      <c r="B9114" s="100">
        <v>43101</v>
      </c>
      <c r="C9114" s="98" t="s">
        <v>185</v>
      </c>
      <c r="D9114" s="98">
        <v>1121.18</v>
      </c>
      <c r="E9114" s="98">
        <v>34078.230000000003</v>
      </c>
      <c r="F9114" s="98" t="s">
        <v>77</v>
      </c>
    </row>
    <row r="9115" spans="1:6" x14ac:dyDescent="0.2">
      <c r="A9115" s="106">
        <v>43191</v>
      </c>
      <c r="B9115" s="100">
        <v>43101</v>
      </c>
      <c r="C9115" s="98" t="s">
        <v>186</v>
      </c>
      <c r="D9115" s="98">
        <v>50.55</v>
      </c>
      <c r="E9115" s="98">
        <v>1536.93</v>
      </c>
      <c r="F9115" s="98" t="s">
        <v>77</v>
      </c>
    </row>
    <row r="9116" spans="1:6" x14ac:dyDescent="0.2">
      <c r="A9116" s="106">
        <v>43191</v>
      </c>
      <c r="B9116" s="100">
        <v>43160</v>
      </c>
      <c r="C9116" s="98" t="s">
        <v>34</v>
      </c>
      <c r="D9116" s="98">
        <v>-575.65</v>
      </c>
      <c r="E9116" s="98">
        <v>7308</v>
      </c>
      <c r="F9116" s="98" t="s">
        <v>77</v>
      </c>
    </row>
    <row r="9117" spans="1:6" x14ac:dyDescent="0.2">
      <c r="A9117" s="106">
        <v>43191</v>
      </c>
      <c r="B9117" s="100">
        <v>43160</v>
      </c>
      <c r="C9117" s="98" t="s">
        <v>33</v>
      </c>
      <c r="D9117" s="98">
        <v>-25.96</v>
      </c>
      <c r="E9117" s="98">
        <v>329.59</v>
      </c>
      <c r="F9117" s="98" t="s">
        <v>77</v>
      </c>
    </row>
    <row r="9118" spans="1:6" x14ac:dyDescent="0.2">
      <c r="A9118" s="106">
        <v>43191</v>
      </c>
      <c r="B9118" s="100">
        <v>43101</v>
      </c>
      <c r="C9118" s="98" t="s">
        <v>185</v>
      </c>
      <c r="D9118" s="98">
        <v>324.06</v>
      </c>
      <c r="E9118" s="98">
        <v>9850.02</v>
      </c>
      <c r="F9118" s="98" t="s">
        <v>77</v>
      </c>
    </row>
    <row r="9119" spans="1:6" x14ac:dyDescent="0.2">
      <c r="A9119" s="106">
        <v>43191</v>
      </c>
      <c r="B9119" s="100">
        <v>43101</v>
      </c>
      <c r="C9119" s="98" t="s">
        <v>186</v>
      </c>
      <c r="D9119" s="98">
        <v>14.62</v>
      </c>
      <c r="E9119" s="98">
        <v>444.24</v>
      </c>
      <c r="F9119" s="98" t="s">
        <v>77</v>
      </c>
    </row>
    <row r="9120" spans="1:6" x14ac:dyDescent="0.2">
      <c r="A9120" s="106">
        <v>43191</v>
      </c>
      <c r="B9120" s="100">
        <v>43101</v>
      </c>
      <c r="C9120" s="98" t="s">
        <v>168</v>
      </c>
      <c r="D9120" s="98">
        <v>-72.89</v>
      </c>
      <c r="E9120" s="98">
        <v>9850.02</v>
      </c>
      <c r="F9120" s="98" t="s">
        <v>77</v>
      </c>
    </row>
    <row r="9121" spans="1:6" x14ac:dyDescent="0.2">
      <c r="A9121" s="106">
        <v>43191</v>
      </c>
      <c r="B9121" s="100">
        <v>43191</v>
      </c>
      <c r="C9121" s="98" t="s">
        <v>34</v>
      </c>
      <c r="D9121" s="98">
        <v>-10.5</v>
      </c>
      <c r="E9121" s="98">
        <v>107</v>
      </c>
      <c r="F9121" s="98" t="s">
        <v>93</v>
      </c>
    </row>
    <row r="9122" spans="1:6" x14ac:dyDescent="0.2">
      <c r="A9122" s="106">
        <v>43191</v>
      </c>
      <c r="B9122" s="100">
        <v>43191</v>
      </c>
      <c r="C9122" s="98" t="s">
        <v>33</v>
      </c>
      <c r="D9122" s="98">
        <v>-0.47</v>
      </c>
      <c r="E9122" s="98">
        <v>4.83</v>
      </c>
      <c r="F9122" s="98" t="s">
        <v>93</v>
      </c>
    </row>
    <row r="9123" spans="1:6" x14ac:dyDescent="0.2">
      <c r="A9123" s="106">
        <v>43191</v>
      </c>
      <c r="B9123" s="100">
        <v>43160</v>
      </c>
      <c r="C9123" s="98" t="s">
        <v>34</v>
      </c>
      <c r="D9123" s="98">
        <v>-24.18</v>
      </c>
      <c r="E9123" s="98">
        <v>307</v>
      </c>
      <c r="F9123" s="98" t="s">
        <v>93</v>
      </c>
    </row>
    <row r="9124" spans="1:6" x14ac:dyDescent="0.2">
      <c r="A9124" s="106">
        <v>43191</v>
      </c>
      <c r="B9124" s="100">
        <v>43160</v>
      </c>
      <c r="C9124" s="98" t="s">
        <v>33</v>
      </c>
      <c r="D9124" s="98">
        <v>-1.0900000000000001</v>
      </c>
      <c r="E9124" s="98">
        <v>13.85</v>
      </c>
      <c r="F9124" s="98" t="s">
        <v>93</v>
      </c>
    </row>
    <row r="9125" spans="1:6" x14ac:dyDescent="0.2">
      <c r="A9125" s="106">
        <v>43191</v>
      </c>
      <c r="B9125" s="100">
        <v>43101</v>
      </c>
      <c r="C9125" s="98" t="s">
        <v>168</v>
      </c>
      <c r="D9125" s="98">
        <v>-3.06</v>
      </c>
      <c r="E9125" s="98">
        <v>414</v>
      </c>
      <c r="F9125" s="98" t="s">
        <v>93</v>
      </c>
    </row>
    <row r="9126" spans="1:6" x14ac:dyDescent="0.2">
      <c r="A9126" s="106">
        <v>43191</v>
      </c>
      <c r="B9126" s="100">
        <v>43101</v>
      </c>
      <c r="C9126" s="98" t="s">
        <v>185</v>
      </c>
      <c r="D9126" s="98">
        <v>13.62</v>
      </c>
      <c r="E9126" s="98">
        <v>414</v>
      </c>
      <c r="F9126" s="98" t="s">
        <v>93</v>
      </c>
    </row>
    <row r="9127" spans="1:6" x14ac:dyDescent="0.2">
      <c r="A9127" s="106">
        <v>43191</v>
      </c>
      <c r="B9127" s="100">
        <v>43101</v>
      </c>
      <c r="C9127" s="98" t="s">
        <v>186</v>
      </c>
      <c r="D9127" s="98">
        <v>0.61</v>
      </c>
      <c r="E9127" s="98">
        <v>18.670000000000002</v>
      </c>
      <c r="F9127" s="98" t="s">
        <v>93</v>
      </c>
    </row>
    <row r="9128" spans="1:6" x14ac:dyDescent="0.2">
      <c r="A9128" s="106">
        <v>43191</v>
      </c>
      <c r="B9128" s="100">
        <v>43191</v>
      </c>
      <c r="C9128" s="98" t="s">
        <v>36</v>
      </c>
      <c r="D9128" s="98">
        <v>-17.149999999999999</v>
      </c>
      <c r="E9128" s="98">
        <v>174.9</v>
      </c>
      <c r="F9128" s="98" t="s">
        <v>101</v>
      </c>
    </row>
    <row r="9129" spans="1:6" x14ac:dyDescent="0.2">
      <c r="A9129" s="106">
        <v>43191</v>
      </c>
      <c r="B9129" s="100">
        <v>43191</v>
      </c>
      <c r="C9129" s="98" t="s">
        <v>35</v>
      </c>
      <c r="D9129" s="98">
        <v>-0.77</v>
      </c>
      <c r="E9129" s="98">
        <v>7.89</v>
      </c>
      <c r="F9129" s="98" t="s">
        <v>101</v>
      </c>
    </row>
    <row r="9130" spans="1:6" x14ac:dyDescent="0.2">
      <c r="A9130" s="106">
        <v>43191</v>
      </c>
      <c r="B9130" s="100">
        <v>43160</v>
      </c>
      <c r="C9130" s="98" t="s">
        <v>36</v>
      </c>
      <c r="D9130" s="98">
        <v>-39.71</v>
      </c>
      <c r="E9130" s="98">
        <v>504</v>
      </c>
      <c r="F9130" s="98" t="s">
        <v>101</v>
      </c>
    </row>
    <row r="9131" spans="1:6" x14ac:dyDescent="0.2">
      <c r="A9131" s="106">
        <v>43191</v>
      </c>
      <c r="B9131" s="100">
        <v>43160</v>
      </c>
      <c r="C9131" s="98" t="s">
        <v>35</v>
      </c>
      <c r="D9131" s="98">
        <v>-1.8</v>
      </c>
      <c r="E9131" s="98">
        <v>22.73</v>
      </c>
      <c r="F9131" s="98" t="s">
        <v>101</v>
      </c>
    </row>
    <row r="9132" spans="1:6" x14ac:dyDescent="0.2">
      <c r="A9132" s="106">
        <v>43191</v>
      </c>
      <c r="B9132" s="100">
        <v>43191</v>
      </c>
      <c r="C9132" s="98" t="s">
        <v>34</v>
      </c>
      <c r="D9132" s="98">
        <v>-249.37</v>
      </c>
      <c r="E9132" s="98">
        <v>2542.02</v>
      </c>
      <c r="F9132" s="98" t="s">
        <v>77</v>
      </c>
    </row>
    <row r="9133" spans="1:6" x14ac:dyDescent="0.2">
      <c r="A9133" s="106">
        <v>43191</v>
      </c>
      <c r="B9133" s="100">
        <v>43191</v>
      </c>
      <c r="C9133" s="98" t="s">
        <v>33</v>
      </c>
      <c r="D9133" s="98">
        <v>-11.25</v>
      </c>
      <c r="E9133" s="98">
        <v>114.65</v>
      </c>
      <c r="F9133" s="98" t="s">
        <v>77</v>
      </c>
    </row>
    <row r="9134" spans="1:6" x14ac:dyDescent="0.2">
      <c r="A9134" s="106">
        <v>43252</v>
      </c>
      <c r="B9134" s="100">
        <v>43221</v>
      </c>
      <c r="C9134" s="98" t="s">
        <v>185</v>
      </c>
      <c r="D9134" s="98">
        <v>4720.88</v>
      </c>
      <c r="E9134" s="98">
        <v>106373.91</v>
      </c>
      <c r="F9134" s="98" t="s">
        <v>77</v>
      </c>
    </row>
    <row r="9135" spans="1:6" x14ac:dyDescent="0.2">
      <c r="A9135" s="106">
        <v>43252</v>
      </c>
      <c r="B9135" s="100">
        <v>43221</v>
      </c>
      <c r="C9135" s="98" t="s">
        <v>186</v>
      </c>
      <c r="D9135" s="98">
        <v>212.88</v>
      </c>
      <c r="E9135" s="98">
        <v>4797.46</v>
      </c>
      <c r="F9135" s="98" t="s">
        <v>77</v>
      </c>
    </row>
    <row r="9136" spans="1:6" x14ac:dyDescent="0.2">
      <c r="A9136" s="106">
        <v>43252</v>
      </c>
      <c r="B9136" s="100">
        <v>43221</v>
      </c>
      <c r="C9136" s="98" t="s">
        <v>34</v>
      </c>
      <c r="D9136" s="98">
        <v>-6452.08</v>
      </c>
      <c r="E9136" s="98">
        <v>68698</v>
      </c>
      <c r="F9136" s="98" t="s">
        <v>77</v>
      </c>
    </row>
    <row r="9137" spans="1:6" x14ac:dyDescent="0.2">
      <c r="A9137" s="106">
        <v>43252</v>
      </c>
      <c r="B9137" s="100">
        <v>43221</v>
      </c>
      <c r="C9137" s="98" t="s">
        <v>33</v>
      </c>
      <c r="D9137" s="98">
        <v>-290.97000000000003</v>
      </c>
      <c r="E9137" s="98">
        <v>3098.25</v>
      </c>
      <c r="F9137" s="98" t="s">
        <v>77</v>
      </c>
    </row>
    <row r="9138" spans="1:6" x14ac:dyDescent="0.2">
      <c r="A9138" s="106">
        <v>43252</v>
      </c>
      <c r="B9138" s="100">
        <v>43221</v>
      </c>
      <c r="C9138" s="98" t="s">
        <v>168</v>
      </c>
      <c r="D9138" s="98">
        <v>0</v>
      </c>
      <c r="E9138" s="98">
        <v>106373.91</v>
      </c>
      <c r="F9138" s="98" t="s">
        <v>77</v>
      </c>
    </row>
    <row r="9139" spans="1:6" x14ac:dyDescent="0.2">
      <c r="A9139" s="106">
        <v>43252</v>
      </c>
      <c r="B9139" s="100">
        <v>43191</v>
      </c>
      <c r="C9139" s="98" t="s">
        <v>34</v>
      </c>
      <c r="D9139" s="98">
        <v>-44.05</v>
      </c>
      <c r="E9139" s="98">
        <v>449.01</v>
      </c>
      <c r="F9139" s="98" t="s">
        <v>77</v>
      </c>
    </row>
    <row r="9140" spans="1:6" x14ac:dyDescent="0.2">
      <c r="A9140" s="106">
        <v>43252</v>
      </c>
      <c r="B9140" s="100">
        <v>43191</v>
      </c>
      <c r="C9140" s="98" t="s">
        <v>33</v>
      </c>
      <c r="D9140" s="98">
        <v>-1.98</v>
      </c>
      <c r="E9140" s="98">
        <v>20.25</v>
      </c>
      <c r="F9140" s="98" t="s">
        <v>77</v>
      </c>
    </row>
    <row r="9141" spans="1:6" x14ac:dyDescent="0.2">
      <c r="A9141" s="106">
        <v>43252</v>
      </c>
      <c r="B9141" s="100">
        <v>43101</v>
      </c>
      <c r="C9141" s="98" t="s">
        <v>185</v>
      </c>
      <c r="D9141" s="98">
        <v>14.78</v>
      </c>
      <c r="E9141" s="98">
        <v>449.01</v>
      </c>
      <c r="F9141" s="98" t="s">
        <v>77</v>
      </c>
    </row>
    <row r="9142" spans="1:6" x14ac:dyDescent="0.2">
      <c r="A9142" s="106">
        <v>43252</v>
      </c>
      <c r="B9142" s="100">
        <v>43101</v>
      </c>
      <c r="C9142" s="98" t="s">
        <v>186</v>
      </c>
      <c r="D9142" s="98">
        <v>0.66</v>
      </c>
      <c r="E9142" s="98">
        <v>20.25</v>
      </c>
      <c r="F9142" s="98" t="s">
        <v>77</v>
      </c>
    </row>
    <row r="9143" spans="1:6" x14ac:dyDescent="0.2">
      <c r="A9143" s="106">
        <v>43252</v>
      </c>
      <c r="B9143" s="100">
        <v>43101</v>
      </c>
      <c r="C9143" s="98" t="s">
        <v>168</v>
      </c>
      <c r="D9143" s="98">
        <v>-3.32</v>
      </c>
      <c r="E9143" s="98">
        <v>449.01</v>
      </c>
      <c r="F9143" s="98" t="s">
        <v>77</v>
      </c>
    </row>
    <row r="9144" spans="1:6" x14ac:dyDescent="0.2">
      <c r="A9144" s="106">
        <v>43252</v>
      </c>
      <c r="B9144" s="100">
        <v>43101</v>
      </c>
      <c r="C9144" s="98" t="s">
        <v>185</v>
      </c>
      <c r="D9144" s="98">
        <v>25.87</v>
      </c>
      <c r="E9144" s="98">
        <v>786.52</v>
      </c>
      <c r="F9144" s="98" t="s">
        <v>76</v>
      </c>
    </row>
    <row r="9145" spans="1:6" x14ac:dyDescent="0.2">
      <c r="A9145" s="106">
        <v>43252</v>
      </c>
      <c r="B9145" s="100">
        <v>43101</v>
      </c>
      <c r="C9145" s="98" t="s">
        <v>186</v>
      </c>
      <c r="D9145" s="98">
        <v>1.17</v>
      </c>
      <c r="E9145" s="98">
        <v>35.47</v>
      </c>
      <c r="F9145" s="98" t="s">
        <v>76</v>
      </c>
    </row>
    <row r="9146" spans="1:6" x14ac:dyDescent="0.2">
      <c r="A9146" s="106">
        <v>43252</v>
      </c>
      <c r="B9146" s="100">
        <v>43221</v>
      </c>
      <c r="C9146" s="98" t="s">
        <v>34</v>
      </c>
      <c r="D9146" s="98">
        <v>-29007.41</v>
      </c>
      <c r="E9146" s="98">
        <v>308853</v>
      </c>
      <c r="F9146" s="98" t="s">
        <v>76</v>
      </c>
    </row>
    <row r="9147" spans="1:6" x14ac:dyDescent="0.2">
      <c r="A9147" s="106">
        <v>43252</v>
      </c>
      <c r="B9147" s="100">
        <v>43221</v>
      </c>
      <c r="C9147" s="98" t="s">
        <v>33</v>
      </c>
      <c r="D9147" s="98">
        <v>-1308.18</v>
      </c>
      <c r="E9147" s="98">
        <v>13929.41</v>
      </c>
      <c r="F9147" s="98" t="s">
        <v>76</v>
      </c>
    </row>
    <row r="9148" spans="1:6" x14ac:dyDescent="0.2">
      <c r="A9148" s="106">
        <v>43252</v>
      </c>
      <c r="B9148" s="100">
        <v>43221</v>
      </c>
      <c r="C9148" s="98" t="s">
        <v>168</v>
      </c>
      <c r="D9148" s="98">
        <v>0</v>
      </c>
      <c r="E9148" s="98">
        <v>479086.27</v>
      </c>
      <c r="F9148" s="98" t="s">
        <v>76</v>
      </c>
    </row>
    <row r="9149" spans="1:6" x14ac:dyDescent="0.2">
      <c r="A9149" s="106">
        <v>43252</v>
      </c>
      <c r="B9149" s="100">
        <v>43221</v>
      </c>
      <c r="C9149" s="98" t="s">
        <v>185</v>
      </c>
      <c r="D9149" s="98">
        <v>21261.93</v>
      </c>
      <c r="E9149" s="98">
        <v>479086.27</v>
      </c>
      <c r="F9149" s="98" t="s">
        <v>76</v>
      </c>
    </row>
    <row r="9150" spans="1:6" x14ac:dyDescent="0.2">
      <c r="A9150" s="106">
        <v>43252</v>
      </c>
      <c r="B9150" s="100">
        <v>43221</v>
      </c>
      <c r="C9150" s="98" t="s">
        <v>186</v>
      </c>
      <c r="D9150" s="98">
        <v>958.77</v>
      </c>
      <c r="E9150" s="98">
        <v>21606.76</v>
      </c>
      <c r="F9150" s="98" t="s">
        <v>76</v>
      </c>
    </row>
    <row r="9151" spans="1:6" x14ac:dyDescent="0.2">
      <c r="A9151" s="106">
        <v>43252</v>
      </c>
      <c r="B9151" s="100">
        <v>43221</v>
      </c>
      <c r="C9151" s="98" t="s">
        <v>186</v>
      </c>
      <c r="D9151" s="98">
        <v>391.95</v>
      </c>
      <c r="E9151" s="98">
        <v>8835.02</v>
      </c>
      <c r="F9151" s="98" t="s">
        <v>76</v>
      </c>
    </row>
    <row r="9152" spans="1:6" x14ac:dyDescent="0.2">
      <c r="A9152" s="106">
        <v>43252</v>
      </c>
      <c r="B9152" s="100">
        <v>43221</v>
      </c>
      <c r="C9152" s="98" t="s">
        <v>34</v>
      </c>
      <c r="D9152" s="98">
        <v>-13662.55</v>
      </c>
      <c r="E9152" s="98">
        <v>145470.01</v>
      </c>
      <c r="F9152" s="98" t="s">
        <v>76</v>
      </c>
    </row>
    <row r="9153" spans="1:6" x14ac:dyDescent="0.2">
      <c r="A9153" s="106">
        <v>43252</v>
      </c>
      <c r="B9153" s="100">
        <v>43221</v>
      </c>
      <c r="C9153" s="98" t="s">
        <v>33</v>
      </c>
      <c r="D9153" s="98">
        <v>-616.15</v>
      </c>
      <c r="E9153" s="98">
        <v>6560.77</v>
      </c>
      <c r="F9153" s="98" t="s">
        <v>76</v>
      </c>
    </row>
    <row r="9154" spans="1:6" x14ac:dyDescent="0.2">
      <c r="A9154" s="106">
        <v>43252</v>
      </c>
      <c r="B9154" s="100">
        <v>43221</v>
      </c>
      <c r="C9154" s="98" t="s">
        <v>168</v>
      </c>
      <c r="D9154" s="98">
        <v>0</v>
      </c>
      <c r="E9154" s="98">
        <v>195899.32</v>
      </c>
      <c r="F9154" s="98" t="s">
        <v>76</v>
      </c>
    </row>
    <row r="9155" spans="1:6" x14ac:dyDescent="0.2">
      <c r="A9155" s="106">
        <v>43252</v>
      </c>
      <c r="B9155" s="100">
        <v>43221</v>
      </c>
      <c r="C9155" s="98" t="s">
        <v>185</v>
      </c>
      <c r="D9155" s="98">
        <v>44.16</v>
      </c>
      <c r="E9155" s="98">
        <v>995</v>
      </c>
      <c r="F9155" s="98" t="s">
        <v>92</v>
      </c>
    </row>
    <row r="9156" spans="1:6" x14ac:dyDescent="0.2">
      <c r="A9156" s="106">
        <v>43252</v>
      </c>
      <c r="B9156" s="100">
        <v>43221</v>
      </c>
      <c r="C9156" s="98" t="s">
        <v>186</v>
      </c>
      <c r="D9156" s="98">
        <v>1.99</v>
      </c>
      <c r="E9156" s="98">
        <v>44.87</v>
      </c>
      <c r="F9156" s="98" t="s">
        <v>92</v>
      </c>
    </row>
    <row r="9157" spans="1:6" x14ac:dyDescent="0.2">
      <c r="A9157" s="106">
        <v>43252</v>
      </c>
      <c r="B9157" s="100">
        <v>43221</v>
      </c>
      <c r="C9157" s="98" t="s">
        <v>34</v>
      </c>
      <c r="D9157" s="98">
        <v>-70.91</v>
      </c>
      <c r="E9157" s="98">
        <v>755</v>
      </c>
      <c r="F9157" s="98" t="s">
        <v>92</v>
      </c>
    </row>
    <row r="9158" spans="1:6" x14ac:dyDescent="0.2">
      <c r="A9158" s="106">
        <v>43252</v>
      </c>
      <c r="B9158" s="100">
        <v>43221</v>
      </c>
      <c r="C9158" s="98" t="s">
        <v>33</v>
      </c>
      <c r="D9158" s="98">
        <v>-3.2</v>
      </c>
      <c r="E9158" s="98">
        <v>34.049999999999997</v>
      </c>
      <c r="F9158" s="98" t="s">
        <v>92</v>
      </c>
    </row>
    <row r="9159" spans="1:6" x14ac:dyDescent="0.2">
      <c r="A9159" s="106">
        <v>43252</v>
      </c>
      <c r="B9159" s="100">
        <v>43221</v>
      </c>
      <c r="C9159" s="98" t="s">
        <v>168</v>
      </c>
      <c r="D9159" s="98">
        <v>0</v>
      </c>
      <c r="E9159" s="98">
        <v>995</v>
      </c>
      <c r="F9159" s="98" t="s">
        <v>92</v>
      </c>
    </row>
    <row r="9160" spans="1:6" x14ac:dyDescent="0.2">
      <c r="A9160" s="106">
        <v>43252</v>
      </c>
      <c r="B9160" s="100">
        <v>43221</v>
      </c>
      <c r="C9160" s="98" t="s">
        <v>185</v>
      </c>
      <c r="D9160" s="98">
        <v>8693.9500000000007</v>
      </c>
      <c r="E9160" s="98">
        <v>195899.32</v>
      </c>
      <c r="F9160" s="98" t="s">
        <v>76</v>
      </c>
    </row>
    <row r="9161" spans="1:6" x14ac:dyDescent="0.2">
      <c r="A9161" s="106">
        <v>43252</v>
      </c>
      <c r="B9161" s="100">
        <v>43221</v>
      </c>
      <c r="C9161" s="98" t="s">
        <v>185</v>
      </c>
      <c r="D9161" s="98">
        <v>225.89</v>
      </c>
      <c r="E9161" s="98">
        <v>5089.8500000000004</v>
      </c>
      <c r="F9161" s="98" t="s">
        <v>77</v>
      </c>
    </row>
    <row r="9162" spans="1:6" x14ac:dyDescent="0.2">
      <c r="A9162" s="106">
        <v>43252</v>
      </c>
      <c r="B9162" s="100">
        <v>43221</v>
      </c>
      <c r="C9162" s="98" t="s">
        <v>186</v>
      </c>
      <c r="D9162" s="98">
        <v>10.19</v>
      </c>
      <c r="E9162" s="98">
        <v>229.54</v>
      </c>
      <c r="F9162" s="98" t="s">
        <v>77</v>
      </c>
    </row>
    <row r="9163" spans="1:6" x14ac:dyDescent="0.2">
      <c r="A9163" s="106">
        <v>43252</v>
      </c>
      <c r="B9163" s="100">
        <v>43221</v>
      </c>
      <c r="C9163" s="98" t="s">
        <v>34</v>
      </c>
      <c r="D9163" s="98">
        <v>-312.83999999999997</v>
      </c>
      <c r="E9163" s="98">
        <v>3331</v>
      </c>
      <c r="F9163" s="98" t="s">
        <v>77</v>
      </c>
    </row>
    <row r="9164" spans="1:6" x14ac:dyDescent="0.2">
      <c r="A9164" s="106">
        <v>43252</v>
      </c>
      <c r="B9164" s="100">
        <v>43221</v>
      </c>
      <c r="C9164" s="98" t="s">
        <v>33</v>
      </c>
      <c r="D9164" s="98">
        <v>-14.11</v>
      </c>
      <c r="E9164" s="98">
        <v>150.22999999999999</v>
      </c>
      <c r="F9164" s="98" t="s">
        <v>77</v>
      </c>
    </row>
    <row r="9165" spans="1:6" x14ac:dyDescent="0.2">
      <c r="A9165" s="106">
        <v>43252</v>
      </c>
      <c r="B9165" s="100">
        <v>43221</v>
      </c>
      <c r="C9165" s="98" t="s">
        <v>168</v>
      </c>
      <c r="D9165" s="98">
        <v>0</v>
      </c>
      <c r="E9165" s="98">
        <v>5089.8500000000004</v>
      </c>
      <c r="F9165" s="98" t="s">
        <v>77</v>
      </c>
    </row>
    <row r="9166" spans="1:6" x14ac:dyDescent="0.2">
      <c r="A9166" s="106">
        <v>43252</v>
      </c>
      <c r="B9166" s="100">
        <v>43221</v>
      </c>
      <c r="C9166" s="98" t="s">
        <v>34</v>
      </c>
      <c r="D9166" s="98">
        <v>-7977.46</v>
      </c>
      <c r="E9166" s="98">
        <v>84939.01</v>
      </c>
      <c r="F9166" s="98" t="s">
        <v>76</v>
      </c>
    </row>
    <row r="9167" spans="1:6" x14ac:dyDescent="0.2">
      <c r="A9167" s="106">
        <v>43252</v>
      </c>
      <c r="B9167" s="100">
        <v>43221</v>
      </c>
      <c r="C9167" s="98" t="s">
        <v>33</v>
      </c>
      <c r="D9167" s="98">
        <v>-359.69</v>
      </c>
      <c r="E9167" s="98">
        <v>3830.74</v>
      </c>
      <c r="F9167" s="98" t="s">
        <v>76</v>
      </c>
    </row>
    <row r="9168" spans="1:6" x14ac:dyDescent="0.2">
      <c r="A9168" s="106">
        <v>43252</v>
      </c>
      <c r="B9168" s="100">
        <v>43221</v>
      </c>
      <c r="C9168" s="98" t="s">
        <v>168</v>
      </c>
      <c r="D9168" s="98">
        <v>0</v>
      </c>
      <c r="E9168" s="98">
        <v>114136.35</v>
      </c>
      <c r="F9168" s="98" t="s">
        <v>76</v>
      </c>
    </row>
    <row r="9169" spans="1:6" x14ac:dyDescent="0.2">
      <c r="A9169" s="106">
        <v>43252</v>
      </c>
      <c r="B9169" s="100">
        <v>43191</v>
      </c>
      <c r="C9169" s="98" t="s">
        <v>34</v>
      </c>
      <c r="D9169" s="98">
        <v>-33.299999999999997</v>
      </c>
      <c r="E9169" s="98">
        <v>339.46</v>
      </c>
      <c r="F9169" s="98" t="s">
        <v>76</v>
      </c>
    </row>
    <row r="9170" spans="1:6" x14ac:dyDescent="0.2">
      <c r="A9170" s="106">
        <v>43252</v>
      </c>
      <c r="B9170" s="100">
        <v>43191</v>
      </c>
      <c r="C9170" s="98" t="s">
        <v>33</v>
      </c>
      <c r="D9170" s="98">
        <v>-1.5</v>
      </c>
      <c r="E9170" s="98">
        <v>15.31</v>
      </c>
      <c r="F9170" s="98" t="s">
        <v>76</v>
      </c>
    </row>
    <row r="9171" spans="1:6" x14ac:dyDescent="0.2">
      <c r="A9171" s="106">
        <v>43252</v>
      </c>
      <c r="B9171" s="100">
        <v>43191</v>
      </c>
      <c r="C9171" s="98" t="s">
        <v>34</v>
      </c>
      <c r="D9171" s="98">
        <v>-78.680000000000007</v>
      </c>
      <c r="E9171" s="98">
        <v>802</v>
      </c>
      <c r="F9171" s="98" t="s">
        <v>92</v>
      </c>
    </row>
    <row r="9172" spans="1:6" x14ac:dyDescent="0.2">
      <c r="A9172" s="106">
        <v>43252</v>
      </c>
      <c r="B9172" s="100">
        <v>43191</v>
      </c>
      <c r="C9172" s="98" t="s">
        <v>33</v>
      </c>
      <c r="D9172" s="98">
        <v>-3.54</v>
      </c>
      <c r="E9172" s="98">
        <v>36.17</v>
      </c>
      <c r="F9172" s="98" t="s">
        <v>92</v>
      </c>
    </row>
    <row r="9173" spans="1:6" x14ac:dyDescent="0.2">
      <c r="A9173" s="106">
        <v>43252</v>
      </c>
      <c r="B9173" s="100">
        <v>43101</v>
      </c>
      <c r="C9173" s="98" t="s">
        <v>185</v>
      </c>
      <c r="D9173" s="98">
        <v>41.52</v>
      </c>
      <c r="E9173" s="98">
        <v>1262</v>
      </c>
      <c r="F9173" s="98" t="s">
        <v>92</v>
      </c>
    </row>
    <row r="9174" spans="1:6" x14ac:dyDescent="0.2">
      <c r="A9174" s="106">
        <v>43252</v>
      </c>
      <c r="B9174" s="100">
        <v>43101</v>
      </c>
      <c r="C9174" s="98" t="s">
        <v>186</v>
      </c>
      <c r="D9174" s="98">
        <v>1.87</v>
      </c>
      <c r="E9174" s="98">
        <v>56.92</v>
      </c>
      <c r="F9174" s="98" t="s">
        <v>92</v>
      </c>
    </row>
    <row r="9175" spans="1:6" x14ac:dyDescent="0.2">
      <c r="A9175" s="106">
        <v>43252</v>
      </c>
      <c r="B9175" s="100">
        <v>43101</v>
      </c>
      <c r="C9175" s="98" t="s">
        <v>168</v>
      </c>
      <c r="D9175" s="98">
        <v>-9.33</v>
      </c>
      <c r="E9175" s="98">
        <v>1262</v>
      </c>
      <c r="F9175" s="98" t="s">
        <v>92</v>
      </c>
    </row>
    <row r="9176" spans="1:6" x14ac:dyDescent="0.2">
      <c r="A9176" s="106">
        <v>43252</v>
      </c>
      <c r="B9176" s="100">
        <v>43160</v>
      </c>
      <c r="C9176" s="98" t="s">
        <v>34</v>
      </c>
      <c r="D9176" s="98">
        <v>-17.36</v>
      </c>
      <c r="E9176" s="98">
        <v>220.33</v>
      </c>
      <c r="F9176" s="98" t="s">
        <v>76</v>
      </c>
    </row>
    <row r="9177" spans="1:6" x14ac:dyDescent="0.2">
      <c r="A9177" s="106">
        <v>43252</v>
      </c>
      <c r="B9177" s="100">
        <v>43160</v>
      </c>
      <c r="C9177" s="98" t="s">
        <v>33</v>
      </c>
      <c r="D9177" s="98">
        <v>-0.78</v>
      </c>
      <c r="E9177" s="98">
        <v>9.94</v>
      </c>
      <c r="F9177" s="98" t="s">
        <v>76</v>
      </c>
    </row>
    <row r="9178" spans="1:6" x14ac:dyDescent="0.2">
      <c r="A9178" s="106">
        <v>43252</v>
      </c>
      <c r="B9178" s="100">
        <v>43160</v>
      </c>
      <c r="C9178" s="98" t="s">
        <v>34</v>
      </c>
      <c r="D9178" s="98">
        <v>-36.229999999999997</v>
      </c>
      <c r="E9178" s="98">
        <v>460</v>
      </c>
      <c r="F9178" s="98" t="s">
        <v>92</v>
      </c>
    </row>
    <row r="9179" spans="1:6" x14ac:dyDescent="0.2">
      <c r="A9179" s="106">
        <v>43252</v>
      </c>
      <c r="B9179" s="100">
        <v>43160</v>
      </c>
      <c r="C9179" s="98" t="s">
        <v>33</v>
      </c>
      <c r="D9179" s="98">
        <v>-1.63</v>
      </c>
      <c r="E9179" s="98">
        <v>20.75</v>
      </c>
      <c r="F9179" s="98" t="s">
        <v>92</v>
      </c>
    </row>
    <row r="9180" spans="1:6" x14ac:dyDescent="0.2">
      <c r="A9180" s="106">
        <v>43252</v>
      </c>
      <c r="B9180" s="100">
        <v>43101</v>
      </c>
      <c r="C9180" s="98" t="s">
        <v>185</v>
      </c>
      <c r="D9180" s="98">
        <v>6.09</v>
      </c>
      <c r="E9180" s="98">
        <v>185</v>
      </c>
      <c r="F9180" s="98" t="s">
        <v>91</v>
      </c>
    </row>
    <row r="9181" spans="1:6" x14ac:dyDescent="0.2">
      <c r="A9181" s="106">
        <v>43252</v>
      </c>
      <c r="B9181" s="100">
        <v>43101</v>
      </c>
      <c r="C9181" s="98" t="s">
        <v>186</v>
      </c>
      <c r="D9181" s="98">
        <v>0.27</v>
      </c>
      <c r="E9181" s="98">
        <v>8.34</v>
      </c>
      <c r="F9181" s="98" t="s">
        <v>91</v>
      </c>
    </row>
    <row r="9182" spans="1:6" x14ac:dyDescent="0.2">
      <c r="A9182" s="106">
        <v>43221</v>
      </c>
      <c r="B9182" s="100">
        <v>43101</v>
      </c>
      <c r="C9182" s="98" t="s">
        <v>186</v>
      </c>
      <c r="D9182" s="98">
        <v>415.87</v>
      </c>
      <c r="E9182" s="98">
        <v>12642.21</v>
      </c>
      <c r="F9182" s="98" t="s">
        <v>76</v>
      </c>
    </row>
    <row r="9183" spans="1:6" x14ac:dyDescent="0.2">
      <c r="A9183" s="106">
        <v>43221</v>
      </c>
      <c r="B9183" s="100">
        <v>43191</v>
      </c>
      <c r="C9183" s="98" t="s">
        <v>34</v>
      </c>
      <c r="D9183" s="98">
        <v>-27315.98</v>
      </c>
      <c r="E9183" s="98">
        <v>278451.05</v>
      </c>
      <c r="F9183" s="98" t="s">
        <v>76</v>
      </c>
    </row>
    <row r="9184" spans="1:6" x14ac:dyDescent="0.2">
      <c r="A9184" s="106">
        <v>43221</v>
      </c>
      <c r="B9184" s="100">
        <v>43191</v>
      </c>
      <c r="C9184" s="98" t="s">
        <v>33</v>
      </c>
      <c r="D9184" s="98">
        <v>-1232.06</v>
      </c>
      <c r="E9184" s="98">
        <v>12558.07</v>
      </c>
      <c r="F9184" s="98" t="s">
        <v>76</v>
      </c>
    </row>
    <row r="9185" spans="1:6" x14ac:dyDescent="0.2">
      <c r="A9185" s="106">
        <v>43221</v>
      </c>
      <c r="B9185" s="100">
        <v>43101</v>
      </c>
      <c r="C9185" s="98" t="s">
        <v>168</v>
      </c>
      <c r="D9185" s="98">
        <v>-2076.4899999999998</v>
      </c>
      <c r="E9185" s="98">
        <v>280590.05</v>
      </c>
      <c r="F9185" s="98" t="s">
        <v>76</v>
      </c>
    </row>
    <row r="9186" spans="1:6" x14ac:dyDescent="0.2">
      <c r="A9186" s="106">
        <v>43221</v>
      </c>
      <c r="B9186" s="100">
        <v>43101</v>
      </c>
      <c r="C9186" s="98" t="s">
        <v>168</v>
      </c>
      <c r="D9186" s="98">
        <v>-6.19</v>
      </c>
      <c r="E9186" s="98">
        <v>836</v>
      </c>
      <c r="F9186" s="98" t="s">
        <v>92</v>
      </c>
    </row>
    <row r="9187" spans="1:6" x14ac:dyDescent="0.2">
      <c r="A9187" s="106">
        <v>43221</v>
      </c>
      <c r="B9187" s="100">
        <v>43101</v>
      </c>
      <c r="C9187" s="98" t="s">
        <v>185</v>
      </c>
      <c r="D9187" s="98">
        <v>27.5</v>
      </c>
      <c r="E9187" s="98">
        <v>836</v>
      </c>
      <c r="F9187" s="98" t="s">
        <v>92</v>
      </c>
    </row>
    <row r="9188" spans="1:6" x14ac:dyDescent="0.2">
      <c r="A9188" s="106">
        <v>43221</v>
      </c>
      <c r="B9188" s="100">
        <v>43101</v>
      </c>
      <c r="C9188" s="98" t="s">
        <v>186</v>
      </c>
      <c r="D9188" s="98">
        <v>1.24</v>
      </c>
      <c r="E9188" s="98">
        <v>37.700000000000003</v>
      </c>
      <c r="F9188" s="98" t="s">
        <v>92</v>
      </c>
    </row>
    <row r="9189" spans="1:6" x14ac:dyDescent="0.2">
      <c r="A9189" s="106">
        <v>43221</v>
      </c>
      <c r="B9189" s="100">
        <v>43132</v>
      </c>
      <c r="C9189" s="98" t="s">
        <v>34</v>
      </c>
      <c r="D9189" s="98">
        <v>-16.13</v>
      </c>
      <c r="E9189" s="98">
        <v>220</v>
      </c>
      <c r="F9189" s="98" t="s">
        <v>76</v>
      </c>
    </row>
    <row r="9190" spans="1:6" x14ac:dyDescent="0.2">
      <c r="A9190" s="106">
        <v>43221</v>
      </c>
      <c r="B9190" s="100">
        <v>43132</v>
      </c>
      <c r="C9190" s="98" t="s">
        <v>33</v>
      </c>
      <c r="D9190" s="98">
        <v>-0.73</v>
      </c>
      <c r="E9190" s="98">
        <v>9.92</v>
      </c>
      <c r="F9190" s="98" t="s">
        <v>76</v>
      </c>
    </row>
    <row r="9191" spans="1:6" x14ac:dyDescent="0.2">
      <c r="A9191" s="106">
        <v>43221</v>
      </c>
      <c r="B9191" s="100">
        <v>43191</v>
      </c>
      <c r="C9191" s="98" t="s">
        <v>223</v>
      </c>
      <c r="D9191" s="98">
        <v>28.25</v>
      </c>
      <c r="E9191" s="98">
        <v>-288</v>
      </c>
      <c r="F9191" s="98" t="s">
        <v>167</v>
      </c>
    </row>
    <row r="9192" spans="1:6" x14ac:dyDescent="0.2">
      <c r="A9192" s="106">
        <v>43221</v>
      </c>
      <c r="B9192" s="100">
        <v>43160</v>
      </c>
      <c r="C9192" s="98" t="s">
        <v>223</v>
      </c>
      <c r="D9192" s="98">
        <v>31.43</v>
      </c>
      <c r="E9192" s="98">
        <v>-399</v>
      </c>
      <c r="F9192" s="98" t="s">
        <v>167</v>
      </c>
    </row>
    <row r="9193" spans="1:6" x14ac:dyDescent="0.2">
      <c r="A9193" s="106">
        <v>43221</v>
      </c>
      <c r="B9193" s="100">
        <v>43101</v>
      </c>
      <c r="C9193" s="98" t="s">
        <v>187</v>
      </c>
      <c r="D9193" s="98">
        <v>-22.6</v>
      </c>
      <c r="E9193" s="98">
        <v>-687</v>
      </c>
      <c r="F9193" s="98" t="s">
        <v>167</v>
      </c>
    </row>
    <row r="9194" spans="1:6" x14ac:dyDescent="0.2">
      <c r="A9194" s="106">
        <v>43221</v>
      </c>
      <c r="B9194" s="100">
        <v>43101</v>
      </c>
      <c r="C9194" s="98" t="s">
        <v>188</v>
      </c>
      <c r="D9194" s="98">
        <v>5.08</v>
      </c>
      <c r="E9194" s="98">
        <v>-687</v>
      </c>
      <c r="F9194" s="98" t="s">
        <v>167</v>
      </c>
    </row>
    <row r="9195" spans="1:6" x14ac:dyDescent="0.2">
      <c r="A9195" s="106">
        <v>43221</v>
      </c>
      <c r="B9195" s="100">
        <v>43191</v>
      </c>
      <c r="C9195" s="98" t="s">
        <v>34</v>
      </c>
      <c r="D9195" s="98">
        <v>-34.43</v>
      </c>
      <c r="E9195" s="98">
        <v>351</v>
      </c>
      <c r="F9195" s="98" t="s">
        <v>92</v>
      </c>
    </row>
    <row r="9196" spans="1:6" x14ac:dyDescent="0.2">
      <c r="A9196" s="106">
        <v>43221</v>
      </c>
      <c r="B9196" s="100">
        <v>43191</v>
      </c>
      <c r="C9196" s="98" t="s">
        <v>33</v>
      </c>
      <c r="D9196" s="98">
        <v>-1.55</v>
      </c>
      <c r="E9196" s="98">
        <v>15.83</v>
      </c>
      <c r="F9196" s="98" t="s">
        <v>92</v>
      </c>
    </row>
    <row r="9197" spans="1:6" x14ac:dyDescent="0.2">
      <c r="A9197" s="106">
        <v>43221</v>
      </c>
      <c r="B9197" s="100">
        <v>43160</v>
      </c>
      <c r="C9197" s="98" t="s">
        <v>34</v>
      </c>
      <c r="D9197" s="98">
        <v>-38.200000000000003</v>
      </c>
      <c r="E9197" s="98">
        <v>485</v>
      </c>
      <c r="F9197" s="98" t="s">
        <v>92</v>
      </c>
    </row>
    <row r="9198" spans="1:6" x14ac:dyDescent="0.2">
      <c r="A9198" s="106">
        <v>43221</v>
      </c>
      <c r="B9198" s="100">
        <v>43160</v>
      </c>
      <c r="C9198" s="98" t="s">
        <v>33</v>
      </c>
      <c r="D9198" s="98">
        <v>-1.72</v>
      </c>
      <c r="E9198" s="98">
        <v>21.87</v>
      </c>
      <c r="F9198" s="98" t="s">
        <v>92</v>
      </c>
    </row>
    <row r="9199" spans="1:6" x14ac:dyDescent="0.2">
      <c r="A9199" s="106">
        <v>43221</v>
      </c>
      <c r="B9199" s="100">
        <v>43191</v>
      </c>
      <c r="C9199" s="98" t="s">
        <v>34</v>
      </c>
      <c r="D9199" s="98">
        <v>-22631.52</v>
      </c>
      <c r="E9199" s="98">
        <v>230698.65</v>
      </c>
      <c r="F9199" s="98" t="s">
        <v>76</v>
      </c>
    </row>
    <row r="9200" spans="1:6" x14ac:dyDescent="0.2">
      <c r="A9200" s="106">
        <v>43221</v>
      </c>
      <c r="B9200" s="100">
        <v>43191</v>
      </c>
      <c r="C9200" s="98" t="s">
        <v>33</v>
      </c>
      <c r="D9200" s="98">
        <v>-1020.55</v>
      </c>
      <c r="E9200" s="98">
        <v>10404.6</v>
      </c>
      <c r="F9200" s="98" t="s">
        <v>76</v>
      </c>
    </row>
    <row r="9201" spans="1:6" x14ac:dyDescent="0.2">
      <c r="A9201" s="106">
        <v>43221</v>
      </c>
      <c r="B9201" s="100">
        <v>43160</v>
      </c>
      <c r="C9201" s="98" t="s">
        <v>34</v>
      </c>
      <c r="D9201" s="98">
        <v>-24781.33</v>
      </c>
      <c r="E9201" s="98">
        <v>314605</v>
      </c>
      <c r="F9201" s="98" t="s">
        <v>76</v>
      </c>
    </row>
    <row r="9202" spans="1:6" x14ac:dyDescent="0.2">
      <c r="A9202" s="106">
        <v>43221</v>
      </c>
      <c r="B9202" s="100">
        <v>43160</v>
      </c>
      <c r="C9202" s="98" t="s">
        <v>33</v>
      </c>
      <c r="D9202" s="98">
        <v>-1117.74</v>
      </c>
      <c r="E9202" s="98">
        <v>14188.62</v>
      </c>
      <c r="F9202" s="98" t="s">
        <v>76</v>
      </c>
    </row>
    <row r="9203" spans="1:6" x14ac:dyDescent="0.2">
      <c r="A9203" s="106">
        <v>43221</v>
      </c>
      <c r="B9203" s="100">
        <v>43101</v>
      </c>
      <c r="C9203" s="98" t="s">
        <v>168</v>
      </c>
      <c r="D9203" s="98">
        <v>-4035.33</v>
      </c>
      <c r="E9203" s="98">
        <v>545303.65</v>
      </c>
      <c r="F9203" s="98" t="s">
        <v>76</v>
      </c>
    </row>
    <row r="9204" spans="1:6" x14ac:dyDescent="0.2">
      <c r="A9204" s="106">
        <v>43221</v>
      </c>
      <c r="B9204" s="100">
        <v>43101</v>
      </c>
      <c r="C9204" s="98" t="s">
        <v>185</v>
      </c>
      <c r="D9204" s="98">
        <v>17940.38</v>
      </c>
      <c r="E9204" s="98">
        <v>545303.65</v>
      </c>
      <c r="F9204" s="98" t="s">
        <v>76</v>
      </c>
    </row>
    <row r="9205" spans="1:6" x14ac:dyDescent="0.2">
      <c r="A9205" s="106">
        <v>43221</v>
      </c>
      <c r="B9205" s="100">
        <v>43101</v>
      </c>
      <c r="C9205" s="98" t="s">
        <v>186</v>
      </c>
      <c r="D9205" s="98">
        <v>809.07</v>
      </c>
      <c r="E9205" s="98">
        <v>24593.15</v>
      </c>
      <c r="F9205" s="98" t="s">
        <v>76</v>
      </c>
    </row>
    <row r="9206" spans="1:6" x14ac:dyDescent="0.2">
      <c r="A9206" s="106">
        <v>43221</v>
      </c>
      <c r="B9206" s="100">
        <v>43191</v>
      </c>
      <c r="C9206" s="98" t="s">
        <v>34</v>
      </c>
      <c r="D9206" s="98">
        <v>-35.71</v>
      </c>
      <c r="E9206" s="98">
        <v>363.99</v>
      </c>
      <c r="F9206" s="98" t="s">
        <v>77</v>
      </c>
    </row>
    <row r="9207" spans="1:6" x14ac:dyDescent="0.2">
      <c r="A9207" s="106">
        <v>43221</v>
      </c>
      <c r="B9207" s="100">
        <v>43191</v>
      </c>
      <c r="C9207" s="98" t="s">
        <v>33</v>
      </c>
      <c r="D9207" s="98">
        <v>-1.61</v>
      </c>
      <c r="E9207" s="98">
        <v>16.420000000000002</v>
      </c>
      <c r="F9207" s="98" t="s">
        <v>77</v>
      </c>
    </row>
    <row r="9208" spans="1:6" x14ac:dyDescent="0.2">
      <c r="A9208" s="106">
        <v>43221</v>
      </c>
      <c r="B9208" s="100">
        <v>43160</v>
      </c>
      <c r="C9208" s="98" t="s">
        <v>34</v>
      </c>
      <c r="D9208" s="98">
        <v>-39.86</v>
      </c>
      <c r="E9208" s="98">
        <v>506</v>
      </c>
      <c r="F9208" s="98" t="s">
        <v>77</v>
      </c>
    </row>
    <row r="9209" spans="1:6" x14ac:dyDescent="0.2">
      <c r="A9209" s="106">
        <v>43221</v>
      </c>
      <c r="B9209" s="100">
        <v>43160</v>
      </c>
      <c r="C9209" s="98" t="s">
        <v>33</v>
      </c>
      <c r="D9209" s="98">
        <v>-1.8</v>
      </c>
      <c r="E9209" s="98">
        <v>22.82</v>
      </c>
      <c r="F9209" s="98" t="s">
        <v>77</v>
      </c>
    </row>
    <row r="9210" spans="1:6" x14ac:dyDescent="0.2">
      <c r="A9210" s="106">
        <v>43221</v>
      </c>
      <c r="B9210" s="100">
        <v>43101</v>
      </c>
      <c r="C9210" s="98" t="s">
        <v>168</v>
      </c>
      <c r="D9210" s="98">
        <v>-6.44</v>
      </c>
      <c r="E9210" s="98">
        <v>869.99</v>
      </c>
      <c r="F9210" s="98" t="s">
        <v>77</v>
      </c>
    </row>
    <row r="9211" spans="1:6" x14ac:dyDescent="0.2">
      <c r="A9211" s="106">
        <v>43221</v>
      </c>
      <c r="B9211" s="100">
        <v>43101</v>
      </c>
      <c r="C9211" s="98" t="s">
        <v>185</v>
      </c>
      <c r="D9211" s="98">
        <v>28.62</v>
      </c>
      <c r="E9211" s="98">
        <v>869.99</v>
      </c>
      <c r="F9211" s="98" t="s">
        <v>77</v>
      </c>
    </row>
    <row r="9212" spans="1:6" x14ac:dyDescent="0.2">
      <c r="A9212" s="106">
        <v>43221</v>
      </c>
      <c r="B9212" s="100">
        <v>43101</v>
      </c>
      <c r="C9212" s="98" t="s">
        <v>186</v>
      </c>
      <c r="D9212" s="98">
        <v>1.29</v>
      </c>
      <c r="E9212" s="98">
        <v>39.24</v>
      </c>
      <c r="F9212" s="98" t="s">
        <v>77</v>
      </c>
    </row>
    <row r="9213" spans="1:6" x14ac:dyDescent="0.2">
      <c r="A9213" s="106">
        <v>43221</v>
      </c>
      <c r="B9213" s="100">
        <v>43191</v>
      </c>
      <c r="C9213" s="98" t="s">
        <v>34</v>
      </c>
      <c r="D9213" s="98">
        <v>-35329.78</v>
      </c>
      <c r="E9213" s="98">
        <v>360140.33</v>
      </c>
      <c r="F9213" s="98" t="s">
        <v>76</v>
      </c>
    </row>
    <row r="9214" spans="1:6" x14ac:dyDescent="0.2">
      <c r="A9214" s="106">
        <v>43221</v>
      </c>
      <c r="B9214" s="100">
        <v>43191</v>
      </c>
      <c r="C9214" s="98" t="s">
        <v>33</v>
      </c>
      <c r="D9214" s="98">
        <v>-1593.24</v>
      </c>
      <c r="E9214" s="98">
        <v>16242.22</v>
      </c>
      <c r="F9214" s="98" t="s">
        <v>76</v>
      </c>
    </row>
    <row r="9215" spans="1:6" x14ac:dyDescent="0.2">
      <c r="A9215" s="106">
        <v>43221</v>
      </c>
      <c r="B9215" s="100">
        <v>43160</v>
      </c>
      <c r="C9215" s="98" t="s">
        <v>34</v>
      </c>
      <c r="D9215" s="98">
        <v>-38757.56</v>
      </c>
      <c r="E9215" s="98">
        <v>492035</v>
      </c>
      <c r="F9215" s="98" t="s">
        <v>76</v>
      </c>
    </row>
    <row r="9216" spans="1:6" x14ac:dyDescent="0.2">
      <c r="A9216" s="106">
        <v>43221</v>
      </c>
      <c r="B9216" s="100">
        <v>43160</v>
      </c>
      <c r="C9216" s="98" t="s">
        <v>33</v>
      </c>
      <c r="D9216" s="98">
        <v>-1747.99</v>
      </c>
      <c r="E9216" s="98">
        <v>22190.84</v>
      </c>
      <c r="F9216" s="98" t="s">
        <v>76</v>
      </c>
    </row>
    <row r="9217" spans="1:6" x14ac:dyDescent="0.2">
      <c r="A9217" s="106">
        <v>43221</v>
      </c>
      <c r="B9217" s="100">
        <v>43101</v>
      </c>
      <c r="C9217" s="98" t="s">
        <v>168</v>
      </c>
      <c r="D9217" s="98">
        <v>-6307.85</v>
      </c>
      <c r="E9217" s="98">
        <v>852395.33</v>
      </c>
      <c r="F9217" s="98" t="s">
        <v>76</v>
      </c>
    </row>
    <row r="9218" spans="1:6" x14ac:dyDescent="0.2">
      <c r="A9218" s="106">
        <v>43221</v>
      </c>
      <c r="B9218" s="100">
        <v>43101</v>
      </c>
      <c r="C9218" s="98" t="s">
        <v>185</v>
      </c>
      <c r="D9218" s="98">
        <v>28043.98</v>
      </c>
      <c r="E9218" s="98">
        <v>852395.33</v>
      </c>
      <c r="F9218" s="98" t="s">
        <v>76</v>
      </c>
    </row>
    <row r="9219" spans="1:6" x14ac:dyDescent="0.2">
      <c r="A9219" s="106">
        <v>43221</v>
      </c>
      <c r="B9219" s="100">
        <v>43101</v>
      </c>
      <c r="C9219" s="98" t="s">
        <v>186</v>
      </c>
      <c r="D9219" s="98">
        <v>1264.8599999999999</v>
      </c>
      <c r="E9219" s="98">
        <v>38443.03</v>
      </c>
      <c r="F9219" s="98" t="s">
        <v>76</v>
      </c>
    </row>
    <row r="9220" spans="1:6" x14ac:dyDescent="0.2">
      <c r="A9220" s="106">
        <v>43221</v>
      </c>
      <c r="B9220" s="100">
        <v>43191</v>
      </c>
      <c r="C9220" s="98" t="s">
        <v>34</v>
      </c>
      <c r="D9220" s="98">
        <v>-421.14</v>
      </c>
      <c r="E9220" s="98">
        <v>4293</v>
      </c>
      <c r="F9220" s="98" t="s">
        <v>91</v>
      </c>
    </row>
    <row r="9221" spans="1:6" x14ac:dyDescent="0.2">
      <c r="A9221" s="106">
        <v>43221</v>
      </c>
      <c r="B9221" s="100">
        <v>43191</v>
      </c>
      <c r="C9221" s="98" t="s">
        <v>33</v>
      </c>
      <c r="D9221" s="98">
        <v>-19</v>
      </c>
      <c r="E9221" s="98">
        <v>193.62</v>
      </c>
      <c r="F9221" s="98" t="s">
        <v>91</v>
      </c>
    </row>
    <row r="9222" spans="1:6" x14ac:dyDescent="0.2">
      <c r="A9222" s="106">
        <v>43221</v>
      </c>
      <c r="B9222" s="100">
        <v>43160</v>
      </c>
      <c r="C9222" s="98" t="s">
        <v>34</v>
      </c>
      <c r="D9222" s="98">
        <v>-236.31</v>
      </c>
      <c r="E9222" s="98">
        <v>3000</v>
      </c>
      <c r="F9222" s="98" t="s">
        <v>91</v>
      </c>
    </row>
    <row r="9223" spans="1:6" x14ac:dyDescent="0.2">
      <c r="A9223" s="106">
        <v>43221</v>
      </c>
      <c r="B9223" s="100">
        <v>43160</v>
      </c>
      <c r="C9223" s="98" t="s">
        <v>33</v>
      </c>
      <c r="D9223" s="98">
        <v>-10.66</v>
      </c>
      <c r="E9223" s="98">
        <v>135.30000000000001</v>
      </c>
      <c r="F9223" s="98" t="s">
        <v>91</v>
      </c>
    </row>
    <row r="9224" spans="1:6" x14ac:dyDescent="0.2">
      <c r="A9224" s="106">
        <v>43221</v>
      </c>
      <c r="B9224" s="100">
        <v>43101</v>
      </c>
      <c r="C9224" s="98" t="s">
        <v>168</v>
      </c>
      <c r="D9224" s="98">
        <v>-53.97</v>
      </c>
      <c r="E9224" s="98">
        <v>7293</v>
      </c>
      <c r="F9224" s="98" t="s">
        <v>91</v>
      </c>
    </row>
    <row r="9225" spans="1:6" x14ac:dyDescent="0.2">
      <c r="A9225" s="106">
        <v>43221</v>
      </c>
      <c r="B9225" s="100">
        <v>43101</v>
      </c>
      <c r="C9225" s="98" t="s">
        <v>185</v>
      </c>
      <c r="D9225" s="98">
        <v>239.94</v>
      </c>
      <c r="E9225" s="98">
        <v>7293</v>
      </c>
      <c r="F9225" s="98" t="s">
        <v>91</v>
      </c>
    </row>
    <row r="9226" spans="1:6" x14ac:dyDescent="0.2">
      <c r="A9226" s="106">
        <v>43221</v>
      </c>
      <c r="B9226" s="100">
        <v>43101</v>
      </c>
      <c r="C9226" s="98" t="s">
        <v>186</v>
      </c>
      <c r="D9226" s="98">
        <v>10.82</v>
      </c>
      <c r="E9226" s="98">
        <v>328.92</v>
      </c>
      <c r="F9226" s="98" t="s">
        <v>91</v>
      </c>
    </row>
    <row r="9227" spans="1:6" x14ac:dyDescent="0.2">
      <c r="A9227" s="106">
        <v>43221</v>
      </c>
      <c r="B9227" s="100">
        <v>43132</v>
      </c>
      <c r="C9227" s="98" t="s">
        <v>34</v>
      </c>
      <c r="D9227" s="98">
        <v>-0.81</v>
      </c>
      <c r="E9227" s="98">
        <v>11</v>
      </c>
      <c r="F9227" s="98" t="s">
        <v>76</v>
      </c>
    </row>
    <row r="9228" spans="1:6" x14ac:dyDescent="0.2">
      <c r="A9228" s="106">
        <v>43221</v>
      </c>
      <c r="B9228" s="100">
        <v>43132</v>
      </c>
      <c r="C9228" s="98" t="s">
        <v>33</v>
      </c>
      <c r="D9228" s="98">
        <v>-0.04</v>
      </c>
      <c r="E9228" s="98">
        <v>0.5</v>
      </c>
      <c r="F9228" s="98" t="s">
        <v>76</v>
      </c>
    </row>
    <row r="9229" spans="1:6" x14ac:dyDescent="0.2">
      <c r="A9229" s="106">
        <v>43221</v>
      </c>
      <c r="B9229" s="100">
        <v>43191</v>
      </c>
      <c r="C9229" s="98" t="s">
        <v>34</v>
      </c>
      <c r="D9229" s="98">
        <v>-32227.45</v>
      </c>
      <c r="E9229" s="98">
        <v>328516.21000000002</v>
      </c>
      <c r="F9229" s="98" t="s">
        <v>76</v>
      </c>
    </row>
    <row r="9230" spans="1:6" x14ac:dyDescent="0.2">
      <c r="A9230" s="106">
        <v>43221</v>
      </c>
      <c r="B9230" s="100">
        <v>43191</v>
      </c>
      <c r="C9230" s="98" t="s">
        <v>33</v>
      </c>
      <c r="D9230" s="98">
        <v>-1453.41</v>
      </c>
      <c r="E9230" s="98">
        <v>14816.15</v>
      </c>
      <c r="F9230" s="98" t="s">
        <v>76</v>
      </c>
    </row>
    <row r="9231" spans="1:6" x14ac:dyDescent="0.2">
      <c r="A9231" s="106">
        <v>43221</v>
      </c>
      <c r="B9231" s="100">
        <v>43160</v>
      </c>
      <c r="C9231" s="98" t="s">
        <v>34</v>
      </c>
      <c r="D9231" s="98">
        <v>-19.239999999999998</v>
      </c>
      <c r="E9231" s="98">
        <v>244.24</v>
      </c>
      <c r="F9231" s="98" t="s">
        <v>76</v>
      </c>
    </row>
    <row r="9232" spans="1:6" x14ac:dyDescent="0.2">
      <c r="A9232" s="106">
        <v>43221</v>
      </c>
      <c r="B9232" s="100">
        <v>43160</v>
      </c>
      <c r="C9232" s="98" t="s">
        <v>33</v>
      </c>
      <c r="D9232" s="98">
        <v>-0.87</v>
      </c>
      <c r="E9232" s="98">
        <v>11.01</v>
      </c>
      <c r="F9232" s="98" t="s">
        <v>76</v>
      </c>
    </row>
    <row r="9233" spans="1:6" x14ac:dyDescent="0.2">
      <c r="A9233" s="106">
        <v>43221</v>
      </c>
      <c r="B9233" s="100">
        <v>43101</v>
      </c>
      <c r="C9233" s="98" t="s">
        <v>168</v>
      </c>
      <c r="D9233" s="98">
        <v>-2430.4499999999998</v>
      </c>
      <c r="E9233" s="98">
        <v>328432.45</v>
      </c>
      <c r="F9233" s="98" t="s">
        <v>76</v>
      </c>
    </row>
    <row r="9234" spans="1:6" x14ac:dyDescent="0.2">
      <c r="A9234" s="106">
        <v>43221</v>
      </c>
      <c r="B9234" s="100">
        <v>43101</v>
      </c>
      <c r="C9234" s="98" t="s">
        <v>185</v>
      </c>
      <c r="D9234" s="98">
        <v>10805.58</v>
      </c>
      <c r="E9234" s="98">
        <v>328432.45</v>
      </c>
      <c r="F9234" s="98" t="s">
        <v>76</v>
      </c>
    </row>
    <row r="9235" spans="1:6" x14ac:dyDescent="0.2">
      <c r="A9235" s="106">
        <v>43221</v>
      </c>
      <c r="B9235" s="100">
        <v>43101</v>
      </c>
      <c r="C9235" s="98" t="s">
        <v>186</v>
      </c>
      <c r="D9235" s="98">
        <v>487.26</v>
      </c>
      <c r="E9235" s="98">
        <v>14812.38</v>
      </c>
      <c r="F9235" s="98" t="s">
        <v>76</v>
      </c>
    </row>
    <row r="9236" spans="1:6" x14ac:dyDescent="0.2">
      <c r="A9236" s="106">
        <v>43191</v>
      </c>
      <c r="B9236" s="100">
        <v>43191</v>
      </c>
      <c r="C9236" s="98" t="s">
        <v>34</v>
      </c>
      <c r="D9236" s="98">
        <v>-14.22</v>
      </c>
      <c r="E9236" s="98">
        <v>145</v>
      </c>
      <c r="F9236" s="98" t="s">
        <v>93</v>
      </c>
    </row>
    <row r="9237" spans="1:6" x14ac:dyDescent="0.2">
      <c r="A9237" s="106">
        <v>43191</v>
      </c>
      <c r="B9237" s="100">
        <v>43191</v>
      </c>
      <c r="C9237" s="98" t="s">
        <v>33</v>
      </c>
      <c r="D9237" s="98">
        <v>-0.64</v>
      </c>
      <c r="E9237" s="98">
        <v>6.54</v>
      </c>
      <c r="F9237" s="98" t="s">
        <v>93</v>
      </c>
    </row>
    <row r="9238" spans="1:6" x14ac:dyDescent="0.2">
      <c r="A9238" s="106">
        <v>43191</v>
      </c>
      <c r="B9238" s="100">
        <v>43160</v>
      </c>
      <c r="C9238" s="98" t="s">
        <v>34</v>
      </c>
      <c r="D9238" s="98">
        <v>-20.8</v>
      </c>
      <c r="E9238" s="98">
        <v>264</v>
      </c>
      <c r="F9238" s="98" t="s">
        <v>93</v>
      </c>
    </row>
    <row r="9239" spans="1:6" x14ac:dyDescent="0.2">
      <c r="A9239" s="106">
        <v>43191</v>
      </c>
      <c r="B9239" s="100">
        <v>43160</v>
      </c>
      <c r="C9239" s="98" t="s">
        <v>33</v>
      </c>
      <c r="D9239" s="98">
        <v>-0.94</v>
      </c>
      <c r="E9239" s="98">
        <v>11.91</v>
      </c>
      <c r="F9239" s="98" t="s">
        <v>93</v>
      </c>
    </row>
    <row r="9240" spans="1:6" x14ac:dyDescent="0.2">
      <c r="A9240" s="106">
        <v>43191</v>
      </c>
      <c r="B9240" s="100">
        <v>43101</v>
      </c>
      <c r="C9240" s="98" t="s">
        <v>168</v>
      </c>
      <c r="D9240" s="98">
        <v>-3.03</v>
      </c>
      <c r="E9240" s="98">
        <v>409</v>
      </c>
      <c r="F9240" s="98" t="s">
        <v>93</v>
      </c>
    </row>
    <row r="9241" spans="1:6" x14ac:dyDescent="0.2">
      <c r="A9241" s="106">
        <v>43191</v>
      </c>
      <c r="B9241" s="100">
        <v>43101</v>
      </c>
      <c r="C9241" s="98" t="s">
        <v>185</v>
      </c>
      <c r="D9241" s="98">
        <v>13.46</v>
      </c>
      <c r="E9241" s="98">
        <v>409</v>
      </c>
      <c r="F9241" s="98" t="s">
        <v>93</v>
      </c>
    </row>
    <row r="9242" spans="1:6" x14ac:dyDescent="0.2">
      <c r="A9242" s="106">
        <v>43191</v>
      </c>
      <c r="B9242" s="100">
        <v>43101</v>
      </c>
      <c r="C9242" s="98" t="s">
        <v>186</v>
      </c>
      <c r="D9242" s="98">
        <v>0.61</v>
      </c>
      <c r="E9242" s="98">
        <v>18.45</v>
      </c>
      <c r="F9242" s="98" t="s">
        <v>93</v>
      </c>
    </row>
    <row r="9243" spans="1:6" x14ac:dyDescent="0.2">
      <c r="A9243" s="106">
        <v>43191</v>
      </c>
      <c r="B9243" s="100">
        <v>43191</v>
      </c>
      <c r="C9243" s="98" t="s">
        <v>34</v>
      </c>
      <c r="D9243" s="98">
        <v>-95.47</v>
      </c>
      <c r="E9243" s="98">
        <v>975.76</v>
      </c>
      <c r="F9243" s="98" t="s">
        <v>72</v>
      </c>
    </row>
    <row r="9244" spans="1:6" x14ac:dyDescent="0.2">
      <c r="A9244" s="106">
        <v>43191</v>
      </c>
      <c r="B9244" s="100">
        <v>43191</v>
      </c>
      <c r="C9244" s="98" t="s">
        <v>33</v>
      </c>
      <c r="D9244" s="98">
        <v>-4.3</v>
      </c>
      <c r="E9244" s="98">
        <v>43.9</v>
      </c>
      <c r="F9244" s="98" t="s">
        <v>72</v>
      </c>
    </row>
    <row r="9245" spans="1:6" x14ac:dyDescent="0.2">
      <c r="A9245" s="106">
        <v>43191</v>
      </c>
      <c r="B9245" s="100">
        <v>43160</v>
      </c>
      <c r="C9245" s="98" t="s">
        <v>34</v>
      </c>
      <c r="D9245" s="98">
        <v>-7147.83</v>
      </c>
      <c r="E9245" s="98">
        <v>90743</v>
      </c>
      <c r="F9245" s="98" t="s">
        <v>76</v>
      </c>
    </row>
    <row r="9246" spans="1:6" x14ac:dyDescent="0.2">
      <c r="A9246" s="106">
        <v>43191</v>
      </c>
      <c r="B9246" s="100">
        <v>43160</v>
      </c>
      <c r="C9246" s="98" t="s">
        <v>33</v>
      </c>
      <c r="D9246" s="98">
        <v>-322.36</v>
      </c>
      <c r="E9246" s="98">
        <v>4092.53</v>
      </c>
      <c r="F9246" s="98" t="s">
        <v>76</v>
      </c>
    </row>
    <row r="9247" spans="1:6" x14ac:dyDescent="0.2">
      <c r="A9247" s="106">
        <v>43191</v>
      </c>
      <c r="B9247" s="100">
        <v>43101</v>
      </c>
      <c r="C9247" s="98" t="s">
        <v>168</v>
      </c>
      <c r="D9247" s="98">
        <v>-903.78</v>
      </c>
      <c r="E9247" s="98">
        <v>122131.26</v>
      </c>
      <c r="F9247" s="98" t="s">
        <v>76</v>
      </c>
    </row>
    <row r="9248" spans="1:6" x14ac:dyDescent="0.2">
      <c r="A9248" s="106">
        <v>43191</v>
      </c>
      <c r="B9248" s="100">
        <v>43101</v>
      </c>
      <c r="C9248" s="98" t="s">
        <v>185</v>
      </c>
      <c r="D9248" s="98">
        <v>4018.12</v>
      </c>
      <c r="E9248" s="98">
        <v>122131.26</v>
      </c>
      <c r="F9248" s="98" t="s">
        <v>76</v>
      </c>
    </row>
    <row r="9249" spans="1:6" x14ac:dyDescent="0.2">
      <c r="A9249" s="106">
        <v>43191</v>
      </c>
      <c r="B9249" s="100">
        <v>43101</v>
      </c>
      <c r="C9249" s="98" t="s">
        <v>186</v>
      </c>
      <c r="D9249" s="98">
        <v>181.22</v>
      </c>
      <c r="E9249" s="98">
        <v>5508.14</v>
      </c>
      <c r="F9249" s="98" t="s">
        <v>76</v>
      </c>
    </row>
    <row r="9250" spans="1:6" x14ac:dyDescent="0.2">
      <c r="A9250" s="106">
        <v>43191</v>
      </c>
      <c r="B9250" s="100">
        <v>43101</v>
      </c>
      <c r="C9250" s="98" t="s">
        <v>185</v>
      </c>
      <c r="D9250" s="98">
        <v>22710.3</v>
      </c>
      <c r="E9250" s="98">
        <v>690279.83</v>
      </c>
      <c r="F9250" s="98" t="s">
        <v>76</v>
      </c>
    </row>
    <row r="9251" spans="1:6" x14ac:dyDescent="0.2">
      <c r="A9251" s="106">
        <v>43191</v>
      </c>
      <c r="B9251" s="100">
        <v>43101</v>
      </c>
      <c r="C9251" s="98" t="s">
        <v>186</v>
      </c>
      <c r="D9251" s="98">
        <v>1024.26</v>
      </c>
      <c r="E9251" s="98">
        <v>31131.42</v>
      </c>
      <c r="F9251" s="98" t="s">
        <v>76</v>
      </c>
    </row>
    <row r="9252" spans="1:6" x14ac:dyDescent="0.2">
      <c r="A9252" s="106">
        <v>43191</v>
      </c>
      <c r="B9252" s="100">
        <v>43160</v>
      </c>
      <c r="C9252" s="98" t="s">
        <v>34</v>
      </c>
      <c r="D9252" s="98">
        <v>-50.57</v>
      </c>
      <c r="E9252" s="98">
        <v>642</v>
      </c>
      <c r="F9252" s="98" t="s">
        <v>89</v>
      </c>
    </row>
    <row r="9253" spans="1:6" x14ac:dyDescent="0.2">
      <c r="A9253" s="106">
        <v>43191</v>
      </c>
      <c r="B9253" s="100">
        <v>43160</v>
      </c>
      <c r="C9253" s="98" t="s">
        <v>33</v>
      </c>
      <c r="D9253" s="98">
        <v>-2.2799999999999998</v>
      </c>
      <c r="E9253" s="98">
        <v>28.95</v>
      </c>
      <c r="F9253" s="98" t="s">
        <v>89</v>
      </c>
    </row>
    <row r="9254" spans="1:6" x14ac:dyDescent="0.2">
      <c r="A9254" s="106">
        <v>43191</v>
      </c>
      <c r="B9254" s="100">
        <v>43132</v>
      </c>
      <c r="C9254" s="98" t="s">
        <v>34</v>
      </c>
      <c r="D9254" s="98">
        <v>-0.73</v>
      </c>
      <c r="E9254" s="98">
        <v>10</v>
      </c>
      <c r="F9254" s="98" t="s">
        <v>89</v>
      </c>
    </row>
    <row r="9255" spans="1:6" x14ac:dyDescent="0.2">
      <c r="A9255" s="106">
        <v>43191</v>
      </c>
      <c r="B9255" s="100">
        <v>43132</v>
      </c>
      <c r="C9255" s="98" t="s">
        <v>33</v>
      </c>
      <c r="D9255" s="98">
        <v>-0.03</v>
      </c>
      <c r="E9255" s="98">
        <v>0.45</v>
      </c>
      <c r="F9255" s="98" t="s">
        <v>89</v>
      </c>
    </row>
    <row r="9256" spans="1:6" x14ac:dyDescent="0.2">
      <c r="A9256" s="106">
        <v>43191</v>
      </c>
      <c r="B9256" s="100">
        <v>43101</v>
      </c>
      <c r="C9256" s="98" t="s">
        <v>168</v>
      </c>
      <c r="D9256" s="98">
        <v>-4.82</v>
      </c>
      <c r="E9256" s="98">
        <v>652</v>
      </c>
      <c r="F9256" s="98" t="s">
        <v>89</v>
      </c>
    </row>
    <row r="9257" spans="1:6" x14ac:dyDescent="0.2">
      <c r="A9257" s="106">
        <v>43191</v>
      </c>
      <c r="B9257" s="100">
        <v>43101</v>
      </c>
      <c r="C9257" s="98" t="s">
        <v>185</v>
      </c>
      <c r="D9257" s="98">
        <v>21.45</v>
      </c>
      <c r="E9257" s="98">
        <v>652</v>
      </c>
      <c r="F9257" s="98" t="s">
        <v>89</v>
      </c>
    </row>
    <row r="9258" spans="1:6" x14ac:dyDescent="0.2">
      <c r="A9258" s="106">
        <v>43191</v>
      </c>
      <c r="B9258" s="100">
        <v>43101</v>
      </c>
      <c r="C9258" s="98" t="s">
        <v>186</v>
      </c>
      <c r="D9258" s="98">
        <v>0.97</v>
      </c>
      <c r="E9258" s="98">
        <v>29.41</v>
      </c>
      <c r="F9258" s="98" t="s">
        <v>89</v>
      </c>
    </row>
    <row r="9259" spans="1:6" x14ac:dyDescent="0.2">
      <c r="A9259" s="106">
        <v>43191</v>
      </c>
      <c r="B9259" s="100">
        <v>43160</v>
      </c>
      <c r="C9259" s="98" t="s">
        <v>34</v>
      </c>
      <c r="D9259" s="98">
        <v>-52386.58</v>
      </c>
      <c r="E9259" s="98">
        <v>665057.89</v>
      </c>
      <c r="F9259" s="98" t="s">
        <v>76</v>
      </c>
    </row>
    <row r="9260" spans="1:6" x14ac:dyDescent="0.2">
      <c r="A9260" s="106">
        <v>43191</v>
      </c>
      <c r="B9260" s="100">
        <v>43160</v>
      </c>
      <c r="C9260" s="98" t="s">
        <v>33</v>
      </c>
      <c r="D9260" s="98">
        <v>-2362.71</v>
      </c>
      <c r="E9260" s="98">
        <v>29994.14</v>
      </c>
      <c r="F9260" s="98" t="s">
        <v>76</v>
      </c>
    </row>
    <row r="9261" spans="1:6" x14ac:dyDescent="0.2">
      <c r="A9261" s="106">
        <v>43191</v>
      </c>
      <c r="B9261" s="100">
        <v>43132</v>
      </c>
      <c r="C9261" s="98" t="s">
        <v>34</v>
      </c>
      <c r="D9261" s="98">
        <v>-1798.69</v>
      </c>
      <c r="E9261" s="98">
        <v>24527</v>
      </c>
      <c r="F9261" s="98" t="s">
        <v>76</v>
      </c>
    </row>
    <row r="9262" spans="1:6" x14ac:dyDescent="0.2">
      <c r="A9262" s="106">
        <v>43191</v>
      </c>
      <c r="B9262" s="100">
        <v>43132</v>
      </c>
      <c r="C9262" s="98" t="s">
        <v>33</v>
      </c>
      <c r="D9262" s="98">
        <v>-81.63</v>
      </c>
      <c r="E9262" s="98">
        <v>1106.6600000000001</v>
      </c>
      <c r="F9262" s="98" t="s">
        <v>76</v>
      </c>
    </row>
    <row r="9263" spans="1:6" x14ac:dyDescent="0.2">
      <c r="A9263" s="106">
        <v>43191</v>
      </c>
      <c r="B9263" s="100">
        <v>43101</v>
      </c>
      <c r="C9263" s="98" t="s">
        <v>168</v>
      </c>
      <c r="D9263" s="98">
        <v>-5108.18</v>
      </c>
      <c r="E9263" s="98">
        <v>690279.83</v>
      </c>
      <c r="F9263" s="98" t="s">
        <v>76</v>
      </c>
    </row>
    <row r="9264" spans="1:6" x14ac:dyDescent="0.2">
      <c r="A9264" s="106">
        <v>43191</v>
      </c>
      <c r="B9264" s="100">
        <v>43160</v>
      </c>
      <c r="C9264" s="98" t="s">
        <v>34</v>
      </c>
      <c r="D9264" s="98">
        <v>-20.64</v>
      </c>
      <c r="E9264" s="98">
        <v>262</v>
      </c>
      <c r="F9264" s="98" t="s">
        <v>92</v>
      </c>
    </row>
    <row r="9265" spans="1:6" x14ac:dyDescent="0.2">
      <c r="A9265" s="106">
        <v>43191</v>
      </c>
      <c r="B9265" s="100">
        <v>43160</v>
      </c>
      <c r="C9265" s="98" t="s">
        <v>33</v>
      </c>
      <c r="D9265" s="98">
        <v>-0.93</v>
      </c>
      <c r="E9265" s="98">
        <v>11.82</v>
      </c>
      <c r="F9265" s="98" t="s">
        <v>92</v>
      </c>
    </row>
    <row r="9266" spans="1:6" x14ac:dyDescent="0.2">
      <c r="A9266" s="106">
        <v>43191</v>
      </c>
      <c r="B9266" s="100">
        <v>43132</v>
      </c>
      <c r="C9266" s="98" t="s">
        <v>34</v>
      </c>
      <c r="D9266" s="98">
        <v>-29.63</v>
      </c>
      <c r="E9266" s="98">
        <v>404</v>
      </c>
      <c r="F9266" s="98" t="s">
        <v>92</v>
      </c>
    </row>
    <row r="9267" spans="1:6" x14ac:dyDescent="0.2">
      <c r="A9267" s="106">
        <v>43191</v>
      </c>
      <c r="B9267" s="100">
        <v>43132</v>
      </c>
      <c r="C9267" s="98" t="s">
        <v>33</v>
      </c>
      <c r="D9267" s="98">
        <v>-1.34</v>
      </c>
      <c r="E9267" s="98">
        <v>18.22</v>
      </c>
      <c r="F9267" s="98" t="s">
        <v>92</v>
      </c>
    </row>
    <row r="9268" spans="1:6" x14ac:dyDescent="0.2">
      <c r="A9268" s="106">
        <v>43191</v>
      </c>
      <c r="B9268" s="100">
        <v>43101</v>
      </c>
      <c r="C9268" s="98" t="s">
        <v>168</v>
      </c>
      <c r="D9268" s="98">
        <v>-4.92</v>
      </c>
      <c r="E9268" s="98">
        <v>666</v>
      </c>
      <c r="F9268" s="98" t="s">
        <v>92</v>
      </c>
    </row>
    <row r="9269" spans="1:6" x14ac:dyDescent="0.2">
      <c r="A9269" s="106">
        <v>43191</v>
      </c>
      <c r="B9269" s="100">
        <v>43101</v>
      </c>
      <c r="C9269" s="98" t="s">
        <v>185</v>
      </c>
      <c r="D9269" s="98">
        <v>21.91</v>
      </c>
      <c r="E9269" s="98">
        <v>666</v>
      </c>
      <c r="F9269" s="98" t="s">
        <v>92</v>
      </c>
    </row>
    <row r="9270" spans="1:6" x14ac:dyDescent="0.2">
      <c r="A9270" s="106">
        <v>43191</v>
      </c>
      <c r="B9270" s="100">
        <v>43101</v>
      </c>
      <c r="C9270" s="98" t="s">
        <v>186</v>
      </c>
      <c r="D9270" s="98">
        <v>0.99</v>
      </c>
      <c r="E9270" s="98">
        <v>30.03</v>
      </c>
      <c r="F9270" s="98" t="s">
        <v>92</v>
      </c>
    </row>
    <row r="9271" spans="1:6" x14ac:dyDescent="0.2">
      <c r="A9271" s="106">
        <v>43191</v>
      </c>
      <c r="B9271" s="100">
        <v>43160</v>
      </c>
      <c r="C9271" s="98" t="s">
        <v>36</v>
      </c>
      <c r="D9271" s="98">
        <v>-12.53</v>
      </c>
      <c r="E9271" s="98">
        <v>159.04</v>
      </c>
      <c r="F9271" s="98" t="s">
        <v>101</v>
      </c>
    </row>
    <row r="9272" spans="1:6" x14ac:dyDescent="0.2">
      <c r="A9272" s="106">
        <v>43191</v>
      </c>
      <c r="B9272" s="100">
        <v>43160</v>
      </c>
      <c r="C9272" s="98" t="s">
        <v>35</v>
      </c>
      <c r="D9272" s="98">
        <v>-0.56999999999999995</v>
      </c>
      <c r="E9272" s="98">
        <v>7.17</v>
      </c>
      <c r="F9272" s="98" t="s">
        <v>101</v>
      </c>
    </row>
    <row r="9273" spans="1:6" x14ac:dyDescent="0.2">
      <c r="A9273" s="106">
        <v>43191</v>
      </c>
      <c r="B9273" s="100">
        <v>43132</v>
      </c>
      <c r="C9273" s="98" t="s">
        <v>36</v>
      </c>
      <c r="D9273" s="98">
        <v>-5.87</v>
      </c>
      <c r="E9273" s="98">
        <v>80</v>
      </c>
      <c r="F9273" s="98" t="s">
        <v>101</v>
      </c>
    </row>
    <row r="9274" spans="1:6" x14ac:dyDescent="0.2">
      <c r="A9274" s="106">
        <v>43191</v>
      </c>
      <c r="B9274" s="100">
        <v>43132</v>
      </c>
      <c r="C9274" s="98" t="s">
        <v>35</v>
      </c>
      <c r="D9274" s="98">
        <v>-0.26</v>
      </c>
      <c r="E9274" s="98">
        <v>3.61</v>
      </c>
      <c r="F9274" s="98" t="s">
        <v>101</v>
      </c>
    </row>
    <row r="9275" spans="1:6" x14ac:dyDescent="0.2">
      <c r="A9275" s="106">
        <v>43191</v>
      </c>
      <c r="B9275" s="100">
        <v>43101</v>
      </c>
      <c r="C9275" s="98" t="s">
        <v>185</v>
      </c>
      <c r="D9275" s="98">
        <v>677.67</v>
      </c>
      <c r="E9275" s="98">
        <v>20598</v>
      </c>
      <c r="F9275" s="98" t="s">
        <v>94</v>
      </c>
    </row>
    <row r="9276" spans="1:6" x14ac:dyDescent="0.2">
      <c r="A9276" s="106">
        <v>43191</v>
      </c>
      <c r="B9276" s="100">
        <v>43101</v>
      </c>
      <c r="C9276" s="98" t="s">
        <v>186</v>
      </c>
      <c r="D9276" s="98">
        <v>30.56</v>
      </c>
      <c r="E9276" s="98">
        <v>928.97</v>
      </c>
      <c r="F9276" s="98" t="s">
        <v>94</v>
      </c>
    </row>
    <row r="9277" spans="1:6" x14ac:dyDescent="0.2">
      <c r="A9277" s="106">
        <v>43191</v>
      </c>
      <c r="B9277" s="100">
        <v>43160</v>
      </c>
      <c r="C9277" s="98" t="s">
        <v>34</v>
      </c>
      <c r="D9277" s="98">
        <v>-14.65</v>
      </c>
      <c r="E9277" s="98">
        <v>186</v>
      </c>
      <c r="F9277" s="98" t="s">
        <v>76</v>
      </c>
    </row>
    <row r="9278" spans="1:6" x14ac:dyDescent="0.2">
      <c r="A9278" s="106">
        <v>43191</v>
      </c>
      <c r="B9278" s="100">
        <v>43160</v>
      </c>
      <c r="C9278" s="98" t="s">
        <v>33</v>
      </c>
      <c r="D9278" s="98">
        <v>-0.66</v>
      </c>
      <c r="E9278" s="98">
        <v>8.39</v>
      </c>
      <c r="F9278" s="98" t="s">
        <v>76</v>
      </c>
    </row>
    <row r="9279" spans="1:6" x14ac:dyDescent="0.2">
      <c r="A9279" s="106">
        <v>43191</v>
      </c>
      <c r="B9279" s="100">
        <v>43132</v>
      </c>
      <c r="C9279" s="98" t="s">
        <v>34</v>
      </c>
      <c r="D9279" s="98">
        <v>-5.43</v>
      </c>
      <c r="E9279" s="98">
        <v>74</v>
      </c>
      <c r="F9279" s="98" t="s">
        <v>76</v>
      </c>
    </row>
    <row r="9280" spans="1:6" x14ac:dyDescent="0.2">
      <c r="A9280" s="106">
        <v>43191</v>
      </c>
      <c r="B9280" s="100">
        <v>43160</v>
      </c>
      <c r="C9280" s="98" t="s">
        <v>34</v>
      </c>
      <c r="D9280" s="98">
        <v>-6.07</v>
      </c>
      <c r="E9280" s="98">
        <v>77</v>
      </c>
      <c r="F9280" s="98" t="s">
        <v>92</v>
      </c>
    </row>
    <row r="9281" spans="1:6" x14ac:dyDescent="0.2">
      <c r="A9281" s="106">
        <v>43191</v>
      </c>
      <c r="B9281" s="100">
        <v>43160</v>
      </c>
      <c r="C9281" s="98" t="s">
        <v>33</v>
      </c>
      <c r="D9281" s="98">
        <v>-0.27</v>
      </c>
      <c r="E9281" s="98">
        <v>3.47</v>
      </c>
      <c r="F9281" s="98" t="s">
        <v>92</v>
      </c>
    </row>
    <row r="9282" spans="1:6" x14ac:dyDescent="0.2">
      <c r="A9282" s="106">
        <v>43191</v>
      </c>
      <c r="B9282" s="100">
        <v>43132</v>
      </c>
      <c r="C9282" s="98" t="s">
        <v>34</v>
      </c>
      <c r="D9282" s="98">
        <v>-14.08</v>
      </c>
      <c r="E9282" s="98">
        <v>192</v>
      </c>
      <c r="F9282" s="98" t="s">
        <v>92</v>
      </c>
    </row>
    <row r="9283" spans="1:6" x14ac:dyDescent="0.2">
      <c r="A9283" s="106">
        <v>43191</v>
      </c>
      <c r="B9283" s="100">
        <v>43132</v>
      </c>
      <c r="C9283" s="98" t="s">
        <v>33</v>
      </c>
      <c r="D9283" s="98">
        <v>-0.64</v>
      </c>
      <c r="E9283" s="98">
        <v>8.66</v>
      </c>
      <c r="F9283" s="98" t="s">
        <v>92</v>
      </c>
    </row>
    <row r="9284" spans="1:6" x14ac:dyDescent="0.2">
      <c r="A9284" s="106">
        <v>43252</v>
      </c>
      <c r="B9284" s="100">
        <v>43101</v>
      </c>
      <c r="C9284" s="98" t="s">
        <v>185</v>
      </c>
      <c r="D9284" s="98">
        <v>11.17</v>
      </c>
      <c r="E9284" s="98">
        <v>339.46</v>
      </c>
      <c r="F9284" s="98" t="s">
        <v>76</v>
      </c>
    </row>
    <row r="9285" spans="1:6" x14ac:dyDescent="0.2">
      <c r="A9285" s="106">
        <v>43252</v>
      </c>
      <c r="B9285" s="100">
        <v>43101</v>
      </c>
      <c r="C9285" s="98" t="s">
        <v>186</v>
      </c>
      <c r="D9285" s="98">
        <v>0.5</v>
      </c>
      <c r="E9285" s="98">
        <v>15.31</v>
      </c>
      <c r="F9285" s="98" t="s">
        <v>76</v>
      </c>
    </row>
    <row r="9286" spans="1:6" x14ac:dyDescent="0.2">
      <c r="A9286" s="106">
        <v>43252</v>
      </c>
      <c r="B9286" s="100">
        <v>43101</v>
      </c>
      <c r="C9286" s="98" t="s">
        <v>168</v>
      </c>
      <c r="D9286" s="98">
        <v>-2.5099999999999998</v>
      </c>
      <c r="E9286" s="98">
        <v>339.46</v>
      </c>
      <c r="F9286" s="98" t="s">
        <v>76</v>
      </c>
    </row>
    <row r="9287" spans="1:6" x14ac:dyDescent="0.2">
      <c r="A9287" s="106">
        <v>43252</v>
      </c>
      <c r="B9287" s="100">
        <v>43160</v>
      </c>
      <c r="C9287" s="98" t="s">
        <v>34</v>
      </c>
      <c r="D9287" s="98">
        <v>-7.96</v>
      </c>
      <c r="E9287" s="98">
        <v>101</v>
      </c>
      <c r="F9287" s="98" t="s">
        <v>76</v>
      </c>
    </row>
    <row r="9288" spans="1:6" x14ac:dyDescent="0.2">
      <c r="A9288" s="106">
        <v>43252</v>
      </c>
      <c r="B9288" s="100">
        <v>43160</v>
      </c>
      <c r="C9288" s="98" t="s">
        <v>33</v>
      </c>
      <c r="D9288" s="98">
        <v>-0.36</v>
      </c>
      <c r="E9288" s="98">
        <v>4.5599999999999996</v>
      </c>
      <c r="F9288" s="98" t="s">
        <v>76</v>
      </c>
    </row>
    <row r="9289" spans="1:6" x14ac:dyDescent="0.2">
      <c r="A9289" s="106">
        <v>43191</v>
      </c>
      <c r="B9289" s="100">
        <v>43191</v>
      </c>
      <c r="C9289" s="98" t="s">
        <v>34</v>
      </c>
      <c r="D9289" s="98">
        <v>-3668.02</v>
      </c>
      <c r="E9289" s="98">
        <v>37390.300000000003</v>
      </c>
      <c r="F9289" s="98" t="s">
        <v>77</v>
      </c>
    </row>
    <row r="9290" spans="1:6" x14ac:dyDescent="0.2">
      <c r="A9290" s="106">
        <v>43191</v>
      </c>
      <c r="B9290" s="100">
        <v>43191</v>
      </c>
      <c r="C9290" s="98" t="s">
        <v>33</v>
      </c>
      <c r="D9290" s="98">
        <v>-165.4</v>
      </c>
      <c r="E9290" s="98">
        <v>1686.3</v>
      </c>
      <c r="F9290" s="98" t="s">
        <v>77</v>
      </c>
    </row>
    <row r="9291" spans="1:6" x14ac:dyDescent="0.2">
      <c r="A9291" s="106">
        <v>43191</v>
      </c>
      <c r="B9291" s="100">
        <v>43160</v>
      </c>
      <c r="C9291" s="98" t="s">
        <v>34</v>
      </c>
      <c r="D9291" s="98">
        <v>-8467.18</v>
      </c>
      <c r="E9291" s="98">
        <v>107492</v>
      </c>
      <c r="F9291" s="98" t="s">
        <v>77</v>
      </c>
    </row>
    <row r="9292" spans="1:6" x14ac:dyDescent="0.2">
      <c r="A9292" s="106">
        <v>43252</v>
      </c>
      <c r="B9292" s="100">
        <v>43221</v>
      </c>
      <c r="C9292" s="98" t="s">
        <v>185</v>
      </c>
      <c r="D9292" s="98">
        <v>14.87</v>
      </c>
      <c r="E9292" s="98">
        <v>335</v>
      </c>
      <c r="F9292" s="98" t="s">
        <v>91</v>
      </c>
    </row>
    <row r="9293" spans="1:6" x14ac:dyDescent="0.2">
      <c r="A9293" s="106">
        <v>43252</v>
      </c>
      <c r="B9293" s="100">
        <v>43221</v>
      </c>
      <c r="C9293" s="98" t="s">
        <v>186</v>
      </c>
      <c r="D9293" s="98">
        <v>0.67</v>
      </c>
      <c r="E9293" s="98">
        <v>15.11</v>
      </c>
      <c r="F9293" s="98" t="s">
        <v>91</v>
      </c>
    </row>
    <row r="9294" spans="1:6" x14ac:dyDescent="0.2">
      <c r="A9294" s="106">
        <v>43252</v>
      </c>
      <c r="B9294" s="100">
        <v>43221</v>
      </c>
      <c r="C9294" s="98" t="s">
        <v>34</v>
      </c>
      <c r="D9294" s="98">
        <v>-31.46</v>
      </c>
      <c r="E9294" s="98">
        <v>335</v>
      </c>
      <c r="F9294" s="98" t="s">
        <v>91</v>
      </c>
    </row>
    <row r="9295" spans="1:6" x14ac:dyDescent="0.2">
      <c r="A9295" s="106">
        <v>43252</v>
      </c>
      <c r="B9295" s="100">
        <v>43221</v>
      </c>
      <c r="C9295" s="98" t="s">
        <v>33</v>
      </c>
      <c r="D9295" s="98">
        <v>-1.41</v>
      </c>
      <c r="E9295" s="98">
        <v>15.11</v>
      </c>
      <c r="F9295" s="98" t="s">
        <v>91</v>
      </c>
    </row>
    <row r="9296" spans="1:6" x14ac:dyDescent="0.2">
      <c r="A9296" s="106">
        <v>43252</v>
      </c>
      <c r="B9296" s="100">
        <v>43221</v>
      </c>
      <c r="C9296" s="98" t="s">
        <v>168</v>
      </c>
      <c r="D9296" s="98">
        <v>0</v>
      </c>
      <c r="E9296" s="98">
        <v>335</v>
      </c>
      <c r="F9296" s="98" t="s">
        <v>91</v>
      </c>
    </row>
    <row r="9297" spans="1:6" x14ac:dyDescent="0.2">
      <c r="A9297" s="106">
        <v>43252</v>
      </c>
      <c r="B9297" s="100">
        <v>43160</v>
      </c>
      <c r="C9297" s="98" t="s">
        <v>34</v>
      </c>
      <c r="D9297" s="98">
        <v>-209.53</v>
      </c>
      <c r="E9297" s="98">
        <v>2660</v>
      </c>
      <c r="F9297" s="98" t="s">
        <v>76</v>
      </c>
    </row>
    <row r="9298" spans="1:6" x14ac:dyDescent="0.2">
      <c r="A9298" s="106">
        <v>43252</v>
      </c>
      <c r="B9298" s="100">
        <v>43160</v>
      </c>
      <c r="C9298" s="98" t="s">
        <v>33</v>
      </c>
      <c r="D9298" s="98">
        <v>-9.4499999999999993</v>
      </c>
      <c r="E9298" s="98">
        <v>119.96</v>
      </c>
      <c r="F9298" s="98" t="s">
        <v>76</v>
      </c>
    </row>
    <row r="9299" spans="1:6" x14ac:dyDescent="0.2">
      <c r="A9299" s="106">
        <v>43252</v>
      </c>
      <c r="B9299" s="100">
        <v>43221</v>
      </c>
      <c r="C9299" s="98" t="s">
        <v>185</v>
      </c>
      <c r="D9299" s="98">
        <v>5065.42</v>
      </c>
      <c r="E9299" s="98">
        <v>114136.35</v>
      </c>
      <c r="F9299" s="98" t="s">
        <v>76</v>
      </c>
    </row>
    <row r="9300" spans="1:6" x14ac:dyDescent="0.2">
      <c r="A9300" s="106">
        <v>43252</v>
      </c>
      <c r="B9300" s="100">
        <v>43221</v>
      </c>
      <c r="C9300" s="98" t="s">
        <v>186</v>
      </c>
      <c r="D9300" s="98">
        <v>228.46</v>
      </c>
      <c r="E9300" s="98">
        <v>5147.55</v>
      </c>
      <c r="F9300" s="98" t="s">
        <v>76</v>
      </c>
    </row>
    <row r="9301" spans="1:6" x14ac:dyDescent="0.2">
      <c r="A9301" s="106">
        <v>43191</v>
      </c>
      <c r="B9301" s="100">
        <v>43160</v>
      </c>
      <c r="C9301" s="98" t="s">
        <v>33</v>
      </c>
      <c r="D9301" s="98">
        <v>-381.87</v>
      </c>
      <c r="E9301" s="98">
        <v>4847.91</v>
      </c>
      <c r="F9301" s="98" t="s">
        <v>77</v>
      </c>
    </row>
    <row r="9302" spans="1:6" x14ac:dyDescent="0.2">
      <c r="A9302" s="106">
        <v>43191</v>
      </c>
      <c r="B9302" s="100">
        <v>43101</v>
      </c>
      <c r="C9302" s="98" t="s">
        <v>168</v>
      </c>
      <c r="D9302" s="98">
        <v>-1072.1500000000001</v>
      </c>
      <c r="E9302" s="98">
        <v>144882.29999999999</v>
      </c>
      <c r="F9302" s="98" t="s">
        <v>77</v>
      </c>
    </row>
    <row r="9303" spans="1:6" x14ac:dyDescent="0.2">
      <c r="A9303" s="106">
        <v>43191</v>
      </c>
      <c r="B9303" s="100">
        <v>43101</v>
      </c>
      <c r="C9303" s="98" t="s">
        <v>185</v>
      </c>
      <c r="D9303" s="98">
        <v>4766.62</v>
      </c>
      <c r="E9303" s="98">
        <v>144882.29999999999</v>
      </c>
      <c r="F9303" s="98" t="s">
        <v>77</v>
      </c>
    </row>
    <row r="9304" spans="1:6" x14ac:dyDescent="0.2">
      <c r="A9304" s="106">
        <v>43191</v>
      </c>
      <c r="B9304" s="100">
        <v>43101</v>
      </c>
      <c r="C9304" s="98" t="s">
        <v>186</v>
      </c>
      <c r="D9304" s="98">
        <v>214.91</v>
      </c>
      <c r="E9304" s="98">
        <v>6534.2</v>
      </c>
      <c r="F9304" s="98" t="s">
        <v>77</v>
      </c>
    </row>
    <row r="9305" spans="1:6" x14ac:dyDescent="0.2">
      <c r="A9305" s="106">
        <v>43191</v>
      </c>
      <c r="B9305" s="100">
        <v>43191</v>
      </c>
      <c r="C9305" s="98" t="s">
        <v>34</v>
      </c>
      <c r="D9305" s="98">
        <v>-48.85</v>
      </c>
      <c r="E9305" s="98">
        <v>498</v>
      </c>
      <c r="F9305" s="98" t="s">
        <v>93</v>
      </c>
    </row>
    <row r="9306" spans="1:6" x14ac:dyDescent="0.2">
      <c r="A9306" s="106">
        <v>43191</v>
      </c>
      <c r="B9306" s="100">
        <v>43191</v>
      </c>
      <c r="C9306" s="98" t="s">
        <v>33</v>
      </c>
      <c r="D9306" s="98">
        <v>-2.21</v>
      </c>
      <c r="E9306" s="98">
        <v>22.44</v>
      </c>
      <c r="F9306" s="98" t="s">
        <v>93</v>
      </c>
    </row>
    <row r="9307" spans="1:6" x14ac:dyDescent="0.2">
      <c r="A9307" s="106">
        <v>43191</v>
      </c>
      <c r="B9307" s="100">
        <v>43160</v>
      </c>
      <c r="C9307" s="98" t="s">
        <v>34</v>
      </c>
      <c r="D9307" s="98">
        <v>-134.21</v>
      </c>
      <c r="E9307" s="98">
        <v>1704</v>
      </c>
      <c r="F9307" s="98" t="s">
        <v>93</v>
      </c>
    </row>
    <row r="9308" spans="1:6" x14ac:dyDescent="0.2">
      <c r="A9308" s="106">
        <v>43191</v>
      </c>
      <c r="B9308" s="100">
        <v>43160</v>
      </c>
      <c r="C9308" s="98" t="s">
        <v>33</v>
      </c>
      <c r="D9308" s="98">
        <v>-6.04</v>
      </c>
      <c r="E9308" s="98">
        <v>76.849999999999994</v>
      </c>
      <c r="F9308" s="98" t="s">
        <v>93</v>
      </c>
    </row>
    <row r="9309" spans="1:6" x14ac:dyDescent="0.2">
      <c r="A9309" s="106">
        <v>43191</v>
      </c>
      <c r="B9309" s="100">
        <v>43191</v>
      </c>
      <c r="C9309" s="98" t="s">
        <v>34</v>
      </c>
      <c r="D9309" s="98">
        <v>-24117.61</v>
      </c>
      <c r="E9309" s="98">
        <v>245846.81</v>
      </c>
      <c r="F9309" s="98" t="s">
        <v>76</v>
      </c>
    </row>
    <row r="9310" spans="1:6" x14ac:dyDescent="0.2">
      <c r="A9310" s="106">
        <v>43191</v>
      </c>
      <c r="B9310" s="100">
        <v>43191</v>
      </c>
      <c r="C9310" s="98" t="s">
        <v>33</v>
      </c>
      <c r="D9310" s="98">
        <v>-1087.82</v>
      </c>
      <c r="E9310" s="98">
        <v>11087.81</v>
      </c>
      <c r="F9310" s="98" t="s">
        <v>76</v>
      </c>
    </row>
    <row r="9311" spans="1:6" x14ac:dyDescent="0.2">
      <c r="A9311" s="106">
        <v>43191</v>
      </c>
      <c r="B9311" s="100">
        <v>43191</v>
      </c>
      <c r="C9311" s="98" t="s">
        <v>34</v>
      </c>
      <c r="D9311" s="98">
        <v>-8.44</v>
      </c>
      <c r="E9311" s="98">
        <v>86</v>
      </c>
      <c r="F9311" s="98" t="s">
        <v>76</v>
      </c>
    </row>
    <row r="9312" spans="1:6" x14ac:dyDescent="0.2">
      <c r="A9312" s="106">
        <v>43191</v>
      </c>
      <c r="B9312" s="100">
        <v>43191</v>
      </c>
      <c r="C9312" s="98" t="s">
        <v>33</v>
      </c>
      <c r="D9312" s="98">
        <v>-0.38</v>
      </c>
      <c r="E9312" s="98">
        <v>3.88</v>
      </c>
      <c r="F9312" s="98" t="s">
        <v>76</v>
      </c>
    </row>
    <row r="9313" spans="1:6" x14ac:dyDescent="0.2">
      <c r="A9313" s="106">
        <v>43191</v>
      </c>
      <c r="B9313" s="100">
        <v>43191</v>
      </c>
      <c r="C9313" s="98" t="s">
        <v>36</v>
      </c>
      <c r="D9313" s="98">
        <v>-1.54</v>
      </c>
      <c r="E9313" s="98">
        <v>15.68</v>
      </c>
      <c r="F9313" s="98" t="s">
        <v>101</v>
      </c>
    </row>
    <row r="9314" spans="1:6" x14ac:dyDescent="0.2">
      <c r="A9314" s="106">
        <v>43191</v>
      </c>
      <c r="B9314" s="100">
        <v>43191</v>
      </c>
      <c r="C9314" s="98" t="s">
        <v>35</v>
      </c>
      <c r="D9314" s="98">
        <v>-7.0000000000000007E-2</v>
      </c>
      <c r="E9314" s="98">
        <v>0.71</v>
      </c>
      <c r="F9314" s="98" t="s">
        <v>101</v>
      </c>
    </row>
    <row r="9315" spans="1:6" x14ac:dyDescent="0.2">
      <c r="A9315" s="106">
        <v>43191</v>
      </c>
      <c r="B9315" s="100">
        <v>43160</v>
      </c>
      <c r="C9315" s="98" t="s">
        <v>36</v>
      </c>
      <c r="D9315" s="98">
        <v>-4.33</v>
      </c>
      <c r="E9315" s="98">
        <v>55</v>
      </c>
      <c r="F9315" s="98" t="s">
        <v>101</v>
      </c>
    </row>
    <row r="9316" spans="1:6" x14ac:dyDescent="0.2">
      <c r="A9316" s="106">
        <v>43191</v>
      </c>
      <c r="B9316" s="100">
        <v>43160</v>
      </c>
      <c r="C9316" s="98" t="s">
        <v>35</v>
      </c>
      <c r="D9316" s="98">
        <v>-0.2</v>
      </c>
      <c r="E9316" s="98">
        <v>2.48</v>
      </c>
      <c r="F9316" s="98" t="s">
        <v>101</v>
      </c>
    </row>
    <row r="9317" spans="1:6" x14ac:dyDescent="0.2">
      <c r="A9317" s="106">
        <v>43191</v>
      </c>
      <c r="B9317" s="100">
        <v>43101</v>
      </c>
      <c r="C9317" s="98" t="s">
        <v>168</v>
      </c>
      <c r="D9317" s="98">
        <v>-16.29</v>
      </c>
      <c r="E9317" s="98">
        <v>2202</v>
      </c>
      <c r="F9317" s="98" t="s">
        <v>93</v>
      </c>
    </row>
    <row r="9318" spans="1:6" x14ac:dyDescent="0.2">
      <c r="A9318" s="106">
        <v>43191</v>
      </c>
      <c r="B9318" s="100">
        <v>43101</v>
      </c>
      <c r="C9318" s="98" t="s">
        <v>185</v>
      </c>
      <c r="D9318" s="98">
        <v>72.45</v>
      </c>
      <c r="E9318" s="98">
        <v>2202</v>
      </c>
      <c r="F9318" s="98" t="s">
        <v>93</v>
      </c>
    </row>
    <row r="9319" spans="1:6" x14ac:dyDescent="0.2">
      <c r="A9319" s="106">
        <v>43191</v>
      </c>
      <c r="B9319" s="100">
        <v>43101</v>
      </c>
      <c r="C9319" s="98" t="s">
        <v>186</v>
      </c>
      <c r="D9319" s="98">
        <v>3.27</v>
      </c>
      <c r="E9319" s="98">
        <v>99.3</v>
      </c>
      <c r="F9319" s="98" t="s">
        <v>93</v>
      </c>
    </row>
    <row r="9320" spans="1:6" x14ac:dyDescent="0.2">
      <c r="A9320" s="106">
        <v>43191</v>
      </c>
      <c r="B9320" s="100">
        <v>43191</v>
      </c>
      <c r="C9320" s="98" t="s">
        <v>33</v>
      </c>
      <c r="D9320" s="98">
        <v>-33.54</v>
      </c>
      <c r="E9320" s="98">
        <v>342.06</v>
      </c>
      <c r="F9320" s="98" t="s">
        <v>77</v>
      </c>
    </row>
    <row r="9321" spans="1:6" x14ac:dyDescent="0.2">
      <c r="A9321" s="106">
        <v>43191</v>
      </c>
      <c r="B9321" s="100">
        <v>43160</v>
      </c>
      <c r="C9321" s="98" t="s">
        <v>34</v>
      </c>
      <c r="D9321" s="98">
        <v>-2048.2399999999998</v>
      </c>
      <c r="E9321" s="98">
        <v>26003</v>
      </c>
      <c r="F9321" s="98" t="s">
        <v>77</v>
      </c>
    </row>
    <row r="9322" spans="1:6" x14ac:dyDescent="0.2">
      <c r="A9322" s="106">
        <v>43191</v>
      </c>
      <c r="B9322" s="100">
        <v>43160</v>
      </c>
      <c r="C9322" s="98" t="s">
        <v>33</v>
      </c>
      <c r="D9322" s="98">
        <v>-92.4</v>
      </c>
      <c r="E9322" s="98">
        <v>1172.74</v>
      </c>
      <c r="F9322" s="98" t="s">
        <v>77</v>
      </c>
    </row>
    <row r="9323" spans="1:6" x14ac:dyDescent="0.2">
      <c r="A9323" s="106">
        <v>43191</v>
      </c>
      <c r="B9323" s="100">
        <v>43101</v>
      </c>
      <c r="C9323" s="98" t="s">
        <v>168</v>
      </c>
      <c r="D9323" s="98">
        <v>-248.56</v>
      </c>
      <c r="E9323" s="98">
        <v>33587.61</v>
      </c>
      <c r="F9323" s="98" t="s">
        <v>77</v>
      </c>
    </row>
    <row r="9324" spans="1:6" x14ac:dyDescent="0.2">
      <c r="A9324" s="106">
        <v>43191</v>
      </c>
      <c r="B9324" s="100">
        <v>43101</v>
      </c>
      <c r="C9324" s="98" t="s">
        <v>185</v>
      </c>
      <c r="D9324" s="98">
        <v>1105.04</v>
      </c>
      <c r="E9324" s="98">
        <v>33587.61</v>
      </c>
      <c r="F9324" s="98" t="s">
        <v>77</v>
      </c>
    </row>
    <row r="9325" spans="1:6" x14ac:dyDescent="0.2">
      <c r="A9325" s="106">
        <v>43191</v>
      </c>
      <c r="B9325" s="100">
        <v>43101</v>
      </c>
      <c r="C9325" s="98" t="s">
        <v>186</v>
      </c>
      <c r="D9325" s="98">
        <v>49.82</v>
      </c>
      <c r="E9325" s="98">
        <v>1514.82</v>
      </c>
      <c r="F9325" s="98" t="s">
        <v>77</v>
      </c>
    </row>
    <row r="9326" spans="1:6" x14ac:dyDescent="0.2">
      <c r="A9326" s="106">
        <v>43191</v>
      </c>
      <c r="B9326" s="100">
        <v>43191</v>
      </c>
      <c r="C9326" s="98" t="s">
        <v>34</v>
      </c>
      <c r="D9326" s="98">
        <v>-21159.91</v>
      </c>
      <c r="E9326" s="98">
        <v>215697.59</v>
      </c>
      <c r="F9326" s="98" t="s">
        <v>76</v>
      </c>
    </row>
    <row r="9327" spans="1:6" x14ac:dyDescent="0.2">
      <c r="A9327" s="106">
        <v>43191</v>
      </c>
      <c r="B9327" s="100">
        <v>43191</v>
      </c>
      <c r="C9327" s="98" t="s">
        <v>33</v>
      </c>
      <c r="D9327" s="98">
        <v>-954.3</v>
      </c>
      <c r="E9327" s="98">
        <v>9727.9500000000007</v>
      </c>
      <c r="F9327" s="98" t="s">
        <v>76</v>
      </c>
    </row>
    <row r="9328" spans="1:6" x14ac:dyDescent="0.2">
      <c r="A9328" s="106">
        <v>43191</v>
      </c>
      <c r="B9328" s="100">
        <v>43191</v>
      </c>
      <c r="C9328" s="98" t="s">
        <v>34</v>
      </c>
      <c r="D9328" s="98">
        <v>-249.93</v>
      </c>
      <c r="E9328" s="98">
        <v>2547.64</v>
      </c>
      <c r="F9328" s="98" t="s">
        <v>77</v>
      </c>
    </row>
    <row r="9329" spans="1:6" x14ac:dyDescent="0.2">
      <c r="A9329" s="106">
        <v>43191</v>
      </c>
      <c r="B9329" s="100">
        <v>43191</v>
      </c>
      <c r="C9329" s="98" t="s">
        <v>33</v>
      </c>
      <c r="D9329" s="98">
        <v>-11.28</v>
      </c>
      <c r="E9329" s="98">
        <v>114.89</v>
      </c>
      <c r="F9329" s="98" t="s">
        <v>77</v>
      </c>
    </row>
    <row r="9330" spans="1:6" x14ac:dyDescent="0.2">
      <c r="A9330" s="106">
        <v>43191</v>
      </c>
      <c r="B9330" s="100">
        <v>43191</v>
      </c>
      <c r="C9330" s="98" t="s">
        <v>34</v>
      </c>
      <c r="D9330" s="98">
        <v>-67.89</v>
      </c>
      <c r="E9330" s="98">
        <v>692</v>
      </c>
      <c r="F9330" s="98" t="s">
        <v>77</v>
      </c>
    </row>
    <row r="9331" spans="1:6" x14ac:dyDescent="0.2">
      <c r="A9331" s="106">
        <v>43191</v>
      </c>
      <c r="B9331" s="100">
        <v>43191</v>
      </c>
      <c r="C9331" s="98" t="s">
        <v>33</v>
      </c>
      <c r="D9331" s="98">
        <v>-3.06</v>
      </c>
      <c r="E9331" s="98">
        <v>31.2</v>
      </c>
      <c r="F9331" s="98" t="s">
        <v>77</v>
      </c>
    </row>
    <row r="9332" spans="1:6" x14ac:dyDescent="0.2">
      <c r="A9332" s="106">
        <v>43191</v>
      </c>
      <c r="B9332" s="100">
        <v>43191</v>
      </c>
      <c r="C9332" s="98" t="s">
        <v>34</v>
      </c>
      <c r="D9332" s="98">
        <v>-5845.65</v>
      </c>
      <c r="E9332" s="98">
        <v>59589.03</v>
      </c>
      <c r="F9332" s="98" t="s">
        <v>76</v>
      </c>
    </row>
    <row r="9333" spans="1:6" x14ac:dyDescent="0.2">
      <c r="A9333" s="106">
        <v>43191</v>
      </c>
      <c r="B9333" s="100">
        <v>43191</v>
      </c>
      <c r="C9333" s="98" t="s">
        <v>33</v>
      </c>
      <c r="D9333" s="98">
        <v>-263.58999999999997</v>
      </c>
      <c r="E9333" s="98">
        <v>2687.52</v>
      </c>
      <c r="F9333" s="98" t="s">
        <v>76</v>
      </c>
    </row>
    <row r="9334" spans="1:6" x14ac:dyDescent="0.2">
      <c r="A9334" s="106">
        <v>43252</v>
      </c>
      <c r="B9334" s="100">
        <v>43221</v>
      </c>
      <c r="C9334" s="98" t="s">
        <v>186</v>
      </c>
      <c r="D9334" s="98">
        <v>16.91</v>
      </c>
      <c r="E9334" s="98">
        <v>381</v>
      </c>
      <c r="F9334" s="98" t="s">
        <v>95</v>
      </c>
    </row>
    <row r="9335" spans="1:6" x14ac:dyDescent="0.2">
      <c r="A9335" s="106">
        <v>43252</v>
      </c>
      <c r="B9335" s="100">
        <v>43221</v>
      </c>
      <c r="C9335" s="98" t="s">
        <v>34</v>
      </c>
      <c r="D9335" s="98">
        <v>-793.44</v>
      </c>
      <c r="E9335" s="98">
        <v>8448</v>
      </c>
      <c r="F9335" s="98" t="s">
        <v>95</v>
      </c>
    </row>
    <row r="9336" spans="1:6" x14ac:dyDescent="0.2">
      <c r="A9336" s="106">
        <v>43252</v>
      </c>
      <c r="B9336" s="100">
        <v>43221</v>
      </c>
      <c r="C9336" s="98" t="s">
        <v>33</v>
      </c>
      <c r="D9336" s="98">
        <v>-35.78</v>
      </c>
      <c r="E9336" s="98">
        <v>381</v>
      </c>
      <c r="F9336" s="98" t="s">
        <v>95</v>
      </c>
    </row>
    <row r="9337" spans="1:6" x14ac:dyDescent="0.2">
      <c r="A9337" s="106">
        <v>43252</v>
      </c>
      <c r="B9337" s="100">
        <v>43191</v>
      </c>
      <c r="C9337" s="98" t="s">
        <v>34</v>
      </c>
      <c r="D9337" s="98">
        <v>-725.16</v>
      </c>
      <c r="E9337" s="98">
        <v>7392</v>
      </c>
      <c r="F9337" s="98" t="s">
        <v>95</v>
      </c>
    </row>
    <row r="9338" spans="1:6" x14ac:dyDescent="0.2">
      <c r="A9338" s="106">
        <v>43252</v>
      </c>
      <c r="B9338" s="100">
        <v>43191</v>
      </c>
      <c r="C9338" s="98" t="s">
        <v>33</v>
      </c>
      <c r="D9338" s="98">
        <v>-32.700000000000003</v>
      </c>
      <c r="E9338" s="98">
        <v>333.38</v>
      </c>
      <c r="F9338" s="98" t="s">
        <v>95</v>
      </c>
    </row>
    <row r="9339" spans="1:6" x14ac:dyDescent="0.2">
      <c r="A9339" s="106">
        <v>43252</v>
      </c>
      <c r="B9339" s="100">
        <v>43101</v>
      </c>
      <c r="C9339" s="98" t="s">
        <v>185</v>
      </c>
      <c r="D9339" s="98">
        <v>243.2</v>
      </c>
      <c r="E9339" s="98">
        <v>7392</v>
      </c>
      <c r="F9339" s="98" t="s">
        <v>95</v>
      </c>
    </row>
    <row r="9340" spans="1:6" x14ac:dyDescent="0.2">
      <c r="A9340" s="106">
        <v>43252</v>
      </c>
      <c r="B9340" s="100">
        <v>43101</v>
      </c>
      <c r="C9340" s="98" t="s">
        <v>186</v>
      </c>
      <c r="D9340" s="98">
        <v>10.97</v>
      </c>
      <c r="E9340" s="98">
        <v>333.38</v>
      </c>
      <c r="F9340" s="98" t="s">
        <v>95</v>
      </c>
    </row>
    <row r="9341" spans="1:6" x14ac:dyDescent="0.2">
      <c r="A9341" s="106">
        <v>43252</v>
      </c>
      <c r="B9341" s="100">
        <v>43221</v>
      </c>
      <c r="C9341" s="98" t="s">
        <v>185</v>
      </c>
      <c r="D9341" s="98">
        <v>9.2799999999999994</v>
      </c>
      <c r="E9341" s="98">
        <v>209</v>
      </c>
      <c r="F9341" s="98" t="s">
        <v>92</v>
      </c>
    </row>
    <row r="9342" spans="1:6" x14ac:dyDescent="0.2">
      <c r="A9342" s="106">
        <v>43252</v>
      </c>
      <c r="B9342" s="100">
        <v>43221</v>
      </c>
      <c r="C9342" s="98" t="s">
        <v>186</v>
      </c>
      <c r="D9342" s="98">
        <v>0.42</v>
      </c>
      <c r="E9342" s="98">
        <v>9.43</v>
      </c>
      <c r="F9342" s="98" t="s">
        <v>92</v>
      </c>
    </row>
    <row r="9343" spans="1:6" x14ac:dyDescent="0.2">
      <c r="A9343" s="106">
        <v>43252</v>
      </c>
      <c r="B9343" s="100">
        <v>43221</v>
      </c>
      <c r="C9343" s="98" t="s">
        <v>34</v>
      </c>
      <c r="D9343" s="98">
        <v>-19.63</v>
      </c>
      <c r="E9343" s="98">
        <v>209</v>
      </c>
      <c r="F9343" s="98" t="s">
        <v>92</v>
      </c>
    </row>
    <row r="9344" spans="1:6" x14ac:dyDescent="0.2">
      <c r="A9344" s="106">
        <v>43252</v>
      </c>
      <c r="B9344" s="100">
        <v>43221</v>
      </c>
      <c r="C9344" s="98" t="s">
        <v>33</v>
      </c>
      <c r="D9344" s="98">
        <v>-0.89</v>
      </c>
      <c r="E9344" s="98">
        <v>9.43</v>
      </c>
      <c r="F9344" s="98" t="s">
        <v>92</v>
      </c>
    </row>
    <row r="9345" spans="1:6" x14ac:dyDescent="0.2">
      <c r="A9345" s="106">
        <v>43252</v>
      </c>
      <c r="B9345" s="100">
        <v>43221</v>
      </c>
      <c r="C9345" s="98" t="s">
        <v>168</v>
      </c>
      <c r="D9345" s="98">
        <v>0</v>
      </c>
      <c r="E9345" s="98">
        <v>209</v>
      </c>
      <c r="F9345" s="98" t="s">
        <v>92</v>
      </c>
    </row>
    <row r="9346" spans="1:6" x14ac:dyDescent="0.2">
      <c r="A9346" s="106">
        <v>43252</v>
      </c>
      <c r="B9346" s="100">
        <v>43191</v>
      </c>
      <c r="C9346" s="98" t="s">
        <v>34</v>
      </c>
      <c r="D9346" s="98">
        <v>-31.59</v>
      </c>
      <c r="E9346" s="98">
        <v>322</v>
      </c>
      <c r="F9346" s="98" t="s">
        <v>92</v>
      </c>
    </row>
    <row r="9347" spans="1:6" x14ac:dyDescent="0.2">
      <c r="A9347" s="106">
        <v>43252</v>
      </c>
      <c r="B9347" s="100">
        <v>43191</v>
      </c>
      <c r="C9347" s="98" t="s">
        <v>33</v>
      </c>
      <c r="D9347" s="98">
        <v>-1.42</v>
      </c>
      <c r="E9347" s="98">
        <v>14.52</v>
      </c>
      <c r="F9347" s="98" t="s">
        <v>92</v>
      </c>
    </row>
    <row r="9348" spans="1:6" x14ac:dyDescent="0.2">
      <c r="A9348" s="106">
        <v>43252</v>
      </c>
      <c r="B9348" s="100">
        <v>43101</v>
      </c>
      <c r="C9348" s="98" t="s">
        <v>168</v>
      </c>
      <c r="D9348" s="98">
        <v>-2.38</v>
      </c>
      <c r="E9348" s="98">
        <v>322</v>
      </c>
      <c r="F9348" s="98" t="s">
        <v>92</v>
      </c>
    </row>
    <row r="9349" spans="1:6" x14ac:dyDescent="0.2">
      <c r="A9349" s="106">
        <v>43252</v>
      </c>
      <c r="B9349" s="100">
        <v>43101</v>
      </c>
      <c r="C9349" s="98" t="s">
        <v>185</v>
      </c>
      <c r="D9349" s="98">
        <v>10.59</v>
      </c>
      <c r="E9349" s="98">
        <v>322</v>
      </c>
      <c r="F9349" s="98" t="s">
        <v>92</v>
      </c>
    </row>
    <row r="9350" spans="1:6" x14ac:dyDescent="0.2">
      <c r="A9350" s="106">
        <v>43252</v>
      </c>
      <c r="B9350" s="100">
        <v>43101</v>
      </c>
      <c r="C9350" s="98" t="s">
        <v>186</v>
      </c>
      <c r="D9350" s="98">
        <v>0.48</v>
      </c>
      <c r="E9350" s="98">
        <v>14.52</v>
      </c>
      <c r="F9350" s="98" t="s">
        <v>92</v>
      </c>
    </row>
    <row r="9351" spans="1:6" x14ac:dyDescent="0.2">
      <c r="A9351" s="106">
        <v>43252</v>
      </c>
      <c r="B9351" s="100">
        <v>43221</v>
      </c>
      <c r="C9351" s="98" t="s">
        <v>185</v>
      </c>
      <c r="D9351" s="98">
        <v>24.81</v>
      </c>
      <c r="E9351" s="98">
        <v>559</v>
      </c>
      <c r="F9351" s="98" t="s">
        <v>77</v>
      </c>
    </row>
    <row r="9352" spans="1:6" x14ac:dyDescent="0.2">
      <c r="A9352" s="106">
        <v>43252</v>
      </c>
      <c r="B9352" s="100">
        <v>43221</v>
      </c>
      <c r="C9352" s="98" t="s">
        <v>186</v>
      </c>
      <c r="D9352" s="98">
        <v>1.1200000000000001</v>
      </c>
      <c r="E9352" s="98">
        <v>25.22</v>
      </c>
      <c r="F9352" s="98" t="s">
        <v>77</v>
      </c>
    </row>
    <row r="9353" spans="1:6" x14ac:dyDescent="0.2">
      <c r="A9353" s="106">
        <v>43252</v>
      </c>
      <c r="B9353" s="100">
        <v>43221</v>
      </c>
      <c r="C9353" s="98" t="s">
        <v>34</v>
      </c>
      <c r="D9353" s="98">
        <v>-52.5</v>
      </c>
      <c r="E9353" s="98">
        <v>559</v>
      </c>
      <c r="F9353" s="98" t="s">
        <v>77</v>
      </c>
    </row>
    <row r="9354" spans="1:6" x14ac:dyDescent="0.2">
      <c r="A9354" s="106">
        <v>43252</v>
      </c>
      <c r="B9354" s="100">
        <v>43221</v>
      </c>
      <c r="C9354" s="98" t="s">
        <v>33</v>
      </c>
      <c r="D9354" s="98">
        <v>-2.36</v>
      </c>
      <c r="E9354" s="98">
        <v>25.22</v>
      </c>
      <c r="F9354" s="98" t="s">
        <v>77</v>
      </c>
    </row>
    <row r="9355" spans="1:6" x14ac:dyDescent="0.2">
      <c r="A9355" s="106">
        <v>43252</v>
      </c>
      <c r="B9355" s="100">
        <v>43221</v>
      </c>
      <c r="C9355" s="98" t="s">
        <v>168</v>
      </c>
      <c r="D9355" s="98">
        <v>0</v>
      </c>
      <c r="E9355" s="98">
        <v>559</v>
      </c>
      <c r="F9355" s="98" t="s">
        <v>77</v>
      </c>
    </row>
    <row r="9356" spans="1:6" x14ac:dyDescent="0.2">
      <c r="A9356" s="106">
        <v>43252</v>
      </c>
      <c r="B9356" s="100">
        <v>43191</v>
      </c>
      <c r="C9356" s="98" t="s">
        <v>34</v>
      </c>
      <c r="D9356" s="98">
        <v>-40.22</v>
      </c>
      <c r="E9356" s="98">
        <v>409.99</v>
      </c>
      <c r="F9356" s="98" t="s">
        <v>77</v>
      </c>
    </row>
    <row r="9357" spans="1:6" x14ac:dyDescent="0.2">
      <c r="A9357" s="106">
        <v>43252</v>
      </c>
      <c r="B9357" s="100">
        <v>43191</v>
      </c>
      <c r="C9357" s="98" t="s">
        <v>33</v>
      </c>
      <c r="D9357" s="98">
        <v>-1.81</v>
      </c>
      <c r="E9357" s="98">
        <v>18.489999999999998</v>
      </c>
      <c r="F9357" s="98" t="s">
        <v>77</v>
      </c>
    </row>
    <row r="9358" spans="1:6" x14ac:dyDescent="0.2">
      <c r="A9358" s="106">
        <v>43252</v>
      </c>
      <c r="B9358" s="100">
        <v>43101</v>
      </c>
      <c r="C9358" s="98" t="s">
        <v>168</v>
      </c>
      <c r="D9358" s="98">
        <v>-3.03</v>
      </c>
      <c r="E9358" s="98">
        <v>409.99</v>
      </c>
      <c r="F9358" s="98" t="s">
        <v>77</v>
      </c>
    </row>
    <row r="9359" spans="1:6" x14ac:dyDescent="0.2">
      <c r="A9359" s="106">
        <v>43252</v>
      </c>
      <c r="B9359" s="100">
        <v>43101</v>
      </c>
      <c r="C9359" s="98" t="s">
        <v>185</v>
      </c>
      <c r="D9359" s="98">
        <v>13.49</v>
      </c>
      <c r="E9359" s="98">
        <v>409.99</v>
      </c>
      <c r="F9359" s="98" t="s">
        <v>77</v>
      </c>
    </row>
    <row r="9360" spans="1:6" x14ac:dyDescent="0.2">
      <c r="A9360" s="106">
        <v>43252</v>
      </c>
      <c r="B9360" s="100">
        <v>43101</v>
      </c>
      <c r="C9360" s="98" t="s">
        <v>186</v>
      </c>
      <c r="D9360" s="98">
        <v>0.61</v>
      </c>
      <c r="E9360" s="98">
        <v>18.489999999999998</v>
      </c>
      <c r="F9360" s="98" t="s">
        <v>77</v>
      </c>
    </row>
    <row r="9361" spans="1:6" x14ac:dyDescent="0.2">
      <c r="A9361" s="106">
        <v>43252</v>
      </c>
      <c r="B9361" s="100">
        <v>43221</v>
      </c>
      <c r="C9361" s="98" t="s">
        <v>185</v>
      </c>
      <c r="D9361" s="98">
        <v>7565.66</v>
      </c>
      <c r="E9361" s="98">
        <v>170474.21</v>
      </c>
      <c r="F9361" s="98" t="s">
        <v>76</v>
      </c>
    </row>
    <row r="9362" spans="1:6" x14ac:dyDescent="0.2">
      <c r="A9362" s="106">
        <v>43252</v>
      </c>
      <c r="B9362" s="100">
        <v>43221</v>
      </c>
      <c r="C9362" s="98" t="s">
        <v>186</v>
      </c>
      <c r="D9362" s="98">
        <v>340.96</v>
      </c>
      <c r="E9362" s="98">
        <v>7688.35</v>
      </c>
      <c r="F9362" s="98" t="s">
        <v>76</v>
      </c>
    </row>
    <row r="9363" spans="1:6" x14ac:dyDescent="0.2">
      <c r="A9363" s="106">
        <v>43252</v>
      </c>
      <c r="B9363" s="100">
        <v>43221</v>
      </c>
      <c r="C9363" s="98" t="s">
        <v>34</v>
      </c>
      <c r="D9363" s="98">
        <v>-15938.89</v>
      </c>
      <c r="E9363" s="98">
        <v>169708.31</v>
      </c>
      <c r="F9363" s="98" t="s">
        <v>76</v>
      </c>
    </row>
    <row r="9364" spans="1:6" x14ac:dyDescent="0.2">
      <c r="A9364" s="106">
        <v>43252</v>
      </c>
      <c r="B9364" s="100">
        <v>43221</v>
      </c>
      <c r="C9364" s="98" t="s">
        <v>33</v>
      </c>
      <c r="D9364" s="98">
        <v>-718.8</v>
      </c>
      <c r="E9364" s="98">
        <v>7653.81</v>
      </c>
      <c r="F9364" s="98" t="s">
        <v>76</v>
      </c>
    </row>
    <row r="9365" spans="1:6" x14ac:dyDescent="0.2">
      <c r="A9365" s="106">
        <v>43252</v>
      </c>
      <c r="B9365" s="100">
        <v>43221</v>
      </c>
      <c r="C9365" s="98" t="s">
        <v>168</v>
      </c>
      <c r="D9365" s="98">
        <v>0</v>
      </c>
      <c r="E9365" s="98">
        <v>170474.21</v>
      </c>
      <c r="F9365" s="98" t="s">
        <v>76</v>
      </c>
    </row>
    <row r="9366" spans="1:6" x14ac:dyDescent="0.2">
      <c r="A9366" s="106">
        <v>43252</v>
      </c>
      <c r="B9366" s="100">
        <v>43191</v>
      </c>
      <c r="C9366" s="98" t="s">
        <v>34</v>
      </c>
      <c r="D9366" s="98">
        <v>-26477.7</v>
      </c>
      <c r="E9366" s="98">
        <v>269906.19</v>
      </c>
      <c r="F9366" s="98" t="s">
        <v>76</v>
      </c>
    </row>
    <row r="9367" spans="1:6" x14ac:dyDescent="0.2">
      <c r="A9367" s="106">
        <v>43252</v>
      </c>
      <c r="B9367" s="100">
        <v>43191</v>
      </c>
      <c r="C9367" s="98" t="s">
        <v>33</v>
      </c>
      <c r="D9367" s="98">
        <v>-1194.17</v>
      </c>
      <c r="E9367" s="98">
        <v>12172.79</v>
      </c>
      <c r="F9367" s="98" t="s">
        <v>76</v>
      </c>
    </row>
    <row r="9368" spans="1:6" x14ac:dyDescent="0.2">
      <c r="A9368" s="106">
        <v>43252</v>
      </c>
      <c r="B9368" s="100">
        <v>43101</v>
      </c>
      <c r="C9368" s="98" t="s">
        <v>185</v>
      </c>
      <c r="D9368" s="98">
        <v>8880.0499999999993</v>
      </c>
      <c r="E9368" s="98">
        <v>269906.19</v>
      </c>
      <c r="F9368" s="98" t="s">
        <v>76</v>
      </c>
    </row>
    <row r="9369" spans="1:6" x14ac:dyDescent="0.2">
      <c r="A9369" s="106">
        <v>43252</v>
      </c>
      <c r="B9369" s="100">
        <v>43101</v>
      </c>
      <c r="C9369" s="98" t="s">
        <v>186</v>
      </c>
      <c r="D9369" s="98">
        <v>400.44</v>
      </c>
      <c r="E9369" s="98">
        <v>12172.79</v>
      </c>
      <c r="F9369" s="98" t="s">
        <v>76</v>
      </c>
    </row>
    <row r="9370" spans="1:6" x14ac:dyDescent="0.2">
      <c r="A9370" s="106">
        <v>43252</v>
      </c>
      <c r="B9370" s="100">
        <v>43101</v>
      </c>
      <c r="C9370" s="98" t="s">
        <v>168</v>
      </c>
      <c r="D9370" s="98">
        <v>-1997.31</v>
      </c>
      <c r="E9370" s="98">
        <v>269906.19</v>
      </c>
      <c r="F9370" s="98" t="s">
        <v>76</v>
      </c>
    </row>
    <row r="9371" spans="1:6" x14ac:dyDescent="0.2">
      <c r="A9371" s="106">
        <v>43252</v>
      </c>
      <c r="B9371" s="100">
        <v>43221</v>
      </c>
      <c r="C9371" s="98" t="s">
        <v>34</v>
      </c>
      <c r="D9371" s="98">
        <v>-25150.05</v>
      </c>
      <c r="E9371" s="98">
        <v>267780.12</v>
      </c>
      <c r="F9371" s="98" t="s">
        <v>76</v>
      </c>
    </row>
    <row r="9372" spans="1:6" x14ac:dyDescent="0.2">
      <c r="A9372" s="106">
        <v>43252</v>
      </c>
      <c r="B9372" s="100">
        <v>43221</v>
      </c>
      <c r="C9372" s="98" t="s">
        <v>33</v>
      </c>
      <c r="D9372" s="98">
        <v>-1134.1300000000001</v>
      </c>
      <c r="E9372" s="98">
        <v>12076.81</v>
      </c>
      <c r="F9372" s="98" t="s">
        <v>76</v>
      </c>
    </row>
    <row r="9373" spans="1:6" x14ac:dyDescent="0.2">
      <c r="A9373" s="106">
        <v>43252</v>
      </c>
      <c r="B9373" s="100">
        <v>43221</v>
      </c>
      <c r="C9373" s="98" t="s">
        <v>168</v>
      </c>
      <c r="D9373" s="98">
        <v>0</v>
      </c>
      <c r="E9373" s="98">
        <v>268531.14</v>
      </c>
      <c r="F9373" s="98" t="s">
        <v>76</v>
      </c>
    </row>
    <row r="9374" spans="1:6" x14ac:dyDescent="0.2">
      <c r="A9374" s="106">
        <v>43252</v>
      </c>
      <c r="B9374" s="100">
        <v>43221</v>
      </c>
      <c r="C9374" s="98" t="s">
        <v>185</v>
      </c>
      <c r="D9374" s="98">
        <v>11917.37</v>
      </c>
      <c r="E9374" s="98">
        <v>268531.14</v>
      </c>
      <c r="F9374" s="98" t="s">
        <v>76</v>
      </c>
    </row>
    <row r="9375" spans="1:6" x14ac:dyDescent="0.2">
      <c r="A9375" s="106">
        <v>43252</v>
      </c>
      <c r="B9375" s="100">
        <v>43221</v>
      </c>
      <c r="C9375" s="98" t="s">
        <v>186</v>
      </c>
      <c r="D9375" s="98">
        <v>536.91999999999996</v>
      </c>
      <c r="E9375" s="98">
        <v>12110.67</v>
      </c>
      <c r="F9375" s="98" t="s">
        <v>76</v>
      </c>
    </row>
    <row r="9376" spans="1:6" x14ac:dyDescent="0.2">
      <c r="A9376" s="106">
        <v>43252</v>
      </c>
      <c r="B9376" s="100">
        <v>43191</v>
      </c>
      <c r="C9376" s="98" t="s">
        <v>34</v>
      </c>
      <c r="D9376" s="98">
        <v>-41123.660000000003</v>
      </c>
      <c r="E9376" s="98">
        <v>419200.09</v>
      </c>
      <c r="F9376" s="98" t="s">
        <v>76</v>
      </c>
    </row>
    <row r="9377" spans="1:6" x14ac:dyDescent="0.2">
      <c r="A9377" s="106">
        <v>43252</v>
      </c>
      <c r="B9377" s="100">
        <v>43191</v>
      </c>
      <c r="C9377" s="98" t="s">
        <v>33</v>
      </c>
      <c r="D9377" s="98">
        <v>-1854.69</v>
      </c>
      <c r="E9377" s="98">
        <v>18905.91</v>
      </c>
      <c r="F9377" s="98" t="s">
        <v>76</v>
      </c>
    </row>
    <row r="9378" spans="1:6" x14ac:dyDescent="0.2">
      <c r="A9378" s="106">
        <v>43252</v>
      </c>
      <c r="B9378" s="100">
        <v>43101</v>
      </c>
      <c r="C9378" s="98" t="s">
        <v>168</v>
      </c>
      <c r="D9378" s="98">
        <v>-3102.08</v>
      </c>
      <c r="E9378" s="98">
        <v>419200.09</v>
      </c>
      <c r="F9378" s="98" t="s">
        <v>76</v>
      </c>
    </row>
    <row r="9379" spans="1:6" x14ac:dyDescent="0.2">
      <c r="A9379" s="106">
        <v>43252</v>
      </c>
      <c r="B9379" s="100">
        <v>43101</v>
      </c>
      <c r="C9379" s="98" t="s">
        <v>185</v>
      </c>
      <c r="D9379" s="98">
        <v>13791.58</v>
      </c>
      <c r="E9379" s="98">
        <v>419200.09</v>
      </c>
      <c r="F9379" s="98" t="s">
        <v>76</v>
      </c>
    </row>
    <row r="9380" spans="1:6" x14ac:dyDescent="0.2">
      <c r="A9380" s="106">
        <v>43252</v>
      </c>
      <c r="B9380" s="100">
        <v>43101</v>
      </c>
      <c r="C9380" s="98" t="s">
        <v>186</v>
      </c>
      <c r="D9380" s="98">
        <v>622.01</v>
      </c>
      <c r="E9380" s="98">
        <v>18905.91</v>
      </c>
      <c r="F9380" s="98" t="s">
        <v>76</v>
      </c>
    </row>
    <row r="9381" spans="1:6" x14ac:dyDescent="0.2">
      <c r="A9381" s="106">
        <v>43252</v>
      </c>
      <c r="B9381" s="100">
        <v>43252</v>
      </c>
      <c r="C9381" s="98" t="s">
        <v>36</v>
      </c>
      <c r="D9381" s="98">
        <v>-2.09</v>
      </c>
      <c r="E9381" s="98">
        <v>15.68</v>
      </c>
      <c r="F9381" s="98" t="s">
        <v>101</v>
      </c>
    </row>
    <row r="9382" spans="1:6" x14ac:dyDescent="0.2">
      <c r="A9382" s="106">
        <v>43252</v>
      </c>
      <c r="B9382" s="100">
        <v>43252</v>
      </c>
      <c r="C9382" s="98" t="s">
        <v>35</v>
      </c>
      <c r="D9382" s="98">
        <v>-0.09</v>
      </c>
      <c r="E9382" s="98">
        <v>0.71</v>
      </c>
      <c r="F9382" s="98" t="s">
        <v>101</v>
      </c>
    </row>
    <row r="9383" spans="1:6" x14ac:dyDescent="0.2">
      <c r="A9383" s="106">
        <v>43252</v>
      </c>
      <c r="B9383" s="100">
        <v>43221</v>
      </c>
      <c r="C9383" s="98" t="s">
        <v>36</v>
      </c>
      <c r="D9383" s="98">
        <v>-5.17</v>
      </c>
      <c r="E9383" s="98">
        <v>55</v>
      </c>
      <c r="F9383" s="98" t="s">
        <v>101</v>
      </c>
    </row>
    <row r="9384" spans="1:6" x14ac:dyDescent="0.2">
      <c r="A9384" s="106">
        <v>43252</v>
      </c>
      <c r="B9384" s="100">
        <v>43221</v>
      </c>
      <c r="C9384" s="98" t="s">
        <v>35</v>
      </c>
      <c r="D9384" s="98">
        <v>-0.23</v>
      </c>
      <c r="E9384" s="98">
        <v>2.48</v>
      </c>
      <c r="F9384" s="98" t="s">
        <v>101</v>
      </c>
    </row>
    <row r="9385" spans="1:6" x14ac:dyDescent="0.2">
      <c r="A9385" s="106">
        <v>43252</v>
      </c>
      <c r="B9385" s="100">
        <v>43221</v>
      </c>
      <c r="C9385" s="98" t="s">
        <v>185</v>
      </c>
      <c r="D9385" s="98">
        <v>276.19</v>
      </c>
      <c r="E9385" s="98">
        <v>6223.44</v>
      </c>
      <c r="F9385" s="98" t="s">
        <v>84</v>
      </c>
    </row>
    <row r="9386" spans="1:6" x14ac:dyDescent="0.2">
      <c r="A9386" s="106">
        <v>43466</v>
      </c>
      <c r="B9386" s="100">
        <v>43435</v>
      </c>
      <c r="C9386" s="98" t="s">
        <v>33</v>
      </c>
      <c r="D9386" s="98">
        <v>-144.16</v>
      </c>
      <c r="E9386" s="98">
        <v>1567.45</v>
      </c>
      <c r="F9386" s="98" t="s">
        <v>77</v>
      </c>
    </row>
    <row r="9387" spans="1:6" x14ac:dyDescent="0.2">
      <c r="A9387" s="106">
        <v>43466</v>
      </c>
      <c r="B9387" s="100">
        <v>43435</v>
      </c>
      <c r="C9387" s="98" t="s">
        <v>34</v>
      </c>
      <c r="D9387" s="98">
        <v>-3551.14</v>
      </c>
      <c r="E9387" s="98">
        <v>38608</v>
      </c>
      <c r="F9387" s="98" t="s">
        <v>77</v>
      </c>
    </row>
    <row r="9388" spans="1:6" x14ac:dyDescent="0.2">
      <c r="A9388" s="106">
        <v>43466</v>
      </c>
      <c r="B9388" s="100">
        <v>43221</v>
      </c>
      <c r="C9388" s="98" t="s">
        <v>185</v>
      </c>
      <c r="D9388" s="98">
        <v>1713.42</v>
      </c>
      <c r="E9388" s="98">
        <v>38608</v>
      </c>
      <c r="F9388" s="98" t="s">
        <v>77</v>
      </c>
    </row>
    <row r="9389" spans="1:6" x14ac:dyDescent="0.2">
      <c r="A9389" s="106">
        <v>43466</v>
      </c>
      <c r="B9389" s="100">
        <v>43221</v>
      </c>
      <c r="C9389" s="98" t="s">
        <v>186</v>
      </c>
      <c r="D9389" s="98">
        <v>69.59</v>
      </c>
      <c r="E9389" s="98">
        <v>1567.45</v>
      </c>
      <c r="F9389" s="98" t="s">
        <v>77</v>
      </c>
    </row>
    <row r="9390" spans="1:6" x14ac:dyDescent="0.2">
      <c r="A9390" s="106">
        <v>43466</v>
      </c>
      <c r="B9390" s="100">
        <v>43435</v>
      </c>
      <c r="C9390" s="98" t="s">
        <v>36</v>
      </c>
      <c r="D9390" s="98">
        <v>-2.85</v>
      </c>
      <c r="E9390" s="98">
        <v>31</v>
      </c>
      <c r="F9390" s="98" t="s">
        <v>101</v>
      </c>
    </row>
    <row r="9391" spans="1:6" x14ac:dyDescent="0.2">
      <c r="A9391" s="106">
        <v>43466</v>
      </c>
      <c r="B9391" s="100">
        <v>43435</v>
      </c>
      <c r="C9391" s="98" t="s">
        <v>35</v>
      </c>
      <c r="D9391" s="98">
        <v>-0.12</v>
      </c>
      <c r="E9391" s="98">
        <v>1.26</v>
      </c>
      <c r="F9391" s="98" t="s">
        <v>101</v>
      </c>
    </row>
    <row r="9392" spans="1:6" x14ac:dyDescent="0.2">
      <c r="A9392" s="106">
        <v>43466</v>
      </c>
      <c r="B9392" s="100">
        <v>43435</v>
      </c>
      <c r="C9392" s="98" t="s">
        <v>36</v>
      </c>
      <c r="D9392" s="98">
        <v>-52.42</v>
      </c>
      <c r="E9392" s="98">
        <v>570</v>
      </c>
      <c r="F9392" s="98" t="s">
        <v>101</v>
      </c>
    </row>
    <row r="9393" spans="1:6" x14ac:dyDescent="0.2">
      <c r="A9393" s="106">
        <v>43466</v>
      </c>
      <c r="B9393" s="100">
        <v>43435</v>
      </c>
      <c r="C9393" s="98" t="s">
        <v>35</v>
      </c>
      <c r="D9393" s="98">
        <v>-2.21</v>
      </c>
      <c r="E9393" s="98">
        <v>24</v>
      </c>
      <c r="F9393" s="98" t="s">
        <v>101</v>
      </c>
    </row>
    <row r="9394" spans="1:6" x14ac:dyDescent="0.2">
      <c r="A9394" s="106">
        <v>43191</v>
      </c>
      <c r="B9394" s="100">
        <v>43191</v>
      </c>
      <c r="C9394" s="98" t="s">
        <v>34</v>
      </c>
      <c r="D9394" s="98">
        <v>-1099.69</v>
      </c>
      <c r="E9394" s="98">
        <v>11209.95</v>
      </c>
      <c r="F9394" s="98" t="s">
        <v>97</v>
      </c>
    </row>
    <row r="9395" spans="1:6" x14ac:dyDescent="0.2">
      <c r="A9395" s="106">
        <v>43191</v>
      </c>
      <c r="B9395" s="100">
        <v>43191</v>
      </c>
      <c r="C9395" s="98" t="s">
        <v>33</v>
      </c>
      <c r="D9395" s="98">
        <v>-49.6</v>
      </c>
      <c r="E9395" s="98">
        <v>505.57</v>
      </c>
      <c r="F9395" s="98" t="s">
        <v>97</v>
      </c>
    </row>
    <row r="9396" spans="1:6" x14ac:dyDescent="0.2">
      <c r="A9396" s="106">
        <v>43191</v>
      </c>
      <c r="B9396" s="100">
        <v>43160</v>
      </c>
      <c r="C9396" s="98" t="s">
        <v>34</v>
      </c>
      <c r="D9396" s="98">
        <v>-1605.41</v>
      </c>
      <c r="E9396" s="98">
        <v>20381</v>
      </c>
      <c r="F9396" s="98" t="s">
        <v>97</v>
      </c>
    </row>
    <row r="9397" spans="1:6" x14ac:dyDescent="0.2">
      <c r="A9397" s="106">
        <v>43191</v>
      </c>
      <c r="B9397" s="100">
        <v>43160</v>
      </c>
      <c r="C9397" s="98" t="s">
        <v>33</v>
      </c>
      <c r="D9397" s="98">
        <v>-72.400000000000006</v>
      </c>
      <c r="E9397" s="98">
        <v>919.18</v>
      </c>
      <c r="F9397" s="98" t="s">
        <v>97</v>
      </c>
    </row>
    <row r="9398" spans="1:6" x14ac:dyDescent="0.2">
      <c r="A9398" s="106">
        <v>43466</v>
      </c>
      <c r="B9398" s="100">
        <v>43435</v>
      </c>
      <c r="C9398" s="98" t="s">
        <v>34</v>
      </c>
      <c r="D9398" s="98">
        <v>-21.52</v>
      </c>
      <c r="E9398" s="98">
        <v>234</v>
      </c>
      <c r="F9398" s="98" t="s">
        <v>92</v>
      </c>
    </row>
    <row r="9399" spans="1:6" x14ac:dyDescent="0.2">
      <c r="A9399" s="106">
        <v>43466</v>
      </c>
      <c r="B9399" s="100">
        <v>43435</v>
      </c>
      <c r="C9399" s="98" t="s">
        <v>33</v>
      </c>
      <c r="D9399" s="98">
        <v>-0.87</v>
      </c>
      <c r="E9399" s="98">
        <v>9.5</v>
      </c>
      <c r="F9399" s="98" t="s">
        <v>92</v>
      </c>
    </row>
    <row r="9400" spans="1:6" x14ac:dyDescent="0.2">
      <c r="A9400" s="106">
        <v>43466</v>
      </c>
      <c r="B9400" s="100">
        <v>43221</v>
      </c>
      <c r="C9400" s="98" t="s">
        <v>185</v>
      </c>
      <c r="D9400" s="98">
        <v>10.38</v>
      </c>
      <c r="E9400" s="98">
        <v>234</v>
      </c>
      <c r="F9400" s="98" t="s">
        <v>92</v>
      </c>
    </row>
    <row r="9401" spans="1:6" x14ac:dyDescent="0.2">
      <c r="A9401" s="106">
        <v>43466</v>
      </c>
      <c r="B9401" s="100">
        <v>43221</v>
      </c>
      <c r="C9401" s="98" t="s">
        <v>186</v>
      </c>
      <c r="D9401" s="98">
        <v>0.42</v>
      </c>
      <c r="E9401" s="98">
        <v>9.5</v>
      </c>
      <c r="F9401" s="98" t="s">
        <v>92</v>
      </c>
    </row>
    <row r="9402" spans="1:6" x14ac:dyDescent="0.2">
      <c r="A9402" s="106">
        <v>43191</v>
      </c>
      <c r="B9402" s="100">
        <v>43101</v>
      </c>
      <c r="C9402" s="98" t="s">
        <v>185</v>
      </c>
      <c r="D9402" s="98">
        <v>1039.3399999999999</v>
      </c>
      <c r="E9402" s="98">
        <v>31590.95</v>
      </c>
      <c r="F9402" s="98" t="s">
        <v>97</v>
      </c>
    </row>
    <row r="9403" spans="1:6" x14ac:dyDescent="0.2">
      <c r="A9403" s="106">
        <v>43191</v>
      </c>
      <c r="B9403" s="100">
        <v>43101</v>
      </c>
      <c r="C9403" s="98" t="s">
        <v>186</v>
      </c>
      <c r="D9403" s="98">
        <v>46.88</v>
      </c>
      <c r="E9403" s="98">
        <v>1424.75</v>
      </c>
      <c r="F9403" s="98" t="s">
        <v>97</v>
      </c>
    </row>
    <row r="9404" spans="1:6" x14ac:dyDescent="0.2">
      <c r="A9404" s="106">
        <v>43191</v>
      </c>
      <c r="B9404" s="100">
        <v>43191</v>
      </c>
      <c r="C9404" s="98" t="s">
        <v>36</v>
      </c>
      <c r="D9404" s="98">
        <v>-4.46</v>
      </c>
      <c r="E9404" s="98">
        <v>45.48</v>
      </c>
      <c r="F9404" s="98" t="s">
        <v>101</v>
      </c>
    </row>
    <row r="9405" spans="1:6" x14ac:dyDescent="0.2">
      <c r="A9405" s="106">
        <v>43191</v>
      </c>
      <c r="B9405" s="100">
        <v>43191</v>
      </c>
      <c r="C9405" s="98" t="s">
        <v>35</v>
      </c>
      <c r="D9405" s="98">
        <v>-0.2</v>
      </c>
      <c r="E9405" s="98">
        <v>2.0499999999999998</v>
      </c>
      <c r="F9405" s="98" t="s">
        <v>101</v>
      </c>
    </row>
    <row r="9406" spans="1:6" x14ac:dyDescent="0.2">
      <c r="A9406" s="106">
        <v>43191</v>
      </c>
      <c r="B9406" s="100">
        <v>43160</v>
      </c>
      <c r="C9406" s="98" t="s">
        <v>36</v>
      </c>
      <c r="D9406" s="98">
        <v>-6.38</v>
      </c>
      <c r="E9406" s="98">
        <v>81</v>
      </c>
      <c r="F9406" s="98" t="s">
        <v>101</v>
      </c>
    </row>
    <row r="9407" spans="1:6" x14ac:dyDescent="0.2">
      <c r="A9407" s="106">
        <v>43191</v>
      </c>
      <c r="B9407" s="100">
        <v>43160</v>
      </c>
      <c r="C9407" s="98" t="s">
        <v>35</v>
      </c>
      <c r="D9407" s="98">
        <v>-0.28999999999999998</v>
      </c>
      <c r="E9407" s="98">
        <v>3.65</v>
      </c>
      <c r="F9407" s="98" t="s">
        <v>101</v>
      </c>
    </row>
    <row r="9408" spans="1:6" x14ac:dyDescent="0.2">
      <c r="A9408" s="106">
        <v>43191</v>
      </c>
      <c r="B9408" s="100">
        <v>43191</v>
      </c>
      <c r="C9408" s="98" t="s">
        <v>34</v>
      </c>
      <c r="D9408" s="98">
        <v>-241.72</v>
      </c>
      <c r="E9408" s="98">
        <v>2464.0500000000002</v>
      </c>
      <c r="F9408" s="98" t="s">
        <v>77</v>
      </c>
    </row>
    <row r="9409" spans="1:6" x14ac:dyDescent="0.2">
      <c r="A9409" s="106">
        <v>43191</v>
      </c>
      <c r="B9409" s="100">
        <v>43191</v>
      </c>
      <c r="C9409" s="98" t="s">
        <v>33</v>
      </c>
      <c r="D9409" s="98">
        <v>-10.89</v>
      </c>
      <c r="E9409" s="98">
        <v>111.13</v>
      </c>
      <c r="F9409" s="98" t="s">
        <v>77</v>
      </c>
    </row>
    <row r="9410" spans="1:6" x14ac:dyDescent="0.2">
      <c r="A9410" s="106">
        <v>43191</v>
      </c>
      <c r="B9410" s="100">
        <v>43160</v>
      </c>
      <c r="C9410" s="98" t="s">
        <v>34</v>
      </c>
      <c r="D9410" s="98">
        <v>-353.05</v>
      </c>
      <c r="E9410" s="98">
        <v>4482</v>
      </c>
      <c r="F9410" s="98" t="s">
        <v>77</v>
      </c>
    </row>
    <row r="9411" spans="1:6" x14ac:dyDescent="0.2">
      <c r="A9411" s="106">
        <v>43191</v>
      </c>
      <c r="B9411" s="100">
        <v>43191</v>
      </c>
      <c r="C9411" s="98" t="s">
        <v>34</v>
      </c>
      <c r="D9411" s="98">
        <v>-13.64</v>
      </c>
      <c r="E9411" s="98">
        <v>139</v>
      </c>
      <c r="F9411" s="98" t="s">
        <v>92</v>
      </c>
    </row>
    <row r="9412" spans="1:6" x14ac:dyDescent="0.2">
      <c r="A9412" s="106">
        <v>43191</v>
      </c>
      <c r="B9412" s="100">
        <v>43191</v>
      </c>
      <c r="C9412" s="98" t="s">
        <v>33</v>
      </c>
      <c r="D9412" s="98">
        <v>-0.62</v>
      </c>
      <c r="E9412" s="98">
        <v>6.27</v>
      </c>
      <c r="F9412" s="98" t="s">
        <v>92</v>
      </c>
    </row>
    <row r="9413" spans="1:6" x14ac:dyDescent="0.2">
      <c r="A9413" s="106">
        <v>43191</v>
      </c>
      <c r="B9413" s="100">
        <v>43160</v>
      </c>
      <c r="C9413" s="98" t="s">
        <v>34</v>
      </c>
      <c r="D9413" s="98">
        <v>-20.010000000000002</v>
      </c>
      <c r="E9413" s="98">
        <v>254</v>
      </c>
      <c r="F9413" s="98" t="s">
        <v>92</v>
      </c>
    </row>
    <row r="9414" spans="1:6" x14ac:dyDescent="0.2">
      <c r="A9414" s="106">
        <v>43191</v>
      </c>
      <c r="B9414" s="100">
        <v>43160</v>
      </c>
      <c r="C9414" s="98" t="s">
        <v>33</v>
      </c>
      <c r="D9414" s="98">
        <v>-0.9</v>
      </c>
      <c r="E9414" s="98">
        <v>11.46</v>
      </c>
      <c r="F9414" s="98" t="s">
        <v>92</v>
      </c>
    </row>
    <row r="9415" spans="1:6" x14ac:dyDescent="0.2">
      <c r="A9415" s="106">
        <v>43191</v>
      </c>
      <c r="B9415" s="100">
        <v>43101</v>
      </c>
      <c r="C9415" s="98" t="s">
        <v>168</v>
      </c>
      <c r="D9415" s="98">
        <v>-2.91</v>
      </c>
      <c r="E9415" s="98">
        <v>393</v>
      </c>
      <c r="F9415" s="98" t="s">
        <v>92</v>
      </c>
    </row>
    <row r="9416" spans="1:6" x14ac:dyDescent="0.2">
      <c r="A9416" s="106">
        <v>43191</v>
      </c>
      <c r="B9416" s="100">
        <v>43101</v>
      </c>
      <c r="C9416" s="98" t="s">
        <v>185</v>
      </c>
      <c r="D9416" s="98">
        <v>12.93</v>
      </c>
      <c r="E9416" s="98">
        <v>393</v>
      </c>
      <c r="F9416" s="98" t="s">
        <v>92</v>
      </c>
    </row>
    <row r="9417" spans="1:6" x14ac:dyDescent="0.2">
      <c r="A9417" s="106">
        <v>43191</v>
      </c>
      <c r="B9417" s="100">
        <v>43101</v>
      </c>
      <c r="C9417" s="98" t="s">
        <v>186</v>
      </c>
      <c r="D9417" s="98">
        <v>0.57999999999999996</v>
      </c>
      <c r="E9417" s="98">
        <v>17.72</v>
      </c>
      <c r="F9417" s="98" t="s">
        <v>92</v>
      </c>
    </row>
    <row r="9418" spans="1:6" x14ac:dyDescent="0.2">
      <c r="A9418" s="106">
        <v>43191</v>
      </c>
      <c r="B9418" s="100">
        <v>43160</v>
      </c>
      <c r="C9418" s="98" t="s">
        <v>33</v>
      </c>
      <c r="D9418" s="98">
        <v>-15.93</v>
      </c>
      <c r="E9418" s="98">
        <v>202.13</v>
      </c>
      <c r="F9418" s="98" t="s">
        <v>77</v>
      </c>
    </row>
    <row r="9419" spans="1:6" x14ac:dyDescent="0.2">
      <c r="A9419" s="106">
        <v>43191</v>
      </c>
      <c r="B9419" s="100">
        <v>43101</v>
      </c>
      <c r="C9419" s="98" t="s">
        <v>168</v>
      </c>
      <c r="D9419" s="98">
        <v>-51.39</v>
      </c>
      <c r="E9419" s="98">
        <v>6946.05</v>
      </c>
      <c r="F9419" s="98" t="s">
        <v>77</v>
      </c>
    </row>
    <row r="9420" spans="1:6" x14ac:dyDescent="0.2">
      <c r="A9420" s="106">
        <v>43191</v>
      </c>
      <c r="B9420" s="100">
        <v>43101</v>
      </c>
      <c r="C9420" s="98" t="s">
        <v>185</v>
      </c>
      <c r="D9420" s="98">
        <v>228.52</v>
      </c>
      <c r="E9420" s="98">
        <v>6946.05</v>
      </c>
      <c r="F9420" s="98" t="s">
        <v>77</v>
      </c>
    </row>
    <row r="9421" spans="1:6" x14ac:dyDescent="0.2">
      <c r="A9421" s="106">
        <v>43191</v>
      </c>
      <c r="B9421" s="100">
        <v>43101</v>
      </c>
      <c r="C9421" s="98" t="s">
        <v>186</v>
      </c>
      <c r="D9421" s="98">
        <v>10.3</v>
      </c>
      <c r="E9421" s="98">
        <v>313.26</v>
      </c>
      <c r="F9421" s="98" t="s">
        <v>77</v>
      </c>
    </row>
    <row r="9422" spans="1:6" x14ac:dyDescent="0.2">
      <c r="A9422" s="106">
        <v>43191</v>
      </c>
      <c r="B9422" s="100">
        <v>43191</v>
      </c>
      <c r="C9422" s="98" t="s">
        <v>36</v>
      </c>
      <c r="D9422" s="98">
        <v>-6.8</v>
      </c>
      <c r="E9422" s="98">
        <v>69.3</v>
      </c>
      <c r="F9422" s="98" t="s">
        <v>101</v>
      </c>
    </row>
    <row r="9423" spans="1:6" x14ac:dyDescent="0.2">
      <c r="A9423" s="106">
        <v>43191</v>
      </c>
      <c r="B9423" s="100">
        <v>43191</v>
      </c>
      <c r="C9423" s="98" t="s">
        <v>35</v>
      </c>
      <c r="D9423" s="98">
        <v>-0.31</v>
      </c>
      <c r="E9423" s="98">
        <v>3.13</v>
      </c>
      <c r="F9423" s="98" t="s">
        <v>101</v>
      </c>
    </row>
    <row r="9424" spans="1:6" x14ac:dyDescent="0.2">
      <c r="A9424" s="106">
        <v>43191</v>
      </c>
      <c r="B9424" s="100">
        <v>43160</v>
      </c>
      <c r="C9424" s="98" t="s">
        <v>36</v>
      </c>
      <c r="D9424" s="98">
        <v>-9.93</v>
      </c>
      <c r="E9424" s="98">
        <v>126</v>
      </c>
      <c r="F9424" s="98" t="s">
        <v>101</v>
      </c>
    </row>
    <row r="9425" spans="1:6" x14ac:dyDescent="0.2">
      <c r="A9425" s="106">
        <v>43191</v>
      </c>
      <c r="B9425" s="100">
        <v>43160</v>
      </c>
      <c r="C9425" s="98" t="s">
        <v>35</v>
      </c>
      <c r="D9425" s="98">
        <v>-0.45</v>
      </c>
      <c r="E9425" s="98">
        <v>5.68</v>
      </c>
      <c r="F9425" s="98" t="s">
        <v>101</v>
      </c>
    </row>
    <row r="9426" spans="1:6" x14ac:dyDescent="0.2">
      <c r="A9426" s="106">
        <v>43191</v>
      </c>
      <c r="B9426" s="100">
        <v>43191</v>
      </c>
      <c r="C9426" s="98" t="s">
        <v>34</v>
      </c>
      <c r="D9426" s="98">
        <v>-253.59</v>
      </c>
      <c r="E9426" s="98">
        <v>2585</v>
      </c>
      <c r="F9426" s="98" t="s">
        <v>93</v>
      </c>
    </row>
    <row r="9427" spans="1:6" x14ac:dyDescent="0.2">
      <c r="A9427" s="106">
        <v>43191</v>
      </c>
      <c r="B9427" s="100">
        <v>43191</v>
      </c>
      <c r="C9427" s="98" t="s">
        <v>33</v>
      </c>
      <c r="D9427" s="98">
        <v>-11.43</v>
      </c>
      <c r="E9427" s="98">
        <v>116.59</v>
      </c>
      <c r="F9427" s="98" t="s">
        <v>93</v>
      </c>
    </row>
    <row r="9428" spans="1:6" x14ac:dyDescent="0.2">
      <c r="A9428" s="106">
        <v>43191</v>
      </c>
      <c r="B9428" s="100">
        <v>43160</v>
      </c>
      <c r="C9428" s="98" t="s">
        <v>34</v>
      </c>
      <c r="D9428" s="98">
        <v>-370.61</v>
      </c>
      <c r="E9428" s="98">
        <v>4705</v>
      </c>
      <c r="F9428" s="98" t="s">
        <v>93</v>
      </c>
    </row>
    <row r="9429" spans="1:6" x14ac:dyDescent="0.2">
      <c r="A9429" s="106">
        <v>43191</v>
      </c>
      <c r="B9429" s="100">
        <v>43160</v>
      </c>
      <c r="C9429" s="98" t="s">
        <v>33</v>
      </c>
      <c r="D9429" s="98">
        <v>-16.72</v>
      </c>
      <c r="E9429" s="98">
        <v>212.2</v>
      </c>
      <c r="F9429" s="98" t="s">
        <v>93</v>
      </c>
    </row>
    <row r="9430" spans="1:6" x14ac:dyDescent="0.2">
      <c r="A9430" s="106">
        <v>43191</v>
      </c>
      <c r="B9430" s="100">
        <v>43101</v>
      </c>
      <c r="C9430" s="98" t="s">
        <v>168</v>
      </c>
      <c r="D9430" s="98">
        <v>-53.95</v>
      </c>
      <c r="E9430" s="98">
        <v>7290</v>
      </c>
      <c r="F9430" s="98" t="s">
        <v>93</v>
      </c>
    </row>
    <row r="9431" spans="1:6" x14ac:dyDescent="0.2">
      <c r="A9431" s="106">
        <v>43191</v>
      </c>
      <c r="B9431" s="100">
        <v>43101</v>
      </c>
      <c r="C9431" s="98" t="s">
        <v>185</v>
      </c>
      <c r="D9431" s="98">
        <v>239.84</v>
      </c>
      <c r="E9431" s="98">
        <v>7290</v>
      </c>
      <c r="F9431" s="98" t="s">
        <v>93</v>
      </c>
    </row>
    <row r="9432" spans="1:6" x14ac:dyDescent="0.2">
      <c r="A9432" s="106">
        <v>43191</v>
      </c>
      <c r="B9432" s="100">
        <v>43101</v>
      </c>
      <c r="C9432" s="98" t="s">
        <v>186</v>
      </c>
      <c r="D9432" s="98">
        <v>10.82</v>
      </c>
      <c r="E9432" s="98">
        <v>328.8</v>
      </c>
      <c r="F9432" s="98" t="s">
        <v>93</v>
      </c>
    </row>
    <row r="9433" spans="1:6" x14ac:dyDescent="0.2">
      <c r="A9433" s="106">
        <v>43191</v>
      </c>
      <c r="B9433" s="100">
        <v>43191</v>
      </c>
      <c r="C9433" s="98" t="s">
        <v>34</v>
      </c>
      <c r="D9433" s="98">
        <v>-17041.37</v>
      </c>
      <c r="E9433" s="98">
        <v>173713.34</v>
      </c>
      <c r="F9433" s="98" t="s">
        <v>76</v>
      </c>
    </row>
    <row r="9434" spans="1:6" x14ac:dyDescent="0.2">
      <c r="A9434" s="106">
        <v>43191</v>
      </c>
      <c r="B9434" s="100">
        <v>43191</v>
      </c>
      <c r="C9434" s="98" t="s">
        <v>33</v>
      </c>
      <c r="D9434" s="98">
        <v>-768.51</v>
      </c>
      <c r="E9434" s="98">
        <v>7834.46</v>
      </c>
      <c r="F9434" s="98" t="s">
        <v>76</v>
      </c>
    </row>
    <row r="9435" spans="1:6" x14ac:dyDescent="0.2">
      <c r="A9435" s="106">
        <v>43191</v>
      </c>
      <c r="B9435" s="100">
        <v>43191</v>
      </c>
      <c r="C9435" s="98" t="s">
        <v>36</v>
      </c>
      <c r="D9435" s="98">
        <v>-1.7</v>
      </c>
      <c r="E9435" s="98">
        <v>17.36</v>
      </c>
      <c r="F9435" s="98" t="s">
        <v>101</v>
      </c>
    </row>
    <row r="9436" spans="1:6" x14ac:dyDescent="0.2">
      <c r="A9436" s="106">
        <v>43191</v>
      </c>
      <c r="B9436" s="100">
        <v>43191</v>
      </c>
      <c r="C9436" s="98" t="s">
        <v>35</v>
      </c>
      <c r="D9436" s="98">
        <v>-0.08</v>
      </c>
      <c r="E9436" s="98">
        <v>0.78</v>
      </c>
      <c r="F9436" s="98" t="s">
        <v>101</v>
      </c>
    </row>
    <row r="9437" spans="1:6" x14ac:dyDescent="0.2">
      <c r="A9437" s="106">
        <v>43191</v>
      </c>
      <c r="B9437" s="100">
        <v>43160</v>
      </c>
      <c r="C9437" s="98" t="s">
        <v>36</v>
      </c>
      <c r="D9437" s="98">
        <v>-2.44</v>
      </c>
      <c r="E9437" s="98">
        <v>31</v>
      </c>
      <c r="F9437" s="98" t="s">
        <v>101</v>
      </c>
    </row>
    <row r="9438" spans="1:6" x14ac:dyDescent="0.2">
      <c r="A9438" s="106">
        <v>43191</v>
      </c>
      <c r="B9438" s="100">
        <v>43160</v>
      </c>
      <c r="C9438" s="98" t="s">
        <v>35</v>
      </c>
      <c r="D9438" s="98">
        <v>-0.11</v>
      </c>
      <c r="E9438" s="98">
        <v>1.4</v>
      </c>
      <c r="F9438" s="98" t="s">
        <v>101</v>
      </c>
    </row>
    <row r="9439" spans="1:6" x14ac:dyDescent="0.2">
      <c r="A9439" s="106">
        <v>43191</v>
      </c>
      <c r="B9439" s="100">
        <v>43160</v>
      </c>
      <c r="C9439" s="98" t="s">
        <v>34</v>
      </c>
      <c r="D9439" s="98">
        <v>-15502.18</v>
      </c>
      <c r="E9439" s="98">
        <v>196801.62</v>
      </c>
      <c r="F9439" s="98" t="s">
        <v>76</v>
      </c>
    </row>
    <row r="9440" spans="1:6" x14ac:dyDescent="0.2">
      <c r="A9440" s="106">
        <v>43191</v>
      </c>
      <c r="B9440" s="100">
        <v>43160</v>
      </c>
      <c r="C9440" s="98" t="s">
        <v>33</v>
      </c>
      <c r="D9440" s="98">
        <v>-699.15</v>
      </c>
      <c r="E9440" s="98">
        <v>8875.7800000000007</v>
      </c>
      <c r="F9440" s="98" t="s">
        <v>76</v>
      </c>
    </row>
    <row r="9441" spans="1:6" x14ac:dyDescent="0.2">
      <c r="A9441" s="106">
        <v>43191</v>
      </c>
      <c r="B9441" s="100">
        <v>43101</v>
      </c>
      <c r="C9441" s="98" t="s">
        <v>168</v>
      </c>
      <c r="D9441" s="98">
        <v>-1972.05</v>
      </c>
      <c r="E9441" s="98">
        <v>266479.34999999998</v>
      </c>
      <c r="F9441" s="98" t="s">
        <v>76</v>
      </c>
    </row>
    <row r="9442" spans="1:6" x14ac:dyDescent="0.2">
      <c r="A9442" s="106">
        <v>43191</v>
      </c>
      <c r="B9442" s="100">
        <v>43101</v>
      </c>
      <c r="C9442" s="98" t="s">
        <v>185</v>
      </c>
      <c r="D9442" s="98">
        <v>8767.27</v>
      </c>
      <c r="E9442" s="98">
        <v>266479.34999999998</v>
      </c>
      <c r="F9442" s="98" t="s">
        <v>76</v>
      </c>
    </row>
    <row r="9443" spans="1:6" x14ac:dyDescent="0.2">
      <c r="A9443" s="106">
        <v>43191</v>
      </c>
      <c r="B9443" s="100">
        <v>43101</v>
      </c>
      <c r="C9443" s="98" t="s">
        <v>186</v>
      </c>
      <c r="D9443" s="98">
        <v>395.48</v>
      </c>
      <c r="E9443" s="98">
        <v>12018.22</v>
      </c>
      <c r="F9443" s="98" t="s">
        <v>76</v>
      </c>
    </row>
    <row r="9444" spans="1:6" x14ac:dyDescent="0.2">
      <c r="A9444" s="106">
        <v>43191</v>
      </c>
      <c r="B9444" s="100">
        <v>43160</v>
      </c>
      <c r="C9444" s="98" t="s">
        <v>34</v>
      </c>
      <c r="D9444" s="98">
        <v>-39301.33</v>
      </c>
      <c r="E9444" s="98">
        <v>498937.72</v>
      </c>
      <c r="F9444" s="98" t="s">
        <v>77</v>
      </c>
    </row>
    <row r="9445" spans="1:6" x14ac:dyDescent="0.2">
      <c r="A9445" s="106">
        <v>43191</v>
      </c>
      <c r="B9445" s="100">
        <v>43160</v>
      </c>
      <c r="C9445" s="98" t="s">
        <v>33</v>
      </c>
      <c r="D9445" s="98">
        <v>-1772.38</v>
      </c>
      <c r="E9445" s="98">
        <v>22502.1</v>
      </c>
      <c r="F9445" s="98" t="s">
        <v>77</v>
      </c>
    </row>
    <row r="9446" spans="1:6" x14ac:dyDescent="0.2">
      <c r="A9446" s="106">
        <v>43191</v>
      </c>
      <c r="B9446" s="100">
        <v>43101</v>
      </c>
      <c r="C9446" s="98" t="s">
        <v>168</v>
      </c>
      <c r="D9446" s="98">
        <v>-5491.76</v>
      </c>
      <c r="E9446" s="98">
        <v>742125.6</v>
      </c>
      <c r="F9446" s="98" t="s">
        <v>77</v>
      </c>
    </row>
    <row r="9447" spans="1:6" x14ac:dyDescent="0.2">
      <c r="A9447" s="106">
        <v>43191</v>
      </c>
      <c r="B9447" s="100">
        <v>43101</v>
      </c>
      <c r="C9447" s="98" t="s">
        <v>185</v>
      </c>
      <c r="D9447" s="98">
        <v>24415.95</v>
      </c>
      <c r="E9447" s="98">
        <v>742125.6</v>
      </c>
      <c r="F9447" s="98" t="s">
        <v>77</v>
      </c>
    </row>
    <row r="9448" spans="1:6" x14ac:dyDescent="0.2">
      <c r="A9448" s="106">
        <v>43191</v>
      </c>
      <c r="B9448" s="100">
        <v>43101</v>
      </c>
      <c r="C9448" s="98" t="s">
        <v>186</v>
      </c>
      <c r="D9448" s="98">
        <v>1101.22</v>
      </c>
      <c r="E9448" s="98">
        <v>33469.83</v>
      </c>
      <c r="F9448" s="98" t="s">
        <v>77</v>
      </c>
    </row>
    <row r="9449" spans="1:6" x14ac:dyDescent="0.2">
      <c r="A9449" s="106">
        <v>43191</v>
      </c>
      <c r="B9449" s="100">
        <v>43160</v>
      </c>
      <c r="C9449" s="98" t="s">
        <v>34</v>
      </c>
      <c r="D9449" s="98">
        <v>-16119.91</v>
      </c>
      <c r="E9449" s="98">
        <v>204645</v>
      </c>
      <c r="F9449" s="98" t="s">
        <v>76</v>
      </c>
    </row>
    <row r="9450" spans="1:6" x14ac:dyDescent="0.2">
      <c r="A9450" s="106">
        <v>43191</v>
      </c>
      <c r="B9450" s="100">
        <v>43160</v>
      </c>
      <c r="C9450" s="98" t="s">
        <v>33</v>
      </c>
      <c r="D9450" s="98">
        <v>-726.93</v>
      </c>
      <c r="E9450" s="98">
        <v>9229.4500000000007</v>
      </c>
      <c r="F9450" s="98" t="s">
        <v>76</v>
      </c>
    </row>
    <row r="9451" spans="1:6" x14ac:dyDescent="0.2">
      <c r="A9451" s="106">
        <v>43191</v>
      </c>
      <c r="B9451" s="100">
        <v>43101</v>
      </c>
      <c r="C9451" s="98" t="s">
        <v>168</v>
      </c>
      <c r="D9451" s="98">
        <v>-1958.44</v>
      </c>
      <c r="E9451" s="98">
        <v>264652.03000000003</v>
      </c>
      <c r="F9451" s="98" t="s">
        <v>76</v>
      </c>
    </row>
    <row r="9452" spans="1:6" x14ac:dyDescent="0.2">
      <c r="A9452" s="106">
        <v>43191</v>
      </c>
      <c r="B9452" s="100">
        <v>43101</v>
      </c>
      <c r="C9452" s="98" t="s">
        <v>185</v>
      </c>
      <c r="D9452" s="98">
        <v>8707.0400000000009</v>
      </c>
      <c r="E9452" s="98">
        <v>264652.03000000003</v>
      </c>
      <c r="F9452" s="98" t="s">
        <v>76</v>
      </c>
    </row>
    <row r="9453" spans="1:6" x14ac:dyDescent="0.2">
      <c r="A9453" s="106">
        <v>43191</v>
      </c>
      <c r="B9453" s="100">
        <v>43101</v>
      </c>
      <c r="C9453" s="98" t="s">
        <v>186</v>
      </c>
      <c r="D9453" s="98">
        <v>392.59</v>
      </c>
      <c r="E9453" s="98">
        <v>11935.77</v>
      </c>
      <c r="F9453" s="98" t="s">
        <v>76</v>
      </c>
    </row>
    <row r="9454" spans="1:6" x14ac:dyDescent="0.2">
      <c r="A9454" s="106">
        <v>43191</v>
      </c>
      <c r="B9454" s="100">
        <v>43101</v>
      </c>
      <c r="C9454" s="98" t="s">
        <v>34</v>
      </c>
      <c r="D9454" s="98">
        <v>-37.04</v>
      </c>
      <c r="E9454" s="98">
        <v>422</v>
      </c>
      <c r="F9454" s="98" t="s">
        <v>76</v>
      </c>
    </row>
    <row r="9455" spans="1:6" x14ac:dyDescent="0.2">
      <c r="A9455" s="106">
        <v>43191</v>
      </c>
      <c r="B9455" s="100">
        <v>43101</v>
      </c>
      <c r="C9455" s="98" t="s">
        <v>33</v>
      </c>
      <c r="D9455" s="98">
        <v>-1.67</v>
      </c>
      <c r="E9455" s="98">
        <v>19.03</v>
      </c>
      <c r="F9455" s="98" t="s">
        <v>76</v>
      </c>
    </row>
    <row r="9456" spans="1:6" x14ac:dyDescent="0.2">
      <c r="A9456" s="106">
        <v>43191</v>
      </c>
      <c r="B9456" s="100">
        <v>43160</v>
      </c>
      <c r="C9456" s="98" t="s">
        <v>34</v>
      </c>
      <c r="D9456" s="98">
        <v>-155.33000000000001</v>
      </c>
      <c r="E9456" s="98">
        <v>1972</v>
      </c>
      <c r="F9456" s="98" t="s">
        <v>93</v>
      </c>
    </row>
    <row r="9457" spans="1:6" x14ac:dyDescent="0.2">
      <c r="A9457" s="106">
        <v>43191</v>
      </c>
      <c r="B9457" s="100">
        <v>43160</v>
      </c>
      <c r="C9457" s="98" t="s">
        <v>33</v>
      </c>
      <c r="D9457" s="98">
        <v>-7.01</v>
      </c>
      <c r="E9457" s="98">
        <v>88.94</v>
      </c>
      <c r="F9457" s="98" t="s">
        <v>93</v>
      </c>
    </row>
    <row r="9458" spans="1:6" x14ac:dyDescent="0.2">
      <c r="A9458" s="106">
        <v>43191</v>
      </c>
      <c r="B9458" s="100">
        <v>43132</v>
      </c>
      <c r="C9458" s="98" t="s">
        <v>34</v>
      </c>
      <c r="D9458" s="98">
        <v>-5.28</v>
      </c>
      <c r="E9458" s="98">
        <v>72</v>
      </c>
      <c r="F9458" s="98" t="s">
        <v>93</v>
      </c>
    </row>
    <row r="9459" spans="1:6" x14ac:dyDescent="0.2">
      <c r="A9459" s="106">
        <v>43191</v>
      </c>
      <c r="B9459" s="100">
        <v>43132</v>
      </c>
      <c r="C9459" s="98" t="s">
        <v>33</v>
      </c>
      <c r="D9459" s="98">
        <v>-0.24</v>
      </c>
      <c r="E9459" s="98">
        <v>3.25</v>
      </c>
      <c r="F9459" s="98" t="s">
        <v>93</v>
      </c>
    </row>
    <row r="9460" spans="1:6" x14ac:dyDescent="0.2">
      <c r="A9460" s="106">
        <v>43191</v>
      </c>
      <c r="B9460" s="100">
        <v>43101</v>
      </c>
      <c r="C9460" s="98" t="s">
        <v>168</v>
      </c>
      <c r="D9460" s="98">
        <v>-15.12</v>
      </c>
      <c r="E9460" s="98">
        <v>2044</v>
      </c>
      <c r="F9460" s="98" t="s">
        <v>93</v>
      </c>
    </row>
    <row r="9461" spans="1:6" x14ac:dyDescent="0.2">
      <c r="A9461" s="106">
        <v>43191</v>
      </c>
      <c r="B9461" s="100">
        <v>43101</v>
      </c>
      <c r="C9461" s="98" t="s">
        <v>185</v>
      </c>
      <c r="D9461" s="98">
        <v>67.27</v>
      </c>
      <c r="E9461" s="98">
        <v>2044</v>
      </c>
      <c r="F9461" s="98" t="s">
        <v>93</v>
      </c>
    </row>
    <row r="9462" spans="1:6" x14ac:dyDescent="0.2">
      <c r="A9462" s="106">
        <v>43191</v>
      </c>
      <c r="B9462" s="100">
        <v>43101</v>
      </c>
      <c r="C9462" s="98" t="s">
        <v>186</v>
      </c>
      <c r="D9462" s="98">
        <v>3.03</v>
      </c>
      <c r="E9462" s="98">
        <v>92.19</v>
      </c>
      <c r="F9462" s="98" t="s">
        <v>93</v>
      </c>
    </row>
    <row r="9463" spans="1:6" x14ac:dyDescent="0.2">
      <c r="A9463" s="106">
        <v>43191</v>
      </c>
      <c r="B9463" s="100">
        <v>43160</v>
      </c>
      <c r="C9463" s="98" t="s">
        <v>34</v>
      </c>
      <c r="D9463" s="98">
        <v>-1740.11</v>
      </c>
      <c r="E9463" s="98">
        <v>22091</v>
      </c>
      <c r="F9463" s="98" t="s">
        <v>95</v>
      </c>
    </row>
    <row r="9464" spans="1:6" x14ac:dyDescent="0.2">
      <c r="A9464" s="106">
        <v>43191</v>
      </c>
      <c r="B9464" s="100">
        <v>43160</v>
      </c>
      <c r="C9464" s="98" t="s">
        <v>33</v>
      </c>
      <c r="D9464" s="98">
        <v>-78.48</v>
      </c>
      <c r="E9464" s="98">
        <v>996.3</v>
      </c>
      <c r="F9464" s="98" t="s">
        <v>95</v>
      </c>
    </row>
    <row r="9465" spans="1:6" x14ac:dyDescent="0.2">
      <c r="A9465" s="106">
        <v>43191</v>
      </c>
      <c r="B9465" s="100">
        <v>43132</v>
      </c>
      <c r="C9465" s="98" t="s">
        <v>34</v>
      </c>
      <c r="D9465" s="98">
        <v>-57.86</v>
      </c>
      <c r="E9465" s="98">
        <v>789</v>
      </c>
      <c r="F9465" s="98" t="s">
        <v>95</v>
      </c>
    </row>
    <row r="9466" spans="1:6" x14ac:dyDescent="0.2">
      <c r="A9466" s="106">
        <v>43191</v>
      </c>
      <c r="B9466" s="100">
        <v>43132</v>
      </c>
      <c r="C9466" s="98" t="s">
        <v>33</v>
      </c>
      <c r="D9466" s="98">
        <v>-2.61</v>
      </c>
      <c r="E9466" s="98">
        <v>35.58</v>
      </c>
      <c r="F9466" s="98" t="s">
        <v>95</v>
      </c>
    </row>
    <row r="9467" spans="1:6" x14ac:dyDescent="0.2">
      <c r="A9467" s="106">
        <v>43191</v>
      </c>
      <c r="B9467" s="100">
        <v>43101</v>
      </c>
      <c r="C9467" s="98" t="s">
        <v>185</v>
      </c>
      <c r="D9467" s="98">
        <v>752.75</v>
      </c>
      <c r="E9467" s="98">
        <v>22880</v>
      </c>
      <c r="F9467" s="98" t="s">
        <v>95</v>
      </c>
    </row>
    <row r="9468" spans="1:6" x14ac:dyDescent="0.2">
      <c r="A9468" s="106">
        <v>43191</v>
      </c>
      <c r="B9468" s="100">
        <v>43101</v>
      </c>
      <c r="C9468" s="98" t="s">
        <v>186</v>
      </c>
      <c r="D9468" s="98">
        <v>33.950000000000003</v>
      </c>
      <c r="E9468" s="98">
        <v>1031.8900000000001</v>
      </c>
      <c r="F9468" s="98" t="s">
        <v>95</v>
      </c>
    </row>
    <row r="9469" spans="1:6" x14ac:dyDescent="0.2">
      <c r="A9469" s="106">
        <v>43191</v>
      </c>
      <c r="B9469" s="100">
        <v>43101</v>
      </c>
      <c r="C9469" s="98" t="s">
        <v>186</v>
      </c>
      <c r="D9469" s="98">
        <v>123.36</v>
      </c>
      <c r="E9469" s="98">
        <v>3749.83</v>
      </c>
      <c r="F9469" s="98" t="s">
        <v>77</v>
      </c>
    </row>
    <row r="9470" spans="1:6" x14ac:dyDescent="0.2">
      <c r="A9470" s="106">
        <v>43191</v>
      </c>
      <c r="B9470" s="100">
        <v>43160</v>
      </c>
      <c r="C9470" s="98" t="s">
        <v>36</v>
      </c>
      <c r="D9470" s="98">
        <v>-5.52</v>
      </c>
      <c r="E9470" s="98">
        <v>70.08</v>
      </c>
      <c r="F9470" s="98" t="s">
        <v>101</v>
      </c>
    </row>
    <row r="9471" spans="1:6" x14ac:dyDescent="0.2">
      <c r="A9471" s="106">
        <v>43191</v>
      </c>
      <c r="B9471" s="100">
        <v>43160</v>
      </c>
      <c r="C9471" s="98" t="s">
        <v>35</v>
      </c>
      <c r="D9471" s="98">
        <v>-0.25</v>
      </c>
      <c r="E9471" s="98">
        <v>3.16</v>
      </c>
      <c r="F9471" s="98" t="s">
        <v>101</v>
      </c>
    </row>
    <row r="9472" spans="1:6" x14ac:dyDescent="0.2">
      <c r="A9472" s="106">
        <v>43191</v>
      </c>
      <c r="B9472" s="100">
        <v>43132</v>
      </c>
      <c r="C9472" s="98" t="s">
        <v>36</v>
      </c>
      <c r="D9472" s="98">
        <v>-0.22</v>
      </c>
      <c r="E9472" s="98">
        <v>3</v>
      </c>
      <c r="F9472" s="98" t="s">
        <v>101</v>
      </c>
    </row>
    <row r="9473" spans="1:6" x14ac:dyDescent="0.2">
      <c r="A9473" s="106">
        <v>43191</v>
      </c>
      <c r="B9473" s="100">
        <v>43132</v>
      </c>
      <c r="C9473" s="98" t="s">
        <v>35</v>
      </c>
      <c r="D9473" s="98">
        <v>-0.01</v>
      </c>
      <c r="E9473" s="98">
        <v>0.14000000000000001</v>
      </c>
      <c r="F9473" s="98" t="s">
        <v>101</v>
      </c>
    </row>
    <row r="9474" spans="1:6" x14ac:dyDescent="0.2">
      <c r="A9474" s="106">
        <v>43191</v>
      </c>
      <c r="B9474" s="100">
        <v>43101</v>
      </c>
      <c r="C9474" s="98" t="s">
        <v>168</v>
      </c>
      <c r="D9474" s="98">
        <v>-615.27</v>
      </c>
      <c r="E9474" s="98">
        <v>83145.36</v>
      </c>
      <c r="F9474" s="98" t="s">
        <v>77</v>
      </c>
    </row>
    <row r="9475" spans="1:6" x14ac:dyDescent="0.2">
      <c r="A9475" s="106">
        <v>43191</v>
      </c>
      <c r="B9475" s="100">
        <v>43101</v>
      </c>
      <c r="C9475" s="98" t="s">
        <v>185</v>
      </c>
      <c r="D9475" s="98">
        <v>821.18</v>
      </c>
      <c r="E9475" s="98">
        <v>24960</v>
      </c>
      <c r="F9475" s="98" t="s">
        <v>96</v>
      </c>
    </row>
    <row r="9476" spans="1:6" x14ac:dyDescent="0.2">
      <c r="A9476" s="106">
        <v>43191</v>
      </c>
      <c r="B9476" s="100">
        <v>43101</v>
      </c>
      <c r="C9476" s="98" t="s">
        <v>186</v>
      </c>
      <c r="D9476" s="98">
        <v>37.04</v>
      </c>
      <c r="E9476" s="98">
        <v>1125.7</v>
      </c>
      <c r="F9476" s="98" t="s">
        <v>96</v>
      </c>
    </row>
    <row r="9477" spans="1:6" x14ac:dyDescent="0.2">
      <c r="A9477" s="106">
        <v>43252</v>
      </c>
      <c r="B9477" s="100">
        <v>43221</v>
      </c>
      <c r="C9477" s="98" t="s">
        <v>185</v>
      </c>
      <c r="D9477" s="98">
        <v>8197.2900000000009</v>
      </c>
      <c r="E9477" s="98">
        <v>184707.58</v>
      </c>
      <c r="F9477" s="98" t="s">
        <v>76</v>
      </c>
    </row>
    <row r="9478" spans="1:6" x14ac:dyDescent="0.2">
      <c r="A9478" s="106">
        <v>43252</v>
      </c>
      <c r="B9478" s="100">
        <v>43221</v>
      </c>
      <c r="C9478" s="98" t="s">
        <v>186</v>
      </c>
      <c r="D9478" s="98">
        <v>369.62</v>
      </c>
      <c r="E9478" s="98">
        <v>8330.4599999999991</v>
      </c>
      <c r="F9478" s="98" t="s">
        <v>76</v>
      </c>
    </row>
    <row r="9479" spans="1:6" x14ac:dyDescent="0.2">
      <c r="A9479" s="106">
        <v>43252</v>
      </c>
      <c r="B9479" s="100">
        <v>43191</v>
      </c>
      <c r="C9479" s="98" t="s">
        <v>34</v>
      </c>
      <c r="D9479" s="98">
        <v>-17598.96</v>
      </c>
      <c r="E9479" s="98">
        <v>179397.42</v>
      </c>
      <c r="F9479" s="98" t="s">
        <v>76</v>
      </c>
    </row>
    <row r="9480" spans="1:6" x14ac:dyDescent="0.2">
      <c r="A9480" s="106">
        <v>43252</v>
      </c>
      <c r="B9480" s="100">
        <v>43191</v>
      </c>
      <c r="C9480" s="98" t="s">
        <v>33</v>
      </c>
      <c r="D9480" s="98">
        <v>-793.66</v>
      </c>
      <c r="E9480" s="98">
        <v>8090.85</v>
      </c>
      <c r="F9480" s="98" t="s">
        <v>76</v>
      </c>
    </row>
    <row r="9481" spans="1:6" x14ac:dyDescent="0.2">
      <c r="A9481" s="106">
        <v>43252</v>
      </c>
      <c r="B9481" s="100">
        <v>43101</v>
      </c>
      <c r="C9481" s="98" t="s">
        <v>168</v>
      </c>
      <c r="D9481" s="98">
        <v>-1329.41</v>
      </c>
      <c r="E9481" s="98">
        <v>179617.75</v>
      </c>
      <c r="F9481" s="98" t="s">
        <v>76</v>
      </c>
    </row>
    <row r="9482" spans="1:6" x14ac:dyDescent="0.2">
      <c r="A9482" s="106">
        <v>43252</v>
      </c>
      <c r="B9482" s="100">
        <v>43101</v>
      </c>
      <c r="C9482" s="98" t="s">
        <v>185</v>
      </c>
      <c r="D9482" s="98">
        <v>5909.67</v>
      </c>
      <c r="E9482" s="98">
        <v>179617.75</v>
      </c>
      <c r="F9482" s="98" t="s">
        <v>76</v>
      </c>
    </row>
    <row r="9483" spans="1:6" x14ac:dyDescent="0.2">
      <c r="A9483" s="106">
        <v>43252</v>
      </c>
      <c r="B9483" s="100">
        <v>43101</v>
      </c>
      <c r="C9483" s="98" t="s">
        <v>186</v>
      </c>
      <c r="D9483" s="98">
        <v>266.55</v>
      </c>
      <c r="E9483" s="98">
        <v>8100.78</v>
      </c>
      <c r="F9483" s="98" t="s">
        <v>76</v>
      </c>
    </row>
    <row r="9484" spans="1:6" x14ac:dyDescent="0.2">
      <c r="A9484" s="106">
        <v>43221</v>
      </c>
      <c r="B9484" s="100">
        <v>43160</v>
      </c>
      <c r="C9484" s="98" t="s">
        <v>34</v>
      </c>
      <c r="D9484" s="98">
        <v>-11.19</v>
      </c>
      <c r="E9484" s="98">
        <v>142</v>
      </c>
      <c r="F9484" s="98" t="s">
        <v>92</v>
      </c>
    </row>
    <row r="9485" spans="1:6" x14ac:dyDescent="0.2">
      <c r="A9485" s="106">
        <v>43221</v>
      </c>
      <c r="B9485" s="100">
        <v>43160</v>
      </c>
      <c r="C9485" s="98" t="s">
        <v>33</v>
      </c>
      <c r="D9485" s="98">
        <v>-0.5</v>
      </c>
      <c r="E9485" s="98">
        <v>6.4</v>
      </c>
      <c r="F9485" s="98" t="s">
        <v>92</v>
      </c>
    </row>
    <row r="9486" spans="1:6" x14ac:dyDescent="0.2">
      <c r="A9486" s="106">
        <v>43221</v>
      </c>
      <c r="B9486" s="100">
        <v>43221</v>
      </c>
      <c r="C9486" s="98" t="s">
        <v>186</v>
      </c>
      <c r="D9486" s="98">
        <v>0.02</v>
      </c>
      <c r="E9486" s="98">
        <v>0.5</v>
      </c>
      <c r="F9486" s="98" t="s">
        <v>77</v>
      </c>
    </row>
    <row r="9487" spans="1:6" x14ac:dyDescent="0.2">
      <c r="A9487" s="106">
        <v>43221</v>
      </c>
      <c r="B9487" s="100">
        <v>43221</v>
      </c>
      <c r="C9487" s="98" t="s">
        <v>34</v>
      </c>
      <c r="D9487" s="98">
        <v>-1.03</v>
      </c>
      <c r="E9487" s="98">
        <v>11</v>
      </c>
      <c r="F9487" s="98" t="s">
        <v>77</v>
      </c>
    </row>
    <row r="9488" spans="1:6" x14ac:dyDescent="0.2">
      <c r="A9488" s="106">
        <v>43191</v>
      </c>
      <c r="B9488" s="100">
        <v>43101</v>
      </c>
      <c r="C9488" s="98" t="s">
        <v>168</v>
      </c>
      <c r="D9488" s="98">
        <v>-1.99</v>
      </c>
      <c r="E9488" s="98">
        <v>269</v>
      </c>
      <c r="F9488" s="98" t="s">
        <v>92</v>
      </c>
    </row>
    <row r="9489" spans="1:6" x14ac:dyDescent="0.2">
      <c r="A9489" s="106">
        <v>43191</v>
      </c>
      <c r="B9489" s="100">
        <v>43101</v>
      </c>
      <c r="C9489" s="98" t="s">
        <v>185</v>
      </c>
      <c r="D9489" s="98">
        <v>8.85</v>
      </c>
      <c r="E9489" s="98">
        <v>269</v>
      </c>
      <c r="F9489" s="98" t="s">
        <v>92</v>
      </c>
    </row>
    <row r="9490" spans="1:6" x14ac:dyDescent="0.2">
      <c r="A9490" s="106">
        <v>43191</v>
      </c>
      <c r="B9490" s="100">
        <v>43101</v>
      </c>
      <c r="C9490" s="98" t="s">
        <v>186</v>
      </c>
      <c r="D9490" s="98">
        <v>0.4</v>
      </c>
      <c r="E9490" s="98">
        <v>12.13</v>
      </c>
      <c r="F9490" s="98" t="s">
        <v>92</v>
      </c>
    </row>
    <row r="9491" spans="1:6" x14ac:dyDescent="0.2">
      <c r="A9491" s="106">
        <v>43191</v>
      </c>
      <c r="B9491" s="100">
        <v>43132</v>
      </c>
      <c r="C9491" s="98" t="s">
        <v>33</v>
      </c>
      <c r="D9491" s="98">
        <v>-0.24</v>
      </c>
      <c r="E9491" s="98">
        <v>3.34</v>
      </c>
      <c r="F9491" s="98" t="s">
        <v>76</v>
      </c>
    </row>
    <row r="9492" spans="1:6" x14ac:dyDescent="0.2">
      <c r="A9492" s="106">
        <v>43191</v>
      </c>
      <c r="B9492" s="100">
        <v>43101</v>
      </c>
      <c r="C9492" s="98" t="s">
        <v>185</v>
      </c>
      <c r="D9492" s="98">
        <v>8.5500000000000007</v>
      </c>
      <c r="E9492" s="98">
        <v>260</v>
      </c>
      <c r="F9492" s="98" t="s">
        <v>76</v>
      </c>
    </row>
    <row r="9493" spans="1:6" x14ac:dyDescent="0.2">
      <c r="A9493" s="106">
        <v>43191</v>
      </c>
      <c r="B9493" s="100">
        <v>43101</v>
      </c>
      <c r="C9493" s="98" t="s">
        <v>186</v>
      </c>
      <c r="D9493" s="98">
        <v>0.39</v>
      </c>
      <c r="E9493" s="98">
        <v>11.73</v>
      </c>
      <c r="F9493" s="98" t="s">
        <v>76</v>
      </c>
    </row>
    <row r="9494" spans="1:6" x14ac:dyDescent="0.2">
      <c r="A9494" s="106">
        <v>43191</v>
      </c>
      <c r="B9494" s="100">
        <v>43101</v>
      </c>
      <c r="C9494" s="98" t="s">
        <v>168</v>
      </c>
      <c r="D9494" s="98">
        <v>-1.92</v>
      </c>
      <c r="E9494" s="98">
        <v>260</v>
      </c>
      <c r="F9494" s="98" t="s">
        <v>76</v>
      </c>
    </row>
    <row r="9495" spans="1:6" x14ac:dyDescent="0.2">
      <c r="A9495" s="106">
        <v>43191</v>
      </c>
      <c r="B9495" s="100">
        <v>43160</v>
      </c>
      <c r="C9495" s="98" t="s">
        <v>34</v>
      </c>
      <c r="D9495" s="98">
        <v>-1158.94</v>
      </c>
      <c r="E9495" s="98">
        <v>14713</v>
      </c>
      <c r="F9495" s="98" t="s">
        <v>94</v>
      </c>
    </row>
    <row r="9496" spans="1:6" x14ac:dyDescent="0.2">
      <c r="A9496" s="106">
        <v>43191</v>
      </c>
      <c r="B9496" s="100">
        <v>43160</v>
      </c>
      <c r="C9496" s="98" t="s">
        <v>33</v>
      </c>
      <c r="D9496" s="98">
        <v>-52.27</v>
      </c>
      <c r="E9496" s="98">
        <v>663.56</v>
      </c>
      <c r="F9496" s="98" t="s">
        <v>94</v>
      </c>
    </row>
    <row r="9497" spans="1:6" x14ac:dyDescent="0.2">
      <c r="A9497" s="106">
        <v>43191</v>
      </c>
      <c r="B9497" s="100">
        <v>43132</v>
      </c>
      <c r="C9497" s="98" t="s">
        <v>34</v>
      </c>
      <c r="D9497" s="98">
        <v>-431.55</v>
      </c>
      <c r="E9497" s="98">
        <v>5885</v>
      </c>
      <c r="F9497" s="98" t="s">
        <v>94</v>
      </c>
    </row>
    <row r="9498" spans="1:6" x14ac:dyDescent="0.2">
      <c r="A9498" s="106">
        <v>43191</v>
      </c>
      <c r="B9498" s="100">
        <v>43132</v>
      </c>
      <c r="C9498" s="98" t="s">
        <v>33</v>
      </c>
      <c r="D9498" s="98">
        <v>-19.46</v>
      </c>
      <c r="E9498" s="98">
        <v>265.41000000000003</v>
      </c>
      <c r="F9498" s="98" t="s">
        <v>94</v>
      </c>
    </row>
    <row r="9499" spans="1:6" x14ac:dyDescent="0.2">
      <c r="A9499" s="106">
        <v>43191</v>
      </c>
      <c r="B9499" s="100">
        <v>43160</v>
      </c>
      <c r="C9499" s="98" t="s">
        <v>34</v>
      </c>
      <c r="D9499" s="98">
        <v>-129.19999999999999</v>
      </c>
      <c r="E9499" s="98">
        <v>1640</v>
      </c>
      <c r="F9499" s="98" t="s">
        <v>93</v>
      </c>
    </row>
    <row r="9500" spans="1:6" x14ac:dyDescent="0.2">
      <c r="A9500" s="106">
        <v>43191</v>
      </c>
      <c r="B9500" s="100">
        <v>43160</v>
      </c>
      <c r="C9500" s="98" t="s">
        <v>33</v>
      </c>
      <c r="D9500" s="98">
        <v>-5.83</v>
      </c>
      <c r="E9500" s="98">
        <v>73.959999999999994</v>
      </c>
      <c r="F9500" s="98" t="s">
        <v>93</v>
      </c>
    </row>
    <row r="9501" spans="1:6" x14ac:dyDescent="0.2">
      <c r="A9501" s="106">
        <v>43191</v>
      </c>
      <c r="B9501" s="100">
        <v>43132</v>
      </c>
      <c r="C9501" s="98" t="s">
        <v>34</v>
      </c>
      <c r="D9501" s="98">
        <v>-48.11</v>
      </c>
      <c r="E9501" s="98">
        <v>656</v>
      </c>
      <c r="F9501" s="98" t="s">
        <v>93</v>
      </c>
    </row>
    <row r="9502" spans="1:6" x14ac:dyDescent="0.2">
      <c r="A9502" s="106">
        <v>43191</v>
      </c>
      <c r="B9502" s="100">
        <v>43132</v>
      </c>
      <c r="C9502" s="98" t="s">
        <v>33</v>
      </c>
      <c r="D9502" s="98">
        <v>-2.17</v>
      </c>
      <c r="E9502" s="98">
        <v>29.58</v>
      </c>
      <c r="F9502" s="98" t="s">
        <v>93</v>
      </c>
    </row>
    <row r="9503" spans="1:6" x14ac:dyDescent="0.2">
      <c r="A9503" s="106">
        <v>43191</v>
      </c>
      <c r="B9503" s="100">
        <v>43101</v>
      </c>
      <c r="C9503" s="98" t="s">
        <v>168</v>
      </c>
      <c r="D9503" s="98">
        <v>-16.989999999999998</v>
      </c>
      <c r="E9503" s="98">
        <v>2296</v>
      </c>
      <c r="F9503" s="98" t="s">
        <v>93</v>
      </c>
    </row>
    <row r="9504" spans="1:6" x14ac:dyDescent="0.2">
      <c r="A9504" s="106">
        <v>43191</v>
      </c>
      <c r="B9504" s="100">
        <v>43101</v>
      </c>
      <c r="C9504" s="98" t="s">
        <v>185</v>
      </c>
      <c r="D9504" s="98">
        <v>75.540000000000006</v>
      </c>
      <c r="E9504" s="98">
        <v>2296</v>
      </c>
      <c r="F9504" s="98" t="s">
        <v>93</v>
      </c>
    </row>
    <row r="9505" spans="1:6" x14ac:dyDescent="0.2">
      <c r="A9505" s="106">
        <v>43191</v>
      </c>
      <c r="B9505" s="100">
        <v>43101</v>
      </c>
      <c r="C9505" s="98" t="s">
        <v>186</v>
      </c>
      <c r="D9505" s="98">
        <v>3.4</v>
      </c>
      <c r="E9505" s="98">
        <v>103.54</v>
      </c>
      <c r="F9505" s="98" t="s">
        <v>93</v>
      </c>
    </row>
    <row r="9506" spans="1:6" x14ac:dyDescent="0.2">
      <c r="A9506" s="106">
        <v>43191</v>
      </c>
      <c r="B9506" s="100">
        <v>43160</v>
      </c>
      <c r="C9506" s="98" t="s">
        <v>34</v>
      </c>
      <c r="D9506" s="98">
        <v>-7492.34</v>
      </c>
      <c r="E9506" s="98">
        <v>95116.57</v>
      </c>
      <c r="F9506" s="98" t="s">
        <v>77</v>
      </c>
    </row>
    <row r="9507" spans="1:6" x14ac:dyDescent="0.2">
      <c r="A9507" s="106">
        <v>43191</v>
      </c>
      <c r="B9507" s="100">
        <v>43160</v>
      </c>
      <c r="C9507" s="98" t="s">
        <v>33</v>
      </c>
      <c r="D9507" s="98">
        <v>-337.89</v>
      </c>
      <c r="E9507" s="98">
        <v>4289.75</v>
      </c>
      <c r="F9507" s="98" t="s">
        <v>77</v>
      </c>
    </row>
    <row r="9508" spans="1:6" x14ac:dyDescent="0.2">
      <c r="A9508" s="106">
        <v>43191</v>
      </c>
      <c r="B9508" s="100">
        <v>43132</v>
      </c>
      <c r="C9508" s="98" t="s">
        <v>34</v>
      </c>
      <c r="D9508" s="98">
        <v>-2584.61</v>
      </c>
      <c r="E9508" s="98">
        <v>35246</v>
      </c>
      <c r="F9508" s="98" t="s">
        <v>77</v>
      </c>
    </row>
    <row r="9509" spans="1:6" x14ac:dyDescent="0.2">
      <c r="A9509" s="106">
        <v>43191</v>
      </c>
      <c r="B9509" s="100">
        <v>43132</v>
      </c>
      <c r="C9509" s="98" t="s">
        <v>33</v>
      </c>
      <c r="D9509" s="98">
        <v>-116.56</v>
      </c>
      <c r="E9509" s="98">
        <v>1589.59</v>
      </c>
      <c r="F9509" s="98" t="s">
        <v>77</v>
      </c>
    </row>
    <row r="9510" spans="1:6" x14ac:dyDescent="0.2">
      <c r="A9510" s="106">
        <v>43191</v>
      </c>
      <c r="B9510" s="100">
        <v>43101</v>
      </c>
      <c r="C9510" s="98" t="s">
        <v>168</v>
      </c>
      <c r="D9510" s="98">
        <v>-983.55</v>
      </c>
      <c r="E9510" s="98">
        <v>132910.21</v>
      </c>
      <c r="F9510" s="98" t="s">
        <v>77</v>
      </c>
    </row>
    <row r="9511" spans="1:6" x14ac:dyDescent="0.2">
      <c r="A9511" s="106">
        <v>43191</v>
      </c>
      <c r="B9511" s="100">
        <v>43101</v>
      </c>
      <c r="C9511" s="98" t="s">
        <v>185</v>
      </c>
      <c r="D9511" s="98">
        <v>4372.75</v>
      </c>
      <c r="E9511" s="98">
        <v>132910.21</v>
      </c>
      <c r="F9511" s="98" t="s">
        <v>77</v>
      </c>
    </row>
    <row r="9512" spans="1:6" x14ac:dyDescent="0.2">
      <c r="A9512" s="106">
        <v>43191</v>
      </c>
      <c r="B9512" s="100">
        <v>43101</v>
      </c>
      <c r="C9512" s="98" t="s">
        <v>186</v>
      </c>
      <c r="D9512" s="98">
        <v>197.2</v>
      </c>
      <c r="E9512" s="98">
        <v>5994.25</v>
      </c>
      <c r="F9512" s="98" t="s">
        <v>77</v>
      </c>
    </row>
    <row r="9513" spans="1:6" x14ac:dyDescent="0.2">
      <c r="A9513" s="106">
        <v>43191</v>
      </c>
      <c r="B9513" s="100">
        <v>43160</v>
      </c>
      <c r="C9513" s="98" t="s">
        <v>34</v>
      </c>
      <c r="D9513" s="98">
        <v>-30205.24</v>
      </c>
      <c r="E9513" s="98">
        <v>383462.14</v>
      </c>
      <c r="F9513" s="98" t="s">
        <v>76</v>
      </c>
    </row>
    <row r="9514" spans="1:6" x14ac:dyDescent="0.2">
      <c r="A9514" s="106">
        <v>43191</v>
      </c>
      <c r="B9514" s="100">
        <v>43160</v>
      </c>
      <c r="C9514" s="98" t="s">
        <v>33</v>
      </c>
      <c r="D9514" s="98">
        <v>-1362.43</v>
      </c>
      <c r="E9514" s="98">
        <v>17294.02</v>
      </c>
      <c r="F9514" s="98" t="s">
        <v>76</v>
      </c>
    </row>
    <row r="9515" spans="1:6" x14ac:dyDescent="0.2">
      <c r="A9515" s="106">
        <v>43191</v>
      </c>
      <c r="B9515" s="100">
        <v>43132</v>
      </c>
      <c r="C9515" s="98" t="s">
        <v>34</v>
      </c>
      <c r="D9515" s="98">
        <v>-11211.56</v>
      </c>
      <c r="E9515" s="98">
        <v>152885.97</v>
      </c>
      <c r="F9515" s="98" t="s">
        <v>76</v>
      </c>
    </row>
    <row r="9516" spans="1:6" x14ac:dyDescent="0.2">
      <c r="A9516" s="106">
        <v>43191</v>
      </c>
      <c r="B9516" s="100">
        <v>43132</v>
      </c>
      <c r="C9516" s="98" t="s">
        <v>33</v>
      </c>
      <c r="D9516" s="98">
        <v>-505.68</v>
      </c>
      <c r="E9516" s="98">
        <v>6895.21</v>
      </c>
      <c r="F9516" s="98" t="s">
        <v>76</v>
      </c>
    </row>
    <row r="9517" spans="1:6" x14ac:dyDescent="0.2">
      <c r="A9517" s="106">
        <v>43191</v>
      </c>
      <c r="B9517" s="100">
        <v>43101</v>
      </c>
      <c r="C9517" s="98" t="s">
        <v>168</v>
      </c>
      <c r="D9517" s="98">
        <v>-3969.57</v>
      </c>
      <c r="E9517" s="98">
        <v>536434.11</v>
      </c>
      <c r="F9517" s="98" t="s">
        <v>76</v>
      </c>
    </row>
    <row r="9518" spans="1:6" x14ac:dyDescent="0.2">
      <c r="A9518" s="106">
        <v>43191</v>
      </c>
      <c r="B9518" s="100">
        <v>43101</v>
      </c>
      <c r="C9518" s="98" t="s">
        <v>185</v>
      </c>
      <c r="D9518" s="98">
        <v>17648.669999999998</v>
      </c>
      <c r="E9518" s="98">
        <v>536434.11</v>
      </c>
      <c r="F9518" s="98" t="s">
        <v>76</v>
      </c>
    </row>
    <row r="9519" spans="1:6" x14ac:dyDescent="0.2">
      <c r="A9519" s="106">
        <v>43191</v>
      </c>
      <c r="B9519" s="100">
        <v>43101</v>
      </c>
      <c r="C9519" s="98" t="s">
        <v>186</v>
      </c>
      <c r="D9519" s="98">
        <v>795.98</v>
      </c>
      <c r="E9519" s="98">
        <v>24193.13</v>
      </c>
      <c r="F9519" s="98" t="s">
        <v>76</v>
      </c>
    </row>
    <row r="9520" spans="1:6" x14ac:dyDescent="0.2">
      <c r="A9520" s="106">
        <v>43191</v>
      </c>
      <c r="B9520" s="100">
        <v>43132</v>
      </c>
      <c r="C9520" s="98" t="s">
        <v>34</v>
      </c>
      <c r="D9520" s="98">
        <v>-121.14</v>
      </c>
      <c r="E9520" s="98">
        <v>1652</v>
      </c>
      <c r="F9520" s="98" t="s">
        <v>72</v>
      </c>
    </row>
    <row r="9521" spans="1:6" x14ac:dyDescent="0.2">
      <c r="A9521" s="106">
        <v>43191</v>
      </c>
      <c r="B9521" s="100">
        <v>43132</v>
      </c>
      <c r="C9521" s="98" t="s">
        <v>33</v>
      </c>
      <c r="D9521" s="98">
        <v>-5.47</v>
      </c>
      <c r="E9521" s="98">
        <v>74.52</v>
      </c>
      <c r="F9521" s="98" t="s">
        <v>72</v>
      </c>
    </row>
    <row r="9522" spans="1:6" x14ac:dyDescent="0.2">
      <c r="A9522" s="106">
        <v>43191</v>
      </c>
      <c r="B9522" s="100">
        <v>43101</v>
      </c>
      <c r="C9522" s="98" t="s">
        <v>185</v>
      </c>
      <c r="D9522" s="98">
        <v>41981.61</v>
      </c>
      <c r="E9522" s="98">
        <v>1276034.2</v>
      </c>
      <c r="F9522" s="98" t="s">
        <v>72</v>
      </c>
    </row>
    <row r="9523" spans="1:6" x14ac:dyDescent="0.2">
      <c r="A9523" s="106">
        <v>43191</v>
      </c>
      <c r="B9523" s="100">
        <v>43101</v>
      </c>
      <c r="C9523" s="98" t="s">
        <v>186</v>
      </c>
      <c r="D9523" s="98">
        <v>1893.66</v>
      </c>
      <c r="E9523" s="98">
        <v>57549.09</v>
      </c>
      <c r="F9523" s="98" t="s">
        <v>72</v>
      </c>
    </row>
    <row r="9524" spans="1:6" x14ac:dyDescent="0.2">
      <c r="A9524" s="106">
        <v>43191</v>
      </c>
      <c r="B9524" s="100">
        <v>43101</v>
      </c>
      <c r="C9524" s="98" t="s">
        <v>168</v>
      </c>
      <c r="D9524" s="98">
        <v>-9442.64</v>
      </c>
      <c r="E9524" s="98">
        <v>1276034.2</v>
      </c>
      <c r="F9524" s="98" t="s">
        <v>72</v>
      </c>
    </row>
    <row r="9525" spans="1:6" x14ac:dyDescent="0.2">
      <c r="A9525" s="106">
        <v>43191</v>
      </c>
      <c r="B9525" s="100">
        <v>43160</v>
      </c>
      <c r="C9525" s="98" t="s">
        <v>36</v>
      </c>
      <c r="D9525" s="98">
        <v>-1.86</v>
      </c>
      <c r="E9525" s="98">
        <v>23.6</v>
      </c>
      <c r="F9525" s="98" t="s">
        <v>101</v>
      </c>
    </row>
    <row r="9526" spans="1:6" x14ac:dyDescent="0.2">
      <c r="A9526" s="106">
        <v>43191</v>
      </c>
      <c r="B9526" s="100">
        <v>43160</v>
      </c>
      <c r="C9526" s="98" t="s">
        <v>35</v>
      </c>
      <c r="D9526" s="98">
        <v>-0.08</v>
      </c>
      <c r="E9526" s="98">
        <v>1.06</v>
      </c>
      <c r="F9526" s="98" t="s">
        <v>101</v>
      </c>
    </row>
    <row r="9527" spans="1:6" x14ac:dyDescent="0.2">
      <c r="A9527" s="106">
        <v>43191</v>
      </c>
      <c r="B9527" s="100">
        <v>43132</v>
      </c>
      <c r="C9527" s="98" t="s">
        <v>36</v>
      </c>
      <c r="D9527" s="98">
        <v>-0.73</v>
      </c>
      <c r="E9527" s="98">
        <v>10</v>
      </c>
      <c r="F9527" s="98" t="s">
        <v>101</v>
      </c>
    </row>
    <row r="9528" spans="1:6" x14ac:dyDescent="0.2">
      <c r="A9528" s="106">
        <v>43191</v>
      </c>
      <c r="B9528" s="100">
        <v>43132</v>
      </c>
      <c r="C9528" s="98" t="s">
        <v>35</v>
      </c>
      <c r="D9528" s="98">
        <v>-0.03</v>
      </c>
      <c r="E9528" s="98">
        <v>0.45</v>
      </c>
      <c r="F9528" s="98" t="s">
        <v>101</v>
      </c>
    </row>
    <row r="9529" spans="1:6" x14ac:dyDescent="0.2">
      <c r="A9529" s="106">
        <v>43191</v>
      </c>
      <c r="B9529" s="100">
        <v>43101</v>
      </c>
      <c r="C9529" s="98" t="s">
        <v>185</v>
      </c>
      <c r="D9529" s="98">
        <v>15010.69</v>
      </c>
      <c r="E9529" s="98">
        <v>456249.86</v>
      </c>
      <c r="F9529" s="98" t="s">
        <v>76</v>
      </c>
    </row>
    <row r="9530" spans="1:6" x14ac:dyDescent="0.2">
      <c r="A9530" s="106">
        <v>43191</v>
      </c>
      <c r="B9530" s="100">
        <v>43101</v>
      </c>
      <c r="C9530" s="98" t="s">
        <v>186</v>
      </c>
      <c r="D9530" s="98">
        <v>676.96</v>
      </c>
      <c r="E9530" s="98">
        <v>20576.73</v>
      </c>
      <c r="F9530" s="98" t="s">
        <v>76</v>
      </c>
    </row>
    <row r="9531" spans="1:6" x14ac:dyDescent="0.2">
      <c r="A9531" s="106">
        <v>43191</v>
      </c>
      <c r="B9531" s="100">
        <v>43160</v>
      </c>
      <c r="C9531" s="98" t="s">
        <v>34</v>
      </c>
      <c r="D9531" s="98">
        <v>-25666.36</v>
      </c>
      <c r="E9531" s="98">
        <v>325842.69</v>
      </c>
      <c r="F9531" s="98" t="s">
        <v>76</v>
      </c>
    </row>
    <row r="9532" spans="1:6" x14ac:dyDescent="0.2">
      <c r="A9532" s="106">
        <v>43191</v>
      </c>
      <c r="B9532" s="100">
        <v>43160</v>
      </c>
      <c r="C9532" s="98" t="s">
        <v>33</v>
      </c>
      <c r="D9532" s="98">
        <v>-1157.6400000000001</v>
      </c>
      <c r="E9532" s="98">
        <v>14695.47</v>
      </c>
      <c r="F9532" s="98" t="s">
        <v>76</v>
      </c>
    </row>
    <row r="9533" spans="1:6" x14ac:dyDescent="0.2">
      <c r="A9533" s="106">
        <v>43191</v>
      </c>
      <c r="B9533" s="100">
        <v>43132</v>
      </c>
      <c r="C9533" s="98" t="s">
        <v>34</v>
      </c>
      <c r="D9533" s="98">
        <v>-114.76</v>
      </c>
      <c r="E9533" s="98">
        <v>1565</v>
      </c>
      <c r="F9533" s="98" t="s">
        <v>76</v>
      </c>
    </row>
    <row r="9534" spans="1:6" x14ac:dyDescent="0.2">
      <c r="A9534" s="106">
        <v>43191</v>
      </c>
      <c r="B9534" s="100">
        <v>43132</v>
      </c>
      <c r="C9534" s="98" t="s">
        <v>33</v>
      </c>
      <c r="D9534" s="98">
        <v>-5.18</v>
      </c>
      <c r="E9534" s="98">
        <v>70.58</v>
      </c>
      <c r="F9534" s="98" t="s">
        <v>76</v>
      </c>
    </row>
    <row r="9535" spans="1:6" x14ac:dyDescent="0.2">
      <c r="A9535" s="106">
        <v>43191</v>
      </c>
      <c r="B9535" s="100">
        <v>43101</v>
      </c>
      <c r="C9535" s="98" t="s">
        <v>168</v>
      </c>
      <c r="D9535" s="98">
        <v>-3941.44</v>
      </c>
      <c r="E9535" s="98">
        <v>532617.35</v>
      </c>
      <c r="F9535" s="98" t="s">
        <v>76</v>
      </c>
    </row>
    <row r="9536" spans="1:6" x14ac:dyDescent="0.2">
      <c r="A9536" s="106">
        <v>43191</v>
      </c>
      <c r="B9536" s="100">
        <v>43101</v>
      </c>
      <c r="C9536" s="98" t="s">
        <v>185</v>
      </c>
      <c r="D9536" s="98">
        <v>17523.11</v>
      </c>
      <c r="E9536" s="98">
        <v>532617.35</v>
      </c>
      <c r="F9536" s="98" t="s">
        <v>76</v>
      </c>
    </row>
    <row r="9537" spans="1:6" x14ac:dyDescent="0.2">
      <c r="A9537" s="106">
        <v>43191</v>
      </c>
      <c r="B9537" s="100">
        <v>43101</v>
      </c>
      <c r="C9537" s="98" t="s">
        <v>186</v>
      </c>
      <c r="D9537" s="98">
        <v>790.25</v>
      </c>
      <c r="E9537" s="98">
        <v>24021.14</v>
      </c>
      <c r="F9537" s="98" t="s">
        <v>76</v>
      </c>
    </row>
    <row r="9538" spans="1:6" x14ac:dyDescent="0.2">
      <c r="A9538" s="106">
        <v>43191</v>
      </c>
      <c r="B9538" s="100">
        <v>43160</v>
      </c>
      <c r="C9538" s="98" t="s">
        <v>34</v>
      </c>
      <c r="D9538" s="98">
        <v>-100306.06</v>
      </c>
      <c r="E9538" s="98">
        <v>1273406.44</v>
      </c>
      <c r="F9538" s="98" t="s">
        <v>72</v>
      </c>
    </row>
    <row r="9539" spans="1:6" x14ac:dyDescent="0.2">
      <c r="A9539" s="106">
        <v>43191</v>
      </c>
      <c r="B9539" s="100">
        <v>43160</v>
      </c>
      <c r="C9539" s="98" t="s">
        <v>33</v>
      </c>
      <c r="D9539" s="98">
        <v>-4524</v>
      </c>
      <c r="E9539" s="98">
        <v>57430.55</v>
      </c>
      <c r="F9539" s="98" t="s">
        <v>72</v>
      </c>
    </row>
    <row r="9540" spans="1:6" x14ac:dyDescent="0.2">
      <c r="A9540" s="106">
        <v>43191</v>
      </c>
      <c r="B9540" s="100">
        <v>43160</v>
      </c>
      <c r="C9540" s="98" t="s">
        <v>34</v>
      </c>
      <c r="D9540" s="98">
        <v>-3809.62</v>
      </c>
      <c r="E9540" s="98">
        <v>48364</v>
      </c>
      <c r="F9540" s="98" t="s">
        <v>77</v>
      </c>
    </row>
    <row r="9541" spans="1:6" x14ac:dyDescent="0.2">
      <c r="A9541" s="106">
        <v>43191</v>
      </c>
      <c r="B9541" s="100">
        <v>43160</v>
      </c>
      <c r="C9541" s="98" t="s">
        <v>33</v>
      </c>
      <c r="D9541" s="98">
        <v>-171.8</v>
      </c>
      <c r="E9541" s="98">
        <v>2181.25</v>
      </c>
      <c r="F9541" s="98" t="s">
        <v>77</v>
      </c>
    </row>
    <row r="9542" spans="1:6" x14ac:dyDescent="0.2">
      <c r="A9542" s="106">
        <v>43191</v>
      </c>
      <c r="B9542" s="100">
        <v>43160</v>
      </c>
      <c r="C9542" s="98" t="s">
        <v>34</v>
      </c>
      <c r="D9542" s="98">
        <v>-24652.69</v>
      </c>
      <c r="E9542" s="98">
        <v>312970.39</v>
      </c>
      <c r="F9542" s="98" t="s">
        <v>76</v>
      </c>
    </row>
    <row r="9543" spans="1:6" x14ac:dyDescent="0.2">
      <c r="A9543" s="106">
        <v>43191</v>
      </c>
      <c r="B9543" s="100">
        <v>43160</v>
      </c>
      <c r="C9543" s="98" t="s">
        <v>33</v>
      </c>
      <c r="D9543" s="98">
        <v>-1111.79</v>
      </c>
      <c r="E9543" s="98">
        <v>14115</v>
      </c>
      <c r="F9543" s="98" t="s">
        <v>76</v>
      </c>
    </row>
    <row r="9544" spans="1:6" x14ac:dyDescent="0.2">
      <c r="A9544" s="106">
        <v>43191</v>
      </c>
      <c r="B9544" s="100">
        <v>43132</v>
      </c>
      <c r="C9544" s="98" t="s">
        <v>34</v>
      </c>
      <c r="D9544" s="98">
        <v>-819.33</v>
      </c>
      <c r="E9544" s="98">
        <v>11174</v>
      </c>
      <c r="F9544" s="98" t="s">
        <v>76</v>
      </c>
    </row>
    <row r="9545" spans="1:6" x14ac:dyDescent="0.2">
      <c r="A9545" s="106">
        <v>43191</v>
      </c>
      <c r="B9545" s="100">
        <v>43132</v>
      </c>
      <c r="C9545" s="98" t="s">
        <v>33</v>
      </c>
      <c r="D9545" s="98">
        <v>-37.1</v>
      </c>
      <c r="E9545" s="98">
        <v>504.1</v>
      </c>
      <c r="F9545" s="98" t="s">
        <v>76</v>
      </c>
    </row>
    <row r="9546" spans="1:6" x14ac:dyDescent="0.2">
      <c r="A9546" s="106">
        <v>43191</v>
      </c>
      <c r="B9546" s="100">
        <v>43101</v>
      </c>
      <c r="C9546" s="98" t="s">
        <v>168</v>
      </c>
      <c r="D9546" s="98">
        <v>-2399.19</v>
      </c>
      <c r="E9546" s="98">
        <v>324195.39</v>
      </c>
      <c r="F9546" s="98" t="s">
        <v>76</v>
      </c>
    </row>
    <row r="9547" spans="1:6" x14ac:dyDescent="0.2">
      <c r="A9547" s="106">
        <v>43191</v>
      </c>
      <c r="B9547" s="100">
        <v>43101</v>
      </c>
      <c r="C9547" s="98" t="s">
        <v>185</v>
      </c>
      <c r="D9547" s="98">
        <v>10666.03</v>
      </c>
      <c r="E9547" s="98">
        <v>324195.39</v>
      </c>
      <c r="F9547" s="98" t="s">
        <v>76</v>
      </c>
    </row>
    <row r="9548" spans="1:6" x14ac:dyDescent="0.2">
      <c r="A9548" s="106">
        <v>43191</v>
      </c>
      <c r="B9548" s="100">
        <v>43101</v>
      </c>
      <c r="C9548" s="98" t="s">
        <v>186</v>
      </c>
      <c r="D9548" s="98">
        <v>481.08</v>
      </c>
      <c r="E9548" s="98">
        <v>14621.34</v>
      </c>
      <c r="F9548" s="98" t="s">
        <v>76</v>
      </c>
    </row>
    <row r="9549" spans="1:6" x14ac:dyDescent="0.2">
      <c r="A9549" s="106">
        <v>43191</v>
      </c>
      <c r="B9549" s="100">
        <v>43160</v>
      </c>
      <c r="C9549" s="98" t="s">
        <v>34</v>
      </c>
      <c r="D9549" s="98">
        <v>-24954.95</v>
      </c>
      <c r="E9549" s="98">
        <v>316807.96999999997</v>
      </c>
      <c r="F9549" s="98" t="s">
        <v>76</v>
      </c>
    </row>
    <row r="9550" spans="1:6" x14ac:dyDescent="0.2">
      <c r="A9550" s="106">
        <v>43191</v>
      </c>
      <c r="B9550" s="100">
        <v>43160</v>
      </c>
      <c r="C9550" s="98" t="s">
        <v>33</v>
      </c>
      <c r="D9550" s="98">
        <v>-1125.4100000000001</v>
      </c>
      <c r="E9550" s="98">
        <v>14288.08</v>
      </c>
      <c r="F9550" s="98" t="s">
        <v>76</v>
      </c>
    </row>
    <row r="9551" spans="1:6" x14ac:dyDescent="0.2">
      <c r="A9551" s="106">
        <v>43191</v>
      </c>
      <c r="B9551" s="100">
        <v>43132</v>
      </c>
      <c r="C9551" s="98" t="s">
        <v>34</v>
      </c>
      <c r="D9551" s="98">
        <v>-9.24</v>
      </c>
      <c r="E9551" s="98">
        <v>126</v>
      </c>
      <c r="F9551" s="98" t="s">
        <v>76</v>
      </c>
    </row>
    <row r="9552" spans="1:6" x14ac:dyDescent="0.2">
      <c r="A9552" s="106">
        <v>43191</v>
      </c>
      <c r="B9552" s="100">
        <v>43132</v>
      </c>
      <c r="C9552" s="98" t="s">
        <v>33</v>
      </c>
      <c r="D9552" s="98">
        <v>-0.42</v>
      </c>
      <c r="E9552" s="98">
        <v>5.69</v>
      </c>
      <c r="F9552" s="98" t="s">
        <v>76</v>
      </c>
    </row>
    <row r="9553" spans="1:6" x14ac:dyDescent="0.2">
      <c r="A9553" s="106">
        <v>43191</v>
      </c>
      <c r="B9553" s="100">
        <v>43101</v>
      </c>
      <c r="C9553" s="98" t="s">
        <v>168</v>
      </c>
      <c r="D9553" s="98">
        <v>-3630.88</v>
      </c>
      <c r="E9553" s="98">
        <v>490647.31</v>
      </c>
      <c r="F9553" s="98" t="s">
        <v>76</v>
      </c>
    </row>
    <row r="9554" spans="1:6" x14ac:dyDescent="0.2">
      <c r="A9554" s="106">
        <v>43191</v>
      </c>
      <c r="B9554" s="100">
        <v>43101</v>
      </c>
      <c r="C9554" s="98" t="s">
        <v>185</v>
      </c>
      <c r="D9554" s="98">
        <v>16142.23</v>
      </c>
      <c r="E9554" s="98">
        <v>490647.31</v>
      </c>
      <c r="F9554" s="98" t="s">
        <v>76</v>
      </c>
    </row>
    <row r="9555" spans="1:6" x14ac:dyDescent="0.2">
      <c r="A9555" s="106">
        <v>43191</v>
      </c>
      <c r="B9555" s="100">
        <v>43132</v>
      </c>
      <c r="C9555" s="98" t="s">
        <v>34</v>
      </c>
      <c r="D9555" s="98">
        <v>-159.41999999999999</v>
      </c>
      <c r="E9555" s="98">
        <v>2174</v>
      </c>
      <c r="F9555" s="98" t="s">
        <v>77</v>
      </c>
    </row>
    <row r="9556" spans="1:6" x14ac:dyDescent="0.2">
      <c r="A9556" s="106">
        <v>43191</v>
      </c>
      <c r="B9556" s="100">
        <v>43132</v>
      </c>
      <c r="C9556" s="98" t="s">
        <v>33</v>
      </c>
      <c r="D9556" s="98">
        <v>-7.19</v>
      </c>
      <c r="E9556" s="98">
        <v>98.05</v>
      </c>
      <c r="F9556" s="98" t="s">
        <v>77</v>
      </c>
    </row>
    <row r="9557" spans="1:6" x14ac:dyDescent="0.2">
      <c r="A9557" s="106">
        <v>43191</v>
      </c>
      <c r="B9557" s="100">
        <v>43101</v>
      </c>
      <c r="C9557" s="98" t="s">
        <v>168</v>
      </c>
      <c r="D9557" s="98">
        <v>-564.99</v>
      </c>
      <c r="E9557" s="98">
        <v>76349.8</v>
      </c>
      <c r="F9557" s="98" t="s">
        <v>77</v>
      </c>
    </row>
    <row r="9558" spans="1:6" x14ac:dyDescent="0.2">
      <c r="A9558" s="106">
        <v>43191</v>
      </c>
      <c r="B9558" s="100">
        <v>43101</v>
      </c>
      <c r="C9558" s="98" t="s">
        <v>185</v>
      </c>
      <c r="D9558" s="98">
        <v>2511.91</v>
      </c>
      <c r="E9558" s="98">
        <v>76349.8</v>
      </c>
      <c r="F9558" s="98" t="s">
        <v>77</v>
      </c>
    </row>
    <row r="9559" spans="1:6" x14ac:dyDescent="0.2">
      <c r="A9559" s="106">
        <v>43191</v>
      </c>
      <c r="B9559" s="100">
        <v>43101</v>
      </c>
      <c r="C9559" s="98" t="s">
        <v>186</v>
      </c>
      <c r="D9559" s="98">
        <v>113.28</v>
      </c>
      <c r="E9559" s="98">
        <v>3443.36</v>
      </c>
      <c r="F9559" s="98" t="s">
        <v>77</v>
      </c>
    </row>
    <row r="9560" spans="1:6" x14ac:dyDescent="0.2">
      <c r="A9560" s="106">
        <v>43191</v>
      </c>
      <c r="B9560" s="100">
        <v>43160</v>
      </c>
      <c r="C9560" s="98" t="s">
        <v>34</v>
      </c>
      <c r="D9560" s="98">
        <v>-26514.46</v>
      </c>
      <c r="E9560" s="98">
        <v>336603.99</v>
      </c>
      <c r="F9560" s="98" t="s">
        <v>76</v>
      </c>
    </row>
    <row r="9561" spans="1:6" x14ac:dyDescent="0.2">
      <c r="A9561" s="106">
        <v>43191</v>
      </c>
      <c r="B9561" s="100">
        <v>43160</v>
      </c>
      <c r="C9561" s="98" t="s">
        <v>33</v>
      </c>
      <c r="D9561" s="98">
        <v>-1195.8</v>
      </c>
      <c r="E9561" s="98">
        <v>15180.91</v>
      </c>
      <c r="F9561" s="98" t="s">
        <v>76</v>
      </c>
    </row>
    <row r="9562" spans="1:6" x14ac:dyDescent="0.2">
      <c r="A9562" s="106">
        <v>43191</v>
      </c>
      <c r="B9562" s="100">
        <v>43132</v>
      </c>
      <c r="C9562" s="98" t="s">
        <v>34</v>
      </c>
      <c r="D9562" s="98">
        <v>-114.32</v>
      </c>
      <c r="E9562" s="98">
        <v>1559</v>
      </c>
      <c r="F9562" s="98" t="s">
        <v>76</v>
      </c>
    </row>
    <row r="9563" spans="1:6" x14ac:dyDescent="0.2">
      <c r="A9563" s="106">
        <v>43191</v>
      </c>
      <c r="B9563" s="100">
        <v>43132</v>
      </c>
      <c r="C9563" s="98" t="s">
        <v>33</v>
      </c>
      <c r="D9563" s="98">
        <v>-5.15</v>
      </c>
      <c r="E9563" s="98">
        <v>70.3</v>
      </c>
      <c r="F9563" s="98" t="s">
        <v>76</v>
      </c>
    </row>
    <row r="9564" spans="1:6" x14ac:dyDescent="0.2">
      <c r="A9564" s="106">
        <v>43191</v>
      </c>
      <c r="B9564" s="100">
        <v>43101</v>
      </c>
      <c r="C9564" s="98" t="s">
        <v>168</v>
      </c>
      <c r="D9564" s="98">
        <v>-3376.37</v>
      </c>
      <c r="E9564" s="98">
        <v>456249.86</v>
      </c>
      <c r="F9564" s="98" t="s">
        <v>76</v>
      </c>
    </row>
    <row r="9565" spans="1:6" x14ac:dyDescent="0.2">
      <c r="A9565" s="106">
        <v>43191</v>
      </c>
      <c r="B9565" s="100">
        <v>43101</v>
      </c>
      <c r="C9565" s="98" t="s">
        <v>186</v>
      </c>
      <c r="D9565" s="98">
        <v>728.04</v>
      </c>
      <c r="E9565" s="98">
        <v>22128.11</v>
      </c>
      <c r="F9565" s="98" t="s">
        <v>76</v>
      </c>
    </row>
    <row r="9566" spans="1:6" x14ac:dyDescent="0.2">
      <c r="A9566" s="106">
        <v>43191</v>
      </c>
      <c r="B9566" s="100">
        <v>43160</v>
      </c>
      <c r="C9566" s="98" t="s">
        <v>34</v>
      </c>
      <c r="D9566" s="98">
        <v>-24031.95</v>
      </c>
      <c r="E9566" s="98">
        <v>305090.07</v>
      </c>
      <c r="F9566" s="98" t="s">
        <v>76</v>
      </c>
    </row>
    <row r="9567" spans="1:6" x14ac:dyDescent="0.2">
      <c r="A9567" s="106">
        <v>43191</v>
      </c>
      <c r="B9567" s="100">
        <v>43160</v>
      </c>
      <c r="C9567" s="98" t="s">
        <v>33</v>
      </c>
      <c r="D9567" s="98">
        <v>-1083.94</v>
      </c>
      <c r="E9567" s="98">
        <v>13759.56</v>
      </c>
      <c r="F9567" s="98" t="s">
        <v>76</v>
      </c>
    </row>
    <row r="9568" spans="1:6" x14ac:dyDescent="0.2">
      <c r="A9568" s="106">
        <v>43191</v>
      </c>
      <c r="B9568" s="100">
        <v>43132</v>
      </c>
      <c r="C9568" s="98" t="s">
        <v>34</v>
      </c>
      <c r="D9568" s="98">
        <v>-24.64</v>
      </c>
      <c r="E9568" s="98">
        <v>336</v>
      </c>
      <c r="F9568" s="98" t="s">
        <v>76</v>
      </c>
    </row>
    <row r="9569" spans="1:6" x14ac:dyDescent="0.2">
      <c r="A9569" s="106">
        <v>43191</v>
      </c>
      <c r="B9569" s="100">
        <v>43132</v>
      </c>
      <c r="C9569" s="98" t="s">
        <v>33</v>
      </c>
      <c r="D9569" s="98">
        <v>-1.1100000000000001</v>
      </c>
      <c r="E9569" s="98">
        <v>15.15</v>
      </c>
      <c r="F9569" s="98" t="s">
        <v>76</v>
      </c>
    </row>
    <row r="9570" spans="1:6" x14ac:dyDescent="0.2">
      <c r="A9570" s="106">
        <v>43191</v>
      </c>
      <c r="B9570" s="100">
        <v>43101</v>
      </c>
      <c r="C9570" s="98" t="s">
        <v>168</v>
      </c>
      <c r="D9570" s="98">
        <v>-3500.56</v>
      </c>
      <c r="E9570" s="98">
        <v>473041.17</v>
      </c>
      <c r="F9570" s="98" t="s">
        <v>76</v>
      </c>
    </row>
    <row r="9571" spans="1:6" x14ac:dyDescent="0.2">
      <c r="A9571" s="106">
        <v>43191</v>
      </c>
      <c r="B9571" s="100">
        <v>43101</v>
      </c>
      <c r="C9571" s="98" t="s">
        <v>185</v>
      </c>
      <c r="D9571" s="98">
        <v>15563.16</v>
      </c>
      <c r="E9571" s="98">
        <v>473041.17</v>
      </c>
      <c r="F9571" s="98" t="s">
        <v>76</v>
      </c>
    </row>
    <row r="9572" spans="1:6" x14ac:dyDescent="0.2">
      <c r="A9572" s="106">
        <v>43191</v>
      </c>
      <c r="B9572" s="100">
        <v>43101</v>
      </c>
      <c r="C9572" s="98" t="s">
        <v>186</v>
      </c>
      <c r="D9572" s="98">
        <v>701.81</v>
      </c>
      <c r="E9572" s="98">
        <v>21334.12</v>
      </c>
      <c r="F9572" s="98" t="s">
        <v>76</v>
      </c>
    </row>
    <row r="9573" spans="1:6" x14ac:dyDescent="0.2">
      <c r="A9573" s="106">
        <v>43191</v>
      </c>
      <c r="B9573" s="100">
        <v>43160</v>
      </c>
      <c r="C9573" s="98" t="s">
        <v>34</v>
      </c>
      <c r="D9573" s="98">
        <v>-18793.13</v>
      </c>
      <c r="E9573" s="98">
        <v>238581.16</v>
      </c>
      <c r="F9573" s="98" t="s">
        <v>76</v>
      </c>
    </row>
    <row r="9574" spans="1:6" x14ac:dyDescent="0.2">
      <c r="A9574" s="106">
        <v>43191</v>
      </c>
      <c r="B9574" s="100">
        <v>43160</v>
      </c>
      <c r="C9574" s="98" t="s">
        <v>33</v>
      </c>
      <c r="D9574" s="98">
        <v>-847.44</v>
      </c>
      <c r="E9574" s="98">
        <v>10760.11</v>
      </c>
      <c r="F9574" s="98" t="s">
        <v>76</v>
      </c>
    </row>
    <row r="9575" spans="1:6" x14ac:dyDescent="0.2">
      <c r="A9575" s="106">
        <v>43191</v>
      </c>
      <c r="B9575" s="100">
        <v>43132</v>
      </c>
      <c r="C9575" s="98" t="s">
        <v>34</v>
      </c>
      <c r="D9575" s="98">
        <v>-12853.84</v>
      </c>
      <c r="E9575" s="98">
        <v>175280</v>
      </c>
      <c r="F9575" s="98" t="s">
        <v>76</v>
      </c>
    </row>
    <row r="9576" spans="1:6" x14ac:dyDescent="0.2">
      <c r="A9576" s="106">
        <v>43191</v>
      </c>
      <c r="B9576" s="100">
        <v>43132</v>
      </c>
      <c r="C9576" s="98" t="s">
        <v>33</v>
      </c>
      <c r="D9576" s="98">
        <v>-579.61</v>
      </c>
      <c r="E9576" s="98">
        <v>7905.11</v>
      </c>
      <c r="F9576" s="98" t="s">
        <v>76</v>
      </c>
    </row>
    <row r="9577" spans="1:6" x14ac:dyDescent="0.2">
      <c r="A9577" s="106">
        <v>43191</v>
      </c>
      <c r="B9577" s="100">
        <v>43101</v>
      </c>
      <c r="C9577" s="98" t="s">
        <v>168</v>
      </c>
      <c r="D9577" s="98">
        <v>-3070.88</v>
      </c>
      <c r="E9577" s="98">
        <v>414982.16</v>
      </c>
      <c r="F9577" s="98" t="s">
        <v>76</v>
      </c>
    </row>
    <row r="9578" spans="1:6" x14ac:dyDescent="0.2">
      <c r="A9578" s="106">
        <v>43191</v>
      </c>
      <c r="B9578" s="100">
        <v>43101</v>
      </c>
      <c r="C9578" s="98" t="s">
        <v>185</v>
      </c>
      <c r="D9578" s="98">
        <v>13652.75</v>
      </c>
      <c r="E9578" s="98">
        <v>414982.16</v>
      </c>
      <c r="F9578" s="98" t="s">
        <v>76</v>
      </c>
    </row>
    <row r="9579" spans="1:6" x14ac:dyDescent="0.2">
      <c r="A9579" s="106">
        <v>43191</v>
      </c>
      <c r="B9579" s="100">
        <v>43101</v>
      </c>
      <c r="C9579" s="98" t="s">
        <v>186</v>
      </c>
      <c r="D9579" s="98">
        <v>615.76</v>
      </c>
      <c r="E9579" s="98">
        <v>18715.66</v>
      </c>
      <c r="F9579" s="98" t="s">
        <v>76</v>
      </c>
    </row>
    <row r="9580" spans="1:6" x14ac:dyDescent="0.2">
      <c r="A9580" s="106">
        <v>43191</v>
      </c>
      <c r="B9580" s="100">
        <v>43160</v>
      </c>
      <c r="C9580" s="98" t="s">
        <v>34</v>
      </c>
      <c r="D9580" s="98">
        <v>-3267.31</v>
      </c>
      <c r="E9580" s="98">
        <v>41479.01</v>
      </c>
      <c r="F9580" s="98" t="s">
        <v>77</v>
      </c>
    </row>
    <row r="9581" spans="1:6" x14ac:dyDescent="0.2">
      <c r="A9581" s="106">
        <v>43191</v>
      </c>
      <c r="B9581" s="100">
        <v>43160</v>
      </c>
      <c r="C9581" s="98" t="s">
        <v>33</v>
      </c>
      <c r="D9581" s="98">
        <v>-147.33000000000001</v>
      </c>
      <c r="E9581" s="98">
        <v>1870.68</v>
      </c>
      <c r="F9581" s="98" t="s">
        <v>77</v>
      </c>
    </row>
    <row r="9582" spans="1:6" x14ac:dyDescent="0.2">
      <c r="A9582" s="106">
        <v>43191</v>
      </c>
      <c r="B9582" s="100">
        <v>43132</v>
      </c>
      <c r="C9582" s="98" t="s">
        <v>34</v>
      </c>
      <c r="D9582" s="98">
        <v>-31.68</v>
      </c>
      <c r="E9582" s="98">
        <v>432</v>
      </c>
      <c r="F9582" s="98" t="s">
        <v>77</v>
      </c>
    </row>
    <row r="9583" spans="1:6" x14ac:dyDescent="0.2">
      <c r="A9583" s="106">
        <v>43191</v>
      </c>
      <c r="B9583" s="100">
        <v>43132</v>
      </c>
      <c r="C9583" s="98" t="s">
        <v>33</v>
      </c>
      <c r="D9583" s="98">
        <v>-1.43</v>
      </c>
      <c r="E9583" s="98">
        <v>19.48</v>
      </c>
      <c r="F9583" s="98" t="s">
        <v>77</v>
      </c>
    </row>
    <row r="9584" spans="1:6" x14ac:dyDescent="0.2">
      <c r="A9584" s="106">
        <v>43191</v>
      </c>
      <c r="B9584" s="100">
        <v>43101</v>
      </c>
      <c r="C9584" s="98" t="s">
        <v>168</v>
      </c>
      <c r="D9584" s="98">
        <v>-477.85</v>
      </c>
      <c r="E9584" s="98">
        <v>64575.81</v>
      </c>
      <c r="F9584" s="98" t="s">
        <v>77</v>
      </c>
    </row>
    <row r="9585" spans="1:6" x14ac:dyDescent="0.2">
      <c r="A9585" s="106">
        <v>43191</v>
      </c>
      <c r="B9585" s="100">
        <v>43101</v>
      </c>
      <c r="C9585" s="98" t="s">
        <v>185</v>
      </c>
      <c r="D9585" s="98">
        <v>2124.5300000000002</v>
      </c>
      <c r="E9585" s="98">
        <v>64575.81</v>
      </c>
      <c r="F9585" s="98" t="s">
        <v>77</v>
      </c>
    </row>
    <row r="9586" spans="1:6" x14ac:dyDescent="0.2">
      <c r="A9586" s="106">
        <v>43191</v>
      </c>
      <c r="B9586" s="100">
        <v>43101</v>
      </c>
      <c r="C9586" s="98" t="s">
        <v>186</v>
      </c>
      <c r="D9586" s="98">
        <v>95.85</v>
      </c>
      <c r="E9586" s="98">
        <v>2912.38</v>
      </c>
      <c r="F9586" s="98" t="s">
        <v>77</v>
      </c>
    </row>
    <row r="9587" spans="1:6" x14ac:dyDescent="0.2">
      <c r="A9587" s="106">
        <v>43191</v>
      </c>
      <c r="B9587" s="100">
        <v>43160</v>
      </c>
      <c r="C9587" s="98" t="s">
        <v>34</v>
      </c>
      <c r="D9587" s="98">
        <v>-8078.29</v>
      </c>
      <c r="E9587" s="98">
        <v>102555.43</v>
      </c>
      <c r="F9587" s="98" t="s">
        <v>77</v>
      </c>
    </row>
    <row r="9588" spans="1:6" x14ac:dyDescent="0.2">
      <c r="A9588" s="106">
        <v>43191</v>
      </c>
      <c r="B9588" s="100">
        <v>43160</v>
      </c>
      <c r="C9588" s="98" t="s">
        <v>33</v>
      </c>
      <c r="D9588" s="98">
        <v>-364.3</v>
      </c>
      <c r="E9588" s="98">
        <v>4625.26</v>
      </c>
      <c r="F9588" s="98" t="s">
        <v>77</v>
      </c>
    </row>
    <row r="9589" spans="1:6" x14ac:dyDescent="0.2">
      <c r="A9589" s="106">
        <v>43191</v>
      </c>
      <c r="B9589" s="100">
        <v>43101</v>
      </c>
      <c r="C9589" s="98" t="s">
        <v>168</v>
      </c>
      <c r="D9589" s="98">
        <v>-1327.7</v>
      </c>
      <c r="E9589" s="98">
        <v>179416.43</v>
      </c>
      <c r="F9589" s="98" t="s">
        <v>77</v>
      </c>
    </row>
    <row r="9590" spans="1:6" x14ac:dyDescent="0.2">
      <c r="A9590" s="106">
        <v>43252</v>
      </c>
      <c r="B9590" s="100">
        <v>43221</v>
      </c>
      <c r="C9590" s="98" t="s">
        <v>186</v>
      </c>
      <c r="D9590" s="98">
        <v>12.46</v>
      </c>
      <c r="E9590" s="98">
        <v>280.68</v>
      </c>
      <c r="F9590" s="98" t="s">
        <v>84</v>
      </c>
    </row>
    <row r="9591" spans="1:6" x14ac:dyDescent="0.2">
      <c r="A9591" s="106">
        <v>43252</v>
      </c>
      <c r="B9591" s="100">
        <v>43221</v>
      </c>
      <c r="C9591" s="98" t="s">
        <v>34</v>
      </c>
      <c r="D9591" s="98">
        <v>-416.9</v>
      </c>
      <c r="E9591" s="98">
        <v>4438.92</v>
      </c>
      <c r="F9591" s="98" t="s">
        <v>84</v>
      </c>
    </row>
    <row r="9592" spans="1:6" x14ac:dyDescent="0.2">
      <c r="A9592" s="106">
        <v>43252</v>
      </c>
      <c r="B9592" s="100">
        <v>43221</v>
      </c>
      <c r="C9592" s="98" t="s">
        <v>33</v>
      </c>
      <c r="D9592" s="98">
        <v>-18.8</v>
      </c>
      <c r="E9592" s="98">
        <v>200.19</v>
      </c>
      <c r="F9592" s="98" t="s">
        <v>84</v>
      </c>
    </row>
    <row r="9593" spans="1:6" x14ac:dyDescent="0.2">
      <c r="A9593" s="106">
        <v>43252</v>
      </c>
      <c r="B9593" s="100">
        <v>43221</v>
      </c>
      <c r="C9593" s="98" t="s">
        <v>168</v>
      </c>
      <c r="D9593" s="98">
        <v>0</v>
      </c>
      <c r="E9593" s="98">
        <v>6223.44</v>
      </c>
      <c r="F9593" s="98" t="s">
        <v>84</v>
      </c>
    </row>
    <row r="9594" spans="1:6" x14ac:dyDescent="0.2">
      <c r="A9594" s="106">
        <v>43252</v>
      </c>
      <c r="B9594" s="100">
        <v>43221</v>
      </c>
      <c r="C9594" s="98" t="s">
        <v>187</v>
      </c>
      <c r="D9594" s="98">
        <v>-17.84</v>
      </c>
      <c r="E9594" s="98">
        <v>-402</v>
      </c>
      <c r="F9594" s="98" t="s">
        <v>167</v>
      </c>
    </row>
    <row r="9595" spans="1:6" x14ac:dyDescent="0.2">
      <c r="A9595" s="106">
        <v>43252</v>
      </c>
      <c r="B9595" s="100">
        <v>43221</v>
      </c>
      <c r="C9595" s="98" t="s">
        <v>223</v>
      </c>
      <c r="D9595" s="98">
        <v>37.76</v>
      </c>
      <c r="E9595" s="98">
        <v>-402</v>
      </c>
      <c r="F9595" s="98" t="s">
        <v>167</v>
      </c>
    </row>
    <row r="9596" spans="1:6" x14ac:dyDescent="0.2">
      <c r="A9596" s="106">
        <v>43252</v>
      </c>
      <c r="B9596" s="100">
        <v>43221</v>
      </c>
      <c r="C9596" s="98" t="s">
        <v>188</v>
      </c>
      <c r="D9596" s="98">
        <v>0</v>
      </c>
      <c r="E9596" s="98">
        <v>-402</v>
      </c>
      <c r="F9596" s="98" t="s">
        <v>167</v>
      </c>
    </row>
    <row r="9597" spans="1:6" x14ac:dyDescent="0.2">
      <c r="A9597" s="106">
        <v>43252</v>
      </c>
      <c r="B9597" s="100">
        <v>43191</v>
      </c>
      <c r="C9597" s="98" t="s">
        <v>223</v>
      </c>
      <c r="D9597" s="98">
        <v>51.6</v>
      </c>
      <c r="E9597" s="98">
        <v>-526</v>
      </c>
      <c r="F9597" s="98" t="s">
        <v>167</v>
      </c>
    </row>
    <row r="9598" spans="1:6" x14ac:dyDescent="0.2">
      <c r="A9598" s="106">
        <v>43252</v>
      </c>
      <c r="B9598" s="100">
        <v>43101</v>
      </c>
      <c r="C9598" s="98" t="s">
        <v>187</v>
      </c>
      <c r="D9598" s="98">
        <v>-17.309999999999999</v>
      </c>
      <c r="E9598" s="98">
        <v>-526</v>
      </c>
      <c r="F9598" s="98" t="s">
        <v>167</v>
      </c>
    </row>
    <row r="9599" spans="1:6" x14ac:dyDescent="0.2">
      <c r="A9599" s="106">
        <v>43252</v>
      </c>
      <c r="B9599" s="100">
        <v>43101</v>
      </c>
      <c r="C9599" s="98" t="s">
        <v>188</v>
      </c>
      <c r="D9599" s="98">
        <v>3.89</v>
      </c>
      <c r="E9599" s="98">
        <v>-526</v>
      </c>
      <c r="F9599" s="98" t="s">
        <v>167</v>
      </c>
    </row>
    <row r="9600" spans="1:6" x14ac:dyDescent="0.2">
      <c r="A9600" s="106">
        <v>43252</v>
      </c>
      <c r="B9600" s="100">
        <v>43252</v>
      </c>
      <c r="C9600" s="98" t="s">
        <v>34</v>
      </c>
      <c r="D9600" s="98">
        <v>-102.14</v>
      </c>
      <c r="E9600" s="98">
        <v>765.9</v>
      </c>
      <c r="F9600" s="98" t="s">
        <v>76</v>
      </c>
    </row>
    <row r="9601" spans="1:6" x14ac:dyDescent="0.2">
      <c r="A9601" s="106">
        <v>43252</v>
      </c>
      <c r="B9601" s="100">
        <v>43252</v>
      </c>
      <c r="C9601" s="98" t="s">
        <v>33</v>
      </c>
      <c r="D9601" s="98">
        <v>-4.59</v>
      </c>
      <c r="E9601" s="98">
        <v>34.54</v>
      </c>
      <c r="F9601" s="98" t="s">
        <v>76</v>
      </c>
    </row>
    <row r="9602" spans="1:6" x14ac:dyDescent="0.2">
      <c r="A9602" s="106">
        <v>43252</v>
      </c>
      <c r="B9602" s="100">
        <v>43252</v>
      </c>
      <c r="C9602" s="98" t="s">
        <v>34</v>
      </c>
      <c r="D9602" s="98">
        <v>-1394.41</v>
      </c>
      <c r="E9602" s="98">
        <v>10456.040000000001</v>
      </c>
      <c r="F9602" s="98" t="s">
        <v>77</v>
      </c>
    </row>
    <row r="9603" spans="1:6" x14ac:dyDescent="0.2">
      <c r="A9603" s="106">
        <v>43252</v>
      </c>
      <c r="B9603" s="100">
        <v>43252</v>
      </c>
      <c r="C9603" s="98" t="s">
        <v>33</v>
      </c>
      <c r="D9603" s="98">
        <v>-62.92</v>
      </c>
      <c r="E9603" s="98">
        <v>471.6</v>
      </c>
      <c r="F9603" s="98" t="s">
        <v>77</v>
      </c>
    </row>
    <row r="9604" spans="1:6" x14ac:dyDescent="0.2">
      <c r="A9604" s="106">
        <v>43252</v>
      </c>
      <c r="B9604" s="100">
        <v>43221</v>
      </c>
      <c r="C9604" s="98" t="s">
        <v>168</v>
      </c>
      <c r="D9604" s="98">
        <v>0</v>
      </c>
      <c r="E9604" s="98">
        <v>40785.040000000001</v>
      </c>
      <c r="F9604" s="98" t="s">
        <v>77</v>
      </c>
    </row>
    <row r="9605" spans="1:6" x14ac:dyDescent="0.2">
      <c r="A9605" s="106">
        <v>43252</v>
      </c>
      <c r="B9605" s="100">
        <v>43221</v>
      </c>
      <c r="C9605" s="98" t="s">
        <v>185</v>
      </c>
      <c r="D9605" s="98">
        <v>1810.03</v>
      </c>
      <c r="E9605" s="98">
        <v>40785.040000000001</v>
      </c>
      <c r="F9605" s="98" t="s">
        <v>77</v>
      </c>
    </row>
    <row r="9606" spans="1:6" x14ac:dyDescent="0.2">
      <c r="A9606" s="106">
        <v>43252</v>
      </c>
      <c r="B9606" s="100">
        <v>43221</v>
      </c>
      <c r="C9606" s="98" t="s">
        <v>186</v>
      </c>
      <c r="D9606" s="98">
        <v>81.66</v>
      </c>
      <c r="E9606" s="98">
        <v>1839.39</v>
      </c>
      <c r="F9606" s="98" t="s">
        <v>77</v>
      </c>
    </row>
    <row r="9607" spans="1:6" x14ac:dyDescent="0.2">
      <c r="A9607" s="106">
        <v>43252</v>
      </c>
      <c r="B9607" s="100">
        <v>43221</v>
      </c>
      <c r="C9607" s="98" t="s">
        <v>34</v>
      </c>
      <c r="D9607" s="98">
        <v>-2848.51</v>
      </c>
      <c r="E9607" s="98">
        <v>30329</v>
      </c>
      <c r="F9607" s="98" t="s">
        <v>77</v>
      </c>
    </row>
    <row r="9608" spans="1:6" x14ac:dyDescent="0.2">
      <c r="A9608" s="106">
        <v>43252</v>
      </c>
      <c r="B9608" s="100">
        <v>43221</v>
      </c>
      <c r="C9608" s="98" t="s">
        <v>33</v>
      </c>
      <c r="D9608" s="98">
        <v>-128.47999999999999</v>
      </c>
      <c r="E9608" s="98">
        <v>1367.86</v>
      </c>
      <c r="F9608" s="98" t="s">
        <v>77</v>
      </c>
    </row>
    <row r="9609" spans="1:6" x14ac:dyDescent="0.2">
      <c r="A9609" s="106">
        <v>43252</v>
      </c>
      <c r="B9609" s="100">
        <v>43221</v>
      </c>
      <c r="C9609" s="98" t="s">
        <v>168</v>
      </c>
      <c r="D9609" s="98">
        <v>0</v>
      </c>
      <c r="E9609" s="98">
        <v>495</v>
      </c>
      <c r="F9609" s="98" t="s">
        <v>89</v>
      </c>
    </row>
    <row r="9610" spans="1:6" x14ac:dyDescent="0.2">
      <c r="A9610" s="106">
        <v>43252</v>
      </c>
      <c r="B9610" s="100">
        <v>43221</v>
      </c>
      <c r="C9610" s="98" t="s">
        <v>185</v>
      </c>
      <c r="D9610" s="98">
        <v>21.97</v>
      </c>
      <c r="E9610" s="98">
        <v>495</v>
      </c>
      <c r="F9610" s="98" t="s">
        <v>89</v>
      </c>
    </row>
    <row r="9611" spans="1:6" x14ac:dyDescent="0.2">
      <c r="A9611" s="106">
        <v>43252</v>
      </c>
      <c r="B9611" s="100">
        <v>43221</v>
      </c>
      <c r="C9611" s="98" t="s">
        <v>186</v>
      </c>
      <c r="D9611" s="98">
        <v>0.99</v>
      </c>
      <c r="E9611" s="98">
        <v>22.32</v>
      </c>
      <c r="F9611" s="98" t="s">
        <v>89</v>
      </c>
    </row>
    <row r="9612" spans="1:6" x14ac:dyDescent="0.2">
      <c r="A9612" s="106">
        <v>43252</v>
      </c>
      <c r="B9612" s="100">
        <v>43221</v>
      </c>
      <c r="C9612" s="98" t="s">
        <v>34</v>
      </c>
      <c r="D9612" s="98">
        <v>-46.49</v>
      </c>
      <c r="E9612" s="98">
        <v>495</v>
      </c>
      <c r="F9612" s="98" t="s">
        <v>89</v>
      </c>
    </row>
    <row r="9613" spans="1:6" x14ac:dyDescent="0.2">
      <c r="A9613" s="106">
        <v>43252</v>
      </c>
      <c r="B9613" s="100">
        <v>43221</v>
      </c>
      <c r="C9613" s="98" t="s">
        <v>33</v>
      </c>
      <c r="D9613" s="98">
        <v>-2.1</v>
      </c>
      <c r="E9613" s="98">
        <v>22.32</v>
      </c>
      <c r="F9613" s="98" t="s">
        <v>89</v>
      </c>
    </row>
    <row r="9614" spans="1:6" x14ac:dyDescent="0.2">
      <c r="A9614" s="106">
        <v>43252</v>
      </c>
      <c r="B9614" s="100">
        <v>43191</v>
      </c>
      <c r="C9614" s="98" t="s">
        <v>34</v>
      </c>
      <c r="D9614" s="98">
        <v>-202.09</v>
      </c>
      <c r="E9614" s="98">
        <v>2060</v>
      </c>
      <c r="F9614" s="98" t="s">
        <v>84</v>
      </c>
    </row>
    <row r="9615" spans="1:6" x14ac:dyDescent="0.2">
      <c r="A9615" s="106">
        <v>43252</v>
      </c>
      <c r="B9615" s="100">
        <v>43191</v>
      </c>
      <c r="C9615" s="98" t="s">
        <v>33</v>
      </c>
      <c r="D9615" s="98">
        <v>-9.11</v>
      </c>
      <c r="E9615" s="98">
        <v>92.91</v>
      </c>
      <c r="F9615" s="98" t="s">
        <v>84</v>
      </c>
    </row>
    <row r="9616" spans="1:6" x14ac:dyDescent="0.2">
      <c r="A9616" s="106">
        <v>43252</v>
      </c>
      <c r="B9616" s="100">
        <v>43101</v>
      </c>
      <c r="C9616" s="98" t="s">
        <v>168</v>
      </c>
      <c r="D9616" s="98">
        <v>-15.24</v>
      </c>
      <c r="E9616" s="98">
        <v>2060</v>
      </c>
      <c r="F9616" s="98" t="s">
        <v>84</v>
      </c>
    </row>
    <row r="9617" spans="1:6" x14ac:dyDescent="0.2">
      <c r="A9617" s="106">
        <v>43252</v>
      </c>
      <c r="B9617" s="100">
        <v>43101</v>
      </c>
      <c r="C9617" s="98" t="s">
        <v>185</v>
      </c>
      <c r="D9617" s="98">
        <v>67.77</v>
      </c>
      <c r="E9617" s="98">
        <v>2060</v>
      </c>
      <c r="F9617" s="98" t="s">
        <v>84</v>
      </c>
    </row>
    <row r="9618" spans="1:6" x14ac:dyDescent="0.2">
      <c r="A9618" s="106">
        <v>43252</v>
      </c>
      <c r="B9618" s="100">
        <v>43101</v>
      </c>
      <c r="C9618" s="98" t="s">
        <v>186</v>
      </c>
      <c r="D9618" s="98">
        <v>3.06</v>
      </c>
      <c r="E9618" s="98">
        <v>92.91</v>
      </c>
      <c r="F9618" s="98" t="s">
        <v>84</v>
      </c>
    </row>
    <row r="9619" spans="1:6" x14ac:dyDescent="0.2">
      <c r="A9619" s="106">
        <v>43252</v>
      </c>
      <c r="B9619" s="100">
        <v>43252</v>
      </c>
      <c r="C9619" s="98" t="s">
        <v>34</v>
      </c>
      <c r="D9619" s="98">
        <v>-87.88</v>
      </c>
      <c r="E9619" s="98">
        <v>659.01</v>
      </c>
      <c r="F9619" s="98" t="s">
        <v>76</v>
      </c>
    </row>
    <row r="9620" spans="1:6" x14ac:dyDescent="0.2">
      <c r="A9620" s="106">
        <v>43252</v>
      </c>
      <c r="B9620" s="100">
        <v>43252</v>
      </c>
      <c r="C9620" s="98" t="s">
        <v>33</v>
      </c>
      <c r="D9620" s="98">
        <v>-3.97</v>
      </c>
      <c r="E9620" s="98">
        <v>29.71</v>
      </c>
      <c r="F9620" s="98" t="s">
        <v>76</v>
      </c>
    </row>
    <row r="9621" spans="1:6" x14ac:dyDescent="0.2">
      <c r="A9621" s="106">
        <v>43252</v>
      </c>
      <c r="B9621" s="100">
        <v>43252</v>
      </c>
      <c r="C9621" s="98" t="s">
        <v>34</v>
      </c>
      <c r="D9621" s="98">
        <v>-775.15</v>
      </c>
      <c r="E9621" s="98">
        <v>5812.37</v>
      </c>
      <c r="F9621" s="98" t="s">
        <v>77</v>
      </c>
    </row>
    <row r="9622" spans="1:6" x14ac:dyDescent="0.2">
      <c r="A9622" s="106">
        <v>43252</v>
      </c>
      <c r="B9622" s="100">
        <v>43252</v>
      </c>
      <c r="C9622" s="98" t="s">
        <v>33</v>
      </c>
      <c r="D9622" s="98">
        <v>-34.92</v>
      </c>
      <c r="E9622" s="98">
        <v>262.12</v>
      </c>
      <c r="F9622" s="98" t="s">
        <v>77</v>
      </c>
    </row>
    <row r="9623" spans="1:6" x14ac:dyDescent="0.2">
      <c r="A9623" s="106">
        <v>43252</v>
      </c>
      <c r="B9623" s="100">
        <v>43221</v>
      </c>
      <c r="C9623" s="98" t="s">
        <v>168</v>
      </c>
      <c r="D9623" s="98">
        <v>0</v>
      </c>
      <c r="E9623" s="98">
        <v>25739.37</v>
      </c>
      <c r="F9623" s="98" t="s">
        <v>77</v>
      </c>
    </row>
    <row r="9624" spans="1:6" x14ac:dyDescent="0.2">
      <c r="A9624" s="106">
        <v>43252</v>
      </c>
      <c r="B9624" s="100">
        <v>43221</v>
      </c>
      <c r="C9624" s="98" t="s">
        <v>185</v>
      </c>
      <c r="D9624" s="98">
        <v>1142.33</v>
      </c>
      <c r="E9624" s="98">
        <v>25739.37</v>
      </c>
      <c r="F9624" s="98" t="s">
        <v>77</v>
      </c>
    </row>
    <row r="9625" spans="1:6" x14ac:dyDescent="0.2">
      <c r="A9625" s="106">
        <v>43252</v>
      </c>
      <c r="B9625" s="100">
        <v>43221</v>
      </c>
      <c r="C9625" s="98" t="s">
        <v>186</v>
      </c>
      <c r="D9625" s="98">
        <v>51.51</v>
      </c>
      <c r="E9625" s="98">
        <v>1160.8399999999999</v>
      </c>
      <c r="F9625" s="98" t="s">
        <v>77</v>
      </c>
    </row>
    <row r="9626" spans="1:6" x14ac:dyDescent="0.2">
      <c r="A9626" s="106">
        <v>43252</v>
      </c>
      <c r="B9626" s="100">
        <v>43221</v>
      </c>
      <c r="C9626" s="98" t="s">
        <v>34</v>
      </c>
      <c r="D9626" s="98">
        <v>-1871.55</v>
      </c>
      <c r="E9626" s="98">
        <v>19927</v>
      </c>
      <c r="F9626" s="98" t="s">
        <v>77</v>
      </c>
    </row>
    <row r="9627" spans="1:6" x14ac:dyDescent="0.2">
      <c r="A9627" s="106">
        <v>43252</v>
      </c>
      <c r="B9627" s="100">
        <v>43221</v>
      </c>
      <c r="C9627" s="98" t="s">
        <v>33</v>
      </c>
      <c r="D9627" s="98">
        <v>-84.39</v>
      </c>
      <c r="E9627" s="98">
        <v>898.7</v>
      </c>
      <c r="F9627" s="98" t="s">
        <v>77</v>
      </c>
    </row>
    <row r="9628" spans="1:6" x14ac:dyDescent="0.2">
      <c r="A9628" s="106">
        <v>43252</v>
      </c>
      <c r="B9628" s="100">
        <v>43252</v>
      </c>
      <c r="C9628" s="98" t="s">
        <v>33</v>
      </c>
      <c r="D9628" s="98">
        <v>-390.25</v>
      </c>
      <c r="E9628" s="98">
        <v>2926.35</v>
      </c>
      <c r="F9628" s="98" t="s">
        <v>76</v>
      </c>
    </row>
    <row r="9629" spans="1:6" x14ac:dyDescent="0.2">
      <c r="A9629" s="106">
        <v>43252</v>
      </c>
      <c r="B9629" s="100">
        <v>43221</v>
      </c>
      <c r="C9629" s="98" t="s">
        <v>168</v>
      </c>
      <c r="D9629" s="98">
        <v>0</v>
      </c>
      <c r="E9629" s="98">
        <v>251788.92</v>
      </c>
      <c r="F9629" s="98" t="s">
        <v>76</v>
      </c>
    </row>
    <row r="9630" spans="1:6" x14ac:dyDescent="0.2">
      <c r="A9630" s="106">
        <v>43252</v>
      </c>
      <c r="B9630" s="100">
        <v>43221</v>
      </c>
      <c r="C9630" s="98" t="s">
        <v>185</v>
      </c>
      <c r="D9630" s="98">
        <v>11174.42</v>
      </c>
      <c r="E9630" s="98">
        <v>251788.92</v>
      </c>
      <c r="F9630" s="98" t="s">
        <v>76</v>
      </c>
    </row>
    <row r="9631" spans="1:6" x14ac:dyDescent="0.2">
      <c r="A9631" s="106">
        <v>43252</v>
      </c>
      <c r="B9631" s="100">
        <v>43221</v>
      </c>
      <c r="C9631" s="98" t="s">
        <v>186</v>
      </c>
      <c r="D9631" s="98">
        <v>504.04</v>
      </c>
      <c r="E9631" s="98">
        <v>11355.65</v>
      </c>
      <c r="F9631" s="98" t="s">
        <v>76</v>
      </c>
    </row>
    <row r="9632" spans="1:6" x14ac:dyDescent="0.2">
      <c r="A9632" s="106">
        <v>43252</v>
      </c>
      <c r="B9632" s="100">
        <v>43221</v>
      </c>
      <c r="C9632" s="98" t="s">
        <v>34</v>
      </c>
      <c r="D9632" s="98">
        <v>-17553.939999999999</v>
      </c>
      <c r="E9632" s="98">
        <v>186902.15</v>
      </c>
      <c r="F9632" s="98" t="s">
        <v>76</v>
      </c>
    </row>
    <row r="9633" spans="1:6" x14ac:dyDescent="0.2">
      <c r="A9633" s="106">
        <v>43252</v>
      </c>
      <c r="B9633" s="100">
        <v>43221</v>
      </c>
      <c r="C9633" s="98" t="s">
        <v>33</v>
      </c>
      <c r="D9633" s="98">
        <v>-791.63</v>
      </c>
      <c r="E9633" s="98">
        <v>8429.26</v>
      </c>
      <c r="F9633" s="98" t="s">
        <v>76</v>
      </c>
    </row>
    <row r="9634" spans="1:6" x14ac:dyDescent="0.2">
      <c r="A9634" s="106">
        <v>43252</v>
      </c>
      <c r="B9634" s="100">
        <v>43252</v>
      </c>
      <c r="C9634" s="98" t="s">
        <v>34</v>
      </c>
      <c r="D9634" s="98">
        <v>-15252.35</v>
      </c>
      <c r="E9634" s="98">
        <v>114369.07</v>
      </c>
      <c r="F9634" s="98" t="s">
        <v>76</v>
      </c>
    </row>
    <row r="9635" spans="1:6" x14ac:dyDescent="0.2">
      <c r="A9635" s="106">
        <v>43252</v>
      </c>
      <c r="B9635" s="100">
        <v>43252</v>
      </c>
      <c r="C9635" s="98" t="s">
        <v>33</v>
      </c>
      <c r="D9635" s="98">
        <v>-687.79</v>
      </c>
      <c r="E9635" s="98">
        <v>5157.87</v>
      </c>
      <c r="F9635" s="98" t="s">
        <v>76</v>
      </c>
    </row>
    <row r="9636" spans="1:6" x14ac:dyDescent="0.2">
      <c r="A9636" s="106">
        <v>43252</v>
      </c>
      <c r="B9636" s="100">
        <v>43252</v>
      </c>
      <c r="C9636" s="98" t="s">
        <v>34</v>
      </c>
      <c r="D9636" s="98">
        <v>-6725.21</v>
      </c>
      <c r="E9636" s="98">
        <v>50429.31</v>
      </c>
      <c r="F9636" s="98" t="s">
        <v>76</v>
      </c>
    </row>
    <row r="9637" spans="1:6" x14ac:dyDescent="0.2">
      <c r="A9637" s="106">
        <v>43252</v>
      </c>
      <c r="B9637" s="100">
        <v>43252</v>
      </c>
      <c r="C9637" s="98" t="s">
        <v>34</v>
      </c>
      <c r="D9637" s="98">
        <v>-22702.32</v>
      </c>
      <c r="E9637" s="98">
        <v>170233.27</v>
      </c>
      <c r="F9637" s="98" t="s">
        <v>76</v>
      </c>
    </row>
    <row r="9638" spans="1:6" x14ac:dyDescent="0.2">
      <c r="A9638" s="106">
        <v>43252</v>
      </c>
      <c r="B9638" s="100">
        <v>43252</v>
      </c>
      <c r="C9638" s="98" t="s">
        <v>33</v>
      </c>
      <c r="D9638" s="98">
        <v>-1023.9</v>
      </c>
      <c r="E9638" s="98">
        <v>7677.53</v>
      </c>
      <c r="F9638" s="98" t="s">
        <v>76</v>
      </c>
    </row>
    <row r="9639" spans="1:6" x14ac:dyDescent="0.2">
      <c r="A9639" s="106">
        <v>43252</v>
      </c>
      <c r="B9639" s="100">
        <v>43252</v>
      </c>
      <c r="C9639" s="98" t="s">
        <v>34</v>
      </c>
      <c r="D9639" s="98">
        <v>-21897.89</v>
      </c>
      <c r="E9639" s="98">
        <v>164200.25</v>
      </c>
      <c r="F9639" s="98" t="s">
        <v>76</v>
      </c>
    </row>
    <row r="9640" spans="1:6" x14ac:dyDescent="0.2">
      <c r="A9640" s="106">
        <v>43252</v>
      </c>
      <c r="B9640" s="100">
        <v>43252</v>
      </c>
      <c r="C9640" s="98" t="s">
        <v>33</v>
      </c>
      <c r="D9640" s="98">
        <v>-987.49</v>
      </c>
      <c r="E9640" s="98">
        <v>7405.43</v>
      </c>
      <c r="F9640" s="98" t="s">
        <v>76</v>
      </c>
    </row>
    <row r="9641" spans="1:6" x14ac:dyDescent="0.2">
      <c r="A9641" s="106">
        <v>43252</v>
      </c>
      <c r="B9641" s="100">
        <v>43252</v>
      </c>
      <c r="C9641" s="98" t="s">
        <v>34</v>
      </c>
      <c r="D9641" s="98">
        <v>-31924.68</v>
      </c>
      <c r="E9641" s="98">
        <v>239388.14</v>
      </c>
      <c r="F9641" s="98" t="s">
        <v>76</v>
      </c>
    </row>
    <row r="9642" spans="1:6" x14ac:dyDescent="0.2">
      <c r="A9642" s="106">
        <v>43252</v>
      </c>
      <c r="B9642" s="100">
        <v>43252</v>
      </c>
      <c r="C9642" s="98" t="s">
        <v>33</v>
      </c>
      <c r="D9642" s="98">
        <v>-1439.57</v>
      </c>
      <c r="E9642" s="98">
        <v>10796.4</v>
      </c>
      <c r="F9642" s="98" t="s">
        <v>76</v>
      </c>
    </row>
    <row r="9643" spans="1:6" x14ac:dyDescent="0.2">
      <c r="A9643" s="106">
        <v>43252</v>
      </c>
      <c r="B9643" s="100">
        <v>43252</v>
      </c>
      <c r="C9643" s="98" t="s">
        <v>34</v>
      </c>
      <c r="D9643" s="98">
        <v>-28692.799999999999</v>
      </c>
      <c r="E9643" s="98">
        <v>215153.15</v>
      </c>
      <c r="F9643" s="98" t="s">
        <v>76</v>
      </c>
    </row>
    <row r="9644" spans="1:6" x14ac:dyDescent="0.2">
      <c r="A9644" s="106">
        <v>43252</v>
      </c>
      <c r="B9644" s="100">
        <v>43252</v>
      </c>
      <c r="C9644" s="98" t="s">
        <v>33</v>
      </c>
      <c r="D9644" s="98">
        <v>-1293.8699999999999</v>
      </c>
      <c r="E9644" s="98">
        <v>9703.48</v>
      </c>
      <c r="F9644" s="98" t="s">
        <v>76</v>
      </c>
    </row>
    <row r="9645" spans="1:6" x14ac:dyDescent="0.2">
      <c r="A9645" s="106">
        <v>43252</v>
      </c>
      <c r="B9645" s="100">
        <v>43252</v>
      </c>
      <c r="C9645" s="98" t="s">
        <v>34</v>
      </c>
      <c r="D9645" s="98">
        <v>-32760</v>
      </c>
      <c r="E9645" s="98">
        <v>245649.77</v>
      </c>
      <c r="F9645" s="98" t="s">
        <v>76</v>
      </c>
    </row>
    <row r="9646" spans="1:6" x14ac:dyDescent="0.2">
      <c r="A9646" s="106">
        <v>43252</v>
      </c>
      <c r="B9646" s="100">
        <v>43252</v>
      </c>
      <c r="C9646" s="98" t="s">
        <v>33</v>
      </c>
      <c r="D9646" s="98">
        <v>-1477.36</v>
      </c>
      <c r="E9646" s="98">
        <v>11078.87</v>
      </c>
      <c r="F9646" s="98" t="s">
        <v>76</v>
      </c>
    </row>
    <row r="9647" spans="1:6" x14ac:dyDescent="0.2">
      <c r="A9647" s="106">
        <v>43252</v>
      </c>
      <c r="B9647" s="100">
        <v>43252</v>
      </c>
      <c r="C9647" s="98" t="s">
        <v>34</v>
      </c>
      <c r="D9647" s="98">
        <v>-100.15</v>
      </c>
      <c r="E9647" s="98">
        <v>751.02</v>
      </c>
      <c r="F9647" s="98" t="s">
        <v>76</v>
      </c>
    </row>
    <row r="9648" spans="1:6" x14ac:dyDescent="0.2">
      <c r="A9648" s="106">
        <v>43252</v>
      </c>
      <c r="B9648" s="100">
        <v>43252</v>
      </c>
      <c r="C9648" s="98" t="s">
        <v>33</v>
      </c>
      <c r="D9648" s="98">
        <v>-4.5199999999999996</v>
      </c>
      <c r="E9648" s="98">
        <v>33.880000000000003</v>
      </c>
      <c r="F9648" s="98" t="s">
        <v>76</v>
      </c>
    </row>
    <row r="9649" spans="1:6" x14ac:dyDescent="0.2">
      <c r="A9649" s="106">
        <v>43191</v>
      </c>
      <c r="B9649" s="100">
        <v>43160</v>
      </c>
      <c r="C9649" s="98" t="s">
        <v>34</v>
      </c>
      <c r="D9649" s="98">
        <v>-1023.22</v>
      </c>
      <c r="E9649" s="98">
        <v>12989.97</v>
      </c>
      <c r="F9649" s="98" t="s">
        <v>98</v>
      </c>
    </row>
    <row r="9650" spans="1:6" x14ac:dyDescent="0.2">
      <c r="A9650" s="106">
        <v>43191</v>
      </c>
      <c r="B9650" s="100">
        <v>43160</v>
      </c>
      <c r="C9650" s="98" t="s">
        <v>33</v>
      </c>
      <c r="D9650" s="98">
        <v>-46.15</v>
      </c>
      <c r="E9650" s="98">
        <v>585.85</v>
      </c>
      <c r="F9650" s="98" t="s">
        <v>98</v>
      </c>
    </row>
    <row r="9651" spans="1:6" x14ac:dyDescent="0.2">
      <c r="A9651" s="106">
        <v>43191</v>
      </c>
      <c r="B9651" s="100">
        <v>43101</v>
      </c>
      <c r="C9651" s="98" t="s">
        <v>185</v>
      </c>
      <c r="D9651" s="98">
        <v>427.37</v>
      </c>
      <c r="E9651" s="98">
        <v>12989.97</v>
      </c>
      <c r="F9651" s="98" t="s">
        <v>98</v>
      </c>
    </row>
    <row r="9652" spans="1:6" x14ac:dyDescent="0.2">
      <c r="A9652" s="106">
        <v>43191</v>
      </c>
      <c r="B9652" s="100">
        <v>43101</v>
      </c>
      <c r="C9652" s="98" t="s">
        <v>186</v>
      </c>
      <c r="D9652" s="98">
        <v>19.27</v>
      </c>
      <c r="E9652" s="98">
        <v>585.85</v>
      </c>
      <c r="F9652" s="98" t="s">
        <v>98</v>
      </c>
    </row>
    <row r="9653" spans="1:6" x14ac:dyDescent="0.2">
      <c r="A9653" s="106">
        <v>43191</v>
      </c>
      <c r="B9653" s="100">
        <v>43191</v>
      </c>
      <c r="C9653" s="98" t="s">
        <v>34</v>
      </c>
      <c r="D9653" s="98">
        <v>-0.02</v>
      </c>
      <c r="E9653" s="98">
        <v>0.18</v>
      </c>
      <c r="F9653" s="98" t="s">
        <v>98</v>
      </c>
    </row>
    <row r="9654" spans="1:6" x14ac:dyDescent="0.2">
      <c r="A9654" s="106">
        <v>43191</v>
      </c>
      <c r="B9654" s="100">
        <v>43191</v>
      </c>
      <c r="C9654" s="98" t="s">
        <v>33</v>
      </c>
      <c r="D9654" s="98">
        <v>0</v>
      </c>
      <c r="E9654" s="98">
        <v>0.01</v>
      </c>
      <c r="F9654" s="98" t="s">
        <v>98</v>
      </c>
    </row>
    <row r="9655" spans="1:6" x14ac:dyDescent="0.2">
      <c r="A9655" s="106">
        <v>43191</v>
      </c>
      <c r="B9655" s="100">
        <v>43160</v>
      </c>
      <c r="C9655" s="98" t="s">
        <v>34</v>
      </c>
      <c r="D9655" s="98">
        <v>-1441.88</v>
      </c>
      <c r="E9655" s="98">
        <v>18305</v>
      </c>
      <c r="F9655" s="98" t="s">
        <v>98</v>
      </c>
    </row>
    <row r="9656" spans="1:6" x14ac:dyDescent="0.2">
      <c r="A9656" s="106">
        <v>43191</v>
      </c>
      <c r="B9656" s="100">
        <v>43160</v>
      </c>
      <c r="C9656" s="98" t="s">
        <v>33</v>
      </c>
      <c r="D9656" s="98">
        <v>-50.03</v>
      </c>
      <c r="E9656" s="98">
        <v>635.17999999999995</v>
      </c>
      <c r="F9656" s="98" t="s">
        <v>98</v>
      </c>
    </row>
    <row r="9657" spans="1:6" x14ac:dyDescent="0.2">
      <c r="A9657" s="106">
        <v>43191</v>
      </c>
      <c r="B9657" s="100">
        <v>43101</v>
      </c>
      <c r="C9657" s="98" t="s">
        <v>168</v>
      </c>
      <c r="D9657" s="98">
        <v>-12.52</v>
      </c>
      <c r="E9657" s="98">
        <v>1692</v>
      </c>
      <c r="F9657" s="98" t="s">
        <v>100</v>
      </c>
    </row>
    <row r="9658" spans="1:6" x14ac:dyDescent="0.2">
      <c r="A9658" s="106">
        <v>43191</v>
      </c>
      <c r="B9658" s="100">
        <v>43160</v>
      </c>
      <c r="C9658" s="98" t="s">
        <v>34</v>
      </c>
      <c r="D9658" s="98">
        <v>-3708.48</v>
      </c>
      <c r="E9658" s="98">
        <v>47080</v>
      </c>
      <c r="F9658" s="98" t="s">
        <v>86</v>
      </c>
    </row>
    <row r="9659" spans="1:6" x14ac:dyDescent="0.2">
      <c r="A9659" s="106">
        <v>43191</v>
      </c>
      <c r="B9659" s="100">
        <v>43160</v>
      </c>
      <c r="C9659" s="98" t="s">
        <v>33</v>
      </c>
      <c r="D9659" s="98">
        <v>-167.25</v>
      </c>
      <c r="E9659" s="98">
        <v>2123.31</v>
      </c>
      <c r="F9659" s="98" t="s">
        <v>86</v>
      </c>
    </row>
    <row r="9660" spans="1:6" x14ac:dyDescent="0.2">
      <c r="A9660" s="106">
        <v>43191</v>
      </c>
      <c r="B9660" s="100">
        <v>43101</v>
      </c>
      <c r="C9660" s="98" t="s">
        <v>185</v>
      </c>
      <c r="D9660" s="98">
        <v>1548.93</v>
      </c>
      <c r="E9660" s="98">
        <v>47080</v>
      </c>
      <c r="F9660" s="98" t="s">
        <v>86</v>
      </c>
    </row>
    <row r="9661" spans="1:6" x14ac:dyDescent="0.2">
      <c r="A9661" s="106">
        <v>43191</v>
      </c>
      <c r="B9661" s="100">
        <v>43101</v>
      </c>
      <c r="C9661" s="98" t="s">
        <v>185</v>
      </c>
      <c r="D9661" s="98">
        <v>55.66</v>
      </c>
      <c r="E9661" s="98">
        <v>1692</v>
      </c>
      <c r="F9661" s="98" t="s">
        <v>100</v>
      </c>
    </row>
    <row r="9662" spans="1:6" x14ac:dyDescent="0.2">
      <c r="A9662" s="106">
        <v>43191</v>
      </c>
      <c r="B9662" s="100">
        <v>43101</v>
      </c>
      <c r="C9662" s="98" t="s">
        <v>186</v>
      </c>
      <c r="D9662" s="98">
        <v>2.5099999999999998</v>
      </c>
      <c r="E9662" s="98">
        <v>76.31</v>
      </c>
      <c r="F9662" s="98" t="s">
        <v>100</v>
      </c>
    </row>
    <row r="9663" spans="1:6" x14ac:dyDescent="0.2">
      <c r="A9663" s="106">
        <v>43191</v>
      </c>
      <c r="B9663" s="100">
        <v>43160</v>
      </c>
      <c r="C9663" s="98" t="s">
        <v>36</v>
      </c>
      <c r="D9663" s="98">
        <v>-8.7899999999999991</v>
      </c>
      <c r="E9663" s="98">
        <v>111.6</v>
      </c>
      <c r="F9663" s="98" t="s">
        <v>102</v>
      </c>
    </row>
    <row r="9664" spans="1:6" x14ac:dyDescent="0.2">
      <c r="A9664" s="106">
        <v>43191</v>
      </c>
      <c r="B9664" s="100">
        <v>43160</v>
      </c>
      <c r="C9664" s="98" t="s">
        <v>35</v>
      </c>
      <c r="D9664" s="98">
        <v>-0.4</v>
      </c>
      <c r="E9664" s="98">
        <v>5.03</v>
      </c>
      <c r="F9664" s="98" t="s">
        <v>102</v>
      </c>
    </row>
    <row r="9665" spans="1:6" x14ac:dyDescent="0.2">
      <c r="A9665" s="106">
        <v>43191</v>
      </c>
      <c r="B9665" s="100">
        <v>43101</v>
      </c>
      <c r="C9665" s="98" t="s">
        <v>186</v>
      </c>
      <c r="D9665" s="98">
        <v>69.87</v>
      </c>
      <c r="E9665" s="98">
        <v>2123.31</v>
      </c>
      <c r="F9665" s="98" t="s">
        <v>86</v>
      </c>
    </row>
    <row r="9666" spans="1:6" x14ac:dyDescent="0.2">
      <c r="A9666" s="106">
        <v>43191</v>
      </c>
      <c r="B9666" s="100">
        <v>43160</v>
      </c>
      <c r="C9666" s="98" t="s">
        <v>34</v>
      </c>
      <c r="D9666" s="98">
        <v>-107.44</v>
      </c>
      <c r="E9666" s="98">
        <v>1364</v>
      </c>
      <c r="F9666" s="98" t="s">
        <v>85</v>
      </c>
    </row>
    <row r="9667" spans="1:6" x14ac:dyDescent="0.2">
      <c r="A9667" s="106">
        <v>43191</v>
      </c>
      <c r="B9667" s="100">
        <v>43160</v>
      </c>
      <c r="C9667" s="98" t="s">
        <v>33</v>
      </c>
      <c r="D9667" s="98">
        <v>-4.8499999999999996</v>
      </c>
      <c r="E9667" s="98">
        <v>61.52</v>
      </c>
      <c r="F9667" s="98" t="s">
        <v>85</v>
      </c>
    </row>
    <row r="9668" spans="1:6" x14ac:dyDescent="0.2">
      <c r="A9668" s="106">
        <v>43191</v>
      </c>
      <c r="B9668" s="100">
        <v>43101</v>
      </c>
      <c r="C9668" s="98" t="s">
        <v>168</v>
      </c>
      <c r="D9668" s="98">
        <v>-10.09</v>
      </c>
      <c r="E9668" s="98">
        <v>1364</v>
      </c>
      <c r="F9668" s="98" t="s">
        <v>85</v>
      </c>
    </row>
    <row r="9669" spans="1:6" x14ac:dyDescent="0.2">
      <c r="A9669" s="106">
        <v>43191</v>
      </c>
      <c r="B9669" s="100">
        <v>43101</v>
      </c>
      <c r="C9669" s="98" t="s">
        <v>185</v>
      </c>
      <c r="D9669" s="98">
        <v>44.87</v>
      </c>
      <c r="E9669" s="98">
        <v>1364</v>
      </c>
      <c r="F9669" s="98" t="s">
        <v>85</v>
      </c>
    </row>
    <row r="9670" spans="1:6" x14ac:dyDescent="0.2">
      <c r="A9670" s="106">
        <v>43191</v>
      </c>
      <c r="B9670" s="100">
        <v>43101</v>
      </c>
      <c r="C9670" s="98" t="s">
        <v>186</v>
      </c>
      <c r="D9670" s="98">
        <v>2.02</v>
      </c>
      <c r="E9670" s="98">
        <v>61.52</v>
      </c>
      <c r="F9670" s="98" t="s">
        <v>85</v>
      </c>
    </row>
    <row r="9671" spans="1:6" x14ac:dyDescent="0.2">
      <c r="A9671" s="106">
        <v>43191</v>
      </c>
      <c r="B9671" s="100">
        <v>43191</v>
      </c>
      <c r="C9671" s="98" t="s">
        <v>34</v>
      </c>
      <c r="D9671" s="98">
        <v>-12.36</v>
      </c>
      <c r="E9671" s="98">
        <v>126</v>
      </c>
      <c r="F9671" s="98" t="s">
        <v>100</v>
      </c>
    </row>
    <row r="9672" spans="1:6" x14ac:dyDescent="0.2">
      <c r="A9672" s="106">
        <v>43191</v>
      </c>
      <c r="B9672" s="100">
        <v>43191</v>
      </c>
      <c r="C9672" s="98" t="s">
        <v>33</v>
      </c>
      <c r="D9672" s="98">
        <v>-0.56000000000000005</v>
      </c>
      <c r="E9672" s="98">
        <v>5.68</v>
      </c>
      <c r="F9672" s="98" t="s">
        <v>100</v>
      </c>
    </row>
    <row r="9673" spans="1:6" x14ac:dyDescent="0.2">
      <c r="A9673" s="106">
        <v>43191</v>
      </c>
      <c r="B9673" s="100">
        <v>43160</v>
      </c>
      <c r="C9673" s="98" t="s">
        <v>34</v>
      </c>
      <c r="D9673" s="98">
        <v>-123.35</v>
      </c>
      <c r="E9673" s="98">
        <v>1566</v>
      </c>
      <c r="F9673" s="98" t="s">
        <v>100</v>
      </c>
    </row>
    <row r="9674" spans="1:6" x14ac:dyDescent="0.2">
      <c r="A9674" s="106">
        <v>43191</v>
      </c>
      <c r="B9674" s="100">
        <v>43160</v>
      </c>
      <c r="C9674" s="98" t="s">
        <v>33</v>
      </c>
      <c r="D9674" s="98">
        <v>-5.57</v>
      </c>
      <c r="E9674" s="98">
        <v>70.63</v>
      </c>
      <c r="F9674" s="98" t="s">
        <v>100</v>
      </c>
    </row>
    <row r="9675" spans="1:6" x14ac:dyDescent="0.2">
      <c r="A9675" s="106">
        <v>43191</v>
      </c>
      <c r="B9675" s="100">
        <v>43191</v>
      </c>
      <c r="C9675" s="98" t="s">
        <v>36</v>
      </c>
      <c r="D9675" s="98">
        <v>-0.04</v>
      </c>
      <c r="E9675" s="98">
        <v>0.4</v>
      </c>
      <c r="F9675" s="98" t="s">
        <v>102</v>
      </c>
    </row>
    <row r="9676" spans="1:6" x14ac:dyDescent="0.2">
      <c r="A9676" s="106">
        <v>43191</v>
      </c>
      <c r="B9676" s="100">
        <v>43191</v>
      </c>
      <c r="C9676" s="98" t="s">
        <v>35</v>
      </c>
      <c r="D9676" s="98">
        <v>0</v>
      </c>
      <c r="E9676" s="98">
        <v>0.02</v>
      </c>
      <c r="F9676" s="98" t="s">
        <v>102</v>
      </c>
    </row>
    <row r="9677" spans="1:6" x14ac:dyDescent="0.2">
      <c r="A9677" s="106">
        <v>43191</v>
      </c>
      <c r="B9677" s="100">
        <v>43160</v>
      </c>
      <c r="C9677" s="98" t="s">
        <v>36</v>
      </c>
      <c r="D9677" s="98">
        <v>-83.47</v>
      </c>
      <c r="E9677" s="98">
        <v>1059.8</v>
      </c>
      <c r="F9677" s="98" t="s">
        <v>102</v>
      </c>
    </row>
    <row r="9678" spans="1:6" x14ac:dyDescent="0.2">
      <c r="A9678" s="106">
        <v>43191</v>
      </c>
      <c r="B9678" s="100">
        <v>43160</v>
      </c>
      <c r="C9678" s="98" t="s">
        <v>35</v>
      </c>
      <c r="D9678" s="98">
        <v>-3.76</v>
      </c>
      <c r="E9678" s="98">
        <v>47.79</v>
      </c>
      <c r="F9678" s="98" t="s">
        <v>102</v>
      </c>
    </row>
    <row r="9679" spans="1:6" x14ac:dyDescent="0.2">
      <c r="A9679" s="106">
        <v>43160</v>
      </c>
      <c r="B9679" s="100">
        <v>43101</v>
      </c>
      <c r="C9679" s="98" t="s">
        <v>185</v>
      </c>
      <c r="D9679" s="98">
        <v>1164.6600000000001</v>
      </c>
      <c r="E9679" s="98">
        <v>35400</v>
      </c>
      <c r="F9679" s="98" t="s">
        <v>94</v>
      </c>
    </row>
    <row r="9680" spans="1:6" x14ac:dyDescent="0.2">
      <c r="A9680" s="106">
        <v>43160</v>
      </c>
      <c r="B9680" s="100">
        <v>43101</v>
      </c>
      <c r="C9680" s="98" t="s">
        <v>186</v>
      </c>
      <c r="D9680" s="98">
        <v>52.52</v>
      </c>
      <c r="E9680" s="98">
        <v>1596.54</v>
      </c>
      <c r="F9680" s="98" t="s">
        <v>94</v>
      </c>
    </row>
    <row r="9681" spans="1:6" x14ac:dyDescent="0.2">
      <c r="A9681" s="106">
        <v>43160</v>
      </c>
      <c r="B9681" s="100">
        <v>43160</v>
      </c>
      <c r="C9681" s="98" t="s">
        <v>34</v>
      </c>
      <c r="D9681" s="98">
        <v>-2864.08</v>
      </c>
      <c r="E9681" s="98">
        <v>36360</v>
      </c>
      <c r="F9681" s="98" t="s">
        <v>95</v>
      </c>
    </row>
    <row r="9682" spans="1:6" x14ac:dyDescent="0.2">
      <c r="A9682" s="106">
        <v>43160</v>
      </c>
      <c r="B9682" s="100">
        <v>43160</v>
      </c>
      <c r="C9682" s="98" t="s">
        <v>33</v>
      </c>
      <c r="D9682" s="98">
        <v>-129.16999999999999</v>
      </c>
      <c r="E9682" s="98">
        <v>1639.84</v>
      </c>
      <c r="F9682" s="98" t="s">
        <v>95</v>
      </c>
    </row>
    <row r="9683" spans="1:6" x14ac:dyDescent="0.2">
      <c r="A9683" s="106">
        <v>43160</v>
      </c>
      <c r="B9683" s="100">
        <v>43132</v>
      </c>
      <c r="C9683" s="98" t="s">
        <v>34</v>
      </c>
      <c r="D9683" s="98">
        <v>-3555.04</v>
      </c>
      <c r="E9683" s="98">
        <v>48480</v>
      </c>
      <c r="F9683" s="98" t="s">
        <v>95</v>
      </c>
    </row>
    <row r="9684" spans="1:6" x14ac:dyDescent="0.2">
      <c r="A9684" s="106">
        <v>43160</v>
      </c>
      <c r="B9684" s="100">
        <v>43132</v>
      </c>
      <c r="C9684" s="98" t="s">
        <v>33</v>
      </c>
      <c r="D9684" s="98">
        <v>-160.33000000000001</v>
      </c>
      <c r="E9684" s="98">
        <v>2186.4499999999998</v>
      </c>
      <c r="F9684" s="98" t="s">
        <v>95</v>
      </c>
    </row>
    <row r="9685" spans="1:6" x14ac:dyDescent="0.2">
      <c r="A9685" s="106">
        <v>43160</v>
      </c>
      <c r="B9685" s="100">
        <v>43101</v>
      </c>
      <c r="C9685" s="98" t="s">
        <v>185</v>
      </c>
      <c r="D9685" s="98">
        <v>2791.23</v>
      </c>
      <c r="E9685" s="98">
        <v>84840</v>
      </c>
      <c r="F9685" s="98" t="s">
        <v>95</v>
      </c>
    </row>
    <row r="9686" spans="1:6" x14ac:dyDescent="0.2">
      <c r="A9686" s="106">
        <v>43160</v>
      </c>
      <c r="B9686" s="100">
        <v>43101</v>
      </c>
      <c r="C9686" s="98" t="s">
        <v>186</v>
      </c>
      <c r="D9686" s="98">
        <v>125.88</v>
      </c>
      <c r="E9686" s="98">
        <v>3826.29</v>
      </c>
      <c r="F9686" s="98" t="s">
        <v>95</v>
      </c>
    </row>
    <row r="9687" spans="1:6" x14ac:dyDescent="0.2">
      <c r="A9687" s="106">
        <v>43160</v>
      </c>
      <c r="B9687" s="100">
        <v>43160</v>
      </c>
      <c r="C9687" s="98" t="s">
        <v>34</v>
      </c>
      <c r="D9687" s="98">
        <v>-1195.02</v>
      </c>
      <c r="E9687" s="98">
        <v>15171</v>
      </c>
      <c r="F9687" s="98" t="s">
        <v>94</v>
      </c>
    </row>
    <row r="9688" spans="1:6" x14ac:dyDescent="0.2">
      <c r="A9688" s="106">
        <v>43160</v>
      </c>
      <c r="B9688" s="100">
        <v>43160</v>
      </c>
      <c r="C9688" s="98" t="s">
        <v>33</v>
      </c>
      <c r="D9688" s="98">
        <v>-53.9</v>
      </c>
      <c r="E9688" s="98">
        <v>684.22</v>
      </c>
      <c r="F9688" s="98" t="s">
        <v>94</v>
      </c>
    </row>
    <row r="9689" spans="1:6" x14ac:dyDescent="0.2">
      <c r="A9689" s="106">
        <v>43160</v>
      </c>
      <c r="B9689" s="100">
        <v>43132</v>
      </c>
      <c r="C9689" s="98" t="s">
        <v>34</v>
      </c>
      <c r="D9689" s="98">
        <v>-1483.4</v>
      </c>
      <c r="E9689" s="98">
        <v>20229</v>
      </c>
      <c r="F9689" s="98" t="s">
        <v>94</v>
      </c>
    </row>
    <row r="9690" spans="1:6" x14ac:dyDescent="0.2">
      <c r="A9690" s="106">
        <v>43160</v>
      </c>
      <c r="B9690" s="100">
        <v>43132</v>
      </c>
      <c r="C9690" s="98" t="s">
        <v>33</v>
      </c>
      <c r="D9690" s="98">
        <v>-66.900000000000006</v>
      </c>
      <c r="E9690" s="98">
        <v>912.33</v>
      </c>
      <c r="F9690" s="98" t="s">
        <v>94</v>
      </c>
    </row>
    <row r="9691" spans="1:6" x14ac:dyDescent="0.2">
      <c r="A9691" s="106">
        <v>43160</v>
      </c>
      <c r="B9691" s="100">
        <v>43160</v>
      </c>
      <c r="C9691" s="98" t="s">
        <v>34</v>
      </c>
      <c r="D9691" s="98">
        <v>-322.72000000000003</v>
      </c>
      <c r="E9691" s="98">
        <v>4097</v>
      </c>
      <c r="F9691" s="98" t="s">
        <v>91</v>
      </c>
    </row>
    <row r="9692" spans="1:6" x14ac:dyDescent="0.2">
      <c r="A9692" s="106">
        <v>43160</v>
      </c>
      <c r="B9692" s="100">
        <v>43160</v>
      </c>
      <c r="C9692" s="98" t="s">
        <v>33</v>
      </c>
      <c r="D9692" s="98">
        <v>-14.55</v>
      </c>
      <c r="E9692" s="98">
        <v>184.77</v>
      </c>
      <c r="F9692" s="98" t="s">
        <v>91</v>
      </c>
    </row>
    <row r="9693" spans="1:6" x14ac:dyDescent="0.2">
      <c r="A9693" s="106">
        <v>43160</v>
      </c>
      <c r="B9693" s="100">
        <v>43160</v>
      </c>
      <c r="C9693" s="98" t="s">
        <v>223</v>
      </c>
      <c r="D9693" s="98">
        <v>6.77</v>
      </c>
      <c r="E9693" s="98">
        <v>-86</v>
      </c>
      <c r="F9693" s="98" t="s">
        <v>181</v>
      </c>
    </row>
    <row r="9694" spans="1:6" x14ac:dyDescent="0.2">
      <c r="A9694" s="106">
        <v>43160</v>
      </c>
      <c r="B9694" s="100">
        <v>43132</v>
      </c>
      <c r="C9694" s="98" t="s">
        <v>223</v>
      </c>
      <c r="D9694" s="98">
        <v>8.36</v>
      </c>
      <c r="E9694" s="98">
        <v>-114</v>
      </c>
      <c r="F9694" s="98" t="s">
        <v>181</v>
      </c>
    </row>
    <row r="9695" spans="1:6" x14ac:dyDescent="0.2">
      <c r="A9695" s="106">
        <v>43160</v>
      </c>
      <c r="B9695" s="100">
        <v>43101</v>
      </c>
      <c r="C9695" s="98" t="s">
        <v>187</v>
      </c>
      <c r="D9695" s="98">
        <v>-6.58</v>
      </c>
      <c r="E9695" s="98">
        <v>-200</v>
      </c>
      <c r="F9695" s="98" t="s">
        <v>181</v>
      </c>
    </row>
    <row r="9696" spans="1:6" x14ac:dyDescent="0.2">
      <c r="A9696" s="106">
        <v>43160</v>
      </c>
      <c r="B9696" s="100">
        <v>43160</v>
      </c>
      <c r="C9696" s="98" t="s">
        <v>34</v>
      </c>
      <c r="D9696" s="98">
        <v>-19327.669999999998</v>
      </c>
      <c r="E9696" s="98">
        <v>245370.38</v>
      </c>
      <c r="F9696" s="98" t="s">
        <v>76</v>
      </c>
    </row>
    <row r="9697" spans="1:6" x14ac:dyDescent="0.2">
      <c r="A9697" s="106">
        <v>43160</v>
      </c>
      <c r="B9697" s="100">
        <v>43160</v>
      </c>
      <c r="C9697" s="98" t="s">
        <v>33</v>
      </c>
      <c r="D9697" s="98">
        <v>-871.8</v>
      </c>
      <c r="E9697" s="98">
        <v>11066.08</v>
      </c>
      <c r="F9697" s="98" t="s">
        <v>76</v>
      </c>
    </row>
    <row r="9698" spans="1:6" x14ac:dyDescent="0.2">
      <c r="A9698" s="106">
        <v>43160</v>
      </c>
      <c r="B9698" s="100">
        <v>43160</v>
      </c>
      <c r="C9698" s="98" t="s">
        <v>36</v>
      </c>
      <c r="D9698" s="98">
        <v>-1.28</v>
      </c>
      <c r="E9698" s="98">
        <v>16.32</v>
      </c>
      <c r="F9698" s="98" t="s">
        <v>101</v>
      </c>
    </row>
    <row r="9699" spans="1:6" x14ac:dyDescent="0.2">
      <c r="A9699" s="106">
        <v>43160</v>
      </c>
      <c r="B9699" s="100">
        <v>43160</v>
      </c>
      <c r="C9699" s="98" t="s">
        <v>35</v>
      </c>
      <c r="D9699" s="98">
        <v>-0.06</v>
      </c>
      <c r="E9699" s="98">
        <v>0.74</v>
      </c>
      <c r="F9699" s="98" t="s">
        <v>101</v>
      </c>
    </row>
    <row r="9700" spans="1:6" x14ac:dyDescent="0.2">
      <c r="A9700" s="106">
        <v>43160</v>
      </c>
      <c r="B9700" s="100">
        <v>43132</v>
      </c>
      <c r="C9700" s="98" t="s">
        <v>36</v>
      </c>
      <c r="D9700" s="98">
        <v>-1.76</v>
      </c>
      <c r="E9700" s="98">
        <v>24</v>
      </c>
      <c r="F9700" s="98" t="s">
        <v>101</v>
      </c>
    </row>
    <row r="9701" spans="1:6" x14ac:dyDescent="0.2">
      <c r="A9701" s="106">
        <v>43160</v>
      </c>
      <c r="B9701" s="100">
        <v>43132</v>
      </c>
      <c r="C9701" s="98" t="s">
        <v>35</v>
      </c>
      <c r="D9701" s="98">
        <v>-0.08</v>
      </c>
      <c r="E9701" s="98">
        <v>1.08</v>
      </c>
      <c r="F9701" s="98" t="s">
        <v>101</v>
      </c>
    </row>
    <row r="9702" spans="1:6" x14ac:dyDescent="0.2">
      <c r="A9702" s="106">
        <v>43160</v>
      </c>
      <c r="B9702" s="100">
        <v>43101</v>
      </c>
      <c r="C9702" s="98" t="s">
        <v>188</v>
      </c>
      <c r="D9702" s="98">
        <v>1.48</v>
      </c>
      <c r="E9702" s="98">
        <v>-200</v>
      </c>
      <c r="F9702" s="98" t="s">
        <v>181</v>
      </c>
    </row>
    <row r="9703" spans="1:6" x14ac:dyDescent="0.2">
      <c r="A9703" s="106">
        <v>43160</v>
      </c>
      <c r="B9703" s="100">
        <v>43160</v>
      </c>
      <c r="C9703" s="98" t="s">
        <v>34</v>
      </c>
      <c r="D9703" s="98">
        <v>-18291.57</v>
      </c>
      <c r="E9703" s="98">
        <v>232214.59</v>
      </c>
      <c r="F9703" s="98" t="s">
        <v>77</v>
      </c>
    </row>
    <row r="9704" spans="1:6" x14ac:dyDescent="0.2">
      <c r="A9704" s="106">
        <v>43160</v>
      </c>
      <c r="B9704" s="100">
        <v>43160</v>
      </c>
      <c r="C9704" s="98" t="s">
        <v>33</v>
      </c>
      <c r="D9704" s="98">
        <v>-824.97</v>
      </c>
      <c r="E9704" s="98">
        <v>10472.870000000001</v>
      </c>
      <c r="F9704" s="98" t="s">
        <v>77</v>
      </c>
    </row>
    <row r="9705" spans="1:6" x14ac:dyDescent="0.2">
      <c r="A9705" s="106">
        <v>43160</v>
      </c>
      <c r="B9705" s="100">
        <v>43160</v>
      </c>
      <c r="C9705" s="98" t="s">
        <v>36</v>
      </c>
      <c r="D9705" s="98">
        <v>-117.93</v>
      </c>
      <c r="E9705" s="98">
        <v>1497.38</v>
      </c>
      <c r="F9705" s="98" t="s">
        <v>101</v>
      </c>
    </row>
    <row r="9706" spans="1:6" x14ac:dyDescent="0.2">
      <c r="A9706" s="106">
        <v>43160</v>
      </c>
      <c r="B9706" s="100">
        <v>43160</v>
      </c>
      <c r="C9706" s="98" t="s">
        <v>35</v>
      </c>
      <c r="D9706" s="98">
        <v>-5.32</v>
      </c>
      <c r="E9706" s="98">
        <v>67.540000000000006</v>
      </c>
      <c r="F9706" s="98" t="s">
        <v>101</v>
      </c>
    </row>
    <row r="9707" spans="1:6" x14ac:dyDescent="0.2">
      <c r="A9707" s="106">
        <v>43160</v>
      </c>
      <c r="B9707" s="100">
        <v>43132</v>
      </c>
      <c r="C9707" s="98" t="s">
        <v>36</v>
      </c>
      <c r="D9707" s="98">
        <v>-146.30000000000001</v>
      </c>
      <c r="E9707" s="98">
        <v>1995</v>
      </c>
      <c r="F9707" s="98" t="s">
        <v>101</v>
      </c>
    </row>
    <row r="9708" spans="1:6" x14ac:dyDescent="0.2">
      <c r="A9708" s="106">
        <v>43160</v>
      </c>
      <c r="B9708" s="100">
        <v>43132</v>
      </c>
      <c r="C9708" s="98" t="s">
        <v>35</v>
      </c>
      <c r="D9708" s="98">
        <v>-6.61</v>
      </c>
      <c r="E9708" s="98">
        <v>89.97</v>
      </c>
      <c r="F9708" s="98" t="s">
        <v>101</v>
      </c>
    </row>
    <row r="9709" spans="1:6" x14ac:dyDescent="0.2">
      <c r="A9709" s="106">
        <v>43160</v>
      </c>
      <c r="B9709" s="100">
        <v>43160</v>
      </c>
      <c r="C9709" s="98" t="s">
        <v>34</v>
      </c>
      <c r="D9709" s="98">
        <v>-367.89</v>
      </c>
      <c r="E9709" s="98">
        <v>4670.3900000000003</v>
      </c>
      <c r="F9709" s="98" t="s">
        <v>84</v>
      </c>
    </row>
    <row r="9710" spans="1:6" x14ac:dyDescent="0.2">
      <c r="A9710" s="106">
        <v>43160</v>
      </c>
      <c r="B9710" s="100">
        <v>43160</v>
      </c>
      <c r="C9710" s="98" t="s">
        <v>33</v>
      </c>
      <c r="D9710" s="98">
        <v>-16.579999999999998</v>
      </c>
      <c r="E9710" s="98">
        <v>210.64</v>
      </c>
      <c r="F9710" s="98" t="s">
        <v>84</v>
      </c>
    </row>
    <row r="9711" spans="1:6" x14ac:dyDescent="0.2">
      <c r="A9711" s="106">
        <v>43160</v>
      </c>
      <c r="B9711" s="100">
        <v>43132</v>
      </c>
      <c r="C9711" s="98" t="s">
        <v>34</v>
      </c>
      <c r="D9711" s="98">
        <v>-529.22</v>
      </c>
      <c r="E9711" s="98">
        <v>7217</v>
      </c>
      <c r="F9711" s="98" t="s">
        <v>84</v>
      </c>
    </row>
    <row r="9712" spans="1:6" x14ac:dyDescent="0.2">
      <c r="A9712" s="106">
        <v>43160</v>
      </c>
      <c r="B9712" s="100">
        <v>43132</v>
      </c>
      <c r="C9712" s="98" t="s">
        <v>33</v>
      </c>
      <c r="D9712" s="98">
        <v>-23.87</v>
      </c>
      <c r="E9712" s="98">
        <v>325.49</v>
      </c>
      <c r="F9712" s="98" t="s">
        <v>84</v>
      </c>
    </row>
    <row r="9713" spans="1:6" x14ac:dyDescent="0.2">
      <c r="A9713" s="106">
        <v>43160</v>
      </c>
      <c r="B9713" s="100">
        <v>43101</v>
      </c>
      <c r="C9713" s="98" t="s">
        <v>185</v>
      </c>
      <c r="D9713" s="98">
        <v>391.1</v>
      </c>
      <c r="E9713" s="98">
        <v>11887.39</v>
      </c>
      <c r="F9713" s="98" t="s">
        <v>84</v>
      </c>
    </row>
    <row r="9714" spans="1:6" x14ac:dyDescent="0.2">
      <c r="A9714" s="106">
        <v>43160</v>
      </c>
      <c r="B9714" s="100">
        <v>43101</v>
      </c>
      <c r="C9714" s="98" t="s">
        <v>186</v>
      </c>
      <c r="D9714" s="98">
        <v>17.63</v>
      </c>
      <c r="E9714" s="98">
        <v>536.11</v>
      </c>
      <c r="F9714" s="98" t="s">
        <v>84</v>
      </c>
    </row>
    <row r="9715" spans="1:6" x14ac:dyDescent="0.2">
      <c r="A9715" s="106">
        <v>43160</v>
      </c>
      <c r="B9715" s="100">
        <v>43101</v>
      </c>
      <c r="C9715" s="98" t="s">
        <v>168</v>
      </c>
      <c r="D9715" s="98">
        <v>-87.97</v>
      </c>
      <c r="E9715" s="98">
        <v>11887.39</v>
      </c>
      <c r="F9715" s="98" t="s">
        <v>84</v>
      </c>
    </row>
    <row r="9716" spans="1:6" x14ac:dyDescent="0.2">
      <c r="A9716" s="106">
        <v>43160</v>
      </c>
      <c r="B9716" s="100">
        <v>43101</v>
      </c>
      <c r="C9716" s="98" t="s">
        <v>185</v>
      </c>
      <c r="D9716" s="98">
        <v>15.96</v>
      </c>
      <c r="E9716" s="98">
        <v>485</v>
      </c>
      <c r="F9716" s="98" t="s">
        <v>92</v>
      </c>
    </row>
    <row r="9717" spans="1:6" x14ac:dyDescent="0.2">
      <c r="A9717" s="106">
        <v>43160</v>
      </c>
      <c r="B9717" s="100">
        <v>43101</v>
      </c>
      <c r="C9717" s="98" t="s">
        <v>186</v>
      </c>
      <c r="D9717" s="98">
        <v>0.72</v>
      </c>
      <c r="E9717" s="98">
        <v>21.87</v>
      </c>
      <c r="F9717" s="98" t="s">
        <v>92</v>
      </c>
    </row>
    <row r="9718" spans="1:6" x14ac:dyDescent="0.2">
      <c r="A9718" s="106">
        <v>43160</v>
      </c>
      <c r="B9718" s="100">
        <v>43160</v>
      </c>
      <c r="C9718" s="98" t="s">
        <v>34</v>
      </c>
      <c r="D9718" s="98">
        <v>-10.56</v>
      </c>
      <c r="E9718" s="98">
        <v>134</v>
      </c>
      <c r="F9718" s="98" t="s">
        <v>92</v>
      </c>
    </row>
    <row r="9719" spans="1:6" x14ac:dyDescent="0.2">
      <c r="A9719" s="106">
        <v>43160</v>
      </c>
      <c r="B9719" s="100">
        <v>43160</v>
      </c>
      <c r="C9719" s="98" t="s">
        <v>33</v>
      </c>
      <c r="D9719" s="98">
        <v>-0.48</v>
      </c>
      <c r="E9719" s="98">
        <v>6.04</v>
      </c>
      <c r="F9719" s="98" t="s">
        <v>92</v>
      </c>
    </row>
    <row r="9720" spans="1:6" x14ac:dyDescent="0.2">
      <c r="A9720" s="106">
        <v>43160</v>
      </c>
      <c r="B9720" s="100">
        <v>43160</v>
      </c>
      <c r="C9720" s="98" t="s">
        <v>34</v>
      </c>
      <c r="D9720" s="98">
        <v>-21.95</v>
      </c>
      <c r="E9720" s="98">
        <v>278.69</v>
      </c>
      <c r="F9720" s="98" t="s">
        <v>84</v>
      </c>
    </row>
    <row r="9721" spans="1:6" x14ac:dyDescent="0.2">
      <c r="A9721" s="106">
        <v>43160</v>
      </c>
      <c r="B9721" s="100">
        <v>43160</v>
      </c>
      <c r="C9721" s="98" t="s">
        <v>33</v>
      </c>
      <c r="D9721" s="98">
        <v>-0.99</v>
      </c>
      <c r="E9721" s="98">
        <v>12.57</v>
      </c>
      <c r="F9721" s="98" t="s">
        <v>84</v>
      </c>
    </row>
    <row r="9722" spans="1:6" x14ac:dyDescent="0.2">
      <c r="A9722" s="106">
        <v>43160</v>
      </c>
      <c r="B9722" s="100">
        <v>43132</v>
      </c>
      <c r="C9722" s="98" t="s">
        <v>34</v>
      </c>
      <c r="D9722" s="98">
        <v>-31.82</v>
      </c>
      <c r="E9722" s="98">
        <v>434</v>
      </c>
      <c r="F9722" s="98" t="s">
        <v>84</v>
      </c>
    </row>
    <row r="9723" spans="1:6" x14ac:dyDescent="0.2">
      <c r="A9723" s="106">
        <v>43160</v>
      </c>
      <c r="B9723" s="100">
        <v>43132</v>
      </c>
      <c r="C9723" s="98" t="s">
        <v>33</v>
      </c>
      <c r="D9723" s="98">
        <v>-1.44</v>
      </c>
      <c r="E9723" s="98">
        <v>19.579999999999998</v>
      </c>
      <c r="F9723" s="98" t="s">
        <v>84</v>
      </c>
    </row>
    <row r="9724" spans="1:6" x14ac:dyDescent="0.2">
      <c r="A9724" s="106">
        <v>43160</v>
      </c>
      <c r="B9724" s="100">
        <v>43101</v>
      </c>
      <c r="C9724" s="98" t="s">
        <v>168</v>
      </c>
      <c r="D9724" s="98">
        <v>-5.27</v>
      </c>
      <c r="E9724" s="98">
        <v>712.69</v>
      </c>
      <c r="F9724" s="98" t="s">
        <v>84</v>
      </c>
    </row>
    <row r="9725" spans="1:6" x14ac:dyDescent="0.2">
      <c r="A9725" s="106">
        <v>43160</v>
      </c>
      <c r="B9725" s="100">
        <v>43101</v>
      </c>
      <c r="C9725" s="98" t="s">
        <v>185</v>
      </c>
      <c r="D9725" s="98">
        <v>23.45</v>
      </c>
      <c r="E9725" s="98">
        <v>712.69</v>
      </c>
      <c r="F9725" s="98" t="s">
        <v>84</v>
      </c>
    </row>
    <row r="9726" spans="1:6" x14ac:dyDescent="0.2">
      <c r="A9726" s="106">
        <v>43160</v>
      </c>
      <c r="B9726" s="100">
        <v>43101</v>
      </c>
      <c r="C9726" s="98" t="s">
        <v>186</v>
      </c>
      <c r="D9726" s="98">
        <v>1.07</v>
      </c>
      <c r="E9726" s="98">
        <v>32.14</v>
      </c>
      <c r="F9726" s="98" t="s">
        <v>84</v>
      </c>
    </row>
    <row r="9727" spans="1:6" x14ac:dyDescent="0.2">
      <c r="A9727" s="106">
        <v>43160</v>
      </c>
      <c r="B9727" s="100">
        <v>43101</v>
      </c>
      <c r="C9727" s="98" t="s">
        <v>185</v>
      </c>
      <c r="D9727" s="98">
        <v>13.46</v>
      </c>
      <c r="E9727" s="98">
        <v>409</v>
      </c>
      <c r="F9727" s="98" t="s">
        <v>93</v>
      </c>
    </row>
    <row r="9728" spans="1:6" x14ac:dyDescent="0.2">
      <c r="A9728" s="106">
        <v>43160</v>
      </c>
      <c r="B9728" s="100">
        <v>43101</v>
      </c>
      <c r="C9728" s="98" t="s">
        <v>186</v>
      </c>
      <c r="D9728" s="98">
        <v>0.61</v>
      </c>
      <c r="E9728" s="98">
        <v>18.45</v>
      </c>
      <c r="F9728" s="98" t="s">
        <v>93</v>
      </c>
    </row>
    <row r="9729" spans="1:6" x14ac:dyDescent="0.2">
      <c r="A9729" s="106">
        <v>43160</v>
      </c>
      <c r="B9729" s="100">
        <v>43160</v>
      </c>
      <c r="C9729" s="98" t="s">
        <v>34</v>
      </c>
      <c r="D9729" s="98">
        <v>-3.31</v>
      </c>
      <c r="E9729" s="98">
        <v>42</v>
      </c>
      <c r="F9729" s="98" t="s">
        <v>76</v>
      </c>
    </row>
    <row r="9730" spans="1:6" x14ac:dyDescent="0.2">
      <c r="A9730" s="106">
        <v>43160</v>
      </c>
      <c r="B9730" s="100">
        <v>43160</v>
      </c>
      <c r="C9730" s="98" t="s">
        <v>33</v>
      </c>
      <c r="D9730" s="98">
        <v>-0.15</v>
      </c>
      <c r="E9730" s="98">
        <v>1.89</v>
      </c>
      <c r="F9730" s="98" t="s">
        <v>76</v>
      </c>
    </row>
    <row r="9731" spans="1:6" x14ac:dyDescent="0.2">
      <c r="A9731" s="106">
        <v>43160</v>
      </c>
      <c r="B9731" s="100">
        <v>43160</v>
      </c>
      <c r="C9731" s="98" t="s">
        <v>34</v>
      </c>
      <c r="D9731" s="98">
        <v>-12.68</v>
      </c>
      <c r="E9731" s="98">
        <v>161</v>
      </c>
      <c r="F9731" s="98" t="s">
        <v>93</v>
      </c>
    </row>
    <row r="9732" spans="1:6" x14ac:dyDescent="0.2">
      <c r="A9732" s="106">
        <v>43160</v>
      </c>
      <c r="B9732" s="100">
        <v>43160</v>
      </c>
      <c r="C9732" s="98" t="s">
        <v>33</v>
      </c>
      <c r="D9732" s="98">
        <v>-0.56999999999999995</v>
      </c>
      <c r="E9732" s="98">
        <v>7.26</v>
      </c>
      <c r="F9732" s="98" t="s">
        <v>93</v>
      </c>
    </row>
    <row r="9733" spans="1:6" x14ac:dyDescent="0.2">
      <c r="A9733" s="106">
        <v>43160</v>
      </c>
      <c r="B9733" s="100">
        <v>43132</v>
      </c>
      <c r="C9733" s="98" t="s">
        <v>34</v>
      </c>
      <c r="D9733" s="98">
        <v>-18.190000000000001</v>
      </c>
      <c r="E9733" s="98">
        <v>248</v>
      </c>
      <c r="F9733" s="98" t="s">
        <v>93</v>
      </c>
    </row>
    <row r="9734" spans="1:6" x14ac:dyDescent="0.2">
      <c r="A9734" s="106">
        <v>43160</v>
      </c>
      <c r="B9734" s="100">
        <v>43132</v>
      </c>
      <c r="C9734" s="98" t="s">
        <v>33</v>
      </c>
      <c r="D9734" s="98">
        <v>-0.82</v>
      </c>
      <c r="E9734" s="98">
        <v>11.18</v>
      </c>
      <c r="F9734" s="98" t="s">
        <v>93</v>
      </c>
    </row>
    <row r="9735" spans="1:6" x14ac:dyDescent="0.2">
      <c r="A9735" s="106">
        <v>43160</v>
      </c>
      <c r="B9735" s="100">
        <v>43101</v>
      </c>
      <c r="C9735" s="98" t="s">
        <v>168</v>
      </c>
      <c r="D9735" s="98">
        <v>-3.03</v>
      </c>
      <c r="E9735" s="98">
        <v>409</v>
      </c>
      <c r="F9735" s="98" t="s">
        <v>93</v>
      </c>
    </row>
    <row r="9736" spans="1:6" x14ac:dyDescent="0.2">
      <c r="A9736" s="106">
        <v>43160</v>
      </c>
      <c r="B9736" s="100">
        <v>43160</v>
      </c>
      <c r="C9736" s="98" t="s">
        <v>36</v>
      </c>
      <c r="D9736" s="98">
        <v>-4.66</v>
      </c>
      <c r="E9736" s="98">
        <v>59.2</v>
      </c>
      <c r="F9736" s="98" t="s">
        <v>101</v>
      </c>
    </row>
    <row r="9737" spans="1:6" x14ac:dyDescent="0.2">
      <c r="A9737" s="106">
        <v>43160</v>
      </c>
      <c r="B9737" s="100">
        <v>43160</v>
      </c>
      <c r="C9737" s="98" t="s">
        <v>35</v>
      </c>
      <c r="D9737" s="98">
        <v>-0.21</v>
      </c>
      <c r="E9737" s="98">
        <v>2.67</v>
      </c>
      <c r="F9737" s="98" t="s">
        <v>101</v>
      </c>
    </row>
    <row r="9738" spans="1:6" x14ac:dyDescent="0.2">
      <c r="A9738" s="106">
        <v>43160</v>
      </c>
      <c r="B9738" s="100">
        <v>43132</v>
      </c>
      <c r="C9738" s="98" t="s">
        <v>36</v>
      </c>
      <c r="D9738" s="98">
        <v>-10.49</v>
      </c>
      <c r="E9738" s="98">
        <v>143.08000000000001</v>
      </c>
      <c r="F9738" s="98" t="s">
        <v>101</v>
      </c>
    </row>
    <row r="9739" spans="1:6" x14ac:dyDescent="0.2">
      <c r="A9739" s="106">
        <v>43160</v>
      </c>
      <c r="B9739" s="100">
        <v>43132</v>
      </c>
      <c r="C9739" s="98" t="s">
        <v>35</v>
      </c>
      <c r="D9739" s="98">
        <v>-0.47</v>
      </c>
      <c r="E9739" s="98">
        <v>6.45</v>
      </c>
      <c r="F9739" s="98" t="s">
        <v>101</v>
      </c>
    </row>
    <row r="9740" spans="1:6" x14ac:dyDescent="0.2">
      <c r="A9740" s="106">
        <v>43160</v>
      </c>
      <c r="B9740" s="100">
        <v>43160</v>
      </c>
      <c r="C9740" s="98" t="s">
        <v>36</v>
      </c>
      <c r="D9740" s="98">
        <v>-6.46</v>
      </c>
      <c r="E9740" s="98">
        <v>82</v>
      </c>
      <c r="F9740" s="98" t="s">
        <v>101</v>
      </c>
    </row>
    <row r="9741" spans="1:6" x14ac:dyDescent="0.2">
      <c r="A9741" s="106">
        <v>43160</v>
      </c>
      <c r="B9741" s="100">
        <v>43160</v>
      </c>
      <c r="C9741" s="98" t="s">
        <v>35</v>
      </c>
      <c r="D9741" s="98">
        <v>-0.28999999999999998</v>
      </c>
      <c r="E9741" s="98">
        <v>3.7</v>
      </c>
      <c r="F9741" s="98" t="s">
        <v>101</v>
      </c>
    </row>
    <row r="9742" spans="1:6" x14ac:dyDescent="0.2">
      <c r="A9742" s="106">
        <v>43160</v>
      </c>
      <c r="B9742" s="100">
        <v>43132</v>
      </c>
      <c r="C9742" s="98" t="s">
        <v>36</v>
      </c>
      <c r="D9742" s="98">
        <v>-9.39</v>
      </c>
      <c r="E9742" s="98">
        <v>128</v>
      </c>
      <c r="F9742" s="98" t="s">
        <v>101</v>
      </c>
    </row>
    <row r="9743" spans="1:6" x14ac:dyDescent="0.2">
      <c r="A9743" s="106">
        <v>43160</v>
      </c>
      <c r="B9743" s="100">
        <v>43132</v>
      </c>
      <c r="C9743" s="98" t="s">
        <v>35</v>
      </c>
      <c r="D9743" s="98">
        <v>-0.43</v>
      </c>
      <c r="E9743" s="98">
        <v>5.78</v>
      </c>
      <c r="F9743" s="98" t="s">
        <v>101</v>
      </c>
    </row>
    <row r="9744" spans="1:6" x14ac:dyDescent="0.2">
      <c r="A9744" s="106">
        <v>43160</v>
      </c>
      <c r="B9744" s="100">
        <v>43160</v>
      </c>
      <c r="C9744" s="98" t="s">
        <v>36</v>
      </c>
      <c r="D9744" s="98">
        <v>-5.63</v>
      </c>
      <c r="E9744" s="98">
        <v>71.44</v>
      </c>
      <c r="F9744" s="98" t="s">
        <v>101</v>
      </c>
    </row>
    <row r="9745" spans="1:6" x14ac:dyDescent="0.2">
      <c r="A9745" s="106">
        <v>43160</v>
      </c>
      <c r="B9745" s="100">
        <v>43160</v>
      </c>
      <c r="C9745" s="98" t="s">
        <v>35</v>
      </c>
      <c r="D9745" s="98">
        <v>-0.25</v>
      </c>
      <c r="E9745" s="98">
        <v>3.22</v>
      </c>
      <c r="F9745" s="98" t="s">
        <v>101</v>
      </c>
    </row>
    <row r="9746" spans="1:6" x14ac:dyDescent="0.2">
      <c r="A9746" s="106">
        <v>43160</v>
      </c>
      <c r="B9746" s="100">
        <v>43132</v>
      </c>
      <c r="C9746" s="98" t="s">
        <v>36</v>
      </c>
      <c r="D9746" s="98">
        <v>-8.06</v>
      </c>
      <c r="E9746" s="98">
        <v>110</v>
      </c>
      <c r="F9746" s="98" t="s">
        <v>101</v>
      </c>
    </row>
    <row r="9747" spans="1:6" x14ac:dyDescent="0.2">
      <c r="A9747" s="106">
        <v>43160</v>
      </c>
      <c r="B9747" s="100">
        <v>43132</v>
      </c>
      <c r="C9747" s="98" t="s">
        <v>35</v>
      </c>
      <c r="D9747" s="98">
        <v>-0.36</v>
      </c>
      <c r="E9747" s="98">
        <v>4.96</v>
      </c>
      <c r="F9747" s="98" t="s">
        <v>101</v>
      </c>
    </row>
    <row r="9748" spans="1:6" x14ac:dyDescent="0.2">
      <c r="A9748" s="106">
        <v>43160</v>
      </c>
      <c r="B9748" s="100">
        <v>43160</v>
      </c>
      <c r="C9748" s="98" t="s">
        <v>36</v>
      </c>
      <c r="D9748" s="98">
        <v>-1.82</v>
      </c>
      <c r="E9748" s="98">
        <v>23.14</v>
      </c>
      <c r="F9748" s="98" t="s">
        <v>101</v>
      </c>
    </row>
    <row r="9749" spans="1:6" x14ac:dyDescent="0.2">
      <c r="A9749" s="106">
        <v>43160</v>
      </c>
      <c r="B9749" s="100">
        <v>43160</v>
      </c>
      <c r="C9749" s="98" t="s">
        <v>35</v>
      </c>
      <c r="D9749" s="98">
        <v>-0.08</v>
      </c>
      <c r="E9749" s="98">
        <v>1.04</v>
      </c>
      <c r="F9749" s="98" t="s">
        <v>101</v>
      </c>
    </row>
    <row r="9750" spans="1:6" x14ac:dyDescent="0.2">
      <c r="A9750" s="106">
        <v>43160</v>
      </c>
      <c r="B9750" s="100">
        <v>43132</v>
      </c>
      <c r="C9750" s="98" t="s">
        <v>36</v>
      </c>
      <c r="D9750" s="98">
        <v>-2.64</v>
      </c>
      <c r="E9750" s="98">
        <v>36</v>
      </c>
      <c r="F9750" s="98" t="s">
        <v>101</v>
      </c>
    </row>
    <row r="9751" spans="1:6" x14ac:dyDescent="0.2">
      <c r="A9751" s="106">
        <v>43160</v>
      </c>
      <c r="B9751" s="100">
        <v>43132</v>
      </c>
      <c r="C9751" s="98" t="s">
        <v>35</v>
      </c>
      <c r="D9751" s="98">
        <v>-0.12</v>
      </c>
      <c r="E9751" s="98">
        <v>1.62</v>
      </c>
      <c r="F9751" s="98" t="s">
        <v>101</v>
      </c>
    </row>
    <row r="9752" spans="1:6" x14ac:dyDescent="0.2">
      <c r="A9752" s="106">
        <v>43160</v>
      </c>
      <c r="B9752" s="100">
        <v>43160</v>
      </c>
      <c r="C9752" s="98" t="s">
        <v>36</v>
      </c>
      <c r="D9752" s="98">
        <v>-35.97</v>
      </c>
      <c r="E9752" s="98">
        <v>456.56</v>
      </c>
      <c r="F9752" s="98" t="s">
        <v>101</v>
      </c>
    </row>
    <row r="9753" spans="1:6" x14ac:dyDescent="0.2">
      <c r="A9753" s="106">
        <v>43160</v>
      </c>
      <c r="B9753" s="100">
        <v>43160</v>
      </c>
      <c r="C9753" s="98" t="s">
        <v>35</v>
      </c>
      <c r="D9753" s="98">
        <v>-1.62</v>
      </c>
      <c r="E9753" s="98">
        <v>20.6</v>
      </c>
      <c r="F9753" s="98" t="s">
        <v>101</v>
      </c>
    </row>
    <row r="9754" spans="1:6" x14ac:dyDescent="0.2">
      <c r="A9754" s="106">
        <v>43160</v>
      </c>
      <c r="B9754" s="100">
        <v>43132</v>
      </c>
      <c r="C9754" s="98" t="s">
        <v>36</v>
      </c>
      <c r="D9754" s="98">
        <v>-51.78</v>
      </c>
      <c r="E9754" s="98">
        <v>706</v>
      </c>
      <c r="F9754" s="98" t="s">
        <v>101</v>
      </c>
    </row>
    <row r="9755" spans="1:6" x14ac:dyDescent="0.2">
      <c r="A9755" s="106">
        <v>43160</v>
      </c>
      <c r="B9755" s="100">
        <v>43132</v>
      </c>
      <c r="C9755" s="98" t="s">
        <v>35</v>
      </c>
      <c r="D9755" s="98">
        <v>-2.35</v>
      </c>
      <c r="E9755" s="98">
        <v>31.85</v>
      </c>
      <c r="F9755" s="98" t="s">
        <v>101</v>
      </c>
    </row>
    <row r="9756" spans="1:6" x14ac:dyDescent="0.2">
      <c r="A9756" s="106">
        <v>43160</v>
      </c>
      <c r="B9756" s="100">
        <v>43160</v>
      </c>
      <c r="C9756" s="98" t="s">
        <v>34</v>
      </c>
      <c r="D9756" s="98">
        <v>-2013.33</v>
      </c>
      <c r="E9756" s="98">
        <v>25559.84</v>
      </c>
      <c r="F9756" s="98" t="s">
        <v>77</v>
      </c>
    </row>
    <row r="9757" spans="1:6" x14ac:dyDescent="0.2">
      <c r="A9757" s="106">
        <v>43160</v>
      </c>
      <c r="B9757" s="100">
        <v>43160</v>
      </c>
      <c r="C9757" s="98" t="s">
        <v>33</v>
      </c>
      <c r="D9757" s="98">
        <v>-90.8</v>
      </c>
      <c r="E9757" s="98">
        <v>1152.73</v>
      </c>
      <c r="F9757" s="98" t="s">
        <v>77</v>
      </c>
    </row>
    <row r="9758" spans="1:6" x14ac:dyDescent="0.2">
      <c r="A9758" s="106">
        <v>43160</v>
      </c>
      <c r="B9758" s="100">
        <v>43132</v>
      </c>
      <c r="C9758" s="98" t="s">
        <v>34</v>
      </c>
      <c r="D9758" s="98">
        <v>-2897.26</v>
      </c>
      <c r="E9758" s="98">
        <v>39510</v>
      </c>
      <c r="F9758" s="98" t="s">
        <v>77</v>
      </c>
    </row>
    <row r="9759" spans="1:6" x14ac:dyDescent="0.2">
      <c r="A9759" s="106">
        <v>43160</v>
      </c>
      <c r="B9759" s="100">
        <v>43132</v>
      </c>
      <c r="C9759" s="98" t="s">
        <v>33</v>
      </c>
      <c r="D9759" s="98">
        <v>-130.63</v>
      </c>
      <c r="E9759" s="98">
        <v>1781.91</v>
      </c>
      <c r="F9759" s="98" t="s">
        <v>77</v>
      </c>
    </row>
    <row r="9760" spans="1:6" x14ac:dyDescent="0.2">
      <c r="A9760" s="106">
        <v>43160</v>
      </c>
      <c r="B9760" s="100">
        <v>43101</v>
      </c>
      <c r="C9760" s="98" t="s">
        <v>185</v>
      </c>
      <c r="D9760" s="98">
        <v>2140.8200000000002</v>
      </c>
      <c r="E9760" s="98">
        <v>65069.84</v>
      </c>
      <c r="F9760" s="98" t="s">
        <v>77</v>
      </c>
    </row>
    <row r="9761" spans="1:6" x14ac:dyDescent="0.2">
      <c r="A9761" s="106">
        <v>43160</v>
      </c>
      <c r="B9761" s="100">
        <v>43101</v>
      </c>
      <c r="C9761" s="98" t="s">
        <v>186</v>
      </c>
      <c r="D9761" s="98">
        <v>96.55</v>
      </c>
      <c r="E9761" s="98">
        <v>2934.63</v>
      </c>
      <c r="F9761" s="98" t="s">
        <v>77</v>
      </c>
    </row>
    <row r="9762" spans="1:6" x14ac:dyDescent="0.2">
      <c r="A9762" s="106">
        <v>43160</v>
      </c>
      <c r="B9762" s="100">
        <v>43101</v>
      </c>
      <c r="C9762" s="98" t="s">
        <v>168</v>
      </c>
      <c r="D9762" s="98">
        <v>-481.5</v>
      </c>
      <c r="E9762" s="98">
        <v>65069.84</v>
      </c>
      <c r="F9762" s="98" t="s">
        <v>77</v>
      </c>
    </row>
    <row r="9763" spans="1:6" x14ac:dyDescent="0.2">
      <c r="A9763" s="106">
        <v>43160</v>
      </c>
      <c r="B9763" s="100">
        <v>43160</v>
      </c>
      <c r="C9763" s="98" t="s">
        <v>36</v>
      </c>
      <c r="D9763" s="98">
        <v>-36.69</v>
      </c>
      <c r="E9763" s="98">
        <v>465.76</v>
      </c>
      <c r="F9763" s="98" t="s">
        <v>101</v>
      </c>
    </row>
    <row r="9764" spans="1:6" x14ac:dyDescent="0.2">
      <c r="A9764" s="106">
        <v>43160</v>
      </c>
      <c r="B9764" s="100">
        <v>43160</v>
      </c>
      <c r="C9764" s="98" t="s">
        <v>35</v>
      </c>
      <c r="D9764" s="98">
        <v>-1.63</v>
      </c>
      <c r="E9764" s="98">
        <v>21.01</v>
      </c>
      <c r="F9764" s="98" t="s">
        <v>101</v>
      </c>
    </row>
    <row r="9765" spans="1:6" x14ac:dyDescent="0.2">
      <c r="A9765" s="106">
        <v>43160</v>
      </c>
      <c r="B9765" s="100">
        <v>43132</v>
      </c>
      <c r="C9765" s="98" t="s">
        <v>36</v>
      </c>
      <c r="D9765" s="98">
        <v>-52.88</v>
      </c>
      <c r="E9765" s="98">
        <v>721</v>
      </c>
      <c r="F9765" s="98" t="s">
        <v>101</v>
      </c>
    </row>
    <row r="9766" spans="1:6" x14ac:dyDescent="0.2">
      <c r="A9766" s="106">
        <v>43160</v>
      </c>
      <c r="B9766" s="100">
        <v>43132</v>
      </c>
      <c r="C9766" s="98" t="s">
        <v>35</v>
      </c>
      <c r="D9766" s="98">
        <v>-2.4</v>
      </c>
      <c r="E9766" s="98">
        <v>32.520000000000003</v>
      </c>
      <c r="F9766" s="98" t="s">
        <v>101</v>
      </c>
    </row>
    <row r="9767" spans="1:6" x14ac:dyDescent="0.2">
      <c r="A9767" s="106">
        <v>43160</v>
      </c>
      <c r="B9767" s="100">
        <v>43160</v>
      </c>
      <c r="C9767" s="98" t="s">
        <v>34</v>
      </c>
      <c r="D9767" s="98">
        <v>-3153.31</v>
      </c>
      <c r="E9767" s="98">
        <v>40031.730000000003</v>
      </c>
      <c r="F9767" s="98" t="s">
        <v>77</v>
      </c>
    </row>
    <row r="9768" spans="1:6" x14ac:dyDescent="0.2">
      <c r="A9768" s="106">
        <v>43160</v>
      </c>
      <c r="B9768" s="100">
        <v>43160</v>
      </c>
      <c r="C9768" s="98" t="s">
        <v>33</v>
      </c>
      <c r="D9768" s="98">
        <v>-142.22999999999999</v>
      </c>
      <c r="E9768" s="98">
        <v>1805.48</v>
      </c>
      <c r="F9768" s="98" t="s">
        <v>77</v>
      </c>
    </row>
    <row r="9769" spans="1:6" x14ac:dyDescent="0.2">
      <c r="A9769" s="106">
        <v>43160</v>
      </c>
      <c r="B9769" s="100">
        <v>43160</v>
      </c>
      <c r="C9769" s="98" t="s">
        <v>34</v>
      </c>
      <c r="D9769" s="98">
        <v>-11.42</v>
      </c>
      <c r="E9769" s="98">
        <v>145</v>
      </c>
      <c r="F9769" s="98" t="s">
        <v>92</v>
      </c>
    </row>
    <row r="9770" spans="1:6" x14ac:dyDescent="0.2">
      <c r="A9770" s="106">
        <v>43160</v>
      </c>
      <c r="B9770" s="100">
        <v>43160</v>
      </c>
      <c r="C9770" s="98" t="s">
        <v>33</v>
      </c>
      <c r="D9770" s="98">
        <v>-0.51</v>
      </c>
      <c r="E9770" s="98">
        <v>6.54</v>
      </c>
      <c r="F9770" s="98" t="s">
        <v>92</v>
      </c>
    </row>
    <row r="9771" spans="1:6" x14ac:dyDescent="0.2">
      <c r="A9771" s="106">
        <v>43191</v>
      </c>
      <c r="B9771" s="100">
        <v>43160</v>
      </c>
      <c r="C9771" s="98" t="s">
        <v>34</v>
      </c>
      <c r="D9771" s="98">
        <v>-4.96</v>
      </c>
      <c r="E9771" s="98">
        <v>63</v>
      </c>
      <c r="F9771" s="98" t="s">
        <v>93</v>
      </c>
    </row>
    <row r="9772" spans="1:6" x14ac:dyDescent="0.2">
      <c r="A9772" s="106">
        <v>43191</v>
      </c>
      <c r="B9772" s="100">
        <v>43160</v>
      </c>
      <c r="C9772" s="98" t="s">
        <v>33</v>
      </c>
      <c r="D9772" s="98">
        <v>-0.22</v>
      </c>
      <c r="E9772" s="98">
        <v>2.84</v>
      </c>
      <c r="F9772" s="98" t="s">
        <v>93</v>
      </c>
    </row>
    <row r="9773" spans="1:6" x14ac:dyDescent="0.2">
      <c r="A9773" s="106">
        <v>43191</v>
      </c>
      <c r="B9773" s="100">
        <v>43132</v>
      </c>
      <c r="C9773" s="98" t="s">
        <v>34</v>
      </c>
      <c r="D9773" s="98">
        <v>-3.45</v>
      </c>
      <c r="E9773" s="98">
        <v>47</v>
      </c>
      <c r="F9773" s="98" t="s">
        <v>93</v>
      </c>
    </row>
    <row r="9774" spans="1:6" x14ac:dyDescent="0.2">
      <c r="A9774" s="106">
        <v>43191</v>
      </c>
      <c r="B9774" s="100">
        <v>43132</v>
      </c>
      <c r="C9774" s="98" t="s">
        <v>33</v>
      </c>
      <c r="D9774" s="98">
        <v>-0.16</v>
      </c>
      <c r="E9774" s="98">
        <v>2.12</v>
      </c>
      <c r="F9774" s="98" t="s">
        <v>93</v>
      </c>
    </row>
    <row r="9775" spans="1:6" x14ac:dyDescent="0.2">
      <c r="A9775" s="106">
        <v>43191</v>
      </c>
      <c r="B9775" s="100">
        <v>43101</v>
      </c>
      <c r="C9775" s="98" t="s">
        <v>168</v>
      </c>
      <c r="D9775" s="98">
        <v>-0.81</v>
      </c>
      <c r="E9775" s="98">
        <v>110</v>
      </c>
      <c r="F9775" s="98" t="s">
        <v>93</v>
      </c>
    </row>
    <row r="9776" spans="1:6" x14ac:dyDescent="0.2">
      <c r="A9776" s="106">
        <v>43191</v>
      </c>
      <c r="B9776" s="100">
        <v>43101</v>
      </c>
      <c r="C9776" s="98" t="s">
        <v>185</v>
      </c>
      <c r="D9776" s="98">
        <v>3.62</v>
      </c>
      <c r="E9776" s="98">
        <v>110</v>
      </c>
      <c r="F9776" s="98" t="s">
        <v>93</v>
      </c>
    </row>
    <row r="9777" spans="1:6" x14ac:dyDescent="0.2">
      <c r="A9777" s="106">
        <v>43191</v>
      </c>
      <c r="B9777" s="100">
        <v>43101</v>
      </c>
      <c r="C9777" s="98" t="s">
        <v>186</v>
      </c>
      <c r="D9777" s="98">
        <v>0.16</v>
      </c>
      <c r="E9777" s="98">
        <v>4.96</v>
      </c>
      <c r="F9777" s="98" t="s">
        <v>93</v>
      </c>
    </row>
    <row r="9778" spans="1:6" x14ac:dyDescent="0.2">
      <c r="A9778" s="106">
        <v>43191</v>
      </c>
      <c r="B9778" s="100">
        <v>43160</v>
      </c>
      <c r="C9778" s="98" t="s">
        <v>36</v>
      </c>
      <c r="D9778" s="98">
        <v>-0.83</v>
      </c>
      <c r="E9778" s="98">
        <v>10.48</v>
      </c>
      <c r="F9778" s="98" t="s">
        <v>101</v>
      </c>
    </row>
    <row r="9779" spans="1:6" x14ac:dyDescent="0.2">
      <c r="A9779" s="106">
        <v>43191</v>
      </c>
      <c r="B9779" s="100">
        <v>43160</v>
      </c>
      <c r="C9779" s="98" t="s">
        <v>35</v>
      </c>
      <c r="D9779" s="98">
        <v>-0.04</v>
      </c>
      <c r="E9779" s="98">
        <v>0.47</v>
      </c>
      <c r="F9779" s="98" t="s">
        <v>101</v>
      </c>
    </row>
    <row r="9780" spans="1:6" x14ac:dyDescent="0.2">
      <c r="A9780" s="106">
        <v>43191</v>
      </c>
      <c r="B9780" s="100">
        <v>43132</v>
      </c>
      <c r="C9780" s="98" t="s">
        <v>36</v>
      </c>
      <c r="D9780" s="98">
        <v>-0.59</v>
      </c>
      <c r="E9780" s="98">
        <v>8</v>
      </c>
      <c r="F9780" s="98" t="s">
        <v>101</v>
      </c>
    </row>
    <row r="9781" spans="1:6" x14ac:dyDescent="0.2">
      <c r="A9781" s="106">
        <v>43191</v>
      </c>
      <c r="B9781" s="100">
        <v>43132</v>
      </c>
      <c r="C9781" s="98" t="s">
        <v>35</v>
      </c>
      <c r="D9781" s="98">
        <v>-0.03</v>
      </c>
      <c r="E9781" s="98">
        <v>0.36</v>
      </c>
      <c r="F9781" s="98" t="s">
        <v>101</v>
      </c>
    </row>
    <row r="9782" spans="1:6" x14ac:dyDescent="0.2">
      <c r="A9782" s="106">
        <v>43191</v>
      </c>
      <c r="B9782" s="100">
        <v>43160</v>
      </c>
      <c r="C9782" s="98" t="s">
        <v>34</v>
      </c>
      <c r="D9782" s="98">
        <v>-332.48</v>
      </c>
      <c r="E9782" s="98">
        <v>4220.8500000000004</v>
      </c>
      <c r="F9782" s="98" t="s">
        <v>77</v>
      </c>
    </row>
    <row r="9783" spans="1:6" x14ac:dyDescent="0.2">
      <c r="A9783" s="106">
        <v>43191</v>
      </c>
      <c r="B9783" s="100">
        <v>43160</v>
      </c>
      <c r="C9783" s="98" t="s">
        <v>33</v>
      </c>
      <c r="D9783" s="98">
        <v>-14.98</v>
      </c>
      <c r="E9783" s="98">
        <v>190.35</v>
      </c>
      <c r="F9783" s="98" t="s">
        <v>77</v>
      </c>
    </row>
    <row r="9784" spans="1:6" x14ac:dyDescent="0.2">
      <c r="A9784" s="106">
        <v>43191</v>
      </c>
      <c r="B9784" s="100">
        <v>43132</v>
      </c>
      <c r="C9784" s="98" t="s">
        <v>34</v>
      </c>
      <c r="D9784" s="98">
        <v>-232.24</v>
      </c>
      <c r="E9784" s="98">
        <v>3167</v>
      </c>
      <c r="F9784" s="98" t="s">
        <v>77</v>
      </c>
    </row>
    <row r="9785" spans="1:6" x14ac:dyDescent="0.2">
      <c r="A9785" s="106">
        <v>43191</v>
      </c>
      <c r="B9785" s="100">
        <v>43132</v>
      </c>
      <c r="C9785" s="98" t="s">
        <v>33</v>
      </c>
      <c r="D9785" s="98">
        <v>-10.47</v>
      </c>
      <c r="E9785" s="98">
        <v>142.85</v>
      </c>
      <c r="F9785" s="98" t="s">
        <v>77</v>
      </c>
    </row>
    <row r="9786" spans="1:6" x14ac:dyDescent="0.2">
      <c r="A9786" s="106">
        <v>43191</v>
      </c>
      <c r="B9786" s="100">
        <v>43160</v>
      </c>
      <c r="C9786" s="98" t="s">
        <v>36</v>
      </c>
      <c r="D9786" s="98">
        <v>-3.19</v>
      </c>
      <c r="E9786" s="98">
        <v>40.56</v>
      </c>
      <c r="F9786" s="98" t="s">
        <v>101</v>
      </c>
    </row>
    <row r="9787" spans="1:6" x14ac:dyDescent="0.2">
      <c r="A9787" s="106">
        <v>43191</v>
      </c>
      <c r="B9787" s="100">
        <v>43160</v>
      </c>
      <c r="C9787" s="98" t="s">
        <v>35</v>
      </c>
      <c r="D9787" s="98">
        <v>-0.14000000000000001</v>
      </c>
      <c r="E9787" s="98">
        <v>1.83</v>
      </c>
      <c r="F9787" s="98" t="s">
        <v>101</v>
      </c>
    </row>
    <row r="9788" spans="1:6" x14ac:dyDescent="0.2">
      <c r="A9788" s="106">
        <v>43191</v>
      </c>
      <c r="B9788" s="100">
        <v>43132</v>
      </c>
      <c r="C9788" s="98" t="s">
        <v>36</v>
      </c>
      <c r="D9788" s="98">
        <v>-2.2000000000000002</v>
      </c>
      <c r="E9788" s="98">
        <v>30</v>
      </c>
      <c r="F9788" s="98" t="s">
        <v>101</v>
      </c>
    </row>
    <row r="9789" spans="1:6" x14ac:dyDescent="0.2">
      <c r="A9789" s="106">
        <v>43191</v>
      </c>
      <c r="B9789" s="100">
        <v>43132</v>
      </c>
      <c r="C9789" s="98" t="s">
        <v>35</v>
      </c>
      <c r="D9789" s="98">
        <v>-0.1</v>
      </c>
      <c r="E9789" s="98">
        <v>1.35</v>
      </c>
      <c r="F9789" s="98" t="s">
        <v>101</v>
      </c>
    </row>
    <row r="9790" spans="1:6" x14ac:dyDescent="0.2">
      <c r="A9790" s="106">
        <v>43191</v>
      </c>
      <c r="B9790" s="100">
        <v>43101</v>
      </c>
      <c r="C9790" s="98" t="s">
        <v>185</v>
      </c>
      <c r="D9790" s="98">
        <v>243.05</v>
      </c>
      <c r="E9790" s="98">
        <v>7387.85</v>
      </c>
      <c r="F9790" s="98" t="s">
        <v>77</v>
      </c>
    </row>
    <row r="9791" spans="1:6" x14ac:dyDescent="0.2">
      <c r="A9791" s="106">
        <v>43191</v>
      </c>
      <c r="B9791" s="100">
        <v>43101</v>
      </c>
      <c r="C9791" s="98" t="s">
        <v>186</v>
      </c>
      <c r="D9791" s="98">
        <v>10.95</v>
      </c>
      <c r="E9791" s="98">
        <v>333.19</v>
      </c>
      <c r="F9791" s="98" t="s">
        <v>77</v>
      </c>
    </row>
    <row r="9792" spans="1:6" x14ac:dyDescent="0.2">
      <c r="A9792" s="106">
        <v>43191</v>
      </c>
      <c r="B9792" s="100">
        <v>43101</v>
      </c>
      <c r="C9792" s="98" t="s">
        <v>168</v>
      </c>
      <c r="D9792" s="98">
        <v>-54.67</v>
      </c>
      <c r="E9792" s="98">
        <v>7387.85</v>
      </c>
      <c r="F9792" s="98" t="s">
        <v>77</v>
      </c>
    </row>
    <row r="9793" spans="1:6" x14ac:dyDescent="0.2">
      <c r="A9793" s="106">
        <v>43191</v>
      </c>
      <c r="B9793" s="100">
        <v>43160</v>
      </c>
      <c r="C9793" s="98" t="s">
        <v>34</v>
      </c>
      <c r="D9793" s="98">
        <v>-1010.07</v>
      </c>
      <c r="E9793" s="98">
        <v>12823</v>
      </c>
      <c r="F9793" s="98" t="s">
        <v>95</v>
      </c>
    </row>
    <row r="9794" spans="1:6" x14ac:dyDescent="0.2">
      <c r="A9794" s="106">
        <v>43191</v>
      </c>
      <c r="B9794" s="100">
        <v>43101</v>
      </c>
      <c r="C9794" s="98" t="s">
        <v>185</v>
      </c>
      <c r="D9794" s="98">
        <v>5902.82</v>
      </c>
      <c r="E9794" s="98">
        <v>179416.43</v>
      </c>
      <c r="F9794" s="98" t="s">
        <v>77</v>
      </c>
    </row>
    <row r="9795" spans="1:6" x14ac:dyDescent="0.2">
      <c r="A9795" s="106">
        <v>43191</v>
      </c>
      <c r="B9795" s="100">
        <v>43101</v>
      </c>
      <c r="C9795" s="98" t="s">
        <v>186</v>
      </c>
      <c r="D9795" s="98">
        <v>266.24</v>
      </c>
      <c r="E9795" s="98">
        <v>8091.67</v>
      </c>
      <c r="F9795" s="98" t="s">
        <v>77</v>
      </c>
    </row>
    <row r="9796" spans="1:6" x14ac:dyDescent="0.2">
      <c r="A9796" s="106">
        <v>43191</v>
      </c>
      <c r="B9796" s="100">
        <v>43160</v>
      </c>
      <c r="C9796" s="98" t="s">
        <v>34</v>
      </c>
      <c r="D9796" s="98">
        <v>-30114.91</v>
      </c>
      <c r="E9796" s="98">
        <v>382315.36</v>
      </c>
      <c r="F9796" s="98" t="s">
        <v>76</v>
      </c>
    </row>
    <row r="9797" spans="1:6" x14ac:dyDescent="0.2">
      <c r="A9797" s="106">
        <v>43191</v>
      </c>
      <c r="B9797" s="100">
        <v>43160</v>
      </c>
      <c r="C9797" s="98" t="s">
        <v>33</v>
      </c>
      <c r="D9797" s="98">
        <v>-1358.34</v>
      </c>
      <c r="E9797" s="98">
        <v>17242.419999999998</v>
      </c>
      <c r="F9797" s="98" t="s">
        <v>76</v>
      </c>
    </row>
    <row r="9798" spans="1:6" x14ac:dyDescent="0.2">
      <c r="A9798" s="106">
        <v>43191</v>
      </c>
      <c r="B9798" s="100">
        <v>43132</v>
      </c>
      <c r="C9798" s="98" t="s">
        <v>34</v>
      </c>
      <c r="D9798" s="98">
        <v>-214.64</v>
      </c>
      <c r="E9798" s="98">
        <v>2926.96</v>
      </c>
      <c r="F9798" s="98" t="s">
        <v>76</v>
      </c>
    </row>
    <row r="9799" spans="1:6" x14ac:dyDescent="0.2">
      <c r="A9799" s="106">
        <v>43191</v>
      </c>
      <c r="B9799" s="100">
        <v>43132</v>
      </c>
      <c r="C9799" s="98" t="s">
        <v>33</v>
      </c>
      <c r="D9799" s="98">
        <v>-9.69</v>
      </c>
      <c r="E9799" s="98">
        <v>132.01</v>
      </c>
      <c r="F9799" s="98" t="s">
        <v>76</v>
      </c>
    </row>
    <row r="9800" spans="1:6" x14ac:dyDescent="0.2">
      <c r="A9800" s="106">
        <v>43191</v>
      </c>
      <c r="B9800" s="100">
        <v>43101</v>
      </c>
      <c r="C9800" s="98" t="s">
        <v>168</v>
      </c>
      <c r="D9800" s="98">
        <v>-4632.17</v>
      </c>
      <c r="E9800" s="98">
        <v>625970.36</v>
      </c>
      <c r="F9800" s="98" t="s">
        <v>76</v>
      </c>
    </row>
    <row r="9801" spans="1:6" x14ac:dyDescent="0.2">
      <c r="A9801" s="106">
        <v>43191</v>
      </c>
      <c r="B9801" s="100">
        <v>43101</v>
      </c>
      <c r="C9801" s="98" t="s">
        <v>185</v>
      </c>
      <c r="D9801" s="98">
        <v>20594.34</v>
      </c>
      <c r="E9801" s="98">
        <v>625970.36</v>
      </c>
      <c r="F9801" s="98" t="s">
        <v>76</v>
      </c>
    </row>
    <row r="9802" spans="1:6" x14ac:dyDescent="0.2">
      <c r="A9802" s="106">
        <v>43191</v>
      </c>
      <c r="B9802" s="100">
        <v>43101</v>
      </c>
      <c r="C9802" s="98" t="s">
        <v>186</v>
      </c>
      <c r="D9802" s="98">
        <v>928.77</v>
      </c>
      <c r="E9802" s="98">
        <v>28231.02</v>
      </c>
      <c r="F9802" s="98" t="s">
        <v>76</v>
      </c>
    </row>
    <row r="9803" spans="1:6" x14ac:dyDescent="0.2">
      <c r="A9803" s="106">
        <v>43191</v>
      </c>
      <c r="B9803" s="100">
        <v>43101</v>
      </c>
      <c r="C9803" s="98" t="s">
        <v>168</v>
      </c>
      <c r="D9803" s="98">
        <v>-45.11</v>
      </c>
      <c r="E9803" s="98">
        <v>6096</v>
      </c>
      <c r="F9803" s="98" t="s">
        <v>92</v>
      </c>
    </row>
    <row r="9804" spans="1:6" x14ac:dyDescent="0.2">
      <c r="A9804" s="106">
        <v>43191</v>
      </c>
      <c r="B9804" s="100">
        <v>43101</v>
      </c>
      <c r="C9804" s="98" t="s">
        <v>185</v>
      </c>
      <c r="D9804" s="98">
        <v>200.55</v>
      </c>
      <c r="E9804" s="98">
        <v>6096</v>
      </c>
      <c r="F9804" s="98" t="s">
        <v>92</v>
      </c>
    </row>
    <row r="9805" spans="1:6" x14ac:dyDescent="0.2">
      <c r="A9805" s="106">
        <v>43191</v>
      </c>
      <c r="B9805" s="100">
        <v>43101</v>
      </c>
      <c r="C9805" s="98" t="s">
        <v>186</v>
      </c>
      <c r="D9805" s="98">
        <v>9.0399999999999991</v>
      </c>
      <c r="E9805" s="98">
        <v>274.94</v>
      </c>
      <c r="F9805" s="98" t="s">
        <v>92</v>
      </c>
    </row>
    <row r="9806" spans="1:6" x14ac:dyDescent="0.2">
      <c r="A9806" s="106">
        <v>43191</v>
      </c>
      <c r="B9806" s="100">
        <v>43160</v>
      </c>
      <c r="C9806" s="98" t="s">
        <v>34</v>
      </c>
      <c r="D9806" s="98">
        <v>-205.18</v>
      </c>
      <c r="E9806" s="98">
        <v>2605</v>
      </c>
      <c r="F9806" s="98" t="s">
        <v>93</v>
      </c>
    </row>
    <row r="9807" spans="1:6" x14ac:dyDescent="0.2">
      <c r="A9807" s="106">
        <v>43191</v>
      </c>
      <c r="B9807" s="100">
        <v>43160</v>
      </c>
      <c r="C9807" s="98" t="s">
        <v>33</v>
      </c>
      <c r="D9807" s="98">
        <v>-9.25</v>
      </c>
      <c r="E9807" s="98">
        <v>117.49</v>
      </c>
      <c r="F9807" s="98" t="s">
        <v>93</v>
      </c>
    </row>
    <row r="9808" spans="1:6" x14ac:dyDescent="0.2">
      <c r="A9808" s="106">
        <v>43191</v>
      </c>
      <c r="B9808" s="100">
        <v>43132</v>
      </c>
      <c r="C9808" s="98" t="s">
        <v>34</v>
      </c>
      <c r="D9808" s="98">
        <v>-143.22</v>
      </c>
      <c r="E9808" s="98">
        <v>1953</v>
      </c>
      <c r="F9808" s="98" t="s">
        <v>93</v>
      </c>
    </row>
    <row r="9809" spans="1:6" x14ac:dyDescent="0.2">
      <c r="A9809" s="106">
        <v>43191</v>
      </c>
      <c r="B9809" s="100">
        <v>43132</v>
      </c>
      <c r="C9809" s="98" t="s">
        <v>33</v>
      </c>
      <c r="D9809" s="98">
        <v>-6.46</v>
      </c>
      <c r="E9809" s="98">
        <v>88.07</v>
      </c>
      <c r="F9809" s="98" t="s">
        <v>93</v>
      </c>
    </row>
    <row r="9810" spans="1:6" x14ac:dyDescent="0.2">
      <c r="A9810" s="106">
        <v>43191</v>
      </c>
      <c r="B9810" s="100">
        <v>43101</v>
      </c>
      <c r="C9810" s="98" t="s">
        <v>168</v>
      </c>
      <c r="D9810" s="98">
        <v>-33.729999999999997</v>
      </c>
      <c r="E9810" s="98">
        <v>4558</v>
      </c>
      <c r="F9810" s="98" t="s">
        <v>93</v>
      </c>
    </row>
    <row r="9811" spans="1:6" x14ac:dyDescent="0.2">
      <c r="A9811" s="106">
        <v>43191</v>
      </c>
      <c r="B9811" s="100">
        <v>43101</v>
      </c>
      <c r="C9811" s="98" t="s">
        <v>185</v>
      </c>
      <c r="D9811" s="98">
        <v>149.96</v>
      </c>
      <c r="E9811" s="98">
        <v>4558</v>
      </c>
      <c r="F9811" s="98" t="s">
        <v>93</v>
      </c>
    </row>
    <row r="9812" spans="1:6" x14ac:dyDescent="0.2">
      <c r="A9812" s="106">
        <v>43191</v>
      </c>
      <c r="B9812" s="100">
        <v>43101</v>
      </c>
      <c r="C9812" s="98" t="s">
        <v>186</v>
      </c>
      <c r="D9812" s="98">
        <v>6.77</v>
      </c>
      <c r="E9812" s="98">
        <v>205.56</v>
      </c>
      <c r="F9812" s="98" t="s">
        <v>93</v>
      </c>
    </row>
    <row r="9813" spans="1:6" x14ac:dyDescent="0.2">
      <c r="A9813" s="106">
        <v>43191</v>
      </c>
      <c r="B9813" s="100">
        <v>43160</v>
      </c>
      <c r="C9813" s="98" t="s">
        <v>34</v>
      </c>
      <c r="D9813" s="98">
        <v>-35371.300000000003</v>
      </c>
      <c r="E9813" s="98">
        <v>449046.94</v>
      </c>
      <c r="F9813" s="98" t="s">
        <v>76</v>
      </c>
    </row>
    <row r="9814" spans="1:6" x14ac:dyDescent="0.2">
      <c r="A9814" s="106">
        <v>43191</v>
      </c>
      <c r="B9814" s="100">
        <v>43160</v>
      </c>
      <c r="C9814" s="98" t="s">
        <v>33</v>
      </c>
      <c r="D9814" s="98">
        <v>-1595.31</v>
      </c>
      <c r="E9814" s="98">
        <v>20252.169999999998</v>
      </c>
      <c r="F9814" s="98" t="s">
        <v>76</v>
      </c>
    </row>
    <row r="9815" spans="1:6" x14ac:dyDescent="0.2">
      <c r="A9815" s="106">
        <v>43191</v>
      </c>
      <c r="B9815" s="100">
        <v>43132</v>
      </c>
      <c r="C9815" s="98" t="s">
        <v>34</v>
      </c>
      <c r="D9815" s="98">
        <v>-32.71</v>
      </c>
      <c r="E9815" s="98">
        <v>446</v>
      </c>
      <c r="F9815" s="98" t="s">
        <v>76</v>
      </c>
    </row>
    <row r="9816" spans="1:6" x14ac:dyDescent="0.2">
      <c r="A9816" s="106">
        <v>43191</v>
      </c>
      <c r="B9816" s="100">
        <v>43132</v>
      </c>
      <c r="C9816" s="98" t="s">
        <v>33</v>
      </c>
      <c r="D9816" s="98">
        <v>-1.47</v>
      </c>
      <c r="E9816" s="98">
        <v>20.12</v>
      </c>
      <c r="F9816" s="98" t="s">
        <v>76</v>
      </c>
    </row>
    <row r="9817" spans="1:6" x14ac:dyDescent="0.2">
      <c r="A9817" s="106">
        <v>43191</v>
      </c>
      <c r="B9817" s="100">
        <v>43101</v>
      </c>
      <c r="C9817" s="98" t="s">
        <v>168</v>
      </c>
      <c r="D9817" s="98">
        <v>-5145.62</v>
      </c>
      <c r="E9817" s="98">
        <v>695339.75</v>
      </c>
      <c r="F9817" s="98" t="s">
        <v>76</v>
      </c>
    </row>
    <row r="9818" spans="1:6" x14ac:dyDescent="0.2">
      <c r="A9818" s="106">
        <v>43191</v>
      </c>
      <c r="B9818" s="100">
        <v>43101</v>
      </c>
      <c r="C9818" s="98" t="s">
        <v>185</v>
      </c>
      <c r="D9818" s="98">
        <v>22876.74</v>
      </c>
      <c r="E9818" s="98">
        <v>695339.75</v>
      </c>
      <c r="F9818" s="98" t="s">
        <v>76</v>
      </c>
    </row>
    <row r="9819" spans="1:6" x14ac:dyDescent="0.2">
      <c r="A9819" s="106">
        <v>43191</v>
      </c>
      <c r="B9819" s="100">
        <v>43101</v>
      </c>
      <c r="C9819" s="98" t="s">
        <v>186</v>
      </c>
      <c r="D9819" s="98">
        <v>1031.74</v>
      </c>
      <c r="E9819" s="98">
        <v>31359.75</v>
      </c>
      <c r="F9819" s="98" t="s">
        <v>76</v>
      </c>
    </row>
    <row r="9820" spans="1:6" x14ac:dyDescent="0.2">
      <c r="A9820" s="106">
        <v>43191</v>
      </c>
      <c r="B9820" s="100">
        <v>43160</v>
      </c>
      <c r="C9820" s="98" t="s">
        <v>34</v>
      </c>
      <c r="D9820" s="98">
        <v>-153.76</v>
      </c>
      <c r="E9820" s="98">
        <v>1952</v>
      </c>
      <c r="F9820" s="98" t="s">
        <v>92</v>
      </c>
    </row>
    <row r="9821" spans="1:6" x14ac:dyDescent="0.2">
      <c r="A9821" s="106">
        <v>43191</v>
      </c>
      <c r="B9821" s="100">
        <v>43160</v>
      </c>
      <c r="C9821" s="98" t="s">
        <v>33</v>
      </c>
      <c r="D9821" s="98">
        <v>-6.93</v>
      </c>
      <c r="E9821" s="98">
        <v>88.04</v>
      </c>
      <c r="F9821" s="98" t="s">
        <v>92</v>
      </c>
    </row>
    <row r="9822" spans="1:6" x14ac:dyDescent="0.2">
      <c r="A9822" s="106">
        <v>43191</v>
      </c>
      <c r="B9822" s="100">
        <v>43132</v>
      </c>
      <c r="C9822" s="98" t="s">
        <v>34</v>
      </c>
      <c r="D9822" s="98">
        <v>-149.52000000000001</v>
      </c>
      <c r="E9822" s="98">
        <v>2039</v>
      </c>
      <c r="F9822" s="98" t="s">
        <v>92</v>
      </c>
    </row>
    <row r="9823" spans="1:6" x14ac:dyDescent="0.2">
      <c r="A9823" s="106">
        <v>43191</v>
      </c>
      <c r="B9823" s="100">
        <v>43132</v>
      </c>
      <c r="C9823" s="98" t="s">
        <v>33</v>
      </c>
      <c r="D9823" s="98">
        <v>-6.74</v>
      </c>
      <c r="E9823" s="98">
        <v>91.96</v>
      </c>
      <c r="F9823" s="98" t="s">
        <v>92</v>
      </c>
    </row>
    <row r="9824" spans="1:6" x14ac:dyDescent="0.2">
      <c r="A9824" s="106">
        <v>43191</v>
      </c>
      <c r="B9824" s="100">
        <v>43160</v>
      </c>
      <c r="C9824" s="98" t="s">
        <v>34</v>
      </c>
      <c r="D9824" s="98">
        <v>-31003.98</v>
      </c>
      <c r="E9824" s="98">
        <v>393601.83</v>
      </c>
      <c r="F9824" s="98" t="s">
        <v>76</v>
      </c>
    </row>
    <row r="9825" spans="1:6" x14ac:dyDescent="0.2">
      <c r="A9825" s="106">
        <v>43191</v>
      </c>
      <c r="B9825" s="100">
        <v>43160</v>
      </c>
      <c r="C9825" s="98" t="s">
        <v>33</v>
      </c>
      <c r="D9825" s="98">
        <v>-1398.47</v>
      </c>
      <c r="E9825" s="98">
        <v>17751.599999999999</v>
      </c>
      <c r="F9825" s="98" t="s">
        <v>76</v>
      </c>
    </row>
    <row r="9826" spans="1:6" x14ac:dyDescent="0.2">
      <c r="A9826" s="106">
        <v>43191</v>
      </c>
      <c r="B9826" s="100">
        <v>43132</v>
      </c>
      <c r="C9826" s="98" t="s">
        <v>34</v>
      </c>
      <c r="D9826" s="98">
        <v>-65.8</v>
      </c>
      <c r="E9826" s="98">
        <v>897.41</v>
      </c>
      <c r="F9826" s="98" t="s">
        <v>76</v>
      </c>
    </row>
    <row r="9827" spans="1:6" x14ac:dyDescent="0.2">
      <c r="A9827" s="106">
        <v>43191</v>
      </c>
      <c r="B9827" s="100">
        <v>43132</v>
      </c>
      <c r="C9827" s="98" t="s">
        <v>33</v>
      </c>
      <c r="D9827" s="98">
        <v>-2.97</v>
      </c>
      <c r="E9827" s="98">
        <v>40.479999999999997</v>
      </c>
      <c r="F9827" s="98" t="s">
        <v>76</v>
      </c>
    </row>
    <row r="9828" spans="1:6" x14ac:dyDescent="0.2">
      <c r="A9828" s="106">
        <v>43191</v>
      </c>
      <c r="B9828" s="100">
        <v>43101</v>
      </c>
      <c r="C9828" s="98" t="s">
        <v>168</v>
      </c>
      <c r="D9828" s="98">
        <v>-4518.6099999999997</v>
      </c>
      <c r="E9828" s="98">
        <v>610618.82999999996</v>
      </c>
      <c r="F9828" s="98" t="s">
        <v>76</v>
      </c>
    </row>
    <row r="9829" spans="1:6" x14ac:dyDescent="0.2">
      <c r="A9829" s="106">
        <v>43191</v>
      </c>
      <c r="B9829" s="100">
        <v>43101</v>
      </c>
      <c r="C9829" s="98" t="s">
        <v>185</v>
      </c>
      <c r="D9829" s="98">
        <v>20089.36</v>
      </c>
      <c r="E9829" s="98">
        <v>610618.82999999996</v>
      </c>
      <c r="F9829" s="98" t="s">
        <v>76</v>
      </c>
    </row>
    <row r="9830" spans="1:6" x14ac:dyDescent="0.2">
      <c r="A9830" s="106">
        <v>43191</v>
      </c>
      <c r="B9830" s="100">
        <v>43101</v>
      </c>
      <c r="C9830" s="98" t="s">
        <v>186</v>
      </c>
      <c r="D9830" s="98">
        <v>906</v>
      </c>
      <c r="E9830" s="98">
        <v>27538.99</v>
      </c>
      <c r="F9830" s="98" t="s">
        <v>76</v>
      </c>
    </row>
    <row r="9831" spans="1:6" x14ac:dyDescent="0.2">
      <c r="A9831" s="106">
        <v>43497</v>
      </c>
      <c r="B9831" s="100">
        <v>43435</v>
      </c>
      <c r="C9831" s="98" t="s">
        <v>36</v>
      </c>
      <c r="D9831" s="98">
        <v>-7</v>
      </c>
      <c r="E9831" s="98">
        <v>76</v>
      </c>
      <c r="F9831" s="98" t="s">
        <v>101</v>
      </c>
    </row>
    <row r="9832" spans="1:6" x14ac:dyDescent="0.2">
      <c r="A9832" s="106">
        <v>43497</v>
      </c>
      <c r="B9832" s="100">
        <v>43435</v>
      </c>
      <c r="C9832" s="98" t="s">
        <v>35</v>
      </c>
      <c r="D9832" s="98">
        <v>-0.28000000000000003</v>
      </c>
      <c r="E9832" s="98">
        <v>2.94</v>
      </c>
      <c r="F9832" s="98" t="s">
        <v>101</v>
      </c>
    </row>
    <row r="9833" spans="1:6" x14ac:dyDescent="0.2">
      <c r="A9833" s="106">
        <v>43497</v>
      </c>
      <c r="B9833" s="100">
        <v>43435</v>
      </c>
      <c r="C9833" s="98" t="s">
        <v>34</v>
      </c>
      <c r="D9833" s="98">
        <v>-202.81</v>
      </c>
      <c r="E9833" s="98">
        <v>2205</v>
      </c>
      <c r="F9833" s="98" t="s">
        <v>93</v>
      </c>
    </row>
    <row r="9834" spans="1:6" x14ac:dyDescent="0.2">
      <c r="A9834" s="106">
        <v>43497</v>
      </c>
      <c r="B9834" s="100">
        <v>43435</v>
      </c>
      <c r="C9834" s="98" t="s">
        <v>33</v>
      </c>
      <c r="D9834" s="98">
        <v>-7.82</v>
      </c>
      <c r="E9834" s="98">
        <v>85.1</v>
      </c>
      <c r="F9834" s="98" t="s">
        <v>93</v>
      </c>
    </row>
    <row r="9835" spans="1:6" x14ac:dyDescent="0.2">
      <c r="A9835" s="106">
        <v>43497</v>
      </c>
      <c r="B9835" s="100">
        <v>43221</v>
      </c>
      <c r="C9835" s="98" t="s">
        <v>185</v>
      </c>
      <c r="D9835" s="98">
        <v>97.88</v>
      </c>
      <c r="E9835" s="98">
        <v>2205</v>
      </c>
      <c r="F9835" s="98" t="s">
        <v>93</v>
      </c>
    </row>
    <row r="9836" spans="1:6" x14ac:dyDescent="0.2">
      <c r="A9836" s="106">
        <v>43497</v>
      </c>
      <c r="B9836" s="100">
        <v>43221</v>
      </c>
      <c r="C9836" s="98" t="s">
        <v>186</v>
      </c>
      <c r="D9836" s="98">
        <v>3.79</v>
      </c>
      <c r="E9836" s="98">
        <v>85.1</v>
      </c>
      <c r="F9836" s="98" t="s">
        <v>93</v>
      </c>
    </row>
    <row r="9837" spans="1:6" x14ac:dyDescent="0.2">
      <c r="A9837" s="106">
        <v>43466</v>
      </c>
      <c r="B9837" s="100">
        <v>43374</v>
      </c>
      <c r="C9837" s="98" t="s">
        <v>33</v>
      </c>
      <c r="D9837" s="98">
        <v>-1.0900000000000001</v>
      </c>
      <c r="E9837" s="98">
        <v>12.21</v>
      </c>
      <c r="F9837" s="98" t="s">
        <v>76</v>
      </c>
    </row>
    <row r="9838" spans="1:6" x14ac:dyDescent="0.2">
      <c r="A9838" s="106">
        <v>43466</v>
      </c>
      <c r="B9838" s="100">
        <v>43374</v>
      </c>
      <c r="C9838" s="98" t="s">
        <v>34</v>
      </c>
      <c r="D9838" s="98">
        <v>-25.16</v>
      </c>
      <c r="E9838" s="98">
        <v>282</v>
      </c>
      <c r="F9838" s="98" t="s">
        <v>76</v>
      </c>
    </row>
    <row r="9839" spans="1:6" x14ac:dyDescent="0.2">
      <c r="A9839" s="106">
        <v>43191</v>
      </c>
      <c r="B9839" s="100">
        <v>43160</v>
      </c>
      <c r="C9839" s="98" t="s">
        <v>34</v>
      </c>
      <c r="D9839" s="98">
        <v>-84.36</v>
      </c>
      <c r="E9839" s="98">
        <v>1071</v>
      </c>
      <c r="F9839" s="98" t="s">
        <v>92</v>
      </c>
    </row>
    <row r="9840" spans="1:6" x14ac:dyDescent="0.2">
      <c r="A9840" s="106">
        <v>43191</v>
      </c>
      <c r="B9840" s="100">
        <v>43160</v>
      </c>
      <c r="C9840" s="98" t="s">
        <v>33</v>
      </c>
      <c r="D9840" s="98">
        <v>-3.8</v>
      </c>
      <c r="E9840" s="98">
        <v>48.3</v>
      </c>
      <c r="F9840" s="98" t="s">
        <v>92</v>
      </c>
    </row>
    <row r="9841" spans="1:6" x14ac:dyDescent="0.2">
      <c r="A9841" s="106">
        <v>43191</v>
      </c>
      <c r="B9841" s="100">
        <v>43132</v>
      </c>
      <c r="C9841" s="98" t="s">
        <v>34</v>
      </c>
      <c r="D9841" s="98">
        <v>-44.44</v>
      </c>
      <c r="E9841" s="98">
        <v>606</v>
      </c>
      <c r="F9841" s="98" t="s">
        <v>92</v>
      </c>
    </row>
    <row r="9842" spans="1:6" x14ac:dyDescent="0.2">
      <c r="A9842" s="106">
        <v>43191</v>
      </c>
      <c r="B9842" s="100">
        <v>43132</v>
      </c>
      <c r="C9842" s="98" t="s">
        <v>33</v>
      </c>
      <c r="D9842" s="98">
        <v>-2.0099999999999998</v>
      </c>
      <c r="E9842" s="98">
        <v>27.33</v>
      </c>
      <c r="F9842" s="98" t="s">
        <v>92</v>
      </c>
    </row>
    <row r="9843" spans="1:6" x14ac:dyDescent="0.2">
      <c r="A9843" s="106">
        <v>43191</v>
      </c>
      <c r="B9843" s="100">
        <v>43101</v>
      </c>
      <c r="C9843" s="98" t="s">
        <v>185</v>
      </c>
      <c r="D9843" s="98">
        <v>65.08</v>
      </c>
      <c r="E9843" s="98">
        <v>1978</v>
      </c>
      <c r="F9843" s="98" t="s">
        <v>92</v>
      </c>
    </row>
    <row r="9844" spans="1:6" x14ac:dyDescent="0.2">
      <c r="A9844" s="106">
        <v>43191</v>
      </c>
      <c r="B9844" s="100">
        <v>43101</v>
      </c>
      <c r="C9844" s="98" t="s">
        <v>186</v>
      </c>
      <c r="D9844" s="98">
        <v>2.94</v>
      </c>
      <c r="E9844" s="98">
        <v>89.2</v>
      </c>
      <c r="F9844" s="98" t="s">
        <v>92</v>
      </c>
    </row>
    <row r="9845" spans="1:6" x14ac:dyDescent="0.2">
      <c r="A9845" s="106">
        <v>43191</v>
      </c>
      <c r="B9845" s="100">
        <v>43101</v>
      </c>
      <c r="C9845" s="98" t="s">
        <v>168</v>
      </c>
      <c r="D9845" s="98">
        <v>-14.64</v>
      </c>
      <c r="E9845" s="98">
        <v>1978</v>
      </c>
      <c r="F9845" s="98" t="s">
        <v>92</v>
      </c>
    </row>
    <row r="9846" spans="1:6" x14ac:dyDescent="0.2">
      <c r="A9846" s="106">
        <v>43191</v>
      </c>
      <c r="B9846" s="100">
        <v>43160</v>
      </c>
      <c r="C9846" s="98" t="s">
        <v>223</v>
      </c>
      <c r="D9846" s="98">
        <v>15.36</v>
      </c>
      <c r="E9846" s="98">
        <v>-195</v>
      </c>
      <c r="F9846" s="98" t="s">
        <v>167</v>
      </c>
    </row>
    <row r="9847" spans="1:6" x14ac:dyDescent="0.2">
      <c r="A9847" s="106">
        <v>43191</v>
      </c>
      <c r="B9847" s="100">
        <v>43132</v>
      </c>
      <c r="C9847" s="98" t="s">
        <v>223</v>
      </c>
      <c r="D9847" s="98">
        <v>16.57</v>
      </c>
      <c r="E9847" s="98">
        <v>-226</v>
      </c>
      <c r="F9847" s="98" t="s">
        <v>167</v>
      </c>
    </row>
    <row r="9848" spans="1:6" x14ac:dyDescent="0.2">
      <c r="A9848" s="106">
        <v>43191</v>
      </c>
      <c r="B9848" s="100">
        <v>43101</v>
      </c>
      <c r="C9848" s="98" t="s">
        <v>187</v>
      </c>
      <c r="D9848" s="98">
        <v>-13.85</v>
      </c>
      <c r="E9848" s="98">
        <v>-421</v>
      </c>
      <c r="F9848" s="98" t="s">
        <v>167</v>
      </c>
    </row>
    <row r="9849" spans="1:6" x14ac:dyDescent="0.2">
      <c r="A9849" s="106">
        <v>43191</v>
      </c>
      <c r="B9849" s="100">
        <v>43101</v>
      </c>
      <c r="C9849" s="98" t="s">
        <v>188</v>
      </c>
      <c r="D9849" s="98">
        <v>3.12</v>
      </c>
      <c r="E9849" s="98">
        <v>-421</v>
      </c>
      <c r="F9849" s="98" t="s">
        <v>167</v>
      </c>
    </row>
    <row r="9850" spans="1:6" x14ac:dyDescent="0.2">
      <c r="A9850" s="106">
        <v>43191</v>
      </c>
      <c r="B9850" s="100">
        <v>43160</v>
      </c>
      <c r="C9850" s="98" t="s">
        <v>34</v>
      </c>
      <c r="D9850" s="98">
        <v>-34.58</v>
      </c>
      <c r="E9850" s="98">
        <v>439</v>
      </c>
      <c r="F9850" s="98" t="s">
        <v>92</v>
      </c>
    </row>
    <row r="9851" spans="1:6" x14ac:dyDescent="0.2">
      <c r="A9851" s="106">
        <v>43191</v>
      </c>
      <c r="B9851" s="100">
        <v>43160</v>
      </c>
      <c r="C9851" s="98" t="s">
        <v>33</v>
      </c>
      <c r="D9851" s="98">
        <v>-1.56</v>
      </c>
      <c r="E9851" s="98">
        <v>19.8</v>
      </c>
      <c r="F9851" s="98" t="s">
        <v>92</v>
      </c>
    </row>
    <row r="9852" spans="1:6" x14ac:dyDescent="0.2">
      <c r="A9852" s="106">
        <v>43191</v>
      </c>
      <c r="B9852" s="100">
        <v>43160</v>
      </c>
      <c r="C9852" s="98" t="s">
        <v>34</v>
      </c>
      <c r="D9852" s="98">
        <v>-29.23</v>
      </c>
      <c r="E9852" s="98">
        <v>371.01</v>
      </c>
      <c r="F9852" s="98" t="s">
        <v>77</v>
      </c>
    </row>
    <row r="9853" spans="1:6" x14ac:dyDescent="0.2">
      <c r="A9853" s="106">
        <v>43191</v>
      </c>
      <c r="B9853" s="100">
        <v>43160</v>
      </c>
      <c r="C9853" s="98" t="s">
        <v>33</v>
      </c>
      <c r="D9853" s="98">
        <v>-1.32</v>
      </c>
      <c r="E9853" s="98">
        <v>16.73</v>
      </c>
      <c r="F9853" s="98" t="s">
        <v>77</v>
      </c>
    </row>
    <row r="9854" spans="1:6" x14ac:dyDescent="0.2">
      <c r="A9854" s="106">
        <v>43191</v>
      </c>
      <c r="B9854" s="100">
        <v>43132</v>
      </c>
      <c r="C9854" s="98" t="s">
        <v>34</v>
      </c>
      <c r="D9854" s="98">
        <v>-31.31</v>
      </c>
      <c r="E9854" s="98">
        <v>427</v>
      </c>
      <c r="F9854" s="98" t="s">
        <v>77</v>
      </c>
    </row>
    <row r="9855" spans="1:6" x14ac:dyDescent="0.2">
      <c r="A9855" s="106">
        <v>43191</v>
      </c>
      <c r="B9855" s="100">
        <v>43132</v>
      </c>
      <c r="C9855" s="98" t="s">
        <v>33</v>
      </c>
      <c r="D9855" s="98">
        <v>-1.41</v>
      </c>
      <c r="E9855" s="98">
        <v>19.260000000000002</v>
      </c>
      <c r="F9855" s="98" t="s">
        <v>77</v>
      </c>
    </row>
    <row r="9856" spans="1:6" x14ac:dyDescent="0.2">
      <c r="A9856" s="106">
        <v>43191</v>
      </c>
      <c r="B9856" s="100">
        <v>43132</v>
      </c>
      <c r="C9856" s="98" t="s">
        <v>34</v>
      </c>
      <c r="D9856" s="98">
        <v>-37.18</v>
      </c>
      <c r="E9856" s="98">
        <v>507</v>
      </c>
      <c r="F9856" s="98" t="s">
        <v>92</v>
      </c>
    </row>
    <row r="9857" spans="1:6" x14ac:dyDescent="0.2">
      <c r="A9857" s="106">
        <v>43191</v>
      </c>
      <c r="B9857" s="100">
        <v>43132</v>
      </c>
      <c r="C9857" s="98" t="s">
        <v>33</v>
      </c>
      <c r="D9857" s="98">
        <v>-1.68</v>
      </c>
      <c r="E9857" s="98">
        <v>22.87</v>
      </c>
      <c r="F9857" s="98" t="s">
        <v>92</v>
      </c>
    </row>
    <row r="9858" spans="1:6" x14ac:dyDescent="0.2">
      <c r="A9858" s="106">
        <v>43191</v>
      </c>
      <c r="B9858" s="100">
        <v>43101</v>
      </c>
      <c r="C9858" s="98" t="s">
        <v>185</v>
      </c>
      <c r="D9858" s="98">
        <v>31.12</v>
      </c>
      <c r="E9858" s="98">
        <v>946</v>
      </c>
      <c r="F9858" s="98" t="s">
        <v>92</v>
      </c>
    </row>
    <row r="9859" spans="1:6" x14ac:dyDescent="0.2">
      <c r="A9859" s="106">
        <v>43191</v>
      </c>
      <c r="B9859" s="100">
        <v>43101</v>
      </c>
      <c r="C9859" s="98" t="s">
        <v>186</v>
      </c>
      <c r="D9859" s="98">
        <v>1.4</v>
      </c>
      <c r="E9859" s="98">
        <v>42.66</v>
      </c>
      <c r="F9859" s="98" t="s">
        <v>92</v>
      </c>
    </row>
    <row r="9860" spans="1:6" x14ac:dyDescent="0.2">
      <c r="A9860" s="106">
        <v>43191</v>
      </c>
      <c r="B9860" s="100">
        <v>43101</v>
      </c>
      <c r="C9860" s="98" t="s">
        <v>168</v>
      </c>
      <c r="D9860" s="98">
        <v>-7</v>
      </c>
      <c r="E9860" s="98">
        <v>946</v>
      </c>
      <c r="F9860" s="98" t="s">
        <v>92</v>
      </c>
    </row>
    <row r="9861" spans="1:6" x14ac:dyDescent="0.2">
      <c r="A9861" s="106">
        <v>43191</v>
      </c>
      <c r="B9861" s="100">
        <v>43101</v>
      </c>
      <c r="C9861" s="98" t="s">
        <v>168</v>
      </c>
      <c r="D9861" s="98">
        <v>-5.91</v>
      </c>
      <c r="E9861" s="98">
        <v>798.01</v>
      </c>
      <c r="F9861" s="98" t="s">
        <v>77</v>
      </c>
    </row>
    <row r="9862" spans="1:6" x14ac:dyDescent="0.2">
      <c r="A9862" s="106">
        <v>43191</v>
      </c>
      <c r="B9862" s="100">
        <v>43101</v>
      </c>
      <c r="C9862" s="98" t="s">
        <v>185</v>
      </c>
      <c r="D9862" s="98">
        <v>26.26</v>
      </c>
      <c r="E9862" s="98">
        <v>798.01</v>
      </c>
      <c r="F9862" s="98" t="s">
        <v>77</v>
      </c>
    </row>
    <row r="9863" spans="1:6" x14ac:dyDescent="0.2">
      <c r="A9863" s="106">
        <v>43191</v>
      </c>
      <c r="B9863" s="100">
        <v>43101</v>
      </c>
      <c r="C9863" s="98" t="s">
        <v>186</v>
      </c>
      <c r="D9863" s="98">
        <v>1.18</v>
      </c>
      <c r="E9863" s="98">
        <v>35.99</v>
      </c>
      <c r="F9863" s="98" t="s">
        <v>77</v>
      </c>
    </row>
    <row r="9864" spans="1:6" x14ac:dyDescent="0.2">
      <c r="A9864" s="106">
        <v>43191</v>
      </c>
      <c r="B9864" s="100">
        <v>43101</v>
      </c>
      <c r="C9864" s="98" t="s">
        <v>168</v>
      </c>
      <c r="D9864" s="98">
        <v>-3746.26</v>
      </c>
      <c r="E9864" s="98">
        <v>506268.94</v>
      </c>
      <c r="F9864" s="98" t="s">
        <v>76</v>
      </c>
    </row>
    <row r="9865" spans="1:6" x14ac:dyDescent="0.2">
      <c r="A9865" s="106">
        <v>43191</v>
      </c>
      <c r="B9865" s="100">
        <v>43101</v>
      </c>
      <c r="C9865" s="98" t="s">
        <v>185</v>
      </c>
      <c r="D9865" s="98">
        <v>16656.23</v>
      </c>
      <c r="E9865" s="98">
        <v>506268.94</v>
      </c>
      <c r="F9865" s="98" t="s">
        <v>76</v>
      </c>
    </row>
    <row r="9866" spans="1:6" x14ac:dyDescent="0.2">
      <c r="A9866" s="106">
        <v>43191</v>
      </c>
      <c r="B9866" s="100">
        <v>43101</v>
      </c>
      <c r="C9866" s="98" t="s">
        <v>186</v>
      </c>
      <c r="D9866" s="98">
        <v>751.21</v>
      </c>
      <c r="E9866" s="98">
        <v>22832.71</v>
      </c>
      <c r="F9866" s="98" t="s">
        <v>76</v>
      </c>
    </row>
    <row r="9867" spans="1:6" x14ac:dyDescent="0.2">
      <c r="A9867" s="106">
        <v>43160</v>
      </c>
      <c r="B9867" s="100">
        <v>43101</v>
      </c>
      <c r="C9867" s="98" t="s">
        <v>34</v>
      </c>
      <c r="D9867" s="98">
        <v>-111.47</v>
      </c>
      <c r="E9867" s="98">
        <v>1270</v>
      </c>
      <c r="F9867" s="98" t="s">
        <v>92</v>
      </c>
    </row>
    <row r="9868" spans="1:6" x14ac:dyDescent="0.2">
      <c r="A9868" s="106">
        <v>43160</v>
      </c>
      <c r="B9868" s="100">
        <v>43101</v>
      </c>
      <c r="C9868" s="98" t="s">
        <v>33</v>
      </c>
      <c r="D9868" s="98">
        <v>-5.03</v>
      </c>
      <c r="E9868" s="98">
        <v>57.28</v>
      </c>
      <c r="F9868" s="98" t="s">
        <v>92</v>
      </c>
    </row>
    <row r="9869" spans="1:6" x14ac:dyDescent="0.2">
      <c r="A9869" s="106">
        <v>43160</v>
      </c>
      <c r="B9869" s="100">
        <v>43101</v>
      </c>
      <c r="C9869" s="98" t="s">
        <v>168</v>
      </c>
      <c r="D9869" s="98">
        <v>-11.51</v>
      </c>
      <c r="E9869" s="98">
        <v>1556</v>
      </c>
      <c r="F9869" s="98" t="s">
        <v>92</v>
      </c>
    </row>
    <row r="9870" spans="1:6" x14ac:dyDescent="0.2">
      <c r="A9870" s="106">
        <v>43160</v>
      </c>
      <c r="B9870" s="100">
        <v>43101</v>
      </c>
      <c r="C9870" s="98" t="s">
        <v>185</v>
      </c>
      <c r="D9870" s="98">
        <v>51.19</v>
      </c>
      <c r="E9870" s="98">
        <v>1556</v>
      </c>
      <c r="F9870" s="98" t="s">
        <v>92</v>
      </c>
    </row>
    <row r="9871" spans="1:6" x14ac:dyDescent="0.2">
      <c r="A9871" s="106">
        <v>43160</v>
      </c>
      <c r="B9871" s="100">
        <v>43101</v>
      </c>
      <c r="C9871" s="98" t="s">
        <v>186</v>
      </c>
      <c r="D9871" s="98">
        <v>2.31</v>
      </c>
      <c r="E9871" s="98">
        <v>70.180000000000007</v>
      </c>
      <c r="F9871" s="98" t="s">
        <v>92</v>
      </c>
    </row>
    <row r="9872" spans="1:6" x14ac:dyDescent="0.2">
      <c r="A9872" s="106">
        <v>43191</v>
      </c>
      <c r="B9872" s="100">
        <v>43160</v>
      </c>
      <c r="C9872" s="98" t="s">
        <v>34</v>
      </c>
      <c r="D9872" s="98">
        <v>-29615.94</v>
      </c>
      <c r="E9872" s="98">
        <v>375978.5</v>
      </c>
      <c r="F9872" s="98" t="s">
        <v>76</v>
      </c>
    </row>
    <row r="9873" spans="1:6" x14ac:dyDescent="0.2">
      <c r="A9873" s="106">
        <v>43191</v>
      </c>
      <c r="B9873" s="100">
        <v>43160</v>
      </c>
      <c r="C9873" s="98" t="s">
        <v>33</v>
      </c>
      <c r="D9873" s="98">
        <v>-1335.58</v>
      </c>
      <c r="E9873" s="98">
        <v>16956.57</v>
      </c>
      <c r="F9873" s="98" t="s">
        <v>76</v>
      </c>
    </row>
    <row r="9874" spans="1:6" x14ac:dyDescent="0.2">
      <c r="A9874" s="106">
        <v>43191</v>
      </c>
      <c r="B9874" s="100">
        <v>43132</v>
      </c>
      <c r="C9874" s="98" t="s">
        <v>34</v>
      </c>
      <c r="D9874" s="98">
        <v>-31070.91</v>
      </c>
      <c r="E9874" s="98">
        <v>423701</v>
      </c>
      <c r="F9874" s="98" t="s">
        <v>76</v>
      </c>
    </row>
    <row r="9875" spans="1:6" x14ac:dyDescent="0.2">
      <c r="A9875" s="106">
        <v>43191</v>
      </c>
      <c r="B9875" s="100">
        <v>43132</v>
      </c>
      <c r="C9875" s="98" t="s">
        <v>33</v>
      </c>
      <c r="D9875" s="98">
        <v>-1401.15</v>
      </c>
      <c r="E9875" s="98">
        <v>19108.96</v>
      </c>
      <c r="F9875" s="98" t="s">
        <v>76</v>
      </c>
    </row>
    <row r="9876" spans="1:6" x14ac:dyDescent="0.2">
      <c r="A9876" s="106">
        <v>43191</v>
      </c>
      <c r="B9876" s="100">
        <v>43101</v>
      </c>
      <c r="C9876" s="98" t="s">
        <v>168</v>
      </c>
      <c r="D9876" s="98">
        <v>-5950.01</v>
      </c>
      <c r="E9876" s="98">
        <v>804036.64</v>
      </c>
      <c r="F9876" s="98" t="s">
        <v>76</v>
      </c>
    </row>
    <row r="9877" spans="1:6" x14ac:dyDescent="0.2">
      <c r="A9877" s="106">
        <v>43191</v>
      </c>
      <c r="B9877" s="100">
        <v>43101</v>
      </c>
      <c r="C9877" s="98" t="s">
        <v>185</v>
      </c>
      <c r="D9877" s="98">
        <v>26452.81</v>
      </c>
      <c r="E9877" s="98">
        <v>804036.64</v>
      </c>
      <c r="F9877" s="98" t="s">
        <v>76</v>
      </c>
    </row>
    <row r="9878" spans="1:6" x14ac:dyDescent="0.2">
      <c r="A9878" s="106">
        <v>43191</v>
      </c>
      <c r="B9878" s="100">
        <v>43101</v>
      </c>
      <c r="C9878" s="98" t="s">
        <v>186</v>
      </c>
      <c r="D9878" s="98">
        <v>1193.04</v>
      </c>
      <c r="E9878" s="98">
        <v>36262.07</v>
      </c>
      <c r="F9878" s="98" t="s">
        <v>76</v>
      </c>
    </row>
    <row r="9879" spans="1:6" x14ac:dyDescent="0.2">
      <c r="A9879" s="106">
        <v>43191</v>
      </c>
      <c r="B9879" s="100">
        <v>43160</v>
      </c>
      <c r="C9879" s="98" t="s">
        <v>34</v>
      </c>
      <c r="D9879" s="98">
        <v>-18642.259999999998</v>
      </c>
      <c r="E9879" s="98">
        <v>236666.83</v>
      </c>
      <c r="F9879" s="98" t="s">
        <v>76</v>
      </c>
    </row>
    <row r="9880" spans="1:6" x14ac:dyDescent="0.2">
      <c r="A9880" s="106">
        <v>43191</v>
      </c>
      <c r="B9880" s="100">
        <v>43160</v>
      </c>
      <c r="C9880" s="98" t="s">
        <v>33</v>
      </c>
      <c r="D9880" s="98">
        <v>-840.73</v>
      </c>
      <c r="E9880" s="98">
        <v>10673.65</v>
      </c>
      <c r="F9880" s="98" t="s">
        <v>76</v>
      </c>
    </row>
    <row r="9881" spans="1:6" x14ac:dyDescent="0.2">
      <c r="A9881" s="106">
        <v>43191</v>
      </c>
      <c r="B9881" s="100">
        <v>43132</v>
      </c>
      <c r="C9881" s="98" t="s">
        <v>34</v>
      </c>
      <c r="D9881" s="98">
        <v>-19639.72</v>
      </c>
      <c r="E9881" s="98">
        <v>267820.13</v>
      </c>
      <c r="F9881" s="98" t="s">
        <v>76</v>
      </c>
    </row>
    <row r="9882" spans="1:6" x14ac:dyDescent="0.2">
      <c r="A9882" s="106">
        <v>43191</v>
      </c>
      <c r="B9882" s="100">
        <v>43132</v>
      </c>
      <c r="C9882" s="98" t="s">
        <v>33</v>
      </c>
      <c r="D9882" s="98">
        <v>-885.76</v>
      </c>
      <c r="E9882" s="98">
        <v>12078.63</v>
      </c>
      <c r="F9882" s="98" t="s">
        <v>76</v>
      </c>
    </row>
    <row r="9883" spans="1:6" x14ac:dyDescent="0.2">
      <c r="A9883" s="106">
        <v>43160</v>
      </c>
      <c r="B9883" s="100">
        <v>43101</v>
      </c>
      <c r="C9883" s="98" t="s">
        <v>185</v>
      </c>
      <c r="D9883" s="98">
        <v>3.39</v>
      </c>
      <c r="E9883" s="98">
        <v>103</v>
      </c>
      <c r="F9883" s="98" t="s">
        <v>92</v>
      </c>
    </row>
    <row r="9884" spans="1:6" x14ac:dyDescent="0.2">
      <c r="A9884" s="106">
        <v>43160</v>
      </c>
      <c r="B9884" s="100">
        <v>43101</v>
      </c>
      <c r="C9884" s="98" t="s">
        <v>186</v>
      </c>
      <c r="D9884" s="98">
        <v>0.15</v>
      </c>
      <c r="E9884" s="98">
        <v>4.6500000000000004</v>
      </c>
      <c r="F9884" s="98" t="s">
        <v>92</v>
      </c>
    </row>
    <row r="9885" spans="1:6" x14ac:dyDescent="0.2">
      <c r="A9885" s="106">
        <v>43160</v>
      </c>
      <c r="B9885" s="100">
        <v>43101</v>
      </c>
      <c r="C9885" s="98" t="s">
        <v>34</v>
      </c>
      <c r="D9885" s="98">
        <v>-5.79</v>
      </c>
      <c r="E9885" s="98">
        <v>66</v>
      </c>
      <c r="F9885" s="98" t="s">
        <v>92</v>
      </c>
    </row>
    <row r="9886" spans="1:6" x14ac:dyDescent="0.2">
      <c r="A9886" s="106">
        <v>43160</v>
      </c>
      <c r="B9886" s="100">
        <v>43101</v>
      </c>
      <c r="C9886" s="98" t="s">
        <v>33</v>
      </c>
      <c r="D9886" s="98">
        <v>-0.26</v>
      </c>
      <c r="E9886" s="98">
        <v>2.98</v>
      </c>
      <c r="F9886" s="98" t="s">
        <v>92</v>
      </c>
    </row>
    <row r="9887" spans="1:6" x14ac:dyDescent="0.2">
      <c r="A9887" s="106">
        <v>43160</v>
      </c>
      <c r="B9887" s="100">
        <v>43160</v>
      </c>
      <c r="C9887" s="98" t="s">
        <v>34</v>
      </c>
      <c r="D9887" s="98">
        <v>-139.03</v>
      </c>
      <c r="E9887" s="98">
        <v>1765</v>
      </c>
      <c r="F9887" s="98" t="s">
        <v>91</v>
      </c>
    </row>
    <row r="9888" spans="1:6" x14ac:dyDescent="0.2">
      <c r="A9888" s="106">
        <v>43160</v>
      </c>
      <c r="B9888" s="100">
        <v>43160</v>
      </c>
      <c r="C9888" s="98" t="s">
        <v>33</v>
      </c>
      <c r="D9888" s="98">
        <v>-6.27</v>
      </c>
      <c r="E9888" s="98">
        <v>79.599999999999994</v>
      </c>
      <c r="F9888" s="98" t="s">
        <v>91</v>
      </c>
    </row>
    <row r="9889" spans="1:6" x14ac:dyDescent="0.2">
      <c r="A9889" s="106">
        <v>43160</v>
      </c>
      <c r="B9889" s="100">
        <v>43132</v>
      </c>
      <c r="C9889" s="98" t="s">
        <v>34</v>
      </c>
      <c r="D9889" s="98">
        <v>-329.4</v>
      </c>
      <c r="E9889" s="98">
        <v>4492</v>
      </c>
      <c r="F9889" s="98" t="s">
        <v>91</v>
      </c>
    </row>
    <row r="9890" spans="1:6" x14ac:dyDescent="0.2">
      <c r="A9890" s="106">
        <v>43160</v>
      </c>
      <c r="B9890" s="100">
        <v>43132</v>
      </c>
      <c r="C9890" s="98" t="s">
        <v>33</v>
      </c>
      <c r="D9890" s="98">
        <v>-14.86</v>
      </c>
      <c r="E9890" s="98">
        <v>202.59</v>
      </c>
      <c r="F9890" s="98" t="s">
        <v>91</v>
      </c>
    </row>
    <row r="9891" spans="1:6" x14ac:dyDescent="0.2">
      <c r="A9891" s="106">
        <v>43160</v>
      </c>
      <c r="B9891" s="100">
        <v>43101</v>
      </c>
      <c r="C9891" s="98" t="s">
        <v>168</v>
      </c>
      <c r="D9891" s="98">
        <v>-70.05</v>
      </c>
      <c r="E9891" s="98">
        <v>9466</v>
      </c>
      <c r="F9891" s="98" t="s">
        <v>91</v>
      </c>
    </row>
    <row r="9892" spans="1:6" x14ac:dyDescent="0.2">
      <c r="A9892" s="106">
        <v>43160</v>
      </c>
      <c r="B9892" s="100">
        <v>43101</v>
      </c>
      <c r="C9892" s="98" t="s">
        <v>185</v>
      </c>
      <c r="D9892" s="98">
        <v>311.43</v>
      </c>
      <c r="E9892" s="98">
        <v>9466</v>
      </c>
      <c r="F9892" s="98" t="s">
        <v>91</v>
      </c>
    </row>
    <row r="9893" spans="1:6" x14ac:dyDescent="0.2">
      <c r="A9893" s="106">
        <v>43160</v>
      </c>
      <c r="B9893" s="100">
        <v>43101</v>
      </c>
      <c r="C9893" s="98" t="s">
        <v>186</v>
      </c>
      <c r="D9893" s="98">
        <v>14.05</v>
      </c>
      <c r="E9893" s="98">
        <v>426.92</v>
      </c>
      <c r="F9893" s="98" t="s">
        <v>91</v>
      </c>
    </row>
    <row r="9894" spans="1:6" x14ac:dyDescent="0.2">
      <c r="A9894" s="106">
        <v>43160</v>
      </c>
      <c r="B9894" s="100">
        <v>43101</v>
      </c>
      <c r="C9894" s="98" t="s">
        <v>34</v>
      </c>
      <c r="D9894" s="98">
        <v>-281.64999999999998</v>
      </c>
      <c r="E9894" s="98">
        <v>3209</v>
      </c>
      <c r="F9894" s="98" t="s">
        <v>91</v>
      </c>
    </row>
    <row r="9895" spans="1:6" x14ac:dyDescent="0.2">
      <c r="A9895" s="106">
        <v>43160</v>
      </c>
      <c r="B9895" s="100">
        <v>43101</v>
      </c>
      <c r="C9895" s="98" t="s">
        <v>33</v>
      </c>
      <c r="D9895" s="98">
        <v>-12.7</v>
      </c>
      <c r="E9895" s="98">
        <v>144.72999999999999</v>
      </c>
      <c r="F9895" s="98" t="s">
        <v>91</v>
      </c>
    </row>
    <row r="9896" spans="1:6" x14ac:dyDescent="0.2">
      <c r="A9896" s="106">
        <v>43191</v>
      </c>
      <c r="B9896" s="100">
        <v>43160</v>
      </c>
      <c r="C9896" s="98" t="s">
        <v>33</v>
      </c>
      <c r="D9896" s="98">
        <v>-45.55</v>
      </c>
      <c r="E9896" s="98">
        <v>578.32000000000005</v>
      </c>
      <c r="F9896" s="98" t="s">
        <v>95</v>
      </c>
    </row>
    <row r="9897" spans="1:6" x14ac:dyDescent="0.2">
      <c r="A9897" s="106">
        <v>43191</v>
      </c>
      <c r="B9897" s="100">
        <v>43132</v>
      </c>
      <c r="C9897" s="98" t="s">
        <v>34</v>
      </c>
      <c r="D9897" s="98">
        <v>-705.21</v>
      </c>
      <c r="E9897" s="98">
        <v>9617</v>
      </c>
      <c r="F9897" s="98" t="s">
        <v>95</v>
      </c>
    </row>
    <row r="9898" spans="1:6" x14ac:dyDescent="0.2">
      <c r="A9898" s="106">
        <v>43191</v>
      </c>
      <c r="B9898" s="100">
        <v>43132</v>
      </c>
      <c r="C9898" s="98" t="s">
        <v>33</v>
      </c>
      <c r="D9898" s="98">
        <v>-31.81</v>
      </c>
      <c r="E9898" s="98">
        <v>433.73</v>
      </c>
      <c r="F9898" s="98" t="s">
        <v>95</v>
      </c>
    </row>
    <row r="9899" spans="1:6" x14ac:dyDescent="0.2">
      <c r="A9899" s="106">
        <v>43191</v>
      </c>
      <c r="B9899" s="100">
        <v>43160</v>
      </c>
      <c r="C9899" s="98" t="s">
        <v>36</v>
      </c>
      <c r="D9899" s="98">
        <v>-6.38</v>
      </c>
      <c r="E9899" s="98">
        <v>81.12</v>
      </c>
      <c r="F9899" s="98" t="s">
        <v>101</v>
      </c>
    </row>
    <row r="9900" spans="1:6" x14ac:dyDescent="0.2">
      <c r="A9900" s="106">
        <v>43191</v>
      </c>
      <c r="B9900" s="100">
        <v>43160</v>
      </c>
      <c r="C9900" s="98" t="s">
        <v>35</v>
      </c>
      <c r="D9900" s="98">
        <v>-0.28000000000000003</v>
      </c>
      <c r="E9900" s="98">
        <v>3.66</v>
      </c>
      <c r="F9900" s="98" t="s">
        <v>101</v>
      </c>
    </row>
    <row r="9901" spans="1:6" x14ac:dyDescent="0.2">
      <c r="A9901" s="106">
        <v>43191</v>
      </c>
      <c r="B9901" s="100">
        <v>43132</v>
      </c>
      <c r="C9901" s="98" t="s">
        <v>36</v>
      </c>
      <c r="D9901" s="98">
        <v>-4.4000000000000004</v>
      </c>
      <c r="E9901" s="98">
        <v>60</v>
      </c>
      <c r="F9901" s="98" t="s">
        <v>101</v>
      </c>
    </row>
    <row r="9902" spans="1:6" x14ac:dyDescent="0.2">
      <c r="A9902" s="106">
        <v>43191</v>
      </c>
      <c r="B9902" s="100">
        <v>43132</v>
      </c>
      <c r="C9902" s="98" t="s">
        <v>35</v>
      </c>
      <c r="D9902" s="98">
        <v>-0.2</v>
      </c>
      <c r="E9902" s="98">
        <v>2.7</v>
      </c>
      <c r="F9902" s="98" t="s">
        <v>101</v>
      </c>
    </row>
    <row r="9903" spans="1:6" x14ac:dyDescent="0.2">
      <c r="A9903" s="106">
        <v>43191</v>
      </c>
      <c r="B9903" s="100">
        <v>43101</v>
      </c>
      <c r="C9903" s="98" t="s">
        <v>185</v>
      </c>
      <c r="D9903" s="98">
        <v>738.28</v>
      </c>
      <c r="E9903" s="98">
        <v>22440</v>
      </c>
      <c r="F9903" s="98" t="s">
        <v>95</v>
      </c>
    </row>
    <row r="9904" spans="1:6" x14ac:dyDescent="0.2">
      <c r="A9904" s="106">
        <v>43191</v>
      </c>
      <c r="B9904" s="100">
        <v>43101</v>
      </c>
      <c r="C9904" s="98" t="s">
        <v>186</v>
      </c>
      <c r="D9904" s="98">
        <v>33.299999999999997</v>
      </c>
      <c r="E9904" s="98">
        <v>1012.04</v>
      </c>
      <c r="F9904" s="98" t="s">
        <v>95</v>
      </c>
    </row>
    <row r="9905" spans="1:6" x14ac:dyDescent="0.2">
      <c r="A9905" s="106">
        <v>43191</v>
      </c>
      <c r="B9905" s="100">
        <v>43101</v>
      </c>
      <c r="C9905" s="98" t="s">
        <v>168</v>
      </c>
      <c r="D9905" s="98">
        <v>-4380.6400000000003</v>
      </c>
      <c r="E9905" s="98">
        <v>591978.14</v>
      </c>
      <c r="F9905" s="98" t="s">
        <v>77</v>
      </c>
    </row>
    <row r="9906" spans="1:6" x14ac:dyDescent="0.2">
      <c r="A9906" s="106">
        <v>43191</v>
      </c>
      <c r="B9906" s="100">
        <v>43101</v>
      </c>
      <c r="C9906" s="98" t="s">
        <v>185</v>
      </c>
      <c r="D9906" s="98">
        <v>19476.099999999999</v>
      </c>
      <c r="E9906" s="98">
        <v>591978.14</v>
      </c>
      <c r="F9906" s="98" t="s">
        <v>77</v>
      </c>
    </row>
    <row r="9907" spans="1:6" x14ac:dyDescent="0.2">
      <c r="A9907" s="106">
        <v>43191</v>
      </c>
      <c r="B9907" s="100">
        <v>43101</v>
      </c>
      <c r="C9907" s="98" t="s">
        <v>186</v>
      </c>
      <c r="D9907" s="98">
        <v>878.34</v>
      </c>
      <c r="E9907" s="98">
        <v>26698.17</v>
      </c>
      <c r="F9907" s="98" t="s">
        <v>77</v>
      </c>
    </row>
    <row r="9908" spans="1:6" x14ac:dyDescent="0.2">
      <c r="A9908" s="106">
        <v>43191</v>
      </c>
      <c r="B9908" s="100">
        <v>43132</v>
      </c>
      <c r="C9908" s="98" t="s">
        <v>34</v>
      </c>
      <c r="D9908" s="98">
        <v>-5636.26</v>
      </c>
      <c r="E9908" s="98">
        <v>76861</v>
      </c>
      <c r="F9908" s="98" t="s">
        <v>77</v>
      </c>
    </row>
    <row r="9909" spans="1:6" x14ac:dyDescent="0.2">
      <c r="A9909" s="106">
        <v>43191</v>
      </c>
      <c r="B9909" s="100">
        <v>43132</v>
      </c>
      <c r="C9909" s="98" t="s">
        <v>33</v>
      </c>
      <c r="D9909" s="98">
        <v>-254.16</v>
      </c>
      <c r="E9909" s="98">
        <v>3466.44</v>
      </c>
      <c r="F9909" s="98" t="s">
        <v>77</v>
      </c>
    </row>
    <row r="9910" spans="1:6" x14ac:dyDescent="0.2">
      <c r="A9910" s="106">
        <v>43191</v>
      </c>
      <c r="B9910" s="100">
        <v>43160</v>
      </c>
      <c r="C9910" s="98" t="s">
        <v>36</v>
      </c>
      <c r="D9910" s="98">
        <v>-21.72</v>
      </c>
      <c r="E9910" s="98">
        <v>275.83</v>
      </c>
      <c r="F9910" s="98" t="s">
        <v>101</v>
      </c>
    </row>
    <row r="9911" spans="1:6" x14ac:dyDescent="0.2">
      <c r="A9911" s="106">
        <v>43191</v>
      </c>
      <c r="B9911" s="100">
        <v>43160</v>
      </c>
      <c r="C9911" s="98" t="s">
        <v>35</v>
      </c>
      <c r="D9911" s="98">
        <v>-0.97</v>
      </c>
      <c r="E9911" s="98">
        <v>12.43</v>
      </c>
      <c r="F9911" s="98" t="s">
        <v>101</v>
      </c>
    </row>
    <row r="9912" spans="1:6" x14ac:dyDescent="0.2">
      <c r="A9912" s="106">
        <v>43191</v>
      </c>
      <c r="B9912" s="100">
        <v>43132</v>
      </c>
      <c r="C9912" s="98" t="s">
        <v>36</v>
      </c>
      <c r="D9912" s="98">
        <v>-15.18</v>
      </c>
      <c r="E9912" s="98">
        <v>207</v>
      </c>
      <c r="F9912" s="98" t="s">
        <v>101</v>
      </c>
    </row>
    <row r="9913" spans="1:6" x14ac:dyDescent="0.2">
      <c r="A9913" s="106">
        <v>43191</v>
      </c>
      <c r="B9913" s="100">
        <v>43132</v>
      </c>
      <c r="C9913" s="98" t="s">
        <v>35</v>
      </c>
      <c r="D9913" s="98">
        <v>-0.69</v>
      </c>
      <c r="E9913" s="98">
        <v>9.33</v>
      </c>
      <c r="F9913" s="98" t="s">
        <v>101</v>
      </c>
    </row>
    <row r="9914" spans="1:6" x14ac:dyDescent="0.2">
      <c r="A9914" s="106">
        <v>43191</v>
      </c>
      <c r="B9914" s="100">
        <v>43160</v>
      </c>
      <c r="C9914" s="98" t="s">
        <v>34</v>
      </c>
      <c r="D9914" s="98">
        <v>-12414.84</v>
      </c>
      <c r="E9914" s="98">
        <v>157607.01</v>
      </c>
      <c r="F9914" s="98" t="s">
        <v>76</v>
      </c>
    </row>
    <row r="9915" spans="1:6" x14ac:dyDescent="0.2">
      <c r="A9915" s="106">
        <v>43191</v>
      </c>
      <c r="B9915" s="100">
        <v>43160</v>
      </c>
      <c r="C9915" s="98" t="s">
        <v>33</v>
      </c>
      <c r="D9915" s="98">
        <v>-560.02</v>
      </c>
      <c r="E9915" s="98">
        <v>7108.1</v>
      </c>
      <c r="F9915" s="98" t="s">
        <v>76</v>
      </c>
    </row>
    <row r="9916" spans="1:6" x14ac:dyDescent="0.2">
      <c r="A9916" s="106">
        <v>43191</v>
      </c>
      <c r="B9916" s="100">
        <v>43132</v>
      </c>
      <c r="C9916" s="98" t="s">
        <v>34</v>
      </c>
      <c r="D9916" s="98">
        <v>-8612.92</v>
      </c>
      <c r="E9916" s="98">
        <v>117450</v>
      </c>
      <c r="F9916" s="98" t="s">
        <v>76</v>
      </c>
    </row>
    <row r="9917" spans="1:6" x14ac:dyDescent="0.2">
      <c r="A9917" s="106">
        <v>43191</v>
      </c>
      <c r="B9917" s="100">
        <v>43132</v>
      </c>
      <c r="C9917" s="98" t="s">
        <v>33</v>
      </c>
      <c r="D9917" s="98">
        <v>-388.47</v>
      </c>
      <c r="E9917" s="98">
        <v>5296.96</v>
      </c>
      <c r="F9917" s="98" t="s">
        <v>76</v>
      </c>
    </row>
    <row r="9918" spans="1:6" x14ac:dyDescent="0.2">
      <c r="A9918" s="106">
        <v>43191</v>
      </c>
      <c r="B9918" s="100">
        <v>43101</v>
      </c>
      <c r="C9918" s="98" t="s">
        <v>168</v>
      </c>
      <c r="D9918" s="98">
        <v>-2035.52</v>
      </c>
      <c r="E9918" s="98">
        <v>275082.01</v>
      </c>
      <c r="F9918" s="98" t="s">
        <v>76</v>
      </c>
    </row>
    <row r="9919" spans="1:6" x14ac:dyDescent="0.2">
      <c r="A9919" s="106">
        <v>43191</v>
      </c>
      <c r="B9919" s="100">
        <v>43101</v>
      </c>
      <c r="C9919" s="98" t="s">
        <v>185</v>
      </c>
      <c r="D9919" s="98">
        <v>9050.19</v>
      </c>
      <c r="E9919" s="98">
        <v>275082.01</v>
      </c>
      <c r="F9919" s="98" t="s">
        <v>76</v>
      </c>
    </row>
    <row r="9920" spans="1:6" x14ac:dyDescent="0.2">
      <c r="A9920" s="106">
        <v>43191</v>
      </c>
      <c r="B9920" s="100">
        <v>43101</v>
      </c>
      <c r="C9920" s="98" t="s">
        <v>186</v>
      </c>
      <c r="D9920" s="98">
        <v>408.15</v>
      </c>
      <c r="E9920" s="98">
        <v>12406.11</v>
      </c>
      <c r="F9920" s="98" t="s">
        <v>76</v>
      </c>
    </row>
    <row r="9921" spans="1:6" x14ac:dyDescent="0.2">
      <c r="A9921" s="106">
        <v>43160</v>
      </c>
      <c r="B9921" s="100">
        <v>43132</v>
      </c>
      <c r="C9921" s="98" t="s">
        <v>34</v>
      </c>
      <c r="D9921" s="98">
        <v>-213.68</v>
      </c>
      <c r="E9921" s="98">
        <v>2914</v>
      </c>
      <c r="F9921" s="98" t="s">
        <v>97</v>
      </c>
    </row>
    <row r="9922" spans="1:6" x14ac:dyDescent="0.2">
      <c r="A9922" s="106">
        <v>43160</v>
      </c>
      <c r="B9922" s="100">
        <v>43132</v>
      </c>
      <c r="C9922" s="98" t="s">
        <v>33</v>
      </c>
      <c r="D9922" s="98">
        <v>-9.64</v>
      </c>
      <c r="E9922" s="98">
        <v>131.41999999999999</v>
      </c>
      <c r="F9922" s="98" t="s">
        <v>97</v>
      </c>
    </row>
    <row r="9923" spans="1:6" x14ac:dyDescent="0.2">
      <c r="A9923" s="106">
        <v>43160</v>
      </c>
      <c r="B9923" s="100">
        <v>43101</v>
      </c>
      <c r="C9923" s="98" t="s">
        <v>185</v>
      </c>
      <c r="D9923" s="98">
        <v>157.93</v>
      </c>
      <c r="E9923" s="98">
        <v>4800.1899999999996</v>
      </c>
      <c r="F9923" s="98" t="s">
        <v>97</v>
      </c>
    </row>
    <row r="9924" spans="1:6" x14ac:dyDescent="0.2">
      <c r="A9924" s="106">
        <v>43160</v>
      </c>
      <c r="B9924" s="100">
        <v>43101</v>
      </c>
      <c r="C9924" s="98" t="s">
        <v>186</v>
      </c>
      <c r="D9924" s="98">
        <v>7.12</v>
      </c>
      <c r="E9924" s="98">
        <v>216.49</v>
      </c>
      <c r="F9924" s="98" t="s">
        <v>97</v>
      </c>
    </row>
    <row r="9925" spans="1:6" x14ac:dyDescent="0.2">
      <c r="A9925" s="106">
        <v>43160</v>
      </c>
      <c r="B9925" s="100">
        <v>43160</v>
      </c>
      <c r="C9925" s="98" t="s">
        <v>34</v>
      </c>
      <c r="D9925" s="98">
        <v>-592.27</v>
      </c>
      <c r="E9925" s="98">
        <v>7518.92</v>
      </c>
      <c r="F9925" s="98" t="s">
        <v>131</v>
      </c>
    </row>
    <row r="9926" spans="1:6" x14ac:dyDescent="0.2">
      <c r="A9926" s="106">
        <v>43191</v>
      </c>
      <c r="B9926" s="100">
        <v>43160</v>
      </c>
      <c r="C9926" s="98" t="s">
        <v>34</v>
      </c>
      <c r="D9926" s="98">
        <v>-28461.279999999999</v>
      </c>
      <c r="E9926" s="98">
        <v>361321.31</v>
      </c>
      <c r="F9926" s="98" t="s">
        <v>77</v>
      </c>
    </row>
    <row r="9927" spans="1:6" x14ac:dyDescent="0.2">
      <c r="A9927" s="106">
        <v>43191</v>
      </c>
      <c r="B9927" s="100">
        <v>43160</v>
      </c>
      <c r="C9927" s="98" t="s">
        <v>33</v>
      </c>
      <c r="D9927" s="98">
        <v>-1283.5899999999999</v>
      </c>
      <c r="E9927" s="98">
        <v>16295.62</v>
      </c>
      <c r="F9927" s="98" t="s">
        <v>77</v>
      </c>
    </row>
    <row r="9928" spans="1:6" x14ac:dyDescent="0.2">
      <c r="A9928" s="106">
        <v>43191</v>
      </c>
      <c r="B9928" s="100">
        <v>43132</v>
      </c>
      <c r="C9928" s="98" t="s">
        <v>34</v>
      </c>
      <c r="D9928" s="98">
        <v>-339.67</v>
      </c>
      <c r="E9928" s="98">
        <v>4632</v>
      </c>
      <c r="F9928" s="98" t="s">
        <v>77</v>
      </c>
    </row>
    <row r="9929" spans="1:6" x14ac:dyDescent="0.2">
      <c r="A9929" s="106">
        <v>43191</v>
      </c>
      <c r="B9929" s="100">
        <v>43132</v>
      </c>
      <c r="C9929" s="98" t="s">
        <v>33</v>
      </c>
      <c r="D9929" s="98">
        <v>-15.32</v>
      </c>
      <c r="E9929" s="98">
        <v>208.9</v>
      </c>
      <c r="F9929" s="98" t="s">
        <v>77</v>
      </c>
    </row>
    <row r="9930" spans="1:6" x14ac:dyDescent="0.2">
      <c r="A9930" s="106">
        <v>43160</v>
      </c>
      <c r="B9930" s="100">
        <v>43160</v>
      </c>
      <c r="C9930" s="98" t="s">
        <v>34</v>
      </c>
      <c r="D9930" s="98">
        <v>-228.5</v>
      </c>
      <c r="E9930" s="98">
        <v>2900.89</v>
      </c>
      <c r="F9930" s="98" t="s">
        <v>97</v>
      </c>
    </row>
    <row r="9931" spans="1:6" x14ac:dyDescent="0.2">
      <c r="A9931" s="106">
        <v>43160</v>
      </c>
      <c r="B9931" s="100">
        <v>43160</v>
      </c>
      <c r="C9931" s="98" t="s">
        <v>33</v>
      </c>
      <c r="D9931" s="98">
        <v>-10.31</v>
      </c>
      <c r="E9931" s="98">
        <v>130.83000000000001</v>
      </c>
      <c r="F9931" s="98" t="s">
        <v>97</v>
      </c>
    </row>
    <row r="9932" spans="1:6" x14ac:dyDescent="0.2">
      <c r="A9932" s="106">
        <v>43160</v>
      </c>
      <c r="B9932" s="100">
        <v>43132</v>
      </c>
      <c r="C9932" s="98" t="s">
        <v>34</v>
      </c>
      <c r="D9932" s="98">
        <v>-328.74</v>
      </c>
      <c r="E9932" s="98">
        <v>4483</v>
      </c>
      <c r="F9932" s="98" t="s">
        <v>97</v>
      </c>
    </row>
    <row r="9933" spans="1:6" x14ac:dyDescent="0.2">
      <c r="A9933" s="106">
        <v>43160</v>
      </c>
      <c r="B9933" s="100">
        <v>43132</v>
      </c>
      <c r="C9933" s="98" t="s">
        <v>33</v>
      </c>
      <c r="D9933" s="98">
        <v>-14.83</v>
      </c>
      <c r="E9933" s="98">
        <v>202.18</v>
      </c>
      <c r="F9933" s="98" t="s">
        <v>97</v>
      </c>
    </row>
    <row r="9934" spans="1:6" x14ac:dyDescent="0.2">
      <c r="A9934" s="106">
        <v>43160</v>
      </c>
      <c r="B9934" s="100">
        <v>43160</v>
      </c>
      <c r="C9934" s="98" t="s">
        <v>33</v>
      </c>
      <c r="D9934" s="98">
        <v>-26.71</v>
      </c>
      <c r="E9934" s="98">
        <v>339.1</v>
      </c>
      <c r="F9934" s="98" t="s">
        <v>131</v>
      </c>
    </row>
    <row r="9935" spans="1:6" x14ac:dyDescent="0.2">
      <c r="A9935" s="106">
        <v>43160</v>
      </c>
      <c r="B9935" s="100">
        <v>43132</v>
      </c>
      <c r="C9935" s="98" t="s">
        <v>34</v>
      </c>
      <c r="D9935" s="98">
        <v>-852.17</v>
      </c>
      <c r="E9935" s="98">
        <v>11621</v>
      </c>
      <c r="F9935" s="98" t="s">
        <v>131</v>
      </c>
    </row>
    <row r="9936" spans="1:6" x14ac:dyDescent="0.2">
      <c r="A9936" s="106">
        <v>43160</v>
      </c>
      <c r="B9936" s="100">
        <v>43132</v>
      </c>
      <c r="C9936" s="98" t="s">
        <v>33</v>
      </c>
      <c r="D9936" s="98">
        <v>-38.43</v>
      </c>
      <c r="E9936" s="98">
        <v>524.11</v>
      </c>
      <c r="F9936" s="98" t="s">
        <v>131</v>
      </c>
    </row>
    <row r="9937" spans="1:6" x14ac:dyDescent="0.2">
      <c r="A9937" s="106">
        <v>43160</v>
      </c>
      <c r="B9937" s="100">
        <v>43101</v>
      </c>
      <c r="C9937" s="98" t="s">
        <v>185</v>
      </c>
      <c r="D9937" s="98">
        <v>629.70000000000005</v>
      </c>
      <c r="E9937" s="98">
        <v>19139.919999999998</v>
      </c>
      <c r="F9937" s="98" t="s">
        <v>131</v>
      </c>
    </row>
    <row r="9938" spans="1:6" x14ac:dyDescent="0.2">
      <c r="A9938" s="106">
        <v>43160</v>
      </c>
      <c r="B9938" s="100">
        <v>43101</v>
      </c>
      <c r="C9938" s="98" t="s">
        <v>186</v>
      </c>
      <c r="D9938" s="98">
        <v>28.4</v>
      </c>
      <c r="E9938" s="98">
        <v>863.21</v>
      </c>
      <c r="F9938" s="98" t="s">
        <v>131</v>
      </c>
    </row>
    <row r="9939" spans="1:6" x14ac:dyDescent="0.2">
      <c r="A9939" s="106">
        <v>43160</v>
      </c>
      <c r="B9939" s="100">
        <v>43160</v>
      </c>
      <c r="C9939" s="98" t="s">
        <v>34</v>
      </c>
      <c r="D9939" s="98">
        <v>-976.89</v>
      </c>
      <c r="E9939" s="98">
        <v>12401.9</v>
      </c>
      <c r="F9939" s="98" t="s">
        <v>97</v>
      </c>
    </row>
    <row r="9940" spans="1:6" x14ac:dyDescent="0.2">
      <c r="A9940" s="106">
        <v>43160</v>
      </c>
      <c r="B9940" s="100">
        <v>43160</v>
      </c>
      <c r="C9940" s="98" t="s">
        <v>33</v>
      </c>
      <c r="D9940" s="98">
        <v>-44.06</v>
      </c>
      <c r="E9940" s="98">
        <v>559.32000000000005</v>
      </c>
      <c r="F9940" s="98" t="s">
        <v>97</v>
      </c>
    </row>
    <row r="9941" spans="1:6" x14ac:dyDescent="0.2">
      <c r="A9941" s="106">
        <v>43160</v>
      </c>
      <c r="B9941" s="100">
        <v>43132</v>
      </c>
      <c r="C9941" s="98" t="s">
        <v>34</v>
      </c>
      <c r="D9941" s="98">
        <v>-1405.59</v>
      </c>
      <c r="E9941" s="98">
        <v>19168</v>
      </c>
      <c r="F9941" s="98" t="s">
        <v>97</v>
      </c>
    </row>
    <row r="9942" spans="1:6" x14ac:dyDescent="0.2">
      <c r="A9942" s="106">
        <v>43160</v>
      </c>
      <c r="B9942" s="100">
        <v>43101</v>
      </c>
      <c r="C9942" s="98" t="s">
        <v>185</v>
      </c>
      <c r="D9942" s="98">
        <v>242.93</v>
      </c>
      <c r="E9942" s="98">
        <v>7383.89</v>
      </c>
      <c r="F9942" s="98" t="s">
        <v>97</v>
      </c>
    </row>
    <row r="9943" spans="1:6" x14ac:dyDescent="0.2">
      <c r="A9943" s="106">
        <v>43160</v>
      </c>
      <c r="B9943" s="100">
        <v>43101</v>
      </c>
      <c r="C9943" s="98" t="s">
        <v>186</v>
      </c>
      <c r="D9943" s="98">
        <v>10.96</v>
      </c>
      <c r="E9943" s="98">
        <v>333.01</v>
      </c>
      <c r="F9943" s="98" t="s">
        <v>97</v>
      </c>
    </row>
    <row r="9944" spans="1:6" x14ac:dyDescent="0.2">
      <c r="A9944" s="106">
        <v>43160</v>
      </c>
      <c r="B9944" s="100">
        <v>43160</v>
      </c>
      <c r="C9944" s="98" t="s">
        <v>34</v>
      </c>
      <c r="D9944" s="98">
        <v>-148.58000000000001</v>
      </c>
      <c r="E9944" s="98">
        <v>1886.19</v>
      </c>
      <c r="F9944" s="98" t="s">
        <v>97</v>
      </c>
    </row>
    <row r="9945" spans="1:6" x14ac:dyDescent="0.2">
      <c r="A9945" s="106">
        <v>43160</v>
      </c>
      <c r="B9945" s="100">
        <v>43160</v>
      </c>
      <c r="C9945" s="98" t="s">
        <v>33</v>
      </c>
      <c r="D9945" s="98">
        <v>-6.7</v>
      </c>
      <c r="E9945" s="98">
        <v>85.07</v>
      </c>
      <c r="F9945" s="98" t="s">
        <v>97</v>
      </c>
    </row>
    <row r="9946" spans="1:6" x14ac:dyDescent="0.2">
      <c r="A9946" s="106">
        <v>43160</v>
      </c>
      <c r="B9946" s="100">
        <v>43101</v>
      </c>
      <c r="C9946" s="98" t="s">
        <v>186</v>
      </c>
      <c r="D9946" s="98">
        <v>0.1</v>
      </c>
      <c r="E9946" s="98">
        <v>3.02</v>
      </c>
      <c r="F9946" s="98" t="s">
        <v>92</v>
      </c>
    </row>
    <row r="9947" spans="1:6" x14ac:dyDescent="0.2">
      <c r="A9947" s="106">
        <v>43160</v>
      </c>
      <c r="B9947" s="100">
        <v>43132</v>
      </c>
      <c r="C9947" s="98" t="s">
        <v>33</v>
      </c>
      <c r="D9947" s="98">
        <v>-63.4</v>
      </c>
      <c r="E9947" s="98">
        <v>864.48</v>
      </c>
      <c r="F9947" s="98" t="s">
        <v>97</v>
      </c>
    </row>
    <row r="9948" spans="1:6" x14ac:dyDescent="0.2">
      <c r="A9948" s="106">
        <v>43160</v>
      </c>
      <c r="B9948" s="100">
        <v>43101</v>
      </c>
      <c r="C9948" s="98" t="s">
        <v>185</v>
      </c>
      <c r="D9948" s="98">
        <v>1038.6500000000001</v>
      </c>
      <c r="E9948" s="98">
        <v>31569.9</v>
      </c>
      <c r="F9948" s="98" t="s">
        <v>97</v>
      </c>
    </row>
    <row r="9949" spans="1:6" x14ac:dyDescent="0.2">
      <c r="A9949" s="106">
        <v>43160</v>
      </c>
      <c r="B9949" s="100">
        <v>43101</v>
      </c>
      <c r="C9949" s="98" t="s">
        <v>186</v>
      </c>
      <c r="D9949" s="98">
        <v>46.84</v>
      </c>
      <c r="E9949" s="98">
        <v>1423.8</v>
      </c>
      <c r="F9949" s="98" t="s">
        <v>97</v>
      </c>
    </row>
    <row r="9950" spans="1:6" x14ac:dyDescent="0.2">
      <c r="A9950" s="106">
        <v>43160</v>
      </c>
      <c r="B9950" s="100">
        <v>43160</v>
      </c>
      <c r="C9950" s="98" t="s">
        <v>36</v>
      </c>
      <c r="D9950" s="98">
        <v>-3.48</v>
      </c>
      <c r="E9950" s="98">
        <v>44.24</v>
      </c>
      <c r="F9950" s="98" t="s">
        <v>101</v>
      </c>
    </row>
    <row r="9951" spans="1:6" x14ac:dyDescent="0.2">
      <c r="A9951" s="106">
        <v>43160</v>
      </c>
      <c r="B9951" s="100">
        <v>43160</v>
      </c>
      <c r="C9951" s="98" t="s">
        <v>35</v>
      </c>
      <c r="D9951" s="98">
        <v>-0.16</v>
      </c>
      <c r="E9951" s="98">
        <v>1.99</v>
      </c>
      <c r="F9951" s="98" t="s">
        <v>101</v>
      </c>
    </row>
    <row r="9952" spans="1:6" x14ac:dyDescent="0.2">
      <c r="A9952" s="106">
        <v>43160</v>
      </c>
      <c r="B9952" s="100">
        <v>43132</v>
      </c>
      <c r="C9952" s="98" t="s">
        <v>36</v>
      </c>
      <c r="D9952" s="98">
        <v>-5.13</v>
      </c>
      <c r="E9952" s="98">
        <v>70</v>
      </c>
      <c r="F9952" s="98" t="s">
        <v>101</v>
      </c>
    </row>
    <row r="9953" spans="1:6" x14ac:dyDescent="0.2">
      <c r="A9953" s="106">
        <v>43160</v>
      </c>
      <c r="B9953" s="100">
        <v>43132</v>
      </c>
      <c r="C9953" s="98" t="s">
        <v>35</v>
      </c>
      <c r="D9953" s="98">
        <v>-0.23</v>
      </c>
      <c r="E9953" s="98">
        <v>3.16</v>
      </c>
      <c r="F9953" s="98" t="s">
        <v>101</v>
      </c>
    </row>
    <row r="9954" spans="1:6" x14ac:dyDescent="0.2">
      <c r="A9954" s="106">
        <v>43160</v>
      </c>
      <c r="B9954" s="100">
        <v>43132</v>
      </c>
      <c r="C9954" s="98" t="s">
        <v>34</v>
      </c>
      <c r="D9954" s="98">
        <v>-4.91</v>
      </c>
      <c r="E9954" s="98">
        <v>67</v>
      </c>
      <c r="F9954" s="98" t="s">
        <v>92</v>
      </c>
    </row>
    <row r="9955" spans="1:6" x14ac:dyDescent="0.2">
      <c r="A9955" s="106">
        <v>43160</v>
      </c>
      <c r="B9955" s="100">
        <v>43132</v>
      </c>
      <c r="C9955" s="98" t="s">
        <v>33</v>
      </c>
      <c r="D9955" s="98">
        <v>-0.22</v>
      </c>
      <c r="E9955" s="98">
        <v>3.02</v>
      </c>
      <c r="F9955" s="98" t="s">
        <v>92</v>
      </c>
    </row>
    <row r="9956" spans="1:6" x14ac:dyDescent="0.2">
      <c r="A9956" s="106">
        <v>43160</v>
      </c>
      <c r="B9956" s="100">
        <v>43101</v>
      </c>
      <c r="C9956" s="98" t="s">
        <v>168</v>
      </c>
      <c r="D9956" s="98">
        <v>-0.5</v>
      </c>
      <c r="E9956" s="98">
        <v>67</v>
      </c>
      <c r="F9956" s="98" t="s">
        <v>92</v>
      </c>
    </row>
    <row r="9957" spans="1:6" x14ac:dyDescent="0.2">
      <c r="A9957" s="106">
        <v>43160</v>
      </c>
      <c r="B9957" s="100">
        <v>43101</v>
      </c>
      <c r="C9957" s="98" t="s">
        <v>185</v>
      </c>
      <c r="D9957" s="98">
        <v>2.2000000000000002</v>
      </c>
      <c r="E9957" s="98">
        <v>67</v>
      </c>
      <c r="F9957" s="98" t="s">
        <v>92</v>
      </c>
    </row>
    <row r="9958" spans="1:6" x14ac:dyDescent="0.2">
      <c r="A9958" s="106">
        <v>43160</v>
      </c>
      <c r="B9958" s="100">
        <v>43160</v>
      </c>
      <c r="C9958" s="98" t="s">
        <v>34</v>
      </c>
      <c r="D9958" s="98">
        <v>-254.68</v>
      </c>
      <c r="E9958" s="98">
        <v>3232</v>
      </c>
      <c r="F9958" s="98" t="s">
        <v>93</v>
      </c>
    </row>
    <row r="9959" spans="1:6" x14ac:dyDescent="0.2">
      <c r="A9959" s="106">
        <v>43160</v>
      </c>
      <c r="B9959" s="100">
        <v>43160</v>
      </c>
      <c r="C9959" s="98" t="s">
        <v>33</v>
      </c>
      <c r="D9959" s="98">
        <v>-11.6</v>
      </c>
      <c r="E9959" s="98">
        <v>145.66999999999999</v>
      </c>
      <c r="F9959" s="98" t="s">
        <v>93</v>
      </c>
    </row>
    <row r="9960" spans="1:6" x14ac:dyDescent="0.2">
      <c r="A9960" s="106">
        <v>43160</v>
      </c>
      <c r="B9960" s="100">
        <v>43132</v>
      </c>
      <c r="C9960" s="98" t="s">
        <v>34</v>
      </c>
      <c r="D9960" s="98">
        <v>-316</v>
      </c>
      <c r="E9960" s="98">
        <v>4310</v>
      </c>
      <c r="F9960" s="98" t="s">
        <v>93</v>
      </c>
    </row>
    <row r="9961" spans="1:6" x14ac:dyDescent="0.2">
      <c r="A9961" s="106">
        <v>43160</v>
      </c>
      <c r="B9961" s="100">
        <v>43132</v>
      </c>
      <c r="C9961" s="98" t="s">
        <v>33</v>
      </c>
      <c r="D9961" s="98">
        <v>-14.22</v>
      </c>
      <c r="E9961" s="98">
        <v>194.36</v>
      </c>
      <c r="F9961" s="98" t="s">
        <v>93</v>
      </c>
    </row>
    <row r="9962" spans="1:6" x14ac:dyDescent="0.2">
      <c r="A9962" s="106">
        <v>43160</v>
      </c>
      <c r="B9962" s="100">
        <v>43101</v>
      </c>
      <c r="C9962" s="98" t="s">
        <v>168</v>
      </c>
      <c r="D9962" s="98">
        <v>-55.96</v>
      </c>
      <c r="E9962" s="98">
        <v>7542</v>
      </c>
      <c r="F9962" s="98" t="s">
        <v>93</v>
      </c>
    </row>
    <row r="9963" spans="1:6" x14ac:dyDescent="0.2">
      <c r="A9963" s="106">
        <v>43160</v>
      </c>
      <c r="B9963" s="100">
        <v>43101</v>
      </c>
      <c r="C9963" s="98" t="s">
        <v>185</v>
      </c>
      <c r="D9963" s="98">
        <v>248.21</v>
      </c>
      <c r="E9963" s="98">
        <v>7542</v>
      </c>
      <c r="F9963" s="98" t="s">
        <v>93</v>
      </c>
    </row>
    <row r="9964" spans="1:6" x14ac:dyDescent="0.2">
      <c r="A9964" s="106">
        <v>43160</v>
      </c>
      <c r="B9964" s="100">
        <v>43101</v>
      </c>
      <c r="C9964" s="98" t="s">
        <v>186</v>
      </c>
      <c r="D9964" s="98">
        <v>11.18</v>
      </c>
      <c r="E9964" s="98">
        <v>340.09</v>
      </c>
      <c r="F9964" s="98" t="s">
        <v>93</v>
      </c>
    </row>
    <row r="9965" spans="1:6" x14ac:dyDescent="0.2">
      <c r="A9965" s="106">
        <v>43160</v>
      </c>
      <c r="B9965" s="100">
        <v>43160</v>
      </c>
      <c r="C9965" s="98" t="s">
        <v>34</v>
      </c>
      <c r="D9965" s="98">
        <v>-1818.18</v>
      </c>
      <c r="E9965" s="98">
        <v>23082.34</v>
      </c>
      <c r="F9965" s="98" t="s">
        <v>77</v>
      </c>
    </row>
    <row r="9966" spans="1:6" x14ac:dyDescent="0.2">
      <c r="A9966" s="106">
        <v>43160</v>
      </c>
      <c r="B9966" s="100">
        <v>43160</v>
      </c>
      <c r="C9966" s="98" t="s">
        <v>33</v>
      </c>
      <c r="D9966" s="98">
        <v>-81.98</v>
      </c>
      <c r="E9966" s="98">
        <v>1041.01</v>
      </c>
      <c r="F9966" s="98" t="s">
        <v>77</v>
      </c>
    </row>
    <row r="9967" spans="1:6" x14ac:dyDescent="0.2">
      <c r="A9967" s="106">
        <v>43160</v>
      </c>
      <c r="B9967" s="100">
        <v>43132</v>
      </c>
      <c r="C9967" s="98" t="s">
        <v>34</v>
      </c>
      <c r="D9967" s="98">
        <v>-2616.58</v>
      </c>
      <c r="E9967" s="98">
        <v>35682</v>
      </c>
      <c r="F9967" s="98" t="s">
        <v>77</v>
      </c>
    </row>
    <row r="9968" spans="1:6" x14ac:dyDescent="0.2">
      <c r="A9968" s="106">
        <v>43160</v>
      </c>
      <c r="B9968" s="100">
        <v>43132</v>
      </c>
      <c r="C9968" s="98" t="s">
        <v>33</v>
      </c>
      <c r="D9968" s="98">
        <v>-118.01</v>
      </c>
      <c r="E9968" s="98">
        <v>1609.27</v>
      </c>
      <c r="F9968" s="98" t="s">
        <v>77</v>
      </c>
    </row>
    <row r="9969" spans="1:6" x14ac:dyDescent="0.2">
      <c r="A9969" s="106">
        <v>43160</v>
      </c>
      <c r="B9969" s="100">
        <v>43101</v>
      </c>
      <c r="C9969" s="98" t="s">
        <v>185</v>
      </c>
      <c r="D9969" s="98">
        <v>1933.32</v>
      </c>
      <c r="E9969" s="98">
        <v>58764.34</v>
      </c>
      <c r="F9969" s="98" t="s">
        <v>77</v>
      </c>
    </row>
    <row r="9970" spans="1:6" x14ac:dyDescent="0.2">
      <c r="A9970" s="106">
        <v>43160</v>
      </c>
      <c r="B9970" s="100">
        <v>43101</v>
      </c>
      <c r="C9970" s="98" t="s">
        <v>186</v>
      </c>
      <c r="D9970" s="98">
        <v>87.18</v>
      </c>
      <c r="E9970" s="98">
        <v>2650.3</v>
      </c>
      <c r="F9970" s="98" t="s">
        <v>77</v>
      </c>
    </row>
    <row r="9971" spans="1:6" x14ac:dyDescent="0.2">
      <c r="A9971" s="106">
        <v>43160</v>
      </c>
      <c r="B9971" s="100">
        <v>43101</v>
      </c>
      <c r="C9971" s="98" t="s">
        <v>168</v>
      </c>
      <c r="D9971" s="98">
        <v>-434.86</v>
      </c>
      <c r="E9971" s="98">
        <v>58764.34</v>
      </c>
      <c r="F9971" s="98" t="s">
        <v>77</v>
      </c>
    </row>
    <row r="9972" spans="1:6" x14ac:dyDescent="0.2">
      <c r="A9972" s="106">
        <v>43160</v>
      </c>
      <c r="B9972" s="100">
        <v>43160</v>
      </c>
      <c r="C9972" s="98" t="s">
        <v>36</v>
      </c>
      <c r="D9972" s="98">
        <v>-1.31</v>
      </c>
      <c r="E9972" s="98">
        <v>16.68</v>
      </c>
      <c r="F9972" s="98" t="s">
        <v>101</v>
      </c>
    </row>
    <row r="9973" spans="1:6" x14ac:dyDescent="0.2">
      <c r="A9973" s="106">
        <v>43160</v>
      </c>
      <c r="B9973" s="100">
        <v>43160</v>
      </c>
      <c r="C9973" s="98" t="s">
        <v>35</v>
      </c>
      <c r="D9973" s="98">
        <v>-0.06</v>
      </c>
      <c r="E9973" s="98">
        <v>0.75</v>
      </c>
      <c r="F9973" s="98" t="s">
        <v>101</v>
      </c>
    </row>
    <row r="9974" spans="1:6" x14ac:dyDescent="0.2">
      <c r="A9974" s="106">
        <v>43160</v>
      </c>
      <c r="B9974" s="100">
        <v>43132</v>
      </c>
      <c r="C9974" s="98" t="s">
        <v>36</v>
      </c>
      <c r="D9974" s="98">
        <v>-1.98</v>
      </c>
      <c r="E9974" s="98">
        <v>27</v>
      </c>
      <c r="F9974" s="98" t="s">
        <v>101</v>
      </c>
    </row>
    <row r="9975" spans="1:6" x14ac:dyDescent="0.2">
      <c r="A9975" s="106">
        <v>43160</v>
      </c>
      <c r="B9975" s="100">
        <v>43132</v>
      </c>
      <c r="C9975" s="98" t="s">
        <v>35</v>
      </c>
      <c r="D9975" s="98">
        <v>-0.09</v>
      </c>
      <c r="E9975" s="98">
        <v>1.22</v>
      </c>
      <c r="F9975" s="98" t="s">
        <v>101</v>
      </c>
    </row>
    <row r="9976" spans="1:6" x14ac:dyDescent="0.2">
      <c r="A9976" s="106">
        <v>43160</v>
      </c>
      <c r="B9976" s="100">
        <v>43101</v>
      </c>
      <c r="C9976" s="98" t="s">
        <v>185</v>
      </c>
      <c r="D9976" s="98">
        <v>1558.01</v>
      </c>
      <c r="E9976" s="98">
        <v>47356</v>
      </c>
      <c r="F9976" s="98" t="s">
        <v>94</v>
      </c>
    </row>
    <row r="9977" spans="1:6" x14ac:dyDescent="0.2">
      <c r="A9977" s="106">
        <v>43160</v>
      </c>
      <c r="B9977" s="100">
        <v>43101</v>
      </c>
      <c r="C9977" s="98" t="s">
        <v>186</v>
      </c>
      <c r="D9977" s="98">
        <v>70.27</v>
      </c>
      <c r="E9977" s="98">
        <v>2135.75</v>
      </c>
      <c r="F9977" s="98" t="s">
        <v>94</v>
      </c>
    </row>
    <row r="9978" spans="1:6" x14ac:dyDescent="0.2">
      <c r="A9978" s="106">
        <v>43160</v>
      </c>
      <c r="B9978" s="100">
        <v>43160</v>
      </c>
      <c r="C9978" s="98" t="s">
        <v>34</v>
      </c>
      <c r="D9978" s="98">
        <v>-28.12</v>
      </c>
      <c r="E9978" s="98">
        <v>357</v>
      </c>
      <c r="F9978" s="98" t="s">
        <v>92</v>
      </c>
    </row>
    <row r="9979" spans="1:6" x14ac:dyDescent="0.2">
      <c r="A9979" s="106">
        <v>43160</v>
      </c>
      <c r="B9979" s="100">
        <v>43160</v>
      </c>
      <c r="C9979" s="98" t="s">
        <v>33</v>
      </c>
      <c r="D9979" s="98">
        <v>-1.27</v>
      </c>
      <c r="E9979" s="98">
        <v>16.100000000000001</v>
      </c>
      <c r="F9979" s="98" t="s">
        <v>92</v>
      </c>
    </row>
    <row r="9980" spans="1:6" x14ac:dyDescent="0.2">
      <c r="A9980" s="106">
        <v>43160</v>
      </c>
      <c r="B9980" s="100">
        <v>43160</v>
      </c>
      <c r="C9980" s="98" t="s">
        <v>34</v>
      </c>
      <c r="D9980" s="98">
        <v>-20.239999999999998</v>
      </c>
      <c r="E9980" s="98">
        <v>257</v>
      </c>
      <c r="F9980" s="98" t="s">
        <v>93</v>
      </c>
    </row>
    <row r="9981" spans="1:6" x14ac:dyDescent="0.2">
      <c r="A9981" s="106">
        <v>43160</v>
      </c>
      <c r="B9981" s="100">
        <v>43160</v>
      </c>
      <c r="C9981" s="98" t="s">
        <v>33</v>
      </c>
      <c r="D9981" s="98">
        <v>-0.91</v>
      </c>
      <c r="E9981" s="98">
        <v>11.59</v>
      </c>
      <c r="F9981" s="98" t="s">
        <v>93</v>
      </c>
    </row>
    <row r="9982" spans="1:6" x14ac:dyDescent="0.2">
      <c r="A9982" s="106">
        <v>43160</v>
      </c>
      <c r="B9982" s="100">
        <v>43160</v>
      </c>
      <c r="C9982" s="98" t="s">
        <v>34</v>
      </c>
      <c r="D9982" s="98">
        <v>-11.97</v>
      </c>
      <c r="E9982" s="98">
        <v>152</v>
      </c>
      <c r="F9982" s="98" t="s">
        <v>92</v>
      </c>
    </row>
    <row r="9983" spans="1:6" x14ac:dyDescent="0.2">
      <c r="A9983" s="106">
        <v>43160</v>
      </c>
      <c r="B9983" s="100">
        <v>43160</v>
      </c>
      <c r="C9983" s="98" t="s">
        <v>33</v>
      </c>
      <c r="D9983" s="98">
        <v>-0.54</v>
      </c>
      <c r="E9983" s="98">
        <v>6.86</v>
      </c>
      <c r="F9983" s="98" t="s">
        <v>92</v>
      </c>
    </row>
    <row r="9984" spans="1:6" x14ac:dyDescent="0.2">
      <c r="A9984" s="106">
        <v>43160</v>
      </c>
      <c r="B9984" s="100">
        <v>43132</v>
      </c>
      <c r="C9984" s="98" t="s">
        <v>34</v>
      </c>
      <c r="D9984" s="98">
        <v>-24.42</v>
      </c>
      <c r="E9984" s="98">
        <v>333</v>
      </c>
      <c r="F9984" s="98" t="s">
        <v>92</v>
      </c>
    </row>
    <row r="9985" spans="1:6" x14ac:dyDescent="0.2">
      <c r="A9985" s="106">
        <v>43160</v>
      </c>
      <c r="B9985" s="100">
        <v>43132</v>
      </c>
      <c r="C9985" s="98" t="s">
        <v>33</v>
      </c>
      <c r="D9985" s="98">
        <v>-1.1000000000000001</v>
      </c>
      <c r="E9985" s="98">
        <v>15.02</v>
      </c>
      <c r="F9985" s="98" t="s">
        <v>92</v>
      </c>
    </row>
    <row r="9986" spans="1:6" x14ac:dyDescent="0.2">
      <c r="A9986" s="106">
        <v>43160</v>
      </c>
      <c r="B9986" s="100">
        <v>43101</v>
      </c>
      <c r="C9986" s="98" t="s">
        <v>168</v>
      </c>
      <c r="D9986" s="98">
        <v>-3.59</v>
      </c>
      <c r="E9986" s="98">
        <v>485</v>
      </c>
      <c r="F9986" s="98" t="s">
        <v>92</v>
      </c>
    </row>
    <row r="9987" spans="1:6" x14ac:dyDescent="0.2">
      <c r="A9987" s="106">
        <v>43160</v>
      </c>
      <c r="B9987" s="100">
        <v>43132</v>
      </c>
      <c r="C9987" s="98" t="s">
        <v>36</v>
      </c>
      <c r="D9987" s="98">
        <v>-20.75</v>
      </c>
      <c r="E9987" s="98">
        <v>283</v>
      </c>
      <c r="F9987" s="98" t="s">
        <v>101</v>
      </c>
    </row>
    <row r="9988" spans="1:6" x14ac:dyDescent="0.2">
      <c r="A9988" s="106">
        <v>43160</v>
      </c>
      <c r="B9988" s="100">
        <v>43132</v>
      </c>
      <c r="C9988" s="98" t="s">
        <v>35</v>
      </c>
      <c r="D9988" s="98">
        <v>-0.94</v>
      </c>
      <c r="E9988" s="98">
        <v>12.76</v>
      </c>
      <c r="F9988" s="98" t="s">
        <v>101</v>
      </c>
    </row>
    <row r="9989" spans="1:6" x14ac:dyDescent="0.2">
      <c r="A9989" s="106">
        <v>43160</v>
      </c>
      <c r="B9989" s="100">
        <v>43160</v>
      </c>
      <c r="C9989" s="98" t="s">
        <v>34</v>
      </c>
      <c r="D9989" s="98">
        <v>-1084.74</v>
      </c>
      <c r="E9989" s="98">
        <v>13771</v>
      </c>
      <c r="F9989" s="98" t="s">
        <v>95</v>
      </c>
    </row>
    <row r="9990" spans="1:6" x14ac:dyDescent="0.2">
      <c r="A9990" s="106">
        <v>43160</v>
      </c>
      <c r="B9990" s="100">
        <v>43160</v>
      </c>
      <c r="C9990" s="98" t="s">
        <v>33</v>
      </c>
      <c r="D9990" s="98">
        <v>-48.92</v>
      </c>
      <c r="E9990" s="98">
        <v>621.07000000000005</v>
      </c>
      <c r="F9990" s="98" t="s">
        <v>95</v>
      </c>
    </row>
    <row r="9991" spans="1:6" x14ac:dyDescent="0.2">
      <c r="A9991" s="106">
        <v>43160</v>
      </c>
      <c r="B9991" s="100">
        <v>43132</v>
      </c>
      <c r="C9991" s="98" t="s">
        <v>34</v>
      </c>
      <c r="D9991" s="98">
        <v>-1817.78</v>
      </c>
      <c r="E9991" s="98">
        <v>24789</v>
      </c>
      <c r="F9991" s="98" t="s">
        <v>95</v>
      </c>
    </row>
    <row r="9992" spans="1:6" x14ac:dyDescent="0.2">
      <c r="A9992" s="106">
        <v>43160</v>
      </c>
      <c r="B9992" s="100">
        <v>43132</v>
      </c>
      <c r="C9992" s="98" t="s">
        <v>33</v>
      </c>
      <c r="D9992" s="98">
        <v>-81.98</v>
      </c>
      <c r="E9992" s="98">
        <v>1117.98</v>
      </c>
      <c r="F9992" s="98" t="s">
        <v>95</v>
      </c>
    </row>
    <row r="9993" spans="1:6" x14ac:dyDescent="0.2">
      <c r="A9993" s="106">
        <v>43160</v>
      </c>
      <c r="B9993" s="100">
        <v>43101</v>
      </c>
      <c r="C9993" s="98" t="s">
        <v>185</v>
      </c>
      <c r="D9993" s="98">
        <v>1268.6199999999999</v>
      </c>
      <c r="E9993" s="98">
        <v>38560</v>
      </c>
      <c r="F9993" s="98" t="s">
        <v>95</v>
      </c>
    </row>
    <row r="9994" spans="1:6" x14ac:dyDescent="0.2">
      <c r="A9994" s="106">
        <v>43160</v>
      </c>
      <c r="B9994" s="100">
        <v>43101</v>
      </c>
      <c r="C9994" s="98" t="s">
        <v>186</v>
      </c>
      <c r="D9994" s="98">
        <v>57.22</v>
      </c>
      <c r="E9994" s="98">
        <v>1739.06</v>
      </c>
      <c r="F9994" s="98" t="s">
        <v>95</v>
      </c>
    </row>
    <row r="9995" spans="1:6" x14ac:dyDescent="0.2">
      <c r="A9995" s="106">
        <v>43160</v>
      </c>
      <c r="B9995" s="100">
        <v>43160</v>
      </c>
      <c r="C9995" s="98" t="s">
        <v>34</v>
      </c>
      <c r="D9995" s="98">
        <v>-1332.25</v>
      </c>
      <c r="E9995" s="98">
        <v>16913</v>
      </c>
      <c r="F9995" s="98" t="s">
        <v>94</v>
      </c>
    </row>
    <row r="9996" spans="1:6" x14ac:dyDescent="0.2">
      <c r="A9996" s="106">
        <v>43160</v>
      </c>
      <c r="B9996" s="100">
        <v>43160</v>
      </c>
      <c r="C9996" s="98" t="s">
        <v>33</v>
      </c>
      <c r="D9996" s="98">
        <v>-60.09</v>
      </c>
      <c r="E9996" s="98">
        <v>762.77</v>
      </c>
      <c r="F9996" s="98" t="s">
        <v>94</v>
      </c>
    </row>
    <row r="9997" spans="1:6" x14ac:dyDescent="0.2">
      <c r="A9997" s="106">
        <v>43160</v>
      </c>
      <c r="B9997" s="100">
        <v>43132</v>
      </c>
      <c r="C9997" s="98" t="s">
        <v>34</v>
      </c>
      <c r="D9997" s="98">
        <v>-2232.39</v>
      </c>
      <c r="E9997" s="98">
        <v>30443</v>
      </c>
      <c r="F9997" s="98" t="s">
        <v>94</v>
      </c>
    </row>
    <row r="9998" spans="1:6" x14ac:dyDescent="0.2">
      <c r="A9998" s="106">
        <v>43221</v>
      </c>
      <c r="B9998" s="100">
        <v>43221</v>
      </c>
      <c r="C9998" s="98" t="s">
        <v>33</v>
      </c>
      <c r="D9998" s="98">
        <v>-0.05</v>
      </c>
      <c r="E9998" s="98">
        <v>0.5</v>
      </c>
      <c r="F9998" s="98" t="s">
        <v>77</v>
      </c>
    </row>
    <row r="9999" spans="1:6" x14ac:dyDescent="0.2">
      <c r="A9999" s="106">
        <v>43221</v>
      </c>
      <c r="B9999" s="100">
        <v>43221</v>
      </c>
      <c r="C9999" s="98" t="s">
        <v>168</v>
      </c>
      <c r="D9999" s="98">
        <v>0</v>
      </c>
      <c r="E9999" s="98">
        <v>11</v>
      </c>
      <c r="F9999" s="98" t="s">
        <v>77</v>
      </c>
    </row>
    <row r="10000" spans="1:6" x14ac:dyDescent="0.2">
      <c r="A10000" s="106">
        <v>43221</v>
      </c>
      <c r="B10000" s="100">
        <v>43221</v>
      </c>
      <c r="C10000" s="98" t="s">
        <v>185</v>
      </c>
      <c r="D10000" s="98">
        <v>0.49</v>
      </c>
      <c r="E10000" s="98">
        <v>11</v>
      </c>
      <c r="F10000" s="98" t="s">
        <v>77</v>
      </c>
    </row>
    <row r="10001" spans="1:6" x14ac:dyDescent="0.2">
      <c r="A10001" s="106">
        <v>43221</v>
      </c>
      <c r="B10001" s="100">
        <v>43160</v>
      </c>
      <c r="C10001" s="98" t="s">
        <v>34</v>
      </c>
      <c r="D10001" s="98">
        <v>-32.14</v>
      </c>
      <c r="E10001" s="98">
        <v>408</v>
      </c>
      <c r="F10001" s="98" t="s">
        <v>76</v>
      </c>
    </row>
    <row r="10002" spans="1:6" x14ac:dyDescent="0.2">
      <c r="A10002" s="106">
        <v>43221</v>
      </c>
      <c r="B10002" s="100">
        <v>43160</v>
      </c>
      <c r="C10002" s="98" t="s">
        <v>33</v>
      </c>
      <c r="D10002" s="98">
        <v>-1.45</v>
      </c>
      <c r="E10002" s="98">
        <v>18.399999999999999</v>
      </c>
      <c r="F10002" s="98" t="s">
        <v>76</v>
      </c>
    </row>
    <row r="10003" spans="1:6" x14ac:dyDescent="0.2">
      <c r="A10003" s="106">
        <v>43221</v>
      </c>
      <c r="B10003" s="100">
        <v>43221</v>
      </c>
      <c r="C10003" s="98" t="s">
        <v>185</v>
      </c>
      <c r="D10003" s="98">
        <v>115.44</v>
      </c>
      <c r="E10003" s="98">
        <v>2601</v>
      </c>
      <c r="F10003" s="98" t="s">
        <v>93</v>
      </c>
    </row>
    <row r="10004" spans="1:6" x14ac:dyDescent="0.2">
      <c r="A10004" s="106">
        <v>43221</v>
      </c>
      <c r="B10004" s="100">
        <v>43221</v>
      </c>
      <c r="C10004" s="98" t="s">
        <v>186</v>
      </c>
      <c r="D10004" s="98">
        <v>5.19</v>
      </c>
      <c r="E10004" s="98">
        <v>117.31</v>
      </c>
      <c r="F10004" s="98" t="s">
        <v>93</v>
      </c>
    </row>
    <row r="10005" spans="1:6" x14ac:dyDescent="0.2">
      <c r="A10005" s="106">
        <v>43221</v>
      </c>
      <c r="B10005" s="100">
        <v>43221</v>
      </c>
      <c r="C10005" s="98" t="s">
        <v>34</v>
      </c>
      <c r="D10005" s="98">
        <v>-244.28</v>
      </c>
      <c r="E10005" s="98">
        <v>2601</v>
      </c>
      <c r="F10005" s="98" t="s">
        <v>93</v>
      </c>
    </row>
    <row r="10006" spans="1:6" x14ac:dyDescent="0.2">
      <c r="A10006" s="106">
        <v>43221</v>
      </c>
      <c r="B10006" s="100">
        <v>43221</v>
      </c>
      <c r="C10006" s="98" t="s">
        <v>33</v>
      </c>
      <c r="D10006" s="98">
        <v>-11.02</v>
      </c>
      <c r="E10006" s="98">
        <v>117.31</v>
      </c>
      <c r="F10006" s="98" t="s">
        <v>93</v>
      </c>
    </row>
    <row r="10007" spans="1:6" x14ac:dyDescent="0.2">
      <c r="A10007" s="106">
        <v>43221</v>
      </c>
      <c r="B10007" s="100">
        <v>43221</v>
      </c>
      <c r="C10007" s="98" t="s">
        <v>168</v>
      </c>
      <c r="D10007" s="98">
        <v>0</v>
      </c>
      <c r="E10007" s="98">
        <v>2601</v>
      </c>
      <c r="F10007" s="98" t="s">
        <v>93</v>
      </c>
    </row>
    <row r="10008" spans="1:6" x14ac:dyDescent="0.2">
      <c r="A10008" s="106">
        <v>43221</v>
      </c>
      <c r="B10008" s="100">
        <v>43191</v>
      </c>
      <c r="C10008" s="98" t="s">
        <v>34</v>
      </c>
      <c r="D10008" s="98">
        <v>-459.98</v>
      </c>
      <c r="E10008" s="98">
        <v>4689</v>
      </c>
      <c r="F10008" s="98" t="s">
        <v>93</v>
      </c>
    </row>
    <row r="10009" spans="1:6" x14ac:dyDescent="0.2">
      <c r="A10009" s="106">
        <v>43221</v>
      </c>
      <c r="B10009" s="100">
        <v>43191</v>
      </c>
      <c r="C10009" s="98" t="s">
        <v>33</v>
      </c>
      <c r="D10009" s="98">
        <v>-20.75</v>
      </c>
      <c r="E10009" s="98">
        <v>211.48</v>
      </c>
      <c r="F10009" s="98" t="s">
        <v>93</v>
      </c>
    </row>
    <row r="10010" spans="1:6" x14ac:dyDescent="0.2">
      <c r="A10010" s="106">
        <v>43221</v>
      </c>
      <c r="B10010" s="100">
        <v>43101</v>
      </c>
      <c r="C10010" s="98" t="s">
        <v>185</v>
      </c>
      <c r="D10010" s="98">
        <v>154.26</v>
      </c>
      <c r="E10010" s="98">
        <v>4689</v>
      </c>
      <c r="F10010" s="98" t="s">
        <v>93</v>
      </c>
    </row>
    <row r="10011" spans="1:6" x14ac:dyDescent="0.2">
      <c r="A10011" s="106">
        <v>43221</v>
      </c>
      <c r="B10011" s="100">
        <v>43101</v>
      </c>
      <c r="C10011" s="98" t="s">
        <v>186</v>
      </c>
      <c r="D10011" s="98">
        <v>6.93</v>
      </c>
      <c r="E10011" s="98">
        <v>211.48</v>
      </c>
      <c r="F10011" s="98" t="s">
        <v>93</v>
      </c>
    </row>
    <row r="10012" spans="1:6" x14ac:dyDescent="0.2">
      <c r="A10012" s="106">
        <v>43221</v>
      </c>
      <c r="B10012" s="100">
        <v>43221</v>
      </c>
      <c r="C10012" s="98" t="s">
        <v>185</v>
      </c>
      <c r="D10012" s="98">
        <v>17.53</v>
      </c>
      <c r="E10012" s="98">
        <v>395</v>
      </c>
      <c r="F10012" s="98" t="s">
        <v>76</v>
      </c>
    </row>
    <row r="10013" spans="1:6" x14ac:dyDescent="0.2">
      <c r="A10013" s="106">
        <v>43221</v>
      </c>
      <c r="B10013" s="100">
        <v>43221</v>
      </c>
      <c r="C10013" s="98" t="s">
        <v>186</v>
      </c>
      <c r="D10013" s="98">
        <v>0.79</v>
      </c>
      <c r="E10013" s="98">
        <v>17.809999999999999</v>
      </c>
      <c r="F10013" s="98" t="s">
        <v>76</v>
      </c>
    </row>
    <row r="10014" spans="1:6" x14ac:dyDescent="0.2">
      <c r="A10014" s="106">
        <v>43221</v>
      </c>
      <c r="B10014" s="100">
        <v>43221</v>
      </c>
      <c r="C10014" s="98" t="s">
        <v>34</v>
      </c>
      <c r="D10014" s="98">
        <v>-37.1</v>
      </c>
      <c r="E10014" s="98">
        <v>395</v>
      </c>
      <c r="F10014" s="98" t="s">
        <v>76</v>
      </c>
    </row>
    <row r="10015" spans="1:6" x14ac:dyDescent="0.2">
      <c r="A10015" s="106">
        <v>43221</v>
      </c>
      <c r="B10015" s="100">
        <v>43221</v>
      </c>
      <c r="C10015" s="98" t="s">
        <v>33</v>
      </c>
      <c r="D10015" s="98">
        <v>-1.67</v>
      </c>
      <c r="E10015" s="98">
        <v>17.809999999999999</v>
      </c>
      <c r="F10015" s="98" t="s">
        <v>76</v>
      </c>
    </row>
    <row r="10016" spans="1:6" x14ac:dyDescent="0.2">
      <c r="A10016" s="106">
        <v>43221</v>
      </c>
      <c r="B10016" s="100">
        <v>43221</v>
      </c>
      <c r="C10016" s="98" t="s">
        <v>168</v>
      </c>
      <c r="D10016" s="98">
        <v>0</v>
      </c>
      <c r="E10016" s="98">
        <v>395</v>
      </c>
      <c r="F10016" s="98" t="s">
        <v>76</v>
      </c>
    </row>
    <row r="10017" spans="1:6" x14ac:dyDescent="0.2">
      <c r="A10017" s="106">
        <v>43221</v>
      </c>
      <c r="B10017" s="100">
        <v>43191</v>
      </c>
      <c r="C10017" s="98" t="s">
        <v>34</v>
      </c>
      <c r="D10017" s="98">
        <v>-62.69</v>
      </c>
      <c r="E10017" s="98">
        <v>639</v>
      </c>
      <c r="F10017" s="98" t="s">
        <v>76</v>
      </c>
    </row>
    <row r="10018" spans="1:6" x14ac:dyDescent="0.2">
      <c r="A10018" s="106">
        <v>43221</v>
      </c>
      <c r="B10018" s="100">
        <v>43191</v>
      </c>
      <c r="C10018" s="98" t="s">
        <v>33</v>
      </c>
      <c r="D10018" s="98">
        <v>-2.83</v>
      </c>
      <c r="E10018" s="98">
        <v>28.82</v>
      </c>
      <c r="F10018" s="98" t="s">
        <v>76</v>
      </c>
    </row>
    <row r="10019" spans="1:6" x14ac:dyDescent="0.2">
      <c r="A10019" s="106">
        <v>43221</v>
      </c>
      <c r="B10019" s="100">
        <v>43101</v>
      </c>
      <c r="C10019" s="98" t="s">
        <v>168</v>
      </c>
      <c r="D10019" s="98">
        <v>-34.71</v>
      </c>
      <c r="E10019" s="98">
        <v>4689</v>
      </c>
      <c r="F10019" s="98" t="s">
        <v>93</v>
      </c>
    </row>
    <row r="10020" spans="1:6" x14ac:dyDescent="0.2">
      <c r="A10020" s="106">
        <v>43221</v>
      </c>
      <c r="B10020" s="100">
        <v>43101</v>
      </c>
      <c r="C10020" s="98" t="s">
        <v>168</v>
      </c>
      <c r="D10020" s="98">
        <v>-12.51</v>
      </c>
      <c r="E10020" s="98">
        <v>1689</v>
      </c>
      <c r="F10020" s="98" t="s">
        <v>93</v>
      </c>
    </row>
    <row r="10021" spans="1:6" x14ac:dyDescent="0.2">
      <c r="A10021" s="106">
        <v>43221</v>
      </c>
      <c r="B10021" s="100">
        <v>43221</v>
      </c>
      <c r="C10021" s="98" t="s">
        <v>185</v>
      </c>
      <c r="D10021" s="98">
        <v>3.55</v>
      </c>
      <c r="E10021" s="98">
        <v>80</v>
      </c>
      <c r="F10021" s="98" t="s">
        <v>93</v>
      </c>
    </row>
    <row r="10022" spans="1:6" x14ac:dyDescent="0.2">
      <c r="A10022" s="106">
        <v>43221</v>
      </c>
      <c r="B10022" s="100">
        <v>43221</v>
      </c>
      <c r="C10022" s="98" t="s">
        <v>186</v>
      </c>
      <c r="D10022" s="98">
        <v>0.16</v>
      </c>
      <c r="E10022" s="98">
        <v>3.61</v>
      </c>
      <c r="F10022" s="98" t="s">
        <v>93</v>
      </c>
    </row>
    <row r="10023" spans="1:6" x14ac:dyDescent="0.2">
      <c r="A10023" s="106">
        <v>43221</v>
      </c>
      <c r="B10023" s="100">
        <v>43221</v>
      </c>
      <c r="C10023" s="98" t="s">
        <v>34</v>
      </c>
      <c r="D10023" s="98">
        <v>-7.51</v>
      </c>
      <c r="E10023" s="98">
        <v>80</v>
      </c>
      <c r="F10023" s="98" t="s">
        <v>93</v>
      </c>
    </row>
    <row r="10024" spans="1:6" x14ac:dyDescent="0.2">
      <c r="A10024" s="106">
        <v>43221</v>
      </c>
      <c r="B10024" s="100">
        <v>43221</v>
      </c>
      <c r="C10024" s="98" t="s">
        <v>33</v>
      </c>
      <c r="D10024" s="98">
        <v>-0.34</v>
      </c>
      <c r="E10024" s="98">
        <v>3.61</v>
      </c>
      <c r="F10024" s="98" t="s">
        <v>93</v>
      </c>
    </row>
    <row r="10025" spans="1:6" x14ac:dyDescent="0.2">
      <c r="A10025" s="106">
        <v>43221</v>
      </c>
      <c r="B10025" s="100">
        <v>43221</v>
      </c>
      <c r="C10025" s="98" t="s">
        <v>168</v>
      </c>
      <c r="D10025" s="98">
        <v>0</v>
      </c>
      <c r="E10025" s="98">
        <v>80</v>
      </c>
      <c r="F10025" s="98" t="s">
        <v>93</v>
      </c>
    </row>
    <row r="10026" spans="1:6" x14ac:dyDescent="0.2">
      <c r="A10026" s="106">
        <v>43221</v>
      </c>
      <c r="B10026" s="100">
        <v>43191</v>
      </c>
      <c r="C10026" s="98" t="s">
        <v>34</v>
      </c>
      <c r="D10026" s="98">
        <v>-25.6</v>
      </c>
      <c r="E10026" s="98">
        <v>261</v>
      </c>
      <c r="F10026" s="98" t="s">
        <v>93</v>
      </c>
    </row>
    <row r="10027" spans="1:6" x14ac:dyDescent="0.2">
      <c r="A10027" s="106">
        <v>43221</v>
      </c>
      <c r="B10027" s="100">
        <v>43191</v>
      </c>
      <c r="C10027" s="98" t="s">
        <v>33</v>
      </c>
      <c r="D10027" s="98">
        <v>-1.1499999999999999</v>
      </c>
      <c r="E10027" s="98">
        <v>11.77</v>
      </c>
      <c r="F10027" s="98" t="s">
        <v>93</v>
      </c>
    </row>
    <row r="10028" spans="1:6" x14ac:dyDescent="0.2">
      <c r="A10028" s="106">
        <v>43221</v>
      </c>
      <c r="B10028" s="100">
        <v>43101</v>
      </c>
      <c r="C10028" s="98" t="s">
        <v>185</v>
      </c>
      <c r="D10028" s="98">
        <v>21.02</v>
      </c>
      <c r="E10028" s="98">
        <v>639</v>
      </c>
      <c r="F10028" s="98" t="s">
        <v>76</v>
      </c>
    </row>
    <row r="10029" spans="1:6" x14ac:dyDescent="0.2">
      <c r="A10029" s="106">
        <v>43221</v>
      </c>
      <c r="B10029" s="100">
        <v>43101</v>
      </c>
      <c r="C10029" s="98" t="s">
        <v>186</v>
      </c>
      <c r="D10029" s="98">
        <v>0.95</v>
      </c>
      <c r="E10029" s="98">
        <v>28.82</v>
      </c>
      <c r="F10029" s="98" t="s">
        <v>76</v>
      </c>
    </row>
    <row r="10030" spans="1:6" x14ac:dyDescent="0.2">
      <c r="A10030" s="106">
        <v>43221</v>
      </c>
      <c r="B10030" s="100">
        <v>43101</v>
      </c>
      <c r="C10030" s="98" t="s">
        <v>168</v>
      </c>
      <c r="D10030" s="98">
        <v>-4.7300000000000004</v>
      </c>
      <c r="E10030" s="98">
        <v>639</v>
      </c>
      <c r="F10030" s="98" t="s">
        <v>76</v>
      </c>
    </row>
    <row r="10031" spans="1:6" x14ac:dyDescent="0.2">
      <c r="A10031" s="106">
        <v>43221</v>
      </c>
      <c r="B10031" s="100">
        <v>43221</v>
      </c>
      <c r="C10031" s="98" t="s">
        <v>185</v>
      </c>
      <c r="D10031" s="98">
        <v>22.78</v>
      </c>
      <c r="E10031" s="98">
        <v>513</v>
      </c>
      <c r="F10031" s="98" t="s">
        <v>93</v>
      </c>
    </row>
    <row r="10032" spans="1:6" x14ac:dyDescent="0.2">
      <c r="A10032" s="106">
        <v>43221</v>
      </c>
      <c r="B10032" s="100">
        <v>43221</v>
      </c>
      <c r="C10032" s="98" t="s">
        <v>186</v>
      </c>
      <c r="D10032" s="98">
        <v>1.01</v>
      </c>
      <c r="E10032" s="98">
        <v>23.14</v>
      </c>
      <c r="F10032" s="98" t="s">
        <v>93</v>
      </c>
    </row>
    <row r="10033" spans="1:6" x14ac:dyDescent="0.2">
      <c r="A10033" s="106">
        <v>43221</v>
      </c>
      <c r="B10033" s="100">
        <v>43221</v>
      </c>
      <c r="C10033" s="98" t="s">
        <v>34</v>
      </c>
      <c r="D10033" s="98">
        <v>-48.18</v>
      </c>
      <c r="E10033" s="98">
        <v>513</v>
      </c>
      <c r="F10033" s="98" t="s">
        <v>93</v>
      </c>
    </row>
    <row r="10034" spans="1:6" x14ac:dyDescent="0.2">
      <c r="A10034" s="106">
        <v>43221</v>
      </c>
      <c r="B10034" s="100">
        <v>43221</v>
      </c>
      <c r="C10034" s="98" t="s">
        <v>33</v>
      </c>
      <c r="D10034" s="98">
        <v>-2.17</v>
      </c>
      <c r="E10034" s="98">
        <v>23.14</v>
      </c>
      <c r="F10034" s="98" t="s">
        <v>93</v>
      </c>
    </row>
    <row r="10035" spans="1:6" x14ac:dyDescent="0.2">
      <c r="A10035" s="106">
        <v>43221</v>
      </c>
      <c r="B10035" s="100">
        <v>43221</v>
      </c>
      <c r="C10035" s="98" t="s">
        <v>168</v>
      </c>
      <c r="D10035" s="98">
        <v>0</v>
      </c>
      <c r="E10035" s="98">
        <v>513</v>
      </c>
      <c r="F10035" s="98" t="s">
        <v>93</v>
      </c>
    </row>
    <row r="10036" spans="1:6" x14ac:dyDescent="0.2">
      <c r="A10036" s="106">
        <v>43221</v>
      </c>
      <c r="B10036" s="100">
        <v>43101</v>
      </c>
      <c r="C10036" s="98" t="s">
        <v>185</v>
      </c>
      <c r="D10036" s="98">
        <v>8.59</v>
      </c>
      <c r="E10036" s="98">
        <v>261</v>
      </c>
      <c r="F10036" s="98" t="s">
        <v>93</v>
      </c>
    </row>
    <row r="10037" spans="1:6" x14ac:dyDescent="0.2">
      <c r="A10037" s="106">
        <v>43221</v>
      </c>
      <c r="B10037" s="100">
        <v>43101</v>
      </c>
      <c r="C10037" s="98" t="s">
        <v>186</v>
      </c>
      <c r="D10037" s="98">
        <v>0.39</v>
      </c>
      <c r="E10037" s="98">
        <v>11.77</v>
      </c>
      <c r="F10037" s="98" t="s">
        <v>93</v>
      </c>
    </row>
    <row r="10038" spans="1:6" x14ac:dyDescent="0.2">
      <c r="A10038" s="106">
        <v>43221</v>
      </c>
      <c r="B10038" s="100">
        <v>43101</v>
      </c>
      <c r="C10038" s="98" t="s">
        <v>168</v>
      </c>
      <c r="D10038" s="98">
        <v>-1.93</v>
      </c>
      <c r="E10038" s="98">
        <v>261</v>
      </c>
      <c r="F10038" s="98" t="s">
        <v>93</v>
      </c>
    </row>
    <row r="10039" spans="1:6" x14ac:dyDescent="0.2">
      <c r="A10039" s="106">
        <v>43221</v>
      </c>
      <c r="B10039" s="100">
        <v>43221</v>
      </c>
      <c r="C10039" s="98" t="s">
        <v>36</v>
      </c>
      <c r="D10039" s="98">
        <v>-1.54</v>
      </c>
      <c r="E10039" s="98">
        <v>16.399999999999999</v>
      </c>
      <c r="F10039" s="98" t="s">
        <v>101</v>
      </c>
    </row>
    <row r="10040" spans="1:6" x14ac:dyDescent="0.2">
      <c r="A10040" s="106">
        <v>43221</v>
      </c>
      <c r="B10040" s="100">
        <v>43221</v>
      </c>
      <c r="C10040" s="98" t="s">
        <v>35</v>
      </c>
      <c r="D10040" s="98">
        <v>-7.0000000000000007E-2</v>
      </c>
      <c r="E10040" s="98">
        <v>0.74</v>
      </c>
      <c r="F10040" s="98" t="s">
        <v>101</v>
      </c>
    </row>
    <row r="10041" spans="1:6" x14ac:dyDescent="0.2">
      <c r="A10041" s="106">
        <v>43221</v>
      </c>
      <c r="B10041" s="100">
        <v>43191</v>
      </c>
      <c r="C10041" s="98" t="s">
        <v>36</v>
      </c>
      <c r="D10041" s="98">
        <v>-5.0999999999999996</v>
      </c>
      <c r="E10041" s="98">
        <v>52</v>
      </c>
      <c r="F10041" s="98" t="s">
        <v>101</v>
      </c>
    </row>
    <row r="10042" spans="1:6" x14ac:dyDescent="0.2">
      <c r="A10042" s="106">
        <v>43221</v>
      </c>
      <c r="B10042" s="100">
        <v>43191</v>
      </c>
      <c r="C10042" s="98" t="s">
        <v>35</v>
      </c>
      <c r="D10042" s="98">
        <v>-0.23</v>
      </c>
      <c r="E10042" s="98">
        <v>2.35</v>
      </c>
      <c r="F10042" s="98" t="s">
        <v>101</v>
      </c>
    </row>
    <row r="10043" spans="1:6" x14ac:dyDescent="0.2">
      <c r="A10043" s="106">
        <v>43221</v>
      </c>
      <c r="B10043" s="100">
        <v>43191</v>
      </c>
      <c r="C10043" s="98" t="s">
        <v>34</v>
      </c>
      <c r="D10043" s="98">
        <v>-165.68</v>
      </c>
      <c r="E10043" s="98">
        <v>1689</v>
      </c>
      <c r="F10043" s="98" t="s">
        <v>93</v>
      </c>
    </row>
    <row r="10044" spans="1:6" x14ac:dyDescent="0.2">
      <c r="A10044" s="106">
        <v>43221</v>
      </c>
      <c r="B10044" s="100">
        <v>43191</v>
      </c>
      <c r="C10044" s="98" t="s">
        <v>33</v>
      </c>
      <c r="D10044" s="98">
        <v>-7.49</v>
      </c>
      <c r="E10044" s="98">
        <v>76.16</v>
      </c>
      <c r="F10044" s="98" t="s">
        <v>93</v>
      </c>
    </row>
    <row r="10045" spans="1:6" x14ac:dyDescent="0.2">
      <c r="A10045" s="106">
        <v>43221</v>
      </c>
      <c r="B10045" s="100">
        <v>43101</v>
      </c>
      <c r="C10045" s="98" t="s">
        <v>185</v>
      </c>
      <c r="D10045" s="98">
        <v>55.55</v>
      </c>
      <c r="E10045" s="98">
        <v>1689</v>
      </c>
      <c r="F10045" s="98" t="s">
        <v>93</v>
      </c>
    </row>
    <row r="10046" spans="1:6" x14ac:dyDescent="0.2">
      <c r="A10046" s="106">
        <v>43221</v>
      </c>
      <c r="B10046" s="100">
        <v>43101</v>
      </c>
      <c r="C10046" s="98" t="s">
        <v>186</v>
      </c>
      <c r="D10046" s="98">
        <v>2.5099999999999998</v>
      </c>
      <c r="E10046" s="98">
        <v>76.16</v>
      </c>
      <c r="F10046" s="98" t="s">
        <v>93</v>
      </c>
    </row>
    <row r="10047" spans="1:6" x14ac:dyDescent="0.2">
      <c r="A10047" s="106">
        <v>43221</v>
      </c>
      <c r="B10047" s="100">
        <v>43191</v>
      </c>
      <c r="C10047" s="98" t="s">
        <v>34</v>
      </c>
      <c r="D10047" s="98">
        <v>-2285.98</v>
      </c>
      <c r="E10047" s="98">
        <v>23302.46</v>
      </c>
      <c r="F10047" s="98" t="s">
        <v>77</v>
      </c>
    </row>
    <row r="10048" spans="1:6" x14ac:dyDescent="0.2">
      <c r="A10048" s="106">
        <v>43221</v>
      </c>
      <c r="B10048" s="100">
        <v>43191</v>
      </c>
      <c r="C10048" s="98" t="s">
        <v>33</v>
      </c>
      <c r="D10048" s="98">
        <v>-103.11</v>
      </c>
      <c r="E10048" s="98">
        <v>1050.94</v>
      </c>
      <c r="F10048" s="98" t="s">
        <v>77</v>
      </c>
    </row>
    <row r="10049" spans="1:6" x14ac:dyDescent="0.2">
      <c r="A10049" s="106">
        <v>43221</v>
      </c>
      <c r="B10049" s="100">
        <v>43101</v>
      </c>
      <c r="C10049" s="98" t="s">
        <v>185</v>
      </c>
      <c r="D10049" s="98">
        <v>766.66</v>
      </c>
      <c r="E10049" s="98">
        <v>23302.46</v>
      </c>
      <c r="F10049" s="98" t="s">
        <v>77</v>
      </c>
    </row>
    <row r="10050" spans="1:6" x14ac:dyDescent="0.2">
      <c r="A10050" s="106">
        <v>43221</v>
      </c>
      <c r="B10050" s="100">
        <v>43101</v>
      </c>
      <c r="C10050" s="98" t="s">
        <v>186</v>
      </c>
      <c r="D10050" s="98">
        <v>34.58</v>
      </c>
      <c r="E10050" s="98">
        <v>1050.94</v>
      </c>
      <c r="F10050" s="98" t="s">
        <v>77</v>
      </c>
    </row>
    <row r="10051" spans="1:6" x14ac:dyDescent="0.2">
      <c r="A10051" s="106">
        <v>43221</v>
      </c>
      <c r="B10051" s="100">
        <v>43101</v>
      </c>
      <c r="C10051" s="98" t="s">
        <v>168</v>
      </c>
      <c r="D10051" s="98">
        <v>-172.45</v>
      </c>
      <c r="E10051" s="98">
        <v>23302.46</v>
      </c>
      <c r="F10051" s="98" t="s">
        <v>77</v>
      </c>
    </row>
    <row r="10052" spans="1:6" x14ac:dyDescent="0.2">
      <c r="A10052" s="106">
        <v>43191</v>
      </c>
      <c r="B10052" s="100">
        <v>43191</v>
      </c>
      <c r="C10052" s="98" t="s">
        <v>34</v>
      </c>
      <c r="D10052" s="98">
        <v>-22.74</v>
      </c>
      <c r="E10052" s="98">
        <v>231.81</v>
      </c>
      <c r="F10052" s="98" t="s">
        <v>84</v>
      </c>
    </row>
    <row r="10053" spans="1:6" x14ac:dyDescent="0.2">
      <c r="A10053" s="106">
        <v>43191</v>
      </c>
      <c r="B10053" s="100">
        <v>43191</v>
      </c>
      <c r="C10053" s="98" t="s">
        <v>33</v>
      </c>
      <c r="D10053" s="98">
        <v>-1.03</v>
      </c>
      <c r="E10053" s="98">
        <v>10.45</v>
      </c>
      <c r="F10053" s="98" t="s">
        <v>84</v>
      </c>
    </row>
    <row r="10054" spans="1:6" x14ac:dyDescent="0.2">
      <c r="A10054" s="106">
        <v>43191</v>
      </c>
      <c r="B10054" s="100">
        <v>43160</v>
      </c>
      <c r="C10054" s="98" t="s">
        <v>34</v>
      </c>
      <c r="D10054" s="98">
        <v>-33.32</v>
      </c>
      <c r="E10054" s="98">
        <v>423</v>
      </c>
      <c r="F10054" s="98" t="s">
        <v>84</v>
      </c>
    </row>
    <row r="10055" spans="1:6" x14ac:dyDescent="0.2">
      <c r="A10055" s="106">
        <v>43191</v>
      </c>
      <c r="B10055" s="100">
        <v>43160</v>
      </c>
      <c r="C10055" s="98" t="s">
        <v>33</v>
      </c>
      <c r="D10055" s="98">
        <v>-1.51</v>
      </c>
      <c r="E10055" s="98">
        <v>19.079999999999998</v>
      </c>
      <c r="F10055" s="98" t="s">
        <v>84</v>
      </c>
    </row>
    <row r="10056" spans="1:6" x14ac:dyDescent="0.2">
      <c r="A10056" s="106">
        <v>43191</v>
      </c>
      <c r="B10056" s="100">
        <v>43101</v>
      </c>
      <c r="C10056" s="98" t="s">
        <v>168</v>
      </c>
      <c r="D10056" s="98">
        <v>-4.84</v>
      </c>
      <c r="E10056" s="98">
        <v>654.80999999999995</v>
      </c>
      <c r="F10056" s="98" t="s">
        <v>84</v>
      </c>
    </row>
    <row r="10057" spans="1:6" x14ac:dyDescent="0.2">
      <c r="A10057" s="106">
        <v>43191</v>
      </c>
      <c r="B10057" s="100">
        <v>43101</v>
      </c>
      <c r="C10057" s="98" t="s">
        <v>185</v>
      </c>
      <c r="D10057" s="98">
        <v>21.54</v>
      </c>
      <c r="E10057" s="98">
        <v>654.80999999999995</v>
      </c>
      <c r="F10057" s="98" t="s">
        <v>84</v>
      </c>
    </row>
    <row r="10058" spans="1:6" x14ac:dyDescent="0.2">
      <c r="A10058" s="106">
        <v>43191</v>
      </c>
      <c r="B10058" s="100">
        <v>43101</v>
      </c>
      <c r="C10058" s="98" t="s">
        <v>186</v>
      </c>
      <c r="D10058" s="98">
        <v>0.96</v>
      </c>
      <c r="E10058" s="98">
        <v>29.53</v>
      </c>
      <c r="F10058" s="98" t="s">
        <v>84</v>
      </c>
    </row>
    <row r="10059" spans="1:6" x14ac:dyDescent="0.2">
      <c r="A10059" s="106">
        <v>43191</v>
      </c>
      <c r="B10059" s="100">
        <v>43191</v>
      </c>
      <c r="C10059" s="98" t="s">
        <v>34</v>
      </c>
      <c r="D10059" s="98">
        <v>-286.92</v>
      </c>
      <c r="E10059" s="98">
        <v>2925</v>
      </c>
      <c r="F10059" s="98" t="s">
        <v>93</v>
      </c>
    </row>
    <row r="10060" spans="1:6" x14ac:dyDescent="0.2">
      <c r="A10060" s="106">
        <v>43191</v>
      </c>
      <c r="B10060" s="100">
        <v>43191</v>
      </c>
      <c r="C10060" s="98" t="s">
        <v>33</v>
      </c>
      <c r="D10060" s="98">
        <v>-12.94</v>
      </c>
      <c r="E10060" s="98">
        <v>132.01</v>
      </c>
      <c r="F10060" s="98" t="s">
        <v>93</v>
      </c>
    </row>
    <row r="10061" spans="1:6" x14ac:dyDescent="0.2">
      <c r="A10061" s="106">
        <v>43191</v>
      </c>
      <c r="B10061" s="100">
        <v>43160</v>
      </c>
      <c r="C10061" s="98" t="s">
        <v>34</v>
      </c>
      <c r="D10061" s="98">
        <v>-363.71</v>
      </c>
      <c r="E10061" s="98">
        <v>4617</v>
      </c>
      <c r="F10061" s="98" t="s">
        <v>93</v>
      </c>
    </row>
    <row r="10062" spans="1:6" x14ac:dyDescent="0.2">
      <c r="A10062" s="106">
        <v>43191</v>
      </c>
      <c r="B10062" s="100">
        <v>43160</v>
      </c>
      <c r="C10062" s="98" t="s">
        <v>33</v>
      </c>
      <c r="D10062" s="98">
        <v>-16.38</v>
      </c>
      <c r="E10062" s="98">
        <v>208.35</v>
      </c>
      <c r="F10062" s="98" t="s">
        <v>93</v>
      </c>
    </row>
    <row r="10063" spans="1:6" x14ac:dyDescent="0.2">
      <c r="A10063" s="106">
        <v>43191</v>
      </c>
      <c r="B10063" s="100">
        <v>43101</v>
      </c>
      <c r="C10063" s="98" t="s">
        <v>168</v>
      </c>
      <c r="D10063" s="98">
        <v>-55.96</v>
      </c>
      <c r="E10063" s="98">
        <v>7542</v>
      </c>
      <c r="F10063" s="98" t="s">
        <v>93</v>
      </c>
    </row>
    <row r="10064" spans="1:6" x14ac:dyDescent="0.2">
      <c r="A10064" s="106">
        <v>43191</v>
      </c>
      <c r="B10064" s="100">
        <v>43101</v>
      </c>
      <c r="C10064" s="98" t="s">
        <v>185</v>
      </c>
      <c r="D10064" s="98">
        <v>248.21</v>
      </c>
      <c r="E10064" s="98">
        <v>7542</v>
      </c>
      <c r="F10064" s="98" t="s">
        <v>93</v>
      </c>
    </row>
    <row r="10065" spans="1:6" x14ac:dyDescent="0.2">
      <c r="A10065" s="106">
        <v>43191</v>
      </c>
      <c r="B10065" s="100">
        <v>43101</v>
      </c>
      <c r="C10065" s="98" t="s">
        <v>186</v>
      </c>
      <c r="D10065" s="98">
        <v>11.18</v>
      </c>
      <c r="E10065" s="98">
        <v>340.09</v>
      </c>
      <c r="F10065" s="98" t="s">
        <v>93</v>
      </c>
    </row>
    <row r="10066" spans="1:6" x14ac:dyDescent="0.2">
      <c r="A10066" s="106">
        <v>43191</v>
      </c>
      <c r="B10066" s="100">
        <v>43191</v>
      </c>
      <c r="C10066" s="98" t="s">
        <v>34</v>
      </c>
      <c r="D10066" s="98">
        <v>-3470.77</v>
      </c>
      <c r="E10066" s="98">
        <v>35380</v>
      </c>
      <c r="F10066" s="98" t="s">
        <v>95</v>
      </c>
    </row>
    <row r="10067" spans="1:6" x14ac:dyDescent="0.2">
      <c r="A10067" s="106">
        <v>43191</v>
      </c>
      <c r="B10067" s="100">
        <v>43191</v>
      </c>
      <c r="C10067" s="98" t="s">
        <v>33</v>
      </c>
      <c r="D10067" s="98">
        <v>-156.53</v>
      </c>
      <c r="E10067" s="98">
        <v>1595.64</v>
      </c>
      <c r="F10067" s="98" t="s">
        <v>95</v>
      </c>
    </row>
    <row r="10068" spans="1:6" x14ac:dyDescent="0.2">
      <c r="A10068" s="106">
        <v>43191</v>
      </c>
      <c r="B10068" s="100">
        <v>43160</v>
      </c>
      <c r="C10068" s="98" t="s">
        <v>34</v>
      </c>
      <c r="D10068" s="98">
        <v>-4412.6899999999996</v>
      </c>
      <c r="E10068" s="98">
        <v>56020</v>
      </c>
      <c r="F10068" s="98" t="s">
        <v>95</v>
      </c>
    </row>
    <row r="10069" spans="1:6" x14ac:dyDescent="0.2">
      <c r="A10069" s="106">
        <v>43191</v>
      </c>
      <c r="B10069" s="100">
        <v>43160</v>
      </c>
      <c r="C10069" s="98" t="s">
        <v>33</v>
      </c>
      <c r="D10069" s="98">
        <v>-199.02</v>
      </c>
      <c r="E10069" s="98">
        <v>2526.5</v>
      </c>
      <c r="F10069" s="98" t="s">
        <v>95</v>
      </c>
    </row>
    <row r="10070" spans="1:6" x14ac:dyDescent="0.2">
      <c r="A10070" s="106">
        <v>43191</v>
      </c>
      <c r="B10070" s="100">
        <v>43101</v>
      </c>
      <c r="C10070" s="98" t="s">
        <v>185</v>
      </c>
      <c r="D10070" s="98">
        <v>3007.06</v>
      </c>
      <c r="E10070" s="98">
        <v>91400</v>
      </c>
      <c r="F10070" s="98" t="s">
        <v>95</v>
      </c>
    </row>
    <row r="10071" spans="1:6" x14ac:dyDescent="0.2">
      <c r="A10071" s="106">
        <v>43191</v>
      </c>
      <c r="B10071" s="100">
        <v>43101</v>
      </c>
      <c r="C10071" s="98" t="s">
        <v>186</v>
      </c>
      <c r="D10071" s="98">
        <v>135.62</v>
      </c>
      <c r="E10071" s="98">
        <v>4122.1400000000003</v>
      </c>
      <c r="F10071" s="98" t="s">
        <v>95</v>
      </c>
    </row>
    <row r="10072" spans="1:6" x14ac:dyDescent="0.2">
      <c r="A10072" s="106">
        <v>43191</v>
      </c>
      <c r="B10072" s="100">
        <v>43191</v>
      </c>
      <c r="C10072" s="98" t="s">
        <v>34</v>
      </c>
      <c r="D10072" s="98">
        <v>-1542.53</v>
      </c>
      <c r="E10072" s="98">
        <v>15724</v>
      </c>
      <c r="F10072" s="98" t="s">
        <v>94</v>
      </c>
    </row>
    <row r="10073" spans="1:6" x14ac:dyDescent="0.2">
      <c r="A10073" s="106">
        <v>43191</v>
      </c>
      <c r="B10073" s="100">
        <v>43191</v>
      </c>
      <c r="C10073" s="98" t="s">
        <v>33</v>
      </c>
      <c r="D10073" s="98">
        <v>-69.56</v>
      </c>
      <c r="E10073" s="98">
        <v>709.16</v>
      </c>
      <c r="F10073" s="98" t="s">
        <v>94</v>
      </c>
    </row>
    <row r="10074" spans="1:6" x14ac:dyDescent="0.2">
      <c r="A10074" s="106">
        <v>43191</v>
      </c>
      <c r="B10074" s="100">
        <v>43160</v>
      </c>
      <c r="C10074" s="98" t="s">
        <v>34</v>
      </c>
      <c r="D10074" s="98">
        <v>-1961.06</v>
      </c>
      <c r="E10074" s="98">
        <v>24896</v>
      </c>
      <c r="F10074" s="98" t="s">
        <v>94</v>
      </c>
    </row>
    <row r="10075" spans="1:6" x14ac:dyDescent="0.2">
      <c r="A10075" s="106">
        <v>43191</v>
      </c>
      <c r="B10075" s="100">
        <v>43160</v>
      </c>
      <c r="C10075" s="98" t="s">
        <v>33</v>
      </c>
      <c r="D10075" s="98">
        <v>-88.44</v>
      </c>
      <c r="E10075" s="98">
        <v>1122.81</v>
      </c>
      <c r="F10075" s="98" t="s">
        <v>94</v>
      </c>
    </row>
    <row r="10076" spans="1:6" x14ac:dyDescent="0.2">
      <c r="A10076" s="106">
        <v>43191</v>
      </c>
      <c r="B10076" s="100">
        <v>43101</v>
      </c>
      <c r="C10076" s="98" t="s">
        <v>185</v>
      </c>
      <c r="D10076" s="98">
        <v>1336.4</v>
      </c>
      <c r="E10076" s="98">
        <v>40620</v>
      </c>
      <c r="F10076" s="98" t="s">
        <v>94</v>
      </c>
    </row>
    <row r="10077" spans="1:6" x14ac:dyDescent="0.2">
      <c r="A10077" s="106">
        <v>43191</v>
      </c>
      <c r="B10077" s="100">
        <v>43101</v>
      </c>
      <c r="C10077" s="98" t="s">
        <v>186</v>
      </c>
      <c r="D10077" s="98">
        <v>60.27</v>
      </c>
      <c r="E10077" s="98">
        <v>1831.96</v>
      </c>
      <c r="F10077" s="98" t="s">
        <v>94</v>
      </c>
    </row>
    <row r="10078" spans="1:6" x14ac:dyDescent="0.2">
      <c r="A10078" s="106">
        <v>43191</v>
      </c>
      <c r="B10078" s="100">
        <v>43160</v>
      </c>
      <c r="C10078" s="98" t="s">
        <v>34</v>
      </c>
      <c r="D10078" s="98">
        <v>-438.36</v>
      </c>
      <c r="E10078" s="98">
        <v>5565</v>
      </c>
      <c r="F10078" s="98" t="s">
        <v>91</v>
      </c>
    </row>
    <row r="10079" spans="1:6" x14ac:dyDescent="0.2">
      <c r="A10079" s="106">
        <v>43191</v>
      </c>
      <c r="B10079" s="100">
        <v>43160</v>
      </c>
      <c r="C10079" s="98" t="s">
        <v>33</v>
      </c>
      <c r="D10079" s="98">
        <v>-19.77</v>
      </c>
      <c r="E10079" s="98">
        <v>250.98</v>
      </c>
      <c r="F10079" s="98" t="s">
        <v>91</v>
      </c>
    </row>
    <row r="10080" spans="1:6" x14ac:dyDescent="0.2">
      <c r="A10080" s="106">
        <v>43191</v>
      </c>
      <c r="B10080" s="100">
        <v>43101</v>
      </c>
      <c r="C10080" s="98" t="s">
        <v>168</v>
      </c>
      <c r="D10080" s="98">
        <v>-67.19</v>
      </c>
      <c r="E10080" s="98">
        <v>9080</v>
      </c>
      <c r="F10080" s="98" t="s">
        <v>91</v>
      </c>
    </row>
    <row r="10081" spans="1:6" x14ac:dyDescent="0.2">
      <c r="A10081" s="106">
        <v>43191</v>
      </c>
      <c r="B10081" s="100">
        <v>43101</v>
      </c>
      <c r="C10081" s="98" t="s">
        <v>185</v>
      </c>
      <c r="D10081" s="98">
        <v>298.73</v>
      </c>
      <c r="E10081" s="98">
        <v>9080</v>
      </c>
      <c r="F10081" s="98" t="s">
        <v>91</v>
      </c>
    </row>
    <row r="10082" spans="1:6" x14ac:dyDescent="0.2">
      <c r="A10082" s="106">
        <v>43191</v>
      </c>
      <c r="B10082" s="100">
        <v>43101</v>
      </c>
      <c r="C10082" s="98" t="s">
        <v>186</v>
      </c>
      <c r="D10082" s="98">
        <v>13.47</v>
      </c>
      <c r="E10082" s="98">
        <v>409.51</v>
      </c>
      <c r="F10082" s="98" t="s">
        <v>91</v>
      </c>
    </row>
    <row r="10083" spans="1:6" x14ac:dyDescent="0.2">
      <c r="A10083" s="106">
        <v>43191</v>
      </c>
      <c r="B10083" s="100">
        <v>43191</v>
      </c>
      <c r="C10083" s="98" t="s">
        <v>223</v>
      </c>
      <c r="D10083" s="98">
        <v>19.72</v>
      </c>
      <c r="E10083" s="98">
        <v>-201</v>
      </c>
      <c r="F10083" s="98" t="s">
        <v>181</v>
      </c>
    </row>
    <row r="10084" spans="1:6" x14ac:dyDescent="0.2">
      <c r="A10084" s="106">
        <v>43191</v>
      </c>
      <c r="B10084" s="100">
        <v>43160</v>
      </c>
      <c r="C10084" s="98" t="s">
        <v>223</v>
      </c>
      <c r="D10084" s="98">
        <v>25.13</v>
      </c>
      <c r="E10084" s="98">
        <v>-319</v>
      </c>
      <c r="F10084" s="98" t="s">
        <v>181</v>
      </c>
    </row>
    <row r="10085" spans="1:6" x14ac:dyDescent="0.2">
      <c r="A10085" s="106">
        <v>43191</v>
      </c>
      <c r="B10085" s="100">
        <v>43101</v>
      </c>
      <c r="C10085" s="98" t="s">
        <v>187</v>
      </c>
      <c r="D10085" s="98">
        <v>-17.11</v>
      </c>
      <c r="E10085" s="98">
        <v>-520</v>
      </c>
      <c r="F10085" s="98" t="s">
        <v>181</v>
      </c>
    </row>
    <row r="10086" spans="1:6" x14ac:dyDescent="0.2">
      <c r="A10086" s="106">
        <v>43191</v>
      </c>
      <c r="B10086" s="100">
        <v>43101</v>
      </c>
      <c r="C10086" s="98" t="s">
        <v>188</v>
      </c>
      <c r="D10086" s="98">
        <v>3.85</v>
      </c>
      <c r="E10086" s="98">
        <v>-520</v>
      </c>
      <c r="F10086" s="98" t="s">
        <v>181</v>
      </c>
    </row>
    <row r="10087" spans="1:6" x14ac:dyDescent="0.2">
      <c r="A10087" s="106">
        <v>43191</v>
      </c>
      <c r="B10087" s="100">
        <v>43191</v>
      </c>
      <c r="C10087" s="98" t="s">
        <v>34</v>
      </c>
      <c r="D10087" s="98">
        <v>-22173.06</v>
      </c>
      <c r="E10087" s="98">
        <v>226024.83</v>
      </c>
      <c r="F10087" s="98" t="s">
        <v>77</v>
      </c>
    </row>
    <row r="10088" spans="1:6" x14ac:dyDescent="0.2">
      <c r="A10088" s="106">
        <v>43191</v>
      </c>
      <c r="B10088" s="100">
        <v>43191</v>
      </c>
      <c r="C10088" s="98" t="s">
        <v>33</v>
      </c>
      <c r="D10088" s="98">
        <v>-1000.01</v>
      </c>
      <c r="E10088" s="98">
        <v>10193.73</v>
      </c>
      <c r="F10088" s="98" t="s">
        <v>77</v>
      </c>
    </row>
    <row r="10089" spans="1:6" x14ac:dyDescent="0.2">
      <c r="A10089" s="106">
        <v>43191</v>
      </c>
      <c r="B10089" s="100">
        <v>43191</v>
      </c>
      <c r="C10089" s="98" t="s">
        <v>36</v>
      </c>
      <c r="D10089" s="98">
        <v>-146.6</v>
      </c>
      <c r="E10089" s="98">
        <v>1494.57</v>
      </c>
      <c r="F10089" s="98" t="s">
        <v>101</v>
      </c>
    </row>
    <row r="10090" spans="1:6" x14ac:dyDescent="0.2">
      <c r="A10090" s="106">
        <v>43191</v>
      </c>
      <c r="B10090" s="100">
        <v>43191</v>
      </c>
      <c r="C10090" s="98" t="s">
        <v>35</v>
      </c>
      <c r="D10090" s="98">
        <v>-6.6</v>
      </c>
      <c r="E10090" s="98">
        <v>67.42</v>
      </c>
      <c r="F10090" s="98" t="s">
        <v>101</v>
      </c>
    </row>
    <row r="10091" spans="1:6" x14ac:dyDescent="0.2">
      <c r="A10091" s="106">
        <v>43191</v>
      </c>
      <c r="B10091" s="100">
        <v>43160</v>
      </c>
      <c r="C10091" s="98" t="s">
        <v>36</v>
      </c>
      <c r="D10091" s="98">
        <v>-186.83</v>
      </c>
      <c r="E10091" s="98">
        <v>2372</v>
      </c>
      <c r="F10091" s="98" t="s">
        <v>101</v>
      </c>
    </row>
    <row r="10092" spans="1:6" x14ac:dyDescent="0.2">
      <c r="A10092" s="106">
        <v>43191</v>
      </c>
      <c r="B10092" s="100">
        <v>43160</v>
      </c>
      <c r="C10092" s="98" t="s">
        <v>35</v>
      </c>
      <c r="D10092" s="98">
        <v>-8.4</v>
      </c>
      <c r="E10092" s="98">
        <v>106.98</v>
      </c>
      <c r="F10092" s="98" t="s">
        <v>101</v>
      </c>
    </row>
    <row r="10093" spans="1:6" x14ac:dyDescent="0.2">
      <c r="A10093" s="106">
        <v>43191</v>
      </c>
      <c r="B10093" s="100">
        <v>43191</v>
      </c>
      <c r="C10093" s="98" t="s">
        <v>34</v>
      </c>
      <c r="D10093" s="98">
        <v>-344.82</v>
      </c>
      <c r="E10093" s="98">
        <v>3515</v>
      </c>
      <c r="F10093" s="98" t="s">
        <v>91</v>
      </c>
    </row>
    <row r="10094" spans="1:6" x14ac:dyDescent="0.2">
      <c r="A10094" s="106">
        <v>43191</v>
      </c>
      <c r="B10094" s="100">
        <v>43191</v>
      </c>
      <c r="C10094" s="98" t="s">
        <v>33</v>
      </c>
      <c r="D10094" s="98">
        <v>-15.55</v>
      </c>
      <c r="E10094" s="98">
        <v>158.53</v>
      </c>
      <c r="F10094" s="98" t="s">
        <v>91</v>
      </c>
    </row>
    <row r="10095" spans="1:6" x14ac:dyDescent="0.2">
      <c r="A10095" s="106">
        <v>43191</v>
      </c>
      <c r="B10095" s="100">
        <v>43160</v>
      </c>
      <c r="C10095" s="98" t="s">
        <v>34</v>
      </c>
      <c r="D10095" s="98">
        <v>-1.02</v>
      </c>
      <c r="E10095" s="98">
        <v>13</v>
      </c>
      <c r="F10095" s="98" t="s">
        <v>93</v>
      </c>
    </row>
    <row r="10096" spans="1:6" x14ac:dyDescent="0.2">
      <c r="A10096" s="106">
        <v>43191</v>
      </c>
      <c r="B10096" s="100">
        <v>43160</v>
      </c>
      <c r="C10096" s="98" t="s">
        <v>33</v>
      </c>
      <c r="D10096" s="98">
        <v>-0.05</v>
      </c>
      <c r="E10096" s="98">
        <v>0.59</v>
      </c>
      <c r="F10096" s="98" t="s">
        <v>93</v>
      </c>
    </row>
    <row r="10097" spans="1:6" x14ac:dyDescent="0.2">
      <c r="A10097" s="106">
        <v>43191</v>
      </c>
      <c r="B10097" s="100">
        <v>43101</v>
      </c>
      <c r="C10097" s="98" t="s">
        <v>168</v>
      </c>
      <c r="D10097" s="98">
        <v>-0.1</v>
      </c>
      <c r="E10097" s="98">
        <v>13</v>
      </c>
      <c r="F10097" s="98" t="s">
        <v>93</v>
      </c>
    </row>
    <row r="10098" spans="1:6" x14ac:dyDescent="0.2">
      <c r="A10098" s="106">
        <v>43191</v>
      </c>
      <c r="B10098" s="100">
        <v>43101</v>
      </c>
      <c r="C10098" s="98" t="s">
        <v>185</v>
      </c>
      <c r="D10098" s="98">
        <v>0.43</v>
      </c>
      <c r="E10098" s="98">
        <v>13</v>
      </c>
      <c r="F10098" s="98" t="s">
        <v>93</v>
      </c>
    </row>
    <row r="10099" spans="1:6" x14ac:dyDescent="0.2">
      <c r="A10099" s="106">
        <v>43191</v>
      </c>
      <c r="B10099" s="100">
        <v>43101</v>
      </c>
      <c r="C10099" s="98" t="s">
        <v>186</v>
      </c>
      <c r="D10099" s="98">
        <v>0.02</v>
      </c>
      <c r="E10099" s="98">
        <v>0.59</v>
      </c>
      <c r="F10099" s="98" t="s">
        <v>93</v>
      </c>
    </row>
    <row r="10100" spans="1:6" x14ac:dyDescent="0.2">
      <c r="A10100" s="106">
        <v>43160</v>
      </c>
      <c r="B10100" s="100">
        <v>43160</v>
      </c>
      <c r="C10100" s="98" t="s">
        <v>34</v>
      </c>
      <c r="D10100" s="98">
        <v>-85.07</v>
      </c>
      <c r="E10100" s="98">
        <v>1080</v>
      </c>
      <c r="F10100" s="98" t="s">
        <v>91</v>
      </c>
    </row>
    <row r="10101" spans="1:6" x14ac:dyDescent="0.2">
      <c r="A10101" s="106">
        <v>43160</v>
      </c>
      <c r="B10101" s="100">
        <v>43160</v>
      </c>
      <c r="C10101" s="98" t="s">
        <v>33</v>
      </c>
      <c r="D10101" s="98">
        <v>-3.84</v>
      </c>
      <c r="E10101" s="98">
        <v>48.71</v>
      </c>
      <c r="F10101" s="98" t="s">
        <v>91</v>
      </c>
    </row>
    <row r="10102" spans="1:6" x14ac:dyDescent="0.2">
      <c r="A10102" s="106">
        <v>43160</v>
      </c>
      <c r="B10102" s="100">
        <v>43160</v>
      </c>
      <c r="C10102" s="98" t="s">
        <v>34</v>
      </c>
      <c r="D10102" s="98">
        <v>-7.01</v>
      </c>
      <c r="E10102" s="98">
        <v>89</v>
      </c>
      <c r="F10102" s="98" t="s">
        <v>93</v>
      </c>
    </row>
    <row r="10103" spans="1:6" x14ac:dyDescent="0.2">
      <c r="A10103" s="106">
        <v>43160</v>
      </c>
      <c r="B10103" s="100">
        <v>43160</v>
      </c>
      <c r="C10103" s="98" t="s">
        <v>33</v>
      </c>
      <c r="D10103" s="98">
        <v>-0.32</v>
      </c>
      <c r="E10103" s="98">
        <v>4.01</v>
      </c>
      <c r="F10103" s="98" t="s">
        <v>93</v>
      </c>
    </row>
    <row r="10104" spans="1:6" x14ac:dyDescent="0.2">
      <c r="A10104" s="106">
        <v>43160</v>
      </c>
      <c r="B10104" s="100">
        <v>43132</v>
      </c>
      <c r="C10104" s="98" t="s">
        <v>34</v>
      </c>
      <c r="D10104" s="98">
        <v>-8.73</v>
      </c>
      <c r="E10104" s="98">
        <v>119</v>
      </c>
      <c r="F10104" s="98" t="s">
        <v>93</v>
      </c>
    </row>
    <row r="10105" spans="1:6" x14ac:dyDescent="0.2">
      <c r="A10105" s="106">
        <v>43160</v>
      </c>
      <c r="B10105" s="100">
        <v>43132</v>
      </c>
      <c r="C10105" s="98" t="s">
        <v>33</v>
      </c>
      <c r="D10105" s="98">
        <v>-0.39</v>
      </c>
      <c r="E10105" s="98">
        <v>5.37</v>
      </c>
      <c r="F10105" s="98" t="s">
        <v>93</v>
      </c>
    </row>
    <row r="10106" spans="1:6" x14ac:dyDescent="0.2">
      <c r="A10106" s="106">
        <v>43160</v>
      </c>
      <c r="B10106" s="100">
        <v>43101</v>
      </c>
      <c r="C10106" s="98" t="s">
        <v>168</v>
      </c>
      <c r="D10106" s="98">
        <v>-1.54</v>
      </c>
      <c r="E10106" s="98">
        <v>208</v>
      </c>
      <c r="F10106" s="98" t="s">
        <v>93</v>
      </c>
    </row>
    <row r="10107" spans="1:6" x14ac:dyDescent="0.2">
      <c r="A10107" s="106">
        <v>43160</v>
      </c>
      <c r="B10107" s="100">
        <v>43101</v>
      </c>
      <c r="C10107" s="98" t="s">
        <v>185</v>
      </c>
      <c r="D10107" s="98">
        <v>6.84</v>
      </c>
      <c r="E10107" s="98">
        <v>208</v>
      </c>
      <c r="F10107" s="98" t="s">
        <v>93</v>
      </c>
    </row>
    <row r="10108" spans="1:6" x14ac:dyDescent="0.2">
      <c r="A10108" s="106">
        <v>43160</v>
      </c>
      <c r="B10108" s="100">
        <v>43101</v>
      </c>
      <c r="C10108" s="98" t="s">
        <v>186</v>
      </c>
      <c r="D10108" s="98">
        <v>0.31</v>
      </c>
      <c r="E10108" s="98">
        <v>9.3800000000000008</v>
      </c>
      <c r="F10108" s="98" t="s">
        <v>93</v>
      </c>
    </row>
    <row r="10109" spans="1:6" x14ac:dyDescent="0.2">
      <c r="A10109" s="106">
        <v>43160</v>
      </c>
      <c r="B10109" s="100">
        <v>43160</v>
      </c>
      <c r="C10109" s="98" t="s">
        <v>34</v>
      </c>
      <c r="D10109" s="98">
        <v>-38.51</v>
      </c>
      <c r="E10109" s="98">
        <v>489</v>
      </c>
      <c r="F10109" s="98" t="s">
        <v>92</v>
      </c>
    </row>
    <row r="10110" spans="1:6" x14ac:dyDescent="0.2">
      <c r="A10110" s="106">
        <v>43160</v>
      </c>
      <c r="B10110" s="100">
        <v>43160</v>
      </c>
      <c r="C10110" s="98" t="s">
        <v>33</v>
      </c>
      <c r="D10110" s="98">
        <v>-1.74</v>
      </c>
      <c r="E10110" s="98">
        <v>22.05</v>
      </c>
      <c r="F10110" s="98" t="s">
        <v>92</v>
      </c>
    </row>
    <row r="10111" spans="1:6" x14ac:dyDescent="0.2">
      <c r="A10111" s="106">
        <v>43160</v>
      </c>
      <c r="B10111" s="100">
        <v>43132</v>
      </c>
      <c r="C10111" s="98" t="s">
        <v>34</v>
      </c>
      <c r="D10111" s="98">
        <v>-20.97</v>
      </c>
      <c r="E10111" s="98">
        <v>286</v>
      </c>
      <c r="F10111" s="98" t="s">
        <v>92</v>
      </c>
    </row>
    <row r="10112" spans="1:6" x14ac:dyDescent="0.2">
      <c r="A10112" s="106">
        <v>43160</v>
      </c>
      <c r="B10112" s="100">
        <v>43132</v>
      </c>
      <c r="C10112" s="98" t="s">
        <v>33</v>
      </c>
      <c r="D10112" s="98">
        <v>-0.95</v>
      </c>
      <c r="E10112" s="98">
        <v>12.9</v>
      </c>
      <c r="F10112" s="98" t="s">
        <v>92</v>
      </c>
    </row>
    <row r="10113" spans="1:6" x14ac:dyDescent="0.2">
      <c r="A10113" s="106">
        <v>43160</v>
      </c>
      <c r="B10113" s="100">
        <v>43101</v>
      </c>
      <c r="C10113" s="98" t="s">
        <v>186</v>
      </c>
      <c r="D10113" s="98">
        <v>19.09</v>
      </c>
      <c r="E10113" s="98">
        <v>581.01</v>
      </c>
      <c r="F10113" s="98" t="s">
        <v>77</v>
      </c>
    </row>
    <row r="10114" spans="1:6" x14ac:dyDescent="0.2">
      <c r="A10114" s="106">
        <v>43160</v>
      </c>
      <c r="B10114" s="100">
        <v>43160</v>
      </c>
      <c r="C10114" s="98" t="s">
        <v>36</v>
      </c>
      <c r="D10114" s="98">
        <v>-31.88</v>
      </c>
      <c r="E10114" s="98">
        <v>404.84</v>
      </c>
      <c r="F10114" s="98" t="s">
        <v>101</v>
      </c>
    </row>
    <row r="10115" spans="1:6" x14ac:dyDescent="0.2">
      <c r="A10115" s="106">
        <v>43160</v>
      </c>
      <c r="B10115" s="100">
        <v>43160</v>
      </c>
      <c r="C10115" s="98" t="s">
        <v>35</v>
      </c>
      <c r="D10115" s="98">
        <v>-1.42</v>
      </c>
      <c r="E10115" s="98">
        <v>18.260000000000002</v>
      </c>
      <c r="F10115" s="98" t="s">
        <v>101</v>
      </c>
    </row>
    <row r="10116" spans="1:6" x14ac:dyDescent="0.2">
      <c r="A10116" s="106">
        <v>43160</v>
      </c>
      <c r="B10116" s="100">
        <v>43132</v>
      </c>
      <c r="C10116" s="98" t="s">
        <v>36</v>
      </c>
      <c r="D10116" s="98">
        <v>-39.68</v>
      </c>
      <c r="E10116" s="98">
        <v>541</v>
      </c>
      <c r="F10116" s="98" t="s">
        <v>101</v>
      </c>
    </row>
    <row r="10117" spans="1:6" x14ac:dyDescent="0.2">
      <c r="A10117" s="106">
        <v>43160</v>
      </c>
      <c r="B10117" s="100">
        <v>43132</v>
      </c>
      <c r="C10117" s="98" t="s">
        <v>35</v>
      </c>
      <c r="D10117" s="98">
        <v>-1.78</v>
      </c>
      <c r="E10117" s="98">
        <v>24.38</v>
      </c>
      <c r="F10117" s="98" t="s">
        <v>101</v>
      </c>
    </row>
    <row r="10118" spans="1:6" x14ac:dyDescent="0.2">
      <c r="A10118" s="106">
        <v>43160</v>
      </c>
      <c r="B10118" s="100">
        <v>43160</v>
      </c>
      <c r="C10118" s="98" t="s">
        <v>36</v>
      </c>
      <c r="D10118" s="98">
        <v>-15.69</v>
      </c>
      <c r="E10118" s="98">
        <v>199.02</v>
      </c>
      <c r="F10118" s="98" t="s">
        <v>101</v>
      </c>
    </row>
    <row r="10119" spans="1:6" x14ac:dyDescent="0.2">
      <c r="A10119" s="106">
        <v>43160</v>
      </c>
      <c r="B10119" s="100">
        <v>43160</v>
      </c>
      <c r="C10119" s="98" t="s">
        <v>35</v>
      </c>
      <c r="D10119" s="98">
        <v>-0.71</v>
      </c>
      <c r="E10119" s="98">
        <v>8.9700000000000006</v>
      </c>
      <c r="F10119" s="98" t="s">
        <v>101</v>
      </c>
    </row>
    <row r="10120" spans="1:6" x14ac:dyDescent="0.2">
      <c r="A10120" s="106">
        <v>43160</v>
      </c>
      <c r="B10120" s="100">
        <v>43132</v>
      </c>
      <c r="C10120" s="98" t="s">
        <v>36</v>
      </c>
      <c r="D10120" s="98">
        <v>-19.5</v>
      </c>
      <c r="E10120" s="98">
        <v>266</v>
      </c>
      <c r="F10120" s="98" t="s">
        <v>101</v>
      </c>
    </row>
    <row r="10121" spans="1:6" x14ac:dyDescent="0.2">
      <c r="A10121" s="106">
        <v>43160</v>
      </c>
      <c r="B10121" s="100">
        <v>43132</v>
      </c>
      <c r="C10121" s="98" t="s">
        <v>35</v>
      </c>
      <c r="D10121" s="98">
        <v>-0.88</v>
      </c>
      <c r="E10121" s="98">
        <v>11.99</v>
      </c>
      <c r="F10121" s="98" t="s">
        <v>101</v>
      </c>
    </row>
    <row r="10122" spans="1:6" x14ac:dyDescent="0.2">
      <c r="A10122" s="106">
        <v>43160</v>
      </c>
      <c r="B10122" s="100">
        <v>43160</v>
      </c>
      <c r="C10122" s="98" t="s">
        <v>34</v>
      </c>
      <c r="D10122" s="98">
        <v>-1331.16</v>
      </c>
      <c r="E10122" s="98">
        <v>16899.52</v>
      </c>
      <c r="F10122" s="98" t="s">
        <v>77</v>
      </c>
    </row>
    <row r="10123" spans="1:6" x14ac:dyDescent="0.2">
      <c r="A10123" s="106">
        <v>43160</v>
      </c>
      <c r="B10123" s="100">
        <v>43160</v>
      </c>
      <c r="C10123" s="98" t="s">
        <v>33</v>
      </c>
      <c r="D10123" s="98">
        <v>-60</v>
      </c>
      <c r="E10123" s="98">
        <v>762.19</v>
      </c>
      <c r="F10123" s="98" t="s">
        <v>77</v>
      </c>
    </row>
    <row r="10124" spans="1:6" x14ac:dyDescent="0.2">
      <c r="A10124" s="106">
        <v>43160</v>
      </c>
      <c r="B10124" s="100">
        <v>43132</v>
      </c>
      <c r="C10124" s="98" t="s">
        <v>34</v>
      </c>
      <c r="D10124" s="98">
        <v>-1652.84</v>
      </c>
      <c r="E10124" s="98">
        <v>22540</v>
      </c>
      <c r="F10124" s="98" t="s">
        <v>77</v>
      </c>
    </row>
    <row r="10125" spans="1:6" x14ac:dyDescent="0.2">
      <c r="A10125" s="106">
        <v>43160</v>
      </c>
      <c r="B10125" s="100">
        <v>43132</v>
      </c>
      <c r="C10125" s="98" t="s">
        <v>33</v>
      </c>
      <c r="D10125" s="98">
        <v>-74.56</v>
      </c>
      <c r="E10125" s="98">
        <v>1016.55</v>
      </c>
      <c r="F10125" s="98" t="s">
        <v>77</v>
      </c>
    </row>
    <row r="10126" spans="1:6" x14ac:dyDescent="0.2">
      <c r="A10126" s="106">
        <v>43160</v>
      </c>
      <c r="B10126" s="100">
        <v>43101</v>
      </c>
      <c r="C10126" s="98" t="s">
        <v>185</v>
      </c>
      <c r="D10126" s="98">
        <v>1297.56</v>
      </c>
      <c r="E10126" s="98">
        <v>39439.519999999997</v>
      </c>
      <c r="F10126" s="98" t="s">
        <v>77</v>
      </c>
    </row>
    <row r="10127" spans="1:6" x14ac:dyDescent="0.2">
      <c r="A10127" s="106">
        <v>43160</v>
      </c>
      <c r="B10127" s="100">
        <v>43101</v>
      </c>
      <c r="C10127" s="98" t="s">
        <v>186</v>
      </c>
      <c r="D10127" s="98">
        <v>58.52</v>
      </c>
      <c r="E10127" s="98">
        <v>1778.74</v>
      </c>
      <c r="F10127" s="98" t="s">
        <v>77</v>
      </c>
    </row>
    <row r="10128" spans="1:6" x14ac:dyDescent="0.2">
      <c r="A10128" s="106">
        <v>43160</v>
      </c>
      <c r="B10128" s="100">
        <v>43101</v>
      </c>
      <c r="C10128" s="98" t="s">
        <v>168</v>
      </c>
      <c r="D10128" s="98">
        <v>-291.85000000000002</v>
      </c>
      <c r="E10128" s="98">
        <v>39439.519999999997</v>
      </c>
      <c r="F10128" s="98" t="s">
        <v>77</v>
      </c>
    </row>
    <row r="10129" spans="1:6" x14ac:dyDescent="0.2">
      <c r="A10129" s="106">
        <v>43160</v>
      </c>
      <c r="B10129" s="100">
        <v>43101</v>
      </c>
      <c r="C10129" s="98" t="s">
        <v>168</v>
      </c>
      <c r="D10129" s="98">
        <v>-35.17</v>
      </c>
      <c r="E10129" s="98">
        <v>4752.08</v>
      </c>
      <c r="F10129" s="98" t="s">
        <v>84</v>
      </c>
    </row>
    <row r="10130" spans="1:6" x14ac:dyDescent="0.2">
      <c r="A10130" s="106">
        <v>43160</v>
      </c>
      <c r="B10130" s="100">
        <v>43160</v>
      </c>
      <c r="C10130" s="98" t="s">
        <v>34</v>
      </c>
      <c r="D10130" s="98">
        <v>-434.84</v>
      </c>
      <c r="E10130" s="98">
        <v>5520.3</v>
      </c>
      <c r="F10130" s="98" t="s">
        <v>77</v>
      </c>
    </row>
    <row r="10131" spans="1:6" x14ac:dyDescent="0.2">
      <c r="A10131" s="106">
        <v>43160</v>
      </c>
      <c r="B10131" s="100">
        <v>43160</v>
      </c>
      <c r="C10131" s="98" t="s">
        <v>33</v>
      </c>
      <c r="D10131" s="98">
        <v>-19.61</v>
      </c>
      <c r="E10131" s="98">
        <v>248.97</v>
      </c>
      <c r="F10131" s="98" t="s">
        <v>77</v>
      </c>
    </row>
    <row r="10132" spans="1:6" x14ac:dyDescent="0.2">
      <c r="A10132" s="106">
        <v>43160</v>
      </c>
      <c r="B10132" s="100">
        <v>43132</v>
      </c>
      <c r="C10132" s="98" t="s">
        <v>34</v>
      </c>
      <c r="D10132" s="98">
        <v>-539.86</v>
      </c>
      <c r="E10132" s="98">
        <v>7362</v>
      </c>
      <c r="F10132" s="98" t="s">
        <v>77</v>
      </c>
    </row>
    <row r="10133" spans="1:6" x14ac:dyDescent="0.2">
      <c r="A10133" s="106">
        <v>43160</v>
      </c>
      <c r="B10133" s="100">
        <v>43132</v>
      </c>
      <c r="C10133" s="98" t="s">
        <v>33</v>
      </c>
      <c r="D10133" s="98">
        <v>-24.37</v>
      </c>
      <c r="E10133" s="98">
        <v>332.03</v>
      </c>
      <c r="F10133" s="98" t="s">
        <v>77</v>
      </c>
    </row>
    <row r="10134" spans="1:6" x14ac:dyDescent="0.2">
      <c r="A10134" s="106">
        <v>43160</v>
      </c>
      <c r="B10134" s="100">
        <v>43101</v>
      </c>
      <c r="C10134" s="98" t="s">
        <v>168</v>
      </c>
      <c r="D10134" s="98">
        <v>-95.33</v>
      </c>
      <c r="E10134" s="98">
        <v>12882.3</v>
      </c>
      <c r="F10134" s="98" t="s">
        <v>77</v>
      </c>
    </row>
    <row r="10135" spans="1:6" x14ac:dyDescent="0.2">
      <c r="A10135" s="106">
        <v>43160</v>
      </c>
      <c r="B10135" s="100">
        <v>43101</v>
      </c>
      <c r="C10135" s="98" t="s">
        <v>185</v>
      </c>
      <c r="D10135" s="98">
        <v>423.83</v>
      </c>
      <c r="E10135" s="98">
        <v>12882.3</v>
      </c>
      <c r="F10135" s="98" t="s">
        <v>77</v>
      </c>
    </row>
    <row r="10136" spans="1:6" x14ac:dyDescent="0.2">
      <c r="A10136" s="106">
        <v>43160</v>
      </c>
      <c r="B10136" s="100">
        <v>43101</v>
      </c>
      <c r="C10136" s="98" t="s">
        <v>36</v>
      </c>
      <c r="D10136" s="98">
        <v>-8.25</v>
      </c>
      <c r="E10136" s="98">
        <v>94</v>
      </c>
      <c r="F10136" s="98" t="s">
        <v>101</v>
      </c>
    </row>
    <row r="10137" spans="1:6" x14ac:dyDescent="0.2">
      <c r="A10137" s="106">
        <v>43160</v>
      </c>
      <c r="B10137" s="100">
        <v>43101</v>
      </c>
      <c r="C10137" s="98" t="s">
        <v>35</v>
      </c>
      <c r="D10137" s="98">
        <v>-0.37</v>
      </c>
      <c r="E10137" s="98">
        <v>4.24</v>
      </c>
      <c r="F10137" s="98" t="s">
        <v>101</v>
      </c>
    </row>
    <row r="10138" spans="1:6" x14ac:dyDescent="0.2">
      <c r="A10138" s="106">
        <v>43160</v>
      </c>
      <c r="B10138" s="100">
        <v>43132</v>
      </c>
      <c r="C10138" s="98" t="s">
        <v>34</v>
      </c>
      <c r="D10138" s="98">
        <v>-2.71</v>
      </c>
      <c r="E10138" s="98">
        <v>37</v>
      </c>
      <c r="F10138" s="98" t="s">
        <v>92</v>
      </c>
    </row>
    <row r="10139" spans="1:6" x14ac:dyDescent="0.2">
      <c r="A10139" s="106">
        <v>43160</v>
      </c>
      <c r="B10139" s="100">
        <v>43132</v>
      </c>
      <c r="C10139" s="98" t="s">
        <v>33</v>
      </c>
      <c r="D10139" s="98">
        <v>-0.12</v>
      </c>
      <c r="E10139" s="98">
        <v>1.67</v>
      </c>
      <c r="F10139" s="98" t="s">
        <v>92</v>
      </c>
    </row>
    <row r="10140" spans="1:6" x14ac:dyDescent="0.2">
      <c r="A10140" s="106">
        <v>43160</v>
      </c>
      <c r="B10140" s="100">
        <v>43101</v>
      </c>
      <c r="C10140" s="98" t="s">
        <v>168</v>
      </c>
      <c r="D10140" s="98">
        <v>-0.76</v>
      </c>
      <c r="E10140" s="98">
        <v>103</v>
      </c>
      <c r="F10140" s="98" t="s">
        <v>92</v>
      </c>
    </row>
    <row r="10141" spans="1:6" x14ac:dyDescent="0.2">
      <c r="A10141" s="106">
        <v>43160</v>
      </c>
      <c r="B10141" s="100">
        <v>43160</v>
      </c>
      <c r="C10141" s="98" t="s">
        <v>34</v>
      </c>
      <c r="D10141" s="98">
        <v>-147.07</v>
      </c>
      <c r="E10141" s="98">
        <v>1867.08</v>
      </c>
      <c r="F10141" s="98" t="s">
        <v>84</v>
      </c>
    </row>
    <row r="10142" spans="1:6" x14ac:dyDescent="0.2">
      <c r="A10142" s="106">
        <v>43160</v>
      </c>
      <c r="B10142" s="100">
        <v>43160</v>
      </c>
      <c r="C10142" s="98" t="s">
        <v>33</v>
      </c>
      <c r="D10142" s="98">
        <v>-6.63</v>
      </c>
      <c r="E10142" s="98">
        <v>84.21</v>
      </c>
      <c r="F10142" s="98" t="s">
        <v>84</v>
      </c>
    </row>
    <row r="10143" spans="1:6" x14ac:dyDescent="0.2">
      <c r="A10143" s="106">
        <v>43160</v>
      </c>
      <c r="B10143" s="100">
        <v>43132</v>
      </c>
      <c r="C10143" s="98" t="s">
        <v>34</v>
      </c>
      <c r="D10143" s="98">
        <v>-211.56</v>
      </c>
      <c r="E10143" s="98">
        <v>2885</v>
      </c>
      <c r="F10143" s="98" t="s">
        <v>84</v>
      </c>
    </row>
    <row r="10144" spans="1:6" x14ac:dyDescent="0.2">
      <c r="A10144" s="106">
        <v>43160</v>
      </c>
      <c r="B10144" s="100">
        <v>43132</v>
      </c>
      <c r="C10144" s="98" t="s">
        <v>33</v>
      </c>
      <c r="D10144" s="98">
        <v>-9.5399999999999991</v>
      </c>
      <c r="E10144" s="98">
        <v>130.11000000000001</v>
      </c>
      <c r="F10144" s="98" t="s">
        <v>84</v>
      </c>
    </row>
    <row r="10145" spans="1:6" x14ac:dyDescent="0.2">
      <c r="A10145" s="106">
        <v>43160</v>
      </c>
      <c r="B10145" s="100">
        <v>43101</v>
      </c>
      <c r="C10145" s="98" t="s">
        <v>185</v>
      </c>
      <c r="D10145" s="98">
        <v>156.34</v>
      </c>
      <c r="E10145" s="98">
        <v>4752.08</v>
      </c>
      <c r="F10145" s="98" t="s">
        <v>84</v>
      </c>
    </row>
    <row r="10146" spans="1:6" x14ac:dyDescent="0.2">
      <c r="A10146" s="106">
        <v>43160</v>
      </c>
      <c r="B10146" s="100">
        <v>43101</v>
      </c>
      <c r="C10146" s="98" t="s">
        <v>186</v>
      </c>
      <c r="D10146" s="98">
        <v>7.05</v>
      </c>
      <c r="E10146" s="98">
        <v>214.32</v>
      </c>
      <c r="F10146" s="98" t="s">
        <v>84</v>
      </c>
    </row>
    <row r="10147" spans="1:6" x14ac:dyDescent="0.2">
      <c r="A10147" s="106">
        <v>43160</v>
      </c>
      <c r="B10147" s="100">
        <v>43160</v>
      </c>
      <c r="C10147" s="98" t="s">
        <v>34</v>
      </c>
      <c r="D10147" s="98">
        <v>-320.60000000000002</v>
      </c>
      <c r="E10147" s="98">
        <v>4070.03</v>
      </c>
      <c r="F10147" s="98" t="s">
        <v>97</v>
      </c>
    </row>
    <row r="10148" spans="1:6" x14ac:dyDescent="0.2">
      <c r="A10148" s="106">
        <v>43160</v>
      </c>
      <c r="B10148" s="100">
        <v>43160</v>
      </c>
      <c r="C10148" s="98" t="s">
        <v>33</v>
      </c>
      <c r="D10148" s="98">
        <v>-14.46</v>
      </c>
      <c r="E10148" s="98">
        <v>183.56</v>
      </c>
      <c r="F10148" s="98" t="s">
        <v>97</v>
      </c>
    </row>
    <row r="10149" spans="1:6" x14ac:dyDescent="0.2">
      <c r="A10149" s="106">
        <v>43160</v>
      </c>
      <c r="B10149" s="100">
        <v>43132</v>
      </c>
      <c r="C10149" s="98" t="s">
        <v>34</v>
      </c>
      <c r="D10149" s="98">
        <v>-461.25</v>
      </c>
      <c r="E10149" s="98">
        <v>6290</v>
      </c>
      <c r="F10149" s="98" t="s">
        <v>97</v>
      </c>
    </row>
    <row r="10150" spans="1:6" x14ac:dyDescent="0.2">
      <c r="A10150" s="106">
        <v>43160</v>
      </c>
      <c r="B10150" s="100">
        <v>43132</v>
      </c>
      <c r="C10150" s="98" t="s">
        <v>33</v>
      </c>
      <c r="D10150" s="98">
        <v>-20.8</v>
      </c>
      <c r="E10150" s="98">
        <v>283.68</v>
      </c>
      <c r="F10150" s="98" t="s">
        <v>97</v>
      </c>
    </row>
    <row r="10151" spans="1:6" x14ac:dyDescent="0.2">
      <c r="A10151" s="106">
        <v>43160</v>
      </c>
      <c r="B10151" s="100">
        <v>43101</v>
      </c>
      <c r="C10151" s="98" t="s">
        <v>185</v>
      </c>
      <c r="D10151" s="98">
        <v>340.84</v>
      </c>
      <c r="E10151" s="98">
        <v>10360.030000000001</v>
      </c>
      <c r="F10151" s="98" t="s">
        <v>97</v>
      </c>
    </row>
    <row r="10152" spans="1:6" x14ac:dyDescent="0.2">
      <c r="A10152" s="106">
        <v>43160</v>
      </c>
      <c r="B10152" s="100">
        <v>43101</v>
      </c>
      <c r="C10152" s="98" t="s">
        <v>186</v>
      </c>
      <c r="D10152" s="98">
        <v>15.37</v>
      </c>
      <c r="E10152" s="98">
        <v>467.24</v>
      </c>
      <c r="F10152" s="98" t="s">
        <v>97</v>
      </c>
    </row>
    <row r="10153" spans="1:6" x14ac:dyDescent="0.2">
      <c r="A10153" s="106">
        <v>43191</v>
      </c>
      <c r="B10153" s="100">
        <v>43160</v>
      </c>
      <c r="C10153" s="98" t="s">
        <v>34</v>
      </c>
      <c r="D10153" s="98">
        <v>-843.36</v>
      </c>
      <c r="E10153" s="98">
        <v>10706.58</v>
      </c>
      <c r="F10153" s="98" t="s">
        <v>130</v>
      </c>
    </row>
    <row r="10154" spans="1:6" x14ac:dyDescent="0.2">
      <c r="A10154" s="106">
        <v>43191</v>
      </c>
      <c r="B10154" s="100">
        <v>43160</v>
      </c>
      <c r="C10154" s="98" t="s">
        <v>33</v>
      </c>
      <c r="D10154" s="98">
        <v>-38.04</v>
      </c>
      <c r="E10154" s="98">
        <v>482.87</v>
      </c>
      <c r="F10154" s="98" t="s">
        <v>130</v>
      </c>
    </row>
    <row r="10155" spans="1:6" x14ac:dyDescent="0.2">
      <c r="A10155" s="106">
        <v>43191</v>
      </c>
      <c r="B10155" s="100">
        <v>43101</v>
      </c>
      <c r="C10155" s="98" t="s">
        <v>185</v>
      </c>
      <c r="D10155" s="98">
        <v>352.25</v>
      </c>
      <c r="E10155" s="98">
        <v>10706.58</v>
      </c>
      <c r="F10155" s="98" t="s">
        <v>130</v>
      </c>
    </row>
    <row r="10156" spans="1:6" x14ac:dyDescent="0.2">
      <c r="A10156" s="106">
        <v>43191</v>
      </c>
      <c r="B10156" s="100">
        <v>43101</v>
      </c>
      <c r="C10156" s="98" t="s">
        <v>186</v>
      </c>
      <c r="D10156" s="98">
        <v>15.89</v>
      </c>
      <c r="E10156" s="98">
        <v>482.87</v>
      </c>
      <c r="F10156" s="98" t="s">
        <v>130</v>
      </c>
    </row>
    <row r="10157" spans="1:6" x14ac:dyDescent="0.2">
      <c r="A10157" s="106">
        <v>43191</v>
      </c>
      <c r="B10157" s="100">
        <v>43101</v>
      </c>
      <c r="C10157" s="98" t="s">
        <v>185</v>
      </c>
      <c r="D10157" s="98">
        <v>602.24</v>
      </c>
      <c r="E10157" s="98">
        <v>18305.18</v>
      </c>
      <c r="F10157" s="98" t="s">
        <v>98</v>
      </c>
    </row>
    <row r="10158" spans="1:6" x14ac:dyDescent="0.2">
      <c r="A10158" s="106">
        <v>43191</v>
      </c>
      <c r="B10158" s="100">
        <v>43101</v>
      </c>
      <c r="C10158" s="98" t="s">
        <v>186</v>
      </c>
      <c r="D10158" s="98">
        <v>20.9</v>
      </c>
      <c r="E10158" s="98">
        <v>635.19000000000005</v>
      </c>
      <c r="F10158" s="98" t="s">
        <v>98</v>
      </c>
    </row>
    <row r="10159" spans="1:6" x14ac:dyDescent="0.2">
      <c r="A10159" s="106">
        <v>43191</v>
      </c>
      <c r="B10159" s="100">
        <v>43160</v>
      </c>
      <c r="C10159" s="98" t="s">
        <v>34</v>
      </c>
      <c r="D10159" s="98">
        <v>-1107.31</v>
      </c>
      <c r="E10159" s="98">
        <v>14057.52</v>
      </c>
      <c r="F10159" s="98" t="s">
        <v>98</v>
      </c>
    </row>
    <row r="10160" spans="1:6" x14ac:dyDescent="0.2">
      <c r="A10160" s="106">
        <v>43191</v>
      </c>
      <c r="B10160" s="100">
        <v>43160</v>
      </c>
      <c r="C10160" s="98" t="s">
        <v>33</v>
      </c>
      <c r="D10160" s="98">
        <v>-49.94</v>
      </c>
      <c r="E10160" s="98">
        <v>633.99</v>
      </c>
      <c r="F10160" s="98" t="s">
        <v>98</v>
      </c>
    </row>
    <row r="10161" spans="1:6" x14ac:dyDescent="0.2">
      <c r="A10161" s="106">
        <v>43191</v>
      </c>
      <c r="B10161" s="100">
        <v>43101</v>
      </c>
      <c r="C10161" s="98" t="s">
        <v>185</v>
      </c>
      <c r="D10161" s="98">
        <v>462.49</v>
      </c>
      <c r="E10161" s="98">
        <v>14057.52</v>
      </c>
      <c r="F10161" s="98" t="s">
        <v>98</v>
      </c>
    </row>
    <row r="10162" spans="1:6" x14ac:dyDescent="0.2">
      <c r="A10162" s="106">
        <v>43191</v>
      </c>
      <c r="B10162" s="100">
        <v>43101</v>
      </c>
      <c r="C10162" s="98" t="s">
        <v>186</v>
      </c>
      <c r="D10162" s="98">
        <v>20.86</v>
      </c>
      <c r="E10162" s="98">
        <v>633.99</v>
      </c>
      <c r="F10162" s="98" t="s">
        <v>98</v>
      </c>
    </row>
    <row r="10163" spans="1:6" x14ac:dyDescent="0.2">
      <c r="A10163" s="106">
        <v>43160</v>
      </c>
      <c r="B10163" s="100">
        <v>43160</v>
      </c>
      <c r="C10163" s="98" t="s">
        <v>34</v>
      </c>
      <c r="D10163" s="98">
        <v>-14.41</v>
      </c>
      <c r="E10163" s="98">
        <v>183</v>
      </c>
      <c r="F10163" s="98" t="s">
        <v>76</v>
      </c>
    </row>
    <row r="10164" spans="1:6" x14ac:dyDescent="0.2">
      <c r="A10164" s="106">
        <v>43160</v>
      </c>
      <c r="B10164" s="100">
        <v>43160</v>
      </c>
      <c r="C10164" s="98" t="s">
        <v>33</v>
      </c>
      <c r="D10164" s="98">
        <v>-0.65</v>
      </c>
      <c r="E10164" s="98">
        <v>8.26</v>
      </c>
      <c r="F10164" s="98" t="s">
        <v>76</v>
      </c>
    </row>
    <row r="10165" spans="1:6" x14ac:dyDescent="0.2">
      <c r="A10165" s="106">
        <v>43160</v>
      </c>
      <c r="B10165" s="100">
        <v>43160</v>
      </c>
      <c r="C10165" s="98" t="s">
        <v>34</v>
      </c>
      <c r="D10165" s="98">
        <v>-16986.96</v>
      </c>
      <c r="E10165" s="98">
        <v>215652.57</v>
      </c>
      <c r="F10165" s="98" t="s">
        <v>76</v>
      </c>
    </row>
    <row r="10166" spans="1:6" x14ac:dyDescent="0.2">
      <c r="A10166" s="106">
        <v>43160</v>
      </c>
      <c r="B10166" s="100">
        <v>43160</v>
      </c>
      <c r="C10166" s="98" t="s">
        <v>33</v>
      </c>
      <c r="D10166" s="98">
        <v>-766.01</v>
      </c>
      <c r="E10166" s="98">
        <v>9725.9500000000007</v>
      </c>
      <c r="F10166" s="98" t="s">
        <v>76</v>
      </c>
    </row>
    <row r="10167" spans="1:6" x14ac:dyDescent="0.2">
      <c r="A10167" s="106">
        <v>43221</v>
      </c>
      <c r="B10167" s="100">
        <v>43191</v>
      </c>
      <c r="C10167" s="98" t="s">
        <v>36</v>
      </c>
      <c r="D10167" s="98">
        <v>-29.33</v>
      </c>
      <c r="E10167" s="98">
        <v>299</v>
      </c>
      <c r="F10167" s="98" t="s">
        <v>101</v>
      </c>
    </row>
    <row r="10168" spans="1:6" x14ac:dyDescent="0.2">
      <c r="A10168" s="106">
        <v>43221</v>
      </c>
      <c r="B10168" s="100">
        <v>43191</v>
      </c>
      <c r="C10168" s="98" t="s">
        <v>35</v>
      </c>
      <c r="D10168" s="98">
        <v>-1.32</v>
      </c>
      <c r="E10168" s="98">
        <v>13.49</v>
      </c>
      <c r="F10168" s="98" t="s">
        <v>101</v>
      </c>
    </row>
    <row r="10169" spans="1:6" x14ac:dyDescent="0.2">
      <c r="A10169" s="106">
        <v>43221</v>
      </c>
      <c r="B10169" s="100">
        <v>43221</v>
      </c>
      <c r="C10169" s="98" t="s">
        <v>185</v>
      </c>
      <c r="D10169" s="98">
        <v>174.7</v>
      </c>
      <c r="E10169" s="98">
        <v>3936.5</v>
      </c>
      <c r="F10169" s="98" t="s">
        <v>77</v>
      </c>
    </row>
    <row r="10170" spans="1:6" x14ac:dyDescent="0.2">
      <c r="A10170" s="106">
        <v>43221</v>
      </c>
      <c r="B10170" s="100">
        <v>43221</v>
      </c>
      <c r="C10170" s="98" t="s">
        <v>186</v>
      </c>
      <c r="D10170" s="98">
        <v>7.88</v>
      </c>
      <c r="E10170" s="98">
        <v>177.53</v>
      </c>
      <c r="F10170" s="98" t="s">
        <v>77</v>
      </c>
    </row>
    <row r="10171" spans="1:6" x14ac:dyDescent="0.2">
      <c r="A10171" s="106">
        <v>43221</v>
      </c>
      <c r="B10171" s="100">
        <v>43221</v>
      </c>
      <c r="C10171" s="98" t="s">
        <v>34</v>
      </c>
      <c r="D10171" s="98">
        <v>-369.7</v>
      </c>
      <c r="E10171" s="98">
        <v>3936.5</v>
      </c>
      <c r="F10171" s="98" t="s">
        <v>77</v>
      </c>
    </row>
    <row r="10172" spans="1:6" x14ac:dyDescent="0.2">
      <c r="A10172" s="106">
        <v>43221</v>
      </c>
      <c r="B10172" s="100">
        <v>43221</v>
      </c>
      <c r="C10172" s="98" t="s">
        <v>33</v>
      </c>
      <c r="D10172" s="98">
        <v>-16.670000000000002</v>
      </c>
      <c r="E10172" s="98">
        <v>177.53</v>
      </c>
      <c r="F10172" s="98" t="s">
        <v>77</v>
      </c>
    </row>
    <row r="10173" spans="1:6" x14ac:dyDescent="0.2">
      <c r="A10173" s="106">
        <v>43221</v>
      </c>
      <c r="B10173" s="100">
        <v>43221</v>
      </c>
      <c r="C10173" s="98" t="s">
        <v>168</v>
      </c>
      <c r="D10173" s="98">
        <v>0</v>
      </c>
      <c r="E10173" s="98">
        <v>3936.5</v>
      </c>
      <c r="F10173" s="98" t="s">
        <v>77</v>
      </c>
    </row>
    <row r="10174" spans="1:6" x14ac:dyDescent="0.2">
      <c r="A10174" s="106">
        <v>43221</v>
      </c>
      <c r="B10174" s="100">
        <v>43221</v>
      </c>
      <c r="C10174" s="98" t="s">
        <v>185</v>
      </c>
      <c r="D10174" s="98">
        <v>9.4600000000000009</v>
      </c>
      <c r="E10174" s="98">
        <v>213</v>
      </c>
      <c r="F10174" s="98" t="s">
        <v>92</v>
      </c>
    </row>
    <row r="10175" spans="1:6" x14ac:dyDescent="0.2">
      <c r="A10175" s="106">
        <v>43221</v>
      </c>
      <c r="B10175" s="100">
        <v>43221</v>
      </c>
      <c r="C10175" s="98" t="s">
        <v>186</v>
      </c>
      <c r="D10175" s="98">
        <v>0.43</v>
      </c>
      <c r="E10175" s="98">
        <v>9.6</v>
      </c>
      <c r="F10175" s="98" t="s">
        <v>92</v>
      </c>
    </row>
    <row r="10176" spans="1:6" x14ac:dyDescent="0.2">
      <c r="A10176" s="106">
        <v>43221</v>
      </c>
      <c r="B10176" s="100">
        <v>43221</v>
      </c>
      <c r="C10176" s="98" t="s">
        <v>34</v>
      </c>
      <c r="D10176" s="98">
        <v>-20</v>
      </c>
      <c r="E10176" s="98">
        <v>213</v>
      </c>
      <c r="F10176" s="98" t="s">
        <v>92</v>
      </c>
    </row>
    <row r="10177" spans="1:6" x14ac:dyDescent="0.2">
      <c r="A10177" s="106">
        <v>43221</v>
      </c>
      <c r="B10177" s="100">
        <v>43221</v>
      </c>
      <c r="C10177" s="98" t="s">
        <v>33</v>
      </c>
      <c r="D10177" s="98">
        <v>-0.9</v>
      </c>
      <c r="E10177" s="98">
        <v>9.6</v>
      </c>
      <c r="F10177" s="98" t="s">
        <v>92</v>
      </c>
    </row>
    <row r="10178" spans="1:6" x14ac:dyDescent="0.2">
      <c r="A10178" s="106">
        <v>43221</v>
      </c>
      <c r="B10178" s="100">
        <v>43221</v>
      </c>
      <c r="C10178" s="98" t="s">
        <v>168</v>
      </c>
      <c r="D10178" s="98">
        <v>0</v>
      </c>
      <c r="E10178" s="98">
        <v>213</v>
      </c>
      <c r="F10178" s="98" t="s">
        <v>92</v>
      </c>
    </row>
    <row r="10179" spans="1:6" x14ac:dyDescent="0.2">
      <c r="A10179" s="106">
        <v>43221</v>
      </c>
      <c r="B10179" s="100">
        <v>43221</v>
      </c>
      <c r="C10179" s="98" t="s">
        <v>36</v>
      </c>
      <c r="D10179" s="98">
        <v>-18.71</v>
      </c>
      <c r="E10179" s="98">
        <v>199.24</v>
      </c>
      <c r="F10179" s="98" t="s">
        <v>101</v>
      </c>
    </row>
    <row r="10180" spans="1:6" x14ac:dyDescent="0.2">
      <c r="A10180" s="106">
        <v>43221</v>
      </c>
      <c r="B10180" s="100">
        <v>43221</v>
      </c>
      <c r="C10180" s="98" t="s">
        <v>35</v>
      </c>
      <c r="D10180" s="98">
        <v>-0.85</v>
      </c>
      <c r="E10180" s="98">
        <v>8.98</v>
      </c>
      <c r="F10180" s="98" t="s">
        <v>101</v>
      </c>
    </row>
    <row r="10181" spans="1:6" x14ac:dyDescent="0.2">
      <c r="A10181" s="106">
        <v>43221</v>
      </c>
      <c r="B10181" s="100">
        <v>43221</v>
      </c>
      <c r="C10181" s="98" t="s">
        <v>36</v>
      </c>
      <c r="D10181" s="98">
        <v>-1.62</v>
      </c>
      <c r="E10181" s="98">
        <v>17.2</v>
      </c>
      <c r="F10181" s="98" t="s">
        <v>101</v>
      </c>
    </row>
    <row r="10182" spans="1:6" x14ac:dyDescent="0.2">
      <c r="A10182" s="106">
        <v>43221</v>
      </c>
      <c r="B10182" s="100">
        <v>43221</v>
      </c>
      <c r="C10182" s="98" t="s">
        <v>35</v>
      </c>
      <c r="D10182" s="98">
        <v>-0.08</v>
      </c>
      <c r="E10182" s="98">
        <v>0.78</v>
      </c>
      <c r="F10182" s="98" t="s">
        <v>101</v>
      </c>
    </row>
    <row r="10183" spans="1:6" x14ac:dyDescent="0.2">
      <c r="A10183" s="106">
        <v>43221</v>
      </c>
      <c r="B10183" s="100">
        <v>43191</v>
      </c>
      <c r="C10183" s="98" t="s">
        <v>36</v>
      </c>
      <c r="D10183" s="98">
        <v>-2.56</v>
      </c>
      <c r="E10183" s="98">
        <v>26</v>
      </c>
      <c r="F10183" s="98" t="s">
        <v>101</v>
      </c>
    </row>
    <row r="10184" spans="1:6" x14ac:dyDescent="0.2">
      <c r="A10184" s="106">
        <v>43221</v>
      </c>
      <c r="B10184" s="100">
        <v>43191</v>
      </c>
      <c r="C10184" s="98" t="s">
        <v>35</v>
      </c>
      <c r="D10184" s="98">
        <v>-0.12</v>
      </c>
      <c r="E10184" s="98">
        <v>1.18</v>
      </c>
      <c r="F10184" s="98" t="s">
        <v>101</v>
      </c>
    </row>
    <row r="10185" spans="1:6" x14ac:dyDescent="0.2">
      <c r="A10185" s="106">
        <v>43221</v>
      </c>
      <c r="B10185" s="100">
        <v>43191</v>
      </c>
      <c r="C10185" s="98" t="s">
        <v>34</v>
      </c>
      <c r="D10185" s="98">
        <v>-2804.38</v>
      </c>
      <c r="E10185" s="98">
        <v>28587</v>
      </c>
      <c r="F10185" s="98" t="s">
        <v>95</v>
      </c>
    </row>
    <row r="10186" spans="1:6" x14ac:dyDescent="0.2">
      <c r="A10186" s="106">
        <v>43221</v>
      </c>
      <c r="B10186" s="100">
        <v>43191</v>
      </c>
      <c r="C10186" s="98" t="s">
        <v>33</v>
      </c>
      <c r="D10186" s="98">
        <v>-126.48</v>
      </c>
      <c r="E10186" s="98">
        <v>1289.27</v>
      </c>
      <c r="F10186" s="98" t="s">
        <v>95</v>
      </c>
    </row>
    <row r="10187" spans="1:6" x14ac:dyDescent="0.2">
      <c r="A10187" s="106">
        <v>43221</v>
      </c>
      <c r="B10187" s="100">
        <v>43101</v>
      </c>
      <c r="C10187" s="98" t="s">
        <v>185</v>
      </c>
      <c r="D10187" s="98">
        <v>940.51</v>
      </c>
      <c r="E10187" s="98">
        <v>28587</v>
      </c>
      <c r="F10187" s="98" t="s">
        <v>95</v>
      </c>
    </row>
    <row r="10188" spans="1:6" x14ac:dyDescent="0.2">
      <c r="A10188" s="106">
        <v>43221</v>
      </c>
      <c r="B10188" s="100">
        <v>43101</v>
      </c>
      <c r="C10188" s="98" t="s">
        <v>186</v>
      </c>
      <c r="D10188" s="98">
        <v>42.42</v>
      </c>
      <c r="E10188" s="98">
        <v>1289.27</v>
      </c>
      <c r="F10188" s="98" t="s">
        <v>95</v>
      </c>
    </row>
    <row r="10189" spans="1:6" x14ac:dyDescent="0.2">
      <c r="A10189" s="106">
        <v>43221</v>
      </c>
      <c r="B10189" s="100">
        <v>43191</v>
      </c>
      <c r="C10189" s="98" t="s">
        <v>36</v>
      </c>
      <c r="D10189" s="98">
        <v>-30.8</v>
      </c>
      <c r="E10189" s="98">
        <v>314</v>
      </c>
      <c r="F10189" s="98" t="s">
        <v>101</v>
      </c>
    </row>
    <row r="10190" spans="1:6" x14ac:dyDescent="0.2">
      <c r="A10190" s="106">
        <v>43221</v>
      </c>
      <c r="B10190" s="100">
        <v>43191</v>
      </c>
      <c r="C10190" s="98" t="s">
        <v>35</v>
      </c>
      <c r="D10190" s="98">
        <v>-1.39</v>
      </c>
      <c r="E10190" s="98">
        <v>14.17</v>
      </c>
      <c r="F10190" s="98" t="s">
        <v>101</v>
      </c>
    </row>
    <row r="10191" spans="1:6" x14ac:dyDescent="0.2">
      <c r="A10191" s="106">
        <v>43221</v>
      </c>
      <c r="B10191" s="100">
        <v>43221</v>
      </c>
      <c r="C10191" s="98" t="s">
        <v>185</v>
      </c>
      <c r="D10191" s="98">
        <v>895.55</v>
      </c>
      <c r="E10191" s="98">
        <v>20179</v>
      </c>
      <c r="F10191" s="98" t="s">
        <v>94</v>
      </c>
    </row>
    <row r="10192" spans="1:6" x14ac:dyDescent="0.2">
      <c r="A10192" s="106">
        <v>43221</v>
      </c>
      <c r="B10192" s="100">
        <v>43221</v>
      </c>
      <c r="C10192" s="98" t="s">
        <v>186</v>
      </c>
      <c r="D10192" s="98">
        <v>40.39</v>
      </c>
      <c r="E10192" s="98">
        <v>910.07</v>
      </c>
      <c r="F10192" s="98" t="s">
        <v>94</v>
      </c>
    </row>
    <row r="10193" spans="1:6" x14ac:dyDescent="0.2">
      <c r="A10193" s="106">
        <v>43221</v>
      </c>
      <c r="B10193" s="100">
        <v>43221</v>
      </c>
      <c r="C10193" s="98" t="s">
        <v>34</v>
      </c>
      <c r="D10193" s="98">
        <v>-1895.21</v>
      </c>
      <c r="E10193" s="98">
        <v>20179</v>
      </c>
      <c r="F10193" s="98" t="s">
        <v>94</v>
      </c>
    </row>
    <row r="10194" spans="1:6" x14ac:dyDescent="0.2">
      <c r="A10194" s="106">
        <v>43221</v>
      </c>
      <c r="B10194" s="100">
        <v>43221</v>
      </c>
      <c r="C10194" s="98" t="s">
        <v>33</v>
      </c>
      <c r="D10194" s="98">
        <v>-85.48</v>
      </c>
      <c r="E10194" s="98">
        <v>910.07</v>
      </c>
      <c r="F10194" s="98" t="s">
        <v>94</v>
      </c>
    </row>
    <row r="10195" spans="1:6" x14ac:dyDescent="0.2">
      <c r="A10195" s="106">
        <v>43221</v>
      </c>
      <c r="B10195" s="100">
        <v>43221</v>
      </c>
      <c r="C10195" s="98" t="s">
        <v>185</v>
      </c>
      <c r="D10195" s="98">
        <v>634.32000000000005</v>
      </c>
      <c r="E10195" s="98">
        <v>14293</v>
      </c>
      <c r="F10195" s="98" t="s">
        <v>95</v>
      </c>
    </row>
    <row r="10196" spans="1:6" x14ac:dyDescent="0.2">
      <c r="A10196" s="106">
        <v>43221</v>
      </c>
      <c r="B10196" s="100">
        <v>43221</v>
      </c>
      <c r="C10196" s="98" t="s">
        <v>186</v>
      </c>
      <c r="D10196" s="98">
        <v>28.61</v>
      </c>
      <c r="E10196" s="98">
        <v>644.61</v>
      </c>
      <c r="F10196" s="98" t="s">
        <v>95</v>
      </c>
    </row>
    <row r="10197" spans="1:6" x14ac:dyDescent="0.2">
      <c r="A10197" s="106">
        <v>43221</v>
      </c>
      <c r="B10197" s="100">
        <v>43221</v>
      </c>
      <c r="C10197" s="98" t="s">
        <v>34</v>
      </c>
      <c r="D10197" s="98">
        <v>-1342.4</v>
      </c>
      <c r="E10197" s="98">
        <v>14293</v>
      </c>
      <c r="F10197" s="98" t="s">
        <v>95</v>
      </c>
    </row>
    <row r="10198" spans="1:6" x14ac:dyDescent="0.2">
      <c r="A10198" s="106">
        <v>43221</v>
      </c>
      <c r="B10198" s="100">
        <v>43221</v>
      </c>
      <c r="C10198" s="98" t="s">
        <v>33</v>
      </c>
      <c r="D10198" s="98">
        <v>-60.54</v>
      </c>
      <c r="E10198" s="98">
        <v>644.61</v>
      </c>
      <c r="F10198" s="98" t="s">
        <v>95</v>
      </c>
    </row>
    <row r="10199" spans="1:6" x14ac:dyDescent="0.2">
      <c r="A10199" s="106">
        <v>43221</v>
      </c>
      <c r="B10199" s="100">
        <v>43191</v>
      </c>
      <c r="C10199" s="98" t="s">
        <v>34</v>
      </c>
      <c r="D10199" s="98">
        <v>-3959.02</v>
      </c>
      <c r="E10199" s="98">
        <v>40357</v>
      </c>
      <c r="F10199" s="98" t="s">
        <v>94</v>
      </c>
    </row>
    <row r="10200" spans="1:6" x14ac:dyDescent="0.2">
      <c r="A10200" s="106">
        <v>43221</v>
      </c>
      <c r="B10200" s="100">
        <v>43191</v>
      </c>
      <c r="C10200" s="98" t="s">
        <v>33</v>
      </c>
      <c r="D10200" s="98">
        <v>-178.55</v>
      </c>
      <c r="E10200" s="98">
        <v>1820.1</v>
      </c>
      <c r="F10200" s="98" t="s">
        <v>94</v>
      </c>
    </row>
    <row r="10201" spans="1:6" x14ac:dyDescent="0.2">
      <c r="A10201" s="106">
        <v>43221</v>
      </c>
      <c r="B10201" s="100">
        <v>43101</v>
      </c>
      <c r="C10201" s="98" t="s">
        <v>185</v>
      </c>
      <c r="D10201" s="98">
        <v>1327.75</v>
      </c>
      <c r="E10201" s="98">
        <v>40357</v>
      </c>
      <c r="F10201" s="98" t="s">
        <v>94</v>
      </c>
    </row>
    <row r="10202" spans="1:6" x14ac:dyDescent="0.2">
      <c r="A10202" s="106">
        <v>43160</v>
      </c>
      <c r="B10202" s="100">
        <v>43132</v>
      </c>
      <c r="C10202" s="98" t="s">
        <v>33</v>
      </c>
      <c r="D10202" s="98">
        <v>-100.67</v>
      </c>
      <c r="E10202" s="98">
        <v>1372.98</v>
      </c>
      <c r="F10202" s="98" t="s">
        <v>94</v>
      </c>
    </row>
    <row r="10203" spans="1:6" x14ac:dyDescent="0.2">
      <c r="A10203" s="106">
        <v>43160</v>
      </c>
      <c r="B10203" s="100">
        <v>43160</v>
      </c>
      <c r="C10203" s="98" t="s">
        <v>34</v>
      </c>
      <c r="D10203" s="98">
        <v>-30.88</v>
      </c>
      <c r="E10203" s="98">
        <v>392</v>
      </c>
      <c r="F10203" s="98" t="s">
        <v>76</v>
      </c>
    </row>
    <row r="10204" spans="1:6" x14ac:dyDescent="0.2">
      <c r="A10204" s="106">
        <v>43160</v>
      </c>
      <c r="B10204" s="100">
        <v>43160</v>
      </c>
      <c r="C10204" s="98" t="s">
        <v>33</v>
      </c>
      <c r="D10204" s="98">
        <v>-1.39</v>
      </c>
      <c r="E10204" s="98">
        <v>17.68</v>
      </c>
      <c r="F10204" s="98" t="s">
        <v>76</v>
      </c>
    </row>
    <row r="10205" spans="1:6" x14ac:dyDescent="0.2">
      <c r="A10205" s="106">
        <v>43160</v>
      </c>
      <c r="B10205" s="100">
        <v>43132</v>
      </c>
      <c r="C10205" s="98" t="s">
        <v>34</v>
      </c>
      <c r="D10205" s="98">
        <v>-51.7</v>
      </c>
      <c r="E10205" s="98">
        <v>705</v>
      </c>
      <c r="F10205" s="98" t="s">
        <v>76</v>
      </c>
    </row>
    <row r="10206" spans="1:6" x14ac:dyDescent="0.2">
      <c r="A10206" s="106">
        <v>43160</v>
      </c>
      <c r="B10206" s="100">
        <v>43132</v>
      </c>
      <c r="C10206" s="98" t="s">
        <v>33</v>
      </c>
      <c r="D10206" s="98">
        <v>-2.33</v>
      </c>
      <c r="E10206" s="98">
        <v>31.8</v>
      </c>
      <c r="F10206" s="98" t="s">
        <v>76</v>
      </c>
    </row>
    <row r="10207" spans="1:6" x14ac:dyDescent="0.2">
      <c r="A10207" s="106">
        <v>43160</v>
      </c>
      <c r="B10207" s="100">
        <v>43160</v>
      </c>
      <c r="C10207" s="98" t="s">
        <v>36</v>
      </c>
      <c r="D10207" s="98">
        <v>-12.38</v>
      </c>
      <c r="E10207" s="98">
        <v>157.16</v>
      </c>
      <c r="F10207" s="98" t="s">
        <v>101</v>
      </c>
    </row>
    <row r="10208" spans="1:6" x14ac:dyDescent="0.2">
      <c r="A10208" s="106">
        <v>43160</v>
      </c>
      <c r="B10208" s="100">
        <v>43160</v>
      </c>
      <c r="C10208" s="98" t="s">
        <v>35</v>
      </c>
      <c r="D10208" s="98">
        <v>-0.56000000000000005</v>
      </c>
      <c r="E10208" s="98">
        <v>7.08</v>
      </c>
      <c r="F10208" s="98" t="s">
        <v>101</v>
      </c>
    </row>
    <row r="10209" spans="1:6" x14ac:dyDescent="0.2">
      <c r="A10209" s="106">
        <v>43160</v>
      </c>
      <c r="B10209" s="100">
        <v>43160</v>
      </c>
      <c r="C10209" s="98" t="s">
        <v>36</v>
      </c>
      <c r="D10209" s="98">
        <v>-5.47</v>
      </c>
      <c r="E10209" s="98">
        <v>69.400000000000006</v>
      </c>
      <c r="F10209" s="98" t="s">
        <v>101</v>
      </c>
    </row>
    <row r="10210" spans="1:6" x14ac:dyDescent="0.2">
      <c r="A10210" s="106">
        <v>43160</v>
      </c>
      <c r="B10210" s="100">
        <v>43160</v>
      </c>
      <c r="C10210" s="98" t="s">
        <v>35</v>
      </c>
      <c r="D10210" s="98">
        <v>-0.25</v>
      </c>
      <c r="E10210" s="98">
        <v>3.13</v>
      </c>
      <c r="F10210" s="98" t="s">
        <v>101</v>
      </c>
    </row>
    <row r="10211" spans="1:6" x14ac:dyDescent="0.2">
      <c r="A10211" s="106">
        <v>43160</v>
      </c>
      <c r="B10211" s="100">
        <v>43132</v>
      </c>
      <c r="C10211" s="98" t="s">
        <v>36</v>
      </c>
      <c r="D10211" s="98">
        <v>-7.85</v>
      </c>
      <c r="E10211" s="98">
        <v>107</v>
      </c>
      <c r="F10211" s="98" t="s">
        <v>101</v>
      </c>
    </row>
    <row r="10212" spans="1:6" x14ac:dyDescent="0.2">
      <c r="A10212" s="106">
        <v>43160</v>
      </c>
      <c r="B10212" s="100">
        <v>43132</v>
      </c>
      <c r="C10212" s="98" t="s">
        <v>35</v>
      </c>
      <c r="D10212" s="98">
        <v>-0.35</v>
      </c>
      <c r="E10212" s="98">
        <v>4.83</v>
      </c>
      <c r="F10212" s="98" t="s">
        <v>101</v>
      </c>
    </row>
    <row r="10213" spans="1:6" x14ac:dyDescent="0.2">
      <c r="A10213" s="106">
        <v>43160</v>
      </c>
      <c r="B10213" s="100">
        <v>43101</v>
      </c>
      <c r="C10213" s="98" t="s">
        <v>168</v>
      </c>
      <c r="D10213" s="98">
        <v>-8.1199999999999992</v>
      </c>
      <c r="E10213" s="98">
        <v>1097</v>
      </c>
      <c r="F10213" s="98" t="s">
        <v>76</v>
      </c>
    </row>
    <row r="10214" spans="1:6" x14ac:dyDescent="0.2">
      <c r="A10214" s="106">
        <v>43160</v>
      </c>
      <c r="B10214" s="100">
        <v>43101</v>
      </c>
      <c r="C10214" s="98" t="s">
        <v>185</v>
      </c>
      <c r="D10214" s="98">
        <v>36.090000000000003</v>
      </c>
      <c r="E10214" s="98">
        <v>1097</v>
      </c>
      <c r="F10214" s="98" t="s">
        <v>76</v>
      </c>
    </row>
    <row r="10215" spans="1:6" x14ac:dyDescent="0.2">
      <c r="A10215" s="106">
        <v>43160</v>
      </c>
      <c r="B10215" s="100">
        <v>43101</v>
      </c>
      <c r="C10215" s="98" t="s">
        <v>186</v>
      </c>
      <c r="D10215" s="98">
        <v>1.63</v>
      </c>
      <c r="E10215" s="98">
        <v>49.47</v>
      </c>
      <c r="F10215" s="98" t="s">
        <v>76</v>
      </c>
    </row>
    <row r="10216" spans="1:6" x14ac:dyDescent="0.2">
      <c r="A10216" s="106">
        <v>43191</v>
      </c>
      <c r="B10216" s="100">
        <v>43191</v>
      </c>
      <c r="C10216" s="98" t="s">
        <v>36</v>
      </c>
      <c r="D10216" s="98">
        <v>-0.04</v>
      </c>
      <c r="E10216" s="98">
        <v>0.4</v>
      </c>
      <c r="F10216" s="98" t="s">
        <v>102</v>
      </c>
    </row>
    <row r="10217" spans="1:6" x14ac:dyDescent="0.2">
      <c r="A10217" s="106">
        <v>43191</v>
      </c>
      <c r="B10217" s="100">
        <v>43191</v>
      </c>
      <c r="C10217" s="98" t="s">
        <v>35</v>
      </c>
      <c r="D10217" s="98">
        <v>0</v>
      </c>
      <c r="E10217" s="98">
        <v>0.02</v>
      </c>
      <c r="F10217" s="98" t="s">
        <v>102</v>
      </c>
    </row>
    <row r="10218" spans="1:6" x14ac:dyDescent="0.2">
      <c r="A10218" s="106">
        <v>43191</v>
      </c>
      <c r="B10218" s="100">
        <v>43160</v>
      </c>
      <c r="C10218" s="98" t="s">
        <v>36</v>
      </c>
      <c r="D10218" s="98">
        <v>-5.83</v>
      </c>
      <c r="E10218" s="98">
        <v>74</v>
      </c>
      <c r="F10218" s="98" t="s">
        <v>102</v>
      </c>
    </row>
    <row r="10219" spans="1:6" x14ac:dyDescent="0.2">
      <c r="A10219" s="106">
        <v>43191</v>
      </c>
      <c r="B10219" s="100">
        <v>43160</v>
      </c>
      <c r="C10219" s="98" t="s">
        <v>35</v>
      </c>
      <c r="D10219" s="98">
        <v>-0.26</v>
      </c>
      <c r="E10219" s="98">
        <v>3.34</v>
      </c>
      <c r="F10219" s="98" t="s">
        <v>102</v>
      </c>
    </row>
    <row r="10220" spans="1:6" x14ac:dyDescent="0.2">
      <c r="A10220" s="106">
        <v>43191</v>
      </c>
      <c r="B10220" s="100">
        <v>43160</v>
      </c>
      <c r="C10220" s="98" t="s">
        <v>36</v>
      </c>
      <c r="D10220" s="98">
        <v>-14.65</v>
      </c>
      <c r="E10220" s="98">
        <v>186</v>
      </c>
      <c r="F10220" s="98" t="s">
        <v>103</v>
      </c>
    </row>
    <row r="10221" spans="1:6" x14ac:dyDescent="0.2">
      <c r="A10221" s="106">
        <v>43191</v>
      </c>
      <c r="B10221" s="100">
        <v>43160</v>
      </c>
      <c r="C10221" s="98" t="s">
        <v>35</v>
      </c>
      <c r="D10221" s="98">
        <v>-0.66</v>
      </c>
      <c r="E10221" s="98">
        <v>8.39</v>
      </c>
      <c r="F10221" s="98" t="s">
        <v>103</v>
      </c>
    </row>
    <row r="10222" spans="1:6" x14ac:dyDescent="0.2">
      <c r="A10222" s="106">
        <v>43191</v>
      </c>
      <c r="B10222" s="100">
        <v>43160</v>
      </c>
      <c r="C10222" s="98" t="s">
        <v>34</v>
      </c>
      <c r="D10222" s="98">
        <v>-5.36</v>
      </c>
      <c r="E10222" s="98">
        <v>68</v>
      </c>
      <c r="F10222" s="98" t="s">
        <v>88</v>
      </c>
    </row>
    <row r="10223" spans="1:6" x14ac:dyDescent="0.2">
      <c r="A10223" s="106">
        <v>43191</v>
      </c>
      <c r="B10223" s="100">
        <v>43160</v>
      </c>
      <c r="C10223" s="98" t="s">
        <v>33</v>
      </c>
      <c r="D10223" s="98">
        <v>-0.24</v>
      </c>
      <c r="E10223" s="98">
        <v>3.07</v>
      </c>
      <c r="F10223" s="98" t="s">
        <v>88</v>
      </c>
    </row>
    <row r="10224" spans="1:6" x14ac:dyDescent="0.2">
      <c r="A10224" s="106">
        <v>43191</v>
      </c>
      <c r="B10224" s="100">
        <v>43101</v>
      </c>
      <c r="C10224" s="98" t="s">
        <v>168</v>
      </c>
      <c r="D10224" s="98">
        <v>-0.5</v>
      </c>
      <c r="E10224" s="98">
        <v>68</v>
      </c>
      <c r="F10224" s="98" t="s">
        <v>88</v>
      </c>
    </row>
    <row r="10225" spans="1:6" x14ac:dyDescent="0.2">
      <c r="A10225" s="106">
        <v>43191</v>
      </c>
      <c r="B10225" s="100">
        <v>43101</v>
      </c>
      <c r="C10225" s="98" t="s">
        <v>185</v>
      </c>
      <c r="D10225" s="98">
        <v>2.2400000000000002</v>
      </c>
      <c r="E10225" s="98">
        <v>68</v>
      </c>
      <c r="F10225" s="98" t="s">
        <v>88</v>
      </c>
    </row>
    <row r="10226" spans="1:6" x14ac:dyDescent="0.2">
      <c r="A10226" s="106">
        <v>43191</v>
      </c>
      <c r="B10226" s="100">
        <v>43101</v>
      </c>
      <c r="C10226" s="98" t="s">
        <v>186</v>
      </c>
      <c r="D10226" s="98">
        <v>0.1</v>
      </c>
      <c r="E10226" s="98">
        <v>3.07</v>
      </c>
      <c r="F10226" s="98" t="s">
        <v>88</v>
      </c>
    </row>
    <row r="10227" spans="1:6" x14ac:dyDescent="0.2">
      <c r="A10227" s="106">
        <v>43191</v>
      </c>
      <c r="B10227" s="100">
        <v>43101</v>
      </c>
      <c r="C10227" s="98" t="s">
        <v>185</v>
      </c>
      <c r="D10227" s="98">
        <v>88.01</v>
      </c>
      <c r="E10227" s="98">
        <v>2675</v>
      </c>
      <c r="F10227" s="98" t="s">
        <v>90</v>
      </c>
    </row>
    <row r="10228" spans="1:6" x14ac:dyDescent="0.2">
      <c r="A10228" s="106">
        <v>43191</v>
      </c>
      <c r="B10228" s="100">
        <v>43101</v>
      </c>
      <c r="C10228" s="98" t="s">
        <v>186</v>
      </c>
      <c r="D10228" s="98">
        <v>3.99</v>
      </c>
      <c r="E10228" s="98">
        <v>120.64</v>
      </c>
      <c r="F10228" s="98" t="s">
        <v>90</v>
      </c>
    </row>
    <row r="10229" spans="1:6" x14ac:dyDescent="0.2">
      <c r="A10229" s="106">
        <v>43191</v>
      </c>
      <c r="B10229" s="100">
        <v>43160</v>
      </c>
      <c r="C10229" s="98" t="s">
        <v>34</v>
      </c>
      <c r="D10229" s="98">
        <v>-2681.33</v>
      </c>
      <c r="E10229" s="98">
        <v>34040</v>
      </c>
      <c r="F10229" s="98" t="s">
        <v>87</v>
      </c>
    </row>
    <row r="10230" spans="1:6" x14ac:dyDescent="0.2">
      <c r="A10230" s="106">
        <v>43191</v>
      </c>
      <c r="B10230" s="100">
        <v>43160</v>
      </c>
      <c r="C10230" s="98" t="s">
        <v>33</v>
      </c>
      <c r="D10230" s="98">
        <v>-120.93</v>
      </c>
      <c r="E10230" s="98">
        <v>1535.21</v>
      </c>
      <c r="F10230" s="98" t="s">
        <v>87</v>
      </c>
    </row>
    <row r="10231" spans="1:6" x14ac:dyDescent="0.2">
      <c r="A10231" s="106">
        <v>43191</v>
      </c>
      <c r="B10231" s="100">
        <v>43101</v>
      </c>
      <c r="C10231" s="98" t="s">
        <v>185</v>
      </c>
      <c r="D10231" s="98">
        <v>1119.9100000000001</v>
      </c>
      <c r="E10231" s="98">
        <v>34040</v>
      </c>
      <c r="F10231" s="98" t="s">
        <v>87</v>
      </c>
    </row>
    <row r="10232" spans="1:6" x14ac:dyDescent="0.2">
      <c r="A10232" s="106">
        <v>43191</v>
      </c>
      <c r="B10232" s="100">
        <v>43101</v>
      </c>
      <c r="C10232" s="98" t="s">
        <v>186</v>
      </c>
      <c r="D10232" s="98">
        <v>50.51</v>
      </c>
      <c r="E10232" s="98">
        <v>1535.21</v>
      </c>
      <c r="F10232" s="98" t="s">
        <v>87</v>
      </c>
    </row>
    <row r="10233" spans="1:6" x14ac:dyDescent="0.2">
      <c r="A10233" s="106">
        <v>43191</v>
      </c>
      <c r="B10233" s="100">
        <v>43132</v>
      </c>
      <c r="C10233" s="98" t="s">
        <v>34</v>
      </c>
      <c r="D10233" s="98">
        <v>-1.32</v>
      </c>
      <c r="E10233" s="98">
        <v>18</v>
      </c>
      <c r="F10233" s="98" t="s">
        <v>74</v>
      </c>
    </row>
    <row r="10234" spans="1:6" x14ac:dyDescent="0.2">
      <c r="A10234" s="106">
        <v>43191</v>
      </c>
      <c r="B10234" s="100">
        <v>43132</v>
      </c>
      <c r="C10234" s="98" t="s">
        <v>33</v>
      </c>
      <c r="D10234" s="98">
        <v>-0.06</v>
      </c>
      <c r="E10234" s="98">
        <v>0.82</v>
      </c>
      <c r="F10234" s="98" t="s">
        <v>74</v>
      </c>
    </row>
    <row r="10235" spans="1:6" x14ac:dyDescent="0.2">
      <c r="A10235" s="106">
        <v>43191</v>
      </c>
      <c r="B10235" s="100">
        <v>43191</v>
      </c>
      <c r="C10235" s="98" t="s">
        <v>36</v>
      </c>
      <c r="D10235" s="98">
        <v>-0.03</v>
      </c>
      <c r="E10235" s="98">
        <v>0.33</v>
      </c>
      <c r="F10235" s="98" t="s">
        <v>101</v>
      </c>
    </row>
    <row r="10236" spans="1:6" x14ac:dyDescent="0.2">
      <c r="A10236" s="106">
        <v>43191</v>
      </c>
      <c r="B10236" s="100">
        <v>43191</v>
      </c>
      <c r="C10236" s="98" t="s">
        <v>35</v>
      </c>
      <c r="D10236" s="98">
        <v>0</v>
      </c>
      <c r="E10236" s="98">
        <v>0.01</v>
      </c>
      <c r="F10236" s="98" t="s">
        <v>101</v>
      </c>
    </row>
    <row r="10237" spans="1:6" x14ac:dyDescent="0.2">
      <c r="A10237" s="106">
        <v>43191</v>
      </c>
      <c r="B10237" s="100">
        <v>43160</v>
      </c>
      <c r="C10237" s="98" t="s">
        <v>36</v>
      </c>
      <c r="D10237" s="98">
        <v>-13.87</v>
      </c>
      <c r="E10237" s="98">
        <v>176</v>
      </c>
      <c r="F10237" s="98" t="s">
        <v>101</v>
      </c>
    </row>
    <row r="10238" spans="1:6" x14ac:dyDescent="0.2">
      <c r="A10238" s="106">
        <v>43191</v>
      </c>
      <c r="B10238" s="100">
        <v>43160</v>
      </c>
      <c r="C10238" s="98" t="s">
        <v>35</v>
      </c>
      <c r="D10238" s="98">
        <v>-0.62</v>
      </c>
      <c r="E10238" s="98">
        <v>7.93</v>
      </c>
      <c r="F10238" s="98" t="s">
        <v>101</v>
      </c>
    </row>
    <row r="10239" spans="1:6" x14ac:dyDescent="0.2">
      <c r="A10239" s="106">
        <v>43191</v>
      </c>
      <c r="B10239" s="100">
        <v>43160</v>
      </c>
      <c r="C10239" s="98" t="s">
        <v>34</v>
      </c>
      <c r="D10239" s="98">
        <v>-210.71</v>
      </c>
      <c r="E10239" s="98">
        <v>2675</v>
      </c>
      <c r="F10239" s="98" t="s">
        <v>90</v>
      </c>
    </row>
    <row r="10240" spans="1:6" x14ac:dyDescent="0.2">
      <c r="A10240" s="106">
        <v>43191</v>
      </c>
      <c r="B10240" s="100">
        <v>43160</v>
      </c>
      <c r="C10240" s="98" t="s">
        <v>33</v>
      </c>
      <c r="D10240" s="98">
        <v>-9.49</v>
      </c>
      <c r="E10240" s="98">
        <v>120.64</v>
      </c>
      <c r="F10240" s="98" t="s">
        <v>90</v>
      </c>
    </row>
    <row r="10241" spans="1:6" x14ac:dyDescent="0.2">
      <c r="A10241" s="106">
        <v>43191</v>
      </c>
      <c r="B10241" s="100">
        <v>43101</v>
      </c>
      <c r="C10241" s="98" t="s">
        <v>168</v>
      </c>
      <c r="D10241" s="98">
        <v>-19.79</v>
      </c>
      <c r="E10241" s="98">
        <v>2675</v>
      </c>
      <c r="F10241" s="98" t="s">
        <v>90</v>
      </c>
    </row>
    <row r="10242" spans="1:6" x14ac:dyDescent="0.2">
      <c r="A10242" s="106">
        <v>43191</v>
      </c>
      <c r="B10242" s="100">
        <v>43160</v>
      </c>
      <c r="C10242" s="98" t="s">
        <v>34</v>
      </c>
      <c r="D10242" s="98">
        <v>-60.5</v>
      </c>
      <c r="E10242" s="98">
        <v>768</v>
      </c>
      <c r="F10242" s="98" t="s">
        <v>74</v>
      </c>
    </row>
    <row r="10243" spans="1:6" x14ac:dyDescent="0.2">
      <c r="A10243" s="106">
        <v>43191</v>
      </c>
      <c r="B10243" s="100">
        <v>43160</v>
      </c>
      <c r="C10243" s="98" t="s">
        <v>33</v>
      </c>
      <c r="D10243" s="98">
        <v>-2.73</v>
      </c>
      <c r="E10243" s="98">
        <v>34.64</v>
      </c>
      <c r="F10243" s="98" t="s">
        <v>74</v>
      </c>
    </row>
    <row r="10244" spans="1:6" x14ac:dyDescent="0.2">
      <c r="A10244" s="106">
        <v>43191</v>
      </c>
      <c r="B10244" s="100">
        <v>43101</v>
      </c>
      <c r="C10244" s="98" t="s">
        <v>168</v>
      </c>
      <c r="D10244" s="98">
        <v>-5.68</v>
      </c>
      <c r="E10244" s="98">
        <v>768</v>
      </c>
      <c r="F10244" s="98" t="s">
        <v>74</v>
      </c>
    </row>
    <row r="10245" spans="1:6" x14ac:dyDescent="0.2">
      <c r="A10245" s="106">
        <v>43191</v>
      </c>
      <c r="B10245" s="100">
        <v>43101</v>
      </c>
      <c r="C10245" s="98" t="s">
        <v>185</v>
      </c>
      <c r="D10245" s="98">
        <v>25.27</v>
      </c>
      <c r="E10245" s="98">
        <v>768</v>
      </c>
      <c r="F10245" s="98" t="s">
        <v>74</v>
      </c>
    </row>
    <row r="10246" spans="1:6" x14ac:dyDescent="0.2">
      <c r="A10246" s="106">
        <v>43191</v>
      </c>
      <c r="B10246" s="100">
        <v>43101</v>
      </c>
      <c r="C10246" s="98" t="s">
        <v>186</v>
      </c>
      <c r="D10246" s="98">
        <v>1.1399999999999999</v>
      </c>
      <c r="E10246" s="98">
        <v>34.64</v>
      </c>
      <c r="F10246" s="98" t="s">
        <v>74</v>
      </c>
    </row>
    <row r="10247" spans="1:6" x14ac:dyDescent="0.2">
      <c r="A10247" s="106">
        <v>43191</v>
      </c>
      <c r="B10247" s="100">
        <v>43132</v>
      </c>
      <c r="C10247" s="98" t="s">
        <v>34</v>
      </c>
      <c r="D10247" s="98">
        <v>-3.81</v>
      </c>
      <c r="E10247" s="98">
        <v>52</v>
      </c>
      <c r="F10247" s="98" t="s">
        <v>75</v>
      </c>
    </row>
    <row r="10248" spans="1:6" x14ac:dyDescent="0.2">
      <c r="A10248" s="106">
        <v>43191</v>
      </c>
      <c r="B10248" s="100">
        <v>43132</v>
      </c>
      <c r="C10248" s="98" t="s">
        <v>33</v>
      </c>
      <c r="D10248" s="98">
        <v>-0.17</v>
      </c>
      <c r="E10248" s="98">
        <v>2.35</v>
      </c>
      <c r="F10248" s="98" t="s">
        <v>75</v>
      </c>
    </row>
    <row r="10249" spans="1:6" x14ac:dyDescent="0.2">
      <c r="A10249" s="106">
        <v>43191</v>
      </c>
      <c r="B10249" s="100">
        <v>43191</v>
      </c>
      <c r="C10249" s="98" t="s">
        <v>36</v>
      </c>
      <c r="D10249" s="98">
        <v>-0.01</v>
      </c>
      <c r="E10249" s="98">
        <v>0.1</v>
      </c>
      <c r="F10249" s="98" t="s">
        <v>103</v>
      </c>
    </row>
    <row r="10250" spans="1:6" x14ac:dyDescent="0.2">
      <c r="A10250" s="106">
        <v>43191</v>
      </c>
      <c r="B10250" s="100">
        <v>43160</v>
      </c>
      <c r="C10250" s="98" t="s">
        <v>36</v>
      </c>
      <c r="D10250" s="98">
        <v>-117.95</v>
      </c>
      <c r="E10250" s="98">
        <v>1497.2</v>
      </c>
      <c r="F10250" s="98" t="s">
        <v>103</v>
      </c>
    </row>
    <row r="10251" spans="1:6" x14ac:dyDescent="0.2">
      <c r="A10251" s="106">
        <v>43191</v>
      </c>
      <c r="B10251" s="100">
        <v>43160</v>
      </c>
      <c r="C10251" s="98" t="s">
        <v>35</v>
      </c>
      <c r="D10251" s="98">
        <v>-5.33</v>
      </c>
      <c r="E10251" s="98">
        <v>67.52</v>
      </c>
      <c r="F10251" s="98" t="s">
        <v>103</v>
      </c>
    </row>
    <row r="10252" spans="1:6" x14ac:dyDescent="0.2">
      <c r="A10252" s="106">
        <v>43252</v>
      </c>
      <c r="B10252" s="100">
        <v>43191</v>
      </c>
      <c r="C10252" s="98" t="s">
        <v>36</v>
      </c>
      <c r="D10252" s="98">
        <v>-6.86</v>
      </c>
      <c r="E10252" s="98">
        <v>70</v>
      </c>
      <c r="F10252" s="98" t="s">
        <v>101</v>
      </c>
    </row>
    <row r="10253" spans="1:6" x14ac:dyDescent="0.2">
      <c r="A10253" s="106">
        <v>43252</v>
      </c>
      <c r="B10253" s="100">
        <v>43191</v>
      </c>
      <c r="C10253" s="98" t="s">
        <v>35</v>
      </c>
      <c r="D10253" s="98">
        <v>-0.3</v>
      </c>
      <c r="E10253" s="98">
        <v>3.16</v>
      </c>
      <c r="F10253" s="98" t="s">
        <v>101</v>
      </c>
    </row>
    <row r="10254" spans="1:6" x14ac:dyDescent="0.2">
      <c r="A10254" s="106">
        <v>43191</v>
      </c>
      <c r="B10254" s="100">
        <v>43101</v>
      </c>
      <c r="C10254" s="98" t="s">
        <v>34</v>
      </c>
      <c r="D10254" s="98">
        <v>-175.1</v>
      </c>
      <c r="E10254" s="98">
        <v>1995</v>
      </c>
      <c r="F10254" s="98" t="s">
        <v>92</v>
      </c>
    </row>
    <row r="10255" spans="1:6" x14ac:dyDescent="0.2">
      <c r="A10255" s="106">
        <v>43191</v>
      </c>
      <c r="B10255" s="100">
        <v>43101</v>
      </c>
      <c r="C10255" s="98" t="s">
        <v>33</v>
      </c>
      <c r="D10255" s="98">
        <v>-7.9</v>
      </c>
      <c r="E10255" s="98">
        <v>89.97</v>
      </c>
      <c r="F10255" s="98" t="s">
        <v>92</v>
      </c>
    </row>
    <row r="10256" spans="1:6" x14ac:dyDescent="0.2">
      <c r="A10256" s="106">
        <v>43191</v>
      </c>
      <c r="B10256" s="100">
        <v>43191</v>
      </c>
      <c r="C10256" s="98" t="s">
        <v>34</v>
      </c>
      <c r="D10256" s="98">
        <v>-4732.33</v>
      </c>
      <c r="E10256" s="98">
        <v>48240.02</v>
      </c>
      <c r="F10256" s="98" t="s">
        <v>76</v>
      </c>
    </row>
    <row r="10257" spans="1:6" x14ac:dyDescent="0.2">
      <c r="A10257" s="106">
        <v>43191</v>
      </c>
      <c r="B10257" s="100">
        <v>43191</v>
      </c>
      <c r="C10257" s="98" t="s">
        <v>33</v>
      </c>
      <c r="D10257" s="98">
        <v>-213.37</v>
      </c>
      <c r="E10257" s="98">
        <v>2175.5700000000002</v>
      </c>
      <c r="F10257" s="98" t="s">
        <v>76</v>
      </c>
    </row>
    <row r="10258" spans="1:6" x14ac:dyDescent="0.2">
      <c r="A10258" s="106">
        <v>43252</v>
      </c>
      <c r="B10258" s="100">
        <v>43221</v>
      </c>
      <c r="C10258" s="98" t="s">
        <v>34</v>
      </c>
      <c r="D10258" s="98">
        <v>-17344.310000000001</v>
      </c>
      <c r="E10258" s="98">
        <v>184670.58</v>
      </c>
      <c r="F10258" s="98" t="s">
        <v>76</v>
      </c>
    </row>
    <row r="10259" spans="1:6" x14ac:dyDescent="0.2">
      <c r="A10259" s="106">
        <v>43252</v>
      </c>
      <c r="B10259" s="100">
        <v>43221</v>
      </c>
      <c r="C10259" s="98" t="s">
        <v>33</v>
      </c>
      <c r="D10259" s="98">
        <v>-782.36</v>
      </c>
      <c r="E10259" s="98">
        <v>8328.7900000000009</v>
      </c>
      <c r="F10259" s="98" t="s">
        <v>76</v>
      </c>
    </row>
    <row r="10260" spans="1:6" x14ac:dyDescent="0.2">
      <c r="A10260" s="106">
        <v>43252</v>
      </c>
      <c r="B10260" s="100">
        <v>43221</v>
      </c>
      <c r="C10260" s="98" t="s">
        <v>168</v>
      </c>
      <c r="D10260" s="98">
        <v>0</v>
      </c>
      <c r="E10260" s="98">
        <v>184707.58</v>
      </c>
      <c r="F10260" s="98" t="s">
        <v>76</v>
      </c>
    </row>
    <row r="10261" spans="1:6" x14ac:dyDescent="0.2">
      <c r="A10261" s="106">
        <v>43160</v>
      </c>
      <c r="B10261" s="100">
        <v>43160</v>
      </c>
      <c r="C10261" s="98" t="s">
        <v>34</v>
      </c>
      <c r="D10261" s="98">
        <v>-4879.9799999999996</v>
      </c>
      <c r="E10261" s="98">
        <v>61951.839999999997</v>
      </c>
      <c r="F10261" s="98" t="s">
        <v>76</v>
      </c>
    </row>
    <row r="10262" spans="1:6" x14ac:dyDescent="0.2">
      <c r="A10262" s="106">
        <v>43160</v>
      </c>
      <c r="B10262" s="100">
        <v>43160</v>
      </c>
      <c r="C10262" s="98" t="s">
        <v>33</v>
      </c>
      <c r="D10262" s="98">
        <v>-220.15</v>
      </c>
      <c r="E10262" s="98">
        <v>2794.07</v>
      </c>
      <c r="F10262" s="98" t="s">
        <v>76</v>
      </c>
    </row>
    <row r="10263" spans="1:6" x14ac:dyDescent="0.2">
      <c r="A10263" s="106">
        <v>43160</v>
      </c>
      <c r="B10263" s="100">
        <v>43160</v>
      </c>
      <c r="C10263" s="98" t="s">
        <v>34</v>
      </c>
      <c r="D10263" s="98">
        <v>-636.62</v>
      </c>
      <c r="E10263" s="98">
        <v>8081.8</v>
      </c>
      <c r="F10263" s="98" t="s">
        <v>77</v>
      </c>
    </row>
    <row r="10264" spans="1:6" x14ac:dyDescent="0.2">
      <c r="A10264" s="106">
        <v>43160</v>
      </c>
      <c r="B10264" s="100">
        <v>43160</v>
      </c>
      <c r="C10264" s="98" t="s">
        <v>33</v>
      </c>
      <c r="D10264" s="98">
        <v>-28.71</v>
      </c>
      <c r="E10264" s="98">
        <v>364.51</v>
      </c>
      <c r="F10264" s="98" t="s">
        <v>77</v>
      </c>
    </row>
    <row r="10265" spans="1:6" x14ac:dyDescent="0.2">
      <c r="A10265" s="106">
        <v>43160</v>
      </c>
      <c r="B10265" s="100">
        <v>43160</v>
      </c>
      <c r="C10265" s="98" t="s">
        <v>34</v>
      </c>
      <c r="D10265" s="98">
        <v>-5633.85</v>
      </c>
      <c r="E10265" s="98">
        <v>71523.520000000004</v>
      </c>
      <c r="F10265" s="98" t="s">
        <v>76</v>
      </c>
    </row>
    <row r="10266" spans="1:6" x14ac:dyDescent="0.2">
      <c r="A10266" s="106">
        <v>43160</v>
      </c>
      <c r="B10266" s="100">
        <v>43160</v>
      </c>
      <c r="C10266" s="98" t="s">
        <v>33</v>
      </c>
      <c r="D10266" s="98">
        <v>-254.12</v>
      </c>
      <c r="E10266" s="98">
        <v>3225.59</v>
      </c>
      <c r="F10266" s="98" t="s">
        <v>76</v>
      </c>
    </row>
    <row r="10267" spans="1:6" x14ac:dyDescent="0.2">
      <c r="A10267" s="106">
        <v>43160</v>
      </c>
      <c r="B10267" s="100">
        <v>43132</v>
      </c>
      <c r="C10267" s="98" t="s">
        <v>34</v>
      </c>
      <c r="D10267" s="98">
        <v>-51.56</v>
      </c>
      <c r="E10267" s="98">
        <v>703</v>
      </c>
      <c r="F10267" s="98" t="s">
        <v>92</v>
      </c>
    </row>
    <row r="10268" spans="1:6" x14ac:dyDescent="0.2">
      <c r="A10268" s="106">
        <v>43160</v>
      </c>
      <c r="B10268" s="100">
        <v>43132</v>
      </c>
      <c r="C10268" s="98" t="s">
        <v>33</v>
      </c>
      <c r="D10268" s="98">
        <v>-2.33</v>
      </c>
      <c r="E10268" s="98">
        <v>31.71</v>
      </c>
      <c r="F10268" s="98" t="s">
        <v>92</v>
      </c>
    </row>
    <row r="10269" spans="1:6" x14ac:dyDescent="0.2">
      <c r="A10269" s="106">
        <v>43160</v>
      </c>
      <c r="B10269" s="100">
        <v>43101</v>
      </c>
      <c r="C10269" s="98" t="s">
        <v>168</v>
      </c>
      <c r="D10269" s="98">
        <v>-11.02</v>
      </c>
      <c r="E10269" s="98">
        <v>1489</v>
      </c>
      <c r="F10269" s="98" t="s">
        <v>92</v>
      </c>
    </row>
    <row r="10270" spans="1:6" x14ac:dyDescent="0.2">
      <c r="A10270" s="106">
        <v>43160</v>
      </c>
      <c r="B10270" s="100">
        <v>43101</v>
      </c>
      <c r="C10270" s="98" t="s">
        <v>185</v>
      </c>
      <c r="D10270" s="98">
        <v>48.99</v>
      </c>
      <c r="E10270" s="98">
        <v>1489</v>
      </c>
      <c r="F10270" s="98" t="s">
        <v>92</v>
      </c>
    </row>
    <row r="10271" spans="1:6" x14ac:dyDescent="0.2">
      <c r="A10271" s="106">
        <v>43160</v>
      </c>
      <c r="B10271" s="100">
        <v>43101</v>
      </c>
      <c r="C10271" s="98" t="s">
        <v>186</v>
      </c>
      <c r="D10271" s="98">
        <v>2.21</v>
      </c>
      <c r="E10271" s="98">
        <v>67.150000000000006</v>
      </c>
      <c r="F10271" s="98" t="s">
        <v>92</v>
      </c>
    </row>
    <row r="10272" spans="1:6" x14ac:dyDescent="0.2">
      <c r="A10272" s="106">
        <v>43160</v>
      </c>
      <c r="B10272" s="100">
        <v>43101</v>
      </c>
      <c r="C10272" s="98" t="s">
        <v>34</v>
      </c>
      <c r="D10272" s="98">
        <v>-57.23</v>
      </c>
      <c r="E10272" s="98">
        <v>652</v>
      </c>
      <c r="F10272" s="98" t="s">
        <v>92</v>
      </c>
    </row>
    <row r="10273" spans="1:6" x14ac:dyDescent="0.2">
      <c r="A10273" s="106">
        <v>43160</v>
      </c>
      <c r="B10273" s="100">
        <v>43101</v>
      </c>
      <c r="C10273" s="98" t="s">
        <v>33</v>
      </c>
      <c r="D10273" s="98">
        <v>-2.58</v>
      </c>
      <c r="E10273" s="98">
        <v>29.41</v>
      </c>
      <c r="F10273" s="98" t="s">
        <v>92</v>
      </c>
    </row>
    <row r="10274" spans="1:6" x14ac:dyDescent="0.2">
      <c r="A10274" s="106">
        <v>43160</v>
      </c>
      <c r="B10274" s="100">
        <v>43160</v>
      </c>
      <c r="C10274" s="98" t="s">
        <v>34</v>
      </c>
      <c r="D10274" s="98">
        <v>-14072.32</v>
      </c>
      <c r="E10274" s="98">
        <v>178650.15</v>
      </c>
      <c r="F10274" s="98" t="s">
        <v>76</v>
      </c>
    </row>
    <row r="10275" spans="1:6" x14ac:dyDescent="0.2">
      <c r="A10275" s="106">
        <v>43160</v>
      </c>
      <c r="B10275" s="100">
        <v>43160</v>
      </c>
      <c r="C10275" s="98" t="s">
        <v>33</v>
      </c>
      <c r="D10275" s="98">
        <v>-634.59</v>
      </c>
      <c r="E10275" s="98">
        <v>8057.11</v>
      </c>
      <c r="F10275" s="98" t="s">
        <v>76</v>
      </c>
    </row>
    <row r="10276" spans="1:6" x14ac:dyDescent="0.2">
      <c r="A10276" s="106">
        <v>43160</v>
      </c>
      <c r="B10276" s="100">
        <v>43160</v>
      </c>
      <c r="C10276" s="98" t="s">
        <v>34</v>
      </c>
      <c r="D10276" s="98">
        <v>-13559.27</v>
      </c>
      <c r="E10276" s="98">
        <v>172137.9</v>
      </c>
      <c r="F10276" s="98" t="s">
        <v>76</v>
      </c>
    </row>
    <row r="10277" spans="1:6" x14ac:dyDescent="0.2">
      <c r="A10277" s="106">
        <v>43160</v>
      </c>
      <c r="B10277" s="100">
        <v>43160</v>
      </c>
      <c r="C10277" s="98" t="s">
        <v>33</v>
      </c>
      <c r="D10277" s="98">
        <v>-611.33000000000004</v>
      </c>
      <c r="E10277" s="98">
        <v>7763.54</v>
      </c>
      <c r="F10277" s="98" t="s">
        <v>76</v>
      </c>
    </row>
    <row r="10278" spans="1:6" x14ac:dyDescent="0.2">
      <c r="A10278" s="106">
        <v>43160</v>
      </c>
      <c r="B10278" s="100">
        <v>43160</v>
      </c>
      <c r="C10278" s="98" t="s">
        <v>34</v>
      </c>
      <c r="D10278" s="98">
        <v>-19943.7</v>
      </c>
      <c r="E10278" s="98">
        <v>253189.38</v>
      </c>
      <c r="F10278" s="98" t="s">
        <v>76</v>
      </c>
    </row>
    <row r="10279" spans="1:6" x14ac:dyDescent="0.2">
      <c r="A10279" s="106">
        <v>43160</v>
      </c>
      <c r="B10279" s="100">
        <v>43160</v>
      </c>
      <c r="C10279" s="98" t="s">
        <v>33</v>
      </c>
      <c r="D10279" s="98">
        <v>-899.53</v>
      </c>
      <c r="E10279" s="98">
        <v>11418.92</v>
      </c>
      <c r="F10279" s="98" t="s">
        <v>76</v>
      </c>
    </row>
    <row r="10280" spans="1:6" x14ac:dyDescent="0.2">
      <c r="A10280" s="106">
        <v>43160</v>
      </c>
      <c r="B10280" s="100">
        <v>43160</v>
      </c>
      <c r="C10280" s="98" t="s">
        <v>34</v>
      </c>
      <c r="D10280" s="98">
        <v>-54.45</v>
      </c>
      <c r="E10280" s="98">
        <v>691.33</v>
      </c>
      <c r="F10280" s="98" t="s">
        <v>76</v>
      </c>
    </row>
    <row r="10281" spans="1:6" x14ac:dyDescent="0.2">
      <c r="A10281" s="106">
        <v>43160</v>
      </c>
      <c r="B10281" s="100">
        <v>43160</v>
      </c>
      <c r="C10281" s="98" t="s">
        <v>33</v>
      </c>
      <c r="D10281" s="98">
        <v>-2.4500000000000002</v>
      </c>
      <c r="E10281" s="98">
        <v>31.18</v>
      </c>
      <c r="F10281" s="98" t="s">
        <v>76</v>
      </c>
    </row>
    <row r="10282" spans="1:6" x14ac:dyDescent="0.2">
      <c r="A10282" s="106">
        <v>43160</v>
      </c>
      <c r="B10282" s="100">
        <v>43160</v>
      </c>
      <c r="C10282" s="98" t="s">
        <v>34</v>
      </c>
      <c r="D10282" s="98">
        <v>-84.05</v>
      </c>
      <c r="E10282" s="98">
        <v>1067</v>
      </c>
      <c r="F10282" s="98" t="s">
        <v>76</v>
      </c>
    </row>
    <row r="10283" spans="1:6" x14ac:dyDescent="0.2">
      <c r="A10283" s="106">
        <v>43160</v>
      </c>
      <c r="B10283" s="100">
        <v>43160</v>
      </c>
      <c r="C10283" s="98" t="s">
        <v>33</v>
      </c>
      <c r="D10283" s="98">
        <v>-3.78</v>
      </c>
      <c r="E10283" s="98">
        <v>48.13</v>
      </c>
      <c r="F10283" s="98" t="s">
        <v>76</v>
      </c>
    </row>
    <row r="10284" spans="1:6" x14ac:dyDescent="0.2">
      <c r="A10284" s="106">
        <v>43160</v>
      </c>
      <c r="B10284" s="100">
        <v>43160</v>
      </c>
      <c r="C10284" s="98" t="s">
        <v>34</v>
      </c>
      <c r="D10284" s="98">
        <v>-19191.86</v>
      </c>
      <c r="E10284" s="98">
        <v>243644.14</v>
      </c>
      <c r="F10284" s="98" t="s">
        <v>77</v>
      </c>
    </row>
    <row r="10285" spans="1:6" x14ac:dyDescent="0.2">
      <c r="A10285" s="106">
        <v>43160</v>
      </c>
      <c r="B10285" s="100">
        <v>43160</v>
      </c>
      <c r="C10285" s="98" t="s">
        <v>33</v>
      </c>
      <c r="D10285" s="98">
        <v>-865.6</v>
      </c>
      <c r="E10285" s="98">
        <v>10988.32</v>
      </c>
      <c r="F10285" s="98" t="s">
        <v>77</v>
      </c>
    </row>
    <row r="10286" spans="1:6" x14ac:dyDescent="0.2">
      <c r="A10286" s="106">
        <v>43160</v>
      </c>
      <c r="B10286" s="100">
        <v>43160</v>
      </c>
      <c r="C10286" s="98" t="s">
        <v>34</v>
      </c>
      <c r="D10286" s="98">
        <v>-37.26</v>
      </c>
      <c r="E10286" s="98">
        <v>472.98</v>
      </c>
      <c r="F10286" s="98" t="s">
        <v>76</v>
      </c>
    </row>
    <row r="10287" spans="1:6" x14ac:dyDescent="0.2">
      <c r="A10287" s="106">
        <v>43160</v>
      </c>
      <c r="B10287" s="100">
        <v>43160</v>
      </c>
      <c r="C10287" s="98" t="s">
        <v>33</v>
      </c>
      <c r="D10287" s="98">
        <v>-1.68</v>
      </c>
      <c r="E10287" s="98">
        <v>21.33</v>
      </c>
      <c r="F10287" s="98" t="s">
        <v>76</v>
      </c>
    </row>
    <row r="10288" spans="1:6" x14ac:dyDescent="0.2">
      <c r="A10288" s="106">
        <v>43160</v>
      </c>
      <c r="B10288" s="100">
        <v>43160</v>
      </c>
      <c r="C10288" s="98" t="s">
        <v>34</v>
      </c>
      <c r="D10288" s="98">
        <v>-9793.32</v>
      </c>
      <c r="E10288" s="98">
        <v>124329.89</v>
      </c>
      <c r="F10288" s="98" t="s">
        <v>76</v>
      </c>
    </row>
    <row r="10289" spans="1:6" x14ac:dyDescent="0.2">
      <c r="A10289" s="106">
        <v>43160</v>
      </c>
      <c r="B10289" s="100">
        <v>43160</v>
      </c>
      <c r="C10289" s="98" t="s">
        <v>33</v>
      </c>
      <c r="D10289" s="98">
        <v>-441.67</v>
      </c>
      <c r="E10289" s="98">
        <v>5607.37</v>
      </c>
      <c r="F10289" s="98" t="s">
        <v>76</v>
      </c>
    </row>
    <row r="10290" spans="1:6" x14ac:dyDescent="0.2">
      <c r="A10290" s="106">
        <v>43160</v>
      </c>
      <c r="B10290" s="100">
        <v>43101</v>
      </c>
      <c r="C10290" s="98" t="s">
        <v>185</v>
      </c>
      <c r="D10290" s="98">
        <v>-57.05</v>
      </c>
      <c r="E10290" s="98">
        <v>-1734</v>
      </c>
      <c r="F10290" s="98" t="s">
        <v>92</v>
      </c>
    </row>
    <row r="10291" spans="1:6" x14ac:dyDescent="0.2">
      <c r="A10291" s="106">
        <v>43160</v>
      </c>
      <c r="B10291" s="100">
        <v>43101</v>
      </c>
      <c r="C10291" s="98" t="s">
        <v>34</v>
      </c>
      <c r="D10291" s="98">
        <v>-9.0399999999999991</v>
      </c>
      <c r="E10291" s="98">
        <v>103</v>
      </c>
      <c r="F10291" s="98" t="s">
        <v>77</v>
      </c>
    </row>
    <row r="10292" spans="1:6" x14ac:dyDescent="0.2">
      <c r="A10292" s="106">
        <v>43160</v>
      </c>
      <c r="B10292" s="100">
        <v>43101</v>
      </c>
      <c r="C10292" s="98" t="s">
        <v>33</v>
      </c>
      <c r="D10292" s="98">
        <v>-0.41</v>
      </c>
      <c r="E10292" s="98">
        <v>4.6500000000000004</v>
      </c>
      <c r="F10292" s="98" t="s">
        <v>77</v>
      </c>
    </row>
    <row r="10293" spans="1:6" x14ac:dyDescent="0.2">
      <c r="A10293" s="106">
        <v>43160</v>
      </c>
      <c r="B10293" s="100">
        <v>43132</v>
      </c>
      <c r="C10293" s="98" t="s">
        <v>34</v>
      </c>
      <c r="D10293" s="98">
        <v>-100.02</v>
      </c>
      <c r="E10293" s="98">
        <v>1364</v>
      </c>
      <c r="F10293" s="98" t="s">
        <v>85</v>
      </c>
    </row>
    <row r="10294" spans="1:6" x14ac:dyDescent="0.2">
      <c r="A10294" s="106">
        <v>43160</v>
      </c>
      <c r="B10294" s="100">
        <v>43132</v>
      </c>
      <c r="C10294" s="98" t="s">
        <v>33</v>
      </c>
      <c r="D10294" s="98">
        <v>-4.5199999999999996</v>
      </c>
      <c r="E10294" s="98">
        <v>61.52</v>
      </c>
      <c r="F10294" s="98" t="s">
        <v>85</v>
      </c>
    </row>
    <row r="10295" spans="1:6" x14ac:dyDescent="0.2">
      <c r="A10295" s="106">
        <v>43160</v>
      </c>
      <c r="B10295" s="100">
        <v>43132</v>
      </c>
      <c r="C10295" s="98" t="s">
        <v>34</v>
      </c>
      <c r="D10295" s="98">
        <v>-110.66</v>
      </c>
      <c r="E10295" s="98">
        <v>1509</v>
      </c>
      <c r="F10295" s="98" t="s">
        <v>100</v>
      </c>
    </row>
    <row r="10296" spans="1:6" x14ac:dyDescent="0.2">
      <c r="A10296" s="106">
        <v>43160</v>
      </c>
      <c r="B10296" s="100">
        <v>43132</v>
      </c>
      <c r="C10296" s="98" t="s">
        <v>33</v>
      </c>
      <c r="D10296" s="98">
        <v>-4.99</v>
      </c>
      <c r="E10296" s="98">
        <v>68.06</v>
      </c>
      <c r="F10296" s="98" t="s">
        <v>100</v>
      </c>
    </row>
    <row r="10297" spans="1:6" x14ac:dyDescent="0.2">
      <c r="A10297" s="106">
        <v>43160</v>
      </c>
      <c r="B10297" s="100">
        <v>43101</v>
      </c>
      <c r="C10297" s="98" t="s">
        <v>186</v>
      </c>
      <c r="D10297" s="98">
        <v>6.75</v>
      </c>
      <c r="E10297" s="98">
        <v>205.26</v>
      </c>
      <c r="F10297" s="98" t="s">
        <v>92</v>
      </c>
    </row>
    <row r="10298" spans="1:6" x14ac:dyDescent="0.2">
      <c r="A10298" s="106">
        <v>43160</v>
      </c>
      <c r="B10298" s="100">
        <v>43101</v>
      </c>
      <c r="C10298" s="98" t="s">
        <v>34</v>
      </c>
      <c r="D10298" s="98">
        <v>-179.66</v>
      </c>
      <c r="E10298" s="98">
        <v>2047</v>
      </c>
      <c r="F10298" s="98" t="s">
        <v>92</v>
      </c>
    </row>
    <row r="10299" spans="1:6" x14ac:dyDescent="0.2">
      <c r="A10299" s="106">
        <v>43160</v>
      </c>
      <c r="B10299" s="100">
        <v>43101</v>
      </c>
      <c r="C10299" s="98" t="s">
        <v>33</v>
      </c>
      <c r="D10299" s="98">
        <v>-8.11</v>
      </c>
      <c r="E10299" s="98">
        <v>92.31</v>
      </c>
      <c r="F10299" s="98" t="s">
        <v>92</v>
      </c>
    </row>
    <row r="10300" spans="1:6" x14ac:dyDescent="0.2">
      <c r="A10300" s="106">
        <v>43160</v>
      </c>
      <c r="B10300" s="100">
        <v>43132</v>
      </c>
      <c r="C10300" s="98" t="s">
        <v>223</v>
      </c>
      <c r="D10300" s="98">
        <v>2.35</v>
      </c>
      <c r="E10300" s="98">
        <v>-32</v>
      </c>
      <c r="F10300" s="98" t="s">
        <v>167</v>
      </c>
    </row>
    <row r="10301" spans="1:6" x14ac:dyDescent="0.2">
      <c r="A10301" s="106">
        <v>43160</v>
      </c>
      <c r="B10301" s="100">
        <v>43101</v>
      </c>
      <c r="C10301" s="98" t="s">
        <v>188</v>
      </c>
      <c r="D10301" s="98">
        <v>0.56000000000000005</v>
      </c>
      <c r="E10301" s="98">
        <v>-76</v>
      </c>
      <c r="F10301" s="98" t="s">
        <v>167</v>
      </c>
    </row>
    <row r="10302" spans="1:6" x14ac:dyDescent="0.2">
      <c r="A10302" s="106">
        <v>43160</v>
      </c>
      <c r="B10302" s="100">
        <v>43101</v>
      </c>
      <c r="C10302" s="98" t="s">
        <v>187</v>
      </c>
      <c r="D10302" s="98">
        <v>-2.5</v>
      </c>
      <c r="E10302" s="98">
        <v>-76</v>
      </c>
      <c r="F10302" s="98" t="s">
        <v>167</v>
      </c>
    </row>
    <row r="10303" spans="1:6" x14ac:dyDescent="0.2">
      <c r="A10303" s="106">
        <v>43160</v>
      </c>
      <c r="B10303" s="100">
        <v>43101</v>
      </c>
      <c r="C10303" s="98" t="s">
        <v>223</v>
      </c>
      <c r="D10303" s="98">
        <v>3.86</v>
      </c>
      <c r="E10303" s="98">
        <v>-44</v>
      </c>
      <c r="F10303" s="98" t="s">
        <v>167</v>
      </c>
    </row>
    <row r="10304" spans="1:6" x14ac:dyDescent="0.2">
      <c r="A10304" s="106">
        <v>43191</v>
      </c>
      <c r="B10304" s="100">
        <v>43101</v>
      </c>
      <c r="C10304" s="98" t="s">
        <v>168</v>
      </c>
      <c r="D10304" s="98">
        <v>-200.28</v>
      </c>
      <c r="E10304" s="98">
        <v>27065.83</v>
      </c>
      <c r="F10304" s="98" t="s">
        <v>77</v>
      </c>
    </row>
    <row r="10305" spans="1:6" x14ac:dyDescent="0.2">
      <c r="A10305" s="106">
        <v>43191</v>
      </c>
      <c r="B10305" s="100">
        <v>43101</v>
      </c>
      <c r="C10305" s="98" t="s">
        <v>185</v>
      </c>
      <c r="D10305" s="98">
        <v>890.46</v>
      </c>
      <c r="E10305" s="98">
        <v>27065.83</v>
      </c>
      <c r="F10305" s="98" t="s">
        <v>77</v>
      </c>
    </row>
    <row r="10306" spans="1:6" x14ac:dyDescent="0.2">
      <c r="A10306" s="106">
        <v>43191</v>
      </c>
      <c r="B10306" s="100">
        <v>43101</v>
      </c>
      <c r="C10306" s="98" t="s">
        <v>186</v>
      </c>
      <c r="D10306" s="98">
        <v>40.159999999999997</v>
      </c>
      <c r="E10306" s="98">
        <v>1220.67</v>
      </c>
      <c r="F10306" s="98" t="s">
        <v>77</v>
      </c>
    </row>
    <row r="10307" spans="1:6" x14ac:dyDescent="0.2">
      <c r="A10307" s="106">
        <v>43191</v>
      </c>
      <c r="B10307" s="100">
        <v>43191</v>
      </c>
      <c r="C10307" s="98" t="s">
        <v>34</v>
      </c>
      <c r="D10307" s="98">
        <v>-6.17</v>
      </c>
      <c r="E10307" s="98">
        <v>63</v>
      </c>
      <c r="F10307" s="98" t="s">
        <v>76</v>
      </c>
    </row>
    <row r="10308" spans="1:6" x14ac:dyDescent="0.2">
      <c r="A10308" s="106">
        <v>43191</v>
      </c>
      <c r="B10308" s="100">
        <v>43191</v>
      </c>
      <c r="C10308" s="98" t="s">
        <v>33</v>
      </c>
      <c r="D10308" s="98">
        <v>-0.27</v>
      </c>
      <c r="E10308" s="98">
        <v>2.84</v>
      </c>
      <c r="F10308" s="98" t="s">
        <v>76</v>
      </c>
    </row>
    <row r="10309" spans="1:6" x14ac:dyDescent="0.2">
      <c r="A10309" s="106">
        <v>43191</v>
      </c>
      <c r="B10309" s="100">
        <v>43160</v>
      </c>
      <c r="C10309" s="98" t="s">
        <v>34</v>
      </c>
      <c r="D10309" s="98">
        <v>-425.52</v>
      </c>
      <c r="E10309" s="98">
        <v>5401.99</v>
      </c>
      <c r="F10309" s="98" t="s">
        <v>76</v>
      </c>
    </row>
    <row r="10310" spans="1:6" x14ac:dyDescent="0.2">
      <c r="A10310" s="106">
        <v>43191</v>
      </c>
      <c r="B10310" s="100">
        <v>43160</v>
      </c>
      <c r="C10310" s="98" t="s">
        <v>33</v>
      </c>
      <c r="D10310" s="98">
        <v>-19.21</v>
      </c>
      <c r="E10310" s="98">
        <v>243.63</v>
      </c>
      <c r="F10310" s="98" t="s">
        <v>76</v>
      </c>
    </row>
    <row r="10311" spans="1:6" x14ac:dyDescent="0.2">
      <c r="A10311" s="106">
        <v>43191</v>
      </c>
      <c r="B10311" s="100">
        <v>43101</v>
      </c>
      <c r="C10311" s="98" t="s">
        <v>168</v>
      </c>
      <c r="D10311" s="98">
        <v>-40.450000000000003</v>
      </c>
      <c r="E10311" s="98">
        <v>5464.99</v>
      </c>
      <c r="F10311" s="98" t="s">
        <v>76</v>
      </c>
    </row>
    <row r="10312" spans="1:6" x14ac:dyDescent="0.2">
      <c r="A10312" s="106">
        <v>43191</v>
      </c>
      <c r="B10312" s="100">
        <v>43191</v>
      </c>
      <c r="C10312" s="98" t="s">
        <v>34</v>
      </c>
      <c r="D10312" s="98">
        <v>-0.01</v>
      </c>
      <c r="E10312" s="98">
        <v>0.1</v>
      </c>
      <c r="F10312" s="98" t="s">
        <v>77</v>
      </c>
    </row>
    <row r="10313" spans="1:6" x14ac:dyDescent="0.2">
      <c r="A10313" s="106">
        <v>43191</v>
      </c>
      <c r="B10313" s="100">
        <v>43160</v>
      </c>
      <c r="C10313" s="98" t="s">
        <v>34</v>
      </c>
      <c r="D10313" s="98">
        <v>-463.88</v>
      </c>
      <c r="E10313" s="98">
        <v>5889</v>
      </c>
      <c r="F10313" s="98" t="s">
        <v>77</v>
      </c>
    </row>
    <row r="10314" spans="1:6" x14ac:dyDescent="0.2">
      <c r="A10314" s="106">
        <v>43191</v>
      </c>
      <c r="B10314" s="100">
        <v>43160</v>
      </c>
      <c r="C10314" s="98" t="s">
        <v>33</v>
      </c>
      <c r="D10314" s="98">
        <v>-20.92</v>
      </c>
      <c r="E10314" s="98">
        <v>265.58999999999997</v>
      </c>
      <c r="F10314" s="98" t="s">
        <v>77</v>
      </c>
    </row>
    <row r="10315" spans="1:6" x14ac:dyDescent="0.2">
      <c r="A10315" s="106">
        <v>43191</v>
      </c>
      <c r="B10315" s="100">
        <v>43101</v>
      </c>
      <c r="C10315" s="98" t="s">
        <v>168</v>
      </c>
      <c r="D10315" s="98">
        <v>-43.58</v>
      </c>
      <c r="E10315" s="98">
        <v>5889.1</v>
      </c>
      <c r="F10315" s="98" t="s">
        <v>77</v>
      </c>
    </row>
    <row r="10316" spans="1:6" x14ac:dyDescent="0.2">
      <c r="A10316" s="106">
        <v>43191</v>
      </c>
      <c r="B10316" s="100">
        <v>43101</v>
      </c>
      <c r="C10316" s="98" t="s">
        <v>185</v>
      </c>
      <c r="D10316" s="98">
        <v>193.75</v>
      </c>
      <c r="E10316" s="98">
        <v>5889.1</v>
      </c>
      <c r="F10316" s="98" t="s">
        <v>77</v>
      </c>
    </row>
    <row r="10317" spans="1:6" x14ac:dyDescent="0.2">
      <c r="A10317" s="106">
        <v>43191</v>
      </c>
      <c r="B10317" s="100">
        <v>43101</v>
      </c>
      <c r="C10317" s="98" t="s">
        <v>186</v>
      </c>
      <c r="D10317" s="98">
        <v>8.74</v>
      </c>
      <c r="E10317" s="98">
        <v>265.60000000000002</v>
      </c>
      <c r="F10317" s="98" t="s">
        <v>77</v>
      </c>
    </row>
    <row r="10318" spans="1:6" x14ac:dyDescent="0.2">
      <c r="A10318" s="106">
        <v>43191</v>
      </c>
      <c r="B10318" s="100">
        <v>43101</v>
      </c>
      <c r="C10318" s="98" t="s">
        <v>185</v>
      </c>
      <c r="D10318" s="98">
        <v>179.79</v>
      </c>
      <c r="E10318" s="98">
        <v>5464.99</v>
      </c>
      <c r="F10318" s="98" t="s">
        <v>76</v>
      </c>
    </row>
    <row r="10319" spans="1:6" x14ac:dyDescent="0.2">
      <c r="A10319" s="106">
        <v>43191</v>
      </c>
      <c r="B10319" s="100">
        <v>43101</v>
      </c>
      <c r="C10319" s="98" t="s">
        <v>186</v>
      </c>
      <c r="D10319" s="98">
        <v>8.11</v>
      </c>
      <c r="E10319" s="98">
        <v>246.46</v>
      </c>
      <c r="F10319" s="98" t="s">
        <v>76</v>
      </c>
    </row>
    <row r="10320" spans="1:6" x14ac:dyDescent="0.2">
      <c r="A10320" s="106">
        <v>43191</v>
      </c>
      <c r="B10320" s="100">
        <v>43191</v>
      </c>
      <c r="C10320" s="98" t="s">
        <v>34</v>
      </c>
      <c r="D10320" s="98">
        <v>0</v>
      </c>
      <c r="E10320" s="98">
        <v>0.03</v>
      </c>
      <c r="F10320" s="98" t="s">
        <v>76</v>
      </c>
    </row>
    <row r="10321" spans="1:6" x14ac:dyDescent="0.2">
      <c r="A10321" s="106">
        <v>43191</v>
      </c>
      <c r="B10321" s="100">
        <v>43160</v>
      </c>
      <c r="C10321" s="98" t="s">
        <v>34</v>
      </c>
      <c r="D10321" s="98">
        <v>-3068.06</v>
      </c>
      <c r="E10321" s="98">
        <v>38949.94</v>
      </c>
      <c r="F10321" s="98" t="s">
        <v>76</v>
      </c>
    </row>
    <row r="10322" spans="1:6" x14ac:dyDescent="0.2">
      <c r="A10322" s="106">
        <v>43191</v>
      </c>
      <c r="B10322" s="100">
        <v>43160</v>
      </c>
      <c r="C10322" s="98" t="s">
        <v>33</v>
      </c>
      <c r="D10322" s="98">
        <v>-138.37</v>
      </c>
      <c r="E10322" s="98">
        <v>1756.66</v>
      </c>
      <c r="F10322" s="98" t="s">
        <v>76</v>
      </c>
    </row>
    <row r="10323" spans="1:6" x14ac:dyDescent="0.2">
      <c r="A10323" s="106">
        <v>43191</v>
      </c>
      <c r="B10323" s="100">
        <v>43101</v>
      </c>
      <c r="C10323" s="98" t="s">
        <v>168</v>
      </c>
      <c r="D10323" s="98">
        <v>-288.22000000000003</v>
      </c>
      <c r="E10323" s="98">
        <v>38949.97</v>
      </c>
      <c r="F10323" s="98" t="s">
        <v>76</v>
      </c>
    </row>
    <row r="10324" spans="1:6" x14ac:dyDescent="0.2">
      <c r="A10324" s="106">
        <v>43191</v>
      </c>
      <c r="B10324" s="100">
        <v>43101</v>
      </c>
      <c r="C10324" s="98" t="s">
        <v>185</v>
      </c>
      <c r="D10324" s="98">
        <v>1281.46</v>
      </c>
      <c r="E10324" s="98">
        <v>38949.97</v>
      </c>
      <c r="F10324" s="98" t="s">
        <v>76</v>
      </c>
    </row>
    <row r="10325" spans="1:6" x14ac:dyDescent="0.2">
      <c r="A10325" s="106">
        <v>43191</v>
      </c>
      <c r="B10325" s="100">
        <v>43101</v>
      </c>
      <c r="C10325" s="98" t="s">
        <v>186</v>
      </c>
      <c r="D10325" s="98">
        <v>57.77</v>
      </c>
      <c r="E10325" s="98">
        <v>1756.66</v>
      </c>
      <c r="F10325" s="98" t="s">
        <v>76</v>
      </c>
    </row>
    <row r="10326" spans="1:6" x14ac:dyDescent="0.2">
      <c r="A10326" s="106">
        <v>43191</v>
      </c>
      <c r="B10326" s="100">
        <v>43191</v>
      </c>
      <c r="C10326" s="98" t="s">
        <v>34</v>
      </c>
      <c r="D10326" s="98">
        <v>-0.02</v>
      </c>
      <c r="E10326" s="98">
        <v>0.19</v>
      </c>
      <c r="F10326" s="98" t="s">
        <v>77</v>
      </c>
    </row>
    <row r="10327" spans="1:6" x14ac:dyDescent="0.2">
      <c r="A10327" s="106">
        <v>43191</v>
      </c>
      <c r="B10327" s="100">
        <v>43191</v>
      </c>
      <c r="C10327" s="98" t="s">
        <v>33</v>
      </c>
      <c r="D10327" s="98">
        <v>0</v>
      </c>
      <c r="E10327" s="98">
        <v>0.01</v>
      </c>
      <c r="F10327" s="98" t="s">
        <v>77</v>
      </c>
    </row>
    <row r="10328" spans="1:6" x14ac:dyDescent="0.2">
      <c r="A10328" s="106">
        <v>43191</v>
      </c>
      <c r="B10328" s="100">
        <v>43160</v>
      </c>
      <c r="C10328" s="98" t="s">
        <v>34</v>
      </c>
      <c r="D10328" s="98">
        <v>-2131.9499999999998</v>
      </c>
      <c r="E10328" s="98">
        <v>27065.64</v>
      </c>
      <c r="F10328" s="98" t="s">
        <v>77</v>
      </c>
    </row>
    <row r="10329" spans="1:6" x14ac:dyDescent="0.2">
      <c r="A10329" s="106">
        <v>43191</v>
      </c>
      <c r="B10329" s="100">
        <v>43160</v>
      </c>
      <c r="C10329" s="98" t="s">
        <v>33</v>
      </c>
      <c r="D10329" s="98">
        <v>-96.15</v>
      </c>
      <c r="E10329" s="98">
        <v>1220.6600000000001</v>
      </c>
      <c r="F10329" s="98" t="s">
        <v>77</v>
      </c>
    </row>
    <row r="10330" spans="1:6" x14ac:dyDescent="0.2">
      <c r="A10330" s="106">
        <v>43191</v>
      </c>
      <c r="B10330" s="100">
        <v>43191</v>
      </c>
      <c r="C10330" s="98" t="s">
        <v>34</v>
      </c>
      <c r="D10330" s="98">
        <v>-24.77</v>
      </c>
      <c r="E10330" s="98">
        <v>254.43</v>
      </c>
      <c r="F10330" s="98" t="s">
        <v>74</v>
      </c>
    </row>
    <row r="10331" spans="1:6" x14ac:dyDescent="0.2">
      <c r="A10331" s="106">
        <v>43191</v>
      </c>
      <c r="B10331" s="100">
        <v>43191</v>
      </c>
      <c r="C10331" s="98" t="s">
        <v>33</v>
      </c>
      <c r="D10331" s="98">
        <v>-1.08</v>
      </c>
      <c r="E10331" s="98">
        <v>11.37</v>
      </c>
      <c r="F10331" s="98" t="s">
        <v>74</v>
      </c>
    </row>
    <row r="10332" spans="1:6" x14ac:dyDescent="0.2">
      <c r="A10332" s="106">
        <v>43191</v>
      </c>
      <c r="B10332" s="100">
        <v>43191</v>
      </c>
      <c r="C10332" s="98" t="s">
        <v>34</v>
      </c>
      <c r="D10332" s="98">
        <v>-0.44</v>
      </c>
      <c r="E10332" s="98">
        <v>4.87</v>
      </c>
      <c r="F10332" s="98" t="s">
        <v>73</v>
      </c>
    </row>
    <row r="10333" spans="1:6" x14ac:dyDescent="0.2">
      <c r="A10333" s="106">
        <v>43191</v>
      </c>
      <c r="B10333" s="100">
        <v>43191</v>
      </c>
      <c r="C10333" s="98" t="s">
        <v>33</v>
      </c>
      <c r="D10333" s="98">
        <v>0</v>
      </c>
      <c r="E10333" s="98">
        <v>0.18</v>
      </c>
      <c r="F10333" s="98" t="s">
        <v>73</v>
      </c>
    </row>
    <row r="10334" spans="1:6" x14ac:dyDescent="0.2">
      <c r="A10334" s="106">
        <v>43191</v>
      </c>
      <c r="B10334" s="100">
        <v>43191</v>
      </c>
      <c r="C10334" s="98" t="s">
        <v>34</v>
      </c>
      <c r="D10334" s="98">
        <v>-0.43</v>
      </c>
      <c r="E10334" s="98">
        <v>4.8600000000000003</v>
      </c>
      <c r="F10334" s="98" t="s">
        <v>75</v>
      </c>
    </row>
    <row r="10335" spans="1:6" x14ac:dyDescent="0.2">
      <c r="A10335" s="106">
        <v>43191</v>
      </c>
      <c r="B10335" s="100">
        <v>43191</v>
      </c>
      <c r="C10335" s="98" t="s">
        <v>33</v>
      </c>
      <c r="D10335" s="98">
        <v>-0.01</v>
      </c>
      <c r="E10335" s="98">
        <v>0.2</v>
      </c>
      <c r="F10335" s="98" t="s">
        <v>75</v>
      </c>
    </row>
    <row r="10336" spans="1:6" x14ac:dyDescent="0.2">
      <c r="A10336" s="106">
        <v>43191</v>
      </c>
      <c r="B10336" s="100">
        <v>43160</v>
      </c>
      <c r="C10336" s="98" t="s">
        <v>34</v>
      </c>
      <c r="D10336" s="98">
        <v>-24510.73</v>
      </c>
      <c r="E10336" s="98">
        <v>311167.59000000003</v>
      </c>
      <c r="F10336" s="98" t="s">
        <v>75</v>
      </c>
    </row>
    <row r="10337" spans="1:6" x14ac:dyDescent="0.2">
      <c r="A10337" s="106">
        <v>43191</v>
      </c>
      <c r="B10337" s="100">
        <v>43160</v>
      </c>
      <c r="C10337" s="98" t="s">
        <v>33</v>
      </c>
      <c r="D10337" s="98">
        <v>-1105.46</v>
      </c>
      <c r="E10337" s="98">
        <v>14033.65</v>
      </c>
      <c r="F10337" s="98" t="s">
        <v>75</v>
      </c>
    </row>
    <row r="10338" spans="1:6" x14ac:dyDescent="0.2">
      <c r="A10338" s="106">
        <v>43191</v>
      </c>
      <c r="B10338" s="100">
        <v>43101</v>
      </c>
      <c r="C10338" s="98" t="s">
        <v>168</v>
      </c>
      <c r="D10338" s="98">
        <v>-2303.08</v>
      </c>
      <c r="E10338" s="98">
        <v>311224.45</v>
      </c>
      <c r="F10338" s="98" t="s">
        <v>75</v>
      </c>
    </row>
    <row r="10339" spans="1:6" x14ac:dyDescent="0.2">
      <c r="A10339" s="106">
        <v>43191</v>
      </c>
      <c r="B10339" s="100">
        <v>43160</v>
      </c>
      <c r="C10339" s="98" t="s">
        <v>34</v>
      </c>
      <c r="D10339" s="98">
        <v>-70.66</v>
      </c>
      <c r="E10339" s="98">
        <v>897</v>
      </c>
      <c r="F10339" s="98" t="s">
        <v>73</v>
      </c>
    </row>
    <row r="10340" spans="1:6" x14ac:dyDescent="0.2">
      <c r="A10340" s="106">
        <v>43191</v>
      </c>
      <c r="B10340" s="100">
        <v>43160</v>
      </c>
      <c r="C10340" s="98" t="s">
        <v>33</v>
      </c>
      <c r="D10340" s="98">
        <v>-3.19</v>
      </c>
      <c r="E10340" s="98">
        <v>40.450000000000003</v>
      </c>
      <c r="F10340" s="98" t="s">
        <v>73</v>
      </c>
    </row>
    <row r="10341" spans="1:6" x14ac:dyDescent="0.2">
      <c r="A10341" s="106">
        <v>43191</v>
      </c>
      <c r="B10341" s="100">
        <v>43101</v>
      </c>
      <c r="C10341" s="98" t="s">
        <v>168</v>
      </c>
      <c r="D10341" s="98">
        <v>-6.64</v>
      </c>
      <c r="E10341" s="98">
        <v>897</v>
      </c>
      <c r="F10341" s="98" t="s">
        <v>73</v>
      </c>
    </row>
    <row r="10342" spans="1:6" x14ac:dyDescent="0.2">
      <c r="A10342" s="106">
        <v>43191</v>
      </c>
      <c r="B10342" s="100">
        <v>43101</v>
      </c>
      <c r="C10342" s="98" t="s">
        <v>185</v>
      </c>
      <c r="D10342" s="98">
        <v>29.51</v>
      </c>
      <c r="E10342" s="98">
        <v>897</v>
      </c>
      <c r="F10342" s="98" t="s">
        <v>73</v>
      </c>
    </row>
    <row r="10343" spans="1:6" x14ac:dyDescent="0.2">
      <c r="A10343" s="106">
        <v>43191</v>
      </c>
      <c r="B10343" s="100">
        <v>43101</v>
      </c>
      <c r="C10343" s="98" t="s">
        <v>186</v>
      </c>
      <c r="D10343" s="98">
        <v>1.33</v>
      </c>
      <c r="E10343" s="98">
        <v>40.450000000000003</v>
      </c>
      <c r="F10343" s="98" t="s">
        <v>73</v>
      </c>
    </row>
    <row r="10344" spans="1:6" x14ac:dyDescent="0.2">
      <c r="A10344" s="106">
        <v>43191</v>
      </c>
      <c r="B10344" s="100">
        <v>43101</v>
      </c>
      <c r="C10344" s="98" t="s">
        <v>185</v>
      </c>
      <c r="D10344" s="98">
        <v>10239.299999999999</v>
      </c>
      <c r="E10344" s="98">
        <v>311224.45</v>
      </c>
      <c r="F10344" s="98" t="s">
        <v>75</v>
      </c>
    </row>
    <row r="10345" spans="1:6" x14ac:dyDescent="0.2">
      <c r="A10345" s="106">
        <v>43191</v>
      </c>
      <c r="B10345" s="100">
        <v>43101</v>
      </c>
      <c r="C10345" s="98" t="s">
        <v>186</v>
      </c>
      <c r="D10345" s="98">
        <v>461.81</v>
      </c>
      <c r="E10345" s="98">
        <v>14036.19</v>
      </c>
      <c r="F10345" s="98" t="s">
        <v>75</v>
      </c>
    </row>
    <row r="10346" spans="1:6" x14ac:dyDescent="0.2">
      <c r="A10346" s="106">
        <v>43132</v>
      </c>
      <c r="B10346" s="100">
        <v>43132</v>
      </c>
      <c r="C10346" s="98" t="s">
        <v>36</v>
      </c>
      <c r="D10346" s="98">
        <v>-4.3499999999999996</v>
      </c>
      <c r="E10346" s="98">
        <v>59.4</v>
      </c>
      <c r="F10346" s="98" t="s">
        <v>101</v>
      </c>
    </row>
    <row r="10347" spans="1:6" x14ac:dyDescent="0.2">
      <c r="A10347" s="106">
        <v>43132</v>
      </c>
      <c r="B10347" s="100">
        <v>43132</v>
      </c>
      <c r="C10347" s="98" t="s">
        <v>35</v>
      </c>
      <c r="D10347" s="98">
        <v>-0.19</v>
      </c>
      <c r="E10347" s="98">
        <v>2.68</v>
      </c>
      <c r="F10347" s="98" t="s">
        <v>101</v>
      </c>
    </row>
    <row r="10348" spans="1:6" x14ac:dyDescent="0.2">
      <c r="A10348" s="106">
        <v>43132</v>
      </c>
      <c r="B10348" s="100">
        <v>43132</v>
      </c>
      <c r="C10348" s="98" t="s">
        <v>36</v>
      </c>
      <c r="D10348" s="98">
        <v>-5.19</v>
      </c>
      <c r="E10348" s="98">
        <v>70.88</v>
      </c>
      <c r="F10348" s="98" t="s">
        <v>101</v>
      </c>
    </row>
    <row r="10349" spans="1:6" x14ac:dyDescent="0.2">
      <c r="A10349" s="106">
        <v>43132</v>
      </c>
      <c r="B10349" s="100">
        <v>43132</v>
      </c>
      <c r="C10349" s="98" t="s">
        <v>35</v>
      </c>
      <c r="D10349" s="98">
        <v>-0.23</v>
      </c>
      <c r="E10349" s="98">
        <v>3.2</v>
      </c>
      <c r="F10349" s="98" t="s">
        <v>101</v>
      </c>
    </row>
    <row r="10350" spans="1:6" x14ac:dyDescent="0.2">
      <c r="A10350" s="106">
        <v>43132</v>
      </c>
      <c r="B10350" s="100">
        <v>43132</v>
      </c>
      <c r="C10350" s="98" t="s">
        <v>34</v>
      </c>
      <c r="D10350" s="98">
        <v>-2220.4899999999998</v>
      </c>
      <c r="E10350" s="98">
        <v>30280.54</v>
      </c>
      <c r="F10350" s="98" t="s">
        <v>77</v>
      </c>
    </row>
    <row r="10351" spans="1:6" x14ac:dyDescent="0.2">
      <c r="A10351" s="106">
        <v>43132</v>
      </c>
      <c r="B10351" s="100">
        <v>43132</v>
      </c>
      <c r="C10351" s="98" t="s">
        <v>33</v>
      </c>
      <c r="D10351" s="98">
        <v>-100.19</v>
      </c>
      <c r="E10351" s="98">
        <v>1365.67</v>
      </c>
      <c r="F10351" s="98" t="s">
        <v>77</v>
      </c>
    </row>
    <row r="10352" spans="1:6" x14ac:dyDescent="0.2">
      <c r="A10352" s="106">
        <v>43132</v>
      </c>
      <c r="B10352" s="100">
        <v>43101</v>
      </c>
      <c r="C10352" s="98" t="s">
        <v>168</v>
      </c>
      <c r="D10352" s="98">
        <v>-631.52</v>
      </c>
      <c r="E10352" s="98">
        <v>85336.54</v>
      </c>
      <c r="F10352" s="98" t="s">
        <v>77</v>
      </c>
    </row>
    <row r="10353" spans="1:6" x14ac:dyDescent="0.2">
      <c r="A10353" s="106">
        <v>43132</v>
      </c>
      <c r="B10353" s="100">
        <v>43101</v>
      </c>
      <c r="C10353" s="98" t="s">
        <v>185</v>
      </c>
      <c r="D10353" s="98">
        <v>2807.56</v>
      </c>
      <c r="E10353" s="98">
        <v>85336.54</v>
      </c>
      <c r="F10353" s="98" t="s">
        <v>77</v>
      </c>
    </row>
    <row r="10354" spans="1:6" x14ac:dyDescent="0.2">
      <c r="A10354" s="106">
        <v>43132</v>
      </c>
      <c r="B10354" s="100">
        <v>43101</v>
      </c>
      <c r="C10354" s="98" t="s">
        <v>186</v>
      </c>
      <c r="D10354" s="98">
        <v>126.61</v>
      </c>
      <c r="E10354" s="98">
        <v>3848.68</v>
      </c>
      <c r="F10354" s="98" t="s">
        <v>77</v>
      </c>
    </row>
    <row r="10355" spans="1:6" x14ac:dyDescent="0.2">
      <c r="A10355" s="106">
        <v>43132</v>
      </c>
      <c r="B10355" s="100">
        <v>43101</v>
      </c>
      <c r="C10355" s="98" t="s">
        <v>34</v>
      </c>
      <c r="D10355" s="98">
        <v>-4832.25</v>
      </c>
      <c r="E10355" s="98">
        <v>55056</v>
      </c>
      <c r="F10355" s="98" t="s">
        <v>77</v>
      </c>
    </row>
    <row r="10356" spans="1:6" x14ac:dyDescent="0.2">
      <c r="A10356" s="106">
        <v>43132</v>
      </c>
      <c r="B10356" s="100">
        <v>43101</v>
      </c>
      <c r="C10356" s="98" t="s">
        <v>33</v>
      </c>
      <c r="D10356" s="98">
        <v>-217.94</v>
      </c>
      <c r="E10356" s="98">
        <v>2483.0300000000002</v>
      </c>
      <c r="F10356" s="98" t="s">
        <v>77</v>
      </c>
    </row>
    <row r="10357" spans="1:6" x14ac:dyDescent="0.2">
      <c r="A10357" s="106">
        <v>43132</v>
      </c>
      <c r="B10357" s="100">
        <v>43132</v>
      </c>
      <c r="C10357" s="98" t="s">
        <v>36</v>
      </c>
      <c r="D10357" s="98">
        <v>-34.24</v>
      </c>
      <c r="E10357" s="98">
        <v>466.91</v>
      </c>
      <c r="F10357" s="98" t="s">
        <v>101</v>
      </c>
    </row>
    <row r="10358" spans="1:6" x14ac:dyDescent="0.2">
      <c r="A10358" s="106">
        <v>43132</v>
      </c>
      <c r="B10358" s="100">
        <v>43132</v>
      </c>
      <c r="C10358" s="98" t="s">
        <v>35</v>
      </c>
      <c r="D10358" s="98">
        <v>-1.55</v>
      </c>
      <c r="E10358" s="98">
        <v>21.05</v>
      </c>
      <c r="F10358" s="98" t="s">
        <v>101</v>
      </c>
    </row>
    <row r="10359" spans="1:6" x14ac:dyDescent="0.2">
      <c r="A10359" s="106">
        <v>43132</v>
      </c>
      <c r="B10359" s="100">
        <v>43132</v>
      </c>
      <c r="C10359" s="98" t="s">
        <v>36</v>
      </c>
      <c r="D10359" s="98">
        <v>-6.05</v>
      </c>
      <c r="E10359" s="98">
        <v>82.5</v>
      </c>
      <c r="F10359" s="98" t="s">
        <v>101</v>
      </c>
    </row>
    <row r="10360" spans="1:6" x14ac:dyDescent="0.2">
      <c r="A10360" s="106">
        <v>43132</v>
      </c>
      <c r="B10360" s="100">
        <v>43132</v>
      </c>
      <c r="C10360" s="98" t="s">
        <v>35</v>
      </c>
      <c r="D10360" s="98">
        <v>-0.27</v>
      </c>
      <c r="E10360" s="98">
        <v>3.71</v>
      </c>
      <c r="F10360" s="98" t="s">
        <v>101</v>
      </c>
    </row>
    <row r="10361" spans="1:6" x14ac:dyDescent="0.2">
      <c r="A10361" s="106">
        <v>43132</v>
      </c>
      <c r="B10361" s="100">
        <v>43101</v>
      </c>
      <c r="C10361" s="98" t="s">
        <v>36</v>
      </c>
      <c r="D10361" s="98">
        <v>-13.17</v>
      </c>
      <c r="E10361" s="98">
        <v>150</v>
      </c>
      <c r="F10361" s="98" t="s">
        <v>101</v>
      </c>
    </row>
    <row r="10362" spans="1:6" x14ac:dyDescent="0.2">
      <c r="A10362" s="106">
        <v>43132</v>
      </c>
      <c r="B10362" s="100">
        <v>43101</v>
      </c>
      <c r="C10362" s="98" t="s">
        <v>35</v>
      </c>
      <c r="D10362" s="98">
        <v>-0.59</v>
      </c>
      <c r="E10362" s="98">
        <v>6.76</v>
      </c>
      <c r="F10362" s="98" t="s">
        <v>101</v>
      </c>
    </row>
    <row r="10363" spans="1:6" x14ac:dyDescent="0.2">
      <c r="A10363" s="106">
        <v>43132</v>
      </c>
      <c r="B10363" s="100">
        <v>43101</v>
      </c>
      <c r="C10363" s="98" t="s">
        <v>36</v>
      </c>
      <c r="D10363" s="98">
        <v>-74.34</v>
      </c>
      <c r="E10363" s="98">
        <v>847</v>
      </c>
      <c r="F10363" s="98" t="s">
        <v>101</v>
      </c>
    </row>
    <row r="10364" spans="1:6" x14ac:dyDescent="0.2">
      <c r="A10364" s="106">
        <v>43132</v>
      </c>
      <c r="B10364" s="100">
        <v>43101</v>
      </c>
      <c r="C10364" s="98" t="s">
        <v>35</v>
      </c>
      <c r="D10364" s="98">
        <v>-3.33</v>
      </c>
      <c r="E10364" s="98">
        <v>38.19</v>
      </c>
      <c r="F10364" s="98" t="s">
        <v>101</v>
      </c>
    </row>
    <row r="10365" spans="1:6" x14ac:dyDescent="0.2">
      <c r="A10365" s="106">
        <v>43132</v>
      </c>
      <c r="B10365" s="100">
        <v>43132</v>
      </c>
      <c r="C10365" s="98" t="s">
        <v>36</v>
      </c>
      <c r="D10365" s="98">
        <v>-1.72</v>
      </c>
      <c r="E10365" s="98">
        <v>23.47</v>
      </c>
      <c r="F10365" s="98" t="s">
        <v>101</v>
      </c>
    </row>
    <row r="10366" spans="1:6" x14ac:dyDescent="0.2">
      <c r="A10366" s="106">
        <v>43132</v>
      </c>
      <c r="B10366" s="100">
        <v>43132</v>
      </c>
      <c r="C10366" s="98" t="s">
        <v>35</v>
      </c>
      <c r="D10366" s="98">
        <v>-0.08</v>
      </c>
      <c r="E10366" s="98">
        <v>1.06</v>
      </c>
      <c r="F10366" s="98" t="s">
        <v>101</v>
      </c>
    </row>
    <row r="10367" spans="1:6" x14ac:dyDescent="0.2">
      <c r="A10367" s="106">
        <v>43132</v>
      </c>
      <c r="B10367" s="100">
        <v>43132</v>
      </c>
      <c r="C10367" s="98" t="s">
        <v>34</v>
      </c>
      <c r="D10367" s="98">
        <v>-111.47</v>
      </c>
      <c r="E10367" s="98">
        <v>1520</v>
      </c>
      <c r="F10367" s="98" t="s">
        <v>92</v>
      </c>
    </row>
    <row r="10368" spans="1:6" x14ac:dyDescent="0.2">
      <c r="A10368" s="106">
        <v>43132</v>
      </c>
      <c r="B10368" s="100">
        <v>43132</v>
      </c>
      <c r="C10368" s="98" t="s">
        <v>33</v>
      </c>
      <c r="D10368" s="98">
        <v>-5.0199999999999996</v>
      </c>
      <c r="E10368" s="98">
        <v>68.55</v>
      </c>
      <c r="F10368" s="98" t="s">
        <v>92</v>
      </c>
    </row>
    <row r="10369" spans="1:6" x14ac:dyDescent="0.2">
      <c r="A10369" s="106">
        <v>43132</v>
      </c>
      <c r="B10369" s="100">
        <v>43132</v>
      </c>
      <c r="C10369" s="98" t="s">
        <v>34</v>
      </c>
      <c r="D10369" s="98">
        <v>-62.11</v>
      </c>
      <c r="E10369" s="98">
        <v>847</v>
      </c>
      <c r="F10369" s="98" t="s">
        <v>92</v>
      </c>
    </row>
    <row r="10370" spans="1:6" x14ac:dyDescent="0.2">
      <c r="A10370" s="106">
        <v>43132</v>
      </c>
      <c r="B10370" s="100">
        <v>43132</v>
      </c>
      <c r="C10370" s="98" t="s">
        <v>33</v>
      </c>
      <c r="D10370" s="98">
        <v>-2.81</v>
      </c>
      <c r="E10370" s="98">
        <v>38.200000000000003</v>
      </c>
      <c r="F10370" s="98" t="s">
        <v>92</v>
      </c>
    </row>
    <row r="10371" spans="1:6" x14ac:dyDescent="0.2">
      <c r="A10371" s="106">
        <v>43132</v>
      </c>
      <c r="B10371" s="100">
        <v>43101</v>
      </c>
      <c r="C10371" s="98" t="s">
        <v>168</v>
      </c>
      <c r="D10371" s="98">
        <v>-17.66</v>
      </c>
      <c r="E10371" s="98">
        <v>2385</v>
      </c>
      <c r="F10371" s="98" t="s">
        <v>92</v>
      </c>
    </row>
    <row r="10372" spans="1:6" x14ac:dyDescent="0.2">
      <c r="A10372" s="106">
        <v>43132</v>
      </c>
      <c r="B10372" s="100">
        <v>43101</v>
      </c>
      <c r="C10372" s="98" t="s">
        <v>185</v>
      </c>
      <c r="D10372" s="98">
        <v>78.47</v>
      </c>
      <c r="E10372" s="98">
        <v>2385</v>
      </c>
      <c r="F10372" s="98" t="s">
        <v>92</v>
      </c>
    </row>
    <row r="10373" spans="1:6" x14ac:dyDescent="0.2">
      <c r="A10373" s="106">
        <v>43132</v>
      </c>
      <c r="B10373" s="100">
        <v>43101</v>
      </c>
      <c r="C10373" s="98" t="s">
        <v>186</v>
      </c>
      <c r="D10373" s="98">
        <v>3.54</v>
      </c>
      <c r="E10373" s="98">
        <v>107.57</v>
      </c>
      <c r="F10373" s="98" t="s">
        <v>92</v>
      </c>
    </row>
    <row r="10374" spans="1:6" x14ac:dyDescent="0.2">
      <c r="A10374" s="106">
        <v>43132</v>
      </c>
      <c r="B10374" s="100">
        <v>43101</v>
      </c>
      <c r="C10374" s="98" t="s">
        <v>34</v>
      </c>
      <c r="D10374" s="98">
        <v>-134.99</v>
      </c>
      <c r="E10374" s="98">
        <v>1538</v>
      </c>
      <c r="F10374" s="98" t="s">
        <v>92</v>
      </c>
    </row>
    <row r="10375" spans="1:6" x14ac:dyDescent="0.2">
      <c r="A10375" s="106">
        <v>43132</v>
      </c>
      <c r="B10375" s="100">
        <v>43101</v>
      </c>
      <c r="C10375" s="98" t="s">
        <v>33</v>
      </c>
      <c r="D10375" s="98">
        <v>-6.09</v>
      </c>
      <c r="E10375" s="98">
        <v>69.36</v>
      </c>
      <c r="F10375" s="98" t="s">
        <v>92</v>
      </c>
    </row>
    <row r="10376" spans="1:6" x14ac:dyDescent="0.2">
      <c r="A10376" s="106">
        <v>43132</v>
      </c>
      <c r="B10376" s="100">
        <v>43132</v>
      </c>
      <c r="C10376" s="98" t="s">
        <v>36</v>
      </c>
      <c r="D10376" s="98">
        <v>-1.27</v>
      </c>
      <c r="E10376" s="98">
        <v>17.36</v>
      </c>
      <c r="F10376" s="98" t="s">
        <v>101</v>
      </c>
    </row>
    <row r="10377" spans="1:6" x14ac:dyDescent="0.2">
      <c r="A10377" s="106">
        <v>43132</v>
      </c>
      <c r="B10377" s="100">
        <v>43132</v>
      </c>
      <c r="C10377" s="98" t="s">
        <v>35</v>
      </c>
      <c r="D10377" s="98">
        <v>-0.06</v>
      </c>
      <c r="E10377" s="98">
        <v>0.78</v>
      </c>
      <c r="F10377" s="98" t="s">
        <v>101</v>
      </c>
    </row>
    <row r="10378" spans="1:6" x14ac:dyDescent="0.2">
      <c r="A10378" s="106">
        <v>43132</v>
      </c>
      <c r="B10378" s="100">
        <v>43132</v>
      </c>
      <c r="C10378" s="98" t="s">
        <v>34</v>
      </c>
      <c r="D10378" s="98">
        <v>-210.53</v>
      </c>
      <c r="E10378" s="98">
        <v>2871</v>
      </c>
      <c r="F10378" s="98" t="s">
        <v>92</v>
      </c>
    </row>
    <row r="10379" spans="1:6" x14ac:dyDescent="0.2">
      <c r="A10379" s="106">
        <v>43132</v>
      </c>
      <c r="B10379" s="100">
        <v>43132</v>
      </c>
      <c r="C10379" s="98" t="s">
        <v>33</v>
      </c>
      <c r="D10379" s="98">
        <v>-9.49</v>
      </c>
      <c r="E10379" s="98">
        <v>129.47999999999999</v>
      </c>
      <c r="F10379" s="98" t="s">
        <v>92</v>
      </c>
    </row>
    <row r="10380" spans="1:6" x14ac:dyDescent="0.2">
      <c r="A10380" s="106">
        <v>43132</v>
      </c>
      <c r="B10380" s="100">
        <v>43101</v>
      </c>
      <c r="C10380" s="98" t="s">
        <v>168</v>
      </c>
      <c r="D10380" s="98">
        <v>-59.87</v>
      </c>
      <c r="E10380" s="98">
        <v>8090</v>
      </c>
      <c r="F10380" s="98" t="s">
        <v>92</v>
      </c>
    </row>
    <row r="10381" spans="1:6" x14ac:dyDescent="0.2">
      <c r="A10381" s="106">
        <v>43132</v>
      </c>
      <c r="B10381" s="100">
        <v>43101</v>
      </c>
      <c r="C10381" s="98" t="s">
        <v>185</v>
      </c>
      <c r="D10381" s="98">
        <v>266.16000000000003</v>
      </c>
      <c r="E10381" s="98">
        <v>8090</v>
      </c>
      <c r="F10381" s="98" t="s">
        <v>92</v>
      </c>
    </row>
    <row r="10382" spans="1:6" x14ac:dyDescent="0.2">
      <c r="A10382" s="106">
        <v>43132</v>
      </c>
      <c r="B10382" s="100">
        <v>43101</v>
      </c>
      <c r="C10382" s="98" t="s">
        <v>186</v>
      </c>
      <c r="D10382" s="98">
        <v>12.01</v>
      </c>
      <c r="E10382" s="98">
        <v>364.86</v>
      </c>
      <c r="F10382" s="98" t="s">
        <v>92</v>
      </c>
    </row>
    <row r="10383" spans="1:6" x14ac:dyDescent="0.2">
      <c r="A10383" s="106">
        <v>43132</v>
      </c>
      <c r="B10383" s="100">
        <v>43101</v>
      </c>
      <c r="C10383" s="98" t="s">
        <v>34</v>
      </c>
      <c r="D10383" s="98">
        <v>-458.08</v>
      </c>
      <c r="E10383" s="98">
        <v>5219</v>
      </c>
      <c r="F10383" s="98" t="s">
        <v>92</v>
      </c>
    </row>
    <row r="10384" spans="1:6" x14ac:dyDescent="0.2">
      <c r="A10384" s="106">
        <v>43132</v>
      </c>
      <c r="B10384" s="100">
        <v>43101</v>
      </c>
      <c r="C10384" s="98" t="s">
        <v>33</v>
      </c>
      <c r="D10384" s="98">
        <v>-20.66</v>
      </c>
      <c r="E10384" s="98">
        <v>235.38</v>
      </c>
      <c r="F10384" s="98" t="s">
        <v>92</v>
      </c>
    </row>
    <row r="10385" spans="1:6" x14ac:dyDescent="0.2">
      <c r="A10385" s="106">
        <v>43132</v>
      </c>
      <c r="B10385" s="100">
        <v>43132</v>
      </c>
      <c r="C10385" s="98" t="s">
        <v>34</v>
      </c>
      <c r="D10385" s="98">
        <v>-3236.33</v>
      </c>
      <c r="E10385" s="98">
        <v>44133.91</v>
      </c>
      <c r="F10385" s="98" t="s">
        <v>77</v>
      </c>
    </row>
    <row r="10386" spans="1:6" x14ac:dyDescent="0.2">
      <c r="A10386" s="106">
        <v>43132</v>
      </c>
      <c r="B10386" s="100">
        <v>43132</v>
      </c>
      <c r="C10386" s="98" t="s">
        <v>33</v>
      </c>
      <c r="D10386" s="98">
        <v>-145.96</v>
      </c>
      <c r="E10386" s="98">
        <v>1990.46</v>
      </c>
      <c r="F10386" s="98" t="s">
        <v>77</v>
      </c>
    </row>
    <row r="10387" spans="1:6" x14ac:dyDescent="0.2">
      <c r="A10387" s="106">
        <v>43132</v>
      </c>
      <c r="B10387" s="100">
        <v>43101</v>
      </c>
      <c r="C10387" s="98" t="s">
        <v>185</v>
      </c>
      <c r="D10387" s="98">
        <v>1458.13</v>
      </c>
      <c r="E10387" s="98">
        <v>44320</v>
      </c>
      <c r="F10387" s="98" t="s">
        <v>95</v>
      </c>
    </row>
    <row r="10388" spans="1:6" x14ac:dyDescent="0.2">
      <c r="A10388" s="106">
        <v>43132</v>
      </c>
      <c r="B10388" s="100">
        <v>43101</v>
      </c>
      <c r="C10388" s="98" t="s">
        <v>186</v>
      </c>
      <c r="D10388" s="98">
        <v>65.760000000000005</v>
      </c>
      <c r="E10388" s="98">
        <v>1998.83</v>
      </c>
      <c r="F10388" s="98" t="s">
        <v>95</v>
      </c>
    </row>
    <row r="10389" spans="1:6" x14ac:dyDescent="0.2">
      <c r="A10389" s="106">
        <v>43132</v>
      </c>
      <c r="B10389" s="100">
        <v>43101</v>
      </c>
      <c r="C10389" s="98" t="s">
        <v>34</v>
      </c>
      <c r="D10389" s="98">
        <v>-2635.12</v>
      </c>
      <c r="E10389" s="98">
        <v>30023</v>
      </c>
      <c r="F10389" s="98" t="s">
        <v>95</v>
      </c>
    </row>
    <row r="10390" spans="1:6" x14ac:dyDescent="0.2">
      <c r="A10390" s="106">
        <v>43132</v>
      </c>
      <c r="B10390" s="100">
        <v>43101</v>
      </c>
      <c r="C10390" s="98" t="s">
        <v>33</v>
      </c>
      <c r="D10390" s="98">
        <v>-118.84</v>
      </c>
      <c r="E10390" s="98">
        <v>1354.04</v>
      </c>
      <c r="F10390" s="98" t="s">
        <v>95</v>
      </c>
    </row>
    <row r="10391" spans="1:6" x14ac:dyDescent="0.2">
      <c r="A10391" s="106">
        <v>43132</v>
      </c>
      <c r="B10391" s="100">
        <v>43101</v>
      </c>
      <c r="C10391" s="98" t="s">
        <v>36</v>
      </c>
      <c r="D10391" s="98">
        <v>-2.72</v>
      </c>
      <c r="E10391" s="98">
        <v>31</v>
      </c>
      <c r="F10391" s="98" t="s">
        <v>101</v>
      </c>
    </row>
    <row r="10392" spans="1:6" x14ac:dyDescent="0.2">
      <c r="A10392" s="106">
        <v>43132</v>
      </c>
      <c r="B10392" s="100">
        <v>43101</v>
      </c>
      <c r="C10392" s="98" t="s">
        <v>35</v>
      </c>
      <c r="D10392" s="98">
        <v>-0.12</v>
      </c>
      <c r="E10392" s="98">
        <v>1.4</v>
      </c>
      <c r="F10392" s="98" t="s">
        <v>101</v>
      </c>
    </row>
    <row r="10393" spans="1:6" x14ac:dyDescent="0.2">
      <c r="A10393" s="106">
        <v>43132</v>
      </c>
      <c r="B10393" s="100">
        <v>43132</v>
      </c>
      <c r="C10393" s="98" t="s">
        <v>34</v>
      </c>
      <c r="D10393" s="98">
        <v>-1846.22</v>
      </c>
      <c r="E10393" s="98">
        <v>25176.36</v>
      </c>
      <c r="F10393" s="98" t="s">
        <v>77</v>
      </c>
    </row>
    <row r="10394" spans="1:6" x14ac:dyDescent="0.2">
      <c r="A10394" s="106">
        <v>43132</v>
      </c>
      <c r="B10394" s="100">
        <v>43132</v>
      </c>
      <c r="C10394" s="98" t="s">
        <v>33</v>
      </c>
      <c r="D10394" s="98">
        <v>-83.27</v>
      </c>
      <c r="E10394" s="98">
        <v>1135.44</v>
      </c>
      <c r="F10394" s="98" t="s">
        <v>77</v>
      </c>
    </row>
    <row r="10395" spans="1:6" x14ac:dyDescent="0.2">
      <c r="A10395" s="106">
        <v>43160</v>
      </c>
      <c r="B10395" s="100">
        <v>43101</v>
      </c>
      <c r="C10395" s="98" t="s">
        <v>185</v>
      </c>
      <c r="D10395" s="98">
        <v>10927.69</v>
      </c>
      <c r="E10395" s="98">
        <v>332145.57</v>
      </c>
      <c r="F10395" s="98" t="s">
        <v>76</v>
      </c>
    </row>
    <row r="10396" spans="1:6" x14ac:dyDescent="0.2">
      <c r="A10396" s="106">
        <v>43160</v>
      </c>
      <c r="B10396" s="100">
        <v>43101</v>
      </c>
      <c r="C10396" s="98" t="s">
        <v>186</v>
      </c>
      <c r="D10396" s="98">
        <v>492.79</v>
      </c>
      <c r="E10396" s="98">
        <v>14979.75</v>
      </c>
      <c r="F10396" s="98" t="s">
        <v>76</v>
      </c>
    </row>
    <row r="10397" spans="1:6" x14ac:dyDescent="0.2">
      <c r="A10397" s="106">
        <v>43160</v>
      </c>
      <c r="B10397" s="100">
        <v>43101</v>
      </c>
      <c r="C10397" s="98" t="s">
        <v>34</v>
      </c>
      <c r="D10397" s="98">
        <v>-14034.02</v>
      </c>
      <c r="E10397" s="98">
        <v>159897</v>
      </c>
      <c r="F10397" s="98" t="s">
        <v>76</v>
      </c>
    </row>
    <row r="10398" spans="1:6" x14ac:dyDescent="0.2">
      <c r="A10398" s="106">
        <v>43160</v>
      </c>
      <c r="B10398" s="100">
        <v>43101</v>
      </c>
      <c r="C10398" s="98" t="s">
        <v>33</v>
      </c>
      <c r="D10398" s="98">
        <v>-632.97</v>
      </c>
      <c r="E10398" s="98">
        <v>7211.41</v>
      </c>
      <c r="F10398" s="98" t="s">
        <v>76</v>
      </c>
    </row>
    <row r="10399" spans="1:6" x14ac:dyDescent="0.2">
      <c r="A10399" s="106">
        <v>43160</v>
      </c>
      <c r="B10399" s="100">
        <v>43101</v>
      </c>
      <c r="C10399" s="98" t="s">
        <v>168</v>
      </c>
      <c r="D10399" s="98">
        <v>-1318.87</v>
      </c>
      <c r="E10399" s="98">
        <v>178224.45</v>
      </c>
      <c r="F10399" s="98" t="s">
        <v>77</v>
      </c>
    </row>
    <row r="10400" spans="1:6" x14ac:dyDescent="0.2">
      <c r="A10400" s="106">
        <v>43160</v>
      </c>
      <c r="B10400" s="100">
        <v>43132</v>
      </c>
      <c r="C10400" s="98" t="s">
        <v>34</v>
      </c>
      <c r="D10400" s="98">
        <v>-16943.02</v>
      </c>
      <c r="E10400" s="98">
        <v>231050.55</v>
      </c>
      <c r="F10400" s="98" t="s">
        <v>76</v>
      </c>
    </row>
    <row r="10401" spans="1:6" x14ac:dyDescent="0.2">
      <c r="A10401" s="106">
        <v>43160</v>
      </c>
      <c r="B10401" s="100">
        <v>43132</v>
      </c>
      <c r="C10401" s="98" t="s">
        <v>33</v>
      </c>
      <c r="D10401" s="98">
        <v>-764.17</v>
      </c>
      <c r="E10401" s="98">
        <v>10420.41</v>
      </c>
      <c r="F10401" s="98" t="s">
        <v>76</v>
      </c>
    </row>
    <row r="10402" spans="1:6" x14ac:dyDescent="0.2">
      <c r="A10402" s="106">
        <v>43160</v>
      </c>
      <c r="B10402" s="100">
        <v>43101</v>
      </c>
      <c r="C10402" s="98" t="s">
        <v>168</v>
      </c>
      <c r="D10402" s="98">
        <v>-1983.06</v>
      </c>
      <c r="E10402" s="98">
        <v>267979.55</v>
      </c>
      <c r="F10402" s="98" t="s">
        <v>76</v>
      </c>
    </row>
    <row r="10403" spans="1:6" x14ac:dyDescent="0.2">
      <c r="A10403" s="106">
        <v>43160</v>
      </c>
      <c r="B10403" s="100">
        <v>43101</v>
      </c>
      <c r="C10403" s="98" t="s">
        <v>185</v>
      </c>
      <c r="D10403" s="98">
        <v>8816.58</v>
      </c>
      <c r="E10403" s="98">
        <v>267979.55</v>
      </c>
      <c r="F10403" s="98" t="s">
        <v>76</v>
      </c>
    </row>
    <row r="10404" spans="1:6" x14ac:dyDescent="0.2">
      <c r="A10404" s="106">
        <v>43160</v>
      </c>
      <c r="B10404" s="100">
        <v>43101</v>
      </c>
      <c r="C10404" s="98" t="s">
        <v>186</v>
      </c>
      <c r="D10404" s="98">
        <v>397.52</v>
      </c>
      <c r="E10404" s="98">
        <v>12085.92</v>
      </c>
      <c r="F10404" s="98" t="s">
        <v>76</v>
      </c>
    </row>
    <row r="10405" spans="1:6" x14ac:dyDescent="0.2">
      <c r="A10405" s="106">
        <v>43160</v>
      </c>
      <c r="B10405" s="100">
        <v>43101</v>
      </c>
      <c r="C10405" s="98" t="s">
        <v>34</v>
      </c>
      <c r="D10405" s="98">
        <v>-3241.13</v>
      </c>
      <c r="E10405" s="98">
        <v>36929</v>
      </c>
      <c r="F10405" s="98" t="s">
        <v>76</v>
      </c>
    </row>
    <row r="10406" spans="1:6" x14ac:dyDescent="0.2">
      <c r="A10406" s="106">
        <v>43160</v>
      </c>
      <c r="B10406" s="100">
        <v>43101</v>
      </c>
      <c r="C10406" s="98" t="s">
        <v>185</v>
      </c>
      <c r="D10406" s="98">
        <v>30.5</v>
      </c>
      <c r="E10406" s="98">
        <v>927</v>
      </c>
      <c r="F10406" s="98" t="s">
        <v>77</v>
      </c>
    </row>
    <row r="10407" spans="1:6" x14ac:dyDescent="0.2">
      <c r="A10407" s="106">
        <v>43160</v>
      </c>
      <c r="B10407" s="100">
        <v>43101</v>
      </c>
      <c r="C10407" s="98" t="s">
        <v>186</v>
      </c>
      <c r="D10407" s="98">
        <v>1.37</v>
      </c>
      <c r="E10407" s="98">
        <v>41.81</v>
      </c>
      <c r="F10407" s="98" t="s">
        <v>77</v>
      </c>
    </row>
    <row r="10408" spans="1:6" x14ac:dyDescent="0.2">
      <c r="A10408" s="106">
        <v>43160</v>
      </c>
      <c r="B10408" s="100">
        <v>43101</v>
      </c>
      <c r="C10408" s="98" t="s">
        <v>34</v>
      </c>
      <c r="D10408" s="98">
        <v>-47.21</v>
      </c>
      <c r="E10408" s="98">
        <v>538</v>
      </c>
      <c r="F10408" s="98" t="s">
        <v>77</v>
      </c>
    </row>
    <row r="10409" spans="1:6" x14ac:dyDescent="0.2">
      <c r="A10409" s="106">
        <v>43160</v>
      </c>
      <c r="B10409" s="100">
        <v>43101</v>
      </c>
      <c r="C10409" s="98" t="s">
        <v>33</v>
      </c>
      <c r="D10409" s="98">
        <v>-2.13</v>
      </c>
      <c r="E10409" s="98">
        <v>24.27</v>
      </c>
      <c r="F10409" s="98" t="s">
        <v>77</v>
      </c>
    </row>
    <row r="10410" spans="1:6" x14ac:dyDescent="0.2">
      <c r="A10410" s="106">
        <v>43160</v>
      </c>
      <c r="B10410" s="100">
        <v>43132</v>
      </c>
      <c r="C10410" s="98" t="s">
        <v>34</v>
      </c>
      <c r="D10410" s="98">
        <v>-68.5</v>
      </c>
      <c r="E10410" s="98">
        <v>934</v>
      </c>
      <c r="F10410" s="98" t="s">
        <v>92</v>
      </c>
    </row>
    <row r="10411" spans="1:6" x14ac:dyDescent="0.2">
      <c r="A10411" s="106">
        <v>43160</v>
      </c>
      <c r="B10411" s="100">
        <v>43132</v>
      </c>
      <c r="C10411" s="98" t="s">
        <v>33</v>
      </c>
      <c r="D10411" s="98">
        <v>-3.08</v>
      </c>
      <c r="E10411" s="98">
        <v>42.12</v>
      </c>
      <c r="F10411" s="98" t="s">
        <v>92</v>
      </c>
    </row>
    <row r="10412" spans="1:6" x14ac:dyDescent="0.2">
      <c r="A10412" s="106">
        <v>43160</v>
      </c>
      <c r="B10412" s="100">
        <v>43132</v>
      </c>
      <c r="C10412" s="98" t="s">
        <v>34</v>
      </c>
      <c r="D10412" s="98">
        <v>-147.77000000000001</v>
      </c>
      <c r="E10412" s="98">
        <v>2015</v>
      </c>
      <c r="F10412" s="98" t="s">
        <v>92</v>
      </c>
    </row>
    <row r="10413" spans="1:6" x14ac:dyDescent="0.2">
      <c r="A10413" s="106">
        <v>43160</v>
      </c>
      <c r="B10413" s="100">
        <v>43132</v>
      </c>
      <c r="C10413" s="98" t="s">
        <v>33</v>
      </c>
      <c r="D10413" s="98">
        <v>-6.68</v>
      </c>
      <c r="E10413" s="98">
        <v>90.88</v>
      </c>
      <c r="F10413" s="98" t="s">
        <v>92</v>
      </c>
    </row>
    <row r="10414" spans="1:6" x14ac:dyDescent="0.2">
      <c r="A10414" s="106">
        <v>43160</v>
      </c>
      <c r="B10414" s="100">
        <v>43101</v>
      </c>
      <c r="C10414" s="98" t="s">
        <v>168</v>
      </c>
      <c r="D10414" s="98">
        <v>-33.68</v>
      </c>
      <c r="E10414" s="98">
        <v>4551</v>
      </c>
      <c r="F10414" s="98" t="s">
        <v>92</v>
      </c>
    </row>
    <row r="10415" spans="1:6" x14ac:dyDescent="0.2">
      <c r="A10415" s="106">
        <v>43160</v>
      </c>
      <c r="B10415" s="100">
        <v>43101</v>
      </c>
      <c r="C10415" s="98" t="s">
        <v>185</v>
      </c>
      <c r="D10415" s="98">
        <v>149.72999999999999</v>
      </c>
      <c r="E10415" s="98">
        <v>4551</v>
      </c>
      <c r="F10415" s="98" t="s">
        <v>92</v>
      </c>
    </row>
    <row r="10416" spans="1:6" x14ac:dyDescent="0.2">
      <c r="A10416" s="106">
        <v>43160</v>
      </c>
      <c r="B10416" s="100">
        <v>43101</v>
      </c>
      <c r="C10416" s="98" t="s">
        <v>34</v>
      </c>
      <c r="D10416" s="98">
        <v>-50792.92</v>
      </c>
      <c r="E10416" s="98">
        <v>578707</v>
      </c>
      <c r="F10416" s="98" t="s">
        <v>76</v>
      </c>
    </row>
    <row r="10417" spans="1:6" x14ac:dyDescent="0.2">
      <c r="A10417" s="106">
        <v>43160</v>
      </c>
      <c r="B10417" s="100">
        <v>43101</v>
      </c>
      <c r="C10417" s="98" t="s">
        <v>33</v>
      </c>
      <c r="D10417" s="98">
        <v>-2290.94</v>
      </c>
      <c r="E10417" s="98">
        <v>26099.7</v>
      </c>
      <c r="F10417" s="98" t="s">
        <v>76</v>
      </c>
    </row>
    <row r="10418" spans="1:6" x14ac:dyDescent="0.2">
      <c r="A10418" s="106">
        <v>43160</v>
      </c>
      <c r="B10418" s="100">
        <v>43132</v>
      </c>
      <c r="C10418" s="98" t="s">
        <v>34</v>
      </c>
      <c r="D10418" s="98">
        <v>-19637.25</v>
      </c>
      <c r="E10418" s="98">
        <v>267790.28000000003</v>
      </c>
      <c r="F10418" s="98" t="s">
        <v>76</v>
      </c>
    </row>
    <row r="10419" spans="1:6" x14ac:dyDescent="0.2">
      <c r="A10419" s="106">
        <v>43160</v>
      </c>
      <c r="B10419" s="100">
        <v>43132</v>
      </c>
      <c r="C10419" s="98" t="s">
        <v>33</v>
      </c>
      <c r="D10419" s="98">
        <v>-885.69</v>
      </c>
      <c r="E10419" s="98">
        <v>12077.5</v>
      </c>
      <c r="F10419" s="98" t="s">
        <v>76</v>
      </c>
    </row>
    <row r="10420" spans="1:6" x14ac:dyDescent="0.2">
      <c r="A10420" s="106">
        <v>43160</v>
      </c>
      <c r="B10420" s="100">
        <v>43101</v>
      </c>
      <c r="C10420" s="98" t="s">
        <v>168</v>
      </c>
      <c r="D10420" s="98">
        <v>-4693.08</v>
      </c>
      <c r="E10420" s="98">
        <v>634207.61</v>
      </c>
      <c r="F10420" s="98" t="s">
        <v>76</v>
      </c>
    </row>
    <row r="10421" spans="1:6" x14ac:dyDescent="0.2">
      <c r="A10421" s="106">
        <v>43160</v>
      </c>
      <c r="B10421" s="100">
        <v>43132</v>
      </c>
      <c r="C10421" s="98" t="s">
        <v>34</v>
      </c>
      <c r="D10421" s="98">
        <v>-28.52</v>
      </c>
      <c r="E10421" s="98">
        <v>389</v>
      </c>
      <c r="F10421" s="98" t="s">
        <v>77</v>
      </c>
    </row>
    <row r="10422" spans="1:6" x14ac:dyDescent="0.2">
      <c r="A10422" s="106">
        <v>43160</v>
      </c>
      <c r="B10422" s="100">
        <v>43132</v>
      </c>
      <c r="C10422" s="98" t="s">
        <v>33</v>
      </c>
      <c r="D10422" s="98">
        <v>-1.29</v>
      </c>
      <c r="E10422" s="98">
        <v>17.54</v>
      </c>
      <c r="F10422" s="98" t="s">
        <v>77</v>
      </c>
    </row>
    <row r="10423" spans="1:6" x14ac:dyDescent="0.2">
      <c r="A10423" s="106">
        <v>43160</v>
      </c>
      <c r="B10423" s="100">
        <v>43101</v>
      </c>
      <c r="C10423" s="98" t="s">
        <v>168</v>
      </c>
      <c r="D10423" s="98">
        <v>-6.86</v>
      </c>
      <c r="E10423" s="98">
        <v>927</v>
      </c>
      <c r="F10423" s="98" t="s">
        <v>77</v>
      </c>
    </row>
    <row r="10424" spans="1:6" x14ac:dyDescent="0.2">
      <c r="A10424" s="106">
        <v>43160</v>
      </c>
      <c r="B10424" s="100">
        <v>43101</v>
      </c>
      <c r="C10424" s="98" t="s">
        <v>185</v>
      </c>
      <c r="D10424" s="98">
        <v>20865.47</v>
      </c>
      <c r="E10424" s="98">
        <v>634207.61</v>
      </c>
      <c r="F10424" s="98" t="s">
        <v>76</v>
      </c>
    </row>
    <row r="10425" spans="1:6" x14ac:dyDescent="0.2">
      <c r="A10425" s="106">
        <v>43160</v>
      </c>
      <c r="B10425" s="100">
        <v>43101</v>
      </c>
      <c r="C10425" s="98" t="s">
        <v>186</v>
      </c>
      <c r="D10425" s="98">
        <v>940.95</v>
      </c>
      <c r="E10425" s="98">
        <v>28602.78</v>
      </c>
      <c r="F10425" s="98" t="s">
        <v>76</v>
      </c>
    </row>
    <row r="10426" spans="1:6" x14ac:dyDescent="0.2">
      <c r="A10426" s="106">
        <v>43160</v>
      </c>
      <c r="B10426" s="100">
        <v>43101</v>
      </c>
      <c r="C10426" s="98" t="s">
        <v>34</v>
      </c>
      <c r="D10426" s="98">
        <v>-32099.82</v>
      </c>
      <c r="E10426" s="98">
        <v>365726</v>
      </c>
      <c r="F10426" s="98" t="s">
        <v>76</v>
      </c>
    </row>
    <row r="10427" spans="1:6" x14ac:dyDescent="0.2">
      <c r="A10427" s="106">
        <v>43160</v>
      </c>
      <c r="B10427" s="100">
        <v>43101</v>
      </c>
      <c r="C10427" s="98" t="s">
        <v>33</v>
      </c>
      <c r="D10427" s="98">
        <v>-1447.77</v>
      </c>
      <c r="E10427" s="98">
        <v>16494.189999999999</v>
      </c>
      <c r="F10427" s="98" t="s">
        <v>76</v>
      </c>
    </row>
    <row r="10428" spans="1:6" x14ac:dyDescent="0.2">
      <c r="A10428" s="106">
        <v>43160</v>
      </c>
      <c r="B10428" s="100">
        <v>43132</v>
      </c>
      <c r="C10428" s="98" t="s">
        <v>34</v>
      </c>
      <c r="D10428" s="98">
        <v>-30963.77</v>
      </c>
      <c r="E10428" s="98">
        <v>422245</v>
      </c>
      <c r="F10428" s="98" t="s">
        <v>76</v>
      </c>
    </row>
    <row r="10429" spans="1:6" x14ac:dyDescent="0.2">
      <c r="A10429" s="106">
        <v>43160</v>
      </c>
      <c r="B10429" s="100">
        <v>43132</v>
      </c>
      <c r="C10429" s="98" t="s">
        <v>33</v>
      </c>
      <c r="D10429" s="98">
        <v>-1396.33</v>
      </c>
      <c r="E10429" s="98">
        <v>19043.21</v>
      </c>
      <c r="F10429" s="98" t="s">
        <v>76</v>
      </c>
    </row>
    <row r="10430" spans="1:6" x14ac:dyDescent="0.2">
      <c r="A10430" s="106">
        <v>43160</v>
      </c>
      <c r="B10430" s="100">
        <v>43101</v>
      </c>
      <c r="C10430" s="98" t="s">
        <v>168</v>
      </c>
      <c r="D10430" s="98">
        <v>-7415.03</v>
      </c>
      <c r="E10430" s="98">
        <v>1002019</v>
      </c>
      <c r="F10430" s="98" t="s">
        <v>76</v>
      </c>
    </row>
    <row r="10431" spans="1:6" x14ac:dyDescent="0.2">
      <c r="A10431" s="106">
        <v>43160</v>
      </c>
      <c r="B10431" s="100">
        <v>43101</v>
      </c>
      <c r="C10431" s="98" t="s">
        <v>185</v>
      </c>
      <c r="D10431" s="98">
        <v>32966.620000000003</v>
      </c>
      <c r="E10431" s="98">
        <v>1002019</v>
      </c>
      <c r="F10431" s="98" t="s">
        <v>76</v>
      </c>
    </row>
    <row r="10432" spans="1:6" x14ac:dyDescent="0.2">
      <c r="A10432" s="106">
        <v>43160</v>
      </c>
      <c r="B10432" s="100">
        <v>43101</v>
      </c>
      <c r="C10432" s="98" t="s">
        <v>186</v>
      </c>
      <c r="D10432" s="98">
        <v>1486.76</v>
      </c>
      <c r="E10432" s="98">
        <v>45191</v>
      </c>
      <c r="F10432" s="98" t="s">
        <v>76</v>
      </c>
    </row>
    <row r="10433" spans="1:6" x14ac:dyDescent="0.2">
      <c r="A10433" s="106">
        <v>43132</v>
      </c>
      <c r="B10433" s="100">
        <v>43132</v>
      </c>
      <c r="C10433" s="98" t="s">
        <v>34</v>
      </c>
      <c r="D10433" s="98">
        <v>-19.510000000000002</v>
      </c>
      <c r="E10433" s="98">
        <v>266</v>
      </c>
      <c r="F10433" s="98" t="s">
        <v>92</v>
      </c>
    </row>
    <row r="10434" spans="1:6" x14ac:dyDescent="0.2">
      <c r="A10434" s="106">
        <v>43132</v>
      </c>
      <c r="B10434" s="100">
        <v>43132</v>
      </c>
      <c r="C10434" s="98" t="s">
        <v>33</v>
      </c>
      <c r="D10434" s="98">
        <v>-0.88</v>
      </c>
      <c r="E10434" s="98">
        <v>12</v>
      </c>
      <c r="F10434" s="98" t="s">
        <v>92</v>
      </c>
    </row>
    <row r="10435" spans="1:6" x14ac:dyDescent="0.2">
      <c r="A10435" s="106">
        <v>43132</v>
      </c>
      <c r="B10435" s="100">
        <v>43132</v>
      </c>
      <c r="C10435" s="98" t="s">
        <v>34</v>
      </c>
      <c r="D10435" s="98">
        <v>-5.94</v>
      </c>
      <c r="E10435" s="98">
        <v>81</v>
      </c>
      <c r="F10435" s="98" t="s">
        <v>93</v>
      </c>
    </row>
    <row r="10436" spans="1:6" x14ac:dyDescent="0.2">
      <c r="A10436" s="106">
        <v>43132</v>
      </c>
      <c r="B10436" s="100">
        <v>43132</v>
      </c>
      <c r="C10436" s="98" t="s">
        <v>33</v>
      </c>
      <c r="D10436" s="98">
        <v>-0.27</v>
      </c>
      <c r="E10436" s="98">
        <v>3.65</v>
      </c>
      <c r="F10436" s="98" t="s">
        <v>93</v>
      </c>
    </row>
    <row r="10437" spans="1:6" x14ac:dyDescent="0.2">
      <c r="A10437" s="106">
        <v>43132</v>
      </c>
      <c r="B10437" s="100">
        <v>43101</v>
      </c>
      <c r="C10437" s="98" t="s">
        <v>168</v>
      </c>
      <c r="D10437" s="98">
        <v>-1.54</v>
      </c>
      <c r="E10437" s="98">
        <v>208</v>
      </c>
      <c r="F10437" s="98" t="s">
        <v>93</v>
      </c>
    </row>
    <row r="10438" spans="1:6" x14ac:dyDescent="0.2">
      <c r="A10438" s="106">
        <v>43132</v>
      </c>
      <c r="B10438" s="100">
        <v>43101</v>
      </c>
      <c r="C10438" s="98" t="s">
        <v>36</v>
      </c>
      <c r="D10438" s="98">
        <v>-56.35</v>
      </c>
      <c r="E10438" s="98">
        <v>642</v>
      </c>
      <c r="F10438" s="98" t="s">
        <v>101</v>
      </c>
    </row>
    <row r="10439" spans="1:6" x14ac:dyDescent="0.2">
      <c r="A10439" s="106">
        <v>43132</v>
      </c>
      <c r="B10439" s="100">
        <v>43101</v>
      </c>
      <c r="C10439" s="98" t="s">
        <v>35</v>
      </c>
      <c r="D10439" s="98">
        <v>-2.5299999999999998</v>
      </c>
      <c r="E10439" s="98">
        <v>28.95</v>
      </c>
      <c r="F10439" s="98" t="s">
        <v>101</v>
      </c>
    </row>
    <row r="10440" spans="1:6" x14ac:dyDescent="0.2">
      <c r="A10440" s="106">
        <v>43132</v>
      </c>
      <c r="B10440" s="100">
        <v>43101</v>
      </c>
      <c r="C10440" s="98" t="s">
        <v>185</v>
      </c>
      <c r="D10440" s="98">
        <v>6.84</v>
      </c>
      <c r="E10440" s="98">
        <v>208</v>
      </c>
      <c r="F10440" s="98" t="s">
        <v>93</v>
      </c>
    </row>
    <row r="10441" spans="1:6" x14ac:dyDescent="0.2">
      <c r="A10441" s="106">
        <v>43132</v>
      </c>
      <c r="B10441" s="100">
        <v>43101</v>
      </c>
      <c r="C10441" s="98" t="s">
        <v>186</v>
      </c>
      <c r="D10441" s="98">
        <v>0.31</v>
      </c>
      <c r="E10441" s="98">
        <v>9.3800000000000008</v>
      </c>
      <c r="F10441" s="98" t="s">
        <v>93</v>
      </c>
    </row>
    <row r="10442" spans="1:6" x14ac:dyDescent="0.2">
      <c r="A10442" s="106">
        <v>43132</v>
      </c>
      <c r="B10442" s="100">
        <v>43101</v>
      </c>
      <c r="C10442" s="98" t="s">
        <v>34</v>
      </c>
      <c r="D10442" s="98">
        <v>-11.15</v>
      </c>
      <c r="E10442" s="98">
        <v>127</v>
      </c>
      <c r="F10442" s="98" t="s">
        <v>93</v>
      </c>
    </row>
    <row r="10443" spans="1:6" x14ac:dyDescent="0.2">
      <c r="A10443" s="106">
        <v>43132</v>
      </c>
      <c r="B10443" s="100">
        <v>43101</v>
      </c>
      <c r="C10443" s="98" t="s">
        <v>33</v>
      </c>
      <c r="D10443" s="98">
        <v>-0.5</v>
      </c>
      <c r="E10443" s="98">
        <v>5.73</v>
      </c>
      <c r="F10443" s="98" t="s">
        <v>93</v>
      </c>
    </row>
    <row r="10444" spans="1:6" x14ac:dyDescent="0.2">
      <c r="A10444" s="106">
        <v>43132</v>
      </c>
      <c r="B10444" s="100">
        <v>43101</v>
      </c>
      <c r="C10444" s="98" t="s">
        <v>168</v>
      </c>
      <c r="D10444" s="98">
        <v>-114.61</v>
      </c>
      <c r="E10444" s="98">
        <v>15489.11</v>
      </c>
      <c r="F10444" s="98" t="s">
        <v>77</v>
      </c>
    </row>
    <row r="10445" spans="1:6" x14ac:dyDescent="0.2">
      <c r="A10445" s="106">
        <v>43132</v>
      </c>
      <c r="B10445" s="100">
        <v>43101</v>
      </c>
      <c r="C10445" s="98" t="s">
        <v>185</v>
      </c>
      <c r="D10445" s="98">
        <v>509.58</v>
      </c>
      <c r="E10445" s="98">
        <v>15489.11</v>
      </c>
      <c r="F10445" s="98" t="s">
        <v>77</v>
      </c>
    </row>
    <row r="10446" spans="1:6" x14ac:dyDescent="0.2">
      <c r="A10446" s="106">
        <v>43132</v>
      </c>
      <c r="B10446" s="100">
        <v>43101</v>
      </c>
      <c r="C10446" s="98" t="s">
        <v>186</v>
      </c>
      <c r="D10446" s="98">
        <v>22.98</v>
      </c>
      <c r="E10446" s="98">
        <v>698.57</v>
      </c>
      <c r="F10446" s="98" t="s">
        <v>77</v>
      </c>
    </row>
    <row r="10447" spans="1:6" x14ac:dyDescent="0.2">
      <c r="A10447" s="106">
        <v>43132</v>
      </c>
      <c r="B10447" s="100">
        <v>43101</v>
      </c>
      <c r="C10447" s="98" t="s">
        <v>34</v>
      </c>
      <c r="D10447" s="98">
        <v>-833.11</v>
      </c>
      <c r="E10447" s="98">
        <v>9492</v>
      </c>
      <c r="F10447" s="98" t="s">
        <v>77</v>
      </c>
    </row>
    <row r="10448" spans="1:6" x14ac:dyDescent="0.2">
      <c r="A10448" s="106">
        <v>43132</v>
      </c>
      <c r="B10448" s="100">
        <v>43101</v>
      </c>
      <c r="C10448" s="98" t="s">
        <v>33</v>
      </c>
      <c r="D10448" s="98">
        <v>-37.57</v>
      </c>
      <c r="E10448" s="98">
        <v>428.09</v>
      </c>
      <c r="F10448" s="98" t="s">
        <v>77</v>
      </c>
    </row>
    <row r="10449" spans="1:6" x14ac:dyDescent="0.2">
      <c r="A10449" s="106">
        <v>43132</v>
      </c>
      <c r="B10449" s="100">
        <v>43132</v>
      </c>
      <c r="C10449" s="98" t="s">
        <v>34</v>
      </c>
      <c r="D10449" s="98">
        <v>-1352.93</v>
      </c>
      <c r="E10449" s="98">
        <v>18449.689999999999</v>
      </c>
      <c r="F10449" s="98" t="s">
        <v>77</v>
      </c>
    </row>
    <row r="10450" spans="1:6" x14ac:dyDescent="0.2">
      <c r="A10450" s="106">
        <v>43132</v>
      </c>
      <c r="B10450" s="100">
        <v>43132</v>
      </c>
      <c r="C10450" s="98" t="s">
        <v>33</v>
      </c>
      <c r="D10450" s="98">
        <v>-61.02</v>
      </c>
      <c r="E10450" s="98">
        <v>832.07</v>
      </c>
      <c r="F10450" s="98" t="s">
        <v>77</v>
      </c>
    </row>
    <row r="10451" spans="1:6" x14ac:dyDescent="0.2">
      <c r="A10451" s="106">
        <v>43132</v>
      </c>
      <c r="B10451" s="100">
        <v>43101</v>
      </c>
      <c r="C10451" s="98" t="s">
        <v>168</v>
      </c>
      <c r="D10451" s="98">
        <v>-352.68</v>
      </c>
      <c r="E10451" s="98">
        <v>47660.69</v>
      </c>
      <c r="F10451" s="98" t="s">
        <v>77</v>
      </c>
    </row>
    <row r="10452" spans="1:6" x14ac:dyDescent="0.2">
      <c r="A10452" s="106">
        <v>43132</v>
      </c>
      <c r="B10452" s="100">
        <v>43101</v>
      </c>
      <c r="C10452" s="98" t="s">
        <v>185</v>
      </c>
      <c r="D10452" s="98">
        <v>1568.11</v>
      </c>
      <c r="E10452" s="98">
        <v>47660.69</v>
      </c>
      <c r="F10452" s="98" t="s">
        <v>77</v>
      </c>
    </row>
    <row r="10453" spans="1:6" x14ac:dyDescent="0.2">
      <c r="A10453" s="106">
        <v>43132</v>
      </c>
      <c r="B10453" s="100">
        <v>43101</v>
      </c>
      <c r="C10453" s="98" t="s">
        <v>186</v>
      </c>
      <c r="D10453" s="98">
        <v>70.72</v>
      </c>
      <c r="E10453" s="98">
        <v>2149.4699999999998</v>
      </c>
      <c r="F10453" s="98" t="s">
        <v>77</v>
      </c>
    </row>
    <row r="10454" spans="1:6" x14ac:dyDescent="0.2">
      <c r="A10454" s="106">
        <v>43132</v>
      </c>
      <c r="B10454" s="100">
        <v>43132</v>
      </c>
      <c r="C10454" s="98" t="s">
        <v>36</v>
      </c>
      <c r="D10454" s="98">
        <v>-1.22</v>
      </c>
      <c r="E10454" s="98">
        <v>16.64</v>
      </c>
      <c r="F10454" s="98" t="s">
        <v>101</v>
      </c>
    </row>
    <row r="10455" spans="1:6" x14ac:dyDescent="0.2">
      <c r="A10455" s="106">
        <v>43132</v>
      </c>
      <c r="B10455" s="100">
        <v>43132</v>
      </c>
      <c r="C10455" s="98" t="s">
        <v>35</v>
      </c>
      <c r="D10455" s="98">
        <v>-0.06</v>
      </c>
      <c r="E10455" s="98">
        <v>0.76</v>
      </c>
      <c r="F10455" s="98" t="s">
        <v>101</v>
      </c>
    </row>
    <row r="10456" spans="1:6" x14ac:dyDescent="0.2">
      <c r="A10456" s="106">
        <v>43132</v>
      </c>
      <c r="B10456" s="100">
        <v>43101</v>
      </c>
      <c r="C10456" s="98" t="s">
        <v>36</v>
      </c>
      <c r="D10456" s="98">
        <v>-2.46</v>
      </c>
      <c r="E10456" s="98">
        <v>28</v>
      </c>
      <c r="F10456" s="98" t="s">
        <v>101</v>
      </c>
    </row>
    <row r="10457" spans="1:6" x14ac:dyDescent="0.2">
      <c r="A10457" s="106">
        <v>43132</v>
      </c>
      <c r="B10457" s="100">
        <v>43101</v>
      </c>
      <c r="C10457" s="98" t="s">
        <v>35</v>
      </c>
      <c r="D10457" s="98">
        <v>-0.12</v>
      </c>
      <c r="E10457" s="98">
        <v>1.26</v>
      </c>
      <c r="F10457" s="98" t="s">
        <v>101</v>
      </c>
    </row>
    <row r="10458" spans="1:6" x14ac:dyDescent="0.2">
      <c r="A10458" s="106">
        <v>43132</v>
      </c>
      <c r="B10458" s="100">
        <v>43132</v>
      </c>
      <c r="C10458" s="98" t="s">
        <v>36</v>
      </c>
      <c r="D10458" s="98">
        <v>-14.59</v>
      </c>
      <c r="E10458" s="98">
        <v>198.84</v>
      </c>
      <c r="F10458" s="98" t="s">
        <v>101</v>
      </c>
    </row>
    <row r="10459" spans="1:6" x14ac:dyDescent="0.2">
      <c r="A10459" s="106">
        <v>43132</v>
      </c>
      <c r="B10459" s="100">
        <v>43101</v>
      </c>
      <c r="C10459" s="98" t="s">
        <v>34</v>
      </c>
      <c r="D10459" s="98">
        <v>-2563.84</v>
      </c>
      <c r="E10459" s="98">
        <v>29211</v>
      </c>
      <c r="F10459" s="98" t="s">
        <v>77</v>
      </c>
    </row>
    <row r="10460" spans="1:6" x14ac:dyDescent="0.2">
      <c r="A10460" s="106">
        <v>43132</v>
      </c>
      <c r="B10460" s="100">
        <v>43101</v>
      </c>
      <c r="C10460" s="98" t="s">
        <v>33</v>
      </c>
      <c r="D10460" s="98">
        <v>-115.62</v>
      </c>
      <c r="E10460" s="98">
        <v>1317.41</v>
      </c>
      <c r="F10460" s="98" t="s">
        <v>77</v>
      </c>
    </row>
    <row r="10461" spans="1:6" x14ac:dyDescent="0.2">
      <c r="A10461" s="106">
        <v>43132</v>
      </c>
      <c r="B10461" s="100">
        <v>43132</v>
      </c>
      <c r="C10461" s="98" t="s">
        <v>36</v>
      </c>
      <c r="D10461" s="98">
        <v>-29.73</v>
      </c>
      <c r="E10461" s="98">
        <v>405.18</v>
      </c>
      <c r="F10461" s="98" t="s">
        <v>101</v>
      </c>
    </row>
    <row r="10462" spans="1:6" x14ac:dyDescent="0.2">
      <c r="A10462" s="106">
        <v>43132</v>
      </c>
      <c r="B10462" s="100">
        <v>43132</v>
      </c>
      <c r="C10462" s="98" t="s">
        <v>35</v>
      </c>
      <c r="D10462" s="98">
        <v>-1.33</v>
      </c>
      <c r="E10462" s="98">
        <v>18.27</v>
      </c>
      <c r="F10462" s="98" t="s">
        <v>101</v>
      </c>
    </row>
    <row r="10463" spans="1:6" x14ac:dyDescent="0.2">
      <c r="A10463" s="106">
        <v>43132</v>
      </c>
      <c r="B10463" s="100">
        <v>43101</v>
      </c>
      <c r="C10463" s="98" t="s">
        <v>185</v>
      </c>
      <c r="D10463" s="98">
        <v>248.21</v>
      </c>
      <c r="E10463" s="98">
        <v>7542</v>
      </c>
      <c r="F10463" s="98" t="s">
        <v>93</v>
      </c>
    </row>
    <row r="10464" spans="1:6" x14ac:dyDescent="0.2">
      <c r="A10464" s="106">
        <v>43132</v>
      </c>
      <c r="B10464" s="100">
        <v>43101</v>
      </c>
      <c r="C10464" s="98" t="s">
        <v>186</v>
      </c>
      <c r="D10464" s="98">
        <v>11.18</v>
      </c>
      <c r="E10464" s="98">
        <v>340.09</v>
      </c>
      <c r="F10464" s="98" t="s">
        <v>93</v>
      </c>
    </row>
    <row r="10465" spans="1:6" x14ac:dyDescent="0.2">
      <c r="A10465" s="106">
        <v>43132</v>
      </c>
      <c r="B10465" s="100">
        <v>43101</v>
      </c>
      <c r="C10465" s="98" t="s">
        <v>34</v>
      </c>
      <c r="D10465" s="98">
        <v>-405.19</v>
      </c>
      <c r="E10465" s="98">
        <v>4617</v>
      </c>
      <c r="F10465" s="98" t="s">
        <v>93</v>
      </c>
    </row>
    <row r="10466" spans="1:6" x14ac:dyDescent="0.2">
      <c r="A10466" s="106">
        <v>43132</v>
      </c>
      <c r="B10466" s="100">
        <v>43101</v>
      </c>
      <c r="C10466" s="98" t="s">
        <v>33</v>
      </c>
      <c r="D10466" s="98">
        <v>-18.18</v>
      </c>
      <c r="E10466" s="98">
        <v>208.35</v>
      </c>
      <c r="F10466" s="98" t="s">
        <v>93</v>
      </c>
    </row>
    <row r="10467" spans="1:6" x14ac:dyDescent="0.2">
      <c r="A10467" s="106">
        <v>43132</v>
      </c>
      <c r="B10467" s="100">
        <v>43132</v>
      </c>
      <c r="C10467" s="98" t="s">
        <v>35</v>
      </c>
      <c r="D10467" s="98">
        <v>-0.65</v>
      </c>
      <c r="E10467" s="98">
        <v>8.9700000000000006</v>
      </c>
      <c r="F10467" s="98" t="s">
        <v>101</v>
      </c>
    </row>
    <row r="10468" spans="1:6" x14ac:dyDescent="0.2">
      <c r="A10468" s="106">
        <v>43132</v>
      </c>
      <c r="B10468" s="100">
        <v>43101</v>
      </c>
      <c r="C10468" s="98" t="s">
        <v>36</v>
      </c>
      <c r="D10468" s="98">
        <v>-27.73</v>
      </c>
      <c r="E10468" s="98">
        <v>316</v>
      </c>
      <c r="F10468" s="98" t="s">
        <v>101</v>
      </c>
    </row>
    <row r="10469" spans="1:6" x14ac:dyDescent="0.2">
      <c r="A10469" s="106">
        <v>43132</v>
      </c>
      <c r="B10469" s="100">
        <v>43101</v>
      </c>
      <c r="C10469" s="98" t="s">
        <v>35</v>
      </c>
      <c r="D10469" s="98">
        <v>-1.24</v>
      </c>
      <c r="E10469" s="98">
        <v>14.25</v>
      </c>
      <c r="F10469" s="98" t="s">
        <v>101</v>
      </c>
    </row>
    <row r="10470" spans="1:6" x14ac:dyDescent="0.2">
      <c r="A10470" s="106">
        <v>43132</v>
      </c>
      <c r="B10470" s="100">
        <v>43132</v>
      </c>
      <c r="C10470" s="98" t="s">
        <v>34</v>
      </c>
      <c r="D10470" s="98">
        <v>-439.76</v>
      </c>
      <c r="E10470" s="98">
        <v>5997.11</v>
      </c>
      <c r="F10470" s="98" t="s">
        <v>77</v>
      </c>
    </row>
    <row r="10471" spans="1:6" x14ac:dyDescent="0.2">
      <c r="A10471" s="106">
        <v>43132</v>
      </c>
      <c r="B10471" s="100">
        <v>43132</v>
      </c>
      <c r="C10471" s="98" t="s">
        <v>33</v>
      </c>
      <c r="D10471" s="98">
        <v>-19.829999999999998</v>
      </c>
      <c r="E10471" s="98">
        <v>270.45</v>
      </c>
      <c r="F10471" s="98" t="s">
        <v>77</v>
      </c>
    </row>
    <row r="10472" spans="1:6" x14ac:dyDescent="0.2">
      <c r="A10472" s="106">
        <v>43132</v>
      </c>
      <c r="B10472" s="100">
        <v>43101</v>
      </c>
      <c r="C10472" s="98" t="s">
        <v>185</v>
      </c>
      <c r="D10472" s="98">
        <v>3647.95</v>
      </c>
      <c r="E10472" s="98">
        <v>110880</v>
      </c>
      <c r="F10472" s="98" t="s">
        <v>95</v>
      </c>
    </row>
    <row r="10473" spans="1:6" x14ac:dyDescent="0.2">
      <c r="A10473" s="106">
        <v>43132</v>
      </c>
      <c r="B10473" s="100">
        <v>43101</v>
      </c>
      <c r="C10473" s="98" t="s">
        <v>186</v>
      </c>
      <c r="D10473" s="98">
        <v>164.52</v>
      </c>
      <c r="E10473" s="98">
        <v>5000.6899999999996</v>
      </c>
      <c r="F10473" s="98" t="s">
        <v>95</v>
      </c>
    </row>
    <row r="10474" spans="1:6" x14ac:dyDescent="0.2">
      <c r="A10474" s="106">
        <v>43132</v>
      </c>
      <c r="B10474" s="100">
        <v>43101</v>
      </c>
      <c r="C10474" s="98" t="s">
        <v>34</v>
      </c>
      <c r="D10474" s="98">
        <v>-5964.67</v>
      </c>
      <c r="E10474" s="98">
        <v>67958</v>
      </c>
      <c r="F10474" s="98" t="s">
        <v>95</v>
      </c>
    </row>
    <row r="10475" spans="1:6" x14ac:dyDescent="0.2">
      <c r="A10475" s="106">
        <v>43132</v>
      </c>
      <c r="B10475" s="100">
        <v>43101</v>
      </c>
      <c r="C10475" s="98" t="s">
        <v>33</v>
      </c>
      <c r="D10475" s="98">
        <v>-269.01</v>
      </c>
      <c r="E10475" s="98">
        <v>3064.91</v>
      </c>
      <c r="F10475" s="98" t="s">
        <v>95</v>
      </c>
    </row>
    <row r="10476" spans="1:6" x14ac:dyDescent="0.2">
      <c r="A10476" s="106">
        <v>43132</v>
      </c>
      <c r="B10476" s="100">
        <v>43132</v>
      </c>
      <c r="C10476" s="98" t="s">
        <v>34</v>
      </c>
      <c r="D10476" s="98">
        <v>-214.57</v>
      </c>
      <c r="E10476" s="98">
        <v>2925</v>
      </c>
      <c r="F10476" s="98" t="s">
        <v>93</v>
      </c>
    </row>
    <row r="10477" spans="1:6" x14ac:dyDescent="0.2">
      <c r="A10477" s="106">
        <v>43132</v>
      </c>
      <c r="B10477" s="100">
        <v>43132</v>
      </c>
      <c r="C10477" s="98" t="s">
        <v>33</v>
      </c>
      <c r="D10477" s="98">
        <v>-9.81</v>
      </c>
      <c r="E10477" s="98">
        <v>132.01</v>
      </c>
      <c r="F10477" s="98" t="s">
        <v>93</v>
      </c>
    </row>
    <row r="10478" spans="1:6" x14ac:dyDescent="0.2">
      <c r="A10478" s="106">
        <v>43132</v>
      </c>
      <c r="B10478" s="100">
        <v>43101</v>
      </c>
      <c r="C10478" s="98" t="s">
        <v>168</v>
      </c>
      <c r="D10478" s="98">
        <v>-55.96</v>
      </c>
      <c r="E10478" s="98">
        <v>7542</v>
      </c>
      <c r="F10478" s="98" t="s">
        <v>93</v>
      </c>
    </row>
    <row r="10479" spans="1:6" x14ac:dyDescent="0.2">
      <c r="A10479" s="106">
        <v>43132</v>
      </c>
      <c r="B10479" s="100">
        <v>43132</v>
      </c>
      <c r="C10479" s="98" t="s">
        <v>34</v>
      </c>
      <c r="D10479" s="98">
        <v>-1168.3599999999999</v>
      </c>
      <c r="E10479" s="98">
        <v>15933</v>
      </c>
      <c r="F10479" s="98" t="s">
        <v>94</v>
      </c>
    </row>
    <row r="10480" spans="1:6" x14ac:dyDescent="0.2">
      <c r="A10480" s="106">
        <v>43132</v>
      </c>
      <c r="B10480" s="100">
        <v>43132</v>
      </c>
      <c r="C10480" s="98" t="s">
        <v>33</v>
      </c>
      <c r="D10480" s="98">
        <v>-52.69</v>
      </c>
      <c r="E10480" s="98">
        <v>718.57</v>
      </c>
      <c r="F10480" s="98" t="s">
        <v>94</v>
      </c>
    </row>
    <row r="10481" spans="1:6" x14ac:dyDescent="0.2">
      <c r="A10481" s="106">
        <v>43132</v>
      </c>
      <c r="B10481" s="100">
        <v>43101</v>
      </c>
      <c r="C10481" s="98" t="s">
        <v>185</v>
      </c>
      <c r="D10481" s="98">
        <v>1354.17</v>
      </c>
      <c r="E10481" s="98">
        <v>41160</v>
      </c>
      <c r="F10481" s="98" t="s">
        <v>94</v>
      </c>
    </row>
    <row r="10482" spans="1:6" x14ac:dyDescent="0.2">
      <c r="A10482" s="106">
        <v>43132</v>
      </c>
      <c r="B10482" s="100">
        <v>43101</v>
      </c>
      <c r="C10482" s="98" t="s">
        <v>186</v>
      </c>
      <c r="D10482" s="98">
        <v>61.08</v>
      </c>
      <c r="E10482" s="98">
        <v>1856.31</v>
      </c>
      <c r="F10482" s="98" t="s">
        <v>94</v>
      </c>
    </row>
    <row r="10483" spans="1:6" x14ac:dyDescent="0.2">
      <c r="A10483" s="106">
        <v>43132</v>
      </c>
      <c r="B10483" s="100">
        <v>43101</v>
      </c>
      <c r="C10483" s="98" t="s">
        <v>34</v>
      </c>
      <c r="D10483" s="98">
        <v>-2214.17</v>
      </c>
      <c r="E10483" s="98">
        <v>25227</v>
      </c>
      <c r="F10483" s="98" t="s">
        <v>94</v>
      </c>
    </row>
    <row r="10484" spans="1:6" x14ac:dyDescent="0.2">
      <c r="A10484" s="106">
        <v>43132</v>
      </c>
      <c r="B10484" s="100">
        <v>43101</v>
      </c>
      <c r="C10484" s="98" t="s">
        <v>33</v>
      </c>
      <c r="D10484" s="98">
        <v>-99.86</v>
      </c>
      <c r="E10484" s="98">
        <v>1137.74</v>
      </c>
      <c r="F10484" s="98" t="s">
        <v>94</v>
      </c>
    </row>
    <row r="10485" spans="1:6" x14ac:dyDescent="0.2">
      <c r="A10485" s="106">
        <v>43132</v>
      </c>
      <c r="B10485" s="100">
        <v>43132</v>
      </c>
      <c r="C10485" s="98" t="s">
        <v>34</v>
      </c>
      <c r="D10485" s="98">
        <v>-3147.47</v>
      </c>
      <c r="E10485" s="98">
        <v>42922</v>
      </c>
      <c r="F10485" s="98" t="s">
        <v>95</v>
      </c>
    </row>
    <row r="10486" spans="1:6" x14ac:dyDescent="0.2">
      <c r="A10486" s="106">
        <v>43132</v>
      </c>
      <c r="B10486" s="100">
        <v>43132</v>
      </c>
      <c r="C10486" s="98" t="s">
        <v>33</v>
      </c>
      <c r="D10486" s="98">
        <v>-141.94999999999999</v>
      </c>
      <c r="E10486" s="98">
        <v>1935.78</v>
      </c>
      <c r="F10486" s="98" t="s">
        <v>95</v>
      </c>
    </row>
    <row r="10487" spans="1:6" x14ac:dyDescent="0.2">
      <c r="A10487" s="106">
        <v>43132</v>
      </c>
      <c r="B10487" s="100">
        <v>43132</v>
      </c>
      <c r="C10487" s="98" t="s">
        <v>34</v>
      </c>
      <c r="D10487" s="98">
        <v>-463.45</v>
      </c>
      <c r="E10487" s="98">
        <v>6320</v>
      </c>
      <c r="F10487" s="98" t="s">
        <v>91</v>
      </c>
    </row>
    <row r="10488" spans="1:6" x14ac:dyDescent="0.2">
      <c r="A10488" s="106">
        <v>43132</v>
      </c>
      <c r="B10488" s="100">
        <v>43132</v>
      </c>
      <c r="C10488" s="98" t="s">
        <v>33</v>
      </c>
      <c r="D10488" s="98">
        <v>-20.9</v>
      </c>
      <c r="E10488" s="98">
        <v>285.02999999999997</v>
      </c>
      <c r="F10488" s="98" t="s">
        <v>91</v>
      </c>
    </row>
    <row r="10489" spans="1:6" x14ac:dyDescent="0.2">
      <c r="A10489" s="106">
        <v>43132</v>
      </c>
      <c r="B10489" s="100">
        <v>43101</v>
      </c>
      <c r="C10489" s="98" t="s">
        <v>36</v>
      </c>
      <c r="D10489" s="98">
        <v>-208.17</v>
      </c>
      <c r="E10489" s="98">
        <v>2372</v>
      </c>
      <c r="F10489" s="98" t="s">
        <v>101</v>
      </c>
    </row>
    <row r="10490" spans="1:6" x14ac:dyDescent="0.2">
      <c r="A10490" s="106">
        <v>43132</v>
      </c>
      <c r="B10490" s="100">
        <v>43101</v>
      </c>
      <c r="C10490" s="98" t="s">
        <v>35</v>
      </c>
      <c r="D10490" s="98">
        <v>-9.3800000000000008</v>
      </c>
      <c r="E10490" s="98">
        <v>106.98</v>
      </c>
      <c r="F10490" s="98" t="s">
        <v>101</v>
      </c>
    </row>
    <row r="10491" spans="1:6" x14ac:dyDescent="0.2">
      <c r="A10491" s="106">
        <v>43132</v>
      </c>
      <c r="B10491" s="100">
        <v>43101</v>
      </c>
      <c r="C10491" s="98" t="s">
        <v>168</v>
      </c>
      <c r="D10491" s="98">
        <v>-120.81</v>
      </c>
      <c r="E10491" s="98">
        <v>16326</v>
      </c>
      <c r="F10491" s="98" t="s">
        <v>91</v>
      </c>
    </row>
    <row r="10492" spans="1:6" x14ac:dyDescent="0.2">
      <c r="A10492" s="106">
        <v>43132</v>
      </c>
      <c r="B10492" s="100">
        <v>43101</v>
      </c>
      <c r="C10492" s="98" t="s">
        <v>185</v>
      </c>
      <c r="D10492" s="98">
        <v>537.13</v>
      </c>
      <c r="E10492" s="98">
        <v>16326</v>
      </c>
      <c r="F10492" s="98" t="s">
        <v>91</v>
      </c>
    </row>
    <row r="10493" spans="1:6" x14ac:dyDescent="0.2">
      <c r="A10493" s="106">
        <v>43132</v>
      </c>
      <c r="B10493" s="100">
        <v>43101</v>
      </c>
      <c r="C10493" s="98" t="s">
        <v>186</v>
      </c>
      <c r="D10493" s="98">
        <v>24.23</v>
      </c>
      <c r="E10493" s="98">
        <v>736.3</v>
      </c>
      <c r="F10493" s="98" t="s">
        <v>91</v>
      </c>
    </row>
    <row r="10494" spans="1:6" x14ac:dyDescent="0.2">
      <c r="A10494" s="106">
        <v>43132</v>
      </c>
      <c r="B10494" s="100">
        <v>43101</v>
      </c>
      <c r="C10494" s="98" t="s">
        <v>34</v>
      </c>
      <c r="D10494" s="98">
        <v>-878.23</v>
      </c>
      <c r="E10494" s="98">
        <v>10006</v>
      </c>
      <c r="F10494" s="98" t="s">
        <v>91</v>
      </c>
    </row>
    <row r="10495" spans="1:6" x14ac:dyDescent="0.2">
      <c r="A10495" s="106">
        <v>43132</v>
      </c>
      <c r="B10495" s="100">
        <v>43101</v>
      </c>
      <c r="C10495" s="98" t="s">
        <v>33</v>
      </c>
      <c r="D10495" s="98">
        <v>-39.6</v>
      </c>
      <c r="E10495" s="98">
        <v>451.27</v>
      </c>
      <c r="F10495" s="98" t="s">
        <v>91</v>
      </c>
    </row>
    <row r="10496" spans="1:6" x14ac:dyDescent="0.2">
      <c r="A10496" s="106">
        <v>43132</v>
      </c>
      <c r="B10496" s="100">
        <v>43132</v>
      </c>
      <c r="C10496" s="98" t="s">
        <v>223</v>
      </c>
      <c r="D10496" s="98">
        <v>1.1000000000000001</v>
      </c>
      <c r="E10496" s="98">
        <v>-15</v>
      </c>
      <c r="F10496" s="98" t="s">
        <v>181</v>
      </c>
    </row>
    <row r="10497" spans="1:6" x14ac:dyDescent="0.2">
      <c r="A10497" s="106">
        <v>43132</v>
      </c>
      <c r="B10497" s="100">
        <v>43101</v>
      </c>
      <c r="C10497" s="98" t="s">
        <v>188</v>
      </c>
      <c r="D10497" s="98">
        <v>0.3</v>
      </c>
      <c r="E10497" s="98">
        <v>-40</v>
      </c>
      <c r="F10497" s="98" t="s">
        <v>181</v>
      </c>
    </row>
    <row r="10498" spans="1:6" x14ac:dyDescent="0.2">
      <c r="A10498" s="106">
        <v>43132</v>
      </c>
      <c r="B10498" s="100">
        <v>43101</v>
      </c>
      <c r="C10498" s="98" t="s">
        <v>187</v>
      </c>
      <c r="D10498" s="98">
        <v>-1.32</v>
      </c>
      <c r="E10498" s="98">
        <v>-40</v>
      </c>
      <c r="F10498" s="98" t="s">
        <v>181</v>
      </c>
    </row>
    <row r="10499" spans="1:6" x14ac:dyDescent="0.2">
      <c r="A10499" s="106">
        <v>43132</v>
      </c>
      <c r="B10499" s="100">
        <v>43101</v>
      </c>
      <c r="C10499" s="98" t="s">
        <v>223</v>
      </c>
      <c r="D10499" s="98">
        <v>2.19</v>
      </c>
      <c r="E10499" s="98">
        <v>-25</v>
      </c>
      <c r="F10499" s="98" t="s">
        <v>181</v>
      </c>
    </row>
    <row r="10500" spans="1:6" x14ac:dyDescent="0.2">
      <c r="A10500" s="106">
        <v>43132</v>
      </c>
      <c r="B10500" s="100">
        <v>43132</v>
      </c>
      <c r="C10500" s="98" t="s">
        <v>34</v>
      </c>
      <c r="D10500" s="98">
        <v>-65.12</v>
      </c>
      <c r="E10500" s="98">
        <v>888</v>
      </c>
      <c r="F10500" s="98" t="s">
        <v>77</v>
      </c>
    </row>
    <row r="10501" spans="1:6" x14ac:dyDescent="0.2">
      <c r="A10501" s="106">
        <v>43132</v>
      </c>
      <c r="B10501" s="100">
        <v>43132</v>
      </c>
      <c r="C10501" s="98" t="s">
        <v>33</v>
      </c>
      <c r="D10501" s="98">
        <v>-2.94</v>
      </c>
      <c r="E10501" s="98">
        <v>40.049999999999997</v>
      </c>
      <c r="F10501" s="98" t="s">
        <v>77</v>
      </c>
    </row>
    <row r="10502" spans="1:6" x14ac:dyDescent="0.2">
      <c r="A10502" s="106">
        <v>43132</v>
      </c>
      <c r="B10502" s="100">
        <v>43132</v>
      </c>
      <c r="C10502" s="98" t="s">
        <v>34</v>
      </c>
      <c r="D10502" s="98">
        <v>-27.06</v>
      </c>
      <c r="E10502" s="98">
        <v>369</v>
      </c>
      <c r="F10502" s="98" t="s">
        <v>92</v>
      </c>
    </row>
    <row r="10503" spans="1:6" x14ac:dyDescent="0.2">
      <c r="A10503" s="106">
        <v>43132</v>
      </c>
      <c r="B10503" s="100">
        <v>43132</v>
      </c>
      <c r="C10503" s="98" t="s">
        <v>33</v>
      </c>
      <c r="D10503" s="98">
        <v>-1.22</v>
      </c>
      <c r="E10503" s="98">
        <v>16.64</v>
      </c>
      <c r="F10503" s="98" t="s">
        <v>92</v>
      </c>
    </row>
    <row r="10504" spans="1:6" x14ac:dyDescent="0.2">
      <c r="A10504" s="106">
        <v>43132</v>
      </c>
      <c r="B10504" s="100">
        <v>43132</v>
      </c>
      <c r="C10504" s="98" t="s">
        <v>34</v>
      </c>
      <c r="D10504" s="98">
        <v>-98.04</v>
      </c>
      <c r="E10504" s="98">
        <v>1337</v>
      </c>
      <c r="F10504" s="98" t="s">
        <v>92</v>
      </c>
    </row>
    <row r="10505" spans="1:6" x14ac:dyDescent="0.2">
      <c r="A10505" s="106">
        <v>43132</v>
      </c>
      <c r="B10505" s="100">
        <v>43132</v>
      </c>
      <c r="C10505" s="98" t="s">
        <v>33</v>
      </c>
      <c r="D10505" s="98">
        <v>-4.43</v>
      </c>
      <c r="E10505" s="98">
        <v>60.3</v>
      </c>
      <c r="F10505" s="98" t="s">
        <v>92</v>
      </c>
    </row>
    <row r="10506" spans="1:6" x14ac:dyDescent="0.2">
      <c r="A10506" s="106">
        <v>43132</v>
      </c>
      <c r="B10506" s="100">
        <v>43132</v>
      </c>
      <c r="C10506" s="98" t="s">
        <v>34</v>
      </c>
      <c r="D10506" s="98">
        <v>-147.54</v>
      </c>
      <c r="E10506" s="98">
        <v>2011.96</v>
      </c>
      <c r="F10506" s="98" t="s">
        <v>84</v>
      </c>
    </row>
    <row r="10507" spans="1:6" x14ac:dyDescent="0.2">
      <c r="A10507" s="106">
        <v>43132</v>
      </c>
      <c r="B10507" s="100">
        <v>43132</v>
      </c>
      <c r="C10507" s="98" t="s">
        <v>33</v>
      </c>
      <c r="D10507" s="98">
        <v>-6.65</v>
      </c>
      <c r="E10507" s="98">
        <v>90.74</v>
      </c>
      <c r="F10507" s="98" t="s">
        <v>84</v>
      </c>
    </row>
    <row r="10508" spans="1:6" x14ac:dyDescent="0.2">
      <c r="A10508" s="106">
        <v>43221</v>
      </c>
      <c r="B10508" s="100">
        <v>43101</v>
      </c>
      <c r="C10508" s="98" t="s">
        <v>186</v>
      </c>
      <c r="D10508" s="98">
        <v>59.87</v>
      </c>
      <c r="E10508" s="98">
        <v>1820.1</v>
      </c>
      <c r="F10508" s="98" t="s">
        <v>94</v>
      </c>
    </row>
    <row r="10509" spans="1:6" x14ac:dyDescent="0.2">
      <c r="A10509" s="106">
        <v>43221</v>
      </c>
      <c r="B10509" s="100">
        <v>43221</v>
      </c>
      <c r="C10509" s="98" t="s">
        <v>36</v>
      </c>
      <c r="D10509" s="98">
        <v>-14.8</v>
      </c>
      <c r="E10509" s="98">
        <v>157.6</v>
      </c>
      <c r="F10509" s="98" t="s">
        <v>101</v>
      </c>
    </row>
    <row r="10510" spans="1:6" x14ac:dyDescent="0.2">
      <c r="A10510" s="106">
        <v>43221</v>
      </c>
      <c r="B10510" s="100">
        <v>43221</v>
      </c>
      <c r="C10510" s="98" t="s">
        <v>35</v>
      </c>
      <c r="D10510" s="98">
        <v>-0.66</v>
      </c>
      <c r="E10510" s="98">
        <v>7.11</v>
      </c>
      <c r="F10510" s="98" t="s">
        <v>101</v>
      </c>
    </row>
    <row r="10511" spans="1:6" x14ac:dyDescent="0.2">
      <c r="A10511" s="106">
        <v>43191</v>
      </c>
      <c r="B10511" s="100">
        <v>43160</v>
      </c>
      <c r="C10511" s="98" t="s">
        <v>34</v>
      </c>
      <c r="D10511" s="98">
        <v>-11301.05</v>
      </c>
      <c r="E10511" s="98">
        <v>143468.41</v>
      </c>
      <c r="F10511" s="98" t="s">
        <v>77</v>
      </c>
    </row>
    <row r="10512" spans="1:6" x14ac:dyDescent="0.2">
      <c r="A10512" s="106">
        <v>43191</v>
      </c>
      <c r="B10512" s="100">
        <v>43160</v>
      </c>
      <c r="C10512" s="98" t="s">
        <v>33</v>
      </c>
      <c r="D10512" s="98">
        <v>-509.69</v>
      </c>
      <c r="E10512" s="98">
        <v>6470.41</v>
      </c>
      <c r="F10512" s="98" t="s">
        <v>77</v>
      </c>
    </row>
    <row r="10513" spans="1:6" x14ac:dyDescent="0.2">
      <c r="A10513" s="106">
        <v>43191</v>
      </c>
      <c r="B10513" s="100">
        <v>43132</v>
      </c>
      <c r="C10513" s="98" t="s">
        <v>34</v>
      </c>
      <c r="D10513" s="98">
        <v>-389.46</v>
      </c>
      <c r="E10513" s="98">
        <v>5311</v>
      </c>
      <c r="F10513" s="98" t="s">
        <v>77</v>
      </c>
    </row>
    <row r="10514" spans="1:6" x14ac:dyDescent="0.2">
      <c r="A10514" s="106">
        <v>43191</v>
      </c>
      <c r="B10514" s="100">
        <v>43132</v>
      </c>
      <c r="C10514" s="98" t="s">
        <v>33</v>
      </c>
      <c r="D10514" s="98">
        <v>-17.559999999999999</v>
      </c>
      <c r="E10514" s="98">
        <v>239.56</v>
      </c>
      <c r="F10514" s="98" t="s">
        <v>77</v>
      </c>
    </row>
    <row r="10515" spans="1:6" x14ac:dyDescent="0.2">
      <c r="A10515" s="106">
        <v>43191</v>
      </c>
      <c r="B10515" s="100">
        <v>43101</v>
      </c>
      <c r="C10515" s="98" t="s">
        <v>168</v>
      </c>
      <c r="D10515" s="98">
        <v>-1100.99</v>
      </c>
      <c r="E10515" s="98">
        <v>148779.41</v>
      </c>
      <c r="F10515" s="98" t="s">
        <v>77</v>
      </c>
    </row>
    <row r="10516" spans="1:6" x14ac:dyDescent="0.2">
      <c r="A10516" s="106">
        <v>43191</v>
      </c>
      <c r="B10516" s="100">
        <v>43101</v>
      </c>
      <c r="C10516" s="98" t="s">
        <v>185</v>
      </c>
      <c r="D10516" s="98">
        <v>4894.84</v>
      </c>
      <c r="E10516" s="98">
        <v>148779.41</v>
      </c>
      <c r="F10516" s="98" t="s">
        <v>77</v>
      </c>
    </row>
    <row r="10517" spans="1:6" x14ac:dyDescent="0.2">
      <c r="A10517" s="106">
        <v>43191</v>
      </c>
      <c r="B10517" s="100">
        <v>43101</v>
      </c>
      <c r="C10517" s="98" t="s">
        <v>186</v>
      </c>
      <c r="D10517" s="98">
        <v>220.81</v>
      </c>
      <c r="E10517" s="98">
        <v>6709.97</v>
      </c>
      <c r="F10517" s="98" t="s">
        <v>77</v>
      </c>
    </row>
    <row r="10518" spans="1:6" x14ac:dyDescent="0.2">
      <c r="A10518" s="106">
        <v>43191</v>
      </c>
      <c r="B10518" s="100">
        <v>43101</v>
      </c>
      <c r="C10518" s="98" t="s">
        <v>185</v>
      </c>
      <c r="D10518" s="98">
        <v>1257.51</v>
      </c>
      <c r="E10518" s="98">
        <v>38222</v>
      </c>
      <c r="F10518" s="98" t="s">
        <v>91</v>
      </c>
    </row>
    <row r="10519" spans="1:6" x14ac:dyDescent="0.2">
      <c r="A10519" s="106">
        <v>43191</v>
      </c>
      <c r="B10519" s="100">
        <v>43101</v>
      </c>
      <c r="C10519" s="98" t="s">
        <v>186</v>
      </c>
      <c r="D10519" s="98">
        <v>56.72</v>
      </c>
      <c r="E10519" s="98">
        <v>1723.81</v>
      </c>
      <c r="F10519" s="98" t="s">
        <v>91</v>
      </c>
    </row>
    <row r="10520" spans="1:6" x14ac:dyDescent="0.2">
      <c r="A10520" s="106">
        <v>43191</v>
      </c>
      <c r="B10520" s="100">
        <v>43160</v>
      </c>
      <c r="C10520" s="98" t="s">
        <v>34</v>
      </c>
      <c r="D10520" s="98">
        <v>-858.12</v>
      </c>
      <c r="E10520" s="98">
        <v>10894</v>
      </c>
      <c r="F10520" s="98" t="s">
        <v>91</v>
      </c>
    </row>
    <row r="10521" spans="1:6" x14ac:dyDescent="0.2">
      <c r="A10521" s="106">
        <v>43191</v>
      </c>
      <c r="B10521" s="100">
        <v>43160</v>
      </c>
      <c r="C10521" s="98" t="s">
        <v>33</v>
      </c>
      <c r="D10521" s="98">
        <v>-38.700000000000003</v>
      </c>
      <c r="E10521" s="98">
        <v>491.32</v>
      </c>
      <c r="F10521" s="98" t="s">
        <v>91</v>
      </c>
    </row>
    <row r="10522" spans="1:6" x14ac:dyDescent="0.2">
      <c r="A10522" s="106">
        <v>43191</v>
      </c>
      <c r="B10522" s="100">
        <v>43132</v>
      </c>
      <c r="C10522" s="98" t="s">
        <v>34</v>
      </c>
      <c r="D10522" s="98">
        <v>-843.66</v>
      </c>
      <c r="E10522" s="98">
        <v>11505</v>
      </c>
      <c r="F10522" s="98" t="s">
        <v>91</v>
      </c>
    </row>
    <row r="10523" spans="1:6" x14ac:dyDescent="0.2">
      <c r="A10523" s="106">
        <v>43191</v>
      </c>
      <c r="B10523" s="100">
        <v>43132</v>
      </c>
      <c r="C10523" s="98" t="s">
        <v>33</v>
      </c>
      <c r="D10523" s="98">
        <v>-38.049999999999997</v>
      </c>
      <c r="E10523" s="98">
        <v>518.88</v>
      </c>
      <c r="F10523" s="98" t="s">
        <v>91</v>
      </c>
    </row>
    <row r="10524" spans="1:6" x14ac:dyDescent="0.2">
      <c r="A10524" s="106">
        <v>43191</v>
      </c>
      <c r="B10524" s="100">
        <v>43160</v>
      </c>
      <c r="C10524" s="98" t="s">
        <v>34</v>
      </c>
      <c r="D10524" s="98">
        <v>-5983.05</v>
      </c>
      <c r="E10524" s="98">
        <v>75956.149999999994</v>
      </c>
      <c r="F10524" s="98" t="s">
        <v>77</v>
      </c>
    </row>
    <row r="10525" spans="1:6" x14ac:dyDescent="0.2">
      <c r="A10525" s="106">
        <v>43191</v>
      </c>
      <c r="B10525" s="100">
        <v>43160</v>
      </c>
      <c r="C10525" s="98" t="s">
        <v>33</v>
      </c>
      <c r="D10525" s="98">
        <v>-269.86</v>
      </c>
      <c r="E10525" s="98">
        <v>3425.64</v>
      </c>
      <c r="F10525" s="98" t="s">
        <v>77</v>
      </c>
    </row>
    <row r="10526" spans="1:6" x14ac:dyDescent="0.2">
      <c r="A10526" s="106">
        <v>43191</v>
      </c>
      <c r="B10526" s="100">
        <v>43132</v>
      </c>
      <c r="C10526" s="98" t="s">
        <v>34</v>
      </c>
      <c r="D10526" s="98">
        <v>-356.69</v>
      </c>
      <c r="E10526" s="98">
        <v>4864</v>
      </c>
      <c r="F10526" s="98" t="s">
        <v>77</v>
      </c>
    </row>
    <row r="10527" spans="1:6" x14ac:dyDescent="0.2">
      <c r="A10527" s="106">
        <v>43191</v>
      </c>
      <c r="B10527" s="100">
        <v>43132</v>
      </c>
      <c r="C10527" s="98" t="s">
        <v>33</v>
      </c>
      <c r="D10527" s="98">
        <v>-16.079999999999998</v>
      </c>
      <c r="E10527" s="98">
        <v>219.39</v>
      </c>
      <c r="F10527" s="98" t="s">
        <v>77</v>
      </c>
    </row>
    <row r="10528" spans="1:6" x14ac:dyDescent="0.2">
      <c r="A10528" s="106">
        <v>43191</v>
      </c>
      <c r="B10528" s="100">
        <v>43101</v>
      </c>
      <c r="C10528" s="98" t="s">
        <v>34</v>
      </c>
      <c r="D10528" s="98">
        <v>-1118.01</v>
      </c>
      <c r="E10528" s="98">
        <v>12738</v>
      </c>
      <c r="F10528" s="98" t="s">
        <v>91</v>
      </c>
    </row>
    <row r="10529" spans="1:6" x14ac:dyDescent="0.2">
      <c r="A10529" s="106">
        <v>43191</v>
      </c>
      <c r="B10529" s="100">
        <v>43101</v>
      </c>
      <c r="C10529" s="98" t="s">
        <v>33</v>
      </c>
      <c r="D10529" s="98">
        <v>-50.42</v>
      </c>
      <c r="E10529" s="98">
        <v>574.48</v>
      </c>
      <c r="F10529" s="98" t="s">
        <v>91</v>
      </c>
    </row>
    <row r="10530" spans="1:6" x14ac:dyDescent="0.2">
      <c r="A10530" s="106">
        <v>43191</v>
      </c>
      <c r="B10530" s="100">
        <v>43101</v>
      </c>
      <c r="C10530" s="98" t="s">
        <v>168</v>
      </c>
      <c r="D10530" s="98">
        <v>-282.83999999999997</v>
      </c>
      <c r="E10530" s="98">
        <v>38222</v>
      </c>
      <c r="F10530" s="98" t="s">
        <v>91</v>
      </c>
    </row>
    <row r="10531" spans="1:6" x14ac:dyDescent="0.2">
      <c r="A10531" s="106">
        <v>43191</v>
      </c>
      <c r="B10531" s="100">
        <v>43160</v>
      </c>
      <c r="C10531" s="98" t="s">
        <v>34</v>
      </c>
      <c r="D10531" s="98">
        <v>-70352.36</v>
      </c>
      <c r="E10531" s="98">
        <v>893134.73</v>
      </c>
      <c r="F10531" s="98" t="s">
        <v>74</v>
      </c>
    </row>
    <row r="10532" spans="1:6" x14ac:dyDescent="0.2">
      <c r="A10532" s="106">
        <v>43191</v>
      </c>
      <c r="B10532" s="100">
        <v>43160</v>
      </c>
      <c r="C10532" s="98" t="s">
        <v>33</v>
      </c>
      <c r="D10532" s="98">
        <v>-3172.96</v>
      </c>
      <c r="E10532" s="98">
        <v>40280.29</v>
      </c>
      <c r="F10532" s="98" t="s">
        <v>74</v>
      </c>
    </row>
    <row r="10533" spans="1:6" x14ac:dyDescent="0.2">
      <c r="A10533" s="106">
        <v>43191</v>
      </c>
      <c r="B10533" s="100">
        <v>43101</v>
      </c>
      <c r="C10533" s="98" t="s">
        <v>168</v>
      </c>
      <c r="D10533" s="98">
        <v>-6611.16</v>
      </c>
      <c r="E10533" s="98">
        <v>893407.16</v>
      </c>
      <c r="F10533" s="98" t="s">
        <v>74</v>
      </c>
    </row>
    <row r="10534" spans="1:6" x14ac:dyDescent="0.2">
      <c r="A10534" s="106">
        <v>43191</v>
      </c>
      <c r="B10534" s="100">
        <v>43101</v>
      </c>
      <c r="C10534" s="98" t="s">
        <v>185</v>
      </c>
      <c r="D10534" s="98">
        <v>29393.05</v>
      </c>
      <c r="E10534" s="98">
        <v>893407.16</v>
      </c>
      <c r="F10534" s="98" t="s">
        <v>74</v>
      </c>
    </row>
    <row r="10535" spans="1:6" x14ac:dyDescent="0.2">
      <c r="A10535" s="106">
        <v>43191</v>
      </c>
      <c r="B10535" s="100">
        <v>43101</v>
      </c>
      <c r="C10535" s="98" t="s">
        <v>186</v>
      </c>
      <c r="D10535" s="98">
        <v>1325.6</v>
      </c>
      <c r="E10535" s="98">
        <v>40292.57</v>
      </c>
      <c r="F10535" s="98" t="s">
        <v>74</v>
      </c>
    </row>
    <row r="10536" spans="1:6" x14ac:dyDescent="0.2">
      <c r="A10536" s="106">
        <v>43191</v>
      </c>
      <c r="B10536" s="100">
        <v>43101</v>
      </c>
      <c r="C10536" s="98" t="s">
        <v>168</v>
      </c>
      <c r="D10536" s="98">
        <v>-603.17999999999995</v>
      </c>
      <c r="E10536" s="98">
        <v>81512.149999999994</v>
      </c>
      <c r="F10536" s="98" t="s">
        <v>77</v>
      </c>
    </row>
    <row r="10537" spans="1:6" x14ac:dyDescent="0.2">
      <c r="A10537" s="106">
        <v>43191</v>
      </c>
      <c r="B10537" s="100">
        <v>43101</v>
      </c>
      <c r="C10537" s="98" t="s">
        <v>185</v>
      </c>
      <c r="D10537" s="98">
        <v>2681.74</v>
      </c>
      <c r="E10537" s="98">
        <v>81512.149999999994</v>
      </c>
      <c r="F10537" s="98" t="s">
        <v>77</v>
      </c>
    </row>
    <row r="10538" spans="1:6" x14ac:dyDescent="0.2">
      <c r="A10538" s="106">
        <v>43191</v>
      </c>
      <c r="B10538" s="100">
        <v>43101</v>
      </c>
      <c r="C10538" s="98" t="s">
        <v>186</v>
      </c>
      <c r="D10538" s="98">
        <v>120.94</v>
      </c>
      <c r="E10538" s="98">
        <v>3676.2</v>
      </c>
      <c r="F10538" s="98" t="s">
        <v>77</v>
      </c>
    </row>
    <row r="10539" spans="1:6" x14ac:dyDescent="0.2">
      <c r="A10539" s="106">
        <v>43191</v>
      </c>
      <c r="B10539" s="100">
        <v>43101</v>
      </c>
      <c r="C10539" s="98" t="s">
        <v>185</v>
      </c>
      <c r="D10539" s="98">
        <v>81.59</v>
      </c>
      <c r="E10539" s="98">
        <v>2479.9899999999998</v>
      </c>
      <c r="F10539" s="98" t="s">
        <v>76</v>
      </c>
    </row>
    <row r="10540" spans="1:6" x14ac:dyDescent="0.2">
      <c r="A10540" s="106">
        <v>43191</v>
      </c>
      <c r="B10540" s="100">
        <v>43101</v>
      </c>
      <c r="C10540" s="98" t="s">
        <v>186</v>
      </c>
      <c r="D10540" s="98">
        <v>3.68</v>
      </c>
      <c r="E10540" s="98">
        <v>111.85</v>
      </c>
      <c r="F10540" s="98" t="s">
        <v>76</v>
      </c>
    </row>
    <row r="10541" spans="1:6" x14ac:dyDescent="0.2">
      <c r="A10541" s="106">
        <v>43191</v>
      </c>
      <c r="B10541" s="100">
        <v>43160</v>
      </c>
      <c r="C10541" s="98" t="s">
        <v>34</v>
      </c>
      <c r="D10541" s="98">
        <v>-16801.28</v>
      </c>
      <c r="E10541" s="98">
        <v>213295.28</v>
      </c>
      <c r="F10541" s="98" t="s">
        <v>76</v>
      </c>
    </row>
    <row r="10542" spans="1:6" x14ac:dyDescent="0.2">
      <c r="A10542" s="106">
        <v>43191</v>
      </c>
      <c r="B10542" s="100">
        <v>43160</v>
      </c>
      <c r="C10542" s="98" t="s">
        <v>33</v>
      </c>
      <c r="D10542" s="98">
        <v>-757.7</v>
      </c>
      <c r="E10542" s="98">
        <v>9619.64</v>
      </c>
      <c r="F10542" s="98" t="s">
        <v>76</v>
      </c>
    </row>
    <row r="10543" spans="1:6" x14ac:dyDescent="0.2">
      <c r="A10543" s="106">
        <v>43191</v>
      </c>
      <c r="B10543" s="100">
        <v>43132</v>
      </c>
      <c r="C10543" s="98" t="s">
        <v>34</v>
      </c>
      <c r="D10543" s="98">
        <v>-593.17999999999995</v>
      </c>
      <c r="E10543" s="98">
        <v>8089</v>
      </c>
      <c r="F10543" s="98" t="s">
        <v>76</v>
      </c>
    </row>
    <row r="10544" spans="1:6" x14ac:dyDescent="0.2">
      <c r="A10544" s="106">
        <v>43191</v>
      </c>
      <c r="B10544" s="100">
        <v>43132</v>
      </c>
      <c r="C10544" s="98" t="s">
        <v>33</v>
      </c>
      <c r="D10544" s="98">
        <v>-26.87</v>
      </c>
      <c r="E10544" s="98">
        <v>364.89</v>
      </c>
      <c r="F10544" s="98" t="s">
        <v>76</v>
      </c>
    </row>
    <row r="10545" spans="1:6" x14ac:dyDescent="0.2">
      <c r="A10545" s="106">
        <v>43191</v>
      </c>
      <c r="B10545" s="100">
        <v>43101</v>
      </c>
      <c r="C10545" s="98" t="s">
        <v>168</v>
      </c>
      <c r="D10545" s="98">
        <v>-1664.56</v>
      </c>
      <c r="E10545" s="98">
        <v>224937.3</v>
      </c>
      <c r="F10545" s="98" t="s">
        <v>76</v>
      </c>
    </row>
    <row r="10546" spans="1:6" x14ac:dyDescent="0.2">
      <c r="A10546" s="106">
        <v>43191</v>
      </c>
      <c r="B10546" s="100">
        <v>43160</v>
      </c>
      <c r="C10546" s="98" t="s">
        <v>34</v>
      </c>
      <c r="D10546" s="98">
        <v>-44884.44</v>
      </c>
      <c r="E10546" s="98">
        <v>569815.69999999995</v>
      </c>
      <c r="F10546" s="98" t="s">
        <v>73</v>
      </c>
    </row>
    <row r="10547" spans="1:6" x14ac:dyDescent="0.2">
      <c r="A10547" s="106">
        <v>43191</v>
      </c>
      <c r="B10547" s="100">
        <v>43160</v>
      </c>
      <c r="C10547" s="98" t="s">
        <v>33</v>
      </c>
      <c r="D10547" s="98">
        <v>-2024.32</v>
      </c>
      <c r="E10547" s="98">
        <v>25698.73</v>
      </c>
      <c r="F10547" s="98" t="s">
        <v>73</v>
      </c>
    </row>
    <row r="10548" spans="1:6" x14ac:dyDescent="0.2">
      <c r="A10548" s="106">
        <v>43191</v>
      </c>
      <c r="B10548" s="100">
        <v>43101</v>
      </c>
      <c r="C10548" s="98" t="s">
        <v>168</v>
      </c>
      <c r="D10548" s="98">
        <v>-4216.62</v>
      </c>
      <c r="E10548" s="98">
        <v>569820.56999999995</v>
      </c>
      <c r="F10548" s="98" t="s">
        <v>73</v>
      </c>
    </row>
    <row r="10549" spans="1:6" x14ac:dyDescent="0.2">
      <c r="A10549" s="106">
        <v>43191</v>
      </c>
      <c r="B10549" s="100">
        <v>43101</v>
      </c>
      <c r="C10549" s="98" t="s">
        <v>185</v>
      </c>
      <c r="D10549" s="98">
        <v>18747.11</v>
      </c>
      <c r="E10549" s="98">
        <v>569820.56999999995</v>
      </c>
      <c r="F10549" s="98" t="s">
        <v>73</v>
      </c>
    </row>
    <row r="10550" spans="1:6" x14ac:dyDescent="0.2">
      <c r="A10550" s="106">
        <v>43191</v>
      </c>
      <c r="B10550" s="100">
        <v>43101</v>
      </c>
      <c r="C10550" s="98" t="s">
        <v>186</v>
      </c>
      <c r="D10550" s="98">
        <v>845.45</v>
      </c>
      <c r="E10550" s="98">
        <v>25698.93</v>
      </c>
      <c r="F10550" s="98" t="s">
        <v>73</v>
      </c>
    </row>
    <row r="10551" spans="1:6" x14ac:dyDescent="0.2">
      <c r="A10551" s="106">
        <v>43191</v>
      </c>
      <c r="B10551" s="100">
        <v>43101</v>
      </c>
      <c r="C10551" s="98" t="s">
        <v>185</v>
      </c>
      <c r="D10551" s="98">
        <v>7400.38</v>
      </c>
      <c r="E10551" s="98">
        <v>224937.3</v>
      </c>
      <c r="F10551" s="98" t="s">
        <v>76</v>
      </c>
    </row>
    <row r="10552" spans="1:6" x14ac:dyDescent="0.2">
      <c r="A10552" s="106">
        <v>43191</v>
      </c>
      <c r="B10552" s="100">
        <v>43101</v>
      </c>
      <c r="C10552" s="98" t="s">
        <v>186</v>
      </c>
      <c r="D10552" s="98">
        <v>333.77</v>
      </c>
      <c r="E10552" s="98">
        <v>10144.67</v>
      </c>
      <c r="F10552" s="98" t="s">
        <v>76</v>
      </c>
    </row>
    <row r="10553" spans="1:6" x14ac:dyDescent="0.2">
      <c r="A10553" s="106">
        <v>43191</v>
      </c>
      <c r="B10553" s="100">
        <v>43160</v>
      </c>
      <c r="C10553" s="98" t="s">
        <v>34</v>
      </c>
      <c r="D10553" s="98">
        <v>-148.01</v>
      </c>
      <c r="E10553" s="98">
        <v>1878.99</v>
      </c>
      <c r="F10553" s="98" t="s">
        <v>76</v>
      </c>
    </row>
    <row r="10554" spans="1:6" x14ac:dyDescent="0.2">
      <c r="A10554" s="106">
        <v>43191</v>
      </c>
      <c r="B10554" s="100">
        <v>43160</v>
      </c>
      <c r="C10554" s="98" t="s">
        <v>33</v>
      </c>
      <c r="D10554" s="98">
        <v>-6.67</v>
      </c>
      <c r="E10554" s="98">
        <v>84.74</v>
      </c>
      <c r="F10554" s="98" t="s">
        <v>76</v>
      </c>
    </row>
    <row r="10555" spans="1:6" x14ac:dyDescent="0.2">
      <c r="A10555" s="106">
        <v>43191</v>
      </c>
      <c r="B10555" s="100">
        <v>43132</v>
      </c>
      <c r="C10555" s="98" t="s">
        <v>34</v>
      </c>
      <c r="D10555" s="98">
        <v>-44.07</v>
      </c>
      <c r="E10555" s="98">
        <v>601</v>
      </c>
      <c r="F10555" s="98" t="s">
        <v>76</v>
      </c>
    </row>
    <row r="10556" spans="1:6" x14ac:dyDescent="0.2">
      <c r="A10556" s="106">
        <v>43191</v>
      </c>
      <c r="B10556" s="100">
        <v>43132</v>
      </c>
      <c r="C10556" s="98" t="s">
        <v>33</v>
      </c>
      <c r="D10556" s="98">
        <v>-1.99</v>
      </c>
      <c r="E10556" s="98">
        <v>27.11</v>
      </c>
      <c r="F10556" s="98" t="s">
        <v>76</v>
      </c>
    </row>
    <row r="10557" spans="1:6" x14ac:dyDescent="0.2">
      <c r="A10557" s="106">
        <v>43191</v>
      </c>
      <c r="B10557" s="100">
        <v>43101</v>
      </c>
      <c r="C10557" s="98" t="s">
        <v>168</v>
      </c>
      <c r="D10557" s="98">
        <v>-18.350000000000001</v>
      </c>
      <c r="E10557" s="98">
        <v>2479.9899999999998</v>
      </c>
      <c r="F10557" s="98" t="s">
        <v>76</v>
      </c>
    </row>
    <row r="10558" spans="1:6" x14ac:dyDescent="0.2">
      <c r="A10558" s="106">
        <v>43160</v>
      </c>
      <c r="B10558" s="100">
        <v>43160</v>
      </c>
      <c r="C10558" s="98" t="s">
        <v>34</v>
      </c>
      <c r="D10558" s="98">
        <v>-4083.84</v>
      </c>
      <c r="E10558" s="98">
        <v>51844.44</v>
      </c>
      <c r="F10558" s="98" t="s">
        <v>76</v>
      </c>
    </row>
    <row r="10559" spans="1:6" x14ac:dyDescent="0.2">
      <c r="A10559" s="106">
        <v>43160</v>
      </c>
      <c r="B10559" s="100">
        <v>43160</v>
      </c>
      <c r="C10559" s="98" t="s">
        <v>33</v>
      </c>
      <c r="D10559" s="98">
        <v>-184.13</v>
      </c>
      <c r="E10559" s="98">
        <v>2338.2199999999998</v>
      </c>
      <c r="F10559" s="98" t="s">
        <v>76</v>
      </c>
    </row>
    <row r="10560" spans="1:6" x14ac:dyDescent="0.2">
      <c r="A10560" s="106">
        <v>43160</v>
      </c>
      <c r="B10560" s="100">
        <v>43160</v>
      </c>
      <c r="C10560" s="98" t="s">
        <v>34</v>
      </c>
      <c r="D10560" s="98">
        <v>-1114.6500000000001</v>
      </c>
      <c r="E10560" s="98">
        <v>14150.95</v>
      </c>
      <c r="F10560" s="98" t="s">
        <v>77</v>
      </c>
    </row>
    <row r="10561" spans="1:6" x14ac:dyDescent="0.2">
      <c r="A10561" s="106">
        <v>43160</v>
      </c>
      <c r="B10561" s="100">
        <v>43160</v>
      </c>
      <c r="C10561" s="98" t="s">
        <v>33</v>
      </c>
      <c r="D10561" s="98">
        <v>-50.26</v>
      </c>
      <c r="E10561" s="98">
        <v>638.22</v>
      </c>
      <c r="F10561" s="98" t="s">
        <v>77</v>
      </c>
    </row>
    <row r="10562" spans="1:6" x14ac:dyDescent="0.2">
      <c r="A10562" s="106">
        <v>43160</v>
      </c>
      <c r="B10562" s="100">
        <v>43132</v>
      </c>
      <c r="C10562" s="98" t="s">
        <v>34</v>
      </c>
      <c r="D10562" s="98">
        <v>-2593.56</v>
      </c>
      <c r="E10562" s="98">
        <v>35368</v>
      </c>
      <c r="F10562" s="98" t="s">
        <v>77</v>
      </c>
    </row>
    <row r="10563" spans="1:6" x14ac:dyDescent="0.2">
      <c r="A10563" s="106">
        <v>43160</v>
      </c>
      <c r="B10563" s="100">
        <v>43160</v>
      </c>
      <c r="C10563" s="98" t="s">
        <v>36</v>
      </c>
      <c r="D10563" s="98">
        <v>-1.62</v>
      </c>
      <c r="E10563" s="98">
        <v>20.56</v>
      </c>
      <c r="F10563" s="98" t="s">
        <v>101</v>
      </c>
    </row>
    <row r="10564" spans="1:6" x14ac:dyDescent="0.2">
      <c r="A10564" s="106">
        <v>43160</v>
      </c>
      <c r="B10564" s="100">
        <v>43160</v>
      </c>
      <c r="C10564" s="98" t="s">
        <v>35</v>
      </c>
      <c r="D10564" s="98">
        <v>-7.0000000000000007E-2</v>
      </c>
      <c r="E10564" s="98">
        <v>0.93</v>
      </c>
      <c r="F10564" s="98" t="s">
        <v>101</v>
      </c>
    </row>
    <row r="10565" spans="1:6" x14ac:dyDescent="0.2">
      <c r="A10565" s="106">
        <v>43160</v>
      </c>
      <c r="B10565" s="100">
        <v>43132</v>
      </c>
      <c r="C10565" s="98" t="s">
        <v>36</v>
      </c>
      <c r="D10565" s="98">
        <v>-3.67</v>
      </c>
      <c r="E10565" s="98">
        <v>50</v>
      </c>
      <c r="F10565" s="98" t="s">
        <v>101</v>
      </c>
    </row>
    <row r="10566" spans="1:6" x14ac:dyDescent="0.2">
      <c r="A10566" s="106">
        <v>43160</v>
      </c>
      <c r="B10566" s="100">
        <v>43132</v>
      </c>
      <c r="C10566" s="98" t="s">
        <v>35</v>
      </c>
      <c r="D10566" s="98">
        <v>-0.16</v>
      </c>
      <c r="E10566" s="98">
        <v>2.25</v>
      </c>
      <c r="F10566" s="98" t="s">
        <v>101</v>
      </c>
    </row>
    <row r="10567" spans="1:6" x14ac:dyDescent="0.2">
      <c r="A10567" s="106">
        <v>43160</v>
      </c>
      <c r="B10567" s="100">
        <v>43132</v>
      </c>
      <c r="C10567" s="98" t="s">
        <v>33</v>
      </c>
      <c r="D10567" s="98">
        <v>-116.97</v>
      </c>
      <c r="E10567" s="98">
        <v>1595.09</v>
      </c>
      <c r="F10567" s="98" t="s">
        <v>77</v>
      </c>
    </row>
    <row r="10568" spans="1:6" x14ac:dyDescent="0.2">
      <c r="A10568" s="106">
        <v>43160</v>
      </c>
      <c r="B10568" s="100">
        <v>43101</v>
      </c>
      <c r="C10568" s="98" t="s">
        <v>185</v>
      </c>
      <c r="D10568" s="98">
        <v>1629.17</v>
      </c>
      <c r="E10568" s="98">
        <v>49518.95</v>
      </c>
      <c r="F10568" s="98" t="s">
        <v>77</v>
      </c>
    </row>
    <row r="10569" spans="1:6" x14ac:dyDescent="0.2">
      <c r="A10569" s="106">
        <v>43160</v>
      </c>
      <c r="B10569" s="100">
        <v>43101</v>
      </c>
      <c r="C10569" s="98" t="s">
        <v>186</v>
      </c>
      <c r="D10569" s="98">
        <v>73.45</v>
      </c>
      <c r="E10569" s="98">
        <v>2233.3000000000002</v>
      </c>
      <c r="F10569" s="98" t="s">
        <v>77</v>
      </c>
    </row>
    <row r="10570" spans="1:6" x14ac:dyDescent="0.2">
      <c r="A10570" s="106">
        <v>43160</v>
      </c>
      <c r="B10570" s="100">
        <v>43101</v>
      </c>
      <c r="C10570" s="98" t="s">
        <v>168</v>
      </c>
      <c r="D10570" s="98">
        <v>-366.42</v>
      </c>
      <c r="E10570" s="98">
        <v>49518.95</v>
      </c>
      <c r="F10570" s="98" t="s">
        <v>77</v>
      </c>
    </row>
    <row r="10571" spans="1:6" x14ac:dyDescent="0.2">
      <c r="A10571" s="106">
        <v>43160</v>
      </c>
      <c r="B10571" s="100">
        <v>43160</v>
      </c>
      <c r="C10571" s="98" t="s">
        <v>34</v>
      </c>
      <c r="D10571" s="98">
        <v>-17452.04</v>
      </c>
      <c r="E10571" s="98">
        <v>221554.67</v>
      </c>
      <c r="F10571" s="98" t="s">
        <v>76</v>
      </c>
    </row>
    <row r="10572" spans="1:6" x14ac:dyDescent="0.2">
      <c r="A10572" s="106">
        <v>43160</v>
      </c>
      <c r="B10572" s="100">
        <v>43160</v>
      </c>
      <c r="C10572" s="98" t="s">
        <v>33</v>
      </c>
      <c r="D10572" s="98">
        <v>-787.01</v>
      </c>
      <c r="E10572" s="98">
        <v>9992.19</v>
      </c>
      <c r="F10572" s="98" t="s">
        <v>76</v>
      </c>
    </row>
    <row r="10573" spans="1:6" x14ac:dyDescent="0.2">
      <c r="A10573" s="106">
        <v>43160</v>
      </c>
      <c r="B10573" s="100">
        <v>43160</v>
      </c>
      <c r="C10573" s="98" t="s">
        <v>34</v>
      </c>
      <c r="D10573" s="98">
        <v>-273.57</v>
      </c>
      <c r="E10573" s="98">
        <v>3472.98</v>
      </c>
      <c r="F10573" s="98" t="s">
        <v>77</v>
      </c>
    </row>
    <row r="10574" spans="1:6" x14ac:dyDescent="0.2">
      <c r="A10574" s="106">
        <v>43160</v>
      </c>
      <c r="B10574" s="100">
        <v>43160</v>
      </c>
      <c r="C10574" s="98" t="s">
        <v>33</v>
      </c>
      <c r="D10574" s="98">
        <v>-12.35</v>
      </c>
      <c r="E10574" s="98">
        <v>156.63</v>
      </c>
      <c r="F10574" s="98" t="s">
        <v>77</v>
      </c>
    </row>
    <row r="10575" spans="1:6" x14ac:dyDescent="0.2">
      <c r="A10575" s="106">
        <v>43160</v>
      </c>
      <c r="B10575" s="100">
        <v>43132</v>
      </c>
      <c r="C10575" s="98" t="s">
        <v>34</v>
      </c>
      <c r="D10575" s="98">
        <v>-393.64</v>
      </c>
      <c r="E10575" s="98">
        <v>5368</v>
      </c>
      <c r="F10575" s="98" t="s">
        <v>77</v>
      </c>
    </row>
    <row r="10576" spans="1:6" x14ac:dyDescent="0.2">
      <c r="A10576" s="106">
        <v>43160</v>
      </c>
      <c r="B10576" s="100">
        <v>43132</v>
      </c>
      <c r="C10576" s="98" t="s">
        <v>33</v>
      </c>
      <c r="D10576" s="98">
        <v>-17.75</v>
      </c>
      <c r="E10576" s="98">
        <v>242.1</v>
      </c>
      <c r="F10576" s="98" t="s">
        <v>77</v>
      </c>
    </row>
    <row r="10577" spans="1:6" x14ac:dyDescent="0.2">
      <c r="A10577" s="106">
        <v>43160</v>
      </c>
      <c r="B10577" s="100">
        <v>43101</v>
      </c>
      <c r="C10577" s="98" t="s">
        <v>185</v>
      </c>
      <c r="D10577" s="98">
        <v>290.88</v>
      </c>
      <c r="E10577" s="98">
        <v>8840.98</v>
      </c>
      <c r="F10577" s="98" t="s">
        <v>77</v>
      </c>
    </row>
    <row r="10578" spans="1:6" x14ac:dyDescent="0.2">
      <c r="A10578" s="106">
        <v>43160</v>
      </c>
      <c r="B10578" s="100">
        <v>43101</v>
      </c>
      <c r="C10578" s="98" t="s">
        <v>186</v>
      </c>
      <c r="D10578" s="98">
        <v>13.11</v>
      </c>
      <c r="E10578" s="98">
        <v>398.74</v>
      </c>
      <c r="F10578" s="98" t="s">
        <v>77</v>
      </c>
    </row>
    <row r="10579" spans="1:6" x14ac:dyDescent="0.2">
      <c r="A10579" s="106">
        <v>43160</v>
      </c>
      <c r="B10579" s="100">
        <v>43101</v>
      </c>
      <c r="C10579" s="98" t="s">
        <v>168</v>
      </c>
      <c r="D10579" s="98">
        <v>-65.42</v>
      </c>
      <c r="E10579" s="98">
        <v>8840.98</v>
      </c>
      <c r="F10579" s="98" t="s">
        <v>77</v>
      </c>
    </row>
    <row r="10580" spans="1:6" x14ac:dyDescent="0.2">
      <c r="A10580" s="106">
        <v>43160</v>
      </c>
      <c r="B10580" s="100">
        <v>43132</v>
      </c>
      <c r="C10580" s="98" t="s">
        <v>34</v>
      </c>
      <c r="D10580" s="98">
        <v>-418.64</v>
      </c>
      <c r="E10580" s="98">
        <v>5709</v>
      </c>
      <c r="F10580" s="98" t="s">
        <v>91</v>
      </c>
    </row>
    <row r="10581" spans="1:6" x14ac:dyDescent="0.2">
      <c r="A10581" s="106">
        <v>43160</v>
      </c>
      <c r="B10581" s="100">
        <v>43132</v>
      </c>
      <c r="C10581" s="98" t="s">
        <v>33</v>
      </c>
      <c r="D10581" s="98">
        <v>-18.88</v>
      </c>
      <c r="E10581" s="98">
        <v>257.47000000000003</v>
      </c>
      <c r="F10581" s="98" t="s">
        <v>91</v>
      </c>
    </row>
    <row r="10582" spans="1:6" x14ac:dyDescent="0.2">
      <c r="A10582" s="106">
        <v>43160</v>
      </c>
      <c r="B10582" s="100">
        <v>43101</v>
      </c>
      <c r="C10582" s="98" t="s">
        <v>168</v>
      </c>
      <c r="D10582" s="98">
        <v>-75.66</v>
      </c>
      <c r="E10582" s="98">
        <v>10225</v>
      </c>
      <c r="F10582" s="98" t="s">
        <v>91</v>
      </c>
    </row>
    <row r="10583" spans="1:6" x14ac:dyDescent="0.2">
      <c r="A10583" s="106">
        <v>43160</v>
      </c>
      <c r="B10583" s="100">
        <v>43101</v>
      </c>
      <c r="C10583" s="98" t="s">
        <v>185</v>
      </c>
      <c r="D10583" s="98">
        <v>336.4</v>
      </c>
      <c r="E10583" s="98">
        <v>10225</v>
      </c>
      <c r="F10583" s="98" t="s">
        <v>91</v>
      </c>
    </row>
    <row r="10584" spans="1:6" x14ac:dyDescent="0.2">
      <c r="A10584" s="106">
        <v>43160</v>
      </c>
      <c r="B10584" s="100">
        <v>43101</v>
      </c>
      <c r="C10584" s="98" t="s">
        <v>186</v>
      </c>
      <c r="D10584" s="98">
        <v>15.18</v>
      </c>
      <c r="E10584" s="98">
        <v>461.15</v>
      </c>
      <c r="F10584" s="98" t="s">
        <v>91</v>
      </c>
    </row>
    <row r="10585" spans="1:6" x14ac:dyDescent="0.2">
      <c r="A10585" s="106">
        <v>43160</v>
      </c>
      <c r="B10585" s="100">
        <v>43101</v>
      </c>
      <c r="C10585" s="98" t="s">
        <v>34</v>
      </c>
      <c r="D10585" s="98">
        <v>-36.78</v>
      </c>
      <c r="E10585" s="98">
        <v>419</v>
      </c>
      <c r="F10585" s="98" t="s">
        <v>91</v>
      </c>
    </row>
    <row r="10586" spans="1:6" x14ac:dyDescent="0.2">
      <c r="A10586" s="106">
        <v>43160</v>
      </c>
      <c r="B10586" s="100">
        <v>43101</v>
      </c>
      <c r="C10586" s="98" t="s">
        <v>33</v>
      </c>
      <c r="D10586" s="98">
        <v>-1.66</v>
      </c>
      <c r="E10586" s="98">
        <v>18.899999999999999</v>
      </c>
      <c r="F10586" s="98" t="s">
        <v>91</v>
      </c>
    </row>
    <row r="10587" spans="1:6" x14ac:dyDescent="0.2">
      <c r="A10587" s="106">
        <v>43160</v>
      </c>
      <c r="B10587" s="100">
        <v>43160</v>
      </c>
      <c r="C10587" s="98" t="s">
        <v>34</v>
      </c>
      <c r="D10587" s="98">
        <v>-225.43</v>
      </c>
      <c r="E10587" s="98">
        <v>2862</v>
      </c>
      <c r="F10587" s="98" t="s">
        <v>93</v>
      </c>
    </row>
    <row r="10588" spans="1:6" x14ac:dyDescent="0.2">
      <c r="A10588" s="106">
        <v>43160</v>
      </c>
      <c r="B10588" s="100">
        <v>43160</v>
      </c>
      <c r="C10588" s="98" t="s">
        <v>33</v>
      </c>
      <c r="D10588" s="98">
        <v>-10.17</v>
      </c>
      <c r="E10588" s="98">
        <v>129.08000000000001</v>
      </c>
      <c r="F10588" s="98" t="s">
        <v>93</v>
      </c>
    </row>
    <row r="10589" spans="1:6" x14ac:dyDescent="0.2">
      <c r="A10589" s="106">
        <v>43160</v>
      </c>
      <c r="B10589" s="100">
        <v>43132</v>
      </c>
      <c r="C10589" s="98" t="s">
        <v>34</v>
      </c>
      <c r="D10589" s="98">
        <v>-324.72000000000003</v>
      </c>
      <c r="E10589" s="98">
        <v>4428</v>
      </c>
      <c r="F10589" s="98" t="s">
        <v>93</v>
      </c>
    </row>
    <row r="10590" spans="1:6" x14ac:dyDescent="0.2">
      <c r="A10590" s="106">
        <v>43160</v>
      </c>
      <c r="B10590" s="100">
        <v>43132</v>
      </c>
      <c r="C10590" s="98" t="s">
        <v>33</v>
      </c>
      <c r="D10590" s="98">
        <v>-14.66</v>
      </c>
      <c r="E10590" s="98">
        <v>199.7</v>
      </c>
      <c r="F10590" s="98" t="s">
        <v>93</v>
      </c>
    </row>
    <row r="10591" spans="1:6" x14ac:dyDescent="0.2">
      <c r="A10591" s="106">
        <v>43160</v>
      </c>
      <c r="B10591" s="100">
        <v>43101</v>
      </c>
      <c r="C10591" s="98" t="s">
        <v>168</v>
      </c>
      <c r="D10591" s="98">
        <v>-53.95</v>
      </c>
      <c r="E10591" s="98">
        <v>7290</v>
      </c>
      <c r="F10591" s="98" t="s">
        <v>93</v>
      </c>
    </row>
    <row r="10592" spans="1:6" x14ac:dyDescent="0.2">
      <c r="A10592" s="106">
        <v>43160</v>
      </c>
      <c r="B10592" s="100">
        <v>43101</v>
      </c>
      <c r="C10592" s="98" t="s">
        <v>185</v>
      </c>
      <c r="D10592" s="98">
        <v>239.84</v>
      </c>
      <c r="E10592" s="98">
        <v>7290</v>
      </c>
      <c r="F10592" s="98" t="s">
        <v>93</v>
      </c>
    </row>
    <row r="10593" spans="1:6" x14ac:dyDescent="0.2">
      <c r="A10593" s="106">
        <v>43160</v>
      </c>
      <c r="B10593" s="100">
        <v>43101</v>
      </c>
      <c r="C10593" s="98" t="s">
        <v>186</v>
      </c>
      <c r="D10593" s="98">
        <v>10.82</v>
      </c>
      <c r="E10593" s="98">
        <v>328.8</v>
      </c>
      <c r="F10593" s="98" t="s">
        <v>93</v>
      </c>
    </row>
    <row r="10594" spans="1:6" x14ac:dyDescent="0.2">
      <c r="A10594" s="106">
        <v>43160</v>
      </c>
      <c r="B10594" s="100">
        <v>43160</v>
      </c>
      <c r="C10594" s="98" t="s">
        <v>34</v>
      </c>
      <c r="D10594" s="98">
        <v>-6.7</v>
      </c>
      <c r="E10594" s="98">
        <v>85</v>
      </c>
      <c r="F10594" s="98" t="s">
        <v>93</v>
      </c>
    </row>
    <row r="10595" spans="1:6" x14ac:dyDescent="0.2">
      <c r="A10595" s="106">
        <v>43160</v>
      </c>
      <c r="B10595" s="100">
        <v>43160</v>
      </c>
      <c r="C10595" s="98" t="s">
        <v>33</v>
      </c>
      <c r="D10595" s="98">
        <v>-0.3</v>
      </c>
      <c r="E10595" s="98">
        <v>3.83</v>
      </c>
      <c r="F10595" s="98" t="s">
        <v>93</v>
      </c>
    </row>
    <row r="10596" spans="1:6" x14ac:dyDescent="0.2">
      <c r="A10596" s="106">
        <v>43160</v>
      </c>
      <c r="B10596" s="100">
        <v>43132</v>
      </c>
      <c r="C10596" s="98" t="s">
        <v>34</v>
      </c>
      <c r="D10596" s="98">
        <v>-18.77</v>
      </c>
      <c r="E10596" s="98">
        <v>256</v>
      </c>
      <c r="F10596" s="98" t="s">
        <v>93</v>
      </c>
    </row>
    <row r="10597" spans="1:6" x14ac:dyDescent="0.2">
      <c r="A10597" s="106">
        <v>43160</v>
      </c>
      <c r="B10597" s="100">
        <v>43132</v>
      </c>
      <c r="C10597" s="98" t="s">
        <v>33</v>
      </c>
      <c r="D10597" s="98">
        <v>-0.85</v>
      </c>
      <c r="E10597" s="98">
        <v>11.55</v>
      </c>
      <c r="F10597" s="98" t="s">
        <v>93</v>
      </c>
    </row>
    <row r="10598" spans="1:6" x14ac:dyDescent="0.2">
      <c r="A10598" s="106">
        <v>43160</v>
      </c>
      <c r="B10598" s="100">
        <v>43101</v>
      </c>
      <c r="C10598" s="98" t="s">
        <v>168</v>
      </c>
      <c r="D10598" s="98">
        <v>-2.52</v>
      </c>
      <c r="E10598" s="98">
        <v>341</v>
      </c>
      <c r="F10598" s="98" t="s">
        <v>93</v>
      </c>
    </row>
    <row r="10599" spans="1:6" x14ac:dyDescent="0.2">
      <c r="A10599" s="106">
        <v>43160</v>
      </c>
      <c r="B10599" s="100">
        <v>43101</v>
      </c>
      <c r="C10599" s="98" t="s">
        <v>185</v>
      </c>
      <c r="D10599" s="98">
        <v>11.22</v>
      </c>
      <c r="E10599" s="98">
        <v>341</v>
      </c>
      <c r="F10599" s="98" t="s">
        <v>93</v>
      </c>
    </row>
    <row r="10600" spans="1:6" x14ac:dyDescent="0.2">
      <c r="A10600" s="106">
        <v>43160</v>
      </c>
      <c r="B10600" s="100">
        <v>43101</v>
      </c>
      <c r="C10600" s="98" t="s">
        <v>186</v>
      </c>
      <c r="D10600" s="98">
        <v>0.51</v>
      </c>
      <c r="E10600" s="98">
        <v>15.38</v>
      </c>
      <c r="F10600" s="98" t="s">
        <v>93</v>
      </c>
    </row>
    <row r="10601" spans="1:6" x14ac:dyDescent="0.2">
      <c r="A10601" s="106">
        <v>43160</v>
      </c>
      <c r="B10601" s="100">
        <v>43160</v>
      </c>
      <c r="C10601" s="98" t="s">
        <v>34</v>
      </c>
      <c r="D10601" s="98">
        <v>-3.31</v>
      </c>
      <c r="E10601" s="98">
        <v>42</v>
      </c>
      <c r="F10601" s="98" t="s">
        <v>77</v>
      </c>
    </row>
    <row r="10602" spans="1:6" x14ac:dyDescent="0.2">
      <c r="A10602" s="106">
        <v>43160</v>
      </c>
      <c r="B10602" s="100">
        <v>43160</v>
      </c>
      <c r="C10602" s="98" t="s">
        <v>33</v>
      </c>
      <c r="D10602" s="98">
        <v>-0.15</v>
      </c>
      <c r="E10602" s="98">
        <v>1.89</v>
      </c>
      <c r="F10602" s="98" t="s">
        <v>77</v>
      </c>
    </row>
    <row r="10603" spans="1:6" x14ac:dyDescent="0.2">
      <c r="A10603" s="106">
        <v>43160</v>
      </c>
      <c r="B10603" s="100">
        <v>43160</v>
      </c>
      <c r="C10603" s="98" t="s">
        <v>36</v>
      </c>
      <c r="D10603" s="98">
        <v>-1.25</v>
      </c>
      <c r="E10603" s="98">
        <v>15.84</v>
      </c>
      <c r="F10603" s="98" t="s">
        <v>101</v>
      </c>
    </row>
    <row r="10604" spans="1:6" x14ac:dyDescent="0.2">
      <c r="A10604" s="106">
        <v>43160</v>
      </c>
      <c r="B10604" s="100">
        <v>43160</v>
      </c>
      <c r="C10604" s="98" t="s">
        <v>35</v>
      </c>
      <c r="D10604" s="98">
        <v>-0.06</v>
      </c>
      <c r="E10604" s="98">
        <v>0.71</v>
      </c>
      <c r="F10604" s="98" t="s">
        <v>101</v>
      </c>
    </row>
    <row r="10605" spans="1:6" x14ac:dyDescent="0.2">
      <c r="A10605" s="106">
        <v>43160</v>
      </c>
      <c r="B10605" s="100">
        <v>43132</v>
      </c>
      <c r="C10605" s="98" t="s">
        <v>36</v>
      </c>
      <c r="D10605" s="98">
        <v>-3.52</v>
      </c>
      <c r="E10605" s="98">
        <v>48</v>
      </c>
      <c r="F10605" s="98" t="s">
        <v>101</v>
      </c>
    </row>
    <row r="10606" spans="1:6" x14ac:dyDescent="0.2">
      <c r="A10606" s="106">
        <v>43160</v>
      </c>
      <c r="B10606" s="100">
        <v>43132</v>
      </c>
      <c r="C10606" s="98" t="s">
        <v>35</v>
      </c>
      <c r="D10606" s="98">
        <v>-0.16</v>
      </c>
      <c r="E10606" s="98">
        <v>2.16</v>
      </c>
      <c r="F10606" s="98" t="s">
        <v>101</v>
      </c>
    </row>
    <row r="10607" spans="1:6" x14ac:dyDescent="0.2">
      <c r="A10607" s="106">
        <v>43466</v>
      </c>
      <c r="B10607" s="100">
        <v>43435</v>
      </c>
      <c r="C10607" s="98" t="s">
        <v>34</v>
      </c>
      <c r="D10607" s="98">
        <v>-4.97</v>
      </c>
      <c r="E10607" s="98">
        <v>54</v>
      </c>
      <c r="F10607" s="98" t="s">
        <v>92</v>
      </c>
    </row>
    <row r="10608" spans="1:6" x14ac:dyDescent="0.2">
      <c r="A10608" s="106">
        <v>43466</v>
      </c>
      <c r="B10608" s="100">
        <v>43435</v>
      </c>
      <c r="C10608" s="98" t="s">
        <v>33</v>
      </c>
      <c r="D10608" s="98">
        <v>-0.22</v>
      </c>
      <c r="E10608" s="98">
        <v>2.44</v>
      </c>
      <c r="F10608" s="98" t="s">
        <v>92</v>
      </c>
    </row>
    <row r="10609" spans="1:6" x14ac:dyDescent="0.2">
      <c r="A10609" s="106">
        <v>43466</v>
      </c>
      <c r="B10609" s="100">
        <v>43405</v>
      </c>
      <c r="C10609" s="98" t="s">
        <v>34</v>
      </c>
      <c r="D10609" s="98">
        <v>-17.739999999999998</v>
      </c>
      <c r="E10609" s="98">
        <v>145</v>
      </c>
      <c r="F10609" s="98" t="s">
        <v>92</v>
      </c>
    </row>
    <row r="10610" spans="1:6" x14ac:dyDescent="0.2">
      <c r="A10610" s="106">
        <v>43160</v>
      </c>
      <c r="B10610" s="100">
        <v>43101</v>
      </c>
      <c r="C10610" s="98" t="s">
        <v>33</v>
      </c>
      <c r="D10610" s="98">
        <v>-146.28</v>
      </c>
      <c r="E10610" s="98">
        <v>1665.48</v>
      </c>
      <c r="F10610" s="98" t="s">
        <v>76</v>
      </c>
    </row>
    <row r="10611" spans="1:6" x14ac:dyDescent="0.2">
      <c r="A10611" s="106">
        <v>43160</v>
      </c>
      <c r="B10611" s="100">
        <v>43132</v>
      </c>
      <c r="C10611" s="98" t="s">
        <v>34</v>
      </c>
      <c r="D10611" s="98">
        <v>-141.30000000000001</v>
      </c>
      <c r="E10611" s="98">
        <v>1927</v>
      </c>
      <c r="F10611" s="98" t="s">
        <v>99</v>
      </c>
    </row>
    <row r="10612" spans="1:6" x14ac:dyDescent="0.2">
      <c r="A10612" s="106">
        <v>43160</v>
      </c>
      <c r="B10612" s="100">
        <v>43132</v>
      </c>
      <c r="C10612" s="98" t="s">
        <v>33</v>
      </c>
      <c r="D10612" s="98">
        <v>-6.37</v>
      </c>
      <c r="E10612" s="98">
        <v>86.91</v>
      </c>
      <c r="F10612" s="98" t="s">
        <v>99</v>
      </c>
    </row>
    <row r="10613" spans="1:6" x14ac:dyDescent="0.2">
      <c r="A10613" s="106">
        <v>43160</v>
      </c>
      <c r="B10613" s="100">
        <v>43101</v>
      </c>
      <c r="C10613" s="98" t="s">
        <v>185</v>
      </c>
      <c r="D10613" s="98">
        <v>5863.63</v>
      </c>
      <c r="E10613" s="98">
        <v>178224.45</v>
      </c>
      <c r="F10613" s="98" t="s">
        <v>77</v>
      </c>
    </row>
    <row r="10614" spans="1:6" x14ac:dyDescent="0.2">
      <c r="A10614" s="106">
        <v>43160</v>
      </c>
      <c r="B10614" s="100">
        <v>43101</v>
      </c>
      <c r="C10614" s="98" t="s">
        <v>186</v>
      </c>
      <c r="D10614" s="98">
        <v>264.45</v>
      </c>
      <c r="E10614" s="98">
        <v>8037.96</v>
      </c>
      <c r="F10614" s="98" t="s">
        <v>77</v>
      </c>
    </row>
    <row r="10615" spans="1:6" x14ac:dyDescent="0.2">
      <c r="A10615" s="106">
        <v>43160</v>
      </c>
      <c r="B10615" s="100">
        <v>43101</v>
      </c>
      <c r="C10615" s="98" t="s">
        <v>34</v>
      </c>
      <c r="D10615" s="98">
        <v>-1988.43</v>
      </c>
      <c r="E10615" s="98">
        <v>22655</v>
      </c>
      <c r="F10615" s="98" t="s">
        <v>77</v>
      </c>
    </row>
    <row r="10616" spans="1:6" x14ac:dyDescent="0.2">
      <c r="A10616" s="106">
        <v>43160</v>
      </c>
      <c r="B10616" s="100">
        <v>43101</v>
      </c>
      <c r="C10616" s="98" t="s">
        <v>33</v>
      </c>
      <c r="D10616" s="98">
        <v>-89.69</v>
      </c>
      <c r="E10616" s="98">
        <v>1021.7</v>
      </c>
      <c r="F10616" s="98" t="s">
        <v>77</v>
      </c>
    </row>
    <row r="10617" spans="1:6" x14ac:dyDescent="0.2">
      <c r="A10617" s="106">
        <v>43160</v>
      </c>
      <c r="B10617" s="100">
        <v>43132</v>
      </c>
      <c r="C10617" s="98" t="s">
        <v>34</v>
      </c>
      <c r="D10617" s="98">
        <v>-52884.86</v>
      </c>
      <c r="E10617" s="98">
        <v>721188.92</v>
      </c>
      <c r="F10617" s="98" t="s">
        <v>76</v>
      </c>
    </row>
    <row r="10618" spans="1:6" x14ac:dyDescent="0.2">
      <c r="A10618" s="106">
        <v>43160</v>
      </c>
      <c r="B10618" s="100">
        <v>43132</v>
      </c>
      <c r="C10618" s="98" t="s">
        <v>33</v>
      </c>
      <c r="D10618" s="98">
        <v>-2384.96</v>
      </c>
      <c r="E10618" s="98">
        <v>32525.58</v>
      </c>
      <c r="F10618" s="98" t="s">
        <v>76</v>
      </c>
    </row>
    <row r="10619" spans="1:6" x14ac:dyDescent="0.2">
      <c r="A10619" s="106">
        <v>43160</v>
      </c>
      <c r="B10619" s="100">
        <v>43132</v>
      </c>
      <c r="C10619" s="98" t="s">
        <v>34</v>
      </c>
      <c r="D10619" s="98">
        <v>-12596.63</v>
      </c>
      <c r="E10619" s="98">
        <v>171775.59</v>
      </c>
      <c r="F10619" s="98" t="s">
        <v>76</v>
      </c>
    </row>
    <row r="10620" spans="1:6" x14ac:dyDescent="0.2">
      <c r="A10620" s="106">
        <v>43160</v>
      </c>
      <c r="B10620" s="100">
        <v>43132</v>
      </c>
      <c r="C10620" s="98" t="s">
        <v>33</v>
      </c>
      <c r="D10620" s="98">
        <v>-568.04999999999995</v>
      </c>
      <c r="E10620" s="98">
        <v>7747.07</v>
      </c>
      <c r="F10620" s="98" t="s">
        <v>76</v>
      </c>
    </row>
    <row r="10621" spans="1:6" x14ac:dyDescent="0.2">
      <c r="A10621" s="106">
        <v>43160</v>
      </c>
      <c r="B10621" s="100">
        <v>43101</v>
      </c>
      <c r="C10621" s="98" t="s">
        <v>168</v>
      </c>
      <c r="D10621" s="98">
        <v>-2457.88</v>
      </c>
      <c r="E10621" s="98">
        <v>332145.57</v>
      </c>
      <c r="F10621" s="98" t="s">
        <v>76</v>
      </c>
    </row>
    <row r="10622" spans="1:6" x14ac:dyDescent="0.2">
      <c r="A10622" s="106">
        <v>43160</v>
      </c>
      <c r="B10622" s="100">
        <v>43101</v>
      </c>
      <c r="C10622" s="98" t="s">
        <v>168</v>
      </c>
      <c r="D10622" s="98">
        <v>-20.5</v>
      </c>
      <c r="E10622" s="98">
        <v>2770</v>
      </c>
      <c r="F10622" s="98" t="s">
        <v>99</v>
      </c>
    </row>
    <row r="10623" spans="1:6" x14ac:dyDescent="0.2">
      <c r="A10623" s="106">
        <v>43160</v>
      </c>
      <c r="B10623" s="100">
        <v>43101</v>
      </c>
      <c r="C10623" s="98" t="s">
        <v>185</v>
      </c>
      <c r="D10623" s="98">
        <v>91.12</v>
      </c>
      <c r="E10623" s="98">
        <v>2770</v>
      </c>
      <c r="F10623" s="98" t="s">
        <v>99</v>
      </c>
    </row>
    <row r="10624" spans="1:6" x14ac:dyDescent="0.2">
      <c r="A10624" s="106">
        <v>43160</v>
      </c>
      <c r="B10624" s="100">
        <v>43101</v>
      </c>
      <c r="C10624" s="98" t="s">
        <v>186</v>
      </c>
      <c r="D10624" s="98">
        <v>4.1100000000000003</v>
      </c>
      <c r="E10624" s="98">
        <v>124.93</v>
      </c>
      <c r="F10624" s="98" t="s">
        <v>99</v>
      </c>
    </row>
    <row r="10625" spans="1:6" x14ac:dyDescent="0.2">
      <c r="A10625" s="106">
        <v>43160</v>
      </c>
      <c r="B10625" s="100">
        <v>43101</v>
      </c>
      <c r="C10625" s="98" t="s">
        <v>34</v>
      </c>
      <c r="D10625" s="98">
        <v>-73.989999999999995</v>
      </c>
      <c r="E10625" s="98">
        <v>843</v>
      </c>
      <c r="F10625" s="98" t="s">
        <v>99</v>
      </c>
    </row>
    <row r="10626" spans="1:6" x14ac:dyDescent="0.2">
      <c r="A10626" s="106">
        <v>43160</v>
      </c>
      <c r="B10626" s="100">
        <v>43101</v>
      </c>
      <c r="C10626" s="98" t="s">
        <v>33</v>
      </c>
      <c r="D10626" s="98">
        <v>-3.34</v>
      </c>
      <c r="E10626" s="98">
        <v>38.020000000000003</v>
      </c>
      <c r="F10626" s="98" t="s">
        <v>99</v>
      </c>
    </row>
    <row r="10627" spans="1:6" x14ac:dyDescent="0.2">
      <c r="A10627" s="106">
        <v>43160</v>
      </c>
      <c r="B10627" s="100">
        <v>43132</v>
      </c>
      <c r="C10627" s="98" t="s">
        <v>34</v>
      </c>
      <c r="D10627" s="98">
        <v>-18542.45</v>
      </c>
      <c r="E10627" s="98">
        <v>252857.78</v>
      </c>
      <c r="F10627" s="98" t="s">
        <v>76</v>
      </c>
    </row>
    <row r="10628" spans="1:6" x14ac:dyDescent="0.2">
      <c r="A10628" s="106">
        <v>43160</v>
      </c>
      <c r="B10628" s="100">
        <v>43132</v>
      </c>
      <c r="C10628" s="98" t="s">
        <v>33</v>
      </c>
      <c r="D10628" s="98">
        <v>-836.19</v>
      </c>
      <c r="E10628" s="98">
        <v>11403.8</v>
      </c>
      <c r="F10628" s="98" t="s">
        <v>76</v>
      </c>
    </row>
    <row r="10629" spans="1:6" x14ac:dyDescent="0.2">
      <c r="A10629" s="106">
        <v>43160</v>
      </c>
      <c r="B10629" s="100">
        <v>43101</v>
      </c>
      <c r="C10629" s="98" t="s">
        <v>185</v>
      </c>
      <c r="D10629" s="98">
        <v>40832.35</v>
      </c>
      <c r="E10629" s="98">
        <v>1241102.02</v>
      </c>
      <c r="F10629" s="98" t="s">
        <v>72</v>
      </c>
    </row>
    <row r="10630" spans="1:6" x14ac:dyDescent="0.2">
      <c r="A10630" s="106">
        <v>43160</v>
      </c>
      <c r="B10630" s="100">
        <v>43101</v>
      </c>
      <c r="C10630" s="98" t="s">
        <v>186</v>
      </c>
      <c r="D10630" s="98">
        <v>1841.59</v>
      </c>
      <c r="E10630" s="98">
        <v>55973.85</v>
      </c>
      <c r="F10630" s="98" t="s">
        <v>72</v>
      </c>
    </row>
    <row r="10631" spans="1:6" x14ac:dyDescent="0.2">
      <c r="A10631" s="106">
        <v>43160</v>
      </c>
      <c r="B10631" s="100">
        <v>43101</v>
      </c>
      <c r="C10631" s="98" t="s">
        <v>34</v>
      </c>
      <c r="D10631" s="98">
        <v>-209.11</v>
      </c>
      <c r="E10631" s="98">
        <v>2382.48</v>
      </c>
      <c r="F10631" s="98" t="s">
        <v>72</v>
      </c>
    </row>
    <row r="10632" spans="1:6" x14ac:dyDescent="0.2">
      <c r="A10632" s="106">
        <v>43160</v>
      </c>
      <c r="B10632" s="100">
        <v>43101</v>
      </c>
      <c r="C10632" s="98" t="s">
        <v>33</v>
      </c>
      <c r="D10632" s="98">
        <v>-9.44</v>
      </c>
      <c r="E10632" s="98">
        <v>107.46</v>
      </c>
      <c r="F10632" s="98" t="s">
        <v>72</v>
      </c>
    </row>
    <row r="10633" spans="1:6" x14ac:dyDescent="0.2">
      <c r="A10633" s="106">
        <v>43160</v>
      </c>
      <c r="B10633" s="100">
        <v>43101</v>
      </c>
      <c r="C10633" s="98" t="s">
        <v>168</v>
      </c>
      <c r="D10633" s="98">
        <v>-9184.07</v>
      </c>
      <c r="E10633" s="98">
        <v>1241102.02</v>
      </c>
      <c r="F10633" s="98" t="s">
        <v>72</v>
      </c>
    </row>
    <row r="10634" spans="1:6" x14ac:dyDescent="0.2">
      <c r="A10634" s="106">
        <v>43160</v>
      </c>
      <c r="B10634" s="100">
        <v>43101</v>
      </c>
      <c r="C10634" s="98" t="s">
        <v>185</v>
      </c>
      <c r="D10634" s="98">
        <v>27231.49</v>
      </c>
      <c r="E10634" s="98">
        <v>827705.13</v>
      </c>
      <c r="F10634" s="98" t="s">
        <v>76</v>
      </c>
    </row>
    <row r="10635" spans="1:6" x14ac:dyDescent="0.2">
      <c r="A10635" s="106">
        <v>43160</v>
      </c>
      <c r="B10635" s="100">
        <v>43101</v>
      </c>
      <c r="C10635" s="98" t="s">
        <v>186</v>
      </c>
      <c r="D10635" s="98">
        <v>1228.1400000000001</v>
      </c>
      <c r="E10635" s="98">
        <v>37329.43</v>
      </c>
      <c r="F10635" s="98" t="s">
        <v>76</v>
      </c>
    </row>
    <row r="10636" spans="1:6" x14ac:dyDescent="0.2">
      <c r="A10636" s="106">
        <v>43160</v>
      </c>
      <c r="B10636" s="100">
        <v>43132</v>
      </c>
      <c r="C10636" s="98" t="s">
        <v>34</v>
      </c>
      <c r="D10636" s="98">
        <v>-13140.44</v>
      </c>
      <c r="E10636" s="98">
        <v>179193</v>
      </c>
      <c r="F10636" s="98" t="s">
        <v>76</v>
      </c>
    </row>
    <row r="10637" spans="1:6" x14ac:dyDescent="0.2">
      <c r="A10637" s="106">
        <v>43160</v>
      </c>
      <c r="B10637" s="100">
        <v>43132</v>
      </c>
      <c r="C10637" s="98" t="s">
        <v>33</v>
      </c>
      <c r="D10637" s="98">
        <v>-592.63</v>
      </c>
      <c r="E10637" s="98">
        <v>8081.64</v>
      </c>
      <c r="F10637" s="98" t="s">
        <v>76</v>
      </c>
    </row>
    <row r="10638" spans="1:6" x14ac:dyDescent="0.2">
      <c r="A10638" s="106">
        <v>43160</v>
      </c>
      <c r="B10638" s="100">
        <v>43101</v>
      </c>
      <c r="C10638" s="98" t="s">
        <v>34</v>
      </c>
      <c r="D10638" s="98">
        <v>-52.22</v>
      </c>
      <c r="E10638" s="98">
        <v>595</v>
      </c>
      <c r="F10638" s="98" t="s">
        <v>76</v>
      </c>
    </row>
    <row r="10639" spans="1:6" x14ac:dyDescent="0.2">
      <c r="A10639" s="106">
        <v>43160</v>
      </c>
      <c r="B10639" s="100">
        <v>43101</v>
      </c>
      <c r="C10639" s="98" t="s">
        <v>33</v>
      </c>
      <c r="D10639" s="98">
        <v>-2.35</v>
      </c>
      <c r="E10639" s="98">
        <v>26.83</v>
      </c>
      <c r="F10639" s="98" t="s">
        <v>76</v>
      </c>
    </row>
    <row r="10640" spans="1:6" x14ac:dyDescent="0.2">
      <c r="A10640" s="106">
        <v>43160</v>
      </c>
      <c r="B10640" s="100">
        <v>43101</v>
      </c>
      <c r="C10640" s="98" t="s">
        <v>168</v>
      </c>
      <c r="D10640" s="98">
        <v>-1859.72</v>
      </c>
      <c r="E10640" s="98">
        <v>251311.52</v>
      </c>
      <c r="F10640" s="98" t="s">
        <v>76</v>
      </c>
    </row>
    <row r="10641" spans="1:6" x14ac:dyDescent="0.2">
      <c r="A10641" s="106">
        <v>43160</v>
      </c>
      <c r="B10641" s="100">
        <v>43101</v>
      </c>
      <c r="C10641" s="98" t="s">
        <v>185</v>
      </c>
      <c r="D10641" s="98">
        <v>8268.18</v>
      </c>
      <c r="E10641" s="98">
        <v>251311.52</v>
      </c>
      <c r="F10641" s="98" t="s">
        <v>76</v>
      </c>
    </row>
    <row r="10642" spans="1:6" x14ac:dyDescent="0.2">
      <c r="A10642" s="106">
        <v>43160</v>
      </c>
      <c r="B10642" s="100">
        <v>43101</v>
      </c>
      <c r="C10642" s="98" t="s">
        <v>186</v>
      </c>
      <c r="D10642" s="98">
        <v>372.9</v>
      </c>
      <c r="E10642" s="98">
        <v>11334.18</v>
      </c>
      <c r="F10642" s="98" t="s">
        <v>76</v>
      </c>
    </row>
    <row r="10643" spans="1:6" x14ac:dyDescent="0.2">
      <c r="A10643" s="106">
        <v>43160</v>
      </c>
      <c r="B10643" s="100">
        <v>43101</v>
      </c>
      <c r="C10643" s="98" t="s">
        <v>33</v>
      </c>
      <c r="D10643" s="98">
        <v>-1.2</v>
      </c>
      <c r="E10643" s="98">
        <v>13.62</v>
      </c>
      <c r="F10643" s="98" t="s">
        <v>77</v>
      </c>
    </row>
    <row r="10644" spans="1:6" x14ac:dyDescent="0.2">
      <c r="A10644" s="106">
        <v>43160</v>
      </c>
      <c r="B10644" s="100">
        <v>43101</v>
      </c>
      <c r="C10644" s="98" t="s">
        <v>34</v>
      </c>
      <c r="D10644" s="98">
        <v>-9332.85</v>
      </c>
      <c r="E10644" s="98">
        <v>106333.21</v>
      </c>
      <c r="F10644" s="98" t="s">
        <v>76</v>
      </c>
    </row>
    <row r="10645" spans="1:6" x14ac:dyDescent="0.2">
      <c r="A10645" s="106">
        <v>43160</v>
      </c>
      <c r="B10645" s="100">
        <v>43101</v>
      </c>
      <c r="C10645" s="98" t="s">
        <v>33</v>
      </c>
      <c r="D10645" s="98">
        <v>-420.78</v>
      </c>
      <c r="E10645" s="98">
        <v>4795.55</v>
      </c>
      <c r="F10645" s="98" t="s">
        <v>76</v>
      </c>
    </row>
    <row r="10646" spans="1:6" x14ac:dyDescent="0.2">
      <c r="A10646" s="106">
        <v>43160</v>
      </c>
      <c r="B10646" s="100">
        <v>43101</v>
      </c>
      <c r="C10646" s="98" t="s">
        <v>168</v>
      </c>
      <c r="D10646" s="98">
        <v>-6125.06</v>
      </c>
      <c r="E10646" s="98">
        <v>827705.13</v>
      </c>
      <c r="F10646" s="98" t="s">
        <v>76</v>
      </c>
    </row>
    <row r="10647" spans="1:6" x14ac:dyDescent="0.2">
      <c r="A10647" s="106">
        <v>43160</v>
      </c>
      <c r="B10647" s="100">
        <v>43132</v>
      </c>
      <c r="C10647" s="98" t="s">
        <v>34</v>
      </c>
      <c r="D10647" s="98">
        <v>-6676</v>
      </c>
      <c r="E10647" s="98">
        <v>91041.01</v>
      </c>
      <c r="F10647" s="98" t="s">
        <v>76</v>
      </c>
    </row>
    <row r="10648" spans="1:6" x14ac:dyDescent="0.2">
      <c r="A10648" s="106">
        <v>43160</v>
      </c>
      <c r="B10648" s="100">
        <v>43132</v>
      </c>
      <c r="C10648" s="98" t="s">
        <v>33</v>
      </c>
      <c r="D10648" s="98">
        <v>-301.10000000000002</v>
      </c>
      <c r="E10648" s="98">
        <v>4105.92</v>
      </c>
      <c r="F10648" s="98" t="s">
        <v>76</v>
      </c>
    </row>
    <row r="10649" spans="1:6" x14ac:dyDescent="0.2">
      <c r="A10649" s="106">
        <v>43160</v>
      </c>
      <c r="B10649" s="100">
        <v>43101</v>
      </c>
      <c r="C10649" s="98" t="s">
        <v>168</v>
      </c>
      <c r="D10649" s="98">
        <v>-945.5</v>
      </c>
      <c r="E10649" s="98">
        <v>127765.27</v>
      </c>
      <c r="F10649" s="98" t="s">
        <v>76</v>
      </c>
    </row>
    <row r="10650" spans="1:6" x14ac:dyDescent="0.2">
      <c r="A10650" s="106">
        <v>43160</v>
      </c>
      <c r="B10650" s="100">
        <v>43101</v>
      </c>
      <c r="C10650" s="98" t="s">
        <v>185</v>
      </c>
      <c r="D10650" s="98">
        <v>4203.53</v>
      </c>
      <c r="E10650" s="98">
        <v>127765.27</v>
      </c>
      <c r="F10650" s="98" t="s">
        <v>76</v>
      </c>
    </row>
    <row r="10651" spans="1:6" x14ac:dyDescent="0.2">
      <c r="A10651" s="106">
        <v>43160</v>
      </c>
      <c r="B10651" s="100">
        <v>43101</v>
      </c>
      <c r="C10651" s="98" t="s">
        <v>186</v>
      </c>
      <c r="D10651" s="98">
        <v>189.59</v>
      </c>
      <c r="E10651" s="98">
        <v>5762.18</v>
      </c>
      <c r="F10651" s="98" t="s">
        <v>76</v>
      </c>
    </row>
    <row r="10652" spans="1:6" x14ac:dyDescent="0.2">
      <c r="A10652" s="106">
        <v>43160</v>
      </c>
      <c r="B10652" s="100">
        <v>43101</v>
      </c>
      <c r="C10652" s="98" t="s">
        <v>34</v>
      </c>
      <c r="D10652" s="98">
        <v>-33</v>
      </c>
      <c r="E10652" s="98">
        <v>376</v>
      </c>
      <c r="F10652" s="98" t="s">
        <v>76</v>
      </c>
    </row>
    <row r="10653" spans="1:6" x14ac:dyDescent="0.2">
      <c r="A10653" s="106">
        <v>43160</v>
      </c>
      <c r="B10653" s="100">
        <v>43101</v>
      </c>
      <c r="C10653" s="98" t="s">
        <v>33</v>
      </c>
      <c r="D10653" s="98">
        <v>-1.49</v>
      </c>
      <c r="E10653" s="98">
        <v>16.96</v>
      </c>
      <c r="F10653" s="98" t="s">
        <v>76</v>
      </c>
    </row>
    <row r="10654" spans="1:6" x14ac:dyDescent="0.2">
      <c r="A10654" s="106">
        <v>43160</v>
      </c>
      <c r="B10654" s="100">
        <v>43101</v>
      </c>
      <c r="C10654" s="98" t="s">
        <v>185</v>
      </c>
      <c r="D10654" s="98">
        <v>6008.76</v>
      </c>
      <c r="E10654" s="98">
        <v>182637.42</v>
      </c>
      <c r="F10654" s="98" t="s">
        <v>76</v>
      </c>
    </row>
    <row r="10655" spans="1:6" x14ac:dyDescent="0.2">
      <c r="A10655" s="106">
        <v>43160</v>
      </c>
      <c r="B10655" s="100">
        <v>43101</v>
      </c>
      <c r="C10655" s="98" t="s">
        <v>186</v>
      </c>
      <c r="D10655" s="98">
        <v>270.95999999999998</v>
      </c>
      <c r="E10655" s="98">
        <v>8237.07</v>
      </c>
      <c r="F10655" s="98" t="s">
        <v>76</v>
      </c>
    </row>
    <row r="10656" spans="1:6" x14ac:dyDescent="0.2">
      <c r="A10656" s="106">
        <v>43160</v>
      </c>
      <c r="B10656" s="100">
        <v>43101</v>
      </c>
      <c r="C10656" s="98" t="s">
        <v>34</v>
      </c>
      <c r="D10656" s="98">
        <v>-98.57</v>
      </c>
      <c r="E10656" s="98">
        <v>1123</v>
      </c>
      <c r="F10656" s="98" t="s">
        <v>76</v>
      </c>
    </row>
    <row r="10657" spans="1:6" x14ac:dyDescent="0.2">
      <c r="A10657" s="106">
        <v>43160</v>
      </c>
      <c r="B10657" s="100">
        <v>43101</v>
      </c>
      <c r="C10657" s="98" t="s">
        <v>33</v>
      </c>
      <c r="D10657" s="98">
        <v>-4.4400000000000004</v>
      </c>
      <c r="E10657" s="98">
        <v>50.64</v>
      </c>
      <c r="F10657" s="98" t="s">
        <v>76</v>
      </c>
    </row>
    <row r="10658" spans="1:6" x14ac:dyDescent="0.2">
      <c r="A10658" s="106">
        <v>43160</v>
      </c>
      <c r="B10658" s="100">
        <v>43132</v>
      </c>
      <c r="C10658" s="98" t="s">
        <v>34</v>
      </c>
      <c r="D10658" s="98">
        <v>-4550.75</v>
      </c>
      <c r="E10658" s="98">
        <v>62058.01</v>
      </c>
      <c r="F10658" s="98" t="s">
        <v>77</v>
      </c>
    </row>
    <row r="10659" spans="1:6" x14ac:dyDescent="0.2">
      <c r="A10659" s="106">
        <v>43160</v>
      </c>
      <c r="B10659" s="100">
        <v>43132</v>
      </c>
      <c r="C10659" s="98" t="s">
        <v>33</v>
      </c>
      <c r="D10659" s="98">
        <v>-205.27</v>
      </c>
      <c r="E10659" s="98">
        <v>2798.84</v>
      </c>
      <c r="F10659" s="98" t="s">
        <v>77</v>
      </c>
    </row>
    <row r="10660" spans="1:6" x14ac:dyDescent="0.2">
      <c r="A10660" s="106">
        <v>43160</v>
      </c>
      <c r="B10660" s="100">
        <v>43101</v>
      </c>
      <c r="C10660" s="98" t="s">
        <v>168</v>
      </c>
      <c r="D10660" s="98">
        <v>-757.73</v>
      </c>
      <c r="E10660" s="98">
        <v>102391.74</v>
      </c>
      <c r="F10660" s="98" t="s">
        <v>77</v>
      </c>
    </row>
    <row r="10661" spans="1:6" x14ac:dyDescent="0.2">
      <c r="A10661" s="106">
        <v>43160</v>
      </c>
      <c r="B10661" s="100">
        <v>43101</v>
      </c>
      <c r="C10661" s="98" t="s">
        <v>185</v>
      </c>
      <c r="D10661" s="98">
        <v>3368.7</v>
      </c>
      <c r="E10661" s="98">
        <v>102391.74</v>
      </c>
      <c r="F10661" s="98" t="s">
        <v>77</v>
      </c>
    </row>
    <row r="10662" spans="1:6" x14ac:dyDescent="0.2">
      <c r="A10662" s="106">
        <v>43160</v>
      </c>
      <c r="B10662" s="100">
        <v>43101</v>
      </c>
      <c r="C10662" s="98" t="s">
        <v>186</v>
      </c>
      <c r="D10662" s="98">
        <v>151.93</v>
      </c>
      <c r="E10662" s="98">
        <v>4617.9399999999996</v>
      </c>
      <c r="F10662" s="98" t="s">
        <v>77</v>
      </c>
    </row>
    <row r="10663" spans="1:6" x14ac:dyDescent="0.2">
      <c r="A10663" s="106">
        <v>43160</v>
      </c>
      <c r="B10663" s="100">
        <v>43101</v>
      </c>
      <c r="C10663" s="98" t="s">
        <v>34</v>
      </c>
      <c r="D10663" s="98">
        <v>-26.51</v>
      </c>
      <c r="E10663" s="98">
        <v>302</v>
      </c>
      <c r="F10663" s="98" t="s">
        <v>77</v>
      </c>
    </row>
    <row r="10664" spans="1:6" x14ac:dyDescent="0.2">
      <c r="A10664" s="106">
        <v>43160</v>
      </c>
      <c r="B10664" s="100">
        <v>43132</v>
      </c>
      <c r="C10664" s="98" t="s">
        <v>34</v>
      </c>
      <c r="D10664" s="98">
        <v>-22557.55</v>
      </c>
      <c r="E10664" s="98">
        <v>307611.82</v>
      </c>
      <c r="F10664" s="98" t="s">
        <v>76</v>
      </c>
    </row>
    <row r="10665" spans="1:6" x14ac:dyDescent="0.2">
      <c r="A10665" s="106">
        <v>43160</v>
      </c>
      <c r="B10665" s="100">
        <v>43132</v>
      </c>
      <c r="C10665" s="98" t="s">
        <v>33</v>
      </c>
      <c r="D10665" s="98">
        <v>-1017.38</v>
      </c>
      <c r="E10665" s="98">
        <v>13873.32</v>
      </c>
      <c r="F10665" s="98" t="s">
        <v>76</v>
      </c>
    </row>
    <row r="10666" spans="1:6" x14ac:dyDescent="0.2">
      <c r="A10666" s="106">
        <v>43160</v>
      </c>
      <c r="B10666" s="100">
        <v>43101</v>
      </c>
      <c r="C10666" s="98" t="s">
        <v>168</v>
      </c>
      <c r="D10666" s="98">
        <v>-3198.55</v>
      </c>
      <c r="E10666" s="98">
        <v>432230.71</v>
      </c>
      <c r="F10666" s="98" t="s">
        <v>76</v>
      </c>
    </row>
    <row r="10667" spans="1:6" x14ac:dyDescent="0.2">
      <c r="A10667" s="106">
        <v>43160</v>
      </c>
      <c r="B10667" s="100">
        <v>43101</v>
      </c>
      <c r="C10667" s="98" t="s">
        <v>185</v>
      </c>
      <c r="D10667" s="98">
        <v>14220.45</v>
      </c>
      <c r="E10667" s="98">
        <v>432230.71</v>
      </c>
      <c r="F10667" s="98" t="s">
        <v>76</v>
      </c>
    </row>
    <row r="10668" spans="1:6" x14ac:dyDescent="0.2">
      <c r="A10668" s="106">
        <v>43160</v>
      </c>
      <c r="B10668" s="100">
        <v>43101</v>
      </c>
      <c r="C10668" s="98" t="s">
        <v>186</v>
      </c>
      <c r="D10668" s="98">
        <v>641.30999999999995</v>
      </c>
      <c r="E10668" s="98">
        <v>19493.669999999998</v>
      </c>
      <c r="F10668" s="98" t="s">
        <v>76</v>
      </c>
    </row>
    <row r="10669" spans="1:6" x14ac:dyDescent="0.2">
      <c r="A10669" s="106">
        <v>43160</v>
      </c>
      <c r="B10669" s="100">
        <v>43101</v>
      </c>
      <c r="C10669" s="98" t="s">
        <v>34</v>
      </c>
      <c r="D10669" s="98">
        <v>-25.37</v>
      </c>
      <c r="E10669" s="98">
        <v>289</v>
      </c>
      <c r="F10669" s="98" t="s">
        <v>76</v>
      </c>
    </row>
    <row r="10670" spans="1:6" x14ac:dyDescent="0.2">
      <c r="A10670" s="106">
        <v>43160</v>
      </c>
      <c r="B10670" s="100">
        <v>43101</v>
      </c>
      <c r="C10670" s="98" t="s">
        <v>33</v>
      </c>
      <c r="D10670" s="98">
        <v>-1.1399999999999999</v>
      </c>
      <c r="E10670" s="98">
        <v>13.03</v>
      </c>
      <c r="F10670" s="98" t="s">
        <v>76</v>
      </c>
    </row>
    <row r="10671" spans="1:6" x14ac:dyDescent="0.2">
      <c r="A10671" s="106">
        <v>43160</v>
      </c>
      <c r="B10671" s="100">
        <v>43132</v>
      </c>
      <c r="C10671" s="98" t="s">
        <v>34</v>
      </c>
      <c r="D10671" s="98">
        <v>-9508.89</v>
      </c>
      <c r="E10671" s="98">
        <v>129669.98</v>
      </c>
      <c r="F10671" s="98" t="s">
        <v>76</v>
      </c>
    </row>
    <row r="10672" spans="1:6" x14ac:dyDescent="0.2">
      <c r="A10672" s="106">
        <v>43160</v>
      </c>
      <c r="B10672" s="100">
        <v>43132</v>
      </c>
      <c r="C10672" s="98" t="s">
        <v>33</v>
      </c>
      <c r="D10672" s="98">
        <v>-428.83</v>
      </c>
      <c r="E10672" s="98">
        <v>5848.21</v>
      </c>
      <c r="F10672" s="98" t="s">
        <v>76</v>
      </c>
    </row>
    <row r="10673" spans="1:6" x14ac:dyDescent="0.2">
      <c r="A10673" s="106">
        <v>43160</v>
      </c>
      <c r="B10673" s="100">
        <v>43101</v>
      </c>
      <c r="C10673" s="98" t="s">
        <v>168</v>
      </c>
      <c r="D10673" s="98">
        <v>-1351.62</v>
      </c>
      <c r="E10673" s="98">
        <v>182637.42</v>
      </c>
      <c r="F10673" s="98" t="s">
        <v>76</v>
      </c>
    </row>
    <row r="10674" spans="1:6" x14ac:dyDescent="0.2">
      <c r="A10674" s="106">
        <v>43160</v>
      </c>
      <c r="B10674" s="100">
        <v>43101</v>
      </c>
      <c r="C10674" s="98" t="s">
        <v>185</v>
      </c>
      <c r="D10674" s="98">
        <v>16120.37</v>
      </c>
      <c r="E10674" s="98">
        <v>489982.59</v>
      </c>
      <c r="F10674" s="98" t="s">
        <v>76</v>
      </c>
    </row>
    <row r="10675" spans="1:6" x14ac:dyDescent="0.2">
      <c r="A10675" s="106">
        <v>43160</v>
      </c>
      <c r="B10675" s="100">
        <v>43101</v>
      </c>
      <c r="C10675" s="98" t="s">
        <v>186</v>
      </c>
      <c r="D10675" s="98">
        <v>727.06</v>
      </c>
      <c r="E10675" s="98">
        <v>22098.41</v>
      </c>
      <c r="F10675" s="98" t="s">
        <v>76</v>
      </c>
    </row>
    <row r="10676" spans="1:6" x14ac:dyDescent="0.2">
      <c r="A10676" s="106">
        <v>43160</v>
      </c>
      <c r="B10676" s="100">
        <v>43101</v>
      </c>
      <c r="C10676" s="98" t="s">
        <v>34</v>
      </c>
      <c r="D10676" s="98">
        <v>-20808.669999999998</v>
      </c>
      <c r="E10676" s="98">
        <v>237082.81</v>
      </c>
      <c r="F10676" s="98" t="s">
        <v>76</v>
      </c>
    </row>
    <row r="10677" spans="1:6" x14ac:dyDescent="0.2">
      <c r="A10677" s="106">
        <v>43160</v>
      </c>
      <c r="B10677" s="100">
        <v>43101</v>
      </c>
      <c r="C10677" s="98" t="s">
        <v>33</v>
      </c>
      <c r="D10677" s="98">
        <v>-938.65</v>
      </c>
      <c r="E10677" s="98">
        <v>10692.56</v>
      </c>
      <c r="F10677" s="98" t="s">
        <v>76</v>
      </c>
    </row>
    <row r="10678" spans="1:6" x14ac:dyDescent="0.2">
      <c r="A10678" s="106">
        <v>43160</v>
      </c>
      <c r="B10678" s="100">
        <v>43101</v>
      </c>
      <c r="C10678" s="98" t="s">
        <v>168</v>
      </c>
      <c r="D10678" s="98">
        <v>-3626.02</v>
      </c>
      <c r="E10678" s="98">
        <v>489982.59</v>
      </c>
      <c r="F10678" s="98" t="s">
        <v>76</v>
      </c>
    </row>
    <row r="10679" spans="1:6" x14ac:dyDescent="0.2">
      <c r="A10679" s="106">
        <v>43160</v>
      </c>
      <c r="B10679" s="100">
        <v>43101</v>
      </c>
      <c r="C10679" s="98" t="s">
        <v>34</v>
      </c>
      <c r="D10679" s="98">
        <v>-76.53</v>
      </c>
      <c r="E10679" s="98">
        <v>872</v>
      </c>
      <c r="F10679" s="98" t="s">
        <v>76</v>
      </c>
    </row>
    <row r="10680" spans="1:6" x14ac:dyDescent="0.2">
      <c r="A10680" s="106">
        <v>43160</v>
      </c>
      <c r="B10680" s="100">
        <v>43101</v>
      </c>
      <c r="C10680" s="98" t="s">
        <v>33</v>
      </c>
      <c r="D10680" s="98">
        <v>-3.45</v>
      </c>
      <c r="E10680" s="98">
        <v>39.32</v>
      </c>
      <c r="F10680" s="98" t="s">
        <v>76</v>
      </c>
    </row>
    <row r="10681" spans="1:6" x14ac:dyDescent="0.2">
      <c r="A10681" s="106">
        <v>43160</v>
      </c>
      <c r="B10681" s="100">
        <v>43132</v>
      </c>
      <c r="C10681" s="98" t="s">
        <v>34</v>
      </c>
      <c r="D10681" s="98">
        <v>-1792.49</v>
      </c>
      <c r="E10681" s="98">
        <v>24443.98</v>
      </c>
      <c r="F10681" s="98" t="s">
        <v>77</v>
      </c>
    </row>
    <row r="10682" spans="1:6" x14ac:dyDescent="0.2">
      <c r="A10682" s="106">
        <v>43160</v>
      </c>
      <c r="B10682" s="100">
        <v>43132</v>
      </c>
      <c r="C10682" s="98" t="s">
        <v>33</v>
      </c>
      <c r="D10682" s="98">
        <v>-80.86</v>
      </c>
      <c r="E10682" s="98">
        <v>1102.45</v>
      </c>
      <c r="F10682" s="98" t="s">
        <v>77</v>
      </c>
    </row>
    <row r="10683" spans="1:6" x14ac:dyDescent="0.2">
      <c r="A10683" s="106">
        <v>43160</v>
      </c>
      <c r="B10683" s="100">
        <v>43101</v>
      </c>
      <c r="C10683" s="98" t="s">
        <v>168</v>
      </c>
      <c r="D10683" s="98">
        <v>-246.02</v>
      </c>
      <c r="E10683" s="98">
        <v>33243.78</v>
      </c>
      <c r="F10683" s="98" t="s">
        <v>77</v>
      </c>
    </row>
    <row r="10684" spans="1:6" x14ac:dyDescent="0.2">
      <c r="A10684" s="106">
        <v>43160</v>
      </c>
      <c r="B10684" s="100">
        <v>43101</v>
      </c>
      <c r="C10684" s="98" t="s">
        <v>185</v>
      </c>
      <c r="D10684" s="98">
        <v>1093.73</v>
      </c>
      <c r="E10684" s="98">
        <v>33243.78</v>
      </c>
      <c r="F10684" s="98" t="s">
        <v>77</v>
      </c>
    </row>
    <row r="10685" spans="1:6" x14ac:dyDescent="0.2">
      <c r="A10685" s="106">
        <v>43160</v>
      </c>
      <c r="B10685" s="100">
        <v>43101</v>
      </c>
      <c r="C10685" s="98" t="s">
        <v>186</v>
      </c>
      <c r="D10685" s="98">
        <v>49.31</v>
      </c>
      <c r="E10685" s="98">
        <v>1499.32</v>
      </c>
      <c r="F10685" s="98" t="s">
        <v>77</v>
      </c>
    </row>
    <row r="10686" spans="1:6" x14ac:dyDescent="0.2">
      <c r="A10686" s="106">
        <v>43160</v>
      </c>
      <c r="B10686" s="100">
        <v>43101</v>
      </c>
      <c r="C10686" s="98" t="s">
        <v>34</v>
      </c>
      <c r="D10686" s="98">
        <v>-63.02</v>
      </c>
      <c r="E10686" s="98">
        <v>718</v>
      </c>
      <c r="F10686" s="98" t="s">
        <v>77</v>
      </c>
    </row>
    <row r="10687" spans="1:6" x14ac:dyDescent="0.2">
      <c r="A10687" s="106">
        <v>43160</v>
      </c>
      <c r="B10687" s="100">
        <v>43101</v>
      </c>
      <c r="C10687" s="98" t="s">
        <v>33</v>
      </c>
      <c r="D10687" s="98">
        <v>-2.84</v>
      </c>
      <c r="E10687" s="98">
        <v>32.380000000000003</v>
      </c>
      <c r="F10687" s="98" t="s">
        <v>77</v>
      </c>
    </row>
    <row r="10688" spans="1:6" x14ac:dyDescent="0.2">
      <c r="A10688" s="106">
        <v>43160</v>
      </c>
      <c r="B10688" s="100">
        <v>43132</v>
      </c>
      <c r="C10688" s="98" t="s">
        <v>34</v>
      </c>
      <c r="D10688" s="98">
        <v>-32126.240000000002</v>
      </c>
      <c r="E10688" s="98">
        <v>438103.99</v>
      </c>
      <c r="F10688" s="98" t="s">
        <v>77</v>
      </c>
    </row>
    <row r="10689" spans="1:6" x14ac:dyDescent="0.2">
      <c r="A10689" s="106">
        <v>43160</v>
      </c>
      <c r="B10689" s="100">
        <v>43132</v>
      </c>
      <c r="C10689" s="98" t="s">
        <v>33</v>
      </c>
      <c r="D10689" s="98">
        <v>-1448.9</v>
      </c>
      <c r="E10689" s="98">
        <v>19758.55</v>
      </c>
      <c r="F10689" s="98" t="s">
        <v>77</v>
      </c>
    </row>
    <row r="10690" spans="1:6" x14ac:dyDescent="0.2">
      <c r="A10690" s="106">
        <v>43160</v>
      </c>
      <c r="B10690" s="100">
        <v>43101</v>
      </c>
      <c r="C10690" s="98" t="s">
        <v>168</v>
      </c>
      <c r="D10690" s="98">
        <v>-5044.93</v>
      </c>
      <c r="E10690" s="98">
        <v>681748.13</v>
      </c>
      <c r="F10690" s="98" t="s">
        <v>77</v>
      </c>
    </row>
    <row r="10691" spans="1:6" x14ac:dyDescent="0.2">
      <c r="A10691" s="106">
        <v>43160</v>
      </c>
      <c r="B10691" s="100">
        <v>43101</v>
      </c>
      <c r="C10691" s="98" t="s">
        <v>185</v>
      </c>
      <c r="D10691" s="98">
        <v>22429.5</v>
      </c>
      <c r="E10691" s="98">
        <v>681748.13</v>
      </c>
      <c r="F10691" s="98" t="s">
        <v>77</v>
      </c>
    </row>
    <row r="10692" spans="1:6" x14ac:dyDescent="0.2">
      <c r="A10692" s="106">
        <v>43160</v>
      </c>
      <c r="B10692" s="100">
        <v>43101</v>
      </c>
      <c r="C10692" s="98" t="s">
        <v>186</v>
      </c>
      <c r="D10692" s="98">
        <v>1011.61</v>
      </c>
      <c r="E10692" s="98">
        <v>30746.92</v>
      </c>
      <c r="F10692" s="98" t="s">
        <v>77</v>
      </c>
    </row>
    <row r="10693" spans="1:6" x14ac:dyDescent="0.2">
      <c r="A10693" s="106">
        <v>43160</v>
      </c>
      <c r="B10693" s="100">
        <v>43132</v>
      </c>
      <c r="C10693" s="98" t="s">
        <v>34</v>
      </c>
      <c r="D10693" s="98">
        <v>-13578.94</v>
      </c>
      <c r="E10693" s="98">
        <v>185175.02</v>
      </c>
      <c r="F10693" s="98" t="s">
        <v>76</v>
      </c>
    </row>
    <row r="10694" spans="1:6" x14ac:dyDescent="0.2">
      <c r="A10694" s="106">
        <v>43160</v>
      </c>
      <c r="B10694" s="100">
        <v>43132</v>
      </c>
      <c r="C10694" s="98" t="s">
        <v>33</v>
      </c>
      <c r="D10694" s="98">
        <v>-612.36</v>
      </c>
      <c r="E10694" s="98">
        <v>8351.2199999999993</v>
      </c>
      <c r="F10694" s="98" t="s">
        <v>76</v>
      </c>
    </row>
    <row r="10695" spans="1:6" x14ac:dyDescent="0.2">
      <c r="A10695" s="106">
        <v>43160</v>
      </c>
      <c r="B10695" s="100">
        <v>43101</v>
      </c>
      <c r="C10695" s="98" t="s">
        <v>168</v>
      </c>
      <c r="D10695" s="98">
        <v>-1835.15</v>
      </c>
      <c r="E10695" s="98">
        <v>247998.86</v>
      </c>
      <c r="F10695" s="98" t="s">
        <v>76</v>
      </c>
    </row>
    <row r="10696" spans="1:6" x14ac:dyDescent="0.2">
      <c r="A10696" s="106">
        <v>43160</v>
      </c>
      <c r="B10696" s="100">
        <v>43132</v>
      </c>
      <c r="C10696" s="98" t="s">
        <v>34</v>
      </c>
      <c r="D10696" s="98">
        <v>-22712.13</v>
      </c>
      <c r="E10696" s="98">
        <v>309725</v>
      </c>
      <c r="F10696" s="98" t="s">
        <v>77</v>
      </c>
    </row>
    <row r="10697" spans="1:6" x14ac:dyDescent="0.2">
      <c r="A10697" s="106">
        <v>43160</v>
      </c>
      <c r="B10697" s="100">
        <v>43132</v>
      </c>
      <c r="C10697" s="98" t="s">
        <v>33</v>
      </c>
      <c r="D10697" s="98">
        <v>-1024.32</v>
      </c>
      <c r="E10697" s="98">
        <v>13968.65</v>
      </c>
      <c r="F10697" s="98" t="s">
        <v>77</v>
      </c>
    </row>
    <row r="10698" spans="1:6" x14ac:dyDescent="0.2">
      <c r="A10698" s="106">
        <v>43160</v>
      </c>
      <c r="B10698" s="100">
        <v>43101</v>
      </c>
      <c r="C10698" s="98" t="s">
        <v>168</v>
      </c>
      <c r="D10698" s="98">
        <v>-4011.43</v>
      </c>
      <c r="E10698" s="98">
        <v>542083.59</v>
      </c>
      <c r="F10698" s="98" t="s">
        <v>77</v>
      </c>
    </row>
    <row r="10699" spans="1:6" x14ac:dyDescent="0.2">
      <c r="A10699" s="106">
        <v>43160</v>
      </c>
      <c r="B10699" s="100">
        <v>43101</v>
      </c>
      <c r="C10699" s="98" t="s">
        <v>185</v>
      </c>
      <c r="D10699" s="98">
        <v>17834.57</v>
      </c>
      <c r="E10699" s="98">
        <v>542083.59</v>
      </c>
      <c r="F10699" s="98" t="s">
        <v>77</v>
      </c>
    </row>
    <row r="10700" spans="1:6" x14ac:dyDescent="0.2">
      <c r="A10700" s="106">
        <v>43160</v>
      </c>
      <c r="B10700" s="100">
        <v>43101</v>
      </c>
      <c r="C10700" s="98" t="s">
        <v>186</v>
      </c>
      <c r="D10700" s="98">
        <v>804.34</v>
      </c>
      <c r="E10700" s="98">
        <v>24447.95</v>
      </c>
      <c r="F10700" s="98" t="s">
        <v>77</v>
      </c>
    </row>
    <row r="10701" spans="1:6" x14ac:dyDescent="0.2">
      <c r="A10701" s="106">
        <v>43160</v>
      </c>
      <c r="B10701" s="100">
        <v>43101</v>
      </c>
      <c r="C10701" s="98" t="s">
        <v>34</v>
      </c>
      <c r="D10701" s="98">
        <v>-12.64</v>
      </c>
      <c r="E10701" s="98">
        <v>144</v>
      </c>
      <c r="F10701" s="98" t="s">
        <v>77</v>
      </c>
    </row>
    <row r="10702" spans="1:6" x14ac:dyDescent="0.2">
      <c r="A10702" s="106">
        <v>43160</v>
      </c>
      <c r="B10702" s="100">
        <v>43101</v>
      </c>
      <c r="C10702" s="98" t="s">
        <v>33</v>
      </c>
      <c r="D10702" s="98">
        <v>-0.56999999999999995</v>
      </c>
      <c r="E10702" s="98">
        <v>6.49</v>
      </c>
      <c r="F10702" s="98" t="s">
        <v>77</v>
      </c>
    </row>
    <row r="10703" spans="1:6" x14ac:dyDescent="0.2">
      <c r="A10703" s="106">
        <v>43160</v>
      </c>
      <c r="B10703" s="100">
        <v>43101</v>
      </c>
      <c r="C10703" s="98" t="s">
        <v>185</v>
      </c>
      <c r="D10703" s="98">
        <v>8159.17</v>
      </c>
      <c r="E10703" s="98">
        <v>247998.86</v>
      </c>
      <c r="F10703" s="98" t="s">
        <v>76</v>
      </c>
    </row>
    <row r="10704" spans="1:6" x14ac:dyDescent="0.2">
      <c r="A10704" s="106">
        <v>43160</v>
      </c>
      <c r="B10704" s="100">
        <v>43101</v>
      </c>
      <c r="C10704" s="98" t="s">
        <v>186</v>
      </c>
      <c r="D10704" s="98">
        <v>368.01</v>
      </c>
      <c r="E10704" s="98">
        <v>11184.8</v>
      </c>
      <c r="F10704" s="98" t="s">
        <v>76</v>
      </c>
    </row>
    <row r="10705" spans="1:6" x14ac:dyDescent="0.2">
      <c r="A10705" s="106">
        <v>43160</v>
      </c>
      <c r="B10705" s="100">
        <v>43101</v>
      </c>
      <c r="C10705" s="98" t="s">
        <v>168</v>
      </c>
      <c r="D10705" s="98">
        <v>-3851.36</v>
      </c>
      <c r="E10705" s="98">
        <v>520441.9</v>
      </c>
      <c r="F10705" s="98" t="s">
        <v>76</v>
      </c>
    </row>
    <row r="10706" spans="1:6" x14ac:dyDescent="0.2">
      <c r="A10706" s="106">
        <v>43160</v>
      </c>
      <c r="B10706" s="100">
        <v>43101</v>
      </c>
      <c r="C10706" s="98" t="s">
        <v>185</v>
      </c>
      <c r="D10706" s="98">
        <v>17122.599999999999</v>
      </c>
      <c r="E10706" s="98">
        <v>520441.9</v>
      </c>
      <c r="F10706" s="98" t="s">
        <v>76</v>
      </c>
    </row>
    <row r="10707" spans="1:6" x14ac:dyDescent="0.2">
      <c r="A10707" s="106">
        <v>43160</v>
      </c>
      <c r="B10707" s="100">
        <v>43101</v>
      </c>
      <c r="C10707" s="98" t="s">
        <v>186</v>
      </c>
      <c r="D10707" s="98">
        <v>772.27</v>
      </c>
      <c r="E10707" s="98">
        <v>23471.86</v>
      </c>
      <c r="F10707" s="98" t="s">
        <v>76</v>
      </c>
    </row>
    <row r="10708" spans="1:6" x14ac:dyDescent="0.2">
      <c r="A10708" s="106">
        <v>43160</v>
      </c>
      <c r="B10708" s="100">
        <v>43101</v>
      </c>
      <c r="C10708" s="98" t="s">
        <v>34</v>
      </c>
      <c r="D10708" s="98">
        <v>-851.9</v>
      </c>
      <c r="E10708" s="98">
        <v>9706</v>
      </c>
      <c r="F10708" s="98" t="s">
        <v>76</v>
      </c>
    </row>
    <row r="10709" spans="1:6" x14ac:dyDescent="0.2">
      <c r="A10709" s="106">
        <v>43160</v>
      </c>
      <c r="B10709" s="100">
        <v>43101</v>
      </c>
      <c r="C10709" s="98" t="s">
        <v>33</v>
      </c>
      <c r="D10709" s="98">
        <v>-38.42</v>
      </c>
      <c r="E10709" s="98">
        <v>437.74</v>
      </c>
      <c r="F10709" s="98" t="s">
        <v>76</v>
      </c>
    </row>
    <row r="10710" spans="1:6" x14ac:dyDescent="0.2">
      <c r="A10710" s="106">
        <v>43160</v>
      </c>
      <c r="B10710" s="100">
        <v>43132</v>
      </c>
      <c r="C10710" s="98" t="s">
        <v>34</v>
      </c>
      <c r="D10710" s="98">
        <v>-24013.91</v>
      </c>
      <c r="E10710" s="98">
        <v>327467.84000000003</v>
      </c>
      <c r="F10710" s="98" t="s">
        <v>76</v>
      </c>
    </row>
    <row r="10711" spans="1:6" x14ac:dyDescent="0.2">
      <c r="A10711" s="106">
        <v>43160</v>
      </c>
      <c r="B10711" s="100">
        <v>43132</v>
      </c>
      <c r="C10711" s="98" t="s">
        <v>33</v>
      </c>
      <c r="D10711" s="98">
        <v>-1083</v>
      </c>
      <c r="E10711" s="98">
        <v>14768.74</v>
      </c>
      <c r="F10711" s="98" t="s">
        <v>76</v>
      </c>
    </row>
    <row r="10712" spans="1:6" x14ac:dyDescent="0.2">
      <c r="A10712" s="106">
        <v>43466</v>
      </c>
      <c r="B10712" s="100">
        <v>43405</v>
      </c>
      <c r="C10712" s="98" t="s">
        <v>33</v>
      </c>
      <c r="D10712" s="98">
        <v>-0.8</v>
      </c>
      <c r="E10712" s="98">
        <v>6.54</v>
      </c>
      <c r="F10712" s="98" t="s">
        <v>92</v>
      </c>
    </row>
    <row r="10713" spans="1:6" x14ac:dyDescent="0.2">
      <c r="A10713" s="106">
        <v>43160</v>
      </c>
      <c r="B10713" s="100">
        <v>43160</v>
      </c>
      <c r="C10713" s="98" t="s">
        <v>34</v>
      </c>
      <c r="D10713" s="98">
        <v>-43.18</v>
      </c>
      <c r="E10713" s="98">
        <v>548</v>
      </c>
      <c r="F10713" s="98" t="s">
        <v>93</v>
      </c>
    </row>
    <row r="10714" spans="1:6" x14ac:dyDescent="0.2">
      <c r="A10714" s="106">
        <v>43160</v>
      </c>
      <c r="B10714" s="100">
        <v>43160</v>
      </c>
      <c r="C10714" s="98" t="s">
        <v>33</v>
      </c>
      <c r="D10714" s="98">
        <v>-1.96</v>
      </c>
      <c r="E10714" s="98">
        <v>24.73</v>
      </c>
      <c r="F10714" s="98" t="s">
        <v>93</v>
      </c>
    </row>
    <row r="10715" spans="1:6" x14ac:dyDescent="0.2">
      <c r="A10715" s="106">
        <v>43160</v>
      </c>
      <c r="B10715" s="100">
        <v>43132</v>
      </c>
      <c r="C10715" s="98" t="s">
        <v>34</v>
      </c>
      <c r="D10715" s="98">
        <v>-121.31</v>
      </c>
      <c r="E10715" s="98">
        <v>1654</v>
      </c>
      <c r="F10715" s="98" t="s">
        <v>93</v>
      </c>
    </row>
    <row r="10716" spans="1:6" x14ac:dyDescent="0.2">
      <c r="A10716" s="106">
        <v>43160</v>
      </c>
      <c r="B10716" s="100">
        <v>43132</v>
      </c>
      <c r="C10716" s="98" t="s">
        <v>33</v>
      </c>
      <c r="D10716" s="98">
        <v>-5.48</v>
      </c>
      <c r="E10716" s="98">
        <v>74.599999999999994</v>
      </c>
      <c r="F10716" s="98" t="s">
        <v>93</v>
      </c>
    </row>
    <row r="10717" spans="1:6" x14ac:dyDescent="0.2">
      <c r="A10717" s="106">
        <v>43160</v>
      </c>
      <c r="B10717" s="100">
        <v>43101</v>
      </c>
      <c r="C10717" s="98" t="s">
        <v>168</v>
      </c>
      <c r="D10717" s="98">
        <v>-16.29</v>
      </c>
      <c r="E10717" s="98">
        <v>2202</v>
      </c>
      <c r="F10717" s="98" t="s">
        <v>93</v>
      </c>
    </row>
    <row r="10718" spans="1:6" x14ac:dyDescent="0.2">
      <c r="A10718" s="106">
        <v>43160</v>
      </c>
      <c r="B10718" s="100">
        <v>43101</v>
      </c>
      <c r="C10718" s="98" t="s">
        <v>185</v>
      </c>
      <c r="D10718" s="98">
        <v>72.45</v>
      </c>
      <c r="E10718" s="98">
        <v>2202</v>
      </c>
      <c r="F10718" s="98" t="s">
        <v>93</v>
      </c>
    </row>
    <row r="10719" spans="1:6" x14ac:dyDescent="0.2">
      <c r="A10719" s="106">
        <v>43160</v>
      </c>
      <c r="B10719" s="100">
        <v>43101</v>
      </c>
      <c r="C10719" s="98" t="s">
        <v>186</v>
      </c>
      <c r="D10719" s="98">
        <v>3.27</v>
      </c>
      <c r="E10719" s="98">
        <v>99.3</v>
      </c>
      <c r="F10719" s="98" t="s">
        <v>93</v>
      </c>
    </row>
    <row r="10720" spans="1:6" x14ac:dyDescent="0.2">
      <c r="A10720" s="106">
        <v>43466</v>
      </c>
      <c r="B10720" s="100">
        <v>43435</v>
      </c>
      <c r="C10720" s="98" t="s">
        <v>34</v>
      </c>
      <c r="D10720" s="98">
        <v>-938.1</v>
      </c>
      <c r="E10720" s="98">
        <v>10199</v>
      </c>
      <c r="F10720" s="98" t="s">
        <v>84</v>
      </c>
    </row>
    <row r="10721" spans="1:6" x14ac:dyDescent="0.2">
      <c r="A10721" s="106">
        <v>43466</v>
      </c>
      <c r="B10721" s="100">
        <v>43435</v>
      </c>
      <c r="C10721" s="98" t="s">
        <v>33</v>
      </c>
      <c r="D10721" s="98">
        <v>-38.090000000000003</v>
      </c>
      <c r="E10721" s="98">
        <v>414.09</v>
      </c>
      <c r="F10721" s="98" t="s">
        <v>84</v>
      </c>
    </row>
    <row r="10722" spans="1:6" x14ac:dyDescent="0.2">
      <c r="A10722" s="106">
        <v>43466</v>
      </c>
      <c r="B10722" s="100">
        <v>43221</v>
      </c>
      <c r="C10722" s="98" t="s">
        <v>185</v>
      </c>
      <c r="D10722" s="98">
        <v>452.62</v>
      </c>
      <c r="E10722" s="98">
        <v>10199</v>
      </c>
      <c r="F10722" s="98" t="s">
        <v>84</v>
      </c>
    </row>
    <row r="10723" spans="1:6" x14ac:dyDescent="0.2">
      <c r="A10723" s="106">
        <v>43466</v>
      </c>
      <c r="B10723" s="100">
        <v>43221</v>
      </c>
      <c r="C10723" s="98" t="s">
        <v>186</v>
      </c>
      <c r="D10723" s="98">
        <v>18.39</v>
      </c>
      <c r="E10723" s="98">
        <v>414.09</v>
      </c>
      <c r="F10723" s="98" t="s">
        <v>84</v>
      </c>
    </row>
    <row r="10724" spans="1:6" x14ac:dyDescent="0.2">
      <c r="A10724" s="106">
        <v>43466</v>
      </c>
      <c r="B10724" s="100">
        <v>43435</v>
      </c>
      <c r="C10724" s="98" t="s">
        <v>34</v>
      </c>
      <c r="D10724" s="98">
        <v>-424.62</v>
      </c>
      <c r="E10724" s="98">
        <v>4617</v>
      </c>
      <c r="F10724" s="98" t="s">
        <v>93</v>
      </c>
    </row>
    <row r="10725" spans="1:6" x14ac:dyDescent="0.2">
      <c r="A10725" s="106">
        <v>43466</v>
      </c>
      <c r="B10725" s="100">
        <v>43435</v>
      </c>
      <c r="C10725" s="98" t="s">
        <v>33</v>
      </c>
      <c r="D10725" s="98">
        <v>-17.190000000000001</v>
      </c>
      <c r="E10725" s="98">
        <v>185.57</v>
      </c>
      <c r="F10725" s="98" t="s">
        <v>93</v>
      </c>
    </row>
    <row r="10726" spans="1:6" x14ac:dyDescent="0.2">
      <c r="A10726" s="106">
        <v>43466</v>
      </c>
      <c r="B10726" s="100">
        <v>43221</v>
      </c>
      <c r="C10726" s="98" t="s">
        <v>185</v>
      </c>
      <c r="D10726" s="98">
        <v>204.93</v>
      </c>
      <c r="E10726" s="98">
        <v>4617</v>
      </c>
      <c r="F10726" s="98" t="s">
        <v>93</v>
      </c>
    </row>
    <row r="10727" spans="1:6" x14ac:dyDescent="0.2">
      <c r="A10727" s="106">
        <v>43466</v>
      </c>
      <c r="B10727" s="100">
        <v>43221</v>
      </c>
      <c r="C10727" s="98" t="s">
        <v>186</v>
      </c>
      <c r="D10727" s="98">
        <v>8.1999999999999993</v>
      </c>
      <c r="E10727" s="98">
        <v>185.57</v>
      </c>
      <c r="F10727" s="98" t="s">
        <v>93</v>
      </c>
    </row>
    <row r="10728" spans="1:6" x14ac:dyDescent="0.2">
      <c r="A10728" s="106">
        <v>43466</v>
      </c>
      <c r="B10728" s="100">
        <v>43435</v>
      </c>
      <c r="C10728" s="98" t="s">
        <v>34</v>
      </c>
      <c r="D10728" s="98">
        <v>-5317.27</v>
      </c>
      <c r="E10728" s="98">
        <v>57809</v>
      </c>
      <c r="F10728" s="98" t="s">
        <v>95</v>
      </c>
    </row>
    <row r="10729" spans="1:6" x14ac:dyDescent="0.2">
      <c r="A10729" s="106">
        <v>43466</v>
      </c>
      <c r="B10729" s="100">
        <v>43435</v>
      </c>
      <c r="C10729" s="98" t="s">
        <v>33</v>
      </c>
      <c r="D10729" s="98">
        <v>-213.76</v>
      </c>
      <c r="E10729" s="98">
        <v>2323.92</v>
      </c>
      <c r="F10729" s="98" t="s">
        <v>95</v>
      </c>
    </row>
    <row r="10730" spans="1:6" x14ac:dyDescent="0.2">
      <c r="A10730" s="106">
        <v>43466</v>
      </c>
      <c r="B10730" s="100">
        <v>43221</v>
      </c>
      <c r="C10730" s="98" t="s">
        <v>185</v>
      </c>
      <c r="D10730" s="98">
        <v>2565.56</v>
      </c>
      <c r="E10730" s="98">
        <v>57809</v>
      </c>
      <c r="F10730" s="98" t="s">
        <v>95</v>
      </c>
    </row>
    <row r="10731" spans="1:6" x14ac:dyDescent="0.2">
      <c r="A10731" s="106">
        <v>43466</v>
      </c>
      <c r="B10731" s="100">
        <v>43221</v>
      </c>
      <c r="C10731" s="98" t="s">
        <v>186</v>
      </c>
      <c r="D10731" s="98">
        <v>103.14</v>
      </c>
      <c r="E10731" s="98">
        <v>2323.92</v>
      </c>
      <c r="F10731" s="98" t="s">
        <v>95</v>
      </c>
    </row>
    <row r="10732" spans="1:6" x14ac:dyDescent="0.2">
      <c r="A10732" s="106">
        <v>43466</v>
      </c>
      <c r="B10732" s="100">
        <v>43435</v>
      </c>
      <c r="C10732" s="98" t="s">
        <v>34</v>
      </c>
      <c r="D10732" s="98">
        <v>-1704.76</v>
      </c>
      <c r="E10732" s="98">
        <v>18534</v>
      </c>
      <c r="F10732" s="98" t="s">
        <v>94</v>
      </c>
    </row>
    <row r="10733" spans="1:6" x14ac:dyDescent="0.2">
      <c r="A10733" s="106">
        <v>43466</v>
      </c>
      <c r="B10733" s="100">
        <v>43435</v>
      </c>
      <c r="C10733" s="98" t="s">
        <v>33</v>
      </c>
      <c r="D10733" s="98">
        <v>-68.540000000000006</v>
      </c>
      <c r="E10733" s="98">
        <v>745.07</v>
      </c>
      <c r="F10733" s="98" t="s">
        <v>94</v>
      </c>
    </row>
    <row r="10734" spans="1:6" x14ac:dyDescent="0.2">
      <c r="A10734" s="106">
        <v>43466</v>
      </c>
      <c r="B10734" s="100">
        <v>43221</v>
      </c>
      <c r="C10734" s="98" t="s">
        <v>185</v>
      </c>
      <c r="D10734" s="98">
        <v>822.53</v>
      </c>
      <c r="E10734" s="98">
        <v>18534</v>
      </c>
      <c r="F10734" s="98" t="s">
        <v>94</v>
      </c>
    </row>
    <row r="10735" spans="1:6" x14ac:dyDescent="0.2">
      <c r="A10735" s="106">
        <v>43466</v>
      </c>
      <c r="B10735" s="100">
        <v>43221</v>
      </c>
      <c r="C10735" s="98" t="s">
        <v>186</v>
      </c>
      <c r="D10735" s="98">
        <v>33.06</v>
      </c>
      <c r="E10735" s="98">
        <v>745.07</v>
      </c>
      <c r="F10735" s="98" t="s">
        <v>94</v>
      </c>
    </row>
    <row r="10736" spans="1:6" x14ac:dyDescent="0.2">
      <c r="A10736" s="106">
        <v>43466</v>
      </c>
      <c r="B10736" s="100">
        <v>43435</v>
      </c>
      <c r="C10736" s="98" t="s">
        <v>34</v>
      </c>
      <c r="D10736" s="98">
        <v>-500.65</v>
      </c>
      <c r="E10736" s="98">
        <v>5443</v>
      </c>
      <c r="F10736" s="98" t="s">
        <v>91</v>
      </c>
    </row>
    <row r="10737" spans="1:6" x14ac:dyDescent="0.2">
      <c r="A10737" s="106">
        <v>43466</v>
      </c>
      <c r="B10737" s="100">
        <v>43435</v>
      </c>
      <c r="C10737" s="98" t="s">
        <v>33</v>
      </c>
      <c r="D10737" s="98">
        <v>-20.13</v>
      </c>
      <c r="E10737" s="98">
        <v>218.81</v>
      </c>
      <c r="F10737" s="98" t="s">
        <v>91</v>
      </c>
    </row>
    <row r="10738" spans="1:6" x14ac:dyDescent="0.2">
      <c r="A10738" s="106">
        <v>43466</v>
      </c>
      <c r="B10738" s="100">
        <v>43221</v>
      </c>
      <c r="C10738" s="98" t="s">
        <v>185</v>
      </c>
      <c r="D10738" s="98">
        <v>241.56</v>
      </c>
      <c r="E10738" s="98">
        <v>5443</v>
      </c>
      <c r="F10738" s="98" t="s">
        <v>91</v>
      </c>
    </row>
    <row r="10739" spans="1:6" x14ac:dyDescent="0.2">
      <c r="A10739" s="106">
        <v>43466</v>
      </c>
      <c r="B10739" s="100">
        <v>43221</v>
      </c>
      <c r="C10739" s="98" t="s">
        <v>186</v>
      </c>
      <c r="D10739" s="98">
        <v>9.7100000000000009</v>
      </c>
      <c r="E10739" s="98">
        <v>218.81</v>
      </c>
      <c r="F10739" s="98" t="s">
        <v>91</v>
      </c>
    </row>
    <row r="10740" spans="1:6" x14ac:dyDescent="0.2">
      <c r="A10740" s="106">
        <v>43466</v>
      </c>
      <c r="B10740" s="100">
        <v>43435</v>
      </c>
      <c r="C10740" s="98" t="s">
        <v>36</v>
      </c>
      <c r="D10740" s="98">
        <v>-215.91</v>
      </c>
      <c r="E10740" s="98">
        <v>2347</v>
      </c>
      <c r="F10740" s="98" t="s">
        <v>101</v>
      </c>
    </row>
    <row r="10741" spans="1:6" x14ac:dyDescent="0.2">
      <c r="A10741" s="106">
        <v>43466</v>
      </c>
      <c r="B10741" s="100">
        <v>43435</v>
      </c>
      <c r="C10741" s="98" t="s">
        <v>35</v>
      </c>
      <c r="D10741" s="98">
        <v>-8.66</v>
      </c>
      <c r="E10741" s="98">
        <v>94.34</v>
      </c>
      <c r="F10741" s="98" t="s">
        <v>101</v>
      </c>
    </row>
    <row r="10742" spans="1:6" x14ac:dyDescent="0.2">
      <c r="A10742" s="106">
        <v>43466</v>
      </c>
      <c r="B10742" s="100">
        <v>43435</v>
      </c>
      <c r="C10742" s="98" t="s">
        <v>34</v>
      </c>
      <c r="D10742" s="98">
        <v>-243.1</v>
      </c>
      <c r="E10742" s="98">
        <v>2643</v>
      </c>
      <c r="F10742" s="98" t="s">
        <v>84</v>
      </c>
    </row>
    <row r="10743" spans="1:6" x14ac:dyDescent="0.2">
      <c r="A10743" s="106">
        <v>43466</v>
      </c>
      <c r="B10743" s="100">
        <v>43435</v>
      </c>
      <c r="C10743" s="98" t="s">
        <v>33</v>
      </c>
      <c r="D10743" s="98">
        <v>-9.8699999999999992</v>
      </c>
      <c r="E10743" s="98">
        <v>107.31</v>
      </c>
      <c r="F10743" s="98" t="s">
        <v>84</v>
      </c>
    </row>
    <row r="10744" spans="1:6" x14ac:dyDescent="0.2">
      <c r="A10744" s="106">
        <v>43466</v>
      </c>
      <c r="B10744" s="100">
        <v>43221</v>
      </c>
      <c r="C10744" s="98" t="s">
        <v>185</v>
      </c>
      <c r="D10744" s="98">
        <v>117.3</v>
      </c>
      <c r="E10744" s="98">
        <v>2643</v>
      </c>
      <c r="F10744" s="98" t="s">
        <v>84</v>
      </c>
    </row>
    <row r="10745" spans="1:6" x14ac:dyDescent="0.2">
      <c r="A10745" s="106">
        <v>43466</v>
      </c>
      <c r="B10745" s="100">
        <v>43221</v>
      </c>
      <c r="C10745" s="98" t="s">
        <v>186</v>
      </c>
      <c r="D10745" s="98">
        <v>4.76</v>
      </c>
      <c r="E10745" s="98">
        <v>107.31</v>
      </c>
      <c r="F10745" s="98" t="s">
        <v>84</v>
      </c>
    </row>
    <row r="10746" spans="1:6" x14ac:dyDescent="0.2">
      <c r="A10746" s="106">
        <v>43466</v>
      </c>
      <c r="B10746" s="100">
        <v>43221</v>
      </c>
      <c r="C10746" s="98" t="s">
        <v>185</v>
      </c>
      <c r="D10746" s="98">
        <v>377.76</v>
      </c>
      <c r="E10746" s="98">
        <v>8512</v>
      </c>
      <c r="F10746" s="98" t="s">
        <v>97</v>
      </c>
    </row>
    <row r="10747" spans="1:6" x14ac:dyDescent="0.2">
      <c r="A10747" s="106">
        <v>43466</v>
      </c>
      <c r="B10747" s="100">
        <v>43221</v>
      </c>
      <c r="C10747" s="98" t="s">
        <v>186</v>
      </c>
      <c r="D10747" s="98">
        <v>15.34</v>
      </c>
      <c r="E10747" s="98">
        <v>345.59</v>
      </c>
      <c r="F10747" s="98" t="s">
        <v>97</v>
      </c>
    </row>
    <row r="10748" spans="1:6" x14ac:dyDescent="0.2">
      <c r="A10748" s="106">
        <v>43466</v>
      </c>
      <c r="B10748" s="100">
        <v>43435</v>
      </c>
      <c r="C10748" s="98" t="s">
        <v>34</v>
      </c>
      <c r="D10748" s="98">
        <v>-782.93</v>
      </c>
      <c r="E10748" s="98">
        <v>8512</v>
      </c>
      <c r="F10748" s="98" t="s">
        <v>97</v>
      </c>
    </row>
    <row r="10749" spans="1:6" x14ac:dyDescent="0.2">
      <c r="A10749" s="106">
        <v>43466</v>
      </c>
      <c r="B10749" s="100">
        <v>43435</v>
      </c>
      <c r="C10749" s="98" t="s">
        <v>33</v>
      </c>
      <c r="D10749" s="98">
        <v>-31.79</v>
      </c>
      <c r="E10749" s="98">
        <v>345.59</v>
      </c>
      <c r="F10749" s="98" t="s">
        <v>97</v>
      </c>
    </row>
    <row r="10750" spans="1:6" x14ac:dyDescent="0.2">
      <c r="A10750" s="106">
        <v>43466</v>
      </c>
      <c r="B10750" s="100">
        <v>43435</v>
      </c>
      <c r="C10750" s="98" t="s">
        <v>34</v>
      </c>
      <c r="D10750" s="98">
        <v>-238.04</v>
      </c>
      <c r="E10750" s="98">
        <v>2588</v>
      </c>
      <c r="F10750" s="98" t="s">
        <v>98</v>
      </c>
    </row>
    <row r="10751" spans="1:6" x14ac:dyDescent="0.2">
      <c r="A10751" s="106">
        <v>43466</v>
      </c>
      <c r="B10751" s="100">
        <v>43435</v>
      </c>
      <c r="C10751" s="98" t="s">
        <v>33</v>
      </c>
      <c r="D10751" s="98">
        <v>-9.66</v>
      </c>
      <c r="E10751" s="98">
        <v>105.07</v>
      </c>
      <c r="F10751" s="98" t="s">
        <v>98</v>
      </c>
    </row>
    <row r="10752" spans="1:6" x14ac:dyDescent="0.2">
      <c r="A10752" s="106">
        <v>43466</v>
      </c>
      <c r="B10752" s="100">
        <v>43221</v>
      </c>
      <c r="C10752" s="98" t="s">
        <v>185</v>
      </c>
      <c r="D10752" s="98">
        <v>114.86</v>
      </c>
      <c r="E10752" s="98">
        <v>2588</v>
      </c>
      <c r="F10752" s="98" t="s">
        <v>98</v>
      </c>
    </row>
    <row r="10753" spans="1:6" x14ac:dyDescent="0.2">
      <c r="A10753" s="106">
        <v>43466</v>
      </c>
      <c r="B10753" s="100">
        <v>43221</v>
      </c>
      <c r="C10753" s="98" t="s">
        <v>186</v>
      </c>
      <c r="D10753" s="98">
        <v>4.66</v>
      </c>
      <c r="E10753" s="98">
        <v>105.07</v>
      </c>
      <c r="F10753" s="98" t="s">
        <v>98</v>
      </c>
    </row>
    <row r="10754" spans="1:6" x14ac:dyDescent="0.2">
      <c r="A10754" s="106">
        <v>43466</v>
      </c>
      <c r="B10754" s="100">
        <v>43221</v>
      </c>
      <c r="C10754" s="98" t="s">
        <v>185</v>
      </c>
      <c r="D10754" s="98">
        <v>174.01</v>
      </c>
      <c r="E10754" s="98">
        <v>3921</v>
      </c>
      <c r="F10754" s="98" t="s">
        <v>97</v>
      </c>
    </row>
    <row r="10755" spans="1:6" x14ac:dyDescent="0.2">
      <c r="A10755" s="106">
        <v>43466</v>
      </c>
      <c r="B10755" s="100">
        <v>43221</v>
      </c>
      <c r="C10755" s="98" t="s">
        <v>186</v>
      </c>
      <c r="D10755" s="98">
        <v>7.06</v>
      </c>
      <c r="E10755" s="98">
        <v>159.19</v>
      </c>
      <c r="F10755" s="98" t="s">
        <v>97</v>
      </c>
    </row>
    <row r="10756" spans="1:6" x14ac:dyDescent="0.2">
      <c r="A10756" s="106">
        <v>43466</v>
      </c>
      <c r="B10756" s="100">
        <v>43435</v>
      </c>
      <c r="C10756" s="98" t="s">
        <v>34</v>
      </c>
      <c r="D10756" s="98">
        <v>-1316.88</v>
      </c>
      <c r="E10756" s="98">
        <v>14317</v>
      </c>
      <c r="F10756" s="98" t="s">
        <v>131</v>
      </c>
    </row>
    <row r="10757" spans="1:6" x14ac:dyDescent="0.2">
      <c r="A10757" s="106">
        <v>43466</v>
      </c>
      <c r="B10757" s="100">
        <v>43435</v>
      </c>
      <c r="C10757" s="98" t="s">
        <v>33</v>
      </c>
      <c r="D10757" s="98">
        <v>-53.47</v>
      </c>
      <c r="E10757" s="98">
        <v>581.27</v>
      </c>
      <c r="F10757" s="98" t="s">
        <v>131</v>
      </c>
    </row>
    <row r="10758" spans="1:6" x14ac:dyDescent="0.2">
      <c r="A10758" s="106">
        <v>43466</v>
      </c>
      <c r="B10758" s="100">
        <v>43221</v>
      </c>
      <c r="C10758" s="98" t="s">
        <v>185</v>
      </c>
      <c r="D10758" s="98">
        <v>635.39</v>
      </c>
      <c r="E10758" s="98">
        <v>14317</v>
      </c>
      <c r="F10758" s="98" t="s">
        <v>131</v>
      </c>
    </row>
    <row r="10759" spans="1:6" x14ac:dyDescent="0.2">
      <c r="A10759" s="106">
        <v>43466</v>
      </c>
      <c r="B10759" s="100">
        <v>43221</v>
      </c>
      <c r="C10759" s="98" t="s">
        <v>186</v>
      </c>
      <c r="D10759" s="98">
        <v>25.8</v>
      </c>
      <c r="E10759" s="98">
        <v>581.27</v>
      </c>
      <c r="F10759" s="98" t="s">
        <v>131</v>
      </c>
    </row>
    <row r="10760" spans="1:6" x14ac:dyDescent="0.2">
      <c r="A10760" s="106">
        <v>43466</v>
      </c>
      <c r="B10760" s="100">
        <v>43435</v>
      </c>
      <c r="C10760" s="98" t="s">
        <v>34</v>
      </c>
      <c r="D10760" s="98">
        <v>-563.65</v>
      </c>
      <c r="E10760" s="98">
        <v>6128</v>
      </c>
      <c r="F10760" s="98" t="s">
        <v>97</v>
      </c>
    </row>
    <row r="10761" spans="1:6" x14ac:dyDescent="0.2">
      <c r="A10761" s="106">
        <v>43466</v>
      </c>
      <c r="B10761" s="100">
        <v>43435</v>
      </c>
      <c r="C10761" s="98" t="s">
        <v>33</v>
      </c>
      <c r="D10761" s="98">
        <v>-22.88</v>
      </c>
      <c r="E10761" s="98">
        <v>248.8</v>
      </c>
      <c r="F10761" s="98" t="s">
        <v>97</v>
      </c>
    </row>
    <row r="10762" spans="1:6" x14ac:dyDescent="0.2">
      <c r="A10762" s="106">
        <v>43466</v>
      </c>
      <c r="B10762" s="100">
        <v>43221</v>
      </c>
      <c r="C10762" s="98" t="s">
        <v>185</v>
      </c>
      <c r="D10762" s="98">
        <v>271.95999999999998</v>
      </c>
      <c r="E10762" s="98">
        <v>6128</v>
      </c>
      <c r="F10762" s="98" t="s">
        <v>97</v>
      </c>
    </row>
    <row r="10763" spans="1:6" x14ac:dyDescent="0.2">
      <c r="A10763" s="106">
        <v>43466</v>
      </c>
      <c r="B10763" s="100">
        <v>43221</v>
      </c>
      <c r="C10763" s="98" t="s">
        <v>186</v>
      </c>
      <c r="D10763" s="98">
        <v>11.04</v>
      </c>
      <c r="E10763" s="98">
        <v>248.8</v>
      </c>
      <c r="F10763" s="98" t="s">
        <v>97</v>
      </c>
    </row>
    <row r="10764" spans="1:6" x14ac:dyDescent="0.2">
      <c r="A10764" s="106">
        <v>43466</v>
      </c>
      <c r="B10764" s="100">
        <v>43435</v>
      </c>
      <c r="C10764" s="98" t="s">
        <v>34</v>
      </c>
      <c r="D10764" s="98">
        <v>-360.65</v>
      </c>
      <c r="E10764" s="98">
        <v>3921</v>
      </c>
      <c r="F10764" s="98" t="s">
        <v>97</v>
      </c>
    </row>
    <row r="10765" spans="1:6" x14ac:dyDescent="0.2">
      <c r="A10765" s="106">
        <v>43466</v>
      </c>
      <c r="B10765" s="100">
        <v>43435</v>
      </c>
      <c r="C10765" s="98" t="s">
        <v>33</v>
      </c>
      <c r="D10765" s="98">
        <v>-14.64</v>
      </c>
      <c r="E10765" s="98">
        <v>159.19</v>
      </c>
      <c r="F10765" s="98" t="s">
        <v>97</v>
      </c>
    </row>
    <row r="10766" spans="1:6" x14ac:dyDescent="0.2">
      <c r="A10766" s="106">
        <v>43466</v>
      </c>
      <c r="B10766" s="100">
        <v>43221</v>
      </c>
      <c r="C10766" s="98" t="s">
        <v>185</v>
      </c>
      <c r="D10766" s="98">
        <v>1145.8900000000001</v>
      </c>
      <c r="E10766" s="98">
        <v>25820</v>
      </c>
      <c r="F10766" s="98" t="s">
        <v>97</v>
      </c>
    </row>
    <row r="10767" spans="1:6" x14ac:dyDescent="0.2">
      <c r="A10767" s="106">
        <v>43466</v>
      </c>
      <c r="B10767" s="100">
        <v>43221</v>
      </c>
      <c r="C10767" s="98" t="s">
        <v>186</v>
      </c>
      <c r="D10767" s="98">
        <v>46.53</v>
      </c>
      <c r="E10767" s="98">
        <v>1048.29</v>
      </c>
      <c r="F10767" s="98" t="s">
        <v>97</v>
      </c>
    </row>
    <row r="10768" spans="1:6" x14ac:dyDescent="0.2">
      <c r="A10768" s="106">
        <v>43466</v>
      </c>
      <c r="B10768" s="100">
        <v>43435</v>
      </c>
      <c r="C10768" s="98" t="s">
        <v>34</v>
      </c>
      <c r="D10768" s="98">
        <v>-2374.92</v>
      </c>
      <c r="E10768" s="98">
        <v>25820</v>
      </c>
      <c r="F10768" s="98" t="s">
        <v>97</v>
      </c>
    </row>
    <row r="10769" spans="1:6" x14ac:dyDescent="0.2">
      <c r="A10769" s="106">
        <v>43466</v>
      </c>
      <c r="B10769" s="100">
        <v>43435</v>
      </c>
      <c r="C10769" s="98" t="s">
        <v>33</v>
      </c>
      <c r="D10769" s="98">
        <v>-96.43</v>
      </c>
      <c r="E10769" s="98">
        <v>1048.29</v>
      </c>
      <c r="F10769" s="98" t="s">
        <v>97</v>
      </c>
    </row>
    <row r="10770" spans="1:6" x14ac:dyDescent="0.2">
      <c r="A10770" s="106">
        <v>43160</v>
      </c>
      <c r="B10770" s="100">
        <v>43132</v>
      </c>
      <c r="C10770" s="98" t="s">
        <v>36</v>
      </c>
      <c r="D10770" s="98">
        <v>-4.96</v>
      </c>
      <c r="E10770" s="98">
        <v>67.599999999999994</v>
      </c>
      <c r="F10770" s="98" t="s">
        <v>101</v>
      </c>
    </row>
    <row r="10771" spans="1:6" x14ac:dyDescent="0.2">
      <c r="A10771" s="106">
        <v>43160</v>
      </c>
      <c r="B10771" s="100">
        <v>43132</v>
      </c>
      <c r="C10771" s="98" t="s">
        <v>35</v>
      </c>
      <c r="D10771" s="98">
        <v>-0.22</v>
      </c>
      <c r="E10771" s="98">
        <v>3.05</v>
      </c>
      <c r="F10771" s="98" t="s">
        <v>101</v>
      </c>
    </row>
    <row r="10772" spans="1:6" x14ac:dyDescent="0.2">
      <c r="A10772" s="106">
        <v>43160</v>
      </c>
      <c r="B10772" s="100">
        <v>43101</v>
      </c>
      <c r="C10772" s="98" t="s">
        <v>36</v>
      </c>
      <c r="D10772" s="98">
        <v>-0.7</v>
      </c>
      <c r="E10772" s="98">
        <v>8</v>
      </c>
      <c r="F10772" s="98" t="s">
        <v>101</v>
      </c>
    </row>
    <row r="10773" spans="1:6" x14ac:dyDescent="0.2">
      <c r="A10773" s="106">
        <v>43160</v>
      </c>
      <c r="B10773" s="100">
        <v>43101</v>
      </c>
      <c r="C10773" s="98" t="s">
        <v>35</v>
      </c>
      <c r="D10773" s="98">
        <v>-0.03</v>
      </c>
      <c r="E10773" s="98">
        <v>0.36</v>
      </c>
      <c r="F10773" s="98" t="s">
        <v>101</v>
      </c>
    </row>
    <row r="10774" spans="1:6" x14ac:dyDescent="0.2">
      <c r="A10774" s="106">
        <v>43160</v>
      </c>
      <c r="B10774" s="100">
        <v>43132</v>
      </c>
      <c r="C10774" s="98" t="s">
        <v>34</v>
      </c>
      <c r="D10774" s="98">
        <v>-6053.41</v>
      </c>
      <c r="E10774" s="98">
        <v>82550</v>
      </c>
      <c r="F10774" s="98" t="s">
        <v>77</v>
      </c>
    </row>
    <row r="10775" spans="1:6" x14ac:dyDescent="0.2">
      <c r="A10775" s="106">
        <v>43160</v>
      </c>
      <c r="B10775" s="100">
        <v>43132</v>
      </c>
      <c r="C10775" s="98" t="s">
        <v>33</v>
      </c>
      <c r="D10775" s="98">
        <v>-273.02999999999997</v>
      </c>
      <c r="E10775" s="98">
        <v>3723.02</v>
      </c>
      <c r="F10775" s="98" t="s">
        <v>77</v>
      </c>
    </row>
    <row r="10776" spans="1:6" x14ac:dyDescent="0.2">
      <c r="A10776" s="106">
        <v>43160</v>
      </c>
      <c r="B10776" s="100">
        <v>43101</v>
      </c>
      <c r="C10776" s="98" t="s">
        <v>168</v>
      </c>
      <c r="D10776" s="98">
        <v>-678.74</v>
      </c>
      <c r="E10776" s="98">
        <v>91721</v>
      </c>
      <c r="F10776" s="98" t="s">
        <v>77</v>
      </c>
    </row>
    <row r="10777" spans="1:6" x14ac:dyDescent="0.2">
      <c r="A10777" s="106">
        <v>43160</v>
      </c>
      <c r="B10777" s="100">
        <v>43101</v>
      </c>
      <c r="C10777" s="98" t="s">
        <v>185</v>
      </c>
      <c r="D10777" s="98">
        <v>3017.64</v>
      </c>
      <c r="E10777" s="98">
        <v>91721</v>
      </c>
      <c r="F10777" s="98" t="s">
        <v>77</v>
      </c>
    </row>
    <row r="10778" spans="1:6" x14ac:dyDescent="0.2">
      <c r="A10778" s="106">
        <v>43160</v>
      </c>
      <c r="B10778" s="100">
        <v>43101</v>
      </c>
      <c r="C10778" s="98" t="s">
        <v>186</v>
      </c>
      <c r="D10778" s="98">
        <v>136.11000000000001</v>
      </c>
      <c r="E10778" s="98">
        <v>4136.63</v>
      </c>
      <c r="F10778" s="98" t="s">
        <v>77</v>
      </c>
    </row>
    <row r="10779" spans="1:6" x14ac:dyDescent="0.2">
      <c r="A10779" s="106">
        <v>43160</v>
      </c>
      <c r="B10779" s="100">
        <v>43101</v>
      </c>
      <c r="C10779" s="98" t="s">
        <v>34</v>
      </c>
      <c r="D10779" s="98">
        <v>-804.96</v>
      </c>
      <c r="E10779" s="98">
        <v>9171</v>
      </c>
      <c r="F10779" s="98" t="s">
        <v>77</v>
      </c>
    </row>
    <row r="10780" spans="1:6" x14ac:dyDescent="0.2">
      <c r="A10780" s="106">
        <v>43160</v>
      </c>
      <c r="B10780" s="100">
        <v>43101</v>
      </c>
      <c r="C10780" s="98" t="s">
        <v>33</v>
      </c>
      <c r="D10780" s="98">
        <v>-36.29</v>
      </c>
      <c r="E10780" s="98">
        <v>413.6</v>
      </c>
      <c r="F10780" s="98" t="s">
        <v>77</v>
      </c>
    </row>
    <row r="10781" spans="1:6" x14ac:dyDescent="0.2">
      <c r="A10781" s="106">
        <v>43160</v>
      </c>
      <c r="B10781" s="100">
        <v>43132</v>
      </c>
      <c r="C10781" s="98" t="s">
        <v>34</v>
      </c>
      <c r="D10781" s="98">
        <v>-5094.8500000000004</v>
      </c>
      <c r="E10781" s="98">
        <v>69478.539999999994</v>
      </c>
      <c r="F10781" s="98" t="s">
        <v>77</v>
      </c>
    </row>
    <row r="10782" spans="1:6" x14ac:dyDescent="0.2">
      <c r="A10782" s="106">
        <v>43160</v>
      </c>
      <c r="B10782" s="100">
        <v>43132</v>
      </c>
      <c r="C10782" s="98" t="s">
        <v>33</v>
      </c>
      <c r="D10782" s="98">
        <v>-229.78</v>
      </c>
      <c r="E10782" s="98">
        <v>3133.49</v>
      </c>
      <c r="F10782" s="98" t="s">
        <v>77</v>
      </c>
    </row>
    <row r="10783" spans="1:6" x14ac:dyDescent="0.2">
      <c r="A10783" s="106">
        <v>43160</v>
      </c>
      <c r="B10783" s="100">
        <v>43101</v>
      </c>
      <c r="C10783" s="98" t="s">
        <v>168</v>
      </c>
      <c r="D10783" s="98">
        <v>-590.27</v>
      </c>
      <c r="E10783" s="98">
        <v>79768.539999999994</v>
      </c>
      <c r="F10783" s="98" t="s">
        <v>77</v>
      </c>
    </row>
    <row r="10784" spans="1:6" x14ac:dyDescent="0.2">
      <c r="A10784" s="106">
        <v>43160</v>
      </c>
      <c r="B10784" s="100">
        <v>43101</v>
      </c>
      <c r="C10784" s="98" t="s">
        <v>185</v>
      </c>
      <c r="D10784" s="98">
        <v>2624.37</v>
      </c>
      <c r="E10784" s="98">
        <v>79768.539999999994</v>
      </c>
      <c r="F10784" s="98" t="s">
        <v>77</v>
      </c>
    </row>
    <row r="10785" spans="1:6" x14ac:dyDescent="0.2">
      <c r="A10785" s="106">
        <v>43160</v>
      </c>
      <c r="B10785" s="100">
        <v>43101</v>
      </c>
      <c r="C10785" s="98" t="s">
        <v>186</v>
      </c>
      <c r="D10785" s="98">
        <v>118.36</v>
      </c>
      <c r="E10785" s="98">
        <v>3597.55</v>
      </c>
      <c r="F10785" s="98" t="s">
        <v>77</v>
      </c>
    </row>
    <row r="10786" spans="1:6" x14ac:dyDescent="0.2">
      <c r="A10786" s="106">
        <v>43160</v>
      </c>
      <c r="B10786" s="100">
        <v>43101</v>
      </c>
      <c r="C10786" s="98" t="s">
        <v>34</v>
      </c>
      <c r="D10786" s="98">
        <v>-903.15</v>
      </c>
      <c r="E10786" s="98">
        <v>10290</v>
      </c>
      <c r="F10786" s="98" t="s">
        <v>77</v>
      </c>
    </row>
    <row r="10787" spans="1:6" x14ac:dyDescent="0.2">
      <c r="A10787" s="106">
        <v>43160</v>
      </c>
      <c r="B10787" s="100">
        <v>43101</v>
      </c>
      <c r="C10787" s="98" t="s">
        <v>33</v>
      </c>
      <c r="D10787" s="98">
        <v>-40.74</v>
      </c>
      <c r="E10787" s="98">
        <v>464.07</v>
      </c>
      <c r="F10787" s="98" t="s">
        <v>77</v>
      </c>
    </row>
    <row r="10788" spans="1:6" x14ac:dyDescent="0.2">
      <c r="A10788" s="106">
        <v>43160</v>
      </c>
      <c r="B10788" s="100">
        <v>43132</v>
      </c>
      <c r="C10788" s="98" t="s">
        <v>34</v>
      </c>
      <c r="D10788" s="98">
        <v>-720.47</v>
      </c>
      <c r="E10788" s="98">
        <v>9825</v>
      </c>
      <c r="F10788" s="98" t="s">
        <v>94</v>
      </c>
    </row>
    <row r="10789" spans="1:6" x14ac:dyDescent="0.2">
      <c r="A10789" s="106">
        <v>43160</v>
      </c>
      <c r="B10789" s="100">
        <v>43132</v>
      </c>
      <c r="C10789" s="98" t="s">
        <v>33</v>
      </c>
      <c r="D10789" s="98">
        <v>-32.49</v>
      </c>
      <c r="E10789" s="98">
        <v>443.11</v>
      </c>
      <c r="F10789" s="98" t="s">
        <v>94</v>
      </c>
    </row>
    <row r="10790" spans="1:6" x14ac:dyDescent="0.2">
      <c r="A10790" s="106">
        <v>43160</v>
      </c>
      <c r="B10790" s="100">
        <v>43101</v>
      </c>
      <c r="C10790" s="98" t="s">
        <v>36</v>
      </c>
      <c r="D10790" s="98">
        <v>-2.37</v>
      </c>
      <c r="E10790" s="98">
        <v>27</v>
      </c>
      <c r="F10790" s="98" t="s">
        <v>101</v>
      </c>
    </row>
    <row r="10791" spans="1:6" x14ac:dyDescent="0.2">
      <c r="A10791" s="106">
        <v>43160</v>
      </c>
      <c r="B10791" s="100">
        <v>43101</v>
      </c>
      <c r="C10791" s="98" t="s">
        <v>35</v>
      </c>
      <c r="D10791" s="98">
        <v>-0.11</v>
      </c>
      <c r="E10791" s="98">
        <v>1.22</v>
      </c>
      <c r="F10791" s="98" t="s">
        <v>101</v>
      </c>
    </row>
    <row r="10792" spans="1:6" x14ac:dyDescent="0.2">
      <c r="A10792" s="106">
        <v>43160</v>
      </c>
      <c r="B10792" s="100">
        <v>43101</v>
      </c>
      <c r="C10792" s="98" t="s">
        <v>185</v>
      </c>
      <c r="D10792" s="98">
        <v>371.11</v>
      </c>
      <c r="E10792" s="98">
        <v>11280</v>
      </c>
      <c r="F10792" s="98" t="s">
        <v>94</v>
      </c>
    </row>
    <row r="10793" spans="1:6" x14ac:dyDescent="0.2">
      <c r="A10793" s="106">
        <v>43160</v>
      </c>
      <c r="B10793" s="100">
        <v>43101</v>
      </c>
      <c r="C10793" s="98" t="s">
        <v>186</v>
      </c>
      <c r="D10793" s="98">
        <v>16.739999999999998</v>
      </c>
      <c r="E10793" s="98">
        <v>508.73</v>
      </c>
      <c r="F10793" s="98" t="s">
        <v>94</v>
      </c>
    </row>
    <row r="10794" spans="1:6" x14ac:dyDescent="0.2">
      <c r="A10794" s="106">
        <v>43160</v>
      </c>
      <c r="B10794" s="100">
        <v>43101</v>
      </c>
      <c r="C10794" s="98" t="s">
        <v>34</v>
      </c>
      <c r="D10794" s="98">
        <v>-127.71</v>
      </c>
      <c r="E10794" s="98">
        <v>1455</v>
      </c>
      <c r="F10794" s="98" t="s">
        <v>94</v>
      </c>
    </row>
    <row r="10795" spans="1:6" x14ac:dyDescent="0.2">
      <c r="A10795" s="106">
        <v>43160</v>
      </c>
      <c r="B10795" s="100">
        <v>43101</v>
      </c>
      <c r="C10795" s="98" t="s">
        <v>33</v>
      </c>
      <c r="D10795" s="98">
        <v>-5.76</v>
      </c>
      <c r="E10795" s="98">
        <v>65.62</v>
      </c>
      <c r="F10795" s="98" t="s">
        <v>94</v>
      </c>
    </row>
    <row r="10796" spans="1:6" x14ac:dyDescent="0.2">
      <c r="A10796" s="106">
        <v>43160</v>
      </c>
      <c r="B10796" s="100">
        <v>43132</v>
      </c>
      <c r="C10796" s="98" t="s">
        <v>34</v>
      </c>
      <c r="D10796" s="98">
        <v>-6579.67</v>
      </c>
      <c r="E10796" s="98">
        <v>89727</v>
      </c>
      <c r="F10796" s="98" t="s">
        <v>95</v>
      </c>
    </row>
    <row r="10797" spans="1:6" x14ac:dyDescent="0.2">
      <c r="A10797" s="106">
        <v>43160</v>
      </c>
      <c r="B10797" s="100">
        <v>43132</v>
      </c>
      <c r="C10797" s="98" t="s">
        <v>33</v>
      </c>
      <c r="D10797" s="98">
        <v>-296.74</v>
      </c>
      <c r="E10797" s="98">
        <v>4046.69</v>
      </c>
      <c r="F10797" s="98" t="s">
        <v>95</v>
      </c>
    </row>
    <row r="10798" spans="1:6" x14ac:dyDescent="0.2">
      <c r="A10798" s="106">
        <v>43160</v>
      </c>
      <c r="B10798" s="100">
        <v>43101</v>
      </c>
      <c r="C10798" s="98" t="s">
        <v>185</v>
      </c>
      <c r="D10798" s="98">
        <v>3389.35</v>
      </c>
      <c r="E10798" s="98">
        <v>103020</v>
      </c>
      <c r="F10798" s="98" t="s">
        <v>95</v>
      </c>
    </row>
    <row r="10799" spans="1:6" x14ac:dyDescent="0.2">
      <c r="A10799" s="106">
        <v>43160</v>
      </c>
      <c r="B10799" s="100">
        <v>43101</v>
      </c>
      <c r="C10799" s="98" t="s">
        <v>186</v>
      </c>
      <c r="D10799" s="98">
        <v>152.86000000000001</v>
      </c>
      <c r="E10799" s="98">
        <v>4646.21</v>
      </c>
      <c r="F10799" s="98" t="s">
        <v>95</v>
      </c>
    </row>
    <row r="10800" spans="1:6" x14ac:dyDescent="0.2">
      <c r="A10800" s="106">
        <v>43160</v>
      </c>
      <c r="B10800" s="100">
        <v>43101</v>
      </c>
      <c r="C10800" s="98" t="s">
        <v>34</v>
      </c>
      <c r="D10800" s="98">
        <v>-1166.73</v>
      </c>
      <c r="E10800" s="98">
        <v>13293</v>
      </c>
      <c r="F10800" s="98" t="s">
        <v>95</v>
      </c>
    </row>
    <row r="10801" spans="1:6" x14ac:dyDescent="0.2">
      <c r="A10801" s="106">
        <v>43160</v>
      </c>
      <c r="B10801" s="100">
        <v>43101</v>
      </c>
      <c r="C10801" s="98" t="s">
        <v>33</v>
      </c>
      <c r="D10801" s="98">
        <v>-52.62</v>
      </c>
      <c r="E10801" s="98">
        <v>599.51</v>
      </c>
      <c r="F10801" s="98" t="s">
        <v>95</v>
      </c>
    </row>
    <row r="10802" spans="1:6" x14ac:dyDescent="0.2">
      <c r="A10802" s="106">
        <v>43160</v>
      </c>
      <c r="B10802" s="100">
        <v>43101</v>
      </c>
      <c r="C10802" s="98" t="s">
        <v>168</v>
      </c>
      <c r="D10802" s="98">
        <v>-38.04</v>
      </c>
      <c r="E10802" s="98">
        <v>5142</v>
      </c>
      <c r="F10802" s="98" t="s">
        <v>93</v>
      </c>
    </row>
    <row r="10803" spans="1:6" x14ac:dyDescent="0.2">
      <c r="A10803" s="106">
        <v>43160</v>
      </c>
      <c r="B10803" s="100">
        <v>43101</v>
      </c>
      <c r="C10803" s="98" t="s">
        <v>185</v>
      </c>
      <c r="D10803" s="98">
        <v>169.16</v>
      </c>
      <c r="E10803" s="98">
        <v>5142</v>
      </c>
      <c r="F10803" s="98" t="s">
        <v>93</v>
      </c>
    </row>
    <row r="10804" spans="1:6" x14ac:dyDescent="0.2">
      <c r="A10804" s="106">
        <v>43160</v>
      </c>
      <c r="B10804" s="100">
        <v>43101</v>
      </c>
      <c r="C10804" s="98" t="s">
        <v>186</v>
      </c>
      <c r="D10804" s="98">
        <v>7.63</v>
      </c>
      <c r="E10804" s="98">
        <v>231.92</v>
      </c>
      <c r="F10804" s="98" t="s">
        <v>93</v>
      </c>
    </row>
    <row r="10805" spans="1:6" x14ac:dyDescent="0.2">
      <c r="A10805" s="106">
        <v>43160</v>
      </c>
      <c r="B10805" s="100">
        <v>43101</v>
      </c>
      <c r="C10805" s="98" t="s">
        <v>34</v>
      </c>
      <c r="D10805" s="98">
        <v>-58.28</v>
      </c>
      <c r="E10805" s="98">
        <v>664</v>
      </c>
      <c r="F10805" s="98" t="s">
        <v>93</v>
      </c>
    </row>
    <row r="10806" spans="1:6" x14ac:dyDescent="0.2">
      <c r="A10806" s="106">
        <v>43160</v>
      </c>
      <c r="B10806" s="100">
        <v>43101</v>
      </c>
      <c r="C10806" s="98" t="s">
        <v>33</v>
      </c>
      <c r="D10806" s="98">
        <v>-2.63</v>
      </c>
      <c r="E10806" s="98">
        <v>29.94</v>
      </c>
      <c r="F10806" s="98" t="s">
        <v>93</v>
      </c>
    </row>
    <row r="10807" spans="1:6" x14ac:dyDescent="0.2">
      <c r="A10807" s="106">
        <v>43160</v>
      </c>
      <c r="B10807" s="100">
        <v>43132</v>
      </c>
      <c r="C10807" s="98" t="s">
        <v>36</v>
      </c>
      <c r="D10807" s="98">
        <v>-13.43</v>
      </c>
      <c r="E10807" s="98">
        <v>183.18</v>
      </c>
      <c r="F10807" s="98" t="s">
        <v>101</v>
      </c>
    </row>
    <row r="10808" spans="1:6" x14ac:dyDescent="0.2">
      <c r="A10808" s="106">
        <v>43160</v>
      </c>
      <c r="B10808" s="100">
        <v>43132</v>
      </c>
      <c r="C10808" s="98" t="s">
        <v>35</v>
      </c>
      <c r="D10808" s="98">
        <v>-0.61</v>
      </c>
      <c r="E10808" s="98">
        <v>8.26</v>
      </c>
      <c r="F10808" s="98" t="s">
        <v>101</v>
      </c>
    </row>
    <row r="10809" spans="1:6" x14ac:dyDescent="0.2">
      <c r="A10809" s="106">
        <v>43160</v>
      </c>
      <c r="B10809" s="100">
        <v>43132</v>
      </c>
      <c r="C10809" s="98" t="s">
        <v>34</v>
      </c>
      <c r="D10809" s="98">
        <v>-129.21</v>
      </c>
      <c r="E10809" s="98">
        <v>1762</v>
      </c>
      <c r="F10809" s="98" t="s">
        <v>92</v>
      </c>
    </row>
    <row r="10810" spans="1:6" x14ac:dyDescent="0.2">
      <c r="A10810" s="106">
        <v>43160</v>
      </c>
      <c r="B10810" s="100">
        <v>43132</v>
      </c>
      <c r="C10810" s="98" t="s">
        <v>33</v>
      </c>
      <c r="D10810" s="98">
        <v>-5.82</v>
      </c>
      <c r="E10810" s="98">
        <v>79.47</v>
      </c>
      <c r="F10810" s="98" t="s">
        <v>92</v>
      </c>
    </row>
    <row r="10811" spans="1:6" x14ac:dyDescent="0.2">
      <c r="A10811" s="106">
        <v>43160</v>
      </c>
      <c r="B10811" s="100">
        <v>43101</v>
      </c>
      <c r="C10811" s="98" t="s">
        <v>168</v>
      </c>
      <c r="D10811" s="98">
        <v>-14.98</v>
      </c>
      <c r="E10811" s="98">
        <v>2024</v>
      </c>
      <c r="F10811" s="98" t="s">
        <v>92</v>
      </c>
    </row>
    <row r="10812" spans="1:6" x14ac:dyDescent="0.2">
      <c r="A10812" s="106">
        <v>43160</v>
      </c>
      <c r="B10812" s="100">
        <v>43101</v>
      </c>
      <c r="C10812" s="98" t="s">
        <v>185</v>
      </c>
      <c r="D10812" s="98">
        <v>395.55</v>
      </c>
      <c r="E10812" s="98">
        <v>12022.92</v>
      </c>
      <c r="F10812" s="98" t="s">
        <v>98</v>
      </c>
    </row>
    <row r="10813" spans="1:6" x14ac:dyDescent="0.2">
      <c r="A10813" s="106">
        <v>43160</v>
      </c>
      <c r="B10813" s="100">
        <v>43101</v>
      </c>
      <c r="C10813" s="98" t="s">
        <v>186</v>
      </c>
      <c r="D10813" s="98">
        <v>17.84</v>
      </c>
      <c r="E10813" s="98">
        <v>542.23</v>
      </c>
      <c r="F10813" s="98" t="s">
        <v>98</v>
      </c>
    </row>
    <row r="10814" spans="1:6" x14ac:dyDescent="0.2">
      <c r="A10814" s="106">
        <v>43132</v>
      </c>
      <c r="B10814" s="100">
        <v>43101</v>
      </c>
      <c r="C10814" s="98" t="s">
        <v>168</v>
      </c>
      <c r="D10814" s="98">
        <v>-41.95</v>
      </c>
      <c r="E10814" s="98">
        <v>5668.96</v>
      </c>
      <c r="F10814" s="98" t="s">
        <v>84</v>
      </c>
    </row>
    <row r="10815" spans="1:6" x14ac:dyDescent="0.2">
      <c r="A10815" s="106">
        <v>43132</v>
      </c>
      <c r="B10815" s="100">
        <v>43101</v>
      </c>
      <c r="C10815" s="98" t="s">
        <v>185</v>
      </c>
      <c r="D10815" s="98">
        <v>186.51</v>
      </c>
      <c r="E10815" s="98">
        <v>5668.96</v>
      </c>
      <c r="F10815" s="98" t="s">
        <v>84</v>
      </c>
    </row>
    <row r="10816" spans="1:6" x14ac:dyDescent="0.2">
      <c r="A10816" s="106">
        <v>43132</v>
      </c>
      <c r="B10816" s="100">
        <v>43101</v>
      </c>
      <c r="C10816" s="98" t="s">
        <v>186</v>
      </c>
      <c r="D10816" s="98">
        <v>8.41</v>
      </c>
      <c r="E10816" s="98">
        <v>255.67</v>
      </c>
      <c r="F10816" s="98" t="s">
        <v>84</v>
      </c>
    </row>
    <row r="10817" spans="1:6" x14ac:dyDescent="0.2">
      <c r="A10817" s="106">
        <v>43132</v>
      </c>
      <c r="B10817" s="100">
        <v>43101</v>
      </c>
      <c r="C10817" s="98" t="s">
        <v>34</v>
      </c>
      <c r="D10817" s="98">
        <v>-320.97000000000003</v>
      </c>
      <c r="E10817" s="98">
        <v>3657</v>
      </c>
      <c r="F10817" s="98" t="s">
        <v>84</v>
      </c>
    </row>
    <row r="10818" spans="1:6" x14ac:dyDescent="0.2">
      <c r="A10818" s="106">
        <v>43132</v>
      </c>
      <c r="B10818" s="100">
        <v>43101</v>
      </c>
      <c r="C10818" s="98" t="s">
        <v>33</v>
      </c>
      <c r="D10818" s="98">
        <v>-14.48</v>
      </c>
      <c r="E10818" s="98">
        <v>164.93</v>
      </c>
      <c r="F10818" s="98" t="s">
        <v>84</v>
      </c>
    </row>
    <row r="10819" spans="1:6" x14ac:dyDescent="0.2">
      <c r="A10819" s="106">
        <v>43132</v>
      </c>
      <c r="B10819" s="100">
        <v>43132</v>
      </c>
      <c r="C10819" s="98" t="s">
        <v>34</v>
      </c>
      <c r="D10819" s="98">
        <v>-326.55</v>
      </c>
      <c r="E10819" s="98">
        <v>4453.18</v>
      </c>
      <c r="F10819" s="98" t="s">
        <v>97</v>
      </c>
    </row>
    <row r="10820" spans="1:6" x14ac:dyDescent="0.2">
      <c r="A10820" s="106">
        <v>43132</v>
      </c>
      <c r="B10820" s="100">
        <v>43132</v>
      </c>
      <c r="C10820" s="98" t="s">
        <v>33</v>
      </c>
      <c r="D10820" s="98">
        <v>-14.73</v>
      </c>
      <c r="E10820" s="98">
        <v>200.84</v>
      </c>
      <c r="F10820" s="98" t="s">
        <v>97</v>
      </c>
    </row>
    <row r="10821" spans="1:6" x14ac:dyDescent="0.2">
      <c r="A10821" s="106">
        <v>43132</v>
      </c>
      <c r="B10821" s="100">
        <v>43101</v>
      </c>
      <c r="C10821" s="98" t="s">
        <v>185</v>
      </c>
      <c r="D10821" s="98">
        <v>412.87</v>
      </c>
      <c r="E10821" s="98">
        <v>12549.18</v>
      </c>
      <c r="F10821" s="98" t="s">
        <v>97</v>
      </c>
    </row>
    <row r="10822" spans="1:6" x14ac:dyDescent="0.2">
      <c r="A10822" s="106">
        <v>43132</v>
      </c>
      <c r="B10822" s="100">
        <v>43101</v>
      </c>
      <c r="C10822" s="98" t="s">
        <v>186</v>
      </c>
      <c r="D10822" s="98">
        <v>18.62</v>
      </c>
      <c r="E10822" s="98">
        <v>565.97</v>
      </c>
      <c r="F10822" s="98" t="s">
        <v>97</v>
      </c>
    </row>
    <row r="10823" spans="1:6" x14ac:dyDescent="0.2">
      <c r="A10823" s="106">
        <v>43132</v>
      </c>
      <c r="B10823" s="100">
        <v>43101</v>
      </c>
      <c r="C10823" s="98" t="s">
        <v>34</v>
      </c>
      <c r="D10823" s="98">
        <v>-710.59</v>
      </c>
      <c r="E10823" s="98">
        <v>8096</v>
      </c>
      <c r="F10823" s="98" t="s">
        <v>97</v>
      </c>
    </row>
    <row r="10824" spans="1:6" x14ac:dyDescent="0.2">
      <c r="A10824" s="106">
        <v>43132</v>
      </c>
      <c r="B10824" s="100">
        <v>43101</v>
      </c>
      <c r="C10824" s="98" t="s">
        <v>33</v>
      </c>
      <c r="D10824" s="98">
        <v>-32.049999999999997</v>
      </c>
      <c r="E10824" s="98">
        <v>365.13</v>
      </c>
      <c r="F10824" s="98" t="s">
        <v>97</v>
      </c>
    </row>
    <row r="10825" spans="1:6" x14ac:dyDescent="0.2">
      <c r="A10825" s="106">
        <v>43132</v>
      </c>
      <c r="B10825" s="100">
        <v>43132</v>
      </c>
      <c r="C10825" s="98" t="s">
        <v>34</v>
      </c>
      <c r="D10825" s="98">
        <v>-575.15</v>
      </c>
      <c r="E10825" s="98">
        <v>7843.28</v>
      </c>
      <c r="F10825" s="98" t="s">
        <v>131</v>
      </c>
    </row>
    <row r="10826" spans="1:6" x14ac:dyDescent="0.2">
      <c r="A10826" s="106">
        <v>43132</v>
      </c>
      <c r="B10826" s="100">
        <v>43132</v>
      </c>
      <c r="C10826" s="98" t="s">
        <v>33</v>
      </c>
      <c r="D10826" s="98">
        <v>-25.94</v>
      </c>
      <c r="E10826" s="98">
        <v>353.73</v>
      </c>
      <c r="F10826" s="98" t="s">
        <v>131</v>
      </c>
    </row>
    <row r="10827" spans="1:6" x14ac:dyDescent="0.2">
      <c r="A10827" s="106">
        <v>43132</v>
      </c>
      <c r="B10827" s="100">
        <v>43101</v>
      </c>
      <c r="C10827" s="98" t="s">
        <v>185</v>
      </c>
      <c r="D10827" s="98">
        <v>727.2</v>
      </c>
      <c r="E10827" s="98">
        <v>22103.279999999999</v>
      </c>
      <c r="F10827" s="98" t="s">
        <v>131</v>
      </c>
    </row>
    <row r="10828" spans="1:6" x14ac:dyDescent="0.2">
      <c r="A10828" s="106">
        <v>43132</v>
      </c>
      <c r="B10828" s="100">
        <v>43101</v>
      </c>
      <c r="C10828" s="98" t="s">
        <v>186</v>
      </c>
      <c r="D10828" s="98">
        <v>32.799999999999997</v>
      </c>
      <c r="E10828" s="98">
        <v>996.86</v>
      </c>
      <c r="F10828" s="98" t="s">
        <v>131</v>
      </c>
    </row>
    <row r="10829" spans="1:6" x14ac:dyDescent="0.2">
      <c r="A10829" s="106">
        <v>43132</v>
      </c>
      <c r="B10829" s="100">
        <v>43101</v>
      </c>
      <c r="C10829" s="98" t="s">
        <v>34</v>
      </c>
      <c r="D10829" s="98">
        <v>-1251.5999999999999</v>
      </c>
      <c r="E10829" s="98">
        <v>14260</v>
      </c>
      <c r="F10829" s="98" t="s">
        <v>131</v>
      </c>
    </row>
    <row r="10830" spans="1:6" x14ac:dyDescent="0.2">
      <c r="A10830" s="106">
        <v>43132</v>
      </c>
      <c r="B10830" s="100">
        <v>43101</v>
      </c>
      <c r="C10830" s="98" t="s">
        <v>33</v>
      </c>
      <c r="D10830" s="98">
        <v>-56.45</v>
      </c>
      <c r="E10830" s="98">
        <v>643.13</v>
      </c>
      <c r="F10830" s="98" t="s">
        <v>131</v>
      </c>
    </row>
    <row r="10831" spans="1:6" x14ac:dyDescent="0.2">
      <c r="A10831" s="106">
        <v>43132</v>
      </c>
      <c r="B10831" s="100">
        <v>43132</v>
      </c>
      <c r="C10831" s="98" t="s">
        <v>33</v>
      </c>
      <c r="D10831" s="98">
        <v>-45</v>
      </c>
      <c r="E10831" s="98">
        <v>613.61</v>
      </c>
      <c r="F10831" s="98" t="s">
        <v>97</v>
      </c>
    </row>
    <row r="10832" spans="1:6" x14ac:dyDescent="0.2">
      <c r="A10832" s="106">
        <v>43132</v>
      </c>
      <c r="B10832" s="100">
        <v>43101</v>
      </c>
      <c r="C10832" s="98" t="s">
        <v>185</v>
      </c>
      <c r="D10832" s="98">
        <v>292.47000000000003</v>
      </c>
      <c r="E10832" s="98">
        <v>8889.68</v>
      </c>
      <c r="F10832" s="98" t="s">
        <v>97</v>
      </c>
    </row>
    <row r="10833" spans="1:6" x14ac:dyDescent="0.2">
      <c r="A10833" s="106">
        <v>43132</v>
      </c>
      <c r="B10833" s="100">
        <v>43101</v>
      </c>
      <c r="C10833" s="98" t="s">
        <v>186</v>
      </c>
      <c r="D10833" s="98">
        <v>13.19</v>
      </c>
      <c r="E10833" s="98">
        <v>400.92</v>
      </c>
      <c r="F10833" s="98" t="s">
        <v>97</v>
      </c>
    </row>
    <row r="10834" spans="1:6" x14ac:dyDescent="0.2">
      <c r="A10834" s="106">
        <v>43132</v>
      </c>
      <c r="B10834" s="100">
        <v>43101</v>
      </c>
      <c r="C10834" s="98" t="s">
        <v>34</v>
      </c>
      <c r="D10834" s="98">
        <v>-503.36</v>
      </c>
      <c r="E10834" s="98">
        <v>5735</v>
      </c>
      <c r="F10834" s="98" t="s">
        <v>97</v>
      </c>
    </row>
    <row r="10835" spans="1:6" x14ac:dyDescent="0.2">
      <c r="A10835" s="106">
        <v>43132</v>
      </c>
      <c r="B10835" s="100">
        <v>43101</v>
      </c>
      <c r="C10835" s="98" t="s">
        <v>33</v>
      </c>
      <c r="D10835" s="98">
        <v>-22.7</v>
      </c>
      <c r="E10835" s="98">
        <v>258.64999999999998</v>
      </c>
      <c r="F10835" s="98" t="s">
        <v>97</v>
      </c>
    </row>
    <row r="10836" spans="1:6" x14ac:dyDescent="0.2">
      <c r="A10836" s="106">
        <v>43132</v>
      </c>
      <c r="B10836" s="100">
        <v>43132</v>
      </c>
      <c r="C10836" s="98" t="s">
        <v>34</v>
      </c>
      <c r="D10836" s="98">
        <v>-151.84</v>
      </c>
      <c r="E10836" s="98">
        <v>2070.69</v>
      </c>
      <c r="F10836" s="98" t="s">
        <v>97</v>
      </c>
    </row>
    <row r="10837" spans="1:6" x14ac:dyDescent="0.2">
      <c r="A10837" s="106">
        <v>43132</v>
      </c>
      <c r="B10837" s="100">
        <v>43132</v>
      </c>
      <c r="C10837" s="98" t="s">
        <v>33</v>
      </c>
      <c r="D10837" s="98">
        <v>-6.85</v>
      </c>
      <c r="E10837" s="98">
        <v>93.39</v>
      </c>
      <c r="F10837" s="98" t="s">
        <v>97</v>
      </c>
    </row>
    <row r="10838" spans="1:6" x14ac:dyDescent="0.2">
      <c r="A10838" s="106">
        <v>43132</v>
      </c>
      <c r="B10838" s="100">
        <v>43101</v>
      </c>
      <c r="C10838" s="98" t="s">
        <v>185</v>
      </c>
      <c r="D10838" s="98">
        <v>191.96</v>
      </c>
      <c r="E10838" s="98">
        <v>5834.69</v>
      </c>
      <c r="F10838" s="98" t="s">
        <v>97</v>
      </c>
    </row>
    <row r="10839" spans="1:6" x14ac:dyDescent="0.2">
      <c r="A10839" s="106">
        <v>43132</v>
      </c>
      <c r="B10839" s="100">
        <v>43101</v>
      </c>
      <c r="C10839" s="98" t="s">
        <v>186</v>
      </c>
      <c r="D10839" s="98">
        <v>8.66</v>
      </c>
      <c r="E10839" s="98">
        <v>263.14</v>
      </c>
      <c r="F10839" s="98" t="s">
        <v>97</v>
      </c>
    </row>
    <row r="10840" spans="1:6" x14ac:dyDescent="0.2">
      <c r="A10840" s="106">
        <v>43132</v>
      </c>
      <c r="B10840" s="100">
        <v>43101</v>
      </c>
      <c r="C10840" s="98" t="s">
        <v>34</v>
      </c>
      <c r="D10840" s="98">
        <v>-330.37</v>
      </c>
      <c r="E10840" s="98">
        <v>3764</v>
      </c>
      <c r="F10840" s="98" t="s">
        <v>97</v>
      </c>
    </row>
    <row r="10841" spans="1:6" x14ac:dyDescent="0.2">
      <c r="A10841" s="106">
        <v>43132</v>
      </c>
      <c r="B10841" s="100">
        <v>43101</v>
      </c>
      <c r="C10841" s="98" t="s">
        <v>33</v>
      </c>
      <c r="D10841" s="98">
        <v>-14.9</v>
      </c>
      <c r="E10841" s="98">
        <v>169.76</v>
      </c>
      <c r="F10841" s="98" t="s">
        <v>97</v>
      </c>
    </row>
    <row r="10842" spans="1:6" x14ac:dyDescent="0.2">
      <c r="A10842" s="106">
        <v>43132</v>
      </c>
      <c r="B10842" s="100">
        <v>43101</v>
      </c>
      <c r="C10842" s="98" t="s">
        <v>185</v>
      </c>
      <c r="D10842" s="98">
        <v>1261.47</v>
      </c>
      <c r="E10842" s="98">
        <v>38342.629999999997</v>
      </c>
      <c r="F10842" s="98" t="s">
        <v>97</v>
      </c>
    </row>
    <row r="10843" spans="1:6" x14ac:dyDescent="0.2">
      <c r="A10843" s="106">
        <v>43132</v>
      </c>
      <c r="B10843" s="100">
        <v>43101</v>
      </c>
      <c r="C10843" s="98" t="s">
        <v>186</v>
      </c>
      <c r="D10843" s="98">
        <v>56.9</v>
      </c>
      <c r="E10843" s="98">
        <v>1729.25</v>
      </c>
      <c r="F10843" s="98" t="s">
        <v>97</v>
      </c>
    </row>
    <row r="10844" spans="1:6" x14ac:dyDescent="0.2">
      <c r="A10844" s="106">
        <v>43132</v>
      </c>
      <c r="B10844" s="100">
        <v>43101</v>
      </c>
      <c r="C10844" s="98" t="s">
        <v>34</v>
      </c>
      <c r="D10844" s="98">
        <v>-2171.17</v>
      </c>
      <c r="E10844" s="98">
        <v>24737</v>
      </c>
      <c r="F10844" s="98" t="s">
        <v>97</v>
      </c>
    </row>
    <row r="10845" spans="1:6" x14ac:dyDescent="0.2">
      <c r="A10845" s="106">
        <v>43132</v>
      </c>
      <c r="B10845" s="100">
        <v>43101</v>
      </c>
      <c r="C10845" s="98" t="s">
        <v>33</v>
      </c>
      <c r="D10845" s="98">
        <v>-97.91</v>
      </c>
      <c r="E10845" s="98">
        <v>1115.6400000000001</v>
      </c>
      <c r="F10845" s="98" t="s">
        <v>97</v>
      </c>
    </row>
    <row r="10846" spans="1:6" x14ac:dyDescent="0.2">
      <c r="A10846" s="106">
        <v>43132</v>
      </c>
      <c r="B10846" s="100">
        <v>43132</v>
      </c>
      <c r="C10846" s="98" t="s">
        <v>34</v>
      </c>
      <c r="D10846" s="98">
        <v>-231.33</v>
      </c>
      <c r="E10846" s="98">
        <v>3154.68</v>
      </c>
      <c r="F10846" s="98" t="s">
        <v>97</v>
      </c>
    </row>
    <row r="10847" spans="1:6" x14ac:dyDescent="0.2">
      <c r="A10847" s="106">
        <v>43132</v>
      </c>
      <c r="B10847" s="100">
        <v>43132</v>
      </c>
      <c r="C10847" s="98" t="s">
        <v>33</v>
      </c>
      <c r="D10847" s="98">
        <v>-10.43</v>
      </c>
      <c r="E10847" s="98">
        <v>142.28</v>
      </c>
      <c r="F10847" s="98" t="s">
        <v>97</v>
      </c>
    </row>
    <row r="10848" spans="1:6" x14ac:dyDescent="0.2">
      <c r="A10848" s="106">
        <v>43132</v>
      </c>
      <c r="B10848" s="100">
        <v>43132</v>
      </c>
      <c r="C10848" s="98" t="s">
        <v>34</v>
      </c>
      <c r="D10848" s="98">
        <v>-997.7</v>
      </c>
      <c r="E10848" s="98">
        <v>13605.63</v>
      </c>
      <c r="F10848" s="98" t="s">
        <v>97</v>
      </c>
    </row>
    <row r="10849" spans="1:6" x14ac:dyDescent="0.2">
      <c r="A10849" s="106">
        <v>43132</v>
      </c>
      <c r="B10849" s="100">
        <v>43132</v>
      </c>
      <c r="C10849" s="98" t="s">
        <v>36</v>
      </c>
      <c r="D10849" s="98">
        <v>-3.33</v>
      </c>
      <c r="E10849" s="98">
        <v>45.48</v>
      </c>
      <c r="F10849" s="98" t="s">
        <v>101</v>
      </c>
    </row>
    <row r="10850" spans="1:6" x14ac:dyDescent="0.2">
      <c r="A10850" s="106">
        <v>43132</v>
      </c>
      <c r="B10850" s="100">
        <v>43132</v>
      </c>
      <c r="C10850" s="98" t="s">
        <v>35</v>
      </c>
      <c r="D10850" s="98">
        <v>-0.15</v>
      </c>
      <c r="E10850" s="98">
        <v>2.0499999999999998</v>
      </c>
      <c r="F10850" s="98" t="s">
        <v>101</v>
      </c>
    </row>
    <row r="10851" spans="1:6" x14ac:dyDescent="0.2">
      <c r="A10851" s="106">
        <v>43132</v>
      </c>
      <c r="B10851" s="100">
        <v>43101</v>
      </c>
      <c r="C10851" s="98" t="s">
        <v>36</v>
      </c>
      <c r="D10851" s="98">
        <v>-7.11</v>
      </c>
      <c r="E10851" s="98">
        <v>81</v>
      </c>
      <c r="F10851" s="98" t="s">
        <v>101</v>
      </c>
    </row>
    <row r="10852" spans="1:6" x14ac:dyDescent="0.2">
      <c r="A10852" s="106">
        <v>43132</v>
      </c>
      <c r="B10852" s="100">
        <v>43101</v>
      </c>
      <c r="C10852" s="98" t="s">
        <v>35</v>
      </c>
      <c r="D10852" s="98">
        <v>-0.32</v>
      </c>
      <c r="E10852" s="98">
        <v>3.65</v>
      </c>
      <c r="F10852" s="98" t="s">
        <v>101</v>
      </c>
    </row>
    <row r="10853" spans="1:6" x14ac:dyDescent="0.2">
      <c r="A10853" s="106">
        <v>43132</v>
      </c>
      <c r="B10853" s="100">
        <v>43132</v>
      </c>
      <c r="C10853" s="98" t="s">
        <v>34</v>
      </c>
      <c r="D10853" s="98">
        <v>-10.63</v>
      </c>
      <c r="E10853" s="98">
        <v>145</v>
      </c>
      <c r="F10853" s="98" t="s">
        <v>93</v>
      </c>
    </row>
    <row r="10854" spans="1:6" x14ac:dyDescent="0.2">
      <c r="A10854" s="106">
        <v>43132</v>
      </c>
      <c r="B10854" s="100">
        <v>43132</v>
      </c>
      <c r="C10854" s="98" t="s">
        <v>33</v>
      </c>
      <c r="D10854" s="98">
        <v>-0.48</v>
      </c>
      <c r="E10854" s="98">
        <v>6.54</v>
      </c>
      <c r="F10854" s="98" t="s">
        <v>93</v>
      </c>
    </row>
    <row r="10855" spans="1:6" x14ac:dyDescent="0.2">
      <c r="A10855" s="106">
        <v>43132</v>
      </c>
      <c r="B10855" s="100">
        <v>43101</v>
      </c>
      <c r="C10855" s="98" t="s">
        <v>168</v>
      </c>
      <c r="D10855" s="98">
        <v>-3.03</v>
      </c>
      <c r="E10855" s="98">
        <v>409</v>
      </c>
      <c r="F10855" s="98" t="s">
        <v>93</v>
      </c>
    </row>
    <row r="10856" spans="1:6" x14ac:dyDescent="0.2">
      <c r="A10856" s="106">
        <v>43132</v>
      </c>
      <c r="B10856" s="100">
        <v>43101</v>
      </c>
      <c r="C10856" s="98" t="s">
        <v>185</v>
      </c>
      <c r="D10856" s="98">
        <v>13.46</v>
      </c>
      <c r="E10856" s="98">
        <v>409</v>
      </c>
      <c r="F10856" s="98" t="s">
        <v>93</v>
      </c>
    </row>
    <row r="10857" spans="1:6" x14ac:dyDescent="0.2">
      <c r="A10857" s="106">
        <v>43132</v>
      </c>
      <c r="B10857" s="100">
        <v>43101</v>
      </c>
      <c r="C10857" s="98" t="s">
        <v>186</v>
      </c>
      <c r="D10857" s="98">
        <v>0.61</v>
      </c>
      <c r="E10857" s="98">
        <v>18.45</v>
      </c>
      <c r="F10857" s="98" t="s">
        <v>93</v>
      </c>
    </row>
    <row r="10858" spans="1:6" x14ac:dyDescent="0.2">
      <c r="A10858" s="106">
        <v>43132</v>
      </c>
      <c r="B10858" s="100">
        <v>43101</v>
      </c>
      <c r="C10858" s="98" t="s">
        <v>34</v>
      </c>
      <c r="D10858" s="98">
        <v>-23.17</v>
      </c>
      <c r="E10858" s="98">
        <v>264</v>
      </c>
      <c r="F10858" s="98" t="s">
        <v>93</v>
      </c>
    </row>
    <row r="10859" spans="1:6" x14ac:dyDescent="0.2">
      <c r="A10859" s="106">
        <v>43132</v>
      </c>
      <c r="B10859" s="100">
        <v>43101</v>
      </c>
      <c r="C10859" s="98" t="s">
        <v>33</v>
      </c>
      <c r="D10859" s="98">
        <v>-1.05</v>
      </c>
      <c r="E10859" s="98">
        <v>11.91</v>
      </c>
      <c r="F10859" s="98" t="s">
        <v>93</v>
      </c>
    </row>
    <row r="10860" spans="1:6" x14ac:dyDescent="0.2">
      <c r="A10860" s="106">
        <v>43160</v>
      </c>
      <c r="B10860" s="100">
        <v>43132</v>
      </c>
      <c r="C10860" s="98" t="s">
        <v>36</v>
      </c>
      <c r="D10860" s="98">
        <v>-70.19</v>
      </c>
      <c r="E10860" s="98">
        <v>957.2</v>
      </c>
      <c r="F10860" s="98" t="s">
        <v>102</v>
      </c>
    </row>
    <row r="10861" spans="1:6" x14ac:dyDescent="0.2">
      <c r="A10861" s="106">
        <v>43160</v>
      </c>
      <c r="B10861" s="100">
        <v>43132</v>
      </c>
      <c r="C10861" s="98" t="s">
        <v>35</v>
      </c>
      <c r="D10861" s="98">
        <v>-3.16</v>
      </c>
      <c r="E10861" s="98">
        <v>43.17</v>
      </c>
      <c r="F10861" s="98" t="s">
        <v>102</v>
      </c>
    </row>
    <row r="10862" spans="1:6" x14ac:dyDescent="0.2">
      <c r="A10862" s="106">
        <v>43160</v>
      </c>
      <c r="B10862" s="100">
        <v>43160</v>
      </c>
      <c r="C10862" s="98" t="s">
        <v>36</v>
      </c>
      <c r="D10862" s="98">
        <v>-0.02</v>
      </c>
      <c r="E10862" s="98">
        <v>0.2</v>
      </c>
      <c r="F10862" s="98" t="s">
        <v>102</v>
      </c>
    </row>
    <row r="10863" spans="1:6" x14ac:dyDescent="0.2">
      <c r="A10863" s="106">
        <v>43160</v>
      </c>
      <c r="B10863" s="100">
        <v>43160</v>
      </c>
      <c r="C10863" s="98" t="s">
        <v>35</v>
      </c>
      <c r="D10863" s="98">
        <v>0</v>
      </c>
      <c r="E10863" s="98">
        <v>0.01</v>
      </c>
      <c r="F10863" s="98" t="s">
        <v>102</v>
      </c>
    </row>
    <row r="10864" spans="1:6" x14ac:dyDescent="0.2">
      <c r="A10864" s="106">
        <v>43160</v>
      </c>
      <c r="B10864" s="100">
        <v>43132</v>
      </c>
      <c r="C10864" s="98" t="s">
        <v>36</v>
      </c>
      <c r="D10864" s="98">
        <v>-4.91</v>
      </c>
      <c r="E10864" s="98">
        <v>67</v>
      </c>
      <c r="F10864" s="98" t="s">
        <v>102</v>
      </c>
    </row>
    <row r="10865" spans="1:6" x14ac:dyDescent="0.2">
      <c r="A10865" s="106">
        <v>43160</v>
      </c>
      <c r="B10865" s="100">
        <v>43132</v>
      </c>
      <c r="C10865" s="98" t="s">
        <v>35</v>
      </c>
      <c r="D10865" s="98">
        <v>-0.22</v>
      </c>
      <c r="E10865" s="98">
        <v>3.02</v>
      </c>
      <c r="F10865" s="98" t="s">
        <v>102</v>
      </c>
    </row>
    <row r="10866" spans="1:6" x14ac:dyDescent="0.2">
      <c r="A10866" s="106">
        <v>43160</v>
      </c>
      <c r="B10866" s="100">
        <v>43132</v>
      </c>
      <c r="C10866" s="98" t="s">
        <v>36</v>
      </c>
      <c r="D10866" s="98">
        <v>-12.32</v>
      </c>
      <c r="E10866" s="98">
        <v>168</v>
      </c>
      <c r="F10866" s="98" t="s">
        <v>103</v>
      </c>
    </row>
    <row r="10867" spans="1:6" x14ac:dyDescent="0.2">
      <c r="A10867" s="106">
        <v>43160</v>
      </c>
      <c r="B10867" s="100">
        <v>43132</v>
      </c>
      <c r="C10867" s="98" t="s">
        <v>35</v>
      </c>
      <c r="D10867" s="98">
        <v>-0.56000000000000005</v>
      </c>
      <c r="E10867" s="98">
        <v>7.58</v>
      </c>
      <c r="F10867" s="98" t="s">
        <v>103</v>
      </c>
    </row>
    <row r="10868" spans="1:6" x14ac:dyDescent="0.2">
      <c r="A10868" s="106">
        <v>43160</v>
      </c>
      <c r="B10868" s="100">
        <v>43101</v>
      </c>
      <c r="C10868" s="98" t="s">
        <v>186</v>
      </c>
      <c r="D10868" s="98">
        <v>3.99</v>
      </c>
      <c r="E10868" s="98">
        <v>120.64</v>
      </c>
      <c r="F10868" s="98" t="s">
        <v>90</v>
      </c>
    </row>
    <row r="10869" spans="1:6" x14ac:dyDescent="0.2">
      <c r="A10869" s="106">
        <v>43160</v>
      </c>
      <c r="B10869" s="100">
        <v>43132</v>
      </c>
      <c r="C10869" s="98" t="s">
        <v>34</v>
      </c>
      <c r="D10869" s="98">
        <v>-2428.69</v>
      </c>
      <c r="E10869" s="98">
        <v>33120</v>
      </c>
      <c r="F10869" s="98" t="s">
        <v>87</v>
      </c>
    </row>
    <row r="10870" spans="1:6" x14ac:dyDescent="0.2">
      <c r="A10870" s="106">
        <v>43160</v>
      </c>
      <c r="B10870" s="100">
        <v>43132</v>
      </c>
      <c r="C10870" s="98" t="s">
        <v>33</v>
      </c>
      <c r="D10870" s="98">
        <v>-109.54</v>
      </c>
      <c r="E10870" s="98">
        <v>1493.71</v>
      </c>
      <c r="F10870" s="98" t="s">
        <v>87</v>
      </c>
    </row>
    <row r="10871" spans="1:6" x14ac:dyDescent="0.2">
      <c r="A10871" s="106">
        <v>43160</v>
      </c>
      <c r="B10871" s="100">
        <v>43101</v>
      </c>
      <c r="C10871" s="98" t="s">
        <v>185</v>
      </c>
      <c r="D10871" s="98">
        <v>1089.6500000000001</v>
      </c>
      <c r="E10871" s="98">
        <v>33120</v>
      </c>
      <c r="F10871" s="98" t="s">
        <v>87</v>
      </c>
    </row>
    <row r="10872" spans="1:6" x14ac:dyDescent="0.2">
      <c r="A10872" s="106">
        <v>43160</v>
      </c>
      <c r="B10872" s="100">
        <v>43101</v>
      </c>
      <c r="C10872" s="98" t="s">
        <v>186</v>
      </c>
      <c r="D10872" s="98">
        <v>49.14</v>
      </c>
      <c r="E10872" s="98">
        <v>1493.71</v>
      </c>
      <c r="F10872" s="98" t="s">
        <v>87</v>
      </c>
    </row>
    <row r="10873" spans="1:6" x14ac:dyDescent="0.2">
      <c r="A10873" s="106">
        <v>43160</v>
      </c>
      <c r="B10873" s="100">
        <v>43101</v>
      </c>
      <c r="C10873" s="98" t="s">
        <v>185</v>
      </c>
      <c r="D10873" s="98">
        <v>106</v>
      </c>
      <c r="E10873" s="98">
        <v>3221.89</v>
      </c>
      <c r="F10873" s="98" t="s">
        <v>77</v>
      </c>
    </row>
    <row r="10874" spans="1:6" x14ac:dyDescent="0.2">
      <c r="A10874" s="106">
        <v>43160</v>
      </c>
      <c r="B10874" s="100">
        <v>43101</v>
      </c>
      <c r="C10874" s="98" t="s">
        <v>186</v>
      </c>
      <c r="D10874" s="98">
        <v>4.78</v>
      </c>
      <c r="E10874" s="98">
        <v>145.30000000000001</v>
      </c>
      <c r="F10874" s="98" t="s">
        <v>77</v>
      </c>
    </row>
    <row r="10875" spans="1:6" x14ac:dyDescent="0.2">
      <c r="A10875" s="106">
        <v>43160</v>
      </c>
      <c r="B10875" s="100">
        <v>43160</v>
      </c>
      <c r="C10875" s="98" t="s">
        <v>36</v>
      </c>
      <c r="D10875" s="98">
        <v>-0.01</v>
      </c>
      <c r="E10875" s="98">
        <v>0.14000000000000001</v>
      </c>
      <c r="F10875" s="98" t="s">
        <v>101</v>
      </c>
    </row>
    <row r="10876" spans="1:6" x14ac:dyDescent="0.2">
      <c r="A10876" s="106">
        <v>43160</v>
      </c>
      <c r="B10876" s="100">
        <v>43160</v>
      </c>
      <c r="C10876" s="98" t="s">
        <v>35</v>
      </c>
      <c r="D10876" s="98">
        <v>0</v>
      </c>
      <c r="E10876" s="98">
        <v>0.01</v>
      </c>
      <c r="F10876" s="98" t="s">
        <v>101</v>
      </c>
    </row>
    <row r="10877" spans="1:6" x14ac:dyDescent="0.2">
      <c r="A10877" s="106">
        <v>43160</v>
      </c>
      <c r="B10877" s="100">
        <v>43132</v>
      </c>
      <c r="C10877" s="98" t="s">
        <v>36</v>
      </c>
      <c r="D10877" s="98">
        <v>-11.66</v>
      </c>
      <c r="E10877" s="98">
        <v>159.12</v>
      </c>
      <c r="F10877" s="98" t="s">
        <v>101</v>
      </c>
    </row>
    <row r="10878" spans="1:6" x14ac:dyDescent="0.2">
      <c r="A10878" s="106">
        <v>43160</v>
      </c>
      <c r="B10878" s="100">
        <v>43132</v>
      </c>
      <c r="C10878" s="98" t="s">
        <v>35</v>
      </c>
      <c r="D10878" s="98">
        <v>-0.53</v>
      </c>
      <c r="E10878" s="98">
        <v>7.17</v>
      </c>
      <c r="F10878" s="98" t="s">
        <v>101</v>
      </c>
    </row>
    <row r="10879" spans="1:6" x14ac:dyDescent="0.2">
      <c r="A10879" s="106">
        <v>43160</v>
      </c>
      <c r="B10879" s="100">
        <v>43132</v>
      </c>
      <c r="C10879" s="98" t="s">
        <v>34</v>
      </c>
      <c r="D10879" s="98">
        <v>-149.08000000000001</v>
      </c>
      <c r="E10879" s="98">
        <v>2033</v>
      </c>
      <c r="F10879" s="98" t="s">
        <v>88</v>
      </c>
    </row>
    <row r="10880" spans="1:6" x14ac:dyDescent="0.2">
      <c r="A10880" s="106">
        <v>43160</v>
      </c>
      <c r="B10880" s="100">
        <v>43132</v>
      </c>
      <c r="C10880" s="98" t="s">
        <v>33</v>
      </c>
      <c r="D10880" s="98">
        <v>-6.72</v>
      </c>
      <c r="E10880" s="98">
        <v>91.69</v>
      </c>
      <c r="F10880" s="98" t="s">
        <v>88</v>
      </c>
    </row>
    <row r="10881" spans="1:6" x14ac:dyDescent="0.2">
      <c r="A10881" s="106">
        <v>43160</v>
      </c>
      <c r="B10881" s="100">
        <v>43101</v>
      </c>
      <c r="C10881" s="98" t="s">
        <v>168</v>
      </c>
      <c r="D10881" s="98">
        <v>-15.04</v>
      </c>
      <c r="E10881" s="98">
        <v>2033</v>
      </c>
      <c r="F10881" s="98" t="s">
        <v>88</v>
      </c>
    </row>
    <row r="10882" spans="1:6" x14ac:dyDescent="0.2">
      <c r="A10882" s="106">
        <v>43160</v>
      </c>
      <c r="B10882" s="100">
        <v>43101</v>
      </c>
      <c r="C10882" s="98" t="s">
        <v>185</v>
      </c>
      <c r="D10882" s="98">
        <v>66.88</v>
      </c>
      <c r="E10882" s="98">
        <v>2033</v>
      </c>
      <c r="F10882" s="98" t="s">
        <v>88</v>
      </c>
    </row>
    <row r="10883" spans="1:6" x14ac:dyDescent="0.2">
      <c r="A10883" s="106">
        <v>43160</v>
      </c>
      <c r="B10883" s="100">
        <v>43101</v>
      </c>
      <c r="C10883" s="98" t="s">
        <v>186</v>
      </c>
      <c r="D10883" s="98">
        <v>3.01</v>
      </c>
      <c r="E10883" s="98">
        <v>91.69</v>
      </c>
      <c r="F10883" s="98" t="s">
        <v>88</v>
      </c>
    </row>
    <row r="10884" spans="1:6" x14ac:dyDescent="0.2">
      <c r="A10884" s="106">
        <v>43160</v>
      </c>
      <c r="B10884" s="100">
        <v>43132</v>
      </c>
      <c r="C10884" s="98" t="s">
        <v>34</v>
      </c>
      <c r="D10884" s="98">
        <v>-228.71</v>
      </c>
      <c r="E10884" s="98">
        <v>3118.89</v>
      </c>
      <c r="F10884" s="98" t="s">
        <v>77</v>
      </c>
    </row>
    <row r="10885" spans="1:6" x14ac:dyDescent="0.2">
      <c r="A10885" s="106">
        <v>43160</v>
      </c>
      <c r="B10885" s="100">
        <v>43132</v>
      </c>
      <c r="C10885" s="98" t="s">
        <v>33</v>
      </c>
      <c r="D10885" s="98">
        <v>-10.32</v>
      </c>
      <c r="E10885" s="98">
        <v>140.66</v>
      </c>
      <c r="F10885" s="98" t="s">
        <v>77</v>
      </c>
    </row>
    <row r="10886" spans="1:6" x14ac:dyDescent="0.2">
      <c r="A10886" s="106">
        <v>43160</v>
      </c>
      <c r="B10886" s="100">
        <v>43132</v>
      </c>
      <c r="C10886" s="98" t="s">
        <v>34</v>
      </c>
      <c r="D10886" s="98">
        <v>-196.14</v>
      </c>
      <c r="E10886" s="98">
        <v>2675</v>
      </c>
      <c r="F10886" s="98" t="s">
        <v>90</v>
      </c>
    </row>
    <row r="10887" spans="1:6" x14ac:dyDescent="0.2">
      <c r="A10887" s="106">
        <v>43160</v>
      </c>
      <c r="B10887" s="100">
        <v>43132</v>
      </c>
      <c r="C10887" s="98" t="s">
        <v>33</v>
      </c>
      <c r="D10887" s="98">
        <v>-8.84</v>
      </c>
      <c r="E10887" s="98">
        <v>120.64</v>
      </c>
      <c r="F10887" s="98" t="s">
        <v>90</v>
      </c>
    </row>
    <row r="10888" spans="1:6" x14ac:dyDescent="0.2">
      <c r="A10888" s="106">
        <v>43160</v>
      </c>
      <c r="B10888" s="100">
        <v>43101</v>
      </c>
      <c r="C10888" s="98" t="s">
        <v>168</v>
      </c>
      <c r="D10888" s="98">
        <v>-19.79</v>
      </c>
      <c r="E10888" s="98">
        <v>2675</v>
      </c>
      <c r="F10888" s="98" t="s">
        <v>90</v>
      </c>
    </row>
    <row r="10889" spans="1:6" x14ac:dyDescent="0.2">
      <c r="A10889" s="106">
        <v>43160</v>
      </c>
      <c r="B10889" s="100">
        <v>43101</v>
      </c>
      <c r="C10889" s="98" t="s">
        <v>185</v>
      </c>
      <c r="D10889" s="98">
        <v>88.01</v>
      </c>
      <c r="E10889" s="98">
        <v>2675</v>
      </c>
      <c r="F10889" s="98" t="s">
        <v>90</v>
      </c>
    </row>
    <row r="10890" spans="1:6" x14ac:dyDescent="0.2">
      <c r="A10890" s="106">
        <v>43160</v>
      </c>
      <c r="B10890" s="100">
        <v>43101</v>
      </c>
      <c r="C10890" s="98" t="s">
        <v>34</v>
      </c>
      <c r="D10890" s="98">
        <v>-81.36</v>
      </c>
      <c r="E10890" s="98">
        <v>927</v>
      </c>
      <c r="F10890" s="98" t="s">
        <v>74</v>
      </c>
    </row>
    <row r="10891" spans="1:6" x14ac:dyDescent="0.2">
      <c r="A10891" s="106">
        <v>43160</v>
      </c>
      <c r="B10891" s="100">
        <v>43101</v>
      </c>
      <c r="C10891" s="98" t="s">
        <v>33</v>
      </c>
      <c r="D10891" s="98">
        <v>-3.67</v>
      </c>
      <c r="E10891" s="98">
        <v>41.81</v>
      </c>
      <c r="F10891" s="98" t="s">
        <v>74</v>
      </c>
    </row>
    <row r="10892" spans="1:6" x14ac:dyDescent="0.2">
      <c r="A10892" s="106">
        <v>43160</v>
      </c>
      <c r="B10892" s="100">
        <v>43132</v>
      </c>
      <c r="C10892" s="98" t="s">
        <v>34</v>
      </c>
      <c r="D10892" s="98">
        <v>-45.54</v>
      </c>
      <c r="E10892" s="98">
        <v>621</v>
      </c>
      <c r="F10892" s="98" t="s">
        <v>74</v>
      </c>
    </row>
    <row r="10893" spans="1:6" x14ac:dyDescent="0.2">
      <c r="A10893" s="106">
        <v>43160</v>
      </c>
      <c r="B10893" s="100">
        <v>43132</v>
      </c>
      <c r="C10893" s="98" t="s">
        <v>33</v>
      </c>
      <c r="D10893" s="98">
        <v>-2.0499999999999998</v>
      </c>
      <c r="E10893" s="98">
        <v>28.01</v>
      </c>
      <c r="F10893" s="98" t="s">
        <v>74</v>
      </c>
    </row>
    <row r="10894" spans="1:6" x14ac:dyDescent="0.2">
      <c r="A10894" s="106">
        <v>43160</v>
      </c>
      <c r="B10894" s="100">
        <v>43101</v>
      </c>
      <c r="C10894" s="98" t="s">
        <v>168</v>
      </c>
      <c r="D10894" s="98">
        <v>-4.5999999999999996</v>
      </c>
      <c r="E10894" s="98">
        <v>621</v>
      </c>
      <c r="F10894" s="98" t="s">
        <v>74</v>
      </c>
    </row>
    <row r="10895" spans="1:6" x14ac:dyDescent="0.2">
      <c r="A10895" s="106">
        <v>43160</v>
      </c>
      <c r="B10895" s="100">
        <v>43101</v>
      </c>
      <c r="C10895" s="98" t="s">
        <v>185</v>
      </c>
      <c r="D10895" s="98">
        <v>20.43</v>
      </c>
      <c r="E10895" s="98">
        <v>621</v>
      </c>
      <c r="F10895" s="98" t="s">
        <v>74</v>
      </c>
    </row>
    <row r="10896" spans="1:6" x14ac:dyDescent="0.2">
      <c r="A10896" s="106">
        <v>43160</v>
      </c>
      <c r="B10896" s="100">
        <v>43101</v>
      </c>
      <c r="C10896" s="98" t="s">
        <v>186</v>
      </c>
      <c r="D10896" s="98">
        <v>0.92</v>
      </c>
      <c r="E10896" s="98">
        <v>28.01</v>
      </c>
      <c r="F10896" s="98" t="s">
        <v>74</v>
      </c>
    </row>
    <row r="10897" spans="1:6" x14ac:dyDescent="0.2">
      <c r="A10897" s="106">
        <v>43160</v>
      </c>
      <c r="B10897" s="100">
        <v>43101</v>
      </c>
      <c r="C10897" s="98" t="s">
        <v>168</v>
      </c>
      <c r="D10897" s="98">
        <v>-23.84</v>
      </c>
      <c r="E10897" s="98">
        <v>3221.89</v>
      </c>
      <c r="F10897" s="98" t="s">
        <v>77</v>
      </c>
    </row>
    <row r="10898" spans="1:6" x14ac:dyDescent="0.2">
      <c r="A10898" s="106">
        <v>43132</v>
      </c>
      <c r="B10898" s="100">
        <v>43132</v>
      </c>
      <c r="C10898" s="98" t="s">
        <v>34</v>
      </c>
      <c r="D10898" s="98">
        <v>-1651.31</v>
      </c>
      <c r="E10898" s="98">
        <v>22519</v>
      </c>
      <c r="F10898" s="98" t="s">
        <v>94</v>
      </c>
    </row>
    <row r="10899" spans="1:6" x14ac:dyDescent="0.2">
      <c r="A10899" s="106">
        <v>43132</v>
      </c>
      <c r="B10899" s="100">
        <v>43132</v>
      </c>
      <c r="C10899" s="98" t="s">
        <v>33</v>
      </c>
      <c r="D10899" s="98">
        <v>-74.47</v>
      </c>
      <c r="E10899" s="98">
        <v>1015.61</v>
      </c>
      <c r="F10899" s="98" t="s">
        <v>94</v>
      </c>
    </row>
    <row r="10900" spans="1:6" x14ac:dyDescent="0.2">
      <c r="A10900" s="106">
        <v>43132</v>
      </c>
      <c r="B10900" s="100">
        <v>43101</v>
      </c>
      <c r="C10900" s="98" t="s">
        <v>185</v>
      </c>
      <c r="D10900" s="98">
        <v>2296.71</v>
      </c>
      <c r="E10900" s="98">
        <v>69809</v>
      </c>
      <c r="F10900" s="98" t="s">
        <v>94</v>
      </c>
    </row>
    <row r="10901" spans="1:6" x14ac:dyDescent="0.2">
      <c r="A10901" s="106">
        <v>43132</v>
      </c>
      <c r="B10901" s="100">
        <v>43101</v>
      </c>
      <c r="C10901" s="98" t="s">
        <v>186</v>
      </c>
      <c r="D10901" s="98">
        <v>103.59</v>
      </c>
      <c r="E10901" s="98">
        <v>3148.39</v>
      </c>
      <c r="F10901" s="98" t="s">
        <v>94</v>
      </c>
    </row>
    <row r="10902" spans="1:6" x14ac:dyDescent="0.2">
      <c r="A10902" s="106">
        <v>43132</v>
      </c>
      <c r="B10902" s="100">
        <v>43101</v>
      </c>
      <c r="C10902" s="98" t="s">
        <v>34</v>
      </c>
      <c r="D10902" s="98">
        <v>-4150.6400000000003</v>
      </c>
      <c r="E10902" s="98">
        <v>47290</v>
      </c>
      <c r="F10902" s="98" t="s">
        <v>94</v>
      </c>
    </row>
    <row r="10903" spans="1:6" x14ac:dyDescent="0.2">
      <c r="A10903" s="106">
        <v>43132</v>
      </c>
      <c r="B10903" s="100">
        <v>43101</v>
      </c>
      <c r="C10903" s="98" t="s">
        <v>33</v>
      </c>
      <c r="D10903" s="98">
        <v>-187.2</v>
      </c>
      <c r="E10903" s="98">
        <v>2132.7800000000002</v>
      </c>
      <c r="F10903" s="98" t="s">
        <v>94</v>
      </c>
    </row>
    <row r="10904" spans="1:6" x14ac:dyDescent="0.2">
      <c r="A10904" s="106">
        <v>43132</v>
      </c>
      <c r="B10904" s="100">
        <v>43132</v>
      </c>
      <c r="C10904" s="98" t="s">
        <v>34</v>
      </c>
      <c r="D10904" s="98">
        <v>-1048.4000000000001</v>
      </c>
      <c r="E10904" s="98">
        <v>14297</v>
      </c>
      <c r="F10904" s="98" t="s">
        <v>95</v>
      </c>
    </row>
    <row r="10905" spans="1:6" x14ac:dyDescent="0.2">
      <c r="A10905" s="106">
        <v>43132</v>
      </c>
      <c r="B10905" s="100">
        <v>43132</v>
      </c>
      <c r="C10905" s="98" t="s">
        <v>33</v>
      </c>
      <c r="D10905" s="98">
        <v>-47.28</v>
      </c>
      <c r="E10905" s="98">
        <v>644.79</v>
      </c>
      <c r="F10905" s="98" t="s">
        <v>95</v>
      </c>
    </row>
    <row r="10906" spans="1:6" x14ac:dyDescent="0.2">
      <c r="A10906" s="106">
        <v>43132</v>
      </c>
      <c r="B10906" s="100">
        <v>43132</v>
      </c>
      <c r="C10906" s="98" t="s">
        <v>36</v>
      </c>
      <c r="D10906" s="98">
        <v>-11.46</v>
      </c>
      <c r="E10906" s="98">
        <v>156.32</v>
      </c>
      <c r="F10906" s="98" t="s">
        <v>101</v>
      </c>
    </row>
    <row r="10907" spans="1:6" x14ac:dyDescent="0.2">
      <c r="A10907" s="106">
        <v>43132</v>
      </c>
      <c r="B10907" s="100">
        <v>43132</v>
      </c>
      <c r="C10907" s="98" t="s">
        <v>35</v>
      </c>
      <c r="D10907" s="98">
        <v>-0.52</v>
      </c>
      <c r="E10907" s="98">
        <v>7.06</v>
      </c>
      <c r="F10907" s="98" t="s">
        <v>101</v>
      </c>
    </row>
    <row r="10908" spans="1:6" x14ac:dyDescent="0.2">
      <c r="A10908" s="106">
        <v>43132</v>
      </c>
      <c r="B10908" s="100">
        <v>43101</v>
      </c>
      <c r="C10908" s="98" t="s">
        <v>36</v>
      </c>
      <c r="D10908" s="98">
        <v>-29.05</v>
      </c>
      <c r="E10908" s="98">
        <v>331</v>
      </c>
      <c r="F10908" s="98" t="s">
        <v>101</v>
      </c>
    </row>
    <row r="10909" spans="1:6" x14ac:dyDescent="0.2">
      <c r="A10909" s="106">
        <v>43132</v>
      </c>
      <c r="B10909" s="100">
        <v>43101</v>
      </c>
      <c r="C10909" s="98" t="s">
        <v>35</v>
      </c>
      <c r="D10909" s="98">
        <v>-1.31</v>
      </c>
      <c r="E10909" s="98">
        <v>14.93</v>
      </c>
      <c r="F10909" s="98" t="s">
        <v>101</v>
      </c>
    </row>
    <row r="10910" spans="1:6" x14ac:dyDescent="0.2">
      <c r="A10910" s="106">
        <v>43132</v>
      </c>
      <c r="B10910" s="100">
        <v>43101</v>
      </c>
      <c r="C10910" s="98" t="s">
        <v>168</v>
      </c>
      <c r="D10910" s="98">
        <v>-95.9</v>
      </c>
      <c r="E10910" s="98">
        <v>12960</v>
      </c>
      <c r="F10910" s="98" t="s">
        <v>91</v>
      </c>
    </row>
    <row r="10911" spans="1:6" x14ac:dyDescent="0.2">
      <c r="A10911" s="106">
        <v>43132</v>
      </c>
      <c r="B10911" s="100">
        <v>43101</v>
      </c>
      <c r="C10911" s="98" t="s">
        <v>185</v>
      </c>
      <c r="D10911" s="98">
        <v>426.38</v>
      </c>
      <c r="E10911" s="98">
        <v>12960</v>
      </c>
      <c r="F10911" s="98" t="s">
        <v>91</v>
      </c>
    </row>
    <row r="10912" spans="1:6" x14ac:dyDescent="0.2">
      <c r="A10912" s="106">
        <v>43132</v>
      </c>
      <c r="B10912" s="100">
        <v>43101</v>
      </c>
      <c r="C10912" s="98" t="s">
        <v>186</v>
      </c>
      <c r="D10912" s="98">
        <v>19.23</v>
      </c>
      <c r="E10912" s="98">
        <v>584.5</v>
      </c>
      <c r="F10912" s="98" t="s">
        <v>91</v>
      </c>
    </row>
    <row r="10913" spans="1:6" x14ac:dyDescent="0.2">
      <c r="A10913" s="106">
        <v>43132</v>
      </c>
      <c r="B10913" s="100">
        <v>43101</v>
      </c>
      <c r="C10913" s="98" t="s">
        <v>34</v>
      </c>
      <c r="D10913" s="98">
        <v>-770.53</v>
      </c>
      <c r="E10913" s="98">
        <v>8779</v>
      </c>
      <c r="F10913" s="98" t="s">
        <v>91</v>
      </c>
    </row>
    <row r="10914" spans="1:6" x14ac:dyDescent="0.2">
      <c r="A10914" s="106">
        <v>43132</v>
      </c>
      <c r="B10914" s="100">
        <v>43101</v>
      </c>
      <c r="C10914" s="98" t="s">
        <v>33</v>
      </c>
      <c r="D10914" s="98">
        <v>-34.75</v>
      </c>
      <c r="E10914" s="98">
        <v>395.93</v>
      </c>
      <c r="F10914" s="98" t="s">
        <v>91</v>
      </c>
    </row>
    <row r="10915" spans="1:6" x14ac:dyDescent="0.2">
      <c r="A10915" s="106">
        <v>43132</v>
      </c>
      <c r="B10915" s="100">
        <v>43132</v>
      </c>
      <c r="C10915" s="98" t="s">
        <v>34</v>
      </c>
      <c r="D10915" s="98">
        <v>-19996.75</v>
      </c>
      <c r="E10915" s="98">
        <v>272695.65000000002</v>
      </c>
      <c r="F10915" s="98" t="s">
        <v>77</v>
      </c>
    </row>
    <row r="10916" spans="1:6" x14ac:dyDescent="0.2">
      <c r="A10916" s="106">
        <v>43132</v>
      </c>
      <c r="B10916" s="100">
        <v>43132</v>
      </c>
      <c r="C10916" s="98" t="s">
        <v>33</v>
      </c>
      <c r="D10916" s="98">
        <v>-901.87</v>
      </c>
      <c r="E10916" s="98">
        <v>12298.53</v>
      </c>
      <c r="F10916" s="98" t="s">
        <v>77</v>
      </c>
    </row>
    <row r="10917" spans="1:6" x14ac:dyDescent="0.2">
      <c r="A10917" s="106">
        <v>43132</v>
      </c>
      <c r="B10917" s="100">
        <v>43132</v>
      </c>
      <c r="C10917" s="98" t="s">
        <v>34</v>
      </c>
      <c r="D10917" s="98">
        <v>-35.64</v>
      </c>
      <c r="E10917" s="98">
        <v>485.99</v>
      </c>
      <c r="F10917" s="98" t="s">
        <v>76</v>
      </c>
    </row>
    <row r="10918" spans="1:6" x14ac:dyDescent="0.2">
      <c r="A10918" s="106">
        <v>43132</v>
      </c>
      <c r="B10918" s="100">
        <v>43132</v>
      </c>
      <c r="C10918" s="98" t="s">
        <v>33</v>
      </c>
      <c r="D10918" s="98">
        <v>-1.61</v>
      </c>
      <c r="E10918" s="98">
        <v>21.92</v>
      </c>
      <c r="F10918" s="98" t="s">
        <v>76</v>
      </c>
    </row>
    <row r="10919" spans="1:6" x14ac:dyDescent="0.2">
      <c r="A10919" s="106">
        <v>43132</v>
      </c>
      <c r="B10919" s="100">
        <v>43101</v>
      </c>
      <c r="C10919" s="98" t="s">
        <v>168</v>
      </c>
      <c r="D10919" s="98">
        <v>-11.15</v>
      </c>
      <c r="E10919" s="98">
        <v>1506.99</v>
      </c>
      <c r="F10919" s="98" t="s">
        <v>76</v>
      </c>
    </row>
    <row r="10920" spans="1:6" x14ac:dyDescent="0.2">
      <c r="A10920" s="106">
        <v>43132</v>
      </c>
      <c r="B10920" s="100">
        <v>43101</v>
      </c>
      <c r="C10920" s="98" t="s">
        <v>185</v>
      </c>
      <c r="D10920" s="98">
        <v>49.58</v>
      </c>
      <c r="E10920" s="98">
        <v>1506.99</v>
      </c>
      <c r="F10920" s="98" t="s">
        <v>76</v>
      </c>
    </row>
    <row r="10921" spans="1:6" x14ac:dyDescent="0.2">
      <c r="A10921" s="106">
        <v>43132</v>
      </c>
      <c r="B10921" s="100">
        <v>43101</v>
      </c>
      <c r="C10921" s="98" t="s">
        <v>186</v>
      </c>
      <c r="D10921" s="98">
        <v>2.2400000000000002</v>
      </c>
      <c r="E10921" s="98">
        <v>67.97</v>
      </c>
      <c r="F10921" s="98" t="s">
        <v>76</v>
      </c>
    </row>
    <row r="10922" spans="1:6" x14ac:dyDescent="0.2">
      <c r="A10922" s="106">
        <v>43132</v>
      </c>
      <c r="B10922" s="100">
        <v>43101</v>
      </c>
      <c r="C10922" s="98" t="s">
        <v>34</v>
      </c>
      <c r="D10922" s="98">
        <v>-89.61</v>
      </c>
      <c r="E10922" s="98">
        <v>1021</v>
      </c>
      <c r="F10922" s="98" t="s">
        <v>76</v>
      </c>
    </row>
    <row r="10923" spans="1:6" x14ac:dyDescent="0.2">
      <c r="A10923" s="106">
        <v>43132</v>
      </c>
      <c r="B10923" s="100">
        <v>43101</v>
      </c>
      <c r="C10923" s="98" t="s">
        <v>33</v>
      </c>
      <c r="D10923" s="98">
        <v>-4.04</v>
      </c>
      <c r="E10923" s="98">
        <v>46.05</v>
      </c>
      <c r="F10923" s="98" t="s">
        <v>76</v>
      </c>
    </row>
    <row r="10924" spans="1:6" x14ac:dyDescent="0.2">
      <c r="A10924" s="106">
        <v>43132</v>
      </c>
      <c r="B10924" s="100">
        <v>43132</v>
      </c>
      <c r="C10924" s="98" t="s">
        <v>34</v>
      </c>
      <c r="D10924" s="98">
        <v>-306.58999999999997</v>
      </c>
      <c r="E10924" s="98">
        <v>4181</v>
      </c>
      <c r="F10924" s="98" t="s">
        <v>91</v>
      </c>
    </row>
    <row r="10925" spans="1:6" x14ac:dyDescent="0.2">
      <c r="A10925" s="106">
        <v>43132</v>
      </c>
      <c r="B10925" s="100">
        <v>43132</v>
      </c>
      <c r="C10925" s="98" t="s">
        <v>33</v>
      </c>
      <c r="D10925" s="98">
        <v>-13.83</v>
      </c>
      <c r="E10925" s="98">
        <v>188.56</v>
      </c>
      <c r="F10925" s="98" t="s">
        <v>91</v>
      </c>
    </row>
    <row r="10926" spans="1:6" x14ac:dyDescent="0.2">
      <c r="A10926" s="106">
        <v>43132</v>
      </c>
      <c r="B10926" s="100">
        <v>43101</v>
      </c>
      <c r="C10926" s="98" t="s">
        <v>185</v>
      </c>
      <c r="D10926" s="98">
        <v>289.76</v>
      </c>
      <c r="E10926" s="98">
        <v>8806.98</v>
      </c>
      <c r="F10926" s="98" t="s">
        <v>77</v>
      </c>
    </row>
    <row r="10927" spans="1:6" x14ac:dyDescent="0.2">
      <c r="A10927" s="106">
        <v>43132</v>
      </c>
      <c r="B10927" s="100">
        <v>43101</v>
      </c>
      <c r="C10927" s="98" t="s">
        <v>186</v>
      </c>
      <c r="D10927" s="98">
        <v>13.06</v>
      </c>
      <c r="E10927" s="98">
        <v>397.19</v>
      </c>
      <c r="F10927" s="98" t="s">
        <v>77</v>
      </c>
    </row>
    <row r="10928" spans="1:6" x14ac:dyDescent="0.2">
      <c r="A10928" s="106">
        <v>43132</v>
      </c>
      <c r="B10928" s="100">
        <v>43101</v>
      </c>
      <c r="C10928" s="98" t="s">
        <v>34</v>
      </c>
      <c r="D10928" s="98">
        <v>-498.71</v>
      </c>
      <c r="E10928" s="98">
        <v>5682</v>
      </c>
      <c r="F10928" s="98" t="s">
        <v>77</v>
      </c>
    </row>
    <row r="10929" spans="1:6" x14ac:dyDescent="0.2">
      <c r="A10929" s="106">
        <v>43132</v>
      </c>
      <c r="B10929" s="100">
        <v>43101</v>
      </c>
      <c r="C10929" s="98" t="s">
        <v>33</v>
      </c>
      <c r="D10929" s="98">
        <v>-22.5</v>
      </c>
      <c r="E10929" s="98">
        <v>256.26</v>
      </c>
      <c r="F10929" s="98" t="s">
        <v>77</v>
      </c>
    </row>
    <row r="10930" spans="1:6" x14ac:dyDescent="0.2">
      <c r="A10930" s="106">
        <v>43132</v>
      </c>
      <c r="B10930" s="100">
        <v>43132</v>
      </c>
      <c r="C10930" s="98" t="s">
        <v>36</v>
      </c>
      <c r="D10930" s="98">
        <v>-5.08</v>
      </c>
      <c r="E10930" s="98">
        <v>69.3</v>
      </c>
      <c r="F10930" s="98" t="s">
        <v>101</v>
      </c>
    </row>
    <row r="10931" spans="1:6" x14ac:dyDescent="0.2">
      <c r="A10931" s="106">
        <v>43132</v>
      </c>
      <c r="B10931" s="100">
        <v>43132</v>
      </c>
      <c r="C10931" s="98" t="s">
        <v>35</v>
      </c>
      <c r="D10931" s="98">
        <v>-0.23</v>
      </c>
      <c r="E10931" s="98">
        <v>3.13</v>
      </c>
      <c r="F10931" s="98" t="s">
        <v>101</v>
      </c>
    </row>
    <row r="10932" spans="1:6" x14ac:dyDescent="0.2">
      <c r="A10932" s="106">
        <v>43132</v>
      </c>
      <c r="B10932" s="100">
        <v>43101</v>
      </c>
      <c r="C10932" s="98" t="s">
        <v>36</v>
      </c>
      <c r="D10932" s="98">
        <v>-11.06</v>
      </c>
      <c r="E10932" s="98">
        <v>126</v>
      </c>
      <c r="F10932" s="98" t="s">
        <v>101</v>
      </c>
    </row>
    <row r="10933" spans="1:6" x14ac:dyDescent="0.2">
      <c r="A10933" s="106">
        <v>43132</v>
      </c>
      <c r="B10933" s="100">
        <v>43101</v>
      </c>
      <c r="C10933" s="98" t="s">
        <v>35</v>
      </c>
      <c r="D10933" s="98">
        <v>-0.5</v>
      </c>
      <c r="E10933" s="98">
        <v>5.68</v>
      </c>
      <c r="F10933" s="98" t="s">
        <v>101</v>
      </c>
    </row>
    <row r="10934" spans="1:6" x14ac:dyDescent="0.2">
      <c r="A10934" s="106">
        <v>43160</v>
      </c>
      <c r="B10934" s="100">
        <v>43132</v>
      </c>
      <c r="C10934" s="98" t="s">
        <v>34</v>
      </c>
      <c r="D10934" s="98">
        <v>-76.040000000000006</v>
      </c>
      <c r="E10934" s="98">
        <v>1037</v>
      </c>
      <c r="F10934" s="98" t="s">
        <v>92</v>
      </c>
    </row>
    <row r="10935" spans="1:6" x14ac:dyDescent="0.2">
      <c r="A10935" s="106">
        <v>43160</v>
      </c>
      <c r="B10935" s="100">
        <v>43132</v>
      </c>
      <c r="C10935" s="98" t="s">
        <v>33</v>
      </c>
      <c r="D10935" s="98">
        <v>-3.43</v>
      </c>
      <c r="E10935" s="98">
        <v>46.77</v>
      </c>
      <c r="F10935" s="98" t="s">
        <v>92</v>
      </c>
    </row>
    <row r="10936" spans="1:6" x14ac:dyDescent="0.2">
      <c r="A10936" s="106">
        <v>43160</v>
      </c>
      <c r="B10936" s="100">
        <v>43132</v>
      </c>
      <c r="C10936" s="98" t="s">
        <v>34</v>
      </c>
      <c r="D10936" s="98">
        <v>-1094.52</v>
      </c>
      <c r="E10936" s="98">
        <v>14926</v>
      </c>
      <c r="F10936" s="98" t="s">
        <v>95</v>
      </c>
    </row>
    <row r="10937" spans="1:6" x14ac:dyDescent="0.2">
      <c r="A10937" s="106">
        <v>43160</v>
      </c>
      <c r="B10937" s="100">
        <v>43132</v>
      </c>
      <c r="C10937" s="98" t="s">
        <v>33</v>
      </c>
      <c r="D10937" s="98">
        <v>-49.36</v>
      </c>
      <c r="E10937" s="98">
        <v>673.16</v>
      </c>
      <c r="F10937" s="98" t="s">
        <v>95</v>
      </c>
    </row>
    <row r="10938" spans="1:6" x14ac:dyDescent="0.2">
      <c r="A10938" s="106">
        <v>43160</v>
      </c>
      <c r="B10938" s="100">
        <v>43101</v>
      </c>
      <c r="C10938" s="98" t="s">
        <v>185</v>
      </c>
      <c r="D10938" s="98">
        <v>951.47</v>
      </c>
      <c r="E10938" s="98">
        <v>28920</v>
      </c>
      <c r="F10938" s="98" t="s">
        <v>95</v>
      </c>
    </row>
    <row r="10939" spans="1:6" x14ac:dyDescent="0.2">
      <c r="A10939" s="106">
        <v>43160</v>
      </c>
      <c r="B10939" s="100">
        <v>43101</v>
      </c>
      <c r="C10939" s="98" t="s">
        <v>186</v>
      </c>
      <c r="D10939" s="98">
        <v>42.91</v>
      </c>
      <c r="E10939" s="98">
        <v>1304.29</v>
      </c>
      <c r="F10939" s="98" t="s">
        <v>95</v>
      </c>
    </row>
    <row r="10940" spans="1:6" x14ac:dyDescent="0.2">
      <c r="A10940" s="106">
        <v>43160</v>
      </c>
      <c r="B10940" s="100">
        <v>43101</v>
      </c>
      <c r="C10940" s="98" t="s">
        <v>34</v>
      </c>
      <c r="D10940" s="98">
        <v>-1228.25</v>
      </c>
      <c r="E10940" s="98">
        <v>13994</v>
      </c>
      <c r="F10940" s="98" t="s">
        <v>95</v>
      </c>
    </row>
    <row r="10941" spans="1:6" x14ac:dyDescent="0.2">
      <c r="A10941" s="106">
        <v>43160</v>
      </c>
      <c r="B10941" s="100">
        <v>43101</v>
      </c>
      <c r="C10941" s="98" t="s">
        <v>33</v>
      </c>
      <c r="D10941" s="98">
        <v>-55.39</v>
      </c>
      <c r="E10941" s="98">
        <v>631.13</v>
      </c>
      <c r="F10941" s="98" t="s">
        <v>95</v>
      </c>
    </row>
    <row r="10942" spans="1:6" x14ac:dyDescent="0.2">
      <c r="A10942" s="106">
        <v>43160</v>
      </c>
      <c r="B10942" s="100">
        <v>43101</v>
      </c>
      <c r="C10942" s="98" t="s">
        <v>168</v>
      </c>
      <c r="D10942" s="98">
        <v>-14.87</v>
      </c>
      <c r="E10942" s="98">
        <v>2009</v>
      </c>
      <c r="F10942" s="98" t="s">
        <v>92</v>
      </c>
    </row>
    <row r="10943" spans="1:6" x14ac:dyDescent="0.2">
      <c r="A10943" s="106">
        <v>43160</v>
      </c>
      <c r="B10943" s="100">
        <v>43101</v>
      </c>
      <c r="C10943" s="98" t="s">
        <v>185</v>
      </c>
      <c r="D10943" s="98">
        <v>66.09</v>
      </c>
      <c r="E10943" s="98">
        <v>2009</v>
      </c>
      <c r="F10943" s="98" t="s">
        <v>92</v>
      </c>
    </row>
    <row r="10944" spans="1:6" x14ac:dyDescent="0.2">
      <c r="A10944" s="106">
        <v>43160</v>
      </c>
      <c r="B10944" s="100">
        <v>43101</v>
      </c>
      <c r="C10944" s="98" t="s">
        <v>186</v>
      </c>
      <c r="D10944" s="98">
        <v>2.98</v>
      </c>
      <c r="E10944" s="98">
        <v>90.6</v>
      </c>
      <c r="F10944" s="98" t="s">
        <v>92</v>
      </c>
    </row>
    <row r="10945" spans="1:6" x14ac:dyDescent="0.2">
      <c r="A10945" s="106">
        <v>43160</v>
      </c>
      <c r="B10945" s="100">
        <v>43101</v>
      </c>
      <c r="C10945" s="98" t="s">
        <v>34</v>
      </c>
      <c r="D10945" s="98">
        <v>-85.31</v>
      </c>
      <c r="E10945" s="98">
        <v>972</v>
      </c>
      <c r="F10945" s="98" t="s">
        <v>92</v>
      </c>
    </row>
    <row r="10946" spans="1:6" x14ac:dyDescent="0.2">
      <c r="A10946" s="106">
        <v>43160</v>
      </c>
      <c r="B10946" s="100">
        <v>43101</v>
      </c>
      <c r="C10946" s="98" t="s">
        <v>33</v>
      </c>
      <c r="D10946" s="98">
        <v>-3.85</v>
      </c>
      <c r="E10946" s="98">
        <v>43.84</v>
      </c>
      <c r="F10946" s="98" t="s">
        <v>92</v>
      </c>
    </row>
    <row r="10947" spans="1:6" x14ac:dyDescent="0.2">
      <c r="A10947" s="106">
        <v>43160</v>
      </c>
      <c r="B10947" s="100">
        <v>43132</v>
      </c>
      <c r="C10947" s="98" t="s">
        <v>36</v>
      </c>
      <c r="D10947" s="98">
        <v>-20.2</v>
      </c>
      <c r="E10947" s="98">
        <v>275.56</v>
      </c>
      <c r="F10947" s="98" t="s">
        <v>101</v>
      </c>
    </row>
    <row r="10948" spans="1:6" x14ac:dyDescent="0.2">
      <c r="A10948" s="106">
        <v>43160</v>
      </c>
      <c r="B10948" s="100">
        <v>43132</v>
      </c>
      <c r="C10948" s="98" t="s">
        <v>35</v>
      </c>
      <c r="D10948" s="98">
        <v>-0.91</v>
      </c>
      <c r="E10948" s="98">
        <v>12.42</v>
      </c>
      <c r="F10948" s="98" t="s">
        <v>101</v>
      </c>
    </row>
    <row r="10949" spans="1:6" x14ac:dyDescent="0.2">
      <c r="A10949" s="106">
        <v>43160</v>
      </c>
      <c r="B10949" s="100">
        <v>43101</v>
      </c>
      <c r="C10949" s="98" t="s">
        <v>36</v>
      </c>
      <c r="D10949" s="98">
        <v>-22.73</v>
      </c>
      <c r="E10949" s="98">
        <v>259</v>
      </c>
      <c r="F10949" s="98" t="s">
        <v>101</v>
      </c>
    </row>
    <row r="10950" spans="1:6" x14ac:dyDescent="0.2">
      <c r="A10950" s="106">
        <v>43160</v>
      </c>
      <c r="B10950" s="100">
        <v>43101</v>
      </c>
      <c r="C10950" s="98" t="s">
        <v>35</v>
      </c>
      <c r="D10950" s="98">
        <v>-1.03</v>
      </c>
      <c r="E10950" s="98">
        <v>11.68</v>
      </c>
      <c r="F10950" s="98" t="s">
        <v>101</v>
      </c>
    </row>
    <row r="10951" spans="1:6" x14ac:dyDescent="0.2">
      <c r="A10951" s="106">
        <v>43160</v>
      </c>
      <c r="B10951" s="100">
        <v>43132</v>
      </c>
      <c r="C10951" s="98" t="s">
        <v>34</v>
      </c>
      <c r="D10951" s="98">
        <v>-59.25</v>
      </c>
      <c r="E10951" s="98">
        <v>808</v>
      </c>
      <c r="F10951" s="98" t="s">
        <v>91</v>
      </c>
    </row>
    <row r="10952" spans="1:6" x14ac:dyDescent="0.2">
      <c r="A10952" s="106">
        <v>43160</v>
      </c>
      <c r="B10952" s="100">
        <v>43132</v>
      </c>
      <c r="C10952" s="98" t="s">
        <v>33</v>
      </c>
      <c r="D10952" s="98">
        <v>-2.67</v>
      </c>
      <c r="E10952" s="98">
        <v>36.450000000000003</v>
      </c>
      <c r="F10952" s="98" t="s">
        <v>91</v>
      </c>
    </row>
    <row r="10953" spans="1:6" x14ac:dyDescent="0.2">
      <c r="A10953" s="106">
        <v>43160</v>
      </c>
      <c r="B10953" s="100">
        <v>43132</v>
      </c>
      <c r="C10953" s="98" t="s">
        <v>34</v>
      </c>
      <c r="D10953" s="98">
        <v>-7706.38</v>
      </c>
      <c r="E10953" s="98">
        <v>105091.95</v>
      </c>
      <c r="F10953" s="98" t="s">
        <v>77</v>
      </c>
    </row>
    <row r="10954" spans="1:6" x14ac:dyDescent="0.2">
      <c r="A10954" s="106">
        <v>43160</v>
      </c>
      <c r="B10954" s="100">
        <v>43132</v>
      </c>
      <c r="C10954" s="98" t="s">
        <v>33</v>
      </c>
      <c r="D10954" s="98">
        <v>-347.61</v>
      </c>
      <c r="E10954" s="98">
        <v>4739.68</v>
      </c>
      <c r="F10954" s="98" t="s">
        <v>77</v>
      </c>
    </row>
    <row r="10955" spans="1:6" x14ac:dyDescent="0.2">
      <c r="A10955" s="106">
        <v>43160</v>
      </c>
      <c r="B10955" s="100">
        <v>43101</v>
      </c>
      <c r="C10955" s="98" t="s">
        <v>168</v>
      </c>
      <c r="D10955" s="98">
        <v>-1500.28</v>
      </c>
      <c r="E10955" s="98">
        <v>202745.28</v>
      </c>
      <c r="F10955" s="98" t="s">
        <v>77</v>
      </c>
    </row>
    <row r="10956" spans="1:6" x14ac:dyDescent="0.2">
      <c r="A10956" s="106">
        <v>43160</v>
      </c>
      <c r="B10956" s="100">
        <v>43101</v>
      </c>
      <c r="C10956" s="98" t="s">
        <v>185</v>
      </c>
      <c r="D10956" s="98">
        <v>6670.31</v>
      </c>
      <c r="E10956" s="98">
        <v>202745.28</v>
      </c>
      <c r="F10956" s="98" t="s">
        <v>77</v>
      </c>
    </row>
    <row r="10957" spans="1:6" x14ac:dyDescent="0.2">
      <c r="A10957" s="106">
        <v>43160</v>
      </c>
      <c r="B10957" s="100">
        <v>43101</v>
      </c>
      <c r="C10957" s="98" t="s">
        <v>186</v>
      </c>
      <c r="D10957" s="98">
        <v>300.85000000000002</v>
      </c>
      <c r="E10957" s="98">
        <v>9143.82</v>
      </c>
      <c r="F10957" s="98" t="s">
        <v>77</v>
      </c>
    </row>
    <row r="10958" spans="1:6" x14ac:dyDescent="0.2">
      <c r="A10958" s="106">
        <v>43160</v>
      </c>
      <c r="B10958" s="100">
        <v>43101</v>
      </c>
      <c r="C10958" s="98" t="s">
        <v>34</v>
      </c>
      <c r="D10958" s="98">
        <v>-8567.39</v>
      </c>
      <c r="E10958" s="98">
        <v>97611.33</v>
      </c>
      <c r="F10958" s="98" t="s">
        <v>77</v>
      </c>
    </row>
    <row r="10959" spans="1:6" x14ac:dyDescent="0.2">
      <c r="A10959" s="106">
        <v>43160</v>
      </c>
      <c r="B10959" s="100">
        <v>43101</v>
      </c>
      <c r="C10959" s="98" t="s">
        <v>33</v>
      </c>
      <c r="D10959" s="98">
        <v>-386.42</v>
      </c>
      <c r="E10959" s="98">
        <v>4402.2700000000004</v>
      </c>
      <c r="F10959" s="98" t="s">
        <v>77</v>
      </c>
    </row>
    <row r="10960" spans="1:6" x14ac:dyDescent="0.2">
      <c r="A10960" s="106">
        <v>43160</v>
      </c>
      <c r="B10960" s="100">
        <v>43101</v>
      </c>
      <c r="C10960" s="98" t="s">
        <v>168</v>
      </c>
      <c r="D10960" s="98">
        <v>-11.57</v>
      </c>
      <c r="E10960" s="98">
        <v>1565</v>
      </c>
      <c r="F10960" s="98" t="s">
        <v>91</v>
      </c>
    </row>
    <row r="10961" spans="1:6" x14ac:dyDescent="0.2">
      <c r="A10961" s="106">
        <v>43160</v>
      </c>
      <c r="B10961" s="100">
        <v>43101</v>
      </c>
      <c r="C10961" s="98" t="s">
        <v>185</v>
      </c>
      <c r="D10961" s="98">
        <v>51.49</v>
      </c>
      <c r="E10961" s="98">
        <v>1565</v>
      </c>
      <c r="F10961" s="98" t="s">
        <v>91</v>
      </c>
    </row>
    <row r="10962" spans="1:6" x14ac:dyDescent="0.2">
      <c r="A10962" s="106">
        <v>43160</v>
      </c>
      <c r="B10962" s="100">
        <v>43101</v>
      </c>
      <c r="C10962" s="98" t="s">
        <v>186</v>
      </c>
      <c r="D10962" s="98">
        <v>2.3199999999999998</v>
      </c>
      <c r="E10962" s="98">
        <v>70.58</v>
      </c>
      <c r="F10962" s="98" t="s">
        <v>91</v>
      </c>
    </row>
    <row r="10963" spans="1:6" x14ac:dyDescent="0.2">
      <c r="A10963" s="106">
        <v>43160</v>
      </c>
      <c r="B10963" s="100">
        <v>43101</v>
      </c>
      <c r="C10963" s="98" t="s">
        <v>34</v>
      </c>
      <c r="D10963" s="98">
        <v>-66.44</v>
      </c>
      <c r="E10963" s="98">
        <v>757</v>
      </c>
      <c r="F10963" s="98" t="s">
        <v>91</v>
      </c>
    </row>
    <row r="10964" spans="1:6" x14ac:dyDescent="0.2">
      <c r="A10964" s="106">
        <v>43160</v>
      </c>
      <c r="B10964" s="100">
        <v>43101</v>
      </c>
      <c r="C10964" s="98" t="s">
        <v>33</v>
      </c>
      <c r="D10964" s="98">
        <v>-3</v>
      </c>
      <c r="E10964" s="98">
        <v>34.15</v>
      </c>
      <c r="F10964" s="98" t="s">
        <v>91</v>
      </c>
    </row>
    <row r="10965" spans="1:6" x14ac:dyDescent="0.2">
      <c r="A10965" s="106">
        <v>43160</v>
      </c>
      <c r="B10965" s="100">
        <v>43132</v>
      </c>
      <c r="C10965" s="98" t="s">
        <v>34</v>
      </c>
      <c r="D10965" s="98">
        <v>-225.05</v>
      </c>
      <c r="E10965" s="98">
        <v>3069</v>
      </c>
      <c r="F10965" s="98" t="s">
        <v>93</v>
      </c>
    </row>
    <row r="10966" spans="1:6" x14ac:dyDescent="0.2">
      <c r="A10966" s="106">
        <v>43160</v>
      </c>
      <c r="B10966" s="100">
        <v>43132</v>
      </c>
      <c r="C10966" s="98" t="s">
        <v>33</v>
      </c>
      <c r="D10966" s="98">
        <v>-10.16</v>
      </c>
      <c r="E10966" s="98">
        <v>138.41</v>
      </c>
      <c r="F10966" s="98" t="s">
        <v>93</v>
      </c>
    </row>
    <row r="10967" spans="1:6" x14ac:dyDescent="0.2">
      <c r="A10967" s="106">
        <v>43160</v>
      </c>
      <c r="B10967" s="100">
        <v>43101</v>
      </c>
      <c r="C10967" s="98" t="s">
        <v>168</v>
      </c>
      <c r="D10967" s="98">
        <v>-43.23</v>
      </c>
      <c r="E10967" s="98">
        <v>5842</v>
      </c>
      <c r="F10967" s="98" t="s">
        <v>93</v>
      </c>
    </row>
    <row r="10968" spans="1:6" x14ac:dyDescent="0.2">
      <c r="A10968" s="106">
        <v>43160</v>
      </c>
      <c r="B10968" s="100">
        <v>43101</v>
      </c>
      <c r="C10968" s="98" t="s">
        <v>185</v>
      </c>
      <c r="D10968" s="98">
        <v>192.2</v>
      </c>
      <c r="E10968" s="98">
        <v>5842</v>
      </c>
      <c r="F10968" s="98" t="s">
        <v>93</v>
      </c>
    </row>
    <row r="10969" spans="1:6" x14ac:dyDescent="0.2">
      <c r="A10969" s="106">
        <v>43160</v>
      </c>
      <c r="B10969" s="100">
        <v>43101</v>
      </c>
      <c r="C10969" s="98" t="s">
        <v>186</v>
      </c>
      <c r="D10969" s="98">
        <v>8.67</v>
      </c>
      <c r="E10969" s="98">
        <v>263.45999999999998</v>
      </c>
      <c r="F10969" s="98" t="s">
        <v>93</v>
      </c>
    </row>
    <row r="10970" spans="1:6" x14ac:dyDescent="0.2">
      <c r="A10970" s="106">
        <v>43160</v>
      </c>
      <c r="B10970" s="100">
        <v>43101</v>
      </c>
      <c r="C10970" s="98" t="s">
        <v>34</v>
      </c>
      <c r="D10970" s="98">
        <v>-220.85</v>
      </c>
      <c r="E10970" s="98">
        <v>2516</v>
      </c>
      <c r="F10970" s="98" t="s">
        <v>93</v>
      </c>
    </row>
    <row r="10971" spans="1:6" x14ac:dyDescent="0.2">
      <c r="A10971" s="106">
        <v>43160</v>
      </c>
      <c r="B10971" s="100">
        <v>43101</v>
      </c>
      <c r="C10971" s="98" t="s">
        <v>33</v>
      </c>
      <c r="D10971" s="98">
        <v>-9.9600000000000009</v>
      </c>
      <c r="E10971" s="98">
        <v>113.46</v>
      </c>
      <c r="F10971" s="98" t="s">
        <v>93</v>
      </c>
    </row>
    <row r="10972" spans="1:6" x14ac:dyDescent="0.2">
      <c r="A10972" s="106">
        <v>43160</v>
      </c>
      <c r="B10972" s="100">
        <v>43132</v>
      </c>
      <c r="C10972" s="98" t="s">
        <v>36</v>
      </c>
      <c r="D10972" s="98">
        <v>-5.88</v>
      </c>
      <c r="E10972" s="98">
        <v>80.239999999999995</v>
      </c>
      <c r="F10972" s="98" t="s">
        <v>101</v>
      </c>
    </row>
    <row r="10973" spans="1:6" x14ac:dyDescent="0.2">
      <c r="A10973" s="106">
        <v>43160</v>
      </c>
      <c r="B10973" s="100">
        <v>43132</v>
      </c>
      <c r="C10973" s="98" t="s">
        <v>35</v>
      </c>
      <c r="D10973" s="98">
        <v>-0.26</v>
      </c>
      <c r="E10973" s="98">
        <v>3.62</v>
      </c>
      <c r="F10973" s="98" t="s">
        <v>101</v>
      </c>
    </row>
    <row r="10974" spans="1:6" x14ac:dyDescent="0.2">
      <c r="A10974" s="106">
        <v>43160</v>
      </c>
      <c r="B10974" s="100">
        <v>43101</v>
      </c>
      <c r="C10974" s="98" t="s">
        <v>36</v>
      </c>
      <c r="D10974" s="98">
        <v>-6.68</v>
      </c>
      <c r="E10974" s="98">
        <v>76</v>
      </c>
      <c r="F10974" s="98" t="s">
        <v>101</v>
      </c>
    </row>
    <row r="10975" spans="1:6" x14ac:dyDescent="0.2">
      <c r="A10975" s="106">
        <v>43160</v>
      </c>
      <c r="B10975" s="100">
        <v>43101</v>
      </c>
      <c r="C10975" s="98" t="s">
        <v>35</v>
      </c>
      <c r="D10975" s="98">
        <v>-0.3</v>
      </c>
      <c r="E10975" s="98">
        <v>3.42</v>
      </c>
      <c r="F10975" s="98" t="s">
        <v>101</v>
      </c>
    </row>
    <row r="10976" spans="1:6" x14ac:dyDescent="0.2">
      <c r="A10976" s="106">
        <v>43160</v>
      </c>
      <c r="B10976" s="100">
        <v>43132</v>
      </c>
      <c r="C10976" s="98" t="s">
        <v>34</v>
      </c>
      <c r="D10976" s="98">
        <v>-40112.67</v>
      </c>
      <c r="E10976" s="98">
        <v>547014.89</v>
      </c>
      <c r="F10976" s="98" t="s">
        <v>73</v>
      </c>
    </row>
    <row r="10977" spans="1:6" x14ac:dyDescent="0.2">
      <c r="A10977" s="106">
        <v>43160</v>
      </c>
      <c r="B10977" s="100">
        <v>43132</v>
      </c>
      <c r="C10977" s="98" t="s">
        <v>33</v>
      </c>
      <c r="D10977" s="98">
        <v>-1809.08</v>
      </c>
      <c r="E10977" s="98">
        <v>24670.37</v>
      </c>
      <c r="F10977" s="98" t="s">
        <v>73</v>
      </c>
    </row>
    <row r="10978" spans="1:6" x14ac:dyDescent="0.2">
      <c r="A10978" s="106">
        <v>43160</v>
      </c>
      <c r="B10978" s="100">
        <v>43101</v>
      </c>
      <c r="C10978" s="98" t="s">
        <v>168</v>
      </c>
      <c r="D10978" s="98">
        <v>-4047.95</v>
      </c>
      <c r="E10978" s="98">
        <v>547020.14</v>
      </c>
      <c r="F10978" s="98" t="s">
        <v>73</v>
      </c>
    </row>
    <row r="10979" spans="1:6" x14ac:dyDescent="0.2">
      <c r="A10979" s="106">
        <v>43160</v>
      </c>
      <c r="B10979" s="100">
        <v>43101</v>
      </c>
      <c r="C10979" s="98" t="s">
        <v>185</v>
      </c>
      <c r="D10979" s="98">
        <v>17996.939999999999</v>
      </c>
      <c r="E10979" s="98">
        <v>547020.14</v>
      </c>
      <c r="F10979" s="98" t="s">
        <v>73</v>
      </c>
    </row>
    <row r="10980" spans="1:6" x14ac:dyDescent="0.2">
      <c r="A10980" s="106">
        <v>43160</v>
      </c>
      <c r="B10980" s="100">
        <v>43101</v>
      </c>
      <c r="C10980" s="98" t="s">
        <v>186</v>
      </c>
      <c r="D10980" s="98">
        <v>811.62</v>
      </c>
      <c r="E10980" s="98">
        <v>24670.58</v>
      </c>
      <c r="F10980" s="98" t="s">
        <v>73</v>
      </c>
    </row>
    <row r="10981" spans="1:6" x14ac:dyDescent="0.2">
      <c r="A10981" s="106">
        <v>43160</v>
      </c>
      <c r="B10981" s="100">
        <v>43132</v>
      </c>
      <c r="C10981" s="98" t="s">
        <v>34</v>
      </c>
      <c r="D10981" s="98">
        <v>-7195.01</v>
      </c>
      <c r="E10981" s="98">
        <v>98118</v>
      </c>
      <c r="F10981" s="98" t="s">
        <v>77</v>
      </c>
    </row>
    <row r="10982" spans="1:6" x14ac:dyDescent="0.2">
      <c r="A10982" s="106">
        <v>43160</v>
      </c>
      <c r="B10982" s="100">
        <v>43132</v>
      </c>
      <c r="C10982" s="98" t="s">
        <v>33</v>
      </c>
      <c r="D10982" s="98">
        <v>-324.47000000000003</v>
      </c>
      <c r="E10982" s="98">
        <v>4425.17</v>
      </c>
      <c r="F10982" s="98" t="s">
        <v>77</v>
      </c>
    </row>
    <row r="10983" spans="1:6" x14ac:dyDescent="0.2">
      <c r="A10983" s="106">
        <v>43160</v>
      </c>
      <c r="B10983" s="100">
        <v>43101</v>
      </c>
      <c r="C10983" s="98" t="s">
        <v>168</v>
      </c>
      <c r="D10983" s="98">
        <v>-1017.84</v>
      </c>
      <c r="E10983" s="98">
        <v>137538.38</v>
      </c>
      <c r="F10983" s="98" t="s">
        <v>77</v>
      </c>
    </row>
    <row r="10984" spans="1:6" x14ac:dyDescent="0.2">
      <c r="A10984" s="106">
        <v>43160</v>
      </c>
      <c r="B10984" s="100">
        <v>43101</v>
      </c>
      <c r="C10984" s="98" t="s">
        <v>185</v>
      </c>
      <c r="D10984" s="98">
        <v>4524.97</v>
      </c>
      <c r="E10984" s="98">
        <v>137538.38</v>
      </c>
      <c r="F10984" s="98" t="s">
        <v>77</v>
      </c>
    </row>
    <row r="10985" spans="1:6" x14ac:dyDescent="0.2">
      <c r="A10985" s="106">
        <v>43160</v>
      </c>
      <c r="B10985" s="100">
        <v>43101</v>
      </c>
      <c r="C10985" s="98" t="s">
        <v>186</v>
      </c>
      <c r="D10985" s="98">
        <v>204.07</v>
      </c>
      <c r="E10985" s="98">
        <v>6203</v>
      </c>
      <c r="F10985" s="98" t="s">
        <v>77</v>
      </c>
    </row>
    <row r="10986" spans="1:6" x14ac:dyDescent="0.2">
      <c r="A10986" s="106">
        <v>43160</v>
      </c>
      <c r="B10986" s="100">
        <v>43101</v>
      </c>
      <c r="C10986" s="98" t="s">
        <v>34</v>
      </c>
      <c r="D10986" s="98">
        <v>-18.43</v>
      </c>
      <c r="E10986" s="98">
        <v>210</v>
      </c>
      <c r="F10986" s="98" t="s">
        <v>77</v>
      </c>
    </row>
    <row r="10987" spans="1:6" x14ac:dyDescent="0.2">
      <c r="A10987" s="106">
        <v>43160</v>
      </c>
      <c r="B10987" s="100">
        <v>43101</v>
      </c>
      <c r="C10987" s="98" t="s">
        <v>33</v>
      </c>
      <c r="D10987" s="98">
        <v>-0.83</v>
      </c>
      <c r="E10987" s="98">
        <v>9.4700000000000006</v>
      </c>
      <c r="F10987" s="98" t="s">
        <v>77</v>
      </c>
    </row>
    <row r="10988" spans="1:6" x14ac:dyDescent="0.2">
      <c r="A10988" s="106">
        <v>43160</v>
      </c>
      <c r="B10988" s="100">
        <v>43132</v>
      </c>
      <c r="C10988" s="98" t="s">
        <v>34</v>
      </c>
      <c r="D10988" s="98">
        <v>-23994.92</v>
      </c>
      <c r="E10988" s="98">
        <v>327218.27</v>
      </c>
      <c r="F10988" s="98" t="s">
        <v>76</v>
      </c>
    </row>
    <row r="10989" spans="1:6" x14ac:dyDescent="0.2">
      <c r="A10989" s="106">
        <v>43160</v>
      </c>
      <c r="B10989" s="100">
        <v>43132</v>
      </c>
      <c r="C10989" s="98" t="s">
        <v>33</v>
      </c>
      <c r="D10989" s="98">
        <v>-1082.02</v>
      </c>
      <c r="E10989" s="98">
        <v>14757.62</v>
      </c>
      <c r="F10989" s="98" t="s">
        <v>76</v>
      </c>
    </row>
    <row r="10990" spans="1:6" x14ac:dyDescent="0.2">
      <c r="A10990" s="106">
        <v>43160</v>
      </c>
      <c r="B10990" s="100">
        <v>43101</v>
      </c>
      <c r="C10990" s="98" t="s">
        <v>168</v>
      </c>
      <c r="D10990" s="98">
        <v>-2691.03</v>
      </c>
      <c r="E10990" s="98">
        <v>363645.27</v>
      </c>
      <c r="F10990" s="98" t="s">
        <v>76</v>
      </c>
    </row>
    <row r="10991" spans="1:6" x14ac:dyDescent="0.2">
      <c r="A10991" s="106">
        <v>43160</v>
      </c>
      <c r="B10991" s="100">
        <v>43101</v>
      </c>
      <c r="C10991" s="98" t="s">
        <v>185</v>
      </c>
      <c r="D10991" s="98">
        <v>11963.87</v>
      </c>
      <c r="E10991" s="98">
        <v>363645.27</v>
      </c>
      <c r="F10991" s="98" t="s">
        <v>76</v>
      </c>
    </row>
    <row r="10992" spans="1:6" x14ac:dyDescent="0.2">
      <c r="A10992" s="106">
        <v>43160</v>
      </c>
      <c r="B10992" s="100">
        <v>43101</v>
      </c>
      <c r="C10992" s="98" t="s">
        <v>186</v>
      </c>
      <c r="D10992" s="98">
        <v>539.53</v>
      </c>
      <c r="E10992" s="98">
        <v>16400.34</v>
      </c>
      <c r="F10992" s="98" t="s">
        <v>76</v>
      </c>
    </row>
    <row r="10993" spans="1:6" x14ac:dyDescent="0.2">
      <c r="A10993" s="106">
        <v>43160</v>
      </c>
      <c r="B10993" s="100">
        <v>43101</v>
      </c>
      <c r="C10993" s="98" t="s">
        <v>34</v>
      </c>
      <c r="D10993" s="98">
        <v>-3197.22</v>
      </c>
      <c r="E10993" s="98">
        <v>36427</v>
      </c>
      <c r="F10993" s="98" t="s">
        <v>76</v>
      </c>
    </row>
    <row r="10994" spans="1:6" x14ac:dyDescent="0.2">
      <c r="A10994" s="106">
        <v>43160</v>
      </c>
      <c r="B10994" s="100">
        <v>43101</v>
      </c>
      <c r="C10994" s="98" t="s">
        <v>33</v>
      </c>
      <c r="D10994" s="98">
        <v>-144.25</v>
      </c>
      <c r="E10994" s="98">
        <v>1642.8</v>
      </c>
      <c r="F10994" s="98" t="s">
        <v>76</v>
      </c>
    </row>
    <row r="10995" spans="1:6" x14ac:dyDescent="0.2">
      <c r="A10995" s="106">
        <v>43160</v>
      </c>
      <c r="B10995" s="100">
        <v>43132</v>
      </c>
      <c r="C10995" s="98" t="s">
        <v>34</v>
      </c>
      <c r="D10995" s="98">
        <v>-90829.72</v>
      </c>
      <c r="E10995" s="98">
        <v>1238640.3600000001</v>
      </c>
      <c r="F10995" s="98" t="s">
        <v>72</v>
      </c>
    </row>
    <row r="10996" spans="1:6" x14ac:dyDescent="0.2">
      <c r="A10996" s="106">
        <v>43160</v>
      </c>
      <c r="B10996" s="100">
        <v>43132</v>
      </c>
      <c r="C10996" s="98" t="s">
        <v>33</v>
      </c>
      <c r="D10996" s="98">
        <v>-4096.58</v>
      </c>
      <c r="E10996" s="98">
        <v>55862.84</v>
      </c>
      <c r="F10996" s="98" t="s">
        <v>72</v>
      </c>
    </row>
    <row r="10997" spans="1:6" x14ac:dyDescent="0.2">
      <c r="A10997" s="106">
        <v>43191</v>
      </c>
      <c r="B10997" s="100">
        <v>43160</v>
      </c>
      <c r="C10997" s="98" t="s">
        <v>34</v>
      </c>
      <c r="D10997" s="98">
        <v>-1561.3</v>
      </c>
      <c r="E10997" s="98">
        <v>19821</v>
      </c>
      <c r="F10997" s="98" t="s">
        <v>96</v>
      </c>
    </row>
    <row r="10998" spans="1:6" x14ac:dyDescent="0.2">
      <c r="A10998" s="106">
        <v>43191</v>
      </c>
      <c r="B10998" s="100">
        <v>43160</v>
      </c>
      <c r="C10998" s="98" t="s">
        <v>33</v>
      </c>
      <c r="D10998" s="98">
        <v>-70.41</v>
      </c>
      <c r="E10998" s="98">
        <v>893.93</v>
      </c>
      <c r="F10998" s="98" t="s">
        <v>96</v>
      </c>
    </row>
    <row r="10999" spans="1:6" x14ac:dyDescent="0.2">
      <c r="A10999" s="106">
        <v>43191</v>
      </c>
      <c r="B10999" s="100">
        <v>43132</v>
      </c>
      <c r="C10999" s="98" t="s">
        <v>34</v>
      </c>
      <c r="D10999" s="98">
        <v>-376.84</v>
      </c>
      <c r="E10999" s="98">
        <v>5139</v>
      </c>
      <c r="F10999" s="98" t="s">
        <v>96</v>
      </c>
    </row>
    <row r="11000" spans="1:6" x14ac:dyDescent="0.2">
      <c r="A11000" s="106">
        <v>43191</v>
      </c>
      <c r="B11000" s="100">
        <v>43132</v>
      </c>
      <c r="C11000" s="98" t="s">
        <v>33</v>
      </c>
      <c r="D11000" s="98">
        <v>-17</v>
      </c>
      <c r="E11000" s="98">
        <v>231.77</v>
      </c>
      <c r="F11000" s="98" t="s">
        <v>96</v>
      </c>
    </row>
    <row r="11001" spans="1:6" x14ac:dyDescent="0.2">
      <c r="A11001" s="106">
        <v>43191</v>
      </c>
      <c r="B11001" s="100">
        <v>43101</v>
      </c>
      <c r="C11001" s="98" t="s">
        <v>168</v>
      </c>
      <c r="D11001" s="98">
        <v>-184.7</v>
      </c>
      <c r="E11001" s="98">
        <v>24960</v>
      </c>
      <c r="F11001" s="98" t="s">
        <v>96</v>
      </c>
    </row>
    <row r="11002" spans="1:6" x14ac:dyDescent="0.2">
      <c r="A11002" s="106">
        <v>43191</v>
      </c>
      <c r="B11002" s="100">
        <v>43160</v>
      </c>
      <c r="C11002" s="98" t="s">
        <v>34</v>
      </c>
      <c r="D11002" s="98">
        <v>-765.64</v>
      </c>
      <c r="E11002" s="98">
        <v>9720</v>
      </c>
      <c r="F11002" s="98" t="s">
        <v>94</v>
      </c>
    </row>
    <row r="11003" spans="1:6" x14ac:dyDescent="0.2">
      <c r="A11003" s="106">
        <v>43191</v>
      </c>
      <c r="B11003" s="100">
        <v>43160</v>
      </c>
      <c r="C11003" s="98" t="s">
        <v>33</v>
      </c>
      <c r="D11003" s="98">
        <v>-34.53</v>
      </c>
      <c r="E11003" s="98">
        <v>438.37</v>
      </c>
      <c r="F11003" s="98" t="s">
        <v>94</v>
      </c>
    </row>
    <row r="11004" spans="1:6" x14ac:dyDescent="0.2">
      <c r="A11004" s="106">
        <v>43191</v>
      </c>
      <c r="B11004" s="100">
        <v>43132</v>
      </c>
      <c r="C11004" s="98" t="s">
        <v>34</v>
      </c>
      <c r="D11004" s="98">
        <v>-26.4</v>
      </c>
      <c r="E11004" s="98">
        <v>360</v>
      </c>
      <c r="F11004" s="98" t="s">
        <v>94</v>
      </c>
    </row>
    <row r="11005" spans="1:6" x14ac:dyDescent="0.2">
      <c r="A11005" s="106">
        <v>43191</v>
      </c>
      <c r="B11005" s="100">
        <v>43132</v>
      </c>
      <c r="C11005" s="98" t="s">
        <v>33</v>
      </c>
      <c r="D11005" s="98">
        <v>-1.19</v>
      </c>
      <c r="E11005" s="98">
        <v>16.239999999999998</v>
      </c>
      <c r="F11005" s="98" t="s">
        <v>94</v>
      </c>
    </row>
    <row r="11006" spans="1:6" x14ac:dyDescent="0.2">
      <c r="A11006" s="106">
        <v>43191</v>
      </c>
      <c r="B11006" s="100">
        <v>43101</v>
      </c>
      <c r="C11006" s="98" t="s">
        <v>185</v>
      </c>
      <c r="D11006" s="98">
        <v>331.63</v>
      </c>
      <c r="E11006" s="98">
        <v>10080</v>
      </c>
      <c r="F11006" s="98" t="s">
        <v>94</v>
      </c>
    </row>
    <row r="11007" spans="1:6" x14ac:dyDescent="0.2">
      <c r="A11007" s="106">
        <v>43191</v>
      </c>
      <c r="B11007" s="100">
        <v>43101</v>
      </c>
      <c r="C11007" s="98" t="s">
        <v>186</v>
      </c>
      <c r="D11007" s="98">
        <v>14.96</v>
      </c>
      <c r="E11007" s="98">
        <v>454.61</v>
      </c>
      <c r="F11007" s="98" t="s">
        <v>94</v>
      </c>
    </row>
    <row r="11008" spans="1:6" x14ac:dyDescent="0.2">
      <c r="A11008" s="106">
        <v>43191</v>
      </c>
      <c r="B11008" s="100">
        <v>43160</v>
      </c>
      <c r="C11008" s="98" t="s">
        <v>36</v>
      </c>
      <c r="D11008" s="98">
        <v>-3.02</v>
      </c>
      <c r="E11008" s="98">
        <v>38.32</v>
      </c>
      <c r="F11008" s="98" t="s">
        <v>101</v>
      </c>
    </row>
    <row r="11009" spans="1:6" x14ac:dyDescent="0.2">
      <c r="A11009" s="106">
        <v>43191</v>
      </c>
      <c r="B11009" s="100">
        <v>43160</v>
      </c>
      <c r="C11009" s="98" t="s">
        <v>35</v>
      </c>
      <c r="D11009" s="98">
        <v>-0.14000000000000001</v>
      </c>
      <c r="E11009" s="98">
        <v>1.72</v>
      </c>
      <c r="F11009" s="98" t="s">
        <v>101</v>
      </c>
    </row>
    <row r="11010" spans="1:6" x14ac:dyDescent="0.2">
      <c r="A11010" s="106">
        <v>43191</v>
      </c>
      <c r="B11010" s="100">
        <v>43132</v>
      </c>
      <c r="C11010" s="98" t="s">
        <v>36</v>
      </c>
      <c r="D11010" s="98">
        <v>-0.14000000000000001</v>
      </c>
      <c r="E11010" s="98">
        <v>2</v>
      </c>
      <c r="F11010" s="98" t="s">
        <v>101</v>
      </c>
    </row>
    <row r="11011" spans="1:6" x14ac:dyDescent="0.2">
      <c r="A11011" s="106">
        <v>43191</v>
      </c>
      <c r="B11011" s="100">
        <v>43132</v>
      </c>
      <c r="C11011" s="98" t="s">
        <v>35</v>
      </c>
      <c r="D11011" s="98">
        <v>0</v>
      </c>
      <c r="E11011" s="98">
        <v>0.1</v>
      </c>
      <c r="F11011" s="98" t="s">
        <v>101</v>
      </c>
    </row>
    <row r="11012" spans="1:6" x14ac:dyDescent="0.2">
      <c r="A11012" s="106">
        <v>43191</v>
      </c>
      <c r="B11012" s="100">
        <v>43160</v>
      </c>
      <c r="C11012" s="98" t="s">
        <v>34</v>
      </c>
      <c r="D11012" s="98">
        <v>-6323.65</v>
      </c>
      <c r="E11012" s="98">
        <v>80280.36</v>
      </c>
      <c r="F11012" s="98" t="s">
        <v>77</v>
      </c>
    </row>
    <row r="11013" spans="1:6" x14ac:dyDescent="0.2">
      <c r="A11013" s="106">
        <v>43191</v>
      </c>
      <c r="B11013" s="100">
        <v>43160</v>
      </c>
      <c r="C11013" s="98" t="s">
        <v>33</v>
      </c>
      <c r="D11013" s="98">
        <v>-285.17</v>
      </c>
      <c r="E11013" s="98">
        <v>3620.62</v>
      </c>
      <c r="F11013" s="98" t="s">
        <v>77</v>
      </c>
    </row>
    <row r="11014" spans="1:6" x14ac:dyDescent="0.2">
      <c r="A11014" s="106">
        <v>43191</v>
      </c>
      <c r="B11014" s="100">
        <v>43132</v>
      </c>
      <c r="C11014" s="98" t="s">
        <v>34</v>
      </c>
      <c r="D11014" s="98">
        <v>-210.08</v>
      </c>
      <c r="E11014" s="98">
        <v>2865</v>
      </c>
      <c r="F11014" s="98" t="s">
        <v>77</v>
      </c>
    </row>
    <row r="11015" spans="1:6" x14ac:dyDescent="0.2">
      <c r="A11015" s="106">
        <v>43191</v>
      </c>
      <c r="B11015" s="100">
        <v>43132</v>
      </c>
      <c r="C11015" s="98" t="s">
        <v>33</v>
      </c>
      <c r="D11015" s="98">
        <v>-9.4700000000000006</v>
      </c>
      <c r="E11015" s="98">
        <v>129.22999999999999</v>
      </c>
      <c r="F11015" s="98" t="s">
        <v>77</v>
      </c>
    </row>
    <row r="11016" spans="1:6" x14ac:dyDescent="0.2">
      <c r="A11016" s="106">
        <v>43191</v>
      </c>
      <c r="B11016" s="100">
        <v>43101</v>
      </c>
      <c r="C11016" s="98" t="s">
        <v>185</v>
      </c>
      <c r="D11016" s="98">
        <v>2735.51</v>
      </c>
      <c r="E11016" s="98">
        <v>83145.36</v>
      </c>
      <c r="F11016" s="98" t="s">
        <v>77</v>
      </c>
    </row>
    <row r="11017" spans="1:6" x14ac:dyDescent="0.2">
      <c r="A11017" s="106">
        <v>43191</v>
      </c>
      <c r="B11017" s="100">
        <v>43101</v>
      </c>
      <c r="C11017" s="98" t="s">
        <v>185</v>
      </c>
      <c r="D11017" s="98">
        <v>2931.38</v>
      </c>
      <c r="E11017" s="98">
        <v>89100</v>
      </c>
      <c r="F11017" s="98" t="s">
        <v>95</v>
      </c>
    </row>
    <row r="11018" spans="1:6" x14ac:dyDescent="0.2">
      <c r="A11018" s="106">
        <v>43160</v>
      </c>
      <c r="B11018" s="100">
        <v>43101</v>
      </c>
      <c r="C11018" s="98" t="s">
        <v>168</v>
      </c>
      <c r="D11018" s="98">
        <v>-4240.49</v>
      </c>
      <c r="E11018" s="98">
        <v>573009.15</v>
      </c>
      <c r="F11018" s="98" t="s">
        <v>76</v>
      </c>
    </row>
    <row r="11019" spans="1:6" x14ac:dyDescent="0.2">
      <c r="A11019" s="106">
        <v>43160</v>
      </c>
      <c r="B11019" s="100">
        <v>43101</v>
      </c>
      <c r="C11019" s="98" t="s">
        <v>185</v>
      </c>
      <c r="D11019" s="98">
        <v>18852.080000000002</v>
      </c>
      <c r="E11019" s="98">
        <v>573009.15</v>
      </c>
      <c r="F11019" s="98" t="s">
        <v>76</v>
      </c>
    </row>
    <row r="11020" spans="1:6" x14ac:dyDescent="0.2">
      <c r="A11020" s="106">
        <v>43160</v>
      </c>
      <c r="B11020" s="100">
        <v>43101</v>
      </c>
      <c r="C11020" s="98" t="s">
        <v>186</v>
      </c>
      <c r="D11020" s="98">
        <v>850.23</v>
      </c>
      <c r="E11020" s="98">
        <v>25842.7</v>
      </c>
      <c r="F11020" s="98" t="s">
        <v>76</v>
      </c>
    </row>
    <row r="11021" spans="1:6" x14ac:dyDescent="0.2">
      <c r="A11021" s="106">
        <v>43160</v>
      </c>
      <c r="B11021" s="100">
        <v>43101</v>
      </c>
      <c r="C11021" s="98" t="s">
        <v>34</v>
      </c>
      <c r="D11021" s="98">
        <v>-14.99</v>
      </c>
      <c r="E11021" s="98">
        <v>170.93</v>
      </c>
      <c r="F11021" s="98" t="s">
        <v>76</v>
      </c>
    </row>
    <row r="11022" spans="1:6" x14ac:dyDescent="0.2">
      <c r="A11022" s="106">
        <v>43160</v>
      </c>
      <c r="B11022" s="100">
        <v>43101</v>
      </c>
      <c r="C11022" s="98" t="s">
        <v>33</v>
      </c>
      <c r="D11022" s="98">
        <v>-0.68</v>
      </c>
      <c r="E11022" s="98">
        <v>7.7</v>
      </c>
      <c r="F11022" s="98" t="s">
        <v>76</v>
      </c>
    </row>
    <row r="11023" spans="1:6" x14ac:dyDescent="0.2">
      <c r="A11023" s="106">
        <v>43160</v>
      </c>
      <c r="B11023" s="100">
        <v>43101</v>
      </c>
      <c r="C11023" s="98" t="s">
        <v>185</v>
      </c>
      <c r="D11023" s="98">
        <v>14539.14</v>
      </c>
      <c r="E11023" s="98">
        <v>441917.52</v>
      </c>
      <c r="F11023" s="98" t="s">
        <v>76</v>
      </c>
    </row>
    <row r="11024" spans="1:6" x14ac:dyDescent="0.2">
      <c r="A11024" s="106">
        <v>43160</v>
      </c>
      <c r="B11024" s="100">
        <v>43101</v>
      </c>
      <c r="C11024" s="98" t="s">
        <v>186</v>
      </c>
      <c r="D11024" s="98">
        <v>655.8</v>
      </c>
      <c r="E11024" s="98">
        <v>19930.3</v>
      </c>
      <c r="F11024" s="98" t="s">
        <v>76</v>
      </c>
    </row>
    <row r="11025" spans="1:6" x14ac:dyDescent="0.2">
      <c r="A11025" s="106">
        <v>43160</v>
      </c>
      <c r="B11025" s="100">
        <v>43101</v>
      </c>
      <c r="C11025" s="98" t="s">
        <v>34</v>
      </c>
      <c r="D11025" s="98">
        <v>-203.01</v>
      </c>
      <c r="E11025" s="98">
        <v>2313</v>
      </c>
      <c r="F11025" s="98" t="s">
        <v>76</v>
      </c>
    </row>
    <row r="11026" spans="1:6" x14ac:dyDescent="0.2">
      <c r="A11026" s="106">
        <v>43160</v>
      </c>
      <c r="B11026" s="100">
        <v>43101</v>
      </c>
      <c r="C11026" s="98" t="s">
        <v>33</v>
      </c>
      <c r="D11026" s="98">
        <v>-9.15</v>
      </c>
      <c r="E11026" s="98">
        <v>104.31</v>
      </c>
      <c r="F11026" s="98" t="s">
        <v>76</v>
      </c>
    </row>
    <row r="11027" spans="1:6" x14ac:dyDescent="0.2">
      <c r="A11027" s="106">
        <v>43160</v>
      </c>
      <c r="B11027" s="100">
        <v>43132</v>
      </c>
      <c r="C11027" s="98" t="s">
        <v>34</v>
      </c>
      <c r="D11027" s="98">
        <v>6</v>
      </c>
      <c r="E11027" s="98">
        <v>-82</v>
      </c>
      <c r="F11027" s="98" t="s">
        <v>92</v>
      </c>
    </row>
    <row r="11028" spans="1:6" x14ac:dyDescent="0.2">
      <c r="A11028" s="106">
        <v>43160</v>
      </c>
      <c r="B11028" s="100">
        <v>43132</v>
      </c>
      <c r="C11028" s="98" t="s">
        <v>33</v>
      </c>
      <c r="D11028" s="98">
        <v>0.27</v>
      </c>
      <c r="E11028" s="98">
        <v>-3.7</v>
      </c>
      <c r="F11028" s="98" t="s">
        <v>92</v>
      </c>
    </row>
    <row r="11029" spans="1:6" x14ac:dyDescent="0.2">
      <c r="A11029" s="106">
        <v>43160</v>
      </c>
      <c r="B11029" s="100">
        <v>43101</v>
      </c>
      <c r="C11029" s="98" t="s">
        <v>168</v>
      </c>
      <c r="D11029" s="98">
        <v>4.12</v>
      </c>
      <c r="E11029" s="98">
        <v>-556</v>
      </c>
      <c r="F11029" s="98" t="s">
        <v>92</v>
      </c>
    </row>
    <row r="11030" spans="1:6" x14ac:dyDescent="0.2">
      <c r="A11030" s="106">
        <v>43160</v>
      </c>
      <c r="B11030" s="100">
        <v>43132</v>
      </c>
      <c r="C11030" s="98" t="s">
        <v>34</v>
      </c>
      <c r="D11030" s="98">
        <v>-21638.74</v>
      </c>
      <c r="E11030" s="98">
        <v>295083.33</v>
      </c>
      <c r="F11030" s="98" t="s">
        <v>76</v>
      </c>
    </row>
    <row r="11031" spans="1:6" x14ac:dyDescent="0.2">
      <c r="A11031" s="106">
        <v>43160</v>
      </c>
      <c r="B11031" s="100">
        <v>43132</v>
      </c>
      <c r="C11031" s="98" t="s">
        <v>33</v>
      </c>
      <c r="D11031" s="98">
        <v>-975.88</v>
      </c>
      <c r="E11031" s="98">
        <v>13308.31</v>
      </c>
      <c r="F11031" s="98" t="s">
        <v>76</v>
      </c>
    </row>
    <row r="11032" spans="1:6" x14ac:dyDescent="0.2">
      <c r="A11032" s="106">
        <v>43160</v>
      </c>
      <c r="B11032" s="100">
        <v>43101</v>
      </c>
      <c r="C11032" s="98" t="s">
        <v>185</v>
      </c>
      <c r="D11032" s="98">
        <v>-18.3</v>
      </c>
      <c r="E11032" s="98">
        <v>-556</v>
      </c>
      <c r="F11032" s="98" t="s">
        <v>92</v>
      </c>
    </row>
    <row r="11033" spans="1:6" x14ac:dyDescent="0.2">
      <c r="A11033" s="106">
        <v>43160</v>
      </c>
      <c r="B11033" s="100">
        <v>43101</v>
      </c>
      <c r="C11033" s="98" t="s">
        <v>186</v>
      </c>
      <c r="D11033" s="98">
        <v>-0.83</v>
      </c>
      <c r="E11033" s="98">
        <v>-25.08</v>
      </c>
      <c r="F11033" s="98" t="s">
        <v>92</v>
      </c>
    </row>
    <row r="11034" spans="1:6" x14ac:dyDescent="0.2">
      <c r="A11034" s="106">
        <v>43160</v>
      </c>
      <c r="B11034" s="100">
        <v>43101</v>
      </c>
      <c r="C11034" s="98" t="s">
        <v>34</v>
      </c>
      <c r="D11034" s="98">
        <v>54.32</v>
      </c>
      <c r="E11034" s="98">
        <v>-619</v>
      </c>
      <c r="F11034" s="98" t="s">
        <v>92</v>
      </c>
    </row>
    <row r="11035" spans="1:6" x14ac:dyDescent="0.2">
      <c r="A11035" s="106">
        <v>43160</v>
      </c>
      <c r="B11035" s="100">
        <v>43101</v>
      </c>
      <c r="C11035" s="98" t="s">
        <v>33</v>
      </c>
      <c r="D11035" s="98">
        <v>2.4500000000000002</v>
      </c>
      <c r="E11035" s="98">
        <v>-27.92</v>
      </c>
      <c r="F11035" s="98" t="s">
        <v>92</v>
      </c>
    </row>
    <row r="11036" spans="1:6" x14ac:dyDescent="0.2">
      <c r="A11036" s="106">
        <v>43160</v>
      </c>
      <c r="B11036" s="100">
        <v>43132</v>
      </c>
      <c r="C11036" s="98" t="s">
        <v>34</v>
      </c>
      <c r="D11036" s="98">
        <v>-420.63</v>
      </c>
      <c r="E11036" s="98">
        <v>5736</v>
      </c>
      <c r="F11036" s="98" t="s">
        <v>91</v>
      </c>
    </row>
    <row r="11037" spans="1:6" x14ac:dyDescent="0.2">
      <c r="A11037" s="106">
        <v>43160</v>
      </c>
      <c r="B11037" s="100">
        <v>43132</v>
      </c>
      <c r="C11037" s="98" t="s">
        <v>33</v>
      </c>
      <c r="D11037" s="98">
        <v>-18.97</v>
      </c>
      <c r="E11037" s="98">
        <v>258.7</v>
      </c>
      <c r="F11037" s="98" t="s">
        <v>91</v>
      </c>
    </row>
    <row r="11038" spans="1:6" x14ac:dyDescent="0.2">
      <c r="A11038" s="106">
        <v>43160</v>
      </c>
      <c r="B11038" s="100">
        <v>43101</v>
      </c>
      <c r="C11038" s="98" t="s">
        <v>168</v>
      </c>
      <c r="D11038" s="98">
        <v>-70.849999999999994</v>
      </c>
      <c r="E11038" s="98">
        <v>9575</v>
      </c>
      <c r="F11038" s="98" t="s">
        <v>91</v>
      </c>
    </row>
    <row r="11039" spans="1:6" x14ac:dyDescent="0.2">
      <c r="A11039" s="106">
        <v>43160</v>
      </c>
      <c r="B11039" s="100">
        <v>43101</v>
      </c>
      <c r="C11039" s="98" t="s">
        <v>185</v>
      </c>
      <c r="D11039" s="98">
        <v>315.02</v>
      </c>
      <c r="E11039" s="98">
        <v>9575</v>
      </c>
      <c r="F11039" s="98" t="s">
        <v>91</v>
      </c>
    </row>
    <row r="11040" spans="1:6" x14ac:dyDescent="0.2">
      <c r="A11040" s="106">
        <v>43160</v>
      </c>
      <c r="B11040" s="100">
        <v>43101</v>
      </c>
      <c r="C11040" s="98" t="s">
        <v>186</v>
      </c>
      <c r="D11040" s="98">
        <v>14.2</v>
      </c>
      <c r="E11040" s="98">
        <v>431.83</v>
      </c>
      <c r="F11040" s="98" t="s">
        <v>91</v>
      </c>
    </row>
    <row r="11041" spans="1:6" x14ac:dyDescent="0.2">
      <c r="A11041" s="106">
        <v>43160</v>
      </c>
      <c r="B11041" s="100">
        <v>43101</v>
      </c>
      <c r="C11041" s="98" t="s">
        <v>34</v>
      </c>
      <c r="D11041" s="98">
        <v>-242.16</v>
      </c>
      <c r="E11041" s="98">
        <v>2759</v>
      </c>
      <c r="F11041" s="98" t="s">
        <v>91</v>
      </c>
    </row>
    <row r="11042" spans="1:6" x14ac:dyDescent="0.2">
      <c r="A11042" s="106">
        <v>43160</v>
      </c>
      <c r="B11042" s="100">
        <v>43101</v>
      </c>
      <c r="C11042" s="98" t="s">
        <v>33</v>
      </c>
      <c r="D11042" s="98">
        <v>-10.93</v>
      </c>
      <c r="E11042" s="98">
        <v>124.43</v>
      </c>
      <c r="F11042" s="98" t="s">
        <v>91</v>
      </c>
    </row>
    <row r="11043" spans="1:6" x14ac:dyDescent="0.2">
      <c r="A11043" s="106">
        <v>43160</v>
      </c>
      <c r="B11043" s="100">
        <v>43132</v>
      </c>
      <c r="C11043" s="98" t="s">
        <v>34</v>
      </c>
      <c r="D11043" s="98">
        <v>-31.9</v>
      </c>
      <c r="E11043" s="98">
        <v>435</v>
      </c>
      <c r="F11043" s="98" t="s">
        <v>92</v>
      </c>
    </row>
    <row r="11044" spans="1:6" x14ac:dyDescent="0.2">
      <c r="A11044" s="106">
        <v>43160</v>
      </c>
      <c r="B11044" s="100">
        <v>43132</v>
      </c>
      <c r="C11044" s="98" t="s">
        <v>33</v>
      </c>
      <c r="D11044" s="98">
        <v>-1.44</v>
      </c>
      <c r="E11044" s="98">
        <v>19.62</v>
      </c>
      <c r="F11044" s="98" t="s">
        <v>92</v>
      </c>
    </row>
    <row r="11045" spans="1:6" x14ac:dyDescent="0.2">
      <c r="A11045" s="106">
        <v>43160</v>
      </c>
      <c r="B11045" s="100">
        <v>43132</v>
      </c>
      <c r="C11045" s="98" t="s">
        <v>34</v>
      </c>
      <c r="D11045" s="98">
        <v>-6869.97</v>
      </c>
      <c r="E11045" s="98">
        <v>93685.54</v>
      </c>
      <c r="F11045" s="98" t="s">
        <v>77</v>
      </c>
    </row>
    <row r="11046" spans="1:6" x14ac:dyDescent="0.2">
      <c r="A11046" s="106">
        <v>43160</v>
      </c>
      <c r="B11046" s="100">
        <v>43132</v>
      </c>
      <c r="C11046" s="98" t="s">
        <v>33</v>
      </c>
      <c r="D11046" s="98">
        <v>-309.87</v>
      </c>
      <c r="E11046" s="98">
        <v>4225.25</v>
      </c>
      <c r="F11046" s="98" t="s">
        <v>77</v>
      </c>
    </row>
    <row r="11047" spans="1:6" x14ac:dyDescent="0.2">
      <c r="A11047" s="106">
        <v>43160</v>
      </c>
      <c r="B11047" s="100">
        <v>43101</v>
      </c>
      <c r="C11047" s="98" t="s">
        <v>168</v>
      </c>
      <c r="D11047" s="98">
        <v>-1074.6300000000001</v>
      </c>
      <c r="E11047" s="98">
        <v>145215.54</v>
      </c>
      <c r="F11047" s="98" t="s">
        <v>77</v>
      </c>
    </row>
    <row r="11048" spans="1:6" x14ac:dyDescent="0.2">
      <c r="A11048" s="106">
        <v>43160</v>
      </c>
      <c r="B11048" s="100">
        <v>43101</v>
      </c>
      <c r="C11048" s="98" t="s">
        <v>185</v>
      </c>
      <c r="D11048" s="98">
        <v>4777.59</v>
      </c>
      <c r="E11048" s="98">
        <v>145215.54</v>
      </c>
      <c r="F11048" s="98" t="s">
        <v>77</v>
      </c>
    </row>
    <row r="11049" spans="1:6" x14ac:dyDescent="0.2">
      <c r="A11049" s="106">
        <v>43160</v>
      </c>
      <c r="B11049" s="100">
        <v>43101</v>
      </c>
      <c r="C11049" s="98" t="s">
        <v>186</v>
      </c>
      <c r="D11049" s="98">
        <v>215.47</v>
      </c>
      <c r="E11049" s="98">
        <v>6549.24</v>
      </c>
      <c r="F11049" s="98" t="s">
        <v>77</v>
      </c>
    </row>
    <row r="11050" spans="1:6" x14ac:dyDescent="0.2">
      <c r="A11050" s="106">
        <v>43160</v>
      </c>
      <c r="B11050" s="100">
        <v>43101</v>
      </c>
      <c r="C11050" s="98" t="s">
        <v>34</v>
      </c>
      <c r="D11050" s="98">
        <v>-4522.83</v>
      </c>
      <c r="E11050" s="98">
        <v>51530</v>
      </c>
      <c r="F11050" s="98" t="s">
        <v>77</v>
      </c>
    </row>
    <row r="11051" spans="1:6" x14ac:dyDescent="0.2">
      <c r="A11051" s="106">
        <v>43160</v>
      </c>
      <c r="B11051" s="100">
        <v>43101</v>
      </c>
      <c r="C11051" s="98" t="s">
        <v>33</v>
      </c>
      <c r="D11051" s="98">
        <v>-203.98</v>
      </c>
      <c r="E11051" s="98">
        <v>2324</v>
      </c>
      <c r="F11051" s="98" t="s">
        <v>77</v>
      </c>
    </row>
    <row r="11052" spans="1:6" x14ac:dyDescent="0.2">
      <c r="A11052" s="106">
        <v>43160</v>
      </c>
      <c r="B11052" s="100">
        <v>43101</v>
      </c>
      <c r="C11052" s="98" t="s">
        <v>168</v>
      </c>
      <c r="D11052" s="98">
        <v>-4.99</v>
      </c>
      <c r="E11052" s="98">
        <v>674</v>
      </c>
      <c r="F11052" s="98" t="s">
        <v>92</v>
      </c>
    </row>
    <row r="11053" spans="1:6" x14ac:dyDescent="0.2">
      <c r="A11053" s="106">
        <v>43160</v>
      </c>
      <c r="B11053" s="100">
        <v>43132</v>
      </c>
      <c r="C11053" s="98" t="s">
        <v>34</v>
      </c>
      <c r="D11053" s="98">
        <v>-30324.73</v>
      </c>
      <c r="E11053" s="98">
        <v>413536.84</v>
      </c>
      <c r="F11053" s="98" t="s">
        <v>76</v>
      </c>
    </row>
    <row r="11054" spans="1:6" x14ac:dyDescent="0.2">
      <c r="A11054" s="106">
        <v>43160</v>
      </c>
      <c r="B11054" s="100">
        <v>43132</v>
      </c>
      <c r="C11054" s="98" t="s">
        <v>33</v>
      </c>
      <c r="D11054" s="98">
        <v>-1367.49</v>
      </c>
      <c r="E11054" s="98">
        <v>18650.43</v>
      </c>
      <c r="F11054" s="98" t="s">
        <v>76</v>
      </c>
    </row>
    <row r="11055" spans="1:6" x14ac:dyDescent="0.2">
      <c r="A11055" s="106">
        <v>43160</v>
      </c>
      <c r="B11055" s="100">
        <v>43101</v>
      </c>
      <c r="C11055" s="98" t="s">
        <v>168</v>
      </c>
      <c r="D11055" s="98">
        <v>-4737.68</v>
      </c>
      <c r="E11055" s="98">
        <v>640229.84</v>
      </c>
      <c r="F11055" s="98" t="s">
        <v>76</v>
      </c>
    </row>
    <row r="11056" spans="1:6" x14ac:dyDescent="0.2">
      <c r="A11056" s="106">
        <v>43160</v>
      </c>
      <c r="B11056" s="100">
        <v>43101</v>
      </c>
      <c r="C11056" s="98" t="s">
        <v>185</v>
      </c>
      <c r="D11056" s="98">
        <v>21063.56</v>
      </c>
      <c r="E11056" s="98">
        <v>640229.84</v>
      </c>
      <c r="F11056" s="98" t="s">
        <v>76</v>
      </c>
    </row>
    <row r="11057" spans="1:6" x14ac:dyDescent="0.2">
      <c r="A11057" s="106">
        <v>43160</v>
      </c>
      <c r="B11057" s="100">
        <v>43101</v>
      </c>
      <c r="C11057" s="98" t="s">
        <v>186</v>
      </c>
      <c r="D11057" s="98">
        <v>950.09</v>
      </c>
      <c r="E11057" s="98">
        <v>28874.5</v>
      </c>
      <c r="F11057" s="98" t="s">
        <v>76</v>
      </c>
    </row>
    <row r="11058" spans="1:6" x14ac:dyDescent="0.2">
      <c r="A11058" s="106">
        <v>43160</v>
      </c>
      <c r="B11058" s="100">
        <v>43101</v>
      </c>
      <c r="C11058" s="98" t="s">
        <v>34</v>
      </c>
      <c r="D11058" s="98">
        <v>-19896.939999999999</v>
      </c>
      <c r="E11058" s="98">
        <v>226693</v>
      </c>
      <c r="F11058" s="98" t="s">
        <v>76</v>
      </c>
    </row>
    <row r="11059" spans="1:6" x14ac:dyDescent="0.2">
      <c r="A11059" s="106">
        <v>43160</v>
      </c>
      <c r="B11059" s="100">
        <v>43101</v>
      </c>
      <c r="C11059" s="98" t="s">
        <v>33</v>
      </c>
      <c r="D11059" s="98">
        <v>-897.39</v>
      </c>
      <c r="E11059" s="98">
        <v>10223.89</v>
      </c>
      <c r="F11059" s="98" t="s">
        <v>76</v>
      </c>
    </row>
    <row r="11060" spans="1:6" x14ac:dyDescent="0.2">
      <c r="A11060" s="106">
        <v>43160</v>
      </c>
      <c r="B11060" s="100">
        <v>43132</v>
      </c>
      <c r="C11060" s="98" t="s">
        <v>36</v>
      </c>
      <c r="D11060" s="98">
        <v>-1.77</v>
      </c>
      <c r="E11060" s="98">
        <v>24.2</v>
      </c>
      <c r="F11060" s="98" t="s">
        <v>101</v>
      </c>
    </row>
    <row r="11061" spans="1:6" x14ac:dyDescent="0.2">
      <c r="A11061" s="106">
        <v>43160</v>
      </c>
      <c r="B11061" s="100">
        <v>43132</v>
      </c>
      <c r="C11061" s="98" t="s">
        <v>35</v>
      </c>
      <c r="D11061" s="98">
        <v>-0.08</v>
      </c>
      <c r="E11061" s="98">
        <v>1.0900000000000001</v>
      </c>
      <c r="F11061" s="98" t="s">
        <v>101</v>
      </c>
    </row>
    <row r="11062" spans="1:6" x14ac:dyDescent="0.2">
      <c r="A11062" s="106">
        <v>43160</v>
      </c>
      <c r="B11062" s="100">
        <v>43101</v>
      </c>
      <c r="C11062" s="98" t="s">
        <v>36</v>
      </c>
      <c r="D11062" s="98">
        <v>-1.1399999999999999</v>
      </c>
      <c r="E11062" s="98">
        <v>13</v>
      </c>
      <c r="F11062" s="98" t="s">
        <v>101</v>
      </c>
    </row>
    <row r="11063" spans="1:6" x14ac:dyDescent="0.2">
      <c r="A11063" s="106">
        <v>43160</v>
      </c>
      <c r="B11063" s="100">
        <v>43101</v>
      </c>
      <c r="C11063" s="98" t="s">
        <v>35</v>
      </c>
      <c r="D11063" s="98">
        <v>-0.05</v>
      </c>
      <c r="E11063" s="98">
        <v>0.59</v>
      </c>
      <c r="F11063" s="98" t="s">
        <v>101</v>
      </c>
    </row>
    <row r="11064" spans="1:6" x14ac:dyDescent="0.2">
      <c r="A11064" s="106">
        <v>43160</v>
      </c>
      <c r="B11064" s="100">
        <v>43132</v>
      </c>
      <c r="C11064" s="98" t="s">
        <v>34</v>
      </c>
      <c r="D11064" s="98">
        <v>-4.18</v>
      </c>
      <c r="E11064" s="98">
        <v>57</v>
      </c>
      <c r="F11064" s="98" t="s">
        <v>93</v>
      </c>
    </row>
    <row r="11065" spans="1:6" x14ac:dyDescent="0.2">
      <c r="A11065" s="106">
        <v>43160</v>
      </c>
      <c r="B11065" s="100">
        <v>43132</v>
      </c>
      <c r="C11065" s="98" t="s">
        <v>33</v>
      </c>
      <c r="D11065" s="98">
        <v>-0.19</v>
      </c>
      <c r="E11065" s="98">
        <v>2.57</v>
      </c>
      <c r="F11065" s="98" t="s">
        <v>93</v>
      </c>
    </row>
    <row r="11066" spans="1:6" x14ac:dyDescent="0.2">
      <c r="A11066" s="106">
        <v>43160</v>
      </c>
      <c r="B11066" s="100">
        <v>43101</v>
      </c>
      <c r="C11066" s="98" t="s">
        <v>168</v>
      </c>
      <c r="D11066" s="98">
        <v>-0.81</v>
      </c>
      <c r="E11066" s="98">
        <v>110</v>
      </c>
      <c r="F11066" s="98" t="s">
        <v>93</v>
      </c>
    </row>
    <row r="11067" spans="1:6" x14ac:dyDescent="0.2">
      <c r="A11067" s="106">
        <v>43160</v>
      </c>
      <c r="B11067" s="100">
        <v>43101</v>
      </c>
      <c r="C11067" s="98" t="s">
        <v>185</v>
      </c>
      <c r="D11067" s="98">
        <v>3.62</v>
      </c>
      <c r="E11067" s="98">
        <v>110</v>
      </c>
      <c r="F11067" s="98" t="s">
        <v>93</v>
      </c>
    </row>
    <row r="11068" spans="1:6" x14ac:dyDescent="0.2">
      <c r="A11068" s="106">
        <v>43160</v>
      </c>
      <c r="B11068" s="100">
        <v>43101</v>
      </c>
      <c r="C11068" s="98" t="s">
        <v>186</v>
      </c>
      <c r="D11068" s="98">
        <v>0.16</v>
      </c>
      <c r="E11068" s="98">
        <v>4.96</v>
      </c>
      <c r="F11068" s="98" t="s">
        <v>93</v>
      </c>
    </row>
    <row r="11069" spans="1:6" x14ac:dyDescent="0.2">
      <c r="A11069" s="106">
        <v>43160</v>
      </c>
      <c r="B11069" s="100">
        <v>43101</v>
      </c>
      <c r="C11069" s="98" t="s">
        <v>34</v>
      </c>
      <c r="D11069" s="98">
        <v>-4.6500000000000004</v>
      </c>
      <c r="E11069" s="98">
        <v>53</v>
      </c>
      <c r="F11069" s="98" t="s">
        <v>93</v>
      </c>
    </row>
    <row r="11070" spans="1:6" x14ac:dyDescent="0.2">
      <c r="A11070" s="106">
        <v>43160</v>
      </c>
      <c r="B11070" s="100">
        <v>43101</v>
      </c>
      <c r="C11070" s="98" t="s">
        <v>33</v>
      </c>
      <c r="D11070" s="98">
        <v>-0.21</v>
      </c>
      <c r="E11070" s="98">
        <v>2.39</v>
      </c>
      <c r="F11070" s="98" t="s">
        <v>93</v>
      </c>
    </row>
    <row r="11071" spans="1:6" x14ac:dyDescent="0.2">
      <c r="A11071" s="106">
        <v>43160</v>
      </c>
      <c r="B11071" s="100">
        <v>43132</v>
      </c>
      <c r="C11071" s="98" t="s">
        <v>36</v>
      </c>
      <c r="D11071" s="98">
        <v>-0.77</v>
      </c>
      <c r="E11071" s="98">
        <v>10.46</v>
      </c>
      <c r="F11071" s="98" t="s">
        <v>101</v>
      </c>
    </row>
    <row r="11072" spans="1:6" x14ac:dyDescent="0.2">
      <c r="A11072" s="106">
        <v>43160</v>
      </c>
      <c r="B11072" s="100">
        <v>43132</v>
      </c>
      <c r="C11072" s="98" t="s">
        <v>35</v>
      </c>
      <c r="D11072" s="98">
        <v>-0.03</v>
      </c>
      <c r="E11072" s="98">
        <v>0.47</v>
      </c>
      <c r="F11072" s="98" t="s">
        <v>101</v>
      </c>
    </row>
    <row r="11073" spans="1:6" x14ac:dyDescent="0.2">
      <c r="A11073" s="106">
        <v>43160</v>
      </c>
      <c r="B11073" s="100">
        <v>43101</v>
      </c>
      <c r="C11073" s="98" t="s">
        <v>36</v>
      </c>
      <c r="D11073" s="98">
        <v>-0.88</v>
      </c>
      <c r="E11073" s="98">
        <v>10</v>
      </c>
      <c r="F11073" s="98" t="s">
        <v>101</v>
      </c>
    </row>
    <row r="11074" spans="1:6" x14ac:dyDescent="0.2">
      <c r="A11074" s="106">
        <v>43160</v>
      </c>
      <c r="B11074" s="100">
        <v>43101</v>
      </c>
      <c r="C11074" s="98" t="s">
        <v>35</v>
      </c>
      <c r="D11074" s="98">
        <v>-0.04</v>
      </c>
      <c r="E11074" s="98">
        <v>0.45</v>
      </c>
      <c r="F11074" s="98" t="s">
        <v>101</v>
      </c>
    </row>
    <row r="11075" spans="1:6" x14ac:dyDescent="0.2">
      <c r="A11075" s="106">
        <v>43160</v>
      </c>
      <c r="B11075" s="100">
        <v>43132</v>
      </c>
      <c r="C11075" s="98" t="s">
        <v>36</v>
      </c>
      <c r="D11075" s="98">
        <v>-2.94</v>
      </c>
      <c r="E11075" s="98">
        <v>40.119999999999997</v>
      </c>
      <c r="F11075" s="98" t="s">
        <v>101</v>
      </c>
    </row>
    <row r="11076" spans="1:6" x14ac:dyDescent="0.2">
      <c r="A11076" s="106">
        <v>43160</v>
      </c>
      <c r="B11076" s="100">
        <v>43132</v>
      </c>
      <c r="C11076" s="98" t="s">
        <v>35</v>
      </c>
      <c r="D11076" s="98">
        <v>-0.13</v>
      </c>
      <c r="E11076" s="98">
        <v>1.81</v>
      </c>
      <c r="F11076" s="98" t="s">
        <v>101</v>
      </c>
    </row>
    <row r="11077" spans="1:6" x14ac:dyDescent="0.2">
      <c r="A11077" s="106">
        <v>43160</v>
      </c>
      <c r="B11077" s="100">
        <v>43132</v>
      </c>
      <c r="C11077" s="98" t="s">
        <v>34</v>
      </c>
      <c r="D11077" s="98">
        <v>-383.5</v>
      </c>
      <c r="E11077" s="98">
        <v>5229.6099999999997</v>
      </c>
      <c r="F11077" s="98" t="s">
        <v>77</v>
      </c>
    </row>
    <row r="11078" spans="1:6" x14ac:dyDescent="0.2">
      <c r="A11078" s="106">
        <v>43160</v>
      </c>
      <c r="B11078" s="100">
        <v>43132</v>
      </c>
      <c r="C11078" s="98" t="s">
        <v>33</v>
      </c>
      <c r="D11078" s="98">
        <v>-17.29</v>
      </c>
      <c r="E11078" s="98">
        <v>235.84</v>
      </c>
      <c r="F11078" s="98" t="s">
        <v>77</v>
      </c>
    </row>
    <row r="11079" spans="1:6" x14ac:dyDescent="0.2">
      <c r="A11079" s="106">
        <v>43160</v>
      </c>
      <c r="B11079" s="100">
        <v>43101</v>
      </c>
      <c r="C11079" s="98" t="s">
        <v>168</v>
      </c>
      <c r="D11079" s="98">
        <v>-74.989999999999995</v>
      </c>
      <c r="E11079" s="98">
        <v>10134.61</v>
      </c>
      <c r="F11079" s="98" t="s">
        <v>77</v>
      </c>
    </row>
    <row r="11080" spans="1:6" x14ac:dyDescent="0.2">
      <c r="A11080" s="106">
        <v>43160</v>
      </c>
      <c r="B11080" s="100">
        <v>43101</v>
      </c>
      <c r="C11080" s="98" t="s">
        <v>34</v>
      </c>
      <c r="D11080" s="98">
        <v>-430.5</v>
      </c>
      <c r="E11080" s="98">
        <v>4905</v>
      </c>
      <c r="F11080" s="98" t="s">
        <v>77</v>
      </c>
    </row>
    <row r="11081" spans="1:6" x14ac:dyDescent="0.2">
      <c r="A11081" s="106">
        <v>43160</v>
      </c>
      <c r="B11081" s="100">
        <v>43101</v>
      </c>
      <c r="C11081" s="98" t="s">
        <v>33</v>
      </c>
      <c r="D11081" s="98">
        <v>-19.399999999999999</v>
      </c>
      <c r="E11081" s="98">
        <v>221.22</v>
      </c>
      <c r="F11081" s="98" t="s">
        <v>77</v>
      </c>
    </row>
    <row r="11082" spans="1:6" x14ac:dyDescent="0.2">
      <c r="A11082" s="106">
        <v>43160</v>
      </c>
      <c r="B11082" s="100">
        <v>43101</v>
      </c>
      <c r="C11082" s="98" t="s">
        <v>36</v>
      </c>
      <c r="D11082" s="98">
        <v>-3.34</v>
      </c>
      <c r="E11082" s="98">
        <v>38</v>
      </c>
      <c r="F11082" s="98" t="s">
        <v>101</v>
      </c>
    </row>
    <row r="11083" spans="1:6" x14ac:dyDescent="0.2">
      <c r="A11083" s="106">
        <v>43160</v>
      </c>
      <c r="B11083" s="100">
        <v>43101</v>
      </c>
      <c r="C11083" s="98" t="s">
        <v>35</v>
      </c>
      <c r="D11083" s="98">
        <v>-0.15</v>
      </c>
      <c r="E11083" s="98">
        <v>1.71</v>
      </c>
      <c r="F11083" s="98" t="s">
        <v>101</v>
      </c>
    </row>
    <row r="11084" spans="1:6" x14ac:dyDescent="0.2">
      <c r="A11084" s="106">
        <v>43160</v>
      </c>
      <c r="B11084" s="100">
        <v>43132</v>
      </c>
      <c r="C11084" s="98" t="s">
        <v>34</v>
      </c>
      <c r="D11084" s="98">
        <v>-25214.03</v>
      </c>
      <c r="E11084" s="98">
        <v>343838.11</v>
      </c>
      <c r="F11084" s="98" t="s">
        <v>76</v>
      </c>
    </row>
    <row r="11085" spans="1:6" x14ac:dyDescent="0.2">
      <c r="A11085" s="106">
        <v>43160</v>
      </c>
      <c r="B11085" s="100">
        <v>43132</v>
      </c>
      <c r="C11085" s="98" t="s">
        <v>33</v>
      </c>
      <c r="D11085" s="98">
        <v>-1137.1300000000001</v>
      </c>
      <c r="E11085" s="98">
        <v>15506.99</v>
      </c>
      <c r="F11085" s="98" t="s">
        <v>76</v>
      </c>
    </row>
    <row r="11086" spans="1:6" x14ac:dyDescent="0.2">
      <c r="A11086" s="106">
        <v>43160</v>
      </c>
      <c r="B11086" s="100">
        <v>43101</v>
      </c>
      <c r="C11086" s="98" t="s">
        <v>168</v>
      </c>
      <c r="D11086" s="98">
        <v>-4202.76</v>
      </c>
      <c r="E11086" s="98">
        <v>567932.78</v>
      </c>
      <c r="F11086" s="98" t="s">
        <v>76</v>
      </c>
    </row>
    <row r="11087" spans="1:6" x14ac:dyDescent="0.2">
      <c r="A11087" s="106">
        <v>43160</v>
      </c>
      <c r="B11087" s="100">
        <v>43101</v>
      </c>
      <c r="C11087" s="98" t="s">
        <v>185</v>
      </c>
      <c r="D11087" s="98">
        <v>18685.02</v>
      </c>
      <c r="E11087" s="98">
        <v>567932.78</v>
      </c>
      <c r="F11087" s="98" t="s">
        <v>76</v>
      </c>
    </row>
    <row r="11088" spans="1:6" x14ac:dyDescent="0.2">
      <c r="A11088" s="106">
        <v>43160</v>
      </c>
      <c r="B11088" s="100">
        <v>43101</v>
      </c>
      <c r="C11088" s="98" t="s">
        <v>186</v>
      </c>
      <c r="D11088" s="98">
        <v>842.58</v>
      </c>
      <c r="E11088" s="98">
        <v>25613.67</v>
      </c>
      <c r="F11088" s="98" t="s">
        <v>76</v>
      </c>
    </row>
    <row r="11089" spans="1:6" x14ac:dyDescent="0.2">
      <c r="A11089" s="106">
        <v>43160</v>
      </c>
      <c r="B11089" s="100">
        <v>43101</v>
      </c>
      <c r="C11089" s="98" t="s">
        <v>34</v>
      </c>
      <c r="D11089" s="98">
        <v>-222.94</v>
      </c>
      <c r="E11089" s="98">
        <v>2540</v>
      </c>
      <c r="F11089" s="98" t="s">
        <v>76</v>
      </c>
    </row>
    <row r="11090" spans="1:6" x14ac:dyDescent="0.2">
      <c r="A11090" s="106">
        <v>43160</v>
      </c>
      <c r="B11090" s="100">
        <v>43101</v>
      </c>
      <c r="C11090" s="98" t="s">
        <v>33</v>
      </c>
      <c r="D11090" s="98">
        <v>-10.050000000000001</v>
      </c>
      <c r="E11090" s="98">
        <v>114.56</v>
      </c>
      <c r="F11090" s="98" t="s">
        <v>76</v>
      </c>
    </row>
    <row r="11091" spans="1:6" x14ac:dyDescent="0.2">
      <c r="A11091" s="106">
        <v>43160</v>
      </c>
      <c r="B11091" s="100">
        <v>43101</v>
      </c>
      <c r="C11091" s="98" t="s">
        <v>185</v>
      </c>
      <c r="D11091" s="98">
        <v>333.42</v>
      </c>
      <c r="E11091" s="98">
        <v>10134.61</v>
      </c>
      <c r="F11091" s="98" t="s">
        <v>77</v>
      </c>
    </row>
    <row r="11092" spans="1:6" x14ac:dyDescent="0.2">
      <c r="A11092" s="106">
        <v>43160</v>
      </c>
      <c r="B11092" s="100">
        <v>43101</v>
      </c>
      <c r="C11092" s="98" t="s">
        <v>186</v>
      </c>
      <c r="D11092" s="98">
        <v>15.04</v>
      </c>
      <c r="E11092" s="98">
        <v>457.06</v>
      </c>
      <c r="F11092" s="98" t="s">
        <v>77</v>
      </c>
    </row>
    <row r="11093" spans="1:6" x14ac:dyDescent="0.2">
      <c r="A11093" s="106">
        <v>43160</v>
      </c>
      <c r="B11093" s="100">
        <v>43101</v>
      </c>
      <c r="C11093" s="98" t="s">
        <v>185</v>
      </c>
      <c r="D11093" s="98">
        <v>66.59</v>
      </c>
      <c r="E11093" s="98">
        <v>2024</v>
      </c>
      <c r="F11093" s="98" t="s">
        <v>92</v>
      </c>
    </row>
    <row r="11094" spans="1:6" x14ac:dyDescent="0.2">
      <c r="A11094" s="106">
        <v>43160</v>
      </c>
      <c r="B11094" s="100">
        <v>43101</v>
      </c>
      <c r="C11094" s="98" t="s">
        <v>186</v>
      </c>
      <c r="D11094" s="98">
        <v>3</v>
      </c>
      <c r="E11094" s="98">
        <v>91.28</v>
      </c>
      <c r="F11094" s="98" t="s">
        <v>92</v>
      </c>
    </row>
    <row r="11095" spans="1:6" x14ac:dyDescent="0.2">
      <c r="A11095" s="106">
        <v>43160</v>
      </c>
      <c r="B11095" s="100">
        <v>43101</v>
      </c>
      <c r="C11095" s="98" t="s">
        <v>34</v>
      </c>
      <c r="D11095" s="98">
        <v>-22.99</v>
      </c>
      <c r="E11095" s="98">
        <v>262</v>
      </c>
      <c r="F11095" s="98" t="s">
        <v>92</v>
      </c>
    </row>
    <row r="11096" spans="1:6" x14ac:dyDescent="0.2">
      <c r="A11096" s="106">
        <v>43160</v>
      </c>
      <c r="B11096" s="100">
        <v>43101</v>
      </c>
      <c r="C11096" s="98" t="s">
        <v>33</v>
      </c>
      <c r="D11096" s="98">
        <v>-1.04</v>
      </c>
      <c r="E11096" s="98">
        <v>11.82</v>
      </c>
      <c r="F11096" s="98" t="s">
        <v>92</v>
      </c>
    </row>
    <row r="11097" spans="1:6" x14ac:dyDescent="0.2">
      <c r="A11097" s="106">
        <v>43160</v>
      </c>
      <c r="B11097" s="100">
        <v>43132</v>
      </c>
      <c r="C11097" s="98" t="s">
        <v>34</v>
      </c>
      <c r="D11097" s="98">
        <v>-328.37</v>
      </c>
      <c r="E11097" s="98">
        <v>4478</v>
      </c>
      <c r="F11097" s="98" t="s">
        <v>93</v>
      </c>
    </row>
    <row r="11098" spans="1:6" x14ac:dyDescent="0.2">
      <c r="A11098" s="106">
        <v>43160</v>
      </c>
      <c r="B11098" s="100">
        <v>43132</v>
      </c>
      <c r="C11098" s="98" t="s">
        <v>33</v>
      </c>
      <c r="D11098" s="98">
        <v>-14.8</v>
      </c>
      <c r="E11098" s="98">
        <v>201.96</v>
      </c>
      <c r="F11098" s="98" t="s">
        <v>93</v>
      </c>
    </row>
    <row r="11099" spans="1:6" x14ac:dyDescent="0.2">
      <c r="A11099" s="106">
        <v>43160</v>
      </c>
      <c r="B11099" s="100">
        <v>43132</v>
      </c>
      <c r="C11099" s="98" t="s">
        <v>34</v>
      </c>
      <c r="D11099" s="98">
        <v>-248.59</v>
      </c>
      <c r="E11099" s="98">
        <v>3390</v>
      </c>
      <c r="F11099" s="98" t="s">
        <v>76</v>
      </c>
    </row>
    <row r="11100" spans="1:6" x14ac:dyDescent="0.2">
      <c r="A11100" s="106">
        <v>43160</v>
      </c>
      <c r="B11100" s="100">
        <v>43132</v>
      </c>
      <c r="C11100" s="98" t="s">
        <v>33</v>
      </c>
      <c r="D11100" s="98">
        <v>-11.21</v>
      </c>
      <c r="E11100" s="98">
        <v>152.88999999999999</v>
      </c>
      <c r="F11100" s="98" t="s">
        <v>76</v>
      </c>
    </row>
    <row r="11101" spans="1:6" x14ac:dyDescent="0.2">
      <c r="A11101" s="106">
        <v>43160</v>
      </c>
      <c r="B11101" s="100">
        <v>43101</v>
      </c>
      <c r="C11101" s="98" t="s">
        <v>168</v>
      </c>
      <c r="D11101" s="98">
        <v>-38.880000000000003</v>
      </c>
      <c r="E11101" s="98">
        <v>5254</v>
      </c>
      <c r="F11101" s="98" t="s">
        <v>76</v>
      </c>
    </row>
    <row r="11102" spans="1:6" x14ac:dyDescent="0.2">
      <c r="A11102" s="106">
        <v>43160</v>
      </c>
      <c r="B11102" s="100">
        <v>43101</v>
      </c>
      <c r="C11102" s="98" t="s">
        <v>185</v>
      </c>
      <c r="D11102" s="98">
        <v>172.86</v>
      </c>
      <c r="E11102" s="98">
        <v>5254</v>
      </c>
      <c r="F11102" s="98" t="s">
        <v>76</v>
      </c>
    </row>
    <row r="11103" spans="1:6" x14ac:dyDescent="0.2">
      <c r="A11103" s="106">
        <v>43160</v>
      </c>
      <c r="B11103" s="100">
        <v>43101</v>
      </c>
      <c r="C11103" s="98" t="s">
        <v>186</v>
      </c>
      <c r="D11103" s="98">
        <v>7.8</v>
      </c>
      <c r="E11103" s="98">
        <v>236.96</v>
      </c>
      <c r="F11103" s="98" t="s">
        <v>76</v>
      </c>
    </row>
    <row r="11104" spans="1:6" x14ac:dyDescent="0.2">
      <c r="A11104" s="106">
        <v>43160</v>
      </c>
      <c r="B11104" s="100">
        <v>43101</v>
      </c>
      <c r="C11104" s="98" t="s">
        <v>34</v>
      </c>
      <c r="D11104" s="98">
        <v>-163.6</v>
      </c>
      <c r="E11104" s="98">
        <v>1864</v>
      </c>
      <c r="F11104" s="98" t="s">
        <v>76</v>
      </c>
    </row>
    <row r="11105" spans="1:6" x14ac:dyDescent="0.2">
      <c r="A11105" s="106">
        <v>43160</v>
      </c>
      <c r="B11105" s="100">
        <v>43101</v>
      </c>
      <c r="C11105" s="98" t="s">
        <v>33</v>
      </c>
      <c r="D11105" s="98">
        <v>-7.38</v>
      </c>
      <c r="E11105" s="98">
        <v>84.07</v>
      </c>
      <c r="F11105" s="98" t="s">
        <v>76</v>
      </c>
    </row>
    <row r="11106" spans="1:6" x14ac:dyDescent="0.2">
      <c r="A11106" s="106">
        <v>43160</v>
      </c>
      <c r="B11106" s="100">
        <v>43132</v>
      </c>
      <c r="C11106" s="98" t="s">
        <v>34</v>
      </c>
      <c r="D11106" s="98">
        <v>-15.18</v>
      </c>
      <c r="E11106" s="98">
        <v>206.99</v>
      </c>
      <c r="F11106" s="98" t="s">
        <v>76</v>
      </c>
    </row>
    <row r="11107" spans="1:6" x14ac:dyDescent="0.2">
      <c r="A11107" s="106">
        <v>43160</v>
      </c>
      <c r="B11107" s="100">
        <v>43132</v>
      </c>
      <c r="C11107" s="98" t="s">
        <v>33</v>
      </c>
      <c r="D11107" s="98">
        <v>-0.68</v>
      </c>
      <c r="E11107" s="98">
        <v>9.34</v>
      </c>
      <c r="F11107" s="98" t="s">
        <v>76</v>
      </c>
    </row>
    <row r="11108" spans="1:6" x14ac:dyDescent="0.2">
      <c r="A11108" s="106">
        <v>43160</v>
      </c>
      <c r="B11108" s="100">
        <v>43101</v>
      </c>
      <c r="C11108" s="98" t="s">
        <v>168</v>
      </c>
      <c r="D11108" s="98">
        <v>-2.38</v>
      </c>
      <c r="E11108" s="98">
        <v>320.99</v>
      </c>
      <c r="F11108" s="98" t="s">
        <v>76</v>
      </c>
    </row>
    <row r="11109" spans="1:6" x14ac:dyDescent="0.2">
      <c r="A11109" s="106">
        <v>43160</v>
      </c>
      <c r="B11109" s="100">
        <v>43101</v>
      </c>
      <c r="C11109" s="98" t="s">
        <v>185</v>
      </c>
      <c r="D11109" s="98">
        <v>10.56</v>
      </c>
      <c r="E11109" s="98">
        <v>320.99</v>
      </c>
      <c r="F11109" s="98" t="s">
        <v>76</v>
      </c>
    </row>
    <row r="11110" spans="1:6" x14ac:dyDescent="0.2">
      <c r="A11110" s="106">
        <v>43160</v>
      </c>
      <c r="B11110" s="100">
        <v>43101</v>
      </c>
      <c r="C11110" s="98" t="s">
        <v>186</v>
      </c>
      <c r="D11110" s="98">
        <v>0.48</v>
      </c>
      <c r="E11110" s="98">
        <v>14.48</v>
      </c>
      <c r="F11110" s="98" t="s">
        <v>76</v>
      </c>
    </row>
    <row r="11111" spans="1:6" x14ac:dyDescent="0.2">
      <c r="A11111" s="106">
        <v>43160</v>
      </c>
      <c r="B11111" s="100">
        <v>43101</v>
      </c>
      <c r="C11111" s="98" t="s">
        <v>34</v>
      </c>
      <c r="D11111" s="98">
        <v>-10.01</v>
      </c>
      <c r="E11111" s="98">
        <v>114</v>
      </c>
      <c r="F11111" s="98" t="s">
        <v>76</v>
      </c>
    </row>
    <row r="11112" spans="1:6" x14ac:dyDescent="0.2">
      <c r="A11112" s="106">
        <v>43160</v>
      </c>
      <c r="B11112" s="100">
        <v>43101</v>
      </c>
      <c r="C11112" s="98" t="s">
        <v>33</v>
      </c>
      <c r="D11112" s="98">
        <v>-0.45</v>
      </c>
      <c r="E11112" s="98">
        <v>5.14</v>
      </c>
      <c r="F11112" s="98" t="s">
        <v>76</v>
      </c>
    </row>
    <row r="11113" spans="1:6" x14ac:dyDescent="0.2">
      <c r="A11113" s="106">
        <v>43160</v>
      </c>
      <c r="B11113" s="100">
        <v>43132</v>
      </c>
      <c r="C11113" s="98" t="s">
        <v>34</v>
      </c>
      <c r="D11113" s="98">
        <v>-1193.3</v>
      </c>
      <c r="E11113" s="98">
        <v>16273</v>
      </c>
      <c r="F11113" s="98" t="s">
        <v>94</v>
      </c>
    </row>
    <row r="11114" spans="1:6" x14ac:dyDescent="0.2">
      <c r="A11114" s="106">
        <v>43160</v>
      </c>
      <c r="B11114" s="100">
        <v>43132</v>
      </c>
      <c r="C11114" s="98" t="s">
        <v>33</v>
      </c>
      <c r="D11114" s="98">
        <v>-53.82</v>
      </c>
      <c r="E11114" s="98">
        <v>733.91</v>
      </c>
      <c r="F11114" s="98" t="s">
        <v>94</v>
      </c>
    </row>
    <row r="11115" spans="1:6" x14ac:dyDescent="0.2">
      <c r="A11115" s="106">
        <v>43160</v>
      </c>
      <c r="B11115" s="100">
        <v>43101</v>
      </c>
      <c r="C11115" s="98" t="s">
        <v>185</v>
      </c>
      <c r="D11115" s="98">
        <v>22.17</v>
      </c>
      <c r="E11115" s="98">
        <v>674</v>
      </c>
      <c r="F11115" s="98" t="s">
        <v>92</v>
      </c>
    </row>
    <row r="11116" spans="1:6" x14ac:dyDescent="0.2">
      <c r="A11116" s="106">
        <v>43160</v>
      </c>
      <c r="B11116" s="100">
        <v>43101</v>
      </c>
      <c r="C11116" s="98" t="s">
        <v>186</v>
      </c>
      <c r="D11116" s="98">
        <v>1</v>
      </c>
      <c r="E11116" s="98">
        <v>30.4</v>
      </c>
      <c r="F11116" s="98" t="s">
        <v>92</v>
      </c>
    </row>
    <row r="11117" spans="1:6" x14ac:dyDescent="0.2">
      <c r="A11117" s="106">
        <v>43160</v>
      </c>
      <c r="B11117" s="100">
        <v>43101</v>
      </c>
      <c r="C11117" s="98" t="s">
        <v>34</v>
      </c>
      <c r="D11117" s="98">
        <v>-20.98</v>
      </c>
      <c r="E11117" s="98">
        <v>239</v>
      </c>
      <c r="F11117" s="98" t="s">
        <v>92</v>
      </c>
    </row>
    <row r="11118" spans="1:6" x14ac:dyDescent="0.2">
      <c r="A11118" s="106">
        <v>43160</v>
      </c>
      <c r="B11118" s="100">
        <v>43101</v>
      </c>
      <c r="C11118" s="98" t="s">
        <v>33</v>
      </c>
      <c r="D11118" s="98">
        <v>-0.95</v>
      </c>
      <c r="E11118" s="98">
        <v>10.78</v>
      </c>
      <c r="F11118" s="98" t="s">
        <v>92</v>
      </c>
    </row>
    <row r="11119" spans="1:6" x14ac:dyDescent="0.2">
      <c r="A11119" s="106">
        <v>43160</v>
      </c>
      <c r="B11119" s="100">
        <v>43132</v>
      </c>
      <c r="C11119" s="98" t="s">
        <v>34</v>
      </c>
      <c r="D11119" s="98">
        <v>-108.67</v>
      </c>
      <c r="E11119" s="98">
        <v>1482</v>
      </c>
      <c r="F11119" s="98" t="s">
        <v>93</v>
      </c>
    </row>
    <row r="11120" spans="1:6" x14ac:dyDescent="0.2">
      <c r="A11120" s="106">
        <v>43160</v>
      </c>
      <c r="B11120" s="100">
        <v>43132</v>
      </c>
      <c r="C11120" s="98" t="s">
        <v>34</v>
      </c>
      <c r="D11120" s="98">
        <v>-828.7</v>
      </c>
      <c r="E11120" s="98">
        <v>11300.94</v>
      </c>
      <c r="F11120" s="98" t="s">
        <v>130</v>
      </c>
    </row>
    <row r="11121" spans="1:6" x14ac:dyDescent="0.2">
      <c r="A11121" s="106">
        <v>43160</v>
      </c>
      <c r="B11121" s="100">
        <v>43132</v>
      </c>
      <c r="C11121" s="98" t="s">
        <v>33</v>
      </c>
      <c r="D11121" s="98">
        <v>-37.369999999999997</v>
      </c>
      <c r="E11121" s="98">
        <v>509.67</v>
      </c>
      <c r="F11121" s="98" t="s">
        <v>130</v>
      </c>
    </row>
    <row r="11122" spans="1:6" x14ac:dyDescent="0.2">
      <c r="A11122" s="106">
        <v>43160</v>
      </c>
      <c r="B11122" s="100">
        <v>43101</v>
      </c>
      <c r="C11122" s="98" t="s">
        <v>185</v>
      </c>
      <c r="D11122" s="98">
        <v>371.8</v>
      </c>
      <c r="E11122" s="98">
        <v>11300.94</v>
      </c>
      <c r="F11122" s="98" t="s">
        <v>130</v>
      </c>
    </row>
    <row r="11123" spans="1:6" x14ac:dyDescent="0.2">
      <c r="A11123" s="106">
        <v>43160</v>
      </c>
      <c r="B11123" s="100">
        <v>43101</v>
      </c>
      <c r="C11123" s="98" t="s">
        <v>186</v>
      </c>
      <c r="D11123" s="98">
        <v>16.77</v>
      </c>
      <c r="E11123" s="98">
        <v>509.67</v>
      </c>
      <c r="F11123" s="98" t="s">
        <v>130</v>
      </c>
    </row>
    <row r="11124" spans="1:6" x14ac:dyDescent="0.2">
      <c r="A11124" s="106">
        <v>43160</v>
      </c>
      <c r="B11124" s="100">
        <v>43101</v>
      </c>
      <c r="C11124" s="98" t="s">
        <v>185</v>
      </c>
      <c r="D11124" s="98">
        <v>394.15</v>
      </c>
      <c r="E11124" s="98">
        <v>11980.32</v>
      </c>
      <c r="F11124" s="98" t="s">
        <v>98</v>
      </c>
    </row>
    <row r="11125" spans="1:6" x14ac:dyDescent="0.2">
      <c r="A11125" s="106">
        <v>43160</v>
      </c>
      <c r="B11125" s="100">
        <v>43101</v>
      </c>
      <c r="C11125" s="98" t="s">
        <v>186</v>
      </c>
      <c r="D11125" s="98">
        <v>17.78</v>
      </c>
      <c r="E11125" s="98">
        <v>540.30999999999995</v>
      </c>
      <c r="F11125" s="98" t="s">
        <v>98</v>
      </c>
    </row>
    <row r="11126" spans="1:6" x14ac:dyDescent="0.2">
      <c r="A11126" s="106">
        <v>43160</v>
      </c>
      <c r="B11126" s="100">
        <v>43160</v>
      </c>
      <c r="C11126" s="98" t="s">
        <v>34</v>
      </c>
      <c r="D11126" s="98">
        <v>-0.03</v>
      </c>
      <c r="E11126" s="98">
        <v>0.44</v>
      </c>
      <c r="F11126" s="98" t="s">
        <v>98</v>
      </c>
    </row>
    <row r="11127" spans="1:6" x14ac:dyDescent="0.2">
      <c r="A11127" s="106">
        <v>43160</v>
      </c>
      <c r="B11127" s="100">
        <v>43160</v>
      </c>
      <c r="C11127" s="98" t="s">
        <v>33</v>
      </c>
      <c r="D11127" s="98">
        <v>0</v>
      </c>
      <c r="E11127" s="98">
        <v>0.02</v>
      </c>
      <c r="F11127" s="98" t="s">
        <v>98</v>
      </c>
    </row>
    <row r="11128" spans="1:6" x14ac:dyDescent="0.2">
      <c r="A11128" s="106">
        <v>43160</v>
      </c>
      <c r="B11128" s="100">
        <v>43132</v>
      </c>
      <c r="C11128" s="98" t="s">
        <v>34</v>
      </c>
      <c r="D11128" s="98">
        <v>-1334.02</v>
      </c>
      <c r="E11128" s="98">
        <v>18192</v>
      </c>
      <c r="F11128" s="98" t="s">
        <v>98</v>
      </c>
    </row>
    <row r="11129" spans="1:6" x14ac:dyDescent="0.2">
      <c r="A11129" s="106">
        <v>43160</v>
      </c>
      <c r="B11129" s="100">
        <v>43132</v>
      </c>
      <c r="C11129" s="98" t="s">
        <v>33</v>
      </c>
      <c r="D11129" s="98">
        <v>-46.29</v>
      </c>
      <c r="E11129" s="98">
        <v>631.26</v>
      </c>
      <c r="F11129" s="98" t="s">
        <v>98</v>
      </c>
    </row>
    <row r="11130" spans="1:6" x14ac:dyDescent="0.2">
      <c r="A11130" s="106">
        <v>43160</v>
      </c>
      <c r="B11130" s="100">
        <v>43101</v>
      </c>
      <c r="C11130" s="98" t="s">
        <v>185</v>
      </c>
      <c r="D11130" s="98">
        <v>598.53</v>
      </c>
      <c r="E11130" s="98">
        <v>18192.439999999999</v>
      </c>
      <c r="F11130" s="98" t="s">
        <v>98</v>
      </c>
    </row>
    <row r="11131" spans="1:6" x14ac:dyDescent="0.2">
      <c r="A11131" s="106">
        <v>43160</v>
      </c>
      <c r="B11131" s="100">
        <v>43101</v>
      </c>
      <c r="C11131" s="98" t="s">
        <v>186</v>
      </c>
      <c r="D11131" s="98">
        <v>20.77</v>
      </c>
      <c r="E11131" s="98">
        <v>631.28</v>
      </c>
      <c r="F11131" s="98" t="s">
        <v>98</v>
      </c>
    </row>
    <row r="11132" spans="1:6" x14ac:dyDescent="0.2">
      <c r="A11132" s="106">
        <v>43160</v>
      </c>
      <c r="B11132" s="100">
        <v>43132</v>
      </c>
      <c r="C11132" s="98" t="s">
        <v>34</v>
      </c>
      <c r="D11132" s="98">
        <v>-881.64</v>
      </c>
      <c r="E11132" s="98">
        <v>12022.92</v>
      </c>
      <c r="F11132" s="98" t="s">
        <v>98</v>
      </c>
    </row>
    <row r="11133" spans="1:6" x14ac:dyDescent="0.2">
      <c r="A11133" s="106">
        <v>43160</v>
      </c>
      <c r="B11133" s="100">
        <v>43132</v>
      </c>
      <c r="C11133" s="98" t="s">
        <v>33</v>
      </c>
      <c r="D11133" s="98">
        <v>-39.76</v>
      </c>
      <c r="E11133" s="98">
        <v>542.23</v>
      </c>
      <c r="F11133" s="98" t="s">
        <v>98</v>
      </c>
    </row>
    <row r="11134" spans="1:6" x14ac:dyDescent="0.2">
      <c r="A11134" s="106">
        <v>43160</v>
      </c>
      <c r="B11134" s="100">
        <v>43160</v>
      </c>
      <c r="C11134" s="98" t="s">
        <v>34</v>
      </c>
      <c r="D11134" s="98">
        <v>-0.03</v>
      </c>
      <c r="E11134" s="98">
        <v>0.32</v>
      </c>
      <c r="F11134" s="98" t="s">
        <v>98</v>
      </c>
    </row>
    <row r="11135" spans="1:6" x14ac:dyDescent="0.2">
      <c r="A11135" s="106">
        <v>43160</v>
      </c>
      <c r="B11135" s="100">
        <v>43160</v>
      </c>
      <c r="C11135" s="98" t="s">
        <v>33</v>
      </c>
      <c r="D11135" s="98">
        <v>0</v>
      </c>
      <c r="E11135" s="98">
        <v>0.01</v>
      </c>
      <c r="F11135" s="98" t="s">
        <v>98</v>
      </c>
    </row>
    <row r="11136" spans="1:6" x14ac:dyDescent="0.2">
      <c r="A11136" s="106">
        <v>43160</v>
      </c>
      <c r="B11136" s="100">
        <v>43132</v>
      </c>
      <c r="C11136" s="98" t="s">
        <v>34</v>
      </c>
      <c r="D11136" s="98">
        <v>-878.49</v>
      </c>
      <c r="E11136" s="98">
        <v>11980</v>
      </c>
      <c r="F11136" s="98" t="s">
        <v>98</v>
      </c>
    </row>
    <row r="11137" spans="1:6" x14ac:dyDescent="0.2">
      <c r="A11137" s="106">
        <v>43160</v>
      </c>
      <c r="B11137" s="100">
        <v>43132</v>
      </c>
      <c r="C11137" s="98" t="s">
        <v>33</v>
      </c>
      <c r="D11137" s="98">
        <v>-39.619999999999997</v>
      </c>
      <c r="E11137" s="98">
        <v>540.29999999999995</v>
      </c>
      <c r="F11137" s="98" t="s">
        <v>98</v>
      </c>
    </row>
    <row r="11138" spans="1:6" x14ac:dyDescent="0.2">
      <c r="A11138" s="106">
        <v>43160</v>
      </c>
      <c r="B11138" s="100">
        <v>43101</v>
      </c>
      <c r="C11138" s="98" t="s">
        <v>168</v>
      </c>
      <c r="D11138" s="98">
        <v>-10.09</v>
      </c>
      <c r="E11138" s="98">
        <v>1364</v>
      </c>
      <c r="F11138" s="98" t="s">
        <v>85</v>
      </c>
    </row>
    <row r="11139" spans="1:6" x14ac:dyDescent="0.2">
      <c r="A11139" s="106">
        <v>43160</v>
      </c>
      <c r="B11139" s="100">
        <v>43101</v>
      </c>
      <c r="C11139" s="98" t="s">
        <v>185</v>
      </c>
      <c r="D11139" s="98">
        <v>44.87</v>
      </c>
      <c r="E11139" s="98">
        <v>1364</v>
      </c>
      <c r="F11139" s="98" t="s">
        <v>85</v>
      </c>
    </row>
    <row r="11140" spans="1:6" x14ac:dyDescent="0.2">
      <c r="A11140" s="106">
        <v>43160</v>
      </c>
      <c r="B11140" s="100">
        <v>43101</v>
      </c>
      <c r="C11140" s="98" t="s">
        <v>186</v>
      </c>
      <c r="D11140" s="98">
        <v>2.02</v>
      </c>
      <c r="E11140" s="98">
        <v>61.52</v>
      </c>
      <c r="F11140" s="98" t="s">
        <v>85</v>
      </c>
    </row>
    <row r="11141" spans="1:6" x14ac:dyDescent="0.2">
      <c r="A11141" s="106">
        <v>43160</v>
      </c>
      <c r="B11141" s="100">
        <v>43101</v>
      </c>
      <c r="C11141" s="98" t="s">
        <v>34</v>
      </c>
      <c r="D11141" s="98">
        <v>-91.9</v>
      </c>
      <c r="E11141" s="98">
        <v>1047</v>
      </c>
      <c r="F11141" s="98" t="s">
        <v>77</v>
      </c>
    </row>
    <row r="11142" spans="1:6" x14ac:dyDescent="0.2">
      <c r="A11142" s="106">
        <v>43160</v>
      </c>
      <c r="B11142" s="100">
        <v>43101</v>
      </c>
      <c r="C11142" s="98" t="s">
        <v>33</v>
      </c>
      <c r="D11142" s="98">
        <v>-4.1399999999999997</v>
      </c>
      <c r="E11142" s="98">
        <v>47.22</v>
      </c>
      <c r="F11142" s="98" t="s">
        <v>77</v>
      </c>
    </row>
    <row r="11143" spans="1:6" x14ac:dyDescent="0.2">
      <c r="A11143" s="106">
        <v>43160</v>
      </c>
      <c r="B11143" s="100">
        <v>43132</v>
      </c>
      <c r="C11143" s="98" t="s">
        <v>36</v>
      </c>
      <c r="D11143" s="98">
        <v>-7.39</v>
      </c>
      <c r="E11143" s="98">
        <v>100.8</v>
      </c>
      <c r="F11143" s="98" t="s">
        <v>102</v>
      </c>
    </row>
    <row r="11144" spans="1:6" x14ac:dyDescent="0.2">
      <c r="A11144" s="106">
        <v>43160</v>
      </c>
      <c r="B11144" s="100">
        <v>43132</v>
      </c>
      <c r="C11144" s="98" t="s">
        <v>35</v>
      </c>
      <c r="D11144" s="98">
        <v>-0.33</v>
      </c>
      <c r="E11144" s="98">
        <v>4.55</v>
      </c>
      <c r="F11144" s="98" t="s">
        <v>102</v>
      </c>
    </row>
    <row r="11145" spans="1:6" x14ac:dyDescent="0.2">
      <c r="A11145" s="106">
        <v>43160</v>
      </c>
      <c r="B11145" s="100">
        <v>43101</v>
      </c>
      <c r="C11145" s="98" t="s">
        <v>186</v>
      </c>
      <c r="D11145" s="98">
        <v>-2.57</v>
      </c>
      <c r="E11145" s="98">
        <v>-78.2</v>
      </c>
      <c r="F11145" s="98" t="s">
        <v>92</v>
      </c>
    </row>
    <row r="11146" spans="1:6" x14ac:dyDescent="0.2">
      <c r="A11146" s="106">
        <v>43160</v>
      </c>
      <c r="B11146" s="100">
        <v>43101</v>
      </c>
      <c r="C11146" s="98" t="s">
        <v>34</v>
      </c>
      <c r="D11146" s="98">
        <v>152.19</v>
      </c>
      <c r="E11146" s="98">
        <v>-1734</v>
      </c>
      <c r="F11146" s="98" t="s">
        <v>92</v>
      </c>
    </row>
    <row r="11147" spans="1:6" x14ac:dyDescent="0.2">
      <c r="A11147" s="106">
        <v>43160</v>
      </c>
      <c r="B11147" s="100">
        <v>43101</v>
      </c>
      <c r="C11147" s="98" t="s">
        <v>33</v>
      </c>
      <c r="D11147" s="98">
        <v>6.86</v>
      </c>
      <c r="E11147" s="98">
        <v>-78.2</v>
      </c>
      <c r="F11147" s="98" t="s">
        <v>92</v>
      </c>
    </row>
    <row r="11148" spans="1:6" x14ac:dyDescent="0.2">
      <c r="A11148" s="106">
        <v>43160</v>
      </c>
      <c r="B11148" s="100">
        <v>43101</v>
      </c>
      <c r="C11148" s="98" t="s">
        <v>168</v>
      </c>
      <c r="D11148" s="98">
        <v>12.83</v>
      </c>
      <c r="E11148" s="98">
        <v>-1734</v>
      </c>
      <c r="F11148" s="98" t="s">
        <v>92</v>
      </c>
    </row>
    <row r="11149" spans="1:6" x14ac:dyDescent="0.2">
      <c r="A11149" s="106">
        <v>43160</v>
      </c>
      <c r="B11149" s="100">
        <v>43101</v>
      </c>
      <c r="C11149" s="98" t="s">
        <v>168</v>
      </c>
      <c r="D11149" s="98">
        <v>-11.16</v>
      </c>
      <c r="E11149" s="98">
        <v>1509</v>
      </c>
      <c r="F11149" s="98" t="s">
        <v>100</v>
      </c>
    </row>
    <row r="11150" spans="1:6" x14ac:dyDescent="0.2">
      <c r="A11150" s="106">
        <v>43160</v>
      </c>
      <c r="B11150" s="100">
        <v>43101</v>
      </c>
      <c r="C11150" s="98" t="s">
        <v>185</v>
      </c>
      <c r="D11150" s="98">
        <v>49.64</v>
      </c>
      <c r="E11150" s="98">
        <v>1509</v>
      </c>
      <c r="F11150" s="98" t="s">
        <v>100</v>
      </c>
    </row>
    <row r="11151" spans="1:6" x14ac:dyDescent="0.2">
      <c r="A11151" s="106">
        <v>43160</v>
      </c>
      <c r="B11151" s="100">
        <v>43101</v>
      </c>
      <c r="C11151" s="98" t="s">
        <v>186</v>
      </c>
      <c r="D11151" s="98">
        <v>2.2400000000000002</v>
      </c>
      <c r="E11151" s="98">
        <v>68.06</v>
      </c>
      <c r="F11151" s="98" t="s">
        <v>100</v>
      </c>
    </row>
    <row r="11152" spans="1:6" x14ac:dyDescent="0.2">
      <c r="A11152" s="106">
        <v>43160</v>
      </c>
      <c r="B11152" s="100">
        <v>43132</v>
      </c>
      <c r="C11152" s="98" t="s">
        <v>34</v>
      </c>
      <c r="D11152" s="98">
        <v>-3810.96</v>
      </c>
      <c r="E11152" s="98">
        <v>51970</v>
      </c>
      <c r="F11152" s="98" t="s">
        <v>86</v>
      </c>
    </row>
    <row r="11153" spans="1:6" x14ac:dyDescent="0.2">
      <c r="A11153" s="106">
        <v>43160</v>
      </c>
      <c r="B11153" s="100">
        <v>43132</v>
      </c>
      <c r="C11153" s="98" t="s">
        <v>33</v>
      </c>
      <c r="D11153" s="98">
        <v>-171.88</v>
      </c>
      <c r="E11153" s="98">
        <v>2343.86</v>
      </c>
      <c r="F11153" s="98" t="s">
        <v>86</v>
      </c>
    </row>
    <row r="11154" spans="1:6" x14ac:dyDescent="0.2">
      <c r="A11154" s="106">
        <v>43160</v>
      </c>
      <c r="B11154" s="100">
        <v>43101</v>
      </c>
      <c r="C11154" s="98" t="s">
        <v>185</v>
      </c>
      <c r="D11154" s="98">
        <v>1709.81</v>
      </c>
      <c r="E11154" s="98">
        <v>51970</v>
      </c>
      <c r="F11154" s="98" t="s">
        <v>86</v>
      </c>
    </row>
    <row r="11155" spans="1:6" x14ac:dyDescent="0.2">
      <c r="A11155" s="106">
        <v>43160</v>
      </c>
      <c r="B11155" s="100">
        <v>43101</v>
      </c>
      <c r="C11155" s="98" t="s">
        <v>186</v>
      </c>
      <c r="D11155" s="98">
        <v>77.11</v>
      </c>
      <c r="E11155" s="98">
        <v>2343.86</v>
      </c>
      <c r="F11155" s="98" t="s">
        <v>86</v>
      </c>
    </row>
    <row r="11156" spans="1:6" x14ac:dyDescent="0.2">
      <c r="A11156" s="106">
        <v>43160</v>
      </c>
      <c r="B11156" s="100">
        <v>43160</v>
      </c>
      <c r="C11156" s="98" t="s">
        <v>36</v>
      </c>
      <c r="D11156" s="98">
        <v>-0.03</v>
      </c>
      <c r="E11156" s="98">
        <v>0.4</v>
      </c>
      <c r="F11156" s="98" t="s">
        <v>102</v>
      </c>
    </row>
    <row r="11157" spans="1:6" x14ac:dyDescent="0.2">
      <c r="A11157" s="106">
        <v>43160</v>
      </c>
      <c r="B11157" s="100">
        <v>43160</v>
      </c>
      <c r="C11157" s="98" t="s">
        <v>35</v>
      </c>
      <c r="D11157" s="98">
        <v>0</v>
      </c>
      <c r="E11157" s="98">
        <v>0.02</v>
      </c>
      <c r="F11157" s="98" t="s">
        <v>102</v>
      </c>
    </row>
    <row r="11158" spans="1:6" x14ac:dyDescent="0.2">
      <c r="A11158" s="106">
        <v>43132</v>
      </c>
      <c r="B11158" s="100">
        <v>43101</v>
      </c>
      <c r="C11158" s="98" t="s">
        <v>185</v>
      </c>
      <c r="D11158" s="98">
        <v>441.46</v>
      </c>
      <c r="E11158" s="98">
        <v>13418.28</v>
      </c>
      <c r="F11158" s="98" t="s">
        <v>98</v>
      </c>
    </row>
    <row r="11159" spans="1:6" x14ac:dyDescent="0.2">
      <c r="A11159" s="106">
        <v>43132</v>
      </c>
      <c r="B11159" s="100">
        <v>43101</v>
      </c>
      <c r="C11159" s="98" t="s">
        <v>186</v>
      </c>
      <c r="D11159" s="98">
        <v>19.91</v>
      </c>
      <c r="E11159" s="98">
        <v>605.16</v>
      </c>
      <c r="F11159" s="98" t="s">
        <v>98</v>
      </c>
    </row>
    <row r="11160" spans="1:6" x14ac:dyDescent="0.2">
      <c r="A11160" s="106">
        <v>43132</v>
      </c>
      <c r="B11160" s="100">
        <v>43101</v>
      </c>
      <c r="C11160" s="98" t="s">
        <v>185</v>
      </c>
      <c r="D11160" s="98">
        <v>233.98</v>
      </c>
      <c r="E11160" s="98">
        <v>7112</v>
      </c>
      <c r="F11160" s="98" t="s">
        <v>92</v>
      </c>
    </row>
    <row r="11161" spans="1:6" x14ac:dyDescent="0.2">
      <c r="A11161" s="106">
        <v>43132</v>
      </c>
      <c r="B11161" s="100">
        <v>43101</v>
      </c>
      <c r="C11161" s="98" t="s">
        <v>186</v>
      </c>
      <c r="D11161" s="98">
        <v>10.55</v>
      </c>
      <c r="E11161" s="98">
        <v>320.74</v>
      </c>
      <c r="F11161" s="98" t="s">
        <v>92</v>
      </c>
    </row>
    <row r="11162" spans="1:6" x14ac:dyDescent="0.2">
      <c r="A11162" s="106">
        <v>43132</v>
      </c>
      <c r="B11162" s="100">
        <v>43101</v>
      </c>
      <c r="C11162" s="98" t="s">
        <v>34</v>
      </c>
      <c r="D11162" s="98">
        <v>-506.77</v>
      </c>
      <c r="E11162" s="98">
        <v>5774</v>
      </c>
      <c r="F11162" s="98" t="s">
        <v>92</v>
      </c>
    </row>
    <row r="11163" spans="1:6" x14ac:dyDescent="0.2">
      <c r="A11163" s="106">
        <v>43132</v>
      </c>
      <c r="B11163" s="100">
        <v>43101</v>
      </c>
      <c r="C11163" s="98" t="s">
        <v>33</v>
      </c>
      <c r="D11163" s="98">
        <v>-22.85</v>
      </c>
      <c r="E11163" s="98">
        <v>260.39</v>
      </c>
      <c r="F11163" s="98" t="s">
        <v>92</v>
      </c>
    </row>
    <row r="11164" spans="1:6" x14ac:dyDescent="0.2">
      <c r="A11164" s="106">
        <v>43132</v>
      </c>
      <c r="B11164" s="100">
        <v>43101</v>
      </c>
      <c r="C11164" s="98" t="s">
        <v>168</v>
      </c>
      <c r="D11164" s="98">
        <v>-52.64</v>
      </c>
      <c r="E11164" s="98">
        <v>7112</v>
      </c>
      <c r="F11164" s="98" t="s">
        <v>92</v>
      </c>
    </row>
    <row r="11165" spans="1:6" x14ac:dyDescent="0.2">
      <c r="A11165" s="106">
        <v>43132</v>
      </c>
      <c r="B11165" s="100">
        <v>43101</v>
      </c>
      <c r="C11165" s="98" t="s">
        <v>185</v>
      </c>
      <c r="D11165" s="98">
        <v>641.65</v>
      </c>
      <c r="E11165" s="98">
        <v>19503.27</v>
      </c>
      <c r="F11165" s="98" t="s">
        <v>76</v>
      </c>
    </row>
    <row r="11166" spans="1:6" x14ac:dyDescent="0.2">
      <c r="A11166" s="106">
        <v>43132</v>
      </c>
      <c r="B11166" s="100">
        <v>43101</v>
      </c>
      <c r="C11166" s="98" t="s">
        <v>186</v>
      </c>
      <c r="D11166" s="98">
        <v>28.93</v>
      </c>
      <c r="E11166" s="98">
        <v>879.58</v>
      </c>
      <c r="F11166" s="98" t="s">
        <v>76</v>
      </c>
    </row>
    <row r="11167" spans="1:6" x14ac:dyDescent="0.2">
      <c r="A11167" s="106">
        <v>43132</v>
      </c>
      <c r="B11167" s="100">
        <v>43101</v>
      </c>
      <c r="C11167" s="98" t="s">
        <v>34</v>
      </c>
      <c r="D11167" s="98">
        <v>-1711.8</v>
      </c>
      <c r="E11167" s="98">
        <v>19502.91</v>
      </c>
      <c r="F11167" s="98" t="s">
        <v>76</v>
      </c>
    </row>
    <row r="11168" spans="1:6" x14ac:dyDescent="0.2">
      <c r="A11168" s="106">
        <v>43132</v>
      </c>
      <c r="B11168" s="100">
        <v>43101</v>
      </c>
      <c r="C11168" s="98" t="s">
        <v>168</v>
      </c>
      <c r="D11168" s="98">
        <v>-144.31</v>
      </c>
      <c r="E11168" s="98">
        <v>19503.27</v>
      </c>
      <c r="F11168" s="98" t="s">
        <v>76</v>
      </c>
    </row>
    <row r="11169" spans="1:6" x14ac:dyDescent="0.2">
      <c r="A11169" s="106">
        <v>43132</v>
      </c>
      <c r="B11169" s="100">
        <v>43101</v>
      </c>
      <c r="C11169" s="98" t="s">
        <v>33</v>
      </c>
      <c r="D11169" s="98">
        <v>-77.2</v>
      </c>
      <c r="E11169" s="98">
        <v>879.57</v>
      </c>
      <c r="F11169" s="98" t="s">
        <v>76</v>
      </c>
    </row>
    <row r="11170" spans="1:6" x14ac:dyDescent="0.2">
      <c r="A11170" s="106">
        <v>43132</v>
      </c>
      <c r="B11170" s="100">
        <v>43101</v>
      </c>
      <c r="C11170" s="98" t="s">
        <v>185</v>
      </c>
      <c r="D11170" s="98">
        <v>599.44000000000005</v>
      </c>
      <c r="E11170" s="98">
        <v>18220</v>
      </c>
      <c r="F11170" s="98" t="s">
        <v>94</v>
      </c>
    </row>
    <row r="11171" spans="1:6" x14ac:dyDescent="0.2">
      <c r="A11171" s="106">
        <v>43132</v>
      </c>
      <c r="B11171" s="100">
        <v>43101</v>
      </c>
      <c r="C11171" s="98" t="s">
        <v>186</v>
      </c>
      <c r="D11171" s="98">
        <v>27.03</v>
      </c>
      <c r="E11171" s="98">
        <v>821.72</v>
      </c>
      <c r="F11171" s="98" t="s">
        <v>94</v>
      </c>
    </row>
    <row r="11172" spans="1:6" x14ac:dyDescent="0.2">
      <c r="A11172" s="106">
        <v>43132</v>
      </c>
      <c r="B11172" s="100">
        <v>43101</v>
      </c>
      <c r="C11172" s="98" t="s">
        <v>185</v>
      </c>
      <c r="D11172" s="98">
        <v>8.19</v>
      </c>
      <c r="E11172" s="98">
        <v>249</v>
      </c>
      <c r="F11172" s="98" t="s">
        <v>76</v>
      </c>
    </row>
    <row r="11173" spans="1:6" x14ac:dyDescent="0.2">
      <c r="A11173" s="106">
        <v>43132</v>
      </c>
      <c r="B11173" s="100">
        <v>43101</v>
      </c>
      <c r="C11173" s="98" t="s">
        <v>186</v>
      </c>
      <c r="D11173" s="98">
        <v>0.37</v>
      </c>
      <c r="E11173" s="98">
        <v>11.23</v>
      </c>
      <c r="F11173" s="98" t="s">
        <v>76</v>
      </c>
    </row>
    <row r="11174" spans="1:6" x14ac:dyDescent="0.2">
      <c r="A11174" s="106">
        <v>43132</v>
      </c>
      <c r="B11174" s="100">
        <v>43101</v>
      </c>
      <c r="C11174" s="98" t="s">
        <v>34</v>
      </c>
      <c r="D11174" s="98">
        <v>-21.85</v>
      </c>
      <c r="E11174" s="98">
        <v>249</v>
      </c>
      <c r="F11174" s="98" t="s">
        <v>76</v>
      </c>
    </row>
    <row r="11175" spans="1:6" x14ac:dyDescent="0.2">
      <c r="A11175" s="106">
        <v>43132</v>
      </c>
      <c r="B11175" s="100">
        <v>43101</v>
      </c>
      <c r="C11175" s="98" t="s">
        <v>33</v>
      </c>
      <c r="D11175" s="98">
        <v>-0.99</v>
      </c>
      <c r="E11175" s="98">
        <v>11.23</v>
      </c>
      <c r="F11175" s="98" t="s">
        <v>76</v>
      </c>
    </row>
    <row r="11176" spans="1:6" x14ac:dyDescent="0.2">
      <c r="A11176" s="106">
        <v>43132</v>
      </c>
      <c r="B11176" s="100">
        <v>43101</v>
      </c>
      <c r="C11176" s="98" t="s">
        <v>168</v>
      </c>
      <c r="D11176" s="98">
        <v>-1.84</v>
      </c>
      <c r="E11176" s="98">
        <v>249</v>
      </c>
      <c r="F11176" s="98" t="s">
        <v>76</v>
      </c>
    </row>
    <row r="11177" spans="1:6" x14ac:dyDescent="0.2">
      <c r="A11177" s="106">
        <v>43132</v>
      </c>
      <c r="B11177" s="100">
        <v>43101</v>
      </c>
      <c r="C11177" s="98" t="s">
        <v>185</v>
      </c>
      <c r="D11177" s="98">
        <v>49.65</v>
      </c>
      <c r="E11177" s="98">
        <v>1509</v>
      </c>
      <c r="F11177" s="98" t="s">
        <v>76</v>
      </c>
    </row>
    <row r="11178" spans="1:6" x14ac:dyDescent="0.2">
      <c r="A11178" s="106">
        <v>43132</v>
      </c>
      <c r="B11178" s="100">
        <v>43101</v>
      </c>
      <c r="C11178" s="98" t="s">
        <v>186</v>
      </c>
      <c r="D11178" s="98">
        <v>2.2400000000000002</v>
      </c>
      <c r="E11178" s="98">
        <v>68.06</v>
      </c>
      <c r="F11178" s="98" t="s">
        <v>76</v>
      </c>
    </row>
    <row r="11179" spans="1:6" x14ac:dyDescent="0.2">
      <c r="A11179" s="106">
        <v>43132</v>
      </c>
      <c r="B11179" s="100">
        <v>43101</v>
      </c>
      <c r="C11179" s="98" t="s">
        <v>34</v>
      </c>
      <c r="D11179" s="98">
        <v>-132.44</v>
      </c>
      <c r="E11179" s="98">
        <v>1509</v>
      </c>
      <c r="F11179" s="98" t="s">
        <v>76</v>
      </c>
    </row>
    <row r="11180" spans="1:6" x14ac:dyDescent="0.2">
      <c r="A11180" s="106">
        <v>43132</v>
      </c>
      <c r="B11180" s="100">
        <v>43101</v>
      </c>
      <c r="C11180" s="98" t="s">
        <v>33</v>
      </c>
      <c r="D11180" s="98">
        <v>-5.97</v>
      </c>
      <c r="E11180" s="98">
        <v>68.06</v>
      </c>
      <c r="F11180" s="98" t="s">
        <v>76</v>
      </c>
    </row>
    <row r="11181" spans="1:6" x14ac:dyDescent="0.2">
      <c r="A11181" s="106">
        <v>43132</v>
      </c>
      <c r="B11181" s="100">
        <v>43101</v>
      </c>
      <c r="C11181" s="98" t="s">
        <v>168</v>
      </c>
      <c r="D11181" s="98">
        <v>-11.17</v>
      </c>
      <c r="E11181" s="98">
        <v>1509</v>
      </c>
      <c r="F11181" s="98" t="s">
        <v>76</v>
      </c>
    </row>
    <row r="11182" spans="1:6" x14ac:dyDescent="0.2">
      <c r="A11182" s="106">
        <v>43132</v>
      </c>
      <c r="B11182" s="100">
        <v>43101</v>
      </c>
      <c r="C11182" s="98" t="s">
        <v>185</v>
      </c>
      <c r="D11182" s="98">
        <v>48.76</v>
      </c>
      <c r="E11182" s="98">
        <v>1482</v>
      </c>
      <c r="F11182" s="98" t="s">
        <v>93</v>
      </c>
    </row>
    <row r="11183" spans="1:6" x14ac:dyDescent="0.2">
      <c r="A11183" s="106">
        <v>43132</v>
      </c>
      <c r="B11183" s="100">
        <v>43101</v>
      </c>
      <c r="C11183" s="98" t="s">
        <v>186</v>
      </c>
      <c r="D11183" s="98">
        <v>2.2000000000000002</v>
      </c>
      <c r="E11183" s="98">
        <v>66.83</v>
      </c>
      <c r="F11183" s="98" t="s">
        <v>93</v>
      </c>
    </row>
    <row r="11184" spans="1:6" x14ac:dyDescent="0.2">
      <c r="A11184" s="106">
        <v>43132</v>
      </c>
      <c r="B11184" s="100">
        <v>43101</v>
      </c>
      <c r="C11184" s="98" t="s">
        <v>34</v>
      </c>
      <c r="D11184" s="98">
        <v>-130.08000000000001</v>
      </c>
      <c r="E11184" s="98">
        <v>1482</v>
      </c>
      <c r="F11184" s="98" t="s">
        <v>93</v>
      </c>
    </row>
    <row r="11185" spans="1:6" x14ac:dyDescent="0.2">
      <c r="A11185" s="106">
        <v>43132</v>
      </c>
      <c r="B11185" s="100">
        <v>43101</v>
      </c>
      <c r="C11185" s="98" t="s">
        <v>33</v>
      </c>
      <c r="D11185" s="98">
        <v>-5.86</v>
      </c>
      <c r="E11185" s="98">
        <v>66.83</v>
      </c>
      <c r="F11185" s="98" t="s">
        <v>93</v>
      </c>
    </row>
    <row r="11186" spans="1:6" x14ac:dyDescent="0.2">
      <c r="A11186" s="106">
        <v>43132</v>
      </c>
      <c r="B11186" s="100">
        <v>43101</v>
      </c>
      <c r="C11186" s="98" t="s">
        <v>168</v>
      </c>
      <c r="D11186" s="98">
        <v>-10.97</v>
      </c>
      <c r="E11186" s="98">
        <v>1482</v>
      </c>
      <c r="F11186" s="98" t="s">
        <v>93</v>
      </c>
    </row>
    <row r="11187" spans="1:6" x14ac:dyDescent="0.2">
      <c r="A11187" s="106">
        <v>43132</v>
      </c>
      <c r="B11187" s="100">
        <v>43101</v>
      </c>
      <c r="C11187" s="98" t="s">
        <v>34</v>
      </c>
      <c r="D11187" s="98">
        <v>-1599.17</v>
      </c>
      <c r="E11187" s="98">
        <v>18220</v>
      </c>
      <c r="F11187" s="98" t="s">
        <v>94</v>
      </c>
    </row>
    <row r="11188" spans="1:6" x14ac:dyDescent="0.2">
      <c r="A11188" s="106">
        <v>43132</v>
      </c>
      <c r="B11188" s="100">
        <v>43101</v>
      </c>
      <c r="C11188" s="98" t="s">
        <v>33</v>
      </c>
      <c r="D11188" s="98">
        <v>-72.12</v>
      </c>
      <c r="E11188" s="98">
        <v>821.72</v>
      </c>
      <c r="F11188" s="98" t="s">
        <v>94</v>
      </c>
    </row>
    <row r="11189" spans="1:6" x14ac:dyDescent="0.2">
      <c r="A11189" s="106">
        <v>43132</v>
      </c>
      <c r="B11189" s="100">
        <v>43101</v>
      </c>
      <c r="C11189" s="98" t="s">
        <v>185</v>
      </c>
      <c r="D11189" s="98">
        <v>15</v>
      </c>
      <c r="E11189" s="98">
        <v>456</v>
      </c>
      <c r="F11189" s="98" t="s">
        <v>92</v>
      </c>
    </row>
    <row r="11190" spans="1:6" x14ac:dyDescent="0.2">
      <c r="A11190" s="106">
        <v>43132</v>
      </c>
      <c r="B11190" s="100">
        <v>43101</v>
      </c>
      <c r="C11190" s="98" t="s">
        <v>186</v>
      </c>
      <c r="D11190" s="98">
        <v>0.68</v>
      </c>
      <c r="E11190" s="98">
        <v>20.57</v>
      </c>
      <c r="F11190" s="98" t="s">
        <v>92</v>
      </c>
    </row>
    <row r="11191" spans="1:6" x14ac:dyDescent="0.2">
      <c r="A11191" s="106">
        <v>43132</v>
      </c>
      <c r="B11191" s="100">
        <v>43101</v>
      </c>
      <c r="C11191" s="98" t="s">
        <v>34</v>
      </c>
      <c r="D11191" s="98">
        <v>-40.020000000000003</v>
      </c>
      <c r="E11191" s="98">
        <v>456</v>
      </c>
      <c r="F11191" s="98" t="s">
        <v>92</v>
      </c>
    </row>
    <row r="11192" spans="1:6" x14ac:dyDescent="0.2">
      <c r="A11192" s="106">
        <v>43132</v>
      </c>
      <c r="B11192" s="100">
        <v>43101</v>
      </c>
      <c r="C11192" s="98" t="s">
        <v>33</v>
      </c>
      <c r="D11192" s="98">
        <v>-1.81</v>
      </c>
      <c r="E11192" s="98">
        <v>20.57</v>
      </c>
      <c r="F11192" s="98" t="s">
        <v>92</v>
      </c>
    </row>
    <row r="11193" spans="1:6" x14ac:dyDescent="0.2">
      <c r="A11193" s="106">
        <v>43132</v>
      </c>
      <c r="B11193" s="100">
        <v>43101</v>
      </c>
      <c r="C11193" s="98" t="s">
        <v>168</v>
      </c>
      <c r="D11193" s="98">
        <v>-3.37</v>
      </c>
      <c r="E11193" s="98">
        <v>456</v>
      </c>
      <c r="F11193" s="98" t="s">
        <v>92</v>
      </c>
    </row>
    <row r="11194" spans="1:6" x14ac:dyDescent="0.2">
      <c r="A11194" s="106">
        <v>43132</v>
      </c>
      <c r="B11194" s="100">
        <v>43101</v>
      </c>
      <c r="C11194" s="98" t="s">
        <v>185</v>
      </c>
      <c r="D11194" s="98">
        <v>163.35</v>
      </c>
      <c r="E11194" s="98">
        <v>4965</v>
      </c>
      <c r="F11194" s="98" t="s">
        <v>91</v>
      </c>
    </row>
    <row r="11195" spans="1:6" x14ac:dyDescent="0.2">
      <c r="A11195" s="106">
        <v>43132</v>
      </c>
      <c r="B11195" s="100">
        <v>43101</v>
      </c>
      <c r="C11195" s="98" t="s">
        <v>186</v>
      </c>
      <c r="D11195" s="98">
        <v>7.37</v>
      </c>
      <c r="E11195" s="98">
        <v>223.93</v>
      </c>
      <c r="F11195" s="98" t="s">
        <v>91</v>
      </c>
    </row>
    <row r="11196" spans="1:6" x14ac:dyDescent="0.2">
      <c r="A11196" s="106">
        <v>43132</v>
      </c>
      <c r="B11196" s="100">
        <v>43101</v>
      </c>
      <c r="C11196" s="98" t="s">
        <v>34</v>
      </c>
      <c r="D11196" s="98">
        <v>-435.78</v>
      </c>
      <c r="E11196" s="98">
        <v>4965</v>
      </c>
      <c r="F11196" s="98" t="s">
        <v>91</v>
      </c>
    </row>
    <row r="11197" spans="1:6" x14ac:dyDescent="0.2">
      <c r="A11197" s="106">
        <v>43132</v>
      </c>
      <c r="B11197" s="100">
        <v>43101</v>
      </c>
      <c r="C11197" s="98" t="s">
        <v>33</v>
      </c>
      <c r="D11197" s="98">
        <v>-19.66</v>
      </c>
      <c r="E11197" s="98">
        <v>223.93</v>
      </c>
      <c r="F11197" s="98" t="s">
        <v>91</v>
      </c>
    </row>
    <row r="11198" spans="1:6" x14ac:dyDescent="0.2">
      <c r="A11198" s="106">
        <v>43132</v>
      </c>
      <c r="B11198" s="100">
        <v>43101</v>
      </c>
      <c r="C11198" s="98" t="s">
        <v>168</v>
      </c>
      <c r="D11198" s="98">
        <v>-36.74</v>
      </c>
      <c r="E11198" s="98">
        <v>4965</v>
      </c>
      <c r="F11198" s="98" t="s">
        <v>91</v>
      </c>
    </row>
    <row r="11199" spans="1:6" x14ac:dyDescent="0.2">
      <c r="A11199" s="106">
        <v>43132</v>
      </c>
      <c r="B11199" s="100">
        <v>43101</v>
      </c>
      <c r="C11199" s="98" t="s">
        <v>185</v>
      </c>
      <c r="D11199" s="98">
        <v>1.88</v>
      </c>
      <c r="E11199" s="98">
        <v>57</v>
      </c>
      <c r="F11199" s="98" t="s">
        <v>93</v>
      </c>
    </row>
    <row r="11200" spans="1:6" x14ac:dyDescent="0.2">
      <c r="A11200" s="106">
        <v>43132</v>
      </c>
      <c r="B11200" s="100">
        <v>43101</v>
      </c>
      <c r="C11200" s="98" t="s">
        <v>186</v>
      </c>
      <c r="D11200" s="98">
        <v>0.08</v>
      </c>
      <c r="E11200" s="98">
        <v>2.57</v>
      </c>
      <c r="F11200" s="98" t="s">
        <v>93</v>
      </c>
    </row>
    <row r="11201" spans="1:6" x14ac:dyDescent="0.2">
      <c r="A11201" s="106">
        <v>43132</v>
      </c>
      <c r="B11201" s="100">
        <v>43101</v>
      </c>
      <c r="C11201" s="98" t="s">
        <v>34</v>
      </c>
      <c r="D11201" s="98">
        <v>-5</v>
      </c>
      <c r="E11201" s="98">
        <v>57</v>
      </c>
      <c r="F11201" s="98" t="s">
        <v>93</v>
      </c>
    </row>
    <row r="11202" spans="1:6" x14ac:dyDescent="0.2">
      <c r="A11202" s="106">
        <v>43132</v>
      </c>
      <c r="B11202" s="100">
        <v>43101</v>
      </c>
      <c r="C11202" s="98" t="s">
        <v>33</v>
      </c>
      <c r="D11202" s="98">
        <v>-0.23</v>
      </c>
      <c r="E11202" s="98">
        <v>2.57</v>
      </c>
      <c r="F11202" s="98" t="s">
        <v>93</v>
      </c>
    </row>
    <row r="11203" spans="1:6" x14ac:dyDescent="0.2">
      <c r="A11203" s="106">
        <v>43132</v>
      </c>
      <c r="B11203" s="100">
        <v>43101</v>
      </c>
      <c r="C11203" s="98" t="s">
        <v>168</v>
      </c>
      <c r="D11203" s="98">
        <v>-0.42</v>
      </c>
      <c r="E11203" s="98">
        <v>57</v>
      </c>
      <c r="F11203" s="98" t="s">
        <v>93</v>
      </c>
    </row>
    <row r="11204" spans="1:6" x14ac:dyDescent="0.2">
      <c r="A11204" s="106">
        <v>43132</v>
      </c>
      <c r="B11204" s="100">
        <v>43101</v>
      </c>
      <c r="C11204" s="98" t="s">
        <v>36</v>
      </c>
      <c r="D11204" s="98">
        <v>-3.52</v>
      </c>
      <c r="E11204" s="98">
        <v>40.119999999999997</v>
      </c>
      <c r="F11204" s="98" t="s">
        <v>101</v>
      </c>
    </row>
    <row r="11205" spans="1:6" x14ac:dyDescent="0.2">
      <c r="A11205" s="106">
        <v>43132</v>
      </c>
      <c r="B11205" s="100">
        <v>43101</v>
      </c>
      <c r="C11205" s="98" t="s">
        <v>35</v>
      </c>
      <c r="D11205" s="98">
        <v>-0.16</v>
      </c>
      <c r="E11205" s="98">
        <v>1.81</v>
      </c>
      <c r="F11205" s="98" t="s">
        <v>101</v>
      </c>
    </row>
    <row r="11206" spans="1:6" x14ac:dyDescent="0.2">
      <c r="A11206" s="106">
        <v>43132</v>
      </c>
      <c r="B11206" s="100">
        <v>43101</v>
      </c>
      <c r="C11206" s="98" t="s">
        <v>36</v>
      </c>
      <c r="D11206" s="98">
        <v>-0.92</v>
      </c>
      <c r="E11206" s="98">
        <v>10.46</v>
      </c>
      <c r="F11206" s="98" t="s">
        <v>101</v>
      </c>
    </row>
    <row r="11207" spans="1:6" x14ac:dyDescent="0.2">
      <c r="A11207" s="106">
        <v>43132</v>
      </c>
      <c r="B11207" s="100">
        <v>43101</v>
      </c>
      <c r="C11207" s="98" t="s">
        <v>35</v>
      </c>
      <c r="D11207" s="98">
        <v>-0.04</v>
      </c>
      <c r="E11207" s="98">
        <v>0.47</v>
      </c>
      <c r="F11207" s="98" t="s">
        <v>101</v>
      </c>
    </row>
    <row r="11208" spans="1:6" x14ac:dyDescent="0.2">
      <c r="A11208" s="106">
        <v>43132</v>
      </c>
      <c r="B11208" s="100">
        <v>43101</v>
      </c>
      <c r="C11208" s="98" t="s">
        <v>185</v>
      </c>
      <c r="D11208" s="98">
        <v>35.590000000000003</v>
      </c>
      <c r="E11208" s="98">
        <v>1082</v>
      </c>
      <c r="F11208" s="98" t="s">
        <v>92</v>
      </c>
    </row>
    <row r="11209" spans="1:6" x14ac:dyDescent="0.2">
      <c r="A11209" s="106">
        <v>43132</v>
      </c>
      <c r="B11209" s="100">
        <v>43101</v>
      </c>
      <c r="C11209" s="98" t="s">
        <v>186</v>
      </c>
      <c r="D11209" s="98">
        <v>1.61</v>
      </c>
      <c r="E11209" s="98">
        <v>48.79</v>
      </c>
      <c r="F11209" s="98" t="s">
        <v>92</v>
      </c>
    </row>
    <row r="11210" spans="1:6" x14ac:dyDescent="0.2">
      <c r="A11210" s="106">
        <v>43132</v>
      </c>
      <c r="B11210" s="100">
        <v>43101</v>
      </c>
      <c r="C11210" s="98" t="s">
        <v>34</v>
      </c>
      <c r="D11210" s="98">
        <v>-94.97</v>
      </c>
      <c r="E11210" s="98">
        <v>1082</v>
      </c>
      <c r="F11210" s="98" t="s">
        <v>92</v>
      </c>
    </row>
    <row r="11211" spans="1:6" x14ac:dyDescent="0.2">
      <c r="A11211" s="106">
        <v>43132</v>
      </c>
      <c r="B11211" s="100">
        <v>43101</v>
      </c>
      <c r="C11211" s="98" t="s">
        <v>33</v>
      </c>
      <c r="D11211" s="98">
        <v>-4.28</v>
      </c>
      <c r="E11211" s="98">
        <v>48.79</v>
      </c>
      <c r="F11211" s="98" t="s">
        <v>92</v>
      </c>
    </row>
    <row r="11212" spans="1:6" x14ac:dyDescent="0.2">
      <c r="A11212" s="106">
        <v>43132</v>
      </c>
      <c r="B11212" s="100">
        <v>43101</v>
      </c>
      <c r="C11212" s="98" t="s">
        <v>168</v>
      </c>
      <c r="D11212" s="98">
        <v>-8</v>
      </c>
      <c r="E11212" s="98">
        <v>1082</v>
      </c>
      <c r="F11212" s="98" t="s">
        <v>92</v>
      </c>
    </row>
    <row r="11213" spans="1:6" x14ac:dyDescent="0.2">
      <c r="A11213" s="106">
        <v>43132</v>
      </c>
      <c r="B11213" s="100">
        <v>43101</v>
      </c>
      <c r="C11213" s="98" t="s">
        <v>185</v>
      </c>
      <c r="D11213" s="98">
        <v>161.75</v>
      </c>
      <c r="E11213" s="98">
        <v>4916.54</v>
      </c>
      <c r="F11213" s="98" t="s">
        <v>77</v>
      </c>
    </row>
    <row r="11214" spans="1:6" x14ac:dyDescent="0.2">
      <c r="A11214" s="106">
        <v>43132</v>
      </c>
      <c r="B11214" s="100">
        <v>43101</v>
      </c>
      <c r="C11214" s="98" t="s">
        <v>186</v>
      </c>
      <c r="D11214" s="98">
        <v>7.29</v>
      </c>
      <c r="E11214" s="98">
        <v>221.73</v>
      </c>
      <c r="F11214" s="98" t="s">
        <v>77</v>
      </c>
    </row>
    <row r="11215" spans="1:6" x14ac:dyDescent="0.2">
      <c r="A11215" s="106">
        <v>43132</v>
      </c>
      <c r="B11215" s="100">
        <v>43101</v>
      </c>
      <c r="C11215" s="98" t="s">
        <v>34</v>
      </c>
      <c r="D11215" s="98">
        <v>-431.54</v>
      </c>
      <c r="E11215" s="98">
        <v>4916.54</v>
      </c>
      <c r="F11215" s="98" t="s">
        <v>77</v>
      </c>
    </row>
    <row r="11216" spans="1:6" x14ac:dyDescent="0.2">
      <c r="A11216" s="106">
        <v>43132</v>
      </c>
      <c r="B11216" s="100">
        <v>43101</v>
      </c>
      <c r="C11216" s="98" t="s">
        <v>33</v>
      </c>
      <c r="D11216" s="98">
        <v>-19.45</v>
      </c>
      <c r="E11216" s="98">
        <v>221.73</v>
      </c>
      <c r="F11216" s="98" t="s">
        <v>77</v>
      </c>
    </row>
    <row r="11217" spans="1:6" x14ac:dyDescent="0.2">
      <c r="A11217" s="106">
        <v>43132</v>
      </c>
      <c r="B11217" s="100">
        <v>43101</v>
      </c>
      <c r="C11217" s="98" t="s">
        <v>168</v>
      </c>
      <c r="D11217" s="98">
        <v>-36.380000000000003</v>
      </c>
      <c r="E11217" s="98">
        <v>4916.54</v>
      </c>
      <c r="F11217" s="98" t="s">
        <v>77</v>
      </c>
    </row>
    <row r="11218" spans="1:6" x14ac:dyDescent="0.2">
      <c r="A11218" s="106">
        <v>43132</v>
      </c>
      <c r="B11218" s="100">
        <v>43101</v>
      </c>
      <c r="C11218" s="98" t="s">
        <v>36</v>
      </c>
      <c r="D11218" s="98">
        <v>-24.18</v>
      </c>
      <c r="E11218" s="98">
        <v>275.56</v>
      </c>
      <c r="F11218" s="98" t="s">
        <v>101</v>
      </c>
    </row>
    <row r="11219" spans="1:6" x14ac:dyDescent="0.2">
      <c r="A11219" s="106">
        <v>43132</v>
      </c>
      <c r="B11219" s="100">
        <v>43101</v>
      </c>
      <c r="C11219" s="98" t="s">
        <v>35</v>
      </c>
      <c r="D11219" s="98">
        <v>-1.0900000000000001</v>
      </c>
      <c r="E11219" s="98">
        <v>12.42</v>
      </c>
      <c r="F11219" s="98" t="s">
        <v>101</v>
      </c>
    </row>
    <row r="11220" spans="1:6" x14ac:dyDescent="0.2">
      <c r="A11220" s="106">
        <v>43132</v>
      </c>
      <c r="B11220" s="100">
        <v>43101</v>
      </c>
      <c r="C11220" s="98" t="s">
        <v>185</v>
      </c>
      <c r="D11220" s="98">
        <v>519.62</v>
      </c>
      <c r="E11220" s="98">
        <v>15794</v>
      </c>
      <c r="F11220" s="98" t="s">
        <v>95</v>
      </c>
    </row>
    <row r="11221" spans="1:6" x14ac:dyDescent="0.2">
      <c r="A11221" s="106">
        <v>43132</v>
      </c>
      <c r="B11221" s="100">
        <v>43101</v>
      </c>
      <c r="C11221" s="98" t="s">
        <v>186</v>
      </c>
      <c r="D11221" s="98">
        <v>23.43</v>
      </c>
      <c r="E11221" s="98">
        <v>712.31</v>
      </c>
      <c r="F11221" s="98" t="s">
        <v>95</v>
      </c>
    </row>
    <row r="11222" spans="1:6" x14ac:dyDescent="0.2">
      <c r="A11222" s="106">
        <v>43191</v>
      </c>
      <c r="B11222" s="100">
        <v>43101</v>
      </c>
      <c r="C11222" s="98" t="s">
        <v>186</v>
      </c>
      <c r="D11222" s="98">
        <v>132.19999999999999</v>
      </c>
      <c r="E11222" s="98">
        <v>4018.42</v>
      </c>
      <c r="F11222" s="98" t="s">
        <v>95</v>
      </c>
    </row>
    <row r="11223" spans="1:6" x14ac:dyDescent="0.2">
      <c r="A11223" s="106">
        <v>43191</v>
      </c>
      <c r="B11223" s="100">
        <v>43132</v>
      </c>
      <c r="C11223" s="98" t="s">
        <v>33</v>
      </c>
      <c r="D11223" s="98">
        <v>-0.12</v>
      </c>
      <c r="E11223" s="98">
        <v>1.67</v>
      </c>
      <c r="F11223" s="98" t="s">
        <v>91</v>
      </c>
    </row>
    <row r="11224" spans="1:6" x14ac:dyDescent="0.2">
      <c r="A11224" s="106">
        <v>43191</v>
      </c>
      <c r="B11224" s="100">
        <v>43101</v>
      </c>
      <c r="C11224" s="98" t="s">
        <v>168</v>
      </c>
      <c r="D11224" s="98">
        <v>-7.68</v>
      </c>
      <c r="E11224" s="98">
        <v>1038</v>
      </c>
      <c r="F11224" s="98" t="s">
        <v>91</v>
      </c>
    </row>
    <row r="11225" spans="1:6" x14ac:dyDescent="0.2">
      <c r="A11225" s="106">
        <v>43191</v>
      </c>
      <c r="B11225" s="100">
        <v>43101</v>
      </c>
      <c r="C11225" s="98" t="s">
        <v>185</v>
      </c>
      <c r="D11225" s="98">
        <v>34.15</v>
      </c>
      <c r="E11225" s="98">
        <v>1038</v>
      </c>
      <c r="F11225" s="98" t="s">
        <v>91</v>
      </c>
    </row>
    <row r="11226" spans="1:6" x14ac:dyDescent="0.2">
      <c r="A11226" s="106">
        <v>43191</v>
      </c>
      <c r="B11226" s="100">
        <v>43101</v>
      </c>
      <c r="C11226" s="98" t="s">
        <v>186</v>
      </c>
      <c r="D11226" s="98">
        <v>1.54</v>
      </c>
      <c r="E11226" s="98">
        <v>46.81</v>
      </c>
      <c r="F11226" s="98" t="s">
        <v>91</v>
      </c>
    </row>
    <row r="11227" spans="1:6" x14ac:dyDescent="0.2">
      <c r="A11227" s="106">
        <v>43191</v>
      </c>
      <c r="B11227" s="100">
        <v>43160</v>
      </c>
      <c r="C11227" s="98" t="s">
        <v>36</v>
      </c>
      <c r="D11227" s="98">
        <v>-14.41</v>
      </c>
      <c r="E11227" s="98">
        <v>182.84</v>
      </c>
      <c r="F11227" s="98" t="s">
        <v>101</v>
      </c>
    </row>
    <row r="11228" spans="1:6" x14ac:dyDescent="0.2">
      <c r="A11228" s="106">
        <v>43191</v>
      </c>
      <c r="B11228" s="100">
        <v>43160</v>
      </c>
      <c r="C11228" s="98" t="s">
        <v>35</v>
      </c>
      <c r="D11228" s="98">
        <v>-0.65</v>
      </c>
      <c r="E11228" s="98">
        <v>8.24</v>
      </c>
      <c r="F11228" s="98" t="s">
        <v>101</v>
      </c>
    </row>
    <row r="11229" spans="1:6" x14ac:dyDescent="0.2">
      <c r="A11229" s="106">
        <v>43191</v>
      </c>
      <c r="B11229" s="100">
        <v>43132</v>
      </c>
      <c r="C11229" s="98" t="s">
        <v>36</v>
      </c>
      <c r="D11229" s="98">
        <v>-0.51</v>
      </c>
      <c r="E11229" s="98">
        <v>7</v>
      </c>
      <c r="F11229" s="98" t="s">
        <v>101</v>
      </c>
    </row>
    <row r="11230" spans="1:6" x14ac:dyDescent="0.2">
      <c r="A11230" s="106">
        <v>43191</v>
      </c>
      <c r="B11230" s="100">
        <v>43132</v>
      </c>
      <c r="C11230" s="98" t="s">
        <v>35</v>
      </c>
      <c r="D11230" s="98">
        <v>-0.02</v>
      </c>
      <c r="E11230" s="98">
        <v>0.32</v>
      </c>
      <c r="F11230" s="98" t="s">
        <v>101</v>
      </c>
    </row>
    <row r="11231" spans="1:6" x14ac:dyDescent="0.2">
      <c r="A11231" s="106">
        <v>43191</v>
      </c>
      <c r="B11231" s="100">
        <v>43160</v>
      </c>
      <c r="C11231" s="98" t="s">
        <v>34</v>
      </c>
      <c r="D11231" s="98">
        <v>-6767.68</v>
      </c>
      <c r="E11231" s="98">
        <v>85917</v>
      </c>
      <c r="F11231" s="98" t="s">
        <v>95</v>
      </c>
    </row>
    <row r="11232" spans="1:6" x14ac:dyDescent="0.2">
      <c r="A11232" s="106">
        <v>43191</v>
      </c>
      <c r="B11232" s="100">
        <v>43160</v>
      </c>
      <c r="C11232" s="98" t="s">
        <v>33</v>
      </c>
      <c r="D11232" s="98">
        <v>-305.22000000000003</v>
      </c>
      <c r="E11232" s="98">
        <v>3874.85</v>
      </c>
      <c r="F11232" s="98" t="s">
        <v>95</v>
      </c>
    </row>
    <row r="11233" spans="1:6" x14ac:dyDescent="0.2">
      <c r="A11233" s="106">
        <v>43191</v>
      </c>
      <c r="B11233" s="100">
        <v>43132</v>
      </c>
      <c r="C11233" s="98" t="s">
        <v>34</v>
      </c>
      <c r="D11233" s="98">
        <v>-233.42</v>
      </c>
      <c r="E11233" s="98">
        <v>3183</v>
      </c>
      <c r="F11233" s="98" t="s">
        <v>95</v>
      </c>
    </row>
    <row r="11234" spans="1:6" x14ac:dyDescent="0.2">
      <c r="A11234" s="106">
        <v>43191</v>
      </c>
      <c r="B11234" s="100">
        <v>43132</v>
      </c>
      <c r="C11234" s="98" t="s">
        <v>33</v>
      </c>
      <c r="D11234" s="98">
        <v>-10.53</v>
      </c>
      <c r="E11234" s="98">
        <v>143.55000000000001</v>
      </c>
      <c r="F11234" s="98" t="s">
        <v>95</v>
      </c>
    </row>
    <row r="11235" spans="1:6" x14ac:dyDescent="0.2">
      <c r="A11235" s="106">
        <v>43191</v>
      </c>
      <c r="B11235" s="100">
        <v>43160</v>
      </c>
      <c r="C11235" s="98" t="s">
        <v>34</v>
      </c>
      <c r="D11235" s="98">
        <v>-78.849999999999994</v>
      </c>
      <c r="E11235" s="98">
        <v>1001</v>
      </c>
      <c r="F11235" s="98" t="s">
        <v>91</v>
      </c>
    </row>
    <row r="11236" spans="1:6" x14ac:dyDescent="0.2">
      <c r="A11236" s="106">
        <v>43191</v>
      </c>
      <c r="B11236" s="100">
        <v>43160</v>
      </c>
      <c r="C11236" s="98" t="s">
        <v>33</v>
      </c>
      <c r="D11236" s="98">
        <v>-3.56</v>
      </c>
      <c r="E11236" s="98">
        <v>45.15</v>
      </c>
      <c r="F11236" s="98" t="s">
        <v>91</v>
      </c>
    </row>
    <row r="11237" spans="1:6" x14ac:dyDescent="0.2">
      <c r="A11237" s="106">
        <v>43191</v>
      </c>
      <c r="B11237" s="100">
        <v>43132</v>
      </c>
      <c r="C11237" s="98" t="s">
        <v>34</v>
      </c>
      <c r="D11237" s="98">
        <v>-2.71</v>
      </c>
      <c r="E11237" s="98">
        <v>37</v>
      </c>
      <c r="F11237" s="98" t="s">
        <v>91</v>
      </c>
    </row>
    <row r="11238" spans="1:6" x14ac:dyDescent="0.2">
      <c r="A11238" s="106">
        <v>43191</v>
      </c>
      <c r="B11238" s="100">
        <v>43160</v>
      </c>
      <c r="C11238" s="98" t="s">
        <v>34</v>
      </c>
      <c r="D11238" s="98">
        <v>-390.54</v>
      </c>
      <c r="E11238" s="98">
        <v>4958</v>
      </c>
      <c r="F11238" s="98" t="s">
        <v>93</v>
      </c>
    </row>
    <row r="11239" spans="1:6" x14ac:dyDescent="0.2">
      <c r="A11239" s="106">
        <v>43191</v>
      </c>
      <c r="B11239" s="100">
        <v>43160</v>
      </c>
      <c r="C11239" s="98" t="s">
        <v>33</v>
      </c>
      <c r="D11239" s="98">
        <v>-17.62</v>
      </c>
      <c r="E11239" s="98">
        <v>223.61</v>
      </c>
      <c r="F11239" s="98" t="s">
        <v>93</v>
      </c>
    </row>
    <row r="11240" spans="1:6" x14ac:dyDescent="0.2">
      <c r="A11240" s="106">
        <v>43191</v>
      </c>
      <c r="B11240" s="100">
        <v>43132</v>
      </c>
      <c r="C11240" s="98" t="s">
        <v>34</v>
      </c>
      <c r="D11240" s="98">
        <v>-13.5</v>
      </c>
      <c r="E11240" s="98">
        <v>184</v>
      </c>
      <c r="F11240" s="98" t="s">
        <v>93</v>
      </c>
    </row>
    <row r="11241" spans="1:6" x14ac:dyDescent="0.2">
      <c r="A11241" s="106">
        <v>43191</v>
      </c>
      <c r="B11241" s="100">
        <v>43132</v>
      </c>
      <c r="C11241" s="98" t="s">
        <v>33</v>
      </c>
      <c r="D11241" s="98">
        <v>-0.61</v>
      </c>
      <c r="E11241" s="98">
        <v>8.2899999999999991</v>
      </c>
      <c r="F11241" s="98" t="s">
        <v>93</v>
      </c>
    </row>
    <row r="11242" spans="1:6" x14ac:dyDescent="0.2">
      <c r="A11242" s="106">
        <v>43191</v>
      </c>
      <c r="B11242" s="100">
        <v>43101</v>
      </c>
      <c r="C11242" s="98" t="s">
        <v>168</v>
      </c>
      <c r="D11242" s="98">
        <v>-38.04</v>
      </c>
      <c r="E11242" s="98">
        <v>5142</v>
      </c>
      <c r="F11242" s="98" t="s">
        <v>93</v>
      </c>
    </row>
    <row r="11243" spans="1:6" x14ac:dyDescent="0.2">
      <c r="A11243" s="106">
        <v>43191</v>
      </c>
      <c r="B11243" s="100">
        <v>43101</v>
      </c>
      <c r="C11243" s="98" t="s">
        <v>185</v>
      </c>
      <c r="D11243" s="98">
        <v>169.16</v>
      </c>
      <c r="E11243" s="98">
        <v>5142</v>
      </c>
      <c r="F11243" s="98" t="s">
        <v>93</v>
      </c>
    </row>
    <row r="11244" spans="1:6" x14ac:dyDescent="0.2">
      <c r="A11244" s="106">
        <v>43191</v>
      </c>
      <c r="B11244" s="100">
        <v>43101</v>
      </c>
      <c r="C11244" s="98" t="s">
        <v>186</v>
      </c>
      <c r="D11244" s="98">
        <v>7.63</v>
      </c>
      <c r="E11244" s="98">
        <v>231.92</v>
      </c>
      <c r="F11244" s="98" t="s">
        <v>93</v>
      </c>
    </row>
    <row r="11245" spans="1:6" x14ac:dyDescent="0.2">
      <c r="A11245" s="106">
        <v>43132</v>
      </c>
      <c r="B11245" s="100">
        <v>43101</v>
      </c>
      <c r="C11245" s="98" t="s">
        <v>36</v>
      </c>
      <c r="D11245" s="98">
        <v>-11.41</v>
      </c>
      <c r="E11245" s="98">
        <v>130</v>
      </c>
      <c r="F11245" s="98" t="s">
        <v>101</v>
      </c>
    </row>
    <row r="11246" spans="1:6" x14ac:dyDescent="0.2">
      <c r="A11246" s="106">
        <v>43132</v>
      </c>
      <c r="B11246" s="100">
        <v>43101</v>
      </c>
      <c r="C11246" s="98" t="s">
        <v>35</v>
      </c>
      <c r="D11246" s="98">
        <v>-0.52</v>
      </c>
      <c r="E11246" s="98">
        <v>5.87</v>
      </c>
      <c r="F11246" s="98" t="s">
        <v>101</v>
      </c>
    </row>
    <row r="11247" spans="1:6" x14ac:dyDescent="0.2">
      <c r="A11247" s="106">
        <v>43132</v>
      </c>
      <c r="B11247" s="100">
        <v>43132</v>
      </c>
      <c r="C11247" s="98" t="s">
        <v>36</v>
      </c>
      <c r="D11247" s="98">
        <v>-33.520000000000003</v>
      </c>
      <c r="E11247" s="98">
        <v>457.12</v>
      </c>
      <c r="F11247" s="98" t="s">
        <v>101</v>
      </c>
    </row>
    <row r="11248" spans="1:6" x14ac:dyDescent="0.2">
      <c r="A11248" s="106">
        <v>43132</v>
      </c>
      <c r="B11248" s="100">
        <v>43132</v>
      </c>
      <c r="C11248" s="98" t="s">
        <v>35</v>
      </c>
      <c r="D11248" s="98">
        <v>-1.51</v>
      </c>
      <c r="E11248" s="98">
        <v>20.61</v>
      </c>
      <c r="F11248" s="98" t="s">
        <v>101</v>
      </c>
    </row>
    <row r="11249" spans="1:6" x14ac:dyDescent="0.2">
      <c r="A11249" s="106">
        <v>43132</v>
      </c>
      <c r="B11249" s="100">
        <v>43101</v>
      </c>
      <c r="C11249" s="98" t="s">
        <v>36</v>
      </c>
      <c r="D11249" s="98">
        <v>-3.69</v>
      </c>
      <c r="E11249" s="98">
        <v>42</v>
      </c>
      <c r="F11249" s="98" t="s">
        <v>101</v>
      </c>
    </row>
    <row r="11250" spans="1:6" x14ac:dyDescent="0.2">
      <c r="A11250" s="106">
        <v>43132</v>
      </c>
      <c r="B11250" s="100">
        <v>43101</v>
      </c>
      <c r="C11250" s="98" t="s">
        <v>35</v>
      </c>
      <c r="D11250" s="98">
        <v>-0.17</v>
      </c>
      <c r="E11250" s="98">
        <v>1.89</v>
      </c>
      <c r="F11250" s="98" t="s">
        <v>101</v>
      </c>
    </row>
    <row r="11251" spans="1:6" x14ac:dyDescent="0.2">
      <c r="A11251" s="106">
        <v>43132</v>
      </c>
      <c r="B11251" s="100">
        <v>43101</v>
      </c>
      <c r="C11251" s="98" t="s">
        <v>36</v>
      </c>
      <c r="D11251" s="98">
        <v>-72.849999999999994</v>
      </c>
      <c r="E11251" s="98">
        <v>830</v>
      </c>
      <c r="F11251" s="98" t="s">
        <v>101</v>
      </c>
    </row>
    <row r="11252" spans="1:6" x14ac:dyDescent="0.2">
      <c r="A11252" s="106">
        <v>43132</v>
      </c>
      <c r="B11252" s="100">
        <v>43101</v>
      </c>
      <c r="C11252" s="98" t="s">
        <v>35</v>
      </c>
      <c r="D11252" s="98">
        <v>-3.28</v>
      </c>
      <c r="E11252" s="98">
        <v>37.42</v>
      </c>
      <c r="F11252" s="98" t="s">
        <v>101</v>
      </c>
    </row>
    <row r="11253" spans="1:6" x14ac:dyDescent="0.2">
      <c r="A11253" s="106">
        <v>43132</v>
      </c>
      <c r="B11253" s="100">
        <v>43101</v>
      </c>
      <c r="C11253" s="98" t="s">
        <v>185</v>
      </c>
      <c r="D11253" s="98">
        <v>54.65</v>
      </c>
      <c r="E11253" s="98">
        <v>1661</v>
      </c>
      <c r="F11253" s="98" t="s">
        <v>92</v>
      </c>
    </row>
    <row r="11254" spans="1:6" x14ac:dyDescent="0.2">
      <c r="A11254" s="106">
        <v>43132</v>
      </c>
      <c r="B11254" s="100">
        <v>43101</v>
      </c>
      <c r="C11254" s="98" t="s">
        <v>186</v>
      </c>
      <c r="D11254" s="98">
        <v>2.46</v>
      </c>
      <c r="E11254" s="98">
        <v>74.91</v>
      </c>
      <c r="F11254" s="98" t="s">
        <v>92</v>
      </c>
    </row>
    <row r="11255" spans="1:6" x14ac:dyDescent="0.2">
      <c r="A11255" s="106">
        <v>43132</v>
      </c>
      <c r="B11255" s="100">
        <v>43101</v>
      </c>
      <c r="C11255" s="98" t="s">
        <v>34</v>
      </c>
      <c r="D11255" s="98">
        <v>-145.78</v>
      </c>
      <c r="E11255" s="98">
        <v>1661</v>
      </c>
      <c r="F11255" s="98" t="s">
        <v>92</v>
      </c>
    </row>
    <row r="11256" spans="1:6" x14ac:dyDescent="0.2">
      <c r="A11256" s="106">
        <v>43132</v>
      </c>
      <c r="B11256" s="100">
        <v>43101</v>
      </c>
      <c r="C11256" s="98" t="s">
        <v>33</v>
      </c>
      <c r="D11256" s="98">
        <v>-6.59</v>
      </c>
      <c r="E11256" s="98">
        <v>74.91</v>
      </c>
      <c r="F11256" s="98" t="s">
        <v>92</v>
      </c>
    </row>
    <row r="11257" spans="1:6" x14ac:dyDescent="0.2">
      <c r="A11257" s="106">
        <v>43132</v>
      </c>
      <c r="B11257" s="100">
        <v>43101</v>
      </c>
      <c r="C11257" s="98" t="s">
        <v>168</v>
      </c>
      <c r="D11257" s="98">
        <v>-12.29</v>
      </c>
      <c r="E11257" s="98">
        <v>1661</v>
      </c>
      <c r="F11257" s="98" t="s">
        <v>92</v>
      </c>
    </row>
    <row r="11258" spans="1:6" x14ac:dyDescent="0.2">
      <c r="A11258" s="106">
        <v>43132</v>
      </c>
      <c r="B11258" s="100">
        <v>43101</v>
      </c>
      <c r="C11258" s="98" t="s">
        <v>185</v>
      </c>
      <c r="D11258" s="98">
        <v>4753.7</v>
      </c>
      <c r="E11258" s="98">
        <v>144487.98000000001</v>
      </c>
      <c r="F11258" s="98" t="s">
        <v>76</v>
      </c>
    </row>
    <row r="11259" spans="1:6" x14ac:dyDescent="0.2">
      <c r="A11259" s="106">
        <v>43132</v>
      </c>
      <c r="B11259" s="100">
        <v>43101</v>
      </c>
      <c r="C11259" s="98" t="s">
        <v>186</v>
      </c>
      <c r="D11259" s="98">
        <v>214.37</v>
      </c>
      <c r="E11259" s="98">
        <v>6516.4</v>
      </c>
      <c r="F11259" s="98" t="s">
        <v>76</v>
      </c>
    </row>
    <row r="11260" spans="1:6" x14ac:dyDescent="0.2">
      <c r="A11260" s="106">
        <v>43132</v>
      </c>
      <c r="B11260" s="100">
        <v>43101</v>
      </c>
      <c r="C11260" s="98" t="s">
        <v>34</v>
      </c>
      <c r="D11260" s="98">
        <v>-9421.41</v>
      </c>
      <c r="E11260" s="98">
        <v>107342</v>
      </c>
      <c r="F11260" s="98" t="s">
        <v>76</v>
      </c>
    </row>
    <row r="11261" spans="1:6" x14ac:dyDescent="0.2">
      <c r="A11261" s="106">
        <v>43132</v>
      </c>
      <c r="B11261" s="100">
        <v>43101</v>
      </c>
      <c r="C11261" s="98" t="s">
        <v>33</v>
      </c>
      <c r="D11261" s="98">
        <v>-424.9</v>
      </c>
      <c r="E11261" s="98">
        <v>4841.1400000000003</v>
      </c>
      <c r="F11261" s="98" t="s">
        <v>76</v>
      </c>
    </row>
    <row r="11262" spans="1:6" x14ac:dyDescent="0.2">
      <c r="A11262" s="106">
        <v>43132</v>
      </c>
      <c r="B11262" s="100">
        <v>43101</v>
      </c>
      <c r="C11262" s="98" t="s">
        <v>168</v>
      </c>
      <c r="D11262" s="98">
        <v>-1069.23</v>
      </c>
      <c r="E11262" s="98">
        <v>144487.98000000001</v>
      </c>
      <c r="F11262" s="98" t="s">
        <v>76</v>
      </c>
    </row>
    <row r="11263" spans="1:6" x14ac:dyDescent="0.2">
      <c r="A11263" s="106">
        <v>43132</v>
      </c>
      <c r="B11263" s="100">
        <v>43101</v>
      </c>
      <c r="C11263" s="98" t="s">
        <v>185</v>
      </c>
      <c r="D11263" s="98">
        <v>0.66</v>
      </c>
      <c r="E11263" s="98">
        <v>20</v>
      </c>
      <c r="F11263" s="98" t="s">
        <v>89</v>
      </c>
    </row>
    <row r="11264" spans="1:6" x14ac:dyDescent="0.2">
      <c r="A11264" s="106">
        <v>43132</v>
      </c>
      <c r="B11264" s="100">
        <v>43101</v>
      </c>
      <c r="C11264" s="98" t="s">
        <v>186</v>
      </c>
      <c r="D11264" s="98">
        <v>0.03</v>
      </c>
      <c r="E11264" s="98">
        <v>0.9</v>
      </c>
      <c r="F11264" s="98" t="s">
        <v>89</v>
      </c>
    </row>
    <row r="11265" spans="1:6" x14ac:dyDescent="0.2">
      <c r="A11265" s="106">
        <v>43132</v>
      </c>
      <c r="B11265" s="100">
        <v>43101</v>
      </c>
      <c r="C11265" s="98" t="s">
        <v>34</v>
      </c>
      <c r="D11265" s="98">
        <v>-1.76</v>
      </c>
      <c r="E11265" s="98">
        <v>20</v>
      </c>
      <c r="F11265" s="98" t="s">
        <v>89</v>
      </c>
    </row>
    <row r="11266" spans="1:6" x14ac:dyDescent="0.2">
      <c r="A11266" s="106">
        <v>43132</v>
      </c>
      <c r="B11266" s="100">
        <v>43101</v>
      </c>
      <c r="C11266" s="98" t="s">
        <v>33</v>
      </c>
      <c r="D11266" s="98">
        <v>-0.08</v>
      </c>
      <c r="E11266" s="98">
        <v>0.9</v>
      </c>
      <c r="F11266" s="98" t="s">
        <v>89</v>
      </c>
    </row>
    <row r="11267" spans="1:6" x14ac:dyDescent="0.2">
      <c r="A11267" s="106">
        <v>43132</v>
      </c>
      <c r="B11267" s="100">
        <v>43101</v>
      </c>
      <c r="C11267" s="98" t="s">
        <v>168</v>
      </c>
      <c r="D11267" s="98">
        <v>-0.15</v>
      </c>
      <c r="E11267" s="98">
        <v>20</v>
      </c>
      <c r="F11267" s="98" t="s">
        <v>89</v>
      </c>
    </row>
    <row r="11268" spans="1:6" x14ac:dyDescent="0.2">
      <c r="A11268" s="106">
        <v>43132</v>
      </c>
      <c r="B11268" s="100">
        <v>43101</v>
      </c>
      <c r="C11268" s="98" t="s">
        <v>185</v>
      </c>
      <c r="D11268" s="98">
        <v>60.73</v>
      </c>
      <c r="E11268" s="98">
        <v>1846</v>
      </c>
      <c r="F11268" s="98" t="s">
        <v>93</v>
      </c>
    </row>
    <row r="11269" spans="1:6" x14ac:dyDescent="0.2">
      <c r="A11269" s="106">
        <v>43132</v>
      </c>
      <c r="B11269" s="100">
        <v>43101</v>
      </c>
      <c r="C11269" s="98" t="s">
        <v>186</v>
      </c>
      <c r="D11269" s="98">
        <v>2.74</v>
      </c>
      <c r="E11269" s="98">
        <v>83.25</v>
      </c>
      <c r="F11269" s="98" t="s">
        <v>93</v>
      </c>
    </row>
    <row r="11270" spans="1:6" x14ac:dyDescent="0.2">
      <c r="A11270" s="106">
        <v>43132</v>
      </c>
      <c r="B11270" s="100">
        <v>43101</v>
      </c>
      <c r="C11270" s="98" t="s">
        <v>34</v>
      </c>
      <c r="D11270" s="98">
        <v>-162.02000000000001</v>
      </c>
      <c r="E11270" s="98">
        <v>1846</v>
      </c>
      <c r="F11270" s="98" t="s">
        <v>93</v>
      </c>
    </row>
    <row r="11271" spans="1:6" x14ac:dyDescent="0.2">
      <c r="A11271" s="106">
        <v>43132</v>
      </c>
      <c r="B11271" s="100">
        <v>43101</v>
      </c>
      <c r="C11271" s="98" t="s">
        <v>33</v>
      </c>
      <c r="D11271" s="98">
        <v>-7.31</v>
      </c>
      <c r="E11271" s="98">
        <v>83.25</v>
      </c>
      <c r="F11271" s="98" t="s">
        <v>93</v>
      </c>
    </row>
    <row r="11272" spans="1:6" x14ac:dyDescent="0.2">
      <c r="A11272" s="106">
        <v>43132</v>
      </c>
      <c r="B11272" s="100">
        <v>43101</v>
      </c>
      <c r="C11272" s="98" t="s">
        <v>168</v>
      </c>
      <c r="D11272" s="98">
        <v>-13.65</v>
      </c>
      <c r="E11272" s="98">
        <v>1846</v>
      </c>
      <c r="F11272" s="98" t="s">
        <v>93</v>
      </c>
    </row>
    <row r="11273" spans="1:6" x14ac:dyDescent="0.2">
      <c r="A11273" s="106">
        <v>43132</v>
      </c>
      <c r="B11273" s="100">
        <v>43101</v>
      </c>
      <c r="C11273" s="98" t="s">
        <v>185</v>
      </c>
      <c r="D11273" s="98">
        <v>827.3</v>
      </c>
      <c r="E11273" s="98">
        <v>25146</v>
      </c>
      <c r="F11273" s="98" t="s">
        <v>95</v>
      </c>
    </row>
    <row r="11274" spans="1:6" x14ac:dyDescent="0.2">
      <c r="A11274" s="106">
        <v>43132</v>
      </c>
      <c r="B11274" s="100">
        <v>43101</v>
      </c>
      <c r="C11274" s="98" t="s">
        <v>186</v>
      </c>
      <c r="D11274" s="98">
        <v>37.31</v>
      </c>
      <c r="E11274" s="98">
        <v>1134.08</v>
      </c>
      <c r="F11274" s="98" t="s">
        <v>95</v>
      </c>
    </row>
    <row r="11275" spans="1:6" x14ac:dyDescent="0.2">
      <c r="A11275" s="106">
        <v>43132</v>
      </c>
      <c r="B11275" s="100">
        <v>43101</v>
      </c>
      <c r="C11275" s="98" t="s">
        <v>34</v>
      </c>
      <c r="D11275" s="98">
        <v>-2207.06</v>
      </c>
      <c r="E11275" s="98">
        <v>25146</v>
      </c>
      <c r="F11275" s="98" t="s">
        <v>95</v>
      </c>
    </row>
    <row r="11276" spans="1:6" x14ac:dyDescent="0.2">
      <c r="A11276" s="106">
        <v>43132</v>
      </c>
      <c r="B11276" s="100">
        <v>43101</v>
      </c>
      <c r="C11276" s="98" t="s">
        <v>33</v>
      </c>
      <c r="D11276" s="98">
        <v>-99.54</v>
      </c>
      <c r="E11276" s="98">
        <v>1134.08</v>
      </c>
      <c r="F11276" s="98" t="s">
        <v>95</v>
      </c>
    </row>
    <row r="11277" spans="1:6" x14ac:dyDescent="0.2">
      <c r="A11277" s="106">
        <v>43132</v>
      </c>
      <c r="B11277" s="100">
        <v>43101</v>
      </c>
      <c r="C11277" s="98" t="s">
        <v>36</v>
      </c>
      <c r="D11277" s="98">
        <v>-6.15</v>
      </c>
      <c r="E11277" s="98">
        <v>70.12</v>
      </c>
      <c r="F11277" s="98" t="s">
        <v>101</v>
      </c>
    </row>
    <row r="11278" spans="1:6" x14ac:dyDescent="0.2">
      <c r="A11278" s="106">
        <v>43132</v>
      </c>
      <c r="B11278" s="100">
        <v>43101</v>
      </c>
      <c r="C11278" s="98" t="s">
        <v>35</v>
      </c>
      <c r="D11278" s="98">
        <v>-0.28000000000000003</v>
      </c>
      <c r="E11278" s="98">
        <v>3.16</v>
      </c>
      <c r="F11278" s="98" t="s">
        <v>101</v>
      </c>
    </row>
    <row r="11279" spans="1:6" x14ac:dyDescent="0.2">
      <c r="A11279" s="106">
        <v>43132</v>
      </c>
      <c r="B11279" s="100">
        <v>43101</v>
      </c>
      <c r="C11279" s="98" t="s">
        <v>185</v>
      </c>
      <c r="D11279" s="98">
        <v>5595.96</v>
      </c>
      <c r="E11279" s="98">
        <v>170089.85</v>
      </c>
      <c r="F11279" s="98" t="s">
        <v>77</v>
      </c>
    </row>
    <row r="11280" spans="1:6" x14ac:dyDescent="0.2">
      <c r="A11280" s="106">
        <v>43132</v>
      </c>
      <c r="B11280" s="100">
        <v>43101</v>
      </c>
      <c r="C11280" s="98" t="s">
        <v>186</v>
      </c>
      <c r="D11280" s="98">
        <v>252.4</v>
      </c>
      <c r="E11280" s="98">
        <v>7671.09</v>
      </c>
      <c r="F11280" s="98" t="s">
        <v>77</v>
      </c>
    </row>
    <row r="11281" spans="1:6" x14ac:dyDescent="0.2">
      <c r="A11281" s="106">
        <v>43132</v>
      </c>
      <c r="B11281" s="100">
        <v>43101</v>
      </c>
      <c r="C11281" s="98" t="s">
        <v>34</v>
      </c>
      <c r="D11281" s="98">
        <v>-14928.83</v>
      </c>
      <c r="E11281" s="98">
        <v>170089.85</v>
      </c>
      <c r="F11281" s="98" t="s">
        <v>77</v>
      </c>
    </row>
    <row r="11282" spans="1:6" x14ac:dyDescent="0.2">
      <c r="A11282" s="106">
        <v>43132</v>
      </c>
      <c r="B11282" s="100">
        <v>43101</v>
      </c>
      <c r="C11282" s="98" t="s">
        <v>33</v>
      </c>
      <c r="D11282" s="98">
        <v>-673.29</v>
      </c>
      <c r="E11282" s="98">
        <v>7671.09</v>
      </c>
      <c r="F11282" s="98" t="s">
        <v>77</v>
      </c>
    </row>
    <row r="11283" spans="1:6" x14ac:dyDescent="0.2">
      <c r="A11283" s="106">
        <v>43132</v>
      </c>
      <c r="B11283" s="100">
        <v>43101</v>
      </c>
      <c r="C11283" s="98" t="s">
        <v>168</v>
      </c>
      <c r="D11283" s="98">
        <v>-1258.6500000000001</v>
      </c>
      <c r="E11283" s="98">
        <v>170089.85</v>
      </c>
      <c r="F11283" s="98" t="s">
        <v>77</v>
      </c>
    </row>
    <row r="11284" spans="1:6" x14ac:dyDescent="0.2">
      <c r="A11284" s="106">
        <v>43132</v>
      </c>
      <c r="B11284" s="100">
        <v>43101</v>
      </c>
      <c r="C11284" s="98" t="s">
        <v>185</v>
      </c>
      <c r="D11284" s="98">
        <v>7157.58</v>
      </c>
      <c r="E11284" s="98">
        <v>217555.36</v>
      </c>
      <c r="F11284" s="98" t="s">
        <v>76</v>
      </c>
    </row>
    <row r="11285" spans="1:6" x14ac:dyDescent="0.2">
      <c r="A11285" s="106">
        <v>43132</v>
      </c>
      <c r="B11285" s="100">
        <v>43101</v>
      </c>
      <c r="C11285" s="98" t="s">
        <v>186</v>
      </c>
      <c r="D11285" s="98">
        <v>322.76</v>
      </c>
      <c r="E11285" s="98">
        <v>9811.75</v>
      </c>
      <c r="F11285" s="98" t="s">
        <v>76</v>
      </c>
    </row>
    <row r="11286" spans="1:6" x14ac:dyDescent="0.2">
      <c r="A11286" s="106">
        <v>43132</v>
      </c>
      <c r="B11286" s="100">
        <v>43101</v>
      </c>
      <c r="C11286" s="98" t="s">
        <v>34</v>
      </c>
      <c r="D11286" s="98">
        <v>-14173.62</v>
      </c>
      <c r="E11286" s="98">
        <v>161486</v>
      </c>
      <c r="F11286" s="98" t="s">
        <v>76</v>
      </c>
    </row>
    <row r="11287" spans="1:6" x14ac:dyDescent="0.2">
      <c r="A11287" s="106">
        <v>43132</v>
      </c>
      <c r="B11287" s="100">
        <v>43101</v>
      </c>
      <c r="C11287" s="98" t="s">
        <v>33</v>
      </c>
      <c r="D11287" s="98">
        <v>-639.37</v>
      </c>
      <c r="E11287" s="98">
        <v>7283.03</v>
      </c>
      <c r="F11287" s="98" t="s">
        <v>76</v>
      </c>
    </row>
    <row r="11288" spans="1:6" x14ac:dyDescent="0.2">
      <c r="A11288" s="106">
        <v>43132</v>
      </c>
      <c r="B11288" s="100">
        <v>43101</v>
      </c>
      <c r="C11288" s="98" t="s">
        <v>168</v>
      </c>
      <c r="D11288" s="98">
        <v>-1609.95</v>
      </c>
      <c r="E11288" s="98">
        <v>217555.36</v>
      </c>
      <c r="F11288" s="98" t="s">
        <v>76</v>
      </c>
    </row>
    <row r="11289" spans="1:6" x14ac:dyDescent="0.2">
      <c r="A11289" s="106">
        <v>43132</v>
      </c>
      <c r="B11289" s="100">
        <v>43101</v>
      </c>
      <c r="C11289" s="98" t="s">
        <v>185</v>
      </c>
      <c r="D11289" s="98">
        <v>28104.81</v>
      </c>
      <c r="E11289" s="98">
        <v>854248.38</v>
      </c>
      <c r="F11289" s="98" t="s">
        <v>77</v>
      </c>
    </row>
    <row r="11290" spans="1:6" x14ac:dyDescent="0.2">
      <c r="A11290" s="106">
        <v>43132</v>
      </c>
      <c r="B11290" s="100">
        <v>43101</v>
      </c>
      <c r="C11290" s="98" t="s">
        <v>186</v>
      </c>
      <c r="D11290" s="98">
        <v>1267.56</v>
      </c>
      <c r="E11290" s="98">
        <v>38526.6</v>
      </c>
      <c r="F11290" s="98" t="s">
        <v>77</v>
      </c>
    </row>
    <row r="11291" spans="1:6" x14ac:dyDescent="0.2">
      <c r="A11291" s="106">
        <v>43132</v>
      </c>
      <c r="B11291" s="100">
        <v>43101</v>
      </c>
      <c r="C11291" s="98" t="s">
        <v>34</v>
      </c>
      <c r="D11291" s="98">
        <v>-51042.9</v>
      </c>
      <c r="E11291" s="98">
        <v>581552.73</v>
      </c>
      <c r="F11291" s="98" t="s">
        <v>77</v>
      </c>
    </row>
    <row r="11292" spans="1:6" x14ac:dyDescent="0.2">
      <c r="A11292" s="106">
        <v>43132</v>
      </c>
      <c r="B11292" s="100">
        <v>43101</v>
      </c>
      <c r="C11292" s="98" t="s">
        <v>33</v>
      </c>
      <c r="D11292" s="98">
        <v>-2301.9899999999998</v>
      </c>
      <c r="E11292" s="98">
        <v>26227.96</v>
      </c>
      <c r="F11292" s="98" t="s">
        <v>77</v>
      </c>
    </row>
    <row r="11293" spans="1:6" x14ac:dyDescent="0.2">
      <c r="A11293" s="106">
        <v>43132</v>
      </c>
      <c r="B11293" s="100">
        <v>43101</v>
      </c>
      <c r="C11293" s="98" t="s">
        <v>168</v>
      </c>
      <c r="D11293" s="98">
        <v>-6321.42</v>
      </c>
      <c r="E11293" s="98">
        <v>854248.38</v>
      </c>
      <c r="F11293" s="98" t="s">
        <v>77</v>
      </c>
    </row>
    <row r="11294" spans="1:6" x14ac:dyDescent="0.2">
      <c r="A11294" s="106">
        <v>43466</v>
      </c>
      <c r="B11294" s="100">
        <v>43435</v>
      </c>
      <c r="C11294" s="98" t="s">
        <v>36</v>
      </c>
      <c r="D11294" s="98">
        <v>-59.06</v>
      </c>
      <c r="E11294" s="98">
        <v>642</v>
      </c>
      <c r="F11294" s="98" t="s">
        <v>101</v>
      </c>
    </row>
    <row r="11295" spans="1:6" x14ac:dyDescent="0.2">
      <c r="A11295" s="106">
        <v>43466</v>
      </c>
      <c r="B11295" s="100">
        <v>43435</v>
      </c>
      <c r="C11295" s="98" t="s">
        <v>35</v>
      </c>
      <c r="D11295" s="98">
        <v>-2.38</v>
      </c>
      <c r="E11295" s="98">
        <v>25.81</v>
      </c>
      <c r="F11295" s="98" t="s">
        <v>101</v>
      </c>
    </row>
    <row r="11296" spans="1:6" x14ac:dyDescent="0.2">
      <c r="A11296" s="106">
        <v>43466</v>
      </c>
      <c r="B11296" s="100">
        <v>43221</v>
      </c>
      <c r="C11296" s="98" t="s">
        <v>186</v>
      </c>
      <c r="D11296" s="98">
        <v>44.22</v>
      </c>
      <c r="E11296" s="98">
        <v>996.15</v>
      </c>
      <c r="F11296" s="98" t="s">
        <v>77</v>
      </c>
    </row>
    <row r="11297" spans="1:6" x14ac:dyDescent="0.2">
      <c r="A11297" s="106">
        <v>43466</v>
      </c>
      <c r="B11297" s="100">
        <v>43435</v>
      </c>
      <c r="C11297" s="98" t="s">
        <v>34</v>
      </c>
      <c r="D11297" s="98">
        <v>-2279.19</v>
      </c>
      <c r="E11297" s="98">
        <v>24779</v>
      </c>
      <c r="F11297" s="98" t="s">
        <v>77</v>
      </c>
    </row>
    <row r="11298" spans="1:6" x14ac:dyDescent="0.2">
      <c r="A11298" s="106">
        <v>43466</v>
      </c>
      <c r="B11298" s="100">
        <v>43435</v>
      </c>
      <c r="C11298" s="98" t="s">
        <v>33</v>
      </c>
      <c r="D11298" s="98">
        <v>-91.59</v>
      </c>
      <c r="E11298" s="98">
        <v>996.15</v>
      </c>
      <c r="F11298" s="98" t="s">
        <v>77</v>
      </c>
    </row>
    <row r="11299" spans="1:6" x14ac:dyDescent="0.2">
      <c r="A11299" s="106">
        <v>43466</v>
      </c>
      <c r="B11299" s="100">
        <v>43221</v>
      </c>
      <c r="C11299" s="98" t="s">
        <v>185</v>
      </c>
      <c r="D11299" s="98">
        <v>1099.72</v>
      </c>
      <c r="E11299" s="98">
        <v>24779</v>
      </c>
      <c r="F11299" s="98" t="s">
        <v>77</v>
      </c>
    </row>
    <row r="11300" spans="1:6" x14ac:dyDescent="0.2">
      <c r="A11300" s="106">
        <v>43466</v>
      </c>
      <c r="B11300" s="100">
        <v>43435</v>
      </c>
      <c r="C11300" s="98" t="s">
        <v>34</v>
      </c>
      <c r="D11300" s="98">
        <v>-815.95</v>
      </c>
      <c r="E11300" s="98">
        <v>8871</v>
      </c>
      <c r="F11300" s="98" t="s">
        <v>77</v>
      </c>
    </row>
    <row r="11301" spans="1:6" x14ac:dyDescent="0.2">
      <c r="A11301" s="106">
        <v>43466</v>
      </c>
      <c r="B11301" s="100">
        <v>43435</v>
      </c>
      <c r="C11301" s="98" t="s">
        <v>33</v>
      </c>
      <c r="D11301" s="98">
        <v>-32.81</v>
      </c>
      <c r="E11301" s="98">
        <v>356.61</v>
      </c>
      <c r="F11301" s="98" t="s">
        <v>77</v>
      </c>
    </row>
    <row r="11302" spans="1:6" x14ac:dyDescent="0.2">
      <c r="A11302" s="106">
        <v>43466</v>
      </c>
      <c r="B11302" s="100">
        <v>43221</v>
      </c>
      <c r="C11302" s="98" t="s">
        <v>185</v>
      </c>
      <c r="D11302" s="98">
        <v>393.69</v>
      </c>
      <c r="E11302" s="98">
        <v>8871</v>
      </c>
      <c r="F11302" s="98" t="s">
        <v>77</v>
      </c>
    </row>
    <row r="11303" spans="1:6" x14ac:dyDescent="0.2">
      <c r="A11303" s="106">
        <v>43466</v>
      </c>
      <c r="B11303" s="100">
        <v>43221</v>
      </c>
      <c r="C11303" s="98" t="s">
        <v>186</v>
      </c>
      <c r="D11303" s="98">
        <v>15.83</v>
      </c>
      <c r="E11303" s="98">
        <v>356.61</v>
      </c>
      <c r="F11303" s="98" t="s">
        <v>77</v>
      </c>
    </row>
    <row r="11304" spans="1:6" x14ac:dyDescent="0.2">
      <c r="A11304" s="106">
        <v>43466</v>
      </c>
      <c r="B11304" s="100">
        <v>43435</v>
      </c>
      <c r="C11304" s="98" t="s">
        <v>36</v>
      </c>
      <c r="D11304" s="98">
        <v>-29.06</v>
      </c>
      <c r="E11304" s="98">
        <v>316</v>
      </c>
      <c r="F11304" s="98" t="s">
        <v>101</v>
      </c>
    </row>
    <row r="11305" spans="1:6" x14ac:dyDescent="0.2">
      <c r="A11305" s="106">
        <v>43466</v>
      </c>
      <c r="B11305" s="100">
        <v>43435</v>
      </c>
      <c r="C11305" s="98" t="s">
        <v>35</v>
      </c>
      <c r="D11305" s="98">
        <v>-1.17</v>
      </c>
      <c r="E11305" s="98">
        <v>12.7</v>
      </c>
      <c r="F11305" s="98" t="s">
        <v>101</v>
      </c>
    </row>
    <row r="11306" spans="1:6" x14ac:dyDescent="0.2">
      <c r="A11306" s="106">
        <v>43466</v>
      </c>
      <c r="B11306" s="100">
        <v>43435</v>
      </c>
      <c r="C11306" s="98" t="s">
        <v>36</v>
      </c>
      <c r="D11306" s="98">
        <v>-2.58</v>
      </c>
      <c r="E11306" s="98">
        <v>28</v>
      </c>
      <c r="F11306" s="98" t="s">
        <v>101</v>
      </c>
    </row>
    <row r="11307" spans="1:6" x14ac:dyDescent="0.2">
      <c r="A11307" s="106">
        <v>43466</v>
      </c>
      <c r="B11307" s="100">
        <v>43435</v>
      </c>
      <c r="C11307" s="98" t="s">
        <v>35</v>
      </c>
      <c r="D11307" s="98">
        <v>-0.1</v>
      </c>
      <c r="E11307" s="98">
        <v>1.1200000000000001</v>
      </c>
      <c r="F11307" s="98" t="s">
        <v>101</v>
      </c>
    </row>
    <row r="11308" spans="1:6" x14ac:dyDescent="0.2">
      <c r="A11308" s="106">
        <v>43466</v>
      </c>
      <c r="B11308" s="100">
        <v>43221</v>
      </c>
      <c r="C11308" s="98" t="s">
        <v>185</v>
      </c>
      <c r="D11308" s="98">
        <v>11.72</v>
      </c>
      <c r="E11308" s="98">
        <v>264</v>
      </c>
      <c r="F11308" s="98" t="s">
        <v>93</v>
      </c>
    </row>
    <row r="11309" spans="1:6" x14ac:dyDescent="0.2">
      <c r="A11309" s="106">
        <v>43466</v>
      </c>
      <c r="B11309" s="100">
        <v>43221</v>
      </c>
      <c r="C11309" s="98" t="s">
        <v>186</v>
      </c>
      <c r="D11309" s="98">
        <v>0.48</v>
      </c>
      <c r="E11309" s="98">
        <v>10.72</v>
      </c>
      <c r="F11309" s="98" t="s">
        <v>93</v>
      </c>
    </row>
    <row r="11310" spans="1:6" x14ac:dyDescent="0.2">
      <c r="A11310" s="106">
        <v>43132</v>
      </c>
      <c r="B11310" s="100">
        <v>43132</v>
      </c>
      <c r="C11310" s="98" t="s">
        <v>34</v>
      </c>
      <c r="D11310" s="98">
        <v>-6.75</v>
      </c>
      <c r="E11310" s="98">
        <v>92.01</v>
      </c>
      <c r="F11310" s="98" t="s">
        <v>76</v>
      </c>
    </row>
    <row r="11311" spans="1:6" x14ac:dyDescent="0.2">
      <c r="A11311" s="106">
        <v>43132</v>
      </c>
      <c r="B11311" s="100">
        <v>43132</v>
      </c>
      <c r="C11311" s="98" t="s">
        <v>33</v>
      </c>
      <c r="D11311" s="98">
        <v>-0.3</v>
      </c>
      <c r="E11311" s="98">
        <v>4.1500000000000004</v>
      </c>
      <c r="F11311" s="98" t="s">
        <v>76</v>
      </c>
    </row>
    <row r="11312" spans="1:6" x14ac:dyDescent="0.2">
      <c r="A11312" s="106">
        <v>43132</v>
      </c>
      <c r="B11312" s="100">
        <v>43132</v>
      </c>
      <c r="C11312" s="98" t="s">
        <v>34</v>
      </c>
      <c r="D11312" s="98">
        <v>-2.13</v>
      </c>
      <c r="E11312" s="98">
        <v>29</v>
      </c>
      <c r="F11312" s="98" t="s">
        <v>76</v>
      </c>
    </row>
    <row r="11313" spans="1:6" x14ac:dyDescent="0.2">
      <c r="A11313" s="106">
        <v>43132</v>
      </c>
      <c r="B11313" s="100">
        <v>43132</v>
      </c>
      <c r="C11313" s="98" t="s">
        <v>33</v>
      </c>
      <c r="D11313" s="98">
        <v>-0.1</v>
      </c>
      <c r="E11313" s="98">
        <v>1.31</v>
      </c>
      <c r="F11313" s="98" t="s">
        <v>76</v>
      </c>
    </row>
    <row r="11314" spans="1:6" x14ac:dyDescent="0.2">
      <c r="A11314" s="106">
        <v>43132</v>
      </c>
      <c r="B11314" s="100">
        <v>43132</v>
      </c>
      <c r="C11314" s="98" t="s">
        <v>34</v>
      </c>
      <c r="D11314" s="98">
        <v>-5548.35</v>
      </c>
      <c r="E11314" s="98">
        <v>75660.53</v>
      </c>
      <c r="F11314" s="98" t="s">
        <v>76</v>
      </c>
    </row>
    <row r="11315" spans="1:6" x14ac:dyDescent="0.2">
      <c r="A11315" s="106">
        <v>43132</v>
      </c>
      <c r="B11315" s="100">
        <v>43132</v>
      </c>
      <c r="C11315" s="98" t="s">
        <v>33</v>
      </c>
      <c r="D11315" s="98">
        <v>-250.19</v>
      </c>
      <c r="E11315" s="98">
        <v>3412.34</v>
      </c>
      <c r="F11315" s="98" t="s">
        <v>76</v>
      </c>
    </row>
    <row r="11316" spans="1:6" x14ac:dyDescent="0.2">
      <c r="A11316" s="106">
        <v>43132</v>
      </c>
      <c r="B11316" s="100">
        <v>43132</v>
      </c>
      <c r="C11316" s="98" t="s">
        <v>34</v>
      </c>
      <c r="D11316" s="98">
        <v>-9705.57</v>
      </c>
      <c r="E11316" s="98">
        <v>132352.25</v>
      </c>
      <c r="F11316" s="98" t="s">
        <v>76</v>
      </c>
    </row>
    <row r="11317" spans="1:6" x14ac:dyDescent="0.2">
      <c r="A11317" s="106">
        <v>43132</v>
      </c>
      <c r="B11317" s="100">
        <v>43132</v>
      </c>
      <c r="C11317" s="98" t="s">
        <v>33</v>
      </c>
      <c r="D11317" s="98">
        <v>-437.71</v>
      </c>
      <c r="E11317" s="98">
        <v>5969.04</v>
      </c>
      <c r="F11317" s="98" t="s">
        <v>76</v>
      </c>
    </row>
    <row r="11318" spans="1:6" x14ac:dyDescent="0.2">
      <c r="A11318" s="106">
        <v>43132</v>
      </c>
      <c r="B11318" s="100">
        <v>43132</v>
      </c>
      <c r="C11318" s="98" t="s">
        <v>34</v>
      </c>
      <c r="D11318" s="98">
        <v>-19963.669999999998</v>
      </c>
      <c r="E11318" s="98">
        <v>272238.67</v>
      </c>
      <c r="F11318" s="98" t="s">
        <v>76</v>
      </c>
    </row>
    <row r="11319" spans="1:6" x14ac:dyDescent="0.2">
      <c r="A11319" s="106">
        <v>43132</v>
      </c>
      <c r="B11319" s="100">
        <v>43132</v>
      </c>
      <c r="C11319" s="98" t="s">
        <v>33</v>
      </c>
      <c r="D11319" s="98">
        <v>-900.23</v>
      </c>
      <c r="E11319" s="98">
        <v>12277.7</v>
      </c>
      <c r="F11319" s="98" t="s">
        <v>76</v>
      </c>
    </row>
    <row r="11320" spans="1:6" x14ac:dyDescent="0.2">
      <c r="A11320" s="106">
        <v>43132</v>
      </c>
      <c r="B11320" s="100">
        <v>43132</v>
      </c>
      <c r="C11320" s="98" t="s">
        <v>34</v>
      </c>
      <c r="D11320" s="98">
        <v>-14647.74</v>
      </c>
      <c r="E11320" s="98">
        <v>199744.62</v>
      </c>
      <c r="F11320" s="98" t="s">
        <v>76</v>
      </c>
    </row>
    <row r="11321" spans="1:6" x14ac:dyDescent="0.2">
      <c r="A11321" s="106">
        <v>43132</v>
      </c>
      <c r="B11321" s="100">
        <v>43132</v>
      </c>
      <c r="C11321" s="98" t="s">
        <v>33</v>
      </c>
      <c r="D11321" s="98">
        <v>-660.6</v>
      </c>
      <c r="E11321" s="98">
        <v>9008.43</v>
      </c>
      <c r="F11321" s="98" t="s">
        <v>76</v>
      </c>
    </row>
    <row r="11322" spans="1:6" x14ac:dyDescent="0.2">
      <c r="A11322" s="106">
        <v>43132</v>
      </c>
      <c r="B11322" s="100">
        <v>43132</v>
      </c>
      <c r="C11322" s="98" t="s">
        <v>34</v>
      </c>
      <c r="D11322" s="98">
        <v>-17385.080000000002</v>
      </c>
      <c r="E11322" s="98">
        <v>237074.58</v>
      </c>
      <c r="F11322" s="98" t="s">
        <v>76</v>
      </c>
    </row>
    <row r="11323" spans="1:6" x14ac:dyDescent="0.2">
      <c r="A11323" s="106">
        <v>43132</v>
      </c>
      <c r="B11323" s="100">
        <v>43132</v>
      </c>
      <c r="C11323" s="98" t="s">
        <v>33</v>
      </c>
      <c r="D11323" s="98">
        <v>-784.01</v>
      </c>
      <c r="E11323" s="98">
        <v>10691.93</v>
      </c>
      <c r="F11323" s="98" t="s">
        <v>76</v>
      </c>
    </row>
    <row r="11324" spans="1:6" x14ac:dyDescent="0.2">
      <c r="A11324" s="106">
        <v>43132</v>
      </c>
      <c r="B11324" s="100">
        <v>43101</v>
      </c>
      <c r="C11324" s="98" t="s">
        <v>34</v>
      </c>
      <c r="D11324" s="98">
        <v>-1386.24</v>
      </c>
      <c r="E11324" s="98">
        <v>15794</v>
      </c>
      <c r="F11324" s="98" t="s">
        <v>95</v>
      </c>
    </row>
    <row r="11325" spans="1:6" x14ac:dyDescent="0.2">
      <c r="A11325" s="106">
        <v>43132</v>
      </c>
      <c r="B11325" s="100">
        <v>43101</v>
      </c>
      <c r="C11325" s="98" t="s">
        <v>33</v>
      </c>
      <c r="D11325" s="98">
        <v>-62.52</v>
      </c>
      <c r="E11325" s="98">
        <v>712.31</v>
      </c>
      <c r="F11325" s="98" t="s">
        <v>95</v>
      </c>
    </row>
    <row r="11326" spans="1:6" x14ac:dyDescent="0.2">
      <c r="A11326" s="106">
        <v>43132</v>
      </c>
      <c r="B11326" s="100">
        <v>43101</v>
      </c>
      <c r="C11326" s="98" t="s">
        <v>185</v>
      </c>
      <c r="D11326" s="98">
        <v>37.14</v>
      </c>
      <c r="E11326" s="98">
        <v>1129</v>
      </c>
      <c r="F11326" s="98" t="s">
        <v>91</v>
      </c>
    </row>
    <row r="11327" spans="1:6" x14ac:dyDescent="0.2">
      <c r="A11327" s="106">
        <v>43132</v>
      </c>
      <c r="B11327" s="100">
        <v>43101</v>
      </c>
      <c r="C11327" s="98" t="s">
        <v>186</v>
      </c>
      <c r="D11327" s="98">
        <v>1.67</v>
      </c>
      <c r="E11327" s="98">
        <v>50.92</v>
      </c>
      <c r="F11327" s="98" t="s">
        <v>91</v>
      </c>
    </row>
    <row r="11328" spans="1:6" x14ac:dyDescent="0.2">
      <c r="A11328" s="106">
        <v>43132</v>
      </c>
      <c r="B11328" s="100">
        <v>43101</v>
      </c>
      <c r="C11328" s="98" t="s">
        <v>34</v>
      </c>
      <c r="D11328" s="98">
        <v>-99.09</v>
      </c>
      <c r="E11328" s="98">
        <v>1129</v>
      </c>
      <c r="F11328" s="98" t="s">
        <v>91</v>
      </c>
    </row>
    <row r="11329" spans="1:6" x14ac:dyDescent="0.2">
      <c r="A11329" s="106">
        <v>43132</v>
      </c>
      <c r="B11329" s="100">
        <v>43101</v>
      </c>
      <c r="C11329" s="98" t="s">
        <v>33</v>
      </c>
      <c r="D11329" s="98">
        <v>-4.4800000000000004</v>
      </c>
      <c r="E11329" s="98">
        <v>50.92</v>
      </c>
      <c r="F11329" s="98" t="s">
        <v>91</v>
      </c>
    </row>
    <row r="11330" spans="1:6" x14ac:dyDescent="0.2">
      <c r="A11330" s="106">
        <v>43132</v>
      </c>
      <c r="B11330" s="100">
        <v>43101</v>
      </c>
      <c r="C11330" s="98" t="s">
        <v>168</v>
      </c>
      <c r="D11330" s="98">
        <v>-8.35</v>
      </c>
      <c r="E11330" s="98">
        <v>1129</v>
      </c>
      <c r="F11330" s="98" t="s">
        <v>91</v>
      </c>
    </row>
    <row r="11331" spans="1:6" x14ac:dyDescent="0.2">
      <c r="A11331" s="106">
        <v>43132</v>
      </c>
      <c r="B11331" s="100">
        <v>43101</v>
      </c>
      <c r="C11331" s="98" t="s">
        <v>36</v>
      </c>
      <c r="D11331" s="98">
        <v>-2.12</v>
      </c>
      <c r="E11331" s="98">
        <v>24.2</v>
      </c>
      <c r="F11331" s="98" t="s">
        <v>101</v>
      </c>
    </row>
    <row r="11332" spans="1:6" x14ac:dyDescent="0.2">
      <c r="A11332" s="106">
        <v>43132</v>
      </c>
      <c r="B11332" s="100">
        <v>43101</v>
      </c>
      <c r="C11332" s="98" t="s">
        <v>35</v>
      </c>
      <c r="D11332" s="98">
        <v>-0.1</v>
      </c>
      <c r="E11332" s="98">
        <v>1.0900000000000001</v>
      </c>
      <c r="F11332" s="98" t="s">
        <v>101</v>
      </c>
    </row>
    <row r="11333" spans="1:6" x14ac:dyDescent="0.2">
      <c r="A11333" s="106">
        <v>43132</v>
      </c>
      <c r="B11333" s="100">
        <v>43101</v>
      </c>
      <c r="C11333" s="98" t="s">
        <v>185</v>
      </c>
      <c r="D11333" s="98">
        <v>21679.81</v>
      </c>
      <c r="E11333" s="98">
        <v>658961.61</v>
      </c>
      <c r="F11333" s="98" t="s">
        <v>73</v>
      </c>
    </row>
    <row r="11334" spans="1:6" x14ac:dyDescent="0.2">
      <c r="A11334" s="106">
        <v>43132</v>
      </c>
      <c r="B11334" s="100">
        <v>43101</v>
      </c>
      <c r="C11334" s="98" t="s">
        <v>186</v>
      </c>
      <c r="D11334" s="98">
        <v>977.8</v>
      </c>
      <c r="E11334" s="98">
        <v>29719.19</v>
      </c>
      <c r="F11334" s="98" t="s">
        <v>73</v>
      </c>
    </row>
    <row r="11335" spans="1:6" x14ac:dyDescent="0.2">
      <c r="A11335" s="106">
        <v>43132</v>
      </c>
      <c r="B11335" s="100">
        <v>43101</v>
      </c>
      <c r="C11335" s="98" t="s">
        <v>34</v>
      </c>
      <c r="D11335" s="98">
        <v>-57813.71</v>
      </c>
      <c r="E11335" s="98">
        <v>658695.76</v>
      </c>
      <c r="F11335" s="98" t="s">
        <v>73</v>
      </c>
    </row>
    <row r="11336" spans="1:6" x14ac:dyDescent="0.2">
      <c r="A11336" s="106">
        <v>43132</v>
      </c>
      <c r="B11336" s="100">
        <v>43101</v>
      </c>
      <c r="C11336" s="98" t="s">
        <v>33</v>
      </c>
      <c r="D11336" s="98">
        <v>-2607.38</v>
      </c>
      <c r="E11336" s="98">
        <v>29707.16</v>
      </c>
      <c r="F11336" s="98" t="s">
        <v>73</v>
      </c>
    </row>
    <row r="11337" spans="1:6" x14ac:dyDescent="0.2">
      <c r="A11337" s="106">
        <v>43132</v>
      </c>
      <c r="B11337" s="100">
        <v>43101</v>
      </c>
      <c r="C11337" s="98" t="s">
        <v>168</v>
      </c>
      <c r="D11337" s="98">
        <v>-4876.34</v>
      </c>
      <c r="E11337" s="98">
        <v>658961.61</v>
      </c>
      <c r="F11337" s="98" t="s">
        <v>73</v>
      </c>
    </row>
    <row r="11338" spans="1:6" x14ac:dyDescent="0.2">
      <c r="A11338" s="106">
        <v>43132</v>
      </c>
      <c r="B11338" s="100">
        <v>43101</v>
      </c>
      <c r="C11338" s="98" t="s">
        <v>168</v>
      </c>
      <c r="D11338" s="98">
        <v>-10915.15</v>
      </c>
      <c r="E11338" s="98">
        <v>1475026.82</v>
      </c>
      <c r="F11338" s="98" t="s">
        <v>72</v>
      </c>
    </row>
    <row r="11339" spans="1:6" x14ac:dyDescent="0.2">
      <c r="A11339" s="106">
        <v>43132</v>
      </c>
      <c r="B11339" s="100">
        <v>43101</v>
      </c>
      <c r="C11339" s="98" t="s">
        <v>185</v>
      </c>
      <c r="D11339" s="98">
        <v>34043.17</v>
      </c>
      <c r="E11339" s="98">
        <v>1034746.93</v>
      </c>
      <c r="F11339" s="98" t="s">
        <v>74</v>
      </c>
    </row>
    <row r="11340" spans="1:6" x14ac:dyDescent="0.2">
      <c r="A11340" s="106">
        <v>43132</v>
      </c>
      <c r="B11340" s="100">
        <v>43101</v>
      </c>
      <c r="C11340" s="98" t="s">
        <v>186</v>
      </c>
      <c r="D11340" s="98">
        <v>1535.3</v>
      </c>
      <c r="E11340" s="98">
        <v>46667.15</v>
      </c>
      <c r="F11340" s="98" t="s">
        <v>74</v>
      </c>
    </row>
    <row r="11341" spans="1:6" x14ac:dyDescent="0.2">
      <c r="A11341" s="106">
        <v>43132</v>
      </c>
      <c r="B11341" s="100">
        <v>43101</v>
      </c>
      <c r="C11341" s="98" t="s">
        <v>34</v>
      </c>
      <c r="D11341" s="98">
        <v>-90808.81</v>
      </c>
      <c r="E11341" s="98">
        <v>1034623.03</v>
      </c>
      <c r="F11341" s="98" t="s">
        <v>74</v>
      </c>
    </row>
    <row r="11342" spans="1:6" x14ac:dyDescent="0.2">
      <c r="A11342" s="106">
        <v>43132</v>
      </c>
      <c r="B11342" s="100">
        <v>43101</v>
      </c>
      <c r="C11342" s="98" t="s">
        <v>33</v>
      </c>
      <c r="D11342" s="98">
        <v>-4095.52</v>
      </c>
      <c r="E11342" s="98">
        <v>46661.55</v>
      </c>
      <c r="F11342" s="98" t="s">
        <v>74</v>
      </c>
    </row>
    <row r="11343" spans="1:6" x14ac:dyDescent="0.2">
      <c r="A11343" s="106">
        <v>43132</v>
      </c>
      <c r="B11343" s="100">
        <v>43101</v>
      </c>
      <c r="C11343" s="98" t="s">
        <v>168</v>
      </c>
      <c r="D11343" s="98">
        <v>-7657.32</v>
      </c>
      <c r="E11343" s="98">
        <v>1034746.93</v>
      </c>
      <c r="F11343" s="98" t="s">
        <v>74</v>
      </c>
    </row>
    <row r="11344" spans="1:6" x14ac:dyDescent="0.2">
      <c r="A11344" s="106">
        <v>43132</v>
      </c>
      <c r="B11344" s="100">
        <v>43101</v>
      </c>
      <c r="C11344" s="98" t="s">
        <v>185</v>
      </c>
      <c r="D11344" s="98">
        <v>48528.47</v>
      </c>
      <c r="E11344" s="98">
        <v>1475026.82</v>
      </c>
      <c r="F11344" s="98" t="s">
        <v>72</v>
      </c>
    </row>
    <row r="11345" spans="1:6" x14ac:dyDescent="0.2">
      <c r="A11345" s="106">
        <v>43132</v>
      </c>
      <c r="B11345" s="100">
        <v>43101</v>
      </c>
      <c r="C11345" s="98" t="s">
        <v>186</v>
      </c>
      <c r="D11345" s="98">
        <v>2188.64</v>
      </c>
      <c r="E11345" s="98">
        <v>66523.75</v>
      </c>
      <c r="F11345" s="98" t="s">
        <v>72</v>
      </c>
    </row>
    <row r="11346" spans="1:6" x14ac:dyDescent="0.2">
      <c r="A11346" s="106">
        <v>43132</v>
      </c>
      <c r="B11346" s="100">
        <v>43101</v>
      </c>
      <c r="C11346" s="98" t="s">
        <v>34</v>
      </c>
      <c r="D11346" s="98">
        <v>-129438.6</v>
      </c>
      <c r="E11346" s="98">
        <v>1474746.1</v>
      </c>
      <c r="F11346" s="98" t="s">
        <v>72</v>
      </c>
    </row>
    <row r="11347" spans="1:6" x14ac:dyDescent="0.2">
      <c r="A11347" s="106">
        <v>43132</v>
      </c>
      <c r="B11347" s="100">
        <v>43101</v>
      </c>
      <c r="C11347" s="98" t="s">
        <v>33</v>
      </c>
      <c r="D11347" s="98">
        <v>-5837.76</v>
      </c>
      <c r="E11347" s="98">
        <v>66511.11</v>
      </c>
      <c r="F11347" s="98" t="s">
        <v>72</v>
      </c>
    </row>
    <row r="11348" spans="1:6" x14ac:dyDescent="0.2">
      <c r="A11348" s="106">
        <v>43132</v>
      </c>
      <c r="B11348" s="100">
        <v>43101</v>
      </c>
      <c r="C11348" s="98" t="s">
        <v>168</v>
      </c>
      <c r="D11348" s="98">
        <v>-730.94</v>
      </c>
      <c r="E11348" s="98">
        <v>98774.1</v>
      </c>
      <c r="F11348" s="98" t="s">
        <v>77</v>
      </c>
    </row>
    <row r="11349" spans="1:6" x14ac:dyDescent="0.2">
      <c r="A11349" s="106">
        <v>43132</v>
      </c>
      <c r="B11349" s="100">
        <v>43101</v>
      </c>
      <c r="C11349" s="98" t="s">
        <v>185</v>
      </c>
      <c r="D11349" s="98">
        <v>8272.27</v>
      </c>
      <c r="E11349" s="98">
        <v>251436.47</v>
      </c>
      <c r="F11349" s="98" t="s">
        <v>76</v>
      </c>
    </row>
    <row r="11350" spans="1:6" x14ac:dyDescent="0.2">
      <c r="A11350" s="106">
        <v>43132</v>
      </c>
      <c r="B11350" s="100">
        <v>43101</v>
      </c>
      <c r="C11350" s="98" t="s">
        <v>186</v>
      </c>
      <c r="D11350" s="98">
        <v>373.19</v>
      </c>
      <c r="E11350" s="98">
        <v>11339.82</v>
      </c>
      <c r="F11350" s="98" t="s">
        <v>76</v>
      </c>
    </row>
    <row r="11351" spans="1:6" x14ac:dyDescent="0.2">
      <c r="A11351" s="106">
        <v>43132</v>
      </c>
      <c r="B11351" s="100">
        <v>43101</v>
      </c>
      <c r="C11351" s="98" t="s">
        <v>34</v>
      </c>
      <c r="D11351" s="98">
        <v>-22068.54</v>
      </c>
      <c r="E11351" s="98">
        <v>251436.47</v>
      </c>
      <c r="F11351" s="98" t="s">
        <v>76</v>
      </c>
    </row>
    <row r="11352" spans="1:6" x14ac:dyDescent="0.2">
      <c r="A11352" s="106">
        <v>43132</v>
      </c>
      <c r="B11352" s="100">
        <v>43101</v>
      </c>
      <c r="C11352" s="98" t="s">
        <v>33</v>
      </c>
      <c r="D11352" s="98">
        <v>-995.33</v>
      </c>
      <c r="E11352" s="98">
        <v>11339.82</v>
      </c>
      <c r="F11352" s="98" t="s">
        <v>76</v>
      </c>
    </row>
    <row r="11353" spans="1:6" x14ac:dyDescent="0.2">
      <c r="A11353" s="106">
        <v>43132</v>
      </c>
      <c r="B11353" s="100">
        <v>43101</v>
      </c>
      <c r="C11353" s="98" t="s">
        <v>185</v>
      </c>
      <c r="D11353" s="98">
        <v>3249.66</v>
      </c>
      <c r="E11353" s="98">
        <v>98774.1</v>
      </c>
      <c r="F11353" s="98" t="s">
        <v>77</v>
      </c>
    </row>
    <row r="11354" spans="1:6" x14ac:dyDescent="0.2">
      <c r="A11354" s="106">
        <v>43132</v>
      </c>
      <c r="B11354" s="100">
        <v>43101</v>
      </c>
      <c r="C11354" s="98" t="s">
        <v>186</v>
      </c>
      <c r="D11354" s="98">
        <v>146.51</v>
      </c>
      <c r="E11354" s="98">
        <v>4454.7</v>
      </c>
      <c r="F11354" s="98" t="s">
        <v>77</v>
      </c>
    </row>
    <row r="11355" spans="1:6" x14ac:dyDescent="0.2">
      <c r="A11355" s="106">
        <v>43132</v>
      </c>
      <c r="B11355" s="100">
        <v>43101</v>
      </c>
      <c r="C11355" s="98" t="s">
        <v>34</v>
      </c>
      <c r="D11355" s="98">
        <v>-8669.4</v>
      </c>
      <c r="E11355" s="98">
        <v>98774.1</v>
      </c>
      <c r="F11355" s="98" t="s">
        <v>77</v>
      </c>
    </row>
    <row r="11356" spans="1:6" x14ac:dyDescent="0.2">
      <c r="A11356" s="106">
        <v>43132</v>
      </c>
      <c r="B11356" s="100">
        <v>43101</v>
      </c>
      <c r="C11356" s="98" t="s">
        <v>33</v>
      </c>
      <c r="D11356" s="98">
        <v>-390.99</v>
      </c>
      <c r="E11356" s="98">
        <v>4454.7</v>
      </c>
      <c r="F11356" s="98" t="s">
        <v>77</v>
      </c>
    </row>
    <row r="11357" spans="1:6" x14ac:dyDescent="0.2">
      <c r="A11357" s="106">
        <v>43132</v>
      </c>
      <c r="B11357" s="100">
        <v>43101</v>
      </c>
      <c r="C11357" s="98" t="s">
        <v>185</v>
      </c>
      <c r="D11357" s="98">
        <v>11967.11</v>
      </c>
      <c r="E11357" s="98">
        <v>363740.69</v>
      </c>
      <c r="F11357" s="98" t="s">
        <v>76</v>
      </c>
    </row>
    <row r="11358" spans="1:6" x14ac:dyDescent="0.2">
      <c r="A11358" s="106">
        <v>43132</v>
      </c>
      <c r="B11358" s="100">
        <v>43101</v>
      </c>
      <c r="C11358" s="98" t="s">
        <v>34</v>
      </c>
      <c r="D11358" s="98">
        <v>-31925.35</v>
      </c>
      <c r="E11358" s="98">
        <v>363738.69</v>
      </c>
      <c r="F11358" s="98" t="s">
        <v>76</v>
      </c>
    </row>
    <row r="11359" spans="1:6" x14ac:dyDescent="0.2">
      <c r="A11359" s="106">
        <v>43132</v>
      </c>
      <c r="B11359" s="100">
        <v>43101</v>
      </c>
      <c r="C11359" s="98" t="s">
        <v>33</v>
      </c>
      <c r="D11359" s="98">
        <v>-1439.86</v>
      </c>
      <c r="E11359" s="98">
        <v>16404.7</v>
      </c>
      <c r="F11359" s="98" t="s">
        <v>76</v>
      </c>
    </row>
    <row r="11360" spans="1:6" x14ac:dyDescent="0.2">
      <c r="A11360" s="106">
        <v>43132</v>
      </c>
      <c r="B11360" s="100">
        <v>43101</v>
      </c>
      <c r="C11360" s="98" t="s">
        <v>168</v>
      </c>
      <c r="D11360" s="98">
        <v>-2691.7</v>
      </c>
      <c r="E11360" s="98">
        <v>363740.69</v>
      </c>
      <c r="F11360" s="98" t="s">
        <v>76</v>
      </c>
    </row>
    <row r="11361" spans="1:6" x14ac:dyDescent="0.2">
      <c r="A11361" s="106">
        <v>43132</v>
      </c>
      <c r="B11361" s="100">
        <v>43101</v>
      </c>
      <c r="C11361" s="98" t="s">
        <v>186</v>
      </c>
      <c r="D11361" s="98">
        <v>539.69000000000005</v>
      </c>
      <c r="E11361" s="98">
        <v>16404.8</v>
      </c>
      <c r="F11361" s="98" t="s">
        <v>76</v>
      </c>
    </row>
    <row r="11362" spans="1:6" x14ac:dyDescent="0.2">
      <c r="A11362" s="106">
        <v>43132</v>
      </c>
      <c r="B11362" s="100">
        <v>43101</v>
      </c>
      <c r="C11362" s="98" t="s">
        <v>168</v>
      </c>
      <c r="D11362" s="98">
        <v>-1860.69</v>
      </c>
      <c r="E11362" s="98">
        <v>251436.47</v>
      </c>
      <c r="F11362" s="98" t="s">
        <v>76</v>
      </c>
    </row>
    <row r="11363" spans="1:6" x14ac:dyDescent="0.2">
      <c r="A11363" s="106">
        <v>43132</v>
      </c>
      <c r="B11363" s="100">
        <v>43101</v>
      </c>
      <c r="C11363" s="98" t="s">
        <v>185</v>
      </c>
      <c r="D11363" s="98">
        <v>9673.85</v>
      </c>
      <c r="E11363" s="98">
        <v>294037.15999999997</v>
      </c>
      <c r="F11363" s="98" t="s">
        <v>76</v>
      </c>
    </row>
    <row r="11364" spans="1:6" x14ac:dyDescent="0.2">
      <c r="A11364" s="106">
        <v>43132</v>
      </c>
      <c r="B11364" s="100">
        <v>43101</v>
      </c>
      <c r="C11364" s="98" t="s">
        <v>186</v>
      </c>
      <c r="D11364" s="98">
        <v>436.24</v>
      </c>
      <c r="E11364" s="98">
        <v>13261.06</v>
      </c>
      <c r="F11364" s="98" t="s">
        <v>76</v>
      </c>
    </row>
    <row r="11365" spans="1:6" x14ac:dyDescent="0.2">
      <c r="A11365" s="106">
        <v>43132</v>
      </c>
      <c r="B11365" s="100">
        <v>43101</v>
      </c>
      <c r="C11365" s="98" t="s">
        <v>34</v>
      </c>
      <c r="D11365" s="98">
        <v>-19166.98</v>
      </c>
      <c r="E11365" s="98">
        <v>218376.63</v>
      </c>
      <c r="F11365" s="98" t="s">
        <v>76</v>
      </c>
    </row>
    <row r="11366" spans="1:6" x14ac:dyDescent="0.2">
      <c r="A11366" s="106">
        <v>43132</v>
      </c>
      <c r="B11366" s="100">
        <v>43101</v>
      </c>
      <c r="C11366" s="98" t="s">
        <v>33</v>
      </c>
      <c r="D11366" s="98">
        <v>-864.48</v>
      </c>
      <c r="E11366" s="98">
        <v>9848.7000000000007</v>
      </c>
      <c r="F11366" s="98" t="s">
        <v>76</v>
      </c>
    </row>
    <row r="11367" spans="1:6" x14ac:dyDescent="0.2">
      <c r="A11367" s="106">
        <v>43132</v>
      </c>
      <c r="B11367" s="100">
        <v>43101</v>
      </c>
      <c r="C11367" s="98" t="s">
        <v>168</v>
      </c>
      <c r="D11367" s="98">
        <v>-2175.9699999999998</v>
      </c>
      <c r="E11367" s="98">
        <v>294037.15999999997</v>
      </c>
      <c r="F11367" s="98" t="s">
        <v>76</v>
      </c>
    </row>
    <row r="11368" spans="1:6" x14ac:dyDescent="0.2">
      <c r="A11368" s="106">
        <v>43132</v>
      </c>
      <c r="B11368" s="100">
        <v>43101</v>
      </c>
      <c r="C11368" s="98" t="s">
        <v>186</v>
      </c>
      <c r="D11368" s="98">
        <v>283.23</v>
      </c>
      <c r="E11368" s="98">
        <v>8610.8700000000008</v>
      </c>
      <c r="F11368" s="98" t="s">
        <v>76</v>
      </c>
    </row>
    <row r="11369" spans="1:6" x14ac:dyDescent="0.2">
      <c r="A11369" s="106">
        <v>43132</v>
      </c>
      <c r="B11369" s="100">
        <v>43101</v>
      </c>
      <c r="C11369" s="98" t="s">
        <v>185</v>
      </c>
      <c r="D11369" s="98">
        <v>15136.44</v>
      </c>
      <c r="E11369" s="98">
        <v>460074.56</v>
      </c>
      <c r="F11369" s="98" t="s">
        <v>76</v>
      </c>
    </row>
    <row r="11370" spans="1:6" x14ac:dyDescent="0.2">
      <c r="A11370" s="106">
        <v>43132</v>
      </c>
      <c r="B11370" s="100">
        <v>43101</v>
      </c>
      <c r="C11370" s="98" t="s">
        <v>186</v>
      </c>
      <c r="D11370" s="98">
        <v>682.56</v>
      </c>
      <c r="E11370" s="98">
        <v>20749.330000000002</v>
      </c>
      <c r="F11370" s="98" t="s">
        <v>76</v>
      </c>
    </row>
    <row r="11371" spans="1:6" x14ac:dyDescent="0.2">
      <c r="A11371" s="106">
        <v>43132</v>
      </c>
      <c r="B11371" s="100">
        <v>43101</v>
      </c>
      <c r="C11371" s="98" t="s">
        <v>34</v>
      </c>
      <c r="D11371" s="98">
        <v>-40380.61</v>
      </c>
      <c r="E11371" s="98">
        <v>460074.56</v>
      </c>
      <c r="F11371" s="98" t="s">
        <v>76</v>
      </c>
    </row>
    <row r="11372" spans="1:6" x14ac:dyDescent="0.2">
      <c r="A11372" s="106">
        <v>43132</v>
      </c>
      <c r="B11372" s="100">
        <v>43101</v>
      </c>
      <c r="C11372" s="98" t="s">
        <v>33</v>
      </c>
      <c r="D11372" s="98">
        <v>-1821.17</v>
      </c>
      <c r="E11372" s="98">
        <v>20749.330000000002</v>
      </c>
      <c r="F11372" s="98" t="s">
        <v>76</v>
      </c>
    </row>
    <row r="11373" spans="1:6" x14ac:dyDescent="0.2">
      <c r="A11373" s="106">
        <v>43132</v>
      </c>
      <c r="B11373" s="100">
        <v>43101</v>
      </c>
      <c r="C11373" s="98" t="s">
        <v>168</v>
      </c>
      <c r="D11373" s="98">
        <v>-3404.52</v>
      </c>
      <c r="E11373" s="98">
        <v>460074.56</v>
      </c>
      <c r="F11373" s="98" t="s">
        <v>76</v>
      </c>
    </row>
    <row r="11374" spans="1:6" x14ac:dyDescent="0.2">
      <c r="A11374" s="106">
        <v>43132</v>
      </c>
      <c r="B11374" s="100">
        <v>43101</v>
      </c>
      <c r="C11374" s="98" t="s">
        <v>34</v>
      </c>
      <c r="D11374" s="98">
        <v>-16757.580000000002</v>
      </c>
      <c r="E11374" s="98">
        <v>190926.55</v>
      </c>
      <c r="F11374" s="98" t="s">
        <v>76</v>
      </c>
    </row>
    <row r="11375" spans="1:6" x14ac:dyDescent="0.2">
      <c r="A11375" s="106">
        <v>43132</v>
      </c>
      <c r="B11375" s="100">
        <v>43101</v>
      </c>
      <c r="C11375" s="98" t="s">
        <v>33</v>
      </c>
      <c r="D11375" s="98">
        <v>-755.83</v>
      </c>
      <c r="E11375" s="98">
        <v>8610.8700000000008</v>
      </c>
      <c r="F11375" s="98" t="s">
        <v>76</v>
      </c>
    </row>
    <row r="11376" spans="1:6" x14ac:dyDescent="0.2">
      <c r="A11376" s="106">
        <v>43132</v>
      </c>
      <c r="B11376" s="100">
        <v>43101</v>
      </c>
      <c r="C11376" s="98" t="s">
        <v>168</v>
      </c>
      <c r="D11376" s="98">
        <v>-1413.02</v>
      </c>
      <c r="E11376" s="98">
        <v>190926.55</v>
      </c>
      <c r="F11376" s="98" t="s">
        <v>76</v>
      </c>
    </row>
    <row r="11377" spans="1:6" x14ac:dyDescent="0.2">
      <c r="A11377" s="106">
        <v>43132</v>
      </c>
      <c r="B11377" s="100">
        <v>43101</v>
      </c>
      <c r="C11377" s="98" t="s">
        <v>185</v>
      </c>
      <c r="D11377" s="98">
        <v>6281.5</v>
      </c>
      <c r="E11377" s="98">
        <v>190926.55</v>
      </c>
      <c r="F11377" s="98" t="s">
        <v>76</v>
      </c>
    </row>
    <row r="11378" spans="1:6" x14ac:dyDescent="0.2">
      <c r="A11378" s="106">
        <v>43132</v>
      </c>
      <c r="B11378" s="100">
        <v>43101</v>
      </c>
      <c r="C11378" s="98" t="s">
        <v>186</v>
      </c>
      <c r="D11378" s="98">
        <v>418.4</v>
      </c>
      <c r="E11378" s="98">
        <v>12716.17</v>
      </c>
      <c r="F11378" s="98" t="s">
        <v>76</v>
      </c>
    </row>
    <row r="11379" spans="1:6" x14ac:dyDescent="0.2">
      <c r="A11379" s="106">
        <v>43132</v>
      </c>
      <c r="B11379" s="100">
        <v>43101</v>
      </c>
      <c r="C11379" s="98" t="s">
        <v>34</v>
      </c>
      <c r="D11379" s="98">
        <v>-24744.37</v>
      </c>
      <c r="E11379" s="98">
        <v>281922.82</v>
      </c>
      <c r="F11379" s="98" t="s">
        <v>76</v>
      </c>
    </row>
    <row r="11380" spans="1:6" x14ac:dyDescent="0.2">
      <c r="A11380" s="106">
        <v>43132</v>
      </c>
      <c r="B11380" s="100">
        <v>43101</v>
      </c>
      <c r="C11380" s="98" t="s">
        <v>33</v>
      </c>
      <c r="D11380" s="98">
        <v>-1116.08</v>
      </c>
      <c r="E11380" s="98">
        <v>12714.86</v>
      </c>
      <c r="F11380" s="98" t="s">
        <v>76</v>
      </c>
    </row>
    <row r="11381" spans="1:6" x14ac:dyDescent="0.2">
      <c r="A11381" s="106">
        <v>43132</v>
      </c>
      <c r="B11381" s="100">
        <v>43101</v>
      </c>
      <c r="C11381" s="98" t="s">
        <v>168</v>
      </c>
      <c r="D11381" s="98">
        <v>-2086.64</v>
      </c>
      <c r="E11381" s="98">
        <v>281951.82</v>
      </c>
      <c r="F11381" s="98" t="s">
        <v>76</v>
      </c>
    </row>
    <row r="11382" spans="1:6" x14ac:dyDescent="0.2">
      <c r="A11382" s="106">
        <v>43132</v>
      </c>
      <c r="B11382" s="100">
        <v>43101</v>
      </c>
      <c r="C11382" s="98" t="s">
        <v>185</v>
      </c>
      <c r="D11382" s="98">
        <v>3701</v>
      </c>
      <c r="E11382" s="98">
        <v>112491.67</v>
      </c>
      <c r="F11382" s="98" t="s">
        <v>77</v>
      </c>
    </row>
    <row r="11383" spans="1:6" x14ac:dyDescent="0.2">
      <c r="A11383" s="106">
        <v>43132</v>
      </c>
      <c r="B11383" s="100">
        <v>43101</v>
      </c>
      <c r="C11383" s="98" t="s">
        <v>186</v>
      </c>
      <c r="D11383" s="98">
        <v>166.88</v>
      </c>
      <c r="E11383" s="98">
        <v>5073.34</v>
      </c>
      <c r="F11383" s="98" t="s">
        <v>77</v>
      </c>
    </row>
    <row r="11384" spans="1:6" x14ac:dyDescent="0.2">
      <c r="A11384" s="106">
        <v>43132</v>
      </c>
      <c r="B11384" s="100">
        <v>43101</v>
      </c>
      <c r="C11384" s="98" t="s">
        <v>34</v>
      </c>
      <c r="D11384" s="98">
        <v>-9795.4699999999993</v>
      </c>
      <c r="E11384" s="98">
        <v>111603.67</v>
      </c>
      <c r="F11384" s="98" t="s">
        <v>77</v>
      </c>
    </row>
    <row r="11385" spans="1:6" x14ac:dyDescent="0.2">
      <c r="A11385" s="106">
        <v>43132</v>
      </c>
      <c r="B11385" s="100">
        <v>43101</v>
      </c>
      <c r="C11385" s="98" t="s">
        <v>33</v>
      </c>
      <c r="D11385" s="98">
        <v>-441.72</v>
      </c>
      <c r="E11385" s="98">
        <v>5033.3</v>
      </c>
      <c r="F11385" s="98" t="s">
        <v>77</v>
      </c>
    </row>
    <row r="11386" spans="1:6" x14ac:dyDescent="0.2">
      <c r="A11386" s="106">
        <v>43132</v>
      </c>
      <c r="B11386" s="100">
        <v>43101</v>
      </c>
      <c r="C11386" s="98" t="s">
        <v>168</v>
      </c>
      <c r="D11386" s="98">
        <v>-832.4</v>
      </c>
      <c r="E11386" s="98">
        <v>112491.67</v>
      </c>
      <c r="F11386" s="98" t="s">
        <v>77</v>
      </c>
    </row>
    <row r="11387" spans="1:6" x14ac:dyDescent="0.2">
      <c r="A11387" s="106">
        <v>43132</v>
      </c>
      <c r="B11387" s="100">
        <v>43101</v>
      </c>
      <c r="C11387" s="98" t="s">
        <v>185</v>
      </c>
      <c r="D11387" s="98">
        <v>9276.3700000000008</v>
      </c>
      <c r="E11387" s="98">
        <v>281951.82</v>
      </c>
      <c r="F11387" s="98" t="s">
        <v>76</v>
      </c>
    </row>
    <row r="11388" spans="1:6" x14ac:dyDescent="0.2">
      <c r="A11388" s="106">
        <v>43132</v>
      </c>
      <c r="B11388" s="100">
        <v>43101</v>
      </c>
      <c r="C11388" s="98" t="s">
        <v>34</v>
      </c>
      <c r="D11388" s="98">
        <v>-20439.88</v>
      </c>
      <c r="E11388" s="98">
        <v>232880.02</v>
      </c>
      <c r="F11388" s="98" t="s">
        <v>76</v>
      </c>
    </row>
    <row r="11389" spans="1:6" x14ac:dyDescent="0.2">
      <c r="A11389" s="106">
        <v>43132</v>
      </c>
      <c r="B11389" s="100">
        <v>43101</v>
      </c>
      <c r="C11389" s="98" t="s">
        <v>33</v>
      </c>
      <c r="D11389" s="98">
        <v>-921.85</v>
      </c>
      <c r="E11389" s="98">
        <v>10502.89</v>
      </c>
      <c r="F11389" s="98" t="s">
        <v>76</v>
      </c>
    </row>
    <row r="11390" spans="1:6" x14ac:dyDescent="0.2">
      <c r="A11390" s="106">
        <v>43132</v>
      </c>
      <c r="B11390" s="100">
        <v>43101</v>
      </c>
      <c r="C11390" s="98" t="s">
        <v>168</v>
      </c>
      <c r="D11390" s="98">
        <v>-2222.37</v>
      </c>
      <c r="E11390" s="98">
        <v>300318.95</v>
      </c>
      <c r="F11390" s="98" t="s">
        <v>76</v>
      </c>
    </row>
    <row r="11391" spans="1:6" x14ac:dyDescent="0.2">
      <c r="A11391" s="106">
        <v>43132</v>
      </c>
      <c r="B11391" s="100">
        <v>43101</v>
      </c>
      <c r="C11391" s="98" t="s">
        <v>185</v>
      </c>
      <c r="D11391" s="98">
        <v>9880.6</v>
      </c>
      <c r="E11391" s="98">
        <v>300318.95</v>
      </c>
      <c r="F11391" s="98" t="s">
        <v>76</v>
      </c>
    </row>
    <row r="11392" spans="1:6" x14ac:dyDescent="0.2">
      <c r="A11392" s="106">
        <v>43132</v>
      </c>
      <c r="B11392" s="100">
        <v>43101</v>
      </c>
      <c r="C11392" s="98" t="s">
        <v>186</v>
      </c>
      <c r="D11392" s="98">
        <v>445.64</v>
      </c>
      <c r="E11392" s="98">
        <v>13544.41</v>
      </c>
      <c r="F11392" s="98" t="s">
        <v>76</v>
      </c>
    </row>
    <row r="11393" spans="1:6" x14ac:dyDescent="0.2">
      <c r="A11393" s="106">
        <v>43132</v>
      </c>
      <c r="B11393" s="100">
        <v>43101</v>
      </c>
      <c r="C11393" s="98" t="s">
        <v>185</v>
      </c>
      <c r="D11393" s="98">
        <v>22037.52</v>
      </c>
      <c r="E11393" s="98">
        <v>669832.53</v>
      </c>
      <c r="F11393" s="98" t="s">
        <v>77</v>
      </c>
    </row>
    <row r="11394" spans="1:6" x14ac:dyDescent="0.2">
      <c r="A11394" s="106">
        <v>43132</v>
      </c>
      <c r="B11394" s="100">
        <v>43101</v>
      </c>
      <c r="C11394" s="98" t="s">
        <v>186</v>
      </c>
      <c r="D11394" s="98">
        <v>993.88</v>
      </c>
      <c r="E11394" s="98">
        <v>30209.48</v>
      </c>
      <c r="F11394" s="98" t="s">
        <v>77</v>
      </c>
    </row>
    <row r="11395" spans="1:6" x14ac:dyDescent="0.2">
      <c r="A11395" s="106">
        <v>43132</v>
      </c>
      <c r="B11395" s="100">
        <v>43101</v>
      </c>
      <c r="C11395" s="98" t="s">
        <v>34</v>
      </c>
      <c r="D11395" s="98">
        <v>-36050.21</v>
      </c>
      <c r="E11395" s="98">
        <v>410735</v>
      </c>
      <c r="F11395" s="98" t="s">
        <v>77</v>
      </c>
    </row>
    <row r="11396" spans="1:6" x14ac:dyDescent="0.2">
      <c r="A11396" s="106">
        <v>43132</v>
      </c>
      <c r="B11396" s="100">
        <v>43101</v>
      </c>
      <c r="C11396" s="98" t="s">
        <v>33</v>
      </c>
      <c r="D11396" s="98">
        <v>-1625.83</v>
      </c>
      <c r="E11396" s="98">
        <v>18524.150000000001</v>
      </c>
      <c r="F11396" s="98" t="s">
        <v>77</v>
      </c>
    </row>
    <row r="11397" spans="1:6" x14ac:dyDescent="0.2">
      <c r="A11397" s="106">
        <v>43132</v>
      </c>
      <c r="B11397" s="100">
        <v>43101</v>
      </c>
      <c r="C11397" s="98" t="s">
        <v>168</v>
      </c>
      <c r="D11397" s="98">
        <v>-4956.74</v>
      </c>
      <c r="E11397" s="98">
        <v>669832.53</v>
      </c>
      <c r="F11397" s="98" t="s">
        <v>77</v>
      </c>
    </row>
    <row r="11398" spans="1:6" x14ac:dyDescent="0.2">
      <c r="A11398" s="106">
        <v>43132</v>
      </c>
      <c r="B11398" s="100">
        <v>43101</v>
      </c>
      <c r="C11398" s="98" t="s">
        <v>185</v>
      </c>
      <c r="D11398" s="98">
        <v>25943.65</v>
      </c>
      <c r="E11398" s="98">
        <v>788558.82</v>
      </c>
      <c r="F11398" s="98" t="s">
        <v>76</v>
      </c>
    </row>
    <row r="11399" spans="1:6" x14ac:dyDescent="0.2">
      <c r="A11399" s="106">
        <v>43132</v>
      </c>
      <c r="B11399" s="100">
        <v>43101</v>
      </c>
      <c r="C11399" s="98" t="s">
        <v>186</v>
      </c>
      <c r="D11399" s="98">
        <v>1170.51</v>
      </c>
      <c r="E11399" s="98">
        <v>35563.919999999998</v>
      </c>
      <c r="F11399" s="98" t="s">
        <v>76</v>
      </c>
    </row>
    <row r="11400" spans="1:6" x14ac:dyDescent="0.2">
      <c r="A11400" s="106">
        <v>43132</v>
      </c>
      <c r="B11400" s="100">
        <v>43101</v>
      </c>
      <c r="C11400" s="98" t="s">
        <v>34</v>
      </c>
      <c r="D11400" s="98">
        <v>-69203.649999999994</v>
      </c>
      <c r="E11400" s="98">
        <v>788467.81</v>
      </c>
      <c r="F11400" s="98" t="s">
        <v>76</v>
      </c>
    </row>
    <row r="11401" spans="1:6" x14ac:dyDescent="0.2">
      <c r="A11401" s="106">
        <v>43132</v>
      </c>
      <c r="B11401" s="100">
        <v>43101</v>
      </c>
      <c r="C11401" s="98" t="s">
        <v>33</v>
      </c>
      <c r="D11401" s="98">
        <v>-3121.23</v>
      </c>
      <c r="E11401" s="98">
        <v>35559.83</v>
      </c>
      <c r="F11401" s="98" t="s">
        <v>76</v>
      </c>
    </row>
    <row r="11402" spans="1:6" x14ac:dyDescent="0.2">
      <c r="A11402" s="106">
        <v>43132</v>
      </c>
      <c r="B11402" s="100">
        <v>43101</v>
      </c>
      <c r="C11402" s="98" t="s">
        <v>168</v>
      </c>
      <c r="D11402" s="98">
        <v>-5835.16</v>
      </c>
      <c r="E11402" s="98">
        <v>788558.82</v>
      </c>
      <c r="F11402" s="98" t="s">
        <v>76</v>
      </c>
    </row>
    <row r="11403" spans="1:6" x14ac:dyDescent="0.2">
      <c r="A11403" s="106">
        <v>43132</v>
      </c>
      <c r="B11403" s="100">
        <v>43101</v>
      </c>
      <c r="C11403" s="98" t="s">
        <v>168</v>
      </c>
      <c r="D11403" s="98">
        <v>-530.1</v>
      </c>
      <c r="E11403" s="98">
        <v>71632.11</v>
      </c>
      <c r="F11403" s="98" t="s">
        <v>77</v>
      </c>
    </row>
    <row r="11404" spans="1:6" x14ac:dyDescent="0.2">
      <c r="A11404" s="106">
        <v>43132</v>
      </c>
      <c r="B11404" s="100">
        <v>43101</v>
      </c>
      <c r="C11404" s="98" t="s">
        <v>185</v>
      </c>
      <c r="D11404" s="98">
        <v>23413.4</v>
      </c>
      <c r="E11404" s="98">
        <v>711657.52</v>
      </c>
      <c r="F11404" s="98" t="s">
        <v>76</v>
      </c>
    </row>
    <row r="11405" spans="1:6" x14ac:dyDescent="0.2">
      <c r="A11405" s="106">
        <v>43132</v>
      </c>
      <c r="B11405" s="100">
        <v>43101</v>
      </c>
      <c r="C11405" s="98" t="s">
        <v>186</v>
      </c>
      <c r="D11405" s="98">
        <v>1055.94</v>
      </c>
      <c r="E11405" s="98">
        <v>32095.64</v>
      </c>
      <c r="F11405" s="98" t="s">
        <v>76</v>
      </c>
    </row>
    <row r="11406" spans="1:6" x14ac:dyDescent="0.2">
      <c r="A11406" s="106">
        <v>43132</v>
      </c>
      <c r="B11406" s="100">
        <v>43101</v>
      </c>
      <c r="C11406" s="98" t="s">
        <v>34</v>
      </c>
      <c r="D11406" s="98">
        <v>-40383.49</v>
      </c>
      <c r="E11406" s="98">
        <v>460105.24</v>
      </c>
      <c r="F11406" s="98" t="s">
        <v>76</v>
      </c>
    </row>
    <row r="11407" spans="1:6" x14ac:dyDescent="0.2">
      <c r="A11407" s="106">
        <v>43132</v>
      </c>
      <c r="B11407" s="100">
        <v>43101</v>
      </c>
      <c r="C11407" s="98" t="s">
        <v>33</v>
      </c>
      <c r="D11407" s="98">
        <v>-1821.29</v>
      </c>
      <c r="E11407" s="98">
        <v>20750.78</v>
      </c>
      <c r="F11407" s="98" t="s">
        <v>76</v>
      </c>
    </row>
    <row r="11408" spans="1:6" x14ac:dyDescent="0.2">
      <c r="A11408" s="106">
        <v>43132</v>
      </c>
      <c r="B11408" s="100">
        <v>43101</v>
      </c>
      <c r="C11408" s="98" t="s">
        <v>168</v>
      </c>
      <c r="D11408" s="98">
        <v>-5266.3</v>
      </c>
      <c r="E11408" s="98">
        <v>711657.52</v>
      </c>
      <c r="F11408" s="98" t="s">
        <v>76</v>
      </c>
    </row>
    <row r="11409" spans="1:6" x14ac:dyDescent="0.2">
      <c r="A11409" s="106">
        <v>43132</v>
      </c>
      <c r="B11409" s="100">
        <v>43101</v>
      </c>
      <c r="C11409" s="98" t="s">
        <v>168</v>
      </c>
      <c r="D11409" s="98">
        <v>-19.850000000000001</v>
      </c>
      <c r="E11409" s="98">
        <v>2684</v>
      </c>
      <c r="F11409" s="98" t="s">
        <v>93</v>
      </c>
    </row>
    <row r="11410" spans="1:6" x14ac:dyDescent="0.2">
      <c r="A11410" s="106">
        <v>43132</v>
      </c>
      <c r="B11410" s="100">
        <v>43101</v>
      </c>
      <c r="C11410" s="98" t="s">
        <v>185</v>
      </c>
      <c r="D11410" s="98">
        <v>2356.73</v>
      </c>
      <c r="E11410" s="98">
        <v>71632.11</v>
      </c>
      <c r="F11410" s="98" t="s">
        <v>77</v>
      </c>
    </row>
    <row r="11411" spans="1:6" x14ac:dyDescent="0.2">
      <c r="A11411" s="106">
        <v>43132</v>
      </c>
      <c r="B11411" s="100">
        <v>43101</v>
      </c>
      <c r="C11411" s="98" t="s">
        <v>186</v>
      </c>
      <c r="D11411" s="98">
        <v>106.3</v>
      </c>
      <c r="E11411" s="98">
        <v>3230.59</v>
      </c>
      <c r="F11411" s="98" t="s">
        <v>77</v>
      </c>
    </row>
    <row r="11412" spans="1:6" x14ac:dyDescent="0.2">
      <c r="A11412" s="106">
        <v>43132</v>
      </c>
      <c r="B11412" s="100">
        <v>43101</v>
      </c>
      <c r="C11412" s="98" t="s">
        <v>34</v>
      </c>
      <c r="D11412" s="98">
        <v>-4077.42</v>
      </c>
      <c r="E11412" s="98">
        <v>46455.75</v>
      </c>
      <c r="F11412" s="98" t="s">
        <v>77</v>
      </c>
    </row>
    <row r="11413" spans="1:6" x14ac:dyDescent="0.2">
      <c r="A11413" s="106">
        <v>43132</v>
      </c>
      <c r="B11413" s="100">
        <v>43101</v>
      </c>
      <c r="C11413" s="98" t="s">
        <v>33</v>
      </c>
      <c r="D11413" s="98">
        <v>-183.9</v>
      </c>
      <c r="E11413" s="98">
        <v>2095.1999999999998</v>
      </c>
      <c r="F11413" s="98" t="s">
        <v>77</v>
      </c>
    </row>
    <row r="11414" spans="1:6" x14ac:dyDescent="0.2">
      <c r="A11414" s="106">
        <v>43132</v>
      </c>
      <c r="B11414" s="100">
        <v>43101</v>
      </c>
      <c r="C11414" s="98" t="s">
        <v>36</v>
      </c>
      <c r="D11414" s="98">
        <v>-7.04</v>
      </c>
      <c r="E11414" s="98">
        <v>80.239999999999995</v>
      </c>
      <c r="F11414" s="98" t="s">
        <v>101</v>
      </c>
    </row>
    <row r="11415" spans="1:6" x14ac:dyDescent="0.2">
      <c r="A11415" s="106">
        <v>43132</v>
      </c>
      <c r="B11415" s="100">
        <v>43101</v>
      </c>
      <c r="C11415" s="98" t="s">
        <v>35</v>
      </c>
      <c r="D11415" s="98">
        <v>-0.32</v>
      </c>
      <c r="E11415" s="98">
        <v>3.62</v>
      </c>
      <c r="F11415" s="98" t="s">
        <v>101</v>
      </c>
    </row>
    <row r="11416" spans="1:6" x14ac:dyDescent="0.2">
      <c r="A11416" s="106">
        <v>43132</v>
      </c>
      <c r="B11416" s="100">
        <v>43101</v>
      </c>
      <c r="C11416" s="98" t="s">
        <v>185</v>
      </c>
      <c r="D11416" s="98">
        <v>88.32</v>
      </c>
      <c r="E11416" s="98">
        <v>2684</v>
      </c>
      <c r="F11416" s="98" t="s">
        <v>93</v>
      </c>
    </row>
    <row r="11417" spans="1:6" x14ac:dyDescent="0.2">
      <c r="A11417" s="106">
        <v>43132</v>
      </c>
      <c r="B11417" s="100">
        <v>43101</v>
      </c>
      <c r="C11417" s="98" t="s">
        <v>186</v>
      </c>
      <c r="D11417" s="98">
        <v>4.01</v>
      </c>
      <c r="E11417" s="98">
        <v>121.05</v>
      </c>
      <c r="F11417" s="98" t="s">
        <v>93</v>
      </c>
    </row>
    <row r="11418" spans="1:6" x14ac:dyDescent="0.2">
      <c r="A11418" s="106">
        <v>43132</v>
      </c>
      <c r="B11418" s="100">
        <v>43101</v>
      </c>
      <c r="C11418" s="98" t="s">
        <v>34</v>
      </c>
      <c r="D11418" s="98">
        <v>-235.59</v>
      </c>
      <c r="E11418" s="98">
        <v>2684</v>
      </c>
      <c r="F11418" s="98" t="s">
        <v>93</v>
      </c>
    </row>
    <row r="11419" spans="1:6" x14ac:dyDescent="0.2">
      <c r="A11419" s="106">
        <v>43132</v>
      </c>
      <c r="B11419" s="100">
        <v>43101</v>
      </c>
      <c r="C11419" s="98" t="s">
        <v>33</v>
      </c>
      <c r="D11419" s="98">
        <v>-10.62</v>
      </c>
      <c r="E11419" s="98">
        <v>121.05</v>
      </c>
      <c r="F11419" s="98" t="s">
        <v>93</v>
      </c>
    </row>
    <row r="11420" spans="1:6" x14ac:dyDescent="0.2">
      <c r="A11420" s="106">
        <v>43132</v>
      </c>
      <c r="B11420" s="100">
        <v>43101</v>
      </c>
      <c r="C11420" s="98" t="s">
        <v>185</v>
      </c>
      <c r="D11420" s="98">
        <v>23222.73</v>
      </c>
      <c r="E11420" s="98">
        <v>705855.49</v>
      </c>
      <c r="F11420" s="98" t="s">
        <v>76</v>
      </c>
    </row>
    <row r="11421" spans="1:6" x14ac:dyDescent="0.2">
      <c r="A11421" s="106">
        <v>43132</v>
      </c>
      <c r="B11421" s="100">
        <v>43101</v>
      </c>
      <c r="C11421" s="98" t="s">
        <v>186</v>
      </c>
      <c r="D11421" s="98">
        <v>1047.27</v>
      </c>
      <c r="E11421" s="98">
        <v>31834.05</v>
      </c>
      <c r="F11421" s="98" t="s">
        <v>76</v>
      </c>
    </row>
    <row r="11422" spans="1:6" x14ac:dyDescent="0.2">
      <c r="A11422" s="106">
        <v>43132</v>
      </c>
      <c r="B11422" s="100">
        <v>43101</v>
      </c>
      <c r="C11422" s="98" t="s">
        <v>34</v>
      </c>
      <c r="D11422" s="98">
        <v>-38058.57</v>
      </c>
      <c r="E11422" s="98">
        <v>433616.82</v>
      </c>
      <c r="F11422" s="98" t="s">
        <v>76</v>
      </c>
    </row>
    <row r="11423" spans="1:6" x14ac:dyDescent="0.2">
      <c r="A11423" s="106">
        <v>43132</v>
      </c>
      <c r="B11423" s="100">
        <v>43101</v>
      </c>
      <c r="C11423" s="98" t="s">
        <v>33</v>
      </c>
      <c r="D11423" s="98">
        <v>-1716.65</v>
      </c>
      <c r="E11423" s="98">
        <v>19556.3</v>
      </c>
      <c r="F11423" s="98" t="s">
        <v>76</v>
      </c>
    </row>
    <row r="11424" spans="1:6" x14ac:dyDescent="0.2">
      <c r="A11424" s="106">
        <v>43132</v>
      </c>
      <c r="B11424" s="100">
        <v>43101</v>
      </c>
      <c r="C11424" s="98" t="s">
        <v>168</v>
      </c>
      <c r="D11424" s="98">
        <v>-5223.41</v>
      </c>
      <c r="E11424" s="98">
        <v>705855.49</v>
      </c>
      <c r="F11424" s="98" t="s">
        <v>76</v>
      </c>
    </row>
    <row r="11425" spans="1:6" x14ac:dyDescent="0.2">
      <c r="A11425" s="106">
        <v>43132</v>
      </c>
      <c r="B11425" s="100">
        <v>43101</v>
      </c>
      <c r="C11425" s="98" t="s">
        <v>185</v>
      </c>
      <c r="D11425" s="98">
        <v>16925.849999999999</v>
      </c>
      <c r="E11425" s="98">
        <v>514461.28</v>
      </c>
      <c r="F11425" s="98" t="s">
        <v>76</v>
      </c>
    </row>
    <row r="11426" spans="1:6" x14ac:dyDescent="0.2">
      <c r="A11426" s="106">
        <v>43132</v>
      </c>
      <c r="B11426" s="100">
        <v>43132</v>
      </c>
      <c r="C11426" s="98" t="s">
        <v>34</v>
      </c>
      <c r="D11426" s="98">
        <v>-13493.38</v>
      </c>
      <c r="E11426" s="98">
        <v>184004.47</v>
      </c>
      <c r="F11426" s="98" t="s">
        <v>76</v>
      </c>
    </row>
    <row r="11427" spans="1:6" x14ac:dyDescent="0.2">
      <c r="A11427" s="106">
        <v>43132</v>
      </c>
      <c r="B11427" s="100">
        <v>43132</v>
      </c>
      <c r="C11427" s="98" t="s">
        <v>33</v>
      </c>
      <c r="D11427" s="98">
        <v>-608.54</v>
      </c>
      <c r="E11427" s="98">
        <v>8298.5300000000007</v>
      </c>
      <c r="F11427" s="98" t="s">
        <v>76</v>
      </c>
    </row>
    <row r="11428" spans="1:6" x14ac:dyDescent="0.2">
      <c r="A11428" s="106">
        <v>43132</v>
      </c>
      <c r="B11428" s="100">
        <v>43101</v>
      </c>
      <c r="C11428" s="98" t="s">
        <v>185</v>
      </c>
      <c r="D11428" s="98">
        <v>4118.08</v>
      </c>
      <c r="E11428" s="98">
        <v>125169.75</v>
      </c>
      <c r="F11428" s="98" t="s">
        <v>77</v>
      </c>
    </row>
    <row r="11429" spans="1:6" x14ac:dyDescent="0.2">
      <c r="A11429" s="106">
        <v>43132</v>
      </c>
      <c r="B11429" s="100">
        <v>43101</v>
      </c>
      <c r="C11429" s="98" t="s">
        <v>186</v>
      </c>
      <c r="D11429" s="98">
        <v>185.73</v>
      </c>
      <c r="E11429" s="98">
        <v>5645.16</v>
      </c>
      <c r="F11429" s="98" t="s">
        <v>77</v>
      </c>
    </row>
    <row r="11430" spans="1:6" x14ac:dyDescent="0.2">
      <c r="A11430" s="106">
        <v>43132</v>
      </c>
      <c r="B11430" s="100">
        <v>43101</v>
      </c>
      <c r="C11430" s="98" t="s">
        <v>34</v>
      </c>
      <c r="D11430" s="98">
        <v>-7112.53</v>
      </c>
      <c r="E11430" s="98">
        <v>81035.839999999997</v>
      </c>
      <c r="F11430" s="98" t="s">
        <v>77</v>
      </c>
    </row>
    <row r="11431" spans="1:6" x14ac:dyDescent="0.2">
      <c r="A11431" s="106">
        <v>43132</v>
      </c>
      <c r="B11431" s="100">
        <v>43101</v>
      </c>
      <c r="C11431" s="98" t="s">
        <v>33</v>
      </c>
      <c r="D11431" s="98">
        <v>-320.76</v>
      </c>
      <c r="E11431" s="98">
        <v>3654.74</v>
      </c>
      <c r="F11431" s="98" t="s">
        <v>77</v>
      </c>
    </row>
    <row r="11432" spans="1:6" x14ac:dyDescent="0.2">
      <c r="A11432" s="106">
        <v>43132</v>
      </c>
      <c r="B11432" s="100">
        <v>43101</v>
      </c>
      <c r="C11432" s="98" t="s">
        <v>168</v>
      </c>
      <c r="D11432" s="98">
        <v>-926.29</v>
      </c>
      <c r="E11432" s="98">
        <v>125169.75</v>
      </c>
      <c r="F11432" s="98" t="s">
        <v>77</v>
      </c>
    </row>
    <row r="11433" spans="1:6" x14ac:dyDescent="0.2">
      <c r="A11433" s="106">
        <v>43132</v>
      </c>
      <c r="B11433" s="100">
        <v>43132</v>
      </c>
      <c r="C11433" s="98" t="s">
        <v>34</v>
      </c>
      <c r="D11433" s="98">
        <v>-20575.55</v>
      </c>
      <c r="E11433" s="98">
        <v>280582.65999999997</v>
      </c>
      <c r="F11433" s="98" t="s">
        <v>76</v>
      </c>
    </row>
    <row r="11434" spans="1:6" x14ac:dyDescent="0.2">
      <c r="A11434" s="106">
        <v>43132</v>
      </c>
      <c r="B11434" s="100">
        <v>43132</v>
      </c>
      <c r="C11434" s="98" t="s">
        <v>33</v>
      </c>
      <c r="D11434" s="98">
        <v>-928</v>
      </c>
      <c r="E11434" s="98">
        <v>12654.38</v>
      </c>
      <c r="F11434" s="98" t="s">
        <v>76</v>
      </c>
    </row>
    <row r="11435" spans="1:6" x14ac:dyDescent="0.2">
      <c r="A11435" s="106">
        <v>43132</v>
      </c>
      <c r="B11435" s="100">
        <v>43132</v>
      </c>
      <c r="C11435" s="98" t="s">
        <v>34</v>
      </c>
      <c r="D11435" s="98">
        <v>-2.94</v>
      </c>
      <c r="E11435" s="98">
        <v>40.01</v>
      </c>
      <c r="F11435" s="98" t="s">
        <v>76</v>
      </c>
    </row>
    <row r="11436" spans="1:6" x14ac:dyDescent="0.2">
      <c r="A11436" s="106">
        <v>43132</v>
      </c>
      <c r="B11436" s="100">
        <v>43132</v>
      </c>
      <c r="C11436" s="98" t="s">
        <v>33</v>
      </c>
      <c r="D11436" s="98">
        <v>-0.14000000000000001</v>
      </c>
      <c r="E11436" s="98">
        <v>1.8</v>
      </c>
      <c r="F11436" s="98" t="s">
        <v>76</v>
      </c>
    </row>
    <row r="11437" spans="1:6" x14ac:dyDescent="0.2">
      <c r="A11437" s="106">
        <v>43132</v>
      </c>
      <c r="B11437" s="100">
        <v>43132</v>
      </c>
      <c r="C11437" s="98" t="s">
        <v>34</v>
      </c>
      <c r="D11437" s="98">
        <v>-3.45</v>
      </c>
      <c r="E11437" s="98">
        <v>47</v>
      </c>
      <c r="F11437" s="98" t="s">
        <v>92</v>
      </c>
    </row>
    <row r="11438" spans="1:6" x14ac:dyDescent="0.2">
      <c r="A11438" s="106">
        <v>43132</v>
      </c>
      <c r="B11438" s="100">
        <v>43132</v>
      </c>
      <c r="C11438" s="98" t="s">
        <v>33</v>
      </c>
      <c r="D11438" s="98">
        <v>-0.16</v>
      </c>
      <c r="E11438" s="98">
        <v>2.12</v>
      </c>
      <c r="F11438" s="98" t="s">
        <v>92</v>
      </c>
    </row>
    <row r="11439" spans="1:6" x14ac:dyDescent="0.2">
      <c r="A11439" s="106">
        <v>43132</v>
      </c>
      <c r="B11439" s="100">
        <v>43101</v>
      </c>
      <c r="C11439" s="98" t="s">
        <v>36</v>
      </c>
      <c r="D11439" s="98">
        <v>-13.96</v>
      </c>
      <c r="E11439" s="98">
        <v>159.08000000000001</v>
      </c>
      <c r="F11439" s="98" t="s">
        <v>101</v>
      </c>
    </row>
    <row r="11440" spans="1:6" x14ac:dyDescent="0.2">
      <c r="A11440" s="106">
        <v>43132</v>
      </c>
      <c r="B11440" s="100">
        <v>43101</v>
      </c>
      <c r="C11440" s="98" t="s">
        <v>35</v>
      </c>
      <c r="D11440" s="98">
        <v>-0.63</v>
      </c>
      <c r="E11440" s="98">
        <v>7.17</v>
      </c>
      <c r="F11440" s="98" t="s">
        <v>101</v>
      </c>
    </row>
    <row r="11441" spans="1:6" x14ac:dyDescent="0.2">
      <c r="A11441" s="106">
        <v>43132</v>
      </c>
      <c r="B11441" s="100">
        <v>43101</v>
      </c>
      <c r="C11441" s="98" t="s">
        <v>36</v>
      </c>
      <c r="D11441" s="98">
        <v>-9.8000000000000007</v>
      </c>
      <c r="E11441" s="98">
        <v>111.6</v>
      </c>
      <c r="F11441" s="98" t="s">
        <v>102</v>
      </c>
    </row>
    <row r="11442" spans="1:6" x14ac:dyDescent="0.2">
      <c r="A11442" s="106">
        <v>43132</v>
      </c>
      <c r="B11442" s="100">
        <v>43101</v>
      </c>
      <c r="C11442" s="98" t="s">
        <v>35</v>
      </c>
      <c r="D11442" s="98">
        <v>-0.44</v>
      </c>
      <c r="E11442" s="98">
        <v>5.03</v>
      </c>
      <c r="F11442" s="98" t="s">
        <v>102</v>
      </c>
    </row>
    <row r="11443" spans="1:6" x14ac:dyDescent="0.2">
      <c r="A11443" s="106">
        <v>43132</v>
      </c>
      <c r="B11443" s="100">
        <v>43101</v>
      </c>
      <c r="C11443" s="98" t="s">
        <v>168</v>
      </c>
      <c r="D11443" s="98">
        <v>-16.68</v>
      </c>
      <c r="E11443" s="98">
        <v>2253</v>
      </c>
      <c r="F11443" s="98" t="s">
        <v>100</v>
      </c>
    </row>
    <row r="11444" spans="1:6" x14ac:dyDescent="0.2">
      <c r="A11444" s="106">
        <v>43132</v>
      </c>
      <c r="B11444" s="100">
        <v>43101</v>
      </c>
      <c r="C11444" s="98" t="s">
        <v>185</v>
      </c>
      <c r="D11444" s="98">
        <v>74.13</v>
      </c>
      <c r="E11444" s="98">
        <v>2253</v>
      </c>
      <c r="F11444" s="98" t="s">
        <v>100</v>
      </c>
    </row>
    <row r="11445" spans="1:6" x14ac:dyDescent="0.2">
      <c r="A11445" s="106">
        <v>43132</v>
      </c>
      <c r="B11445" s="100">
        <v>43101</v>
      </c>
      <c r="C11445" s="98" t="s">
        <v>186</v>
      </c>
      <c r="D11445" s="98">
        <v>3.35</v>
      </c>
      <c r="E11445" s="98">
        <v>101.61</v>
      </c>
      <c r="F11445" s="98" t="s">
        <v>100</v>
      </c>
    </row>
    <row r="11446" spans="1:6" x14ac:dyDescent="0.2">
      <c r="A11446" s="106">
        <v>43132</v>
      </c>
      <c r="B11446" s="100">
        <v>43101</v>
      </c>
      <c r="C11446" s="98" t="s">
        <v>34</v>
      </c>
      <c r="D11446" s="98">
        <v>-197.75</v>
      </c>
      <c r="E11446" s="98">
        <v>2253</v>
      </c>
      <c r="F11446" s="98" t="s">
        <v>100</v>
      </c>
    </row>
    <row r="11447" spans="1:6" x14ac:dyDescent="0.2">
      <c r="A11447" s="106">
        <v>43132</v>
      </c>
      <c r="B11447" s="100">
        <v>43101</v>
      </c>
      <c r="C11447" s="98" t="s">
        <v>33</v>
      </c>
      <c r="D11447" s="98">
        <v>-8.92</v>
      </c>
      <c r="E11447" s="98">
        <v>101.61</v>
      </c>
      <c r="F11447" s="98" t="s">
        <v>100</v>
      </c>
    </row>
    <row r="11448" spans="1:6" x14ac:dyDescent="0.2">
      <c r="A11448" s="106">
        <v>43132</v>
      </c>
      <c r="B11448" s="100">
        <v>43101</v>
      </c>
      <c r="C11448" s="98" t="s">
        <v>168</v>
      </c>
      <c r="D11448" s="98">
        <v>-10.09</v>
      </c>
      <c r="E11448" s="98">
        <v>1364</v>
      </c>
      <c r="F11448" s="98" t="s">
        <v>85</v>
      </c>
    </row>
    <row r="11449" spans="1:6" x14ac:dyDescent="0.2">
      <c r="A11449" s="106">
        <v>43132</v>
      </c>
      <c r="B11449" s="100">
        <v>43101</v>
      </c>
      <c r="C11449" s="98" t="s">
        <v>36</v>
      </c>
      <c r="D11449" s="98">
        <v>-93.02</v>
      </c>
      <c r="E11449" s="98">
        <v>1059.8</v>
      </c>
      <c r="F11449" s="98" t="s">
        <v>102</v>
      </c>
    </row>
    <row r="11450" spans="1:6" x14ac:dyDescent="0.2">
      <c r="A11450" s="106">
        <v>43132</v>
      </c>
      <c r="B11450" s="100">
        <v>43101</v>
      </c>
      <c r="C11450" s="98" t="s">
        <v>35</v>
      </c>
      <c r="D11450" s="98">
        <v>-4.1900000000000004</v>
      </c>
      <c r="E11450" s="98">
        <v>47.79</v>
      </c>
      <c r="F11450" s="98" t="s">
        <v>102</v>
      </c>
    </row>
    <row r="11451" spans="1:6" x14ac:dyDescent="0.2">
      <c r="A11451" s="106">
        <v>43132</v>
      </c>
      <c r="B11451" s="100">
        <v>43101</v>
      </c>
      <c r="C11451" s="98" t="s">
        <v>185</v>
      </c>
      <c r="D11451" s="98">
        <v>44.87</v>
      </c>
      <c r="E11451" s="98">
        <v>1364</v>
      </c>
      <c r="F11451" s="98" t="s">
        <v>85</v>
      </c>
    </row>
    <row r="11452" spans="1:6" x14ac:dyDescent="0.2">
      <c r="A11452" s="106">
        <v>43132</v>
      </c>
      <c r="B11452" s="100">
        <v>43101</v>
      </c>
      <c r="C11452" s="98" t="s">
        <v>186</v>
      </c>
      <c r="D11452" s="98">
        <v>2.02</v>
      </c>
      <c r="E11452" s="98">
        <v>61.52</v>
      </c>
      <c r="F11452" s="98" t="s">
        <v>85</v>
      </c>
    </row>
    <row r="11453" spans="1:6" x14ac:dyDescent="0.2">
      <c r="A11453" s="106">
        <v>43132</v>
      </c>
      <c r="B11453" s="100">
        <v>43101</v>
      </c>
      <c r="C11453" s="98" t="s">
        <v>34</v>
      </c>
      <c r="D11453" s="98">
        <v>-119.71</v>
      </c>
      <c r="E11453" s="98">
        <v>1364</v>
      </c>
      <c r="F11453" s="98" t="s">
        <v>85</v>
      </c>
    </row>
    <row r="11454" spans="1:6" x14ac:dyDescent="0.2">
      <c r="A11454" s="106">
        <v>43132</v>
      </c>
      <c r="B11454" s="100">
        <v>43101</v>
      </c>
      <c r="C11454" s="98" t="s">
        <v>33</v>
      </c>
      <c r="D11454" s="98">
        <v>-5.4</v>
      </c>
      <c r="E11454" s="98">
        <v>61.52</v>
      </c>
      <c r="F11454" s="98" t="s">
        <v>85</v>
      </c>
    </row>
    <row r="11455" spans="1:6" x14ac:dyDescent="0.2">
      <c r="A11455" s="106">
        <v>43132</v>
      </c>
      <c r="B11455" s="100">
        <v>43101</v>
      </c>
      <c r="C11455" s="98" t="s">
        <v>185</v>
      </c>
      <c r="D11455" s="98">
        <v>2596.48</v>
      </c>
      <c r="E11455" s="98">
        <v>78920</v>
      </c>
      <c r="F11455" s="98" t="s">
        <v>86</v>
      </c>
    </row>
    <row r="11456" spans="1:6" x14ac:dyDescent="0.2">
      <c r="A11456" s="106">
        <v>43132</v>
      </c>
      <c r="B11456" s="100">
        <v>43101</v>
      </c>
      <c r="C11456" s="98" t="s">
        <v>186</v>
      </c>
      <c r="D11456" s="98">
        <v>117.1</v>
      </c>
      <c r="E11456" s="98">
        <v>3559.28</v>
      </c>
      <c r="F11456" s="98" t="s">
        <v>86</v>
      </c>
    </row>
    <row r="11457" spans="1:6" x14ac:dyDescent="0.2">
      <c r="A11457" s="106">
        <v>43132</v>
      </c>
      <c r="B11457" s="100">
        <v>43101</v>
      </c>
      <c r="C11457" s="98" t="s">
        <v>34</v>
      </c>
      <c r="D11457" s="98">
        <v>-6926.81</v>
      </c>
      <c r="E11457" s="98">
        <v>78920</v>
      </c>
      <c r="F11457" s="98" t="s">
        <v>86</v>
      </c>
    </row>
    <row r="11458" spans="1:6" x14ac:dyDescent="0.2">
      <c r="A11458" s="106">
        <v>43132</v>
      </c>
      <c r="B11458" s="100">
        <v>43101</v>
      </c>
      <c r="C11458" s="98" t="s">
        <v>33</v>
      </c>
      <c r="D11458" s="98">
        <v>-312.39999999999998</v>
      </c>
      <c r="E11458" s="98">
        <v>3559.28</v>
      </c>
      <c r="F11458" s="98" t="s">
        <v>86</v>
      </c>
    </row>
    <row r="11459" spans="1:6" x14ac:dyDescent="0.2">
      <c r="A11459" s="106">
        <v>43132</v>
      </c>
      <c r="B11459" s="100">
        <v>43132</v>
      </c>
      <c r="C11459" s="98" t="s">
        <v>36</v>
      </c>
      <c r="D11459" s="98">
        <v>-0.02</v>
      </c>
      <c r="E11459" s="98">
        <v>0.4</v>
      </c>
      <c r="F11459" s="98" t="s">
        <v>102</v>
      </c>
    </row>
    <row r="11460" spans="1:6" x14ac:dyDescent="0.2">
      <c r="A11460" s="106">
        <v>43132</v>
      </c>
      <c r="B11460" s="100">
        <v>43132</v>
      </c>
      <c r="C11460" s="98" t="s">
        <v>35</v>
      </c>
      <c r="D11460" s="98">
        <v>0</v>
      </c>
      <c r="E11460" s="98">
        <v>0.02</v>
      </c>
      <c r="F11460" s="98" t="s">
        <v>102</v>
      </c>
    </row>
    <row r="11461" spans="1:6" x14ac:dyDescent="0.2">
      <c r="A11461" s="106">
        <v>43101</v>
      </c>
      <c r="B11461" s="100">
        <v>43101</v>
      </c>
      <c r="C11461" s="98" t="s">
        <v>185</v>
      </c>
      <c r="D11461" s="98">
        <v>160.57</v>
      </c>
      <c r="E11461" s="98">
        <v>4880.7299999999996</v>
      </c>
      <c r="F11461" s="98" t="s">
        <v>84</v>
      </c>
    </row>
    <row r="11462" spans="1:6" x14ac:dyDescent="0.2">
      <c r="A11462" s="106">
        <v>43101</v>
      </c>
      <c r="B11462" s="100">
        <v>43101</v>
      </c>
      <c r="C11462" s="98" t="s">
        <v>186</v>
      </c>
      <c r="D11462" s="98">
        <v>7.24</v>
      </c>
      <c r="E11462" s="98">
        <v>220.12</v>
      </c>
      <c r="F11462" s="98" t="s">
        <v>84</v>
      </c>
    </row>
    <row r="11463" spans="1:6" x14ac:dyDescent="0.2">
      <c r="A11463" s="106">
        <v>43101</v>
      </c>
      <c r="B11463" s="100">
        <v>43101</v>
      </c>
      <c r="C11463" s="98" t="s">
        <v>34</v>
      </c>
      <c r="D11463" s="98">
        <v>-428.39</v>
      </c>
      <c r="E11463" s="98">
        <v>4880.7299999999996</v>
      </c>
      <c r="F11463" s="98" t="s">
        <v>84</v>
      </c>
    </row>
    <row r="11464" spans="1:6" x14ac:dyDescent="0.2">
      <c r="A11464" s="106">
        <v>43101</v>
      </c>
      <c r="B11464" s="100">
        <v>43101</v>
      </c>
      <c r="C11464" s="98" t="s">
        <v>33</v>
      </c>
      <c r="D11464" s="98">
        <v>-19.32</v>
      </c>
      <c r="E11464" s="98">
        <v>220.12</v>
      </c>
      <c r="F11464" s="98" t="s">
        <v>84</v>
      </c>
    </row>
    <row r="11465" spans="1:6" x14ac:dyDescent="0.2">
      <c r="A11465" s="106">
        <v>43101</v>
      </c>
      <c r="B11465" s="100">
        <v>43101</v>
      </c>
      <c r="C11465" s="98" t="s">
        <v>168</v>
      </c>
      <c r="D11465" s="98">
        <v>-36.130000000000003</v>
      </c>
      <c r="E11465" s="98">
        <v>4880.7299999999996</v>
      </c>
      <c r="F11465" s="98" t="s">
        <v>84</v>
      </c>
    </row>
    <row r="11466" spans="1:6" x14ac:dyDescent="0.2">
      <c r="A11466" s="106">
        <v>43101</v>
      </c>
      <c r="B11466" s="100">
        <v>43101</v>
      </c>
      <c r="C11466" s="98" t="s">
        <v>185</v>
      </c>
      <c r="D11466" s="98">
        <v>11.93</v>
      </c>
      <c r="E11466" s="98">
        <v>362.54</v>
      </c>
      <c r="F11466" s="98" t="s">
        <v>84</v>
      </c>
    </row>
    <row r="11467" spans="1:6" x14ac:dyDescent="0.2">
      <c r="A11467" s="106">
        <v>43101</v>
      </c>
      <c r="B11467" s="100">
        <v>43101</v>
      </c>
      <c r="C11467" s="98" t="s">
        <v>186</v>
      </c>
      <c r="D11467" s="98">
        <v>0.54</v>
      </c>
      <c r="E11467" s="98">
        <v>16.350000000000001</v>
      </c>
      <c r="F11467" s="98" t="s">
        <v>84</v>
      </c>
    </row>
    <row r="11468" spans="1:6" x14ac:dyDescent="0.2">
      <c r="A11468" s="106">
        <v>43101</v>
      </c>
      <c r="B11468" s="100">
        <v>43101</v>
      </c>
      <c r="C11468" s="98" t="s">
        <v>34</v>
      </c>
      <c r="D11468" s="98">
        <v>-31.83</v>
      </c>
      <c r="E11468" s="98">
        <v>362.54</v>
      </c>
      <c r="F11468" s="98" t="s">
        <v>84</v>
      </c>
    </row>
    <row r="11469" spans="1:6" x14ac:dyDescent="0.2">
      <c r="A11469" s="106">
        <v>43101</v>
      </c>
      <c r="B11469" s="100">
        <v>43101</v>
      </c>
      <c r="C11469" s="98" t="s">
        <v>33</v>
      </c>
      <c r="D11469" s="98">
        <v>-1.44</v>
      </c>
      <c r="E11469" s="98">
        <v>16.350000000000001</v>
      </c>
      <c r="F11469" s="98" t="s">
        <v>84</v>
      </c>
    </row>
    <row r="11470" spans="1:6" x14ac:dyDescent="0.2">
      <c r="A11470" s="106">
        <v>43101</v>
      </c>
      <c r="B11470" s="100">
        <v>43101</v>
      </c>
      <c r="C11470" s="98" t="s">
        <v>168</v>
      </c>
      <c r="D11470" s="98">
        <v>-2.69</v>
      </c>
      <c r="E11470" s="98">
        <v>362.54</v>
      </c>
      <c r="F11470" s="98" t="s">
        <v>84</v>
      </c>
    </row>
    <row r="11471" spans="1:6" x14ac:dyDescent="0.2">
      <c r="A11471" s="106">
        <v>43132</v>
      </c>
      <c r="B11471" s="100">
        <v>43101</v>
      </c>
      <c r="C11471" s="98" t="s">
        <v>185</v>
      </c>
      <c r="D11471" s="98">
        <v>9.7100000000000009</v>
      </c>
      <c r="E11471" s="98">
        <v>295</v>
      </c>
      <c r="F11471" s="98" t="s">
        <v>99</v>
      </c>
    </row>
    <row r="11472" spans="1:6" x14ac:dyDescent="0.2">
      <c r="A11472" s="106">
        <v>43132</v>
      </c>
      <c r="B11472" s="100">
        <v>43101</v>
      </c>
      <c r="C11472" s="98" t="s">
        <v>186</v>
      </c>
      <c r="D11472" s="98">
        <v>0.44</v>
      </c>
      <c r="E11472" s="98">
        <v>13.3</v>
      </c>
      <c r="F11472" s="98" t="s">
        <v>99</v>
      </c>
    </row>
    <row r="11473" spans="1:6" x14ac:dyDescent="0.2">
      <c r="A11473" s="106">
        <v>43132</v>
      </c>
      <c r="B11473" s="100">
        <v>43101</v>
      </c>
      <c r="C11473" s="98" t="s">
        <v>34</v>
      </c>
      <c r="D11473" s="98">
        <v>-25.89</v>
      </c>
      <c r="E11473" s="98">
        <v>295</v>
      </c>
      <c r="F11473" s="98" t="s">
        <v>99</v>
      </c>
    </row>
    <row r="11474" spans="1:6" x14ac:dyDescent="0.2">
      <c r="A11474" s="106">
        <v>43132</v>
      </c>
      <c r="B11474" s="100">
        <v>43101</v>
      </c>
      <c r="C11474" s="98" t="s">
        <v>33</v>
      </c>
      <c r="D11474" s="98">
        <v>-1.17</v>
      </c>
      <c r="E11474" s="98">
        <v>13.3</v>
      </c>
      <c r="F11474" s="98" t="s">
        <v>99</v>
      </c>
    </row>
    <row r="11475" spans="1:6" x14ac:dyDescent="0.2">
      <c r="A11475" s="106">
        <v>43132</v>
      </c>
      <c r="B11475" s="100">
        <v>43132</v>
      </c>
      <c r="C11475" s="98" t="s">
        <v>36</v>
      </c>
      <c r="D11475" s="98">
        <v>-0.03</v>
      </c>
      <c r="E11475" s="98">
        <v>0.4</v>
      </c>
      <c r="F11475" s="98" t="s">
        <v>102</v>
      </c>
    </row>
    <row r="11476" spans="1:6" x14ac:dyDescent="0.2">
      <c r="A11476" s="106">
        <v>43132</v>
      </c>
      <c r="B11476" s="100">
        <v>43132</v>
      </c>
      <c r="C11476" s="98" t="s">
        <v>35</v>
      </c>
      <c r="D11476" s="98">
        <v>0</v>
      </c>
      <c r="E11476" s="98">
        <v>0.02</v>
      </c>
      <c r="F11476" s="98" t="s">
        <v>102</v>
      </c>
    </row>
    <row r="11477" spans="1:6" x14ac:dyDescent="0.2">
      <c r="A11477" s="106">
        <v>43132</v>
      </c>
      <c r="B11477" s="100">
        <v>43101</v>
      </c>
      <c r="C11477" s="98" t="s">
        <v>36</v>
      </c>
      <c r="D11477" s="98">
        <v>-6.49</v>
      </c>
      <c r="E11477" s="98">
        <v>74</v>
      </c>
      <c r="F11477" s="98" t="s">
        <v>102</v>
      </c>
    </row>
    <row r="11478" spans="1:6" x14ac:dyDescent="0.2">
      <c r="A11478" s="106">
        <v>43132</v>
      </c>
      <c r="B11478" s="100">
        <v>43101</v>
      </c>
      <c r="C11478" s="98" t="s">
        <v>35</v>
      </c>
      <c r="D11478" s="98">
        <v>-0.28999999999999998</v>
      </c>
      <c r="E11478" s="98">
        <v>3.34</v>
      </c>
      <c r="F11478" s="98" t="s">
        <v>102</v>
      </c>
    </row>
    <row r="11479" spans="1:6" x14ac:dyDescent="0.2">
      <c r="A11479" s="106">
        <v>43132</v>
      </c>
      <c r="B11479" s="100">
        <v>43101</v>
      </c>
      <c r="C11479" s="98" t="s">
        <v>168</v>
      </c>
      <c r="D11479" s="98">
        <v>-2.1800000000000002</v>
      </c>
      <c r="E11479" s="98">
        <v>295</v>
      </c>
      <c r="F11479" s="98" t="s">
        <v>99</v>
      </c>
    </row>
    <row r="11480" spans="1:6" x14ac:dyDescent="0.2">
      <c r="A11480" s="106">
        <v>43132</v>
      </c>
      <c r="B11480" s="100">
        <v>43101</v>
      </c>
      <c r="C11480" s="98" t="s">
        <v>36</v>
      </c>
      <c r="D11480" s="98">
        <v>-16.329999999999998</v>
      </c>
      <c r="E11480" s="98">
        <v>186</v>
      </c>
      <c r="F11480" s="98" t="s">
        <v>103</v>
      </c>
    </row>
    <row r="11481" spans="1:6" x14ac:dyDescent="0.2">
      <c r="A11481" s="106">
        <v>43132</v>
      </c>
      <c r="B11481" s="100">
        <v>43101</v>
      </c>
      <c r="C11481" s="98" t="s">
        <v>35</v>
      </c>
      <c r="D11481" s="98">
        <v>-0.74</v>
      </c>
      <c r="E11481" s="98">
        <v>8.39</v>
      </c>
      <c r="F11481" s="98" t="s">
        <v>103</v>
      </c>
    </row>
    <row r="11482" spans="1:6" x14ac:dyDescent="0.2">
      <c r="A11482" s="106">
        <v>43132</v>
      </c>
      <c r="B11482" s="100">
        <v>43101</v>
      </c>
      <c r="C11482" s="98" t="s">
        <v>168</v>
      </c>
      <c r="D11482" s="98">
        <v>-19.79</v>
      </c>
      <c r="E11482" s="98">
        <v>2675</v>
      </c>
      <c r="F11482" s="98" t="s">
        <v>90</v>
      </c>
    </row>
    <row r="11483" spans="1:6" x14ac:dyDescent="0.2">
      <c r="A11483" s="106">
        <v>43132</v>
      </c>
      <c r="B11483" s="100">
        <v>43101</v>
      </c>
      <c r="C11483" s="98" t="s">
        <v>185</v>
      </c>
      <c r="D11483" s="98">
        <v>88.01</v>
      </c>
      <c r="E11483" s="98">
        <v>2675</v>
      </c>
      <c r="F11483" s="98" t="s">
        <v>90</v>
      </c>
    </row>
    <row r="11484" spans="1:6" x14ac:dyDescent="0.2">
      <c r="A11484" s="106">
        <v>43132</v>
      </c>
      <c r="B11484" s="100">
        <v>43101</v>
      </c>
      <c r="C11484" s="98" t="s">
        <v>186</v>
      </c>
      <c r="D11484" s="98">
        <v>3.99</v>
      </c>
      <c r="E11484" s="98">
        <v>120.64</v>
      </c>
      <c r="F11484" s="98" t="s">
        <v>90</v>
      </c>
    </row>
    <row r="11485" spans="1:6" x14ac:dyDescent="0.2">
      <c r="A11485" s="106">
        <v>43132</v>
      </c>
      <c r="B11485" s="100">
        <v>43101</v>
      </c>
      <c r="C11485" s="98" t="s">
        <v>34</v>
      </c>
      <c r="D11485" s="98">
        <v>-234.8</v>
      </c>
      <c r="E11485" s="98">
        <v>2675</v>
      </c>
      <c r="F11485" s="98" t="s">
        <v>90</v>
      </c>
    </row>
    <row r="11486" spans="1:6" x14ac:dyDescent="0.2">
      <c r="A11486" s="106">
        <v>43132</v>
      </c>
      <c r="B11486" s="100">
        <v>43101</v>
      </c>
      <c r="C11486" s="98" t="s">
        <v>33</v>
      </c>
      <c r="D11486" s="98">
        <v>-10.6</v>
      </c>
      <c r="E11486" s="98">
        <v>120.64</v>
      </c>
      <c r="F11486" s="98" t="s">
        <v>90</v>
      </c>
    </row>
    <row r="11487" spans="1:6" x14ac:dyDescent="0.2">
      <c r="A11487" s="106">
        <v>43132</v>
      </c>
      <c r="B11487" s="100">
        <v>43101</v>
      </c>
      <c r="C11487" s="98" t="s">
        <v>185</v>
      </c>
      <c r="D11487" s="98">
        <v>56</v>
      </c>
      <c r="E11487" s="98">
        <v>1702.01</v>
      </c>
      <c r="F11487" s="98" t="s">
        <v>77</v>
      </c>
    </row>
    <row r="11488" spans="1:6" x14ac:dyDescent="0.2">
      <c r="A11488" s="106">
        <v>43132</v>
      </c>
      <c r="B11488" s="100">
        <v>43101</v>
      </c>
      <c r="C11488" s="98" t="s">
        <v>186</v>
      </c>
      <c r="D11488" s="98">
        <v>2.5299999999999998</v>
      </c>
      <c r="E11488" s="98">
        <v>76.760000000000005</v>
      </c>
      <c r="F11488" s="98" t="s">
        <v>77</v>
      </c>
    </row>
    <row r="11489" spans="1:6" x14ac:dyDescent="0.2">
      <c r="A11489" s="106">
        <v>43132</v>
      </c>
      <c r="B11489" s="100">
        <v>43101</v>
      </c>
      <c r="C11489" s="98" t="s">
        <v>34</v>
      </c>
      <c r="D11489" s="98">
        <v>-149.38</v>
      </c>
      <c r="E11489" s="98">
        <v>1702</v>
      </c>
      <c r="F11489" s="98" t="s">
        <v>77</v>
      </c>
    </row>
    <row r="11490" spans="1:6" x14ac:dyDescent="0.2">
      <c r="A11490" s="106">
        <v>43132</v>
      </c>
      <c r="B11490" s="100">
        <v>43101</v>
      </c>
      <c r="C11490" s="98" t="s">
        <v>33</v>
      </c>
      <c r="D11490" s="98">
        <v>-6.74</v>
      </c>
      <c r="E11490" s="98">
        <v>76.760000000000005</v>
      </c>
      <c r="F11490" s="98" t="s">
        <v>77</v>
      </c>
    </row>
    <row r="11491" spans="1:6" x14ac:dyDescent="0.2">
      <c r="A11491" s="106">
        <v>43132</v>
      </c>
      <c r="B11491" s="100">
        <v>43132</v>
      </c>
      <c r="C11491" s="98" t="s">
        <v>36</v>
      </c>
      <c r="D11491" s="98">
        <v>-0.02</v>
      </c>
      <c r="E11491" s="98">
        <v>0.33</v>
      </c>
      <c r="F11491" s="98" t="s">
        <v>101</v>
      </c>
    </row>
    <row r="11492" spans="1:6" x14ac:dyDescent="0.2">
      <c r="A11492" s="106">
        <v>43132</v>
      </c>
      <c r="B11492" s="100">
        <v>43132</v>
      </c>
      <c r="C11492" s="98" t="s">
        <v>35</v>
      </c>
      <c r="D11492" s="98">
        <v>0</v>
      </c>
      <c r="E11492" s="98">
        <v>0.01</v>
      </c>
      <c r="F11492" s="98" t="s">
        <v>101</v>
      </c>
    </row>
    <row r="11493" spans="1:6" x14ac:dyDescent="0.2">
      <c r="A11493" s="106">
        <v>43132</v>
      </c>
      <c r="B11493" s="100">
        <v>43101</v>
      </c>
      <c r="C11493" s="98" t="s">
        <v>185</v>
      </c>
      <c r="D11493" s="98">
        <v>1266</v>
      </c>
      <c r="E11493" s="98">
        <v>38480</v>
      </c>
      <c r="F11493" s="98" t="s">
        <v>87</v>
      </c>
    </row>
    <row r="11494" spans="1:6" x14ac:dyDescent="0.2">
      <c r="A11494" s="106">
        <v>43132</v>
      </c>
      <c r="B11494" s="100">
        <v>43101</v>
      </c>
      <c r="C11494" s="98" t="s">
        <v>186</v>
      </c>
      <c r="D11494" s="98">
        <v>57.1</v>
      </c>
      <c r="E11494" s="98">
        <v>1735.44</v>
      </c>
      <c r="F11494" s="98" t="s">
        <v>87</v>
      </c>
    </row>
    <row r="11495" spans="1:6" x14ac:dyDescent="0.2">
      <c r="A11495" s="106">
        <v>43132</v>
      </c>
      <c r="B11495" s="100">
        <v>43101</v>
      </c>
      <c r="C11495" s="98" t="s">
        <v>34</v>
      </c>
      <c r="D11495" s="98">
        <v>-3377.39</v>
      </c>
      <c r="E11495" s="98">
        <v>38480</v>
      </c>
      <c r="F11495" s="98" t="s">
        <v>87</v>
      </c>
    </row>
    <row r="11496" spans="1:6" x14ac:dyDescent="0.2">
      <c r="A11496" s="106">
        <v>43132</v>
      </c>
      <c r="B11496" s="100">
        <v>43101</v>
      </c>
      <c r="C11496" s="98" t="s">
        <v>33</v>
      </c>
      <c r="D11496" s="98">
        <v>-152.32</v>
      </c>
      <c r="E11496" s="98">
        <v>1735.44</v>
      </c>
      <c r="F11496" s="98" t="s">
        <v>87</v>
      </c>
    </row>
    <row r="11497" spans="1:6" x14ac:dyDescent="0.2">
      <c r="A11497" s="106">
        <v>43132</v>
      </c>
      <c r="B11497" s="100">
        <v>43101</v>
      </c>
      <c r="C11497" s="98" t="s">
        <v>168</v>
      </c>
      <c r="D11497" s="98">
        <v>-12.56</v>
      </c>
      <c r="E11497" s="98">
        <v>1696</v>
      </c>
      <c r="F11497" s="98" t="s">
        <v>88</v>
      </c>
    </row>
    <row r="11498" spans="1:6" x14ac:dyDescent="0.2">
      <c r="A11498" s="106">
        <v>43132</v>
      </c>
      <c r="B11498" s="100">
        <v>43101</v>
      </c>
      <c r="C11498" s="98" t="s">
        <v>36</v>
      </c>
      <c r="D11498" s="98">
        <v>-15.45</v>
      </c>
      <c r="E11498" s="98">
        <v>176</v>
      </c>
      <c r="F11498" s="98" t="s">
        <v>101</v>
      </c>
    </row>
    <row r="11499" spans="1:6" x14ac:dyDescent="0.2">
      <c r="A11499" s="106">
        <v>43132</v>
      </c>
      <c r="B11499" s="100">
        <v>43101</v>
      </c>
      <c r="C11499" s="98" t="s">
        <v>35</v>
      </c>
      <c r="D11499" s="98">
        <v>-0.69</v>
      </c>
      <c r="E11499" s="98">
        <v>7.93</v>
      </c>
      <c r="F11499" s="98" t="s">
        <v>101</v>
      </c>
    </row>
    <row r="11500" spans="1:6" x14ac:dyDescent="0.2">
      <c r="A11500" s="106">
        <v>43132</v>
      </c>
      <c r="B11500" s="100">
        <v>43101</v>
      </c>
      <c r="C11500" s="98" t="s">
        <v>185</v>
      </c>
      <c r="D11500" s="98">
        <v>55.79</v>
      </c>
      <c r="E11500" s="98">
        <v>1696</v>
      </c>
      <c r="F11500" s="98" t="s">
        <v>88</v>
      </c>
    </row>
    <row r="11501" spans="1:6" x14ac:dyDescent="0.2">
      <c r="A11501" s="106">
        <v>43132</v>
      </c>
      <c r="B11501" s="100">
        <v>43101</v>
      </c>
      <c r="C11501" s="98" t="s">
        <v>186</v>
      </c>
      <c r="D11501" s="98">
        <v>2.52</v>
      </c>
      <c r="E11501" s="98">
        <v>76.48</v>
      </c>
      <c r="F11501" s="98" t="s">
        <v>88</v>
      </c>
    </row>
    <row r="11502" spans="1:6" x14ac:dyDescent="0.2">
      <c r="A11502" s="106">
        <v>43132</v>
      </c>
      <c r="B11502" s="100">
        <v>43101</v>
      </c>
      <c r="C11502" s="98" t="s">
        <v>34</v>
      </c>
      <c r="D11502" s="98">
        <v>-148.86000000000001</v>
      </c>
      <c r="E11502" s="98">
        <v>1696</v>
      </c>
      <c r="F11502" s="98" t="s">
        <v>88</v>
      </c>
    </row>
    <row r="11503" spans="1:6" x14ac:dyDescent="0.2">
      <c r="A11503" s="106">
        <v>43132</v>
      </c>
      <c r="B11503" s="100">
        <v>43101</v>
      </c>
      <c r="C11503" s="98" t="s">
        <v>33</v>
      </c>
      <c r="D11503" s="98">
        <v>-6.71</v>
      </c>
      <c r="E11503" s="98">
        <v>76.48</v>
      </c>
      <c r="F11503" s="98" t="s">
        <v>88</v>
      </c>
    </row>
    <row r="11504" spans="1:6" x14ac:dyDescent="0.2">
      <c r="A11504" s="106">
        <v>43132</v>
      </c>
      <c r="B11504" s="100">
        <v>43132</v>
      </c>
      <c r="C11504" s="98" t="s">
        <v>34</v>
      </c>
      <c r="D11504" s="98">
        <v>0</v>
      </c>
      <c r="E11504" s="98">
        <v>0.01</v>
      </c>
      <c r="F11504" s="98" t="s">
        <v>77</v>
      </c>
    </row>
    <row r="11505" spans="1:6" x14ac:dyDescent="0.2">
      <c r="A11505" s="106">
        <v>43132</v>
      </c>
      <c r="B11505" s="100">
        <v>43101</v>
      </c>
      <c r="C11505" s="98" t="s">
        <v>168</v>
      </c>
      <c r="D11505" s="98">
        <v>-12.59</v>
      </c>
      <c r="E11505" s="98">
        <v>1702.01</v>
      </c>
      <c r="F11505" s="98" t="s">
        <v>77</v>
      </c>
    </row>
    <row r="11506" spans="1:6" x14ac:dyDescent="0.2">
      <c r="A11506" s="106">
        <v>43132</v>
      </c>
      <c r="B11506" s="100">
        <v>43101</v>
      </c>
      <c r="C11506" s="98" t="s">
        <v>185</v>
      </c>
      <c r="D11506" s="98">
        <v>27.6</v>
      </c>
      <c r="E11506" s="98">
        <v>838.99</v>
      </c>
      <c r="F11506" s="98" t="s">
        <v>74</v>
      </c>
    </row>
    <row r="11507" spans="1:6" x14ac:dyDescent="0.2">
      <c r="A11507" s="106">
        <v>43132</v>
      </c>
      <c r="B11507" s="100">
        <v>43101</v>
      </c>
      <c r="C11507" s="98" t="s">
        <v>186</v>
      </c>
      <c r="D11507" s="98">
        <v>1.24</v>
      </c>
      <c r="E11507" s="98">
        <v>37.840000000000003</v>
      </c>
      <c r="F11507" s="98" t="s">
        <v>74</v>
      </c>
    </row>
    <row r="11508" spans="1:6" x14ac:dyDescent="0.2">
      <c r="A11508" s="106">
        <v>43132</v>
      </c>
      <c r="B11508" s="100">
        <v>43101</v>
      </c>
      <c r="C11508" s="98" t="s">
        <v>34</v>
      </c>
      <c r="D11508" s="98">
        <v>-73.64</v>
      </c>
      <c r="E11508" s="98">
        <v>838.99</v>
      </c>
      <c r="F11508" s="98" t="s">
        <v>74</v>
      </c>
    </row>
    <row r="11509" spans="1:6" x14ac:dyDescent="0.2">
      <c r="A11509" s="106">
        <v>43132</v>
      </c>
      <c r="B11509" s="100">
        <v>43101</v>
      </c>
      <c r="C11509" s="98" t="s">
        <v>33</v>
      </c>
      <c r="D11509" s="98">
        <v>-3.32</v>
      </c>
      <c r="E11509" s="98">
        <v>37.840000000000003</v>
      </c>
      <c r="F11509" s="98" t="s">
        <v>74</v>
      </c>
    </row>
    <row r="11510" spans="1:6" x14ac:dyDescent="0.2">
      <c r="A11510" s="106">
        <v>43132</v>
      </c>
      <c r="B11510" s="100">
        <v>43101</v>
      </c>
      <c r="C11510" s="98" t="s">
        <v>168</v>
      </c>
      <c r="D11510" s="98">
        <v>-6.21</v>
      </c>
      <c r="E11510" s="98">
        <v>838.99</v>
      </c>
      <c r="F11510" s="98" t="s">
        <v>74</v>
      </c>
    </row>
    <row r="11511" spans="1:6" x14ac:dyDescent="0.2">
      <c r="A11511" s="106">
        <v>43101</v>
      </c>
      <c r="B11511" s="100">
        <v>43101</v>
      </c>
      <c r="C11511" s="98" t="s">
        <v>185</v>
      </c>
      <c r="D11511" s="98">
        <v>8846.99</v>
      </c>
      <c r="E11511" s="98">
        <v>268902.77</v>
      </c>
      <c r="F11511" s="98" t="s">
        <v>77</v>
      </c>
    </row>
    <row r="11512" spans="1:6" x14ac:dyDescent="0.2">
      <c r="A11512" s="106">
        <v>43101</v>
      </c>
      <c r="B11512" s="100">
        <v>43101</v>
      </c>
      <c r="C11512" s="98" t="s">
        <v>186</v>
      </c>
      <c r="D11512" s="98">
        <v>398.9</v>
      </c>
      <c r="E11512" s="98">
        <v>12127.57</v>
      </c>
      <c r="F11512" s="98" t="s">
        <v>77</v>
      </c>
    </row>
    <row r="11513" spans="1:6" x14ac:dyDescent="0.2">
      <c r="A11513" s="106">
        <v>43101</v>
      </c>
      <c r="B11513" s="100">
        <v>43101</v>
      </c>
      <c r="C11513" s="98" t="s">
        <v>34</v>
      </c>
      <c r="D11513" s="98">
        <v>-23601.59</v>
      </c>
      <c r="E11513" s="98">
        <v>268902.77</v>
      </c>
      <c r="F11513" s="98" t="s">
        <v>77</v>
      </c>
    </row>
    <row r="11514" spans="1:6" x14ac:dyDescent="0.2">
      <c r="A11514" s="106">
        <v>43101</v>
      </c>
      <c r="B11514" s="100">
        <v>43101</v>
      </c>
      <c r="C11514" s="98" t="s">
        <v>33</v>
      </c>
      <c r="D11514" s="98">
        <v>-1064.45</v>
      </c>
      <c r="E11514" s="98">
        <v>12127.57</v>
      </c>
      <c r="F11514" s="98" t="s">
        <v>77</v>
      </c>
    </row>
    <row r="11515" spans="1:6" x14ac:dyDescent="0.2">
      <c r="A11515" s="106">
        <v>43101</v>
      </c>
      <c r="B11515" s="100">
        <v>43101</v>
      </c>
      <c r="C11515" s="98" t="s">
        <v>168</v>
      </c>
      <c r="D11515" s="98">
        <v>-1989.97</v>
      </c>
      <c r="E11515" s="98">
        <v>268902.77</v>
      </c>
      <c r="F11515" s="98" t="s">
        <v>77</v>
      </c>
    </row>
    <row r="11516" spans="1:6" x14ac:dyDescent="0.2">
      <c r="A11516" s="106">
        <v>43101</v>
      </c>
      <c r="B11516" s="100">
        <v>43101</v>
      </c>
      <c r="C11516" s="98" t="s">
        <v>185</v>
      </c>
      <c r="D11516" s="98">
        <v>55.5</v>
      </c>
      <c r="E11516" s="98">
        <v>1687</v>
      </c>
      <c r="F11516" s="98" t="s">
        <v>94</v>
      </c>
    </row>
    <row r="11517" spans="1:6" x14ac:dyDescent="0.2">
      <c r="A11517" s="106">
        <v>43101</v>
      </c>
      <c r="B11517" s="100">
        <v>43101</v>
      </c>
      <c r="C11517" s="98" t="s">
        <v>186</v>
      </c>
      <c r="D11517" s="98">
        <v>2.5</v>
      </c>
      <c r="E11517" s="98">
        <v>76.08</v>
      </c>
      <c r="F11517" s="98" t="s">
        <v>94</v>
      </c>
    </row>
    <row r="11518" spans="1:6" x14ac:dyDescent="0.2">
      <c r="A11518" s="106">
        <v>43101</v>
      </c>
      <c r="B11518" s="100">
        <v>43101</v>
      </c>
      <c r="C11518" s="98" t="s">
        <v>34</v>
      </c>
      <c r="D11518" s="98">
        <v>-148.07</v>
      </c>
      <c r="E11518" s="98">
        <v>1687</v>
      </c>
      <c r="F11518" s="98" t="s">
        <v>94</v>
      </c>
    </row>
    <row r="11519" spans="1:6" x14ac:dyDescent="0.2">
      <c r="A11519" s="106">
        <v>43101</v>
      </c>
      <c r="B11519" s="100">
        <v>43101</v>
      </c>
      <c r="C11519" s="98" t="s">
        <v>33</v>
      </c>
      <c r="D11519" s="98">
        <v>-6.68</v>
      </c>
      <c r="E11519" s="98">
        <v>76.08</v>
      </c>
      <c r="F11519" s="98" t="s">
        <v>94</v>
      </c>
    </row>
    <row r="11520" spans="1:6" x14ac:dyDescent="0.2">
      <c r="A11520" s="106">
        <v>43101</v>
      </c>
      <c r="B11520" s="100">
        <v>43101</v>
      </c>
      <c r="C11520" s="98" t="s">
        <v>185</v>
      </c>
      <c r="D11520" s="98">
        <v>5.92</v>
      </c>
      <c r="E11520" s="98">
        <v>180</v>
      </c>
      <c r="F11520" s="98" t="s">
        <v>91</v>
      </c>
    </row>
    <row r="11521" spans="1:6" x14ac:dyDescent="0.2">
      <c r="A11521" s="106">
        <v>43101</v>
      </c>
      <c r="B11521" s="100">
        <v>43101</v>
      </c>
      <c r="C11521" s="98" t="s">
        <v>186</v>
      </c>
      <c r="D11521" s="98">
        <v>0.27</v>
      </c>
      <c r="E11521" s="98">
        <v>8.1199999999999992</v>
      </c>
      <c r="F11521" s="98" t="s">
        <v>91</v>
      </c>
    </row>
    <row r="11522" spans="1:6" x14ac:dyDescent="0.2">
      <c r="A11522" s="106">
        <v>43101</v>
      </c>
      <c r="B11522" s="100">
        <v>43101</v>
      </c>
      <c r="C11522" s="98" t="s">
        <v>34</v>
      </c>
      <c r="D11522" s="98">
        <v>-15.8</v>
      </c>
      <c r="E11522" s="98">
        <v>180</v>
      </c>
      <c r="F11522" s="98" t="s">
        <v>91</v>
      </c>
    </row>
    <row r="11523" spans="1:6" x14ac:dyDescent="0.2">
      <c r="A11523" s="106">
        <v>43101</v>
      </c>
      <c r="B11523" s="100">
        <v>43101</v>
      </c>
      <c r="C11523" s="98" t="s">
        <v>33</v>
      </c>
      <c r="D11523" s="98">
        <v>-0.71</v>
      </c>
      <c r="E11523" s="98">
        <v>8.1199999999999992</v>
      </c>
      <c r="F11523" s="98" t="s">
        <v>91</v>
      </c>
    </row>
    <row r="11524" spans="1:6" x14ac:dyDescent="0.2">
      <c r="A11524" s="106">
        <v>43101</v>
      </c>
      <c r="B11524" s="100">
        <v>43101</v>
      </c>
      <c r="C11524" s="98" t="s">
        <v>168</v>
      </c>
      <c r="D11524" s="98">
        <v>-1.33</v>
      </c>
      <c r="E11524" s="98">
        <v>180</v>
      </c>
      <c r="F11524" s="98" t="s">
        <v>91</v>
      </c>
    </row>
    <row r="11525" spans="1:6" x14ac:dyDescent="0.2">
      <c r="A11525" s="106">
        <v>43101</v>
      </c>
      <c r="B11525" s="100">
        <v>43101</v>
      </c>
      <c r="C11525" s="98" t="s">
        <v>185</v>
      </c>
      <c r="D11525" s="98">
        <v>322.75</v>
      </c>
      <c r="E11525" s="98">
        <v>9809.89</v>
      </c>
      <c r="F11525" s="98" t="s">
        <v>77</v>
      </c>
    </row>
    <row r="11526" spans="1:6" x14ac:dyDescent="0.2">
      <c r="A11526" s="106">
        <v>43101</v>
      </c>
      <c r="B11526" s="100">
        <v>43101</v>
      </c>
      <c r="C11526" s="98" t="s">
        <v>186</v>
      </c>
      <c r="D11526" s="98">
        <v>14.56</v>
      </c>
      <c r="E11526" s="98">
        <v>442.43</v>
      </c>
      <c r="F11526" s="98" t="s">
        <v>77</v>
      </c>
    </row>
    <row r="11527" spans="1:6" x14ac:dyDescent="0.2">
      <c r="A11527" s="106">
        <v>43101</v>
      </c>
      <c r="B11527" s="100">
        <v>43101</v>
      </c>
      <c r="C11527" s="98" t="s">
        <v>34</v>
      </c>
      <c r="D11527" s="98">
        <v>-860.99</v>
      </c>
      <c r="E11527" s="98">
        <v>9809.89</v>
      </c>
      <c r="F11527" s="98" t="s">
        <v>77</v>
      </c>
    </row>
    <row r="11528" spans="1:6" x14ac:dyDescent="0.2">
      <c r="A11528" s="106">
        <v>43132</v>
      </c>
      <c r="B11528" s="100">
        <v>43101</v>
      </c>
      <c r="C11528" s="98" t="s">
        <v>186</v>
      </c>
      <c r="D11528" s="98">
        <v>763.25</v>
      </c>
      <c r="E11528" s="98">
        <v>23202.17</v>
      </c>
      <c r="F11528" s="98" t="s">
        <v>76</v>
      </c>
    </row>
    <row r="11529" spans="1:6" x14ac:dyDescent="0.2">
      <c r="A11529" s="106">
        <v>43132</v>
      </c>
      <c r="B11529" s="100">
        <v>43101</v>
      </c>
      <c r="C11529" s="98" t="s">
        <v>34</v>
      </c>
      <c r="D11529" s="98">
        <v>-33537.83</v>
      </c>
      <c r="E11529" s="98">
        <v>382109.03</v>
      </c>
      <c r="F11529" s="98" t="s">
        <v>76</v>
      </c>
    </row>
    <row r="11530" spans="1:6" x14ac:dyDescent="0.2">
      <c r="A11530" s="106">
        <v>43132</v>
      </c>
      <c r="B11530" s="100">
        <v>43101</v>
      </c>
      <c r="C11530" s="98" t="s">
        <v>33</v>
      </c>
      <c r="D11530" s="98">
        <v>-1512.61</v>
      </c>
      <c r="E11530" s="98">
        <v>17232.91</v>
      </c>
      <c r="F11530" s="98" t="s">
        <v>76</v>
      </c>
    </row>
    <row r="11531" spans="1:6" x14ac:dyDescent="0.2">
      <c r="A11531" s="106">
        <v>43132</v>
      </c>
      <c r="B11531" s="100">
        <v>43101</v>
      </c>
      <c r="C11531" s="98" t="s">
        <v>168</v>
      </c>
      <c r="D11531" s="98">
        <v>-3807.3</v>
      </c>
      <c r="E11531" s="98">
        <v>514461.28</v>
      </c>
      <c r="F11531" s="98" t="s">
        <v>76</v>
      </c>
    </row>
    <row r="11532" spans="1:6" x14ac:dyDescent="0.2">
      <c r="A11532" s="106">
        <v>43132</v>
      </c>
      <c r="B11532" s="100">
        <v>43101</v>
      </c>
      <c r="C11532" s="98" t="s">
        <v>186</v>
      </c>
      <c r="D11532" s="98">
        <v>920.35</v>
      </c>
      <c r="E11532" s="98">
        <v>27975.54</v>
      </c>
      <c r="F11532" s="98" t="s">
        <v>76</v>
      </c>
    </row>
    <row r="11533" spans="1:6" x14ac:dyDescent="0.2">
      <c r="A11533" s="106">
        <v>43132</v>
      </c>
      <c r="B11533" s="100">
        <v>43101</v>
      </c>
      <c r="C11533" s="98" t="s">
        <v>185</v>
      </c>
      <c r="D11533" s="98">
        <v>20407.93</v>
      </c>
      <c r="E11533" s="98">
        <v>620301.77</v>
      </c>
      <c r="F11533" s="98" t="s">
        <v>76</v>
      </c>
    </row>
    <row r="11534" spans="1:6" x14ac:dyDescent="0.2">
      <c r="A11534" s="106">
        <v>43132</v>
      </c>
      <c r="B11534" s="100">
        <v>43101</v>
      </c>
      <c r="C11534" s="98" t="s">
        <v>34</v>
      </c>
      <c r="D11534" s="98">
        <v>-33635.86</v>
      </c>
      <c r="E11534" s="98">
        <v>383227.19</v>
      </c>
      <c r="F11534" s="98" t="s">
        <v>76</v>
      </c>
    </row>
    <row r="11535" spans="1:6" x14ac:dyDescent="0.2">
      <c r="A11535" s="106">
        <v>43132</v>
      </c>
      <c r="B11535" s="100">
        <v>43101</v>
      </c>
      <c r="C11535" s="98" t="s">
        <v>33</v>
      </c>
      <c r="D11535" s="98">
        <v>-1516.97</v>
      </c>
      <c r="E11535" s="98">
        <v>17283.63</v>
      </c>
      <c r="F11535" s="98" t="s">
        <v>76</v>
      </c>
    </row>
    <row r="11536" spans="1:6" x14ac:dyDescent="0.2">
      <c r="A11536" s="106">
        <v>43132</v>
      </c>
      <c r="B11536" s="100">
        <v>43101</v>
      </c>
      <c r="C11536" s="98" t="s">
        <v>168</v>
      </c>
      <c r="D11536" s="98">
        <v>-4590.21</v>
      </c>
      <c r="E11536" s="98">
        <v>620301.77</v>
      </c>
      <c r="F11536" s="98" t="s">
        <v>76</v>
      </c>
    </row>
    <row r="11537" spans="1:6" x14ac:dyDescent="0.2">
      <c r="A11537" s="106">
        <v>43132</v>
      </c>
      <c r="B11537" s="100">
        <v>43101</v>
      </c>
      <c r="C11537" s="98" t="s">
        <v>186</v>
      </c>
      <c r="D11537" s="98">
        <v>1180.18</v>
      </c>
      <c r="E11537" s="98">
        <v>35870.449999999997</v>
      </c>
      <c r="F11537" s="98" t="s">
        <v>76</v>
      </c>
    </row>
    <row r="11538" spans="1:6" x14ac:dyDescent="0.2">
      <c r="A11538" s="106">
        <v>43132</v>
      </c>
      <c r="B11538" s="100">
        <v>43101</v>
      </c>
      <c r="C11538" s="98" t="s">
        <v>34</v>
      </c>
      <c r="D11538" s="98">
        <v>-45181.37</v>
      </c>
      <c r="E11538" s="98">
        <v>514771.25</v>
      </c>
      <c r="F11538" s="98" t="s">
        <v>76</v>
      </c>
    </row>
    <row r="11539" spans="1:6" x14ac:dyDescent="0.2">
      <c r="A11539" s="106">
        <v>43132</v>
      </c>
      <c r="B11539" s="100">
        <v>43101</v>
      </c>
      <c r="C11539" s="98" t="s">
        <v>33</v>
      </c>
      <c r="D11539" s="98">
        <v>-2037.59</v>
      </c>
      <c r="E11539" s="98">
        <v>23216.240000000002</v>
      </c>
      <c r="F11539" s="98" t="s">
        <v>76</v>
      </c>
    </row>
    <row r="11540" spans="1:6" x14ac:dyDescent="0.2">
      <c r="A11540" s="106">
        <v>43132</v>
      </c>
      <c r="B11540" s="100">
        <v>43101</v>
      </c>
      <c r="C11540" s="98" t="s">
        <v>168</v>
      </c>
      <c r="D11540" s="98">
        <v>-5885.77</v>
      </c>
      <c r="E11540" s="98">
        <v>795353.91</v>
      </c>
      <c r="F11540" s="98" t="s">
        <v>76</v>
      </c>
    </row>
    <row r="11541" spans="1:6" x14ac:dyDescent="0.2">
      <c r="A11541" s="106">
        <v>43132</v>
      </c>
      <c r="B11541" s="100">
        <v>43101</v>
      </c>
      <c r="C11541" s="98" t="s">
        <v>185</v>
      </c>
      <c r="D11541" s="98">
        <v>26167.38</v>
      </c>
      <c r="E11541" s="98">
        <v>795353.91</v>
      </c>
      <c r="F11541" s="98" t="s">
        <v>76</v>
      </c>
    </row>
    <row r="11542" spans="1:6" x14ac:dyDescent="0.2">
      <c r="A11542" s="106">
        <v>43132</v>
      </c>
      <c r="B11542" s="100">
        <v>43101</v>
      </c>
      <c r="C11542" s="98" t="s">
        <v>185</v>
      </c>
      <c r="D11542" s="98">
        <v>17060.169999999998</v>
      </c>
      <c r="E11542" s="98">
        <v>518544.12</v>
      </c>
      <c r="F11542" s="98" t="s">
        <v>76</v>
      </c>
    </row>
    <row r="11543" spans="1:6" x14ac:dyDescent="0.2">
      <c r="A11543" s="106">
        <v>43132</v>
      </c>
      <c r="B11543" s="100">
        <v>43101</v>
      </c>
      <c r="C11543" s="98" t="s">
        <v>34</v>
      </c>
      <c r="D11543" s="98">
        <v>-29362.47</v>
      </c>
      <c r="E11543" s="98">
        <v>334539.65000000002</v>
      </c>
      <c r="F11543" s="98" t="s">
        <v>76</v>
      </c>
    </row>
    <row r="11544" spans="1:6" x14ac:dyDescent="0.2">
      <c r="A11544" s="106">
        <v>43132</v>
      </c>
      <c r="B11544" s="100">
        <v>43101</v>
      </c>
      <c r="C11544" s="98" t="s">
        <v>33</v>
      </c>
      <c r="D11544" s="98">
        <v>-1324.29</v>
      </c>
      <c r="E11544" s="98">
        <v>15087.71</v>
      </c>
      <c r="F11544" s="98" t="s">
        <v>76</v>
      </c>
    </row>
    <row r="11545" spans="1:6" x14ac:dyDescent="0.2">
      <c r="A11545" s="106">
        <v>43132</v>
      </c>
      <c r="B11545" s="100">
        <v>43101</v>
      </c>
      <c r="C11545" s="98" t="s">
        <v>168</v>
      </c>
      <c r="D11545" s="98">
        <v>-3837.11</v>
      </c>
      <c r="E11545" s="98">
        <v>518544.12</v>
      </c>
      <c r="F11545" s="98" t="s">
        <v>76</v>
      </c>
    </row>
    <row r="11546" spans="1:6" x14ac:dyDescent="0.2">
      <c r="A11546" s="106">
        <v>43132</v>
      </c>
      <c r="B11546" s="100">
        <v>43101</v>
      </c>
      <c r="C11546" s="98" t="s">
        <v>186</v>
      </c>
      <c r="D11546" s="98">
        <v>769.25</v>
      </c>
      <c r="E11546" s="98">
        <v>23386.38</v>
      </c>
      <c r="F11546" s="98" t="s">
        <v>76</v>
      </c>
    </row>
    <row r="11547" spans="1:6" x14ac:dyDescent="0.2">
      <c r="A11547" s="106">
        <v>43132</v>
      </c>
      <c r="B11547" s="100">
        <v>43101</v>
      </c>
      <c r="C11547" s="98" t="s">
        <v>185</v>
      </c>
      <c r="D11547" s="98">
        <v>18581.22</v>
      </c>
      <c r="E11547" s="98">
        <v>564778.29</v>
      </c>
      <c r="F11547" s="98" t="s">
        <v>76</v>
      </c>
    </row>
    <row r="11548" spans="1:6" x14ac:dyDescent="0.2">
      <c r="A11548" s="106">
        <v>43132</v>
      </c>
      <c r="B11548" s="100">
        <v>43101</v>
      </c>
      <c r="C11548" s="98" t="s">
        <v>186</v>
      </c>
      <c r="D11548" s="98">
        <v>837.96</v>
      </c>
      <c r="E11548" s="98">
        <v>25471.599999999999</v>
      </c>
      <c r="F11548" s="98" t="s">
        <v>76</v>
      </c>
    </row>
    <row r="11549" spans="1:6" x14ac:dyDescent="0.2">
      <c r="A11549" s="106">
        <v>43132</v>
      </c>
      <c r="B11549" s="100">
        <v>43101</v>
      </c>
      <c r="C11549" s="98" t="s">
        <v>34</v>
      </c>
      <c r="D11549" s="98">
        <v>-32038.98</v>
      </c>
      <c r="E11549" s="98">
        <v>365033.67</v>
      </c>
      <c r="F11549" s="98" t="s">
        <v>76</v>
      </c>
    </row>
    <row r="11550" spans="1:6" x14ac:dyDescent="0.2">
      <c r="A11550" s="106">
        <v>43132</v>
      </c>
      <c r="B11550" s="100">
        <v>43101</v>
      </c>
      <c r="C11550" s="98" t="s">
        <v>33</v>
      </c>
      <c r="D11550" s="98">
        <v>-1444.95</v>
      </c>
      <c r="E11550" s="98">
        <v>16462.990000000002</v>
      </c>
      <c r="F11550" s="98" t="s">
        <v>76</v>
      </c>
    </row>
    <row r="11551" spans="1:6" x14ac:dyDescent="0.2">
      <c r="A11551" s="106">
        <v>43132</v>
      </c>
      <c r="B11551" s="100">
        <v>43101</v>
      </c>
      <c r="C11551" s="98" t="s">
        <v>168</v>
      </c>
      <c r="D11551" s="98">
        <v>-4179.3500000000004</v>
      </c>
      <c r="E11551" s="98">
        <v>564778.29</v>
      </c>
      <c r="F11551" s="98" t="s">
        <v>76</v>
      </c>
    </row>
    <row r="11552" spans="1:6" x14ac:dyDescent="0.2">
      <c r="A11552" s="106">
        <v>43132</v>
      </c>
      <c r="B11552" s="100">
        <v>43101</v>
      </c>
      <c r="C11552" s="98" t="s">
        <v>185</v>
      </c>
      <c r="D11552" s="98">
        <v>34.64</v>
      </c>
      <c r="E11552" s="98">
        <v>1053</v>
      </c>
      <c r="F11552" s="98" t="s">
        <v>92</v>
      </c>
    </row>
    <row r="11553" spans="1:6" x14ac:dyDescent="0.2">
      <c r="A11553" s="106">
        <v>43132</v>
      </c>
      <c r="B11553" s="100">
        <v>43101</v>
      </c>
      <c r="C11553" s="98" t="s">
        <v>186</v>
      </c>
      <c r="D11553" s="98">
        <v>1.57</v>
      </c>
      <c r="E11553" s="98">
        <v>47.49</v>
      </c>
      <c r="F11553" s="98" t="s">
        <v>92</v>
      </c>
    </row>
    <row r="11554" spans="1:6" x14ac:dyDescent="0.2">
      <c r="A11554" s="106">
        <v>43132</v>
      </c>
      <c r="B11554" s="100">
        <v>43101</v>
      </c>
      <c r="C11554" s="98" t="s">
        <v>34</v>
      </c>
      <c r="D11554" s="98">
        <v>-88.29</v>
      </c>
      <c r="E11554" s="98">
        <v>1006</v>
      </c>
      <c r="F11554" s="98" t="s">
        <v>92</v>
      </c>
    </row>
    <row r="11555" spans="1:6" x14ac:dyDescent="0.2">
      <c r="A11555" s="106">
        <v>43132</v>
      </c>
      <c r="B11555" s="100">
        <v>43101</v>
      </c>
      <c r="C11555" s="98" t="s">
        <v>33</v>
      </c>
      <c r="D11555" s="98">
        <v>-3.99</v>
      </c>
      <c r="E11555" s="98">
        <v>45.37</v>
      </c>
      <c r="F11555" s="98" t="s">
        <v>92</v>
      </c>
    </row>
    <row r="11556" spans="1:6" x14ac:dyDescent="0.2">
      <c r="A11556" s="106">
        <v>43132</v>
      </c>
      <c r="B11556" s="100">
        <v>43101</v>
      </c>
      <c r="C11556" s="98" t="s">
        <v>168</v>
      </c>
      <c r="D11556" s="98">
        <v>-7.79</v>
      </c>
      <c r="E11556" s="98">
        <v>1053</v>
      </c>
      <c r="F11556" s="98" t="s">
        <v>92</v>
      </c>
    </row>
    <row r="11557" spans="1:6" x14ac:dyDescent="0.2">
      <c r="A11557" s="106">
        <v>43132</v>
      </c>
      <c r="B11557" s="100">
        <v>43101</v>
      </c>
      <c r="C11557" s="98" t="s">
        <v>187</v>
      </c>
      <c r="D11557" s="98">
        <v>-0.36</v>
      </c>
      <c r="E11557" s="98">
        <v>-11</v>
      </c>
      <c r="F11557" s="98" t="s">
        <v>167</v>
      </c>
    </row>
    <row r="11558" spans="1:6" x14ac:dyDescent="0.2">
      <c r="A11558" s="106">
        <v>43132</v>
      </c>
      <c r="B11558" s="100">
        <v>43101</v>
      </c>
      <c r="C11558" s="98" t="s">
        <v>223</v>
      </c>
      <c r="D11558" s="98">
        <v>0.97</v>
      </c>
      <c r="E11558" s="98">
        <v>-11</v>
      </c>
      <c r="F11558" s="98" t="s">
        <v>167</v>
      </c>
    </row>
    <row r="11559" spans="1:6" x14ac:dyDescent="0.2">
      <c r="A11559" s="106">
        <v>43132</v>
      </c>
      <c r="B11559" s="100">
        <v>43101</v>
      </c>
      <c r="C11559" s="98" t="s">
        <v>188</v>
      </c>
      <c r="D11559" s="98">
        <v>0.08</v>
      </c>
      <c r="E11559" s="98">
        <v>-11</v>
      </c>
      <c r="F11559" s="98" t="s">
        <v>167</v>
      </c>
    </row>
    <row r="11560" spans="1:6" x14ac:dyDescent="0.2">
      <c r="A11560" s="106">
        <v>43497</v>
      </c>
      <c r="B11560" s="100">
        <v>43435</v>
      </c>
      <c r="C11560" s="98" t="s">
        <v>34</v>
      </c>
      <c r="D11560" s="98">
        <v>-87.11</v>
      </c>
      <c r="E11560" s="98">
        <v>947</v>
      </c>
      <c r="F11560" s="98" t="s">
        <v>76</v>
      </c>
    </row>
    <row r="11561" spans="1:6" x14ac:dyDescent="0.2">
      <c r="A11561" s="106">
        <v>43497</v>
      </c>
      <c r="B11561" s="100">
        <v>43435</v>
      </c>
      <c r="C11561" s="98" t="s">
        <v>33</v>
      </c>
      <c r="D11561" s="98">
        <v>-3.4</v>
      </c>
      <c r="E11561" s="98">
        <v>37.020000000000003</v>
      </c>
      <c r="F11561" s="98" t="s">
        <v>76</v>
      </c>
    </row>
    <row r="11562" spans="1:6" x14ac:dyDescent="0.2">
      <c r="A11562" s="106">
        <v>43497</v>
      </c>
      <c r="B11562" s="100">
        <v>43221</v>
      </c>
      <c r="C11562" s="98" t="s">
        <v>185</v>
      </c>
      <c r="D11562" s="98">
        <v>42.03</v>
      </c>
      <c r="E11562" s="98">
        <v>947</v>
      </c>
      <c r="F11562" s="98" t="s">
        <v>76</v>
      </c>
    </row>
    <row r="11563" spans="1:6" x14ac:dyDescent="0.2">
      <c r="A11563" s="106">
        <v>43497</v>
      </c>
      <c r="B11563" s="100">
        <v>43221</v>
      </c>
      <c r="C11563" s="98" t="s">
        <v>186</v>
      </c>
      <c r="D11563" s="98">
        <v>1.64</v>
      </c>
      <c r="E11563" s="98">
        <v>37.020000000000003</v>
      </c>
      <c r="F11563" s="98" t="s">
        <v>76</v>
      </c>
    </row>
    <row r="11564" spans="1:6" x14ac:dyDescent="0.2">
      <c r="A11564" s="106">
        <v>43497</v>
      </c>
      <c r="B11564" s="100">
        <v>43374</v>
      </c>
      <c r="C11564" s="98" t="s">
        <v>34</v>
      </c>
      <c r="D11564" s="98">
        <v>0.18</v>
      </c>
      <c r="E11564" s="98">
        <v>-2</v>
      </c>
      <c r="F11564" s="98" t="s">
        <v>75</v>
      </c>
    </row>
    <row r="11565" spans="1:6" x14ac:dyDescent="0.2">
      <c r="A11565" s="106">
        <v>43497</v>
      </c>
      <c r="B11565" s="100">
        <v>43374</v>
      </c>
      <c r="C11565" s="98" t="s">
        <v>33</v>
      </c>
      <c r="D11565" s="98">
        <v>0.01</v>
      </c>
      <c r="E11565" s="98">
        <v>-0.09</v>
      </c>
      <c r="F11565" s="98" t="s">
        <v>75</v>
      </c>
    </row>
    <row r="11566" spans="1:6" x14ac:dyDescent="0.2">
      <c r="A11566" s="106">
        <v>43497</v>
      </c>
      <c r="B11566" s="100">
        <v>43221</v>
      </c>
      <c r="C11566" s="98" t="s">
        <v>168</v>
      </c>
      <c r="D11566" s="98">
        <v>0</v>
      </c>
      <c r="E11566" s="98">
        <v>-47</v>
      </c>
      <c r="F11566" s="98" t="s">
        <v>75</v>
      </c>
    </row>
    <row r="11567" spans="1:6" x14ac:dyDescent="0.2">
      <c r="A11567" s="106">
        <v>43497</v>
      </c>
      <c r="B11567" s="100">
        <v>43221</v>
      </c>
      <c r="C11567" s="98" t="s">
        <v>185</v>
      </c>
      <c r="D11567" s="98">
        <v>-0.09</v>
      </c>
      <c r="E11567" s="98">
        <v>-2</v>
      </c>
      <c r="F11567" s="98" t="s">
        <v>75</v>
      </c>
    </row>
    <row r="11568" spans="1:6" x14ac:dyDescent="0.2">
      <c r="A11568" s="106">
        <v>43497</v>
      </c>
      <c r="B11568" s="100">
        <v>43221</v>
      </c>
      <c r="C11568" s="98" t="s">
        <v>186</v>
      </c>
      <c r="D11568" s="98">
        <v>0</v>
      </c>
      <c r="E11568" s="98">
        <v>-0.09</v>
      </c>
      <c r="F11568" s="98" t="s">
        <v>75</v>
      </c>
    </row>
    <row r="11569" spans="1:6" x14ac:dyDescent="0.2">
      <c r="A11569" s="106">
        <v>43497</v>
      </c>
      <c r="B11569" s="100">
        <v>43435</v>
      </c>
      <c r="C11569" s="98" t="s">
        <v>34</v>
      </c>
      <c r="D11569" s="98">
        <v>-133.65</v>
      </c>
      <c r="E11569" s="98">
        <v>1453</v>
      </c>
      <c r="F11569" s="98" t="s">
        <v>76</v>
      </c>
    </row>
    <row r="11570" spans="1:6" x14ac:dyDescent="0.2">
      <c r="A11570" s="106">
        <v>43497</v>
      </c>
      <c r="B11570" s="100">
        <v>43435</v>
      </c>
      <c r="C11570" s="98" t="s">
        <v>33</v>
      </c>
      <c r="D11570" s="98">
        <v>-5.32</v>
      </c>
      <c r="E11570" s="98">
        <v>57.86</v>
      </c>
      <c r="F11570" s="98" t="s">
        <v>76</v>
      </c>
    </row>
    <row r="11571" spans="1:6" x14ac:dyDescent="0.2">
      <c r="A11571" s="106">
        <v>43497</v>
      </c>
      <c r="B11571" s="100">
        <v>43221</v>
      </c>
      <c r="C11571" s="98" t="s">
        <v>185</v>
      </c>
      <c r="D11571" s="98">
        <v>64.48</v>
      </c>
      <c r="E11571" s="98">
        <v>1453</v>
      </c>
      <c r="F11571" s="98" t="s">
        <v>76</v>
      </c>
    </row>
    <row r="11572" spans="1:6" x14ac:dyDescent="0.2">
      <c r="A11572" s="106">
        <v>43497</v>
      </c>
      <c r="B11572" s="100">
        <v>43221</v>
      </c>
      <c r="C11572" s="98" t="s">
        <v>186</v>
      </c>
      <c r="D11572" s="98">
        <v>2.57</v>
      </c>
      <c r="E11572" s="98">
        <v>57.86</v>
      </c>
      <c r="F11572" s="98" t="s">
        <v>76</v>
      </c>
    </row>
    <row r="11573" spans="1:6" x14ac:dyDescent="0.2">
      <c r="A11573" s="106">
        <v>43497</v>
      </c>
      <c r="B11573" s="100">
        <v>43435</v>
      </c>
      <c r="C11573" s="98" t="s">
        <v>34</v>
      </c>
      <c r="D11573" s="98">
        <v>-150.30000000000001</v>
      </c>
      <c r="E11573" s="98">
        <v>1634</v>
      </c>
      <c r="F11573" s="98" t="s">
        <v>76</v>
      </c>
    </row>
    <row r="11574" spans="1:6" x14ac:dyDescent="0.2">
      <c r="A11574" s="106">
        <v>43497</v>
      </c>
      <c r="B11574" s="100">
        <v>43435</v>
      </c>
      <c r="C11574" s="98" t="s">
        <v>33</v>
      </c>
      <c r="D11574" s="98">
        <v>-5.85</v>
      </c>
      <c r="E11574" s="98">
        <v>63.62</v>
      </c>
      <c r="F11574" s="98" t="s">
        <v>76</v>
      </c>
    </row>
    <row r="11575" spans="1:6" x14ac:dyDescent="0.2">
      <c r="A11575" s="106">
        <v>43497</v>
      </c>
      <c r="B11575" s="100">
        <v>43221</v>
      </c>
      <c r="C11575" s="98" t="s">
        <v>185</v>
      </c>
      <c r="D11575" s="98">
        <v>72.52</v>
      </c>
      <c r="E11575" s="98">
        <v>1634</v>
      </c>
      <c r="F11575" s="98" t="s">
        <v>76</v>
      </c>
    </row>
    <row r="11576" spans="1:6" x14ac:dyDescent="0.2">
      <c r="A11576" s="106">
        <v>43497</v>
      </c>
      <c r="B11576" s="100">
        <v>43221</v>
      </c>
      <c r="C11576" s="98" t="s">
        <v>186</v>
      </c>
      <c r="D11576" s="98">
        <v>2.82</v>
      </c>
      <c r="E11576" s="98">
        <v>63.62</v>
      </c>
      <c r="F11576" s="98" t="s">
        <v>76</v>
      </c>
    </row>
    <row r="11577" spans="1:6" x14ac:dyDescent="0.2">
      <c r="A11577" s="106">
        <v>43497</v>
      </c>
      <c r="B11577" s="100">
        <v>43221</v>
      </c>
      <c r="C11577" s="98" t="s">
        <v>185</v>
      </c>
      <c r="D11577" s="98">
        <v>75.94</v>
      </c>
      <c r="E11577" s="98">
        <v>1710.95</v>
      </c>
      <c r="F11577" s="98" t="s">
        <v>77</v>
      </c>
    </row>
    <row r="11578" spans="1:6" x14ac:dyDescent="0.2">
      <c r="A11578" s="106">
        <v>43497</v>
      </c>
      <c r="B11578" s="100">
        <v>43221</v>
      </c>
      <c r="C11578" s="98" t="s">
        <v>186</v>
      </c>
      <c r="D11578" s="98">
        <v>3.16</v>
      </c>
      <c r="E11578" s="98">
        <v>71.150000000000006</v>
      </c>
      <c r="F11578" s="98" t="s">
        <v>77</v>
      </c>
    </row>
    <row r="11579" spans="1:6" x14ac:dyDescent="0.2">
      <c r="A11579" s="106">
        <v>43497</v>
      </c>
      <c r="B11579" s="100">
        <v>43221</v>
      </c>
      <c r="C11579" s="98" t="s">
        <v>185</v>
      </c>
      <c r="D11579" s="98">
        <v>46.56</v>
      </c>
      <c r="E11579" s="98">
        <v>1049</v>
      </c>
      <c r="F11579" s="98" t="s">
        <v>76</v>
      </c>
    </row>
    <row r="11580" spans="1:6" x14ac:dyDescent="0.2">
      <c r="A11580" s="106">
        <v>43497</v>
      </c>
      <c r="B11580" s="100">
        <v>43221</v>
      </c>
      <c r="C11580" s="98" t="s">
        <v>186</v>
      </c>
      <c r="D11580" s="98">
        <v>1.77</v>
      </c>
      <c r="E11580" s="98">
        <v>39.92</v>
      </c>
      <c r="F11580" s="98" t="s">
        <v>76</v>
      </c>
    </row>
    <row r="11581" spans="1:6" x14ac:dyDescent="0.2">
      <c r="A11581" s="106">
        <v>43497</v>
      </c>
      <c r="B11581" s="100">
        <v>43435</v>
      </c>
      <c r="C11581" s="98" t="s">
        <v>34</v>
      </c>
      <c r="D11581" s="98">
        <v>-123.71</v>
      </c>
      <c r="E11581" s="98">
        <v>1345</v>
      </c>
      <c r="F11581" s="98" t="s">
        <v>76</v>
      </c>
    </row>
    <row r="11582" spans="1:6" x14ac:dyDescent="0.2">
      <c r="A11582" s="106">
        <v>43497</v>
      </c>
      <c r="B11582" s="100">
        <v>43435</v>
      </c>
      <c r="C11582" s="98" t="s">
        <v>33</v>
      </c>
      <c r="D11582" s="98">
        <v>-5.58</v>
      </c>
      <c r="E11582" s="98">
        <v>60.66</v>
      </c>
      <c r="F11582" s="98" t="s">
        <v>76</v>
      </c>
    </row>
    <row r="11583" spans="1:6" x14ac:dyDescent="0.2">
      <c r="A11583" s="106">
        <v>43497</v>
      </c>
      <c r="B11583" s="100">
        <v>43221</v>
      </c>
      <c r="C11583" s="98" t="s">
        <v>185</v>
      </c>
      <c r="D11583" s="98">
        <v>59.69</v>
      </c>
      <c r="E11583" s="98">
        <v>1345</v>
      </c>
      <c r="F11583" s="98" t="s">
        <v>76</v>
      </c>
    </row>
    <row r="11584" spans="1:6" x14ac:dyDescent="0.2">
      <c r="A11584" s="106">
        <v>43497</v>
      </c>
      <c r="B11584" s="100">
        <v>43221</v>
      </c>
      <c r="C11584" s="98" t="s">
        <v>186</v>
      </c>
      <c r="D11584" s="98">
        <v>2.69</v>
      </c>
      <c r="E11584" s="98">
        <v>60.66</v>
      </c>
      <c r="F11584" s="98" t="s">
        <v>76</v>
      </c>
    </row>
    <row r="11585" spans="1:6" x14ac:dyDescent="0.2">
      <c r="A11585" s="106">
        <v>43101</v>
      </c>
      <c r="B11585" s="100">
        <v>43101</v>
      </c>
      <c r="C11585" s="98" t="s">
        <v>185</v>
      </c>
      <c r="D11585" s="98">
        <v>93.27</v>
      </c>
      <c r="E11585" s="98">
        <v>2836</v>
      </c>
      <c r="F11585" s="98" t="s">
        <v>93</v>
      </c>
    </row>
    <row r="11586" spans="1:6" x14ac:dyDescent="0.2">
      <c r="A11586" s="106">
        <v>43101</v>
      </c>
      <c r="B11586" s="100">
        <v>43101</v>
      </c>
      <c r="C11586" s="98" t="s">
        <v>186</v>
      </c>
      <c r="D11586" s="98">
        <v>4.26</v>
      </c>
      <c r="E11586" s="98">
        <v>128.02000000000001</v>
      </c>
      <c r="F11586" s="98" t="s">
        <v>93</v>
      </c>
    </row>
    <row r="11587" spans="1:6" x14ac:dyDescent="0.2">
      <c r="A11587" s="106">
        <v>43101</v>
      </c>
      <c r="B11587" s="100">
        <v>43101</v>
      </c>
      <c r="C11587" s="98" t="s">
        <v>34</v>
      </c>
      <c r="D11587" s="98">
        <v>-248.85</v>
      </c>
      <c r="E11587" s="98">
        <v>2836</v>
      </c>
      <c r="F11587" s="98" t="s">
        <v>93</v>
      </c>
    </row>
    <row r="11588" spans="1:6" x14ac:dyDescent="0.2">
      <c r="A11588" s="106">
        <v>43101</v>
      </c>
      <c r="B11588" s="100">
        <v>43101</v>
      </c>
      <c r="C11588" s="98" t="s">
        <v>33</v>
      </c>
      <c r="D11588" s="98">
        <v>-11.18</v>
      </c>
      <c r="E11588" s="98">
        <v>128.02000000000001</v>
      </c>
      <c r="F11588" s="98" t="s">
        <v>93</v>
      </c>
    </row>
    <row r="11589" spans="1:6" x14ac:dyDescent="0.2">
      <c r="A11589" s="106">
        <v>43101</v>
      </c>
      <c r="B11589" s="100">
        <v>43101</v>
      </c>
      <c r="C11589" s="98" t="s">
        <v>168</v>
      </c>
      <c r="D11589" s="98">
        <v>-21.05</v>
      </c>
      <c r="E11589" s="98">
        <v>2836</v>
      </c>
      <c r="F11589" s="98" t="s">
        <v>93</v>
      </c>
    </row>
    <row r="11590" spans="1:6" x14ac:dyDescent="0.2">
      <c r="A11590" s="106">
        <v>43101</v>
      </c>
      <c r="B11590" s="100">
        <v>43101</v>
      </c>
      <c r="C11590" s="98" t="s">
        <v>185</v>
      </c>
      <c r="D11590" s="98">
        <v>434.51</v>
      </c>
      <c r="E11590" s="98">
        <v>13207</v>
      </c>
      <c r="F11590" s="98" t="s">
        <v>94</v>
      </c>
    </row>
    <row r="11591" spans="1:6" x14ac:dyDescent="0.2">
      <c r="A11591" s="106">
        <v>43101</v>
      </c>
      <c r="B11591" s="100">
        <v>43101</v>
      </c>
      <c r="C11591" s="98" t="s">
        <v>186</v>
      </c>
      <c r="D11591" s="98">
        <v>19.600000000000001</v>
      </c>
      <c r="E11591" s="98">
        <v>595.64</v>
      </c>
      <c r="F11591" s="98" t="s">
        <v>94</v>
      </c>
    </row>
    <row r="11592" spans="1:6" x14ac:dyDescent="0.2">
      <c r="A11592" s="106">
        <v>43101</v>
      </c>
      <c r="B11592" s="100">
        <v>43101</v>
      </c>
      <c r="C11592" s="98" t="s">
        <v>34</v>
      </c>
      <c r="D11592" s="98">
        <v>-1159.18</v>
      </c>
      <c r="E11592" s="98">
        <v>13207</v>
      </c>
      <c r="F11592" s="98" t="s">
        <v>94</v>
      </c>
    </row>
    <row r="11593" spans="1:6" x14ac:dyDescent="0.2">
      <c r="A11593" s="106">
        <v>43101</v>
      </c>
      <c r="B11593" s="100">
        <v>43101</v>
      </c>
      <c r="C11593" s="98" t="s">
        <v>33</v>
      </c>
      <c r="D11593" s="98">
        <v>-52.28</v>
      </c>
      <c r="E11593" s="98">
        <v>595.64</v>
      </c>
      <c r="F11593" s="98" t="s">
        <v>94</v>
      </c>
    </row>
    <row r="11594" spans="1:6" x14ac:dyDescent="0.2">
      <c r="A11594" s="106">
        <v>43101</v>
      </c>
      <c r="B11594" s="100">
        <v>43101</v>
      </c>
      <c r="C11594" s="98" t="s">
        <v>185</v>
      </c>
      <c r="D11594" s="98">
        <v>1467.18</v>
      </c>
      <c r="E11594" s="98">
        <v>44595</v>
      </c>
      <c r="F11594" s="98" t="s">
        <v>95</v>
      </c>
    </row>
    <row r="11595" spans="1:6" x14ac:dyDescent="0.2">
      <c r="A11595" s="106">
        <v>43101</v>
      </c>
      <c r="B11595" s="100">
        <v>43101</v>
      </c>
      <c r="C11595" s="98" t="s">
        <v>186</v>
      </c>
      <c r="D11595" s="98">
        <v>66.17</v>
      </c>
      <c r="E11595" s="98">
        <v>2011.23</v>
      </c>
      <c r="F11595" s="98" t="s">
        <v>95</v>
      </c>
    </row>
    <row r="11596" spans="1:6" x14ac:dyDescent="0.2">
      <c r="A11596" s="106">
        <v>43101</v>
      </c>
      <c r="B11596" s="100">
        <v>43101</v>
      </c>
      <c r="C11596" s="98" t="s">
        <v>34</v>
      </c>
      <c r="D11596" s="98">
        <v>-3914.1</v>
      </c>
      <c r="E11596" s="98">
        <v>44595</v>
      </c>
      <c r="F11596" s="98" t="s">
        <v>95</v>
      </c>
    </row>
    <row r="11597" spans="1:6" x14ac:dyDescent="0.2">
      <c r="A11597" s="106">
        <v>43101</v>
      </c>
      <c r="B11597" s="100">
        <v>43101</v>
      </c>
      <c r="C11597" s="98" t="s">
        <v>33</v>
      </c>
      <c r="D11597" s="98">
        <v>-176.52</v>
      </c>
      <c r="E11597" s="98">
        <v>2011.23</v>
      </c>
      <c r="F11597" s="98" t="s">
        <v>95</v>
      </c>
    </row>
    <row r="11598" spans="1:6" x14ac:dyDescent="0.2">
      <c r="A11598" s="106">
        <v>43101</v>
      </c>
      <c r="B11598" s="100">
        <v>43101</v>
      </c>
      <c r="C11598" s="98" t="s">
        <v>185</v>
      </c>
      <c r="D11598" s="98">
        <v>186.25</v>
      </c>
      <c r="E11598" s="98">
        <v>5661</v>
      </c>
      <c r="F11598" s="98" t="s">
        <v>91</v>
      </c>
    </row>
    <row r="11599" spans="1:6" x14ac:dyDescent="0.2">
      <c r="A11599" s="106">
        <v>43101</v>
      </c>
      <c r="B11599" s="100">
        <v>43101</v>
      </c>
      <c r="C11599" s="98" t="s">
        <v>186</v>
      </c>
      <c r="D11599" s="98">
        <v>8.41</v>
      </c>
      <c r="E11599" s="98">
        <v>255.31</v>
      </c>
      <c r="F11599" s="98" t="s">
        <v>91</v>
      </c>
    </row>
    <row r="11600" spans="1:6" x14ac:dyDescent="0.2">
      <c r="A11600" s="106">
        <v>43101</v>
      </c>
      <c r="B11600" s="100">
        <v>43101</v>
      </c>
      <c r="C11600" s="98" t="s">
        <v>34</v>
      </c>
      <c r="D11600" s="98">
        <v>-496.87</v>
      </c>
      <c r="E11600" s="98">
        <v>5661</v>
      </c>
      <c r="F11600" s="98" t="s">
        <v>91</v>
      </c>
    </row>
    <row r="11601" spans="1:6" x14ac:dyDescent="0.2">
      <c r="A11601" s="106">
        <v>43101</v>
      </c>
      <c r="B11601" s="100">
        <v>43101</v>
      </c>
      <c r="C11601" s="98" t="s">
        <v>33</v>
      </c>
      <c r="D11601" s="98">
        <v>-22.41</v>
      </c>
      <c r="E11601" s="98">
        <v>255.31</v>
      </c>
      <c r="F11601" s="98" t="s">
        <v>91</v>
      </c>
    </row>
    <row r="11602" spans="1:6" x14ac:dyDescent="0.2">
      <c r="A11602" s="106">
        <v>43101</v>
      </c>
      <c r="B11602" s="100">
        <v>43101</v>
      </c>
      <c r="C11602" s="98" t="s">
        <v>168</v>
      </c>
      <c r="D11602" s="98">
        <v>-41.89</v>
      </c>
      <c r="E11602" s="98">
        <v>5661</v>
      </c>
      <c r="F11602" s="98" t="s">
        <v>91</v>
      </c>
    </row>
    <row r="11603" spans="1:6" x14ac:dyDescent="0.2">
      <c r="A11603" s="106">
        <v>43101</v>
      </c>
      <c r="B11603" s="100">
        <v>43101</v>
      </c>
      <c r="C11603" s="98" t="s">
        <v>185</v>
      </c>
      <c r="D11603" s="98">
        <v>8364.99</v>
      </c>
      <c r="E11603" s="98">
        <v>254254.83</v>
      </c>
      <c r="F11603" s="98" t="s">
        <v>77</v>
      </c>
    </row>
    <row r="11604" spans="1:6" x14ac:dyDescent="0.2">
      <c r="A11604" s="106">
        <v>43101</v>
      </c>
      <c r="B11604" s="100">
        <v>43101</v>
      </c>
      <c r="C11604" s="98" t="s">
        <v>186</v>
      </c>
      <c r="D11604" s="98">
        <v>377.25</v>
      </c>
      <c r="E11604" s="98">
        <v>11466.88</v>
      </c>
      <c r="F11604" s="98" t="s">
        <v>77</v>
      </c>
    </row>
    <row r="11605" spans="1:6" x14ac:dyDescent="0.2">
      <c r="A11605" s="106">
        <v>43101</v>
      </c>
      <c r="B11605" s="100">
        <v>43101</v>
      </c>
      <c r="C11605" s="98" t="s">
        <v>34</v>
      </c>
      <c r="D11605" s="98">
        <v>-22315.94</v>
      </c>
      <c r="E11605" s="98">
        <v>254254.83</v>
      </c>
      <c r="F11605" s="98" t="s">
        <v>77</v>
      </c>
    </row>
    <row r="11606" spans="1:6" x14ac:dyDescent="0.2">
      <c r="A11606" s="106">
        <v>43101</v>
      </c>
      <c r="B11606" s="100">
        <v>43101</v>
      </c>
      <c r="C11606" s="98" t="s">
        <v>33</v>
      </c>
      <c r="D11606" s="98">
        <v>-1006.44</v>
      </c>
      <c r="E11606" s="98">
        <v>11466.88</v>
      </c>
      <c r="F11606" s="98" t="s">
        <v>77</v>
      </c>
    </row>
    <row r="11607" spans="1:6" x14ac:dyDescent="0.2">
      <c r="A11607" s="106">
        <v>43101</v>
      </c>
      <c r="B11607" s="100">
        <v>43101</v>
      </c>
      <c r="C11607" s="98" t="s">
        <v>168</v>
      </c>
      <c r="D11607" s="98">
        <v>-1881.52</v>
      </c>
      <c r="E11607" s="98">
        <v>254254.83</v>
      </c>
      <c r="F11607" s="98" t="s">
        <v>77</v>
      </c>
    </row>
    <row r="11608" spans="1:6" x14ac:dyDescent="0.2">
      <c r="A11608" s="106">
        <v>43101</v>
      </c>
      <c r="B11608" s="100">
        <v>43101</v>
      </c>
      <c r="C11608" s="98" t="s">
        <v>36</v>
      </c>
      <c r="D11608" s="98">
        <v>-131.41999999999999</v>
      </c>
      <c r="E11608" s="98">
        <v>1497.3</v>
      </c>
      <c r="F11608" s="98" t="s">
        <v>101</v>
      </c>
    </row>
    <row r="11609" spans="1:6" x14ac:dyDescent="0.2">
      <c r="A11609" s="106">
        <v>43101</v>
      </c>
      <c r="B11609" s="100">
        <v>43101</v>
      </c>
      <c r="C11609" s="98" t="s">
        <v>35</v>
      </c>
      <c r="D11609" s="98">
        <v>-5.91</v>
      </c>
      <c r="E11609" s="98">
        <v>67.52</v>
      </c>
      <c r="F11609" s="98" t="s">
        <v>101</v>
      </c>
    </row>
    <row r="11610" spans="1:6" x14ac:dyDescent="0.2">
      <c r="A11610" s="106">
        <v>43101</v>
      </c>
      <c r="B11610" s="100">
        <v>43101</v>
      </c>
      <c r="C11610" s="98" t="s">
        <v>185</v>
      </c>
      <c r="D11610" s="98">
        <v>2.57</v>
      </c>
      <c r="E11610" s="98">
        <v>78</v>
      </c>
      <c r="F11610" s="98" t="s">
        <v>93</v>
      </c>
    </row>
    <row r="11611" spans="1:6" x14ac:dyDescent="0.2">
      <c r="A11611" s="106">
        <v>43101</v>
      </c>
      <c r="B11611" s="100">
        <v>43101</v>
      </c>
      <c r="C11611" s="98" t="s">
        <v>186</v>
      </c>
      <c r="D11611" s="98">
        <v>0.12</v>
      </c>
      <c r="E11611" s="98">
        <v>3.52</v>
      </c>
      <c r="F11611" s="98" t="s">
        <v>93</v>
      </c>
    </row>
    <row r="11612" spans="1:6" x14ac:dyDescent="0.2">
      <c r="A11612" s="106">
        <v>43101</v>
      </c>
      <c r="B11612" s="100">
        <v>43101</v>
      </c>
      <c r="C11612" s="98" t="s">
        <v>34</v>
      </c>
      <c r="D11612" s="98">
        <v>-6.85</v>
      </c>
      <c r="E11612" s="98">
        <v>78</v>
      </c>
      <c r="F11612" s="98" t="s">
        <v>93</v>
      </c>
    </row>
    <row r="11613" spans="1:6" x14ac:dyDescent="0.2">
      <c r="A11613" s="106">
        <v>43101</v>
      </c>
      <c r="B11613" s="100">
        <v>43101</v>
      </c>
      <c r="C11613" s="98" t="s">
        <v>33</v>
      </c>
      <c r="D11613" s="98">
        <v>-0.31</v>
      </c>
      <c r="E11613" s="98">
        <v>3.52</v>
      </c>
      <c r="F11613" s="98" t="s">
        <v>93</v>
      </c>
    </row>
    <row r="11614" spans="1:6" x14ac:dyDescent="0.2">
      <c r="A11614" s="106">
        <v>43101</v>
      </c>
      <c r="B11614" s="100">
        <v>43101</v>
      </c>
      <c r="C11614" s="98" t="s">
        <v>168</v>
      </c>
      <c r="D11614" s="98">
        <v>-0.57999999999999996</v>
      </c>
      <c r="E11614" s="98">
        <v>78</v>
      </c>
      <c r="F11614" s="98" t="s">
        <v>93</v>
      </c>
    </row>
    <row r="11615" spans="1:6" x14ac:dyDescent="0.2">
      <c r="A11615" s="106">
        <v>43101</v>
      </c>
      <c r="B11615" s="100">
        <v>43101</v>
      </c>
      <c r="C11615" s="98" t="s">
        <v>185</v>
      </c>
      <c r="D11615" s="98">
        <v>590.89</v>
      </c>
      <c r="E11615" s="98">
        <v>17960.07</v>
      </c>
      <c r="F11615" s="98" t="s">
        <v>77</v>
      </c>
    </row>
    <row r="11616" spans="1:6" x14ac:dyDescent="0.2">
      <c r="A11616" s="106">
        <v>43101</v>
      </c>
      <c r="B11616" s="100">
        <v>43101</v>
      </c>
      <c r="C11616" s="98" t="s">
        <v>186</v>
      </c>
      <c r="D11616" s="98">
        <v>26.64</v>
      </c>
      <c r="E11616" s="98">
        <v>810</v>
      </c>
      <c r="F11616" s="98" t="s">
        <v>77</v>
      </c>
    </row>
    <row r="11617" spans="1:6" x14ac:dyDescent="0.2">
      <c r="A11617" s="106">
        <v>43101</v>
      </c>
      <c r="B11617" s="100">
        <v>43101</v>
      </c>
      <c r="C11617" s="98" t="s">
        <v>34</v>
      </c>
      <c r="D11617" s="98">
        <v>-1576.36</v>
      </c>
      <c r="E11617" s="98">
        <v>17960.07</v>
      </c>
      <c r="F11617" s="98" t="s">
        <v>77</v>
      </c>
    </row>
    <row r="11618" spans="1:6" x14ac:dyDescent="0.2">
      <c r="A11618" s="106">
        <v>43101</v>
      </c>
      <c r="B11618" s="100">
        <v>43101</v>
      </c>
      <c r="C11618" s="98" t="s">
        <v>33</v>
      </c>
      <c r="D11618" s="98">
        <v>-71.09</v>
      </c>
      <c r="E11618" s="98">
        <v>810</v>
      </c>
      <c r="F11618" s="98" t="s">
        <v>77</v>
      </c>
    </row>
    <row r="11619" spans="1:6" x14ac:dyDescent="0.2">
      <c r="A11619" s="106">
        <v>43101</v>
      </c>
      <c r="B11619" s="100">
        <v>43101</v>
      </c>
      <c r="C11619" s="98" t="s">
        <v>168</v>
      </c>
      <c r="D11619" s="98">
        <v>-132.88</v>
      </c>
      <c r="E11619" s="98">
        <v>17960.07</v>
      </c>
      <c r="F11619" s="98" t="s">
        <v>77</v>
      </c>
    </row>
    <row r="11620" spans="1:6" x14ac:dyDescent="0.2">
      <c r="A11620" s="106">
        <v>43101</v>
      </c>
      <c r="B11620" s="100">
        <v>43101</v>
      </c>
      <c r="C11620" s="98" t="s">
        <v>36</v>
      </c>
      <c r="D11620" s="98">
        <v>-35.630000000000003</v>
      </c>
      <c r="E11620" s="98">
        <v>405.96</v>
      </c>
      <c r="F11620" s="98" t="s">
        <v>101</v>
      </c>
    </row>
    <row r="11621" spans="1:6" x14ac:dyDescent="0.2">
      <c r="A11621" s="106">
        <v>43101</v>
      </c>
      <c r="B11621" s="100">
        <v>43101</v>
      </c>
      <c r="C11621" s="98" t="s">
        <v>35</v>
      </c>
      <c r="D11621" s="98">
        <v>-1.61</v>
      </c>
      <c r="E11621" s="98">
        <v>18.329999999999998</v>
      </c>
      <c r="F11621" s="98" t="s">
        <v>101</v>
      </c>
    </row>
    <row r="11622" spans="1:6" x14ac:dyDescent="0.2">
      <c r="A11622" s="106">
        <v>43101</v>
      </c>
      <c r="B11622" s="100">
        <v>43101</v>
      </c>
      <c r="C11622" s="98" t="s">
        <v>36</v>
      </c>
      <c r="D11622" s="98">
        <v>-17.510000000000002</v>
      </c>
      <c r="E11622" s="98">
        <v>199.46</v>
      </c>
      <c r="F11622" s="98" t="s">
        <v>101</v>
      </c>
    </row>
    <row r="11623" spans="1:6" x14ac:dyDescent="0.2">
      <c r="A11623" s="106">
        <v>43101</v>
      </c>
      <c r="B11623" s="100">
        <v>43101</v>
      </c>
      <c r="C11623" s="98" t="s">
        <v>35</v>
      </c>
      <c r="D11623" s="98">
        <v>-0.78</v>
      </c>
      <c r="E11623" s="98">
        <v>8.99</v>
      </c>
      <c r="F11623" s="98" t="s">
        <v>101</v>
      </c>
    </row>
    <row r="11624" spans="1:6" x14ac:dyDescent="0.2">
      <c r="A11624" s="106">
        <v>43101</v>
      </c>
      <c r="B11624" s="100">
        <v>43101</v>
      </c>
      <c r="C11624" s="98" t="s">
        <v>34</v>
      </c>
      <c r="D11624" s="98">
        <v>-546.29</v>
      </c>
      <c r="E11624" s="98">
        <v>6224.23</v>
      </c>
      <c r="F11624" s="98" t="s">
        <v>77</v>
      </c>
    </row>
    <row r="11625" spans="1:6" x14ac:dyDescent="0.2">
      <c r="A11625" s="106">
        <v>43101</v>
      </c>
      <c r="B11625" s="100">
        <v>43101</v>
      </c>
      <c r="C11625" s="98" t="s">
        <v>33</v>
      </c>
      <c r="D11625" s="98">
        <v>-24.64</v>
      </c>
      <c r="E11625" s="98">
        <v>280.72000000000003</v>
      </c>
      <c r="F11625" s="98" t="s">
        <v>77</v>
      </c>
    </row>
    <row r="11626" spans="1:6" x14ac:dyDescent="0.2">
      <c r="A11626" s="106">
        <v>43101</v>
      </c>
      <c r="B11626" s="100">
        <v>43101</v>
      </c>
      <c r="C11626" s="98" t="s">
        <v>168</v>
      </c>
      <c r="D11626" s="98">
        <v>-46.05</v>
      </c>
      <c r="E11626" s="98">
        <v>6224.23</v>
      </c>
      <c r="F11626" s="98" t="s">
        <v>77</v>
      </c>
    </row>
    <row r="11627" spans="1:6" x14ac:dyDescent="0.2">
      <c r="A11627" s="106">
        <v>43101</v>
      </c>
      <c r="B11627" s="100">
        <v>43101</v>
      </c>
      <c r="C11627" s="98" t="s">
        <v>185</v>
      </c>
      <c r="D11627" s="98">
        <v>204.8</v>
      </c>
      <c r="E11627" s="98">
        <v>6224.23</v>
      </c>
      <c r="F11627" s="98" t="s">
        <v>77</v>
      </c>
    </row>
    <row r="11628" spans="1:6" x14ac:dyDescent="0.2">
      <c r="A11628" s="106">
        <v>43101</v>
      </c>
      <c r="B11628" s="100">
        <v>43101</v>
      </c>
      <c r="C11628" s="98" t="s">
        <v>186</v>
      </c>
      <c r="D11628" s="98">
        <v>9.25</v>
      </c>
      <c r="E11628" s="98">
        <v>280.72000000000003</v>
      </c>
      <c r="F11628" s="98" t="s">
        <v>77</v>
      </c>
    </row>
    <row r="11629" spans="1:6" x14ac:dyDescent="0.2">
      <c r="A11629" s="106">
        <v>43466</v>
      </c>
      <c r="B11629" s="100">
        <v>43435</v>
      </c>
      <c r="C11629" s="98" t="s">
        <v>34</v>
      </c>
      <c r="D11629" s="98">
        <v>-24.28</v>
      </c>
      <c r="E11629" s="98">
        <v>264</v>
      </c>
      <c r="F11629" s="98" t="s">
        <v>93</v>
      </c>
    </row>
    <row r="11630" spans="1:6" x14ac:dyDescent="0.2">
      <c r="A11630" s="106">
        <v>43160</v>
      </c>
      <c r="B11630" s="100">
        <v>43132</v>
      </c>
      <c r="C11630" s="98" t="s">
        <v>33</v>
      </c>
      <c r="D11630" s="98">
        <v>-4.91</v>
      </c>
      <c r="E11630" s="98">
        <v>66.83</v>
      </c>
      <c r="F11630" s="98" t="s">
        <v>93</v>
      </c>
    </row>
    <row r="11631" spans="1:6" x14ac:dyDescent="0.2">
      <c r="A11631" s="106">
        <v>43160</v>
      </c>
      <c r="B11631" s="100">
        <v>43101</v>
      </c>
      <c r="C11631" s="98" t="s">
        <v>168</v>
      </c>
      <c r="D11631" s="98">
        <v>-16.989999999999998</v>
      </c>
      <c r="E11631" s="98">
        <v>2296</v>
      </c>
      <c r="F11631" s="98" t="s">
        <v>93</v>
      </c>
    </row>
    <row r="11632" spans="1:6" x14ac:dyDescent="0.2">
      <c r="A11632" s="106">
        <v>43160</v>
      </c>
      <c r="B11632" s="100">
        <v>43101</v>
      </c>
      <c r="C11632" s="98" t="s">
        <v>185</v>
      </c>
      <c r="D11632" s="98">
        <v>829.84</v>
      </c>
      <c r="E11632" s="98">
        <v>25223</v>
      </c>
      <c r="F11632" s="98" t="s">
        <v>94</v>
      </c>
    </row>
    <row r="11633" spans="1:6" x14ac:dyDescent="0.2">
      <c r="A11633" s="106">
        <v>43160</v>
      </c>
      <c r="B11633" s="100">
        <v>43101</v>
      </c>
      <c r="C11633" s="98" t="s">
        <v>186</v>
      </c>
      <c r="D11633" s="98">
        <v>37.43</v>
      </c>
      <c r="E11633" s="98">
        <v>1137.56</v>
      </c>
      <c r="F11633" s="98" t="s">
        <v>94</v>
      </c>
    </row>
    <row r="11634" spans="1:6" x14ac:dyDescent="0.2">
      <c r="A11634" s="106">
        <v>43160</v>
      </c>
      <c r="B11634" s="100">
        <v>43101</v>
      </c>
      <c r="C11634" s="98" t="s">
        <v>34</v>
      </c>
      <c r="D11634" s="98">
        <v>-785.54</v>
      </c>
      <c r="E11634" s="98">
        <v>8950</v>
      </c>
      <c r="F11634" s="98" t="s">
        <v>94</v>
      </c>
    </row>
    <row r="11635" spans="1:6" x14ac:dyDescent="0.2">
      <c r="A11635" s="106">
        <v>43160</v>
      </c>
      <c r="B11635" s="100">
        <v>43101</v>
      </c>
      <c r="C11635" s="98" t="s">
        <v>33</v>
      </c>
      <c r="D11635" s="98">
        <v>-35.43</v>
      </c>
      <c r="E11635" s="98">
        <v>403.64</v>
      </c>
      <c r="F11635" s="98" t="s">
        <v>94</v>
      </c>
    </row>
    <row r="11636" spans="1:6" x14ac:dyDescent="0.2">
      <c r="A11636" s="106">
        <v>43160</v>
      </c>
      <c r="B11636" s="100">
        <v>43101</v>
      </c>
      <c r="C11636" s="98" t="s">
        <v>185</v>
      </c>
      <c r="D11636" s="98">
        <v>75.540000000000006</v>
      </c>
      <c r="E11636" s="98">
        <v>2296</v>
      </c>
      <c r="F11636" s="98" t="s">
        <v>93</v>
      </c>
    </row>
    <row r="11637" spans="1:6" x14ac:dyDescent="0.2">
      <c r="A11637" s="106">
        <v>43160</v>
      </c>
      <c r="B11637" s="100">
        <v>43101</v>
      </c>
      <c r="C11637" s="98" t="s">
        <v>186</v>
      </c>
      <c r="D11637" s="98">
        <v>3.4</v>
      </c>
      <c r="E11637" s="98">
        <v>103.54</v>
      </c>
      <c r="F11637" s="98" t="s">
        <v>93</v>
      </c>
    </row>
    <row r="11638" spans="1:6" x14ac:dyDescent="0.2">
      <c r="A11638" s="106">
        <v>43160</v>
      </c>
      <c r="B11638" s="100">
        <v>43101</v>
      </c>
      <c r="C11638" s="98" t="s">
        <v>34</v>
      </c>
      <c r="D11638" s="98">
        <v>-71.45</v>
      </c>
      <c r="E11638" s="98">
        <v>814</v>
      </c>
      <c r="F11638" s="98" t="s">
        <v>93</v>
      </c>
    </row>
    <row r="11639" spans="1:6" x14ac:dyDescent="0.2">
      <c r="A11639" s="106">
        <v>43160</v>
      </c>
      <c r="B11639" s="100">
        <v>43101</v>
      </c>
      <c r="C11639" s="98" t="s">
        <v>33</v>
      </c>
      <c r="D11639" s="98">
        <v>-3.22</v>
      </c>
      <c r="E11639" s="98">
        <v>36.71</v>
      </c>
      <c r="F11639" s="98" t="s">
        <v>93</v>
      </c>
    </row>
    <row r="11640" spans="1:6" x14ac:dyDescent="0.2">
      <c r="A11640" s="106">
        <v>43132</v>
      </c>
      <c r="B11640" s="100">
        <v>43101</v>
      </c>
      <c r="C11640" s="98" t="s">
        <v>185</v>
      </c>
      <c r="D11640" s="98">
        <v>2883.78</v>
      </c>
      <c r="E11640" s="98">
        <v>87653.16</v>
      </c>
      <c r="F11640" s="98" t="s">
        <v>77</v>
      </c>
    </row>
    <row r="11641" spans="1:6" x14ac:dyDescent="0.2">
      <c r="A11641" s="106">
        <v>43132</v>
      </c>
      <c r="B11641" s="100">
        <v>43101</v>
      </c>
      <c r="C11641" s="98" t="s">
        <v>186</v>
      </c>
      <c r="D11641" s="98">
        <v>130.05000000000001</v>
      </c>
      <c r="E11641" s="98">
        <v>3953.15</v>
      </c>
      <c r="F11641" s="98" t="s">
        <v>77</v>
      </c>
    </row>
    <row r="11642" spans="1:6" x14ac:dyDescent="0.2">
      <c r="A11642" s="106">
        <v>43132</v>
      </c>
      <c r="B11642" s="100">
        <v>43101</v>
      </c>
      <c r="C11642" s="98" t="s">
        <v>34</v>
      </c>
      <c r="D11642" s="98">
        <v>-7693.32</v>
      </c>
      <c r="E11642" s="98">
        <v>87653.16</v>
      </c>
      <c r="F11642" s="98" t="s">
        <v>77</v>
      </c>
    </row>
    <row r="11643" spans="1:6" x14ac:dyDescent="0.2">
      <c r="A11643" s="106">
        <v>43132</v>
      </c>
      <c r="B11643" s="100">
        <v>43101</v>
      </c>
      <c r="C11643" s="98" t="s">
        <v>33</v>
      </c>
      <c r="D11643" s="98">
        <v>-346.97</v>
      </c>
      <c r="E11643" s="98">
        <v>3953.15</v>
      </c>
      <c r="F11643" s="98" t="s">
        <v>77</v>
      </c>
    </row>
    <row r="11644" spans="1:6" x14ac:dyDescent="0.2">
      <c r="A11644" s="106">
        <v>43132</v>
      </c>
      <c r="B11644" s="100">
        <v>43101</v>
      </c>
      <c r="C11644" s="98" t="s">
        <v>168</v>
      </c>
      <c r="D11644" s="98">
        <v>-648.66999999999996</v>
      </c>
      <c r="E11644" s="98">
        <v>87653.16</v>
      </c>
      <c r="F11644" s="98" t="s">
        <v>77</v>
      </c>
    </row>
    <row r="11645" spans="1:6" x14ac:dyDescent="0.2">
      <c r="A11645" s="106">
        <v>43132</v>
      </c>
      <c r="B11645" s="100">
        <v>43101</v>
      </c>
      <c r="C11645" s="98" t="s">
        <v>168</v>
      </c>
      <c r="D11645" s="98">
        <v>-72.709999999999994</v>
      </c>
      <c r="E11645" s="98">
        <v>9825</v>
      </c>
      <c r="F11645" s="98" t="s">
        <v>91</v>
      </c>
    </row>
    <row r="11646" spans="1:6" x14ac:dyDescent="0.2">
      <c r="A11646" s="106">
        <v>43132</v>
      </c>
      <c r="B11646" s="100">
        <v>43101</v>
      </c>
      <c r="C11646" s="98" t="s">
        <v>185</v>
      </c>
      <c r="D11646" s="98">
        <v>323.24</v>
      </c>
      <c r="E11646" s="98">
        <v>9825</v>
      </c>
      <c r="F11646" s="98" t="s">
        <v>91</v>
      </c>
    </row>
    <row r="11647" spans="1:6" x14ac:dyDescent="0.2">
      <c r="A11647" s="106">
        <v>43132</v>
      </c>
      <c r="B11647" s="100">
        <v>43101</v>
      </c>
      <c r="C11647" s="98" t="s">
        <v>186</v>
      </c>
      <c r="D11647" s="98">
        <v>14.58</v>
      </c>
      <c r="E11647" s="98">
        <v>443.11</v>
      </c>
      <c r="F11647" s="98" t="s">
        <v>91</v>
      </c>
    </row>
    <row r="11648" spans="1:6" x14ac:dyDescent="0.2">
      <c r="A11648" s="106">
        <v>43132</v>
      </c>
      <c r="B11648" s="100">
        <v>43101</v>
      </c>
      <c r="C11648" s="98" t="s">
        <v>34</v>
      </c>
      <c r="D11648" s="98">
        <v>-862.34</v>
      </c>
      <c r="E11648" s="98">
        <v>9825</v>
      </c>
      <c r="F11648" s="98" t="s">
        <v>91</v>
      </c>
    </row>
    <row r="11649" spans="1:6" x14ac:dyDescent="0.2">
      <c r="A11649" s="106">
        <v>43132</v>
      </c>
      <c r="B11649" s="100">
        <v>43101</v>
      </c>
      <c r="C11649" s="98" t="s">
        <v>33</v>
      </c>
      <c r="D11649" s="98">
        <v>-38.89</v>
      </c>
      <c r="E11649" s="98">
        <v>443.11</v>
      </c>
      <c r="F11649" s="98" t="s">
        <v>91</v>
      </c>
    </row>
    <row r="11650" spans="1:6" x14ac:dyDescent="0.2">
      <c r="A11650" s="106">
        <v>43132</v>
      </c>
      <c r="B11650" s="100">
        <v>43101</v>
      </c>
      <c r="C11650" s="98" t="s">
        <v>185</v>
      </c>
      <c r="D11650" s="98">
        <v>806.91</v>
      </c>
      <c r="E11650" s="98">
        <v>24526</v>
      </c>
      <c r="F11650" s="98" t="s">
        <v>96</v>
      </c>
    </row>
    <row r="11651" spans="1:6" x14ac:dyDescent="0.2">
      <c r="A11651" s="106">
        <v>43132</v>
      </c>
      <c r="B11651" s="100">
        <v>43101</v>
      </c>
      <c r="C11651" s="98" t="s">
        <v>186</v>
      </c>
      <c r="D11651" s="98">
        <v>36.39</v>
      </c>
      <c r="E11651" s="98">
        <v>1106.1199999999999</v>
      </c>
      <c r="F11651" s="98" t="s">
        <v>96</v>
      </c>
    </row>
    <row r="11652" spans="1:6" x14ac:dyDescent="0.2">
      <c r="A11652" s="106">
        <v>43132</v>
      </c>
      <c r="B11652" s="100">
        <v>43101</v>
      </c>
      <c r="C11652" s="98" t="s">
        <v>34</v>
      </c>
      <c r="D11652" s="98">
        <v>-2152.65</v>
      </c>
      <c r="E11652" s="98">
        <v>24526</v>
      </c>
      <c r="F11652" s="98" t="s">
        <v>96</v>
      </c>
    </row>
    <row r="11653" spans="1:6" x14ac:dyDescent="0.2">
      <c r="A11653" s="106">
        <v>43132</v>
      </c>
      <c r="B11653" s="100">
        <v>43101</v>
      </c>
      <c r="C11653" s="98" t="s">
        <v>33</v>
      </c>
      <c r="D11653" s="98">
        <v>-97.08</v>
      </c>
      <c r="E11653" s="98">
        <v>1106.1199999999999</v>
      </c>
      <c r="F11653" s="98" t="s">
        <v>96</v>
      </c>
    </row>
    <row r="11654" spans="1:6" x14ac:dyDescent="0.2">
      <c r="A11654" s="106">
        <v>43132</v>
      </c>
      <c r="B11654" s="100">
        <v>43101</v>
      </c>
      <c r="C11654" s="98" t="s">
        <v>168</v>
      </c>
      <c r="D11654" s="98">
        <v>-181.49</v>
      </c>
      <c r="E11654" s="98">
        <v>24526</v>
      </c>
      <c r="F11654" s="98" t="s">
        <v>96</v>
      </c>
    </row>
    <row r="11655" spans="1:6" x14ac:dyDescent="0.2">
      <c r="A11655" s="106">
        <v>43132</v>
      </c>
      <c r="B11655" s="100">
        <v>43101</v>
      </c>
      <c r="C11655" s="98" t="s">
        <v>36</v>
      </c>
      <c r="D11655" s="98">
        <v>-3.4</v>
      </c>
      <c r="E11655" s="98">
        <v>38.64</v>
      </c>
      <c r="F11655" s="98" t="s">
        <v>101</v>
      </c>
    </row>
    <row r="11656" spans="1:6" x14ac:dyDescent="0.2">
      <c r="A11656" s="106">
        <v>43132</v>
      </c>
      <c r="B11656" s="100">
        <v>43101</v>
      </c>
      <c r="C11656" s="98" t="s">
        <v>35</v>
      </c>
      <c r="D11656" s="98">
        <v>-0.16</v>
      </c>
      <c r="E11656" s="98">
        <v>1.74</v>
      </c>
      <c r="F11656" s="98" t="s">
        <v>101</v>
      </c>
    </row>
    <row r="11657" spans="1:6" x14ac:dyDescent="0.2">
      <c r="A11657" s="106">
        <v>43132</v>
      </c>
      <c r="B11657" s="100">
        <v>43101</v>
      </c>
      <c r="C11657" s="98" t="s">
        <v>185</v>
      </c>
      <c r="D11657" s="98">
        <v>2452.4299999999998</v>
      </c>
      <c r="E11657" s="98">
        <v>74542.62</v>
      </c>
      <c r="F11657" s="98" t="s">
        <v>77</v>
      </c>
    </row>
    <row r="11658" spans="1:6" x14ac:dyDescent="0.2">
      <c r="A11658" s="106">
        <v>43132</v>
      </c>
      <c r="B11658" s="100">
        <v>43101</v>
      </c>
      <c r="C11658" s="98" t="s">
        <v>186</v>
      </c>
      <c r="D11658" s="98">
        <v>110.61</v>
      </c>
      <c r="E11658" s="98">
        <v>3361.87</v>
      </c>
      <c r="F11658" s="98" t="s">
        <v>77</v>
      </c>
    </row>
    <row r="11659" spans="1:6" x14ac:dyDescent="0.2">
      <c r="A11659" s="106">
        <v>43132</v>
      </c>
      <c r="B11659" s="100">
        <v>43101</v>
      </c>
      <c r="C11659" s="98" t="s">
        <v>34</v>
      </c>
      <c r="D11659" s="98">
        <v>-6542.64</v>
      </c>
      <c r="E11659" s="98">
        <v>74542.62</v>
      </c>
      <c r="F11659" s="98" t="s">
        <v>77</v>
      </c>
    </row>
    <row r="11660" spans="1:6" x14ac:dyDescent="0.2">
      <c r="A11660" s="106">
        <v>43132</v>
      </c>
      <c r="B11660" s="100">
        <v>43101</v>
      </c>
      <c r="C11660" s="98" t="s">
        <v>33</v>
      </c>
      <c r="D11660" s="98">
        <v>-295.06</v>
      </c>
      <c r="E11660" s="98">
        <v>3361.87</v>
      </c>
      <c r="F11660" s="98" t="s">
        <v>77</v>
      </c>
    </row>
    <row r="11661" spans="1:6" x14ac:dyDescent="0.2">
      <c r="A11661" s="106">
        <v>43132</v>
      </c>
      <c r="B11661" s="100">
        <v>43101</v>
      </c>
      <c r="C11661" s="98" t="s">
        <v>168</v>
      </c>
      <c r="D11661" s="98">
        <v>-551.63</v>
      </c>
      <c r="E11661" s="98">
        <v>74542.62</v>
      </c>
      <c r="F11661" s="98" t="s">
        <v>77</v>
      </c>
    </row>
    <row r="11662" spans="1:6" x14ac:dyDescent="0.2">
      <c r="A11662" s="106">
        <v>43466</v>
      </c>
      <c r="B11662" s="100">
        <v>43344</v>
      </c>
      <c r="C11662" s="98" t="s">
        <v>34</v>
      </c>
      <c r="D11662" s="98">
        <v>59.04</v>
      </c>
      <c r="E11662" s="98">
        <v>-700.81</v>
      </c>
      <c r="F11662" s="98" t="s">
        <v>92</v>
      </c>
    </row>
    <row r="11663" spans="1:6" x14ac:dyDescent="0.2">
      <c r="A11663" s="106">
        <v>43466</v>
      </c>
      <c r="B11663" s="100">
        <v>43344</v>
      </c>
      <c r="C11663" s="98" t="s">
        <v>33</v>
      </c>
      <c r="D11663" s="98">
        <v>2.67</v>
      </c>
      <c r="E11663" s="98">
        <v>-31.61</v>
      </c>
      <c r="F11663" s="98" t="s">
        <v>92</v>
      </c>
    </row>
    <row r="11664" spans="1:6" x14ac:dyDescent="0.2">
      <c r="A11664" s="106">
        <v>43466</v>
      </c>
      <c r="B11664" s="100">
        <v>43313</v>
      </c>
      <c r="C11664" s="98" t="s">
        <v>34</v>
      </c>
      <c r="D11664" s="98">
        <v>67.61</v>
      </c>
      <c r="E11664" s="98">
        <v>-867.96</v>
      </c>
      <c r="F11664" s="98" t="s">
        <v>92</v>
      </c>
    </row>
    <row r="11665" spans="1:6" x14ac:dyDescent="0.2">
      <c r="A11665" s="106">
        <v>43466</v>
      </c>
      <c r="B11665" s="100">
        <v>43313</v>
      </c>
      <c r="C11665" s="98" t="s">
        <v>33</v>
      </c>
      <c r="D11665" s="98">
        <v>3.05</v>
      </c>
      <c r="E11665" s="98">
        <v>-39.15</v>
      </c>
      <c r="F11665" s="98" t="s">
        <v>92</v>
      </c>
    </row>
    <row r="11666" spans="1:6" x14ac:dyDescent="0.2">
      <c r="A11666" s="106">
        <v>43466</v>
      </c>
      <c r="B11666" s="100">
        <v>43374</v>
      </c>
      <c r="C11666" s="98" t="s">
        <v>34</v>
      </c>
      <c r="D11666" s="98">
        <v>40.5</v>
      </c>
      <c r="E11666" s="98">
        <v>-454.06</v>
      </c>
      <c r="F11666" s="98" t="s">
        <v>92</v>
      </c>
    </row>
    <row r="11667" spans="1:6" x14ac:dyDescent="0.2">
      <c r="A11667" s="106">
        <v>43466</v>
      </c>
      <c r="B11667" s="100">
        <v>43374</v>
      </c>
      <c r="C11667" s="98" t="s">
        <v>33</v>
      </c>
      <c r="D11667" s="98">
        <v>1.82</v>
      </c>
      <c r="E11667" s="98">
        <v>-20.47</v>
      </c>
      <c r="F11667" s="98" t="s">
        <v>92</v>
      </c>
    </row>
    <row r="11668" spans="1:6" x14ac:dyDescent="0.2">
      <c r="A11668" s="106">
        <v>43466</v>
      </c>
      <c r="B11668" s="100">
        <v>43221</v>
      </c>
      <c r="C11668" s="98" t="s">
        <v>168</v>
      </c>
      <c r="D11668" s="98">
        <v>0</v>
      </c>
      <c r="E11668" s="98">
        <v>-3224.57</v>
      </c>
      <c r="F11668" s="98" t="s">
        <v>92</v>
      </c>
    </row>
    <row r="11669" spans="1:6" x14ac:dyDescent="0.2">
      <c r="A11669" s="106">
        <v>43466</v>
      </c>
      <c r="B11669" s="100">
        <v>43282</v>
      </c>
      <c r="C11669" s="98" t="s">
        <v>34</v>
      </c>
      <c r="D11669" s="98">
        <v>85.71</v>
      </c>
      <c r="E11669" s="98">
        <v>-1008.1</v>
      </c>
      <c r="F11669" s="98" t="s">
        <v>92</v>
      </c>
    </row>
    <row r="11670" spans="1:6" x14ac:dyDescent="0.2">
      <c r="A11670" s="106">
        <v>43466</v>
      </c>
      <c r="B11670" s="100">
        <v>43282</v>
      </c>
      <c r="C11670" s="98" t="s">
        <v>33</v>
      </c>
      <c r="D11670" s="98">
        <v>3.86</v>
      </c>
      <c r="E11670" s="98">
        <v>-45.46</v>
      </c>
      <c r="F11670" s="98" t="s">
        <v>92</v>
      </c>
    </row>
    <row r="11671" spans="1:6" x14ac:dyDescent="0.2">
      <c r="A11671" s="106">
        <v>43466</v>
      </c>
      <c r="B11671" s="100">
        <v>43252</v>
      </c>
      <c r="C11671" s="98" t="s">
        <v>34</v>
      </c>
      <c r="D11671" s="98">
        <v>9.34</v>
      </c>
      <c r="E11671" s="98">
        <v>-70</v>
      </c>
      <c r="F11671" s="98" t="s">
        <v>92</v>
      </c>
    </row>
    <row r="11672" spans="1:6" x14ac:dyDescent="0.2">
      <c r="A11672" s="106">
        <v>43466</v>
      </c>
      <c r="B11672" s="100">
        <v>43252</v>
      </c>
      <c r="C11672" s="98" t="s">
        <v>33</v>
      </c>
      <c r="D11672" s="98">
        <v>0.42</v>
      </c>
      <c r="E11672" s="98">
        <v>-3.16</v>
      </c>
      <c r="F11672" s="98" t="s">
        <v>92</v>
      </c>
    </row>
    <row r="11673" spans="1:6" x14ac:dyDescent="0.2">
      <c r="A11673" s="106">
        <v>43466</v>
      </c>
      <c r="B11673" s="100">
        <v>43435</v>
      </c>
      <c r="C11673" s="98" t="s">
        <v>34</v>
      </c>
      <c r="D11673" s="98">
        <v>-11.68</v>
      </c>
      <c r="E11673" s="98">
        <v>127</v>
      </c>
      <c r="F11673" s="98" t="s">
        <v>93</v>
      </c>
    </row>
    <row r="11674" spans="1:6" x14ac:dyDescent="0.2">
      <c r="A11674" s="106">
        <v>43466</v>
      </c>
      <c r="B11674" s="100">
        <v>43435</v>
      </c>
      <c r="C11674" s="98" t="s">
        <v>33</v>
      </c>
      <c r="D11674" s="98">
        <v>-0.47</v>
      </c>
      <c r="E11674" s="98">
        <v>5.1100000000000003</v>
      </c>
      <c r="F11674" s="98" t="s">
        <v>93</v>
      </c>
    </row>
    <row r="11675" spans="1:6" x14ac:dyDescent="0.2">
      <c r="A11675" s="106">
        <v>43466</v>
      </c>
      <c r="B11675" s="100">
        <v>43221</v>
      </c>
      <c r="C11675" s="98" t="s">
        <v>185</v>
      </c>
      <c r="D11675" s="98">
        <v>5.64</v>
      </c>
      <c r="E11675" s="98">
        <v>127</v>
      </c>
      <c r="F11675" s="98" t="s">
        <v>93</v>
      </c>
    </row>
    <row r="11676" spans="1:6" x14ac:dyDescent="0.2">
      <c r="A11676" s="106">
        <v>43466</v>
      </c>
      <c r="B11676" s="100">
        <v>43221</v>
      </c>
      <c r="C11676" s="98" t="s">
        <v>186</v>
      </c>
      <c r="D11676" s="98">
        <v>0.23</v>
      </c>
      <c r="E11676" s="98">
        <v>5.1100000000000003</v>
      </c>
      <c r="F11676" s="98" t="s">
        <v>93</v>
      </c>
    </row>
    <row r="11677" spans="1:6" x14ac:dyDescent="0.2">
      <c r="A11677" s="106">
        <v>43132</v>
      </c>
      <c r="B11677" s="100">
        <v>43101</v>
      </c>
      <c r="C11677" s="98" t="s">
        <v>185</v>
      </c>
      <c r="D11677" s="98">
        <v>343.87</v>
      </c>
      <c r="E11677" s="98">
        <v>10452</v>
      </c>
      <c r="F11677" s="98" t="s">
        <v>94</v>
      </c>
    </row>
    <row r="11678" spans="1:6" x14ac:dyDescent="0.2">
      <c r="A11678" s="106">
        <v>43132</v>
      </c>
      <c r="B11678" s="100">
        <v>43101</v>
      </c>
      <c r="C11678" s="98" t="s">
        <v>186</v>
      </c>
      <c r="D11678" s="98">
        <v>15.51</v>
      </c>
      <c r="E11678" s="98">
        <v>471.39</v>
      </c>
      <c r="F11678" s="98" t="s">
        <v>94</v>
      </c>
    </row>
    <row r="11679" spans="1:6" x14ac:dyDescent="0.2">
      <c r="A11679" s="106">
        <v>43132</v>
      </c>
      <c r="B11679" s="100">
        <v>43101</v>
      </c>
      <c r="C11679" s="98" t="s">
        <v>34</v>
      </c>
      <c r="D11679" s="98">
        <v>-917.37</v>
      </c>
      <c r="E11679" s="98">
        <v>10452</v>
      </c>
      <c r="F11679" s="98" t="s">
        <v>94</v>
      </c>
    </row>
    <row r="11680" spans="1:6" x14ac:dyDescent="0.2">
      <c r="A11680" s="106">
        <v>43132</v>
      </c>
      <c r="B11680" s="100">
        <v>43101</v>
      </c>
      <c r="C11680" s="98" t="s">
        <v>33</v>
      </c>
      <c r="D11680" s="98">
        <v>-41.37</v>
      </c>
      <c r="E11680" s="98">
        <v>471.39</v>
      </c>
      <c r="F11680" s="98" t="s">
        <v>94</v>
      </c>
    </row>
    <row r="11681" spans="1:6" x14ac:dyDescent="0.2">
      <c r="A11681" s="106">
        <v>43132</v>
      </c>
      <c r="B11681" s="100">
        <v>43101</v>
      </c>
      <c r="C11681" s="98" t="s">
        <v>36</v>
      </c>
      <c r="D11681" s="98">
        <v>-16.079999999999998</v>
      </c>
      <c r="E11681" s="98">
        <v>183.18</v>
      </c>
      <c r="F11681" s="98" t="s">
        <v>101</v>
      </c>
    </row>
    <row r="11682" spans="1:6" x14ac:dyDescent="0.2">
      <c r="A11682" s="106">
        <v>43132</v>
      </c>
      <c r="B11682" s="100">
        <v>43101</v>
      </c>
      <c r="C11682" s="98" t="s">
        <v>35</v>
      </c>
      <c r="D11682" s="98">
        <v>-0.73</v>
      </c>
      <c r="E11682" s="98">
        <v>8.26</v>
      </c>
      <c r="F11682" s="98" t="s">
        <v>101</v>
      </c>
    </row>
    <row r="11683" spans="1:6" x14ac:dyDescent="0.2">
      <c r="A11683" s="106">
        <v>43132</v>
      </c>
      <c r="B11683" s="100">
        <v>43101</v>
      </c>
      <c r="C11683" s="98" t="s">
        <v>185</v>
      </c>
      <c r="D11683" s="98">
        <v>3194.47</v>
      </c>
      <c r="E11683" s="98">
        <v>97096</v>
      </c>
      <c r="F11683" s="98" t="s">
        <v>95</v>
      </c>
    </row>
    <row r="11684" spans="1:6" x14ac:dyDescent="0.2">
      <c r="A11684" s="106">
        <v>43132</v>
      </c>
      <c r="B11684" s="100">
        <v>43101</v>
      </c>
      <c r="C11684" s="98" t="s">
        <v>186</v>
      </c>
      <c r="D11684" s="98">
        <v>144.07</v>
      </c>
      <c r="E11684" s="98">
        <v>4379.0200000000004</v>
      </c>
      <c r="F11684" s="98" t="s">
        <v>95</v>
      </c>
    </row>
    <row r="11685" spans="1:6" x14ac:dyDescent="0.2">
      <c r="A11685" s="106">
        <v>43132</v>
      </c>
      <c r="B11685" s="100">
        <v>43101</v>
      </c>
      <c r="C11685" s="98" t="s">
        <v>34</v>
      </c>
      <c r="D11685" s="98">
        <v>-8522.1200000000008</v>
      </c>
      <c r="E11685" s="98">
        <v>97096</v>
      </c>
      <c r="F11685" s="98" t="s">
        <v>95</v>
      </c>
    </row>
    <row r="11686" spans="1:6" x14ac:dyDescent="0.2">
      <c r="A11686" s="106">
        <v>43132</v>
      </c>
      <c r="B11686" s="100">
        <v>43101</v>
      </c>
      <c r="C11686" s="98" t="s">
        <v>33</v>
      </c>
      <c r="D11686" s="98">
        <v>-384.35</v>
      </c>
      <c r="E11686" s="98">
        <v>4379.0200000000004</v>
      </c>
      <c r="F11686" s="98" t="s">
        <v>95</v>
      </c>
    </row>
    <row r="11687" spans="1:6" x14ac:dyDescent="0.2">
      <c r="A11687" s="106">
        <v>43132</v>
      </c>
      <c r="B11687" s="100">
        <v>43101</v>
      </c>
      <c r="C11687" s="98" t="s">
        <v>185</v>
      </c>
      <c r="D11687" s="98">
        <v>147.33000000000001</v>
      </c>
      <c r="E11687" s="98">
        <v>4478</v>
      </c>
      <c r="F11687" s="98" t="s">
        <v>93</v>
      </c>
    </row>
    <row r="11688" spans="1:6" x14ac:dyDescent="0.2">
      <c r="A11688" s="106">
        <v>43132</v>
      </c>
      <c r="B11688" s="100">
        <v>43101</v>
      </c>
      <c r="C11688" s="98" t="s">
        <v>186</v>
      </c>
      <c r="D11688" s="98">
        <v>6.65</v>
      </c>
      <c r="E11688" s="98">
        <v>201.96</v>
      </c>
      <c r="F11688" s="98" t="s">
        <v>93</v>
      </c>
    </row>
    <row r="11689" spans="1:6" x14ac:dyDescent="0.2">
      <c r="A11689" s="106">
        <v>43132</v>
      </c>
      <c r="B11689" s="100">
        <v>43101</v>
      </c>
      <c r="C11689" s="98" t="s">
        <v>34</v>
      </c>
      <c r="D11689" s="98">
        <v>-393.03</v>
      </c>
      <c r="E11689" s="98">
        <v>4478</v>
      </c>
      <c r="F11689" s="98" t="s">
        <v>93</v>
      </c>
    </row>
    <row r="11690" spans="1:6" x14ac:dyDescent="0.2">
      <c r="A11690" s="106">
        <v>43132</v>
      </c>
      <c r="B11690" s="100">
        <v>43101</v>
      </c>
      <c r="C11690" s="98" t="s">
        <v>33</v>
      </c>
      <c r="D11690" s="98">
        <v>-17.73</v>
      </c>
      <c r="E11690" s="98">
        <v>201.96</v>
      </c>
      <c r="F11690" s="98" t="s">
        <v>93</v>
      </c>
    </row>
    <row r="11691" spans="1:6" x14ac:dyDescent="0.2">
      <c r="A11691" s="106">
        <v>43132</v>
      </c>
      <c r="B11691" s="100">
        <v>43101</v>
      </c>
      <c r="C11691" s="98" t="s">
        <v>168</v>
      </c>
      <c r="D11691" s="98">
        <v>-33.130000000000003</v>
      </c>
      <c r="E11691" s="98">
        <v>4478</v>
      </c>
      <c r="F11691" s="98" t="s">
        <v>93</v>
      </c>
    </row>
    <row r="11692" spans="1:6" x14ac:dyDescent="0.2">
      <c r="A11692" s="106">
        <v>43132</v>
      </c>
      <c r="B11692" s="100">
        <v>43101</v>
      </c>
      <c r="C11692" s="98" t="s">
        <v>185</v>
      </c>
      <c r="D11692" s="98">
        <v>145.02000000000001</v>
      </c>
      <c r="E11692" s="98">
        <v>4408</v>
      </c>
      <c r="F11692" s="98" t="s">
        <v>92</v>
      </c>
    </row>
    <row r="11693" spans="1:6" x14ac:dyDescent="0.2">
      <c r="A11693" s="106">
        <v>43132</v>
      </c>
      <c r="B11693" s="100">
        <v>43101</v>
      </c>
      <c r="C11693" s="98" t="s">
        <v>186</v>
      </c>
      <c r="D11693" s="98">
        <v>6.54</v>
      </c>
      <c r="E11693" s="98">
        <v>198.8</v>
      </c>
      <c r="F11693" s="98" t="s">
        <v>92</v>
      </c>
    </row>
    <row r="11694" spans="1:6" x14ac:dyDescent="0.2">
      <c r="A11694" s="106">
        <v>43132</v>
      </c>
      <c r="B11694" s="100">
        <v>43101</v>
      </c>
      <c r="C11694" s="98" t="s">
        <v>34</v>
      </c>
      <c r="D11694" s="98">
        <v>-386.8</v>
      </c>
      <c r="E11694" s="98">
        <v>4407</v>
      </c>
      <c r="F11694" s="98" t="s">
        <v>92</v>
      </c>
    </row>
    <row r="11695" spans="1:6" x14ac:dyDescent="0.2">
      <c r="A11695" s="106">
        <v>43132</v>
      </c>
      <c r="B11695" s="100">
        <v>43101</v>
      </c>
      <c r="C11695" s="98" t="s">
        <v>33</v>
      </c>
      <c r="D11695" s="98">
        <v>-17.440000000000001</v>
      </c>
      <c r="E11695" s="98">
        <v>198.75</v>
      </c>
      <c r="F11695" s="98" t="s">
        <v>92</v>
      </c>
    </row>
    <row r="11696" spans="1:6" x14ac:dyDescent="0.2">
      <c r="A11696" s="106">
        <v>43132</v>
      </c>
      <c r="B11696" s="100">
        <v>43101</v>
      </c>
      <c r="C11696" s="98" t="s">
        <v>168</v>
      </c>
      <c r="D11696" s="98">
        <v>-32.619999999999997</v>
      </c>
      <c r="E11696" s="98">
        <v>4408</v>
      </c>
      <c r="F11696" s="98" t="s">
        <v>92</v>
      </c>
    </row>
    <row r="11697" spans="1:6" x14ac:dyDescent="0.2">
      <c r="A11697" s="106">
        <v>43132</v>
      </c>
      <c r="B11697" s="100">
        <v>43101</v>
      </c>
      <c r="C11697" s="98" t="s">
        <v>34</v>
      </c>
      <c r="D11697" s="98">
        <v>-1177.7</v>
      </c>
      <c r="E11697" s="98">
        <v>13418</v>
      </c>
      <c r="F11697" s="98" t="s">
        <v>98</v>
      </c>
    </row>
    <row r="11698" spans="1:6" x14ac:dyDescent="0.2">
      <c r="A11698" s="106">
        <v>43132</v>
      </c>
      <c r="B11698" s="100">
        <v>43101</v>
      </c>
      <c r="C11698" s="98" t="s">
        <v>33</v>
      </c>
      <c r="D11698" s="98">
        <v>-53.11</v>
      </c>
      <c r="E11698" s="98">
        <v>605.15</v>
      </c>
      <c r="F11698" s="98" t="s">
        <v>98</v>
      </c>
    </row>
    <row r="11699" spans="1:6" x14ac:dyDescent="0.2">
      <c r="A11699" s="106">
        <v>43132</v>
      </c>
      <c r="B11699" s="100">
        <v>43101</v>
      </c>
      <c r="C11699" s="98" t="s">
        <v>185</v>
      </c>
      <c r="D11699" s="98">
        <v>494.51</v>
      </c>
      <c r="E11699" s="98">
        <v>15030.72</v>
      </c>
      <c r="F11699" s="98" t="s">
        <v>98</v>
      </c>
    </row>
    <row r="11700" spans="1:6" x14ac:dyDescent="0.2">
      <c r="A11700" s="106">
        <v>43132</v>
      </c>
      <c r="B11700" s="100">
        <v>43101</v>
      </c>
      <c r="C11700" s="98" t="s">
        <v>186</v>
      </c>
      <c r="D11700" s="98">
        <v>22.3</v>
      </c>
      <c r="E11700" s="98">
        <v>677.89</v>
      </c>
      <c r="F11700" s="98" t="s">
        <v>98</v>
      </c>
    </row>
    <row r="11701" spans="1:6" x14ac:dyDescent="0.2">
      <c r="A11701" s="106">
        <v>43132</v>
      </c>
      <c r="B11701" s="100">
        <v>43101</v>
      </c>
      <c r="C11701" s="98" t="s">
        <v>34</v>
      </c>
      <c r="D11701" s="98">
        <v>-1319.25</v>
      </c>
      <c r="E11701" s="98">
        <v>15030.72</v>
      </c>
      <c r="F11701" s="98" t="s">
        <v>98</v>
      </c>
    </row>
    <row r="11702" spans="1:6" x14ac:dyDescent="0.2">
      <c r="A11702" s="106">
        <v>43132</v>
      </c>
      <c r="B11702" s="100">
        <v>43101</v>
      </c>
      <c r="C11702" s="98" t="s">
        <v>33</v>
      </c>
      <c r="D11702" s="98">
        <v>-59.5</v>
      </c>
      <c r="E11702" s="98">
        <v>677.89</v>
      </c>
      <c r="F11702" s="98" t="s">
        <v>98</v>
      </c>
    </row>
    <row r="11703" spans="1:6" x14ac:dyDescent="0.2">
      <c r="A11703" s="106">
        <v>43132</v>
      </c>
      <c r="B11703" s="100">
        <v>43101</v>
      </c>
      <c r="C11703" s="98" t="s">
        <v>185</v>
      </c>
      <c r="D11703" s="98">
        <v>130.88</v>
      </c>
      <c r="E11703" s="98">
        <v>3978</v>
      </c>
      <c r="F11703" s="98" t="s">
        <v>130</v>
      </c>
    </row>
    <row r="11704" spans="1:6" x14ac:dyDescent="0.2">
      <c r="A11704" s="106">
        <v>43132</v>
      </c>
      <c r="B11704" s="100">
        <v>43101</v>
      </c>
      <c r="C11704" s="98" t="s">
        <v>186</v>
      </c>
      <c r="D11704" s="98">
        <v>5.9</v>
      </c>
      <c r="E11704" s="98">
        <v>179.41</v>
      </c>
      <c r="F11704" s="98" t="s">
        <v>130</v>
      </c>
    </row>
    <row r="11705" spans="1:6" x14ac:dyDescent="0.2">
      <c r="A11705" s="106">
        <v>43132</v>
      </c>
      <c r="B11705" s="100">
        <v>43101</v>
      </c>
      <c r="C11705" s="98" t="s">
        <v>34</v>
      </c>
      <c r="D11705" s="98">
        <v>-349.15</v>
      </c>
      <c r="E11705" s="98">
        <v>3978</v>
      </c>
      <c r="F11705" s="98" t="s">
        <v>130</v>
      </c>
    </row>
    <row r="11706" spans="1:6" x14ac:dyDescent="0.2">
      <c r="A11706" s="106">
        <v>43132</v>
      </c>
      <c r="B11706" s="100">
        <v>43101</v>
      </c>
      <c r="C11706" s="98" t="s">
        <v>33</v>
      </c>
      <c r="D11706" s="98">
        <v>-15.75</v>
      </c>
      <c r="E11706" s="98">
        <v>179.41</v>
      </c>
      <c r="F11706" s="98" t="s">
        <v>130</v>
      </c>
    </row>
    <row r="11707" spans="1:6" x14ac:dyDescent="0.2">
      <c r="A11707" s="106">
        <v>43132</v>
      </c>
      <c r="B11707" s="100">
        <v>43101</v>
      </c>
      <c r="C11707" s="98" t="s">
        <v>185</v>
      </c>
      <c r="D11707" s="98">
        <v>676.78</v>
      </c>
      <c r="E11707" s="98">
        <v>20570.96</v>
      </c>
      <c r="F11707" s="98" t="s">
        <v>98</v>
      </c>
    </row>
    <row r="11708" spans="1:6" x14ac:dyDescent="0.2">
      <c r="A11708" s="106">
        <v>43132</v>
      </c>
      <c r="B11708" s="100">
        <v>43101</v>
      </c>
      <c r="C11708" s="98" t="s">
        <v>186</v>
      </c>
      <c r="D11708" s="98">
        <v>23.48</v>
      </c>
      <c r="E11708" s="98">
        <v>713.81</v>
      </c>
      <c r="F11708" s="98" t="s">
        <v>98</v>
      </c>
    </row>
    <row r="11709" spans="1:6" x14ac:dyDescent="0.2">
      <c r="A11709" s="106">
        <v>43132</v>
      </c>
      <c r="B11709" s="100">
        <v>43101</v>
      </c>
      <c r="C11709" s="98" t="s">
        <v>34</v>
      </c>
      <c r="D11709" s="98">
        <v>-1805.51</v>
      </c>
      <c r="E11709" s="98">
        <v>20570.96</v>
      </c>
      <c r="F11709" s="98" t="s">
        <v>98</v>
      </c>
    </row>
    <row r="11710" spans="1:6" x14ac:dyDescent="0.2">
      <c r="A11710" s="106">
        <v>43132</v>
      </c>
      <c r="B11710" s="100">
        <v>43101</v>
      </c>
      <c r="C11710" s="98" t="s">
        <v>33</v>
      </c>
      <c r="D11710" s="98">
        <v>-62.65</v>
      </c>
      <c r="E11710" s="98">
        <v>713.81</v>
      </c>
      <c r="F11710" s="98" t="s">
        <v>98</v>
      </c>
    </row>
    <row r="11711" spans="1:6" x14ac:dyDescent="0.2">
      <c r="A11711" s="106">
        <v>43132</v>
      </c>
      <c r="B11711" s="100">
        <v>43132</v>
      </c>
      <c r="C11711" s="98" t="s">
        <v>34</v>
      </c>
      <c r="D11711" s="98">
        <v>-0.02</v>
      </c>
      <c r="E11711" s="98">
        <v>0.28000000000000003</v>
      </c>
      <c r="F11711" s="98" t="s">
        <v>98</v>
      </c>
    </row>
    <row r="11712" spans="1:6" x14ac:dyDescent="0.2">
      <c r="A11712" s="106">
        <v>43132</v>
      </c>
      <c r="B11712" s="100">
        <v>43132</v>
      </c>
      <c r="C11712" s="98" t="s">
        <v>33</v>
      </c>
      <c r="D11712" s="98">
        <v>0</v>
      </c>
      <c r="E11712" s="98">
        <v>0.01</v>
      </c>
      <c r="F11712" s="98" t="s">
        <v>98</v>
      </c>
    </row>
    <row r="11713" spans="1:6" x14ac:dyDescent="0.2">
      <c r="A11713" s="106">
        <v>43497</v>
      </c>
      <c r="B11713" s="100">
        <v>43435</v>
      </c>
      <c r="C11713" s="98" t="s">
        <v>34</v>
      </c>
      <c r="D11713" s="98">
        <v>-2313.38</v>
      </c>
      <c r="E11713" s="98">
        <v>25150.99</v>
      </c>
      <c r="F11713" s="98" t="s">
        <v>77</v>
      </c>
    </row>
    <row r="11714" spans="1:6" x14ac:dyDescent="0.2">
      <c r="A11714" s="106">
        <v>43497</v>
      </c>
      <c r="B11714" s="100">
        <v>43435</v>
      </c>
      <c r="C11714" s="98" t="s">
        <v>33</v>
      </c>
      <c r="D11714" s="98">
        <v>-79.84</v>
      </c>
      <c r="E11714" s="98">
        <v>868.07</v>
      </c>
      <c r="F11714" s="98" t="s">
        <v>77</v>
      </c>
    </row>
    <row r="11715" spans="1:6" x14ac:dyDescent="0.2">
      <c r="A11715" s="106">
        <v>43497</v>
      </c>
      <c r="B11715" s="100">
        <v>43405</v>
      </c>
      <c r="C11715" s="98" t="s">
        <v>34</v>
      </c>
      <c r="D11715" s="98">
        <v>-12.97</v>
      </c>
      <c r="E11715" s="98">
        <v>106</v>
      </c>
      <c r="F11715" s="98" t="s">
        <v>77</v>
      </c>
    </row>
    <row r="11716" spans="1:6" x14ac:dyDescent="0.2">
      <c r="A11716" s="106">
        <v>43497</v>
      </c>
      <c r="B11716" s="100">
        <v>43405</v>
      </c>
      <c r="C11716" s="98" t="s">
        <v>33</v>
      </c>
      <c r="D11716" s="98">
        <v>-0.57999999999999996</v>
      </c>
      <c r="E11716" s="98">
        <v>4.78</v>
      </c>
      <c r="F11716" s="98" t="s">
        <v>77</v>
      </c>
    </row>
    <row r="11717" spans="1:6" x14ac:dyDescent="0.2">
      <c r="A11717" s="106">
        <v>43497</v>
      </c>
      <c r="B11717" s="100">
        <v>43435</v>
      </c>
      <c r="C11717" s="98" t="s">
        <v>34</v>
      </c>
      <c r="D11717" s="98">
        <v>-128.68</v>
      </c>
      <c r="E11717" s="98">
        <v>1399</v>
      </c>
      <c r="F11717" s="98" t="s">
        <v>77</v>
      </c>
    </row>
    <row r="11718" spans="1:6" x14ac:dyDescent="0.2">
      <c r="A11718" s="106">
        <v>43497</v>
      </c>
      <c r="B11718" s="100">
        <v>43435</v>
      </c>
      <c r="C11718" s="98" t="s">
        <v>33</v>
      </c>
      <c r="D11718" s="98">
        <v>-5.08</v>
      </c>
      <c r="E11718" s="98">
        <v>55.26</v>
      </c>
      <c r="F11718" s="98" t="s">
        <v>77</v>
      </c>
    </row>
    <row r="11719" spans="1:6" x14ac:dyDescent="0.2">
      <c r="A11719" s="106">
        <v>43497</v>
      </c>
      <c r="B11719" s="100">
        <v>43221</v>
      </c>
      <c r="C11719" s="98" t="s">
        <v>185</v>
      </c>
      <c r="D11719" s="98">
        <v>62.09</v>
      </c>
      <c r="E11719" s="98">
        <v>1399</v>
      </c>
      <c r="F11719" s="98" t="s">
        <v>77</v>
      </c>
    </row>
    <row r="11720" spans="1:6" x14ac:dyDescent="0.2">
      <c r="A11720" s="106">
        <v>43497</v>
      </c>
      <c r="B11720" s="100">
        <v>43221</v>
      </c>
      <c r="C11720" s="98" t="s">
        <v>186</v>
      </c>
      <c r="D11720" s="98">
        <v>2.4500000000000002</v>
      </c>
      <c r="E11720" s="98">
        <v>55.26</v>
      </c>
      <c r="F11720" s="98" t="s">
        <v>77</v>
      </c>
    </row>
    <row r="11721" spans="1:6" x14ac:dyDescent="0.2">
      <c r="A11721" s="106">
        <v>43497</v>
      </c>
      <c r="B11721" s="100">
        <v>43221</v>
      </c>
      <c r="C11721" s="98" t="s">
        <v>185</v>
      </c>
      <c r="D11721" s="98">
        <v>1120.9000000000001</v>
      </c>
      <c r="E11721" s="98">
        <v>25256.99</v>
      </c>
      <c r="F11721" s="98" t="s">
        <v>77</v>
      </c>
    </row>
    <row r="11722" spans="1:6" x14ac:dyDescent="0.2">
      <c r="A11722" s="106">
        <v>43497</v>
      </c>
      <c r="B11722" s="100">
        <v>43221</v>
      </c>
      <c r="C11722" s="98" t="s">
        <v>186</v>
      </c>
      <c r="D11722" s="98">
        <v>38.729999999999997</v>
      </c>
      <c r="E11722" s="98">
        <v>872.85</v>
      </c>
      <c r="F11722" s="98" t="s">
        <v>77</v>
      </c>
    </row>
    <row r="11723" spans="1:6" x14ac:dyDescent="0.2">
      <c r="A11723" s="106">
        <v>43497</v>
      </c>
      <c r="B11723" s="100">
        <v>43435</v>
      </c>
      <c r="C11723" s="98" t="s">
        <v>34</v>
      </c>
      <c r="D11723" s="98">
        <v>-101.08</v>
      </c>
      <c r="E11723" s="98">
        <v>1098.95</v>
      </c>
      <c r="F11723" s="98" t="s">
        <v>77</v>
      </c>
    </row>
    <row r="11724" spans="1:6" x14ac:dyDescent="0.2">
      <c r="A11724" s="106">
        <v>43497</v>
      </c>
      <c r="B11724" s="100">
        <v>43435</v>
      </c>
      <c r="C11724" s="98" t="s">
        <v>33</v>
      </c>
      <c r="D11724" s="98">
        <v>-4</v>
      </c>
      <c r="E11724" s="98">
        <v>43.55</v>
      </c>
      <c r="F11724" s="98" t="s">
        <v>77</v>
      </c>
    </row>
    <row r="11725" spans="1:6" x14ac:dyDescent="0.2">
      <c r="A11725" s="106">
        <v>43497</v>
      </c>
      <c r="B11725" s="100">
        <v>43405</v>
      </c>
      <c r="C11725" s="98" t="s">
        <v>34</v>
      </c>
      <c r="D11725" s="98">
        <v>-74.88</v>
      </c>
      <c r="E11725" s="98">
        <v>612</v>
      </c>
      <c r="F11725" s="98" t="s">
        <v>77</v>
      </c>
    </row>
    <row r="11726" spans="1:6" x14ac:dyDescent="0.2">
      <c r="A11726" s="106">
        <v>43497</v>
      </c>
      <c r="B11726" s="100">
        <v>43405</v>
      </c>
      <c r="C11726" s="98" t="s">
        <v>33</v>
      </c>
      <c r="D11726" s="98">
        <v>-3.38</v>
      </c>
      <c r="E11726" s="98">
        <v>27.6</v>
      </c>
      <c r="F11726" s="98" t="s">
        <v>77</v>
      </c>
    </row>
    <row r="11727" spans="1:6" x14ac:dyDescent="0.2">
      <c r="A11727" s="106">
        <v>43497</v>
      </c>
      <c r="B11727" s="100">
        <v>43435</v>
      </c>
      <c r="C11727" s="98" t="s">
        <v>34</v>
      </c>
      <c r="D11727" s="98">
        <v>-10476.17</v>
      </c>
      <c r="E11727" s="98">
        <v>113897</v>
      </c>
      <c r="F11727" s="98" t="s">
        <v>76</v>
      </c>
    </row>
    <row r="11728" spans="1:6" x14ac:dyDescent="0.2">
      <c r="A11728" s="106">
        <v>43497</v>
      </c>
      <c r="B11728" s="100">
        <v>43435</v>
      </c>
      <c r="C11728" s="98" t="s">
        <v>33</v>
      </c>
      <c r="D11728" s="98">
        <v>-357.25</v>
      </c>
      <c r="E11728" s="98">
        <v>3884.16</v>
      </c>
      <c r="F11728" s="98" t="s">
        <v>76</v>
      </c>
    </row>
    <row r="11729" spans="1:6" x14ac:dyDescent="0.2">
      <c r="A11729" s="106">
        <v>43497</v>
      </c>
      <c r="B11729" s="100">
        <v>43221</v>
      </c>
      <c r="C11729" s="98" t="s">
        <v>185</v>
      </c>
      <c r="D11729" s="98">
        <v>5054.59</v>
      </c>
      <c r="E11729" s="98">
        <v>113897</v>
      </c>
      <c r="F11729" s="98" t="s">
        <v>76</v>
      </c>
    </row>
    <row r="11730" spans="1:6" x14ac:dyDescent="0.2">
      <c r="A11730" s="106">
        <v>43497</v>
      </c>
      <c r="B11730" s="100">
        <v>43221</v>
      </c>
      <c r="C11730" s="98" t="s">
        <v>186</v>
      </c>
      <c r="D11730" s="98">
        <v>172.32</v>
      </c>
      <c r="E11730" s="98">
        <v>3884.16</v>
      </c>
      <c r="F11730" s="98" t="s">
        <v>76</v>
      </c>
    </row>
    <row r="11731" spans="1:6" x14ac:dyDescent="0.2">
      <c r="A11731" s="106">
        <v>43497</v>
      </c>
      <c r="B11731" s="100">
        <v>43435</v>
      </c>
      <c r="C11731" s="98" t="s">
        <v>34</v>
      </c>
      <c r="D11731" s="98">
        <v>-35.14</v>
      </c>
      <c r="E11731" s="98">
        <v>382</v>
      </c>
      <c r="F11731" s="98" t="s">
        <v>92</v>
      </c>
    </row>
    <row r="11732" spans="1:6" x14ac:dyDescent="0.2">
      <c r="A11732" s="106">
        <v>43497</v>
      </c>
      <c r="B11732" s="100">
        <v>43435</v>
      </c>
      <c r="C11732" s="98" t="s">
        <v>33</v>
      </c>
      <c r="D11732" s="98">
        <v>-1.38</v>
      </c>
      <c r="E11732" s="98">
        <v>14.97</v>
      </c>
      <c r="F11732" s="98" t="s">
        <v>92</v>
      </c>
    </row>
    <row r="11733" spans="1:6" x14ac:dyDescent="0.2">
      <c r="A11733" s="106">
        <v>43497</v>
      </c>
      <c r="B11733" s="100">
        <v>43221</v>
      </c>
      <c r="C11733" s="98" t="s">
        <v>185</v>
      </c>
      <c r="D11733" s="98">
        <v>16.95</v>
      </c>
      <c r="E11733" s="98">
        <v>382</v>
      </c>
      <c r="F11733" s="98" t="s">
        <v>92</v>
      </c>
    </row>
    <row r="11734" spans="1:6" x14ac:dyDescent="0.2">
      <c r="A11734" s="106">
        <v>43497</v>
      </c>
      <c r="B11734" s="100">
        <v>43221</v>
      </c>
      <c r="C11734" s="98" t="s">
        <v>186</v>
      </c>
      <c r="D11734" s="98">
        <v>0.66</v>
      </c>
      <c r="E11734" s="98">
        <v>14.97</v>
      </c>
      <c r="F11734" s="98" t="s">
        <v>92</v>
      </c>
    </row>
    <row r="11735" spans="1:6" x14ac:dyDescent="0.2">
      <c r="A11735" s="106">
        <v>43497</v>
      </c>
      <c r="B11735" s="100">
        <v>43374</v>
      </c>
      <c r="C11735" s="98" t="s">
        <v>34</v>
      </c>
      <c r="D11735" s="98">
        <v>-54.77</v>
      </c>
      <c r="E11735" s="98">
        <v>614</v>
      </c>
      <c r="F11735" s="98" t="s">
        <v>76</v>
      </c>
    </row>
    <row r="11736" spans="1:6" x14ac:dyDescent="0.2">
      <c r="A11736" s="106">
        <v>43497</v>
      </c>
      <c r="B11736" s="100">
        <v>43374</v>
      </c>
      <c r="C11736" s="98" t="s">
        <v>33</v>
      </c>
      <c r="D11736" s="98">
        <v>-2.4300000000000002</v>
      </c>
      <c r="E11736" s="98">
        <v>27.2</v>
      </c>
      <c r="F11736" s="98" t="s">
        <v>76</v>
      </c>
    </row>
    <row r="11737" spans="1:6" x14ac:dyDescent="0.2">
      <c r="A11737" s="106">
        <v>43497</v>
      </c>
      <c r="B11737" s="100">
        <v>43344</v>
      </c>
      <c r="C11737" s="98" t="s">
        <v>34</v>
      </c>
      <c r="D11737" s="98">
        <v>-50.04</v>
      </c>
      <c r="E11737" s="98">
        <v>594</v>
      </c>
      <c r="F11737" s="98" t="s">
        <v>76</v>
      </c>
    </row>
    <row r="11738" spans="1:6" x14ac:dyDescent="0.2">
      <c r="A11738" s="106">
        <v>43497</v>
      </c>
      <c r="B11738" s="100">
        <v>43344</v>
      </c>
      <c r="C11738" s="98" t="s">
        <v>33</v>
      </c>
      <c r="D11738" s="98">
        <v>-2.2200000000000002</v>
      </c>
      <c r="E11738" s="98">
        <v>26.31</v>
      </c>
      <c r="F11738" s="98" t="s">
        <v>76</v>
      </c>
    </row>
    <row r="11739" spans="1:6" x14ac:dyDescent="0.2">
      <c r="A11739" s="106">
        <v>43497</v>
      </c>
      <c r="B11739" s="100">
        <v>43313</v>
      </c>
      <c r="C11739" s="98" t="s">
        <v>34</v>
      </c>
      <c r="D11739" s="98">
        <v>-47.83</v>
      </c>
      <c r="E11739" s="98">
        <v>614</v>
      </c>
      <c r="F11739" s="98" t="s">
        <v>76</v>
      </c>
    </row>
    <row r="11740" spans="1:6" x14ac:dyDescent="0.2">
      <c r="A11740" s="106">
        <v>43497</v>
      </c>
      <c r="B11740" s="100">
        <v>43313</v>
      </c>
      <c r="C11740" s="98" t="s">
        <v>33</v>
      </c>
      <c r="D11740" s="98">
        <v>-2.12</v>
      </c>
      <c r="E11740" s="98">
        <v>27.2</v>
      </c>
      <c r="F11740" s="98" t="s">
        <v>76</v>
      </c>
    </row>
    <row r="11741" spans="1:6" x14ac:dyDescent="0.2">
      <c r="A11741" s="106">
        <v>43497</v>
      </c>
      <c r="B11741" s="100">
        <v>43282</v>
      </c>
      <c r="C11741" s="98" t="s">
        <v>34</v>
      </c>
      <c r="D11741" s="98">
        <v>-52.2</v>
      </c>
      <c r="E11741" s="98">
        <v>614</v>
      </c>
      <c r="F11741" s="98" t="s">
        <v>76</v>
      </c>
    </row>
    <row r="11742" spans="1:6" x14ac:dyDescent="0.2">
      <c r="A11742" s="106">
        <v>43497</v>
      </c>
      <c r="B11742" s="100">
        <v>43282</v>
      </c>
      <c r="C11742" s="98" t="s">
        <v>33</v>
      </c>
      <c r="D11742" s="98">
        <v>-2.31</v>
      </c>
      <c r="E11742" s="98">
        <v>27.2</v>
      </c>
      <c r="F11742" s="98" t="s">
        <v>76</v>
      </c>
    </row>
    <row r="11743" spans="1:6" x14ac:dyDescent="0.2">
      <c r="A11743" s="106">
        <v>43497</v>
      </c>
      <c r="B11743" s="100">
        <v>43252</v>
      </c>
      <c r="C11743" s="98" t="s">
        <v>34</v>
      </c>
      <c r="D11743" s="98">
        <v>-5.33</v>
      </c>
      <c r="E11743" s="98">
        <v>40</v>
      </c>
      <c r="F11743" s="98" t="s">
        <v>76</v>
      </c>
    </row>
    <row r="11744" spans="1:6" x14ac:dyDescent="0.2">
      <c r="A11744" s="106">
        <v>43497</v>
      </c>
      <c r="B11744" s="100">
        <v>43252</v>
      </c>
      <c r="C11744" s="98" t="s">
        <v>33</v>
      </c>
      <c r="D11744" s="98">
        <v>-0.24</v>
      </c>
      <c r="E11744" s="98">
        <v>1.77</v>
      </c>
      <c r="F11744" s="98" t="s">
        <v>76</v>
      </c>
    </row>
    <row r="11745" spans="1:6" x14ac:dyDescent="0.2">
      <c r="A11745" s="106">
        <v>43497</v>
      </c>
      <c r="B11745" s="100">
        <v>43435</v>
      </c>
      <c r="C11745" s="98" t="s">
        <v>34</v>
      </c>
      <c r="D11745" s="98">
        <v>-96.5</v>
      </c>
      <c r="E11745" s="98">
        <v>1049</v>
      </c>
      <c r="F11745" s="98" t="s">
        <v>76</v>
      </c>
    </row>
    <row r="11746" spans="1:6" x14ac:dyDescent="0.2">
      <c r="A11746" s="106">
        <v>43497</v>
      </c>
      <c r="B11746" s="100">
        <v>43435</v>
      </c>
      <c r="C11746" s="98" t="s">
        <v>33</v>
      </c>
      <c r="D11746" s="98">
        <v>-3.68</v>
      </c>
      <c r="E11746" s="98">
        <v>39.92</v>
      </c>
      <c r="F11746" s="98" t="s">
        <v>76</v>
      </c>
    </row>
    <row r="11747" spans="1:6" x14ac:dyDescent="0.2">
      <c r="A11747" s="106">
        <v>43497</v>
      </c>
      <c r="B11747" s="100">
        <v>43221</v>
      </c>
      <c r="C11747" s="98" t="s">
        <v>186</v>
      </c>
      <c r="D11747" s="98">
        <v>7.88</v>
      </c>
      <c r="E11747" s="98">
        <v>177.4</v>
      </c>
      <c r="F11747" s="98" t="s">
        <v>76</v>
      </c>
    </row>
    <row r="11748" spans="1:6" x14ac:dyDescent="0.2">
      <c r="A11748" s="106">
        <v>43497</v>
      </c>
      <c r="B11748" s="100">
        <v>43221</v>
      </c>
      <c r="C11748" s="98" t="s">
        <v>185</v>
      </c>
      <c r="D11748" s="98">
        <v>179.82</v>
      </c>
      <c r="E11748" s="98">
        <v>4052</v>
      </c>
      <c r="F11748" s="98" t="s">
        <v>76</v>
      </c>
    </row>
    <row r="11749" spans="1:6" x14ac:dyDescent="0.2">
      <c r="A11749" s="106">
        <v>43497</v>
      </c>
      <c r="B11749" s="100">
        <v>43435</v>
      </c>
      <c r="C11749" s="98" t="s">
        <v>34</v>
      </c>
      <c r="D11749" s="98">
        <v>-4.87</v>
      </c>
      <c r="E11749" s="98">
        <v>53</v>
      </c>
      <c r="F11749" s="98" t="s">
        <v>93</v>
      </c>
    </row>
    <row r="11750" spans="1:6" x14ac:dyDescent="0.2">
      <c r="A11750" s="106">
        <v>43497</v>
      </c>
      <c r="B11750" s="100">
        <v>43435</v>
      </c>
      <c r="C11750" s="98" t="s">
        <v>33</v>
      </c>
      <c r="D11750" s="98">
        <v>-0.19</v>
      </c>
      <c r="E11750" s="98">
        <v>2.0499999999999998</v>
      </c>
      <c r="F11750" s="98" t="s">
        <v>93</v>
      </c>
    </row>
    <row r="11751" spans="1:6" x14ac:dyDescent="0.2">
      <c r="A11751" s="106">
        <v>43497</v>
      </c>
      <c r="B11751" s="100">
        <v>43221</v>
      </c>
      <c r="C11751" s="98" t="s">
        <v>185</v>
      </c>
      <c r="D11751" s="98">
        <v>2.35</v>
      </c>
      <c r="E11751" s="98">
        <v>53</v>
      </c>
      <c r="F11751" s="98" t="s">
        <v>93</v>
      </c>
    </row>
    <row r="11752" spans="1:6" x14ac:dyDescent="0.2">
      <c r="A11752" s="106">
        <v>43497</v>
      </c>
      <c r="B11752" s="100">
        <v>43221</v>
      </c>
      <c r="C11752" s="98" t="s">
        <v>186</v>
      </c>
      <c r="D11752" s="98">
        <v>0.09</v>
      </c>
      <c r="E11752" s="98">
        <v>2.0499999999999998</v>
      </c>
      <c r="F11752" s="98" t="s">
        <v>93</v>
      </c>
    </row>
    <row r="11753" spans="1:6" x14ac:dyDescent="0.2">
      <c r="A11753" s="106">
        <v>43497</v>
      </c>
      <c r="B11753" s="100">
        <v>43435</v>
      </c>
      <c r="C11753" s="98" t="s">
        <v>34</v>
      </c>
      <c r="D11753" s="98">
        <v>-90.6</v>
      </c>
      <c r="E11753" s="98">
        <v>985</v>
      </c>
      <c r="F11753" s="98" t="s">
        <v>76</v>
      </c>
    </row>
    <row r="11754" spans="1:6" x14ac:dyDescent="0.2">
      <c r="A11754" s="106">
        <v>43497</v>
      </c>
      <c r="B11754" s="100">
        <v>43435</v>
      </c>
      <c r="C11754" s="98" t="s">
        <v>33</v>
      </c>
      <c r="D11754" s="98">
        <v>-3.82</v>
      </c>
      <c r="E11754" s="98">
        <v>41.53</v>
      </c>
      <c r="F11754" s="98" t="s">
        <v>76</v>
      </c>
    </row>
    <row r="11755" spans="1:6" x14ac:dyDescent="0.2">
      <c r="A11755" s="106">
        <v>43497</v>
      </c>
      <c r="B11755" s="100">
        <v>43405</v>
      </c>
      <c r="C11755" s="98" t="s">
        <v>34</v>
      </c>
      <c r="D11755" s="98">
        <v>-72.680000000000007</v>
      </c>
      <c r="E11755" s="98">
        <v>594</v>
      </c>
      <c r="F11755" s="98" t="s">
        <v>76</v>
      </c>
    </row>
    <row r="11756" spans="1:6" x14ac:dyDescent="0.2">
      <c r="A11756" s="106">
        <v>43497</v>
      </c>
      <c r="B11756" s="100">
        <v>43405</v>
      </c>
      <c r="C11756" s="98" t="s">
        <v>33</v>
      </c>
      <c r="D11756" s="98">
        <v>-3.22</v>
      </c>
      <c r="E11756" s="98">
        <v>26.31</v>
      </c>
      <c r="F11756" s="98" t="s">
        <v>76</v>
      </c>
    </row>
    <row r="11757" spans="1:6" x14ac:dyDescent="0.2">
      <c r="A11757" s="106">
        <v>43497</v>
      </c>
      <c r="B11757" s="100">
        <v>43435</v>
      </c>
      <c r="C11757" s="98" t="s">
        <v>36</v>
      </c>
      <c r="D11757" s="98">
        <v>-3.5</v>
      </c>
      <c r="E11757" s="98">
        <v>38</v>
      </c>
      <c r="F11757" s="98" t="s">
        <v>101</v>
      </c>
    </row>
    <row r="11758" spans="1:6" x14ac:dyDescent="0.2">
      <c r="A11758" s="106">
        <v>43497</v>
      </c>
      <c r="B11758" s="100">
        <v>43435</v>
      </c>
      <c r="C11758" s="98" t="s">
        <v>35</v>
      </c>
      <c r="D11758" s="98">
        <v>-0.14000000000000001</v>
      </c>
      <c r="E11758" s="98">
        <v>1.47</v>
      </c>
      <c r="F11758" s="98" t="s">
        <v>101</v>
      </c>
    </row>
    <row r="11759" spans="1:6" x14ac:dyDescent="0.2">
      <c r="A11759" s="106">
        <v>43132</v>
      </c>
      <c r="B11759" s="100">
        <v>43132</v>
      </c>
      <c r="C11759" s="98" t="s">
        <v>34</v>
      </c>
      <c r="D11759" s="98">
        <v>-16.350000000000001</v>
      </c>
      <c r="E11759" s="98">
        <v>223</v>
      </c>
      <c r="F11759" s="98" t="s">
        <v>92</v>
      </c>
    </row>
    <row r="11760" spans="1:6" x14ac:dyDescent="0.2">
      <c r="A11760" s="106">
        <v>43132</v>
      </c>
      <c r="B11760" s="100">
        <v>43132</v>
      </c>
      <c r="C11760" s="98" t="s">
        <v>33</v>
      </c>
      <c r="D11760" s="98">
        <v>-0.74</v>
      </c>
      <c r="E11760" s="98">
        <v>10.050000000000001</v>
      </c>
      <c r="F11760" s="98" t="s">
        <v>92</v>
      </c>
    </row>
    <row r="11761" spans="1:6" x14ac:dyDescent="0.2">
      <c r="A11761" s="106">
        <v>43132</v>
      </c>
      <c r="B11761" s="100">
        <v>43101</v>
      </c>
      <c r="C11761" s="98" t="s">
        <v>168</v>
      </c>
      <c r="D11761" s="98">
        <v>-6.37</v>
      </c>
      <c r="E11761" s="98">
        <v>861</v>
      </c>
      <c r="F11761" s="98" t="s">
        <v>92</v>
      </c>
    </row>
    <row r="11762" spans="1:6" x14ac:dyDescent="0.2">
      <c r="A11762" s="106">
        <v>43132</v>
      </c>
      <c r="B11762" s="100">
        <v>43132</v>
      </c>
      <c r="C11762" s="98" t="s">
        <v>33</v>
      </c>
      <c r="D11762" s="98">
        <v>-1.66</v>
      </c>
      <c r="E11762" s="98">
        <v>22.44</v>
      </c>
      <c r="F11762" s="98" t="s">
        <v>93</v>
      </c>
    </row>
    <row r="11763" spans="1:6" x14ac:dyDescent="0.2">
      <c r="A11763" s="106">
        <v>43132</v>
      </c>
      <c r="B11763" s="100">
        <v>43101</v>
      </c>
      <c r="C11763" s="98" t="s">
        <v>168</v>
      </c>
      <c r="D11763" s="98">
        <v>-16.29</v>
      </c>
      <c r="E11763" s="98">
        <v>2202</v>
      </c>
      <c r="F11763" s="98" t="s">
        <v>93</v>
      </c>
    </row>
    <row r="11764" spans="1:6" x14ac:dyDescent="0.2">
      <c r="A11764" s="106">
        <v>43132</v>
      </c>
      <c r="B11764" s="100">
        <v>43101</v>
      </c>
      <c r="C11764" s="98" t="s">
        <v>185</v>
      </c>
      <c r="D11764" s="98">
        <v>72.45</v>
      </c>
      <c r="E11764" s="98">
        <v>2202</v>
      </c>
      <c r="F11764" s="98" t="s">
        <v>93</v>
      </c>
    </row>
    <row r="11765" spans="1:6" x14ac:dyDescent="0.2">
      <c r="A11765" s="106">
        <v>43132</v>
      </c>
      <c r="B11765" s="100">
        <v>43101</v>
      </c>
      <c r="C11765" s="98" t="s">
        <v>186</v>
      </c>
      <c r="D11765" s="98">
        <v>3.27</v>
      </c>
      <c r="E11765" s="98">
        <v>99.3</v>
      </c>
      <c r="F11765" s="98" t="s">
        <v>93</v>
      </c>
    </row>
    <row r="11766" spans="1:6" x14ac:dyDescent="0.2">
      <c r="A11766" s="106">
        <v>43132</v>
      </c>
      <c r="B11766" s="100">
        <v>43101</v>
      </c>
      <c r="C11766" s="98" t="s">
        <v>34</v>
      </c>
      <c r="D11766" s="98">
        <v>-149.54</v>
      </c>
      <c r="E11766" s="98">
        <v>1704</v>
      </c>
      <c r="F11766" s="98" t="s">
        <v>93</v>
      </c>
    </row>
    <row r="11767" spans="1:6" x14ac:dyDescent="0.2">
      <c r="A11767" s="106">
        <v>43132</v>
      </c>
      <c r="B11767" s="100">
        <v>43101</v>
      </c>
      <c r="C11767" s="98" t="s">
        <v>33</v>
      </c>
      <c r="D11767" s="98">
        <v>-6.74</v>
      </c>
      <c r="E11767" s="98">
        <v>76.849999999999994</v>
      </c>
      <c r="F11767" s="98" t="s">
        <v>93</v>
      </c>
    </row>
    <row r="11768" spans="1:6" x14ac:dyDescent="0.2">
      <c r="A11768" s="106">
        <v>43132</v>
      </c>
      <c r="B11768" s="100">
        <v>43132</v>
      </c>
      <c r="C11768" s="98" t="s">
        <v>34</v>
      </c>
      <c r="D11768" s="98">
        <v>-5.65</v>
      </c>
      <c r="E11768" s="98">
        <v>77</v>
      </c>
      <c r="F11768" s="98" t="s">
        <v>93</v>
      </c>
    </row>
    <row r="11769" spans="1:6" x14ac:dyDescent="0.2">
      <c r="A11769" s="106">
        <v>43132</v>
      </c>
      <c r="B11769" s="100">
        <v>43132</v>
      </c>
      <c r="C11769" s="98" t="s">
        <v>33</v>
      </c>
      <c r="D11769" s="98">
        <v>-0.25</v>
      </c>
      <c r="E11769" s="98">
        <v>3.47</v>
      </c>
      <c r="F11769" s="98" t="s">
        <v>93</v>
      </c>
    </row>
    <row r="11770" spans="1:6" x14ac:dyDescent="0.2">
      <c r="A11770" s="106">
        <v>43132</v>
      </c>
      <c r="B11770" s="100">
        <v>43101</v>
      </c>
      <c r="C11770" s="98" t="s">
        <v>168</v>
      </c>
      <c r="D11770" s="98">
        <v>-2.52</v>
      </c>
      <c r="E11770" s="98">
        <v>341</v>
      </c>
      <c r="F11770" s="98" t="s">
        <v>93</v>
      </c>
    </row>
    <row r="11771" spans="1:6" x14ac:dyDescent="0.2">
      <c r="A11771" s="106">
        <v>43132</v>
      </c>
      <c r="B11771" s="100">
        <v>43101</v>
      </c>
      <c r="C11771" s="98" t="s">
        <v>185</v>
      </c>
      <c r="D11771" s="98">
        <v>11.22</v>
      </c>
      <c r="E11771" s="98">
        <v>341</v>
      </c>
      <c r="F11771" s="98" t="s">
        <v>93</v>
      </c>
    </row>
    <row r="11772" spans="1:6" x14ac:dyDescent="0.2">
      <c r="A11772" s="106">
        <v>43132</v>
      </c>
      <c r="B11772" s="100">
        <v>43101</v>
      </c>
      <c r="C11772" s="98" t="s">
        <v>186</v>
      </c>
      <c r="D11772" s="98">
        <v>0.51</v>
      </c>
      <c r="E11772" s="98">
        <v>15.38</v>
      </c>
      <c r="F11772" s="98" t="s">
        <v>93</v>
      </c>
    </row>
    <row r="11773" spans="1:6" x14ac:dyDescent="0.2">
      <c r="A11773" s="106">
        <v>43132</v>
      </c>
      <c r="B11773" s="100">
        <v>43101</v>
      </c>
      <c r="C11773" s="98" t="s">
        <v>34</v>
      </c>
      <c r="D11773" s="98">
        <v>-23.17</v>
      </c>
      <c r="E11773" s="98">
        <v>264</v>
      </c>
      <c r="F11773" s="98" t="s">
        <v>93</v>
      </c>
    </row>
    <row r="11774" spans="1:6" x14ac:dyDescent="0.2">
      <c r="A11774" s="106">
        <v>43132</v>
      </c>
      <c r="B11774" s="100">
        <v>43101</v>
      </c>
      <c r="C11774" s="98" t="s">
        <v>33</v>
      </c>
      <c r="D11774" s="98">
        <v>-1.05</v>
      </c>
      <c r="E11774" s="98">
        <v>11.91</v>
      </c>
      <c r="F11774" s="98" t="s">
        <v>93</v>
      </c>
    </row>
    <row r="11775" spans="1:6" x14ac:dyDescent="0.2">
      <c r="A11775" s="106">
        <v>43132</v>
      </c>
      <c r="B11775" s="100">
        <v>43101</v>
      </c>
      <c r="C11775" s="98" t="s">
        <v>185</v>
      </c>
      <c r="D11775" s="98">
        <v>28.32</v>
      </c>
      <c r="E11775" s="98">
        <v>861</v>
      </c>
      <c r="F11775" s="98" t="s">
        <v>92</v>
      </c>
    </row>
    <row r="11776" spans="1:6" x14ac:dyDescent="0.2">
      <c r="A11776" s="106">
        <v>43132</v>
      </c>
      <c r="B11776" s="100">
        <v>43101</v>
      </c>
      <c r="C11776" s="98" t="s">
        <v>186</v>
      </c>
      <c r="D11776" s="98">
        <v>1.27</v>
      </c>
      <c r="E11776" s="98">
        <v>38.83</v>
      </c>
      <c r="F11776" s="98" t="s">
        <v>92</v>
      </c>
    </row>
    <row r="11777" spans="1:6" x14ac:dyDescent="0.2">
      <c r="A11777" s="106">
        <v>43132</v>
      </c>
      <c r="B11777" s="100">
        <v>43101</v>
      </c>
      <c r="C11777" s="98" t="s">
        <v>34</v>
      </c>
      <c r="D11777" s="98">
        <v>-55.99</v>
      </c>
      <c r="E11777" s="98">
        <v>638</v>
      </c>
      <c r="F11777" s="98" t="s">
        <v>92</v>
      </c>
    </row>
    <row r="11778" spans="1:6" x14ac:dyDescent="0.2">
      <c r="A11778" s="106">
        <v>43132</v>
      </c>
      <c r="B11778" s="100">
        <v>43101</v>
      </c>
      <c r="C11778" s="98" t="s">
        <v>33</v>
      </c>
      <c r="D11778" s="98">
        <v>-2.52</v>
      </c>
      <c r="E11778" s="98">
        <v>28.78</v>
      </c>
      <c r="F11778" s="98" t="s">
        <v>92</v>
      </c>
    </row>
    <row r="11779" spans="1:6" x14ac:dyDescent="0.2">
      <c r="A11779" s="106">
        <v>43132</v>
      </c>
      <c r="B11779" s="100">
        <v>43132</v>
      </c>
      <c r="C11779" s="98" t="s">
        <v>34</v>
      </c>
      <c r="D11779" s="98">
        <v>-4945.45</v>
      </c>
      <c r="E11779" s="98">
        <v>67438.929999999993</v>
      </c>
      <c r="F11779" s="98" t="s">
        <v>76</v>
      </c>
    </row>
    <row r="11780" spans="1:6" x14ac:dyDescent="0.2">
      <c r="A11780" s="106">
        <v>43132</v>
      </c>
      <c r="B11780" s="100">
        <v>43132</v>
      </c>
      <c r="C11780" s="98" t="s">
        <v>33</v>
      </c>
      <c r="D11780" s="98">
        <v>-222.94</v>
      </c>
      <c r="E11780" s="98">
        <v>3041.48</v>
      </c>
      <c r="F11780" s="98" t="s">
        <v>76</v>
      </c>
    </row>
    <row r="11781" spans="1:6" x14ac:dyDescent="0.2">
      <c r="A11781" s="106">
        <v>43132</v>
      </c>
      <c r="B11781" s="100">
        <v>43132</v>
      </c>
      <c r="C11781" s="98" t="s">
        <v>34</v>
      </c>
      <c r="D11781" s="98">
        <v>-664.79</v>
      </c>
      <c r="E11781" s="98">
        <v>9065.56</v>
      </c>
      <c r="F11781" s="98" t="s">
        <v>77</v>
      </c>
    </row>
    <row r="11782" spans="1:6" x14ac:dyDescent="0.2">
      <c r="A11782" s="106">
        <v>43132</v>
      </c>
      <c r="B11782" s="100">
        <v>43132</v>
      </c>
      <c r="C11782" s="98" t="s">
        <v>33</v>
      </c>
      <c r="D11782" s="98">
        <v>-29.97</v>
      </c>
      <c r="E11782" s="98">
        <v>408.86</v>
      </c>
      <c r="F11782" s="98" t="s">
        <v>77</v>
      </c>
    </row>
    <row r="11783" spans="1:6" x14ac:dyDescent="0.2">
      <c r="A11783" s="106">
        <v>43132</v>
      </c>
      <c r="B11783" s="100">
        <v>43101</v>
      </c>
      <c r="C11783" s="98" t="s">
        <v>168</v>
      </c>
      <c r="D11783" s="98">
        <v>-297.11</v>
      </c>
      <c r="E11783" s="98">
        <v>40147.56</v>
      </c>
      <c r="F11783" s="98" t="s">
        <v>77</v>
      </c>
    </row>
    <row r="11784" spans="1:6" x14ac:dyDescent="0.2">
      <c r="A11784" s="106">
        <v>43132</v>
      </c>
      <c r="B11784" s="100">
        <v>43101</v>
      </c>
      <c r="C11784" s="98" t="s">
        <v>185</v>
      </c>
      <c r="D11784" s="98">
        <v>1320.86</v>
      </c>
      <c r="E11784" s="98">
        <v>40147.56</v>
      </c>
      <c r="F11784" s="98" t="s">
        <v>77</v>
      </c>
    </row>
    <row r="11785" spans="1:6" x14ac:dyDescent="0.2">
      <c r="A11785" s="106">
        <v>43132</v>
      </c>
      <c r="B11785" s="100">
        <v>43101</v>
      </c>
      <c r="C11785" s="98" t="s">
        <v>186</v>
      </c>
      <c r="D11785" s="98">
        <v>59.58</v>
      </c>
      <c r="E11785" s="98">
        <v>1810.66</v>
      </c>
      <c r="F11785" s="98" t="s">
        <v>77</v>
      </c>
    </row>
    <row r="11786" spans="1:6" x14ac:dyDescent="0.2">
      <c r="A11786" s="106">
        <v>43132</v>
      </c>
      <c r="B11786" s="100">
        <v>43101</v>
      </c>
      <c r="C11786" s="98" t="s">
        <v>34</v>
      </c>
      <c r="D11786" s="98">
        <v>-2728.06</v>
      </c>
      <c r="E11786" s="98">
        <v>31082</v>
      </c>
      <c r="F11786" s="98" t="s">
        <v>77</v>
      </c>
    </row>
    <row r="11787" spans="1:6" x14ac:dyDescent="0.2">
      <c r="A11787" s="106">
        <v>43132</v>
      </c>
      <c r="B11787" s="100">
        <v>43101</v>
      </c>
      <c r="C11787" s="98" t="s">
        <v>33</v>
      </c>
      <c r="D11787" s="98">
        <v>-123.04</v>
      </c>
      <c r="E11787" s="98">
        <v>1401.83</v>
      </c>
      <c r="F11787" s="98" t="s">
        <v>77</v>
      </c>
    </row>
    <row r="11788" spans="1:6" x14ac:dyDescent="0.2">
      <c r="A11788" s="106">
        <v>43132</v>
      </c>
      <c r="B11788" s="100">
        <v>43132</v>
      </c>
      <c r="C11788" s="98" t="s">
        <v>36</v>
      </c>
      <c r="D11788" s="98">
        <v>-1.1499999999999999</v>
      </c>
      <c r="E11788" s="98">
        <v>15.68</v>
      </c>
      <c r="F11788" s="98" t="s">
        <v>101</v>
      </c>
    </row>
    <row r="11789" spans="1:6" x14ac:dyDescent="0.2">
      <c r="A11789" s="106">
        <v>43132</v>
      </c>
      <c r="B11789" s="100">
        <v>43132</v>
      </c>
      <c r="C11789" s="98" t="s">
        <v>35</v>
      </c>
      <c r="D11789" s="98">
        <v>-0.05</v>
      </c>
      <c r="E11789" s="98">
        <v>0.71</v>
      </c>
      <c r="F11789" s="98" t="s">
        <v>101</v>
      </c>
    </row>
    <row r="11790" spans="1:6" x14ac:dyDescent="0.2">
      <c r="A11790" s="106">
        <v>43132</v>
      </c>
      <c r="B11790" s="100">
        <v>43101</v>
      </c>
      <c r="C11790" s="98" t="s">
        <v>36</v>
      </c>
      <c r="D11790" s="98">
        <v>-4.83</v>
      </c>
      <c r="E11790" s="98">
        <v>55</v>
      </c>
      <c r="F11790" s="98" t="s">
        <v>101</v>
      </c>
    </row>
    <row r="11791" spans="1:6" x14ac:dyDescent="0.2">
      <c r="A11791" s="106">
        <v>43132</v>
      </c>
      <c r="B11791" s="100">
        <v>43101</v>
      </c>
      <c r="C11791" s="98" t="s">
        <v>35</v>
      </c>
      <c r="D11791" s="98">
        <v>-0.22</v>
      </c>
      <c r="E11791" s="98">
        <v>2.48</v>
      </c>
      <c r="F11791" s="98" t="s">
        <v>101</v>
      </c>
    </row>
    <row r="11792" spans="1:6" x14ac:dyDescent="0.2">
      <c r="A11792" s="106">
        <v>43132</v>
      </c>
      <c r="B11792" s="100">
        <v>43132</v>
      </c>
      <c r="C11792" s="98" t="s">
        <v>34</v>
      </c>
      <c r="D11792" s="98">
        <v>-36.520000000000003</v>
      </c>
      <c r="E11792" s="98">
        <v>498</v>
      </c>
      <c r="F11792" s="98" t="s">
        <v>93</v>
      </c>
    </row>
    <row r="11793" spans="1:6" x14ac:dyDescent="0.2">
      <c r="A11793" s="106">
        <v>43132</v>
      </c>
      <c r="B11793" s="100">
        <v>43101</v>
      </c>
      <c r="C11793" s="98" t="s">
        <v>185</v>
      </c>
      <c r="D11793" s="98">
        <v>24.75</v>
      </c>
      <c r="E11793" s="98">
        <v>752</v>
      </c>
      <c r="F11793" s="98" t="s">
        <v>92</v>
      </c>
    </row>
    <row r="11794" spans="1:6" x14ac:dyDescent="0.2">
      <c r="A11794" s="106">
        <v>43132</v>
      </c>
      <c r="B11794" s="100">
        <v>43101</v>
      </c>
      <c r="C11794" s="98" t="s">
        <v>186</v>
      </c>
      <c r="D11794" s="98">
        <v>1.1100000000000001</v>
      </c>
      <c r="E11794" s="98">
        <v>33.92</v>
      </c>
      <c r="F11794" s="98" t="s">
        <v>92</v>
      </c>
    </row>
    <row r="11795" spans="1:6" x14ac:dyDescent="0.2">
      <c r="A11795" s="106">
        <v>43132</v>
      </c>
      <c r="B11795" s="100">
        <v>43101</v>
      </c>
      <c r="C11795" s="98" t="s">
        <v>34</v>
      </c>
      <c r="D11795" s="98">
        <v>-42.66</v>
      </c>
      <c r="E11795" s="98">
        <v>486</v>
      </c>
      <c r="F11795" s="98" t="s">
        <v>92</v>
      </c>
    </row>
    <row r="11796" spans="1:6" x14ac:dyDescent="0.2">
      <c r="A11796" s="106">
        <v>43132</v>
      </c>
      <c r="B11796" s="100">
        <v>43101</v>
      </c>
      <c r="C11796" s="98" t="s">
        <v>33</v>
      </c>
      <c r="D11796" s="98">
        <v>-1.93</v>
      </c>
      <c r="E11796" s="98">
        <v>21.92</v>
      </c>
      <c r="F11796" s="98" t="s">
        <v>92</v>
      </c>
    </row>
    <row r="11797" spans="1:6" x14ac:dyDescent="0.2">
      <c r="A11797" s="106">
        <v>43132</v>
      </c>
      <c r="B11797" s="100">
        <v>43101</v>
      </c>
      <c r="C11797" s="98" t="s">
        <v>168</v>
      </c>
      <c r="D11797" s="98">
        <v>-5.56</v>
      </c>
      <c r="E11797" s="98">
        <v>752</v>
      </c>
      <c r="F11797" s="98" t="s">
        <v>92</v>
      </c>
    </row>
    <row r="11798" spans="1:6" x14ac:dyDescent="0.2">
      <c r="A11798" s="106">
        <v>43132</v>
      </c>
      <c r="B11798" s="100">
        <v>43101</v>
      </c>
      <c r="C11798" s="98" t="s">
        <v>185</v>
      </c>
      <c r="D11798" s="98">
        <v>142.29</v>
      </c>
      <c r="E11798" s="98">
        <v>4325</v>
      </c>
      <c r="F11798" s="98" t="s">
        <v>92</v>
      </c>
    </row>
    <row r="11799" spans="1:6" x14ac:dyDescent="0.2">
      <c r="A11799" s="106">
        <v>43132</v>
      </c>
      <c r="B11799" s="100">
        <v>43101</v>
      </c>
      <c r="C11799" s="98" t="s">
        <v>186</v>
      </c>
      <c r="D11799" s="98">
        <v>6.43</v>
      </c>
      <c r="E11799" s="98">
        <v>195.06</v>
      </c>
      <c r="F11799" s="98" t="s">
        <v>92</v>
      </c>
    </row>
    <row r="11800" spans="1:6" x14ac:dyDescent="0.2">
      <c r="A11800" s="106">
        <v>43132</v>
      </c>
      <c r="B11800" s="100">
        <v>43101</v>
      </c>
      <c r="C11800" s="98" t="s">
        <v>34</v>
      </c>
      <c r="D11800" s="98">
        <v>-246.2</v>
      </c>
      <c r="E11800" s="98">
        <v>2805</v>
      </c>
      <c r="F11800" s="98" t="s">
        <v>92</v>
      </c>
    </row>
    <row r="11801" spans="1:6" x14ac:dyDescent="0.2">
      <c r="A11801" s="106">
        <v>43132</v>
      </c>
      <c r="B11801" s="100">
        <v>43101</v>
      </c>
      <c r="C11801" s="98" t="s">
        <v>33</v>
      </c>
      <c r="D11801" s="98">
        <v>-11.1</v>
      </c>
      <c r="E11801" s="98">
        <v>126.5</v>
      </c>
      <c r="F11801" s="98" t="s">
        <v>92</v>
      </c>
    </row>
    <row r="11802" spans="1:6" x14ac:dyDescent="0.2">
      <c r="A11802" s="106">
        <v>43132</v>
      </c>
      <c r="B11802" s="100">
        <v>43101</v>
      </c>
      <c r="C11802" s="98" t="s">
        <v>168</v>
      </c>
      <c r="D11802" s="98">
        <v>-32.01</v>
      </c>
      <c r="E11802" s="98">
        <v>4325</v>
      </c>
      <c r="F11802" s="98" t="s">
        <v>92</v>
      </c>
    </row>
    <row r="11803" spans="1:6" x14ac:dyDescent="0.2">
      <c r="A11803" s="106">
        <v>43132</v>
      </c>
      <c r="B11803" s="100">
        <v>43101</v>
      </c>
      <c r="C11803" s="98" t="s">
        <v>185</v>
      </c>
      <c r="D11803" s="98">
        <v>5268.8</v>
      </c>
      <c r="E11803" s="98">
        <v>160145.48000000001</v>
      </c>
      <c r="F11803" s="98" t="s">
        <v>77</v>
      </c>
    </row>
    <row r="11804" spans="1:6" x14ac:dyDescent="0.2">
      <c r="A11804" s="106">
        <v>43132</v>
      </c>
      <c r="B11804" s="100">
        <v>43101</v>
      </c>
      <c r="C11804" s="98" t="s">
        <v>186</v>
      </c>
      <c r="D11804" s="98">
        <v>237.64</v>
      </c>
      <c r="E11804" s="98">
        <v>7222.56</v>
      </c>
      <c r="F11804" s="98" t="s">
        <v>77</v>
      </c>
    </row>
    <row r="11805" spans="1:6" x14ac:dyDescent="0.2">
      <c r="A11805" s="106">
        <v>43132</v>
      </c>
      <c r="B11805" s="100">
        <v>43101</v>
      </c>
      <c r="C11805" s="98" t="s">
        <v>34</v>
      </c>
      <c r="D11805" s="98">
        <v>-10428.709999999999</v>
      </c>
      <c r="E11805" s="98">
        <v>118818.99</v>
      </c>
      <c r="F11805" s="98" t="s">
        <v>77</v>
      </c>
    </row>
    <row r="11806" spans="1:6" x14ac:dyDescent="0.2">
      <c r="A11806" s="106">
        <v>43132</v>
      </c>
      <c r="B11806" s="100">
        <v>43101</v>
      </c>
      <c r="C11806" s="98" t="s">
        <v>33</v>
      </c>
      <c r="D11806" s="98">
        <v>-470.32</v>
      </c>
      <c r="E11806" s="98">
        <v>5358.73</v>
      </c>
      <c r="F11806" s="98" t="s">
        <v>77</v>
      </c>
    </row>
    <row r="11807" spans="1:6" x14ac:dyDescent="0.2">
      <c r="A11807" s="106">
        <v>43132</v>
      </c>
      <c r="B11807" s="100">
        <v>43101</v>
      </c>
      <c r="C11807" s="98" t="s">
        <v>168</v>
      </c>
      <c r="D11807" s="98">
        <v>-1185.1199999999999</v>
      </c>
      <c r="E11807" s="98">
        <v>160145.48000000001</v>
      </c>
      <c r="F11807" s="98" t="s">
        <v>77</v>
      </c>
    </row>
    <row r="11808" spans="1:6" x14ac:dyDescent="0.2">
      <c r="A11808" s="106">
        <v>43101</v>
      </c>
      <c r="B11808" s="100">
        <v>43101</v>
      </c>
      <c r="C11808" s="98" t="s">
        <v>185</v>
      </c>
      <c r="D11808" s="98">
        <v>77.44</v>
      </c>
      <c r="E11808" s="98">
        <v>2354</v>
      </c>
      <c r="F11808" s="98" t="s">
        <v>92</v>
      </c>
    </row>
    <row r="11809" spans="1:6" x14ac:dyDescent="0.2">
      <c r="A11809" s="106">
        <v>43101</v>
      </c>
      <c r="B11809" s="100">
        <v>43101</v>
      </c>
      <c r="C11809" s="98" t="s">
        <v>186</v>
      </c>
      <c r="D11809" s="98">
        <v>3.49</v>
      </c>
      <c r="E11809" s="98">
        <v>106.16</v>
      </c>
      <c r="F11809" s="98" t="s">
        <v>92</v>
      </c>
    </row>
    <row r="11810" spans="1:6" x14ac:dyDescent="0.2">
      <c r="A11810" s="106">
        <v>43101</v>
      </c>
      <c r="B11810" s="100">
        <v>43101</v>
      </c>
      <c r="C11810" s="98" t="s">
        <v>34</v>
      </c>
      <c r="D11810" s="98">
        <v>-206.61</v>
      </c>
      <c r="E11810" s="98">
        <v>2354</v>
      </c>
      <c r="F11810" s="98" t="s">
        <v>92</v>
      </c>
    </row>
    <row r="11811" spans="1:6" x14ac:dyDescent="0.2">
      <c r="A11811" s="106">
        <v>43101</v>
      </c>
      <c r="B11811" s="100">
        <v>43101</v>
      </c>
      <c r="C11811" s="98" t="s">
        <v>33</v>
      </c>
      <c r="D11811" s="98">
        <v>-9.33</v>
      </c>
      <c r="E11811" s="98">
        <v>106.16</v>
      </c>
      <c r="F11811" s="98" t="s">
        <v>92</v>
      </c>
    </row>
    <row r="11812" spans="1:6" x14ac:dyDescent="0.2">
      <c r="A11812" s="106">
        <v>43101</v>
      </c>
      <c r="B11812" s="100">
        <v>43101</v>
      </c>
      <c r="C11812" s="98" t="s">
        <v>168</v>
      </c>
      <c r="D11812" s="98">
        <v>-17.43</v>
      </c>
      <c r="E11812" s="98">
        <v>2354</v>
      </c>
      <c r="F11812" s="98" t="s">
        <v>92</v>
      </c>
    </row>
    <row r="11813" spans="1:6" x14ac:dyDescent="0.2">
      <c r="A11813" s="106">
        <v>43132</v>
      </c>
      <c r="B11813" s="100">
        <v>43101</v>
      </c>
      <c r="C11813" s="98" t="s">
        <v>185</v>
      </c>
      <c r="D11813" s="98">
        <v>88.4</v>
      </c>
      <c r="E11813" s="98">
        <v>2687</v>
      </c>
      <c r="F11813" s="98" t="s">
        <v>92</v>
      </c>
    </row>
    <row r="11814" spans="1:6" x14ac:dyDescent="0.2">
      <c r="A11814" s="106">
        <v>43132</v>
      </c>
      <c r="B11814" s="100">
        <v>43101</v>
      </c>
      <c r="C11814" s="98" t="s">
        <v>186</v>
      </c>
      <c r="D11814" s="98">
        <v>3.99</v>
      </c>
      <c r="E11814" s="98">
        <v>121.18</v>
      </c>
      <c r="F11814" s="98" t="s">
        <v>92</v>
      </c>
    </row>
    <row r="11815" spans="1:6" x14ac:dyDescent="0.2">
      <c r="A11815" s="106">
        <v>43132</v>
      </c>
      <c r="B11815" s="100">
        <v>43101</v>
      </c>
      <c r="C11815" s="98" t="s">
        <v>34</v>
      </c>
      <c r="D11815" s="98">
        <v>-203.45</v>
      </c>
      <c r="E11815" s="98">
        <v>2318</v>
      </c>
      <c r="F11815" s="98" t="s">
        <v>92</v>
      </c>
    </row>
    <row r="11816" spans="1:6" x14ac:dyDescent="0.2">
      <c r="A11816" s="106">
        <v>43132</v>
      </c>
      <c r="B11816" s="100">
        <v>43101</v>
      </c>
      <c r="C11816" s="98" t="s">
        <v>33</v>
      </c>
      <c r="D11816" s="98">
        <v>-9.18</v>
      </c>
      <c r="E11816" s="98">
        <v>104.53</v>
      </c>
      <c r="F11816" s="98" t="s">
        <v>92</v>
      </c>
    </row>
    <row r="11817" spans="1:6" x14ac:dyDescent="0.2">
      <c r="A11817" s="106">
        <v>43132</v>
      </c>
      <c r="B11817" s="100">
        <v>43101</v>
      </c>
      <c r="C11817" s="98" t="s">
        <v>168</v>
      </c>
      <c r="D11817" s="98">
        <v>-19.88</v>
      </c>
      <c r="E11817" s="98">
        <v>2687</v>
      </c>
      <c r="F11817" s="98" t="s">
        <v>92</v>
      </c>
    </row>
    <row r="11818" spans="1:6" x14ac:dyDescent="0.2">
      <c r="A11818" s="106">
        <v>43101</v>
      </c>
      <c r="B11818" s="100">
        <v>43101</v>
      </c>
      <c r="C11818" s="98" t="s">
        <v>185</v>
      </c>
      <c r="D11818" s="98">
        <v>770.23</v>
      </c>
      <c r="E11818" s="98">
        <v>23411.52</v>
      </c>
      <c r="F11818" s="98" t="s">
        <v>77</v>
      </c>
    </row>
    <row r="11819" spans="1:6" x14ac:dyDescent="0.2">
      <c r="A11819" s="106">
        <v>43101</v>
      </c>
      <c r="B11819" s="100">
        <v>43101</v>
      </c>
      <c r="C11819" s="98" t="s">
        <v>186</v>
      </c>
      <c r="D11819" s="98">
        <v>34.729999999999997</v>
      </c>
      <c r="E11819" s="98">
        <v>1055.8699999999999</v>
      </c>
      <c r="F11819" s="98" t="s">
        <v>77</v>
      </c>
    </row>
    <row r="11820" spans="1:6" x14ac:dyDescent="0.2">
      <c r="A11820" s="106">
        <v>43101</v>
      </c>
      <c r="B11820" s="100">
        <v>43101</v>
      </c>
      <c r="C11820" s="98" t="s">
        <v>34</v>
      </c>
      <c r="D11820" s="98">
        <v>-2054.8200000000002</v>
      </c>
      <c r="E11820" s="98">
        <v>23411.52</v>
      </c>
      <c r="F11820" s="98" t="s">
        <v>77</v>
      </c>
    </row>
    <row r="11821" spans="1:6" x14ac:dyDescent="0.2">
      <c r="A11821" s="106">
        <v>43101</v>
      </c>
      <c r="B11821" s="100">
        <v>43101</v>
      </c>
      <c r="C11821" s="98" t="s">
        <v>33</v>
      </c>
      <c r="D11821" s="98">
        <v>-92.68</v>
      </c>
      <c r="E11821" s="98">
        <v>1055.8699999999999</v>
      </c>
      <c r="F11821" s="98" t="s">
        <v>77</v>
      </c>
    </row>
    <row r="11822" spans="1:6" x14ac:dyDescent="0.2">
      <c r="A11822" s="106">
        <v>43101</v>
      </c>
      <c r="B11822" s="100">
        <v>43101</v>
      </c>
      <c r="C11822" s="98" t="s">
        <v>168</v>
      </c>
      <c r="D11822" s="98">
        <v>-173.26</v>
      </c>
      <c r="E11822" s="98">
        <v>23411.52</v>
      </c>
      <c r="F11822" s="98" t="s">
        <v>77</v>
      </c>
    </row>
    <row r="11823" spans="1:6" x14ac:dyDescent="0.2">
      <c r="A11823" s="106">
        <v>43101</v>
      </c>
      <c r="B11823" s="100">
        <v>43101</v>
      </c>
      <c r="C11823" s="98" t="s">
        <v>185</v>
      </c>
      <c r="D11823" s="98">
        <v>1576.71</v>
      </c>
      <c r="E11823" s="98">
        <v>47924.14</v>
      </c>
      <c r="F11823" s="98" t="s">
        <v>77</v>
      </c>
    </row>
    <row r="11824" spans="1:6" x14ac:dyDescent="0.2">
      <c r="A11824" s="106">
        <v>43101</v>
      </c>
      <c r="B11824" s="100">
        <v>43101</v>
      </c>
      <c r="C11824" s="98" t="s">
        <v>186</v>
      </c>
      <c r="D11824" s="98">
        <v>71.11</v>
      </c>
      <c r="E11824" s="98">
        <v>2161.41</v>
      </c>
      <c r="F11824" s="98" t="s">
        <v>77</v>
      </c>
    </row>
    <row r="11825" spans="1:6" x14ac:dyDescent="0.2">
      <c r="A11825" s="106">
        <v>43101</v>
      </c>
      <c r="B11825" s="100">
        <v>43101</v>
      </c>
      <c r="C11825" s="98" t="s">
        <v>34</v>
      </c>
      <c r="D11825" s="98">
        <v>-4206.3100000000004</v>
      </c>
      <c r="E11825" s="98">
        <v>47924.14</v>
      </c>
      <c r="F11825" s="98" t="s">
        <v>77</v>
      </c>
    </row>
    <row r="11826" spans="1:6" x14ac:dyDescent="0.2">
      <c r="A11826" s="106">
        <v>43101</v>
      </c>
      <c r="B11826" s="100">
        <v>43101</v>
      </c>
      <c r="C11826" s="98" t="s">
        <v>33</v>
      </c>
      <c r="D11826" s="98">
        <v>-189.72</v>
      </c>
      <c r="E11826" s="98">
        <v>2161.41</v>
      </c>
      <c r="F11826" s="98" t="s">
        <v>77</v>
      </c>
    </row>
    <row r="11827" spans="1:6" x14ac:dyDescent="0.2">
      <c r="A11827" s="106">
        <v>43101</v>
      </c>
      <c r="B11827" s="100">
        <v>43101</v>
      </c>
      <c r="C11827" s="98" t="s">
        <v>168</v>
      </c>
      <c r="D11827" s="98">
        <v>-354.63</v>
      </c>
      <c r="E11827" s="98">
        <v>47924.14</v>
      </c>
      <c r="F11827" s="98" t="s">
        <v>77</v>
      </c>
    </row>
    <row r="11828" spans="1:6" x14ac:dyDescent="0.2">
      <c r="A11828" s="106">
        <v>43101</v>
      </c>
      <c r="B11828" s="100">
        <v>43101</v>
      </c>
      <c r="C11828" s="98" t="s">
        <v>185</v>
      </c>
      <c r="D11828" s="98">
        <v>64.180000000000007</v>
      </c>
      <c r="E11828" s="98">
        <v>1950.8</v>
      </c>
      <c r="F11828" s="98" t="s">
        <v>84</v>
      </c>
    </row>
    <row r="11829" spans="1:6" x14ac:dyDescent="0.2">
      <c r="A11829" s="106">
        <v>43101</v>
      </c>
      <c r="B11829" s="100">
        <v>43101</v>
      </c>
      <c r="C11829" s="98" t="s">
        <v>186</v>
      </c>
      <c r="D11829" s="98">
        <v>2.89</v>
      </c>
      <c r="E11829" s="98">
        <v>87.98</v>
      </c>
      <c r="F11829" s="98" t="s">
        <v>84</v>
      </c>
    </row>
    <row r="11830" spans="1:6" x14ac:dyDescent="0.2">
      <c r="A11830" s="106">
        <v>43101</v>
      </c>
      <c r="B11830" s="100">
        <v>43101</v>
      </c>
      <c r="C11830" s="98" t="s">
        <v>34</v>
      </c>
      <c r="D11830" s="98">
        <v>-171.22</v>
      </c>
      <c r="E11830" s="98">
        <v>1950.8</v>
      </c>
      <c r="F11830" s="98" t="s">
        <v>84</v>
      </c>
    </row>
    <row r="11831" spans="1:6" x14ac:dyDescent="0.2">
      <c r="A11831" s="106">
        <v>43101</v>
      </c>
      <c r="B11831" s="100">
        <v>43101</v>
      </c>
      <c r="C11831" s="98" t="s">
        <v>33</v>
      </c>
      <c r="D11831" s="98">
        <v>-7.72</v>
      </c>
      <c r="E11831" s="98">
        <v>87.98</v>
      </c>
      <c r="F11831" s="98" t="s">
        <v>84</v>
      </c>
    </row>
    <row r="11832" spans="1:6" x14ac:dyDescent="0.2">
      <c r="A11832" s="106">
        <v>43101</v>
      </c>
      <c r="B11832" s="100">
        <v>43101</v>
      </c>
      <c r="C11832" s="98" t="s">
        <v>168</v>
      </c>
      <c r="D11832" s="98">
        <v>-14.44</v>
      </c>
      <c r="E11832" s="98">
        <v>1950.8</v>
      </c>
      <c r="F11832" s="98" t="s">
        <v>84</v>
      </c>
    </row>
    <row r="11833" spans="1:6" x14ac:dyDescent="0.2">
      <c r="A11833" s="106">
        <v>43101</v>
      </c>
      <c r="B11833" s="100">
        <v>43101</v>
      </c>
      <c r="C11833" s="98" t="s">
        <v>185</v>
      </c>
      <c r="D11833" s="98">
        <v>47.6</v>
      </c>
      <c r="E11833" s="98">
        <v>1447</v>
      </c>
      <c r="F11833" s="98" t="s">
        <v>92</v>
      </c>
    </row>
    <row r="11834" spans="1:6" x14ac:dyDescent="0.2">
      <c r="A11834" s="106">
        <v>43466</v>
      </c>
      <c r="B11834" s="100">
        <v>43435</v>
      </c>
      <c r="C11834" s="98" t="s">
        <v>33</v>
      </c>
      <c r="D11834" s="98">
        <v>-0.99</v>
      </c>
      <c r="E11834" s="98">
        <v>10.72</v>
      </c>
      <c r="F11834" s="98" t="s">
        <v>93</v>
      </c>
    </row>
    <row r="11835" spans="1:6" x14ac:dyDescent="0.2">
      <c r="A11835" s="106">
        <v>43466</v>
      </c>
      <c r="B11835" s="100">
        <v>43435</v>
      </c>
      <c r="C11835" s="98" t="s">
        <v>36</v>
      </c>
      <c r="D11835" s="98">
        <v>-11.95</v>
      </c>
      <c r="E11835" s="98">
        <v>130</v>
      </c>
      <c r="F11835" s="98" t="s">
        <v>101</v>
      </c>
    </row>
    <row r="11836" spans="1:6" x14ac:dyDescent="0.2">
      <c r="A11836" s="106">
        <v>43466</v>
      </c>
      <c r="B11836" s="100">
        <v>43435</v>
      </c>
      <c r="C11836" s="98" t="s">
        <v>35</v>
      </c>
      <c r="D11836" s="98">
        <v>-0.49</v>
      </c>
      <c r="E11836" s="98">
        <v>5.27</v>
      </c>
      <c r="F11836" s="98" t="s">
        <v>101</v>
      </c>
    </row>
    <row r="11837" spans="1:6" x14ac:dyDescent="0.2">
      <c r="A11837" s="106">
        <v>43466</v>
      </c>
      <c r="B11837" s="100">
        <v>43435</v>
      </c>
      <c r="C11837" s="98" t="s">
        <v>36</v>
      </c>
      <c r="D11837" s="98">
        <v>-76.34</v>
      </c>
      <c r="E11837" s="98">
        <v>830</v>
      </c>
      <c r="F11837" s="98" t="s">
        <v>101</v>
      </c>
    </row>
    <row r="11838" spans="1:6" x14ac:dyDescent="0.2">
      <c r="A11838" s="106">
        <v>43466</v>
      </c>
      <c r="B11838" s="100">
        <v>43435</v>
      </c>
      <c r="C11838" s="98" t="s">
        <v>35</v>
      </c>
      <c r="D11838" s="98">
        <v>-3.1</v>
      </c>
      <c r="E11838" s="98">
        <v>33.68</v>
      </c>
      <c r="F11838" s="98" t="s">
        <v>101</v>
      </c>
    </row>
    <row r="11839" spans="1:6" x14ac:dyDescent="0.2">
      <c r="A11839" s="106">
        <v>43466</v>
      </c>
      <c r="B11839" s="100">
        <v>43435</v>
      </c>
      <c r="C11839" s="98" t="s">
        <v>36</v>
      </c>
      <c r="D11839" s="98">
        <v>-13.79</v>
      </c>
      <c r="E11839" s="98">
        <v>150</v>
      </c>
      <c r="F11839" s="98" t="s">
        <v>101</v>
      </c>
    </row>
    <row r="11840" spans="1:6" x14ac:dyDescent="0.2">
      <c r="A11840" s="106">
        <v>43466</v>
      </c>
      <c r="B11840" s="100">
        <v>43435</v>
      </c>
      <c r="C11840" s="98" t="s">
        <v>35</v>
      </c>
      <c r="D11840" s="98">
        <v>-0.56000000000000005</v>
      </c>
      <c r="E11840" s="98">
        <v>6.09</v>
      </c>
      <c r="F11840" s="98" t="s">
        <v>101</v>
      </c>
    </row>
    <row r="11841" spans="1:6" x14ac:dyDescent="0.2">
      <c r="A11841" s="106">
        <v>43466</v>
      </c>
      <c r="B11841" s="100">
        <v>43435</v>
      </c>
      <c r="C11841" s="98" t="s">
        <v>36</v>
      </c>
      <c r="D11841" s="98">
        <v>-3.86</v>
      </c>
      <c r="E11841" s="98">
        <v>42</v>
      </c>
      <c r="F11841" s="98" t="s">
        <v>101</v>
      </c>
    </row>
    <row r="11842" spans="1:6" x14ac:dyDescent="0.2">
      <c r="A11842" s="106">
        <v>43466</v>
      </c>
      <c r="B11842" s="100">
        <v>43435</v>
      </c>
      <c r="C11842" s="98" t="s">
        <v>35</v>
      </c>
      <c r="D11842" s="98">
        <v>-0.16</v>
      </c>
      <c r="E11842" s="98">
        <v>1.71</v>
      </c>
      <c r="F11842" s="98" t="s">
        <v>101</v>
      </c>
    </row>
    <row r="11843" spans="1:6" x14ac:dyDescent="0.2">
      <c r="A11843" s="106">
        <v>43466</v>
      </c>
      <c r="B11843" s="100">
        <v>43435</v>
      </c>
      <c r="C11843" s="98" t="s">
        <v>36</v>
      </c>
      <c r="D11843" s="98">
        <v>-90.77</v>
      </c>
      <c r="E11843" s="98">
        <v>987</v>
      </c>
      <c r="F11843" s="98" t="s">
        <v>101</v>
      </c>
    </row>
    <row r="11844" spans="1:6" x14ac:dyDescent="0.2">
      <c r="A11844" s="106">
        <v>43466</v>
      </c>
      <c r="B11844" s="100">
        <v>43435</v>
      </c>
      <c r="C11844" s="98" t="s">
        <v>35</v>
      </c>
      <c r="D11844" s="98">
        <v>-3.74</v>
      </c>
      <c r="E11844" s="98">
        <v>40.56</v>
      </c>
      <c r="F11844" s="98" t="s">
        <v>101</v>
      </c>
    </row>
    <row r="11845" spans="1:6" x14ac:dyDescent="0.2">
      <c r="A11845" s="106">
        <v>43466</v>
      </c>
      <c r="B11845" s="100">
        <v>43435</v>
      </c>
      <c r="C11845" s="98" t="s">
        <v>36</v>
      </c>
      <c r="D11845" s="98">
        <v>-18.579999999999998</v>
      </c>
      <c r="E11845" s="98">
        <v>202</v>
      </c>
      <c r="F11845" s="98" t="s">
        <v>101</v>
      </c>
    </row>
    <row r="11846" spans="1:6" x14ac:dyDescent="0.2">
      <c r="A11846" s="106">
        <v>43466</v>
      </c>
      <c r="B11846" s="100">
        <v>43435</v>
      </c>
      <c r="C11846" s="98" t="s">
        <v>35</v>
      </c>
      <c r="D11846" s="98">
        <v>-0.76</v>
      </c>
      <c r="E11846" s="98">
        <v>8.1999999999999993</v>
      </c>
      <c r="F11846" s="98" t="s">
        <v>101</v>
      </c>
    </row>
    <row r="11847" spans="1:6" x14ac:dyDescent="0.2">
      <c r="A11847" s="106">
        <v>43101</v>
      </c>
      <c r="B11847" s="100">
        <v>43101</v>
      </c>
      <c r="C11847" s="98" t="s">
        <v>186</v>
      </c>
      <c r="D11847" s="98">
        <v>0.62</v>
      </c>
      <c r="E11847" s="98">
        <v>18.71</v>
      </c>
      <c r="F11847" s="98" t="s">
        <v>92</v>
      </c>
    </row>
    <row r="11848" spans="1:6" x14ac:dyDescent="0.2">
      <c r="A11848" s="106">
        <v>43101</v>
      </c>
      <c r="B11848" s="100">
        <v>43101</v>
      </c>
      <c r="C11848" s="98" t="s">
        <v>34</v>
      </c>
      <c r="D11848" s="98">
        <v>-36.43</v>
      </c>
      <c r="E11848" s="98">
        <v>415</v>
      </c>
      <c r="F11848" s="98" t="s">
        <v>92</v>
      </c>
    </row>
    <row r="11849" spans="1:6" x14ac:dyDescent="0.2">
      <c r="A11849" s="106">
        <v>43101</v>
      </c>
      <c r="B11849" s="100">
        <v>43101</v>
      </c>
      <c r="C11849" s="98" t="s">
        <v>33</v>
      </c>
      <c r="D11849" s="98">
        <v>-1.64</v>
      </c>
      <c r="E11849" s="98">
        <v>18.71</v>
      </c>
      <c r="F11849" s="98" t="s">
        <v>92</v>
      </c>
    </row>
    <row r="11850" spans="1:6" x14ac:dyDescent="0.2">
      <c r="A11850" s="106">
        <v>43101</v>
      </c>
      <c r="B11850" s="100">
        <v>43101</v>
      </c>
      <c r="C11850" s="98" t="s">
        <v>168</v>
      </c>
      <c r="D11850" s="98">
        <v>-3.07</v>
      </c>
      <c r="E11850" s="98">
        <v>415</v>
      </c>
      <c r="F11850" s="98" t="s">
        <v>92</v>
      </c>
    </row>
    <row r="11851" spans="1:6" x14ac:dyDescent="0.2">
      <c r="A11851" s="106">
        <v>43101</v>
      </c>
      <c r="B11851" s="100">
        <v>43101</v>
      </c>
      <c r="C11851" s="98" t="s">
        <v>185</v>
      </c>
      <c r="D11851" s="98">
        <v>23.06</v>
      </c>
      <c r="E11851" s="98">
        <v>701</v>
      </c>
      <c r="F11851" s="98" t="s">
        <v>92</v>
      </c>
    </row>
    <row r="11852" spans="1:6" x14ac:dyDescent="0.2">
      <c r="A11852" s="106">
        <v>43101</v>
      </c>
      <c r="B11852" s="100">
        <v>43101</v>
      </c>
      <c r="C11852" s="98" t="s">
        <v>186</v>
      </c>
      <c r="D11852" s="98">
        <v>1.04</v>
      </c>
      <c r="E11852" s="98">
        <v>31.62</v>
      </c>
      <c r="F11852" s="98" t="s">
        <v>92</v>
      </c>
    </row>
    <row r="11853" spans="1:6" x14ac:dyDescent="0.2">
      <c r="A11853" s="106">
        <v>43101</v>
      </c>
      <c r="B11853" s="100">
        <v>43101</v>
      </c>
      <c r="C11853" s="98" t="s">
        <v>34</v>
      </c>
      <c r="D11853" s="98">
        <v>-61.53</v>
      </c>
      <c r="E11853" s="98">
        <v>701</v>
      </c>
      <c r="F11853" s="98" t="s">
        <v>92</v>
      </c>
    </row>
    <row r="11854" spans="1:6" x14ac:dyDescent="0.2">
      <c r="A11854" s="106">
        <v>43101</v>
      </c>
      <c r="B11854" s="100">
        <v>43101</v>
      </c>
      <c r="C11854" s="98" t="s">
        <v>33</v>
      </c>
      <c r="D11854" s="98">
        <v>-2.78</v>
      </c>
      <c r="E11854" s="98">
        <v>31.62</v>
      </c>
      <c r="F11854" s="98" t="s">
        <v>92</v>
      </c>
    </row>
    <row r="11855" spans="1:6" x14ac:dyDescent="0.2">
      <c r="A11855" s="106">
        <v>43101</v>
      </c>
      <c r="B11855" s="100">
        <v>43101</v>
      </c>
      <c r="C11855" s="98" t="s">
        <v>168</v>
      </c>
      <c r="D11855" s="98">
        <v>-5.19</v>
      </c>
      <c r="E11855" s="98">
        <v>701</v>
      </c>
      <c r="F11855" s="98" t="s">
        <v>92</v>
      </c>
    </row>
    <row r="11856" spans="1:6" x14ac:dyDescent="0.2">
      <c r="A11856" s="106">
        <v>43101</v>
      </c>
      <c r="B11856" s="100">
        <v>43101</v>
      </c>
      <c r="C11856" s="98" t="s">
        <v>185</v>
      </c>
      <c r="D11856" s="98">
        <v>9434.81</v>
      </c>
      <c r="E11856" s="98">
        <v>286771.08</v>
      </c>
      <c r="F11856" s="98" t="s">
        <v>76</v>
      </c>
    </row>
    <row r="11857" spans="1:6" x14ac:dyDescent="0.2">
      <c r="A11857" s="106">
        <v>43101</v>
      </c>
      <c r="B11857" s="100">
        <v>43101</v>
      </c>
      <c r="C11857" s="98" t="s">
        <v>186</v>
      </c>
      <c r="D11857" s="98">
        <v>425.53</v>
      </c>
      <c r="E11857" s="98">
        <v>12933.34</v>
      </c>
      <c r="F11857" s="98" t="s">
        <v>76</v>
      </c>
    </row>
    <row r="11858" spans="1:6" x14ac:dyDescent="0.2">
      <c r="A11858" s="106">
        <v>43101</v>
      </c>
      <c r="B11858" s="100">
        <v>43101</v>
      </c>
      <c r="C11858" s="98" t="s">
        <v>34</v>
      </c>
      <c r="D11858" s="98">
        <v>-25169.97</v>
      </c>
      <c r="E11858" s="98">
        <v>286771.08</v>
      </c>
      <c r="F11858" s="98" t="s">
        <v>76</v>
      </c>
    </row>
    <row r="11859" spans="1:6" x14ac:dyDescent="0.2">
      <c r="A11859" s="106">
        <v>43101</v>
      </c>
      <c r="B11859" s="100">
        <v>43101</v>
      </c>
      <c r="C11859" s="98" t="s">
        <v>33</v>
      </c>
      <c r="D11859" s="98">
        <v>-1135.1300000000001</v>
      </c>
      <c r="E11859" s="98">
        <v>12933.34</v>
      </c>
      <c r="F11859" s="98" t="s">
        <v>76</v>
      </c>
    </row>
    <row r="11860" spans="1:6" x14ac:dyDescent="0.2">
      <c r="A11860" s="106">
        <v>43101</v>
      </c>
      <c r="B11860" s="100">
        <v>43101</v>
      </c>
      <c r="C11860" s="98" t="s">
        <v>168</v>
      </c>
      <c r="D11860" s="98">
        <v>-2122.1999999999998</v>
      </c>
      <c r="E11860" s="98">
        <v>286771.08</v>
      </c>
      <c r="F11860" s="98" t="s">
        <v>76</v>
      </c>
    </row>
    <row r="11861" spans="1:6" x14ac:dyDescent="0.2">
      <c r="A11861" s="106">
        <v>43101</v>
      </c>
      <c r="B11861" s="100">
        <v>43101</v>
      </c>
      <c r="C11861" s="98" t="s">
        <v>36</v>
      </c>
      <c r="D11861" s="98">
        <v>-1.58</v>
      </c>
      <c r="E11861" s="98">
        <v>18.079999999999998</v>
      </c>
      <c r="F11861" s="98" t="s">
        <v>101</v>
      </c>
    </row>
    <row r="11862" spans="1:6" x14ac:dyDescent="0.2">
      <c r="A11862" s="106">
        <v>43101</v>
      </c>
      <c r="B11862" s="100">
        <v>43101</v>
      </c>
      <c r="C11862" s="98" t="s">
        <v>35</v>
      </c>
      <c r="D11862" s="98">
        <v>-0.08</v>
      </c>
      <c r="E11862" s="98">
        <v>0.82</v>
      </c>
      <c r="F11862" s="98" t="s">
        <v>101</v>
      </c>
    </row>
    <row r="11863" spans="1:6" x14ac:dyDescent="0.2">
      <c r="A11863" s="106">
        <v>43101</v>
      </c>
      <c r="B11863" s="100">
        <v>43101</v>
      </c>
      <c r="C11863" s="98" t="s">
        <v>185</v>
      </c>
      <c r="D11863" s="98">
        <v>13.66</v>
      </c>
      <c r="E11863" s="98">
        <v>415</v>
      </c>
      <c r="F11863" s="98" t="s">
        <v>92</v>
      </c>
    </row>
    <row r="11864" spans="1:6" x14ac:dyDescent="0.2">
      <c r="A11864" s="106">
        <v>43101</v>
      </c>
      <c r="B11864" s="100">
        <v>43101</v>
      </c>
      <c r="C11864" s="98" t="s">
        <v>185</v>
      </c>
      <c r="D11864" s="98">
        <v>4.7699999999999996</v>
      </c>
      <c r="E11864" s="98">
        <v>145</v>
      </c>
      <c r="F11864" s="98" t="s">
        <v>93</v>
      </c>
    </row>
    <row r="11865" spans="1:6" x14ac:dyDescent="0.2">
      <c r="A11865" s="106">
        <v>43101</v>
      </c>
      <c r="B11865" s="100">
        <v>43101</v>
      </c>
      <c r="C11865" s="98" t="s">
        <v>186</v>
      </c>
      <c r="D11865" s="98">
        <v>0.22</v>
      </c>
      <c r="E11865" s="98">
        <v>6.54</v>
      </c>
      <c r="F11865" s="98" t="s">
        <v>93</v>
      </c>
    </row>
    <row r="11866" spans="1:6" x14ac:dyDescent="0.2">
      <c r="A11866" s="106">
        <v>43101</v>
      </c>
      <c r="B11866" s="100">
        <v>43101</v>
      </c>
      <c r="C11866" s="98" t="s">
        <v>34</v>
      </c>
      <c r="D11866" s="98">
        <v>-12.73</v>
      </c>
      <c r="E11866" s="98">
        <v>145</v>
      </c>
      <c r="F11866" s="98" t="s">
        <v>93</v>
      </c>
    </row>
    <row r="11867" spans="1:6" x14ac:dyDescent="0.2">
      <c r="A11867" s="106">
        <v>43101</v>
      </c>
      <c r="B11867" s="100">
        <v>43101</v>
      </c>
      <c r="C11867" s="98" t="s">
        <v>33</v>
      </c>
      <c r="D11867" s="98">
        <v>-0.56999999999999995</v>
      </c>
      <c r="E11867" s="98">
        <v>6.54</v>
      </c>
      <c r="F11867" s="98" t="s">
        <v>93</v>
      </c>
    </row>
    <row r="11868" spans="1:6" x14ac:dyDescent="0.2">
      <c r="A11868" s="106">
        <v>43101</v>
      </c>
      <c r="B11868" s="100">
        <v>43101</v>
      </c>
      <c r="C11868" s="98" t="s">
        <v>168</v>
      </c>
      <c r="D11868" s="98">
        <v>-1.07</v>
      </c>
      <c r="E11868" s="98">
        <v>145</v>
      </c>
      <c r="F11868" s="98" t="s">
        <v>93</v>
      </c>
    </row>
    <row r="11869" spans="1:6" x14ac:dyDescent="0.2">
      <c r="A11869" s="106">
        <v>43101</v>
      </c>
      <c r="B11869" s="100">
        <v>43101</v>
      </c>
      <c r="C11869" s="98" t="s">
        <v>36</v>
      </c>
      <c r="D11869" s="98">
        <v>-5.22</v>
      </c>
      <c r="E11869" s="98">
        <v>59.4</v>
      </c>
      <c r="F11869" s="98" t="s">
        <v>101</v>
      </c>
    </row>
    <row r="11870" spans="1:6" x14ac:dyDescent="0.2">
      <c r="A11870" s="106">
        <v>43101</v>
      </c>
      <c r="B11870" s="100">
        <v>43101</v>
      </c>
      <c r="C11870" s="98" t="s">
        <v>35</v>
      </c>
      <c r="D11870" s="98">
        <v>-0.23</v>
      </c>
      <c r="E11870" s="98">
        <v>2.68</v>
      </c>
      <c r="F11870" s="98" t="s">
        <v>101</v>
      </c>
    </row>
    <row r="11871" spans="1:6" x14ac:dyDescent="0.2">
      <c r="A11871" s="106">
        <v>43101</v>
      </c>
      <c r="B11871" s="100">
        <v>43101</v>
      </c>
      <c r="C11871" s="98" t="s">
        <v>36</v>
      </c>
      <c r="D11871" s="98">
        <v>-6.23</v>
      </c>
      <c r="E11871" s="98">
        <v>70.88</v>
      </c>
      <c r="F11871" s="98" t="s">
        <v>101</v>
      </c>
    </row>
    <row r="11872" spans="1:6" x14ac:dyDescent="0.2">
      <c r="A11872" s="106">
        <v>43101</v>
      </c>
      <c r="B11872" s="100">
        <v>43101</v>
      </c>
      <c r="C11872" s="98" t="s">
        <v>35</v>
      </c>
      <c r="D11872" s="98">
        <v>-0.28000000000000003</v>
      </c>
      <c r="E11872" s="98">
        <v>3.2</v>
      </c>
      <c r="F11872" s="98" t="s">
        <v>101</v>
      </c>
    </row>
    <row r="11873" spans="1:6" x14ac:dyDescent="0.2">
      <c r="A11873" s="106">
        <v>43101</v>
      </c>
      <c r="B11873" s="100">
        <v>43101</v>
      </c>
      <c r="C11873" s="98" t="s">
        <v>185</v>
      </c>
      <c r="D11873" s="98">
        <v>8119.3</v>
      </c>
      <c r="E11873" s="98">
        <v>246788.78</v>
      </c>
      <c r="F11873" s="98" t="s">
        <v>76</v>
      </c>
    </row>
    <row r="11874" spans="1:6" x14ac:dyDescent="0.2">
      <c r="A11874" s="106">
        <v>43101</v>
      </c>
      <c r="B11874" s="100">
        <v>43101</v>
      </c>
      <c r="C11874" s="98" t="s">
        <v>186</v>
      </c>
      <c r="D11874" s="98">
        <v>366.16</v>
      </c>
      <c r="E11874" s="98">
        <v>11130.21</v>
      </c>
      <c r="F11874" s="98" t="s">
        <v>76</v>
      </c>
    </row>
    <row r="11875" spans="1:6" x14ac:dyDescent="0.2">
      <c r="A11875" s="106">
        <v>43101</v>
      </c>
      <c r="B11875" s="100">
        <v>43101</v>
      </c>
      <c r="C11875" s="98" t="s">
        <v>34</v>
      </c>
      <c r="D11875" s="98">
        <v>-21660.74</v>
      </c>
      <c r="E11875" s="98">
        <v>246788.78</v>
      </c>
      <c r="F11875" s="98" t="s">
        <v>76</v>
      </c>
    </row>
    <row r="11876" spans="1:6" x14ac:dyDescent="0.2">
      <c r="A11876" s="106">
        <v>43101</v>
      </c>
      <c r="B11876" s="100">
        <v>43101</v>
      </c>
      <c r="C11876" s="98" t="s">
        <v>33</v>
      </c>
      <c r="D11876" s="98">
        <v>-976.84</v>
      </c>
      <c r="E11876" s="98">
        <v>11130.21</v>
      </c>
      <c r="F11876" s="98" t="s">
        <v>76</v>
      </c>
    </row>
    <row r="11877" spans="1:6" x14ac:dyDescent="0.2">
      <c r="A11877" s="106">
        <v>43101</v>
      </c>
      <c r="B11877" s="100">
        <v>43101</v>
      </c>
      <c r="C11877" s="98" t="s">
        <v>168</v>
      </c>
      <c r="D11877" s="98">
        <v>-1826.42</v>
      </c>
      <c r="E11877" s="98">
        <v>246788.78</v>
      </c>
      <c r="F11877" s="98" t="s">
        <v>76</v>
      </c>
    </row>
    <row r="11878" spans="1:6" x14ac:dyDescent="0.2">
      <c r="A11878" s="106">
        <v>43101</v>
      </c>
      <c r="B11878" s="100">
        <v>43101</v>
      </c>
      <c r="C11878" s="98" t="s">
        <v>36</v>
      </c>
      <c r="D11878" s="98">
        <v>-2.06</v>
      </c>
      <c r="E11878" s="98">
        <v>23.47</v>
      </c>
      <c r="F11878" s="98" t="s">
        <v>101</v>
      </c>
    </row>
    <row r="11879" spans="1:6" x14ac:dyDescent="0.2">
      <c r="A11879" s="106">
        <v>43101</v>
      </c>
      <c r="B11879" s="100">
        <v>43101</v>
      </c>
      <c r="C11879" s="98" t="s">
        <v>35</v>
      </c>
      <c r="D11879" s="98">
        <v>-0.09</v>
      </c>
      <c r="E11879" s="98">
        <v>1.06</v>
      </c>
      <c r="F11879" s="98" t="s">
        <v>101</v>
      </c>
    </row>
    <row r="11880" spans="1:6" x14ac:dyDescent="0.2">
      <c r="A11880" s="106">
        <v>43101</v>
      </c>
      <c r="B11880" s="100">
        <v>43101</v>
      </c>
      <c r="C11880" s="98" t="s">
        <v>36</v>
      </c>
      <c r="D11880" s="98">
        <v>-7.24</v>
      </c>
      <c r="E11880" s="98">
        <v>82.5</v>
      </c>
      <c r="F11880" s="98" t="s">
        <v>101</v>
      </c>
    </row>
    <row r="11881" spans="1:6" x14ac:dyDescent="0.2">
      <c r="A11881" s="106">
        <v>43101</v>
      </c>
      <c r="B11881" s="100">
        <v>43101</v>
      </c>
      <c r="C11881" s="98" t="s">
        <v>35</v>
      </c>
      <c r="D11881" s="98">
        <v>-0.33</v>
      </c>
      <c r="E11881" s="98">
        <v>3.71</v>
      </c>
      <c r="F11881" s="98" t="s">
        <v>101</v>
      </c>
    </row>
    <row r="11882" spans="1:6" x14ac:dyDescent="0.2">
      <c r="A11882" s="106">
        <v>43101</v>
      </c>
      <c r="B11882" s="100">
        <v>43101</v>
      </c>
      <c r="C11882" s="98" t="s">
        <v>36</v>
      </c>
      <c r="D11882" s="98">
        <v>-40.119999999999997</v>
      </c>
      <c r="E11882" s="98">
        <v>457.12</v>
      </c>
      <c r="F11882" s="98" t="s">
        <v>101</v>
      </c>
    </row>
    <row r="11883" spans="1:6" x14ac:dyDescent="0.2">
      <c r="A11883" s="106">
        <v>43101</v>
      </c>
      <c r="B11883" s="100">
        <v>43101</v>
      </c>
      <c r="C11883" s="98" t="s">
        <v>185</v>
      </c>
      <c r="D11883" s="98">
        <v>1025.3599999999999</v>
      </c>
      <c r="E11883" s="98">
        <v>31165.18</v>
      </c>
      <c r="F11883" s="98" t="s">
        <v>77</v>
      </c>
    </row>
    <row r="11884" spans="1:6" x14ac:dyDescent="0.2">
      <c r="A11884" s="106">
        <v>43101</v>
      </c>
      <c r="B11884" s="100">
        <v>43101</v>
      </c>
      <c r="C11884" s="98" t="s">
        <v>186</v>
      </c>
      <c r="D11884" s="98">
        <v>46.28</v>
      </c>
      <c r="E11884" s="98">
        <v>1405.52</v>
      </c>
      <c r="F11884" s="98" t="s">
        <v>77</v>
      </c>
    </row>
    <row r="11885" spans="1:6" x14ac:dyDescent="0.2">
      <c r="A11885" s="106">
        <v>43101</v>
      </c>
      <c r="B11885" s="100">
        <v>43101</v>
      </c>
      <c r="C11885" s="98" t="s">
        <v>34</v>
      </c>
      <c r="D11885" s="98">
        <v>-2735.38</v>
      </c>
      <c r="E11885" s="98">
        <v>31165.18</v>
      </c>
      <c r="F11885" s="98" t="s">
        <v>77</v>
      </c>
    </row>
    <row r="11886" spans="1:6" x14ac:dyDescent="0.2">
      <c r="A11886" s="106">
        <v>43101</v>
      </c>
      <c r="B11886" s="100">
        <v>43101</v>
      </c>
      <c r="C11886" s="98" t="s">
        <v>33</v>
      </c>
      <c r="D11886" s="98">
        <v>-123.38</v>
      </c>
      <c r="E11886" s="98">
        <v>1405.52</v>
      </c>
      <c r="F11886" s="98" t="s">
        <v>77</v>
      </c>
    </row>
    <row r="11887" spans="1:6" x14ac:dyDescent="0.2">
      <c r="A11887" s="106">
        <v>43101</v>
      </c>
      <c r="B11887" s="100">
        <v>43101</v>
      </c>
      <c r="C11887" s="98" t="s">
        <v>168</v>
      </c>
      <c r="D11887" s="98">
        <v>-230.62</v>
      </c>
      <c r="E11887" s="98">
        <v>31165.18</v>
      </c>
      <c r="F11887" s="98" t="s">
        <v>77</v>
      </c>
    </row>
    <row r="11888" spans="1:6" x14ac:dyDescent="0.2">
      <c r="A11888" s="106">
        <v>43101</v>
      </c>
      <c r="B11888" s="100">
        <v>43101</v>
      </c>
      <c r="C11888" s="98" t="s">
        <v>36</v>
      </c>
      <c r="D11888" s="98">
        <v>-40.97</v>
      </c>
      <c r="E11888" s="98">
        <v>466.91</v>
      </c>
      <c r="F11888" s="98" t="s">
        <v>101</v>
      </c>
    </row>
    <row r="11889" spans="1:6" x14ac:dyDescent="0.2">
      <c r="A11889" s="106">
        <v>43101</v>
      </c>
      <c r="B11889" s="100">
        <v>43101</v>
      </c>
      <c r="C11889" s="98" t="s">
        <v>35</v>
      </c>
      <c r="D11889" s="98">
        <v>-1.85</v>
      </c>
      <c r="E11889" s="98">
        <v>21.05</v>
      </c>
      <c r="F11889" s="98" t="s">
        <v>101</v>
      </c>
    </row>
    <row r="11890" spans="1:6" x14ac:dyDescent="0.2">
      <c r="A11890" s="106">
        <v>43101</v>
      </c>
      <c r="B11890" s="100">
        <v>43101</v>
      </c>
      <c r="C11890" s="98" t="s">
        <v>35</v>
      </c>
      <c r="D11890" s="98">
        <v>-1.81</v>
      </c>
      <c r="E11890" s="98">
        <v>20.61</v>
      </c>
      <c r="F11890" s="98" t="s">
        <v>101</v>
      </c>
    </row>
    <row r="11891" spans="1:6" x14ac:dyDescent="0.2">
      <c r="A11891" s="106">
        <v>43101</v>
      </c>
      <c r="B11891" s="100">
        <v>43101</v>
      </c>
      <c r="C11891" s="98" t="s">
        <v>185</v>
      </c>
      <c r="D11891" s="98">
        <v>48.62</v>
      </c>
      <c r="E11891" s="98">
        <v>1478</v>
      </c>
      <c r="F11891" s="98" t="s">
        <v>92</v>
      </c>
    </row>
    <row r="11892" spans="1:6" x14ac:dyDescent="0.2">
      <c r="A11892" s="106">
        <v>43101</v>
      </c>
      <c r="B11892" s="100">
        <v>43101</v>
      </c>
      <c r="C11892" s="98" t="s">
        <v>186</v>
      </c>
      <c r="D11892" s="98">
        <v>2.19</v>
      </c>
      <c r="E11892" s="98">
        <v>66.66</v>
      </c>
      <c r="F11892" s="98" t="s">
        <v>92</v>
      </c>
    </row>
    <row r="11893" spans="1:6" x14ac:dyDescent="0.2">
      <c r="A11893" s="106">
        <v>43101</v>
      </c>
      <c r="B11893" s="100">
        <v>43101</v>
      </c>
      <c r="C11893" s="98" t="s">
        <v>34</v>
      </c>
      <c r="D11893" s="98">
        <v>-129.72</v>
      </c>
      <c r="E11893" s="98">
        <v>1478</v>
      </c>
      <c r="F11893" s="98" t="s">
        <v>92</v>
      </c>
    </row>
    <row r="11894" spans="1:6" x14ac:dyDescent="0.2">
      <c r="A11894" s="106">
        <v>43101</v>
      </c>
      <c r="B11894" s="100">
        <v>43101</v>
      </c>
      <c r="C11894" s="98" t="s">
        <v>33</v>
      </c>
      <c r="D11894" s="98">
        <v>-5.85</v>
      </c>
      <c r="E11894" s="98">
        <v>66.66</v>
      </c>
      <c r="F11894" s="98" t="s">
        <v>92</v>
      </c>
    </row>
    <row r="11895" spans="1:6" x14ac:dyDescent="0.2">
      <c r="A11895" s="106">
        <v>43101</v>
      </c>
      <c r="B11895" s="100">
        <v>43101</v>
      </c>
      <c r="C11895" s="98" t="s">
        <v>168</v>
      </c>
      <c r="D11895" s="98">
        <v>-10.94</v>
      </c>
      <c r="E11895" s="98">
        <v>1478</v>
      </c>
      <c r="F11895" s="98" t="s">
        <v>92</v>
      </c>
    </row>
    <row r="11896" spans="1:6" x14ac:dyDescent="0.2">
      <c r="A11896" s="106">
        <v>43132</v>
      </c>
      <c r="B11896" s="100">
        <v>43132</v>
      </c>
      <c r="C11896" s="98" t="s">
        <v>36</v>
      </c>
      <c r="D11896" s="98">
        <v>-0.01</v>
      </c>
      <c r="E11896" s="98">
        <v>0.1</v>
      </c>
      <c r="F11896" s="98" t="s">
        <v>103</v>
      </c>
    </row>
    <row r="11897" spans="1:6" x14ac:dyDescent="0.2">
      <c r="A11897" s="106">
        <v>43132</v>
      </c>
      <c r="B11897" s="100">
        <v>43101</v>
      </c>
      <c r="C11897" s="98" t="s">
        <v>36</v>
      </c>
      <c r="D11897" s="98">
        <v>-131.43</v>
      </c>
      <c r="E11897" s="98">
        <v>1497.2</v>
      </c>
      <c r="F11897" s="98" t="s">
        <v>103</v>
      </c>
    </row>
    <row r="11898" spans="1:6" x14ac:dyDescent="0.2">
      <c r="A11898" s="106">
        <v>43132</v>
      </c>
      <c r="B11898" s="100">
        <v>43101</v>
      </c>
      <c r="C11898" s="98" t="s">
        <v>35</v>
      </c>
      <c r="D11898" s="98">
        <v>-5.94</v>
      </c>
      <c r="E11898" s="98">
        <v>67.52</v>
      </c>
      <c r="F11898" s="98" t="s">
        <v>103</v>
      </c>
    </row>
    <row r="11899" spans="1:6" x14ac:dyDescent="0.2">
      <c r="A11899" s="106">
        <v>43132</v>
      </c>
      <c r="B11899" s="100">
        <v>43132</v>
      </c>
      <c r="C11899" s="98" t="s">
        <v>34</v>
      </c>
      <c r="D11899" s="98">
        <v>0</v>
      </c>
      <c r="E11899" s="98">
        <v>0.02</v>
      </c>
      <c r="F11899" s="98" t="s">
        <v>76</v>
      </c>
    </row>
    <row r="11900" spans="1:6" x14ac:dyDescent="0.2">
      <c r="A11900" s="106">
        <v>43132</v>
      </c>
      <c r="B11900" s="100">
        <v>43101</v>
      </c>
      <c r="C11900" s="98" t="s">
        <v>168</v>
      </c>
      <c r="D11900" s="98">
        <v>-128.58000000000001</v>
      </c>
      <c r="E11900" s="98">
        <v>17377.02</v>
      </c>
      <c r="F11900" s="98" t="s">
        <v>76</v>
      </c>
    </row>
    <row r="11901" spans="1:6" x14ac:dyDescent="0.2">
      <c r="A11901" s="106">
        <v>43132</v>
      </c>
      <c r="B11901" s="100">
        <v>43101</v>
      </c>
      <c r="C11901" s="98" t="s">
        <v>185</v>
      </c>
      <c r="D11901" s="98">
        <v>571.72</v>
      </c>
      <c r="E11901" s="98">
        <v>17377.02</v>
      </c>
      <c r="F11901" s="98" t="s">
        <v>76</v>
      </c>
    </row>
    <row r="11902" spans="1:6" x14ac:dyDescent="0.2">
      <c r="A11902" s="106">
        <v>43132</v>
      </c>
      <c r="B11902" s="100">
        <v>43101</v>
      </c>
      <c r="C11902" s="98" t="s">
        <v>186</v>
      </c>
      <c r="D11902" s="98">
        <v>25.8</v>
      </c>
      <c r="E11902" s="98">
        <v>783.71</v>
      </c>
      <c r="F11902" s="98" t="s">
        <v>76</v>
      </c>
    </row>
    <row r="11903" spans="1:6" x14ac:dyDescent="0.2">
      <c r="A11903" s="106">
        <v>43132</v>
      </c>
      <c r="B11903" s="100">
        <v>43101</v>
      </c>
      <c r="C11903" s="98" t="s">
        <v>34</v>
      </c>
      <c r="D11903" s="98">
        <v>-1525.18</v>
      </c>
      <c r="E11903" s="98">
        <v>17377</v>
      </c>
      <c r="F11903" s="98" t="s">
        <v>76</v>
      </c>
    </row>
    <row r="11904" spans="1:6" x14ac:dyDescent="0.2">
      <c r="A11904" s="106">
        <v>43132</v>
      </c>
      <c r="B11904" s="100">
        <v>43101</v>
      </c>
      <c r="C11904" s="98" t="s">
        <v>33</v>
      </c>
      <c r="D11904" s="98">
        <v>-68.78</v>
      </c>
      <c r="E11904" s="98">
        <v>783.71</v>
      </c>
      <c r="F11904" s="98" t="s">
        <v>76</v>
      </c>
    </row>
    <row r="11905" spans="1:6" x14ac:dyDescent="0.2">
      <c r="A11905" s="106">
        <v>43132</v>
      </c>
      <c r="B11905" s="100">
        <v>43101</v>
      </c>
      <c r="C11905" s="98" t="s">
        <v>168</v>
      </c>
      <c r="D11905" s="98">
        <v>-0.1</v>
      </c>
      <c r="E11905" s="98">
        <v>13</v>
      </c>
      <c r="F11905" s="98" t="s">
        <v>93</v>
      </c>
    </row>
    <row r="11906" spans="1:6" x14ac:dyDescent="0.2">
      <c r="A11906" s="106">
        <v>43132</v>
      </c>
      <c r="B11906" s="100">
        <v>43101</v>
      </c>
      <c r="C11906" s="98" t="s">
        <v>185</v>
      </c>
      <c r="D11906" s="98">
        <v>0.43</v>
      </c>
      <c r="E11906" s="98">
        <v>13</v>
      </c>
      <c r="F11906" s="98" t="s">
        <v>93</v>
      </c>
    </row>
    <row r="11907" spans="1:6" x14ac:dyDescent="0.2">
      <c r="A11907" s="106">
        <v>43132</v>
      </c>
      <c r="B11907" s="100">
        <v>43101</v>
      </c>
      <c r="C11907" s="98" t="s">
        <v>186</v>
      </c>
      <c r="D11907" s="98">
        <v>0.02</v>
      </c>
      <c r="E11907" s="98">
        <v>0.59</v>
      </c>
      <c r="F11907" s="98" t="s">
        <v>93</v>
      </c>
    </row>
    <row r="11908" spans="1:6" x14ac:dyDescent="0.2">
      <c r="A11908" s="106">
        <v>43132</v>
      </c>
      <c r="B11908" s="100">
        <v>43101</v>
      </c>
      <c r="C11908" s="98" t="s">
        <v>34</v>
      </c>
      <c r="D11908" s="98">
        <v>-1.1399999999999999</v>
      </c>
      <c r="E11908" s="98">
        <v>13</v>
      </c>
      <c r="F11908" s="98" t="s">
        <v>93</v>
      </c>
    </row>
    <row r="11909" spans="1:6" x14ac:dyDescent="0.2">
      <c r="A11909" s="106">
        <v>43132</v>
      </c>
      <c r="B11909" s="100">
        <v>43101</v>
      </c>
      <c r="C11909" s="98" t="s">
        <v>33</v>
      </c>
      <c r="D11909" s="98">
        <v>-0.05</v>
      </c>
      <c r="E11909" s="98">
        <v>0.59</v>
      </c>
      <c r="F11909" s="98" t="s">
        <v>93</v>
      </c>
    </row>
    <row r="11910" spans="1:6" x14ac:dyDescent="0.2">
      <c r="A11910" s="106">
        <v>43132</v>
      </c>
      <c r="B11910" s="100">
        <v>43101</v>
      </c>
      <c r="C11910" s="98" t="s">
        <v>185</v>
      </c>
      <c r="D11910" s="98">
        <v>11806.58</v>
      </c>
      <c r="E11910" s="98">
        <v>358864.12</v>
      </c>
      <c r="F11910" s="98" t="s">
        <v>75</v>
      </c>
    </row>
    <row r="11911" spans="1:6" x14ac:dyDescent="0.2">
      <c r="A11911" s="106">
        <v>43132</v>
      </c>
      <c r="B11911" s="100">
        <v>43101</v>
      </c>
      <c r="C11911" s="98" t="s">
        <v>186</v>
      </c>
      <c r="D11911" s="98">
        <v>532.46</v>
      </c>
      <c r="E11911" s="98">
        <v>16184.7</v>
      </c>
      <c r="F11911" s="98" t="s">
        <v>75</v>
      </c>
    </row>
    <row r="11912" spans="1:6" x14ac:dyDescent="0.2">
      <c r="A11912" s="106">
        <v>43132</v>
      </c>
      <c r="B11912" s="100">
        <v>43101</v>
      </c>
      <c r="C11912" s="98" t="s">
        <v>34</v>
      </c>
      <c r="D11912" s="98">
        <v>-31480.81</v>
      </c>
      <c r="E11912" s="98">
        <v>358674.86</v>
      </c>
      <c r="F11912" s="98" t="s">
        <v>75</v>
      </c>
    </row>
    <row r="11913" spans="1:6" x14ac:dyDescent="0.2">
      <c r="A11913" s="106">
        <v>43132</v>
      </c>
      <c r="B11913" s="100">
        <v>43101</v>
      </c>
      <c r="C11913" s="98" t="s">
        <v>33</v>
      </c>
      <c r="D11913" s="98">
        <v>-1419.84</v>
      </c>
      <c r="E11913" s="98">
        <v>16176.17</v>
      </c>
      <c r="F11913" s="98" t="s">
        <v>75</v>
      </c>
    </row>
    <row r="11914" spans="1:6" x14ac:dyDescent="0.2">
      <c r="A11914" s="106">
        <v>43132</v>
      </c>
      <c r="B11914" s="100">
        <v>43132</v>
      </c>
      <c r="C11914" s="98" t="s">
        <v>34</v>
      </c>
      <c r="D11914" s="98">
        <v>-0.02</v>
      </c>
      <c r="E11914" s="98">
        <v>0.36</v>
      </c>
      <c r="F11914" s="98" t="s">
        <v>76</v>
      </c>
    </row>
    <row r="11915" spans="1:6" x14ac:dyDescent="0.2">
      <c r="A11915" s="106">
        <v>43132</v>
      </c>
      <c r="B11915" s="100">
        <v>43132</v>
      </c>
      <c r="C11915" s="98" t="s">
        <v>33</v>
      </c>
      <c r="D11915" s="98">
        <v>0</v>
      </c>
      <c r="E11915" s="98">
        <v>0.02</v>
      </c>
      <c r="F11915" s="98" t="s">
        <v>76</v>
      </c>
    </row>
    <row r="11916" spans="1:6" x14ac:dyDescent="0.2">
      <c r="A11916" s="106">
        <v>43132</v>
      </c>
      <c r="B11916" s="100">
        <v>43132</v>
      </c>
      <c r="C11916" s="98" t="s">
        <v>34</v>
      </c>
      <c r="D11916" s="98">
        <v>-0.02</v>
      </c>
      <c r="E11916" s="98">
        <v>0.26</v>
      </c>
      <c r="F11916" s="98" t="s">
        <v>77</v>
      </c>
    </row>
    <row r="11917" spans="1:6" x14ac:dyDescent="0.2">
      <c r="A11917" s="106">
        <v>43132</v>
      </c>
      <c r="B11917" s="100">
        <v>43132</v>
      </c>
      <c r="C11917" s="98" t="s">
        <v>33</v>
      </c>
      <c r="D11917" s="98">
        <v>0</v>
      </c>
      <c r="E11917" s="98">
        <v>0.01</v>
      </c>
      <c r="F11917" s="98" t="s">
        <v>77</v>
      </c>
    </row>
    <row r="11918" spans="1:6" x14ac:dyDescent="0.2">
      <c r="A11918" s="106">
        <v>43132</v>
      </c>
      <c r="B11918" s="100">
        <v>43101</v>
      </c>
      <c r="C11918" s="98" t="s">
        <v>168</v>
      </c>
      <c r="D11918" s="98">
        <v>-194.07</v>
      </c>
      <c r="E11918" s="98">
        <v>26226.63</v>
      </c>
      <c r="F11918" s="98" t="s">
        <v>77</v>
      </c>
    </row>
    <row r="11919" spans="1:6" x14ac:dyDescent="0.2">
      <c r="A11919" s="106">
        <v>43132</v>
      </c>
      <c r="B11919" s="100">
        <v>43101</v>
      </c>
      <c r="C11919" s="98" t="s">
        <v>185</v>
      </c>
      <c r="D11919" s="98">
        <v>862.86</v>
      </c>
      <c r="E11919" s="98">
        <v>26226.63</v>
      </c>
      <c r="F11919" s="98" t="s">
        <v>77</v>
      </c>
    </row>
    <row r="11920" spans="1:6" x14ac:dyDescent="0.2">
      <c r="A11920" s="106">
        <v>43132</v>
      </c>
      <c r="B11920" s="100">
        <v>43101</v>
      </c>
      <c r="C11920" s="98" t="s">
        <v>186</v>
      </c>
      <c r="D11920" s="98">
        <v>38.909999999999997</v>
      </c>
      <c r="E11920" s="98">
        <v>1182.83</v>
      </c>
      <c r="F11920" s="98" t="s">
        <v>77</v>
      </c>
    </row>
    <row r="11921" spans="1:6" x14ac:dyDescent="0.2">
      <c r="A11921" s="106">
        <v>43132</v>
      </c>
      <c r="B11921" s="100">
        <v>43101</v>
      </c>
      <c r="C11921" s="98" t="s">
        <v>34</v>
      </c>
      <c r="D11921" s="98">
        <v>-2301.88</v>
      </c>
      <c r="E11921" s="98">
        <v>26226.37</v>
      </c>
      <c r="F11921" s="98" t="s">
        <v>77</v>
      </c>
    </row>
    <row r="11922" spans="1:6" x14ac:dyDescent="0.2">
      <c r="A11922" s="106">
        <v>43132</v>
      </c>
      <c r="B11922" s="100">
        <v>43101</v>
      </c>
      <c r="C11922" s="98" t="s">
        <v>33</v>
      </c>
      <c r="D11922" s="98">
        <v>-103.82</v>
      </c>
      <c r="E11922" s="98">
        <v>1182.82</v>
      </c>
      <c r="F11922" s="98" t="s">
        <v>77</v>
      </c>
    </row>
    <row r="11923" spans="1:6" x14ac:dyDescent="0.2">
      <c r="A11923" s="106">
        <v>43132</v>
      </c>
      <c r="B11923" s="100">
        <v>43132</v>
      </c>
      <c r="C11923" s="98" t="s">
        <v>34</v>
      </c>
      <c r="D11923" s="98">
        <v>-20.420000000000002</v>
      </c>
      <c r="E11923" s="98">
        <v>280.72000000000003</v>
      </c>
      <c r="F11923" s="98" t="s">
        <v>72</v>
      </c>
    </row>
    <row r="11924" spans="1:6" x14ac:dyDescent="0.2">
      <c r="A11924" s="106">
        <v>43132</v>
      </c>
      <c r="B11924" s="100">
        <v>43132</v>
      </c>
      <c r="C11924" s="98" t="s">
        <v>33</v>
      </c>
      <c r="D11924" s="98">
        <v>-0.92</v>
      </c>
      <c r="E11924" s="98">
        <v>12.56</v>
      </c>
      <c r="F11924" s="98" t="s">
        <v>72</v>
      </c>
    </row>
    <row r="11925" spans="1:6" x14ac:dyDescent="0.2">
      <c r="A11925" s="106">
        <v>43132</v>
      </c>
      <c r="B11925" s="100">
        <v>43132</v>
      </c>
      <c r="C11925" s="98" t="s">
        <v>34</v>
      </c>
      <c r="D11925" s="98">
        <v>-8.94</v>
      </c>
      <c r="E11925" s="98">
        <v>123.9</v>
      </c>
      <c r="F11925" s="98" t="s">
        <v>74</v>
      </c>
    </row>
    <row r="11926" spans="1:6" x14ac:dyDescent="0.2">
      <c r="A11926" s="106">
        <v>43132</v>
      </c>
      <c r="B11926" s="100">
        <v>43132</v>
      </c>
      <c r="C11926" s="98" t="s">
        <v>33</v>
      </c>
      <c r="D11926" s="98">
        <v>-0.37</v>
      </c>
      <c r="E11926" s="98">
        <v>5.48</v>
      </c>
      <c r="F11926" s="98" t="s">
        <v>74</v>
      </c>
    </row>
    <row r="11927" spans="1:6" x14ac:dyDescent="0.2">
      <c r="A11927" s="106">
        <v>43132</v>
      </c>
      <c r="B11927" s="100">
        <v>43132</v>
      </c>
      <c r="C11927" s="98" t="s">
        <v>34</v>
      </c>
      <c r="D11927" s="98">
        <v>-19.5</v>
      </c>
      <c r="E11927" s="98">
        <v>265.85000000000002</v>
      </c>
      <c r="F11927" s="98" t="s">
        <v>73</v>
      </c>
    </row>
    <row r="11928" spans="1:6" x14ac:dyDescent="0.2">
      <c r="A11928" s="106">
        <v>43132</v>
      </c>
      <c r="B11928" s="100">
        <v>43132</v>
      </c>
      <c r="C11928" s="98" t="s">
        <v>33</v>
      </c>
      <c r="D11928" s="98">
        <v>-0.86</v>
      </c>
      <c r="E11928" s="98">
        <v>11.99</v>
      </c>
      <c r="F11928" s="98" t="s">
        <v>73</v>
      </c>
    </row>
    <row r="11929" spans="1:6" x14ac:dyDescent="0.2">
      <c r="A11929" s="106">
        <v>43132</v>
      </c>
      <c r="B11929" s="100">
        <v>43101</v>
      </c>
      <c r="C11929" s="98" t="s">
        <v>168</v>
      </c>
      <c r="D11929" s="98">
        <v>-8.0399999999999991</v>
      </c>
      <c r="E11929" s="98">
        <v>1087</v>
      </c>
      <c r="F11929" s="98" t="s">
        <v>73</v>
      </c>
    </row>
    <row r="11930" spans="1:6" x14ac:dyDescent="0.2">
      <c r="A11930" s="106">
        <v>43132</v>
      </c>
      <c r="B11930" s="100">
        <v>43101</v>
      </c>
      <c r="C11930" s="98" t="s">
        <v>185</v>
      </c>
      <c r="D11930" s="98">
        <v>35.76</v>
      </c>
      <c r="E11930" s="98">
        <v>1087</v>
      </c>
      <c r="F11930" s="98" t="s">
        <v>73</v>
      </c>
    </row>
    <row r="11931" spans="1:6" x14ac:dyDescent="0.2">
      <c r="A11931" s="106">
        <v>43132</v>
      </c>
      <c r="B11931" s="100">
        <v>43101</v>
      </c>
      <c r="C11931" s="98" t="s">
        <v>186</v>
      </c>
      <c r="D11931" s="98">
        <v>1.61</v>
      </c>
      <c r="E11931" s="98">
        <v>49.02</v>
      </c>
      <c r="F11931" s="98" t="s">
        <v>73</v>
      </c>
    </row>
    <row r="11932" spans="1:6" x14ac:dyDescent="0.2">
      <c r="A11932" s="106">
        <v>43132</v>
      </c>
      <c r="B11932" s="100">
        <v>43101</v>
      </c>
      <c r="C11932" s="98" t="s">
        <v>34</v>
      </c>
      <c r="D11932" s="98">
        <v>-95.41</v>
      </c>
      <c r="E11932" s="98">
        <v>1087</v>
      </c>
      <c r="F11932" s="98" t="s">
        <v>73</v>
      </c>
    </row>
    <row r="11933" spans="1:6" x14ac:dyDescent="0.2">
      <c r="A11933" s="106">
        <v>43132</v>
      </c>
      <c r="B11933" s="100">
        <v>43101</v>
      </c>
      <c r="C11933" s="98" t="s">
        <v>33</v>
      </c>
      <c r="D11933" s="98">
        <v>-4.3</v>
      </c>
      <c r="E11933" s="98">
        <v>49.02</v>
      </c>
      <c r="F11933" s="98" t="s">
        <v>73</v>
      </c>
    </row>
    <row r="11934" spans="1:6" x14ac:dyDescent="0.2">
      <c r="A11934" s="106">
        <v>43132</v>
      </c>
      <c r="B11934" s="100">
        <v>43132</v>
      </c>
      <c r="C11934" s="98" t="s">
        <v>34</v>
      </c>
      <c r="D11934" s="98">
        <v>-13.87</v>
      </c>
      <c r="E11934" s="98">
        <v>189.26</v>
      </c>
      <c r="F11934" s="98" t="s">
        <v>75</v>
      </c>
    </row>
    <row r="11935" spans="1:6" x14ac:dyDescent="0.2">
      <c r="A11935" s="106">
        <v>43132</v>
      </c>
      <c r="B11935" s="100">
        <v>43132</v>
      </c>
      <c r="C11935" s="98" t="s">
        <v>33</v>
      </c>
      <c r="D11935" s="98">
        <v>-0.61</v>
      </c>
      <c r="E11935" s="98">
        <v>8.52</v>
      </c>
      <c r="F11935" s="98" t="s">
        <v>75</v>
      </c>
    </row>
    <row r="11936" spans="1:6" x14ac:dyDescent="0.2">
      <c r="A11936" s="106">
        <v>43101</v>
      </c>
      <c r="B11936" s="100">
        <v>43101</v>
      </c>
      <c r="C11936" s="98" t="s">
        <v>33</v>
      </c>
      <c r="D11936" s="98">
        <v>-38.83</v>
      </c>
      <c r="E11936" s="98">
        <v>442.43</v>
      </c>
      <c r="F11936" s="98" t="s">
        <v>77</v>
      </c>
    </row>
    <row r="11937" spans="1:6" x14ac:dyDescent="0.2">
      <c r="A11937" s="106">
        <v>43101</v>
      </c>
      <c r="B11937" s="100">
        <v>43101</v>
      </c>
      <c r="C11937" s="98" t="s">
        <v>168</v>
      </c>
      <c r="D11937" s="98">
        <v>-72.599999999999994</v>
      </c>
      <c r="E11937" s="98">
        <v>9809.89</v>
      </c>
      <c r="F11937" s="98" t="s">
        <v>77</v>
      </c>
    </row>
    <row r="11938" spans="1:6" x14ac:dyDescent="0.2">
      <c r="A11938" s="106">
        <v>43101</v>
      </c>
      <c r="B11938" s="100">
        <v>43101</v>
      </c>
      <c r="C11938" s="98" t="s">
        <v>36</v>
      </c>
      <c r="D11938" s="98">
        <v>-2.41</v>
      </c>
      <c r="E11938" s="98">
        <v>27.44</v>
      </c>
      <c r="F11938" s="98" t="s">
        <v>101</v>
      </c>
    </row>
    <row r="11939" spans="1:6" x14ac:dyDescent="0.2">
      <c r="A11939" s="106">
        <v>43101</v>
      </c>
      <c r="B11939" s="100">
        <v>43101</v>
      </c>
      <c r="C11939" s="98" t="s">
        <v>35</v>
      </c>
      <c r="D11939" s="98">
        <v>-0.11</v>
      </c>
      <c r="E11939" s="98">
        <v>1.24</v>
      </c>
      <c r="F11939" s="98" t="s">
        <v>101</v>
      </c>
    </row>
    <row r="11940" spans="1:6" x14ac:dyDescent="0.2">
      <c r="A11940" s="106">
        <v>43101</v>
      </c>
      <c r="B11940" s="100">
        <v>43101</v>
      </c>
      <c r="C11940" s="98" t="s">
        <v>33</v>
      </c>
      <c r="D11940" s="98">
        <v>-0.41</v>
      </c>
      <c r="E11940" s="98">
        <v>4.6500000000000004</v>
      </c>
      <c r="F11940" s="98" t="s">
        <v>93</v>
      </c>
    </row>
    <row r="11941" spans="1:6" x14ac:dyDescent="0.2">
      <c r="A11941" s="106">
        <v>43101</v>
      </c>
      <c r="B11941" s="100">
        <v>43101</v>
      </c>
      <c r="C11941" s="98" t="s">
        <v>168</v>
      </c>
      <c r="D11941" s="98">
        <v>-0.76</v>
      </c>
      <c r="E11941" s="98">
        <v>103</v>
      </c>
      <c r="F11941" s="98" t="s">
        <v>93</v>
      </c>
    </row>
    <row r="11942" spans="1:6" x14ac:dyDescent="0.2">
      <c r="A11942" s="106">
        <v>43101</v>
      </c>
      <c r="B11942" s="100">
        <v>43101</v>
      </c>
      <c r="C11942" s="98" t="s">
        <v>185</v>
      </c>
      <c r="D11942" s="98">
        <v>1303.01</v>
      </c>
      <c r="E11942" s="98">
        <v>39605.29</v>
      </c>
      <c r="F11942" s="98" t="s">
        <v>76</v>
      </c>
    </row>
    <row r="11943" spans="1:6" x14ac:dyDescent="0.2">
      <c r="A11943" s="106">
        <v>43101</v>
      </c>
      <c r="B11943" s="100">
        <v>43101</v>
      </c>
      <c r="C11943" s="98" t="s">
        <v>186</v>
      </c>
      <c r="D11943" s="98">
        <v>58.8</v>
      </c>
      <c r="E11943" s="98">
        <v>1786.12</v>
      </c>
      <c r="F11943" s="98" t="s">
        <v>76</v>
      </c>
    </row>
    <row r="11944" spans="1:6" x14ac:dyDescent="0.2">
      <c r="A11944" s="106">
        <v>43101</v>
      </c>
      <c r="B11944" s="100">
        <v>43101</v>
      </c>
      <c r="C11944" s="98" t="s">
        <v>34</v>
      </c>
      <c r="D11944" s="98">
        <v>-3476.17</v>
      </c>
      <c r="E11944" s="98">
        <v>39605.29</v>
      </c>
      <c r="F11944" s="98" t="s">
        <v>76</v>
      </c>
    </row>
    <row r="11945" spans="1:6" x14ac:dyDescent="0.2">
      <c r="A11945" s="106">
        <v>43101</v>
      </c>
      <c r="B11945" s="100">
        <v>43101</v>
      </c>
      <c r="C11945" s="98" t="s">
        <v>33</v>
      </c>
      <c r="D11945" s="98">
        <v>-156.78</v>
      </c>
      <c r="E11945" s="98">
        <v>1786.12</v>
      </c>
      <c r="F11945" s="98" t="s">
        <v>76</v>
      </c>
    </row>
    <row r="11946" spans="1:6" x14ac:dyDescent="0.2">
      <c r="A11946" s="106">
        <v>43101</v>
      </c>
      <c r="B11946" s="100">
        <v>43101</v>
      </c>
      <c r="C11946" s="98" t="s">
        <v>168</v>
      </c>
      <c r="D11946" s="98">
        <v>-293.06</v>
      </c>
      <c r="E11946" s="98">
        <v>39605.29</v>
      </c>
      <c r="F11946" s="98" t="s">
        <v>76</v>
      </c>
    </row>
    <row r="11947" spans="1:6" x14ac:dyDescent="0.2">
      <c r="A11947" s="106">
        <v>43101</v>
      </c>
      <c r="B11947" s="100">
        <v>43101</v>
      </c>
      <c r="C11947" s="98" t="s">
        <v>185</v>
      </c>
      <c r="D11947" s="98">
        <v>8.32</v>
      </c>
      <c r="E11947" s="98">
        <v>253</v>
      </c>
      <c r="F11947" s="98" t="s">
        <v>92</v>
      </c>
    </row>
    <row r="11948" spans="1:6" x14ac:dyDescent="0.2">
      <c r="A11948" s="106">
        <v>43101</v>
      </c>
      <c r="B11948" s="100">
        <v>43101</v>
      </c>
      <c r="C11948" s="98" t="s">
        <v>186</v>
      </c>
      <c r="D11948" s="98">
        <v>0.38</v>
      </c>
      <c r="E11948" s="98">
        <v>11.41</v>
      </c>
      <c r="F11948" s="98" t="s">
        <v>92</v>
      </c>
    </row>
    <row r="11949" spans="1:6" x14ac:dyDescent="0.2">
      <c r="A11949" s="106">
        <v>43101</v>
      </c>
      <c r="B11949" s="100">
        <v>43101</v>
      </c>
      <c r="C11949" s="98" t="s">
        <v>34</v>
      </c>
      <c r="D11949" s="98">
        <v>-22.21</v>
      </c>
      <c r="E11949" s="98">
        <v>253</v>
      </c>
      <c r="F11949" s="98" t="s">
        <v>92</v>
      </c>
    </row>
    <row r="11950" spans="1:6" x14ac:dyDescent="0.2">
      <c r="A11950" s="106">
        <v>43101</v>
      </c>
      <c r="B11950" s="100">
        <v>43101</v>
      </c>
      <c r="C11950" s="98" t="s">
        <v>34</v>
      </c>
      <c r="D11950" s="98">
        <v>-241.89</v>
      </c>
      <c r="E11950" s="98">
        <v>2756.1</v>
      </c>
      <c r="F11950" s="98" t="s">
        <v>77</v>
      </c>
    </row>
    <row r="11951" spans="1:6" x14ac:dyDescent="0.2">
      <c r="A11951" s="106">
        <v>43101</v>
      </c>
      <c r="B11951" s="100">
        <v>43101</v>
      </c>
      <c r="C11951" s="98" t="s">
        <v>33</v>
      </c>
      <c r="D11951" s="98">
        <v>-10.9</v>
      </c>
      <c r="E11951" s="98">
        <v>124.31</v>
      </c>
      <c r="F11951" s="98" t="s">
        <v>77</v>
      </c>
    </row>
    <row r="11952" spans="1:6" x14ac:dyDescent="0.2">
      <c r="A11952" s="106">
        <v>43101</v>
      </c>
      <c r="B11952" s="100">
        <v>43101</v>
      </c>
      <c r="C11952" s="98" t="s">
        <v>168</v>
      </c>
      <c r="D11952" s="98">
        <v>-20.39</v>
      </c>
      <c r="E11952" s="98">
        <v>2756.1</v>
      </c>
      <c r="F11952" s="98" t="s">
        <v>77</v>
      </c>
    </row>
    <row r="11953" spans="1:6" x14ac:dyDescent="0.2">
      <c r="A11953" s="106">
        <v>43101</v>
      </c>
      <c r="B11953" s="100">
        <v>43101</v>
      </c>
      <c r="C11953" s="98" t="s">
        <v>36</v>
      </c>
      <c r="D11953" s="98">
        <v>-1.81</v>
      </c>
      <c r="E11953" s="98">
        <v>20.64</v>
      </c>
      <c r="F11953" s="98" t="s">
        <v>101</v>
      </c>
    </row>
    <row r="11954" spans="1:6" x14ac:dyDescent="0.2">
      <c r="A11954" s="106">
        <v>43101</v>
      </c>
      <c r="B11954" s="100">
        <v>43101</v>
      </c>
      <c r="C11954" s="98" t="s">
        <v>35</v>
      </c>
      <c r="D11954" s="98">
        <v>-0.08</v>
      </c>
      <c r="E11954" s="98">
        <v>0.93</v>
      </c>
      <c r="F11954" s="98" t="s">
        <v>101</v>
      </c>
    </row>
    <row r="11955" spans="1:6" x14ac:dyDescent="0.2">
      <c r="A11955" s="106">
        <v>43101</v>
      </c>
      <c r="B11955" s="100">
        <v>43101</v>
      </c>
      <c r="C11955" s="98" t="s">
        <v>33</v>
      </c>
      <c r="D11955" s="98">
        <v>-1</v>
      </c>
      <c r="E11955" s="98">
        <v>11.41</v>
      </c>
      <c r="F11955" s="98" t="s">
        <v>92</v>
      </c>
    </row>
    <row r="11956" spans="1:6" x14ac:dyDescent="0.2">
      <c r="A11956" s="106">
        <v>43101</v>
      </c>
      <c r="B11956" s="100">
        <v>43101</v>
      </c>
      <c r="C11956" s="98" t="s">
        <v>168</v>
      </c>
      <c r="D11956" s="98">
        <v>-1.87</v>
      </c>
      <c r="E11956" s="98">
        <v>253</v>
      </c>
      <c r="F11956" s="98" t="s">
        <v>92</v>
      </c>
    </row>
    <row r="11957" spans="1:6" x14ac:dyDescent="0.2">
      <c r="A11957" s="106">
        <v>43101</v>
      </c>
      <c r="B11957" s="100">
        <v>43101</v>
      </c>
      <c r="C11957" s="98" t="s">
        <v>185</v>
      </c>
      <c r="D11957" s="98">
        <v>3.39</v>
      </c>
      <c r="E11957" s="98">
        <v>103</v>
      </c>
      <c r="F11957" s="98" t="s">
        <v>93</v>
      </c>
    </row>
    <row r="11958" spans="1:6" x14ac:dyDescent="0.2">
      <c r="A11958" s="106">
        <v>43101</v>
      </c>
      <c r="B11958" s="100">
        <v>43101</v>
      </c>
      <c r="C11958" s="98" t="s">
        <v>186</v>
      </c>
      <c r="D11958" s="98">
        <v>0.15</v>
      </c>
      <c r="E11958" s="98">
        <v>4.6500000000000004</v>
      </c>
      <c r="F11958" s="98" t="s">
        <v>93</v>
      </c>
    </row>
    <row r="11959" spans="1:6" x14ac:dyDescent="0.2">
      <c r="A11959" s="106">
        <v>43101</v>
      </c>
      <c r="B11959" s="100">
        <v>43101</v>
      </c>
      <c r="C11959" s="98" t="s">
        <v>34</v>
      </c>
      <c r="D11959" s="98">
        <v>-9.0399999999999991</v>
      </c>
      <c r="E11959" s="98">
        <v>103</v>
      </c>
      <c r="F11959" s="98" t="s">
        <v>93</v>
      </c>
    </row>
    <row r="11960" spans="1:6" x14ac:dyDescent="0.2">
      <c r="A11960" s="106">
        <v>43101</v>
      </c>
      <c r="B11960" s="100">
        <v>43101</v>
      </c>
      <c r="C11960" s="98" t="s">
        <v>185</v>
      </c>
      <c r="D11960" s="98">
        <v>1384.43</v>
      </c>
      <c r="E11960" s="98">
        <v>42079.9</v>
      </c>
      <c r="F11960" s="98" t="s">
        <v>77</v>
      </c>
    </row>
    <row r="11961" spans="1:6" x14ac:dyDescent="0.2">
      <c r="A11961" s="106">
        <v>43101</v>
      </c>
      <c r="B11961" s="100">
        <v>43101</v>
      </c>
      <c r="C11961" s="98" t="s">
        <v>186</v>
      </c>
      <c r="D11961" s="98">
        <v>62.43</v>
      </c>
      <c r="E11961" s="98">
        <v>1897.88</v>
      </c>
      <c r="F11961" s="98" t="s">
        <v>77</v>
      </c>
    </row>
    <row r="11962" spans="1:6" x14ac:dyDescent="0.2">
      <c r="A11962" s="106">
        <v>43101</v>
      </c>
      <c r="B11962" s="100">
        <v>43101</v>
      </c>
      <c r="C11962" s="98" t="s">
        <v>34</v>
      </c>
      <c r="D11962" s="98">
        <v>-3693.31</v>
      </c>
      <c r="E11962" s="98">
        <v>42079.9</v>
      </c>
      <c r="F11962" s="98" t="s">
        <v>77</v>
      </c>
    </row>
    <row r="11963" spans="1:6" x14ac:dyDescent="0.2">
      <c r="A11963" s="106">
        <v>43101</v>
      </c>
      <c r="B11963" s="100">
        <v>43101</v>
      </c>
      <c r="C11963" s="98" t="s">
        <v>33</v>
      </c>
      <c r="D11963" s="98">
        <v>-166.58</v>
      </c>
      <c r="E11963" s="98">
        <v>1897.88</v>
      </c>
      <c r="F11963" s="98" t="s">
        <v>77</v>
      </c>
    </row>
    <row r="11964" spans="1:6" x14ac:dyDescent="0.2">
      <c r="A11964" s="106">
        <v>43101</v>
      </c>
      <c r="B11964" s="100">
        <v>43101</v>
      </c>
      <c r="C11964" s="98" t="s">
        <v>168</v>
      </c>
      <c r="D11964" s="98">
        <v>-311.42</v>
      </c>
      <c r="E11964" s="98">
        <v>42079.9</v>
      </c>
      <c r="F11964" s="98" t="s">
        <v>77</v>
      </c>
    </row>
    <row r="11965" spans="1:6" x14ac:dyDescent="0.2">
      <c r="A11965" s="106">
        <v>43101</v>
      </c>
      <c r="B11965" s="100">
        <v>43101</v>
      </c>
      <c r="C11965" s="98" t="s">
        <v>36</v>
      </c>
      <c r="D11965" s="98">
        <v>-15.42</v>
      </c>
      <c r="E11965" s="98">
        <v>175.8</v>
      </c>
      <c r="F11965" s="98" t="s">
        <v>101</v>
      </c>
    </row>
    <row r="11966" spans="1:6" x14ac:dyDescent="0.2">
      <c r="A11966" s="106">
        <v>43101</v>
      </c>
      <c r="B11966" s="100">
        <v>43101</v>
      </c>
      <c r="C11966" s="98" t="s">
        <v>35</v>
      </c>
      <c r="D11966" s="98">
        <v>-0.7</v>
      </c>
      <c r="E11966" s="98">
        <v>7.93</v>
      </c>
      <c r="F11966" s="98" t="s">
        <v>101</v>
      </c>
    </row>
    <row r="11967" spans="1:6" x14ac:dyDescent="0.2">
      <c r="A11967" s="106">
        <v>43101</v>
      </c>
      <c r="B11967" s="100">
        <v>43101</v>
      </c>
      <c r="C11967" s="98" t="s">
        <v>185</v>
      </c>
      <c r="D11967" s="98">
        <v>90.68</v>
      </c>
      <c r="E11967" s="98">
        <v>2756.1</v>
      </c>
      <c r="F11967" s="98" t="s">
        <v>77</v>
      </c>
    </row>
    <row r="11968" spans="1:6" x14ac:dyDescent="0.2">
      <c r="A11968" s="106">
        <v>43101</v>
      </c>
      <c r="B11968" s="100">
        <v>43101</v>
      </c>
      <c r="C11968" s="98" t="s">
        <v>186</v>
      </c>
      <c r="D11968" s="98">
        <v>4.09</v>
      </c>
      <c r="E11968" s="98">
        <v>124.31</v>
      </c>
      <c r="F11968" s="98" t="s">
        <v>77</v>
      </c>
    </row>
    <row r="11969" spans="1:6" x14ac:dyDescent="0.2">
      <c r="A11969" s="106">
        <v>43101</v>
      </c>
      <c r="B11969" s="100">
        <v>43101</v>
      </c>
      <c r="C11969" s="98" t="s">
        <v>185</v>
      </c>
      <c r="D11969" s="98">
        <v>2024.43</v>
      </c>
      <c r="E11969" s="98">
        <v>61532.71</v>
      </c>
      <c r="F11969" s="98" t="s">
        <v>76</v>
      </c>
    </row>
    <row r="11970" spans="1:6" x14ac:dyDescent="0.2">
      <c r="A11970" s="106">
        <v>43101</v>
      </c>
      <c r="B11970" s="100">
        <v>43101</v>
      </c>
      <c r="C11970" s="98" t="s">
        <v>186</v>
      </c>
      <c r="D11970" s="98">
        <v>91.29</v>
      </c>
      <c r="E11970" s="98">
        <v>2775.09</v>
      </c>
      <c r="F11970" s="98" t="s">
        <v>76</v>
      </c>
    </row>
    <row r="11971" spans="1:6" x14ac:dyDescent="0.2">
      <c r="A11971" s="106">
        <v>43101</v>
      </c>
      <c r="B11971" s="100">
        <v>43101</v>
      </c>
      <c r="C11971" s="98" t="s">
        <v>34</v>
      </c>
      <c r="D11971" s="98">
        <v>-5400.73</v>
      </c>
      <c r="E11971" s="98">
        <v>61532.71</v>
      </c>
      <c r="F11971" s="98" t="s">
        <v>76</v>
      </c>
    </row>
    <row r="11972" spans="1:6" x14ac:dyDescent="0.2">
      <c r="A11972" s="106">
        <v>43101</v>
      </c>
      <c r="B11972" s="100">
        <v>43101</v>
      </c>
      <c r="C11972" s="98" t="s">
        <v>33</v>
      </c>
      <c r="D11972" s="98">
        <v>-243.54</v>
      </c>
      <c r="E11972" s="98">
        <v>2775.09</v>
      </c>
      <c r="F11972" s="98" t="s">
        <v>76</v>
      </c>
    </row>
    <row r="11973" spans="1:6" x14ac:dyDescent="0.2">
      <c r="A11973" s="106">
        <v>43101</v>
      </c>
      <c r="B11973" s="100">
        <v>43101</v>
      </c>
      <c r="C11973" s="98" t="s">
        <v>168</v>
      </c>
      <c r="D11973" s="98">
        <v>-455.29</v>
      </c>
      <c r="E11973" s="98">
        <v>61532.71</v>
      </c>
      <c r="F11973" s="98" t="s">
        <v>76</v>
      </c>
    </row>
    <row r="11974" spans="1:6" x14ac:dyDescent="0.2">
      <c r="A11974" s="106">
        <v>43101</v>
      </c>
      <c r="B11974" s="100">
        <v>43101</v>
      </c>
      <c r="C11974" s="98" t="s">
        <v>185</v>
      </c>
      <c r="D11974" s="98">
        <v>15.99</v>
      </c>
      <c r="E11974" s="98">
        <v>486</v>
      </c>
      <c r="F11974" s="98" t="s">
        <v>92</v>
      </c>
    </row>
    <row r="11975" spans="1:6" x14ac:dyDescent="0.2">
      <c r="A11975" s="106">
        <v>43101</v>
      </c>
      <c r="B11975" s="100">
        <v>43101</v>
      </c>
      <c r="C11975" s="98" t="s">
        <v>186</v>
      </c>
      <c r="D11975" s="98">
        <v>0.72</v>
      </c>
      <c r="E11975" s="98">
        <v>21.92</v>
      </c>
      <c r="F11975" s="98" t="s">
        <v>92</v>
      </c>
    </row>
    <row r="11976" spans="1:6" x14ac:dyDescent="0.2">
      <c r="A11976" s="106">
        <v>43101</v>
      </c>
      <c r="B11976" s="100">
        <v>43101</v>
      </c>
      <c r="C11976" s="98" t="s">
        <v>34</v>
      </c>
      <c r="D11976" s="98">
        <v>-42.66</v>
      </c>
      <c r="E11976" s="98">
        <v>486</v>
      </c>
      <c r="F11976" s="98" t="s">
        <v>92</v>
      </c>
    </row>
    <row r="11977" spans="1:6" x14ac:dyDescent="0.2">
      <c r="A11977" s="106">
        <v>43101</v>
      </c>
      <c r="B11977" s="100">
        <v>43101</v>
      </c>
      <c r="C11977" s="98" t="s">
        <v>33</v>
      </c>
      <c r="D11977" s="98">
        <v>-1.93</v>
      </c>
      <c r="E11977" s="98">
        <v>21.92</v>
      </c>
      <c r="F11977" s="98" t="s">
        <v>92</v>
      </c>
    </row>
    <row r="11978" spans="1:6" x14ac:dyDescent="0.2">
      <c r="A11978" s="106">
        <v>43101</v>
      </c>
      <c r="B11978" s="100">
        <v>43101</v>
      </c>
      <c r="C11978" s="98" t="s">
        <v>168</v>
      </c>
      <c r="D11978" s="98">
        <v>-3.6</v>
      </c>
      <c r="E11978" s="98">
        <v>486</v>
      </c>
      <c r="F11978" s="98" t="s">
        <v>92</v>
      </c>
    </row>
    <row r="11979" spans="1:6" x14ac:dyDescent="0.2">
      <c r="A11979" s="106">
        <v>43101</v>
      </c>
      <c r="B11979" s="100">
        <v>43101</v>
      </c>
      <c r="C11979" s="98" t="s">
        <v>36</v>
      </c>
      <c r="D11979" s="98">
        <v>-1.81</v>
      </c>
      <c r="E11979" s="98">
        <v>20.64</v>
      </c>
      <c r="F11979" s="98" t="s">
        <v>101</v>
      </c>
    </row>
    <row r="11980" spans="1:6" x14ac:dyDescent="0.2">
      <c r="A11980" s="106">
        <v>43101</v>
      </c>
      <c r="B11980" s="100">
        <v>43101</v>
      </c>
      <c r="C11980" s="98" t="s">
        <v>35</v>
      </c>
      <c r="D11980" s="98">
        <v>-0.08</v>
      </c>
      <c r="E11980" s="98">
        <v>0.93</v>
      </c>
      <c r="F11980" s="98" t="s">
        <v>101</v>
      </c>
    </row>
    <row r="11981" spans="1:6" x14ac:dyDescent="0.2">
      <c r="A11981" s="106">
        <v>43101</v>
      </c>
      <c r="B11981" s="100">
        <v>43101</v>
      </c>
      <c r="C11981" s="98" t="s">
        <v>185</v>
      </c>
      <c r="D11981" s="98">
        <v>49.09</v>
      </c>
      <c r="E11981" s="98">
        <v>1492</v>
      </c>
      <c r="F11981" s="98" t="s">
        <v>91</v>
      </c>
    </row>
    <row r="11982" spans="1:6" x14ac:dyDescent="0.2">
      <c r="A11982" s="106">
        <v>43101</v>
      </c>
      <c r="B11982" s="100">
        <v>43101</v>
      </c>
      <c r="C11982" s="98" t="s">
        <v>186</v>
      </c>
      <c r="D11982" s="98">
        <v>2.21</v>
      </c>
      <c r="E11982" s="98">
        <v>67.290000000000006</v>
      </c>
      <c r="F11982" s="98" t="s">
        <v>91</v>
      </c>
    </row>
    <row r="11983" spans="1:6" x14ac:dyDescent="0.2">
      <c r="A11983" s="106">
        <v>43101</v>
      </c>
      <c r="B11983" s="100">
        <v>43101</v>
      </c>
      <c r="C11983" s="98" t="s">
        <v>34</v>
      </c>
      <c r="D11983" s="98">
        <v>-130.96</v>
      </c>
      <c r="E11983" s="98">
        <v>1492</v>
      </c>
      <c r="F11983" s="98" t="s">
        <v>91</v>
      </c>
    </row>
    <row r="11984" spans="1:6" x14ac:dyDescent="0.2">
      <c r="A11984" s="106">
        <v>43101</v>
      </c>
      <c r="B11984" s="100">
        <v>43101</v>
      </c>
      <c r="C11984" s="98" t="s">
        <v>33</v>
      </c>
      <c r="D11984" s="98">
        <v>-5.91</v>
      </c>
      <c r="E11984" s="98">
        <v>67.290000000000006</v>
      </c>
      <c r="F11984" s="98" t="s">
        <v>91</v>
      </c>
    </row>
    <row r="11985" spans="1:6" x14ac:dyDescent="0.2">
      <c r="A11985" s="106">
        <v>43101</v>
      </c>
      <c r="B11985" s="100">
        <v>43101</v>
      </c>
      <c r="C11985" s="98" t="s">
        <v>168</v>
      </c>
      <c r="D11985" s="98">
        <v>-11.04</v>
      </c>
      <c r="E11985" s="98">
        <v>1492</v>
      </c>
      <c r="F11985" s="98" t="s">
        <v>91</v>
      </c>
    </row>
    <row r="11986" spans="1:6" x14ac:dyDescent="0.2">
      <c r="A11986" s="106">
        <v>43101</v>
      </c>
      <c r="B11986" s="100">
        <v>43101</v>
      </c>
      <c r="C11986" s="98" t="s">
        <v>185</v>
      </c>
      <c r="D11986" s="98">
        <v>4559.75</v>
      </c>
      <c r="E11986" s="98">
        <v>138594.65</v>
      </c>
      <c r="F11986" s="98" t="s">
        <v>76</v>
      </c>
    </row>
    <row r="11987" spans="1:6" x14ac:dyDescent="0.2">
      <c r="A11987" s="106">
        <v>43101</v>
      </c>
      <c r="B11987" s="100">
        <v>43101</v>
      </c>
      <c r="C11987" s="98" t="s">
        <v>186</v>
      </c>
      <c r="D11987" s="98">
        <v>205.62</v>
      </c>
      <c r="E11987" s="98">
        <v>6250.65</v>
      </c>
      <c r="F11987" s="98" t="s">
        <v>76</v>
      </c>
    </row>
    <row r="11988" spans="1:6" x14ac:dyDescent="0.2">
      <c r="A11988" s="106">
        <v>43101</v>
      </c>
      <c r="B11988" s="100">
        <v>43101</v>
      </c>
      <c r="C11988" s="98" t="s">
        <v>34</v>
      </c>
      <c r="D11988" s="98">
        <v>-12164.38</v>
      </c>
      <c r="E11988" s="98">
        <v>138594.65</v>
      </c>
      <c r="F11988" s="98" t="s">
        <v>76</v>
      </c>
    </row>
    <row r="11989" spans="1:6" x14ac:dyDescent="0.2">
      <c r="A11989" s="106">
        <v>43101</v>
      </c>
      <c r="B11989" s="100">
        <v>43101</v>
      </c>
      <c r="C11989" s="98" t="s">
        <v>33</v>
      </c>
      <c r="D11989" s="98">
        <v>-548.67999999999995</v>
      </c>
      <c r="E11989" s="98">
        <v>6250.65</v>
      </c>
      <c r="F11989" s="98" t="s">
        <v>76</v>
      </c>
    </row>
    <row r="11990" spans="1:6" x14ac:dyDescent="0.2">
      <c r="A11990" s="106">
        <v>43101</v>
      </c>
      <c r="B11990" s="100">
        <v>43101</v>
      </c>
      <c r="C11990" s="98" t="s">
        <v>168</v>
      </c>
      <c r="D11990" s="98">
        <v>-1025.57</v>
      </c>
      <c r="E11990" s="98">
        <v>138594.65</v>
      </c>
      <c r="F11990" s="98" t="s">
        <v>76</v>
      </c>
    </row>
    <row r="11991" spans="1:6" x14ac:dyDescent="0.2">
      <c r="A11991" s="106">
        <v>43101</v>
      </c>
      <c r="B11991" s="100">
        <v>43101</v>
      </c>
      <c r="C11991" s="98" t="s">
        <v>185</v>
      </c>
      <c r="D11991" s="98">
        <v>14.74</v>
      </c>
      <c r="E11991" s="98">
        <v>448</v>
      </c>
      <c r="F11991" s="98" t="s">
        <v>92</v>
      </c>
    </row>
    <row r="11992" spans="1:6" x14ac:dyDescent="0.2">
      <c r="A11992" s="106">
        <v>43101</v>
      </c>
      <c r="B11992" s="100">
        <v>43101</v>
      </c>
      <c r="C11992" s="98" t="s">
        <v>186</v>
      </c>
      <c r="D11992" s="98">
        <v>0.67</v>
      </c>
      <c r="E11992" s="98">
        <v>20.21</v>
      </c>
      <c r="F11992" s="98" t="s">
        <v>92</v>
      </c>
    </row>
    <row r="11993" spans="1:6" x14ac:dyDescent="0.2">
      <c r="A11993" s="106">
        <v>43101</v>
      </c>
      <c r="B11993" s="100">
        <v>43101</v>
      </c>
      <c r="C11993" s="98" t="s">
        <v>34</v>
      </c>
      <c r="D11993" s="98">
        <v>-39.32</v>
      </c>
      <c r="E11993" s="98">
        <v>448</v>
      </c>
      <c r="F11993" s="98" t="s">
        <v>92</v>
      </c>
    </row>
    <row r="11994" spans="1:6" x14ac:dyDescent="0.2">
      <c r="A11994" s="106">
        <v>43101</v>
      </c>
      <c r="B11994" s="100">
        <v>43101</v>
      </c>
      <c r="C11994" s="98" t="s">
        <v>33</v>
      </c>
      <c r="D11994" s="98">
        <v>-1.77</v>
      </c>
      <c r="E11994" s="98">
        <v>20.21</v>
      </c>
      <c r="F11994" s="98" t="s">
        <v>92</v>
      </c>
    </row>
    <row r="11995" spans="1:6" x14ac:dyDescent="0.2">
      <c r="A11995" s="106">
        <v>43101</v>
      </c>
      <c r="B11995" s="100">
        <v>43101</v>
      </c>
      <c r="C11995" s="98" t="s">
        <v>168</v>
      </c>
      <c r="D11995" s="98">
        <v>-3.32</v>
      </c>
      <c r="E11995" s="98">
        <v>448</v>
      </c>
      <c r="F11995" s="98" t="s">
        <v>92</v>
      </c>
    </row>
    <row r="11996" spans="1:6" x14ac:dyDescent="0.2">
      <c r="A11996" s="106">
        <v>43101</v>
      </c>
      <c r="B11996" s="100">
        <v>43101</v>
      </c>
      <c r="C11996" s="98" t="s">
        <v>185</v>
      </c>
      <c r="D11996" s="98">
        <v>530.79</v>
      </c>
      <c r="E11996" s="98">
        <v>16133.6</v>
      </c>
      <c r="F11996" s="98" t="s">
        <v>77</v>
      </c>
    </row>
    <row r="11997" spans="1:6" x14ac:dyDescent="0.2">
      <c r="A11997" s="106">
        <v>43101</v>
      </c>
      <c r="B11997" s="100">
        <v>43101</v>
      </c>
      <c r="C11997" s="98" t="s">
        <v>186</v>
      </c>
      <c r="D11997" s="98">
        <v>23.94</v>
      </c>
      <c r="E11997" s="98">
        <v>727.64</v>
      </c>
      <c r="F11997" s="98" t="s">
        <v>77</v>
      </c>
    </row>
    <row r="11998" spans="1:6" x14ac:dyDescent="0.2">
      <c r="A11998" s="106">
        <v>43101</v>
      </c>
      <c r="B11998" s="100">
        <v>43101</v>
      </c>
      <c r="C11998" s="98" t="s">
        <v>34</v>
      </c>
      <c r="D11998" s="98">
        <v>-1416.03</v>
      </c>
      <c r="E11998" s="98">
        <v>16133.6</v>
      </c>
      <c r="F11998" s="98" t="s">
        <v>77</v>
      </c>
    </row>
    <row r="11999" spans="1:6" x14ac:dyDescent="0.2">
      <c r="A11999" s="106">
        <v>43101</v>
      </c>
      <c r="B11999" s="100">
        <v>43101</v>
      </c>
      <c r="C11999" s="98" t="s">
        <v>33</v>
      </c>
      <c r="D11999" s="98">
        <v>-63.89</v>
      </c>
      <c r="E11999" s="98">
        <v>727.64</v>
      </c>
      <c r="F11999" s="98" t="s">
        <v>77</v>
      </c>
    </row>
    <row r="12000" spans="1:6" x14ac:dyDescent="0.2">
      <c r="A12000" s="106">
        <v>43101</v>
      </c>
      <c r="B12000" s="100">
        <v>43101</v>
      </c>
      <c r="C12000" s="98" t="s">
        <v>168</v>
      </c>
      <c r="D12000" s="98">
        <v>-119.37</v>
      </c>
      <c r="E12000" s="98">
        <v>16133.6</v>
      </c>
      <c r="F12000" s="98" t="s">
        <v>77</v>
      </c>
    </row>
    <row r="12001" spans="1:6" x14ac:dyDescent="0.2">
      <c r="A12001" s="106">
        <v>43101</v>
      </c>
      <c r="B12001" s="100">
        <v>43101</v>
      </c>
      <c r="C12001" s="98" t="s">
        <v>185</v>
      </c>
      <c r="D12001" s="98">
        <v>2.5299999999999998</v>
      </c>
      <c r="E12001" s="98">
        <v>77</v>
      </c>
      <c r="F12001" s="98" t="s">
        <v>93</v>
      </c>
    </row>
    <row r="12002" spans="1:6" x14ac:dyDescent="0.2">
      <c r="A12002" s="106">
        <v>43101</v>
      </c>
      <c r="B12002" s="100">
        <v>43101</v>
      </c>
      <c r="C12002" s="98" t="s">
        <v>186</v>
      </c>
      <c r="D12002" s="98">
        <v>0.11</v>
      </c>
      <c r="E12002" s="98">
        <v>3.47</v>
      </c>
      <c r="F12002" s="98" t="s">
        <v>93</v>
      </c>
    </row>
    <row r="12003" spans="1:6" x14ac:dyDescent="0.2">
      <c r="A12003" s="106">
        <v>43101</v>
      </c>
      <c r="B12003" s="100">
        <v>43101</v>
      </c>
      <c r="C12003" s="98" t="s">
        <v>34</v>
      </c>
      <c r="D12003" s="98">
        <v>-6.76</v>
      </c>
      <c r="E12003" s="98">
        <v>77</v>
      </c>
      <c r="F12003" s="98" t="s">
        <v>93</v>
      </c>
    </row>
    <row r="12004" spans="1:6" x14ac:dyDescent="0.2">
      <c r="A12004" s="106">
        <v>43101</v>
      </c>
      <c r="B12004" s="100">
        <v>43101</v>
      </c>
      <c r="C12004" s="98" t="s">
        <v>33</v>
      </c>
      <c r="D12004" s="98">
        <v>-0.3</v>
      </c>
      <c r="E12004" s="98">
        <v>3.47</v>
      </c>
      <c r="F12004" s="98" t="s">
        <v>93</v>
      </c>
    </row>
    <row r="12005" spans="1:6" x14ac:dyDescent="0.2">
      <c r="A12005" s="106">
        <v>43101</v>
      </c>
      <c r="B12005" s="100">
        <v>43101</v>
      </c>
      <c r="C12005" s="98" t="s">
        <v>168</v>
      </c>
      <c r="D12005" s="98">
        <v>-0.56999999999999995</v>
      </c>
      <c r="E12005" s="98">
        <v>77</v>
      </c>
      <c r="F12005" s="98" t="s">
        <v>93</v>
      </c>
    </row>
    <row r="12006" spans="1:6" x14ac:dyDescent="0.2">
      <c r="A12006" s="106">
        <v>43191</v>
      </c>
      <c r="B12006" s="100">
        <v>43191</v>
      </c>
      <c r="C12006" s="98" t="s">
        <v>36</v>
      </c>
      <c r="D12006" s="98">
        <v>-1.97</v>
      </c>
      <c r="E12006" s="98">
        <v>20.12</v>
      </c>
      <c r="F12006" s="98" t="s">
        <v>101</v>
      </c>
    </row>
    <row r="12007" spans="1:6" x14ac:dyDescent="0.2">
      <c r="A12007" s="106">
        <v>43191</v>
      </c>
      <c r="B12007" s="100">
        <v>43191</v>
      </c>
      <c r="C12007" s="98" t="s">
        <v>35</v>
      </c>
      <c r="D12007" s="98">
        <v>-0.09</v>
      </c>
      <c r="E12007" s="98">
        <v>0.91</v>
      </c>
      <c r="F12007" s="98" t="s">
        <v>101</v>
      </c>
    </row>
    <row r="12008" spans="1:6" x14ac:dyDescent="0.2">
      <c r="A12008" s="106">
        <v>43191</v>
      </c>
      <c r="B12008" s="100">
        <v>43160</v>
      </c>
      <c r="C12008" s="98" t="s">
        <v>36</v>
      </c>
      <c r="D12008" s="98">
        <v>-4.57</v>
      </c>
      <c r="E12008" s="98">
        <v>58</v>
      </c>
      <c r="F12008" s="98" t="s">
        <v>101</v>
      </c>
    </row>
    <row r="12009" spans="1:6" x14ac:dyDescent="0.2">
      <c r="A12009" s="106">
        <v>43191</v>
      </c>
      <c r="B12009" s="100">
        <v>43160</v>
      </c>
      <c r="C12009" s="98" t="s">
        <v>35</v>
      </c>
      <c r="D12009" s="98">
        <v>-0.21</v>
      </c>
      <c r="E12009" s="98">
        <v>2.62</v>
      </c>
      <c r="F12009" s="98" t="s">
        <v>101</v>
      </c>
    </row>
    <row r="12010" spans="1:6" x14ac:dyDescent="0.2">
      <c r="A12010" s="106">
        <v>43191</v>
      </c>
      <c r="B12010" s="100">
        <v>43191</v>
      </c>
      <c r="C12010" s="98" t="s">
        <v>34</v>
      </c>
      <c r="D12010" s="98">
        <v>-6706.95</v>
      </c>
      <c r="E12010" s="98">
        <v>68367.75</v>
      </c>
      <c r="F12010" s="98" t="s">
        <v>76</v>
      </c>
    </row>
    <row r="12011" spans="1:6" x14ac:dyDescent="0.2">
      <c r="A12011" s="106">
        <v>43191</v>
      </c>
      <c r="B12011" s="100">
        <v>43191</v>
      </c>
      <c r="C12011" s="98" t="s">
        <v>33</v>
      </c>
      <c r="D12011" s="98">
        <v>-302.45999999999998</v>
      </c>
      <c r="E12011" s="98">
        <v>3083.43</v>
      </c>
      <c r="F12011" s="98" t="s">
        <v>76</v>
      </c>
    </row>
    <row r="12012" spans="1:6" x14ac:dyDescent="0.2">
      <c r="A12012" s="106">
        <v>43191</v>
      </c>
      <c r="B12012" s="100">
        <v>43191</v>
      </c>
      <c r="C12012" s="98" t="s">
        <v>34</v>
      </c>
      <c r="D12012" s="98">
        <v>-1248.8</v>
      </c>
      <c r="E12012" s="98">
        <v>12729.94</v>
      </c>
      <c r="F12012" s="98" t="s">
        <v>77</v>
      </c>
    </row>
    <row r="12013" spans="1:6" x14ac:dyDescent="0.2">
      <c r="A12013" s="106">
        <v>43191</v>
      </c>
      <c r="B12013" s="100">
        <v>43191</v>
      </c>
      <c r="C12013" s="98" t="s">
        <v>33</v>
      </c>
      <c r="D12013" s="98">
        <v>-56.3</v>
      </c>
      <c r="E12013" s="98">
        <v>574.11</v>
      </c>
      <c r="F12013" s="98" t="s">
        <v>77</v>
      </c>
    </row>
    <row r="12014" spans="1:6" x14ac:dyDescent="0.2">
      <c r="A12014" s="106">
        <v>43191</v>
      </c>
      <c r="B12014" s="100">
        <v>43132</v>
      </c>
      <c r="C12014" s="98" t="s">
        <v>34</v>
      </c>
      <c r="D12014" s="98">
        <v>-96.06</v>
      </c>
      <c r="E12014" s="98">
        <v>1309.98</v>
      </c>
      <c r="F12014" s="98" t="s">
        <v>76</v>
      </c>
    </row>
    <row r="12015" spans="1:6" x14ac:dyDescent="0.2">
      <c r="A12015" s="106">
        <v>43191</v>
      </c>
      <c r="B12015" s="100">
        <v>43132</v>
      </c>
      <c r="C12015" s="98" t="s">
        <v>33</v>
      </c>
      <c r="D12015" s="98">
        <v>-4.33</v>
      </c>
      <c r="E12015" s="98">
        <v>59.08</v>
      </c>
      <c r="F12015" s="98" t="s">
        <v>76</v>
      </c>
    </row>
    <row r="12016" spans="1:6" x14ac:dyDescent="0.2">
      <c r="A12016" s="106">
        <v>43160</v>
      </c>
      <c r="B12016" s="100">
        <v>43160</v>
      </c>
      <c r="C12016" s="98" t="s">
        <v>34</v>
      </c>
      <c r="D12016" s="98">
        <v>-349.27</v>
      </c>
      <c r="E12016" s="98">
        <v>4434</v>
      </c>
      <c r="F12016" s="98" t="s">
        <v>95</v>
      </c>
    </row>
    <row r="12017" spans="1:6" x14ac:dyDescent="0.2">
      <c r="A12017" s="106">
        <v>43160</v>
      </c>
      <c r="B12017" s="100">
        <v>43160</v>
      </c>
      <c r="C12017" s="98" t="s">
        <v>33</v>
      </c>
      <c r="D12017" s="98">
        <v>-15.75</v>
      </c>
      <c r="E12017" s="98">
        <v>199.97</v>
      </c>
      <c r="F12017" s="98" t="s">
        <v>95</v>
      </c>
    </row>
    <row r="12018" spans="1:6" x14ac:dyDescent="0.2">
      <c r="A12018" s="106">
        <v>43160</v>
      </c>
      <c r="B12018" s="100">
        <v>43132</v>
      </c>
      <c r="C12018" s="98" t="s">
        <v>34</v>
      </c>
      <c r="D12018" s="98">
        <v>-812.94</v>
      </c>
      <c r="E12018" s="98">
        <v>11086</v>
      </c>
      <c r="F12018" s="98" t="s">
        <v>95</v>
      </c>
    </row>
    <row r="12019" spans="1:6" x14ac:dyDescent="0.2">
      <c r="A12019" s="106">
        <v>43160</v>
      </c>
      <c r="B12019" s="100">
        <v>43132</v>
      </c>
      <c r="C12019" s="98" t="s">
        <v>33</v>
      </c>
      <c r="D12019" s="98">
        <v>-36.659999999999997</v>
      </c>
      <c r="E12019" s="98">
        <v>499.98</v>
      </c>
      <c r="F12019" s="98" t="s">
        <v>95</v>
      </c>
    </row>
    <row r="12020" spans="1:6" x14ac:dyDescent="0.2">
      <c r="A12020" s="106">
        <v>43160</v>
      </c>
      <c r="B12020" s="100">
        <v>43101</v>
      </c>
      <c r="C12020" s="98" t="s">
        <v>185</v>
      </c>
      <c r="D12020" s="98">
        <v>510.61</v>
      </c>
      <c r="E12020" s="98">
        <v>15520</v>
      </c>
      <c r="F12020" s="98" t="s">
        <v>95</v>
      </c>
    </row>
    <row r="12021" spans="1:6" x14ac:dyDescent="0.2">
      <c r="A12021" s="106">
        <v>43160</v>
      </c>
      <c r="B12021" s="100">
        <v>43101</v>
      </c>
      <c r="C12021" s="98" t="s">
        <v>186</v>
      </c>
      <c r="D12021" s="98">
        <v>23.03</v>
      </c>
      <c r="E12021" s="98">
        <v>699.95</v>
      </c>
      <c r="F12021" s="98" t="s">
        <v>95</v>
      </c>
    </row>
    <row r="12022" spans="1:6" x14ac:dyDescent="0.2">
      <c r="A12022" s="106">
        <v>43160</v>
      </c>
      <c r="B12022" s="100">
        <v>43160</v>
      </c>
      <c r="C12022" s="98" t="s">
        <v>34</v>
      </c>
      <c r="D12022" s="98">
        <v>-151.94999999999999</v>
      </c>
      <c r="E12022" s="98">
        <v>1929</v>
      </c>
      <c r="F12022" s="98" t="s">
        <v>94</v>
      </c>
    </row>
    <row r="12023" spans="1:6" x14ac:dyDescent="0.2">
      <c r="A12023" s="106">
        <v>43160</v>
      </c>
      <c r="B12023" s="100">
        <v>43160</v>
      </c>
      <c r="C12023" s="98" t="s">
        <v>33</v>
      </c>
      <c r="D12023" s="98">
        <v>-6.85</v>
      </c>
      <c r="E12023" s="98">
        <v>87</v>
      </c>
      <c r="F12023" s="98" t="s">
        <v>94</v>
      </c>
    </row>
    <row r="12024" spans="1:6" x14ac:dyDescent="0.2">
      <c r="A12024" s="106">
        <v>43160</v>
      </c>
      <c r="B12024" s="100">
        <v>43132</v>
      </c>
      <c r="C12024" s="98" t="s">
        <v>34</v>
      </c>
      <c r="D12024" s="98">
        <v>-353.52</v>
      </c>
      <c r="E12024" s="98">
        <v>4821</v>
      </c>
      <c r="F12024" s="98" t="s">
        <v>94</v>
      </c>
    </row>
    <row r="12025" spans="1:6" x14ac:dyDescent="0.2">
      <c r="A12025" s="106">
        <v>43160</v>
      </c>
      <c r="B12025" s="100">
        <v>43132</v>
      </c>
      <c r="C12025" s="98" t="s">
        <v>33</v>
      </c>
      <c r="D12025" s="98">
        <v>-15.94</v>
      </c>
      <c r="E12025" s="98">
        <v>217.43</v>
      </c>
      <c r="F12025" s="98" t="s">
        <v>94</v>
      </c>
    </row>
    <row r="12026" spans="1:6" x14ac:dyDescent="0.2">
      <c r="A12026" s="106">
        <v>43160</v>
      </c>
      <c r="B12026" s="100">
        <v>43101</v>
      </c>
      <c r="C12026" s="98" t="s">
        <v>185</v>
      </c>
      <c r="D12026" s="98">
        <v>222.08</v>
      </c>
      <c r="E12026" s="98">
        <v>6750</v>
      </c>
      <c r="F12026" s="98" t="s">
        <v>94</v>
      </c>
    </row>
    <row r="12027" spans="1:6" x14ac:dyDescent="0.2">
      <c r="A12027" s="106">
        <v>43160</v>
      </c>
      <c r="B12027" s="100">
        <v>43101</v>
      </c>
      <c r="C12027" s="98" t="s">
        <v>186</v>
      </c>
      <c r="D12027" s="98">
        <v>10.02</v>
      </c>
      <c r="E12027" s="98">
        <v>304.43</v>
      </c>
      <c r="F12027" s="98" t="s">
        <v>94</v>
      </c>
    </row>
    <row r="12028" spans="1:6" x14ac:dyDescent="0.2">
      <c r="A12028" s="106">
        <v>43160</v>
      </c>
      <c r="B12028" s="100">
        <v>43101</v>
      </c>
      <c r="C12028" s="98" t="s">
        <v>168</v>
      </c>
      <c r="D12028" s="98">
        <v>-232.14</v>
      </c>
      <c r="E12028" s="98">
        <v>31369.59</v>
      </c>
      <c r="F12028" s="98" t="s">
        <v>77</v>
      </c>
    </row>
    <row r="12029" spans="1:6" x14ac:dyDescent="0.2">
      <c r="A12029" s="106">
        <v>43160</v>
      </c>
      <c r="B12029" s="100">
        <v>43160</v>
      </c>
      <c r="C12029" s="98" t="s">
        <v>36</v>
      </c>
      <c r="D12029" s="98">
        <v>-2.19</v>
      </c>
      <c r="E12029" s="98">
        <v>27.76</v>
      </c>
      <c r="F12029" s="98" t="s">
        <v>101</v>
      </c>
    </row>
    <row r="12030" spans="1:6" x14ac:dyDescent="0.2">
      <c r="A12030" s="106">
        <v>43160</v>
      </c>
      <c r="B12030" s="100">
        <v>43160</v>
      </c>
      <c r="C12030" s="98" t="s">
        <v>35</v>
      </c>
      <c r="D12030" s="98">
        <v>-0.1</v>
      </c>
      <c r="E12030" s="98">
        <v>1.25</v>
      </c>
      <c r="F12030" s="98" t="s">
        <v>101</v>
      </c>
    </row>
    <row r="12031" spans="1:6" x14ac:dyDescent="0.2">
      <c r="A12031" s="106">
        <v>43160</v>
      </c>
      <c r="B12031" s="100">
        <v>43132</v>
      </c>
      <c r="C12031" s="98" t="s">
        <v>36</v>
      </c>
      <c r="D12031" s="98">
        <v>-4.99</v>
      </c>
      <c r="E12031" s="98">
        <v>68</v>
      </c>
      <c r="F12031" s="98" t="s">
        <v>101</v>
      </c>
    </row>
    <row r="12032" spans="1:6" x14ac:dyDescent="0.2">
      <c r="A12032" s="106">
        <v>43160</v>
      </c>
      <c r="B12032" s="100">
        <v>43132</v>
      </c>
      <c r="C12032" s="98" t="s">
        <v>35</v>
      </c>
      <c r="D12032" s="98">
        <v>-0.23</v>
      </c>
      <c r="E12032" s="98">
        <v>3.07</v>
      </c>
      <c r="F12032" s="98" t="s">
        <v>101</v>
      </c>
    </row>
    <row r="12033" spans="1:6" x14ac:dyDescent="0.2">
      <c r="A12033" s="106">
        <v>43160</v>
      </c>
      <c r="B12033" s="100">
        <v>43101</v>
      </c>
      <c r="C12033" s="98" t="s">
        <v>185</v>
      </c>
      <c r="D12033" s="98">
        <v>13.62</v>
      </c>
      <c r="E12033" s="98">
        <v>414</v>
      </c>
      <c r="F12033" s="98" t="s">
        <v>93</v>
      </c>
    </row>
    <row r="12034" spans="1:6" x14ac:dyDescent="0.2">
      <c r="A12034" s="106">
        <v>43160</v>
      </c>
      <c r="B12034" s="100">
        <v>43101</v>
      </c>
      <c r="C12034" s="98" t="s">
        <v>186</v>
      </c>
      <c r="D12034" s="98">
        <v>0.61</v>
      </c>
      <c r="E12034" s="98">
        <v>18.670000000000002</v>
      </c>
      <c r="F12034" s="98" t="s">
        <v>93</v>
      </c>
    </row>
    <row r="12035" spans="1:6" x14ac:dyDescent="0.2">
      <c r="A12035" s="106">
        <v>43160</v>
      </c>
      <c r="B12035" s="100">
        <v>43160</v>
      </c>
      <c r="C12035" s="98" t="s">
        <v>34</v>
      </c>
      <c r="D12035" s="98">
        <v>-2863.13</v>
      </c>
      <c r="E12035" s="98">
        <v>36348.26</v>
      </c>
      <c r="F12035" s="98" t="s">
        <v>76</v>
      </c>
    </row>
    <row r="12036" spans="1:6" x14ac:dyDescent="0.2">
      <c r="A12036" s="106">
        <v>43160</v>
      </c>
      <c r="B12036" s="100">
        <v>43160</v>
      </c>
      <c r="C12036" s="98" t="s">
        <v>33</v>
      </c>
      <c r="D12036" s="98">
        <v>-129.12</v>
      </c>
      <c r="E12036" s="98">
        <v>1639.32</v>
      </c>
      <c r="F12036" s="98" t="s">
        <v>76</v>
      </c>
    </row>
    <row r="12037" spans="1:6" x14ac:dyDescent="0.2">
      <c r="A12037" s="106">
        <v>43160</v>
      </c>
      <c r="B12037" s="100">
        <v>43160</v>
      </c>
      <c r="C12037" s="98" t="s">
        <v>36</v>
      </c>
      <c r="D12037" s="98">
        <v>-1.62</v>
      </c>
      <c r="E12037" s="98">
        <v>20.56</v>
      </c>
      <c r="F12037" s="98" t="s">
        <v>101</v>
      </c>
    </row>
    <row r="12038" spans="1:6" x14ac:dyDescent="0.2">
      <c r="A12038" s="106">
        <v>43101</v>
      </c>
      <c r="B12038" s="100">
        <v>43101</v>
      </c>
      <c r="C12038" s="98" t="s">
        <v>186</v>
      </c>
      <c r="D12038" s="98">
        <v>2.15</v>
      </c>
      <c r="E12038" s="98">
        <v>65.25</v>
      </c>
      <c r="F12038" s="98" t="s">
        <v>92</v>
      </c>
    </row>
    <row r="12039" spans="1:6" x14ac:dyDescent="0.2">
      <c r="A12039" s="106">
        <v>43101</v>
      </c>
      <c r="B12039" s="100">
        <v>43101</v>
      </c>
      <c r="C12039" s="98" t="s">
        <v>34</v>
      </c>
      <c r="D12039" s="98">
        <v>-127</v>
      </c>
      <c r="E12039" s="98">
        <v>1447</v>
      </c>
      <c r="F12039" s="98" t="s">
        <v>92</v>
      </c>
    </row>
    <row r="12040" spans="1:6" x14ac:dyDescent="0.2">
      <c r="A12040" s="106">
        <v>43101</v>
      </c>
      <c r="B12040" s="100">
        <v>43101</v>
      </c>
      <c r="C12040" s="98" t="s">
        <v>33</v>
      </c>
      <c r="D12040" s="98">
        <v>-5.74</v>
      </c>
      <c r="E12040" s="98">
        <v>65.25</v>
      </c>
      <c r="F12040" s="98" t="s">
        <v>92</v>
      </c>
    </row>
    <row r="12041" spans="1:6" x14ac:dyDescent="0.2">
      <c r="A12041" s="106">
        <v>43101</v>
      </c>
      <c r="B12041" s="100">
        <v>43101</v>
      </c>
      <c r="C12041" s="98" t="s">
        <v>168</v>
      </c>
      <c r="D12041" s="98">
        <v>-10.71</v>
      </c>
      <c r="E12041" s="98">
        <v>1447</v>
      </c>
      <c r="F12041" s="98" t="s">
        <v>92</v>
      </c>
    </row>
    <row r="12042" spans="1:6" x14ac:dyDescent="0.2">
      <c r="A12042" s="106">
        <v>43101</v>
      </c>
      <c r="B12042" s="100">
        <v>43101</v>
      </c>
      <c r="C12042" s="98" t="s">
        <v>185</v>
      </c>
      <c r="D12042" s="98">
        <v>152.58000000000001</v>
      </c>
      <c r="E12042" s="98">
        <v>4637.6499999999996</v>
      </c>
      <c r="F12042" s="98" t="s">
        <v>97</v>
      </c>
    </row>
    <row r="12043" spans="1:6" x14ac:dyDescent="0.2">
      <c r="A12043" s="106">
        <v>43101</v>
      </c>
      <c r="B12043" s="100">
        <v>43101</v>
      </c>
      <c r="C12043" s="98" t="s">
        <v>186</v>
      </c>
      <c r="D12043" s="98">
        <v>6.88</v>
      </c>
      <c r="E12043" s="98">
        <v>209.16</v>
      </c>
      <c r="F12043" s="98" t="s">
        <v>97</v>
      </c>
    </row>
    <row r="12044" spans="1:6" x14ac:dyDescent="0.2">
      <c r="A12044" s="106">
        <v>43101</v>
      </c>
      <c r="B12044" s="100">
        <v>43101</v>
      </c>
      <c r="C12044" s="98" t="s">
        <v>34</v>
      </c>
      <c r="D12044" s="98">
        <v>-407.05</v>
      </c>
      <c r="E12044" s="98">
        <v>4637.6499999999996</v>
      </c>
      <c r="F12044" s="98" t="s">
        <v>97</v>
      </c>
    </row>
    <row r="12045" spans="1:6" x14ac:dyDescent="0.2">
      <c r="A12045" s="106">
        <v>43101</v>
      </c>
      <c r="B12045" s="100">
        <v>43101</v>
      </c>
      <c r="C12045" s="98" t="s">
        <v>33</v>
      </c>
      <c r="D12045" s="98">
        <v>-18.36</v>
      </c>
      <c r="E12045" s="98">
        <v>209.16</v>
      </c>
      <c r="F12045" s="98" t="s">
        <v>97</v>
      </c>
    </row>
    <row r="12046" spans="1:6" x14ac:dyDescent="0.2">
      <c r="A12046" s="106">
        <v>43101</v>
      </c>
      <c r="B12046" s="100">
        <v>43101</v>
      </c>
      <c r="C12046" s="98" t="s">
        <v>185</v>
      </c>
      <c r="D12046" s="98">
        <v>257.39999999999998</v>
      </c>
      <c r="E12046" s="98">
        <v>7823.72</v>
      </c>
      <c r="F12046" s="98" t="s">
        <v>131</v>
      </c>
    </row>
    <row r="12047" spans="1:6" x14ac:dyDescent="0.2">
      <c r="A12047" s="106">
        <v>43101</v>
      </c>
      <c r="B12047" s="100">
        <v>43101</v>
      </c>
      <c r="C12047" s="98" t="s">
        <v>186</v>
      </c>
      <c r="D12047" s="98">
        <v>11.61</v>
      </c>
      <c r="E12047" s="98">
        <v>352.85</v>
      </c>
      <c r="F12047" s="98" t="s">
        <v>131</v>
      </c>
    </row>
    <row r="12048" spans="1:6" x14ac:dyDescent="0.2">
      <c r="A12048" s="106">
        <v>43101</v>
      </c>
      <c r="B12048" s="100">
        <v>43101</v>
      </c>
      <c r="C12048" s="98" t="s">
        <v>34</v>
      </c>
      <c r="D12048" s="98">
        <v>-686.69</v>
      </c>
      <c r="E12048" s="98">
        <v>7823.72</v>
      </c>
      <c r="F12048" s="98" t="s">
        <v>131</v>
      </c>
    </row>
    <row r="12049" spans="1:6" x14ac:dyDescent="0.2">
      <c r="A12049" s="106">
        <v>43101</v>
      </c>
      <c r="B12049" s="100">
        <v>43101</v>
      </c>
      <c r="C12049" s="98" t="s">
        <v>33</v>
      </c>
      <c r="D12049" s="98">
        <v>-30.97</v>
      </c>
      <c r="E12049" s="98">
        <v>352.85</v>
      </c>
      <c r="F12049" s="98" t="s">
        <v>131</v>
      </c>
    </row>
    <row r="12050" spans="1:6" x14ac:dyDescent="0.2">
      <c r="A12050" s="106">
        <v>43101</v>
      </c>
      <c r="B12050" s="100">
        <v>43101</v>
      </c>
      <c r="C12050" s="98" t="s">
        <v>185</v>
      </c>
      <c r="D12050" s="98">
        <v>108.08</v>
      </c>
      <c r="E12050" s="98">
        <v>3285.1</v>
      </c>
      <c r="F12050" s="98" t="s">
        <v>97</v>
      </c>
    </row>
    <row r="12051" spans="1:6" x14ac:dyDescent="0.2">
      <c r="A12051" s="106">
        <v>43101</v>
      </c>
      <c r="B12051" s="100">
        <v>43101</v>
      </c>
      <c r="C12051" s="98" t="s">
        <v>186</v>
      </c>
      <c r="D12051" s="98">
        <v>4.87</v>
      </c>
      <c r="E12051" s="98">
        <v>148.16</v>
      </c>
      <c r="F12051" s="98" t="s">
        <v>97</v>
      </c>
    </row>
    <row r="12052" spans="1:6" x14ac:dyDescent="0.2">
      <c r="A12052" s="106">
        <v>43101</v>
      </c>
      <c r="B12052" s="100">
        <v>43101</v>
      </c>
      <c r="C12052" s="98" t="s">
        <v>34</v>
      </c>
      <c r="D12052" s="98">
        <v>-288.33</v>
      </c>
      <c r="E12052" s="98">
        <v>3285.1</v>
      </c>
      <c r="F12052" s="98" t="s">
        <v>97</v>
      </c>
    </row>
    <row r="12053" spans="1:6" x14ac:dyDescent="0.2">
      <c r="A12053" s="106">
        <v>43101</v>
      </c>
      <c r="B12053" s="100">
        <v>43101</v>
      </c>
      <c r="C12053" s="98" t="s">
        <v>33</v>
      </c>
      <c r="D12053" s="98">
        <v>-13</v>
      </c>
      <c r="E12053" s="98">
        <v>148.16</v>
      </c>
      <c r="F12053" s="98" t="s">
        <v>97</v>
      </c>
    </row>
    <row r="12054" spans="1:6" x14ac:dyDescent="0.2">
      <c r="A12054" s="106">
        <v>43101</v>
      </c>
      <c r="B12054" s="100">
        <v>43101</v>
      </c>
      <c r="C12054" s="98" t="s">
        <v>185</v>
      </c>
      <c r="D12054" s="98">
        <v>70.930000000000007</v>
      </c>
      <c r="E12054" s="98">
        <v>2156.0500000000002</v>
      </c>
      <c r="F12054" s="98" t="s">
        <v>97</v>
      </c>
    </row>
    <row r="12055" spans="1:6" x14ac:dyDescent="0.2">
      <c r="A12055" s="106">
        <v>43101</v>
      </c>
      <c r="B12055" s="100">
        <v>43101</v>
      </c>
      <c r="C12055" s="98" t="s">
        <v>186</v>
      </c>
      <c r="D12055" s="98">
        <v>3.2</v>
      </c>
      <c r="E12055" s="98">
        <v>97.24</v>
      </c>
      <c r="F12055" s="98" t="s">
        <v>97</v>
      </c>
    </row>
    <row r="12056" spans="1:6" x14ac:dyDescent="0.2">
      <c r="A12056" s="106">
        <v>43101</v>
      </c>
      <c r="B12056" s="100">
        <v>43101</v>
      </c>
      <c r="C12056" s="98" t="s">
        <v>34</v>
      </c>
      <c r="D12056" s="98">
        <v>-189.24</v>
      </c>
      <c r="E12056" s="98">
        <v>2156.0500000000002</v>
      </c>
      <c r="F12056" s="98" t="s">
        <v>97</v>
      </c>
    </row>
    <row r="12057" spans="1:6" x14ac:dyDescent="0.2">
      <c r="A12057" s="106">
        <v>43101</v>
      </c>
      <c r="B12057" s="100">
        <v>43101</v>
      </c>
      <c r="C12057" s="98" t="s">
        <v>33</v>
      </c>
      <c r="D12057" s="98">
        <v>-8.5299999999999994</v>
      </c>
      <c r="E12057" s="98">
        <v>97.24</v>
      </c>
      <c r="F12057" s="98" t="s">
        <v>97</v>
      </c>
    </row>
    <row r="12058" spans="1:6" x14ac:dyDescent="0.2">
      <c r="A12058" s="106">
        <v>43101</v>
      </c>
      <c r="B12058" s="100">
        <v>43101</v>
      </c>
      <c r="C12058" s="98" t="s">
        <v>36</v>
      </c>
      <c r="D12058" s="98">
        <v>-3.99</v>
      </c>
      <c r="E12058" s="98">
        <v>45.48</v>
      </c>
      <c r="F12058" s="98" t="s">
        <v>101</v>
      </c>
    </row>
    <row r="12059" spans="1:6" x14ac:dyDescent="0.2">
      <c r="A12059" s="106">
        <v>43101</v>
      </c>
      <c r="B12059" s="100">
        <v>43101</v>
      </c>
      <c r="C12059" s="98" t="s">
        <v>35</v>
      </c>
      <c r="D12059" s="98">
        <v>-0.18</v>
      </c>
      <c r="E12059" s="98">
        <v>2.0499999999999998</v>
      </c>
      <c r="F12059" s="98" t="s">
        <v>101</v>
      </c>
    </row>
    <row r="12060" spans="1:6" x14ac:dyDescent="0.2">
      <c r="A12060" s="106">
        <v>43101</v>
      </c>
      <c r="B12060" s="100">
        <v>43101</v>
      </c>
      <c r="C12060" s="98" t="s">
        <v>185</v>
      </c>
      <c r="D12060" s="98">
        <v>466.23</v>
      </c>
      <c r="E12060" s="98">
        <v>14170.85</v>
      </c>
      <c r="F12060" s="98" t="s">
        <v>97</v>
      </c>
    </row>
    <row r="12061" spans="1:6" x14ac:dyDescent="0.2">
      <c r="A12061" s="106">
        <v>43101</v>
      </c>
      <c r="B12061" s="100">
        <v>43101</v>
      </c>
      <c r="C12061" s="98" t="s">
        <v>186</v>
      </c>
      <c r="D12061" s="98">
        <v>21.02</v>
      </c>
      <c r="E12061" s="98">
        <v>639.11</v>
      </c>
      <c r="F12061" s="98" t="s">
        <v>97</v>
      </c>
    </row>
    <row r="12062" spans="1:6" x14ac:dyDescent="0.2">
      <c r="A12062" s="106">
        <v>43101</v>
      </c>
      <c r="B12062" s="100">
        <v>43101</v>
      </c>
      <c r="C12062" s="98" t="s">
        <v>34</v>
      </c>
      <c r="D12062" s="98">
        <v>-1243.77</v>
      </c>
      <c r="E12062" s="98">
        <v>14170.85</v>
      </c>
      <c r="F12062" s="98" t="s">
        <v>97</v>
      </c>
    </row>
    <row r="12063" spans="1:6" x14ac:dyDescent="0.2">
      <c r="A12063" s="106">
        <v>43101</v>
      </c>
      <c r="B12063" s="100">
        <v>43101</v>
      </c>
      <c r="C12063" s="98" t="s">
        <v>33</v>
      </c>
      <c r="D12063" s="98">
        <v>-56.1</v>
      </c>
      <c r="E12063" s="98">
        <v>639.11</v>
      </c>
      <c r="F12063" s="98" t="s">
        <v>97</v>
      </c>
    </row>
    <row r="12064" spans="1:6" x14ac:dyDescent="0.2">
      <c r="A12064" s="106">
        <v>43101</v>
      </c>
      <c r="B12064" s="100">
        <v>43101</v>
      </c>
      <c r="C12064" s="98" t="s">
        <v>185</v>
      </c>
      <c r="D12064" s="98">
        <v>6966.59</v>
      </c>
      <c r="E12064" s="98">
        <v>211750.33</v>
      </c>
      <c r="F12064" s="98" t="s">
        <v>76</v>
      </c>
    </row>
    <row r="12065" spans="1:6" x14ac:dyDescent="0.2">
      <c r="A12065" s="106">
        <v>43101</v>
      </c>
      <c r="B12065" s="100">
        <v>43101</v>
      </c>
      <c r="C12065" s="98" t="s">
        <v>186</v>
      </c>
      <c r="D12065" s="98">
        <v>314.23</v>
      </c>
      <c r="E12065" s="98">
        <v>9549.8799999999992</v>
      </c>
      <c r="F12065" s="98" t="s">
        <v>76</v>
      </c>
    </row>
    <row r="12066" spans="1:6" x14ac:dyDescent="0.2">
      <c r="A12066" s="106">
        <v>43101</v>
      </c>
      <c r="B12066" s="100">
        <v>43101</v>
      </c>
      <c r="C12066" s="98" t="s">
        <v>34</v>
      </c>
      <c r="D12066" s="98">
        <v>-18585.45</v>
      </c>
      <c r="E12066" s="98">
        <v>211750.33</v>
      </c>
      <c r="F12066" s="98" t="s">
        <v>76</v>
      </c>
    </row>
    <row r="12067" spans="1:6" x14ac:dyDescent="0.2">
      <c r="A12067" s="106">
        <v>43101</v>
      </c>
      <c r="B12067" s="100">
        <v>43101</v>
      </c>
      <c r="C12067" s="98" t="s">
        <v>33</v>
      </c>
      <c r="D12067" s="98">
        <v>-838.08</v>
      </c>
      <c r="E12067" s="98">
        <v>9549.8799999999992</v>
      </c>
      <c r="F12067" s="98" t="s">
        <v>76</v>
      </c>
    </row>
    <row r="12068" spans="1:6" x14ac:dyDescent="0.2">
      <c r="A12068" s="106">
        <v>43101</v>
      </c>
      <c r="B12068" s="100">
        <v>43101</v>
      </c>
      <c r="C12068" s="98" t="s">
        <v>168</v>
      </c>
      <c r="D12068" s="98">
        <v>-1566.9</v>
      </c>
      <c r="E12068" s="98">
        <v>211750.33</v>
      </c>
      <c r="F12068" s="98" t="s">
        <v>76</v>
      </c>
    </row>
    <row r="12069" spans="1:6" x14ac:dyDescent="0.2">
      <c r="A12069" s="106">
        <v>43101</v>
      </c>
      <c r="B12069" s="100">
        <v>43101</v>
      </c>
      <c r="C12069" s="98" t="s">
        <v>185</v>
      </c>
      <c r="D12069" s="98">
        <v>49.08</v>
      </c>
      <c r="E12069" s="98">
        <v>1492.01</v>
      </c>
      <c r="F12069" s="98" t="s">
        <v>77</v>
      </c>
    </row>
    <row r="12070" spans="1:6" x14ac:dyDescent="0.2">
      <c r="A12070" s="106">
        <v>43101</v>
      </c>
      <c r="B12070" s="100">
        <v>43101</v>
      </c>
      <c r="C12070" s="98" t="s">
        <v>186</v>
      </c>
      <c r="D12070" s="98">
        <v>2.21</v>
      </c>
      <c r="E12070" s="98">
        <v>67.290000000000006</v>
      </c>
      <c r="F12070" s="98" t="s">
        <v>77</v>
      </c>
    </row>
    <row r="12071" spans="1:6" x14ac:dyDescent="0.2">
      <c r="A12071" s="106">
        <v>43101</v>
      </c>
      <c r="B12071" s="100">
        <v>43101</v>
      </c>
      <c r="C12071" s="98" t="s">
        <v>34</v>
      </c>
      <c r="D12071" s="98">
        <v>-130.96</v>
      </c>
      <c r="E12071" s="98">
        <v>1492.01</v>
      </c>
      <c r="F12071" s="98" t="s">
        <v>77</v>
      </c>
    </row>
    <row r="12072" spans="1:6" x14ac:dyDescent="0.2">
      <c r="A12072" s="106">
        <v>43101</v>
      </c>
      <c r="B12072" s="100">
        <v>43101</v>
      </c>
      <c r="C12072" s="98" t="s">
        <v>33</v>
      </c>
      <c r="D12072" s="98">
        <v>-5.91</v>
      </c>
      <c r="E12072" s="98">
        <v>67.290000000000006</v>
      </c>
      <c r="F12072" s="98" t="s">
        <v>77</v>
      </c>
    </row>
    <row r="12073" spans="1:6" x14ac:dyDescent="0.2">
      <c r="A12073" s="106">
        <v>43101</v>
      </c>
      <c r="B12073" s="100">
        <v>43101</v>
      </c>
      <c r="C12073" s="98" t="s">
        <v>168</v>
      </c>
      <c r="D12073" s="98">
        <v>-11.05</v>
      </c>
      <c r="E12073" s="98">
        <v>1492.01</v>
      </c>
      <c r="F12073" s="98" t="s">
        <v>77</v>
      </c>
    </row>
    <row r="12074" spans="1:6" x14ac:dyDescent="0.2">
      <c r="A12074" s="106">
        <v>43101</v>
      </c>
      <c r="B12074" s="100">
        <v>43101</v>
      </c>
      <c r="C12074" s="98" t="s">
        <v>36</v>
      </c>
      <c r="D12074" s="98">
        <v>-1.52</v>
      </c>
      <c r="E12074" s="98">
        <v>17.36</v>
      </c>
      <c r="F12074" s="98" t="s">
        <v>101</v>
      </c>
    </row>
    <row r="12075" spans="1:6" x14ac:dyDescent="0.2">
      <c r="A12075" s="106">
        <v>43101</v>
      </c>
      <c r="B12075" s="100">
        <v>43101</v>
      </c>
      <c r="C12075" s="98" t="s">
        <v>35</v>
      </c>
      <c r="D12075" s="98">
        <v>-7.0000000000000007E-2</v>
      </c>
      <c r="E12075" s="98">
        <v>0.78</v>
      </c>
      <c r="F12075" s="98" t="s">
        <v>101</v>
      </c>
    </row>
    <row r="12076" spans="1:6" x14ac:dyDescent="0.2">
      <c r="A12076" s="106">
        <v>43101</v>
      </c>
      <c r="B12076" s="100">
        <v>43101</v>
      </c>
      <c r="C12076" s="98" t="s">
        <v>185</v>
      </c>
      <c r="D12076" s="98">
        <v>8611.1</v>
      </c>
      <c r="E12076" s="98">
        <v>261735.94</v>
      </c>
      <c r="F12076" s="98" t="s">
        <v>76</v>
      </c>
    </row>
    <row r="12077" spans="1:6" x14ac:dyDescent="0.2">
      <c r="A12077" s="106">
        <v>43101</v>
      </c>
      <c r="B12077" s="100">
        <v>43101</v>
      </c>
      <c r="C12077" s="98" t="s">
        <v>34</v>
      </c>
      <c r="D12077" s="98">
        <v>-22972.71</v>
      </c>
      <c r="E12077" s="98">
        <v>261735.94</v>
      </c>
      <c r="F12077" s="98" t="s">
        <v>76</v>
      </c>
    </row>
    <row r="12078" spans="1:6" x14ac:dyDescent="0.2">
      <c r="A12078" s="106">
        <v>43101</v>
      </c>
      <c r="B12078" s="100">
        <v>43101</v>
      </c>
      <c r="C12078" s="98" t="s">
        <v>33</v>
      </c>
      <c r="D12078" s="98">
        <v>-1036.0999999999999</v>
      </c>
      <c r="E12078" s="98">
        <v>11804.17</v>
      </c>
      <c r="F12078" s="98" t="s">
        <v>76</v>
      </c>
    </row>
    <row r="12079" spans="1:6" x14ac:dyDescent="0.2">
      <c r="A12079" s="106">
        <v>43101</v>
      </c>
      <c r="B12079" s="100">
        <v>43101</v>
      </c>
      <c r="C12079" s="98" t="s">
        <v>168</v>
      </c>
      <c r="D12079" s="98">
        <v>-1936.95</v>
      </c>
      <c r="E12079" s="98">
        <v>261735.94</v>
      </c>
      <c r="F12079" s="98" t="s">
        <v>76</v>
      </c>
    </row>
    <row r="12080" spans="1:6" x14ac:dyDescent="0.2">
      <c r="A12080" s="106">
        <v>43101</v>
      </c>
      <c r="B12080" s="100">
        <v>43101</v>
      </c>
      <c r="C12080" s="98" t="s">
        <v>186</v>
      </c>
      <c r="D12080" s="98">
        <v>388.23</v>
      </c>
      <c r="E12080" s="98">
        <v>11804.17</v>
      </c>
      <c r="F12080" s="98" t="s">
        <v>76</v>
      </c>
    </row>
    <row r="12081" spans="1:6" x14ac:dyDescent="0.2">
      <c r="A12081" s="106">
        <v>43101</v>
      </c>
      <c r="B12081" s="100">
        <v>43101</v>
      </c>
      <c r="C12081" s="98" t="s">
        <v>36</v>
      </c>
      <c r="D12081" s="98">
        <v>-6.08</v>
      </c>
      <c r="E12081" s="98">
        <v>69.3</v>
      </c>
      <c r="F12081" s="98" t="s">
        <v>101</v>
      </c>
    </row>
    <row r="12082" spans="1:6" x14ac:dyDescent="0.2">
      <c r="A12082" s="106">
        <v>43101</v>
      </c>
      <c r="B12082" s="100">
        <v>43101</v>
      </c>
      <c r="C12082" s="98" t="s">
        <v>35</v>
      </c>
      <c r="D12082" s="98">
        <v>-0.27</v>
      </c>
      <c r="E12082" s="98">
        <v>3.13</v>
      </c>
      <c r="F12082" s="98" t="s">
        <v>101</v>
      </c>
    </row>
    <row r="12083" spans="1:6" x14ac:dyDescent="0.2">
      <c r="A12083" s="106">
        <v>43101</v>
      </c>
      <c r="B12083" s="100">
        <v>43101</v>
      </c>
      <c r="C12083" s="98" t="s">
        <v>185</v>
      </c>
      <c r="D12083" s="98">
        <v>85.06</v>
      </c>
      <c r="E12083" s="98">
        <v>2585</v>
      </c>
      <c r="F12083" s="98" t="s">
        <v>93</v>
      </c>
    </row>
    <row r="12084" spans="1:6" x14ac:dyDescent="0.2">
      <c r="A12084" s="106">
        <v>43101</v>
      </c>
      <c r="B12084" s="100">
        <v>43101</v>
      </c>
      <c r="C12084" s="98" t="s">
        <v>186</v>
      </c>
      <c r="D12084" s="98">
        <v>3.85</v>
      </c>
      <c r="E12084" s="98">
        <v>116.59</v>
      </c>
      <c r="F12084" s="98" t="s">
        <v>93</v>
      </c>
    </row>
    <row r="12085" spans="1:6" x14ac:dyDescent="0.2">
      <c r="A12085" s="106">
        <v>43101</v>
      </c>
      <c r="B12085" s="100">
        <v>43101</v>
      </c>
      <c r="C12085" s="98" t="s">
        <v>34</v>
      </c>
      <c r="D12085" s="98">
        <v>-226.89</v>
      </c>
      <c r="E12085" s="98">
        <v>2585</v>
      </c>
      <c r="F12085" s="98" t="s">
        <v>93</v>
      </c>
    </row>
    <row r="12086" spans="1:6" x14ac:dyDescent="0.2">
      <c r="A12086" s="106">
        <v>43101</v>
      </c>
      <c r="B12086" s="100">
        <v>43101</v>
      </c>
      <c r="C12086" s="98" t="s">
        <v>33</v>
      </c>
      <c r="D12086" s="98">
        <v>-10.220000000000001</v>
      </c>
      <c r="E12086" s="98">
        <v>116.59</v>
      </c>
      <c r="F12086" s="98" t="s">
        <v>93</v>
      </c>
    </row>
    <row r="12087" spans="1:6" x14ac:dyDescent="0.2">
      <c r="A12087" s="106">
        <v>43101</v>
      </c>
      <c r="B12087" s="100">
        <v>43101</v>
      </c>
      <c r="C12087" s="98" t="s">
        <v>168</v>
      </c>
      <c r="D12087" s="98">
        <v>-19.14</v>
      </c>
      <c r="E12087" s="98">
        <v>2585</v>
      </c>
      <c r="F12087" s="98" t="s">
        <v>93</v>
      </c>
    </row>
    <row r="12088" spans="1:6" x14ac:dyDescent="0.2">
      <c r="A12088" s="106">
        <v>43101</v>
      </c>
      <c r="B12088" s="100">
        <v>43101</v>
      </c>
      <c r="C12088" s="98" t="s">
        <v>185</v>
      </c>
      <c r="D12088" s="98">
        <v>9892.8700000000008</v>
      </c>
      <c r="E12088" s="98">
        <v>300696.95</v>
      </c>
      <c r="F12088" s="98" t="s">
        <v>76</v>
      </c>
    </row>
    <row r="12089" spans="1:6" x14ac:dyDescent="0.2">
      <c r="A12089" s="106">
        <v>43101</v>
      </c>
      <c r="B12089" s="100">
        <v>43101</v>
      </c>
      <c r="C12089" s="98" t="s">
        <v>186</v>
      </c>
      <c r="D12089" s="98">
        <v>446.29</v>
      </c>
      <c r="E12089" s="98">
        <v>13561.52</v>
      </c>
      <c r="F12089" s="98" t="s">
        <v>76</v>
      </c>
    </row>
    <row r="12090" spans="1:6" x14ac:dyDescent="0.2">
      <c r="A12090" s="106">
        <v>43101</v>
      </c>
      <c r="B12090" s="100">
        <v>43101</v>
      </c>
      <c r="C12090" s="98" t="s">
        <v>34</v>
      </c>
      <c r="D12090" s="98">
        <v>-26392.04</v>
      </c>
      <c r="E12090" s="98">
        <v>300696.95</v>
      </c>
      <c r="F12090" s="98" t="s">
        <v>76</v>
      </c>
    </row>
    <row r="12091" spans="1:6" x14ac:dyDescent="0.2">
      <c r="A12091" s="106">
        <v>43101</v>
      </c>
      <c r="B12091" s="100">
        <v>43101</v>
      </c>
      <c r="C12091" s="98" t="s">
        <v>185</v>
      </c>
      <c r="D12091" s="98">
        <v>468.66</v>
      </c>
      <c r="E12091" s="98">
        <v>14245</v>
      </c>
      <c r="F12091" s="98" t="s">
        <v>95</v>
      </c>
    </row>
    <row r="12092" spans="1:6" x14ac:dyDescent="0.2">
      <c r="A12092" s="106">
        <v>43101</v>
      </c>
      <c r="B12092" s="100">
        <v>43101</v>
      </c>
      <c r="C12092" s="98" t="s">
        <v>186</v>
      </c>
      <c r="D12092" s="98">
        <v>21.14</v>
      </c>
      <c r="E12092" s="98">
        <v>642.45000000000005</v>
      </c>
      <c r="F12092" s="98" t="s">
        <v>95</v>
      </c>
    </row>
    <row r="12093" spans="1:6" x14ac:dyDescent="0.2">
      <c r="A12093" s="106">
        <v>43101</v>
      </c>
      <c r="B12093" s="100">
        <v>43101</v>
      </c>
      <c r="C12093" s="98" t="s">
        <v>34</v>
      </c>
      <c r="D12093" s="98">
        <v>-1250.28</v>
      </c>
      <c r="E12093" s="98">
        <v>14245</v>
      </c>
      <c r="F12093" s="98" t="s">
        <v>95</v>
      </c>
    </row>
    <row r="12094" spans="1:6" x14ac:dyDescent="0.2">
      <c r="A12094" s="106">
        <v>43101</v>
      </c>
      <c r="B12094" s="100">
        <v>43101</v>
      </c>
      <c r="C12094" s="98" t="s">
        <v>33</v>
      </c>
      <c r="D12094" s="98">
        <v>-56.39</v>
      </c>
      <c r="E12094" s="98">
        <v>642.45000000000005</v>
      </c>
      <c r="F12094" s="98" t="s">
        <v>95</v>
      </c>
    </row>
    <row r="12095" spans="1:6" x14ac:dyDescent="0.2">
      <c r="A12095" s="106">
        <v>43101</v>
      </c>
      <c r="B12095" s="100">
        <v>43101</v>
      </c>
      <c r="C12095" s="98" t="s">
        <v>33</v>
      </c>
      <c r="D12095" s="98">
        <v>-1190.4100000000001</v>
      </c>
      <c r="E12095" s="98">
        <v>13561.52</v>
      </c>
      <c r="F12095" s="98" t="s">
        <v>76</v>
      </c>
    </row>
    <row r="12096" spans="1:6" x14ac:dyDescent="0.2">
      <c r="A12096" s="106">
        <v>43101</v>
      </c>
      <c r="B12096" s="100">
        <v>43101</v>
      </c>
      <c r="C12096" s="98" t="s">
        <v>168</v>
      </c>
      <c r="D12096" s="98">
        <v>-2225.35</v>
      </c>
      <c r="E12096" s="98">
        <v>300696.95</v>
      </c>
      <c r="F12096" s="98" t="s">
        <v>76</v>
      </c>
    </row>
    <row r="12097" spans="1:6" x14ac:dyDescent="0.2">
      <c r="A12097" s="106">
        <v>43101</v>
      </c>
      <c r="B12097" s="100">
        <v>43101</v>
      </c>
      <c r="C12097" s="98" t="s">
        <v>185</v>
      </c>
      <c r="D12097" s="98">
        <v>6505.17</v>
      </c>
      <c r="E12097" s="98">
        <v>197720.31</v>
      </c>
      <c r="F12097" s="98" t="s">
        <v>76</v>
      </c>
    </row>
    <row r="12098" spans="1:6" x14ac:dyDescent="0.2">
      <c r="A12098" s="106">
        <v>43101</v>
      </c>
      <c r="B12098" s="100">
        <v>43101</v>
      </c>
      <c r="C12098" s="98" t="s">
        <v>186</v>
      </c>
      <c r="D12098" s="98">
        <v>293.39999999999998</v>
      </c>
      <c r="E12098" s="98">
        <v>8917.14</v>
      </c>
      <c r="F12098" s="98" t="s">
        <v>76</v>
      </c>
    </row>
    <row r="12099" spans="1:6" x14ac:dyDescent="0.2">
      <c r="A12099" s="106">
        <v>43101</v>
      </c>
      <c r="B12099" s="100">
        <v>43101</v>
      </c>
      <c r="C12099" s="98" t="s">
        <v>34</v>
      </c>
      <c r="D12099" s="98">
        <v>-17353.939999999999</v>
      </c>
      <c r="E12099" s="98">
        <v>197720.31</v>
      </c>
      <c r="F12099" s="98" t="s">
        <v>76</v>
      </c>
    </row>
    <row r="12100" spans="1:6" x14ac:dyDescent="0.2">
      <c r="A12100" s="106">
        <v>43101</v>
      </c>
      <c r="B12100" s="100">
        <v>43101</v>
      </c>
      <c r="C12100" s="98" t="s">
        <v>33</v>
      </c>
      <c r="D12100" s="98">
        <v>-782.75</v>
      </c>
      <c r="E12100" s="98">
        <v>8917.14</v>
      </c>
      <c r="F12100" s="98" t="s">
        <v>76</v>
      </c>
    </row>
    <row r="12101" spans="1:6" x14ac:dyDescent="0.2">
      <c r="A12101" s="106">
        <v>43101</v>
      </c>
      <c r="B12101" s="100">
        <v>43101</v>
      </c>
      <c r="C12101" s="98" t="s">
        <v>168</v>
      </c>
      <c r="D12101" s="98">
        <v>-1463.18</v>
      </c>
      <c r="E12101" s="98">
        <v>197720.31</v>
      </c>
      <c r="F12101" s="98" t="s">
        <v>76</v>
      </c>
    </row>
    <row r="12102" spans="1:6" x14ac:dyDescent="0.2">
      <c r="A12102" s="106">
        <v>43101</v>
      </c>
      <c r="B12102" s="100">
        <v>43101</v>
      </c>
      <c r="C12102" s="98" t="s">
        <v>185</v>
      </c>
      <c r="D12102" s="98">
        <v>721.96</v>
      </c>
      <c r="E12102" s="98">
        <v>21944</v>
      </c>
      <c r="F12102" s="98" t="s">
        <v>94</v>
      </c>
    </row>
    <row r="12103" spans="1:6" x14ac:dyDescent="0.2">
      <c r="A12103" s="106">
        <v>43101</v>
      </c>
      <c r="B12103" s="100">
        <v>43101</v>
      </c>
      <c r="C12103" s="98" t="s">
        <v>186</v>
      </c>
      <c r="D12103" s="98">
        <v>32.56</v>
      </c>
      <c r="E12103" s="98">
        <v>989.68</v>
      </c>
      <c r="F12103" s="98" t="s">
        <v>94</v>
      </c>
    </row>
    <row r="12104" spans="1:6" x14ac:dyDescent="0.2">
      <c r="A12104" s="106">
        <v>43101</v>
      </c>
      <c r="B12104" s="100">
        <v>43101</v>
      </c>
      <c r="C12104" s="98" t="s">
        <v>34</v>
      </c>
      <c r="D12104" s="98">
        <v>-1926.02</v>
      </c>
      <c r="E12104" s="98">
        <v>21944</v>
      </c>
      <c r="F12104" s="98" t="s">
        <v>94</v>
      </c>
    </row>
    <row r="12105" spans="1:6" x14ac:dyDescent="0.2">
      <c r="A12105" s="106">
        <v>43101</v>
      </c>
      <c r="B12105" s="100">
        <v>43101</v>
      </c>
      <c r="C12105" s="98" t="s">
        <v>33</v>
      </c>
      <c r="D12105" s="98">
        <v>-86.85</v>
      </c>
      <c r="E12105" s="98">
        <v>989.68</v>
      </c>
      <c r="F12105" s="98" t="s">
        <v>94</v>
      </c>
    </row>
    <row r="12106" spans="1:6" x14ac:dyDescent="0.2">
      <c r="A12106" s="106">
        <v>43101</v>
      </c>
      <c r="B12106" s="100">
        <v>43101</v>
      </c>
      <c r="C12106" s="98" t="s">
        <v>36</v>
      </c>
      <c r="D12106" s="98">
        <v>-13.72</v>
      </c>
      <c r="E12106" s="98">
        <v>156.32</v>
      </c>
      <c r="F12106" s="98" t="s">
        <v>101</v>
      </c>
    </row>
    <row r="12107" spans="1:6" x14ac:dyDescent="0.2">
      <c r="A12107" s="106">
        <v>43101</v>
      </c>
      <c r="B12107" s="100">
        <v>43101</v>
      </c>
      <c r="C12107" s="98" t="s">
        <v>35</v>
      </c>
      <c r="D12107" s="98">
        <v>-0.62</v>
      </c>
      <c r="E12107" s="98">
        <v>7.06</v>
      </c>
      <c r="F12107" s="98" t="s">
        <v>101</v>
      </c>
    </row>
    <row r="12108" spans="1:6" x14ac:dyDescent="0.2">
      <c r="A12108" s="106">
        <v>43160</v>
      </c>
      <c r="B12108" s="100">
        <v>43132</v>
      </c>
      <c r="C12108" s="98" t="s">
        <v>34</v>
      </c>
      <c r="D12108" s="98">
        <v>-74.06</v>
      </c>
      <c r="E12108" s="98">
        <v>1010</v>
      </c>
      <c r="F12108" s="98" t="s">
        <v>91</v>
      </c>
    </row>
    <row r="12109" spans="1:6" x14ac:dyDescent="0.2">
      <c r="A12109" s="106">
        <v>43160</v>
      </c>
      <c r="B12109" s="100">
        <v>43132</v>
      </c>
      <c r="C12109" s="98" t="s">
        <v>33</v>
      </c>
      <c r="D12109" s="98">
        <v>-3.34</v>
      </c>
      <c r="E12109" s="98">
        <v>45.55</v>
      </c>
      <c r="F12109" s="98" t="s">
        <v>91</v>
      </c>
    </row>
    <row r="12110" spans="1:6" x14ac:dyDescent="0.2">
      <c r="A12110" s="106">
        <v>43160</v>
      </c>
      <c r="B12110" s="100">
        <v>43101</v>
      </c>
      <c r="C12110" s="98" t="s">
        <v>168</v>
      </c>
      <c r="D12110" s="98">
        <v>-8.58</v>
      </c>
      <c r="E12110" s="98">
        <v>1160</v>
      </c>
      <c r="F12110" s="98" t="s">
        <v>91</v>
      </c>
    </row>
    <row r="12111" spans="1:6" x14ac:dyDescent="0.2">
      <c r="A12111" s="106">
        <v>43160</v>
      </c>
      <c r="B12111" s="100">
        <v>43101</v>
      </c>
      <c r="C12111" s="98" t="s">
        <v>185</v>
      </c>
      <c r="D12111" s="98">
        <v>38.159999999999997</v>
      </c>
      <c r="E12111" s="98">
        <v>1160</v>
      </c>
      <c r="F12111" s="98" t="s">
        <v>91</v>
      </c>
    </row>
    <row r="12112" spans="1:6" x14ac:dyDescent="0.2">
      <c r="A12112" s="106">
        <v>43160</v>
      </c>
      <c r="B12112" s="100">
        <v>43101</v>
      </c>
      <c r="C12112" s="98" t="s">
        <v>186</v>
      </c>
      <c r="D12112" s="98">
        <v>1.72</v>
      </c>
      <c r="E12112" s="98">
        <v>52.32</v>
      </c>
      <c r="F12112" s="98" t="s">
        <v>91</v>
      </c>
    </row>
    <row r="12113" spans="1:6" x14ac:dyDescent="0.2">
      <c r="A12113" s="106">
        <v>43160</v>
      </c>
      <c r="B12113" s="100">
        <v>43101</v>
      </c>
      <c r="C12113" s="98" t="s">
        <v>34</v>
      </c>
      <c r="D12113" s="98">
        <v>-13.17</v>
      </c>
      <c r="E12113" s="98">
        <v>150</v>
      </c>
      <c r="F12113" s="98" t="s">
        <v>91</v>
      </c>
    </row>
    <row r="12114" spans="1:6" x14ac:dyDescent="0.2">
      <c r="A12114" s="106">
        <v>43160</v>
      </c>
      <c r="B12114" s="100">
        <v>43101</v>
      </c>
      <c r="C12114" s="98" t="s">
        <v>33</v>
      </c>
      <c r="D12114" s="98">
        <v>-0.59</v>
      </c>
      <c r="E12114" s="98">
        <v>6.76</v>
      </c>
      <c r="F12114" s="98" t="s">
        <v>91</v>
      </c>
    </row>
    <row r="12115" spans="1:6" x14ac:dyDescent="0.2">
      <c r="A12115" s="106">
        <v>43160</v>
      </c>
      <c r="B12115" s="100">
        <v>43132</v>
      </c>
      <c r="C12115" s="98" t="s">
        <v>34</v>
      </c>
      <c r="D12115" s="98">
        <v>-1.54</v>
      </c>
      <c r="E12115" s="98">
        <v>21</v>
      </c>
      <c r="F12115" s="98" t="s">
        <v>89</v>
      </c>
    </row>
    <row r="12116" spans="1:6" x14ac:dyDescent="0.2">
      <c r="A12116" s="106">
        <v>43160</v>
      </c>
      <c r="B12116" s="100">
        <v>43132</v>
      </c>
      <c r="C12116" s="98" t="s">
        <v>34</v>
      </c>
      <c r="D12116" s="98">
        <v>-551.88</v>
      </c>
      <c r="E12116" s="98">
        <v>7526</v>
      </c>
      <c r="F12116" s="98" t="s">
        <v>91</v>
      </c>
    </row>
    <row r="12117" spans="1:6" x14ac:dyDescent="0.2">
      <c r="A12117" s="106">
        <v>43160</v>
      </c>
      <c r="B12117" s="100">
        <v>43132</v>
      </c>
      <c r="C12117" s="98" t="s">
        <v>33</v>
      </c>
      <c r="D12117" s="98">
        <v>-24.89</v>
      </c>
      <c r="E12117" s="98">
        <v>339.42</v>
      </c>
      <c r="F12117" s="98" t="s">
        <v>91</v>
      </c>
    </row>
    <row r="12118" spans="1:6" x14ac:dyDescent="0.2">
      <c r="A12118" s="106">
        <v>43160</v>
      </c>
      <c r="B12118" s="100">
        <v>43101</v>
      </c>
      <c r="C12118" s="98" t="s">
        <v>168</v>
      </c>
      <c r="D12118" s="98">
        <v>-66.3</v>
      </c>
      <c r="E12118" s="98">
        <v>8960</v>
      </c>
      <c r="F12118" s="98" t="s">
        <v>91</v>
      </c>
    </row>
    <row r="12119" spans="1:6" x14ac:dyDescent="0.2">
      <c r="A12119" s="106">
        <v>43160</v>
      </c>
      <c r="B12119" s="100">
        <v>43101</v>
      </c>
      <c r="C12119" s="98" t="s">
        <v>185</v>
      </c>
      <c r="D12119" s="98">
        <v>294.77999999999997</v>
      </c>
      <c r="E12119" s="98">
        <v>8960</v>
      </c>
      <c r="F12119" s="98" t="s">
        <v>91</v>
      </c>
    </row>
    <row r="12120" spans="1:6" x14ac:dyDescent="0.2">
      <c r="A12120" s="106">
        <v>43160</v>
      </c>
      <c r="B12120" s="100">
        <v>43101</v>
      </c>
      <c r="C12120" s="98" t="s">
        <v>186</v>
      </c>
      <c r="D12120" s="98">
        <v>13.29</v>
      </c>
      <c r="E12120" s="98">
        <v>404.1</v>
      </c>
      <c r="F12120" s="98" t="s">
        <v>91</v>
      </c>
    </row>
    <row r="12121" spans="1:6" x14ac:dyDescent="0.2">
      <c r="A12121" s="106">
        <v>43160</v>
      </c>
      <c r="B12121" s="100">
        <v>43101</v>
      </c>
      <c r="C12121" s="98" t="s">
        <v>34</v>
      </c>
      <c r="D12121" s="98">
        <v>-125.86</v>
      </c>
      <c r="E12121" s="98">
        <v>1434</v>
      </c>
      <c r="F12121" s="98" t="s">
        <v>91</v>
      </c>
    </row>
    <row r="12122" spans="1:6" x14ac:dyDescent="0.2">
      <c r="A12122" s="106">
        <v>43160</v>
      </c>
      <c r="B12122" s="100">
        <v>43101</v>
      </c>
      <c r="C12122" s="98" t="s">
        <v>33</v>
      </c>
      <c r="D12122" s="98">
        <v>-5.68</v>
      </c>
      <c r="E12122" s="98">
        <v>64.67</v>
      </c>
      <c r="F12122" s="98" t="s">
        <v>91</v>
      </c>
    </row>
    <row r="12123" spans="1:6" x14ac:dyDescent="0.2">
      <c r="A12123" s="106">
        <v>43160</v>
      </c>
      <c r="B12123" s="100">
        <v>43132</v>
      </c>
      <c r="C12123" s="98" t="s">
        <v>34</v>
      </c>
      <c r="D12123" s="98">
        <v>-1271.4000000000001</v>
      </c>
      <c r="E12123" s="98">
        <v>17338</v>
      </c>
      <c r="F12123" s="98" t="s">
        <v>96</v>
      </c>
    </row>
    <row r="12124" spans="1:6" x14ac:dyDescent="0.2">
      <c r="A12124" s="106">
        <v>43160</v>
      </c>
      <c r="B12124" s="100">
        <v>43132</v>
      </c>
      <c r="C12124" s="98" t="s">
        <v>33</v>
      </c>
      <c r="D12124" s="98">
        <v>-57.34</v>
      </c>
      <c r="E12124" s="98">
        <v>781.94</v>
      </c>
      <c r="F12124" s="98" t="s">
        <v>96</v>
      </c>
    </row>
    <row r="12125" spans="1:6" x14ac:dyDescent="0.2">
      <c r="A12125" s="106">
        <v>43160</v>
      </c>
      <c r="B12125" s="100">
        <v>43101</v>
      </c>
      <c r="C12125" s="98" t="s">
        <v>168</v>
      </c>
      <c r="D12125" s="98">
        <v>-152.74</v>
      </c>
      <c r="E12125" s="98">
        <v>20640</v>
      </c>
      <c r="F12125" s="98" t="s">
        <v>96</v>
      </c>
    </row>
    <row r="12126" spans="1:6" x14ac:dyDescent="0.2">
      <c r="A12126" s="106">
        <v>43160</v>
      </c>
      <c r="B12126" s="100">
        <v>43101</v>
      </c>
      <c r="C12126" s="98" t="s">
        <v>185</v>
      </c>
      <c r="D12126" s="98">
        <v>679.06</v>
      </c>
      <c r="E12126" s="98">
        <v>20640</v>
      </c>
      <c r="F12126" s="98" t="s">
        <v>96</v>
      </c>
    </row>
    <row r="12127" spans="1:6" x14ac:dyDescent="0.2">
      <c r="A12127" s="106">
        <v>43160</v>
      </c>
      <c r="B12127" s="100">
        <v>43101</v>
      </c>
      <c r="C12127" s="98" t="s">
        <v>186</v>
      </c>
      <c r="D12127" s="98">
        <v>30.63</v>
      </c>
      <c r="E12127" s="98">
        <v>930.86</v>
      </c>
      <c r="F12127" s="98" t="s">
        <v>96</v>
      </c>
    </row>
    <row r="12128" spans="1:6" x14ac:dyDescent="0.2">
      <c r="A12128" s="106">
        <v>43160</v>
      </c>
      <c r="B12128" s="100">
        <v>43101</v>
      </c>
      <c r="C12128" s="98" t="s">
        <v>34</v>
      </c>
      <c r="D12128" s="98">
        <v>-289.82</v>
      </c>
      <c r="E12128" s="98">
        <v>3302</v>
      </c>
      <c r="F12128" s="98" t="s">
        <v>96</v>
      </c>
    </row>
    <row r="12129" spans="1:6" x14ac:dyDescent="0.2">
      <c r="A12129" s="106">
        <v>43160</v>
      </c>
      <c r="B12129" s="100">
        <v>43101</v>
      </c>
      <c r="C12129" s="98" t="s">
        <v>33</v>
      </c>
      <c r="D12129" s="98">
        <v>-13.07</v>
      </c>
      <c r="E12129" s="98">
        <v>148.91999999999999</v>
      </c>
      <c r="F12129" s="98" t="s">
        <v>96</v>
      </c>
    </row>
    <row r="12130" spans="1:6" x14ac:dyDescent="0.2">
      <c r="A12130" s="106">
        <v>43160</v>
      </c>
      <c r="B12130" s="100">
        <v>43132</v>
      </c>
      <c r="C12130" s="98" t="s">
        <v>36</v>
      </c>
      <c r="D12130" s="98">
        <v>-2.84</v>
      </c>
      <c r="E12130" s="98">
        <v>38.64</v>
      </c>
      <c r="F12130" s="98" t="s">
        <v>101</v>
      </c>
    </row>
    <row r="12131" spans="1:6" x14ac:dyDescent="0.2">
      <c r="A12131" s="106">
        <v>43160</v>
      </c>
      <c r="B12131" s="100">
        <v>43132</v>
      </c>
      <c r="C12131" s="98" t="s">
        <v>35</v>
      </c>
      <c r="D12131" s="98">
        <v>-0.12</v>
      </c>
      <c r="E12131" s="98">
        <v>1.74</v>
      </c>
      <c r="F12131" s="98" t="s">
        <v>101</v>
      </c>
    </row>
    <row r="12132" spans="1:6" x14ac:dyDescent="0.2">
      <c r="A12132" s="106">
        <v>43160</v>
      </c>
      <c r="B12132" s="100">
        <v>43101</v>
      </c>
      <c r="C12132" s="98" t="s">
        <v>36</v>
      </c>
      <c r="D12132" s="98">
        <v>-0.52</v>
      </c>
      <c r="E12132" s="98">
        <v>6</v>
      </c>
      <c r="F12132" s="98" t="s">
        <v>101</v>
      </c>
    </row>
    <row r="12133" spans="1:6" x14ac:dyDescent="0.2">
      <c r="A12133" s="106">
        <v>43160</v>
      </c>
      <c r="B12133" s="100">
        <v>43101</v>
      </c>
      <c r="C12133" s="98" t="s">
        <v>35</v>
      </c>
      <c r="D12133" s="98">
        <v>-0.02</v>
      </c>
      <c r="E12133" s="98">
        <v>0.28000000000000003</v>
      </c>
      <c r="F12133" s="98" t="s">
        <v>101</v>
      </c>
    </row>
    <row r="12134" spans="1:6" x14ac:dyDescent="0.2">
      <c r="A12134" s="106">
        <v>43160</v>
      </c>
      <c r="B12134" s="100">
        <v>43101</v>
      </c>
      <c r="C12134" s="98" t="s">
        <v>185</v>
      </c>
      <c r="D12134" s="98">
        <v>821.18</v>
      </c>
      <c r="E12134" s="98">
        <v>24960</v>
      </c>
      <c r="F12134" s="98" t="s">
        <v>95</v>
      </c>
    </row>
    <row r="12135" spans="1:6" x14ac:dyDescent="0.2">
      <c r="A12135" s="106">
        <v>43160</v>
      </c>
      <c r="B12135" s="100">
        <v>43101</v>
      </c>
      <c r="C12135" s="98" t="s">
        <v>186</v>
      </c>
      <c r="D12135" s="98">
        <v>37.04</v>
      </c>
      <c r="E12135" s="98">
        <v>1125.7</v>
      </c>
      <c r="F12135" s="98" t="s">
        <v>95</v>
      </c>
    </row>
    <row r="12136" spans="1:6" x14ac:dyDescent="0.2">
      <c r="A12136" s="106">
        <v>43160</v>
      </c>
      <c r="B12136" s="100">
        <v>43101</v>
      </c>
      <c r="C12136" s="98" t="s">
        <v>34</v>
      </c>
      <c r="D12136" s="98">
        <v>-219.07</v>
      </c>
      <c r="E12136" s="98">
        <v>2496</v>
      </c>
      <c r="F12136" s="98" t="s">
        <v>95</v>
      </c>
    </row>
    <row r="12137" spans="1:6" x14ac:dyDescent="0.2">
      <c r="A12137" s="106">
        <v>43160</v>
      </c>
      <c r="B12137" s="100">
        <v>43101</v>
      </c>
      <c r="C12137" s="98" t="s">
        <v>33</v>
      </c>
      <c r="D12137" s="98">
        <v>-9.8800000000000008</v>
      </c>
      <c r="E12137" s="98">
        <v>112.57</v>
      </c>
      <c r="F12137" s="98" t="s">
        <v>95</v>
      </c>
    </row>
    <row r="12138" spans="1:6" x14ac:dyDescent="0.2">
      <c r="A12138" s="106">
        <v>43160</v>
      </c>
      <c r="B12138" s="100">
        <v>43132</v>
      </c>
      <c r="C12138" s="98" t="s">
        <v>34</v>
      </c>
      <c r="D12138" s="98">
        <v>-134.86000000000001</v>
      </c>
      <c r="E12138" s="98">
        <v>1839</v>
      </c>
      <c r="F12138" s="98" t="s">
        <v>93</v>
      </c>
    </row>
    <row r="12139" spans="1:6" x14ac:dyDescent="0.2">
      <c r="A12139" s="106">
        <v>43160</v>
      </c>
      <c r="B12139" s="100">
        <v>43132</v>
      </c>
      <c r="C12139" s="98" t="s">
        <v>33</v>
      </c>
      <c r="D12139" s="98">
        <v>-6.08</v>
      </c>
      <c r="E12139" s="98">
        <v>82.94</v>
      </c>
      <c r="F12139" s="98" t="s">
        <v>93</v>
      </c>
    </row>
    <row r="12140" spans="1:6" x14ac:dyDescent="0.2">
      <c r="A12140" s="106">
        <v>43160</v>
      </c>
      <c r="B12140" s="100">
        <v>43101</v>
      </c>
      <c r="C12140" s="98" t="s">
        <v>168</v>
      </c>
      <c r="D12140" s="98">
        <v>-15.12</v>
      </c>
      <c r="E12140" s="98">
        <v>2044</v>
      </c>
      <c r="F12140" s="98" t="s">
        <v>93</v>
      </c>
    </row>
    <row r="12141" spans="1:6" x14ac:dyDescent="0.2">
      <c r="A12141" s="106">
        <v>43160</v>
      </c>
      <c r="B12141" s="100">
        <v>43101</v>
      </c>
      <c r="C12141" s="98" t="s">
        <v>185</v>
      </c>
      <c r="D12141" s="98">
        <v>67.27</v>
      </c>
      <c r="E12141" s="98">
        <v>2044</v>
      </c>
      <c r="F12141" s="98" t="s">
        <v>93</v>
      </c>
    </row>
    <row r="12142" spans="1:6" x14ac:dyDescent="0.2">
      <c r="A12142" s="106">
        <v>43160</v>
      </c>
      <c r="B12142" s="100">
        <v>43101</v>
      </c>
      <c r="C12142" s="98" t="s">
        <v>186</v>
      </c>
      <c r="D12142" s="98">
        <v>3.03</v>
      </c>
      <c r="E12142" s="98">
        <v>92.19</v>
      </c>
      <c r="F12142" s="98" t="s">
        <v>93</v>
      </c>
    </row>
    <row r="12143" spans="1:6" x14ac:dyDescent="0.2">
      <c r="A12143" s="106">
        <v>43160</v>
      </c>
      <c r="B12143" s="100">
        <v>43101</v>
      </c>
      <c r="C12143" s="98" t="s">
        <v>34</v>
      </c>
      <c r="D12143" s="98">
        <v>-17.989999999999998</v>
      </c>
      <c r="E12143" s="98">
        <v>205</v>
      </c>
      <c r="F12143" s="98" t="s">
        <v>93</v>
      </c>
    </row>
    <row r="12144" spans="1:6" x14ac:dyDescent="0.2">
      <c r="A12144" s="106">
        <v>43160</v>
      </c>
      <c r="B12144" s="100">
        <v>43101</v>
      </c>
      <c r="C12144" s="98" t="s">
        <v>33</v>
      </c>
      <c r="D12144" s="98">
        <v>-0.82</v>
      </c>
      <c r="E12144" s="98">
        <v>9.25</v>
      </c>
      <c r="F12144" s="98" t="s">
        <v>93</v>
      </c>
    </row>
    <row r="12145" spans="1:6" x14ac:dyDescent="0.2">
      <c r="A12145" s="106">
        <v>43466</v>
      </c>
      <c r="B12145" s="100">
        <v>43405</v>
      </c>
      <c r="C12145" s="98" t="s">
        <v>33</v>
      </c>
      <c r="D12145" s="98">
        <v>-50.03</v>
      </c>
      <c r="E12145" s="98">
        <v>408.88</v>
      </c>
      <c r="F12145" s="98" t="s">
        <v>95</v>
      </c>
    </row>
    <row r="12146" spans="1:6" x14ac:dyDescent="0.2">
      <c r="A12146" s="106">
        <v>43466</v>
      </c>
      <c r="B12146" s="100">
        <v>43221</v>
      </c>
      <c r="C12146" s="98" t="s">
        <v>185</v>
      </c>
      <c r="D12146" s="98">
        <v>4023.49</v>
      </c>
      <c r="E12146" s="98">
        <v>90660</v>
      </c>
      <c r="F12146" s="98" t="s">
        <v>95</v>
      </c>
    </row>
    <row r="12147" spans="1:6" x14ac:dyDescent="0.2">
      <c r="A12147" s="106">
        <v>43466</v>
      </c>
      <c r="B12147" s="100">
        <v>43221</v>
      </c>
      <c r="C12147" s="98" t="s">
        <v>186</v>
      </c>
      <c r="D12147" s="98">
        <v>181.46</v>
      </c>
      <c r="E12147" s="98">
        <v>4088.76</v>
      </c>
      <c r="F12147" s="98" t="s">
        <v>95</v>
      </c>
    </row>
    <row r="12148" spans="1:6" x14ac:dyDescent="0.2">
      <c r="A12148" s="106">
        <v>43160</v>
      </c>
      <c r="B12148" s="100">
        <v>43132</v>
      </c>
      <c r="C12148" s="98" t="s">
        <v>34</v>
      </c>
      <c r="D12148" s="98">
        <v>-1647.29</v>
      </c>
      <c r="E12148" s="98">
        <v>22464</v>
      </c>
      <c r="F12148" s="98" t="s">
        <v>95</v>
      </c>
    </row>
    <row r="12149" spans="1:6" x14ac:dyDescent="0.2">
      <c r="A12149" s="106">
        <v>43160</v>
      </c>
      <c r="B12149" s="100">
        <v>43132</v>
      </c>
      <c r="C12149" s="98" t="s">
        <v>33</v>
      </c>
      <c r="D12149" s="98">
        <v>-74.290000000000006</v>
      </c>
      <c r="E12149" s="98">
        <v>1013.13</v>
      </c>
      <c r="F12149" s="98" t="s">
        <v>95</v>
      </c>
    </row>
    <row r="12150" spans="1:6" x14ac:dyDescent="0.2">
      <c r="A12150" s="106">
        <v>43466</v>
      </c>
      <c r="B12150" s="100">
        <v>43435</v>
      </c>
      <c r="C12150" s="98" t="s">
        <v>36</v>
      </c>
      <c r="D12150" s="98">
        <v>-16.87</v>
      </c>
      <c r="E12150" s="98">
        <v>183.4</v>
      </c>
      <c r="F12150" s="98" t="s">
        <v>101</v>
      </c>
    </row>
    <row r="12151" spans="1:6" x14ac:dyDescent="0.2">
      <c r="A12151" s="106">
        <v>43466</v>
      </c>
      <c r="B12151" s="100">
        <v>43435</v>
      </c>
      <c r="C12151" s="98" t="s">
        <v>35</v>
      </c>
      <c r="D12151" s="98">
        <v>-0.76</v>
      </c>
      <c r="E12151" s="98">
        <v>8.2799999999999994</v>
      </c>
      <c r="F12151" s="98" t="s">
        <v>101</v>
      </c>
    </row>
    <row r="12152" spans="1:6" x14ac:dyDescent="0.2">
      <c r="A12152" s="106">
        <v>43466</v>
      </c>
      <c r="B12152" s="100">
        <v>43405</v>
      </c>
      <c r="C12152" s="98" t="s">
        <v>36</v>
      </c>
      <c r="D12152" s="98">
        <v>-2.4500000000000002</v>
      </c>
      <c r="E12152" s="98">
        <v>20</v>
      </c>
      <c r="F12152" s="98" t="s">
        <v>101</v>
      </c>
    </row>
    <row r="12153" spans="1:6" x14ac:dyDescent="0.2">
      <c r="A12153" s="106">
        <v>43466</v>
      </c>
      <c r="B12153" s="100">
        <v>43405</v>
      </c>
      <c r="C12153" s="98" t="s">
        <v>35</v>
      </c>
      <c r="D12153" s="98">
        <v>-0.11</v>
      </c>
      <c r="E12153" s="98">
        <v>0.91</v>
      </c>
      <c r="F12153" s="98" t="s">
        <v>101</v>
      </c>
    </row>
    <row r="12154" spans="1:6" x14ac:dyDescent="0.2">
      <c r="A12154" s="106">
        <v>43466</v>
      </c>
      <c r="B12154" s="100">
        <v>43435</v>
      </c>
      <c r="C12154" s="98" t="s">
        <v>223</v>
      </c>
      <c r="D12154" s="98">
        <v>5.98</v>
      </c>
      <c r="E12154" s="98">
        <v>-65</v>
      </c>
      <c r="F12154" s="98" t="s">
        <v>167</v>
      </c>
    </row>
    <row r="12155" spans="1:6" x14ac:dyDescent="0.2">
      <c r="A12155" s="106">
        <v>43466</v>
      </c>
      <c r="B12155" s="100">
        <v>43405</v>
      </c>
      <c r="C12155" s="98" t="s">
        <v>223</v>
      </c>
      <c r="D12155" s="98">
        <v>0.86</v>
      </c>
      <c r="E12155" s="98">
        <v>-7</v>
      </c>
      <c r="F12155" s="98" t="s">
        <v>167</v>
      </c>
    </row>
    <row r="12156" spans="1:6" x14ac:dyDescent="0.2">
      <c r="A12156" s="106">
        <v>43466</v>
      </c>
      <c r="B12156" s="100">
        <v>43221</v>
      </c>
      <c r="C12156" s="98" t="s">
        <v>187</v>
      </c>
      <c r="D12156" s="98">
        <v>-3.2</v>
      </c>
      <c r="E12156" s="98">
        <v>-72</v>
      </c>
      <c r="F12156" s="98" t="s">
        <v>167</v>
      </c>
    </row>
    <row r="12157" spans="1:6" x14ac:dyDescent="0.2">
      <c r="A12157" s="106">
        <v>43466</v>
      </c>
      <c r="B12157" s="100">
        <v>43435</v>
      </c>
      <c r="C12157" s="98" t="s">
        <v>34</v>
      </c>
      <c r="D12157" s="98">
        <v>-7505.02</v>
      </c>
      <c r="E12157" s="98">
        <v>81594</v>
      </c>
      <c r="F12157" s="98" t="s">
        <v>95</v>
      </c>
    </row>
    <row r="12158" spans="1:6" x14ac:dyDescent="0.2">
      <c r="A12158" s="106">
        <v>43466</v>
      </c>
      <c r="B12158" s="100">
        <v>43435</v>
      </c>
      <c r="C12158" s="98" t="s">
        <v>33</v>
      </c>
      <c r="D12158" s="98">
        <v>-338.48</v>
      </c>
      <c r="E12158" s="98">
        <v>3679.88</v>
      </c>
      <c r="F12158" s="98" t="s">
        <v>95</v>
      </c>
    </row>
    <row r="12159" spans="1:6" x14ac:dyDescent="0.2">
      <c r="A12159" s="106">
        <v>43466</v>
      </c>
      <c r="B12159" s="100">
        <v>43405</v>
      </c>
      <c r="C12159" s="98" t="s">
        <v>34</v>
      </c>
      <c r="D12159" s="98">
        <v>-1109.23</v>
      </c>
      <c r="E12159" s="98">
        <v>9066</v>
      </c>
      <c r="F12159" s="98" t="s">
        <v>95</v>
      </c>
    </row>
    <row r="12160" spans="1:6" x14ac:dyDescent="0.2">
      <c r="A12160" s="106">
        <v>43466</v>
      </c>
      <c r="B12160" s="100">
        <v>43435</v>
      </c>
      <c r="C12160" s="98" t="s">
        <v>34</v>
      </c>
      <c r="D12160" s="98">
        <v>-33.94</v>
      </c>
      <c r="E12160" s="98">
        <v>369</v>
      </c>
      <c r="F12160" s="98" t="s">
        <v>92</v>
      </c>
    </row>
    <row r="12161" spans="1:6" x14ac:dyDescent="0.2">
      <c r="A12161" s="106">
        <v>43466</v>
      </c>
      <c r="B12161" s="100">
        <v>43435</v>
      </c>
      <c r="C12161" s="98" t="s">
        <v>33</v>
      </c>
      <c r="D12161" s="98">
        <v>-1.53</v>
      </c>
      <c r="E12161" s="98">
        <v>16.64</v>
      </c>
      <c r="F12161" s="98" t="s">
        <v>92</v>
      </c>
    </row>
    <row r="12162" spans="1:6" x14ac:dyDescent="0.2">
      <c r="A12162" s="106">
        <v>43466</v>
      </c>
      <c r="B12162" s="100">
        <v>43405</v>
      </c>
      <c r="C12162" s="98" t="s">
        <v>34</v>
      </c>
      <c r="D12162" s="98">
        <v>-5.0199999999999996</v>
      </c>
      <c r="E12162" s="98">
        <v>41</v>
      </c>
      <c r="F12162" s="98" t="s">
        <v>92</v>
      </c>
    </row>
    <row r="12163" spans="1:6" x14ac:dyDescent="0.2">
      <c r="A12163" s="106">
        <v>43466</v>
      </c>
      <c r="B12163" s="100">
        <v>43405</v>
      </c>
      <c r="C12163" s="98" t="s">
        <v>33</v>
      </c>
      <c r="D12163" s="98">
        <v>-0.23</v>
      </c>
      <c r="E12163" s="98">
        <v>1.85</v>
      </c>
      <c r="F12163" s="98" t="s">
        <v>92</v>
      </c>
    </row>
    <row r="12164" spans="1:6" x14ac:dyDescent="0.2">
      <c r="A12164" s="106">
        <v>43466</v>
      </c>
      <c r="B12164" s="100">
        <v>43221</v>
      </c>
      <c r="C12164" s="98" t="s">
        <v>185</v>
      </c>
      <c r="D12164" s="98">
        <v>18.2</v>
      </c>
      <c r="E12164" s="98">
        <v>410</v>
      </c>
      <c r="F12164" s="98" t="s">
        <v>92</v>
      </c>
    </row>
    <row r="12165" spans="1:6" x14ac:dyDescent="0.2">
      <c r="A12165" s="106">
        <v>43466</v>
      </c>
      <c r="B12165" s="100">
        <v>43221</v>
      </c>
      <c r="C12165" s="98" t="s">
        <v>186</v>
      </c>
      <c r="D12165" s="98">
        <v>0.82</v>
      </c>
      <c r="E12165" s="98">
        <v>18.489999999999998</v>
      </c>
      <c r="F12165" s="98" t="s">
        <v>92</v>
      </c>
    </row>
    <row r="12166" spans="1:6" x14ac:dyDescent="0.2">
      <c r="A12166" s="106">
        <v>43466</v>
      </c>
      <c r="B12166" s="100">
        <v>43435</v>
      </c>
      <c r="C12166" s="98" t="s">
        <v>36</v>
      </c>
      <c r="D12166" s="98">
        <v>-3.6</v>
      </c>
      <c r="E12166" s="98">
        <v>39.200000000000003</v>
      </c>
      <c r="F12166" s="98" t="s">
        <v>101</v>
      </c>
    </row>
    <row r="12167" spans="1:6" x14ac:dyDescent="0.2">
      <c r="A12167" s="106">
        <v>43466</v>
      </c>
      <c r="B12167" s="100">
        <v>43435</v>
      </c>
      <c r="C12167" s="98" t="s">
        <v>35</v>
      </c>
      <c r="D12167" s="98">
        <v>-0.16</v>
      </c>
      <c r="E12167" s="98">
        <v>1.76</v>
      </c>
      <c r="F12167" s="98" t="s">
        <v>101</v>
      </c>
    </row>
    <row r="12168" spans="1:6" x14ac:dyDescent="0.2">
      <c r="A12168" s="106">
        <v>43466</v>
      </c>
      <c r="B12168" s="100">
        <v>43405</v>
      </c>
      <c r="C12168" s="98" t="s">
        <v>36</v>
      </c>
      <c r="D12168" s="98">
        <v>-0.48</v>
      </c>
      <c r="E12168" s="98">
        <v>4</v>
      </c>
      <c r="F12168" s="98" t="s">
        <v>101</v>
      </c>
    </row>
    <row r="12169" spans="1:6" x14ac:dyDescent="0.2">
      <c r="A12169" s="106">
        <v>43466</v>
      </c>
      <c r="B12169" s="100">
        <v>43405</v>
      </c>
      <c r="C12169" s="98" t="s">
        <v>35</v>
      </c>
      <c r="D12169" s="98">
        <v>-0.02</v>
      </c>
      <c r="E12169" s="98">
        <v>0.18</v>
      </c>
      <c r="F12169" s="98" t="s">
        <v>101</v>
      </c>
    </row>
    <row r="12170" spans="1:6" x14ac:dyDescent="0.2">
      <c r="A12170" s="106">
        <v>43466</v>
      </c>
      <c r="B12170" s="100">
        <v>43435</v>
      </c>
      <c r="C12170" s="98" t="s">
        <v>34</v>
      </c>
      <c r="D12170" s="98">
        <v>-5296.29</v>
      </c>
      <c r="E12170" s="98">
        <v>57580.72</v>
      </c>
      <c r="F12170" s="98" t="s">
        <v>77</v>
      </c>
    </row>
    <row r="12171" spans="1:6" x14ac:dyDescent="0.2">
      <c r="A12171" s="106">
        <v>43466</v>
      </c>
      <c r="B12171" s="100">
        <v>43435</v>
      </c>
      <c r="C12171" s="98" t="s">
        <v>33</v>
      </c>
      <c r="D12171" s="98">
        <v>-238.88</v>
      </c>
      <c r="E12171" s="98">
        <v>2596.9</v>
      </c>
      <c r="F12171" s="98" t="s">
        <v>77</v>
      </c>
    </row>
    <row r="12172" spans="1:6" x14ac:dyDescent="0.2">
      <c r="A12172" s="106">
        <v>43466</v>
      </c>
      <c r="B12172" s="100">
        <v>43405</v>
      </c>
      <c r="C12172" s="98" t="s">
        <v>34</v>
      </c>
      <c r="D12172" s="98">
        <v>-783.18</v>
      </c>
      <c r="E12172" s="98">
        <v>6401</v>
      </c>
      <c r="F12172" s="98" t="s">
        <v>77</v>
      </c>
    </row>
    <row r="12173" spans="1:6" x14ac:dyDescent="0.2">
      <c r="A12173" s="106">
        <v>43466</v>
      </c>
      <c r="B12173" s="100">
        <v>43405</v>
      </c>
      <c r="C12173" s="98" t="s">
        <v>33</v>
      </c>
      <c r="D12173" s="98">
        <v>-35.340000000000003</v>
      </c>
      <c r="E12173" s="98">
        <v>288.7</v>
      </c>
      <c r="F12173" s="98" t="s">
        <v>77</v>
      </c>
    </row>
    <row r="12174" spans="1:6" x14ac:dyDescent="0.2">
      <c r="A12174" s="106">
        <v>43466</v>
      </c>
      <c r="B12174" s="100">
        <v>43221</v>
      </c>
      <c r="C12174" s="98" t="s">
        <v>185</v>
      </c>
      <c r="D12174" s="98">
        <v>2839.52</v>
      </c>
      <c r="E12174" s="98">
        <v>63981.72</v>
      </c>
      <c r="F12174" s="98" t="s">
        <v>77</v>
      </c>
    </row>
    <row r="12175" spans="1:6" x14ac:dyDescent="0.2">
      <c r="A12175" s="106">
        <v>43466</v>
      </c>
      <c r="B12175" s="100">
        <v>43221</v>
      </c>
      <c r="C12175" s="98" t="s">
        <v>186</v>
      </c>
      <c r="D12175" s="98">
        <v>128.06</v>
      </c>
      <c r="E12175" s="98">
        <v>2885.57</v>
      </c>
      <c r="F12175" s="98" t="s">
        <v>77</v>
      </c>
    </row>
    <row r="12176" spans="1:6" x14ac:dyDescent="0.2">
      <c r="A12176" s="106">
        <v>43466</v>
      </c>
      <c r="B12176" s="100">
        <v>43435</v>
      </c>
      <c r="C12176" s="98" t="s">
        <v>34</v>
      </c>
      <c r="D12176" s="98">
        <v>-425.69</v>
      </c>
      <c r="E12176" s="98">
        <v>4628</v>
      </c>
      <c r="F12176" s="98" t="s">
        <v>93</v>
      </c>
    </row>
    <row r="12177" spans="1:6" x14ac:dyDescent="0.2">
      <c r="A12177" s="106">
        <v>43466</v>
      </c>
      <c r="B12177" s="100">
        <v>43435</v>
      </c>
      <c r="C12177" s="98" t="s">
        <v>33</v>
      </c>
      <c r="D12177" s="98">
        <v>-19.2</v>
      </c>
      <c r="E12177" s="98">
        <v>208.73</v>
      </c>
      <c r="F12177" s="98" t="s">
        <v>93</v>
      </c>
    </row>
    <row r="12178" spans="1:6" x14ac:dyDescent="0.2">
      <c r="A12178" s="106">
        <v>43466</v>
      </c>
      <c r="B12178" s="100">
        <v>43405</v>
      </c>
      <c r="C12178" s="98" t="s">
        <v>34</v>
      </c>
      <c r="D12178" s="98">
        <v>-62.89</v>
      </c>
      <c r="E12178" s="98">
        <v>514</v>
      </c>
      <c r="F12178" s="98" t="s">
        <v>93</v>
      </c>
    </row>
    <row r="12179" spans="1:6" x14ac:dyDescent="0.2">
      <c r="A12179" s="106">
        <v>43466</v>
      </c>
      <c r="B12179" s="100">
        <v>43405</v>
      </c>
      <c r="C12179" s="98" t="s">
        <v>33</v>
      </c>
      <c r="D12179" s="98">
        <v>-2.83</v>
      </c>
      <c r="E12179" s="98">
        <v>23.18</v>
      </c>
      <c r="F12179" s="98" t="s">
        <v>93</v>
      </c>
    </row>
    <row r="12180" spans="1:6" x14ac:dyDescent="0.2">
      <c r="A12180" s="106">
        <v>43466</v>
      </c>
      <c r="B12180" s="100">
        <v>43221</v>
      </c>
      <c r="C12180" s="98" t="s">
        <v>185</v>
      </c>
      <c r="D12180" s="98">
        <v>228.2</v>
      </c>
      <c r="E12180" s="98">
        <v>5142</v>
      </c>
      <c r="F12180" s="98" t="s">
        <v>93</v>
      </c>
    </row>
    <row r="12181" spans="1:6" x14ac:dyDescent="0.2">
      <c r="A12181" s="106">
        <v>43466</v>
      </c>
      <c r="B12181" s="100">
        <v>43221</v>
      </c>
      <c r="C12181" s="98" t="s">
        <v>186</v>
      </c>
      <c r="D12181" s="98">
        <v>10.29</v>
      </c>
      <c r="E12181" s="98">
        <v>231.92</v>
      </c>
      <c r="F12181" s="98" t="s">
        <v>93</v>
      </c>
    </row>
    <row r="12182" spans="1:6" x14ac:dyDescent="0.2">
      <c r="A12182" s="106">
        <v>43466</v>
      </c>
      <c r="B12182" s="100">
        <v>43435</v>
      </c>
      <c r="C12182" s="98" t="s">
        <v>34</v>
      </c>
      <c r="D12182" s="98">
        <v>-14069.81</v>
      </c>
      <c r="E12182" s="98">
        <v>152965.84</v>
      </c>
      <c r="F12182" s="98" t="s">
        <v>77</v>
      </c>
    </row>
    <row r="12183" spans="1:6" x14ac:dyDescent="0.2">
      <c r="A12183" s="106">
        <v>43466</v>
      </c>
      <c r="B12183" s="100">
        <v>43435</v>
      </c>
      <c r="C12183" s="98" t="s">
        <v>33</v>
      </c>
      <c r="D12183" s="98">
        <v>-634.54999999999995</v>
      </c>
      <c r="E12183" s="98">
        <v>6898.78</v>
      </c>
      <c r="F12183" s="98" t="s">
        <v>77</v>
      </c>
    </row>
    <row r="12184" spans="1:6" x14ac:dyDescent="0.2">
      <c r="A12184" s="106">
        <v>43466</v>
      </c>
      <c r="B12184" s="100">
        <v>43405</v>
      </c>
      <c r="C12184" s="98" t="s">
        <v>34</v>
      </c>
      <c r="D12184" s="98">
        <v>-2107.36</v>
      </c>
      <c r="E12184" s="98">
        <v>17224</v>
      </c>
      <c r="F12184" s="98" t="s">
        <v>77</v>
      </c>
    </row>
    <row r="12185" spans="1:6" x14ac:dyDescent="0.2">
      <c r="A12185" s="106">
        <v>43466</v>
      </c>
      <c r="B12185" s="100">
        <v>43405</v>
      </c>
      <c r="C12185" s="98" t="s">
        <v>33</v>
      </c>
      <c r="D12185" s="98">
        <v>-95.07</v>
      </c>
      <c r="E12185" s="98">
        <v>776.79</v>
      </c>
      <c r="F12185" s="98" t="s">
        <v>77</v>
      </c>
    </row>
    <row r="12186" spans="1:6" x14ac:dyDescent="0.2">
      <c r="A12186" s="106">
        <v>43466</v>
      </c>
      <c r="B12186" s="100">
        <v>43221</v>
      </c>
      <c r="C12186" s="98" t="s">
        <v>185</v>
      </c>
      <c r="D12186" s="98">
        <v>7553.01</v>
      </c>
      <c r="E12186" s="98">
        <v>170189.84</v>
      </c>
      <c r="F12186" s="98" t="s">
        <v>77</v>
      </c>
    </row>
    <row r="12187" spans="1:6" x14ac:dyDescent="0.2">
      <c r="A12187" s="106">
        <v>43466</v>
      </c>
      <c r="B12187" s="100">
        <v>43221</v>
      </c>
      <c r="C12187" s="98" t="s">
        <v>186</v>
      </c>
      <c r="D12187" s="98">
        <v>340.63</v>
      </c>
      <c r="E12187" s="98">
        <v>7675.57</v>
      </c>
      <c r="F12187" s="98" t="s">
        <v>77</v>
      </c>
    </row>
    <row r="12188" spans="1:6" x14ac:dyDescent="0.2">
      <c r="A12188" s="106">
        <v>43466</v>
      </c>
      <c r="B12188" s="100">
        <v>43221</v>
      </c>
      <c r="C12188" s="98" t="s">
        <v>185</v>
      </c>
      <c r="D12188" s="98">
        <v>23.34</v>
      </c>
      <c r="E12188" s="98">
        <v>526</v>
      </c>
      <c r="F12188" s="98" t="s">
        <v>76</v>
      </c>
    </row>
    <row r="12189" spans="1:6" x14ac:dyDescent="0.2">
      <c r="A12189" s="106">
        <v>43466</v>
      </c>
      <c r="B12189" s="100">
        <v>43221</v>
      </c>
      <c r="C12189" s="98" t="s">
        <v>186</v>
      </c>
      <c r="D12189" s="98">
        <v>1.05</v>
      </c>
      <c r="E12189" s="98">
        <v>23.72</v>
      </c>
      <c r="F12189" s="98" t="s">
        <v>76</v>
      </c>
    </row>
    <row r="12190" spans="1:6" x14ac:dyDescent="0.2">
      <c r="A12190" s="106">
        <v>43466</v>
      </c>
      <c r="B12190" s="100">
        <v>43435</v>
      </c>
      <c r="C12190" s="98" t="s">
        <v>34</v>
      </c>
      <c r="D12190" s="98">
        <v>-18.670000000000002</v>
      </c>
      <c r="E12190" s="98">
        <v>203</v>
      </c>
      <c r="F12190" s="98" t="s">
        <v>76</v>
      </c>
    </row>
    <row r="12191" spans="1:6" x14ac:dyDescent="0.2">
      <c r="A12191" s="106">
        <v>43466</v>
      </c>
      <c r="B12191" s="100">
        <v>43435</v>
      </c>
      <c r="C12191" s="98" t="s">
        <v>33</v>
      </c>
      <c r="D12191" s="98">
        <v>-0.84</v>
      </c>
      <c r="E12191" s="98">
        <v>9.16</v>
      </c>
      <c r="F12191" s="98" t="s">
        <v>76</v>
      </c>
    </row>
    <row r="12192" spans="1:6" x14ac:dyDescent="0.2">
      <c r="A12192" s="106">
        <v>43466</v>
      </c>
      <c r="B12192" s="100">
        <v>43405</v>
      </c>
      <c r="C12192" s="98" t="s">
        <v>34</v>
      </c>
      <c r="D12192" s="98">
        <v>-12.48</v>
      </c>
      <c r="E12192" s="98">
        <v>102</v>
      </c>
      <c r="F12192" s="98" t="s">
        <v>76</v>
      </c>
    </row>
    <row r="12193" spans="1:6" x14ac:dyDescent="0.2">
      <c r="A12193" s="106">
        <v>43466</v>
      </c>
      <c r="B12193" s="100">
        <v>43405</v>
      </c>
      <c r="C12193" s="98" t="s">
        <v>33</v>
      </c>
      <c r="D12193" s="98">
        <v>-0.56000000000000005</v>
      </c>
      <c r="E12193" s="98">
        <v>4.5999999999999996</v>
      </c>
      <c r="F12193" s="98" t="s">
        <v>76</v>
      </c>
    </row>
    <row r="12194" spans="1:6" x14ac:dyDescent="0.2">
      <c r="A12194" s="106">
        <v>43466</v>
      </c>
      <c r="B12194" s="100">
        <v>43221</v>
      </c>
      <c r="C12194" s="98" t="s">
        <v>185</v>
      </c>
      <c r="D12194" s="98">
        <v>13.54</v>
      </c>
      <c r="E12194" s="98">
        <v>305</v>
      </c>
      <c r="F12194" s="98" t="s">
        <v>76</v>
      </c>
    </row>
    <row r="12195" spans="1:6" x14ac:dyDescent="0.2">
      <c r="A12195" s="106">
        <v>43466</v>
      </c>
      <c r="B12195" s="100">
        <v>43221</v>
      </c>
      <c r="C12195" s="98" t="s">
        <v>186</v>
      </c>
      <c r="D12195" s="98">
        <v>0.61</v>
      </c>
      <c r="E12195" s="98">
        <v>13.76</v>
      </c>
      <c r="F12195" s="98" t="s">
        <v>76</v>
      </c>
    </row>
    <row r="12196" spans="1:6" x14ac:dyDescent="0.2">
      <c r="A12196" s="106">
        <v>43101</v>
      </c>
      <c r="B12196" s="100">
        <v>43101</v>
      </c>
      <c r="C12196" s="98" t="s">
        <v>185</v>
      </c>
      <c r="D12196" s="98">
        <v>0</v>
      </c>
      <c r="E12196" s="98">
        <v>0.01</v>
      </c>
      <c r="F12196" s="98" t="s">
        <v>76</v>
      </c>
    </row>
    <row r="12197" spans="1:6" x14ac:dyDescent="0.2">
      <c r="A12197" s="106">
        <v>43101</v>
      </c>
      <c r="B12197" s="100">
        <v>43101</v>
      </c>
      <c r="C12197" s="98" t="s">
        <v>34</v>
      </c>
      <c r="D12197" s="98">
        <v>0</v>
      </c>
      <c r="E12197" s="98">
        <v>0.01</v>
      </c>
      <c r="F12197" s="98" t="s">
        <v>76</v>
      </c>
    </row>
    <row r="12198" spans="1:6" x14ac:dyDescent="0.2">
      <c r="A12198" s="106">
        <v>43101</v>
      </c>
      <c r="B12198" s="100">
        <v>43101</v>
      </c>
      <c r="C12198" s="98" t="s">
        <v>168</v>
      </c>
      <c r="D12198" s="98">
        <v>0</v>
      </c>
      <c r="E12198" s="98">
        <v>0.01</v>
      </c>
      <c r="F12198" s="98" t="s">
        <v>76</v>
      </c>
    </row>
    <row r="12199" spans="1:6" x14ac:dyDescent="0.2">
      <c r="A12199" s="106">
        <v>43101</v>
      </c>
      <c r="B12199" s="100">
        <v>43101</v>
      </c>
      <c r="C12199" s="98" t="s">
        <v>185</v>
      </c>
      <c r="D12199" s="98">
        <v>0</v>
      </c>
      <c r="E12199" s="98">
        <v>0.02</v>
      </c>
      <c r="F12199" s="98" t="s">
        <v>77</v>
      </c>
    </row>
    <row r="12200" spans="1:6" x14ac:dyDescent="0.2">
      <c r="A12200" s="106">
        <v>43101</v>
      </c>
      <c r="B12200" s="100">
        <v>43101</v>
      </c>
      <c r="C12200" s="98" t="s">
        <v>34</v>
      </c>
      <c r="D12200" s="98">
        <v>0</v>
      </c>
      <c r="E12200" s="98">
        <v>0.02</v>
      </c>
      <c r="F12200" s="98" t="s">
        <v>77</v>
      </c>
    </row>
    <row r="12201" spans="1:6" x14ac:dyDescent="0.2">
      <c r="A12201" s="106">
        <v>43101</v>
      </c>
      <c r="B12201" s="100">
        <v>43101</v>
      </c>
      <c r="C12201" s="98" t="s">
        <v>168</v>
      </c>
      <c r="D12201" s="98">
        <v>0</v>
      </c>
      <c r="E12201" s="98">
        <v>0.02</v>
      </c>
      <c r="F12201" s="98" t="s">
        <v>77</v>
      </c>
    </row>
    <row r="12202" spans="1:6" x14ac:dyDescent="0.2">
      <c r="A12202" s="106">
        <v>43101</v>
      </c>
      <c r="B12202" s="100">
        <v>43101</v>
      </c>
      <c r="C12202" s="98" t="s">
        <v>185</v>
      </c>
      <c r="D12202" s="98">
        <v>0</v>
      </c>
      <c r="E12202" s="98">
        <v>7.0000000000000007E-2</v>
      </c>
      <c r="F12202" s="98" t="s">
        <v>76</v>
      </c>
    </row>
    <row r="12203" spans="1:6" x14ac:dyDescent="0.2">
      <c r="A12203" s="106">
        <v>43101</v>
      </c>
      <c r="B12203" s="100">
        <v>43101</v>
      </c>
      <c r="C12203" s="98" t="s">
        <v>34</v>
      </c>
      <c r="D12203" s="98">
        <v>-0.01</v>
      </c>
      <c r="E12203" s="98">
        <v>7.0000000000000007E-2</v>
      </c>
      <c r="F12203" s="98" t="s">
        <v>76</v>
      </c>
    </row>
    <row r="12204" spans="1:6" x14ac:dyDescent="0.2">
      <c r="A12204" s="106">
        <v>43101</v>
      </c>
      <c r="B12204" s="100">
        <v>43101</v>
      </c>
      <c r="C12204" s="98" t="s">
        <v>168</v>
      </c>
      <c r="D12204" s="98">
        <v>0</v>
      </c>
      <c r="E12204" s="98">
        <v>7.0000000000000007E-2</v>
      </c>
      <c r="F12204" s="98" t="s">
        <v>76</v>
      </c>
    </row>
    <row r="12205" spans="1:6" x14ac:dyDescent="0.2">
      <c r="A12205" s="106">
        <v>43101</v>
      </c>
      <c r="B12205" s="100">
        <v>43101</v>
      </c>
      <c r="C12205" s="98" t="s">
        <v>185</v>
      </c>
      <c r="D12205" s="98">
        <v>0.05</v>
      </c>
      <c r="E12205" s="98">
        <v>2.17</v>
      </c>
      <c r="F12205" s="98" t="s">
        <v>75</v>
      </c>
    </row>
    <row r="12206" spans="1:6" x14ac:dyDescent="0.2">
      <c r="A12206" s="106">
        <v>43101</v>
      </c>
      <c r="B12206" s="100">
        <v>43101</v>
      </c>
      <c r="C12206" s="98" t="s">
        <v>186</v>
      </c>
      <c r="D12206" s="98">
        <v>0</v>
      </c>
      <c r="E12206" s="98">
        <v>0.06</v>
      </c>
      <c r="F12206" s="98" t="s">
        <v>75</v>
      </c>
    </row>
    <row r="12207" spans="1:6" x14ac:dyDescent="0.2">
      <c r="A12207" s="106">
        <v>43101</v>
      </c>
      <c r="B12207" s="100">
        <v>43101</v>
      </c>
      <c r="C12207" s="98" t="s">
        <v>34</v>
      </c>
      <c r="D12207" s="98">
        <v>-0.18</v>
      </c>
      <c r="E12207" s="98">
        <v>2.17</v>
      </c>
      <c r="F12207" s="98" t="s">
        <v>75</v>
      </c>
    </row>
    <row r="12208" spans="1:6" x14ac:dyDescent="0.2">
      <c r="A12208" s="106">
        <v>43101</v>
      </c>
      <c r="B12208" s="100">
        <v>43101</v>
      </c>
      <c r="C12208" s="98" t="s">
        <v>33</v>
      </c>
      <c r="D12208" s="98">
        <v>0</v>
      </c>
      <c r="E12208" s="98">
        <v>0.06</v>
      </c>
      <c r="F12208" s="98" t="s">
        <v>75</v>
      </c>
    </row>
    <row r="12209" spans="1:6" x14ac:dyDescent="0.2">
      <c r="A12209" s="106">
        <v>43101</v>
      </c>
      <c r="B12209" s="100">
        <v>43101</v>
      </c>
      <c r="C12209" s="98" t="s">
        <v>168</v>
      </c>
      <c r="D12209" s="98">
        <v>0</v>
      </c>
      <c r="E12209" s="98">
        <v>2.17</v>
      </c>
      <c r="F12209" s="98" t="s">
        <v>75</v>
      </c>
    </row>
    <row r="12210" spans="1:6" x14ac:dyDescent="0.2">
      <c r="A12210" s="106">
        <v>43101</v>
      </c>
      <c r="B12210" s="100">
        <v>43101</v>
      </c>
      <c r="C12210" s="98" t="s">
        <v>185</v>
      </c>
      <c r="D12210" s="98">
        <v>0.1</v>
      </c>
      <c r="E12210" s="98">
        <v>5.66</v>
      </c>
      <c r="F12210" s="98" t="s">
        <v>74</v>
      </c>
    </row>
    <row r="12211" spans="1:6" x14ac:dyDescent="0.2">
      <c r="A12211" s="106">
        <v>43101</v>
      </c>
      <c r="B12211" s="100">
        <v>43101</v>
      </c>
      <c r="C12211" s="98" t="s">
        <v>186</v>
      </c>
      <c r="D12211" s="98">
        <v>0</v>
      </c>
      <c r="E12211" s="98">
        <v>0.15</v>
      </c>
      <c r="F12211" s="98" t="s">
        <v>74</v>
      </c>
    </row>
    <row r="12212" spans="1:6" x14ac:dyDescent="0.2">
      <c r="A12212" s="106">
        <v>43101</v>
      </c>
      <c r="B12212" s="100">
        <v>43101</v>
      </c>
      <c r="C12212" s="98" t="s">
        <v>34</v>
      </c>
      <c r="D12212" s="98">
        <v>-0.34</v>
      </c>
      <c r="E12212" s="98">
        <v>5.66</v>
      </c>
      <c r="F12212" s="98" t="s">
        <v>74</v>
      </c>
    </row>
    <row r="12213" spans="1:6" x14ac:dyDescent="0.2">
      <c r="A12213" s="106">
        <v>43101</v>
      </c>
      <c r="B12213" s="100">
        <v>43101</v>
      </c>
      <c r="C12213" s="98" t="s">
        <v>33</v>
      </c>
      <c r="D12213" s="98">
        <v>0</v>
      </c>
      <c r="E12213" s="98">
        <v>0.15</v>
      </c>
      <c r="F12213" s="98" t="s">
        <v>74</v>
      </c>
    </row>
    <row r="12214" spans="1:6" x14ac:dyDescent="0.2">
      <c r="A12214" s="106">
        <v>43101</v>
      </c>
      <c r="B12214" s="100">
        <v>43101</v>
      </c>
      <c r="C12214" s="98" t="s">
        <v>168</v>
      </c>
      <c r="D12214" s="98">
        <v>0</v>
      </c>
      <c r="E12214" s="98">
        <v>5.66</v>
      </c>
      <c r="F12214" s="98" t="s">
        <v>74</v>
      </c>
    </row>
    <row r="12215" spans="1:6" x14ac:dyDescent="0.2">
      <c r="A12215" s="106">
        <v>43101</v>
      </c>
      <c r="B12215" s="100">
        <v>43101</v>
      </c>
      <c r="C12215" s="98" t="s">
        <v>185</v>
      </c>
      <c r="D12215" s="98">
        <v>0.24</v>
      </c>
      <c r="E12215" s="98">
        <v>8.15</v>
      </c>
      <c r="F12215" s="98" t="s">
        <v>73</v>
      </c>
    </row>
    <row r="12216" spans="1:6" x14ac:dyDescent="0.2">
      <c r="A12216" s="106">
        <v>43101</v>
      </c>
      <c r="B12216" s="100">
        <v>43101</v>
      </c>
      <c r="C12216" s="98" t="s">
        <v>186</v>
      </c>
      <c r="D12216" s="98">
        <v>0</v>
      </c>
      <c r="E12216" s="98">
        <v>0.33</v>
      </c>
      <c r="F12216" s="98" t="s">
        <v>73</v>
      </c>
    </row>
    <row r="12217" spans="1:6" x14ac:dyDescent="0.2">
      <c r="A12217" s="106">
        <v>43101</v>
      </c>
      <c r="B12217" s="100">
        <v>43101</v>
      </c>
      <c r="C12217" s="98" t="s">
        <v>34</v>
      </c>
      <c r="D12217" s="98">
        <v>-0.71</v>
      </c>
      <c r="E12217" s="98">
        <v>8.15</v>
      </c>
      <c r="F12217" s="98" t="s">
        <v>73</v>
      </c>
    </row>
    <row r="12218" spans="1:6" x14ac:dyDescent="0.2">
      <c r="A12218" s="106">
        <v>43101</v>
      </c>
      <c r="B12218" s="100">
        <v>43101</v>
      </c>
      <c r="C12218" s="98" t="s">
        <v>33</v>
      </c>
      <c r="D12218" s="98">
        <v>0</v>
      </c>
      <c r="E12218" s="98">
        <v>0.33</v>
      </c>
      <c r="F12218" s="98" t="s">
        <v>73</v>
      </c>
    </row>
    <row r="12219" spans="1:6" x14ac:dyDescent="0.2">
      <c r="A12219" s="106">
        <v>43101</v>
      </c>
      <c r="B12219" s="100">
        <v>43101</v>
      </c>
      <c r="C12219" s="98" t="s">
        <v>168</v>
      </c>
      <c r="D12219" s="98">
        <v>0</v>
      </c>
      <c r="E12219" s="98">
        <v>8.15</v>
      </c>
      <c r="F12219" s="98" t="s">
        <v>73</v>
      </c>
    </row>
    <row r="12220" spans="1:6" x14ac:dyDescent="0.2">
      <c r="A12220" s="106">
        <v>43101</v>
      </c>
      <c r="B12220" s="100">
        <v>43101</v>
      </c>
      <c r="C12220" s="98" t="s">
        <v>185</v>
      </c>
      <c r="D12220" s="98">
        <v>0.04</v>
      </c>
      <c r="E12220" s="98">
        <v>3.65</v>
      </c>
      <c r="F12220" s="98" t="s">
        <v>72</v>
      </c>
    </row>
    <row r="12221" spans="1:6" x14ac:dyDescent="0.2">
      <c r="A12221" s="106">
        <v>43101</v>
      </c>
      <c r="B12221" s="100">
        <v>43101</v>
      </c>
      <c r="C12221" s="98" t="s">
        <v>186</v>
      </c>
      <c r="D12221" s="98">
        <v>0</v>
      </c>
      <c r="E12221" s="98">
        <v>7.0000000000000007E-2</v>
      </c>
      <c r="F12221" s="98" t="s">
        <v>72</v>
      </c>
    </row>
    <row r="12222" spans="1:6" x14ac:dyDescent="0.2">
      <c r="A12222" s="106">
        <v>43101</v>
      </c>
      <c r="B12222" s="100">
        <v>43101</v>
      </c>
      <c r="C12222" s="98" t="s">
        <v>34</v>
      </c>
      <c r="D12222" s="98">
        <v>-0.13</v>
      </c>
      <c r="E12222" s="98">
        <v>3.65</v>
      </c>
      <c r="F12222" s="98" t="s">
        <v>72</v>
      </c>
    </row>
    <row r="12223" spans="1:6" x14ac:dyDescent="0.2">
      <c r="A12223" s="106">
        <v>43101</v>
      </c>
      <c r="B12223" s="100">
        <v>43101</v>
      </c>
      <c r="C12223" s="98" t="s">
        <v>33</v>
      </c>
      <c r="D12223" s="98">
        <v>0</v>
      </c>
      <c r="E12223" s="98">
        <v>7.0000000000000007E-2</v>
      </c>
      <c r="F12223" s="98" t="s">
        <v>72</v>
      </c>
    </row>
    <row r="12224" spans="1:6" x14ac:dyDescent="0.2">
      <c r="A12224" s="106">
        <v>43101</v>
      </c>
      <c r="B12224" s="100">
        <v>43101</v>
      </c>
      <c r="C12224" s="98" t="s">
        <v>168</v>
      </c>
      <c r="D12224" s="98">
        <v>0</v>
      </c>
      <c r="E12224" s="98">
        <v>3.65</v>
      </c>
      <c r="F12224" s="98" t="s">
        <v>72</v>
      </c>
    </row>
    <row r="12225" spans="1:6" x14ac:dyDescent="0.2">
      <c r="A12225" s="106">
        <v>43101</v>
      </c>
      <c r="B12225" s="100">
        <v>43101</v>
      </c>
      <c r="C12225" s="98" t="s">
        <v>185</v>
      </c>
      <c r="D12225" s="98">
        <v>0</v>
      </c>
      <c r="E12225" s="98">
        <v>0.02</v>
      </c>
      <c r="F12225" s="98" t="s">
        <v>130</v>
      </c>
    </row>
    <row r="12226" spans="1:6" x14ac:dyDescent="0.2">
      <c r="A12226" s="106">
        <v>43101</v>
      </c>
      <c r="B12226" s="100">
        <v>43101</v>
      </c>
      <c r="C12226" s="98" t="s">
        <v>34</v>
      </c>
      <c r="D12226" s="98">
        <v>0</v>
      </c>
      <c r="E12226" s="98">
        <v>0.02</v>
      </c>
      <c r="F12226" s="98" t="s">
        <v>130</v>
      </c>
    </row>
    <row r="12227" spans="1:6" x14ac:dyDescent="0.2">
      <c r="A12227" s="106">
        <v>43101</v>
      </c>
      <c r="B12227" s="100">
        <v>43101</v>
      </c>
      <c r="C12227" s="98" t="s">
        <v>185</v>
      </c>
      <c r="D12227" s="98">
        <v>0.02</v>
      </c>
      <c r="E12227" s="98">
        <v>0.48</v>
      </c>
      <c r="F12227" s="98" t="s">
        <v>98</v>
      </c>
    </row>
    <row r="12228" spans="1:6" x14ac:dyDescent="0.2">
      <c r="A12228" s="106">
        <v>43101</v>
      </c>
      <c r="B12228" s="100">
        <v>43101</v>
      </c>
      <c r="C12228" s="98" t="s">
        <v>186</v>
      </c>
      <c r="D12228" s="98">
        <v>0</v>
      </c>
      <c r="E12228" s="98">
        <v>0.02</v>
      </c>
      <c r="F12228" s="98" t="s">
        <v>98</v>
      </c>
    </row>
    <row r="12229" spans="1:6" x14ac:dyDescent="0.2">
      <c r="A12229" s="106">
        <v>43101</v>
      </c>
      <c r="B12229" s="100">
        <v>43101</v>
      </c>
      <c r="C12229" s="98" t="s">
        <v>34</v>
      </c>
      <c r="D12229" s="98">
        <v>-0.04</v>
      </c>
      <c r="E12229" s="98">
        <v>0.48</v>
      </c>
      <c r="F12229" s="98" t="s">
        <v>98</v>
      </c>
    </row>
    <row r="12230" spans="1:6" x14ac:dyDescent="0.2">
      <c r="A12230" s="106">
        <v>43101</v>
      </c>
      <c r="B12230" s="100">
        <v>43101</v>
      </c>
      <c r="C12230" s="98" t="s">
        <v>33</v>
      </c>
      <c r="D12230" s="98">
        <v>0</v>
      </c>
      <c r="E12230" s="98">
        <v>0.02</v>
      </c>
      <c r="F12230" s="98" t="s">
        <v>98</v>
      </c>
    </row>
    <row r="12231" spans="1:6" x14ac:dyDescent="0.2">
      <c r="A12231" s="106">
        <v>43101</v>
      </c>
      <c r="B12231" s="100">
        <v>43101</v>
      </c>
      <c r="C12231" s="98" t="s">
        <v>185</v>
      </c>
      <c r="D12231" s="98">
        <v>0.01</v>
      </c>
      <c r="E12231" s="98">
        <v>0.38</v>
      </c>
      <c r="F12231" s="98" t="s">
        <v>98</v>
      </c>
    </row>
    <row r="12232" spans="1:6" x14ac:dyDescent="0.2">
      <c r="A12232" s="106">
        <v>43101</v>
      </c>
      <c r="B12232" s="100">
        <v>43101</v>
      </c>
      <c r="C12232" s="98" t="s">
        <v>186</v>
      </c>
      <c r="D12232" s="98">
        <v>0</v>
      </c>
      <c r="E12232" s="98">
        <v>0.01</v>
      </c>
      <c r="F12232" s="98" t="s">
        <v>98</v>
      </c>
    </row>
    <row r="12233" spans="1:6" x14ac:dyDescent="0.2">
      <c r="A12233" s="106">
        <v>43101</v>
      </c>
      <c r="B12233" s="100">
        <v>43101</v>
      </c>
      <c r="C12233" s="98" t="s">
        <v>34</v>
      </c>
      <c r="D12233" s="98">
        <v>-0.03</v>
      </c>
      <c r="E12233" s="98">
        <v>0.38</v>
      </c>
      <c r="F12233" s="98" t="s">
        <v>98</v>
      </c>
    </row>
    <row r="12234" spans="1:6" x14ac:dyDescent="0.2">
      <c r="A12234" s="106">
        <v>43101</v>
      </c>
      <c r="B12234" s="100">
        <v>43101</v>
      </c>
      <c r="C12234" s="98" t="s">
        <v>33</v>
      </c>
      <c r="D12234" s="98">
        <v>0</v>
      </c>
      <c r="E12234" s="98">
        <v>0.01</v>
      </c>
      <c r="F12234" s="98" t="s">
        <v>98</v>
      </c>
    </row>
    <row r="12235" spans="1:6" x14ac:dyDescent="0.2">
      <c r="A12235" s="106">
        <v>43160</v>
      </c>
      <c r="B12235" s="100">
        <v>43132</v>
      </c>
      <c r="C12235" s="98" t="s">
        <v>34</v>
      </c>
      <c r="D12235" s="98">
        <v>4.0199999999999996</v>
      </c>
      <c r="E12235" s="98">
        <v>-55</v>
      </c>
      <c r="F12235" s="98" t="s">
        <v>92</v>
      </c>
    </row>
    <row r="12236" spans="1:6" x14ac:dyDescent="0.2">
      <c r="A12236" s="106">
        <v>43160</v>
      </c>
      <c r="B12236" s="100">
        <v>43132</v>
      </c>
      <c r="C12236" s="98" t="s">
        <v>33</v>
      </c>
      <c r="D12236" s="98">
        <v>0.18</v>
      </c>
      <c r="E12236" s="98">
        <v>-2.48</v>
      </c>
      <c r="F12236" s="98" t="s">
        <v>92</v>
      </c>
    </row>
    <row r="12237" spans="1:6" x14ac:dyDescent="0.2">
      <c r="A12237" s="106">
        <v>43160</v>
      </c>
      <c r="B12237" s="100">
        <v>43101</v>
      </c>
      <c r="C12237" s="98" t="s">
        <v>168</v>
      </c>
      <c r="D12237" s="98">
        <v>7.74</v>
      </c>
      <c r="E12237" s="98">
        <v>-1046</v>
      </c>
      <c r="F12237" s="98" t="s">
        <v>92</v>
      </c>
    </row>
    <row r="12238" spans="1:6" x14ac:dyDescent="0.2">
      <c r="A12238" s="106">
        <v>43160</v>
      </c>
      <c r="B12238" s="100">
        <v>43132</v>
      </c>
      <c r="C12238" s="98" t="s">
        <v>34</v>
      </c>
      <c r="D12238" s="98">
        <v>-28854.52</v>
      </c>
      <c r="E12238" s="98">
        <v>393481.08</v>
      </c>
      <c r="F12238" s="98" t="s">
        <v>76</v>
      </c>
    </row>
    <row r="12239" spans="1:6" x14ac:dyDescent="0.2">
      <c r="A12239" s="106">
        <v>43160</v>
      </c>
      <c r="B12239" s="100">
        <v>43132</v>
      </c>
      <c r="C12239" s="98" t="s">
        <v>33</v>
      </c>
      <c r="D12239" s="98">
        <v>-1301.33</v>
      </c>
      <c r="E12239" s="98">
        <v>17746.21</v>
      </c>
      <c r="F12239" s="98" t="s">
        <v>76</v>
      </c>
    </row>
    <row r="12240" spans="1:6" x14ac:dyDescent="0.2">
      <c r="A12240" s="106">
        <v>43160</v>
      </c>
      <c r="B12240" s="100">
        <v>43101</v>
      </c>
      <c r="C12240" s="98" t="s">
        <v>186</v>
      </c>
      <c r="D12240" s="98">
        <v>964.13</v>
      </c>
      <c r="E12240" s="98">
        <v>29308.01</v>
      </c>
      <c r="F12240" s="98" t="s">
        <v>76</v>
      </c>
    </row>
    <row r="12241" spans="1:6" x14ac:dyDescent="0.2">
      <c r="A12241" s="106">
        <v>43160</v>
      </c>
      <c r="B12241" s="100">
        <v>43101</v>
      </c>
      <c r="C12241" s="98" t="s">
        <v>34</v>
      </c>
      <c r="D12241" s="98">
        <v>-278.42</v>
      </c>
      <c r="E12241" s="98">
        <v>3172.22</v>
      </c>
      <c r="F12241" s="98" t="s">
        <v>76</v>
      </c>
    </row>
    <row r="12242" spans="1:6" x14ac:dyDescent="0.2">
      <c r="A12242" s="106">
        <v>43132</v>
      </c>
      <c r="B12242" s="100">
        <v>43101</v>
      </c>
      <c r="C12242" s="98" t="s">
        <v>168</v>
      </c>
      <c r="D12242" s="98">
        <v>-2655.64</v>
      </c>
      <c r="E12242" s="98">
        <v>358864.12</v>
      </c>
      <c r="F12242" s="98" t="s">
        <v>75</v>
      </c>
    </row>
    <row r="12243" spans="1:6" x14ac:dyDescent="0.2">
      <c r="A12243" s="106">
        <v>43132</v>
      </c>
      <c r="B12243" s="100">
        <v>43132</v>
      </c>
      <c r="C12243" s="98" t="s">
        <v>34</v>
      </c>
      <c r="D12243" s="98">
        <v>-189.57</v>
      </c>
      <c r="E12243" s="98">
        <v>2585</v>
      </c>
      <c r="F12243" s="98" t="s">
        <v>93</v>
      </c>
    </row>
    <row r="12244" spans="1:6" x14ac:dyDescent="0.2">
      <c r="A12244" s="106">
        <v>43132</v>
      </c>
      <c r="B12244" s="100">
        <v>43132</v>
      </c>
      <c r="C12244" s="98" t="s">
        <v>33</v>
      </c>
      <c r="D12244" s="98">
        <v>-8.57</v>
      </c>
      <c r="E12244" s="98">
        <v>116.59</v>
      </c>
      <c r="F12244" s="98" t="s">
        <v>93</v>
      </c>
    </row>
    <row r="12245" spans="1:6" x14ac:dyDescent="0.2">
      <c r="A12245" s="106">
        <v>43132</v>
      </c>
      <c r="B12245" s="100">
        <v>43101</v>
      </c>
      <c r="C12245" s="98" t="s">
        <v>168</v>
      </c>
      <c r="D12245" s="98">
        <v>-53.95</v>
      </c>
      <c r="E12245" s="98">
        <v>7290</v>
      </c>
      <c r="F12245" s="98" t="s">
        <v>93</v>
      </c>
    </row>
    <row r="12246" spans="1:6" x14ac:dyDescent="0.2">
      <c r="A12246" s="106">
        <v>43132</v>
      </c>
      <c r="B12246" s="100">
        <v>43132</v>
      </c>
      <c r="C12246" s="98" t="s">
        <v>34</v>
      </c>
      <c r="D12246" s="98">
        <v>-378.88</v>
      </c>
      <c r="E12246" s="98">
        <v>5166.84</v>
      </c>
      <c r="F12246" s="98" t="s">
        <v>84</v>
      </c>
    </row>
    <row r="12247" spans="1:6" x14ac:dyDescent="0.2">
      <c r="A12247" s="106">
        <v>43132</v>
      </c>
      <c r="B12247" s="100">
        <v>43132</v>
      </c>
      <c r="C12247" s="98" t="s">
        <v>33</v>
      </c>
      <c r="D12247" s="98">
        <v>-17.079999999999998</v>
      </c>
      <c r="E12247" s="98">
        <v>233.02</v>
      </c>
      <c r="F12247" s="98" t="s">
        <v>84</v>
      </c>
    </row>
    <row r="12248" spans="1:6" x14ac:dyDescent="0.2">
      <c r="A12248" s="106">
        <v>43132</v>
      </c>
      <c r="B12248" s="100">
        <v>43101</v>
      </c>
      <c r="C12248" s="98" t="s">
        <v>168</v>
      </c>
      <c r="D12248" s="98">
        <v>-107.74</v>
      </c>
      <c r="E12248" s="98">
        <v>14560.84</v>
      </c>
      <c r="F12248" s="98" t="s">
        <v>84</v>
      </c>
    </row>
    <row r="12249" spans="1:6" x14ac:dyDescent="0.2">
      <c r="A12249" s="106">
        <v>43132</v>
      </c>
      <c r="B12249" s="100">
        <v>43101</v>
      </c>
      <c r="C12249" s="98" t="s">
        <v>185</v>
      </c>
      <c r="D12249" s="98">
        <v>239.84</v>
      </c>
      <c r="E12249" s="98">
        <v>7290</v>
      </c>
      <c r="F12249" s="98" t="s">
        <v>93</v>
      </c>
    </row>
    <row r="12250" spans="1:6" x14ac:dyDescent="0.2">
      <c r="A12250" s="106">
        <v>43132</v>
      </c>
      <c r="B12250" s="100">
        <v>43101</v>
      </c>
      <c r="C12250" s="98" t="s">
        <v>186</v>
      </c>
      <c r="D12250" s="98">
        <v>10.82</v>
      </c>
      <c r="E12250" s="98">
        <v>328.8</v>
      </c>
      <c r="F12250" s="98" t="s">
        <v>93</v>
      </c>
    </row>
    <row r="12251" spans="1:6" x14ac:dyDescent="0.2">
      <c r="A12251" s="106">
        <v>43132</v>
      </c>
      <c r="B12251" s="100">
        <v>43101</v>
      </c>
      <c r="C12251" s="98" t="s">
        <v>34</v>
      </c>
      <c r="D12251" s="98">
        <v>-412.97</v>
      </c>
      <c r="E12251" s="98">
        <v>4705</v>
      </c>
      <c r="F12251" s="98" t="s">
        <v>93</v>
      </c>
    </row>
    <row r="12252" spans="1:6" x14ac:dyDescent="0.2">
      <c r="A12252" s="106">
        <v>43132</v>
      </c>
      <c r="B12252" s="100">
        <v>43101</v>
      </c>
      <c r="C12252" s="98" t="s">
        <v>33</v>
      </c>
      <c r="D12252" s="98">
        <v>-18.64</v>
      </c>
      <c r="E12252" s="98">
        <v>212.2</v>
      </c>
      <c r="F12252" s="98" t="s">
        <v>93</v>
      </c>
    </row>
    <row r="12253" spans="1:6" x14ac:dyDescent="0.2">
      <c r="A12253" s="106">
        <v>43132</v>
      </c>
      <c r="B12253" s="100">
        <v>43132</v>
      </c>
      <c r="C12253" s="98" t="s">
        <v>34</v>
      </c>
      <c r="D12253" s="98">
        <v>-229.15</v>
      </c>
      <c r="E12253" s="98">
        <v>3124.98</v>
      </c>
      <c r="F12253" s="98" t="s">
        <v>77</v>
      </c>
    </row>
    <row r="12254" spans="1:6" x14ac:dyDescent="0.2">
      <c r="A12254" s="106">
        <v>43132</v>
      </c>
      <c r="B12254" s="100">
        <v>43132</v>
      </c>
      <c r="C12254" s="98" t="s">
        <v>33</v>
      </c>
      <c r="D12254" s="98">
        <v>-10.33</v>
      </c>
      <c r="E12254" s="98">
        <v>140.94</v>
      </c>
      <c r="F12254" s="98" t="s">
        <v>77</v>
      </c>
    </row>
    <row r="12255" spans="1:6" x14ac:dyDescent="0.2">
      <c r="A12255" s="106">
        <v>43132</v>
      </c>
      <c r="B12255" s="100">
        <v>43101</v>
      </c>
      <c r="C12255" s="98" t="s">
        <v>168</v>
      </c>
      <c r="D12255" s="98">
        <v>-65.17</v>
      </c>
      <c r="E12255" s="98">
        <v>8806.98</v>
      </c>
      <c r="F12255" s="98" t="s">
        <v>77</v>
      </c>
    </row>
    <row r="12256" spans="1:6" x14ac:dyDescent="0.2">
      <c r="A12256" s="106">
        <v>43132</v>
      </c>
      <c r="B12256" s="100">
        <v>43132</v>
      </c>
      <c r="C12256" s="98" t="s">
        <v>34</v>
      </c>
      <c r="D12256" s="98">
        <v>-23.41</v>
      </c>
      <c r="E12256" s="98">
        <v>319.20999999999998</v>
      </c>
      <c r="F12256" s="98" t="s">
        <v>84</v>
      </c>
    </row>
    <row r="12257" spans="1:6" x14ac:dyDescent="0.2">
      <c r="A12257" s="106">
        <v>43132</v>
      </c>
      <c r="B12257" s="100">
        <v>43132</v>
      </c>
      <c r="C12257" s="98" t="s">
        <v>33</v>
      </c>
      <c r="D12257" s="98">
        <v>-1.06</v>
      </c>
      <c r="E12257" s="98">
        <v>14.4</v>
      </c>
      <c r="F12257" s="98" t="s">
        <v>84</v>
      </c>
    </row>
    <row r="12258" spans="1:6" x14ac:dyDescent="0.2">
      <c r="A12258" s="106">
        <v>43132</v>
      </c>
      <c r="B12258" s="100">
        <v>43101</v>
      </c>
      <c r="C12258" s="98" t="s">
        <v>168</v>
      </c>
      <c r="D12258" s="98">
        <v>-6.65</v>
      </c>
      <c r="E12258" s="98">
        <v>899.21</v>
      </c>
      <c r="F12258" s="98" t="s">
        <v>84</v>
      </c>
    </row>
    <row r="12259" spans="1:6" x14ac:dyDescent="0.2">
      <c r="A12259" s="106">
        <v>43132</v>
      </c>
      <c r="B12259" s="100">
        <v>43101</v>
      </c>
      <c r="C12259" s="98" t="s">
        <v>185</v>
      </c>
      <c r="D12259" s="98">
        <v>29.58</v>
      </c>
      <c r="E12259" s="98">
        <v>899.21</v>
      </c>
      <c r="F12259" s="98" t="s">
        <v>84</v>
      </c>
    </row>
    <row r="12260" spans="1:6" x14ac:dyDescent="0.2">
      <c r="A12260" s="106">
        <v>43132</v>
      </c>
      <c r="B12260" s="100">
        <v>43101</v>
      </c>
      <c r="C12260" s="98" t="s">
        <v>185</v>
      </c>
      <c r="D12260" s="98">
        <v>479.05</v>
      </c>
      <c r="E12260" s="98">
        <v>14560.84</v>
      </c>
      <c r="F12260" s="98" t="s">
        <v>84</v>
      </c>
    </row>
    <row r="12261" spans="1:6" x14ac:dyDescent="0.2">
      <c r="A12261" s="106">
        <v>43132</v>
      </c>
      <c r="B12261" s="100">
        <v>43101</v>
      </c>
      <c r="C12261" s="98" t="s">
        <v>186</v>
      </c>
      <c r="D12261" s="98">
        <v>21.6</v>
      </c>
      <c r="E12261" s="98">
        <v>656.7</v>
      </c>
      <c r="F12261" s="98" t="s">
        <v>84</v>
      </c>
    </row>
    <row r="12262" spans="1:6" x14ac:dyDescent="0.2">
      <c r="A12262" s="106">
        <v>43132</v>
      </c>
      <c r="B12262" s="100">
        <v>43101</v>
      </c>
      <c r="C12262" s="98" t="s">
        <v>34</v>
      </c>
      <c r="D12262" s="98">
        <v>-824.52</v>
      </c>
      <c r="E12262" s="98">
        <v>9394</v>
      </c>
      <c r="F12262" s="98" t="s">
        <v>84</v>
      </c>
    </row>
    <row r="12263" spans="1:6" x14ac:dyDescent="0.2">
      <c r="A12263" s="106">
        <v>43132</v>
      </c>
      <c r="B12263" s="100">
        <v>43101</v>
      </c>
      <c r="C12263" s="98" t="s">
        <v>33</v>
      </c>
      <c r="D12263" s="98">
        <v>-37.19</v>
      </c>
      <c r="E12263" s="98">
        <v>423.67</v>
      </c>
      <c r="F12263" s="98" t="s">
        <v>84</v>
      </c>
    </row>
    <row r="12264" spans="1:6" x14ac:dyDescent="0.2">
      <c r="A12264" s="106">
        <v>43132</v>
      </c>
      <c r="B12264" s="100">
        <v>43132</v>
      </c>
      <c r="C12264" s="98" t="s">
        <v>34</v>
      </c>
      <c r="D12264" s="98">
        <v>-18999.63</v>
      </c>
      <c r="E12264" s="98">
        <v>259097.53</v>
      </c>
      <c r="F12264" s="98" t="s">
        <v>77</v>
      </c>
    </row>
    <row r="12265" spans="1:6" x14ac:dyDescent="0.2">
      <c r="A12265" s="106">
        <v>43132</v>
      </c>
      <c r="B12265" s="100">
        <v>43132</v>
      </c>
      <c r="C12265" s="98" t="s">
        <v>33</v>
      </c>
      <c r="D12265" s="98">
        <v>-856.92</v>
      </c>
      <c r="E12265" s="98">
        <v>11685.3</v>
      </c>
      <c r="F12265" s="98" t="s">
        <v>77</v>
      </c>
    </row>
    <row r="12266" spans="1:6" x14ac:dyDescent="0.2">
      <c r="A12266" s="106">
        <v>43132</v>
      </c>
      <c r="B12266" s="100">
        <v>43132</v>
      </c>
      <c r="C12266" s="98" t="s">
        <v>36</v>
      </c>
      <c r="D12266" s="98">
        <v>-109.63</v>
      </c>
      <c r="E12266" s="98">
        <v>1494.57</v>
      </c>
      <c r="F12266" s="98" t="s">
        <v>101</v>
      </c>
    </row>
    <row r="12267" spans="1:6" x14ac:dyDescent="0.2">
      <c r="A12267" s="106">
        <v>43132</v>
      </c>
      <c r="B12267" s="100">
        <v>43132</v>
      </c>
      <c r="C12267" s="98" t="s">
        <v>35</v>
      </c>
      <c r="D12267" s="98">
        <v>-4.92</v>
      </c>
      <c r="E12267" s="98">
        <v>67.42</v>
      </c>
      <c r="F12267" s="98" t="s">
        <v>101</v>
      </c>
    </row>
    <row r="12268" spans="1:6" x14ac:dyDescent="0.2">
      <c r="A12268" s="106">
        <v>43132</v>
      </c>
      <c r="B12268" s="100">
        <v>43101</v>
      </c>
      <c r="C12268" s="98" t="s">
        <v>168</v>
      </c>
      <c r="D12268" s="98">
        <v>-3.06</v>
      </c>
      <c r="E12268" s="98">
        <v>414</v>
      </c>
      <c r="F12268" s="98" t="s">
        <v>93</v>
      </c>
    </row>
    <row r="12269" spans="1:6" x14ac:dyDescent="0.2">
      <c r="A12269" s="106">
        <v>43132</v>
      </c>
      <c r="B12269" s="100">
        <v>43101</v>
      </c>
      <c r="C12269" s="98" t="s">
        <v>185</v>
      </c>
      <c r="D12269" s="98">
        <v>13.62</v>
      </c>
      <c r="E12269" s="98">
        <v>414</v>
      </c>
      <c r="F12269" s="98" t="s">
        <v>93</v>
      </c>
    </row>
    <row r="12270" spans="1:6" x14ac:dyDescent="0.2">
      <c r="A12270" s="106">
        <v>43132</v>
      </c>
      <c r="B12270" s="100">
        <v>43101</v>
      </c>
      <c r="C12270" s="98" t="s">
        <v>186</v>
      </c>
      <c r="D12270" s="98">
        <v>0.61</v>
      </c>
      <c r="E12270" s="98">
        <v>18.670000000000002</v>
      </c>
      <c r="F12270" s="98" t="s">
        <v>93</v>
      </c>
    </row>
    <row r="12271" spans="1:6" x14ac:dyDescent="0.2">
      <c r="A12271" s="106">
        <v>43132</v>
      </c>
      <c r="B12271" s="100">
        <v>43101</v>
      </c>
      <c r="C12271" s="98" t="s">
        <v>34</v>
      </c>
      <c r="D12271" s="98">
        <v>-26.95</v>
      </c>
      <c r="E12271" s="98">
        <v>307</v>
      </c>
      <c r="F12271" s="98" t="s">
        <v>93</v>
      </c>
    </row>
    <row r="12272" spans="1:6" x14ac:dyDescent="0.2">
      <c r="A12272" s="106">
        <v>43132</v>
      </c>
      <c r="B12272" s="100">
        <v>43101</v>
      </c>
      <c r="C12272" s="98" t="s">
        <v>33</v>
      </c>
      <c r="D12272" s="98">
        <v>-1.22</v>
      </c>
      <c r="E12272" s="98">
        <v>13.85</v>
      </c>
      <c r="F12272" s="98" t="s">
        <v>93</v>
      </c>
    </row>
    <row r="12273" spans="1:6" x14ac:dyDescent="0.2">
      <c r="A12273" s="106">
        <v>43132</v>
      </c>
      <c r="B12273" s="100">
        <v>43101</v>
      </c>
      <c r="C12273" s="98" t="s">
        <v>186</v>
      </c>
      <c r="D12273" s="98">
        <v>1.33</v>
      </c>
      <c r="E12273" s="98">
        <v>40.56</v>
      </c>
      <c r="F12273" s="98" t="s">
        <v>84</v>
      </c>
    </row>
    <row r="12274" spans="1:6" x14ac:dyDescent="0.2">
      <c r="A12274" s="106">
        <v>43132</v>
      </c>
      <c r="B12274" s="100">
        <v>43101</v>
      </c>
      <c r="C12274" s="98" t="s">
        <v>34</v>
      </c>
      <c r="D12274" s="98">
        <v>-50.91</v>
      </c>
      <c r="E12274" s="98">
        <v>580</v>
      </c>
      <c r="F12274" s="98" t="s">
        <v>84</v>
      </c>
    </row>
    <row r="12275" spans="1:6" x14ac:dyDescent="0.2">
      <c r="A12275" s="106">
        <v>43132</v>
      </c>
      <c r="B12275" s="100">
        <v>43101</v>
      </c>
      <c r="C12275" s="98" t="s">
        <v>33</v>
      </c>
      <c r="D12275" s="98">
        <v>-2.2999999999999998</v>
      </c>
      <c r="E12275" s="98">
        <v>26.16</v>
      </c>
      <c r="F12275" s="98" t="s">
        <v>84</v>
      </c>
    </row>
    <row r="12276" spans="1:6" x14ac:dyDescent="0.2">
      <c r="A12276" s="106">
        <v>43132</v>
      </c>
      <c r="B12276" s="100">
        <v>43132</v>
      </c>
      <c r="C12276" s="98" t="s">
        <v>34</v>
      </c>
      <c r="D12276" s="98">
        <v>-320.97000000000003</v>
      </c>
      <c r="E12276" s="98">
        <v>4377</v>
      </c>
      <c r="F12276" s="98" t="s">
        <v>95</v>
      </c>
    </row>
    <row r="12277" spans="1:6" x14ac:dyDescent="0.2">
      <c r="A12277" s="106">
        <v>43132</v>
      </c>
      <c r="B12277" s="100">
        <v>43132</v>
      </c>
      <c r="C12277" s="98" t="s">
        <v>33</v>
      </c>
      <c r="D12277" s="98">
        <v>-14.48</v>
      </c>
      <c r="E12277" s="98">
        <v>197.4</v>
      </c>
      <c r="F12277" s="98" t="s">
        <v>95</v>
      </c>
    </row>
    <row r="12278" spans="1:6" x14ac:dyDescent="0.2">
      <c r="A12278" s="106">
        <v>43132</v>
      </c>
      <c r="B12278" s="100">
        <v>43132</v>
      </c>
      <c r="C12278" s="98" t="s">
        <v>34</v>
      </c>
      <c r="D12278" s="98">
        <v>-18446.68</v>
      </c>
      <c r="E12278" s="98">
        <v>251552.28</v>
      </c>
      <c r="F12278" s="98" t="s">
        <v>76</v>
      </c>
    </row>
    <row r="12279" spans="1:6" x14ac:dyDescent="0.2">
      <c r="A12279" s="106">
        <v>43132</v>
      </c>
      <c r="B12279" s="100">
        <v>43132</v>
      </c>
      <c r="C12279" s="98" t="s">
        <v>33</v>
      </c>
      <c r="D12279" s="98">
        <v>-832.03</v>
      </c>
      <c r="E12279" s="98">
        <v>11344.99</v>
      </c>
      <c r="F12279" s="98" t="s">
        <v>76</v>
      </c>
    </row>
    <row r="12280" spans="1:6" x14ac:dyDescent="0.2">
      <c r="A12280" s="106">
        <v>43132</v>
      </c>
      <c r="B12280" s="100">
        <v>43101</v>
      </c>
      <c r="C12280" s="98" t="s">
        <v>185</v>
      </c>
      <c r="D12280" s="98">
        <v>167.79</v>
      </c>
      <c r="E12280" s="98">
        <v>5100</v>
      </c>
      <c r="F12280" s="98" t="s">
        <v>94</v>
      </c>
    </row>
    <row r="12281" spans="1:6" x14ac:dyDescent="0.2">
      <c r="A12281" s="106">
        <v>43132</v>
      </c>
      <c r="B12281" s="100">
        <v>43101</v>
      </c>
      <c r="C12281" s="98" t="s">
        <v>186</v>
      </c>
      <c r="D12281" s="98">
        <v>7.57</v>
      </c>
      <c r="E12281" s="98">
        <v>230.01</v>
      </c>
      <c r="F12281" s="98" t="s">
        <v>94</v>
      </c>
    </row>
    <row r="12282" spans="1:6" x14ac:dyDescent="0.2">
      <c r="A12282" s="106">
        <v>43132</v>
      </c>
      <c r="B12282" s="100">
        <v>43101</v>
      </c>
      <c r="C12282" s="98" t="s">
        <v>34</v>
      </c>
      <c r="D12282" s="98">
        <v>-332.12</v>
      </c>
      <c r="E12282" s="98">
        <v>3784</v>
      </c>
      <c r="F12282" s="98" t="s">
        <v>94</v>
      </c>
    </row>
    <row r="12283" spans="1:6" x14ac:dyDescent="0.2">
      <c r="A12283" s="106">
        <v>43132</v>
      </c>
      <c r="B12283" s="100">
        <v>43101</v>
      </c>
      <c r="C12283" s="98" t="s">
        <v>33</v>
      </c>
      <c r="D12283" s="98">
        <v>-14.98</v>
      </c>
      <c r="E12283" s="98">
        <v>170.66</v>
      </c>
      <c r="F12283" s="98" t="s">
        <v>94</v>
      </c>
    </row>
    <row r="12284" spans="1:6" x14ac:dyDescent="0.2">
      <c r="A12284" s="106">
        <v>43132</v>
      </c>
      <c r="B12284" s="100">
        <v>43101</v>
      </c>
      <c r="C12284" s="98" t="s">
        <v>185</v>
      </c>
      <c r="D12284" s="98">
        <v>557.98</v>
      </c>
      <c r="E12284" s="98">
        <v>16960</v>
      </c>
      <c r="F12284" s="98" t="s">
        <v>95</v>
      </c>
    </row>
    <row r="12285" spans="1:6" x14ac:dyDescent="0.2">
      <c r="A12285" s="106">
        <v>43132</v>
      </c>
      <c r="B12285" s="100">
        <v>43101</v>
      </c>
      <c r="C12285" s="98" t="s">
        <v>186</v>
      </c>
      <c r="D12285" s="98">
        <v>25.17</v>
      </c>
      <c r="E12285" s="98">
        <v>764.9</v>
      </c>
      <c r="F12285" s="98" t="s">
        <v>95</v>
      </c>
    </row>
    <row r="12286" spans="1:6" x14ac:dyDescent="0.2">
      <c r="A12286" s="106">
        <v>43132</v>
      </c>
      <c r="B12286" s="100">
        <v>43101</v>
      </c>
      <c r="C12286" s="98" t="s">
        <v>34</v>
      </c>
      <c r="D12286" s="98">
        <v>-1104.4100000000001</v>
      </c>
      <c r="E12286" s="98">
        <v>12583</v>
      </c>
      <c r="F12286" s="98" t="s">
        <v>95</v>
      </c>
    </row>
    <row r="12287" spans="1:6" x14ac:dyDescent="0.2">
      <c r="A12287" s="106">
        <v>43132</v>
      </c>
      <c r="B12287" s="100">
        <v>43101</v>
      </c>
      <c r="C12287" s="98" t="s">
        <v>33</v>
      </c>
      <c r="D12287" s="98">
        <v>-49.81</v>
      </c>
      <c r="E12287" s="98">
        <v>567.49</v>
      </c>
      <c r="F12287" s="98" t="s">
        <v>95</v>
      </c>
    </row>
    <row r="12288" spans="1:6" x14ac:dyDescent="0.2">
      <c r="A12288" s="106">
        <v>43132</v>
      </c>
      <c r="B12288" s="100">
        <v>43132</v>
      </c>
      <c r="C12288" s="98" t="s">
        <v>36</v>
      </c>
      <c r="D12288" s="98">
        <v>-1.98</v>
      </c>
      <c r="E12288" s="98">
        <v>27.02</v>
      </c>
      <c r="F12288" s="98" t="s">
        <v>101</v>
      </c>
    </row>
    <row r="12289" spans="1:6" x14ac:dyDescent="0.2">
      <c r="A12289" s="106">
        <v>43132</v>
      </c>
      <c r="B12289" s="100">
        <v>43132</v>
      </c>
      <c r="C12289" s="98" t="s">
        <v>35</v>
      </c>
      <c r="D12289" s="98">
        <v>-0.09</v>
      </c>
      <c r="E12289" s="98">
        <v>1.22</v>
      </c>
      <c r="F12289" s="98" t="s">
        <v>101</v>
      </c>
    </row>
    <row r="12290" spans="1:6" x14ac:dyDescent="0.2">
      <c r="A12290" s="106">
        <v>43132</v>
      </c>
      <c r="B12290" s="100">
        <v>43132</v>
      </c>
      <c r="C12290" s="98" t="s">
        <v>34</v>
      </c>
      <c r="D12290" s="98">
        <v>-13.2</v>
      </c>
      <c r="E12290" s="98">
        <v>180</v>
      </c>
      <c r="F12290" s="98" t="s">
        <v>91</v>
      </c>
    </row>
    <row r="12291" spans="1:6" x14ac:dyDescent="0.2">
      <c r="A12291" s="106">
        <v>43132</v>
      </c>
      <c r="B12291" s="100">
        <v>43132</v>
      </c>
      <c r="C12291" s="98" t="s">
        <v>33</v>
      </c>
      <c r="D12291" s="98">
        <v>-0.6</v>
      </c>
      <c r="E12291" s="98">
        <v>8.1199999999999992</v>
      </c>
      <c r="F12291" s="98" t="s">
        <v>91</v>
      </c>
    </row>
    <row r="12292" spans="1:6" x14ac:dyDescent="0.2">
      <c r="A12292" s="106">
        <v>43132</v>
      </c>
      <c r="B12292" s="100">
        <v>43101</v>
      </c>
      <c r="C12292" s="98" t="s">
        <v>168</v>
      </c>
      <c r="D12292" s="98">
        <v>-5.17</v>
      </c>
      <c r="E12292" s="98">
        <v>698</v>
      </c>
      <c r="F12292" s="98" t="s">
        <v>91</v>
      </c>
    </row>
    <row r="12293" spans="1:6" x14ac:dyDescent="0.2">
      <c r="A12293" s="106">
        <v>43132</v>
      </c>
      <c r="B12293" s="100">
        <v>43101</v>
      </c>
      <c r="C12293" s="98" t="s">
        <v>185</v>
      </c>
      <c r="D12293" s="98">
        <v>22.96</v>
      </c>
      <c r="E12293" s="98">
        <v>698</v>
      </c>
      <c r="F12293" s="98" t="s">
        <v>91</v>
      </c>
    </row>
    <row r="12294" spans="1:6" x14ac:dyDescent="0.2">
      <c r="A12294" s="106">
        <v>43132</v>
      </c>
      <c r="B12294" s="100">
        <v>43101</v>
      </c>
      <c r="C12294" s="98" t="s">
        <v>186</v>
      </c>
      <c r="D12294" s="98">
        <v>1.04</v>
      </c>
      <c r="E12294" s="98">
        <v>31.48</v>
      </c>
      <c r="F12294" s="98" t="s">
        <v>91</v>
      </c>
    </row>
    <row r="12295" spans="1:6" x14ac:dyDescent="0.2">
      <c r="A12295" s="106">
        <v>43132</v>
      </c>
      <c r="B12295" s="100">
        <v>43101</v>
      </c>
      <c r="C12295" s="98" t="s">
        <v>34</v>
      </c>
      <c r="D12295" s="98">
        <v>-45.46</v>
      </c>
      <c r="E12295" s="98">
        <v>518</v>
      </c>
      <c r="F12295" s="98" t="s">
        <v>91</v>
      </c>
    </row>
    <row r="12296" spans="1:6" x14ac:dyDescent="0.2">
      <c r="A12296" s="106">
        <v>43132</v>
      </c>
      <c r="B12296" s="100">
        <v>43101</v>
      </c>
      <c r="C12296" s="98" t="s">
        <v>33</v>
      </c>
      <c r="D12296" s="98">
        <v>-2.0499999999999998</v>
      </c>
      <c r="E12296" s="98">
        <v>23.36</v>
      </c>
      <c r="F12296" s="98" t="s">
        <v>91</v>
      </c>
    </row>
    <row r="12297" spans="1:6" x14ac:dyDescent="0.2">
      <c r="A12297" s="106">
        <v>43132</v>
      </c>
      <c r="B12297" s="100">
        <v>43132</v>
      </c>
      <c r="C12297" s="98" t="s">
        <v>34</v>
      </c>
      <c r="D12297" s="98">
        <v>-19.21</v>
      </c>
      <c r="E12297" s="98">
        <v>262</v>
      </c>
      <c r="F12297" s="98" t="s">
        <v>92</v>
      </c>
    </row>
    <row r="12298" spans="1:6" x14ac:dyDescent="0.2">
      <c r="A12298" s="106">
        <v>43132</v>
      </c>
      <c r="B12298" s="100">
        <v>43132</v>
      </c>
      <c r="C12298" s="98" t="s">
        <v>33</v>
      </c>
      <c r="D12298" s="98">
        <v>-0.87</v>
      </c>
      <c r="E12298" s="98">
        <v>11.82</v>
      </c>
      <c r="F12298" s="98" t="s">
        <v>92</v>
      </c>
    </row>
    <row r="12299" spans="1:6" x14ac:dyDescent="0.2">
      <c r="A12299" s="106">
        <v>43132</v>
      </c>
      <c r="B12299" s="100">
        <v>43101</v>
      </c>
      <c r="C12299" s="98" t="s">
        <v>168</v>
      </c>
      <c r="D12299" s="98">
        <v>-7.51</v>
      </c>
      <c r="E12299" s="98">
        <v>1015</v>
      </c>
      <c r="F12299" s="98" t="s">
        <v>92</v>
      </c>
    </row>
    <row r="12300" spans="1:6" x14ac:dyDescent="0.2">
      <c r="A12300" s="106">
        <v>43132</v>
      </c>
      <c r="B12300" s="100">
        <v>43101</v>
      </c>
      <c r="C12300" s="98" t="s">
        <v>185</v>
      </c>
      <c r="D12300" s="98">
        <v>33.39</v>
      </c>
      <c r="E12300" s="98">
        <v>1015</v>
      </c>
      <c r="F12300" s="98" t="s">
        <v>92</v>
      </c>
    </row>
    <row r="12301" spans="1:6" x14ac:dyDescent="0.2">
      <c r="A12301" s="106">
        <v>43132</v>
      </c>
      <c r="B12301" s="100">
        <v>43101</v>
      </c>
      <c r="C12301" s="98" t="s">
        <v>186</v>
      </c>
      <c r="D12301" s="98">
        <v>1.51</v>
      </c>
      <c r="E12301" s="98">
        <v>45.78</v>
      </c>
      <c r="F12301" s="98" t="s">
        <v>92</v>
      </c>
    </row>
    <row r="12302" spans="1:6" x14ac:dyDescent="0.2">
      <c r="A12302" s="106">
        <v>43132</v>
      </c>
      <c r="B12302" s="100">
        <v>43101</v>
      </c>
      <c r="C12302" s="98" t="s">
        <v>34</v>
      </c>
      <c r="D12302" s="98">
        <v>-66.09</v>
      </c>
      <c r="E12302" s="98">
        <v>753</v>
      </c>
      <c r="F12302" s="98" t="s">
        <v>92</v>
      </c>
    </row>
    <row r="12303" spans="1:6" x14ac:dyDescent="0.2">
      <c r="A12303" s="106">
        <v>43132</v>
      </c>
      <c r="B12303" s="100">
        <v>43101</v>
      </c>
      <c r="C12303" s="98" t="s">
        <v>33</v>
      </c>
      <c r="D12303" s="98">
        <v>-2.98</v>
      </c>
      <c r="E12303" s="98">
        <v>33.96</v>
      </c>
      <c r="F12303" s="98" t="s">
        <v>92</v>
      </c>
    </row>
    <row r="12304" spans="1:6" x14ac:dyDescent="0.2">
      <c r="A12304" s="106">
        <v>43132</v>
      </c>
      <c r="B12304" s="100">
        <v>43101</v>
      </c>
      <c r="C12304" s="98" t="s">
        <v>36</v>
      </c>
      <c r="D12304" s="98">
        <v>-6.93</v>
      </c>
      <c r="E12304" s="98">
        <v>79</v>
      </c>
      <c r="F12304" s="98" t="s">
        <v>101</v>
      </c>
    </row>
    <row r="12305" spans="1:6" x14ac:dyDescent="0.2">
      <c r="A12305" s="106">
        <v>43132</v>
      </c>
      <c r="B12305" s="100">
        <v>43101</v>
      </c>
      <c r="C12305" s="98" t="s">
        <v>35</v>
      </c>
      <c r="D12305" s="98">
        <v>-0.31</v>
      </c>
      <c r="E12305" s="98">
        <v>3.56</v>
      </c>
      <c r="F12305" s="98" t="s">
        <v>101</v>
      </c>
    </row>
    <row r="12306" spans="1:6" x14ac:dyDescent="0.2">
      <c r="A12306" s="106">
        <v>43132</v>
      </c>
      <c r="B12306" s="100">
        <v>43132</v>
      </c>
      <c r="C12306" s="98" t="s">
        <v>34</v>
      </c>
      <c r="D12306" s="98">
        <v>-96.5</v>
      </c>
      <c r="E12306" s="98">
        <v>1316</v>
      </c>
      <c r="F12306" s="98" t="s">
        <v>94</v>
      </c>
    </row>
    <row r="12307" spans="1:6" x14ac:dyDescent="0.2">
      <c r="A12307" s="106">
        <v>43132</v>
      </c>
      <c r="B12307" s="100">
        <v>43132</v>
      </c>
      <c r="C12307" s="98" t="s">
        <v>33</v>
      </c>
      <c r="D12307" s="98">
        <v>-4.3499999999999996</v>
      </c>
      <c r="E12307" s="98">
        <v>59.35</v>
      </c>
      <c r="F12307" s="98" t="s">
        <v>94</v>
      </c>
    </row>
    <row r="12308" spans="1:6" x14ac:dyDescent="0.2">
      <c r="A12308" s="106">
        <v>43132</v>
      </c>
      <c r="B12308" s="100">
        <v>43132</v>
      </c>
      <c r="C12308" s="98" t="s">
        <v>34</v>
      </c>
      <c r="D12308" s="98">
        <v>-712.89</v>
      </c>
      <c r="E12308" s="98">
        <v>9721.43</v>
      </c>
      <c r="F12308" s="98" t="s">
        <v>77</v>
      </c>
    </row>
    <row r="12309" spans="1:6" x14ac:dyDescent="0.2">
      <c r="A12309" s="106">
        <v>43132</v>
      </c>
      <c r="B12309" s="100">
        <v>43132</v>
      </c>
      <c r="C12309" s="98" t="s">
        <v>33</v>
      </c>
      <c r="D12309" s="98">
        <v>-32.159999999999997</v>
      </c>
      <c r="E12309" s="98">
        <v>438.45</v>
      </c>
      <c r="F12309" s="98" t="s">
        <v>77</v>
      </c>
    </row>
    <row r="12310" spans="1:6" x14ac:dyDescent="0.2">
      <c r="A12310" s="106">
        <v>43132</v>
      </c>
      <c r="B12310" s="100">
        <v>43101</v>
      </c>
      <c r="C12310" s="98" t="s">
        <v>168</v>
      </c>
      <c r="D12310" s="98">
        <v>-278.8</v>
      </c>
      <c r="E12310" s="98">
        <v>37675.43</v>
      </c>
      <c r="F12310" s="98" t="s">
        <v>77</v>
      </c>
    </row>
    <row r="12311" spans="1:6" x14ac:dyDescent="0.2">
      <c r="A12311" s="106">
        <v>43132</v>
      </c>
      <c r="B12311" s="100">
        <v>43101</v>
      </c>
      <c r="C12311" s="98" t="s">
        <v>185</v>
      </c>
      <c r="D12311" s="98">
        <v>1239.51</v>
      </c>
      <c r="E12311" s="98">
        <v>37675.43</v>
      </c>
      <c r="F12311" s="98" t="s">
        <v>77</v>
      </c>
    </row>
    <row r="12312" spans="1:6" x14ac:dyDescent="0.2">
      <c r="A12312" s="106">
        <v>43132</v>
      </c>
      <c r="B12312" s="100">
        <v>43101</v>
      </c>
      <c r="C12312" s="98" t="s">
        <v>186</v>
      </c>
      <c r="D12312" s="98">
        <v>55.9</v>
      </c>
      <c r="E12312" s="98">
        <v>1699.17</v>
      </c>
      <c r="F12312" s="98" t="s">
        <v>77</v>
      </c>
    </row>
    <row r="12313" spans="1:6" x14ac:dyDescent="0.2">
      <c r="A12313" s="106">
        <v>43132</v>
      </c>
      <c r="B12313" s="100">
        <v>43101</v>
      </c>
      <c r="C12313" s="98" t="s">
        <v>34</v>
      </c>
      <c r="D12313" s="98">
        <v>-2453.52</v>
      </c>
      <c r="E12313" s="98">
        <v>27954</v>
      </c>
      <c r="F12313" s="98" t="s">
        <v>77</v>
      </c>
    </row>
    <row r="12314" spans="1:6" x14ac:dyDescent="0.2">
      <c r="A12314" s="106">
        <v>43132</v>
      </c>
      <c r="B12314" s="100">
        <v>43101</v>
      </c>
      <c r="C12314" s="98" t="s">
        <v>33</v>
      </c>
      <c r="D12314" s="98">
        <v>-110.66</v>
      </c>
      <c r="E12314" s="98">
        <v>1260.72</v>
      </c>
      <c r="F12314" s="98" t="s">
        <v>77</v>
      </c>
    </row>
    <row r="12315" spans="1:6" x14ac:dyDescent="0.2">
      <c r="A12315" s="106">
        <v>43132</v>
      </c>
      <c r="B12315" s="100">
        <v>43132</v>
      </c>
      <c r="C12315" s="98" t="s">
        <v>34</v>
      </c>
      <c r="D12315" s="98">
        <v>-7.85</v>
      </c>
      <c r="E12315" s="98">
        <v>107</v>
      </c>
      <c r="F12315" s="98" t="s">
        <v>93</v>
      </c>
    </row>
    <row r="12316" spans="1:6" x14ac:dyDescent="0.2">
      <c r="A12316" s="106">
        <v>43132</v>
      </c>
      <c r="B12316" s="100">
        <v>43132</v>
      </c>
      <c r="C12316" s="98" t="s">
        <v>33</v>
      </c>
      <c r="D12316" s="98">
        <v>-0.35</v>
      </c>
      <c r="E12316" s="98">
        <v>4.83</v>
      </c>
      <c r="F12316" s="98" t="s">
        <v>93</v>
      </c>
    </row>
    <row r="12317" spans="1:6" x14ac:dyDescent="0.2">
      <c r="A12317" s="106">
        <v>43132</v>
      </c>
      <c r="B12317" s="100">
        <v>43132</v>
      </c>
      <c r="C12317" s="98" t="s">
        <v>34</v>
      </c>
      <c r="D12317" s="98">
        <v>-2724.01</v>
      </c>
      <c r="E12317" s="98">
        <v>37145.980000000003</v>
      </c>
      <c r="F12317" s="98" t="s">
        <v>76</v>
      </c>
    </row>
    <row r="12318" spans="1:6" x14ac:dyDescent="0.2">
      <c r="A12318" s="106">
        <v>43132</v>
      </c>
      <c r="B12318" s="100">
        <v>43132</v>
      </c>
      <c r="C12318" s="98" t="s">
        <v>33</v>
      </c>
      <c r="D12318" s="98">
        <v>-122.86</v>
      </c>
      <c r="E12318" s="98">
        <v>1675.3</v>
      </c>
      <c r="F12318" s="98" t="s">
        <v>76</v>
      </c>
    </row>
    <row r="12319" spans="1:6" x14ac:dyDescent="0.2">
      <c r="A12319" s="106">
        <v>43132</v>
      </c>
      <c r="B12319" s="100">
        <v>43132</v>
      </c>
      <c r="C12319" s="98" t="s">
        <v>36</v>
      </c>
      <c r="D12319" s="98">
        <v>-1.48</v>
      </c>
      <c r="E12319" s="98">
        <v>20.12</v>
      </c>
      <c r="F12319" s="98" t="s">
        <v>101</v>
      </c>
    </row>
    <row r="12320" spans="1:6" x14ac:dyDescent="0.2">
      <c r="A12320" s="106">
        <v>43132</v>
      </c>
      <c r="B12320" s="100">
        <v>43132</v>
      </c>
      <c r="C12320" s="98" t="s">
        <v>35</v>
      </c>
      <c r="D12320" s="98">
        <v>-7.0000000000000007E-2</v>
      </c>
      <c r="E12320" s="98">
        <v>0.91</v>
      </c>
      <c r="F12320" s="98" t="s">
        <v>101</v>
      </c>
    </row>
    <row r="12321" spans="1:6" x14ac:dyDescent="0.2">
      <c r="A12321" s="106">
        <v>43132</v>
      </c>
      <c r="B12321" s="100">
        <v>43101</v>
      </c>
      <c r="C12321" s="98" t="s">
        <v>36</v>
      </c>
      <c r="D12321" s="98">
        <v>-5.09</v>
      </c>
      <c r="E12321" s="98">
        <v>58</v>
      </c>
      <c r="F12321" s="98" t="s">
        <v>101</v>
      </c>
    </row>
    <row r="12322" spans="1:6" x14ac:dyDescent="0.2">
      <c r="A12322" s="106">
        <v>43132</v>
      </c>
      <c r="B12322" s="100">
        <v>43101</v>
      </c>
      <c r="C12322" s="98" t="s">
        <v>35</v>
      </c>
      <c r="D12322" s="98">
        <v>-0.23</v>
      </c>
      <c r="E12322" s="98">
        <v>2.62</v>
      </c>
      <c r="F12322" s="98" t="s">
        <v>101</v>
      </c>
    </row>
    <row r="12323" spans="1:6" x14ac:dyDescent="0.2">
      <c r="A12323" s="106">
        <v>43132</v>
      </c>
      <c r="B12323" s="100">
        <v>43101</v>
      </c>
      <c r="C12323" s="98" t="s">
        <v>36</v>
      </c>
      <c r="D12323" s="98">
        <v>-44.24</v>
      </c>
      <c r="E12323" s="98">
        <v>504</v>
      </c>
      <c r="F12323" s="98" t="s">
        <v>101</v>
      </c>
    </row>
    <row r="12324" spans="1:6" x14ac:dyDescent="0.2">
      <c r="A12324" s="106">
        <v>43132</v>
      </c>
      <c r="B12324" s="100">
        <v>43101</v>
      </c>
      <c r="C12324" s="98" t="s">
        <v>35</v>
      </c>
      <c r="D12324" s="98">
        <v>-1.99</v>
      </c>
      <c r="E12324" s="98">
        <v>22.73</v>
      </c>
      <c r="F12324" s="98" t="s">
        <v>101</v>
      </c>
    </row>
    <row r="12325" spans="1:6" x14ac:dyDescent="0.2">
      <c r="A12325" s="106">
        <v>43132</v>
      </c>
      <c r="B12325" s="100">
        <v>43132</v>
      </c>
      <c r="C12325" s="98" t="s">
        <v>34</v>
      </c>
      <c r="D12325" s="98">
        <v>-236.87</v>
      </c>
      <c r="E12325" s="98">
        <v>3230.05</v>
      </c>
      <c r="F12325" s="98" t="s">
        <v>77</v>
      </c>
    </row>
    <row r="12326" spans="1:6" x14ac:dyDescent="0.2">
      <c r="A12326" s="106">
        <v>43132</v>
      </c>
      <c r="B12326" s="100">
        <v>43132</v>
      </c>
      <c r="C12326" s="98" t="s">
        <v>33</v>
      </c>
      <c r="D12326" s="98">
        <v>-10.68</v>
      </c>
      <c r="E12326" s="98">
        <v>145.66999999999999</v>
      </c>
      <c r="F12326" s="98" t="s">
        <v>77</v>
      </c>
    </row>
    <row r="12327" spans="1:6" x14ac:dyDescent="0.2">
      <c r="A12327" s="106">
        <v>43132</v>
      </c>
      <c r="B12327" s="100">
        <v>43101</v>
      </c>
      <c r="C12327" s="98" t="s">
        <v>168</v>
      </c>
      <c r="D12327" s="98">
        <v>-92.62</v>
      </c>
      <c r="E12327" s="98">
        <v>12516.05</v>
      </c>
      <c r="F12327" s="98" t="s">
        <v>77</v>
      </c>
    </row>
    <row r="12328" spans="1:6" x14ac:dyDescent="0.2">
      <c r="A12328" s="106">
        <v>43132</v>
      </c>
      <c r="B12328" s="100">
        <v>43101</v>
      </c>
      <c r="C12328" s="98" t="s">
        <v>186</v>
      </c>
      <c r="D12328" s="98">
        <v>18.57</v>
      </c>
      <c r="E12328" s="98">
        <v>564.48</v>
      </c>
      <c r="F12328" s="98" t="s">
        <v>77</v>
      </c>
    </row>
    <row r="12329" spans="1:6" x14ac:dyDescent="0.2">
      <c r="A12329" s="106">
        <v>43132</v>
      </c>
      <c r="B12329" s="100">
        <v>43101</v>
      </c>
      <c r="C12329" s="98" t="s">
        <v>34</v>
      </c>
      <c r="D12329" s="98">
        <v>-815.04</v>
      </c>
      <c r="E12329" s="98">
        <v>9286</v>
      </c>
      <c r="F12329" s="98" t="s">
        <v>77</v>
      </c>
    </row>
    <row r="12330" spans="1:6" x14ac:dyDescent="0.2">
      <c r="A12330" s="106">
        <v>43132</v>
      </c>
      <c r="B12330" s="100">
        <v>43101</v>
      </c>
      <c r="C12330" s="98" t="s">
        <v>33</v>
      </c>
      <c r="D12330" s="98">
        <v>-36.76</v>
      </c>
      <c r="E12330" s="98">
        <v>418.79</v>
      </c>
      <c r="F12330" s="98" t="s">
        <v>77</v>
      </c>
    </row>
    <row r="12331" spans="1:6" x14ac:dyDescent="0.2">
      <c r="A12331" s="106">
        <v>43132</v>
      </c>
      <c r="B12331" s="100">
        <v>43101</v>
      </c>
      <c r="C12331" s="98" t="s">
        <v>185</v>
      </c>
      <c r="D12331" s="98">
        <v>411.78</v>
      </c>
      <c r="E12331" s="98">
        <v>12516.05</v>
      </c>
      <c r="F12331" s="98" t="s">
        <v>77</v>
      </c>
    </row>
    <row r="12332" spans="1:6" x14ac:dyDescent="0.2">
      <c r="A12332" s="106">
        <v>43132</v>
      </c>
      <c r="B12332" s="100">
        <v>43132</v>
      </c>
      <c r="C12332" s="98" t="s">
        <v>34</v>
      </c>
      <c r="D12332" s="98">
        <v>-4111.71</v>
      </c>
      <c r="E12332" s="98">
        <v>56069.36</v>
      </c>
      <c r="F12332" s="98" t="s">
        <v>76</v>
      </c>
    </row>
    <row r="12333" spans="1:6" x14ac:dyDescent="0.2">
      <c r="A12333" s="106">
        <v>43132</v>
      </c>
      <c r="B12333" s="100">
        <v>43132</v>
      </c>
      <c r="C12333" s="98" t="s">
        <v>33</v>
      </c>
      <c r="D12333" s="98">
        <v>-185.47</v>
      </c>
      <c r="E12333" s="98">
        <v>2528.6999999999998</v>
      </c>
      <c r="F12333" s="98" t="s">
        <v>76</v>
      </c>
    </row>
    <row r="12334" spans="1:6" x14ac:dyDescent="0.2">
      <c r="A12334" s="106">
        <v>43132</v>
      </c>
      <c r="B12334" s="100">
        <v>43101</v>
      </c>
      <c r="C12334" s="98" t="s">
        <v>186</v>
      </c>
      <c r="D12334" s="98">
        <v>3.88</v>
      </c>
      <c r="E12334" s="98">
        <v>117.75</v>
      </c>
      <c r="F12334" s="98" t="s">
        <v>92</v>
      </c>
    </row>
    <row r="12335" spans="1:6" x14ac:dyDescent="0.2">
      <c r="A12335" s="106">
        <v>43132</v>
      </c>
      <c r="B12335" s="100">
        <v>43101</v>
      </c>
      <c r="C12335" s="98" t="s">
        <v>34</v>
      </c>
      <c r="D12335" s="98">
        <v>-173</v>
      </c>
      <c r="E12335" s="98">
        <v>1971</v>
      </c>
      <c r="F12335" s="98" t="s">
        <v>92</v>
      </c>
    </row>
    <row r="12336" spans="1:6" x14ac:dyDescent="0.2">
      <c r="A12336" s="106">
        <v>43132</v>
      </c>
      <c r="B12336" s="100">
        <v>43101</v>
      </c>
      <c r="C12336" s="98" t="s">
        <v>33</v>
      </c>
      <c r="D12336" s="98">
        <v>-7.81</v>
      </c>
      <c r="E12336" s="98">
        <v>88.89</v>
      </c>
      <c r="F12336" s="98" t="s">
        <v>92</v>
      </c>
    </row>
    <row r="12337" spans="1:6" x14ac:dyDescent="0.2">
      <c r="A12337" s="106">
        <v>43132</v>
      </c>
      <c r="B12337" s="100">
        <v>43132</v>
      </c>
      <c r="C12337" s="98" t="s">
        <v>34</v>
      </c>
      <c r="D12337" s="98">
        <v>-3030.45</v>
      </c>
      <c r="E12337" s="98">
        <v>41326.49</v>
      </c>
      <c r="F12337" s="98" t="s">
        <v>77</v>
      </c>
    </row>
    <row r="12338" spans="1:6" x14ac:dyDescent="0.2">
      <c r="A12338" s="106">
        <v>43132</v>
      </c>
      <c r="B12338" s="100">
        <v>43132</v>
      </c>
      <c r="C12338" s="98" t="s">
        <v>33</v>
      </c>
      <c r="D12338" s="98">
        <v>-136.66999999999999</v>
      </c>
      <c r="E12338" s="98">
        <v>1863.85</v>
      </c>
      <c r="F12338" s="98" t="s">
        <v>77</v>
      </c>
    </row>
    <row r="12339" spans="1:6" x14ac:dyDescent="0.2">
      <c r="A12339" s="106">
        <v>43132</v>
      </c>
      <c r="B12339" s="100">
        <v>43132</v>
      </c>
      <c r="C12339" s="98" t="s">
        <v>35</v>
      </c>
      <c r="D12339" s="98">
        <v>-0.57999999999999996</v>
      </c>
      <c r="E12339" s="98">
        <v>7.89</v>
      </c>
      <c r="F12339" s="98" t="s">
        <v>101</v>
      </c>
    </row>
    <row r="12340" spans="1:6" x14ac:dyDescent="0.2">
      <c r="A12340" s="106">
        <v>43132</v>
      </c>
      <c r="B12340" s="100">
        <v>43132</v>
      </c>
      <c r="C12340" s="98" t="s">
        <v>36</v>
      </c>
      <c r="D12340" s="98">
        <v>-12.83</v>
      </c>
      <c r="E12340" s="98">
        <v>174.9</v>
      </c>
      <c r="F12340" s="98" t="s">
        <v>101</v>
      </c>
    </row>
    <row r="12341" spans="1:6" x14ac:dyDescent="0.2">
      <c r="A12341" s="106">
        <v>43132</v>
      </c>
      <c r="B12341" s="100">
        <v>43101</v>
      </c>
      <c r="C12341" s="98" t="s">
        <v>185</v>
      </c>
      <c r="D12341" s="98">
        <v>138.34</v>
      </c>
      <c r="E12341" s="98">
        <v>4205</v>
      </c>
      <c r="F12341" s="98" t="s">
        <v>91</v>
      </c>
    </row>
    <row r="12342" spans="1:6" x14ac:dyDescent="0.2">
      <c r="A12342" s="106">
        <v>43132</v>
      </c>
      <c r="B12342" s="100">
        <v>43101</v>
      </c>
      <c r="C12342" s="98" t="s">
        <v>186</v>
      </c>
      <c r="D12342" s="98">
        <v>6.24</v>
      </c>
      <c r="E12342" s="98">
        <v>189.64</v>
      </c>
      <c r="F12342" s="98" t="s">
        <v>91</v>
      </c>
    </row>
    <row r="12343" spans="1:6" x14ac:dyDescent="0.2">
      <c r="A12343" s="106">
        <v>43132</v>
      </c>
      <c r="B12343" s="100">
        <v>43101</v>
      </c>
      <c r="C12343" s="98" t="s">
        <v>34</v>
      </c>
      <c r="D12343" s="98">
        <v>-273.83999999999997</v>
      </c>
      <c r="E12343" s="98">
        <v>3120</v>
      </c>
      <c r="F12343" s="98" t="s">
        <v>91</v>
      </c>
    </row>
    <row r="12344" spans="1:6" x14ac:dyDescent="0.2">
      <c r="A12344" s="106">
        <v>43160</v>
      </c>
      <c r="B12344" s="100">
        <v>43160</v>
      </c>
      <c r="C12344" s="98" t="s">
        <v>35</v>
      </c>
      <c r="D12344" s="98">
        <v>-7.0000000000000007E-2</v>
      </c>
      <c r="E12344" s="98">
        <v>0.93</v>
      </c>
      <c r="F12344" s="98" t="s">
        <v>101</v>
      </c>
    </row>
    <row r="12345" spans="1:6" x14ac:dyDescent="0.2">
      <c r="A12345" s="106">
        <v>43160</v>
      </c>
      <c r="B12345" s="100">
        <v>43132</v>
      </c>
      <c r="C12345" s="98" t="s">
        <v>36</v>
      </c>
      <c r="D12345" s="98">
        <v>-3.67</v>
      </c>
      <c r="E12345" s="98">
        <v>50</v>
      </c>
      <c r="F12345" s="98" t="s">
        <v>101</v>
      </c>
    </row>
    <row r="12346" spans="1:6" x14ac:dyDescent="0.2">
      <c r="A12346" s="106">
        <v>43160</v>
      </c>
      <c r="B12346" s="100">
        <v>43132</v>
      </c>
      <c r="C12346" s="98" t="s">
        <v>35</v>
      </c>
      <c r="D12346" s="98">
        <v>-0.16</v>
      </c>
      <c r="E12346" s="98">
        <v>2.25</v>
      </c>
      <c r="F12346" s="98" t="s">
        <v>101</v>
      </c>
    </row>
    <row r="12347" spans="1:6" x14ac:dyDescent="0.2">
      <c r="A12347" s="106">
        <v>43160</v>
      </c>
      <c r="B12347" s="100">
        <v>43160</v>
      </c>
      <c r="C12347" s="98" t="s">
        <v>34</v>
      </c>
      <c r="D12347" s="98">
        <v>-705.89</v>
      </c>
      <c r="E12347" s="98">
        <v>8961.59</v>
      </c>
      <c r="F12347" s="98" t="s">
        <v>77</v>
      </c>
    </row>
    <row r="12348" spans="1:6" x14ac:dyDescent="0.2">
      <c r="A12348" s="106">
        <v>43160</v>
      </c>
      <c r="B12348" s="100">
        <v>43160</v>
      </c>
      <c r="C12348" s="98" t="s">
        <v>33</v>
      </c>
      <c r="D12348" s="98">
        <v>-31.82</v>
      </c>
      <c r="E12348" s="98">
        <v>404.17</v>
      </c>
      <c r="F12348" s="98" t="s">
        <v>77</v>
      </c>
    </row>
    <row r="12349" spans="1:6" x14ac:dyDescent="0.2">
      <c r="A12349" s="106">
        <v>43160</v>
      </c>
      <c r="B12349" s="100">
        <v>43132</v>
      </c>
      <c r="C12349" s="98" t="s">
        <v>34</v>
      </c>
      <c r="D12349" s="98">
        <v>-1643.17</v>
      </c>
      <c r="E12349" s="98">
        <v>22408</v>
      </c>
      <c r="F12349" s="98" t="s">
        <v>77</v>
      </c>
    </row>
    <row r="12350" spans="1:6" x14ac:dyDescent="0.2">
      <c r="A12350" s="106">
        <v>43160</v>
      </c>
      <c r="B12350" s="100">
        <v>43132</v>
      </c>
      <c r="C12350" s="98" t="s">
        <v>33</v>
      </c>
      <c r="D12350" s="98">
        <v>-74.12</v>
      </c>
      <c r="E12350" s="98">
        <v>1010.6</v>
      </c>
      <c r="F12350" s="98" t="s">
        <v>77</v>
      </c>
    </row>
    <row r="12351" spans="1:6" x14ac:dyDescent="0.2">
      <c r="A12351" s="106">
        <v>43160</v>
      </c>
      <c r="B12351" s="100">
        <v>43101</v>
      </c>
      <c r="C12351" s="98" t="s">
        <v>185</v>
      </c>
      <c r="D12351" s="98">
        <v>1032.05</v>
      </c>
      <c r="E12351" s="98">
        <v>31369.59</v>
      </c>
      <c r="F12351" s="98" t="s">
        <v>77</v>
      </c>
    </row>
    <row r="12352" spans="1:6" x14ac:dyDescent="0.2">
      <c r="A12352" s="106">
        <v>43160</v>
      </c>
      <c r="B12352" s="100">
        <v>43101</v>
      </c>
      <c r="C12352" s="98" t="s">
        <v>186</v>
      </c>
      <c r="D12352" s="98">
        <v>46.55</v>
      </c>
      <c r="E12352" s="98">
        <v>1414.79</v>
      </c>
      <c r="F12352" s="98" t="s">
        <v>77</v>
      </c>
    </row>
    <row r="12353" spans="1:6" x14ac:dyDescent="0.2">
      <c r="A12353" s="106">
        <v>43160</v>
      </c>
      <c r="B12353" s="100">
        <v>43160</v>
      </c>
      <c r="C12353" s="98" t="s">
        <v>34</v>
      </c>
      <c r="D12353" s="98">
        <v>-232.29</v>
      </c>
      <c r="E12353" s="98">
        <v>2949</v>
      </c>
      <c r="F12353" s="98" t="s">
        <v>77</v>
      </c>
    </row>
    <row r="12354" spans="1:6" x14ac:dyDescent="0.2">
      <c r="A12354" s="106">
        <v>43160</v>
      </c>
      <c r="B12354" s="100">
        <v>43160</v>
      </c>
      <c r="C12354" s="98" t="s">
        <v>33</v>
      </c>
      <c r="D12354" s="98">
        <v>-10.48</v>
      </c>
      <c r="E12354" s="98">
        <v>133</v>
      </c>
      <c r="F12354" s="98" t="s">
        <v>77</v>
      </c>
    </row>
    <row r="12355" spans="1:6" x14ac:dyDescent="0.2">
      <c r="A12355" s="106">
        <v>43160</v>
      </c>
      <c r="B12355" s="100">
        <v>43132</v>
      </c>
      <c r="C12355" s="98" t="s">
        <v>34</v>
      </c>
      <c r="D12355" s="98">
        <v>-540.74</v>
      </c>
      <c r="E12355" s="98">
        <v>7374</v>
      </c>
      <c r="F12355" s="98" t="s">
        <v>77</v>
      </c>
    </row>
    <row r="12356" spans="1:6" x14ac:dyDescent="0.2">
      <c r="A12356" s="106">
        <v>43160</v>
      </c>
      <c r="B12356" s="100">
        <v>43132</v>
      </c>
      <c r="C12356" s="98" t="s">
        <v>33</v>
      </c>
      <c r="D12356" s="98">
        <v>-24.38</v>
      </c>
      <c r="E12356" s="98">
        <v>332.57</v>
      </c>
      <c r="F12356" s="98" t="s">
        <v>77</v>
      </c>
    </row>
    <row r="12357" spans="1:6" x14ac:dyDescent="0.2">
      <c r="A12357" s="106">
        <v>43160</v>
      </c>
      <c r="B12357" s="100">
        <v>43101</v>
      </c>
      <c r="C12357" s="98" t="s">
        <v>185</v>
      </c>
      <c r="D12357" s="98">
        <v>339.62</v>
      </c>
      <c r="E12357" s="98">
        <v>10323</v>
      </c>
      <c r="F12357" s="98" t="s">
        <v>77</v>
      </c>
    </row>
    <row r="12358" spans="1:6" x14ac:dyDescent="0.2">
      <c r="A12358" s="106">
        <v>43160</v>
      </c>
      <c r="B12358" s="100">
        <v>43101</v>
      </c>
      <c r="C12358" s="98" t="s">
        <v>186</v>
      </c>
      <c r="D12358" s="98">
        <v>15.31</v>
      </c>
      <c r="E12358" s="98">
        <v>465.57</v>
      </c>
      <c r="F12358" s="98" t="s">
        <v>77</v>
      </c>
    </row>
    <row r="12359" spans="1:6" x14ac:dyDescent="0.2">
      <c r="A12359" s="106">
        <v>43160</v>
      </c>
      <c r="B12359" s="100">
        <v>43101</v>
      </c>
      <c r="C12359" s="98" t="s">
        <v>168</v>
      </c>
      <c r="D12359" s="98">
        <v>-76.38</v>
      </c>
      <c r="E12359" s="98">
        <v>10323</v>
      </c>
      <c r="F12359" s="98" t="s">
        <v>77</v>
      </c>
    </row>
    <row r="12360" spans="1:6" x14ac:dyDescent="0.2">
      <c r="A12360" s="106">
        <v>43160</v>
      </c>
      <c r="B12360" s="100">
        <v>43160</v>
      </c>
      <c r="C12360" s="98" t="s">
        <v>34</v>
      </c>
      <c r="D12360" s="98">
        <v>-9.2899999999999991</v>
      </c>
      <c r="E12360" s="98">
        <v>118</v>
      </c>
      <c r="F12360" s="98" t="s">
        <v>93</v>
      </c>
    </row>
    <row r="12361" spans="1:6" x14ac:dyDescent="0.2">
      <c r="A12361" s="106">
        <v>43160</v>
      </c>
      <c r="B12361" s="100">
        <v>43160</v>
      </c>
      <c r="C12361" s="98" t="s">
        <v>33</v>
      </c>
      <c r="D12361" s="98">
        <v>-0.42</v>
      </c>
      <c r="E12361" s="98">
        <v>5.32</v>
      </c>
      <c r="F12361" s="98" t="s">
        <v>93</v>
      </c>
    </row>
    <row r="12362" spans="1:6" x14ac:dyDescent="0.2">
      <c r="A12362" s="106">
        <v>43160</v>
      </c>
      <c r="B12362" s="100">
        <v>43132</v>
      </c>
      <c r="C12362" s="98" t="s">
        <v>34</v>
      </c>
      <c r="D12362" s="98">
        <v>-21.71</v>
      </c>
      <c r="E12362" s="98">
        <v>296</v>
      </c>
      <c r="F12362" s="98" t="s">
        <v>93</v>
      </c>
    </row>
    <row r="12363" spans="1:6" x14ac:dyDescent="0.2">
      <c r="A12363" s="106">
        <v>43160</v>
      </c>
      <c r="B12363" s="100">
        <v>43132</v>
      </c>
      <c r="C12363" s="98" t="s">
        <v>33</v>
      </c>
      <c r="D12363" s="98">
        <v>-0.98</v>
      </c>
      <c r="E12363" s="98">
        <v>13.35</v>
      </c>
      <c r="F12363" s="98" t="s">
        <v>93</v>
      </c>
    </row>
    <row r="12364" spans="1:6" x14ac:dyDescent="0.2">
      <c r="A12364" s="106">
        <v>43160</v>
      </c>
      <c r="B12364" s="100">
        <v>43101</v>
      </c>
      <c r="C12364" s="98" t="s">
        <v>168</v>
      </c>
      <c r="D12364" s="98">
        <v>-3.06</v>
      </c>
      <c r="E12364" s="98">
        <v>414</v>
      </c>
      <c r="F12364" s="98" t="s">
        <v>93</v>
      </c>
    </row>
    <row r="12365" spans="1:6" x14ac:dyDescent="0.2">
      <c r="A12365" s="106">
        <v>43160</v>
      </c>
      <c r="B12365" s="100">
        <v>43160</v>
      </c>
      <c r="C12365" s="98" t="s">
        <v>34</v>
      </c>
      <c r="D12365" s="98">
        <v>-3088.6</v>
      </c>
      <c r="E12365" s="98">
        <v>39210.379999999997</v>
      </c>
      <c r="F12365" s="98" t="s">
        <v>77</v>
      </c>
    </row>
    <row r="12366" spans="1:6" x14ac:dyDescent="0.2">
      <c r="A12366" s="106">
        <v>43160</v>
      </c>
      <c r="B12366" s="100">
        <v>43160</v>
      </c>
      <c r="C12366" s="98" t="s">
        <v>33</v>
      </c>
      <c r="D12366" s="98">
        <v>-139.32</v>
      </c>
      <c r="E12366" s="98">
        <v>1768.36</v>
      </c>
      <c r="F12366" s="98" t="s">
        <v>77</v>
      </c>
    </row>
    <row r="12367" spans="1:6" x14ac:dyDescent="0.2">
      <c r="A12367" s="106">
        <v>43160</v>
      </c>
      <c r="B12367" s="100">
        <v>43160</v>
      </c>
      <c r="C12367" s="98" t="s">
        <v>36</v>
      </c>
      <c r="D12367" s="98">
        <v>-13.8</v>
      </c>
      <c r="E12367" s="98">
        <v>175.2</v>
      </c>
      <c r="F12367" s="98" t="s">
        <v>101</v>
      </c>
    </row>
    <row r="12368" spans="1:6" x14ac:dyDescent="0.2">
      <c r="A12368" s="106">
        <v>43160</v>
      </c>
      <c r="B12368" s="100">
        <v>43160</v>
      </c>
      <c r="C12368" s="98" t="s">
        <v>35</v>
      </c>
      <c r="D12368" s="98">
        <v>-0.62</v>
      </c>
      <c r="E12368" s="98">
        <v>7.9</v>
      </c>
      <c r="F12368" s="98" t="s">
        <v>101</v>
      </c>
    </row>
    <row r="12369" spans="1:6" x14ac:dyDescent="0.2">
      <c r="A12369" s="106">
        <v>43160</v>
      </c>
      <c r="B12369" s="100">
        <v>43132</v>
      </c>
      <c r="C12369" s="98" t="s">
        <v>36</v>
      </c>
      <c r="D12369" s="98">
        <v>-32.119999999999997</v>
      </c>
      <c r="E12369" s="98">
        <v>438</v>
      </c>
      <c r="F12369" s="98" t="s">
        <v>101</v>
      </c>
    </row>
    <row r="12370" spans="1:6" x14ac:dyDescent="0.2">
      <c r="A12370" s="106">
        <v>43160</v>
      </c>
      <c r="B12370" s="100">
        <v>43132</v>
      </c>
      <c r="C12370" s="98" t="s">
        <v>35</v>
      </c>
      <c r="D12370" s="98">
        <v>-1.45</v>
      </c>
      <c r="E12370" s="98">
        <v>19.75</v>
      </c>
      <c r="F12370" s="98" t="s">
        <v>101</v>
      </c>
    </row>
    <row r="12371" spans="1:6" x14ac:dyDescent="0.2">
      <c r="A12371" s="106">
        <v>43132</v>
      </c>
      <c r="B12371" s="100">
        <v>43101</v>
      </c>
      <c r="C12371" s="98" t="s">
        <v>185</v>
      </c>
      <c r="D12371" s="98">
        <v>9262.56</v>
      </c>
      <c r="E12371" s="98">
        <v>281534.75</v>
      </c>
      <c r="F12371" s="98" t="s">
        <v>76</v>
      </c>
    </row>
    <row r="12372" spans="1:6" x14ac:dyDescent="0.2">
      <c r="A12372" s="106">
        <v>43132</v>
      </c>
      <c r="B12372" s="100">
        <v>43101</v>
      </c>
      <c r="C12372" s="98" t="s">
        <v>186</v>
      </c>
      <c r="D12372" s="98">
        <v>417.79</v>
      </c>
      <c r="E12372" s="98">
        <v>12697.36</v>
      </c>
      <c r="F12372" s="98" t="s">
        <v>76</v>
      </c>
    </row>
    <row r="12373" spans="1:6" x14ac:dyDescent="0.2">
      <c r="A12373" s="106">
        <v>43132</v>
      </c>
      <c r="B12373" s="100">
        <v>43101</v>
      </c>
      <c r="C12373" s="98" t="s">
        <v>185</v>
      </c>
      <c r="D12373" s="98">
        <v>18.62</v>
      </c>
      <c r="E12373" s="98">
        <v>566</v>
      </c>
      <c r="F12373" s="98" t="s">
        <v>77</v>
      </c>
    </row>
    <row r="12374" spans="1:6" x14ac:dyDescent="0.2">
      <c r="A12374" s="106">
        <v>43132</v>
      </c>
      <c r="B12374" s="100">
        <v>43101</v>
      </c>
      <c r="C12374" s="98" t="s">
        <v>186</v>
      </c>
      <c r="D12374" s="98">
        <v>0.84</v>
      </c>
      <c r="E12374" s="98">
        <v>25.53</v>
      </c>
      <c r="F12374" s="98" t="s">
        <v>77</v>
      </c>
    </row>
    <row r="12375" spans="1:6" x14ac:dyDescent="0.2">
      <c r="A12375" s="106">
        <v>43132</v>
      </c>
      <c r="B12375" s="100">
        <v>43101</v>
      </c>
      <c r="C12375" s="98" t="s">
        <v>34</v>
      </c>
      <c r="D12375" s="98">
        <v>-49.69</v>
      </c>
      <c r="E12375" s="98">
        <v>566</v>
      </c>
      <c r="F12375" s="98" t="s">
        <v>77</v>
      </c>
    </row>
    <row r="12376" spans="1:6" x14ac:dyDescent="0.2">
      <c r="A12376" s="106">
        <v>43132</v>
      </c>
      <c r="B12376" s="100">
        <v>43101</v>
      </c>
      <c r="C12376" s="98" t="s">
        <v>33</v>
      </c>
      <c r="D12376" s="98">
        <v>-2.2400000000000002</v>
      </c>
      <c r="E12376" s="98">
        <v>25.53</v>
      </c>
      <c r="F12376" s="98" t="s">
        <v>77</v>
      </c>
    </row>
    <row r="12377" spans="1:6" x14ac:dyDescent="0.2">
      <c r="A12377" s="106">
        <v>43132</v>
      </c>
      <c r="B12377" s="100">
        <v>43101</v>
      </c>
      <c r="C12377" s="98" t="s">
        <v>168</v>
      </c>
      <c r="D12377" s="98">
        <v>-4.1900000000000004</v>
      </c>
      <c r="E12377" s="98">
        <v>566</v>
      </c>
      <c r="F12377" s="98" t="s">
        <v>77</v>
      </c>
    </row>
    <row r="12378" spans="1:6" x14ac:dyDescent="0.2">
      <c r="A12378" s="106">
        <v>43132</v>
      </c>
      <c r="B12378" s="100">
        <v>43101</v>
      </c>
      <c r="C12378" s="98" t="s">
        <v>34</v>
      </c>
      <c r="D12378" s="98">
        <v>-24706.86</v>
      </c>
      <c r="E12378" s="98">
        <v>281494.74</v>
      </c>
      <c r="F12378" s="98" t="s">
        <v>76</v>
      </c>
    </row>
    <row r="12379" spans="1:6" x14ac:dyDescent="0.2">
      <c r="A12379" s="106">
        <v>43132</v>
      </c>
      <c r="B12379" s="100">
        <v>43101</v>
      </c>
      <c r="C12379" s="98" t="s">
        <v>33</v>
      </c>
      <c r="D12379" s="98">
        <v>-1114.2</v>
      </c>
      <c r="E12379" s="98">
        <v>12695.56</v>
      </c>
      <c r="F12379" s="98" t="s">
        <v>76</v>
      </c>
    </row>
    <row r="12380" spans="1:6" x14ac:dyDescent="0.2">
      <c r="A12380" s="106">
        <v>43132</v>
      </c>
      <c r="B12380" s="100">
        <v>43101</v>
      </c>
      <c r="C12380" s="98" t="s">
        <v>168</v>
      </c>
      <c r="D12380" s="98">
        <v>-2083.42</v>
      </c>
      <c r="E12380" s="98">
        <v>281534.75</v>
      </c>
      <c r="F12380" s="98" t="s">
        <v>76</v>
      </c>
    </row>
    <row r="12381" spans="1:6" x14ac:dyDescent="0.2">
      <c r="A12381" s="106">
        <v>43132</v>
      </c>
      <c r="B12381" s="100">
        <v>43101</v>
      </c>
      <c r="C12381" s="98" t="s">
        <v>186</v>
      </c>
      <c r="D12381" s="98">
        <v>666</v>
      </c>
      <c r="E12381" s="98">
        <v>20244.11</v>
      </c>
      <c r="F12381" s="98" t="s">
        <v>76</v>
      </c>
    </row>
    <row r="12382" spans="1:6" x14ac:dyDescent="0.2">
      <c r="A12382" s="106">
        <v>43132</v>
      </c>
      <c r="B12382" s="100">
        <v>43101</v>
      </c>
      <c r="C12382" s="98" t="s">
        <v>34</v>
      </c>
      <c r="D12382" s="98">
        <v>-39397.57</v>
      </c>
      <c r="E12382" s="98">
        <v>448872.67</v>
      </c>
      <c r="F12382" s="98" t="s">
        <v>76</v>
      </c>
    </row>
    <row r="12383" spans="1:6" x14ac:dyDescent="0.2">
      <c r="A12383" s="106">
        <v>43132</v>
      </c>
      <c r="B12383" s="100">
        <v>43101</v>
      </c>
      <c r="C12383" s="98" t="s">
        <v>33</v>
      </c>
      <c r="D12383" s="98">
        <v>-1776.89</v>
      </c>
      <c r="E12383" s="98">
        <v>20244.11</v>
      </c>
      <c r="F12383" s="98" t="s">
        <v>76</v>
      </c>
    </row>
    <row r="12384" spans="1:6" x14ac:dyDescent="0.2">
      <c r="A12384" s="106">
        <v>43132</v>
      </c>
      <c r="B12384" s="100">
        <v>43101</v>
      </c>
      <c r="C12384" s="98" t="s">
        <v>168</v>
      </c>
      <c r="D12384" s="98">
        <v>-3322.09</v>
      </c>
      <c r="E12384" s="98">
        <v>448872.78</v>
      </c>
      <c r="F12384" s="98" t="s">
        <v>76</v>
      </c>
    </row>
    <row r="12385" spans="1:6" x14ac:dyDescent="0.2">
      <c r="A12385" s="106">
        <v>43132</v>
      </c>
      <c r="B12385" s="100">
        <v>43101</v>
      </c>
      <c r="C12385" s="98" t="s">
        <v>185</v>
      </c>
      <c r="D12385" s="98">
        <v>14767.93</v>
      </c>
      <c r="E12385" s="98">
        <v>448872.78</v>
      </c>
      <c r="F12385" s="98" t="s">
        <v>76</v>
      </c>
    </row>
    <row r="12386" spans="1:6" x14ac:dyDescent="0.2">
      <c r="A12386" s="106">
        <v>43101</v>
      </c>
      <c r="B12386" s="100">
        <v>43101</v>
      </c>
      <c r="C12386" s="98" t="s">
        <v>186</v>
      </c>
      <c r="D12386" s="98">
        <v>0.77</v>
      </c>
      <c r="E12386" s="98">
        <v>23.41</v>
      </c>
      <c r="F12386" s="98" t="s">
        <v>76</v>
      </c>
    </row>
    <row r="12387" spans="1:6" x14ac:dyDescent="0.2">
      <c r="A12387" s="106">
        <v>43101</v>
      </c>
      <c r="B12387" s="100">
        <v>43101</v>
      </c>
      <c r="C12387" s="98" t="s">
        <v>34</v>
      </c>
      <c r="D12387" s="98">
        <v>-45.55</v>
      </c>
      <c r="E12387" s="98">
        <v>519</v>
      </c>
      <c r="F12387" s="98" t="s">
        <v>76</v>
      </c>
    </row>
    <row r="12388" spans="1:6" x14ac:dyDescent="0.2">
      <c r="A12388" s="106">
        <v>43101</v>
      </c>
      <c r="B12388" s="100">
        <v>43101</v>
      </c>
      <c r="C12388" s="98" t="s">
        <v>33</v>
      </c>
      <c r="D12388" s="98">
        <v>-2.0499999999999998</v>
      </c>
      <c r="E12388" s="98">
        <v>23.41</v>
      </c>
      <c r="F12388" s="98" t="s">
        <v>76</v>
      </c>
    </row>
    <row r="12389" spans="1:6" x14ac:dyDescent="0.2">
      <c r="A12389" s="106">
        <v>43101</v>
      </c>
      <c r="B12389" s="100">
        <v>43101</v>
      </c>
      <c r="C12389" s="98" t="s">
        <v>168</v>
      </c>
      <c r="D12389" s="98">
        <v>-3.84</v>
      </c>
      <c r="E12389" s="98">
        <v>519</v>
      </c>
      <c r="F12389" s="98" t="s">
        <v>76</v>
      </c>
    </row>
    <row r="12390" spans="1:6" x14ac:dyDescent="0.2">
      <c r="A12390" s="106">
        <v>43101</v>
      </c>
      <c r="B12390" s="100">
        <v>43101</v>
      </c>
      <c r="C12390" s="98" t="s">
        <v>185</v>
      </c>
      <c r="D12390" s="98">
        <v>17.079999999999998</v>
      </c>
      <c r="E12390" s="98">
        <v>519</v>
      </c>
      <c r="F12390" s="98" t="s">
        <v>76</v>
      </c>
    </row>
    <row r="12391" spans="1:6" x14ac:dyDescent="0.2">
      <c r="A12391" s="106">
        <v>43101</v>
      </c>
      <c r="B12391" s="100">
        <v>43101</v>
      </c>
      <c r="C12391" s="98" t="s">
        <v>185</v>
      </c>
      <c r="D12391" s="98">
        <v>147.72</v>
      </c>
      <c r="E12391" s="98">
        <v>4490</v>
      </c>
      <c r="F12391" s="98" t="s">
        <v>91</v>
      </c>
    </row>
    <row r="12392" spans="1:6" x14ac:dyDescent="0.2">
      <c r="A12392" s="106">
        <v>43101</v>
      </c>
      <c r="B12392" s="100">
        <v>43101</v>
      </c>
      <c r="C12392" s="98" t="s">
        <v>186</v>
      </c>
      <c r="D12392" s="98">
        <v>6.66</v>
      </c>
      <c r="E12392" s="98">
        <v>202.5</v>
      </c>
      <c r="F12392" s="98" t="s">
        <v>91</v>
      </c>
    </row>
    <row r="12393" spans="1:6" x14ac:dyDescent="0.2">
      <c r="A12393" s="106">
        <v>43101</v>
      </c>
      <c r="B12393" s="100">
        <v>43101</v>
      </c>
      <c r="C12393" s="98" t="s">
        <v>34</v>
      </c>
      <c r="D12393" s="98">
        <v>-394.09</v>
      </c>
      <c r="E12393" s="98">
        <v>4490</v>
      </c>
      <c r="F12393" s="98" t="s">
        <v>91</v>
      </c>
    </row>
    <row r="12394" spans="1:6" x14ac:dyDescent="0.2">
      <c r="A12394" s="106">
        <v>43101</v>
      </c>
      <c r="B12394" s="100">
        <v>43101</v>
      </c>
      <c r="C12394" s="98" t="s">
        <v>33</v>
      </c>
      <c r="D12394" s="98">
        <v>-17.77</v>
      </c>
      <c r="E12394" s="98">
        <v>202.5</v>
      </c>
      <c r="F12394" s="98" t="s">
        <v>91</v>
      </c>
    </row>
    <row r="12395" spans="1:6" x14ac:dyDescent="0.2">
      <c r="A12395" s="106">
        <v>43101</v>
      </c>
      <c r="B12395" s="100">
        <v>43101</v>
      </c>
      <c r="C12395" s="98" t="s">
        <v>168</v>
      </c>
      <c r="D12395" s="98">
        <v>-33.229999999999997</v>
      </c>
      <c r="E12395" s="98">
        <v>4490</v>
      </c>
      <c r="F12395" s="98" t="s">
        <v>91</v>
      </c>
    </row>
    <row r="12396" spans="1:6" x14ac:dyDescent="0.2">
      <c r="A12396" s="106">
        <v>43160</v>
      </c>
      <c r="B12396" s="100">
        <v>43132</v>
      </c>
      <c r="C12396" s="98" t="s">
        <v>33</v>
      </c>
      <c r="D12396" s="98">
        <v>-27.04</v>
      </c>
      <c r="E12396" s="98">
        <v>368.55</v>
      </c>
      <c r="F12396" s="98" t="s">
        <v>76</v>
      </c>
    </row>
    <row r="12397" spans="1:6" x14ac:dyDescent="0.2">
      <c r="A12397" s="106">
        <v>43160</v>
      </c>
      <c r="B12397" s="100">
        <v>43101</v>
      </c>
      <c r="C12397" s="98" t="s">
        <v>168</v>
      </c>
      <c r="D12397" s="98">
        <v>-60.5</v>
      </c>
      <c r="E12397" s="98">
        <v>8172.01</v>
      </c>
      <c r="F12397" s="98" t="s">
        <v>76</v>
      </c>
    </row>
    <row r="12398" spans="1:6" x14ac:dyDescent="0.2">
      <c r="A12398" s="106">
        <v>43160</v>
      </c>
      <c r="B12398" s="100">
        <v>43160</v>
      </c>
      <c r="C12398" s="98" t="s">
        <v>36</v>
      </c>
      <c r="D12398" s="98">
        <v>-0.21</v>
      </c>
      <c r="E12398" s="98">
        <v>2.8</v>
      </c>
      <c r="F12398" s="98" t="s">
        <v>103</v>
      </c>
    </row>
    <row r="12399" spans="1:6" x14ac:dyDescent="0.2">
      <c r="A12399" s="106">
        <v>43160</v>
      </c>
      <c r="B12399" s="100">
        <v>43160</v>
      </c>
      <c r="C12399" s="98" t="s">
        <v>35</v>
      </c>
      <c r="D12399" s="98">
        <v>0</v>
      </c>
      <c r="E12399" s="98">
        <v>0.14000000000000001</v>
      </c>
      <c r="F12399" s="98" t="s">
        <v>103</v>
      </c>
    </row>
    <row r="12400" spans="1:6" x14ac:dyDescent="0.2">
      <c r="A12400" s="106">
        <v>43160</v>
      </c>
      <c r="B12400" s="100">
        <v>43132</v>
      </c>
      <c r="C12400" s="98" t="s">
        <v>36</v>
      </c>
      <c r="D12400" s="98">
        <v>-98.99</v>
      </c>
      <c r="E12400" s="98">
        <v>1349.6</v>
      </c>
      <c r="F12400" s="98" t="s">
        <v>103</v>
      </c>
    </row>
    <row r="12401" spans="1:6" x14ac:dyDescent="0.2">
      <c r="A12401" s="106">
        <v>43160</v>
      </c>
      <c r="B12401" s="100">
        <v>43132</v>
      </c>
      <c r="C12401" s="98" t="s">
        <v>35</v>
      </c>
      <c r="D12401" s="98">
        <v>-4.4400000000000004</v>
      </c>
      <c r="E12401" s="98">
        <v>60.85</v>
      </c>
      <c r="F12401" s="98" t="s">
        <v>103</v>
      </c>
    </row>
    <row r="12402" spans="1:6" x14ac:dyDescent="0.2">
      <c r="A12402" s="106">
        <v>43160</v>
      </c>
      <c r="B12402" s="100">
        <v>43101</v>
      </c>
      <c r="C12402" s="98" t="s">
        <v>185</v>
      </c>
      <c r="D12402" s="98">
        <v>268.87</v>
      </c>
      <c r="E12402" s="98">
        <v>8172.01</v>
      </c>
      <c r="F12402" s="98" t="s">
        <v>76</v>
      </c>
    </row>
    <row r="12403" spans="1:6" x14ac:dyDescent="0.2">
      <c r="A12403" s="106">
        <v>43160</v>
      </c>
      <c r="B12403" s="100">
        <v>43101</v>
      </c>
      <c r="C12403" s="98" t="s">
        <v>186</v>
      </c>
      <c r="D12403" s="98">
        <v>12.11</v>
      </c>
      <c r="E12403" s="98">
        <v>368.55</v>
      </c>
      <c r="F12403" s="98" t="s">
        <v>76</v>
      </c>
    </row>
    <row r="12404" spans="1:6" x14ac:dyDescent="0.2">
      <c r="A12404" s="106">
        <v>43160</v>
      </c>
      <c r="B12404" s="100">
        <v>43101</v>
      </c>
      <c r="C12404" s="98" t="s">
        <v>34</v>
      </c>
      <c r="D12404" s="98">
        <v>-740.78</v>
      </c>
      <c r="E12404" s="98">
        <v>8440</v>
      </c>
      <c r="F12404" s="98" t="s">
        <v>76</v>
      </c>
    </row>
    <row r="12405" spans="1:6" x14ac:dyDescent="0.2">
      <c r="A12405" s="106">
        <v>43160</v>
      </c>
      <c r="B12405" s="100">
        <v>43101</v>
      </c>
      <c r="C12405" s="98" t="s">
        <v>33</v>
      </c>
      <c r="D12405" s="98">
        <v>-33.409999999999997</v>
      </c>
      <c r="E12405" s="98">
        <v>380.64</v>
      </c>
      <c r="F12405" s="98" t="s">
        <v>76</v>
      </c>
    </row>
    <row r="12406" spans="1:6" x14ac:dyDescent="0.2">
      <c r="A12406" s="106">
        <v>43160</v>
      </c>
      <c r="B12406" s="100">
        <v>43132</v>
      </c>
      <c r="C12406" s="98" t="s">
        <v>34</v>
      </c>
      <c r="D12406" s="98">
        <v>-0.95</v>
      </c>
      <c r="E12406" s="98">
        <v>13</v>
      </c>
      <c r="F12406" s="98" t="s">
        <v>93</v>
      </c>
    </row>
    <row r="12407" spans="1:6" x14ac:dyDescent="0.2">
      <c r="A12407" s="106">
        <v>43160</v>
      </c>
      <c r="B12407" s="100">
        <v>43132</v>
      </c>
      <c r="C12407" s="98" t="s">
        <v>33</v>
      </c>
      <c r="D12407" s="98">
        <v>-0.04</v>
      </c>
      <c r="E12407" s="98">
        <v>0.59</v>
      </c>
      <c r="F12407" s="98" t="s">
        <v>93</v>
      </c>
    </row>
    <row r="12408" spans="1:6" x14ac:dyDescent="0.2">
      <c r="A12408" s="106">
        <v>43160</v>
      </c>
      <c r="B12408" s="100">
        <v>43101</v>
      </c>
      <c r="C12408" s="98" t="s">
        <v>168</v>
      </c>
      <c r="D12408" s="98">
        <v>-0.1</v>
      </c>
      <c r="E12408" s="98">
        <v>13</v>
      </c>
      <c r="F12408" s="98" t="s">
        <v>93</v>
      </c>
    </row>
    <row r="12409" spans="1:6" x14ac:dyDescent="0.2">
      <c r="A12409" s="106">
        <v>43160</v>
      </c>
      <c r="B12409" s="100">
        <v>43101</v>
      </c>
      <c r="C12409" s="98" t="s">
        <v>185</v>
      </c>
      <c r="D12409" s="98">
        <v>0.43</v>
      </c>
      <c r="E12409" s="98">
        <v>13</v>
      </c>
      <c r="F12409" s="98" t="s">
        <v>93</v>
      </c>
    </row>
    <row r="12410" spans="1:6" x14ac:dyDescent="0.2">
      <c r="A12410" s="106">
        <v>43160</v>
      </c>
      <c r="B12410" s="100">
        <v>43101</v>
      </c>
      <c r="C12410" s="98" t="s">
        <v>186</v>
      </c>
      <c r="D12410" s="98">
        <v>0.02</v>
      </c>
      <c r="E12410" s="98">
        <v>0.59</v>
      </c>
      <c r="F12410" s="98" t="s">
        <v>93</v>
      </c>
    </row>
    <row r="12411" spans="1:6" x14ac:dyDescent="0.2">
      <c r="A12411" s="106">
        <v>43160</v>
      </c>
      <c r="B12411" s="100">
        <v>43160</v>
      </c>
      <c r="C12411" s="98" t="s">
        <v>34</v>
      </c>
      <c r="D12411" s="98">
        <v>-0.05</v>
      </c>
      <c r="E12411" s="98">
        <v>0.64</v>
      </c>
      <c r="F12411" s="98" t="s">
        <v>77</v>
      </c>
    </row>
    <row r="12412" spans="1:6" x14ac:dyDescent="0.2">
      <c r="A12412" s="106">
        <v>43160</v>
      </c>
      <c r="B12412" s="100">
        <v>43160</v>
      </c>
      <c r="C12412" s="98" t="s">
        <v>33</v>
      </c>
      <c r="D12412" s="98">
        <v>0</v>
      </c>
      <c r="E12412" s="98">
        <v>0.03</v>
      </c>
      <c r="F12412" s="98" t="s">
        <v>77</v>
      </c>
    </row>
    <row r="12413" spans="1:6" x14ac:dyDescent="0.2">
      <c r="A12413" s="106">
        <v>43160</v>
      </c>
      <c r="B12413" s="100">
        <v>43132</v>
      </c>
      <c r="C12413" s="98" t="s">
        <v>34</v>
      </c>
      <c r="D12413" s="98">
        <v>-1800.84</v>
      </c>
      <c r="E12413" s="98">
        <v>24558</v>
      </c>
      <c r="F12413" s="98" t="s">
        <v>77</v>
      </c>
    </row>
    <row r="12414" spans="1:6" x14ac:dyDescent="0.2">
      <c r="A12414" s="106">
        <v>43160</v>
      </c>
      <c r="B12414" s="100">
        <v>43132</v>
      </c>
      <c r="C12414" s="98" t="s">
        <v>33</v>
      </c>
      <c r="D12414" s="98">
        <v>-81.22</v>
      </c>
      <c r="E12414" s="98">
        <v>1107.56</v>
      </c>
      <c r="F12414" s="98" t="s">
        <v>77</v>
      </c>
    </row>
    <row r="12415" spans="1:6" x14ac:dyDescent="0.2">
      <c r="A12415" s="106">
        <v>43160</v>
      </c>
      <c r="B12415" s="100">
        <v>43101</v>
      </c>
      <c r="C12415" s="98" t="s">
        <v>168</v>
      </c>
      <c r="D12415" s="98">
        <v>-189.49</v>
      </c>
      <c r="E12415" s="98">
        <v>25605.64</v>
      </c>
      <c r="F12415" s="98" t="s">
        <v>77</v>
      </c>
    </row>
    <row r="12416" spans="1:6" x14ac:dyDescent="0.2">
      <c r="A12416" s="106">
        <v>43160</v>
      </c>
      <c r="B12416" s="100">
        <v>43101</v>
      </c>
      <c r="C12416" s="98" t="s">
        <v>185</v>
      </c>
      <c r="D12416" s="98">
        <v>842.43</v>
      </c>
      <c r="E12416" s="98">
        <v>25605.64</v>
      </c>
      <c r="F12416" s="98" t="s">
        <v>77</v>
      </c>
    </row>
    <row r="12417" spans="1:6" x14ac:dyDescent="0.2">
      <c r="A12417" s="106">
        <v>43160</v>
      </c>
      <c r="B12417" s="100">
        <v>43101</v>
      </c>
      <c r="C12417" s="98" t="s">
        <v>186</v>
      </c>
      <c r="D12417" s="98">
        <v>37.99</v>
      </c>
      <c r="E12417" s="98">
        <v>1154.81</v>
      </c>
      <c r="F12417" s="98" t="s">
        <v>77</v>
      </c>
    </row>
    <row r="12418" spans="1:6" x14ac:dyDescent="0.2">
      <c r="A12418" s="106">
        <v>43160</v>
      </c>
      <c r="B12418" s="100">
        <v>43160</v>
      </c>
      <c r="C12418" s="98" t="s">
        <v>34</v>
      </c>
      <c r="D12418" s="98">
        <v>0</v>
      </c>
      <c r="E12418" s="98">
        <v>0.01</v>
      </c>
      <c r="F12418" s="98" t="s">
        <v>76</v>
      </c>
    </row>
    <row r="12419" spans="1:6" x14ac:dyDescent="0.2">
      <c r="A12419" s="106">
        <v>43160</v>
      </c>
      <c r="B12419" s="100">
        <v>43132</v>
      </c>
      <c r="C12419" s="98" t="s">
        <v>34</v>
      </c>
      <c r="D12419" s="98">
        <v>-599.24</v>
      </c>
      <c r="E12419" s="98">
        <v>8172</v>
      </c>
      <c r="F12419" s="98" t="s">
        <v>76</v>
      </c>
    </row>
    <row r="12420" spans="1:6" x14ac:dyDescent="0.2">
      <c r="A12420" s="106">
        <v>43160</v>
      </c>
      <c r="B12420" s="100">
        <v>43101</v>
      </c>
      <c r="C12420" s="98" t="s">
        <v>185</v>
      </c>
      <c r="D12420" s="98">
        <v>9843.61</v>
      </c>
      <c r="E12420" s="98">
        <v>299196.78000000003</v>
      </c>
      <c r="F12420" s="98" t="s">
        <v>75</v>
      </c>
    </row>
    <row r="12421" spans="1:6" x14ac:dyDescent="0.2">
      <c r="A12421" s="106">
        <v>43160</v>
      </c>
      <c r="B12421" s="100">
        <v>43101</v>
      </c>
      <c r="C12421" s="98" t="s">
        <v>186</v>
      </c>
      <c r="D12421" s="98">
        <v>443.9</v>
      </c>
      <c r="E12421" s="98">
        <v>13493.77</v>
      </c>
      <c r="F12421" s="98" t="s">
        <v>75</v>
      </c>
    </row>
    <row r="12422" spans="1:6" x14ac:dyDescent="0.2">
      <c r="A12422" s="106">
        <v>43160</v>
      </c>
      <c r="B12422" s="100">
        <v>43160</v>
      </c>
      <c r="C12422" s="98" t="s">
        <v>34</v>
      </c>
      <c r="D12422" s="98">
        <v>0</v>
      </c>
      <c r="E12422" s="98">
        <v>0.03</v>
      </c>
      <c r="F12422" s="98" t="s">
        <v>76</v>
      </c>
    </row>
    <row r="12423" spans="1:6" x14ac:dyDescent="0.2">
      <c r="A12423" s="106">
        <v>43160</v>
      </c>
      <c r="B12423" s="100">
        <v>43132</v>
      </c>
      <c r="C12423" s="98" t="s">
        <v>34</v>
      </c>
      <c r="D12423" s="98">
        <v>-65.849999999999994</v>
      </c>
      <c r="E12423" s="98">
        <v>898</v>
      </c>
      <c r="F12423" s="98" t="s">
        <v>73</v>
      </c>
    </row>
    <row r="12424" spans="1:6" x14ac:dyDescent="0.2">
      <c r="A12424" s="106">
        <v>43160</v>
      </c>
      <c r="B12424" s="100">
        <v>43132</v>
      </c>
      <c r="C12424" s="98" t="s">
        <v>33</v>
      </c>
      <c r="D12424" s="98">
        <v>-2.97</v>
      </c>
      <c r="E12424" s="98">
        <v>40.5</v>
      </c>
      <c r="F12424" s="98" t="s">
        <v>73</v>
      </c>
    </row>
    <row r="12425" spans="1:6" x14ac:dyDescent="0.2">
      <c r="A12425" s="106">
        <v>43160</v>
      </c>
      <c r="B12425" s="100">
        <v>43101</v>
      </c>
      <c r="C12425" s="98" t="s">
        <v>168</v>
      </c>
      <c r="D12425" s="98">
        <v>-6.65</v>
      </c>
      <c r="E12425" s="98">
        <v>898</v>
      </c>
      <c r="F12425" s="98" t="s">
        <v>73</v>
      </c>
    </row>
    <row r="12426" spans="1:6" x14ac:dyDescent="0.2">
      <c r="A12426" s="106">
        <v>43160</v>
      </c>
      <c r="B12426" s="100">
        <v>43101</v>
      </c>
      <c r="C12426" s="98" t="s">
        <v>185</v>
      </c>
      <c r="D12426" s="98">
        <v>29.54</v>
      </c>
      <c r="E12426" s="98">
        <v>898</v>
      </c>
      <c r="F12426" s="98" t="s">
        <v>73</v>
      </c>
    </row>
    <row r="12427" spans="1:6" x14ac:dyDescent="0.2">
      <c r="A12427" s="106">
        <v>43160</v>
      </c>
      <c r="B12427" s="100">
        <v>43101</v>
      </c>
      <c r="C12427" s="98" t="s">
        <v>186</v>
      </c>
      <c r="D12427" s="98">
        <v>1.33</v>
      </c>
      <c r="E12427" s="98">
        <v>40.5</v>
      </c>
      <c r="F12427" s="98" t="s">
        <v>73</v>
      </c>
    </row>
    <row r="12428" spans="1:6" x14ac:dyDescent="0.2">
      <c r="A12428" s="106">
        <v>43160</v>
      </c>
      <c r="B12428" s="100">
        <v>43160</v>
      </c>
      <c r="C12428" s="98" t="s">
        <v>34</v>
      </c>
      <c r="D12428" s="98">
        <v>-6.07</v>
      </c>
      <c r="E12428" s="98">
        <v>79.180000000000007</v>
      </c>
      <c r="F12428" s="98" t="s">
        <v>72</v>
      </c>
    </row>
    <row r="12429" spans="1:6" x14ac:dyDescent="0.2">
      <c r="A12429" s="106">
        <v>43160</v>
      </c>
      <c r="B12429" s="100">
        <v>43160</v>
      </c>
      <c r="C12429" s="98" t="s">
        <v>33</v>
      </c>
      <c r="D12429" s="98">
        <v>-0.27</v>
      </c>
      <c r="E12429" s="98">
        <v>3.47</v>
      </c>
      <c r="F12429" s="98" t="s">
        <v>72</v>
      </c>
    </row>
    <row r="12430" spans="1:6" x14ac:dyDescent="0.2">
      <c r="A12430" s="106">
        <v>43160</v>
      </c>
      <c r="B12430" s="100">
        <v>43101</v>
      </c>
      <c r="C12430" s="98" t="s">
        <v>168</v>
      </c>
      <c r="D12430" s="98">
        <v>-2214</v>
      </c>
      <c r="E12430" s="98">
        <v>299196.78000000003</v>
      </c>
      <c r="F12430" s="98" t="s">
        <v>75</v>
      </c>
    </row>
    <row r="12431" spans="1:6" x14ac:dyDescent="0.2">
      <c r="A12431" s="106">
        <v>43160</v>
      </c>
      <c r="B12431" s="100">
        <v>43132</v>
      </c>
      <c r="C12431" s="98" t="s">
        <v>34</v>
      </c>
      <c r="D12431" s="98">
        <v>-2174.69</v>
      </c>
      <c r="E12431" s="98">
        <v>29655.94</v>
      </c>
      <c r="F12431" s="98" t="s">
        <v>76</v>
      </c>
    </row>
    <row r="12432" spans="1:6" x14ac:dyDescent="0.2">
      <c r="A12432" s="106">
        <v>43160</v>
      </c>
      <c r="B12432" s="100">
        <v>43132</v>
      </c>
      <c r="C12432" s="98" t="s">
        <v>33</v>
      </c>
      <c r="D12432" s="98">
        <v>-98.07</v>
      </c>
      <c r="E12432" s="98">
        <v>1337.48</v>
      </c>
      <c r="F12432" s="98" t="s">
        <v>76</v>
      </c>
    </row>
    <row r="12433" spans="1:6" x14ac:dyDescent="0.2">
      <c r="A12433" s="106">
        <v>43160</v>
      </c>
      <c r="B12433" s="100">
        <v>43101</v>
      </c>
      <c r="C12433" s="98" t="s">
        <v>168</v>
      </c>
      <c r="D12433" s="98">
        <v>-281.91000000000003</v>
      </c>
      <c r="E12433" s="98">
        <v>38095.97</v>
      </c>
      <c r="F12433" s="98" t="s">
        <v>76</v>
      </c>
    </row>
    <row r="12434" spans="1:6" x14ac:dyDescent="0.2">
      <c r="A12434" s="106">
        <v>43160</v>
      </c>
      <c r="B12434" s="100">
        <v>43101</v>
      </c>
      <c r="C12434" s="98" t="s">
        <v>185</v>
      </c>
      <c r="D12434" s="98">
        <v>1253.3599999999999</v>
      </c>
      <c r="E12434" s="98">
        <v>38095.97</v>
      </c>
      <c r="F12434" s="98" t="s">
        <v>76</v>
      </c>
    </row>
    <row r="12435" spans="1:6" x14ac:dyDescent="0.2">
      <c r="A12435" s="106">
        <v>43160</v>
      </c>
      <c r="B12435" s="100">
        <v>43101</v>
      </c>
      <c r="C12435" s="98" t="s">
        <v>186</v>
      </c>
      <c r="D12435" s="98">
        <v>56.53</v>
      </c>
      <c r="E12435" s="98">
        <v>1718.13</v>
      </c>
      <c r="F12435" s="98" t="s">
        <v>76</v>
      </c>
    </row>
    <row r="12436" spans="1:6" x14ac:dyDescent="0.2">
      <c r="A12436" s="106">
        <v>43160</v>
      </c>
      <c r="B12436" s="100">
        <v>43160</v>
      </c>
      <c r="C12436" s="98" t="s">
        <v>34</v>
      </c>
      <c r="D12436" s="98">
        <v>-25.03</v>
      </c>
      <c r="E12436" s="98">
        <v>319.73</v>
      </c>
      <c r="F12436" s="98" t="s">
        <v>74</v>
      </c>
    </row>
    <row r="12437" spans="1:6" x14ac:dyDescent="0.2">
      <c r="A12437" s="106">
        <v>43160</v>
      </c>
      <c r="B12437" s="100">
        <v>43160</v>
      </c>
      <c r="C12437" s="98" t="s">
        <v>33</v>
      </c>
      <c r="D12437" s="98">
        <v>-1.1100000000000001</v>
      </c>
      <c r="E12437" s="98">
        <v>14.31</v>
      </c>
      <c r="F12437" s="98" t="s">
        <v>74</v>
      </c>
    </row>
    <row r="12438" spans="1:6" x14ac:dyDescent="0.2">
      <c r="A12438" s="106">
        <v>43160</v>
      </c>
      <c r="B12438" s="100">
        <v>43132</v>
      </c>
      <c r="C12438" s="98" t="s">
        <v>34</v>
      </c>
      <c r="D12438" s="98">
        <v>-63596.800000000003</v>
      </c>
      <c r="E12438" s="98">
        <v>867267.69</v>
      </c>
      <c r="F12438" s="98" t="s">
        <v>74</v>
      </c>
    </row>
    <row r="12439" spans="1:6" x14ac:dyDescent="0.2">
      <c r="A12439" s="106">
        <v>43160</v>
      </c>
      <c r="B12439" s="100">
        <v>43132</v>
      </c>
      <c r="C12439" s="98" t="s">
        <v>33</v>
      </c>
      <c r="D12439" s="98">
        <v>-2868.29</v>
      </c>
      <c r="E12439" s="98">
        <v>39113.89</v>
      </c>
      <c r="F12439" s="98" t="s">
        <v>74</v>
      </c>
    </row>
    <row r="12440" spans="1:6" x14ac:dyDescent="0.2">
      <c r="A12440" s="106">
        <v>43160</v>
      </c>
      <c r="B12440" s="100">
        <v>43101</v>
      </c>
      <c r="C12440" s="98" t="s">
        <v>185</v>
      </c>
      <c r="D12440" s="98">
        <v>28574.17</v>
      </c>
      <c r="E12440" s="98">
        <v>868514.42</v>
      </c>
      <c r="F12440" s="98" t="s">
        <v>74</v>
      </c>
    </row>
    <row r="12441" spans="1:6" x14ac:dyDescent="0.2">
      <c r="A12441" s="106">
        <v>43160</v>
      </c>
      <c r="B12441" s="100">
        <v>43101</v>
      </c>
      <c r="C12441" s="98" t="s">
        <v>186</v>
      </c>
      <c r="D12441" s="98">
        <v>1288.6500000000001</v>
      </c>
      <c r="E12441" s="98">
        <v>39170.1</v>
      </c>
      <c r="F12441" s="98" t="s">
        <v>74</v>
      </c>
    </row>
    <row r="12442" spans="1:6" x14ac:dyDescent="0.2">
      <c r="A12442" s="106">
        <v>43160</v>
      </c>
      <c r="B12442" s="100">
        <v>43101</v>
      </c>
      <c r="C12442" s="98" t="s">
        <v>168</v>
      </c>
      <c r="D12442" s="98">
        <v>-6427.12</v>
      </c>
      <c r="E12442" s="98">
        <v>868514.42</v>
      </c>
      <c r="F12442" s="98" t="s">
        <v>74</v>
      </c>
    </row>
    <row r="12443" spans="1:6" x14ac:dyDescent="0.2">
      <c r="A12443" s="106">
        <v>43160</v>
      </c>
      <c r="B12443" s="100">
        <v>43160</v>
      </c>
      <c r="C12443" s="98" t="s">
        <v>34</v>
      </c>
      <c r="D12443" s="98">
        <v>-0.39</v>
      </c>
      <c r="E12443" s="98">
        <v>5.25</v>
      </c>
      <c r="F12443" s="98" t="s">
        <v>73</v>
      </c>
    </row>
    <row r="12444" spans="1:6" x14ac:dyDescent="0.2">
      <c r="A12444" s="106">
        <v>43160</v>
      </c>
      <c r="B12444" s="100">
        <v>43160</v>
      </c>
      <c r="C12444" s="98" t="s">
        <v>33</v>
      </c>
      <c r="D12444" s="98">
        <v>0</v>
      </c>
      <c r="E12444" s="98">
        <v>0.24</v>
      </c>
      <c r="F12444" s="98" t="s">
        <v>73</v>
      </c>
    </row>
    <row r="12445" spans="1:6" x14ac:dyDescent="0.2">
      <c r="A12445" s="106">
        <v>43160</v>
      </c>
      <c r="B12445" s="100">
        <v>43160</v>
      </c>
      <c r="C12445" s="98" t="s">
        <v>34</v>
      </c>
      <c r="D12445" s="98">
        <v>-0.33</v>
      </c>
      <c r="E12445" s="98">
        <v>4.0599999999999996</v>
      </c>
      <c r="F12445" s="98" t="s">
        <v>75</v>
      </c>
    </row>
    <row r="12446" spans="1:6" x14ac:dyDescent="0.2">
      <c r="A12446" s="106">
        <v>43132</v>
      </c>
      <c r="B12446" s="100">
        <v>43101</v>
      </c>
      <c r="C12446" s="98" t="s">
        <v>33</v>
      </c>
      <c r="D12446" s="98">
        <v>-12.35</v>
      </c>
      <c r="E12446" s="98">
        <v>140.71</v>
      </c>
      <c r="F12446" s="98" t="s">
        <v>91</v>
      </c>
    </row>
    <row r="12447" spans="1:6" x14ac:dyDescent="0.2">
      <c r="A12447" s="106">
        <v>43132</v>
      </c>
      <c r="B12447" s="100">
        <v>43132</v>
      </c>
      <c r="C12447" s="98" t="s">
        <v>35</v>
      </c>
      <c r="D12447" s="98">
        <v>-7.0000000000000007E-2</v>
      </c>
      <c r="E12447" s="98">
        <v>0.91</v>
      </c>
      <c r="F12447" s="98" t="s">
        <v>101</v>
      </c>
    </row>
    <row r="12448" spans="1:6" x14ac:dyDescent="0.2">
      <c r="A12448" s="106">
        <v>43132</v>
      </c>
      <c r="B12448" s="100">
        <v>43132</v>
      </c>
      <c r="C12448" s="98" t="s">
        <v>36</v>
      </c>
      <c r="D12448" s="98">
        <v>-1.48</v>
      </c>
      <c r="E12448" s="98">
        <v>20.12</v>
      </c>
      <c r="F12448" s="98" t="s">
        <v>101</v>
      </c>
    </row>
    <row r="12449" spans="1:6" x14ac:dyDescent="0.2">
      <c r="A12449" s="106">
        <v>43132</v>
      </c>
      <c r="B12449" s="100">
        <v>43101</v>
      </c>
      <c r="C12449" s="98" t="s">
        <v>36</v>
      </c>
      <c r="D12449" s="98">
        <v>-5.09</v>
      </c>
      <c r="E12449" s="98">
        <v>58</v>
      </c>
      <c r="F12449" s="98" t="s">
        <v>101</v>
      </c>
    </row>
    <row r="12450" spans="1:6" x14ac:dyDescent="0.2">
      <c r="A12450" s="106">
        <v>43132</v>
      </c>
      <c r="B12450" s="100">
        <v>43101</v>
      </c>
      <c r="C12450" s="98" t="s">
        <v>35</v>
      </c>
      <c r="D12450" s="98">
        <v>-0.23</v>
      </c>
      <c r="E12450" s="98">
        <v>2.62</v>
      </c>
      <c r="F12450" s="98" t="s">
        <v>101</v>
      </c>
    </row>
    <row r="12451" spans="1:6" x14ac:dyDescent="0.2">
      <c r="A12451" s="106">
        <v>43132</v>
      </c>
      <c r="B12451" s="100">
        <v>43132</v>
      </c>
      <c r="C12451" s="98" t="s">
        <v>34</v>
      </c>
      <c r="D12451" s="98">
        <v>-46.93</v>
      </c>
      <c r="E12451" s="98">
        <v>640</v>
      </c>
      <c r="F12451" s="98" t="s">
        <v>92</v>
      </c>
    </row>
    <row r="12452" spans="1:6" x14ac:dyDescent="0.2">
      <c r="A12452" s="106">
        <v>43132</v>
      </c>
      <c r="B12452" s="100">
        <v>43132</v>
      </c>
      <c r="C12452" s="98" t="s">
        <v>33</v>
      </c>
      <c r="D12452" s="98">
        <v>-2.11</v>
      </c>
      <c r="E12452" s="98">
        <v>28.86</v>
      </c>
      <c r="F12452" s="98" t="s">
        <v>92</v>
      </c>
    </row>
    <row r="12453" spans="1:6" x14ac:dyDescent="0.2">
      <c r="A12453" s="106">
        <v>43132</v>
      </c>
      <c r="B12453" s="100">
        <v>43101</v>
      </c>
      <c r="C12453" s="98" t="s">
        <v>168</v>
      </c>
      <c r="D12453" s="98">
        <v>-19.32</v>
      </c>
      <c r="E12453" s="98">
        <v>2611</v>
      </c>
      <c r="F12453" s="98" t="s">
        <v>92</v>
      </c>
    </row>
    <row r="12454" spans="1:6" x14ac:dyDescent="0.2">
      <c r="A12454" s="106">
        <v>43132</v>
      </c>
      <c r="B12454" s="100">
        <v>43101</v>
      </c>
      <c r="C12454" s="98" t="s">
        <v>185</v>
      </c>
      <c r="D12454" s="98">
        <v>85.9</v>
      </c>
      <c r="E12454" s="98">
        <v>2611</v>
      </c>
      <c r="F12454" s="98" t="s">
        <v>92</v>
      </c>
    </row>
    <row r="12455" spans="1:6" x14ac:dyDescent="0.2">
      <c r="A12455" s="106">
        <v>43132</v>
      </c>
      <c r="B12455" s="100">
        <v>43132</v>
      </c>
      <c r="C12455" s="98" t="s">
        <v>34</v>
      </c>
      <c r="D12455" s="98">
        <v>-1179.58</v>
      </c>
      <c r="E12455" s="98">
        <v>16085.98</v>
      </c>
      <c r="F12455" s="98" t="s">
        <v>77</v>
      </c>
    </row>
    <row r="12456" spans="1:6" x14ac:dyDescent="0.2">
      <c r="A12456" s="106">
        <v>43132</v>
      </c>
      <c r="B12456" s="100">
        <v>43132</v>
      </c>
      <c r="C12456" s="98" t="s">
        <v>33</v>
      </c>
      <c r="D12456" s="98">
        <v>-53.22</v>
      </c>
      <c r="E12456" s="98">
        <v>725.43</v>
      </c>
      <c r="F12456" s="98" t="s">
        <v>77</v>
      </c>
    </row>
    <row r="12457" spans="1:6" x14ac:dyDescent="0.2">
      <c r="A12457" s="106">
        <v>43132</v>
      </c>
      <c r="B12457" s="100">
        <v>43101</v>
      </c>
      <c r="C12457" s="98" t="s">
        <v>168</v>
      </c>
      <c r="D12457" s="98">
        <v>-461.35</v>
      </c>
      <c r="E12457" s="98">
        <v>62343.98</v>
      </c>
      <c r="F12457" s="98" t="s">
        <v>77</v>
      </c>
    </row>
    <row r="12458" spans="1:6" x14ac:dyDescent="0.2">
      <c r="A12458" s="106">
        <v>43132</v>
      </c>
      <c r="B12458" s="100">
        <v>43101</v>
      </c>
      <c r="C12458" s="98" t="s">
        <v>185</v>
      </c>
      <c r="D12458" s="98">
        <v>2051.11</v>
      </c>
      <c r="E12458" s="98">
        <v>62343.98</v>
      </c>
      <c r="F12458" s="98" t="s">
        <v>77</v>
      </c>
    </row>
    <row r="12459" spans="1:6" x14ac:dyDescent="0.2">
      <c r="A12459" s="106">
        <v>43132</v>
      </c>
      <c r="B12459" s="100">
        <v>43101</v>
      </c>
      <c r="C12459" s="98" t="s">
        <v>186</v>
      </c>
      <c r="D12459" s="98">
        <v>92.51</v>
      </c>
      <c r="E12459" s="98">
        <v>2811.7</v>
      </c>
      <c r="F12459" s="98" t="s">
        <v>77</v>
      </c>
    </row>
    <row r="12460" spans="1:6" x14ac:dyDescent="0.2">
      <c r="A12460" s="106">
        <v>43132</v>
      </c>
      <c r="B12460" s="100">
        <v>43101</v>
      </c>
      <c r="C12460" s="98" t="s">
        <v>34</v>
      </c>
      <c r="D12460" s="98">
        <v>-4060.03</v>
      </c>
      <c r="E12460" s="98">
        <v>46258</v>
      </c>
      <c r="F12460" s="98" t="s">
        <v>77</v>
      </c>
    </row>
    <row r="12461" spans="1:6" x14ac:dyDescent="0.2">
      <c r="A12461" s="106">
        <v>43132</v>
      </c>
      <c r="B12461" s="100">
        <v>43101</v>
      </c>
      <c r="C12461" s="98" t="s">
        <v>33</v>
      </c>
      <c r="D12461" s="98">
        <v>-183.13</v>
      </c>
      <c r="E12461" s="98">
        <v>2086.25</v>
      </c>
      <c r="F12461" s="98" t="s">
        <v>77</v>
      </c>
    </row>
    <row r="12462" spans="1:6" x14ac:dyDescent="0.2">
      <c r="A12462" s="106">
        <v>43132</v>
      </c>
      <c r="B12462" s="100">
        <v>43132</v>
      </c>
      <c r="C12462" s="98" t="s">
        <v>34</v>
      </c>
      <c r="D12462" s="98">
        <v>-79.56</v>
      </c>
      <c r="E12462" s="98">
        <v>1085</v>
      </c>
      <c r="F12462" s="98" t="s">
        <v>91</v>
      </c>
    </row>
    <row r="12463" spans="1:6" x14ac:dyDescent="0.2">
      <c r="A12463" s="106">
        <v>43132</v>
      </c>
      <c r="B12463" s="100">
        <v>43132</v>
      </c>
      <c r="C12463" s="98" t="s">
        <v>33</v>
      </c>
      <c r="D12463" s="98">
        <v>-3.59</v>
      </c>
      <c r="E12463" s="98">
        <v>48.93</v>
      </c>
      <c r="F12463" s="98" t="s">
        <v>91</v>
      </c>
    </row>
    <row r="12464" spans="1:6" x14ac:dyDescent="0.2">
      <c r="A12464" s="106">
        <v>43132</v>
      </c>
      <c r="B12464" s="100">
        <v>43101</v>
      </c>
      <c r="C12464" s="98" t="s">
        <v>168</v>
      </c>
      <c r="D12464" s="98">
        <v>-31.12</v>
      </c>
      <c r="E12464" s="98">
        <v>4205</v>
      </c>
      <c r="F12464" s="98" t="s">
        <v>91</v>
      </c>
    </row>
    <row r="12465" spans="1:6" x14ac:dyDescent="0.2">
      <c r="A12465" s="106">
        <v>43101</v>
      </c>
      <c r="B12465" s="100">
        <v>43101</v>
      </c>
      <c r="C12465" s="98" t="s">
        <v>185</v>
      </c>
      <c r="D12465" s="98">
        <v>148.71</v>
      </c>
      <c r="E12465" s="98">
        <v>4520</v>
      </c>
      <c r="F12465" s="98" t="s">
        <v>95</v>
      </c>
    </row>
    <row r="12466" spans="1:6" x14ac:dyDescent="0.2">
      <c r="A12466" s="106">
        <v>43101</v>
      </c>
      <c r="B12466" s="100">
        <v>43101</v>
      </c>
      <c r="C12466" s="98" t="s">
        <v>186</v>
      </c>
      <c r="D12466" s="98">
        <v>6.71</v>
      </c>
      <c r="E12466" s="98">
        <v>203.85</v>
      </c>
      <c r="F12466" s="98" t="s">
        <v>95</v>
      </c>
    </row>
    <row r="12467" spans="1:6" x14ac:dyDescent="0.2">
      <c r="A12467" s="106">
        <v>43101</v>
      </c>
      <c r="B12467" s="100">
        <v>43101</v>
      </c>
      <c r="C12467" s="98" t="s">
        <v>34</v>
      </c>
      <c r="D12467" s="98">
        <v>-396.72</v>
      </c>
      <c r="E12467" s="98">
        <v>4520</v>
      </c>
      <c r="F12467" s="98" t="s">
        <v>95</v>
      </c>
    </row>
    <row r="12468" spans="1:6" x14ac:dyDescent="0.2">
      <c r="A12468" s="106">
        <v>43101</v>
      </c>
      <c r="B12468" s="100">
        <v>43101</v>
      </c>
      <c r="C12468" s="98" t="s">
        <v>33</v>
      </c>
      <c r="D12468" s="98">
        <v>-17.89</v>
      </c>
      <c r="E12468" s="98">
        <v>203.85</v>
      </c>
      <c r="F12468" s="98" t="s">
        <v>95</v>
      </c>
    </row>
    <row r="12469" spans="1:6" x14ac:dyDescent="0.2">
      <c r="A12469" s="106">
        <v>43497</v>
      </c>
      <c r="B12469" s="100">
        <v>43405</v>
      </c>
      <c r="C12469" s="98" t="s">
        <v>36</v>
      </c>
      <c r="D12469" s="98">
        <v>-5.83</v>
      </c>
      <c r="E12469" s="98">
        <v>47.68</v>
      </c>
      <c r="F12469" s="98" t="s">
        <v>101</v>
      </c>
    </row>
    <row r="12470" spans="1:6" x14ac:dyDescent="0.2">
      <c r="A12470" s="106">
        <v>43497</v>
      </c>
      <c r="B12470" s="100">
        <v>43405</v>
      </c>
      <c r="C12470" s="98" t="s">
        <v>35</v>
      </c>
      <c r="D12470" s="98">
        <v>-0.26</v>
      </c>
      <c r="E12470" s="98">
        <v>2.15</v>
      </c>
      <c r="F12470" s="98" t="s">
        <v>101</v>
      </c>
    </row>
    <row r="12471" spans="1:6" x14ac:dyDescent="0.2">
      <c r="A12471" s="106">
        <v>43497</v>
      </c>
      <c r="B12471" s="100">
        <v>43374</v>
      </c>
      <c r="C12471" s="98" t="s">
        <v>36</v>
      </c>
      <c r="D12471" s="98">
        <v>-3.39</v>
      </c>
      <c r="E12471" s="98">
        <v>38</v>
      </c>
      <c r="F12471" s="98" t="s">
        <v>101</v>
      </c>
    </row>
    <row r="12472" spans="1:6" x14ac:dyDescent="0.2">
      <c r="A12472" s="106">
        <v>43497</v>
      </c>
      <c r="B12472" s="100">
        <v>43374</v>
      </c>
      <c r="C12472" s="98" t="s">
        <v>35</v>
      </c>
      <c r="D12472" s="98">
        <v>-0.15</v>
      </c>
      <c r="E12472" s="98">
        <v>1.71</v>
      </c>
      <c r="F12472" s="98" t="s">
        <v>101</v>
      </c>
    </row>
    <row r="12473" spans="1:6" x14ac:dyDescent="0.2">
      <c r="A12473" s="106">
        <v>43497</v>
      </c>
      <c r="B12473" s="100">
        <v>43374</v>
      </c>
      <c r="C12473" s="98" t="s">
        <v>34</v>
      </c>
      <c r="D12473" s="98">
        <v>-11.69</v>
      </c>
      <c r="E12473" s="98">
        <v>131</v>
      </c>
      <c r="F12473" s="98" t="s">
        <v>77</v>
      </c>
    </row>
    <row r="12474" spans="1:6" x14ac:dyDescent="0.2">
      <c r="A12474" s="106">
        <v>43497</v>
      </c>
      <c r="B12474" s="100">
        <v>43374</v>
      </c>
      <c r="C12474" s="98" t="s">
        <v>33</v>
      </c>
      <c r="D12474" s="98">
        <v>-0.53</v>
      </c>
      <c r="E12474" s="98">
        <v>5.91</v>
      </c>
      <c r="F12474" s="98" t="s">
        <v>77</v>
      </c>
    </row>
    <row r="12475" spans="1:6" x14ac:dyDescent="0.2">
      <c r="A12475" s="106">
        <v>43160</v>
      </c>
      <c r="B12475" s="100">
        <v>43101</v>
      </c>
      <c r="C12475" s="98" t="s">
        <v>33</v>
      </c>
      <c r="D12475" s="98">
        <v>-12.55</v>
      </c>
      <c r="E12475" s="98">
        <v>143.06</v>
      </c>
      <c r="F12475" s="98" t="s">
        <v>76</v>
      </c>
    </row>
    <row r="12476" spans="1:6" x14ac:dyDescent="0.2">
      <c r="A12476" s="106">
        <v>43160</v>
      </c>
      <c r="B12476" s="100">
        <v>43101</v>
      </c>
      <c r="C12476" s="98" t="s">
        <v>168</v>
      </c>
      <c r="D12476" s="98">
        <v>-4808.84</v>
      </c>
      <c r="E12476" s="98">
        <v>649842.68000000005</v>
      </c>
      <c r="F12476" s="98" t="s">
        <v>76</v>
      </c>
    </row>
    <row r="12477" spans="1:6" x14ac:dyDescent="0.2">
      <c r="A12477" s="106">
        <v>43160</v>
      </c>
      <c r="B12477" s="100">
        <v>43101</v>
      </c>
      <c r="C12477" s="98" t="s">
        <v>185</v>
      </c>
      <c r="D12477" s="98">
        <v>21379.98</v>
      </c>
      <c r="E12477" s="98">
        <v>649842.68000000005</v>
      </c>
      <c r="F12477" s="98" t="s">
        <v>76</v>
      </c>
    </row>
    <row r="12478" spans="1:6" x14ac:dyDescent="0.2">
      <c r="A12478" s="106">
        <v>43160</v>
      </c>
      <c r="B12478" s="100">
        <v>43101</v>
      </c>
      <c r="C12478" s="98" t="s">
        <v>185</v>
      </c>
      <c r="D12478" s="98">
        <v>-34.409999999999997</v>
      </c>
      <c r="E12478" s="98">
        <v>-1046</v>
      </c>
      <c r="F12478" s="98" t="s">
        <v>92</v>
      </c>
    </row>
    <row r="12479" spans="1:6" x14ac:dyDescent="0.2">
      <c r="A12479" s="106">
        <v>43160</v>
      </c>
      <c r="B12479" s="100">
        <v>43101</v>
      </c>
      <c r="C12479" s="98" t="s">
        <v>186</v>
      </c>
      <c r="D12479" s="98">
        <v>-1.55</v>
      </c>
      <c r="E12479" s="98">
        <v>-47.17</v>
      </c>
      <c r="F12479" s="98" t="s">
        <v>92</v>
      </c>
    </row>
    <row r="12480" spans="1:6" x14ac:dyDescent="0.2">
      <c r="A12480" s="106">
        <v>43160</v>
      </c>
      <c r="B12480" s="100">
        <v>43101</v>
      </c>
      <c r="C12480" s="98" t="s">
        <v>34</v>
      </c>
      <c r="D12480" s="98">
        <v>118.32</v>
      </c>
      <c r="E12480" s="98">
        <v>-1348</v>
      </c>
      <c r="F12480" s="98" t="s">
        <v>92</v>
      </c>
    </row>
    <row r="12481" spans="1:6" x14ac:dyDescent="0.2">
      <c r="A12481" s="106">
        <v>43160</v>
      </c>
      <c r="B12481" s="100">
        <v>43101</v>
      </c>
      <c r="C12481" s="98" t="s">
        <v>33</v>
      </c>
      <c r="D12481" s="98">
        <v>5.34</v>
      </c>
      <c r="E12481" s="98">
        <v>-60.79</v>
      </c>
      <c r="F12481" s="98" t="s">
        <v>92</v>
      </c>
    </row>
    <row r="12482" spans="1:6" x14ac:dyDescent="0.2">
      <c r="A12482" s="106">
        <v>43160</v>
      </c>
      <c r="B12482" s="100">
        <v>43132</v>
      </c>
      <c r="C12482" s="98" t="s">
        <v>34</v>
      </c>
      <c r="D12482" s="98">
        <v>-19613.84</v>
      </c>
      <c r="E12482" s="98">
        <v>267466.62</v>
      </c>
      <c r="F12482" s="98" t="s">
        <v>76</v>
      </c>
    </row>
    <row r="12483" spans="1:6" x14ac:dyDescent="0.2">
      <c r="A12483" s="106">
        <v>43160</v>
      </c>
      <c r="B12483" s="100">
        <v>43132</v>
      </c>
      <c r="C12483" s="98" t="s">
        <v>33</v>
      </c>
      <c r="D12483" s="98">
        <v>-884.52</v>
      </c>
      <c r="E12483" s="98">
        <v>12062.67</v>
      </c>
      <c r="F12483" s="98" t="s">
        <v>76</v>
      </c>
    </row>
    <row r="12484" spans="1:6" x14ac:dyDescent="0.2">
      <c r="A12484" s="106">
        <v>43160</v>
      </c>
      <c r="B12484" s="100">
        <v>43101</v>
      </c>
      <c r="C12484" s="98" t="s">
        <v>168</v>
      </c>
      <c r="D12484" s="98">
        <v>-3270.25</v>
      </c>
      <c r="E12484" s="98">
        <v>441917.52</v>
      </c>
      <c r="F12484" s="98" t="s">
        <v>76</v>
      </c>
    </row>
    <row r="12485" spans="1:6" x14ac:dyDescent="0.2">
      <c r="A12485" s="106">
        <v>43160</v>
      </c>
      <c r="B12485" s="100">
        <v>43132</v>
      </c>
      <c r="C12485" s="98" t="s">
        <v>34</v>
      </c>
      <c r="D12485" s="98">
        <v>-20273.73</v>
      </c>
      <c r="E12485" s="98">
        <v>276466.78000000003</v>
      </c>
      <c r="F12485" s="98" t="s">
        <v>76</v>
      </c>
    </row>
    <row r="12486" spans="1:6" x14ac:dyDescent="0.2">
      <c r="A12486" s="106">
        <v>43160</v>
      </c>
      <c r="B12486" s="100">
        <v>43132</v>
      </c>
      <c r="C12486" s="98" t="s">
        <v>33</v>
      </c>
      <c r="D12486" s="98">
        <v>-914.36</v>
      </c>
      <c r="E12486" s="98">
        <v>12468.96</v>
      </c>
      <c r="F12486" s="98" t="s">
        <v>76</v>
      </c>
    </row>
    <row r="12487" spans="1:6" x14ac:dyDescent="0.2">
      <c r="A12487" s="106">
        <v>43160</v>
      </c>
      <c r="B12487" s="100">
        <v>43101</v>
      </c>
      <c r="C12487" s="98" t="s">
        <v>168</v>
      </c>
      <c r="D12487" s="98">
        <v>-3376.49</v>
      </c>
      <c r="E12487" s="98">
        <v>456260.93</v>
      </c>
      <c r="F12487" s="98" t="s">
        <v>76</v>
      </c>
    </row>
    <row r="12488" spans="1:6" x14ac:dyDescent="0.2">
      <c r="A12488" s="106">
        <v>43160</v>
      </c>
      <c r="B12488" s="100">
        <v>43101</v>
      </c>
      <c r="C12488" s="98" t="s">
        <v>185</v>
      </c>
      <c r="D12488" s="98">
        <v>15011.01</v>
      </c>
      <c r="E12488" s="98">
        <v>456260.93</v>
      </c>
      <c r="F12488" s="98" t="s">
        <v>76</v>
      </c>
    </row>
    <row r="12489" spans="1:6" x14ac:dyDescent="0.2">
      <c r="A12489" s="106">
        <v>43160</v>
      </c>
      <c r="B12489" s="100">
        <v>43101</v>
      </c>
      <c r="C12489" s="98" t="s">
        <v>186</v>
      </c>
      <c r="D12489" s="98">
        <v>676.86</v>
      </c>
      <c r="E12489" s="98">
        <v>20577.45</v>
      </c>
      <c r="F12489" s="98" t="s">
        <v>76</v>
      </c>
    </row>
    <row r="12490" spans="1:6" x14ac:dyDescent="0.2">
      <c r="A12490" s="106">
        <v>43160</v>
      </c>
      <c r="B12490" s="100">
        <v>43101</v>
      </c>
      <c r="C12490" s="98" t="s">
        <v>34</v>
      </c>
      <c r="D12490" s="98">
        <v>-100.4</v>
      </c>
      <c r="E12490" s="98">
        <v>1144</v>
      </c>
      <c r="F12490" s="98" t="s">
        <v>76</v>
      </c>
    </row>
    <row r="12491" spans="1:6" x14ac:dyDescent="0.2">
      <c r="A12491" s="106">
        <v>43160</v>
      </c>
      <c r="B12491" s="100">
        <v>43101</v>
      </c>
      <c r="C12491" s="98" t="s">
        <v>33</v>
      </c>
      <c r="D12491" s="98">
        <v>-4.54</v>
      </c>
      <c r="E12491" s="98">
        <v>51.58</v>
      </c>
      <c r="F12491" s="98" t="s">
        <v>76</v>
      </c>
    </row>
    <row r="12492" spans="1:6" x14ac:dyDescent="0.2">
      <c r="A12492" s="106">
        <v>43160</v>
      </c>
      <c r="B12492" s="100">
        <v>43132</v>
      </c>
      <c r="C12492" s="98" t="s">
        <v>34</v>
      </c>
      <c r="D12492" s="98">
        <v>-11407.93</v>
      </c>
      <c r="E12492" s="98">
        <v>155569.45000000001</v>
      </c>
      <c r="F12492" s="98" t="s">
        <v>77</v>
      </c>
    </row>
    <row r="12493" spans="1:6" x14ac:dyDescent="0.2">
      <c r="A12493" s="106">
        <v>43160</v>
      </c>
      <c r="B12493" s="100">
        <v>43132</v>
      </c>
      <c r="C12493" s="98" t="s">
        <v>33</v>
      </c>
      <c r="D12493" s="98">
        <v>-514.48</v>
      </c>
      <c r="E12493" s="98">
        <v>7016.2</v>
      </c>
      <c r="F12493" s="98" t="s">
        <v>77</v>
      </c>
    </row>
    <row r="12494" spans="1:6" x14ac:dyDescent="0.2">
      <c r="A12494" s="106">
        <v>43160</v>
      </c>
      <c r="B12494" s="100">
        <v>43101</v>
      </c>
      <c r="C12494" s="98" t="s">
        <v>168</v>
      </c>
      <c r="D12494" s="98">
        <v>-11.53</v>
      </c>
      <c r="E12494" s="98">
        <v>1558</v>
      </c>
      <c r="F12494" s="98" t="s">
        <v>92</v>
      </c>
    </row>
    <row r="12495" spans="1:6" x14ac:dyDescent="0.2">
      <c r="A12495" s="106">
        <v>43160</v>
      </c>
      <c r="B12495" s="100">
        <v>43101</v>
      </c>
      <c r="C12495" s="98" t="s">
        <v>185</v>
      </c>
      <c r="D12495" s="98">
        <v>51.25</v>
      </c>
      <c r="E12495" s="98">
        <v>1558</v>
      </c>
      <c r="F12495" s="98" t="s">
        <v>92</v>
      </c>
    </row>
    <row r="12496" spans="1:6" x14ac:dyDescent="0.2">
      <c r="A12496" s="106">
        <v>43160</v>
      </c>
      <c r="B12496" s="100">
        <v>43101</v>
      </c>
      <c r="C12496" s="98" t="s">
        <v>186</v>
      </c>
      <c r="D12496" s="98">
        <v>2.3199999999999998</v>
      </c>
      <c r="E12496" s="98">
        <v>70.260000000000005</v>
      </c>
      <c r="F12496" s="98" t="s">
        <v>92</v>
      </c>
    </row>
    <row r="12497" spans="1:6" x14ac:dyDescent="0.2">
      <c r="A12497" s="106">
        <v>43160</v>
      </c>
      <c r="B12497" s="100">
        <v>43101</v>
      </c>
      <c r="C12497" s="98" t="s">
        <v>34</v>
      </c>
      <c r="D12497" s="98">
        <v>-54.77</v>
      </c>
      <c r="E12497" s="98">
        <v>624</v>
      </c>
      <c r="F12497" s="98" t="s">
        <v>92</v>
      </c>
    </row>
    <row r="12498" spans="1:6" x14ac:dyDescent="0.2">
      <c r="A12498" s="106">
        <v>43160</v>
      </c>
      <c r="B12498" s="100">
        <v>43101</v>
      </c>
      <c r="C12498" s="98" t="s">
        <v>33</v>
      </c>
      <c r="D12498" s="98">
        <v>-2.4700000000000002</v>
      </c>
      <c r="E12498" s="98">
        <v>28.14</v>
      </c>
      <c r="F12498" s="98" t="s">
        <v>92</v>
      </c>
    </row>
    <row r="12499" spans="1:6" x14ac:dyDescent="0.2">
      <c r="A12499" s="106">
        <v>43101</v>
      </c>
      <c r="B12499" s="100">
        <v>43101</v>
      </c>
      <c r="C12499" s="98" t="s">
        <v>36</v>
      </c>
      <c r="D12499" s="98">
        <v>-0.03</v>
      </c>
      <c r="E12499" s="98">
        <v>0.33</v>
      </c>
      <c r="F12499" s="98" t="s">
        <v>101</v>
      </c>
    </row>
    <row r="12500" spans="1:6" x14ac:dyDescent="0.2">
      <c r="A12500" s="106">
        <v>43101</v>
      </c>
      <c r="B12500" s="100">
        <v>43101</v>
      </c>
      <c r="C12500" s="98" t="s">
        <v>35</v>
      </c>
      <c r="D12500" s="98">
        <v>0</v>
      </c>
      <c r="E12500" s="98">
        <v>0.01</v>
      </c>
      <c r="F12500" s="98" t="s">
        <v>101</v>
      </c>
    </row>
    <row r="12501" spans="1:6" x14ac:dyDescent="0.2">
      <c r="A12501" s="106">
        <v>43101</v>
      </c>
      <c r="B12501" s="100">
        <v>43101</v>
      </c>
      <c r="C12501" s="98" t="s">
        <v>36</v>
      </c>
      <c r="D12501" s="98">
        <v>-0.01</v>
      </c>
      <c r="E12501" s="98">
        <v>0.1</v>
      </c>
      <c r="F12501" s="98" t="s">
        <v>103</v>
      </c>
    </row>
    <row r="12502" spans="1:6" x14ac:dyDescent="0.2">
      <c r="A12502" s="106">
        <v>43617</v>
      </c>
      <c r="B12502" s="100">
        <v>43160</v>
      </c>
      <c r="C12502" s="98" t="s">
        <v>34</v>
      </c>
      <c r="D12502" s="98">
        <v>132.33000000000001</v>
      </c>
      <c r="E12502" s="98">
        <v>-1679.99</v>
      </c>
      <c r="F12502" s="98" t="s">
        <v>73</v>
      </c>
    </row>
    <row r="12503" spans="1:6" x14ac:dyDescent="0.2">
      <c r="A12503" s="106">
        <v>43617</v>
      </c>
      <c r="B12503" s="100">
        <v>43160</v>
      </c>
      <c r="C12503" s="98" t="s">
        <v>33</v>
      </c>
      <c r="D12503" s="98">
        <v>5.97</v>
      </c>
      <c r="E12503" s="98">
        <v>-75.77</v>
      </c>
      <c r="F12503" s="98" t="s">
        <v>73</v>
      </c>
    </row>
    <row r="12504" spans="1:6" x14ac:dyDescent="0.2">
      <c r="A12504" s="106">
        <v>43617</v>
      </c>
      <c r="B12504" s="100">
        <v>43132</v>
      </c>
      <c r="C12504" s="98" t="s">
        <v>34</v>
      </c>
      <c r="D12504" s="98">
        <v>101.19</v>
      </c>
      <c r="E12504" s="98">
        <v>-1379.99</v>
      </c>
      <c r="F12504" s="98" t="s">
        <v>73</v>
      </c>
    </row>
    <row r="12505" spans="1:6" x14ac:dyDescent="0.2">
      <c r="A12505" s="106">
        <v>43617</v>
      </c>
      <c r="B12505" s="100">
        <v>43132</v>
      </c>
      <c r="C12505" s="98" t="s">
        <v>33</v>
      </c>
      <c r="D12505" s="98">
        <v>4.5599999999999996</v>
      </c>
      <c r="E12505" s="98">
        <v>-62.24</v>
      </c>
      <c r="F12505" s="98" t="s">
        <v>73</v>
      </c>
    </row>
    <row r="12506" spans="1:6" x14ac:dyDescent="0.2">
      <c r="A12506" s="106">
        <v>43497</v>
      </c>
      <c r="B12506" s="100">
        <v>43313</v>
      </c>
      <c r="C12506" s="98" t="s">
        <v>34</v>
      </c>
      <c r="D12506" s="98">
        <v>-5.38</v>
      </c>
      <c r="E12506" s="98">
        <v>69</v>
      </c>
      <c r="F12506" s="98" t="s">
        <v>76</v>
      </c>
    </row>
    <row r="12507" spans="1:6" x14ac:dyDescent="0.2">
      <c r="A12507" s="106">
        <v>43497</v>
      </c>
      <c r="B12507" s="100">
        <v>43313</v>
      </c>
      <c r="C12507" s="98" t="s">
        <v>33</v>
      </c>
      <c r="D12507" s="98">
        <v>-0.24</v>
      </c>
      <c r="E12507" s="98">
        <v>3.11</v>
      </c>
      <c r="F12507" s="98" t="s">
        <v>76</v>
      </c>
    </row>
    <row r="12508" spans="1:6" x14ac:dyDescent="0.2">
      <c r="A12508" s="106">
        <v>43466</v>
      </c>
      <c r="B12508" s="100">
        <v>43405</v>
      </c>
      <c r="C12508" s="98" t="s">
        <v>34</v>
      </c>
      <c r="D12508" s="98">
        <v>-970.24</v>
      </c>
      <c r="E12508" s="98">
        <v>7930</v>
      </c>
      <c r="F12508" s="98" t="s">
        <v>94</v>
      </c>
    </row>
    <row r="12509" spans="1:6" x14ac:dyDescent="0.2">
      <c r="A12509" s="106">
        <v>43466</v>
      </c>
      <c r="B12509" s="100">
        <v>43405</v>
      </c>
      <c r="C12509" s="98" t="s">
        <v>33</v>
      </c>
      <c r="D12509" s="98">
        <v>-43.76</v>
      </c>
      <c r="E12509" s="98">
        <v>357.64</v>
      </c>
      <c r="F12509" s="98" t="s">
        <v>94</v>
      </c>
    </row>
    <row r="12510" spans="1:6" x14ac:dyDescent="0.2">
      <c r="A12510" s="106">
        <v>43466</v>
      </c>
      <c r="B12510" s="100">
        <v>43221</v>
      </c>
      <c r="C12510" s="98" t="s">
        <v>185</v>
      </c>
      <c r="D12510" s="98">
        <v>1055.76</v>
      </c>
      <c r="E12510" s="98">
        <v>23789</v>
      </c>
      <c r="F12510" s="98" t="s">
        <v>94</v>
      </c>
    </row>
    <row r="12511" spans="1:6" x14ac:dyDescent="0.2">
      <c r="A12511" s="106">
        <v>43466</v>
      </c>
      <c r="B12511" s="100">
        <v>43221</v>
      </c>
      <c r="C12511" s="98" t="s">
        <v>186</v>
      </c>
      <c r="D12511" s="98">
        <v>47.61</v>
      </c>
      <c r="E12511" s="98">
        <v>1072.8800000000001</v>
      </c>
      <c r="F12511" s="98" t="s">
        <v>94</v>
      </c>
    </row>
    <row r="12512" spans="1:6" x14ac:dyDescent="0.2">
      <c r="A12512" s="106">
        <v>43466</v>
      </c>
      <c r="B12512" s="100">
        <v>43435</v>
      </c>
      <c r="C12512" s="98" t="s">
        <v>34</v>
      </c>
      <c r="D12512" s="98">
        <v>-140.91999999999999</v>
      </c>
      <c r="E12512" s="98">
        <v>1532</v>
      </c>
      <c r="F12512" s="98" t="s">
        <v>93</v>
      </c>
    </row>
    <row r="12513" spans="1:6" x14ac:dyDescent="0.2">
      <c r="A12513" s="106">
        <v>43466</v>
      </c>
      <c r="B12513" s="100">
        <v>43435</v>
      </c>
      <c r="C12513" s="98" t="s">
        <v>33</v>
      </c>
      <c r="D12513" s="98">
        <v>-6.36</v>
      </c>
      <c r="E12513" s="98">
        <v>69.09</v>
      </c>
      <c r="F12513" s="98" t="s">
        <v>93</v>
      </c>
    </row>
    <row r="12514" spans="1:6" x14ac:dyDescent="0.2">
      <c r="A12514" s="106">
        <v>43466</v>
      </c>
      <c r="B12514" s="100">
        <v>43405</v>
      </c>
      <c r="C12514" s="98" t="s">
        <v>34</v>
      </c>
      <c r="D12514" s="98">
        <v>-93.47</v>
      </c>
      <c r="E12514" s="98">
        <v>764</v>
      </c>
      <c r="F12514" s="98" t="s">
        <v>93</v>
      </c>
    </row>
    <row r="12515" spans="1:6" x14ac:dyDescent="0.2">
      <c r="A12515" s="106">
        <v>43466</v>
      </c>
      <c r="B12515" s="100">
        <v>43405</v>
      </c>
      <c r="C12515" s="98" t="s">
        <v>33</v>
      </c>
      <c r="D12515" s="98">
        <v>-4.21</v>
      </c>
      <c r="E12515" s="98">
        <v>34.450000000000003</v>
      </c>
      <c r="F12515" s="98" t="s">
        <v>93</v>
      </c>
    </row>
    <row r="12516" spans="1:6" x14ac:dyDescent="0.2">
      <c r="A12516" s="106">
        <v>43466</v>
      </c>
      <c r="B12516" s="100">
        <v>43435</v>
      </c>
      <c r="C12516" s="98" t="s">
        <v>34</v>
      </c>
      <c r="D12516" s="98">
        <v>-24.37</v>
      </c>
      <c r="E12516" s="98">
        <v>265</v>
      </c>
      <c r="F12516" s="98" t="s">
        <v>76</v>
      </c>
    </row>
    <row r="12517" spans="1:6" x14ac:dyDescent="0.2">
      <c r="A12517" s="106">
        <v>43466</v>
      </c>
      <c r="B12517" s="100">
        <v>43435</v>
      </c>
      <c r="C12517" s="98" t="s">
        <v>33</v>
      </c>
      <c r="D12517" s="98">
        <v>-1.1000000000000001</v>
      </c>
      <c r="E12517" s="98">
        <v>11.95</v>
      </c>
      <c r="F12517" s="98" t="s">
        <v>76</v>
      </c>
    </row>
    <row r="12518" spans="1:6" x14ac:dyDescent="0.2">
      <c r="A12518" s="106">
        <v>43466</v>
      </c>
      <c r="B12518" s="100">
        <v>43405</v>
      </c>
      <c r="C12518" s="98" t="s">
        <v>34</v>
      </c>
      <c r="D12518" s="98">
        <v>-16.149999999999999</v>
      </c>
      <c r="E12518" s="98">
        <v>132</v>
      </c>
      <c r="F12518" s="98" t="s">
        <v>76</v>
      </c>
    </row>
    <row r="12519" spans="1:6" x14ac:dyDescent="0.2">
      <c r="A12519" s="106">
        <v>43466</v>
      </c>
      <c r="B12519" s="100">
        <v>43405</v>
      </c>
      <c r="C12519" s="98" t="s">
        <v>33</v>
      </c>
      <c r="D12519" s="98">
        <v>-0.73</v>
      </c>
      <c r="E12519" s="98">
        <v>5.95</v>
      </c>
      <c r="F12519" s="98" t="s">
        <v>76</v>
      </c>
    </row>
    <row r="12520" spans="1:6" x14ac:dyDescent="0.2">
      <c r="A12520" s="106">
        <v>43466</v>
      </c>
      <c r="B12520" s="100">
        <v>43221</v>
      </c>
      <c r="C12520" s="98" t="s">
        <v>185</v>
      </c>
      <c r="D12520" s="98">
        <v>17.62</v>
      </c>
      <c r="E12520" s="98">
        <v>397</v>
      </c>
      <c r="F12520" s="98" t="s">
        <v>76</v>
      </c>
    </row>
    <row r="12521" spans="1:6" x14ac:dyDescent="0.2">
      <c r="A12521" s="106">
        <v>43466</v>
      </c>
      <c r="B12521" s="100">
        <v>43221</v>
      </c>
      <c r="C12521" s="98" t="s">
        <v>186</v>
      </c>
      <c r="D12521" s="98">
        <v>0.79</v>
      </c>
      <c r="E12521" s="98">
        <v>17.899999999999999</v>
      </c>
      <c r="F12521" s="98" t="s">
        <v>76</v>
      </c>
    </row>
    <row r="12522" spans="1:6" x14ac:dyDescent="0.2">
      <c r="A12522" s="106">
        <v>43466</v>
      </c>
      <c r="B12522" s="100">
        <v>43435</v>
      </c>
      <c r="C12522" s="98" t="s">
        <v>34</v>
      </c>
      <c r="D12522" s="98">
        <v>-32.28</v>
      </c>
      <c r="E12522" s="98">
        <v>351</v>
      </c>
      <c r="F12522" s="98" t="s">
        <v>76</v>
      </c>
    </row>
    <row r="12523" spans="1:6" x14ac:dyDescent="0.2">
      <c r="A12523" s="106">
        <v>43466</v>
      </c>
      <c r="B12523" s="100">
        <v>43435</v>
      </c>
      <c r="C12523" s="98" t="s">
        <v>33</v>
      </c>
      <c r="D12523" s="98">
        <v>-1.46</v>
      </c>
      <c r="E12523" s="98">
        <v>15.83</v>
      </c>
      <c r="F12523" s="98" t="s">
        <v>76</v>
      </c>
    </row>
    <row r="12524" spans="1:6" x14ac:dyDescent="0.2">
      <c r="A12524" s="106">
        <v>43466</v>
      </c>
      <c r="B12524" s="100">
        <v>43405</v>
      </c>
      <c r="C12524" s="98" t="s">
        <v>34</v>
      </c>
      <c r="D12524" s="98">
        <v>-21.41</v>
      </c>
      <c r="E12524" s="98">
        <v>175</v>
      </c>
      <c r="F12524" s="98" t="s">
        <v>76</v>
      </c>
    </row>
    <row r="12525" spans="1:6" x14ac:dyDescent="0.2">
      <c r="A12525" s="106">
        <v>43466</v>
      </c>
      <c r="B12525" s="100">
        <v>43405</v>
      </c>
      <c r="C12525" s="98" t="s">
        <v>33</v>
      </c>
      <c r="D12525" s="98">
        <v>-0.97</v>
      </c>
      <c r="E12525" s="98">
        <v>7.89</v>
      </c>
      <c r="F12525" s="98" t="s">
        <v>76</v>
      </c>
    </row>
    <row r="12526" spans="1:6" x14ac:dyDescent="0.2">
      <c r="A12526" s="106">
        <v>43466</v>
      </c>
      <c r="B12526" s="100">
        <v>43435</v>
      </c>
      <c r="C12526" s="98" t="s">
        <v>36</v>
      </c>
      <c r="D12526" s="98">
        <v>-2.21</v>
      </c>
      <c r="E12526" s="98">
        <v>24</v>
      </c>
      <c r="F12526" s="98" t="s">
        <v>101</v>
      </c>
    </row>
    <row r="12527" spans="1:6" x14ac:dyDescent="0.2">
      <c r="A12527" s="106">
        <v>43466</v>
      </c>
      <c r="B12527" s="100">
        <v>43435</v>
      </c>
      <c r="C12527" s="98" t="s">
        <v>35</v>
      </c>
      <c r="D12527" s="98">
        <v>-0.1</v>
      </c>
      <c r="E12527" s="98">
        <v>1.08</v>
      </c>
      <c r="F12527" s="98" t="s">
        <v>101</v>
      </c>
    </row>
    <row r="12528" spans="1:6" x14ac:dyDescent="0.2">
      <c r="A12528" s="106">
        <v>43466</v>
      </c>
      <c r="B12528" s="100">
        <v>43405</v>
      </c>
      <c r="C12528" s="98" t="s">
        <v>36</v>
      </c>
      <c r="D12528" s="98">
        <v>-1.47</v>
      </c>
      <c r="E12528" s="98">
        <v>12</v>
      </c>
      <c r="F12528" s="98" t="s">
        <v>101</v>
      </c>
    </row>
    <row r="12529" spans="1:6" x14ac:dyDescent="0.2">
      <c r="A12529" s="106">
        <v>43466</v>
      </c>
      <c r="B12529" s="100">
        <v>43405</v>
      </c>
      <c r="C12529" s="98" t="s">
        <v>35</v>
      </c>
      <c r="D12529" s="98">
        <v>-7.0000000000000007E-2</v>
      </c>
      <c r="E12529" s="98">
        <v>0.54</v>
      </c>
      <c r="F12529" s="98" t="s">
        <v>101</v>
      </c>
    </row>
    <row r="12530" spans="1:6" x14ac:dyDescent="0.2">
      <c r="A12530" s="106">
        <v>43466</v>
      </c>
      <c r="B12530" s="100">
        <v>43221</v>
      </c>
      <c r="C12530" s="98" t="s">
        <v>185</v>
      </c>
      <c r="D12530" s="98">
        <v>101.9</v>
      </c>
      <c r="E12530" s="98">
        <v>2296</v>
      </c>
      <c r="F12530" s="98" t="s">
        <v>93</v>
      </c>
    </row>
    <row r="12531" spans="1:6" x14ac:dyDescent="0.2">
      <c r="A12531" s="106">
        <v>43466</v>
      </c>
      <c r="B12531" s="100">
        <v>43221</v>
      </c>
      <c r="C12531" s="98" t="s">
        <v>186</v>
      </c>
      <c r="D12531" s="98">
        <v>4.5999999999999996</v>
      </c>
      <c r="E12531" s="98">
        <v>103.54</v>
      </c>
      <c r="F12531" s="98" t="s">
        <v>93</v>
      </c>
    </row>
    <row r="12532" spans="1:6" x14ac:dyDescent="0.2">
      <c r="A12532" s="106">
        <v>43466</v>
      </c>
      <c r="B12532" s="100">
        <v>43435</v>
      </c>
      <c r="C12532" s="98" t="s">
        <v>34</v>
      </c>
      <c r="D12532" s="98">
        <v>-1458.71</v>
      </c>
      <c r="E12532" s="98">
        <v>15859</v>
      </c>
      <c r="F12532" s="98" t="s">
        <v>94</v>
      </c>
    </row>
    <row r="12533" spans="1:6" x14ac:dyDescent="0.2">
      <c r="A12533" s="106">
        <v>43466</v>
      </c>
      <c r="B12533" s="100">
        <v>43435</v>
      </c>
      <c r="C12533" s="98" t="s">
        <v>33</v>
      </c>
      <c r="D12533" s="98">
        <v>-65.790000000000006</v>
      </c>
      <c r="E12533" s="98">
        <v>715.24</v>
      </c>
      <c r="F12533" s="98" t="s">
        <v>94</v>
      </c>
    </row>
    <row r="12534" spans="1:6" x14ac:dyDescent="0.2">
      <c r="A12534" s="106">
        <v>43466</v>
      </c>
      <c r="B12534" s="100">
        <v>43435</v>
      </c>
      <c r="C12534" s="98" t="s">
        <v>34</v>
      </c>
      <c r="D12534" s="98">
        <v>-7904.88</v>
      </c>
      <c r="E12534" s="98">
        <v>85941.27</v>
      </c>
      <c r="F12534" s="98" t="s">
        <v>77</v>
      </c>
    </row>
    <row r="12535" spans="1:6" x14ac:dyDescent="0.2">
      <c r="A12535" s="106">
        <v>43466</v>
      </c>
      <c r="B12535" s="100">
        <v>43435</v>
      </c>
      <c r="C12535" s="98" t="s">
        <v>33</v>
      </c>
      <c r="D12535" s="98">
        <v>-356.38</v>
      </c>
      <c r="E12535" s="98">
        <v>3874.7</v>
      </c>
      <c r="F12535" s="98" t="s">
        <v>77</v>
      </c>
    </row>
    <row r="12536" spans="1:6" x14ac:dyDescent="0.2">
      <c r="A12536" s="106">
        <v>43466</v>
      </c>
      <c r="B12536" s="100">
        <v>43405</v>
      </c>
      <c r="C12536" s="98" t="s">
        <v>34</v>
      </c>
      <c r="D12536" s="98">
        <v>-5242.94</v>
      </c>
      <c r="E12536" s="98">
        <v>42852</v>
      </c>
      <c r="F12536" s="98" t="s">
        <v>77</v>
      </c>
    </row>
    <row r="12537" spans="1:6" x14ac:dyDescent="0.2">
      <c r="A12537" s="106">
        <v>43466</v>
      </c>
      <c r="B12537" s="100">
        <v>43405</v>
      </c>
      <c r="C12537" s="98" t="s">
        <v>33</v>
      </c>
      <c r="D12537" s="98">
        <v>-236.52</v>
      </c>
      <c r="E12537" s="98">
        <v>1932.66</v>
      </c>
      <c r="F12537" s="98" t="s">
        <v>77</v>
      </c>
    </row>
    <row r="12538" spans="1:6" x14ac:dyDescent="0.2">
      <c r="A12538" s="106">
        <v>43466</v>
      </c>
      <c r="B12538" s="100">
        <v>43221</v>
      </c>
      <c r="C12538" s="98" t="s">
        <v>185</v>
      </c>
      <c r="D12538" s="98">
        <v>5715.82</v>
      </c>
      <c r="E12538" s="98">
        <v>128793.27</v>
      </c>
      <c r="F12538" s="98" t="s">
        <v>77</v>
      </c>
    </row>
    <row r="12539" spans="1:6" x14ac:dyDescent="0.2">
      <c r="A12539" s="106">
        <v>43466</v>
      </c>
      <c r="B12539" s="100">
        <v>43221</v>
      </c>
      <c r="C12539" s="98" t="s">
        <v>186</v>
      </c>
      <c r="D12539" s="98">
        <v>257.75</v>
      </c>
      <c r="E12539" s="98">
        <v>5807.28</v>
      </c>
      <c r="F12539" s="98" t="s">
        <v>77</v>
      </c>
    </row>
    <row r="12540" spans="1:6" x14ac:dyDescent="0.2">
      <c r="A12540" s="106">
        <v>43466</v>
      </c>
      <c r="B12540" s="100">
        <v>43374</v>
      </c>
      <c r="C12540" s="98" t="s">
        <v>34</v>
      </c>
      <c r="D12540" s="98">
        <v>-3.84</v>
      </c>
      <c r="E12540" s="98">
        <v>43</v>
      </c>
      <c r="F12540" s="98" t="s">
        <v>76</v>
      </c>
    </row>
    <row r="12541" spans="1:6" x14ac:dyDescent="0.2">
      <c r="A12541" s="106">
        <v>43466</v>
      </c>
      <c r="B12541" s="100">
        <v>43374</v>
      </c>
      <c r="C12541" s="98" t="s">
        <v>33</v>
      </c>
      <c r="D12541" s="98">
        <v>-0.17</v>
      </c>
      <c r="E12541" s="98">
        <v>1.94</v>
      </c>
      <c r="F12541" s="98" t="s">
        <v>76</v>
      </c>
    </row>
    <row r="12542" spans="1:6" x14ac:dyDescent="0.2">
      <c r="A12542" s="106">
        <v>43466</v>
      </c>
      <c r="B12542" s="100">
        <v>43435</v>
      </c>
      <c r="C12542" s="98" t="s">
        <v>34</v>
      </c>
      <c r="D12542" s="98">
        <v>-68481.789999999994</v>
      </c>
      <c r="E12542" s="98">
        <v>744528.36</v>
      </c>
      <c r="F12542" s="98" t="s">
        <v>76</v>
      </c>
    </row>
    <row r="12543" spans="1:6" x14ac:dyDescent="0.2">
      <c r="A12543" s="106">
        <v>43466</v>
      </c>
      <c r="B12543" s="100">
        <v>43435</v>
      </c>
      <c r="C12543" s="98" t="s">
        <v>33</v>
      </c>
      <c r="D12543" s="98">
        <v>-3088.57</v>
      </c>
      <c r="E12543" s="98">
        <v>33577.919999999998</v>
      </c>
      <c r="F12543" s="98" t="s">
        <v>76</v>
      </c>
    </row>
    <row r="12544" spans="1:6" x14ac:dyDescent="0.2">
      <c r="A12544" s="106">
        <v>43466</v>
      </c>
      <c r="B12544" s="100">
        <v>43405</v>
      </c>
      <c r="C12544" s="98" t="s">
        <v>34</v>
      </c>
      <c r="D12544" s="98">
        <v>-10192.18</v>
      </c>
      <c r="E12544" s="98">
        <v>83303</v>
      </c>
      <c r="F12544" s="98" t="s">
        <v>76</v>
      </c>
    </row>
    <row r="12545" spans="1:6" x14ac:dyDescent="0.2">
      <c r="A12545" s="106">
        <v>43466</v>
      </c>
      <c r="B12545" s="100">
        <v>43405</v>
      </c>
      <c r="C12545" s="98" t="s">
        <v>33</v>
      </c>
      <c r="D12545" s="98">
        <v>-459.61</v>
      </c>
      <c r="E12545" s="98">
        <v>3756.74</v>
      </c>
      <c r="F12545" s="98" t="s">
        <v>76</v>
      </c>
    </row>
    <row r="12546" spans="1:6" x14ac:dyDescent="0.2">
      <c r="A12546" s="106">
        <v>43466</v>
      </c>
      <c r="B12546" s="100">
        <v>43221</v>
      </c>
      <c r="C12546" s="98" t="s">
        <v>185</v>
      </c>
      <c r="D12546" s="98">
        <v>36739.120000000003</v>
      </c>
      <c r="E12546" s="98">
        <v>827832.35</v>
      </c>
      <c r="F12546" s="98" t="s">
        <v>76</v>
      </c>
    </row>
    <row r="12547" spans="1:6" x14ac:dyDescent="0.2">
      <c r="A12547" s="106">
        <v>43466</v>
      </c>
      <c r="B12547" s="100">
        <v>43221</v>
      </c>
      <c r="C12547" s="98" t="s">
        <v>186</v>
      </c>
      <c r="D12547" s="98">
        <v>1656.81</v>
      </c>
      <c r="E12547" s="98">
        <v>37334.78</v>
      </c>
      <c r="F12547" s="98" t="s">
        <v>76</v>
      </c>
    </row>
    <row r="12548" spans="1:6" x14ac:dyDescent="0.2">
      <c r="A12548" s="106">
        <v>43466</v>
      </c>
      <c r="B12548" s="100">
        <v>43221</v>
      </c>
      <c r="C12548" s="98" t="s">
        <v>185</v>
      </c>
      <c r="D12548" s="98">
        <v>63094.7</v>
      </c>
      <c r="E12548" s="98">
        <v>1421694.88</v>
      </c>
      <c r="F12548" s="98" t="s">
        <v>72</v>
      </c>
    </row>
    <row r="12549" spans="1:6" x14ac:dyDescent="0.2">
      <c r="A12549" s="106">
        <v>43466</v>
      </c>
      <c r="B12549" s="100">
        <v>43221</v>
      </c>
      <c r="C12549" s="98" t="s">
        <v>186</v>
      </c>
      <c r="D12549" s="98">
        <v>2845.16</v>
      </c>
      <c r="E12549" s="98">
        <v>64110.61</v>
      </c>
      <c r="F12549" s="98" t="s">
        <v>72</v>
      </c>
    </row>
    <row r="12550" spans="1:6" x14ac:dyDescent="0.2">
      <c r="A12550" s="106">
        <v>43466</v>
      </c>
      <c r="B12550" s="100">
        <v>43435</v>
      </c>
      <c r="C12550" s="98" t="s">
        <v>34</v>
      </c>
      <c r="D12550" s="98">
        <v>-21832.2</v>
      </c>
      <c r="E12550" s="98">
        <v>237357.76</v>
      </c>
      <c r="F12550" s="98" t="s">
        <v>76</v>
      </c>
    </row>
    <row r="12551" spans="1:6" x14ac:dyDescent="0.2">
      <c r="A12551" s="106">
        <v>43466</v>
      </c>
      <c r="B12551" s="100">
        <v>43435</v>
      </c>
      <c r="C12551" s="98" t="s">
        <v>33</v>
      </c>
      <c r="D12551" s="98">
        <v>-984.6</v>
      </c>
      <c r="E12551" s="98">
        <v>10704.87</v>
      </c>
      <c r="F12551" s="98" t="s">
        <v>76</v>
      </c>
    </row>
    <row r="12552" spans="1:6" x14ac:dyDescent="0.2">
      <c r="A12552" s="106">
        <v>43466</v>
      </c>
      <c r="B12552" s="100">
        <v>43405</v>
      </c>
      <c r="C12552" s="98" t="s">
        <v>34</v>
      </c>
      <c r="D12552" s="98">
        <v>-3316.8</v>
      </c>
      <c r="E12552" s="98">
        <v>27109</v>
      </c>
      <c r="F12552" s="98" t="s">
        <v>76</v>
      </c>
    </row>
    <row r="12553" spans="1:6" x14ac:dyDescent="0.2">
      <c r="A12553" s="106">
        <v>43466</v>
      </c>
      <c r="B12553" s="100">
        <v>43405</v>
      </c>
      <c r="C12553" s="98" t="s">
        <v>33</v>
      </c>
      <c r="D12553" s="98">
        <v>-149.56</v>
      </c>
      <c r="E12553" s="98">
        <v>1222.57</v>
      </c>
      <c r="F12553" s="98" t="s">
        <v>76</v>
      </c>
    </row>
    <row r="12554" spans="1:6" x14ac:dyDescent="0.2">
      <c r="A12554" s="106">
        <v>43466</v>
      </c>
      <c r="B12554" s="100">
        <v>43435</v>
      </c>
      <c r="C12554" s="98" t="s">
        <v>34</v>
      </c>
      <c r="D12554" s="98">
        <v>-36989.160000000003</v>
      </c>
      <c r="E12554" s="98">
        <v>402143.46</v>
      </c>
      <c r="F12554" s="98" t="s">
        <v>76</v>
      </c>
    </row>
    <row r="12555" spans="1:6" x14ac:dyDescent="0.2">
      <c r="A12555" s="106">
        <v>43466</v>
      </c>
      <c r="B12555" s="100">
        <v>43435</v>
      </c>
      <c r="C12555" s="98" t="s">
        <v>33</v>
      </c>
      <c r="D12555" s="98">
        <v>-1668.18</v>
      </c>
      <c r="E12555" s="98">
        <v>18136.22</v>
      </c>
      <c r="F12555" s="98" t="s">
        <v>76</v>
      </c>
    </row>
    <row r="12556" spans="1:6" x14ac:dyDescent="0.2">
      <c r="A12556" s="106">
        <v>43466</v>
      </c>
      <c r="B12556" s="100">
        <v>43405</v>
      </c>
      <c r="C12556" s="98" t="s">
        <v>34</v>
      </c>
      <c r="D12556" s="98">
        <v>-24728.240000000002</v>
      </c>
      <c r="E12556" s="98">
        <v>202110.01</v>
      </c>
      <c r="F12556" s="98" t="s">
        <v>76</v>
      </c>
    </row>
    <row r="12557" spans="1:6" x14ac:dyDescent="0.2">
      <c r="A12557" s="106">
        <v>43466</v>
      </c>
      <c r="B12557" s="100">
        <v>43221</v>
      </c>
      <c r="C12557" s="98" t="s">
        <v>185</v>
      </c>
      <c r="D12557" s="98">
        <v>11737.15</v>
      </c>
      <c r="E12557" s="98">
        <v>264466.76</v>
      </c>
      <c r="F12557" s="98" t="s">
        <v>76</v>
      </c>
    </row>
    <row r="12558" spans="1:6" x14ac:dyDescent="0.2">
      <c r="A12558" s="106">
        <v>43466</v>
      </c>
      <c r="B12558" s="100">
        <v>43221</v>
      </c>
      <c r="C12558" s="98" t="s">
        <v>186</v>
      </c>
      <c r="D12558" s="98">
        <v>529.34</v>
      </c>
      <c r="E12558" s="98">
        <v>11927.49</v>
      </c>
      <c r="F12558" s="98" t="s">
        <v>76</v>
      </c>
    </row>
    <row r="12559" spans="1:6" x14ac:dyDescent="0.2">
      <c r="A12559" s="106">
        <v>43466</v>
      </c>
      <c r="B12559" s="100">
        <v>43435</v>
      </c>
      <c r="C12559" s="98" t="s">
        <v>34</v>
      </c>
      <c r="D12559" s="98">
        <v>-130409.19</v>
      </c>
      <c r="E12559" s="98">
        <v>1417800.47</v>
      </c>
      <c r="F12559" s="98" t="s">
        <v>72</v>
      </c>
    </row>
    <row r="12560" spans="1:6" x14ac:dyDescent="0.2">
      <c r="A12560" s="106">
        <v>43466</v>
      </c>
      <c r="B12560" s="100">
        <v>43435</v>
      </c>
      <c r="C12560" s="98" t="s">
        <v>33</v>
      </c>
      <c r="D12560" s="98">
        <v>-5880.76</v>
      </c>
      <c r="E12560" s="98">
        <v>63934.97</v>
      </c>
      <c r="F12560" s="98" t="s">
        <v>72</v>
      </c>
    </row>
    <row r="12561" spans="1:6" x14ac:dyDescent="0.2">
      <c r="A12561" s="106">
        <v>43466</v>
      </c>
      <c r="B12561" s="100">
        <v>43405</v>
      </c>
      <c r="C12561" s="98" t="s">
        <v>33</v>
      </c>
      <c r="D12561" s="98">
        <v>-1115.23</v>
      </c>
      <c r="E12561" s="98">
        <v>9115.2000000000007</v>
      </c>
      <c r="F12561" s="98" t="s">
        <v>76</v>
      </c>
    </row>
    <row r="12562" spans="1:6" x14ac:dyDescent="0.2">
      <c r="A12562" s="106">
        <v>43466</v>
      </c>
      <c r="B12562" s="100">
        <v>43221</v>
      </c>
      <c r="C12562" s="98" t="s">
        <v>185</v>
      </c>
      <c r="D12562" s="98">
        <v>26818.74</v>
      </c>
      <c r="E12562" s="98">
        <v>604296.47</v>
      </c>
      <c r="F12562" s="98" t="s">
        <v>76</v>
      </c>
    </row>
    <row r="12563" spans="1:6" x14ac:dyDescent="0.2">
      <c r="A12563" s="106">
        <v>43466</v>
      </c>
      <c r="B12563" s="100">
        <v>43221</v>
      </c>
      <c r="C12563" s="98" t="s">
        <v>186</v>
      </c>
      <c r="D12563" s="98">
        <v>1209.29</v>
      </c>
      <c r="E12563" s="98">
        <v>27253.41</v>
      </c>
      <c r="F12563" s="98" t="s">
        <v>76</v>
      </c>
    </row>
    <row r="12564" spans="1:6" x14ac:dyDescent="0.2">
      <c r="A12564" s="106">
        <v>43466</v>
      </c>
      <c r="B12564" s="100">
        <v>43435</v>
      </c>
      <c r="C12564" s="98" t="s">
        <v>34</v>
      </c>
      <c r="D12564" s="98">
        <v>-78.09</v>
      </c>
      <c r="E12564" s="98">
        <v>849</v>
      </c>
      <c r="F12564" s="98" t="s">
        <v>76</v>
      </c>
    </row>
    <row r="12565" spans="1:6" x14ac:dyDescent="0.2">
      <c r="A12565" s="106">
        <v>43466</v>
      </c>
      <c r="B12565" s="100">
        <v>43435</v>
      </c>
      <c r="C12565" s="98" t="s">
        <v>33</v>
      </c>
      <c r="D12565" s="98">
        <v>-3.42</v>
      </c>
      <c r="E12565" s="98">
        <v>37.130000000000003</v>
      </c>
      <c r="F12565" s="98" t="s">
        <v>76</v>
      </c>
    </row>
    <row r="12566" spans="1:6" x14ac:dyDescent="0.2">
      <c r="A12566" s="106">
        <v>43466</v>
      </c>
      <c r="B12566" s="100">
        <v>43221</v>
      </c>
      <c r="C12566" s="98" t="s">
        <v>185</v>
      </c>
      <c r="D12566" s="98">
        <v>37.68</v>
      </c>
      <c r="E12566" s="98">
        <v>849</v>
      </c>
      <c r="F12566" s="98" t="s">
        <v>76</v>
      </c>
    </row>
    <row r="12567" spans="1:6" x14ac:dyDescent="0.2">
      <c r="A12567" s="106">
        <v>43466</v>
      </c>
      <c r="B12567" s="100">
        <v>43221</v>
      </c>
      <c r="C12567" s="98" t="s">
        <v>186</v>
      </c>
      <c r="D12567" s="98">
        <v>1.65</v>
      </c>
      <c r="E12567" s="98">
        <v>37.130000000000003</v>
      </c>
      <c r="F12567" s="98" t="s">
        <v>76</v>
      </c>
    </row>
    <row r="12568" spans="1:6" x14ac:dyDescent="0.2">
      <c r="A12568" s="106">
        <v>43252</v>
      </c>
      <c r="B12568" s="100">
        <v>43221</v>
      </c>
      <c r="C12568" s="98" t="s">
        <v>186</v>
      </c>
      <c r="D12568" s="98">
        <v>1.02</v>
      </c>
      <c r="E12568" s="98">
        <v>23.05</v>
      </c>
      <c r="F12568" s="98" t="s">
        <v>84</v>
      </c>
    </row>
    <row r="12569" spans="1:6" x14ac:dyDescent="0.2">
      <c r="A12569" s="106">
        <v>43252</v>
      </c>
      <c r="B12569" s="100">
        <v>43221</v>
      </c>
      <c r="C12569" s="98" t="s">
        <v>34</v>
      </c>
      <c r="D12569" s="98">
        <v>-31</v>
      </c>
      <c r="E12569" s="98">
        <v>330</v>
      </c>
      <c r="F12569" s="98" t="s">
        <v>84</v>
      </c>
    </row>
    <row r="12570" spans="1:6" x14ac:dyDescent="0.2">
      <c r="A12570" s="106">
        <v>43252</v>
      </c>
      <c r="B12570" s="100">
        <v>43221</v>
      </c>
      <c r="C12570" s="98" t="s">
        <v>33</v>
      </c>
      <c r="D12570" s="98">
        <v>-1.41</v>
      </c>
      <c r="E12570" s="98">
        <v>14.89</v>
      </c>
      <c r="F12570" s="98" t="s">
        <v>84</v>
      </c>
    </row>
    <row r="12571" spans="1:6" x14ac:dyDescent="0.2">
      <c r="A12571" s="106">
        <v>43252</v>
      </c>
      <c r="B12571" s="100">
        <v>43252</v>
      </c>
      <c r="C12571" s="98" t="s">
        <v>34</v>
      </c>
      <c r="D12571" s="98">
        <v>-25.34</v>
      </c>
      <c r="E12571" s="98">
        <v>190</v>
      </c>
      <c r="F12571" s="98" t="s">
        <v>76</v>
      </c>
    </row>
    <row r="12572" spans="1:6" x14ac:dyDescent="0.2">
      <c r="A12572" s="106">
        <v>43252</v>
      </c>
      <c r="B12572" s="100">
        <v>43252</v>
      </c>
      <c r="C12572" s="98" t="s">
        <v>36</v>
      </c>
      <c r="D12572" s="98">
        <v>-197.2</v>
      </c>
      <c r="E12572" s="98">
        <v>1478.65</v>
      </c>
      <c r="F12572" s="98" t="s">
        <v>101</v>
      </c>
    </row>
    <row r="12573" spans="1:6" x14ac:dyDescent="0.2">
      <c r="A12573" s="106">
        <v>43252</v>
      </c>
      <c r="B12573" s="100">
        <v>43252</v>
      </c>
      <c r="C12573" s="98" t="s">
        <v>35</v>
      </c>
      <c r="D12573" s="98">
        <v>-8.9</v>
      </c>
      <c r="E12573" s="98">
        <v>66.7</v>
      </c>
      <c r="F12573" s="98" t="s">
        <v>101</v>
      </c>
    </row>
    <row r="12574" spans="1:6" x14ac:dyDescent="0.2">
      <c r="A12574" s="106">
        <v>43252</v>
      </c>
      <c r="B12574" s="100">
        <v>43221</v>
      </c>
      <c r="C12574" s="98" t="s">
        <v>36</v>
      </c>
      <c r="D12574" s="98">
        <v>-220.43</v>
      </c>
      <c r="E12574" s="98">
        <v>2347</v>
      </c>
      <c r="F12574" s="98" t="s">
        <v>101</v>
      </c>
    </row>
    <row r="12575" spans="1:6" x14ac:dyDescent="0.2">
      <c r="A12575" s="106">
        <v>43252</v>
      </c>
      <c r="B12575" s="100">
        <v>43221</v>
      </c>
      <c r="C12575" s="98" t="s">
        <v>35</v>
      </c>
      <c r="D12575" s="98">
        <v>-9.9600000000000009</v>
      </c>
      <c r="E12575" s="98">
        <v>105.85</v>
      </c>
      <c r="F12575" s="98" t="s">
        <v>101</v>
      </c>
    </row>
    <row r="12576" spans="1:6" x14ac:dyDescent="0.2">
      <c r="A12576" s="106">
        <v>43313</v>
      </c>
      <c r="B12576" s="100">
        <v>43252</v>
      </c>
      <c r="C12576" s="98" t="s">
        <v>34</v>
      </c>
      <c r="D12576" s="98">
        <v>-75.349999999999994</v>
      </c>
      <c r="E12576" s="98">
        <v>565</v>
      </c>
      <c r="F12576" s="98" t="s">
        <v>91</v>
      </c>
    </row>
    <row r="12577" spans="1:6" x14ac:dyDescent="0.2">
      <c r="A12577" s="106">
        <v>43313</v>
      </c>
      <c r="B12577" s="100">
        <v>43252</v>
      </c>
      <c r="C12577" s="98" t="s">
        <v>33</v>
      </c>
      <c r="D12577" s="98">
        <v>-3.4</v>
      </c>
      <c r="E12577" s="98">
        <v>25.48</v>
      </c>
      <c r="F12577" s="98" t="s">
        <v>91</v>
      </c>
    </row>
    <row r="12578" spans="1:6" x14ac:dyDescent="0.2">
      <c r="A12578" s="106">
        <v>43252</v>
      </c>
      <c r="B12578" s="100">
        <v>43252</v>
      </c>
      <c r="C12578" s="98" t="s">
        <v>33</v>
      </c>
      <c r="D12578" s="98">
        <v>-1.1399999999999999</v>
      </c>
      <c r="E12578" s="98">
        <v>8.57</v>
      </c>
      <c r="F12578" s="98" t="s">
        <v>76</v>
      </c>
    </row>
    <row r="12579" spans="1:6" x14ac:dyDescent="0.2">
      <c r="A12579" s="106">
        <v>43252</v>
      </c>
      <c r="B12579" s="100">
        <v>43252</v>
      </c>
      <c r="C12579" s="98" t="s">
        <v>34</v>
      </c>
      <c r="D12579" s="98">
        <v>-26556.49</v>
      </c>
      <c r="E12579" s="98">
        <v>199133.89</v>
      </c>
      <c r="F12579" s="98" t="s">
        <v>77</v>
      </c>
    </row>
    <row r="12580" spans="1:6" x14ac:dyDescent="0.2">
      <c r="A12580" s="106">
        <v>43252</v>
      </c>
      <c r="B12580" s="100">
        <v>43252</v>
      </c>
      <c r="C12580" s="98" t="s">
        <v>33</v>
      </c>
      <c r="D12580" s="98">
        <v>-1197.72</v>
      </c>
      <c r="E12580" s="98">
        <v>8980.9</v>
      </c>
      <c r="F12580" s="98" t="s">
        <v>77</v>
      </c>
    </row>
    <row r="12581" spans="1:6" x14ac:dyDescent="0.2">
      <c r="A12581" s="106">
        <v>43313</v>
      </c>
      <c r="B12581" s="100">
        <v>43221</v>
      </c>
      <c r="C12581" s="98" t="s">
        <v>168</v>
      </c>
      <c r="D12581" s="98">
        <v>0</v>
      </c>
      <c r="E12581" s="98">
        <v>1210</v>
      </c>
      <c r="F12581" s="98" t="s">
        <v>91</v>
      </c>
    </row>
    <row r="12582" spans="1:6" x14ac:dyDescent="0.2">
      <c r="A12582" s="106">
        <v>43313</v>
      </c>
      <c r="B12582" s="100">
        <v>43221</v>
      </c>
      <c r="C12582" s="98" t="s">
        <v>185</v>
      </c>
      <c r="D12582" s="98">
        <v>53.7</v>
      </c>
      <c r="E12582" s="98">
        <v>1210</v>
      </c>
      <c r="F12582" s="98" t="s">
        <v>91</v>
      </c>
    </row>
    <row r="12583" spans="1:6" x14ac:dyDescent="0.2">
      <c r="A12583" s="106">
        <v>43313</v>
      </c>
      <c r="B12583" s="100">
        <v>43221</v>
      </c>
      <c r="C12583" s="98" t="s">
        <v>186</v>
      </c>
      <c r="D12583" s="98">
        <v>2.42</v>
      </c>
      <c r="E12583" s="98">
        <v>54.57</v>
      </c>
      <c r="F12583" s="98" t="s">
        <v>91</v>
      </c>
    </row>
    <row r="12584" spans="1:6" x14ac:dyDescent="0.2">
      <c r="A12584" s="106">
        <v>43313</v>
      </c>
      <c r="B12584" s="100">
        <v>43252</v>
      </c>
      <c r="C12584" s="98" t="s">
        <v>34</v>
      </c>
      <c r="D12584" s="98">
        <v>-17030.47</v>
      </c>
      <c r="E12584" s="98">
        <v>127703</v>
      </c>
      <c r="F12584" s="98" t="s">
        <v>77</v>
      </c>
    </row>
    <row r="12585" spans="1:6" x14ac:dyDescent="0.2">
      <c r="A12585" s="106">
        <v>43313</v>
      </c>
      <c r="B12585" s="100">
        <v>43252</v>
      </c>
      <c r="C12585" s="98" t="s">
        <v>33</v>
      </c>
      <c r="D12585" s="98">
        <v>-768.08</v>
      </c>
      <c r="E12585" s="98">
        <v>5759.44</v>
      </c>
      <c r="F12585" s="98" t="s">
        <v>77</v>
      </c>
    </row>
    <row r="12586" spans="1:6" x14ac:dyDescent="0.2">
      <c r="A12586" s="106">
        <v>43313</v>
      </c>
      <c r="B12586" s="100">
        <v>43282</v>
      </c>
      <c r="C12586" s="98" t="s">
        <v>34</v>
      </c>
      <c r="D12586" s="98">
        <v>-576.78</v>
      </c>
      <c r="E12586" s="98">
        <v>6784</v>
      </c>
      <c r="F12586" s="98" t="s">
        <v>95</v>
      </c>
    </row>
    <row r="12587" spans="1:6" x14ac:dyDescent="0.2">
      <c r="A12587" s="106">
        <v>43313</v>
      </c>
      <c r="B12587" s="100">
        <v>43282</v>
      </c>
      <c r="C12587" s="98" t="s">
        <v>33</v>
      </c>
      <c r="D12587" s="98">
        <v>-26.01</v>
      </c>
      <c r="E12587" s="98">
        <v>305.95999999999998</v>
      </c>
      <c r="F12587" s="98" t="s">
        <v>95</v>
      </c>
    </row>
    <row r="12588" spans="1:6" x14ac:dyDescent="0.2">
      <c r="A12588" s="106">
        <v>43313</v>
      </c>
      <c r="B12588" s="100">
        <v>43252</v>
      </c>
      <c r="C12588" s="98" t="s">
        <v>34</v>
      </c>
      <c r="D12588" s="98">
        <v>-791.62</v>
      </c>
      <c r="E12588" s="98">
        <v>5936</v>
      </c>
      <c r="F12588" s="98" t="s">
        <v>95</v>
      </c>
    </row>
    <row r="12589" spans="1:6" x14ac:dyDescent="0.2">
      <c r="A12589" s="106">
        <v>43313</v>
      </c>
      <c r="B12589" s="100">
        <v>43252</v>
      </c>
      <c r="C12589" s="98" t="s">
        <v>33</v>
      </c>
      <c r="D12589" s="98">
        <v>-35.700000000000003</v>
      </c>
      <c r="E12589" s="98">
        <v>267.70999999999998</v>
      </c>
      <c r="F12589" s="98" t="s">
        <v>95</v>
      </c>
    </row>
    <row r="12590" spans="1:6" x14ac:dyDescent="0.2">
      <c r="A12590" s="106">
        <v>43313</v>
      </c>
      <c r="B12590" s="100">
        <v>43221</v>
      </c>
      <c r="C12590" s="98" t="s">
        <v>185</v>
      </c>
      <c r="D12590" s="98">
        <v>564.51</v>
      </c>
      <c r="E12590" s="98">
        <v>12720</v>
      </c>
      <c r="F12590" s="98" t="s">
        <v>95</v>
      </c>
    </row>
    <row r="12591" spans="1:6" x14ac:dyDescent="0.2">
      <c r="A12591" s="106">
        <v>43313</v>
      </c>
      <c r="B12591" s="100">
        <v>43221</v>
      </c>
      <c r="C12591" s="98" t="s">
        <v>186</v>
      </c>
      <c r="D12591" s="98">
        <v>25.46</v>
      </c>
      <c r="E12591" s="98">
        <v>573.66999999999996</v>
      </c>
      <c r="F12591" s="98" t="s">
        <v>95</v>
      </c>
    </row>
    <row r="12592" spans="1:6" x14ac:dyDescent="0.2">
      <c r="A12592" s="106">
        <v>43313</v>
      </c>
      <c r="B12592" s="100">
        <v>43282</v>
      </c>
      <c r="C12592" s="98" t="s">
        <v>34</v>
      </c>
      <c r="D12592" s="98">
        <v>-54.84</v>
      </c>
      <c r="E12592" s="98">
        <v>645</v>
      </c>
      <c r="F12592" s="98" t="s">
        <v>91</v>
      </c>
    </row>
    <row r="12593" spans="1:6" x14ac:dyDescent="0.2">
      <c r="A12593" s="106">
        <v>43313</v>
      </c>
      <c r="B12593" s="100">
        <v>43282</v>
      </c>
      <c r="C12593" s="98" t="s">
        <v>33</v>
      </c>
      <c r="D12593" s="98">
        <v>-2.4700000000000002</v>
      </c>
      <c r="E12593" s="98">
        <v>29.09</v>
      </c>
      <c r="F12593" s="98" t="s">
        <v>91</v>
      </c>
    </row>
    <row r="12594" spans="1:6" x14ac:dyDescent="0.2">
      <c r="A12594" s="106">
        <v>43313</v>
      </c>
      <c r="B12594" s="100">
        <v>43221</v>
      </c>
      <c r="C12594" s="98" t="s">
        <v>168</v>
      </c>
      <c r="D12594" s="98">
        <v>0</v>
      </c>
      <c r="E12594" s="98">
        <v>273647.99</v>
      </c>
      <c r="F12594" s="98" t="s">
        <v>77</v>
      </c>
    </row>
    <row r="12595" spans="1:6" x14ac:dyDescent="0.2">
      <c r="A12595" s="106">
        <v>43313</v>
      </c>
      <c r="B12595" s="100">
        <v>43221</v>
      </c>
      <c r="C12595" s="98" t="s">
        <v>185</v>
      </c>
      <c r="D12595" s="98">
        <v>12144.53</v>
      </c>
      <c r="E12595" s="98">
        <v>273647.99</v>
      </c>
      <c r="F12595" s="98" t="s">
        <v>77</v>
      </c>
    </row>
    <row r="12596" spans="1:6" x14ac:dyDescent="0.2">
      <c r="A12596" s="106">
        <v>43313</v>
      </c>
      <c r="B12596" s="100">
        <v>43221</v>
      </c>
      <c r="C12596" s="98" t="s">
        <v>186</v>
      </c>
      <c r="D12596" s="98">
        <v>547.71</v>
      </c>
      <c r="E12596" s="98">
        <v>12341.51</v>
      </c>
      <c r="F12596" s="98" t="s">
        <v>77</v>
      </c>
    </row>
    <row r="12597" spans="1:6" x14ac:dyDescent="0.2">
      <c r="A12597" s="106">
        <v>43313</v>
      </c>
      <c r="B12597" s="100">
        <v>43282</v>
      </c>
      <c r="C12597" s="98" t="s">
        <v>36</v>
      </c>
      <c r="D12597" s="98">
        <v>-23.49</v>
      </c>
      <c r="E12597" s="98">
        <v>276.32</v>
      </c>
      <c r="F12597" s="98" t="s">
        <v>101</v>
      </c>
    </row>
    <row r="12598" spans="1:6" x14ac:dyDescent="0.2">
      <c r="A12598" s="106">
        <v>43313</v>
      </c>
      <c r="B12598" s="100">
        <v>43282</v>
      </c>
      <c r="C12598" s="98" t="s">
        <v>35</v>
      </c>
      <c r="D12598" s="98">
        <v>-1.06</v>
      </c>
      <c r="E12598" s="98">
        <v>12.46</v>
      </c>
      <c r="F12598" s="98" t="s">
        <v>101</v>
      </c>
    </row>
    <row r="12599" spans="1:6" x14ac:dyDescent="0.2">
      <c r="A12599" s="106">
        <v>43313</v>
      </c>
      <c r="B12599" s="100">
        <v>43252</v>
      </c>
      <c r="C12599" s="98" t="s">
        <v>36</v>
      </c>
      <c r="D12599" s="98">
        <v>-32.14</v>
      </c>
      <c r="E12599" s="98">
        <v>241</v>
      </c>
      <c r="F12599" s="98" t="s">
        <v>101</v>
      </c>
    </row>
    <row r="12600" spans="1:6" x14ac:dyDescent="0.2">
      <c r="A12600" s="106">
        <v>43313</v>
      </c>
      <c r="B12600" s="100">
        <v>43252</v>
      </c>
      <c r="C12600" s="98" t="s">
        <v>35</v>
      </c>
      <c r="D12600" s="98">
        <v>-1.45</v>
      </c>
      <c r="E12600" s="98">
        <v>10.87</v>
      </c>
      <c r="F12600" s="98" t="s">
        <v>101</v>
      </c>
    </row>
    <row r="12601" spans="1:6" x14ac:dyDescent="0.2">
      <c r="A12601" s="106">
        <v>43313</v>
      </c>
      <c r="B12601" s="100">
        <v>43282</v>
      </c>
      <c r="C12601" s="98" t="s">
        <v>34</v>
      </c>
      <c r="D12601" s="98">
        <v>-26636.1</v>
      </c>
      <c r="E12601" s="98">
        <v>313291.15000000002</v>
      </c>
      <c r="F12601" s="98" t="s">
        <v>76</v>
      </c>
    </row>
    <row r="12602" spans="1:6" x14ac:dyDescent="0.2">
      <c r="A12602" s="106">
        <v>43313</v>
      </c>
      <c r="B12602" s="100">
        <v>43282</v>
      </c>
      <c r="C12602" s="98" t="s">
        <v>33</v>
      </c>
      <c r="D12602" s="98">
        <v>-1201.3</v>
      </c>
      <c r="E12602" s="98">
        <v>14129.37</v>
      </c>
      <c r="F12602" s="98" t="s">
        <v>76</v>
      </c>
    </row>
    <row r="12603" spans="1:6" x14ac:dyDescent="0.2">
      <c r="A12603" s="106">
        <v>43313</v>
      </c>
      <c r="B12603" s="100">
        <v>43282</v>
      </c>
      <c r="C12603" s="98" t="s">
        <v>36</v>
      </c>
      <c r="D12603" s="98">
        <v>-6.9</v>
      </c>
      <c r="E12603" s="98">
        <v>81.2</v>
      </c>
      <c r="F12603" s="98" t="s">
        <v>101</v>
      </c>
    </row>
    <row r="12604" spans="1:6" x14ac:dyDescent="0.2">
      <c r="A12604" s="106">
        <v>43313</v>
      </c>
      <c r="B12604" s="100">
        <v>43282</v>
      </c>
      <c r="C12604" s="98" t="s">
        <v>35</v>
      </c>
      <c r="D12604" s="98">
        <v>-0.32</v>
      </c>
      <c r="E12604" s="98">
        <v>3.66</v>
      </c>
      <c r="F12604" s="98" t="s">
        <v>101</v>
      </c>
    </row>
    <row r="12605" spans="1:6" x14ac:dyDescent="0.2">
      <c r="A12605" s="106">
        <v>43313</v>
      </c>
      <c r="B12605" s="100">
        <v>43252</v>
      </c>
      <c r="C12605" s="98" t="s">
        <v>36</v>
      </c>
      <c r="D12605" s="98">
        <v>-9.34</v>
      </c>
      <c r="E12605" s="98">
        <v>70</v>
      </c>
      <c r="F12605" s="98" t="s">
        <v>101</v>
      </c>
    </row>
    <row r="12606" spans="1:6" x14ac:dyDescent="0.2">
      <c r="A12606" s="106">
        <v>43313</v>
      </c>
      <c r="B12606" s="100">
        <v>43252</v>
      </c>
      <c r="C12606" s="98" t="s">
        <v>35</v>
      </c>
      <c r="D12606" s="98">
        <v>-0.42</v>
      </c>
      <c r="E12606" s="98">
        <v>3.16</v>
      </c>
      <c r="F12606" s="98" t="s">
        <v>101</v>
      </c>
    </row>
    <row r="12607" spans="1:6" x14ac:dyDescent="0.2">
      <c r="A12607" s="106">
        <v>43313</v>
      </c>
      <c r="B12607" s="100">
        <v>43282</v>
      </c>
      <c r="C12607" s="98" t="s">
        <v>34</v>
      </c>
      <c r="D12607" s="98">
        <v>-12408.27</v>
      </c>
      <c r="E12607" s="98">
        <v>145944.99</v>
      </c>
      <c r="F12607" s="98" t="s">
        <v>77</v>
      </c>
    </row>
    <row r="12608" spans="1:6" x14ac:dyDescent="0.2">
      <c r="A12608" s="106">
        <v>43313</v>
      </c>
      <c r="B12608" s="100">
        <v>43282</v>
      </c>
      <c r="C12608" s="98" t="s">
        <v>33</v>
      </c>
      <c r="D12608" s="98">
        <v>-559.61</v>
      </c>
      <c r="E12608" s="98">
        <v>6582.13</v>
      </c>
      <c r="F12608" s="98" t="s">
        <v>77</v>
      </c>
    </row>
    <row r="12609" spans="1:6" x14ac:dyDescent="0.2">
      <c r="A12609" s="106">
        <v>43313</v>
      </c>
      <c r="B12609" s="100">
        <v>43252</v>
      </c>
      <c r="C12609" s="98" t="s">
        <v>34</v>
      </c>
      <c r="D12609" s="98">
        <v>-36442.300000000003</v>
      </c>
      <c r="E12609" s="98">
        <v>273262.34000000003</v>
      </c>
      <c r="F12609" s="98" t="s">
        <v>76</v>
      </c>
    </row>
    <row r="12610" spans="1:6" x14ac:dyDescent="0.2">
      <c r="A12610" s="106">
        <v>43313</v>
      </c>
      <c r="B12610" s="100">
        <v>43252</v>
      </c>
      <c r="C12610" s="98" t="s">
        <v>33</v>
      </c>
      <c r="D12610" s="98">
        <v>-1643.58</v>
      </c>
      <c r="E12610" s="98">
        <v>12324.18</v>
      </c>
      <c r="F12610" s="98" t="s">
        <v>76</v>
      </c>
    </row>
    <row r="12611" spans="1:6" x14ac:dyDescent="0.2">
      <c r="A12611" s="106">
        <v>43313</v>
      </c>
      <c r="B12611" s="100">
        <v>43221</v>
      </c>
      <c r="C12611" s="98" t="s">
        <v>185</v>
      </c>
      <c r="D12611" s="98">
        <v>26068.73</v>
      </c>
      <c r="E12611" s="98">
        <v>587397.49</v>
      </c>
      <c r="F12611" s="98" t="s">
        <v>76</v>
      </c>
    </row>
    <row r="12612" spans="1:6" x14ac:dyDescent="0.2">
      <c r="A12612" s="106">
        <v>43313</v>
      </c>
      <c r="B12612" s="100">
        <v>43221</v>
      </c>
      <c r="C12612" s="98" t="s">
        <v>186</v>
      </c>
      <c r="D12612" s="98">
        <v>1175.5899999999999</v>
      </c>
      <c r="E12612" s="98">
        <v>26491.63</v>
      </c>
      <c r="F12612" s="98" t="s">
        <v>76</v>
      </c>
    </row>
    <row r="12613" spans="1:6" x14ac:dyDescent="0.2">
      <c r="A12613" s="106">
        <v>43313</v>
      </c>
      <c r="B12613" s="100">
        <v>43221</v>
      </c>
      <c r="C12613" s="98" t="s">
        <v>168</v>
      </c>
      <c r="D12613" s="98">
        <v>0</v>
      </c>
      <c r="E12613" s="98">
        <v>587397.49</v>
      </c>
      <c r="F12613" s="98" t="s">
        <v>76</v>
      </c>
    </row>
    <row r="12614" spans="1:6" x14ac:dyDescent="0.2">
      <c r="A12614" s="106">
        <v>43313</v>
      </c>
      <c r="B12614" s="100">
        <v>43282</v>
      </c>
      <c r="C12614" s="98" t="s">
        <v>34</v>
      </c>
      <c r="D12614" s="98">
        <v>-206.76</v>
      </c>
      <c r="E12614" s="98">
        <v>2432</v>
      </c>
      <c r="F12614" s="98" t="s">
        <v>93</v>
      </c>
    </row>
    <row r="12615" spans="1:6" x14ac:dyDescent="0.2">
      <c r="A12615" s="106">
        <v>43313</v>
      </c>
      <c r="B12615" s="100">
        <v>43282</v>
      </c>
      <c r="C12615" s="98" t="s">
        <v>33</v>
      </c>
      <c r="D12615" s="98">
        <v>-9.33</v>
      </c>
      <c r="E12615" s="98">
        <v>109.68</v>
      </c>
      <c r="F12615" s="98" t="s">
        <v>93</v>
      </c>
    </row>
    <row r="12616" spans="1:6" x14ac:dyDescent="0.2">
      <c r="A12616" s="106">
        <v>43313</v>
      </c>
      <c r="B12616" s="100">
        <v>43252</v>
      </c>
      <c r="C12616" s="98" t="s">
        <v>34</v>
      </c>
      <c r="D12616" s="98">
        <v>-283.52999999999997</v>
      </c>
      <c r="E12616" s="98">
        <v>2126</v>
      </c>
      <c r="F12616" s="98" t="s">
        <v>93</v>
      </c>
    </row>
    <row r="12617" spans="1:6" x14ac:dyDescent="0.2">
      <c r="A12617" s="106">
        <v>43313</v>
      </c>
      <c r="B12617" s="100">
        <v>43252</v>
      </c>
      <c r="C12617" s="98" t="s">
        <v>33</v>
      </c>
      <c r="D12617" s="98">
        <v>-12.81</v>
      </c>
      <c r="E12617" s="98">
        <v>95.88</v>
      </c>
      <c r="F12617" s="98" t="s">
        <v>93</v>
      </c>
    </row>
    <row r="12618" spans="1:6" x14ac:dyDescent="0.2">
      <c r="A12618" s="106">
        <v>43313</v>
      </c>
      <c r="B12618" s="100">
        <v>43221</v>
      </c>
      <c r="C12618" s="98" t="s">
        <v>185</v>
      </c>
      <c r="D12618" s="98">
        <v>202.29</v>
      </c>
      <c r="E12618" s="98">
        <v>4558</v>
      </c>
      <c r="F12618" s="98" t="s">
        <v>93</v>
      </c>
    </row>
    <row r="12619" spans="1:6" x14ac:dyDescent="0.2">
      <c r="A12619" s="106">
        <v>43313</v>
      </c>
      <c r="B12619" s="100">
        <v>43221</v>
      </c>
      <c r="C12619" s="98" t="s">
        <v>186</v>
      </c>
      <c r="D12619" s="98">
        <v>9.1300000000000008</v>
      </c>
      <c r="E12619" s="98">
        <v>205.56</v>
      </c>
      <c r="F12619" s="98" t="s">
        <v>93</v>
      </c>
    </row>
    <row r="12620" spans="1:6" x14ac:dyDescent="0.2">
      <c r="A12620" s="106">
        <v>43313</v>
      </c>
      <c r="B12620" s="100">
        <v>43221</v>
      </c>
      <c r="C12620" s="98" t="s">
        <v>168</v>
      </c>
      <c r="D12620" s="98">
        <v>0</v>
      </c>
      <c r="E12620" s="98">
        <v>4558</v>
      </c>
      <c r="F12620" s="98" t="s">
        <v>93</v>
      </c>
    </row>
    <row r="12621" spans="1:6" x14ac:dyDescent="0.2">
      <c r="A12621" s="106">
        <v>43160</v>
      </c>
      <c r="B12621" s="100">
        <v>43160</v>
      </c>
      <c r="C12621" s="98" t="s">
        <v>33</v>
      </c>
      <c r="D12621" s="98">
        <v>0</v>
      </c>
      <c r="E12621" s="98">
        <v>0.15</v>
      </c>
      <c r="F12621" s="98" t="s">
        <v>75</v>
      </c>
    </row>
    <row r="12622" spans="1:6" x14ac:dyDescent="0.2">
      <c r="A12622" s="106">
        <v>43160</v>
      </c>
      <c r="B12622" s="100">
        <v>43132</v>
      </c>
      <c r="C12622" s="98" t="s">
        <v>34</v>
      </c>
      <c r="D12622" s="98">
        <v>-21939.83</v>
      </c>
      <c r="E12622" s="98">
        <v>299192.71999999997</v>
      </c>
      <c r="F12622" s="98" t="s">
        <v>75</v>
      </c>
    </row>
    <row r="12623" spans="1:6" x14ac:dyDescent="0.2">
      <c r="A12623" s="106">
        <v>43160</v>
      </c>
      <c r="B12623" s="100">
        <v>43132</v>
      </c>
      <c r="C12623" s="98" t="s">
        <v>33</v>
      </c>
      <c r="D12623" s="98">
        <v>-989.49</v>
      </c>
      <c r="E12623" s="98">
        <v>13493.61</v>
      </c>
      <c r="F12623" s="98" t="s">
        <v>75</v>
      </c>
    </row>
    <row r="12624" spans="1:6" x14ac:dyDescent="0.2">
      <c r="A12624" s="106">
        <v>43160</v>
      </c>
      <c r="B12624" s="100">
        <v>43132</v>
      </c>
      <c r="C12624" s="98" t="s">
        <v>33</v>
      </c>
      <c r="D12624" s="98">
        <v>-7.0000000000000007E-2</v>
      </c>
      <c r="E12624" s="98">
        <v>0.95</v>
      </c>
      <c r="F12624" s="98" t="s">
        <v>89</v>
      </c>
    </row>
    <row r="12625" spans="1:6" x14ac:dyDescent="0.2">
      <c r="A12625" s="106">
        <v>43160</v>
      </c>
      <c r="B12625" s="100">
        <v>43101</v>
      </c>
      <c r="C12625" s="98" t="s">
        <v>168</v>
      </c>
      <c r="D12625" s="98">
        <v>-0.24</v>
      </c>
      <c r="E12625" s="98">
        <v>32</v>
      </c>
      <c r="F12625" s="98" t="s">
        <v>89</v>
      </c>
    </row>
    <row r="12626" spans="1:6" x14ac:dyDescent="0.2">
      <c r="A12626" s="106">
        <v>43160</v>
      </c>
      <c r="B12626" s="100">
        <v>43101</v>
      </c>
      <c r="C12626" s="98" t="s">
        <v>185</v>
      </c>
      <c r="D12626" s="98">
        <v>1.05</v>
      </c>
      <c r="E12626" s="98">
        <v>32</v>
      </c>
      <c r="F12626" s="98" t="s">
        <v>89</v>
      </c>
    </row>
    <row r="12627" spans="1:6" x14ac:dyDescent="0.2">
      <c r="A12627" s="106">
        <v>43160</v>
      </c>
      <c r="B12627" s="100">
        <v>43101</v>
      </c>
      <c r="C12627" s="98" t="s">
        <v>186</v>
      </c>
      <c r="D12627" s="98">
        <v>0.05</v>
      </c>
      <c r="E12627" s="98">
        <v>1.44</v>
      </c>
      <c r="F12627" s="98" t="s">
        <v>89</v>
      </c>
    </row>
    <row r="12628" spans="1:6" x14ac:dyDescent="0.2">
      <c r="A12628" s="106">
        <v>43160</v>
      </c>
      <c r="B12628" s="100">
        <v>43101</v>
      </c>
      <c r="C12628" s="98" t="s">
        <v>34</v>
      </c>
      <c r="D12628" s="98">
        <v>-0.97</v>
      </c>
      <c r="E12628" s="98">
        <v>11</v>
      </c>
      <c r="F12628" s="98" t="s">
        <v>89</v>
      </c>
    </row>
    <row r="12629" spans="1:6" x14ac:dyDescent="0.2">
      <c r="A12629" s="106">
        <v>43160</v>
      </c>
      <c r="B12629" s="100">
        <v>43101</v>
      </c>
      <c r="C12629" s="98" t="s">
        <v>33</v>
      </c>
      <c r="D12629" s="98">
        <v>-0.04</v>
      </c>
      <c r="E12629" s="98">
        <v>0.5</v>
      </c>
      <c r="F12629" s="98" t="s">
        <v>89</v>
      </c>
    </row>
    <row r="12630" spans="1:6" x14ac:dyDescent="0.2">
      <c r="A12630" s="106">
        <v>43101</v>
      </c>
      <c r="B12630" s="100">
        <v>43101</v>
      </c>
      <c r="C12630" s="98" t="s">
        <v>185</v>
      </c>
      <c r="D12630" s="98">
        <v>323.29000000000002</v>
      </c>
      <c r="E12630" s="98">
        <v>9826.68</v>
      </c>
      <c r="F12630" s="98" t="s">
        <v>77</v>
      </c>
    </row>
    <row r="12631" spans="1:6" x14ac:dyDescent="0.2">
      <c r="A12631" s="106">
        <v>43101</v>
      </c>
      <c r="B12631" s="100">
        <v>43101</v>
      </c>
      <c r="C12631" s="98" t="s">
        <v>186</v>
      </c>
      <c r="D12631" s="98">
        <v>14.59</v>
      </c>
      <c r="E12631" s="98">
        <v>443.2</v>
      </c>
      <c r="F12631" s="98" t="s">
        <v>77</v>
      </c>
    </row>
    <row r="12632" spans="1:6" x14ac:dyDescent="0.2">
      <c r="A12632" s="106">
        <v>43101</v>
      </c>
      <c r="B12632" s="100">
        <v>43101</v>
      </c>
      <c r="C12632" s="98" t="s">
        <v>34</v>
      </c>
      <c r="D12632" s="98">
        <v>-862.49</v>
      </c>
      <c r="E12632" s="98">
        <v>9826.68</v>
      </c>
      <c r="F12632" s="98" t="s">
        <v>77</v>
      </c>
    </row>
    <row r="12633" spans="1:6" x14ac:dyDescent="0.2">
      <c r="A12633" s="106">
        <v>43101</v>
      </c>
      <c r="B12633" s="100">
        <v>43101</v>
      </c>
      <c r="C12633" s="98" t="s">
        <v>33</v>
      </c>
      <c r="D12633" s="98">
        <v>-38.92</v>
      </c>
      <c r="E12633" s="98">
        <v>443.2</v>
      </c>
      <c r="F12633" s="98" t="s">
        <v>77</v>
      </c>
    </row>
    <row r="12634" spans="1:6" x14ac:dyDescent="0.2">
      <c r="A12634" s="106">
        <v>43101</v>
      </c>
      <c r="B12634" s="100">
        <v>43101</v>
      </c>
      <c r="C12634" s="98" t="s">
        <v>168</v>
      </c>
      <c r="D12634" s="98">
        <v>-72.739999999999995</v>
      </c>
      <c r="E12634" s="98">
        <v>9826.68</v>
      </c>
      <c r="F12634" s="98" t="s">
        <v>77</v>
      </c>
    </row>
    <row r="12635" spans="1:6" x14ac:dyDescent="0.2">
      <c r="A12635" s="106">
        <v>43101</v>
      </c>
      <c r="B12635" s="100">
        <v>43101</v>
      </c>
      <c r="C12635" s="98" t="s">
        <v>36</v>
      </c>
      <c r="D12635" s="98">
        <v>-1.38</v>
      </c>
      <c r="E12635" s="98">
        <v>15.68</v>
      </c>
      <c r="F12635" s="98" t="s">
        <v>101</v>
      </c>
    </row>
    <row r="12636" spans="1:6" x14ac:dyDescent="0.2">
      <c r="A12636" s="106">
        <v>43101</v>
      </c>
      <c r="B12636" s="100">
        <v>43101</v>
      </c>
      <c r="C12636" s="98" t="s">
        <v>35</v>
      </c>
      <c r="D12636" s="98">
        <v>-0.06</v>
      </c>
      <c r="E12636" s="98">
        <v>0.71</v>
      </c>
      <c r="F12636" s="98" t="s">
        <v>101</v>
      </c>
    </row>
    <row r="12637" spans="1:6" x14ac:dyDescent="0.2">
      <c r="A12637" s="106">
        <v>43101</v>
      </c>
      <c r="B12637" s="100">
        <v>43101</v>
      </c>
      <c r="C12637" s="98" t="s">
        <v>185</v>
      </c>
      <c r="D12637" s="98">
        <v>16.399999999999999</v>
      </c>
      <c r="E12637" s="98">
        <v>498</v>
      </c>
      <c r="F12637" s="98" t="s">
        <v>93</v>
      </c>
    </row>
    <row r="12638" spans="1:6" x14ac:dyDescent="0.2">
      <c r="A12638" s="106">
        <v>43101</v>
      </c>
      <c r="B12638" s="100">
        <v>43101</v>
      </c>
      <c r="C12638" s="98" t="s">
        <v>186</v>
      </c>
      <c r="D12638" s="98">
        <v>0.75</v>
      </c>
      <c r="E12638" s="98">
        <v>22.44</v>
      </c>
      <c r="F12638" s="98" t="s">
        <v>93</v>
      </c>
    </row>
    <row r="12639" spans="1:6" x14ac:dyDescent="0.2">
      <c r="A12639" s="106">
        <v>43101</v>
      </c>
      <c r="B12639" s="100">
        <v>43101</v>
      </c>
      <c r="C12639" s="98" t="s">
        <v>185</v>
      </c>
      <c r="D12639" s="98">
        <v>2329.62</v>
      </c>
      <c r="E12639" s="98">
        <v>70810.62</v>
      </c>
      <c r="F12639" s="98" t="s">
        <v>76</v>
      </c>
    </row>
    <row r="12640" spans="1:6" x14ac:dyDescent="0.2">
      <c r="A12640" s="106">
        <v>43101</v>
      </c>
      <c r="B12640" s="100">
        <v>43101</v>
      </c>
      <c r="C12640" s="98" t="s">
        <v>186</v>
      </c>
      <c r="D12640" s="98">
        <v>105.16</v>
      </c>
      <c r="E12640" s="98">
        <v>3193.48</v>
      </c>
      <c r="F12640" s="98" t="s">
        <v>76</v>
      </c>
    </row>
    <row r="12641" spans="1:6" x14ac:dyDescent="0.2">
      <c r="A12641" s="106">
        <v>43101</v>
      </c>
      <c r="B12641" s="100">
        <v>43101</v>
      </c>
      <c r="C12641" s="98" t="s">
        <v>34</v>
      </c>
      <c r="D12641" s="98">
        <v>-6215.08</v>
      </c>
      <c r="E12641" s="98">
        <v>70810.62</v>
      </c>
      <c r="F12641" s="98" t="s">
        <v>76</v>
      </c>
    </row>
    <row r="12642" spans="1:6" x14ac:dyDescent="0.2">
      <c r="A12642" s="106">
        <v>43101</v>
      </c>
      <c r="B12642" s="100">
        <v>43101</v>
      </c>
      <c r="C12642" s="98" t="s">
        <v>33</v>
      </c>
      <c r="D12642" s="98">
        <v>-280.32</v>
      </c>
      <c r="E12642" s="98">
        <v>3193.48</v>
      </c>
      <c r="F12642" s="98" t="s">
        <v>76</v>
      </c>
    </row>
    <row r="12643" spans="1:6" x14ac:dyDescent="0.2">
      <c r="A12643" s="106">
        <v>43101</v>
      </c>
      <c r="B12643" s="100">
        <v>43101</v>
      </c>
      <c r="C12643" s="98" t="s">
        <v>168</v>
      </c>
      <c r="D12643" s="98">
        <v>-524.02</v>
      </c>
      <c r="E12643" s="98">
        <v>70810.62</v>
      </c>
      <c r="F12643" s="98" t="s">
        <v>76</v>
      </c>
    </row>
    <row r="12644" spans="1:6" x14ac:dyDescent="0.2">
      <c r="A12644" s="106">
        <v>43101</v>
      </c>
      <c r="B12644" s="100">
        <v>43101</v>
      </c>
      <c r="C12644" s="98" t="s">
        <v>34</v>
      </c>
      <c r="D12644" s="98">
        <v>-43.71</v>
      </c>
      <c r="E12644" s="98">
        <v>498</v>
      </c>
      <c r="F12644" s="98" t="s">
        <v>93</v>
      </c>
    </row>
    <row r="12645" spans="1:6" x14ac:dyDescent="0.2">
      <c r="A12645" s="106">
        <v>43101</v>
      </c>
      <c r="B12645" s="100">
        <v>43101</v>
      </c>
      <c r="C12645" s="98" t="s">
        <v>33</v>
      </c>
      <c r="D12645" s="98">
        <v>-1.96</v>
      </c>
      <c r="E12645" s="98">
        <v>22.44</v>
      </c>
      <c r="F12645" s="98" t="s">
        <v>93</v>
      </c>
    </row>
    <row r="12646" spans="1:6" x14ac:dyDescent="0.2">
      <c r="A12646" s="106">
        <v>43101</v>
      </c>
      <c r="B12646" s="100">
        <v>43101</v>
      </c>
      <c r="C12646" s="98" t="s">
        <v>168</v>
      </c>
      <c r="D12646" s="98">
        <v>-3.67</v>
      </c>
      <c r="E12646" s="98">
        <v>498</v>
      </c>
      <c r="F12646" s="98" t="s">
        <v>93</v>
      </c>
    </row>
    <row r="12647" spans="1:6" x14ac:dyDescent="0.2">
      <c r="A12647" s="106">
        <v>43101</v>
      </c>
      <c r="B12647" s="100">
        <v>43101</v>
      </c>
      <c r="C12647" s="98" t="s">
        <v>185</v>
      </c>
      <c r="D12647" s="98">
        <v>2759.16</v>
      </c>
      <c r="E12647" s="98">
        <v>83862.649999999994</v>
      </c>
      <c r="F12647" s="98" t="s">
        <v>76</v>
      </c>
    </row>
    <row r="12648" spans="1:6" x14ac:dyDescent="0.2">
      <c r="A12648" s="106">
        <v>43101</v>
      </c>
      <c r="B12648" s="100">
        <v>43101</v>
      </c>
      <c r="C12648" s="98" t="s">
        <v>186</v>
      </c>
      <c r="D12648" s="98">
        <v>124.47</v>
      </c>
      <c r="E12648" s="98">
        <v>3782.1</v>
      </c>
      <c r="F12648" s="98" t="s">
        <v>76</v>
      </c>
    </row>
    <row r="12649" spans="1:6" x14ac:dyDescent="0.2">
      <c r="A12649" s="106">
        <v>43101</v>
      </c>
      <c r="B12649" s="100">
        <v>43101</v>
      </c>
      <c r="C12649" s="98" t="s">
        <v>34</v>
      </c>
      <c r="D12649" s="98">
        <v>-7360.62</v>
      </c>
      <c r="E12649" s="98">
        <v>83862.649999999994</v>
      </c>
      <c r="F12649" s="98" t="s">
        <v>76</v>
      </c>
    </row>
    <row r="12650" spans="1:6" x14ac:dyDescent="0.2">
      <c r="A12650" s="106">
        <v>43101</v>
      </c>
      <c r="B12650" s="100">
        <v>43101</v>
      </c>
      <c r="C12650" s="98" t="s">
        <v>33</v>
      </c>
      <c r="D12650" s="98">
        <v>-332.01</v>
      </c>
      <c r="E12650" s="98">
        <v>3782.1</v>
      </c>
      <c r="F12650" s="98" t="s">
        <v>76</v>
      </c>
    </row>
    <row r="12651" spans="1:6" x14ac:dyDescent="0.2">
      <c r="A12651" s="106">
        <v>43101</v>
      </c>
      <c r="B12651" s="100">
        <v>43101</v>
      </c>
      <c r="C12651" s="98" t="s">
        <v>168</v>
      </c>
      <c r="D12651" s="98">
        <v>-620.55999999999995</v>
      </c>
      <c r="E12651" s="98">
        <v>83862.649999999994</v>
      </c>
      <c r="F12651" s="98" t="s">
        <v>76</v>
      </c>
    </row>
    <row r="12652" spans="1:6" x14ac:dyDescent="0.2">
      <c r="A12652" s="106">
        <v>43101</v>
      </c>
      <c r="B12652" s="100">
        <v>43101</v>
      </c>
      <c r="C12652" s="98" t="s">
        <v>36</v>
      </c>
      <c r="D12652" s="98">
        <v>-0.04</v>
      </c>
      <c r="E12652" s="98">
        <v>0.4</v>
      </c>
      <c r="F12652" s="98" t="s">
        <v>102</v>
      </c>
    </row>
    <row r="12653" spans="1:6" x14ac:dyDescent="0.2">
      <c r="A12653" s="106">
        <v>43101</v>
      </c>
      <c r="B12653" s="100">
        <v>43101</v>
      </c>
      <c r="C12653" s="98" t="s">
        <v>35</v>
      </c>
      <c r="D12653" s="98">
        <v>0</v>
      </c>
      <c r="E12653" s="98">
        <v>0.02</v>
      </c>
      <c r="F12653" s="98" t="s">
        <v>102</v>
      </c>
    </row>
    <row r="12654" spans="1:6" x14ac:dyDescent="0.2">
      <c r="A12654" s="106">
        <v>43101</v>
      </c>
      <c r="B12654" s="100">
        <v>43101</v>
      </c>
      <c r="C12654" s="98" t="s">
        <v>36</v>
      </c>
      <c r="D12654" s="98">
        <v>-0.04</v>
      </c>
      <c r="E12654" s="98">
        <v>0.4</v>
      </c>
      <c r="F12654" s="98" t="s">
        <v>102</v>
      </c>
    </row>
    <row r="12655" spans="1:6" x14ac:dyDescent="0.2">
      <c r="A12655" s="106">
        <v>43101</v>
      </c>
      <c r="B12655" s="100">
        <v>43101</v>
      </c>
      <c r="C12655" s="98" t="s">
        <v>35</v>
      </c>
      <c r="D12655" s="98">
        <v>0</v>
      </c>
      <c r="E12655" s="98">
        <v>0.02</v>
      </c>
      <c r="F12655" s="98" t="s">
        <v>102</v>
      </c>
    </row>
    <row r="12656" spans="1:6" x14ac:dyDescent="0.2">
      <c r="A12656" s="98"/>
      <c r="B12656" s="98"/>
      <c r="C12656" s="98"/>
      <c r="D12656" s="98"/>
      <c r="E12656" s="98"/>
      <c r="F12656" s="98"/>
    </row>
  </sheetData>
  <mergeCells count="2">
    <mergeCell ref="P4:Q4"/>
    <mergeCell ref="AA4:AB4"/>
  </mergeCells>
  <phoneticPr fontId="4" type="noConversion"/>
  <pageMargins left="0.75" right="0.75" top="1" bottom="1" header="0.5" footer="0.5"/>
  <pageSetup orientation="portrait" r:id="rId3"/>
  <headerFooter alignWithMargins="0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workbookViewId="0">
      <selection activeCell="G1" sqref="G1"/>
    </sheetView>
  </sheetViews>
  <sheetFormatPr defaultRowHeight="12.75" x14ac:dyDescent="0.2"/>
  <cols>
    <col min="1" max="1" width="16.140625" bestFit="1" customWidth="1"/>
    <col min="2" max="2" width="11.5703125" bestFit="1" customWidth="1"/>
    <col min="3" max="3" width="15.5703125" bestFit="1" customWidth="1"/>
    <col min="4" max="4" width="11.85546875" bestFit="1" customWidth="1"/>
    <col min="7" max="7" width="13" bestFit="1" customWidth="1"/>
    <col min="8" max="8" width="16.28515625" bestFit="1" customWidth="1"/>
  </cols>
  <sheetData>
    <row r="1" spans="1:8" x14ac:dyDescent="0.2">
      <c r="A1" t="s">
        <v>15</v>
      </c>
      <c r="B1" t="s">
        <v>16</v>
      </c>
      <c r="C1" t="s">
        <v>23</v>
      </c>
      <c r="D1" t="s">
        <v>17</v>
      </c>
      <c r="G1" s="108" t="s">
        <v>79</v>
      </c>
      <c r="H1" t="s">
        <v>20</v>
      </c>
    </row>
    <row r="2" spans="1:8" x14ac:dyDescent="0.2">
      <c r="A2" s="4"/>
      <c r="C2" s="5"/>
      <c r="G2" s="109" t="s">
        <v>161</v>
      </c>
      <c r="H2" s="105"/>
    </row>
    <row r="3" spans="1:8" x14ac:dyDescent="0.2">
      <c r="G3" s="109" t="s">
        <v>22</v>
      </c>
      <c r="H3" s="105"/>
    </row>
  </sheetData>
  <pageMargins left="0.7" right="0.7" top="0.75" bottom="0.75" header="0.3" footer="0.3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60"/>
  <sheetViews>
    <sheetView workbookViewId="0">
      <selection activeCell="L15" sqref="L15"/>
    </sheetView>
  </sheetViews>
  <sheetFormatPr defaultRowHeight="12.75" x14ac:dyDescent="0.2"/>
  <cols>
    <col min="1" max="1" width="12.5703125" bestFit="1" customWidth="1"/>
    <col min="2" max="2" width="10.5703125" bestFit="1" customWidth="1"/>
    <col min="3" max="3" width="10.7109375" bestFit="1" customWidth="1"/>
    <col min="4" max="4" width="16.140625" bestFit="1" customWidth="1"/>
    <col min="5" max="5" width="11.5703125" bestFit="1" customWidth="1"/>
    <col min="6" max="7" width="15.5703125" bestFit="1" customWidth="1"/>
    <col min="8" max="8" width="11.85546875" bestFit="1" customWidth="1"/>
    <col min="11" max="11" width="13" customWidth="1"/>
    <col min="12" max="12" width="20" customWidth="1"/>
    <col min="13" max="13" width="16.28515625" customWidth="1"/>
    <col min="16" max="16" width="13" customWidth="1"/>
    <col min="17" max="17" width="20" customWidth="1"/>
    <col min="18" max="18" width="16.28515625" customWidth="1"/>
    <col min="20" max="20" width="13" customWidth="1"/>
    <col min="21" max="21" width="20" customWidth="1"/>
    <col min="22" max="22" width="16.28515625" customWidth="1"/>
  </cols>
  <sheetData>
    <row r="1" spans="1:22" x14ac:dyDescent="0.2">
      <c r="A1" t="s">
        <v>69</v>
      </c>
      <c r="B1" t="s">
        <v>53</v>
      </c>
      <c r="C1" t="s">
        <v>70</v>
      </c>
      <c r="D1" t="s">
        <v>15</v>
      </c>
      <c r="E1" t="s">
        <v>16</v>
      </c>
      <c r="F1" t="s">
        <v>23</v>
      </c>
      <c r="G1" t="s">
        <v>18</v>
      </c>
      <c r="H1" t="s">
        <v>17</v>
      </c>
      <c r="K1" s="108" t="s">
        <v>79</v>
      </c>
      <c r="L1" s="98" t="s">
        <v>21</v>
      </c>
      <c r="M1" s="98" t="s">
        <v>20</v>
      </c>
      <c r="P1" s="108" t="s">
        <v>16</v>
      </c>
      <c r="Q1" s="98" t="s">
        <v>119</v>
      </c>
      <c r="T1" s="108" t="s">
        <v>16</v>
      </c>
      <c r="U1" s="98" t="s">
        <v>118</v>
      </c>
    </row>
    <row r="2" spans="1:22" x14ac:dyDescent="0.2">
      <c r="A2" t="s">
        <v>71</v>
      </c>
      <c r="B2" t="s">
        <v>136</v>
      </c>
      <c r="C2" t="s">
        <v>137</v>
      </c>
      <c r="D2" s="4">
        <v>43466</v>
      </c>
      <c r="E2" t="s">
        <v>120</v>
      </c>
      <c r="F2" s="5">
        <v>43405</v>
      </c>
      <c r="G2">
        <v>0</v>
      </c>
      <c r="H2">
        <v>255.81</v>
      </c>
      <c r="K2" s="109" t="s">
        <v>121</v>
      </c>
      <c r="L2" s="105">
        <v>975640.34000000008</v>
      </c>
      <c r="M2" s="105">
        <v>23799.319999999996</v>
      </c>
    </row>
    <row r="3" spans="1:22" x14ac:dyDescent="0.2">
      <c r="A3" t="s">
        <v>71</v>
      </c>
      <c r="B3" t="s">
        <v>136</v>
      </c>
      <c r="C3" t="s">
        <v>137</v>
      </c>
      <c r="D3" s="4">
        <v>43466</v>
      </c>
      <c r="E3" t="s">
        <v>121</v>
      </c>
      <c r="F3" s="5">
        <v>43405</v>
      </c>
      <c r="G3">
        <v>14193</v>
      </c>
      <c r="H3">
        <v>322.45999999999998</v>
      </c>
      <c r="K3" s="110" t="s">
        <v>123</v>
      </c>
      <c r="L3" s="105">
        <v>975640.34000000008</v>
      </c>
      <c r="M3" s="105">
        <v>23799.319999999996</v>
      </c>
      <c r="P3" s="108" t="s">
        <v>79</v>
      </c>
      <c r="Q3" s="98" t="s">
        <v>21</v>
      </c>
      <c r="R3" s="98" t="s">
        <v>20</v>
      </c>
      <c r="T3" s="108" t="s">
        <v>79</v>
      </c>
      <c r="U3" s="98" t="s">
        <v>21</v>
      </c>
      <c r="V3" s="98" t="s">
        <v>20</v>
      </c>
    </row>
    <row r="4" spans="1:22" x14ac:dyDescent="0.2">
      <c r="A4" t="s">
        <v>71</v>
      </c>
      <c r="B4" t="s">
        <v>136</v>
      </c>
      <c r="C4" t="s">
        <v>137</v>
      </c>
      <c r="D4" s="4">
        <v>43466</v>
      </c>
      <c r="E4" t="s">
        <v>122</v>
      </c>
      <c r="F4" s="5">
        <v>43405</v>
      </c>
      <c r="G4">
        <v>576.23</v>
      </c>
      <c r="H4">
        <v>13.09</v>
      </c>
      <c r="K4" s="109" t="s">
        <v>122</v>
      </c>
      <c r="L4" s="105">
        <v>44000.3</v>
      </c>
      <c r="M4" s="105">
        <v>1073.2499999999998</v>
      </c>
      <c r="P4" s="109" t="s">
        <v>123</v>
      </c>
      <c r="Q4" s="105">
        <v>445043.5999999998</v>
      </c>
      <c r="R4" s="105">
        <v>-305607.52999999997</v>
      </c>
      <c r="T4" s="109" t="s">
        <v>123</v>
      </c>
      <c r="U4" s="105">
        <v>522178.73</v>
      </c>
      <c r="V4" s="105">
        <v>-356243.4299999997</v>
      </c>
    </row>
    <row r="5" spans="1:22" x14ac:dyDescent="0.2">
      <c r="A5" t="s">
        <v>71</v>
      </c>
      <c r="B5" t="s">
        <v>123</v>
      </c>
      <c r="C5" t="s">
        <v>125</v>
      </c>
      <c r="D5" s="4">
        <v>43466</v>
      </c>
      <c r="E5" t="s">
        <v>118</v>
      </c>
      <c r="F5" s="5">
        <v>43405</v>
      </c>
      <c r="G5">
        <v>965.1</v>
      </c>
      <c r="H5">
        <v>-774.01</v>
      </c>
      <c r="K5" s="110" t="s">
        <v>123</v>
      </c>
      <c r="L5" s="105">
        <v>44000.3</v>
      </c>
      <c r="M5" s="105">
        <v>1073.2499999999998</v>
      </c>
      <c r="P5" s="109" t="s">
        <v>22</v>
      </c>
      <c r="Q5" s="105">
        <v>445043.5999999998</v>
      </c>
      <c r="R5" s="105">
        <v>-305607.52999999997</v>
      </c>
      <c r="T5" s="109" t="s">
        <v>22</v>
      </c>
      <c r="U5" s="105">
        <v>522178.73</v>
      </c>
      <c r="V5" s="105">
        <v>-356243.4299999997</v>
      </c>
    </row>
    <row r="6" spans="1:22" x14ac:dyDescent="0.2">
      <c r="A6" t="s">
        <v>71</v>
      </c>
      <c r="B6" t="s">
        <v>123</v>
      </c>
      <c r="C6" t="s">
        <v>189</v>
      </c>
      <c r="D6" s="4">
        <v>43466</v>
      </c>
      <c r="E6" t="s">
        <v>118</v>
      </c>
      <c r="F6" s="5">
        <v>43405</v>
      </c>
      <c r="G6">
        <v>628.87</v>
      </c>
      <c r="H6">
        <v>-181.12</v>
      </c>
      <c r="K6" s="109" t="s">
        <v>22</v>
      </c>
      <c r="L6" s="105">
        <v>1019640.6400000001</v>
      </c>
      <c r="M6" s="105">
        <v>24872.569999999996</v>
      </c>
    </row>
    <row r="7" spans="1:22" x14ac:dyDescent="0.2">
      <c r="A7" t="s">
        <v>71</v>
      </c>
      <c r="B7" t="s">
        <v>123</v>
      </c>
      <c r="C7" t="s">
        <v>141</v>
      </c>
      <c r="D7" s="4">
        <v>43466</v>
      </c>
      <c r="E7" t="s">
        <v>118</v>
      </c>
      <c r="F7" s="5">
        <v>43405</v>
      </c>
      <c r="G7">
        <v>521.13</v>
      </c>
      <c r="H7">
        <v>-286.10000000000002</v>
      </c>
    </row>
    <row r="8" spans="1:22" x14ac:dyDescent="0.2">
      <c r="A8" t="s">
        <v>71</v>
      </c>
      <c r="B8" t="s">
        <v>123</v>
      </c>
      <c r="C8" t="s">
        <v>164</v>
      </c>
      <c r="D8" s="4">
        <v>43466</v>
      </c>
      <c r="E8" t="s">
        <v>118</v>
      </c>
      <c r="F8" s="5">
        <v>43405</v>
      </c>
      <c r="G8">
        <v>438.64</v>
      </c>
      <c r="H8">
        <v>-168.44</v>
      </c>
    </row>
    <row r="9" spans="1:22" x14ac:dyDescent="0.2">
      <c r="A9" t="s">
        <v>71</v>
      </c>
      <c r="B9" t="s">
        <v>123</v>
      </c>
      <c r="C9" t="s">
        <v>170</v>
      </c>
      <c r="D9" s="4">
        <v>43466</v>
      </c>
      <c r="E9" t="s">
        <v>118</v>
      </c>
      <c r="F9" s="5">
        <v>43405</v>
      </c>
      <c r="G9">
        <v>344.63</v>
      </c>
      <c r="H9">
        <v>-101.32</v>
      </c>
    </row>
    <row r="10" spans="1:22" x14ac:dyDescent="0.2">
      <c r="A10" t="s">
        <v>71</v>
      </c>
      <c r="B10" t="s">
        <v>136</v>
      </c>
      <c r="C10" t="s">
        <v>140</v>
      </c>
      <c r="D10" s="4">
        <v>43466</v>
      </c>
      <c r="E10" t="s">
        <v>118</v>
      </c>
      <c r="F10" s="5">
        <v>43405</v>
      </c>
      <c r="G10">
        <v>3782</v>
      </c>
      <c r="H10">
        <v>-2401.5700000000002</v>
      </c>
    </row>
    <row r="11" spans="1:22" x14ac:dyDescent="0.2">
      <c r="A11" t="s">
        <v>71</v>
      </c>
      <c r="B11" t="s">
        <v>136</v>
      </c>
      <c r="C11" t="s">
        <v>142</v>
      </c>
      <c r="D11" s="4">
        <v>43466</v>
      </c>
      <c r="E11" t="s">
        <v>118</v>
      </c>
      <c r="F11" s="5">
        <v>43405</v>
      </c>
      <c r="G11">
        <v>1478</v>
      </c>
      <c r="H11">
        <v>-1053.81</v>
      </c>
    </row>
    <row r="12" spans="1:22" x14ac:dyDescent="0.2">
      <c r="A12" t="s">
        <v>71</v>
      </c>
      <c r="B12" t="s">
        <v>136</v>
      </c>
      <c r="C12" t="s">
        <v>208</v>
      </c>
      <c r="D12" s="4">
        <v>43466</v>
      </c>
      <c r="E12" t="s">
        <v>118</v>
      </c>
      <c r="F12" s="5">
        <v>43405</v>
      </c>
      <c r="G12">
        <v>1528</v>
      </c>
      <c r="H12">
        <v>-343.8</v>
      </c>
    </row>
    <row r="13" spans="1:22" x14ac:dyDescent="0.2">
      <c r="A13" t="s">
        <v>71</v>
      </c>
      <c r="B13" t="s">
        <v>123</v>
      </c>
      <c r="C13" t="s">
        <v>126</v>
      </c>
      <c r="D13" s="4">
        <v>43466</v>
      </c>
      <c r="E13" t="s">
        <v>119</v>
      </c>
      <c r="F13" s="5">
        <v>43405</v>
      </c>
      <c r="G13">
        <v>855.1</v>
      </c>
      <c r="H13">
        <v>-685.79</v>
      </c>
    </row>
    <row r="14" spans="1:22" x14ac:dyDescent="0.2">
      <c r="A14" t="s">
        <v>71</v>
      </c>
      <c r="B14" t="s">
        <v>123</v>
      </c>
      <c r="C14" t="s">
        <v>190</v>
      </c>
      <c r="D14" s="4">
        <v>43466</v>
      </c>
      <c r="E14" t="s">
        <v>119</v>
      </c>
      <c r="F14" s="5">
        <v>43405</v>
      </c>
      <c r="G14">
        <v>607.9</v>
      </c>
      <c r="H14">
        <v>-175.08</v>
      </c>
    </row>
    <row r="15" spans="1:22" x14ac:dyDescent="0.2">
      <c r="A15" t="s">
        <v>71</v>
      </c>
      <c r="B15" t="s">
        <v>123</v>
      </c>
      <c r="C15" t="s">
        <v>144</v>
      </c>
      <c r="D15" s="4">
        <v>43466</v>
      </c>
      <c r="E15" t="s">
        <v>119</v>
      </c>
      <c r="F15" s="5">
        <v>43405</v>
      </c>
      <c r="G15">
        <v>499.08</v>
      </c>
      <c r="H15">
        <v>-274</v>
      </c>
    </row>
    <row r="16" spans="1:22" x14ac:dyDescent="0.2">
      <c r="A16" t="s">
        <v>71</v>
      </c>
      <c r="B16" t="s">
        <v>123</v>
      </c>
      <c r="C16" t="s">
        <v>165</v>
      </c>
      <c r="D16" s="4">
        <v>43466</v>
      </c>
      <c r="E16" t="s">
        <v>119</v>
      </c>
      <c r="F16" s="5">
        <v>43405</v>
      </c>
      <c r="G16">
        <v>432.43</v>
      </c>
      <c r="H16">
        <v>-166.05</v>
      </c>
      <c r="M16" s="64"/>
    </row>
    <row r="17" spans="1:8" x14ac:dyDescent="0.2">
      <c r="A17" t="s">
        <v>71</v>
      </c>
      <c r="B17" t="s">
        <v>123</v>
      </c>
      <c r="C17" t="s">
        <v>174</v>
      </c>
      <c r="D17" s="4">
        <v>43466</v>
      </c>
      <c r="E17" t="s">
        <v>119</v>
      </c>
      <c r="F17" s="5">
        <v>43405</v>
      </c>
      <c r="G17">
        <v>349.8</v>
      </c>
      <c r="H17">
        <v>-102.85</v>
      </c>
    </row>
    <row r="18" spans="1:8" x14ac:dyDescent="0.2">
      <c r="A18" t="s">
        <v>71</v>
      </c>
      <c r="B18" t="s">
        <v>136</v>
      </c>
      <c r="C18" t="s">
        <v>143</v>
      </c>
      <c r="D18" s="4">
        <v>43466</v>
      </c>
      <c r="E18" t="s">
        <v>119</v>
      </c>
      <c r="F18" s="5">
        <v>43405</v>
      </c>
      <c r="G18">
        <v>4005</v>
      </c>
      <c r="H18">
        <v>-2543.1799999999998</v>
      </c>
    </row>
    <row r="19" spans="1:8" x14ac:dyDescent="0.2">
      <c r="A19" t="s">
        <v>71</v>
      </c>
      <c r="B19" t="s">
        <v>136</v>
      </c>
      <c r="C19" t="s">
        <v>145</v>
      </c>
      <c r="D19" s="4">
        <v>43466</v>
      </c>
      <c r="E19" t="s">
        <v>119</v>
      </c>
      <c r="F19" s="5">
        <v>43405</v>
      </c>
      <c r="G19">
        <v>1592</v>
      </c>
      <c r="H19">
        <v>-1135.0999999999999</v>
      </c>
    </row>
    <row r="20" spans="1:8" x14ac:dyDescent="0.2">
      <c r="A20" t="s">
        <v>71</v>
      </c>
      <c r="B20" t="s">
        <v>136</v>
      </c>
      <c r="C20" t="s">
        <v>209</v>
      </c>
      <c r="D20" s="4">
        <v>43466</v>
      </c>
      <c r="E20" t="s">
        <v>119</v>
      </c>
      <c r="F20" s="5">
        <v>43405</v>
      </c>
      <c r="G20">
        <v>1808</v>
      </c>
      <c r="H20">
        <v>-406.8</v>
      </c>
    </row>
    <row r="21" spans="1:8" x14ac:dyDescent="0.2">
      <c r="A21" t="s">
        <v>71</v>
      </c>
      <c r="B21" t="s">
        <v>123</v>
      </c>
      <c r="C21" t="s">
        <v>126</v>
      </c>
      <c r="D21" s="4">
        <v>43405</v>
      </c>
      <c r="E21" t="s">
        <v>119</v>
      </c>
      <c r="F21" s="5">
        <v>43405</v>
      </c>
      <c r="G21">
        <v>0.4</v>
      </c>
      <c r="H21">
        <v>-0.32</v>
      </c>
    </row>
    <row r="22" spans="1:8" x14ac:dyDescent="0.2">
      <c r="A22" t="s">
        <v>71</v>
      </c>
      <c r="B22" t="s">
        <v>123</v>
      </c>
      <c r="C22" t="s">
        <v>126</v>
      </c>
      <c r="D22" s="4">
        <v>43405</v>
      </c>
      <c r="E22" t="s">
        <v>119</v>
      </c>
      <c r="F22" s="5">
        <v>43221</v>
      </c>
      <c r="G22">
        <v>2168.66</v>
      </c>
      <c r="H22">
        <v>-1739.27</v>
      </c>
    </row>
    <row r="23" spans="1:8" x14ac:dyDescent="0.2">
      <c r="A23" t="s">
        <v>71</v>
      </c>
      <c r="B23" t="s">
        <v>123</v>
      </c>
      <c r="C23" t="s">
        <v>190</v>
      </c>
      <c r="D23" s="4">
        <v>43405</v>
      </c>
      <c r="E23" t="s">
        <v>119</v>
      </c>
      <c r="F23" s="5">
        <v>43405</v>
      </c>
      <c r="G23">
        <v>0.91</v>
      </c>
      <c r="H23">
        <v>-0.27</v>
      </c>
    </row>
    <row r="24" spans="1:8" x14ac:dyDescent="0.2">
      <c r="A24" t="s">
        <v>71</v>
      </c>
      <c r="B24" t="s">
        <v>123</v>
      </c>
      <c r="C24" t="s">
        <v>190</v>
      </c>
      <c r="D24" s="4">
        <v>43405</v>
      </c>
      <c r="E24" t="s">
        <v>119</v>
      </c>
      <c r="F24" s="5">
        <v>43221</v>
      </c>
      <c r="G24">
        <v>1838.93</v>
      </c>
      <c r="H24">
        <v>-529.61</v>
      </c>
    </row>
    <row r="25" spans="1:8" x14ac:dyDescent="0.2">
      <c r="A25" t="s">
        <v>71</v>
      </c>
      <c r="B25" t="s">
        <v>123</v>
      </c>
      <c r="C25" t="s">
        <v>144</v>
      </c>
      <c r="D25" s="4">
        <v>43405</v>
      </c>
      <c r="E25" t="s">
        <v>119</v>
      </c>
      <c r="F25" s="5">
        <v>43221</v>
      </c>
      <c r="G25">
        <v>1522.4</v>
      </c>
      <c r="H25">
        <v>-835.8</v>
      </c>
    </row>
    <row r="26" spans="1:8" x14ac:dyDescent="0.2">
      <c r="A26" t="s">
        <v>71</v>
      </c>
      <c r="B26" t="s">
        <v>123</v>
      </c>
      <c r="C26" t="s">
        <v>144</v>
      </c>
      <c r="D26" s="4">
        <v>43405</v>
      </c>
      <c r="E26" t="s">
        <v>119</v>
      </c>
      <c r="F26" s="5">
        <v>43405</v>
      </c>
      <c r="G26">
        <v>0.78</v>
      </c>
      <c r="H26">
        <v>-0.43</v>
      </c>
    </row>
    <row r="27" spans="1:8" x14ac:dyDescent="0.2">
      <c r="A27" t="s">
        <v>71</v>
      </c>
      <c r="B27" t="s">
        <v>123</v>
      </c>
      <c r="C27" t="s">
        <v>163</v>
      </c>
      <c r="D27" s="4">
        <v>43405</v>
      </c>
      <c r="E27" t="s">
        <v>119</v>
      </c>
      <c r="F27" s="5">
        <v>43221</v>
      </c>
      <c r="G27">
        <v>2174.9699999999998</v>
      </c>
      <c r="H27">
        <v>-861.28</v>
      </c>
    </row>
    <row r="28" spans="1:8" x14ac:dyDescent="0.2">
      <c r="A28" t="s">
        <v>71</v>
      </c>
      <c r="B28" t="s">
        <v>123</v>
      </c>
      <c r="C28" t="s">
        <v>163</v>
      </c>
      <c r="D28" s="4">
        <v>43405</v>
      </c>
      <c r="E28" t="s">
        <v>119</v>
      </c>
      <c r="F28" s="5">
        <v>43405</v>
      </c>
      <c r="G28">
        <v>0.97</v>
      </c>
      <c r="H28">
        <v>-0.39</v>
      </c>
    </row>
    <row r="29" spans="1:8" x14ac:dyDescent="0.2">
      <c r="A29" t="s">
        <v>71</v>
      </c>
      <c r="B29" t="s">
        <v>123</v>
      </c>
      <c r="C29" t="s">
        <v>165</v>
      </c>
      <c r="D29" s="4">
        <v>43405</v>
      </c>
      <c r="E29" t="s">
        <v>119</v>
      </c>
      <c r="F29" s="5">
        <v>43405</v>
      </c>
      <c r="G29">
        <v>0.17</v>
      </c>
      <c r="H29">
        <v>-7.0000000000000007E-2</v>
      </c>
    </row>
    <row r="30" spans="1:8" x14ac:dyDescent="0.2">
      <c r="A30" t="s">
        <v>71</v>
      </c>
      <c r="B30" t="s">
        <v>123</v>
      </c>
      <c r="C30" t="s">
        <v>165</v>
      </c>
      <c r="D30" s="4">
        <v>43405</v>
      </c>
      <c r="E30" t="s">
        <v>119</v>
      </c>
      <c r="F30" s="5">
        <v>43221</v>
      </c>
      <c r="G30">
        <v>1413.51</v>
      </c>
      <c r="H30">
        <v>-542.79</v>
      </c>
    </row>
    <row r="31" spans="1:8" x14ac:dyDescent="0.2">
      <c r="A31" t="s">
        <v>71</v>
      </c>
      <c r="B31" t="s">
        <v>123</v>
      </c>
      <c r="C31" t="s">
        <v>174</v>
      </c>
      <c r="D31" s="4">
        <v>43405</v>
      </c>
      <c r="E31" t="s">
        <v>119</v>
      </c>
      <c r="F31" s="5">
        <v>43221</v>
      </c>
      <c r="G31">
        <v>992.48</v>
      </c>
      <c r="H31">
        <v>-291.79000000000002</v>
      </c>
    </row>
    <row r="32" spans="1:8" x14ac:dyDescent="0.2">
      <c r="A32" t="s">
        <v>71</v>
      </c>
      <c r="B32" t="s">
        <v>123</v>
      </c>
      <c r="C32" t="s">
        <v>174</v>
      </c>
      <c r="D32" s="4">
        <v>43405</v>
      </c>
      <c r="E32" t="s">
        <v>119</v>
      </c>
      <c r="F32" s="5">
        <v>43405</v>
      </c>
      <c r="G32">
        <v>0.36</v>
      </c>
      <c r="H32">
        <v>-0.11</v>
      </c>
    </row>
    <row r="33" spans="1:8" x14ac:dyDescent="0.2">
      <c r="A33" t="s">
        <v>71</v>
      </c>
      <c r="B33" t="s">
        <v>136</v>
      </c>
      <c r="C33" t="s">
        <v>143</v>
      </c>
      <c r="D33" s="4">
        <v>43405</v>
      </c>
      <c r="E33" t="s">
        <v>119</v>
      </c>
      <c r="F33" s="5">
        <v>43405</v>
      </c>
      <c r="G33">
        <v>5939.6</v>
      </c>
      <c r="H33">
        <v>-3771.65</v>
      </c>
    </row>
    <row r="34" spans="1:8" x14ac:dyDescent="0.2">
      <c r="A34" t="s">
        <v>71</v>
      </c>
      <c r="B34" t="s">
        <v>136</v>
      </c>
      <c r="C34" t="s">
        <v>143</v>
      </c>
      <c r="D34" s="4">
        <v>43405</v>
      </c>
      <c r="E34" t="s">
        <v>119</v>
      </c>
      <c r="F34" s="5">
        <v>43221</v>
      </c>
      <c r="G34">
        <v>10799</v>
      </c>
      <c r="H34">
        <v>-6857.37</v>
      </c>
    </row>
    <row r="35" spans="1:8" x14ac:dyDescent="0.2">
      <c r="A35" t="s">
        <v>71</v>
      </c>
      <c r="B35" t="s">
        <v>136</v>
      </c>
      <c r="C35" t="s">
        <v>145</v>
      </c>
      <c r="D35" s="4">
        <v>43405</v>
      </c>
      <c r="E35" t="s">
        <v>119</v>
      </c>
      <c r="F35" s="5">
        <v>43405</v>
      </c>
      <c r="G35">
        <v>1748.66</v>
      </c>
      <c r="H35">
        <v>-1246.79</v>
      </c>
    </row>
    <row r="36" spans="1:8" x14ac:dyDescent="0.2">
      <c r="A36" t="s">
        <v>71</v>
      </c>
      <c r="B36" t="s">
        <v>136</v>
      </c>
      <c r="C36" t="s">
        <v>145</v>
      </c>
      <c r="D36" s="4">
        <v>43405</v>
      </c>
      <c r="E36" t="s">
        <v>119</v>
      </c>
      <c r="F36" s="5">
        <v>43221</v>
      </c>
      <c r="G36">
        <v>3180</v>
      </c>
      <c r="H36">
        <v>-2267.34</v>
      </c>
    </row>
    <row r="37" spans="1:8" x14ac:dyDescent="0.2">
      <c r="A37" t="s">
        <v>71</v>
      </c>
      <c r="B37" t="s">
        <v>136</v>
      </c>
      <c r="C37" t="s">
        <v>209</v>
      </c>
      <c r="D37" s="4">
        <v>43405</v>
      </c>
      <c r="E37" t="s">
        <v>119</v>
      </c>
      <c r="F37" s="5">
        <v>43405</v>
      </c>
      <c r="G37">
        <v>1897.43</v>
      </c>
      <c r="H37">
        <v>-426.92</v>
      </c>
    </row>
    <row r="38" spans="1:8" x14ac:dyDescent="0.2">
      <c r="A38" t="s">
        <v>71</v>
      </c>
      <c r="B38" t="s">
        <v>136</v>
      </c>
      <c r="C38" t="s">
        <v>209</v>
      </c>
      <c r="D38" s="4">
        <v>43405</v>
      </c>
      <c r="E38" t="s">
        <v>119</v>
      </c>
      <c r="F38" s="5">
        <v>43221</v>
      </c>
      <c r="G38">
        <v>3451</v>
      </c>
      <c r="H38">
        <v>-776.48</v>
      </c>
    </row>
    <row r="39" spans="1:8" x14ac:dyDescent="0.2">
      <c r="A39" t="s">
        <v>71</v>
      </c>
      <c r="B39" t="s">
        <v>123</v>
      </c>
      <c r="C39" t="s">
        <v>125</v>
      </c>
      <c r="D39" s="4">
        <v>43405</v>
      </c>
      <c r="E39" t="s">
        <v>118</v>
      </c>
      <c r="F39" s="5">
        <v>43405</v>
      </c>
      <c r="G39">
        <v>0.77</v>
      </c>
      <c r="H39">
        <v>-0.62</v>
      </c>
    </row>
    <row r="40" spans="1:8" x14ac:dyDescent="0.2">
      <c r="A40" t="s">
        <v>71</v>
      </c>
      <c r="B40" t="s">
        <v>123</v>
      </c>
      <c r="C40" t="s">
        <v>125</v>
      </c>
      <c r="D40" s="4">
        <v>43405</v>
      </c>
      <c r="E40" t="s">
        <v>118</v>
      </c>
      <c r="F40" s="5">
        <v>43221</v>
      </c>
      <c r="G40">
        <v>1996.57</v>
      </c>
      <c r="H40">
        <v>-1601.24</v>
      </c>
    </row>
    <row r="41" spans="1:8" x14ac:dyDescent="0.2">
      <c r="A41" t="s">
        <v>71</v>
      </c>
      <c r="B41" t="s">
        <v>123</v>
      </c>
      <c r="C41" t="s">
        <v>189</v>
      </c>
      <c r="D41" s="4">
        <v>43405</v>
      </c>
      <c r="E41" t="s">
        <v>118</v>
      </c>
      <c r="F41" s="5">
        <v>43221</v>
      </c>
      <c r="G41">
        <v>1860.24</v>
      </c>
      <c r="H41">
        <v>-535.75</v>
      </c>
    </row>
    <row r="42" spans="1:8" x14ac:dyDescent="0.2">
      <c r="A42" t="s">
        <v>71</v>
      </c>
      <c r="B42" t="s">
        <v>123</v>
      </c>
      <c r="C42" t="s">
        <v>141</v>
      </c>
      <c r="D42" s="4">
        <v>43405</v>
      </c>
      <c r="E42" t="s">
        <v>118</v>
      </c>
      <c r="F42" s="5">
        <v>43405</v>
      </c>
      <c r="G42">
        <v>0.59</v>
      </c>
      <c r="H42">
        <v>-0.33</v>
      </c>
    </row>
    <row r="43" spans="1:8" x14ac:dyDescent="0.2">
      <c r="A43" t="s">
        <v>71</v>
      </c>
      <c r="B43" t="s">
        <v>123</v>
      </c>
      <c r="C43" t="s">
        <v>141</v>
      </c>
      <c r="D43" s="4">
        <v>43405</v>
      </c>
      <c r="E43" t="s">
        <v>118</v>
      </c>
      <c r="F43" s="5">
        <v>43221</v>
      </c>
      <c r="G43">
        <v>1276.1300000000001</v>
      </c>
      <c r="H43">
        <v>-700.6</v>
      </c>
    </row>
    <row r="44" spans="1:8" x14ac:dyDescent="0.2">
      <c r="A44" t="s">
        <v>71</v>
      </c>
      <c r="B44" t="s">
        <v>123</v>
      </c>
      <c r="C44" t="s">
        <v>162</v>
      </c>
      <c r="D44" s="4">
        <v>43405</v>
      </c>
      <c r="E44" t="s">
        <v>118</v>
      </c>
      <c r="F44" s="5">
        <v>43221</v>
      </c>
      <c r="G44">
        <v>2363.73</v>
      </c>
      <c r="H44">
        <v>-936.04</v>
      </c>
    </row>
    <row r="45" spans="1:8" x14ac:dyDescent="0.2">
      <c r="A45" t="s">
        <v>71</v>
      </c>
      <c r="B45" t="s">
        <v>123</v>
      </c>
      <c r="C45" t="s">
        <v>162</v>
      </c>
      <c r="D45" s="4">
        <v>43405</v>
      </c>
      <c r="E45" t="s">
        <v>118</v>
      </c>
      <c r="F45" s="5">
        <v>43405</v>
      </c>
      <c r="G45">
        <v>0</v>
      </c>
      <c r="H45">
        <v>0</v>
      </c>
    </row>
    <row r="46" spans="1:8" x14ac:dyDescent="0.2">
      <c r="A46" t="s">
        <v>71</v>
      </c>
      <c r="B46" t="s">
        <v>123</v>
      </c>
      <c r="C46" t="s">
        <v>164</v>
      </c>
      <c r="D46" s="4">
        <v>43405</v>
      </c>
      <c r="E46" t="s">
        <v>118</v>
      </c>
      <c r="F46" s="5">
        <v>43221</v>
      </c>
      <c r="G46">
        <v>1348.81</v>
      </c>
      <c r="H46">
        <v>-517.94000000000005</v>
      </c>
    </row>
    <row r="47" spans="1:8" x14ac:dyDescent="0.2">
      <c r="A47" t="s">
        <v>71</v>
      </c>
      <c r="B47" t="s">
        <v>123</v>
      </c>
      <c r="C47" t="s">
        <v>164</v>
      </c>
      <c r="D47" s="4">
        <v>43405</v>
      </c>
      <c r="E47" t="s">
        <v>118</v>
      </c>
      <c r="F47" s="5">
        <v>43405</v>
      </c>
      <c r="G47">
        <v>0.2</v>
      </c>
      <c r="H47">
        <v>-0.08</v>
      </c>
    </row>
    <row r="48" spans="1:8" x14ac:dyDescent="0.2">
      <c r="A48" t="s">
        <v>71</v>
      </c>
      <c r="B48" t="s">
        <v>123</v>
      </c>
      <c r="C48" t="s">
        <v>170</v>
      </c>
      <c r="D48" s="4">
        <v>43405</v>
      </c>
      <c r="E48" t="s">
        <v>118</v>
      </c>
      <c r="F48" s="5">
        <v>43221</v>
      </c>
      <c r="G48">
        <v>984.53</v>
      </c>
      <c r="H48">
        <v>-289.45</v>
      </c>
    </row>
    <row r="49" spans="1:8" x14ac:dyDescent="0.2">
      <c r="A49" t="s">
        <v>71</v>
      </c>
      <c r="B49" t="s">
        <v>123</v>
      </c>
      <c r="C49" t="s">
        <v>170</v>
      </c>
      <c r="D49" s="4">
        <v>43405</v>
      </c>
      <c r="E49" t="s">
        <v>118</v>
      </c>
      <c r="F49" s="5">
        <v>43405</v>
      </c>
      <c r="G49">
        <v>0.43</v>
      </c>
      <c r="H49">
        <v>-0.13</v>
      </c>
    </row>
    <row r="50" spans="1:8" x14ac:dyDescent="0.2">
      <c r="A50" t="s">
        <v>71</v>
      </c>
      <c r="B50" t="s">
        <v>123</v>
      </c>
      <c r="C50" t="s">
        <v>189</v>
      </c>
      <c r="D50" s="4">
        <v>43405</v>
      </c>
      <c r="E50" t="s">
        <v>118</v>
      </c>
      <c r="F50" s="5">
        <v>43405</v>
      </c>
      <c r="G50">
        <v>1.0900000000000001</v>
      </c>
      <c r="H50">
        <v>-0.31</v>
      </c>
    </row>
    <row r="51" spans="1:8" x14ac:dyDescent="0.2">
      <c r="A51" t="s">
        <v>71</v>
      </c>
      <c r="B51" t="s">
        <v>136</v>
      </c>
      <c r="C51" t="s">
        <v>140</v>
      </c>
      <c r="D51" s="4">
        <v>43405</v>
      </c>
      <c r="E51" t="s">
        <v>118</v>
      </c>
      <c r="F51" s="5">
        <v>43405</v>
      </c>
      <c r="G51">
        <v>6602.01</v>
      </c>
      <c r="H51">
        <v>-4192.28</v>
      </c>
    </row>
    <row r="52" spans="1:8" x14ac:dyDescent="0.2">
      <c r="A52" t="s">
        <v>71</v>
      </c>
      <c r="B52" t="s">
        <v>136</v>
      </c>
      <c r="C52" t="s">
        <v>140</v>
      </c>
      <c r="D52" s="4">
        <v>43405</v>
      </c>
      <c r="E52" t="s">
        <v>118</v>
      </c>
      <c r="F52" s="5">
        <v>43221</v>
      </c>
      <c r="G52">
        <v>12003</v>
      </c>
      <c r="H52">
        <v>-7621.91</v>
      </c>
    </row>
    <row r="53" spans="1:8" x14ac:dyDescent="0.2">
      <c r="A53" t="s">
        <v>71</v>
      </c>
      <c r="B53" t="s">
        <v>136</v>
      </c>
      <c r="C53" t="s">
        <v>142</v>
      </c>
      <c r="D53" s="4">
        <v>43405</v>
      </c>
      <c r="E53" t="s">
        <v>118</v>
      </c>
      <c r="F53" s="5">
        <v>43405</v>
      </c>
      <c r="G53">
        <v>2035.74</v>
      </c>
      <c r="H53">
        <v>-1451.48</v>
      </c>
    </row>
    <row r="54" spans="1:8" x14ac:dyDescent="0.2">
      <c r="A54" t="s">
        <v>71</v>
      </c>
      <c r="B54" t="s">
        <v>136</v>
      </c>
      <c r="C54" t="s">
        <v>142</v>
      </c>
      <c r="D54" s="4">
        <v>43405</v>
      </c>
      <c r="E54" t="s">
        <v>118</v>
      </c>
      <c r="F54" s="5">
        <v>43221</v>
      </c>
      <c r="G54">
        <v>3700</v>
      </c>
      <c r="H54">
        <v>-2638.1</v>
      </c>
    </row>
    <row r="55" spans="1:8" x14ac:dyDescent="0.2">
      <c r="A55" t="s">
        <v>71</v>
      </c>
      <c r="B55" t="s">
        <v>136</v>
      </c>
      <c r="C55" t="s">
        <v>208</v>
      </c>
      <c r="D55" s="4">
        <v>43405</v>
      </c>
      <c r="E55" t="s">
        <v>118</v>
      </c>
      <c r="F55" s="5">
        <v>43405</v>
      </c>
      <c r="G55">
        <v>2154.67</v>
      </c>
      <c r="H55">
        <v>-484.8</v>
      </c>
    </row>
    <row r="56" spans="1:8" x14ac:dyDescent="0.2">
      <c r="A56" t="s">
        <v>71</v>
      </c>
      <c r="B56" t="s">
        <v>136</v>
      </c>
      <c r="C56" t="s">
        <v>208</v>
      </c>
      <c r="D56" s="4">
        <v>43405</v>
      </c>
      <c r="E56" t="s">
        <v>118</v>
      </c>
      <c r="F56" s="5">
        <v>43221</v>
      </c>
      <c r="G56">
        <v>3917</v>
      </c>
      <c r="H56">
        <v>-881.33</v>
      </c>
    </row>
    <row r="57" spans="1:8" x14ac:dyDescent="0.2">
      <c r="A57" t="s">
        <v>71</v>
      </c>
      <c r="B57" t="s">
        <v>123</v>
      </c>
      <c r="C57" t="s">
        <v>124</v>
      </c>
      <c r="D57" s="4">
        <v>43405</v>
      </c>
      <c r="E57" t="s">
        <v>122</v>
      </c>
      <c r="F57" s="5">
        <v>43405</v>
      </c>
      <c r="G57">
        <v>0.22</v>
      </c>
      <c r="H57">
        <v>0</v>
      </c>
    </row>
    <row r="58" spans="1:8" x14ac:dyDescent="0.2">
      <c r="A58" t="s">
        <v>71</v>
      </c>
      <c r="B58" t="s">
        <v>123</v>
      </c>
      <c r="C58" t="s">
        <v>124</v>
      </c>
      <c r="D58" s="4">
        <v>43405</v>
      </c>
      <c r="E58" t="s">
        <v>122</v>
      </c>
      <c r="F58" s="5">
        <v>43221</v>
      </c>
      <c r="G58">
        <v>919.87</v>
      </c>
      <c r="H58">
        <v>12.08</v>
      </c>
    </row>
    <row r="59" spans="1:8" x14ac:dyDescent="0.2">
      <c r="A59" t="s">
        <v>71</v>
      </c>
      <c r="B59" t="s">
        <v>136</v>
      </c>
      <c r="C59" t="s">
        <v>137</v>
      </c>
      <c r="D59" s="4">
        <v>43405</v>
      </c>
      <c r="E59" t="s">
        <v>122</v>
      </c>
      <c r="F59" s="5">
        <v>43405</v>
      </c>
      <c r="G59">
        <v>919.06</v>
      </c>
      <c r="H59">
        <v>12.16</v>
      </c>
    </row>
    <row r="60" spans="1:8" x14ac:dyDescent="0.2">
      <c r="A60" t="s">
        <v>71</v>
      </c>
      <c r="B60" t="s">
        <v>136</v>
      </c>
      <c r="C60" t="s">
        <v>137</v>
      </c>
      <c r="D60" s="4">
        <v>43405</v>
      </c>
      <c r="E60" t="s">
        <v>122</v>
      </c>
      <c r="F60" s="5">
        <v>43221</v>
      </c>
      <c r="G60">
        <v>1670.96</v>
      </c>
      <c r="H60">
        <v>22.09</v>
      </c>
    </row>
    <row r="61" spans="1:8" x14ac:dyDescent="0.2">
      <c r="A61" t="s">
        <v>71</v>
      </c>
      <c r="B61" t="s">
        <v>123</v>
      </c>
      <c r="C61" t="s">
        <v>124</v>
      </c>
      <c r="D61" s="4">
        <v>43405</v>
      </c>
      <c r="E61" t="s">
        <v>121</v>
      </c>
      <c r="F61" s="5">
        <v>43405</v>
      </c>
      <c r="G61">
        <v>4.54</v>
      </c>
      <c r="H61">
        <v>0.06</v>
      </c>
    </row>
    <row r="62" spans="1:8" x14ac:dyDescent="0.2">
      <c r="A62" t="s">
        <v>71</v>
      </c>
      <c r="B62" t="s">
        <v>123</v>
      </c>
      <c r="C62" t="s">
        <v>124</v>
      </c>
      <c r="D62" s="4">
        <v>43405</v>
      </c>
      <c r="E62" t="s">
        <v>121</v>
      </c>
      <c r="F62" s="5">
        <v>43221</v>
      </c>
      <c r="G62">
        <v>20395.88</v>
      </c>
      <c r="H62">
        <v>267.85000000000002</v>
      </c>
    </row>
    <row r="63" spans="1:8" x14ac:dyDescent="0.2">
      <c r="A63" t="s">
        <v>71</v>
      </c>
      <c r="B63" t="s">
        <v>136</v>
      </c>
      <c r="C63" t="s">
        <v>137</v>
      </c>
      <c r="D63" s="4">
        <v>43405</v>
      </c>
      <c r="E63" t="s">
        <v>121</v>
      </c>
      <c r="F63" s="5">
        <v>43405</v>
      </c>
      <c r="G63">
        <v>20378.11</v>
      </c>
      <c r="H63">
        <v>269.5</v>
      </c>
    </row>
    <row r="64" spans="1:8" x14ac:dyDescent="0.2">
      <c r="A64" t="s">
        <v>71</v>
      </c>
      <c r="B64" t="s">
        <v>136</v>
      </c>
      <c r="C64" t="s">
        <v>137</v>
      </c>
      <c r="D64" s="4">
        <v>43405</v>
      </c>
      <c r="E64" t="s">
        <v>121</v>
      </c>
      <c r="F64" s="5">
        <v>43221</v>
      </c>
      <c r="G64">
        <v>37050</v>
      </c>
      <c r="H64">
        <v>489.98</v>
      </c>
    </row>
    <row r="65" spans="1:8" x14ac:dyDescent="0.2">
      <c r="A65" t="s">
        <v>71</v>
      </c>
      <c r="B65" t="s">
        <v>123</v>
      </c>
      <c r="C65" t="s">
        <v>124</v>
      </c>
      <c r="D65" s="4">
        <v>43405</v>
      </c>
      <c r="E65" t="s">
        <v>120</v>
      </c>
      <c r="F65" s="5">
        <v>43221</v>
      </c>
      <c r="G65">
        <v>0</v>
      </c>
      <c r="H65">
        <v>184.14</v>
      </c>
    </row>
    <row r="66" spans="1:8" x14ac:dyDescent="0.2">
      <c r="A66" t="s">
        <v>71</v>
      </c>
      <c r="B66" t="s">
        <v>136</v>
      </c>
      <c r="C66" t="s">
        <v>137</v>
      </c>
      <c r="D66" s="4">
        <v>43405</v>
      </c>
      <c r="E66" t="s">
        <v>120</v>
      </c>
      <c r="F66" s="5">
        <v>43405</v>
      </c>
      <c r="G66">
        <v>0</v>
      </c>
      <c r="H66">
        <v>140.69999999999999</v>
      </c>
    </row>
    <row r="67" spans="1:8" x14ac:dyDescent="0.2">
      <c r="A67" t="s">
        <v>71</v>
      </c>
      <c r="B67" t="s">
        <v>136</v>
      </c>
      <c r="C67" t="s">
        <v>137</v>
      </c>
      <c r="D67" s="4">
        <v>43405</v>
      </c>
      <c r="E67" t="s">
        <v>120</v>
      </c>
      <c r="F67" s="5">
        <v>43221</v>
      </c>
      <c r="G67">
        <v>0</v>
      </c>
      <c r="H67">
        <v>255.81</v>
      </c>
    </row>
    <row r="68" spans="1:8" x14ac:dyDescent="0.2">
      <c r="A68" t="s">
        <v>71</v>
      </c>
      <c r="B68" t="s">
        <v>136</v>
      </c>
      <c r="C68" t="s">
        <v>143</v>
      </c>
      <c r="D68" s="4">
        <v>43435</v>
      </c>
      <c r="E68" t="s">
        <v>119</v>
      </c>
      <c r="F68" s="5">
        <v>43405</v>
      </c>
      <c r="G68">
        <v>8933.7800000000007</v>
      </c>
      <c r="H68">
        <v>-5672.95</v>
      </c>
    </row>
    <row r="69" spans="1:8" x14ac:dyDescent="0.2">
      <c r="A69" t="s">
        <v>71</v>
      </c>
      <c r="B69" t="s">
        <v>136</v>
      </c>
      <c r="C69" t="s">
        <v>145</v>
      </c>
      <c r="D69" s="4">
        <v>43435</v>
      </c>
      <c r="E69" t="s">
        <v>119</v>
      </c>
      <c r="F69" s="5">
        <v>43405</v>
      </c>
      <c r="G69">
        <v>3171.73</v>
      </c>
      <c r="H69">
        <v>-2261.4499999999998</v>
      </c>
    </row>
    <row r="70" spans="1:8" x14ac:dyDescent="0.2">
      <c r="A70" t="s">
        <v>71</v>
      </c>
      <c r="B70" t="s">
        <v>136</v>
      </c>
      <c r="C70" t="s">
        <v>171</v>
      </c>
      <c r="D70" s="4">
        <v>43435</v>
      </c>
      <c r="E70" t="s">
        <v>119</v>
      </c>
      <c r="F70" s="5">
        <v>43405</v>
      </c>
      <c r="G70">
        <v>705.27</v>
      </c>
      <c r="H70">
        <v>-243.32</v>
      </c>
    </row>
    <row r="71" spans="1:8" x14ac:dyDescent="0.2">
      <c r="A71" t="s">
        <v>71</v>
      </c>
      <c r="B71" t="s">
        <v>136</v>
      </c>
      <c r="C71" t="s">
        <v>172</v>
      </c>
      <c r="D71" s="4">
        <v>43435</v>
      </c>
      <c r="E71" t="s">
        <v>119</v>
      </c>
      <c r="F71" s="5">
        <v>43405</v>
      </c>
      <c r="G71">
        <v>2411.89</v>
      </c>
      <c r="H71">
        <v>-793.51</v>
      </c>
    </row>
    <row r="72" spans="1:8" x14ac:dyDescent="0.2">
      <c r="A72" t="s">
        <v>71</v>
      </c>
      <c r="B72" t="s">
        <v>136</v>
      </c>
      <c r="C72" t="s">
        <v>211</v>
      </c>
      <c r="D72" s="4">
        <v>43435</v>
      </c>
      <c r="E72" t="s">
        <v>119</v>
      </c>
      <c r="F72" s="5">
        <v>43405</v>
      </c>
      <c r="G72">
        <v>7986.44</v>
      </c>
      <c r="H72">
        <v>-1725.07</v>
      </c>
    </row>
    <row r="73" spans="1:8" x14ac:dyDescent="0.2">
      <c r="A73" t="s">
        <v>71</v>
      </c>
      <c r="B73" t="s">
        <v>136</v>
      </c>
      <c r="C73" t="s">
        <v>140</v>
      </c>
      <c r="D73" s="4">
        <v>43435</v>
      </c>
      <c r="E73" t="s">
        <v>118</v>
      </c>
      <c r="F73" s="5">
        <v>43405</v>
      </c>
      <c r="G73">
        <v>5825.38</v>
      </c>
      <c r="H73">
        <v>-3699.12</v>
      </c>
    </row>
    <row r="74" spans="1:8" x14ac:dyDescent="0.2">
      <c r="A74" t="s">
        <v>71</v>
      </c>
      <c r="B74" t="s">
        <v>136</v>
      </c>
      <c r="C74" t="s">
        <v>142</v>
      </c>
      <c r="D74" s="4">
        <v>43435</v>
      </c>
      <c r="E74" t="s">
        <v>118</v>
      </c>
      <c r="F74" s="5">
        <v>43405</v>
      </c>
      <c r="G74">
        <v>3131.69</v>
      </c>
      <c r="H74">
        <v>-2232.89</v>
      </c>
    </row>
    <row r="75" spans="1:8" x14ac:dyDescent="0.2">
      <c r="A75" t="s">
        <v>71</v>
      </c>
      <c r="B75" t="s">
        <v>136</v>
      </c>
      <c r="C75" t="s">
        <v>169</v>
      </c>
      <c r="D75" s="4">
        <v>43435</v>
      </c>
      <c r="E75" t="s">
        <v>118</v>
      </c>
      <c r="F75" s="5">
        <v>43405</v>
      </c>
      <c r="G75">
        <v>476.72</v>
      </c>
      <c r="H75">
        <v>-164.47</v>
      </c>
    </row>
    <row r="76" spans="1:8" x14ac:dyDescent="0.2">
      <c r="A76" t="s">
        <v>71</v>
      </c>
      <c r="B76" t="s">
        <v>136</v>
      </c>
      <c r="C76" t="s">
        <v>173</v>
      </c>
      <c r="D76" s="4">
        <v>43435</v>
      </c>
      <c r="E76" t="s">
        <v>118</v>
      </c>
      <c r="F76" s="5">
        <v>43405</v>
      </c>
      <c r="G76">
        <v>1630.81</v>
      </c>
      <c r="H76">
        <v>-536.54</v>
      </c>
    </row>
    <row r="77" spans="1:8" x14ac:dyDescent="0.2">
      <c r="A77" t="s">
        <v>71</v>
      </c>
      <c r="B77" t="s">
        <v>136</v>
      </c>
      <c r="C77" t="s">
        <v>210</v>
      </c>
      <c r="D77" s="4">
        <v>43435</v>
      </c>
      <c r="E77" t="s">
        <v>118</v>
      </c>
      <c r="F77" s="5">
        <v>43405</v>
      </c>
      <c r="G77">
        <v>5466.93</v>
      </c>
      <c r="H77">
        <v>-1180.8599999999999</v>
      </c>
    </row>
    <row r="78" spans="1:8" x14ac:dyDescent="0.2">
      <c r="A78" t="s">
        <v>71</v>
      </c>
      <c r="B78" t="s">
        <v>136</v>
      </c>
      <c r="C78" t="s">
        <v>137</v>
      </c>
      <c r="D78" s="4">
        <v>43435</v>
      </c>
      <c r="E78" t="s">
        <v>122</v>
      </c>
      <c r="F78" s="5">
        <v>43405</v>
      </c>
      <c r="G78">
        <v>1792.31</v>
      </c>
      <c r="H78">
        <v>56.33</v>
      </c>
    </row>
    <row r="79" spans="1:8" x14ac:dyDescent="0.2">
      <c r="A79" t="s">
        <v>71</v>
      </c>
      <c r="B79" t="s">
        <v>136</v>
      </c>
      <c r="C79" t="s">
        <v>137</v>
      </c>
      <c r="D79" s="4">
        <v>43435</v>
      </c>
      <c r="E79" t="s">
        <v>121</v>
      </c>
      <c r="F79" s="5">
        <v>43405</v>
      </c>
      <c r="G79">
        <v>39740.639999999999</v>
      </c>
      <c r="H79">
        <v>1248.8800000000001</v>
      </c>
    </row>
    <row r="80" spans="1:8" x14ac:dyDescent="0.2">
      <c r="A80" t="s">
        <v>71</v>
      </c>
      <c r="B80" t="s">
        <v>136</v>
      </c>
      <c r="C80" t="s">
        <v>137</v>
      </c>
      <c r="D80" s="4">
        <v>43435</v>
      </c>
      <c r="E80" t="s">
        <v>120</v>
      </c>
      <c r="F80" s="5">
        <v>43405</v>
      </c>
      <c r="G80">
        <v>0</v>
      </c>
      <c r="H80">
        <v>767.46</v>
      </c>
    </row>
    <row r="81" spans="1:8" x14ac:dyDescent="0.2">
      <c r="A81" t="s">
        <v>71</v>
      </c>
      <c r="B81" t="s">
        <v>136</v>
      </c>
      <c r="C81" t="s">
        <v>137</v>
      </c>
      <c r="D81" s="4">
        <v>43435</v>
      </c>
      <c r="E81" t="s">
        <v>120</v>
      </c>
      <c r="F81" s="5">
        <v>43405</v>
      </c>
      <c r="G81">
        <v>0</v>
      </c>
      <c r="H81">
        <v>383.73</v>
      </c>
    </row>
    <row r="82" spans="1:8" x14ac:dyDescent="0.2">
      <c r="A82" t="s">
        <v>71</v>
      </c>
      <c r="B82" t="s">
        <v>136</v>
      </c>
      <c r="C82" t="s">
        <v>137</v>
      </c>
      <c r="D82" s="4">
        <v>43435</v>
      </c>
      <c r="E82" t="s">
        <v>121</v>
      </c>
      <c r="F82" s="5">
        <v>43405</v>
      </c>
      <c r="G82">
        <v>21045.14</v>
      </c>
      <c r="H82">
        <v>677.14</v>
      </c>
    </row>
    <row r="83" spans="1:8" x14ac:dyDescent="0.2">
      <c r="A83" t="s">
        <v>71</v>
      </c>
      <c r="B83" t="s">
        <v>136</v>
      </c>
      <c r="C83" t="s">
        <v>137</v>
      </c>
      <c r="D83" s="4">
        <v>43435</v>
      </c>
      <c r="E83" t="s">
        <v>122</v>
      </c>
      <c r="F83" s="5">
        <v>43405</v>
      </c>
      <c r="G83">
        <v>949.14</v>
      </c>
      <c r="H83">
        <v>30.54</v>
      </c>
    </row>
    <row r="84" spans="1:8" x14ac:dyDescent="0.2">
      <c r="A84" t="s">
        <v>71</v>
      </c>
      <c r="B84" t="s">
        <v>136</v>
      </c>
      <c r="C84" t="s">
        <v>140</v>
      </c>
      <c r="D84" s="4">
        <v>43435</v>
      </c>
      <c r="E84" t="s">
        <v>118</v>
      </c>
      <c r="F84" s="5">
        <v>43405</v>
      </c>
      <c r="G84">
        <v>6312.06</v>
      </c>
      <c r="H84">
        <v>-4008.16</v>
      </c>
    </row>
    <row r="85" spans="1:8" x14ac:dyDescent="0.2">
      <c r="A85" t="s">
        <v>71</v>
      </c>
      <c r="B85" t="s">
        <v>136</v>
      </c>
      <c r="C85" t="s">
        <v>142</v>
      </c>
      <c r="D85" s="4">
        <v>43435</v>
      </c>
      <c r="E85" t="s">
        <v>118</v>
      </c>
      <c r="F85" s="5">
        <v>43405</v>
      </c>
      <c r="G85">
        <v>1536.82</v>
      </c>
      <c r="H85">
        <v>-1095.75</v>
      </c>
    </row>
    <row r="86" spans="1:8" x14ac:dyDescent="0.2">
      <c r="A86" t="s">
        <v>71</v>
      </c>
      <c r="B86" t="s">
        <v>136</v>
      </c>
      <c r="C86" t="s">
        <v>208</v>
      </c>
      <c r="D86" s="4">
        <v>43435</v>
      </c>
      <c r="E86" t="s">
        <v>118</v>
      </c>
      <c r="F86" s="5">
        <v>43405</v>
      </c>
      <c r="G86">
        <v>1157.22</v>
      </c>
      <c r="H86">
        <v>-260.37</v>
      </c>
    </row>
    <row r="87" spans="1:8" x14ac:dyDescent="0.2">
      <c r="A87" t="s">
        <v>71</v>
      </c>
      <c r="B87" t="s">
        <v>136</v>
      </c>
      <c r="C87" t="s">
        <v>143</v>
      </c>
      <c r="D87" s="4">
        <v>43435</v>
      </c>
      <c r="E87" t="s">
        <v>119</v>
      </c>
      <c r="F87" s="5">
        <v>43405</v>
      </c>
      <c r="G87">
        <v>8956.24</v>
      </c>
      <c r="H87">
        <v>-5687.21</v>
      </c>
    </row>
    <row r="88" spans="1:8" x14ac:dyDescent="0.2">
      <c r="A88" t="s">
        <v>71</v>
      </c>
      <c r="B88" t="s">
        <v>136</v>
      </c>
      <c r="C88" t="s">
        <v>145</v>
      </c>
      <c r="D88" s="4">
        <v>43435</v>
      </c>
      <c r="E88" t="s">
        <v>119</v>
      </c>
      <c r="F88" s="5">
        <v>43405</v>
      </c>
      <c r="G88">
        <v>1974.9</v>
      </c>
      <c r="H88">
        <v>-1408.1</v>
      </c>
    </row>
    <row r="89" spans="1:8" x14ac:dyDescent="0.2">
      <c r="A89" t="s">
        <v>71</v>
      </c>
      <c r="B89" t="s">
        <v>136</v>
      </c>
      <c r="C89" t="s">
        <v>209</v>
      </c>
      <c r="D89" s="4">
        <v>43435</v>
      </c>
      <c r="E89" t="s">
        <v>119</v>
      </c>
      <c r="F89" s="5">
        <v>43405</v>
      </c>
      <c r="G89">
        <v>1107.9000000000001</v>
      </c>
      <c r="H89">
        <v>-249.28</v>
      </c>
    </row>
    <row r="90" spans="1:8" x14ac:dyDescent="0.2">
      <c r="A90" t="s">
        <v>71</v>
      </c>
      <c r="B90" t="s">
        <v>123</v>
      </c>
      <c r="C90" t="s">
        <v>126</v>
      </c>
      <c r="D90" s="4">
        <v>43497</v>
      </c>
      <c r="E90" t="s">
        <v>119</v>
      </c>
      <c r="F90" s="5">
        <v>43405</v>
      </c>
      <c r="G90">
        <v>58</v>
      </c>
      <c r="H90">
        <v>-46.52</v>
      </c>
    </row>
    <row r="91" spans="1:8" x14ac:dyDescent="0.2">
      <c r="A91" t="s">
        <v>71</v>
      </c>
      <c r="B91" t="s">
        <v>123</v>
      </c>
      <c r="C91" t="s">
        <v>124</v>
      </c>
      <c r="D91" s="4">
        <v>43497</v>
      </c>
      <c r="E91" t="s">
        <v>120</v>
      </c>
      <c r="F91" s="5">
        <v>43405</v>
      </c>
      <c r="G91">
        <v>0</v>
      </c>
      <c r="H91">
        <v>1.44</v>
      </c>
    </row>
    <row r="92" spans="1:8" x14ac:dyDescent="0.2">
      <c r="A92" t="s">
        <v>71</v>
      </c>
      <c r="B92" t="s">
        <v>123</v>
      </c>
      <c r="C92" t="s">
        <v>124</v>
      </c>
      <c r="D92" s="4">
        <v>43497</v>
      </c>
      <c r="E92" t="s">
        <v>121</v>
      </c>
      <c r="F92" s="5">
        <v>43405</v>
      </c>
      <c r="G92">
        <v>108</v>
      </c>
      <c r="H92">
        <v>3.51</v>
      </c>
    </row>
    <row r="93" spans="1:8" x14ac:dyDescent="0.2">
      <c r="A93" t="s">
        <v>71</v>
      </c>
      <c r="B93" t="s">
        <v>123</v>
      </c>
      <c r="C93" t="s">
        <v>124</v>
      </c>
      <c r="D93" s="4">
        <v>43497</v>
      </c>
      <c r="E93" t="s">
        <v>122</v>
      </c>
      <c r="F93" s="5">
        <v>43405</v>
      </c>
      <c r="G93">
        <v>3.79</v>
      </c>
      <c r="H93">
        <v>0.12</v>
      </c>
    </row>
    <row r="94" spans="1:8" x14ac:dyDescent="0.2">
      <c r="A94" t="s">
        <v>71</v>
      </c>
      <c r="B94" t="s">
        <v>123</v>
      </c>
      <c r="C94" t="s">
        <v>125</v>
      </c>
      <c r="D94" s="4">
        <v>43497</v>
      </c>
      <c r="E94" t="s">
        <v>118</v>
      </c>
      <c r="F94" s="5">
        <v>43405</v>
      </c>
      <c r="G94">
        <v>50</v>
      </c>
      <c r="H94">
        <v>-40.1</v>
      </c>
    </row>
    <row r="95" spans="1:8" x14ac:dyDescent="0.2">
      <c r="A95" t="s">
        <v>71</v>
      </c>
      <c r="B95" t="s">
        <v>123</v>
      </c>
      <c r="C95" t="s">
        <v>125</v>
      </c>
      <c r="D95" s="4">
        <v>43435</v>
      </c>
      <c r="E95" t="s">
        <v>118</v>
      </c>
      <c r="F95" s="5">
        <v>43405</v>
      </c>
      <c r="G95">
        <v>7791.5</v>
      </c>
      <c r="H95">
        <v>-6248.8</v>
      </c>
    </row>
    <row r="96" spans="1:8" x14ac:dyDescent="0.2">
      <c r="A96" t="s">
        <v>71</v>
      </c>
      <c r="B96" t="s">
        <v>123</v>
      </c>
      <c r="C96" t="s">
        <v>141</v>
      </c>
      <c r="D96" s="4">
        <v>43435</v>
      </c>
      <c r="E96" t="s">
        <v>118</v>
      </c>
      <c r="F96" s="5">
        <v>43405</v>
      </c>
      <c r="G96">
        <v>87.55</v>
      </c>
      <c r="H96">
        <v>-48.06</v>
      </c>
    </row>
    <row r="97" spans="1:8" x14ac:dyDescent="0.2">
      <c r="A97" t="s">
        <v>71</v>
      </c>
      <c r="B97" t="s">
        <v>123</v>
      </c>
      <c r="C97" t="s">
        <v>126</v>
      </c>
      <c r="D97" s="4">
        <v>43435</v>
      </c>
      <c r="E97" t="s">
        <v>119</v>
      </c>
      <c r="F97" s="5">
        <v>43405</v>
      </c>
      <c r="G97">
        <v>8319.9699999999993</v>
      </c>
      <c r="H97">
        <v>-6672.61</v>
      </c>
    </row>
    <row r="98" spans="1:8" x14ac:dyDescent="0.2">
      <c r="A98" t="s">
        <v>71</v>
      </c>
      <c r="B98" t="s">
        <v>123</v>
      </c>
      <c r="C98" t="s">
        <v>144</v>
      </c>
      <c r="D98" s="4">
        <v>43435</v>
      </c>
      <c r="E98" t="s">
        <v>119</v>
      </c>
      <c r="F98" s="5">
        <v>43405</v>
      </c>
      <c r="G98">
        <v>72.400000000000006</v>
      </c>
      <c r="H98">
        <v>-39.75</v>
      </c>
    </row>
    <row r="99" spans="1:8" x14ac:dyDescent="0.2">
      <c r="A99" t="s">
        <v>71</v>
      </c>
      <c r="B99" t="s">
        <v>123</v>
      </c>
      <c r="C99" t="s">
        <v>124</v>
      </c>
      <c r="D99" s="4">
        <v>43435</v>
      </c>
      <c r="E99" t="s">
        <v>122</v>
      </c>
      <c r="F99" s="5">
        <v>43405</v>
      </c>
      <c r="G99">
        <v>733.84</v>
      </c>
      <c r="H99">
        <v>20.350000000000001</v>
      </c>
    </row>
    <row r="100" spans="1:8" x14ac:dyDescent="0.2">
      <c r="A100" t="s">
        <v>71</v>
      </c>
      <c r="B100" t="s">
        <v>123</v>
      </c>
      <c r="C100" t="s">
        <v>124</v>
      </c>
      <c r="D100" s="4">
        <v>43435</v>
      </c>
      <c r="E100" t="s">
        <v>121</v>
      </c>
      <c r="F100" s="5">
        <v>43405</v>
      </c>
      <c r="G100">
        <v>16270.62</v>
      </c>
      <c r="H100">
        <v>451.79</v>
      </c>
    </row>
    <row r="101" spans="1:8" x14ac:dyDescent="0.2">
      <c r="A101" t="s">
        <v>71</v>
      </c>
      <c r="B101" t="s">
        <v>123</v>
      </c>
      <c r="C101" t="s">
        <v>124</v>
      </c>
      <c r="D101" s="4">
        <v>43435</v>
      </c>
      <c r="E101" t="s">
        <v>120</v>
      </c>
      <c r="F101" s="5">
        <v>43405</v>
      </c>
      <c r="G101">
        <v>0</v>
      </c>
      <c r="H101">
        <v>302.39999999999998</v>
      </c>
    </row>
    <row r="102" spans="1:8" x14ac:dyDescent="0.2">
      <c r="A102" t="s">
        <v>71</v>
      </c>
      <c r="B102" t="s">
        <v>123</v>
      </c>
      <c r="C102" t="s">
        <v>124</v>
      </c>
      <c r="D102" s="4">
        <v>43435</v>
      </c>
      <c r="E102" t="s">
        <v>120</v>
      </c>
      <c r="F102" s="5">
        <v>43405</v>
      </c>
      <c r="G102">
        <v>0</v>
      </c>
      <c r="H102">
        <v>178.2</v>
      </c>
    </row>
    <row r="103" spans="1:8" x14ac:dyDescent="0.2">
      <c r="A103" t="s">
        <v>71</v>
      </c>
      <c r="B103" t="s">
        <v>123</v>
      </c>
      <c r="C103" t="s">
        <v>124</v>
      </c>
      <c r="D103" s="4">
        <v>43435</v>
      </c>
      <c r="E103" t="s">
        <v>122</v>
      </c>
      <c r="F103" s="5">
        <v>43405</v>
      </c>
      <c r="G103">
        <v>363.9</v>
      </c>
      <c r="H103">
        <v>9.77</v>
      </c>
    </row>
    <row r="104" spans="1:8" x14ac:dyDescent="0.2">
      <c r="A104" t="s">
        <v>71</v>
      </c>
      <c r="B104" t="s">
        <v>123</v>
      </c>
      <c r="C104" t="s">
        <v>124</v>
      </c>
      <c r="D104" s="4">
        <v>43435</v>
      </c>
      <c r="E104" t="s">
        <v>121</v>
      </c>
      <c r="F104" s="5">
        <v>43405</v>
      </c>
      <c r="G104">
        <v>8068.87</v>
      </c>
      <c r="H104">
        <v>216.9</v>
      </c>
    </row>
    <row r="105" spans="1:8" x14ac:dyDescent="0.2">
      <c r="A105" t="s">
        <v>71</v>
      </c>
      <c r="B105" t="s">
        <v>123</v>
      </c>
      <c r="C105" t="s">
        <v>126</v>
      </c>
      <c r="D105" s="4">
        <v>43435</v>
      </c>
      <c r="E105" t="s">
        <v>119</v>
      </c>
      <c r="F105" s="5">
        <v>43405</v>
      </c>
      <c r="G105">
        <v>1030.74</v>
      </c>
      <c r="H105">
        <v>-826.65</v>
      </c>
    </row>
    <row r="106" spans="1:8" x14ac:dyDescent="0.2">
      <c r="A106" t="s">
        <v>71</v>
      </c>
      <c r="B106" t="s">
        <v>123</v>
      </c>
      <c r="C106" t="s">
        <v>190</v>
      </c>
      <c r="D106" s="4">
        <v>43435</v>
      </c>
      <c r="E106" t="s">
        <v>119</v>
      </c>
      <c r="F106" s="5">
        <v>43405</v>
      </c>
      <c r="G106">
        <v>645.54</v>
      </c>
      <c r="H106">
        <v>-185.91</v>
      </c>
    </row>
    <row r="107" spans="1:8" x14ac:dyDescent="0.2">
      <c r="A107" t="s">
        <v>71</v>
      </c>
      <c r="B107" t="s">
        <v>123</v>
      </c>
      <c r="C107" t="s">
        <v>144</v>
      </c>
      <c r="D107" s="4">
        <v>43435</v>
      </c>
      <c r="E107" t="s">
        <v>119</v>
      </c>
      <c r="F107" s="5">
        <v>43405</v>
      </c>
      <c r="G107">
        <v>543.27</v>
      </c>
      <c r="H107">
        <v>-298.26</v>
      </c>
    </row>
    <row r="108" spans="1:8" x14ac:dyDescent="0.2">
      <c r="A108" t="s">
        <v>71</v>
      </c>
      <c r="B108" t="s">
        <v>123</v>
      </c>
      <c r="C108" t="s">
        <v>163</v>
      </c>
      <c r="D108" s="4">
        <v>43435</v>
      </c>
      <c r="E108" t="s">
        <v>119</v>
      </c>
      <c r="F108" s="5">
        <v>43405</v>
      </c>
      <c r="G108">
        <v>763.24</v>
      </c>
      <c r="H108">
        <v>-302.24</v>
      </c>
    </row>
    <row r="109" spans="1:8" x14ac:dyDescent="0.2">
      <c r="A109" t="s">
        <v>71</v>
      </c>
      <c r="B109" t="s">
        <v>123</v>
      </c>
      <c r="C109" t="s">
        <v>165</v>
      </c>
      <c r="D109" s="4">
        <v>43435</v>
      </c>
      <c r="E109" t="s">
        <v>119</v>
      </c>
      <c r="F109" s="5">
        <v>43405</v>
      </c>
      <c r="G109">
        <v>539.66</v>
      </c>
      <c r="H109">
        <v>-207.24</v>
      </c>
    </row>
    <row r="110" spans="1:8" x14ac:dyDescent="0.2">
      <c r="A110" t="s">
        <v>71</v>
      </c>
      <c r="B110" t="s">
        <v>123</v>
      </c>
      <c r="C110" t="s">
        <v>174</v>
      </c>
      <c r="D110" s="4">
        <v>43435</v>
      </c>
      <c r="E110" t="s">
        <v>119</v>
      </c>
      <c r="F110" s="5">
        <v>43405</v>
      </c>
      <c r="G110">
        <v>349.23</v>
      </c>
      <c r="H110">
        <v>-102.68</v>
      </c>
    </row>
    <row r="111" spans="1:8" x14ac:dyDescent="0.2">
      <c r="A111" t="s">
        <v>71</v>
      </c>
      <c r="B111" t="s">
        <v>123</v>
      </c>
      <c r="C111" t="s">
        <v>125</v>
      </c>
      <c r="D111" s="4">
        <v>43435</v>
      </c>
      <c r="E111" t="s">
        <v>118</v>
      </c>
      <c r="F111" s="5">
        <v>43405</v>
      </c>
      <c r="G111">
        <v>960.99</v>
      </c>
      <c r="H111">
        <v>-770.73</v>
      </c>
    </row>
    <row r="112" spans="1:8" x14ac:dyDescent="0.2">
      <c r="A112" t="s">
        <v>71</v>
      </c>
      <c r="B112" t="s">
        <v>123</v>
      </c>
      <c r="C112" t="s">
        <v>189</v>
      </c>
      <c r="D112" s="4">
        <v>43435</v>
      </c>
      <c r="E112" t="s">
        <v>118</v>
      </c>
      <c r="F112" s="5">
        <v>43405</v>
      </c>
      <c r="G112">
        <v>683.63</v>
      </c>
      <c r="H112">
        <v>-196.88</v>
      </c>
    </row>
    <row r="113" spans="1:8" x14ac:dyDescent="0.2">
      <c r="A113" t="s">
        <v>71</v>
      </c>
      <c r="B113" t="s">
        <v>123</v>
      </c>
      <c r="C113" t="s">
        <v>141</v>
      </c>
      <c r="D113" s="4">
        <v>43435</v>
      </c>
      <c r="E113" t="s">
        <v>118</v>
      </c>
      <c r="F113" s="5">
        <v>43405</v>
      </c>
      <c r="G113">
        <v>534.41999999999996</v>
      </c>
      <c r="H113">
        <v>-293.39</v>
      </c>
    </row>
    <row r="114" spans="1:8" x14ac:dyDescent="0.2">
      <c r="A114" t="s">
        <v>71</v>
      </c>
      <c r="B114" t="s">
        <v>123</v>
      </c>
      <c r="C114" t="s">
        <v>162</v>
      </c>
      <c r="D114" s="4">
        <v>43435</v>
      </c>
      <c r="E114" t="s">
        <v>118</v>
      </c>
      <c r="F114" s="5">
        <v>43405</v>
      </c>
      <c r="G114">
        <v>887.53</v>
      </c>
      <c r="H114">
        <v>-351.45</v>
      </c>
    </row>
    <row r="115" spans="1:8" x14ac:dyDescent="0.2">
      <c r="A115" t="s">
        <v>71</v>
      </c>
      <c r="B115" t="s">
        <v>123</v>
      </c>
      <c r="C115" t="s">
        <v>164</v>
      </c>
      <c r="D115" s="4">
        <v>43435</v>
      </c>
      <c r="E115" t="s">
        <v>118</v>
      </c>
      <c r="F115" s="5">
        <v>43405</v>
      </c>
      <c r="G115">
        <v>567.39</v>
      </c>
      <c r="H115">
        <v>-217.88</v>
      </c>
    </row>
    <row r="116" spans="1:8" x14ac:dyDescent="0.2">
      <c r="A116" t="s">
        <v>71</v>
      </c>
      <c r="B116" t="s">
        <v>123</v>
      </c>
      <c r="C116" t="s">
        <v>170</v>
      </c>
      <c r="D116" s="4">
        <v>43435</v>
      </c>
      <c r="E116" t="s">
        <v>118</v>
      </c>
      <c r="F116" s="5">
        <v>43405</v>
      </c>
      <c r="G116">
        <v>356.63</v>
      </c>
      <c r="H116">
        <v>-104.84</v>
      </c>
    </row>
    <row r="117" spans="1:8" x14ac:dyDescent="0.2">
      <c r="A117" t="s">
        <v>71</v>
      </c>
      <c r="B117" t="s">
        <v>136</v>
      </c>
      <c r="C117" t="s">
        <v>137</v>
      </c>
      <c r="D117" s="4">
        <v>43313</v>
      </c>
      <c r="E117" t="s">
        <v>120</v>
      </c>
      <c r="F117" s="5">
        <v>43221</v>
      </c>
      <c r="G117">
        <v>0</v>
      </c>
      <c r="H117">
        <v>392.25</v>
      </c>
    </row>
    <row r="118" spans="1:8" x14ac:dyDescent="0.2">
      <c r="A118" t="s">
        <v>71</v>
      </c>
      <c r="B118" t="s">
        <v>136</v>
      </c>
      <c r="C118" t="s">
        <v>143</v>
      </c>
      <c r="D118" s="4">
        <v>43313</v>
      </c>
      <c r="E118" t="s">
        <v>119</v>
      </c>
      <c r="F118" s="5">
        <v>43221</v>
      </c>
      <c r="G118">
        <v>42194.59</v>
      </c>
      <c r="H118">
        <v>-26793.56</v>
      </c>
    </row>
    <row r="119" spans="1:8" x14ac:dyDescent="0.2">
      <c r="A119" t="s">
        <v>71</v>
      </c>
      <c r="B119" t="s">
        <v>136</v>
      </c>
      <c r="C119" t="s">
        <v>140</v>
      </c>
      <c r="D119" s="4">
        <v>43313</v>
      </c>
      <c r="E119" t="s">
        <v>118</v>
      </c>
      <c r="F119" s="5">
        <v>43221</v>
      </c>
      <c r="G119">
        <v>45556.38</v>
      </c>
      <c r="H119">
        <v>-28928.3</v>
      </c>
    </row>
    <row r="120" spans="1:8" x14ac:dyDescent="0.2">
      <c r="A120" t="s">
        <v>71</v>
      </c>
      <c r="B120" t="s">
        <v>136</v>
      </c>
      <c r="C120" t="s">
        <v>142</v>
      </c>
      <c r="D120" s="4">
        <v>43313</v>
      </c>
      <c r="E120" t="s">
        <v>118</v>
      </c>
      <c r="F120" s="5">
        <v>43221</v>
      </c>
      <c r="G120">
        <v>17150.41</v>
      </c>
      <c r="H120">
        <v>-12228.24</v>
      </c>
    </row>
    <row r="121" spans="1:8" x14ac:dyDescent="0.2">
      <c r="A121" t="s">
        <v>71</v>
      </c>
      <c r="B121" t="s">
        <v>136</v>
      </c>
      <c r="C121" t="s">
        <v>208</v>
      </c>
      <c r="D121" s="4">
        <v>43313</v>
      </c>
      <c r="E121" t="s">
        <v>118</v>
      </c>
      <c r="F121" s="5">
        <v>43221</v>
      </c>
      <c r="G121">
        <v>18217.71</v>
      </c>
      <c r="H121">
        <v>-4098.9799999999996</v>
      </c>
    </row>
    <row r="122" spans="1:8" x14ac:dyDescent="0.2">
      <c r="A122" t="s">
        <v>71</v>
      </c>
      <c r="B122" t="s">
        <v>136</v>
      </c>
      <c r="C122" t="s">
        <v>145</v>
      </c>
      <c r="D122" s="4">
        <v>43313</v>
      </c>
      <c r="E122" t="s">
        <v>119</v>
      </c>
      <c r="F122" s="5">
        <v>43221</v>
      </c>
      <c r="G122">
        <v>12535</v>
      </c>
      <c r="H122">
        <v>-8937.4599999999991</v>
      </c>
    </row>
    <row r="123" spans="1:8" x14ac:dyDescent="0.2">
      <c r="A123" t="s">
        <v>71</v>
      </c>
      <c r="B123" t="s">
        <v>136</v>
      </c>
      <c r="C123" t="s">
        <v>209</v>
      </c>
      <c r="D123" s="4">
        <v>43313</v>
      </c>
      <c r="E123" t="s">
        <v>119</v>
      </c>
      <c r="F123" s="5">
        <v>43221</v>
      </c>
      <c r="G123">
        <v>14781.96</v>
      </c>
      <c r="H123">
        <v>-3325.94</v>
      </c>
    </row>
    <row r="124" spans="1:8" x14ac:dyDescent="0.2">
      <c r="A124" t="s">
        <v>71</v>
      </c>
      <c r="B124" t="s">
        <v>136</v>
      </c>
      <c r="C124" t="s">
        <v>137</v>
      </c>
      <c r="D124" s="4">
        <v>43313</v>
      </c>
      <c r="E124" t="s">
        <v>122</v>
      </c>
      <c r="F124" s="5">
        <v>43221</v>
      </c>
      <c r="G124">
        <v>6784.67</v>
      </c>
      <c r="H124">
        <v>255.91</v>
      </c>
    </row>
    <row r="125" spans="1:8" x14ac:dyDescent="0.2">
      <c r="A125" t="s">
        <v>71</v>
      </c>
      <c r="B125" t="s">
        <v>136</v>
      </c>
      <c r="C125" t="s">
        <v>137</v>
      </c>
      <c r="D125" s="4">
        <v>43313</v>
      </c>
      <c r="E125" t="s">
        <v>121</v>
      </c>
      <c r="F125" s="5">
        <v>43221</v>
      </c>
      <c r="G125">
        <v>150436.04999999999</v>
      </c>
      <c r="H125">
        <v>5674.28</v>
      </c>
    </row>
    <row r="126" spans="1:8" x14ac:dyDescent="0.2">
      <c r="A126" t="s">
        <v>71</v>
      </c>
      <c r="B126" t="s">
        <v>136</v>
      </c>
      <c r="C126" t="s">
        <v>137</v>
      </c>
      <c r="D126" s="4">
        <v>43313</v>
      </c>
      <c r="E126" t="s">
        <v>121</v>
      </c>
      <c r="F126" s="5">
        <v>43221</v>
      </c>
      <c r="G126">
        <v>310966.43</v>
      </c>
      <c r="H126">
        <v>11636.55</v>
      </c>
    </row>
    <row r="127" spans="1:8" x14ac:dyDescent="0.2">
      <c r="A127" t="s">
        <v>71</v>
      </c>
      <c r="B127" t="s">
        <v>136</v>
      </c>
      <c r="C127" t="s">
        <v>137</v>
      </c>
      <c r="D127" s="4">
        <v>43313</v>
      </c>
      <c r="E127" t="s">
        <v>122</v>
      </c>
      <c r="F127" s="5">
        <v>43221</v>
      </c>
      <c r="G127">
        <v>14024.58</v>
      </c>
      <c r="H127">
        <v>524.80999999999995</v>
      </c>
    </row>
    <row r="128" spans="1:8" x14ac:dyDescent="0.2">
      <c r="A128" t="s">
        <v>71</v>
      </c>
      <c r="B128" t="s">
        <v>136</v>
      </c>
      <c r="C128" t="s">
        <v>137</v>
      </c>
      <c r="D128" s="4">
        <v>43313</v>
      </c>
      <c r="E128" t="s">
        <v>120</v>
      </c>
      <c r="F128" s="5">
        <v>43221</v>
      </c>
      <c r="G128">
        <v>0</v>
      </c>
      <c r="H128">
        <v>793.02</v>
      </c>
    </row>
    <row r="129" spans="1:8" x14ac:dyDescent="0.2">
      <c r="A129" t="s">
        <v>71</v>
      </c>
      <c r="B129" t="s">
        <v>136</v>
      </c>
      <c r="C129" t="s">
        <v>143</v>
      </c>
      <c r="D129" s="4">
        <v>43313</v>
      </c>
      <c r="E129" t="s">
        <v>119</v>
      </c>
      <c r="F129" s="5">
        <v>43221</v>
      </c>
      <c r="G129">
        <v>41648.370000000003</v>
      </c>
      <c r="H129">
        <v>-26446.71</v>
      </c>
    </row>
    <row r="130" spans="1:8" x14ac:dyDescent="0.2">
      <c r="A130" t="s">
        <v>71</v>
      </c>
      <c r="B130" t="s">
        <v>136</v>
      </c>
      <c r="C130" t="s">
        <v>145</v>
      </c>
      <c r="D130" s="4">
        <v>43313</v>
      </c>
      <c r="E130" t="s">
        <v>119</v>
      </c>
      <c r="F130" s="5">
        <v>43221</v>
      </c>
      <c r="G130">
        <v>44372.17</v>
      </c>
      <c r="H130">
        <v>-31637.360000000001</v>
      </c>
    </row>
    <row r="131" spans="1:8" x14ac:dyDescent="0.2">
      <c r="A131" t="s">
        <v>71</v>
      </c>
      <c r="B131" t="s">
        <v>136</v>
      </c>
      <c r="C131" t="s">
        <v>171</v>
      </c>
      <c r="D131" s="4">
        <v>43313</v>
      </c>
      <c r="E131" t="s">
        <v>119</v>
      </c>
      <c r="F131" s="5">
        <v>43221</v>
      </c>
      <c r="G131">
        <v>4181.29</v>
      </c>
      <c r="H131">
        <v>-1442.55</v>
      </c>
    </row>
    <row r="132" spans="1:8" x14ac:dyDescent="0.2">
      <c r="A132" t="s">
        <v>71</v>
      </c>
      <c r="B132" t="s">
        <v>136</v>
      </c>
      <c r="C132" t="s">
        <v>172</v>
      </c>
      <c r="D132" s="4">
        <v>43313</v>
      </c>
      <c r="E132" t="s">
        <v>119</v>
      </c>
      <c r="F132" s="5">
        <v>43221</v>
      </c>
      <c r="G132">
        <v>13441.43</v>
      </c>
      <c r="H132">
        <v>-4422.2299999999996</v>
      </c>
    </row>
    <row r="133" spans="1:8" x14ac:dyDescent="0.2">
      <c r="A133" t="s">
        <v>71</v>
      </c>
      <c r="B133" t="s">
        <v>136</v>
      </c>
      <c r="C133" t="s">
        <v>211</v>
      </c>
      <c r="D133" s="4">
        <v>43313</v>
      </c>
      <c r="E133" t="s">
        <v>119</v>
      </c>
      <c r="F133" s="5">
        <v>43221</v>
      </c>
      <c r="G133">
        <v>40338.910000000003</v>
      </c>
      <c r="H133">
        <v>-8713.2000000000007</v>
      </c>
    </row>
    <row r="134" spans="1:8" x14ac:dyDescent="0.2">
      <c r="A134" t="s">
        <v>71</v>
      </c>
      <c r="B134" t="s">
        <v>136</v>
      </c>
      <c r="C134" t="s">
        <v>140</v>
      </c>
      <c r="D134" s="4">
        <v>43313</v>
      </c>
      <c r="E134" t="s">
        <v>118</v>
      </c>
      <c r="F134" s="5">
        <v>43221</v>
      </c>
      <c r="G134">
        <v>46866.99</v>
      </c>
      <c r="H134">
        <v>-29760.54</v>
      </c>
    </row>
    <row r="135" spans="1:8" x14ac:dyDescent="0.2">
      <c r="A135" t="s">
        <v>71</v>
      </c>
      <c r="B135" t="s">
        <v>136</v>
      </c>
      <c r="C135" t="s">
        <v>142</v>
      </c>
      <c r="D135" s="4">
        <v>43313</v>
      </c>
      <c r="E135" t="s">
        <v>118</v>
      </c>
      <c r="F135" s="5">
        <v>43221</v>
      </c>
      <c r="G135">
        <v>52540.89</v>
      </c>
      <c r="H135">
        <v>-37461.65</v>
      </c>
    </row>
    <row r="136" spans="1:8" x14ac:dyDescent="0.2">
      <c r="A136" t="s">
        <v>71</v>
      </c>
      <c r="B136" t="s">
        <v>136</v>
      </c>
      <c r="C136" t="s">
        <v>169</v>
      </c>
      <c r="D136" s="4">
        <v>43313</v>
      </c>
      <c r="E136" t="s">
        <v>118</v>
      </c>
      <c r="F136" s="5">
        <v>43221</v>
      </c>
      <c r="G136">
        <v>5063.4399999999996</v>
      </c>
      <c r="H136">
        <v>-1746.89</v>
      </c>
    </row>
    <row r="137" spans="1:8" x14ac:dyDescent="0.2">
      <c r="A137" t="s">
        <v>71</v>
      </c>
      <c r="B137" t="s">
        <v>136</v>
      </c>
      <c r="C137" t="s">
        <v>173</v>
      </c>
      <c r="D137" s="4">
        <v>43313</v>
      </c>
      <c r="E137" t="s">
        <v>118</v>
      </c>
      <c r="F137" s="5">
        <v>43221</v>
      </c>
      <c r="G137">
        <v>15460.89</v>
      </c>
      <c r="H137">
        <v>-5086.63</v>
      </c>
    </row>
    <row r="138" spans="1:8" x14ac:dyDescent="0.2">
      <c r="A138" t="s">
        <v>71</v>
      </c>
      <c r="B138" t="s">
        <v>136</v>
      </c>
      <c r="C138" t="s">
        <v>210</v>
      </c>
      <c r="D138" s="4">
        <v>43313</v>
      </c>
      <c r="E138" t="s">
        <v>118</v>
      </c>
      <c r="F138" s="5">
        <v>43221</v>
      </c>
      <c r="G138">
        <v>47052.05</v>
      </c>
      <c r="H138">
        <v>-10163.24</v>
      </c>
    </row>
    <row r="139" spans="1:8" x14ac:dyDescent="0.2">
      <c r="A139" t="s">
        <v>71</v>
      </c>
      <c r="B139" t="s">
        <v>123</v>
      </c>
      <c r="C139" t="s">
        <v>170</v>
      </c>
      <c r="D139" s="4">
        <v>43313</v>
      </c>
      <c r="E139" t="s">
        <v>118</v>
      </c>
      <c r="F139" s="5">
        <v>43221</v>
      </c>
      <c r="G139">
        <v>2635</v>
      </c>
      <c r="H139">
        <v>-774.69</v>
      </c>
    </row>
    <row r="140" spans="1:8" x14ac:dyDescent="0.2">
      <c r="A140" t="s">
        <v>71</v>
      </c>
      <c r="B140" t="s">
        <v>123</v>
      </c>
      <c r="C140" t="s">
        <v>126</v>
      </c>
      <c r="D140" s="4">
        <v>43313</v>
      </c>
      <c r="E140" t="s">
        <v>119</v>
      </c>
      <c r="F140" s="5">
        <v>43221</v>
      </c>
      <c r="G140">
        <v>4047.81</v>
      </c>
      <c r="H140">
        <v>-3246.34</v>
      </c>
    </row>
    <row r="141" spans="1:8" x14ac:dyDescent="0.2">
      <c r="A141" t="s">
        <v>71</v>
      </c>
      <c r="B141" t="s">
        <v>123</v>
      </c>
      <c r="C141" t="s">
        <v>190</v>
      </c>
      <c r="D141" s="4">
        <v>43313</v>
      </c>
      <c r="E141" t="s">
        <v>119</v>
      </c>
      <c r="F141" s="5">
        <v>43221</v>
      </c>
      <c r="G141">
        <v>3911.55</v>
      </c>
      <c r="H141">
        <v>-1126.54</v>
      </c>
    </row>
    <row r="142" spans="1:8" x14ac:dyDescent="0.2">
      <c r="A142" t="s">
        <v>71</v>
      </c>
      <c r="B142" t="s">
        <v>123</v>
      </c>
      <c r="C142" t="s">
        <v>144</v>
      </c>
      <c r="D142" s="4">
        <v>43313</v>
      </c>
      <c r="E142" t="s">
        <v>119</v>
      </c>
      <c r="F142" s="5">
        <v>43221</v>
      </c>
      <c r="G142">
        <v>3465.86</v>
      </c>
      <c r="H142">
        <v>-1902.76</v>
      </c>
    </row>
    <row r="143" spans="1:8" x14ac:dyDescent="0.2">
      <c r="A143" t="s">
        <v>71</v>
      </c>
      <c r="B143" t="s">
        <v>123</v>
      </c>
      <c r="C143" t="s">
        <v>163</v>
      </c>
      <c r="D143" s="4">
        <v>43313</v>
      </c>
      <c r="E143" t="s">
        <v>119</v>
      </c>
      <c r="F143" s="5">
        <v>43221</v>
      </c>
      <c r="G143">
        <v>4852.8599999999997</v>
      </c>
      <c r="H143">
        <v>-1921.73</v>
      </c>
    </row>
    <row r="144" spans="1:8" x14ac:dyDescent="0.2">
      <c r="A144" t="s">
        <v>71</v>
      </c>
      <c r="B144" t="s">
        <v>123</v>
      </c>
      <c r="C144" t="s">
        <v>165</v>
      </c>
      <c r="D144" s="4">
        <v>43313</v>
      </c>
      <c r="E144" t="s">
        <v>119</v>
      </c>
      <c r="F144" s="5">
        <v>43221</v>
      </c>
      <c r="G144">
        <v>3049.85</v>
      </c>
      <c r="H144">
        <v>-1171.1400000000001</v>
      </c>
    </row>
    <row r="145" spans="1:8" x14ac:dyDescent="0.2">
      <c r="A145" t="s">
        <v>71</v>
      </c>
      <c r="B145" t="s">
        <v>123</v>
      </c>
      <c r="C145" t="s">
        <v>174</v>
      </c>
      <c r="D145" s="4">
        <v>43313</v>
      </c>
      <c r="E145" t="s">
        <v>119</v>
      </c>
      <c r="F145" s="5">
        <v>43221</v>
      </c>
      <c r="G145">
        <v>2105.36</v>
      </c>
      <c r="H145">
        <v>-618.98</v>
      </c>
    </row>
    <row r="146" spans="1:8" x14ac:dyDescent="0.2">
      <c r="A146" t="s">
        <v>71</v>
      </c>
      <c r="B146" t="s">
        <v>123</v>
      </c>
      <c r="C146" t="s">
        <v>125</v>
      </c>
      <c r="D146" s="4">
        <v>43313</v>
      </c>
      <c r="E146" t="s">
        <v>118</v>
      </c>
      <c r="F146" s="5">
        <v>43221</v>
      </c>
      <c r="G146">
        <v>4606.1899999999996</v>
      </c>
      <c r="H146">
        <v>-3694.15</v>
      </c>
    </row>
    <row r="147" spans="1:8" x14ac:dyDescent="0.2">
      <c r="A147" t="s">
        <v>71</v>
      </c>
      <c r="B147" t="s">
        <v>123</v>
      </c>
      <c r="C147" t="s">
        <v>189</v>
      </c>
      <c r="D147" s="4">
        <v>43313</v>
      </c>
      <c r="E147" t="s">
        <v>118</v>
      </c>
      <c r="F147" s="5">
        <v>43221</v>
      </c>
      <c r="G147">
        <v>5046.41</v>
      </c>
      <c r="H147">
        <v>-1453.36</v>
      </c>
    </row>
    <row r="148" spans="1:8" x14ac:dyDescent="0.2">
      <c r="A148" t="s">
        <v>71</v>
      </c>
      <c r="B148" t="s">
        <v>123</v>
      </c>
      <c r="C148" t="s">
        <v>141</v>
      </c>
      <c r="D148" s="4">
        <v>43313</v>
      </c>
      <c r="E148" t="s">
        <v>118</v>
      </c>
      <c r="F148" s="5">
        <v>43221</v>
      </c>
      <c r="G148">
        <v>3575.07</v>
      </c>
      <c r="H148">
        <v>-1962.72</v>
      </c>
    </row>
    <row r="149" spans="1:8" x14ac:dyDescent="0.2">
      <c r="A149" t="s">
        <v>71</v>
      </c>
      <c r="B149" t="s">
        <v>123</v>
      </c>
      <c r="C149" t="s">
        <v>162</v>
      </c>
      <c r="D149" s="4">
        <v>43313</v>
      </c>
      <c r="E149" t="s">
        <v>118</v>
      </c>
      <c r="F149" s="5">
        <v>43221</v>
      </c>
      <c r="G149">
        <v>6535.68</v>
      </c>
      <c r="H149">
        <v>-2588.14</v>
      </c>
    </row>
    <row r="150" spans="1:8" x14ac:dyDescent="0.2">
      <c r="A150" t="s">
        <v>71</v>
      </c>
      <c r="B150" t="s">
        <v>123</v>
      </c>
      <c r="C150" t="s">
        <v>164</v>
      </c>
      <c r="D150" s="4">
        <v>43313</v>
      </c>
      <c r="E150" t="s">
        <v>118</v>
      </c>
      <c r="F150" s="5">
        <v>43221</v>
      </c>
      <c r="G150">
        <v>3673.63</v>
      </c>
      <c r="H150">
        <v>-1410.67</v>
      </c>
    </row>
    <row r="151" spans="1:8" x14ac:dyDescent="0.2">
      <c r="A151" t="s">
        <v>71</v>
      </c>
      <c r="B151" t="s">
        <v>123</v>
      </c>
      <c r="C151" t="s">
        <v>124</v>
      </c>
      <c r="D151" s="4">
        <v>43313</v>
      </c>
      <c r="E151" t="s">
        <v>120</v>
      </c>
      <c r="F151" s="5">
        <v>43221</v>
      </c>
      <c r="G151">
        <v>0</v>
      </c>
      <c r="H151">
        <v>184.14</v>
      </c>
    </row>
    <row r="152" spans="1:8" x14ac:dyDescent="0.2">
      <c r="A152" t="s">
        <v>71</v>
      </c>
      <c r="B152" t="s">
        <v>123</v>
      </c>
      <c r="C152" t="s">
        <v>124</v>
      </c>
      <c r="D152" s="4">
        <v>43313</v>
      </c>
      <c r="E152" t="s">
        <v>122</v>
      </c>
      <c r="F152" s="5">
        <v>43221</v>
      </c>
      <c r="G152">
        <v>2206.3200000000002</v>
      </c>
      <c r="H152">
        <v>74.459999999999994</v>
      </c>
    </row>
    <row r="153" spans="1:8" x14ac:dyDescent="0.2">
      <c r="A153" t="s">
        <v>71</v>
      </c>
      <c r="B153" t="s">
        <v>123</v>
      </c>
      <c r="C153" t="s">
        <v>124</v>
      </c>
      <c r="D153" s="4">
        <v>43313</v>
      </c>
      <c r="E153" t="s">
        <v>121</v>
      </c>
      <c r="F153" s="5">
        <v>43221</v>
      </c>
      <c r="G153">
        <v>48920.44</v>
      </c>
      <c r="H153">
        <v>1650.66</v>
      </c>
    </row>
    <row r="154" spans="1:8" x14ac:dyDescent="0.2">
      <c r="A154" t="s">
        <v>71</v>
      </c>
      <c r="B154" t="s">
        <v>123</v>
      </c>
      <c r="C154" t="s">
        <v>126</v>
      </c>
      <c r="D154" s="4">
        <v>43282</v>
      </c>
      <c r="E154" t="s">
        <v>119</v>
      </c>
      <c r="F154" s="5">
        <v>43221</v>
      </c>
      <c r="G154">
        <v>5873.57</v>
      </c>
      <c r="H154">
        <v>-4710.6000000000004</v>
      </c>
    </row>
    <row r="155" spans="1:8" x14ac:dyDescent="0.2">
      <c r="A155" t="s">
        <v>71</v>
      </c>
      <c r="B155" t="s">
        <v>123</v>
      </c>
      <c r="C155" t="s">
        <v>126</v>
      </c>
      <c r="D155" s="4">
        <v>43282</v>
      </c>
      <c r="E155" t="s">
        <v>119</v>
      </c>
      <c r="F155" s="5">
        <v>43101</v>
      </c>
      <c r="G155">
        <v>861</v>
      </c>
      <c r="H155">
        <v>-690.52</v>
      </c>
    </row>
    <row r="156" spans="1:8" x14ac:dyDescent="0.2">
      <c r="A156" t="s">
        <v>71</v>
      </c>
      <c r="B156" t="s">
        <v>123</v>
      </c>
      <c r="C156" t="s">
        <v>125</v>
      </c>
      <c r="D156" s="4">
        <v>43282</v>
      </c>
      <c r="E156" t="s">
        <v>118</v>
      </c>
      <c r="F156" s="5">
        <v>43221</v>
      </c>
      <c r="G156">
        <v>6091.15</v>
      </c>
      <c r="H156">
        <v>-4885.1099999999997</v>
      </c>
    </row>
    <row r="157" spans="1:8" x14ac:dyDescent="0.2">
      <c r="A157" t="s">
        <v>71</v>
      </c>
      <c r="B157" t="s">
        <v>123</v>
      </c>
      <c r="C157" t="s">
        <v>125</v>
      </c>
      <c r="D157" s="4">
        <v>43282</v>
      </c>
      <c r="E157" t="s">
        <v>118</v>
      </c>
      <c r="F157" s="5">
        <v>43101</v>
      </c>
      <c r="G157">
        <v>980</v>
      </c>
      <c r="H157">
        <v>-785.96</v>
      </c>
    </row>
    <row r="158" spans="1:8" x14ac:dyDescent="0.2">
      <c r="A158" t="s">
        <v>71</v>
      </c>
      <c r="B158" t="s">
        <v>123</v>
      </c>
      <c r="C158" t="s">
        <v>124</v>
      </c>
      <c r="D158" s="4">
        <v>43282</v>
      </c>
      <c r="E158" t="s">
        <v>122</v>
      </c>
      <c r="F158" s="5">
        <v>43221</v>
      </c>
      <c r="G158">
        <v>2155.69</v>
      </c>
      <c r="H158">
        <v>45.05</v>
      </c>
    </row>
    <row r="159" spans="1:8" x14ac:dyDescent="0.2">
      <c r="A159" t="s">
        <v>71</v>
      </c>
      <c r="B159" t="s">
        <v>123</v>
      </c>
      <c r="C159" t="s">
        <v>124</v>
      </c>
      <c r="D159" s="4">
        <v>43282</v>
      </c>
      <c r="E159" t="s">
        <v>122</v>
      </c>
      <c r="F159" s="5">
        <v>43101</v>
      </c>
      <c r="G159">
        <v>88.75</v>
      </c>
      <c r="H159">
        <v>1.36</v>
      </c>
    </row>
    <row r="160" spans="1:8" x14ac:dyDescent="0.2">
      <c r="A160" t="s">
        <v>71</v>
      </c>
      <c r="B160" t="s">
        <v>123</v>
      </c>
      <c r="C160" t="s">
        <v>124</v>
      </c>
      <c r="D160" s="4">
        <v>43282</v>
      </c>
      <c r="E160" t="s">
        <v>120</v>
      </c>
      <c r="F160" s="5">
        <v>43221</v>
      </c>
      <c r="G160">
        <v>0</v>
      </c>
      <c r="H160">
        <v>189.36</v>
      </c>
    </row>
    <row r="161" spans="1:8" x14ac:dyDescent="0.2">
      <c r="A161" t="s">
        <v>71</v>
      </c>
      <c r="B161" t="s">
        <v>123</v>
      </c>
      <c r="C161" t="s">
        <v>124</v>
      </c>
      <c r="D161" s="4">
        <v>43282</v>
      </c>
      <c r="E161" t="s">
        <v>120</v>
      </c>
      <c r="F161" s="5">
        <v>43101</v>
      </c>
      <c r="G161">
        <v>0</v>
      </c>
      <c r="H161">
        <v>4.32</v>
      </c>
    </row>
    <row r="162" spans="1:8" x14ac:dyDescent="0.2">
      <c r="A162" t="s">
        <v>71</v>
      </c>
      <c r="B162" t="s">
        <v>123</v>
      </c>
      <c r="C162" t="s">
        <v>124</v>
      </c>
      <c r="D162" s="4">
        <v>43282</v>
      </c>
      <c r="E162" t="s">
        <v>121</v>
      </c>
      <c r="F162" s="5">
        <v>43221</v>
      </c>
      <c r="G162">
        <v>47798.21</v>
      </c>
      <c r="H162">
        <v>998.71</v>
      </c>
    </row>
    <row r="163" spans="1:8" x14ac:dyDescent="0.2">
      <c r="A163" t="s">
        <v>71</v>
      </c>
      <c r="B163" t="s">
        <v>123</v>
      </c>
      <c r="C163" t="s">
        <v>124</v>
      </c>
      <c r="D163" s="4">
        <v>43282</v>
      </c>
      <c r="E163" t="s">
        <v>121</v>
      </c>
      <c r="F163" s="5">
        <v>43101</v>
      </c>
      <c r="G163">
        <v>1968</v>
      </c>
      <c r="H163">
        <v>30.15</v>
      </c>
    </row>
    <row r="164" spans="1:8" x14ac:dyDescent="0.2">
      <c r="A164" t="s">
        <v>71</v>
      </c>
      <c r="B164" t="s">
        <v>136</v>
      </c>
      <c r="C164" t="s">
        <v>137</v>
      </c>
      <c r="D164" s="4">
        <v>43252</v>
      </c>
      <c r="E164" t="s">
        <v>120</v>
      </c>
      <c r="F164" s="5">
        <v>43221</v>
      </c>
      <c r="G164">
        <v>0</v>
      </c>
      <c r="H164">
        <v>793.02</v>
      </c>
    </row>
    <row r="165" spans="1:8" x14ac:dyDescent="0.2">
      <c r="A165" t="s">
        <v>71</v>
      </c>
      <c r="B165" t="s">
        <v>136</v>
      </c>
      <c r="C165" t="s">
        <v>137</v>
      </c>
      <c r="D165" s="4">
        <v>43252</v>
      </c>
      <c r="E165" t="s">
        <v>122</v>
      </c>
      <c r="F165" s="5">
        <v>43221</v>
      </c>
      <c r="G165">
        <v>13334.9</v>
      </c>
      <c r="H165">
        <v>220.41</v>
      </c>
    </row>
    <row r="166" spans="1:8" x14ac:dyDescent="0.2">
      <c r="A166" t="s">
        <v>71</v>
      </c>
      <c r="B166" t="s">
        <v>136</v>
      </c>
      <c r="C166" t="s">
        <v>137</v>
      </c>
      <c r="D166" s="4">
        <v>43252</v>
      </c>
      <c r="E166" t="s">
        <v>121</v>
      </c>
      <c r="F166" s="5">
        <v>43221</v>
      </c>
      <c r="G166">
        <v>295674.21999999997</v>
      </c>
      <c r="H166">
        <v>4887.26</v>
      </c>
    </row>
    <row r="167" spans="1:8" x14ac:dyDescent="0.2">
      <c r="A167" t="s">
        <v>71</v>
      </c>
      <c r="B167" t="s">
        <v>136</v>
      </c>
      <c r="C167" t="s">
        <v>140</v>
      </c>
      <c r="D167" s="4">
        <v>43252</v>
      </c>
      <c r="E167" t="s">
        <v>118</v>
      </c>
      <c r="F167" s="5">
        <v>43221</v>
      </c>
      <c r="G167">
        <v>32461.599999999999</v>
      </c>
      <c r="H167">
        <v>-20613.12</v>
      </c>
    </row>
    <row r="168" spans="1:8" x14ac:dyDescent="0.2">
      <c r="A168" t="s">
        <v>71</v>
      </c>
      <c r="B168" t="s">
        <v>136</v>
      </c>
      <c r="C168" t="s">
        <v>142</v>
      </c>
      <c r="D168" s="4">
        <v>43252</v>
      </c>
      <c r="E168" t="s">
        <v>118</v>
      </c>
      <c r="F168" s="5">
        <v>43221</v>
      </c>
      <c r="G168">
        <v>59183.82</v>
      </c>
      <c r="H168">
        <v>-42198.06</v>
      </c>
    </row>
    <row r="169" spans="1:8" x14ac:dyDescent="0.2">
      <c r="A169" t="s">
        <v>71</v>
      </c>
      <c r="B169" t="s">
        <v>136</v>
      </c>
      <c r="C169" t="s">
        <v>169</v>
      </c>
      <c r="D169" s="4">
        <v>43252</v>
      </c>
      <c r="E169" t="s">
        <v>118</v>
      </c>
      <c r="F169" s="5">
        <v>43221</v>
      </c>
      <c r="G169">
        <v>5203.0600000000004</v>
      </c>
      <c r="H169">
        <v>-1795.06</v>
      </c>
    </row>
    <row r="170" spans="1:8" x14ac:dyDescent="0.2">
      <c r="A170" t="s">
        <v>71</v>
      </c>
      <c r="B170" t="s">
        <v>136</v>
      </c>
      <c r="C170" t="s">
        <v>173</v>
      </c>
      <c r="D170" s="4">
        <v>43252</v>
      </c>
      <c r="E170" t="s">
        <v>118</v>
      </c>
      <c r="F170" s="5">
        <v>43221</v>
      </c>
      <c r="G170">
        <v>16286.47</v>
      </c>
      <c r="H170">
        <v>-5358.25</v>
      </c>
    </row>
    <row r="171" spans="1:8" x14ac:dyDescent="0.2">
      <c r="A171" t="s">
        <v>71</v>
      </c>
      <c r="B171" t="s">
        <v>136</v>
      </c>
      <c r="C171" t="s">
        <v>210</v>
      </c>
      <c r="D171" s="4">
        <v>43252</v>
      </c>
      <c r="E171" t="s">
        <v>118</v>
      </c>
      <c r="F171" s="5">
        <v>43221</v>
      </c>
      <c r="G171">
        <v>48685.43</v>
      </c>
      <c r="H171">
        <v>-10516.05</v>
      </c>
    </row>
    <row r="172" spans="1:8" x14ac:dyDescent="0.2">
      <c r="A172" t="s">
        <v>71</v>
      </c>
      <c r="B172" t="s">
        <v>136</v>
      </c>
      <c r="C172" t="s">
        <v>143</v>
      </c>
      <c r="D172" s="4">
        <v>43252</v>
      </c>
      <c r="E172" t="s">
        <v>119</v>
      </c>
      <c r="F172" s="5">
        <v>43221</v>
      </c>
      <c r="G172">
        <v>23749.57</v>
      </c>
      <c r="H172">
        <v>-15080.98</v>
      </c>
    </row>
    <row r="173" spans="1:8" x14ac:dyDescent="0.2">
      <c r="A173" t="s">
        <v>71</v>
      </c>
      <c r="B173" t="s">
        <v>136</v>
      </c>
      <c r="C173" t="s">
        <v>145</v>
      </c>
      <c r="D173" s="4">
        <v>43252</v>
      </c>
      <c r="E173" t="s">
        <v>119</v>
      </c>
      <c r="F173" s="5">
        <v>43221</v>
      </c>
      <c r="G173">
        <v>48175.76</v>
      </c>
      <c r="H173">
        <v>-34349.31</v>
      </c>
    </row>
    <row r="174" spans="1:8" x14ac:dyDescent="0.2">
      <c r="A174" t="s">
        <v>71</v>
      </c>
      <c r="B174" t="s">
        <v>136</v>
      </c>
      <c r="C174" t="s">
        <v>171</v>
      </c>
      <c r="D174" s="4">
        <v>43252</v>
      </c>
      <c r="E174" t="s">
        <v>119</v>
      </c>
      <c r="F174" s="5">
        <v>43221</v>
      </c>
      <c r="G174">
        <v>4493.2700000000004</v>
      </c>
      <c r="H174">
        <v>-1550.18</v>
      </c>
    </row>
    <row r="175" spans="1:8" x14ac:dyDescent="0.2">
      <c r="A175" t="s">
        <v>71</v>
      </c>
      <c r="B175" t="s">
        <v>136</v>
      </c>
      <c r="C175" t="s">
        <v>172</v>
      </c>
      <c r="D175" s="4">
        <v>43252</v>
      </c>
      <c r="E175" t="s">
        <v>119</v>
      </c>
      <c r="F175" s="5">
        <v>43221</v>
      </c>
      <c r="G175">
        <v>14451.62</v>
      </c>
      <c r="H175">
        <v>-4754.58</v>
      </c>
    </row>
    <row r="176" spans="1:8" x14ac:dyDescent="0.2">
      <c r="A176" t="s">
        <v>71</v>
      </c>
      <c r="B176" t="s">
        <v>136</v>
      </c>
      <c r="C176" t="s">
        <v>211</v>
      </c>
      <c r="D176" s="4">
        <v>43252</v>
      </c>
      <c r="E176" t="s">
        <v>119</v>
      </c>
      <c r="F176" s="5">
        <v>43221</v>
      </c>
      <c r="G176">
        <v>42983.62</v>
      </c>
      <c r="H176">
        <v>-9284.4599999999991</v>
      </c>
    </row>
    <row r="177" spans="1:8" x14ac:dyDescent="0.2">
      <c r="A177" t="s">
        <v>71</v>
      </c>
      <c r="B177" t="s">
        <v>123</v>
      </c>
      <c r="C177" t="s">
        <v>126</v>
      </c>
      <c r="D177" s="4">
        <v>43252</v>
      </c>
      <c r="E177" t="s">
        <v>119</v>
      </c>
      <c r="F177" s="5">
        <v>43221</v>
      </c>
      <c r="G177">
        <v>40544.550000000003</v>
      </c>
      <c r="H177">
        <v>-32516.7</v>
      </c>
    </row>
    <row r="178" spans="1:8" x14ac:dyDescent="0.2">
      <c r="A178" t="s">
        <v>71</v>
      </c>
      <c r="B178" t="s">
        <v>123</v>
      </c>
      <c r="C178" t="s">
        <v>144</v>
      </c>
      <c r="D178" s="4">
        <v>43252</v>
      </c>
      <c r="E178" t="s">
        <v>119</v>
      </c>
      <c r="F178" s="5">
        <v>43221</v>
      </c>
      <c r="G178">
        <v>687.62</v>
      </c>
      <c r="H178">
        <v>-377.5</v>
      </c>
    </row>
    <row r="179" spans="1:8" x14ac:dyDescent="0.2">
      <c r="A179" t="s">
        <v>71</v>
      </c>
      <c r="B179" t="s">
        <v>123</v>
      </c>
      <c r="C179" t="s">
        <v>125</v>
      </c>
      <c r="D179" s="4">
        <v>43252</v>
      </c>
      <c r="E179" t="s">
        <v>118</v>
      </c>
      <c r="F179" s="5">
        <v>43221</v>
      </c>
      <c r="G179">
        <v>45630.75</v>
      </c>
      <c r="H179">
        <v>-36595.85</v>
      </c>
    </row>
    <row r="180" spans="1:8" x14ac:dyDescent="0.2">
      <c r="A180" t="s">
        <v>71</v>
      </c>
      <c r="B180" t="s">
        <v>123</v>
      </c>
      <c r="C180" t="s">
        <v>141</v>
      </c>
      <c r="D180" s="4">
        <v>43252</v>
      </c>
      <c r="E180" t="s">
        <v>118</v>
      </c>
      <c r="F180" s="5">
        <v>43221</v>
      </c>
      <c r="G180">
        <v>564.70000000000005</v>
      </c>
      <c r="H180">
        <v>-310.02</v>
      </c>
    </row>
    <row r="181" spans="1:8" x14ac:dyDescent="0.2">
      <c r="A181" t="s">
        <v>71</v>
      </c>
      <c r="B181" t="s">
        <v>123</v>
      </c>
      <c r="C181" t="s">
        <v>124</v>
      </c>
      <c r="D181" s="4">
        <v>43252</v>
      </c>
      <c r="E181" t="s">
        <v>121</v>
      </c>
      <c r="F181" s="5">
        <v>43221</v>
      </c>
      <c r="G181">
        <v>87433.14</v>
      </c>
      <c r="H181">
        <v>1304.0899999999999</v>
      </c>
    </row>
    <row r="182" spans="1:8" x14ac:dyDescent="0.2">
      <c r="A182" t="s">
        <v>71</v>
      </c>
      <c r="B182" t="s">
        <v>123</v>
      </c>
      <c r="C182" t="s">
        <v>124</v>
      </c>
      <c r="D182" s="4">
        <v>43252</v>
      </c>
      <c r="E182" t="s">
        <v>122</v>
      </c>
      <c r="F182" s="5">
        <v>43221</v>
      </c>
      <c r="G182">
        <v>3943.25</v>
      </c>
      <c r="H182">
        <v>58.81</v>
      </c>
    </row>
    <row r="183" spans="1:8" x14ac:dyDescent="0.2">
      <c r="A183" t="s">
        <v>71</v>
      </c>
      <c r="B183" t="s">
        <v>123</v>
      </c>
      <c r="C183" t="s">
        <v>124</v>
      </c>
      <c r="D183" s="4">
        <v>43252</v>
      </c>
      <c r="E183" t="s">
        <v>120</v>
      </c>
      <c r="F183" s="5">
        <v>43221</v>
      </c>
      <c r="G183">
        <v>0</v>
      </c>
      <c r="H183">
        <v>312.48</v>
      </c>
    </row>
    <row r="184" spans="1:8" x14ac:dyDescent="0.2">
      <c r="A184" t="s">
        <v>71</v>
      </c>
      <c r="B184" t="s">
        <v>136</v>
      </c>
      <c r="C184" t="s">
        <v>169</v>
      </c>
      <c r="D184" s="4">
        <v>43221</v>
      </c>
      <c r="E184" t="s">
        <v>118</v>
      </c>
      <c r="F184" s="5">
        <v>43221</v>
      </c>
      <c r="G184">
        <v>1478.23</v>
      </c>
      <c r="H184">
        <v>-509.99</v>
      </c>
    </row>
    <row r="185" spans="1:8" x14ac:dyDescent="0.2">
      <c r="A185" t="s">
        <v>71</v>
      </c>
      <c r="B185" t="s">
        <v>136</v>
      </c>
      <c r="C185" t="s">
        <v>169</v>
      </c>
      <c r="D185" s="4">
        <v>43221</v>
      </c>
      <c r="E185" t="s">
        <v>118</v>
      </c>
      <c r="F185" s="5">
        <v>43101</v>
      </c>
      <c r="G185">
        <v>2554</v>
      </c>
      <c r="H185">
        <v>-881.13</v>
      </c>
    </row>
    <row r="186" spans="1:8" x14ac:dyDescent="0.2">
      <c r="A186" t="s">
        <v>71</v>
      </c>
      <c r="B186" t="s">
        <v>136</v>
      </c>
      <c r="C186" t="s">
        <v>173</v>
      </c>
      <c r="D186" s="4">
        <v>43221</v>
      </c>
      <c r="E186" t="s">
        <v>118</v>
      </c>
      <c r="F186" s="5">
        <v>43221</v>
      </c>
      <c r="G186">
        <v>4534.74</v>
      </c>
      <c r="H186">
        <v>-1491.93</v>
      </c>
    </row>
    <row r="187" spans="1:8" x14ac:dyDescent="0.2">
      <c r="A187" t="s">
        <v>71</v>
      </c>
      <c r="B187" t="s">
        <v>136</v>
      </c>
      <c r="C187" t="s">
        <v>173</v>
      </c>
      <c r="D187" s="4">
        <v>43221</v>
      </c>
      <c r="E187" t="s">
        <v>118</v>
      </c>
      <c r="F187" s="5">
        <v>43101</v>
      </c>
      <c r="G187">
        <v>7833</v>
      </c>
      <c r="H187">
        <v>-2577.06</v>
      </c>
    </row>
    <row r="188" spans="1:8" x14ac:dyDescent="0.2">
      <c r="A188" t="s">
        <v>71</v>
      </c>
      <c r="B188" t="s">
        <v>136</v>
      </c>
      <c r="C188" t="s">
        <v>210</v>
      </c>
      <c r="D188" s="4">
        <v>43221</v>
      </c>
      <c r="E188" t="s">
        <v>118</v>
      </c>
      <c r="F188" s="5">
        <v>43221</v>
      </c>
      <c r="G188">
        <v>10037.75</v>
      </c>
      <c r="H188">
        <v>-2168.15</v>
      </c>
    </row>
    <row r="189" spans="1:8" x14ac:dyDescent="0.2">
      <c r="A189" t="s">
        <v>71</v>
      </c>
      <c r="B189" t="s">
        <v>136</v>
      </c>
      <c r="C189" t="s">
        <v>210</v>
      </c>
      <c r="D189" s="4">
        <v>43221</v>
      </c>
      <c r="E189" t="s">
        <v>118</v>
      </c>
      <c r="F189" s="5">
        <v>43101</v>
      </c>
      <c r="G189">
        <v>27377</v>
      </c>
      <c r="H189">
        <v>-5913.43</v>
      </c>
    </row>
    <row r="190" spans="1:8" x14ac:dyDescent="0.2">
      <c r="A190" t="s">
        <v>71</v>
      </c>
      <c r="B190" t="s">
        <v>136</v>
      </c>
      <c r="C190" t="s">
        <v>171</v>
      </c>
      <c r="D190" s="4">
        <v>43221</v>
      </c>
      <c r="E190" t="s">
        <v>119</v>
      </c>
      <c r="F190" s="5">
        <v>43221</v>
      </c>
      <c r="G190">
        <v>1372.68</v>
      </c>
      <c r="H190">
        <v>-473.57</v>
      </c>
    </row>
    <row r="191" spans="1:8" x14ac:dyDescent="0.2">
      <c r="A191" t="s">
        <v>71</v>
      </c>
      <c r="B191" t="s">
        <v>136</v>
      </c>
      <c r="C191" t="s">
        <v>171</v>
      </c>
      <c r="D191" s="4">
        <v>43221</v>
      </c>
      <c r="E191" t="s">
        <v>119</v>
      </c>
      <c r="F191" s="5">
        <v>43101</v>
      </c>
      <c r="G191">
        <v>2372</v>
      </c>
      <c r="H191">
        <v>-818.34</v>
      </c>
    </row>
    <row r="192" spans="1:8" x14ac:dyDescent="0.2">
      <c r="A192" t="s">
        <v>71</v>
      </c>
      <c r="B192" t="s">
        <v>136</v>
      </c>
      <c r="C192" t="s">
        <v>172</v>
      </c>
      <c r="D192" s="4">
        <v>43221</v>
      </c>
      <c r="E192" t="s">
        <v>119</v>
      </c>
      <c r="F192" s="5">
        <v>43221</v>
      </c>
      <c r="G192">
        <v>4420.87</v>
      </c>
      <c r="H192">
        <v>-1454.47</v>
      </c>
    </row>
    <row r="193" spans="1:8" x14ac:dyDescent="0.2">
      <c r="A193" t="s">
        <v>71</v>
      </c>
      <c r="B193" t="s">
        <v>136</v>
      </c>
      <c r="C193" t="s">
        <v>172</v>
      </c>
      <c r="D193" s="4">
        <v>43221</v>
      </c>
      <c r="E193" t="s">
        <v>119</v>
      </c>
      <c r="F193" s="5">
        <v>43101</v>
      </c>
      <c r="G193">
        <v>7637</v>
      </c>
      <c r="H193">
        <v>-2512.5700000000002</v>
      </c>
    </row>
    <row r="194" spans="1:8" x14ac:dyDescent="0.2">
      <c r="A194" t="s">
        <v>71</v>
      </c>
      <c r="B194" t="s">
        <v>136</v>
      </c>
      <c r="C194" t="s">
        <v>211</v>
      </c>
      <c r="D194" s="4">
        <v>43221</v>
      </c>
      <c r="E194" t="s">
        <v>119</v>
      </c>
      <c r="F194" s="5">
        <v>43221</v>
      </c>
      <c r="G194">
        <v>9397.92</v>
      </c>
      <c r="H194">
        <v>-2029.95</v>
      </c>
    </row>
    <row r="195" spans="1:8" x14ac:dyDescent="0.2">
      <c r="A195" t="s">
        <v>71</v>
      </c>
      <c r="B195" t="s">
        <v>136</v>
      </c>
      <c r="C195" t="s">
        <v>211</v>
      </c>
      <c r="D195" s="4">
        <v>43221</v>
      </c>
      <c r="E195" t="s">
        <v>119</v>
      </c>
      <c r="F195" s="5">
        <v>43101</v>
      </c>
      <c r="G195">
        <v>25631</v>
      </c>
      <c r="H195">
        <v>-5536.3</v>
      </c>
    </row>
    <row r="196" spans="1:8" x14ac:dyDescent="0.2">
      <c r="A196" t="s">
        <v>71</v>
      </c>
      <c r="B196" t="s">
        <v>136</v>
      </c>
      <c r="C196" t="s">
        <v>143</v>
      </c>
      <c r="D196" s="4">
        <v>43221</v>
      </c>
      <c r="E196" t="s">
        <v>119</v>
      </c>
      <c r="F196" s="5">
        <v>43221</v>
      </c>
      <c r="G196">
        <v>11996.49</v>
      </c>
      <c r="H196">
        <v>-7617.77</v>
      </c>
    </row>
    <row r="197" spans="1:8" x14ac:dyDescent="0.2">
      <c r="A197" t="s">
        <v>71</v>
      </c>
      <c r="B197" t="s">
        <v>136</v>
      </c>
      <c r="C197" t="s">
        <v>143</v>
      </c>
      <c r="D197" s="4">
        <v>43221</v>
      </c>
      <c r="E197" t="s">
        <v>119</v>
      </c>
      <c r="F197" s="5">
        <v>43101</v>
      </c>
      <c r="G197">
        <v>20722</v>
      </c>
      <c r="H197">
        <v>-13158.47</v>
      </c>
    </row>
    <row r="198" spans="1:8" x14ac:dyDescent="0.2">
      <c r="A198" t="s">
        <v>71</v>
      </c>
      <c r="B198" t="s">
        <v>136</v>
      </c>
      <c r="C198" t="s">
        <v>145</v>
      </c>
      <c r="D198" s="4">
        <v>43221</v>
      </c>
      <c r="E198" t="s">
        <v>119</v>
      </c>
      <c r="F198" s="5">
        <v>43221</v>
      </c>
      <c r="G198">
        <v>4097.33</v>
      </c>
      <c r="H198">
        <v>-2921.4</v>
      </c>
    </row>
    <row r="199" spans="1:8" x14ac:dyDescent="0.2">
      <c r="A199" t="s">
        <v>71</v>
      </c>
      <c r="B199" t="s">
        <v>136</v>
      </c>
      <c r="C199" t="s">
        <v>145</v>
      </c>
      <c r="D199" s="4">
        <v>43221</v>
      </c>
      <c r="E199" t="s">
        <v>119</v>
      </c>
      <c r="F199" s="5">
        <v>43101</v>
      </c>
      <c r="G199">
        <v>7078</v>
      </c>
      <c r="H199">
        <v>-5046.6099999999997</v>
      </c>
    </row>
    <row r="200" spans="1:8" x14ac:dyDescent="0.2">
      <c r="A200" t="s">
        <v>71</v>
      </c>
      <c r="B200" t="s">
        <v>136</v>
      </c>
      <c r="C200" t="s">
        <v>143</v>
      </c>
      <c r="D200" s="4">
        <v>43221</v>
      </c>
      <c r="E200" t="s">
        <v>119</v>
      </c>
      <c r="F200" s="5">
        <v>43221</v>
      </c>
      <c r="G200">
        <v>9030.77</v>
      </c>
      <c r="H200">
        <v>-5734.54</v>
      </c>
    </row>
    <row r="201" spans="1:8" x14ac:dyDescent="0.2">
      <c r="A201" t="s">
        <v>71</v>
      </c>
      <c r="B201" t="s">
        <v>136</v>
      </c>
      <c r="C201" t="s">
        <v>143</v>
      </c>
      <c r="D201" s="4">
        <v>43221</v>
      </c>
      <c r="E201" t="s">
        <v>119</v>
      </c>
      <c r="F201" s="5">
        <v>43101</v>
      </c>
      <c r="G201">
        <v>15599</v>
      </c>
      <c r="H201">
        <v>-9905.3700000000008</v>
      </c>
    </row>
    <row r="202" spans="1:8" x14ac:dyDescent="0.2">
      <c r="A202" t="s">
        <v>71</v>
      </c>
      <c r="B202" t="s">
        <v>136</v>
      </c>
      <c r="C202" t="s">
        <v>145</v>
      </c>
      <c r="D202" s="4">
        <v>43221</v>
      </c>
      <c r="E202" t="s">
        <v>119</v>
      </c>
      <c r="F202" s="5">
        <v>43221</v>
      </c>
      <c r="G202">
        <v>15072.07</v>
      </c>
      <c r="H202">
        <v>-10746.39</v>
      </c>
    </row>
    <row r="203" spans="1:8" x14ac:dyDescent="0.2">
      <c r="A203" t="s">
        <v>71</v>
      </c>
      <c r="B203" t="s">
        <v>136</v>
      </c>
      <c r="C203" t="s">
        <v>145</v>
      </c>
      <c r="D203" s="4">
        <v>43221</v>
      </c>
      <c r="E203" t="s">
        <v>119</v>
      </c>
      <c r="F203" s="5">
        <v>43101</v>
      </c>
      <c r="G203">
        <v>26034</v>
      </c>
      <c r="H203">
        <v>-18562.240000000002</v>
      </c>
    </row>
    <row r="204" spans="1:8" x14ac:dyDescent="0.2">
      <c r="A204" t="s">
        <v>71</v>
      </c>
      <c r="B204" t="s">
        <v>136</v>
      </c>
      <c r="C204" t="s">
        <v>140</v>
      </c>
      <c r="D204" s="4">
        <v>43221</v>
      </c>
      <c r="E204" t="s">
        <v>118</v>
      </c>
      <c r="F204" s="5">
        <v>43221</v>
      </c>
      <c r="G204">
        <v>12666.32</v>
      </c>
      <c r="H204">
        <v>-8043.11</v>
      </c>
    </row>
    <row r="205" spans="1:8" x14ac:dyDescent="0.2">
      <c r="A205" t="s">
        <v>71</v>
      </c>
      <c r="B205" t="s">
        <v>136</v>
      </c>
      <c r="C205" t="s">
        <v>140</v>
      </c>
      <c r="D205" s="4">
        <v>43221</v>
      </c>
      <c r="E205" t="s">
        <v>118</v>
      </c>
      <c r="F205" s="5">
        <v>43101</v>
      </c>
      <c r="G205">
        <v>21878</v>
      </c>
      <c r="H205">
        <v>-13892.53</v>
      </c>
    </row>
    <row r="206" spans="1:8" x14ac:dyDescent="0.2">
      <c r="A206" t="s">
        <v>71</v>
      </c>
      <c r="B206" t="s">
        <v>136</v>
      </c>
      <c r="C206" t="s">
        <v>142</v>
      </c>
      <c r="D206" s="4">
        <v>43221</v>
      </c>
      <c r="E206" t="s">
        <v>118</v>
      </c>
      <c r="F206" s="5">
        <v>43221</v>
      </c>
      <c r="G206">
        <v>4820.92</v>
      </c>
      <c r="H206">
        <v>-3437.32</v>
      </c>
    </row>
    <row r="207" spans="1:8" x14ac:dyDescent="0.2">
      <c r="A207" t="s">
        <v>71</v>
      </c>
      <c r="B207" t="s">
        <v>136</v>
      </c>
      <c r="C207" t="s">
        <v>142</v>
      </c>
      <c r="D207" s="4">
        <v>43221</v>
      </c>
      <c r="E207" t="s">
        <v>118</v>
      </c>
      <c r="F207" s="5">
        <v>43101</v>
      </c>
      <c r="G207">
        <v>8326</v>
      </c>
      <c r="H207">
        <v>-5936.44</v>
      </c>
    </row>
    <row r="208" spans="1:8" x14ac:dyDescent="0.2">
      <c r="A208" t="s">
        <v>71</v>
      </c>
      <c r="B208" t="s">
        <v>136</v>
      </c>
      <c r="C208" t="s">
        <v>140</v>
      </c>
      <c r="D208" s="4">
        <v>43221</v>
      </c>
      <c r="E208" t="s">
        <v>118</v>
      </c>
      <c r="F208" s="5">
        <v>43221</v>
      </c>
      <c r="G208">
        <v>10532.23</v>
      </c>
      <c r="H208">
        <v>-6687.97</v>
      </c>
    </row>
    <row r="209" spans="1:8" x14ac:dyDescent="0.2">
      <c r="A209" t="s">
        <v>71</v>
      </c>
      <c r="B209" t="s">
        <v>136</v>
      </c>
      <c r="C209" t="s">
        <v>140</v>
      </c>
      <c r="D209" s="4">
        <v>43221</v>
      </c>
      <c r="E209" t="s">
        <v>118</v>
      </c>
      <c r="F209" s="5">
        <v>43101</v>
      </c>
      <c r="G209">
        <v>18191</v>
      </c>
      <c r="H209">
        <v>-11551.29</v>
      </c>
    </row>
    <row r="210" spans="1:8" x14ac:dyDescent="0.2">
      <c r="A210" t="s">
        <v>71</v>
      </c>
      <c r="B210" t="s">
        <v>136</v>
      </c>
      <c r="C210" t="s">
        <v>142</v>
      </c>
      <c r="D210" s="4">
        <v>43221</v>
      </c>
      <c r="E210" t="s">
        <v>118</v>
      </c>
      <c r="F210" s="5">
        <v>43221</v>
      </c>
      <c r="G210">
        <v>15674.82</v>
      </c>
      <c r="H210">
        <v>-11176.15</v>
      </c>
    </row>
    <row r="211" spans="1:8" x14ac:dyDescent="0.2">
      <c r="A211" t="s">
        <v>71</v>
      </c>
      <c r="B211" t="s">
        <v>136</v>
      </c>
      <c r="C211" t="s">
        <v>142</v>
      </c>
      <c r="D211" s="4">
        <v>43221</v>
      </c>
      <c r="E211" t="s">
        <v>118</v>
      </c>
      <c r="F211" s="5">
        <v>43101</v>
      </c>
      <c r="G211">
        <v>27073</v>
      </c>
      <c r="H211">
        <v>-19303.05</v>
      </c>
    </row>
    <row r="212" spans="1:8" x14ac:dyDescent="0.2">
      <c r="A212" t="s">
        <v>71</v>
      </c>
      <c r="B212" t="s">
        <v>136</v>
      </c>
      <c r="C212" t="s">
        <v>137</v>
      </c>
      <c r="D212" s="4">
        <v>43221</v>
      </c>
      <c r="E212" t="s">
        <v>122</v>
      </c>
      <c r="F212" s="5">
        <v>43221</v>
      </c>
      <c r="G212">
        <v>1514.5</v>
      </c>
      <c r="H212">
        <v>26.43</v>
      </c>
    </row>
    <row r="213" spans="1:8" x14ac:dyDescent="0.2">
      <c r="A213" t="s">
        <v>71</v>
      </c>
      <c r="B213" t="s">
        <v>136</v>
      </c>
      <c r="C213" t="s">
        <v>137</v>
      </c>
      <c r="D213" s="4">
        <v>43221</v>
      </c>
      <c r="E213" t="s">
        <v>122</v>
      </c>
      <c r="F213" s="5">
        <v>43101</v>
      </c>
      <c r="G213">
        <v>2615.98</v>
      </c>
      <c r="H213">
        <v>45.67</v>
      </c>
    </row>
    <row r="214" spans="1:8" x14ac:dyDescent="0.2">
      <c r="A214" t="s">
        <v>71</v>
      </c>
      <c r="B214" t="s">
        <v>136</v>
      </c>
      <c r="C214" t="s">
        <v>137</v>
      </c>
      <c r="D214" s="4">
        <v>43221</v>
      </c>
      <c r="E214" t="s">
        <v>122</v>
      </c>
      <c r="F214" s="5">
        <v>43221</v>
      </c>
      <c r="G214">
        <v>3678.04</v>
      </c>
      <c r="H214">
        <v>65.41</v>
      </c>
    </row>
    <row r="215" spans="1:8" x14ac:dyDescent="0.2">
      <c r="A215" t="s">
        <v>71</v>
      </c>
      <c r="B215" t="s">
        <v>136</v>
      </c>
      <c r="C215" t="s">
        <v>137</v>
      </c>
      <c r="D215" s="4">
        <v>43221</v>
      </c>
      <c r="E215" t="s">
        <v>122</v>
      </c>
      <c r="F215" s="5">
        <v>43101</v>
      </c>
      <c r="G215">
        <v>7229.53</v>
      </c>
      <c r="H215">
        <v>127.37</v>
      </c>
    </row>
    <row r="216" spans="1:8" x14ac:dyDescent="0.2">
      <c r="A216" t="s">
        <v>71</v>
      </c>
      <c r="B216" t="s">
        <v>136</v>
      </c>
      <c r="C216" t="s">
        <v>137</v>
      </c>
      <c r="D216" s="4">
        <v>43221</v>
      </c>
      <c r="E216" t="s">
        <v>120</v>
      </c>
      <c r="F216" s="5">
        <v>43221</v>
      </c>
      <c r="G216">
        <v>0</v>
      </c>
      <c r="H216">
        <v>93.8</v>
      </c>
    </row>
    <row r="217" spans="1:8" x14ac:dyDescent="0.2">
      <c r="A217" t="s">
        <v>71</v>
      </c>
      <c r="B217" t="s">
        <v>136</v>
      </c>
      <c r="C217" t="s">
        <v>137</v>
      </c>
      <c r="D217" s="4">
        <v>43221</v>
      </c>
      <c r="E217" t="s">
        <v>120</v>
      </c>
      <c r="F217" s="5">
        <v>43101</v>
      </c>
      <c r="G217">
        <v>0</v>
      </c>
      <c r="H217">
        <v>162.02000000000001</v>
      </c>
    </row>
    <row r="218" spans="1:8" x14ac:dyDescent="0.2">
      <c r="A218" t="s">
        <v>71</v>
      </c>
      <c r="B218" t="s">
        <v>136</v>
      </c>
      <c r="C218" t="s">
        <v>137</v>
      </c>
      <c r="D218" s="4">
        <v>43221</v>
      </c>
      <c r="E218" t="s">
        <v>120</v>
      </c>
      <c r="F218" s="5">
        <v>43221</v>
      </c>
      <c r="G218">
        <v>0</v>
      </c>
      <c r="H218">
        <v>281.39999999999998</v>
      </c>
    </row>
    <row r="219" spans="1:8" x14ac:dyDescent="0.2">
      <c r="A219" t="s">
        <v>71</v>
      </c>
      <c r="B219" t="s">
        <v>136</v>
      </c>
      <c r="C219" t="s">
        <v>137</v>
      </c>
      <c r="D219" s="4">
        <v>43221</v>
      </c>
      <c r="E219" t="s">
        <v>120</v>
      </c>
      <c r="F219" s="5">
        <v>43101</v>
      </c>
      <c r="G219">
        <v>0</v>
      </c>
      <c r="H219">
        <v>532.96</v>
      </c>
    </row>
    <row r="220" spans="1:8" x14ac:dyDescent="0.2">
      <c r="A220" t="s">
        <v>71</v>
      </c>
      <c r="B220" t="s">
        <v>136</v>
      </c>
      <c r="C220" t="s">
        <v>137</v>
      </c>
      <c r="D220" s="4">
        <v>43221</v>
      </c>
      <c r="E220" t="s">
        <v>121</v>
      </c>
      <c r="F220" s="5">
        <v>43221</v>
      </c>
      <c r="G220">
        <v>33581.06</v>
      </c>
      <c r="H220">
        <v>586.23</v>
      </c>
    </row>
    <row r="221" spans="1:8" x14ac:dyDescent="0.2">
      <c r="A221" t="s">
        <v>71</v>
      </c>
      <c r="B221" t="s">
        <v>136</v>
      </c>
      <c r="C221" t="s">
        <v>137</v>
      </c>
      <c r="D221" s="4">
        <v>43221</v>
      </c>
      <c r="E221" t="s">
        <v>121</v>
      </c>
      <c r="F221" s="5">
        <v>43101</v>
      </c>
      <c r="G221">
        <v>58004</v>
      </c>
      <c r="H221">
        <v>1012.59</v>
      </c>
    </row>
    <row r="222" spans="1:8" x14ac:dyDescent="0.2">
      <c r="A222" t="s">
        <v>71</v>
      </c>
      <c r="B222" t="s">
        <v>136</v>
      </c>
      <c r="C222" t="s">
        <v>137</v>
      </c>
      <c r="D222" s="4">
        <v>43221</v>
      </c>
      <c r="E222" t="s">
        <v>121</v>
      </c>
      <c r="F222" s="5">
        <v>43221</v>
      </c>
      <c r="G222">
        <v>81553.08</v>
      </c>
      <c r="H222">
        <v>1450.3</v>
      </c>
    </row>
    <row r="223" spans="1:8" x14ac:dyDescent="0.2">
      <c r="A223" t="s">
        <v>71</v>
      </c>
      <c r="B223" t="s">
        <v>136</v>
      </c>
      <c r="C223" t="s">
        <v>137</v>
      </c>
      <c r="D223" s="4">
        <v>43221</v>
      </c>
      <c r="E223" t="s">
        <v>121</v>
      </c>
      <c r="F223" s="5">
        <v>43101</v>
      </c>
      <c r="G223">
        <v>160300</v>
      </c>
      <c r="H223">
        <v>2824.06</v>
      </c>
    </row>
    <row r="224" spans="1:8" x14ac:dyDescent="0.2">
      <c r="A224" t="s">
        <v>71</v>
      </c>
      <c r="B224" t="s">
        <v>123</v>
      </c>
      <c r="C224" t="s">
        <v>162</v>
      </c>
      <c r="D224" s="4">
        <v>43221</v>
      </c>
      <c r="E224" t="s">
        <v>118</v>
      </c>
      <c r="F224" s="5">
        <v>43101</v>
      </c>
      <c r="G224">
        <v>5175.7</v>
      </c>
      <c r="H224">
        <v>-2049.5700000000002</v>
      </c>
    </row>
    <row r="225" spans="1:8" x14ac:dyDescent="0.2">
      <c r="A225" t="s">
        <v>71</v>
      </c>
      <c r="B225" t="s">
        <v>123</v>
      </c>
      <c r="C225" t="s">
        <v>162</v>
      </c>
      <c r="D225" s="4">
        <v>43221</v>
      </c>
      <c r="E225" t="s">
        <v>118</v>
      </c>
      <c r="F225" s="5">
        <v>43221</v>
      </c>
      <c r="G225">
        <v>1.1299999999999999</v>
      </c>
      <c r="H225">
        <v>-0.45</v>
      </c>
    </row>
    <row r="226" spans="1:8" x14ac:dyDescent="0.2">
      <c r="A226" t="s">
        <v>71</v>
      </c>
      <c r="B226" t="s">
        <v>123</v>
      </c>
      <c r="C226" t="s">
        <v>164</v>
      </c>
      <c r="D226" s="4">
        <v>43221</v>
      </c>
      <c r="E226" t="s">
        <v>118</v>
      </c>
      <c r="F226" s="5">
        <v>43221</v>
      </c>
      <c r="G226">
        <v>0.28999999999999998</v>
      </c>
      <c r="H226">
        <v>-0.11</v>
      </c>
    </row>
    <row r="227" spans="1:8" x14ac:dyDescent="0.2">
      <c r="A227" t="s">
        <v>71</v>
      </c>
      <c r="B227" t="s">
        <v>123</v>
      </c>
      <c r="C227" t="s">
        <v>164</v>
      </c>
      <c r="D227" s="4">
        <v>43221</v>
      </c>
      <c r="E227" t="s">
        <v>118</v>
      </c>
      <c r="F227" s="5">
        <v>43101</v>
      </c>
      <c r="G227">
        <v>2057.25</v>
      </c>
      <c r="H227">
        <v>-789.99</v>
      </c>
    </row>
    <row r="228" spans="1:8" x14ac:dyDescent="0.2">
      <c r="A228" t="s">
        <v>71</v>
      </c>
      <c r="B228" t="s">
        <v>123</v>
      </c>
      <c r="C228" t="s">
        <v>170</v>
      </c>
      <c r="D228" s="4">
        <v>43221</v>
      </c>
      <c r="E228" t="s">
        <v>118</v>
      </c>
      <c r="F228" s="5">
        <v>43221</v>
      </c>
      <c r="G228">
        <v>0.84</v>
      </c>
      <c r="H228">
        <v>-0.24</v>
      </c>
    </row>
    <row r="229" spans="1:8" x14ac:dyDescent="0.2">
      <c r="A229" t="s">
        <v>71</v>
      </c>
      <c r="B229" t="s">
        <v>123</v>
      </c>
      <c r="C229" t="s">
        <v>170</v>
      </c>
      <c r="D229" s="4">
        <v>43221</v>
      </c>
      <c r="E229" t="s">
        <v>118</v>
      </c>
      <c r="F229" s="5">
        <v>43101</v>
      </c>
      <c r="G229">
        <v>1936.62</v>
      </c>
      <c r="H229">
        <v>-569.37</v>
      </c>
    </row>
    <row r="230" spans="1:8" x14ac:dyDescent="0.2">
      <c r="A230" t="s">
        <v>71</v>
      </c>
      <c r="B230" t="s">
        <v>123</v>
      </c>
      <c r="C230" t="s">
        <v>189</v>
      </c>
      <c r="D230" s="4">
        <v>43221</v>
      </c>
      <c r="E230" t="s">
        <v>118</v>
      </c>
      <c r="F230" s="5">
        <v>43221</v>
      </c>
      <c r="G230">
        <v>0.91</v>
      </c>
      <c r="H230">
        <v>-0.27</v>
      </c>
    </row>
    <row r="231" spans="1:8" x14ac:dyDescent="0.2">
      <c r="A231" t="s">
        <v>71</v>
      </c>
      <c r="B231" t="s">
        <v>123</v>
      </c>
      <c r="C231" t="s">
        <v>144</v>
      </c>
      <c r="D231" s="4">
        <v>43221</v>
      </c>
      <c r="E231" t="s">
        <v>119</v>
      </c>
      <c r="F231" s="5">
        <v>43221</v>
      </c>
      <c r="G231">
        <v>0.87</v>
      </c>
      <c r="H231">
        <v>-0.48</v>
      </c>
    </row>
    <row r="232" spans="1:8" x14ac:dyDescent="0.2">
      <c r="A232" t="s">
        <v>71</v>
      </c>
      <c r="B232" t="s">
        <v>123</v>
      </c>
      <c r="C232" t="s">
        <v>163</v>
      </c>
      <c r="D232" s="4">
        <v>43221</v>
      </c>
      <c r="E232" t="s">
        <v>119</v>
      </c>
      <c r="F232" s="5">
        <v>43101</v>
      </c>
      <c r="G232">
        <v>3185.03</v>
      </c>
      <c r="H232">
        <v>-1261.27</v>
      </c>
    </row>
    <row r="233" spans="1:8" x14ac:dyDescent="0.2">
      <c r="A233" t="s">
        <v>71</v>
      </c>
      <c r="B233" t="s">
        <v>123</v>
      </c>
      <c r="C233" t="s">
        <v>163</v>
      </c>
      <c r="D233" s="4">
        <v>43221</v>
      </c>
      <c r="E233" t="s">
        <v>119</v>
      </c>
      <c r="F233" s="5">
        <v>43221</v>
      </c>
      <c r="G233">
        <v>1.1399999999999999</v>
      </c>
      <c r="H233">
        <v>-0.45</v>
      </c>
    </row>
    <row r="234" spans="1:8" x14ac:dyDescent="0.2">
      <c r="A234" t="s">
        <v>71</v>
      </c>
      <c r="B234" t="s">
        <v>123</v>
      </c>
      <c r="C234" t="s">
        <v>165</v>
      </c>
      <c r="D234" s="4">
        <v>43221</v>
      </c>
      <c r="E234" t="s">
        <v>119</v>
      </c>
      <c r="F234" s="5">
        <v>43221</v>
      </c>
      <c r="G234">
        <v>0.25</v>
      </c>
      <c r="H234">
        <v>-0.09</v>
      </c>
    </row>
    <row r="235" spans="1:8" x14ac:dyDescent="0.2">
      <c r="A235" t="s">
        <v>71</v>
      </c>
      <c r="B235" t="s">
        <v>123</v>
      </c>
      <c r="C235" t="s">
        <v>165</v>
      </c>
      <c r="D235" s="4">
        <v>43221</v>
      </c>
      <c r="E235" t="s">
        <v>119</v>
      </c>
      <c r="F235" s="5">
        <v>43101</v>
      </c>
      <c r="G235">
        <v>1571.42</v>
      </c>
      <c r="H235">
        <v>-603.41999999999996</v>
      </c>
    </row>
    <row r="236" spans="1:8" x14ac:dyDescent="0.2">
      <c r="A236" t="s">
        <v>71</v>
      </c>
      <c r="B236" t="s">
        <v>123</v>
      </c>
      <c r="C236" t="s">
        <v>174</v>
      </c>
      <c r="D236" s="4">
        <v>43221</v>
      </c>
      <c r="E236" t="s">
        <v>119</v>
      </c>
      <c r="F236" s="5">
        <v>43221</v>
      </c>
      <c r="G236">
        <v>0.83</v>
      </c>
      <c r="H236">
        <v>-0.24</v>
      </c>
    </row>
    <row r="237" spans="1:8" x14ac:dyDescent="0.2">
      <c r="A237" t="s">
        <v>71</v>
      </c>
      <c r="B237" t="s">
        <v>123</v>
      </c>
      <c r="C237" t="s">
        <v>174</v>
      </c>
      <c r="D237" s="4">
        <v>43221</v>
      </c>
      <c r="E237" t="s">
        <v>119</v>
      </c>
      <c r="F237" s="5">
        <v>43101</v>
      </c>
      <c r="G237">
        <v>1402.79</v>
      </c>
      <c r="H237">
        <v>-412.42</v>
      </c>
    </row>
    <row r="238" spans="1:8" x14ac:dyDescent="0.2">
      <c r="A238" t="s">
        <v>71</v>
      </c>
      <c r="B238" t="s">
        <v>123</v>
      </c>
      <c r="C238" t="s">
        <v>126</v>
      </c>
      <c r="D238" s="4">
        <v>43221</v>
      </c>
      <c r="E238" t="s">
        <v>119</v>
      </c>
      <c r="F238" s="5">
        <v>43221</v>
      </c>
      <c r="G238">
        <v>0.14000000000000001</v>
      </c>
      <c r="H238">
        <v>-0.11</v>
      </c>
    </row>
    <row r="239" spans="1:8" x14ac:dyDescent="0.2">
      <c r="A239" t="s">
        <v>71</v>
      </c>
      <c r="B239" t="s">
        <v>123</v>
      </c>
      <c r="C239" t="s">
        <v>126</v>
      </c>
      <c r="D239" s="4">
        <v>43221</v>
      </c>
      <c r="E239" t="s">
        <v>119</v>
      </c>
      <c r="F239" s="5">
        <v>43101</v>
      </c>
      <c r="G239">
        <v>1332.56</v>
      </c>
      <c r="H239">
        <v>-1068.71</v>
      </c>
    </row>
    <row r="240" spans="1:8" x14ac:dyDescent="0.2">
      <c r="A240" t="s">
        <v>71</v>
      </c>
      <c r="B240" t="s">
        <v>123</v>
      </c>
      <c r="C240" t="s">
        <v>125</v>
      </c>
      <c r="D240" s="4">
        <v>43221</v>
      </c>
      <c r="E240" t="s">
        <v>118</v>
      </c>
      <c r="F240" s="5">
        <v>43221</v>
      </c>
      <c r="G240">
        <v>0.27</v>
      </c>
      <c r="H240">
        <v>-0.22</v>
      </c>
    </row>
    <row r="241" spans="1:8" x14ac:dyDescent="0.2">
      <c r="A241" t="s">
        <v>71</v>
      </c>
      <c r="B241" t="s">
        <v>123</v>
      </c>
      <c r="C241" t="s">
        <v>125</v>
      </c>
      <c r="D241" s="4">
        <v>43221</v>
      </c>
      <c r="E241" t="s">
        <v>118</v>
      </c>
      <c r="F241" s="5">
        <v>43101</v>
      </c>
      <c r="G241">
        <v>1750.68</v>
      </c>
      <c r="H241">
        <v>-1404.05</v>
      </c>
    </row>
    <row r="242" spans="1:8" x14ac:dyDescent="0.2">
      <c r="A242" t="s">
        <v>71</v>
      </c>
      <c r="B242" t="s">
        <v>123</v>
      </c>
      <c r="C242" t="s">
        <v>124</v>
      </c>
      <c r="D242" s="4">
        <v>43221</v>
      </c>
      <c r="E242" t="s">
        <v>122</v>
      </c>
      <c r="F242" s="5">
        <v>43221</v>
      </c>
      <c r="G242">
        <v>0.2</v>
      </c>
      <c r="H242">
        <v>0</v>
      </c>
    </row>
    <row r="243" spans="1:8" x14ac:dyDescent="0.2">
      <c r="A243" t="s">
        <v>71</v>
      </c>
      <c r="B243" t="s">
        <v>123</v>
      </c>
      <c r="C243" t="s">
        <v>124</v>
      </c>
      <c r="D243" s="4">
        <v>43221</v>
      </c>
      <c r="E243" t="s">
        <v>122</v>
      </c>
      <c r="F243" s="5">
        <v>43101</v>
      </c>
      <c r="G243">
        <v>1350.83</v>
      </c>
      <c r="H243">
        <v>33.979999999999997</v>
      </c>
    </row>
    <row r="244" spans="1:8" x14ac:dyDescent="0.2">
      <c r="A244" t="s">
        <v>71</v>
      </c>
      <c r="B244" t="s">
        <v>123</v>
      </c>
      <c r="C244" t="s">
        <v>124</v>
      </c>
      <c r="D244" s="4">
        <v>43221</v>
      </c>
      <c r="E244" t="s">
        <v>120</v>
      </c>
      <c r="F244" s="5">
        <v>43101</v>
      </c>
      <c r="G244">
        <v>0</v>
      </c>
      <c r="H244">
        <v>162.54</v>
      </c>
    </row>
    <row r="245" spans="1:8" x14ac:dyDescent="0.2">
      <c r="A245" t="s">
        <v>71</v>
      </c>
      <c r="B245" t="s">
        <v>123</v>
      </c>
      <c r="C245" t="s">
        <v>124</v>
      </c>
      <c r="D245" s="4">
        <v>43221</v>
      </c>
      <c r="E245" t="s">
        <v>121</v>
      </c>
      <c r="F245" s="5">
        <v>43221</v>
      </c>
      <c r="G245">
        <v>4.3499999999999996</v>
      </c>
      <c r="H245">
        <v>0.12</v>
      </c>
    </row>
    <row r="246" spans="1:8" x14ac:dyDescent="0.2">
      <c r="A246" t="s">
        <v>71</v>
      </c>
      <c r="B246" t="s">
        <v>123</v>
      </c>
      <c r="C246" t="s">
        <v>124</v>
      </c>
      <c r="D246" s="4">
        <v>43221</v>
      </c>
      <c r="E246" t="s">
        <v>121</v>
      </c>
      <c r="F246" s="5">
        <v>43101</v>
      </c>
      <c r="G246">
        <v>29951.95</v>
      </c>
      <c r="H246">
        <v>753.68</v>
      </c>
    </row>
    <row r="247" spans="1:8" x14ac:dyDescent="0.2">
      <c r="A247" t="s">
        <v>71</v>
      </c>
      <c r="B247" t="s">
        <v>123</v>
      </c>
      <c r="C247" t="s">
        <v>189</v>
      </c>
      <c r="D247" s="4">
        <v>43221</v>
      </c>
      <c r="E247" t="s">
        <v>118</v>
      </c>
      <c r="F247" s="5">
        <v>43101</v>
      </c>
      <c r="G247">
        <v>3390.3</v>
      </c>
      <c r="H247">
        <v>-976.41</v>
      </c>
    </row>
    <row r="248" spans="1:8" x14ac:dyDescent="0.2">
      <c r="A248" t="s">
        <v>71</v>
      </c>
      <c r="B248" t="s">
        <v>123</v>
      </c>
      <c r="C248" t="s">
        <v>141</v>
      </c>
      <c r="D248" s="4">
        <v>43221</v>
      </c>
      <c r="E248" t="s">
        <v>118</v>
      </c>
      <c r="F248" s="5">
        <v>43221</v>
      </c>
      <c r="G248">
        <v>0.93</v>
      </c>
      <c r="H248">
        <v>-0.51</v>
      </c>
    </row>
    <row r="249" spans="1:8" x14ac:dyDescent="0.2">
      <c r="A249" t="s">
        <v>71</v>
      </c>
      <c r="B249" t="s">
        <v>123</v>
      </c>
      <c r="C249" t="s">
        <v>141</v>
      </c>
      <c r="D249" s="4">
        <v>43221</v>
      </c>
      <c r="E249" t="s">
        <v>118</v>
      </c>
      <c r="F249" s="5">
        <v>43101</v>
      </c>
      <c r="G249">
        <v>2761.87</v>
      </c>
      <c r="H249">
        <v>-1516.26</v>
      </c>
    </row>
    <row r="250" spans="1:8" x14ac:dyDescent="0.2">
      <c r="A250" t="s">
        <v>71</v>
      </c>
      <c r="B250" t="s">
        <v>123</v>
      </c>
      <c r="C250" t="s">
        <v>190</v>
      </c>
      <c r="D250" s="4">
        <v>43221</v>
      </c>
      <c r="E250" t="s">
        <v>119</v>
      </c>
      <c r="F250" s="5">
        <v>43221</v>
      </c>
      <c r="G250">
        <v>0.2</v>
      </c>
      <c r="H250">
        <v>-0.06</v>
      </c>
    </row>
    <row r="251" spans="1:8" x14ac:dyDescent="0.2">
      <c r="A251" t="s">
        <v>71</v>
      </c>
      <c r="B251" t="s">
        <v>123</v>
      </c>
      <c r="C251" t="s">
        <v>190</v>
      </c>
      <c r="D251" s="4">
        <v>43221</v>
      </c>
      <c r="E251" t="s">
        <v>119</v>
      </c>
      <c r="F251" s="5">
        <v>43101</v>
      </c>
      <c r="G251">
        <v>2430.29</v>
      </c>
      <c r="H251">
        <v>-699.91</v>
      </c>
    </row>
    <row r="252" spans="1:8" x14ac:dyDescent="0.2">
      <c r="A252" t="s">
        <v>71</v>
      </c>
      <c r="B252" t="s">
        <v>123</v>
      </c>
      <c r="C252" t="s">
        <v>144</v>
      </c>
      <c r="D252" s="4">
        <v>43221</v>
      </c>
      <c r="E252" t="s">
        <v>119</v>
      </c>
      <c r="F252" s="5">
        <v>43101</v>
      </c>
      <c r="G252">
        <v>2228.6799999999998</v>
      </c>
      <c r="H252">
        <v>-1223.55</v>
      </c>
    </row>
    <row r="253" spans="1:8" x14ac:dyDescent="0.2">
      <c r="A253" t="s">
        <v>71</v>
      </c>
      <c r="B253" t="s">
        <v>123</v>
      </c>
      <c r="C253" t="s">
        <v>190</v>
      </c>
      <c r="D253" s="4">
        <v>43282</v>
      </c>
      <c r="E253" t="s">
        <v>119</v>
      </c>
      <c r="F253" s="5">
        <v>43221</v>
      </c>
      <c r="G253">
        <v>3820.62</v>
      </c>
      <c r="H253">
        <v>-1100.3399999999999</v>
      </c>
    </row>
    <row r="254" spans="1:8" x14ac:dyDescent="0.2">
      <c r="A254" t="s">
        <v>71</v>
      </c>
      <c r="B254" t="s">
        <v>123</v>
      </c>
      <c r="C254" t="s">
        <v>144</v>
      </c>
      <c r="D254" s="4">
        <v>43282</v>
      </c>
      <c r="E254" t="s">
        <v>119</v>
      </c>
      <c r="F254" s="5">
        <v>43221</v>
      </c>
      <c r="G254">
        <v>3386.76</v>
      </c>
      <c r="H254">
        <v>-1859.33</v>
      </c>
    </row>
    <row r="255" spans="1:8" x14ac:dyDescent="0.2">
      <c r="A255" t="s">
        <v>71</v>
      </c>
      <c r="B255" t="s">
        <v>123</v>
      </c>
      <c r="C255" t="s">
        <v>163</v>
      </c>
      <c r="D255" s="4">
        <v>43282</v>
      </c>
      <c r="E255" t="s">
        <v>119</v>
      </c>
      <c r="F255" s="5">
        <v>43221</v>
      </c>
      <c r="G255">
        <v>4757.34</v>
      </c>
      <c r="H255">
        <v>-1883.9</v>
      </c>
    </row>
    <row r="256" spans="1:8" x14ac:dyDescent="0.2">
      <c r="A256" t="s">
        <v>71</v>
      </c>
      <c r="B256" t="s">
        <v>123</v>
      </c>
      <c r="C256" t="s">
        <v>189</v>
      </c>
      <c r="D256" s="4">
        <v>43282</v>
      </c>
      <c r="E256" t="s">
        <v>118</v>
      </c>
      <c r="F256" s="5">
        <v>43221</v>
      </c>
      <c r="G256">
        <v>4116.55</v>
      </c>
      <c r="H256">
        <v>-1185.58</v>
      </c>
    </row>
    <row r="257" spans="1:8" x14ac:dyDescent="0.2">
      <c r="A257" t="s">
        <v>71</v>
      </c>
      <c r="B257" t="s">
        <v>123</v>
      </c>
      <c r="C257" t="s">
        <v>141</v>
      </c>
      <c r="D257" s="4">
        <v>43282</v>
      </c>
      <c r="E257" t="s">
        <v>118</v>
      </c>
      <c r="F257" s="5">
        <v>43221</v>
      </c>
      <c r="G257">
        <v>2922.53</v>
      </c>
      <c r="H257">
        <v>-1604.47</v>
      </c>
    </row>
    <row r="258" spans="1:8" x14ac:dyDescent="0.2">
      <c r="A258" t="s">
        <v>71</v>
      </c>
      <c r="B258" t="s">
        <v>123</v>
      </c>
      <c r="C258" t="s">
        <v>162</v>
      </c>
      <c r="D258" s="4">
        <v>43282</v>
      </c>
      <c r="E258" t="s">
        <v>118</v>
      </c>
      <c r="F258" s="5">
        <v>43221</v>
      </c>
      <c r="G258">
        <v>5353.45</v>
      </c>
      <c r="H258">
        <v>-2119.9699999999998</v>
      </c>
    </row>
    <row r="259" spans="1:8" x14ac:dyDescent="0.2">
      <c r="A259" t="s">
        <v>71</v>
      </c>
      <c r="B259" t="s">
        <v>123</v>
      </c>
      <c r="C259" t="s">
        <v>164</v>
      </c>
      <c r="D259" s="4">
        <v>43282</v>
      </c>
      <c r="E259" t="s">
        <v>118</v>
      </c>
      <c r="F259" s="5">
        <v>43221</v>
      </c>
      <c r="G259">
        <v>3002.89</v>
      </c>
      <c r="H259">
        <v>-1153.0999999999999</v>
      </c>
    </row>
    <row r="260" spans="1:8" x14ac:dyDescent="0.2">
      <c r="A260" t="s">
        <v>71</v>
      </c>
      <c r="B260" t="s">
        <v>123</v>
      </c>
      <c r="C260" t="s">
        <v>170</v>
      </c>
      <c r="D260" s="4">
        <v>43282</v>
      </c>
      <c r="E260" t="s">
        <v>118</v>
      </c>
      <c r="F260" s="5">
        <v>43221</v>
      </c>
      <c r="G260">
        <v>2130.7199999999998</v>
      </c>
      <c r="H260">
        <v>-626.42999999999995</v>
      </c>
    </row>
    <row r="261" spans="1:8" x14ac:dyDescent="0.2">
      <c r="A261" t="s">
        <v>71</v>
      </c>
      <c r="B261" t="s">
        <v>123</v>
      </c>
      <c r="C261" t="s">
        <v>165</v>
      </c>
      <c r="D261" s="4">
        <v>43282</v>
      </c>
      <c r="E261" t="s">
        <v>119</v>
      </c>
      <c r="F261" s="5">
        <v>43221</v>
      </c>
      <c r="G261">
        <v>2987.22</v>
      </c>
      <c r="H261">
        <v>-1147.0899999999999</v>
      </c>
    </row>
    <row r="262" spans="1:8" x14ac:dyDescent="0.2">
      <c r="A262" t="s">
        <v>71</v>
      </c>
      <c r="B262" t="s">
        <v>123</v>
      </c>
      <c r="C262" t="s">
        <v>174</v>
      </c>
      <c r="D262" s="4">
        <v>43282</v>
      </c>
      <c r="E262" t="s">
        <v>119</v>
      </c>
      <c r="F262" s="5">
        <v>43221</v>
      </c>
      <c r="G262">
        <v>2072.35</v>
      </c>
      <c r="H262">
        <v>-609.28</v>
      </c>
    </row>
    <row r="263" spans="1:8" x14ac:dyDescent="0.2">
      <c r="A263" t="s">
        <v>71</v>
      </c>
      <c r="B263" t="s">
        <v>136</v>
      </c>
      <c r="C263" t="s">
        <v>143</v>
      </c>
      <c r="D263" s="4">
        <v>43282</v>
      </c>
      <c r="E263" t="s">
        <v>119</v>
      </c>
      <c r="F263" s="5">
        <v>43221</v>
      </c>
      <c r="G263">
        <v>39302.31</v>
      </c>
      <c r="H263">
        <v>-24956.97</v>
      </c>
    </row>
    <row r="264" spans="1:8" x14ac:dyDescent="0.2">
      <c r="A264" t="s">
        <v>71</v>
      </c>
      <c r="B264" t="s">
        <v>136</v>
      </c>
      <c r="C264" t="s">
        <v>145</v>
      </c>
      <c r="D264" s="4">
        <v>43282</v>
      </c>
      <c r="E264" t="s">
        <v>119</v>
      </c>
      <c r="F264" s="5">
        <v>43221</v>
      </c>
      <c r="G264">
        <v>13712.77</v>
      </c>
      <c r="H264">
        <v>-9777.2099999999991</v>
      </c>
    </row>
    <row r="265" spans="1:8" x14ac:dyDescent="0.2">
      <c r="A265" t="s">
        <v>71</v>
      </c>
      <c r="B265" t="s">
        <v>136</v>
      </c>
      <c r="C265" t="s">
        <v>140</v>
      </c>
      <c r="D265" s="4">
        <v>43282</v>
      </c>
      <c r="E265" t="s">
        <v>118</v>
      </c>
      <c r="F265" s="5">
        <v>43221</v>
      </c>
      <c r="G265">
        <v>46025.96</v>
      </c>
      <c r="H265">
        <v>-29226.48</v>
      </c>
    </row>
    <row r="266" spans="1:8" x14ac:dyDescent="0.2">
      <c r="A266" t="s">
        <v>71</v>
      </c>
      <c r="B266" t="s">
        <v>136</v>
      </c>
      <c r="C266" t="s">
        <v>142</v>
      </c>
      <c r="D266" s="4">
        <v>43282</v>
      </c>
      <c r="E266" t="s">
        <v>118</v>
      </c>
      <c r="F266" s="5">
        <v>43221</v>
      </c>
      <c r="G266">
        <v>18629.849999999999</v>
      </c>
      <c r="H266">
        <v>-13283.08</v>
      </c>
    </row>
    <row r="267" spans="1:8" x14ac:dyDescent="0.2">
      <c r="A267" t="s">
        <v>71</v>
      </c>
      <c r="B267" t="s">
        <v>136</v>
      </c>
      <c r="C267" t="s">
        <v>137</v>
      </c>
      <c r="D267" s="4">
        <v>43282</v>
      </c>
      <c r="E267" t="s">
        <v>121</v>
      </c>
      <c r="F267" s="5">
        <v>43221</v>
      </c>
      <c r="G267">
        <v>117670.89</v>
      </c>
      <c r="H267">
        <v>3255.66</v>
      </c>
    </row>
    <row r="268" spans="1:8" x14ac:dyDescent="0.2">
      <c r="A268" t="s">
        <v>71</v>
      </c>
      <c r="B268" t="s">
        <v>136</v>
      </c>
      <c r="C268" t="s">
        <v>137</v>
      </c>
      <c r="D268" s="4">
        <v>43282</v>
      </c>
      <c r="E268" t="s">
        <v>120</v>
      </c>
      <c r="F268" s="5">
        <v>43221</v>
      </c>
      <c r="G268">
        <v>0</v>
      </c>
      <c r="H268">
        <v>255.82</v>
      </c>
    </row>
    <row r="269" spans="1:8" x14ac:dyDescent="0.2">
      <c r="A269" t="s">
        <v>71</v>
      </c>
      <c r="B269" t="s">
        <v>136</v>
      </c>
      <c r="C269" t="s">
        <v>137</v>
      </c>
      <c r="D269" s="4">
        <v>43282</v>
      </c>
      <c r="E269" t="s">
        <v>122</v>
      </c>
      <c r="F269" s="5">
        <v>43221</v>
      </c>
      <c r="G269">
        <v>5306.95</v>
      </c>
      <c r="H269">
        <v>146.83000000000001</v>
      </c>
    </row>
    <row r="270" spans="1:8" x14ac:dyDescent="0.2">
      <c r="A270" t="s">
        <v>71</v>
      </c>
      <c r="B270" t="s">
        <v>123</v>
      </c>
      <c r="C270" t="s">
        <v>124</v>
      </c>
      <c r="D270" s="4">
        <v>43252</v>
      </c>
      <c r="E270" t="s">
        <v>121</v>
      </c>
      <c r="F270" s="5">
        <v>43221</v>
      </c>
      <c r="G270">
        <v>43290.5</v>
      </c>
      <c r="H270">
        <v>632.78</v>
      </c>
    </row>
    <row r="271" spans="1:8" x14ac:dyDescent="0.2">
      <c r="A271" t="s">
        <v>71</v>
      </c>
      <c r="B271" t="s">
        <v>123</v>
      </c>
      <c r="C271" t="s">
        <v>124</v>
      </c>
      <c r="D271" s="4">
        <v>43252</v>
      </c>
      <c r="E271" t="s">
        <v>121</v>
      </c>
      <c r="F271" s="5">
        <v>43101</v>
      </c>
      <c r="G271">
        <v>1105</v>
      </c>
      <c r="H271">
        <v>20.36</v>
      </c>
    </row>
    <row r="272" spans="1:8" x14ac:dyDescent="0.2">
      <c r="A272" t="s">
        <v>71</v>
      </c>
      <c r="B272" t="s">
        <v>123</v>
      </c>
      <c r="C272" t="s">
        <v>124</v>
      </c>
      <c r="D272" s="4">
        <v>43252</v>
      </c>
      <c r="E272" t="s">
        <v>120</v>
      </c>
      <c r="F272" s="5">
        <v>43221</v>
      </c>
      <c r="G272">
        <v>0</v>
      </c>
      <c r="H272">
        <v>172.98</v>
      </c>
    </row>
    <row r="273" spans="1:8" x14ac:dyDescent="0.2">
      <c r="A273" t="s">
        <v>71</v>
      </c>
      <c r="B273" t="s">
        <v>123</v>
      </c>
      <c r="C273" t="s">
        <v>124</v>
      </c>
      <c r="D273" s="4">
        <v>43252</v>
      </c>
      <c r="E273" t="s">
        <v>120</v>
      </c>
      <c r="F273" s="5">
        <v>43101</v>
      </c>
      <c r="G273">
        <v>0</v>
      </c>
      <c r="H273">
        <v>4.5</v>
      </c>
    </row>
    <row r="274" spans="1:8" x14ac:dyDescent="0.2">
      <c r="A274" t="s">
        <v>71</v>
      </c>
      <c r="B274" t="s">
        <v>123</v>
      </c>
      <c r="C274" t="s">
        <v>124</v>
      </c>
      <c r="D274" s="4">
        <v>43252</v>
      </c>
      <c r="E274" t="s">
        <v>122</v>
      </c>
      <c r="F274" s="5">
        <v>43221</v>
      </c>
      <c r="G274">
        <v>1952.39</v>
      </c>
      <c r="H274">
        <v>28.53</v>
      </c>
    </row>
    <row r="275" spans="1:8" x14ac:dyDescent="0.2">
      <c r="A275" t="s">
        <v>71</v>
      </c>
      <c r="B275" t="s">
        <v>123</v>
      </c>
      <c r="C275" t="s">
        <v>124</v>
      </c>
      <c r="D275" s="4">
        <v>43252</v>
      </c>
      <c r="E275" t="s">
        <v>122</v>
      </c>
      <c r="F275" s="5">
        <v>43101</v>
      </c>
      <c r="G275">
        <v>49.84</v>
      </c>
      <c r="H275">
        <v>0.92</v>
      </c>
    </row>
    <row r="276" spans="1:8" x14ac:dyDescent="0.2">
      <c r="A276" t="s">
        <v>71</v>
      </c>
      <c r="B276" t="s">
        <v>123</v>
      </c>
      <c r="C276" t="s">
        <v>125</v>
      </c>
      <c r="D276" s="4">
        <v>43252</v>
      </c>
      <c r="E276" t="s">
        <v>118</v>
      </c>
      <c r="F276" s="5">
        <v>43221</v>
      </c>
      <c r="G276">
        <v>2008.64</v>
      </c>
      <c r="H276">
        <v>-1610.93</v>
      </c>
    </row>
    <row r="277" spans="1:8" x14ac:dyDescent="0.2">
      <c r="A277" t="s">
        <v>71</v>
      </c>
      <c r="B277" t="s">
        <v>123</v>
      </c>
      <c r="C277" t="s">
        <v>189</v>
      </c>
      <c r="D277" s="4">
        <v>43252</v>
      </c>
      <c r="E277" t="s">
        <v>118</v>
      </c>
      <c r="F277" s="5">
        <v>43221</v>
      </c>
      <c r="G277">
        <v>4660.3</v>
      </c>
      <c r="H277">
        <v>-1342.18</v>
      </c>
    </row>
    <row r="278" spans="1:8" x14ac:dyDescent="0.2">
      <c r="A278" t="s">
        <v>71</v>
      </c>
      <c r="B278" t="s">
        <v>123</v>
      </c>
      <c r="C278" t="s">
        <v>141</v>
      </c>
      <c r="D278" s="4">
        <v>43252</v>
      </c>
      <c r="E278" t="s">
        <v>118</v>
      </c>
      <c r="F278" s="5">
        <v>43221</v>
      </c>
      <c r="G278">
        <v>3427.72</v>
      </c>
      <c r="H278">
        <v>-1881.83</v>
      </c>
    </row>
    <row r="279" spans="1:8" x14ac:dyDescent="0.2">
      <c r="A279" t="s">
        <v>71</v>
      </c>
      <c r="B279" t="s">
        <v>123</v>
      </c>
      <c r="C279" t="s">
        <v>162</v>
      </c>
      <c r="D279" s="4">
        <v>43252</v>
      </c>
      <c r="E279" t="s">
        <v>118</v>
      </c>
      <c r="F279" s="5">
        <v>43221</v>
      </c>
      <c r="G279">
        <v>6586.29</v>
      </c>
      <c r="H279">
        <v>-2608.1799999999998</v>
      </c>
    </row>
    <row r="280" spans="1:8" x14ac:dyDescent="0.2">
      <c r="A280" t="s">
        <v>71</v>
      </c>
      <c r="B280" t="s">
        <v>123</v>
      </c>
      <c r="C280" t="s">
        <v>164</v>
      </c>
      <c r="D280" s="4">
        <v>43252</v>
      </c>
      <c r="E280" t="s">
        <v>118</v>
      </c>
      <c r="F280" s="5">
        <v>43221</v>
      </c>
      <c r="G280">
        <v>3366.82</v>
      </c>
      <c r="H280">
        <v>-1292.8499999999999</v>
      </c>
    </row>
    <row r="281" spans="1:8" x14ac:dyDescent="0.2">
      <c r="A281" t="s">
        <v>71</v>
      </c>
      <c r="B281" t="s">
        <v>123</v>
      </c>
      <c r="C281" t="s">
        <v>164</v>
      </c>
      <c r="D281" s="4">
        <v>43252</v>
      </c>
      <c r="E281" t="s">
        <v>118</v>
      </c>
      <c r="F281" s="5">
        <v>43101</v>
      </c>
      <c r="G281">
        <v>602</v>
      </c>
      <c r="H281">
        <v>-231.17</v>
      </c>
    </row>
    <row r="282" spans="1:8" x14ac:dyDescent="0.2">
      <c r="A282" t="s">
        <v>71</v>
      </c>
      <c r="B282" t="s">
        <v>123</v>
      </c>
      <c r="C282" t="s">
        <v>170</v>
      </c>
      <c r="D282" s="4">
        <v>43252</v>
      </c>
      <c r="E282" t="s">
        <v>118</v>
      </c>
      <c r="F282" s="5">
        <v>43221</v>
      </c>
      <c r="G282">
        <v>2461.65</v>
      </c>
      <c r="H282">
        <v>-723.73</v>
      </c>
    </row>
    <row r="283" spans="1:8" x14ac:dyDescent="0.2">
      <c r="A283" t="s">
        <v>71</v>
      </c>
      <c r="B283" t="s">
        <v>123</v>
      </c>
      <c r="C283" t="s">
        <v>126</v>
      </c>
      <c r="D283" s="4">
        <v>43252</v>
      </c>
      <c r="E283" t="s">
        <v>119</v>
      </c>
      <c r="F283" s="5">
        <v>43221</v>
      </c>
      <c r="G283">
        <v>1977.99</v>
      </c>
      <c r="H283">
        <v>-1586.34</v>
      </c>
    </row>
    <row r="284" spans="1:8" x14ac:dyDescent="0.2">
      <c r="A284" t="s">
        <v>71</v>
      </c>
      <c r="B284" t="s">
        <v>123</v>
      </c>
      <c r="C284" t="s">
        <v>190</v>
      </c>
      <c r="D284" s="4">
        <v>43252</v>
      </c>
      <c r="E284" t="s">
        <v>119</v>
      </c>
      <c r="F284" s="5">
        <v>43221</v>
      </c>
      <c r="G284">
        <v>4039.93</v>
      </c>
      <c r="H284">
        <v>-1163.49</v>
      </c>
    </row>
    <row r="285" spans="1:8" x14ac:dyDescent="0.2">
      <c r="A285" t="s">
        <v>71</v>
      </c>
      <c r="B285" t="s">
        <v>123</v>
      </c>
      <c r="C285" t="s">
        <v>144</v>
      </c>
      <c r="D285" s="4">
        <v>43252</v>
      </c>
      <c r="E285" t="s">
        <v>119</v>
      </c>
      <c r="F285" s="5">
        <v>43221</v>
      </c>
      <c r="G285">
        <v>3594.37</v>
      </c>
      <c r="H285">
        <v>-1973.31</v>
      </c>
    </row>
    <row r="286" spans="1:8" x14ac:dyDescent="0.2">
      <c r="A286" t="s">
        <v>71</v>
      </c>
      <c r="B286" t="s">
        <v>123</v>
      </c>
      <c r="C286" t="s">
        <v>163</v>
      </c>
      <c r="D286" s="4">
        <v>43252</v>
      </c>
      <c r="E286" t="s">
        <v>119</v>
      </c>
      <c r="F286" s="5">
        <v>43221</v>
      </c>
      <c r="G286">
        <v>5071.87</v>
      </c>
      <c r="H286">
        <v>-2008.46</v>
      </c>
    </row>
    <row r="287" spans="1:8" x14ac:dyDescent="0.2">
      <c r="A287" t="s">
        <v>71</v>
      </c>
      <c r="B287" t="s">
        <v>123</v>
      </c>
      <c r="C287" t="s">
        <v>165</v>
      </c>
      <c r="D287" s="4">
        <v>43252</v>
      </c>
      <c r="E287" t="s">
        <v>119</v>
      </c>
      <c r="F287" s="5">
        <v>43221</v>
      </c>
      <c r="G287">
        <v>3028.67</v>
      </c>
      <c r="H287">
        <v>-1163</v>
      </c>
    </row>
    <row r="288" spans="1:8" x14ac:dyDescent="0.2">
      <c r="A288" t="s">
        <v>71</v>
      </c>
      <c r="B288" t="s">
        <v>123</v>
      </c>
      <c r="C288" t="s">
        <v>165</v>
      </c>
      <c r="D288" s="4">
        <v>43252</v>
      </c>
      <c r="E288" t="s">
        <v>119</v>
      </c>
      <c r="F288" s="5">
        <v>43101</v>
      </c>
      <c r="G288">
        <v>502</v>
      </c>
      <c r="H288">
        <v>-192.77</v>
      </c>
    </row>
    <row r="289" spans="1:8" x14ac:dyDescent="0.2">
      <c r="A289" t="s">
        <v>71</v>
      </c>
      <c r="B289" t="s">
        <v>123</v>
      </c>
      <c r="C289" t="s">
        <v>174</v>
      </c>
      <c r="D289" s="4">
        <v>43252</v>
      </c>
      <c r="E289" t="s">
        <v>119</v>
      </c>
      <c r="F289" s="5">
        <v>43221</v>
      </c>
      <c r="G289">
        <v>2137.7600000000002</v>
      </c>
      <c r="H289">
        <v>-628.51</v>
      </c>
    </row>
    <row r="290" spans="1:8" x14ac:dyDescent="0.2">
      <c r="A290" t="s">
        <v>71</v>
      </c>
      <c r="B290" t="s">
        <v>136</v>
      </c>
      <c r="C290" t="s">
        <v>143</v>
      </c>
      <c r="D290" s="4">
        <v>43252</v>
      </c>
      <c r="E290" t="s">
        <v>119</v>
      </c>
      <c r="F290" s="5">
        <v>43221</v>
      </c>
      <c r="G290">
        <v>33132.769999999997</v>
      </c>
      <c r="H290">
        <v>-21039.31</v>
      </c>
    </row>
    <row r="291" spans="1:8" x14ac:dyDescent="0.2">
      <c r="A291" t="s">
        <v>71</v>
      </c>
      <c r="B291" t="s">
        <v>136</v>
      </c>
      <c r="C291" t="s">
        <v>145</v>
      </c>
      <c r="D291" s="4">
        <v>43252</v>
      </c>
      <c r="E291" t="s">
        <v>119</v>
      </c>
      <c r="F291" s="5">
        <v>43221</v>
      </c>
      <c r="G291">
        <v>13329.08</v>
      </c>
      <c r="H291">
        <v>-9503.6299999999992</v>
      </c>
    </row>
    <row r="292" spans="1:8" x14ac:dyDescent="0.2">
      <c r="A292" t="s">
        <v>71</v>
      </c>
      <c r="B292" t="s">
        <v>136</v>
      </c>
      <c r="C292" t="s">
        <v>140</v>
      </c>
      <c r="D292" s="4">
        <v>43252</v>
      </c>
      <c r="E292" t="s">
        <v>118</v>
      </c>
      <c r="F292" s="5">
        <v>43221</v>
      </c>
      <c r="G292">
        <v>40915.949999999997</v>
      </c>
      <c r="H292">
        <v>-25981.63</v>
      </c>
    </row>
    <row r="293" spans="1:8" x14ac:dyDescent="0.2">
      <c r="A293" t="s">
        <v>71</v>
      </c>
      <c r="B293" t="s">
        <v>136</v>
      </c>
      <c r="C293" t="s">
        <v>142</v>
      </c>
      <c r="D293" s="4">
        <v>43252</v>
      </c>
      <c r="E293" t="s">
        <v>118</v>
      </c>
      <c r="F293" s="5">
        <v>43221</v>
      </c>
      <c r="G293">
        <v>17326.490000000002</v>
      </c>
      <c r="H293">
        <v>-12353.79</v>
      </c>
    </row>
    <row r="294" spans="1:8" x14ac:dyDescent="0.2">
      <c r="A294" t="s">
        <v>71</v>
      </c>
      <c r="B294" t="s">
        <v>136</v>
      </c>
      <c r="C294" t="s">
        <v>137</v>
      </c>
      <c r="D294" s="4">
        <v>43252</v>
      </c>
      <c r="E294" t="s">
        <v>122</v>
      </c>
      <c r="F294" s="5">
        <v>43221</v>
      </c>
      <c r="G294">
        <v>4722.17</v>
      </c>
      <c r="H294">
        <v>78.459999999999994</v>
      </c>
    </row>
    <row r="295" spans="1:8" x14ac:dyDescent="0.2">
      <c r="A295" t="s">
        <v>71</v>
      </c>
      <c r="B295" t="s">
        <v>136</v>
      </c>
      <c r="C295" t="s">
        <v>137</v>
      </c>
      <c r="D295" s="4">
        <v>43252</v>
      </c>
      <c r="E295" t="s">
        <v>120</v>
      </c>
      <c r="F295" s="5">
        <v>43221</v>
      </c>
      <c r="G295">
        <v>0</v>
      </c>
      <c r="H295">
        <v>264.33999999999997</v>
      </c>
    </row>
    <row r="296" spans="1:8" x14ac:dyDescent="0.2">
      <c r="A296" t="s">
        <v>71</v>
      </c>
      <c r="B296" t="s">
        <v>136</v>
      </c>
      <c r="C296" t="s">
        <v>137</v>
      </c>
      <c r="D296" s="4">
        <v>43252</v>
      </c>
      <c r="E296" t="s">
        <v>121</v>
      </c>
      <c r="F296" s="5">
        <v>43221</v>
      </c>
      <c r="G296">
        <v>104704.29</v>
      </c>
      <c r="H296">
        <v>1739.7</v>
      </c>
    </row>
    <row r="297" spans="1:8" x14ac:dyDescent="0.2">
      <c r="A297" t="s">
        <v>71</v>
      </c>
      <c r="B297" t="s">
        <v>123</v>
      </c>
      <c r="C297" t="s">
        <v>125</v>
      </c>
      <c r="D297" s="4">
        <v>43221</v>
      </c>
      <c r="E297" t="s">
        <v>118</v>
      </c>
      <c r="F297" s="5">
        <v>43221</v>
      </c>
      <c r="G297">
        <v>8.02</v>
      </c>
      <c r="H297">
        <v>-6.45</v>
      </c>
    </row>
    <row r="298" spans="1:8" x14ac:dyDescent="0.2">
      <c r="A298" t="s">
        <v>71</v>
      </c>
      <c r="B298" t="s">
        <v>123</v>
      </c>
      <c r="C298" t="s">
        <v>141</v>
      </c>
      <c r="D298" s="4">
        <v>43221</v>
      </c>
      <c r="E298" t="s">
        <v>118</v>
      </c>
      <c r="F298" s="5">
        <v>43221</v>
      </c>
      <c r="G298">
        <v>0.08</v>
      </c>
      <c r="H298">
        <v>-0.04</v>
      </c>
    </row>
    <row r="299" spans="1:8" x14ac:dyDescent="0.2">
      <c r="A299" t="s">
        <v>71</v>
      </c>
      <c r="B299" t="s">
        <v>123</v>
      </c>
      <c r="C299" t="s">
        <v>141</v>
      </c>
      <c r="D299" s="4">
        <v>43221</v>
      </c>
      <c r="E299" t="s">
        <v>118</v>
      </c>
      <c r="F299" s="5">
        <v>43101</v>
      </c>
      <c r="G299">
        <v>459</v>
      </c>
      <c r="H299">
        <v>-251.99</v>
      </c>
    </row>
    <row r="300" spans="1:8" x14ac:dyDescent="0.2">
      <c r="A300" t="s">
        <v>71</v>
      </c>
      <c r="B300" t="s">
        <v>123</v>
      </c>
      <c r="C300" t="s">
        <v>126</v>
      </c>
      <c r="D300" s="4">
        <v>43221</v>
      </c>
      <c r="E300" t="s">
        <v>119</v>
      </c>
      <c r="F300" s="5">
        <v>43221</v>
      </c>
      <c r="G300">
        <v>7.96</v>
      </c>
      <c r="H300">
        <v>-6.34</v>
      </c>
    </row>
    <row r="301" spans="1:8" x14ac:dyDescent="0.2">
      <c r="A301" t="s">
        <v>71</v>
      </c>
      <c r="B301" t="s">
        <v>123</v>
      </c>
      <c r="C301" t="s">
        <v>144</v>
      </c>
      <c r="D301" s="4">
        <v>43221</v>
      </c>
      <c r="E301" t="s">
        <v>119</v>
      </c>
      <c r="F301" s="5">
        <v>43221</v>
      </c>
      <c r="G301">
        <v>0.13</v>
      </c>
      <c r="H301">
        <v>-7.0000000000000007E-2</v>
      </c>
    </row>
    <row r="302" spans="1:8" x14ac:dyDescent="0.2">
      <c r="A302" t="s">
        <v>71</v>
      </c>
      <c r="B302" t="s">
        <v>123</v>
      </c>
      <c r="C302" t="s">
        <v>144</v>
      </c>
      <c r="D302" s="4">
        <v>43221</v>
      </c>
      <c r="E302" t="s">
        <v>119</v>
      </c>
      <c r="F302" s="5">
        <v>43101</v>
      </c>
      <c r="G302">
        <v>439</v>
      </c>
      <c r="H302">
        <v>-241.01</v>
      </c>
    </row>
    <row r="303" spans="1:8" x14ac:dyDescent="0.2">
      <c r="A303" t="s">
        <v>71</v>
      </c>
      <c r="B303" t="s">
        <v>123</v>
      </c>
      <c r="C303" t="s">
        <v>126</v>
      </c>
      <c r="D303" s="4">
        <v>43221</v>
      </c>
      <c r="E303" t="s">
        <v>119</v>
      </c>
      <c r="F303" s="5">
        <v>43101</v>
      </c>
      <c r="G303">
        <v>26704.07</v>
      </c>
      <c r="H303">
        <v>-21416.7</v>
      </c>
    </row>
    <row r="304" spans="1:8" x14ac:dyDescent="0.2">
      <c r="A304" t="s">
        <v>71</v>
      </c>
      <c r="B304" t="s">
        <v>123</v>
      </c>
      <c r="C304" t="s">
        <v>125</v>
      </c>
      <c r="D304" s="4">
        <v>43221</v>
      </c>
      <c r="E304" t="s">
        <v>118</v>
      </c>
      <c r="F304" s="5">
        <v>43101</v>
      </c>
      <c r="G304">
        <v>36916.370000000003</v>
      </c>
      <c r="H304">
        <v>-29606.94</v>
      </c>
    </row>
    <row r="305" spans="1:8" x14ac:dyDescent="0.2">
      <c r="A305" t="s">
        <v>71</v>
      </c>
      <c r="B305" t="s">
        <v>123</v>
      </c>
      <c r="C305" t="s">
        <v>124</v>
      </c>
      <c r="D305" s="4">
        <v>43221</v>
      </c>
      <c r="E305" t="s">
        <v>121</v>
      </c>
      <c r="F305" s="5">
        <v>43221</v>
      </c>
      <c r="G305">
        <v>7.6</v>
      </c>
      <c r="H305">
        <v>0.19</v>
      </c>
    </row>
    <row r="306" spans="1:8" x14ac:dyDescent="0.2">
      <c r="A306" t="s">
        <v>71</v>
      </c>
      <c r="B306" t="s">
        <v>123</v>
      </c>
      <c r="C306" t="s">
        <v>124</v>
      </c>
      <c r="D306" s="4">
        <v>43221</v>
      </c>
      <c r="E306" t="s">
        <v>121</v>
      </c>
      <c r="F306" s="5">
        <v>43101</v>
      </c>
      <c r="G306">
        <v>64361.05</v>
      </c>
      <c r="H306">
        <v>1640.76</v>
      </c>
    </row>
    <row r="307" spans="1:8" x14ac:dyDescent="0.2">
      <c r="A307" t="s">
        <v>71</v>
      </c>
      <c r="B307" t="s">
        <v>123</v>
      </c>
      <c r="C307" t="s">
        <v>124</v>
      </c>
      <c r="D307" s="4">
        <v>43221</v>
      </c>
      <c r="E307" t="s">
        <v>122</v>
      </c>
      <c r="F307" s="5">
        <v>43221</v>
      </c>
      <c r="G307">
        <v>0.36</v>
      </c>
      <c r="H307">
        <v>0</v>
      </c>
    </row>
    <row r="308" spans="1:8" x14ac:dyDescent="0.2">
      <c r="A308" t="s">
        <v>71</v>
      </c>
      <c r="B308" t="s">
        <v>123</v>
      </c>
      <c r="C308" t="s">
        <v>124</v>
      </c>
      <c r="D308" s="4">
        <v>43221</v>
      </c>
      <c r="E308" t="s">
        <v>122</v>
      </c>
      <c r="F308" s="5">
        <v>43101</v>
      </c>
      <c r="G308">
        <v>2902.64</v>
      </c>
      <c r="H308">
        <v>74</v>
      </c>
    </row>
    <row r="309" spans="1:8" x14ac:dyDescent="0.2">
      <c r="A309" t="s">
        <v>71</v>
      </c>
      <c r="B309" t="s">
        <v>123</v>
      </c>
      <c r="C309" t="s">
        <v>124</v>
      </c>
      <c r="D309" s="4">
        <v>43221</v>
      </c>
      <c r="E309" t="s">
        <v>120</v>
      </c>
      <c r="F309" s="5">
        <v>43101</v>
      </c>
      <c r="G309">
        <v>0</v>
      </c>
      <c r="H309">
        <v>302.39999999999998</v>
      </c>
    </row>
    <row r="310" spans="1:8" x14ac:dyDescent="0.2">
      <c r="A310" t="s">
        <v>71</v>
      </c>
      <c r="B310" t="s">
        <v>123</v>
      </c>
      <c r="C310" t="s">
        <v>124</v>
      </c>
      <c r="D310" s="4">
        <v>43191</v>
      </c>
      <c r="E310" t="s">
        <v>120</v>
      </c>
      <c r="F310" s="5">
        <v>43101</v>
      </c>
      <c r="G310">
        <v>0</v>
      </c>
      <c r="H310">
        <v>168.12</v>
      </c>
    </row>
    <row r="311" spans="1:8" x14ac:dyDescent="0.2">
      <c r="A311" t="s">
        <v>71</v>
      </c>
      <c r="B311" t="s">
        <v>123</v>
      </c>
      <c r="C311" t="s">
        <v>124</v>
      </c>
      <c r="D311" s="4">
        <v>43191</v>
      </c>
      <c r="E311" t="s">
        <v>122</v>
      </c>
      <c r="F311" s="5">
        <v>43101</v>
      </c>
      <c r="G311">
        <v>1326.86</v>
      </c>
      <c r="H311">
        <v>17.420000000000002</v>
      </c>
    </row>
    <row r="312" spans="1:8" x14ac:dyDescent="0.2">
      <c r="A312" t="s">
        <v>71</v>
      </c>
      <c r="B312" t="s">
        <v>123</v>
      </c>
      <c r="C312" t="s">
        <v>124</v>
      </c>
      <c r="D312" s="4">
        <v>43191</v>
      </c>
      <c r="E312" t="s">
        <v>121</v>
      </c>
      <c r="F312" s="5">
        <v>43101</v>
      </c>
      <c r="G312">
        <v>29419.85</v>
      </c>
      <c r="H312">
        <v>386.2</v>
      </c>
    </row>
    <row r="313" spans="1:8" x14ac:dyDescent="0.2">
      <c r="A313" t="s">
        <v>71</v>
      </c>
      <c r="B313" t="s">
        <v>123</v>
      </c>
      <c r="C313" t="s">
        <v>164</v>
      </c>
      <c r="D313" s="4">
        <v>43191</v>
      </c>
      <c r="E313" t="s">
        <v>118</v>
      </c>
      <c r="F313" s="5">
        <v>43101</v>
      </c>
      <c r="G313">
        <v>2718.99</v>
      </c>
      <c r="H313">
        <v>-1044.0999999999999</v>
      </c>
    </row>
    <row r="314" spans="1:8" x14ac:dyDescent="0.2">
      <c r="A314" t="s">
        <v>71</v>
      </c>
      <c r="B314" t="s">
        <v>123</v>
      </c>
      <c r="C314" t="s">
        <v>165</v>
      </c>
      <c r="D314" s="4">
        <v>43191</v>
      </c>
      <c r="E314" t="s">
        <v>119</v>
      </c>
      <c r="F314" s="5">
        <v>43101</v>
      </c>
      <c r="G314">
        <v>1921.54</v>
      </c>
      <c r="H314">
        <v>-737.88</v>
      </c>
    </row>
    <row r="315" spans="1:8" x14ac:dyDescent="0.2">
      <c r="A315" t="s">
        <v>71</v>
      </c>
      <c r="B315" t="s">
        <v>123</v>
      </c>
      <c r="C315" t="s">
        <v>124</v>
      </c>
      <c r="D315" s="4">
        <v>43191</v>
      </c>
      <c r="E315" t="s">
        <v>120</v>
      </c>
      <c r="F315" s="5">
        <v>43101</v>
      </c>
      <c r="G315">
        <v>0</v>
      </c>
      <c r="H315">
        <v>312.48</v>
      </c>
    </row>
    <row r="316" spans="1:8" x14ac:dyDescent="0.2">
      <c r="A316" t="s">
        <v>71</v>
      </c>
      <c r="B316" t="s">
        <v>123</v>
      </c>
      <c r="C316" t="s">
        <v>124</v>
      </c>
      <c r="D316" s="4">
        <v>43191</v>
      </c>
      <c r="E316" t="s">
        <v>121</v>
      </c>
      <c r="F316" s="5">
        <v>43101</v>
      </c>
      <c r="G316">
        <v>66383.8</v>
      </c>
      <c r="H316">
        <v>883.05</v>
      </c>
    </row>
    <row r="317" spans="1:8" x14ac:dyDescent="0.2">
      <c r="A317" t="s">
        <v>71</v>
      </c>
      <c r="B317" t="s">
        <v>123</v>
      </c>
      <c r="C317" t="s">
        <v>124</v>
      </c>
      <c r="D317" s="4">
        <v>43191</v>
      </c>
      <c r="E317" t="s">
        <v>122</v>
      </c>
      <c r="F317" s="5">
        <v>43101</v>
      </c>
      <c r="G317">
        <v>2993.92</v>
      </c>
      <c r="H317">
        <v>39.83</v>
      </c>
    </row>
    <row r="318" spans="1:8" x14ac:dyDescent="0.2">
      <c r="A318" t="s">
        <v>71</v>
      </c>
      <c r="B318" t="s">
        <v>123</v>
      </c>
      <c r="C318" t="s">
        <v>125</v>
      </c>
      <c r="D318" s="4">
        <v>43191</v>
      </c>
      <c r="E318" t="s">
        <v>118</v>
      </c>
      <c r="F318" s="5">
        <v>43101</v>
      </c>
      <c r="G318">
        <v>38793.57</v>
      </c>
      <c r="H318">
        <v>-31112.47</v>
      </c>
    </row>
    <row r="319" spans="1:8" x14ac:dyDescent="0.2">
      <c r="A319" t="s">
        <v>71</v>
      </c>
      <c r="B319" t="s">
        <v>123</v>
      </c>
      <c r="C319" t="s">
        <v>141</v>
      </c>
      <c r="D319" s="4">
        <v>43191</v>
      </c>
      <c r="E319" t="s">
        <v>118</v>
      </c>
      <c r="F319" s="5">
        <v>43101</v>
      </c>
      <c r="G319">
        <v>451.73</v>
      </c>
      <c r="H319">
        <v>-248</v>
      </c>
    </row>
    <row r="320" spans="1:8" x14ac:dyDescent="0.2">
      <c r="A320" t="s">
        <v>71</v>
      </c>
      <c r="B320" t="s">
        <v>123</v>
      </c>
      <c r="C320" t="s">
        <v>126</v>
      </c>
      <c r="D320" s="4">
        <v>43191</v>
      </c>
      <c r="E320" t="s">
        <v>119</v>
      </c>
      <c r="F320" s="5">
        <v>43101</v>
      </c>
      <c r="G320">
        <v>26935.599999999999</v>
      </c>
      <c r="H320">
        <v>-21602.35</v>
      </c>
    </row>
    <row r="321" spans="1:8" x14ac:dyDescent="0.2">
      <c r="A321" t="s">
        <v>71</v>
      </c>
      <c r="B321" t="s">
        <v>123</v>
      </c>
      <c r="C321" t="s">
        <v>144</v>
      </c>
      <c r="D321" s="4">
        <v>43191</v>
      </c>
      <c r="E321" t="s">
        <v>119</v>
      </c>
      <c r="F321" s="5">
        <v>43101</v>
      </c>
      <c r="G321">
        <v>414.3</v>
      </c>
      <c r="H321">
        <v>-227.45</v>
      </c>
    </row>
    <row r="322" spans="1:8" x14ac:dyDescent="0.2">
      <c r="A322" t="s">
        <v>71</v>
      </c>
      <c r="B322" t="s">
        <v>136</v>
      </c>
      <c r="C322" t="s">
        <v>143</v>
      </c>
      <c r="D322" s="4">
        <v>43191</v>
      </c>
      <c r="E322" t="s">
        <v>119</v>
      </c>
      <c r="F322" s="5">
        <v>43101</v>
      </c>
      <c r="G322">
        <v>25082.73</v>
      </c>
      <c r="H322">
        <v>-15927.53</v>
      </c>
    </row>
    <row r="323" spans="1:8" x14ac:dyDescent="0.2">
      <c r="A323" t="s">
        <v>71</v>
      </c>
      <c r="B323" t="s">
        <v>136</v>
      </c>
      <c r="C323" t="s">
        <v>145</v>
      </c>
      <c r="D323" s="4">
        <v>43191</v>
      </c>
      <c r="E323" t="s">
        <v>119</v>
      </c>
      <c r="F323" s="5">
        <v>43101</v>
      </c>
      <c r="G323">
        <v>29315.360000000001</v>
      </c>
      <c r="H323">
        <v>-20901.849999999999</v>
      </c>
    </row>
    <row r="324" spans="1:8" x14ac:dyDescent="0.2">
      <c r="A324" t="s">
        <v>71</v>
      </c>
      <c r="B324" t="s">
        <v>136</v>
      </c>
      <c r="C324" t="s">
        <v>140</v>
      </c>
      <c r="D324" s="4">
        <v>43191</v>
      </c>
      <c r="E324" t="s">
        <v>118</v>
      </c>
      <c r="F324" s="5">
        <v>43101</v>
      </c>
      <c r="G324">
        <v>35918.959999999999</v>
      </c>
      <c r="H324">
        <v>-22808.54</v>
      </c>
    </row>
    <row r="325" spans="1:8" x14ac:dyDescent="0.2">
      <c r="A325" t="s">
        <v>71</v>
      </c>
      <c r="B325" t="s">
        <v>136</v>
      </c>
      <c r="C325" t="s">
        <v>142</v>
      </c>
      <c r="D325" s="4">
        <v>43191</v>
      </c>
      <c r="E325" t="s">
        <v>118</v>
      </c>
      <c r="F325" s="5">
        <v>43101</v>
      </c>
      <c r="G325">
        <v>40726.050000000003</v>
      </c>
      <c r="H325">
        <v>-29037.68</v>
      </c>
    </row>
    <row r="326" spans="1:8" x14ac:dyDescent="0.2">
      <c r="A326" t="s">
        <v>71</v>
      </c>
      <c r="B326" t="s">
        <v>136</v>
      </c>
      <c r="C326" t="s">
        <v>137</v>
      </c>
      <c r="D326" s="4">
        <v>43191</v>
      </c>
      <c r="E326" t="s">
        <v>122</v>
      </c>
      <c r="F326" s="5">
        <v>43101</v>
      </c>
      <c r="G326">
        <v>7209.57</v>
      </c>
      <c r="H326">
        <v>142.33000000000001</v>
      </c>
    </row>
    <row r="327" spans="1:8" x14ac:dyDescent="0.2">
      <c r="A327" t="s">
        <v>71</v>
      </c>
      <c r="B327" t="s">
        <v>136</v>
      </c>
      <c r="C327" t="s">
        <v>137</v>
      </c>
      <c r="D327" s="4">
        <v>43191</v>
      </c>
      <c r="E327" t="s">
        <v>121</v>
      </c>
      <c r="F327" s="5">
        <v>43101</v>
      </c>
      <c r="G327">
        <v>159857.14000000001</v>
      </c>
      <c r="H327">
        <v>3155.8</v>
      </c>
    </row>
    <row r="328" spans="1:8" x14ac:dyDescent="0.2">
      <c r="A328" t="s">
        <v>71</v>
      </c>
      <c r="B328" t="s">
        <v>136</v>
      </c>
      <c r="C328" t="s">
        <v>137</v>
      </c>
      <c r="D328" s="4">
        <v>43191</v>
      </c>
      <c r="E328" t="s">
        <v>120</v>
      </c>
      <c r="F328" s="5">
        <v>43101</v>
      </c>
      <c r="G328">
        <v>0</v>
      </c>
      <c r="H328">
        <v>660.85</v>
      </c>
    </row>
    <row r="329" spans="1:8" x14ac:dyDescent="0.2">
      <c r="A329" t="s">
        <v>71</v>
      </c>
      <c r="B329" t="s">
        <v>136</v>
      </c>
      <c r="C329" t="s">
        <v>169</v>
      </c>
      <c r="D329" s="4">
        <v>43191</v>
      </c>
      <c r="E329" t="s">
        <v>118</v>
      </c>
      <c r="F329" s="5">
        <v>43101</v>
      </c>
      <c r="G329">
        <v>4104.2700000000004</v>
      </c>
      <c r="H329">
        <v>-1415.97</v>
      </c>
    </row>
    <row r="330" spans="1:8" x14ac:dyDescent="0.2">
      <c r="A330" t="s">
        <v>71</v>
      </c>
      <c r="B330" t="s">
        <v>136</v>
      </c>
      <c r="C330" t="s">
        <v>173</v>
      </c>
      <c r="D330" s="4">
        <v>43191</v>
      </c>
      <c r="E330" t="s">
        <v>118</v>
      </c>
      <c r="F330" s="5">
        <v>43101</v>
      </c>
      <c r="G330">
        <v>12523.12</v>
      </c>
      <c r="H330">
        <v>-4120.1099999999997</v>
      </c>
    </row>
    <row r="331" spans="1:8" x14ac:dyDescent="0.2">
      <c r="A331" t="s">
        <v>71</v>
      </c>
      <c r="B331" t="s">
        <v>136</v>
      </c>
      <c r="C331" t="s">
        <v>171</v>
      </c>
      <c r="D331" s="4">
        <v>43191</v>
      </c>
      <c r="E331" t="s">
        <v>119</v>
      </c>
      <c r="F331" s="5">
        <v>43101</v>
      </c>
      <c r="G331">
        <v>2914.07</v>
      </c>
      <c r="H331">
        <v>-1005.35</v>
      </c>
    </row>
    <row r="332" spans="1:8" x14ac:dyDescent="0.2">
      <c r="A332" t="s">
        <v>71</v>
      </c>
      <c r="B332" t="s">
        <v>136</v>
      </c>
      <c r="C332" t="s">
        <v>172</v>
      </c>
      <c r="D332" s="4">
        <v>43191</v>
      </c>
      <c r="E332" t="s">
        <v>119</v>
      </c>
      <c r="F332" s="5">
        <v>43101</v>
      </c>
      <c r="G332">
        <v>9272.58</v>
      </c>
      <c r="H332">
        <v>-3050.68</v>
      </c>
    </row>
    <row r="333" spans="1:8" x14ac:dyDescent="0.2">
      <c r="A333" t="s">
        <v>71</v>
      </c>
      <c r="B333" t="s">
        <v>123</v>
      </c>
      <c r="C333" t="s">
        <v>144</v>
      </c>
      <c r="D333" s="4">
        <v>43160</v>
      </c>
      <c r="E333" t="s">
        <v>119</v>
      </c>
      <c r="F333" s="5">
        <v>43101</v>
      </c>
      <c r="G333">
        <v>913.06</v>
      </c>
      <c r="H333">
        <v>-501.28</v>
      </c>
    </row>
    <row r="334" spans="1:8" x14ac:dyDescent="0.2">
      <c r="A334" t="s">
        <v>71</v>
      </c>
      <c r="B334" t="s">
        <v>123</v>
      </c>
      <c r="C334" t="s">
        <v>163</v>
      </c>
      <c r="D334" s="4">
        <v>43160</v>
      </c>
      <c r="E334" t="s">
        <v>119</v>
      </c>
      <c r="F334" s="5">
        <v>43101</v>
      </c>
      <c r="G334">
        <v>1219.08</v>
      </c>
      <c r="H334">
        <v>-482.76</v>
      </c>
    </row>
    <row r="335" spans="1:8" x14ac:dyDescent="0.2">
      <c r="A335" t="s">
        <v>71</v>
      </c>
      <c r="B335" t="s">
        <v>123</v>
      </c>
      <c r="C335" t="s">
        <v>165</v>
      </c>
      <c r="D335" s="4">
        <v>43160</v>
      </c>
      <c r="E335" t="s">
        <v>119</v>
      </c>
      <c r="F335" s="5">
        <v>43101</v>
      </c>
      <c r="G335">
        <v>897.22</v>
      </c>
      <c r="H335">
        <v>-344.54</v>
      </c>
    </row>
    <row r="336" spans="1:8" x14ac:dyDescent="0.2">
      <c r="A336" t="s">
        <v>71</v>
      </c>
      <c r="B336" t="s">
        <v>123</v>
      </c>
      <c r="C336" t="s">
        <v>174</v>
      </c>
      <c r="D336" s="4">
        <v>43160</v>
      </c>
      <c r="E336" t="s">
        <v>119</v>
      </c>
      <c r="F336" s="5">
        <v>43101</v>
      </c>
      <c r="G336">
        <v>677.57</v>
      </c>
      <c r="H336">
        <v>-199.21</v>
      </c>
    </row>
    <row r="337" spans="1:8" x14ac:dyDescent="0.2">
      <c r="A337" t="s">
        <v>71</v>
      </c>
      <c r="B337" t="s">
        <v>123</v>
      </c>
      <c r="C337" t="s">
        <v>141</v>
      </c>
      <c r="D337" s="4">
        <v>43160</v>
      </c>
      <c r="E337" t="s">
        <v>118</v>
      </c>
      <c r="F337" s="5">
        <v>43101</v>
      </c>
      <c r="G337">
        <v>743.68</v>
      </c>
      <c r="H337">
        <v>-408.28</v>
      </c>
    </row>
    <row r="338" spans="1:8" x14ac:dyDescent="0.2">
      <c r="A338" t="s">
        <v>71</v>
      </c>
      <c r="B338" t="s">
        <v>123</v>
      </c>
      <c r="C338" t="s">
        <v>162</v>
      </c>
      <c r="D338" s="4">
        <v>43160</v>
      </c>
      <c r="E338" t="s">
        <v>118</v>
      </c>
      <c r="F338" s="5">
        <v>43101</v>
      </c>
      <c r="G338">
        <v>1324.88</v>
      </c>
      <c r="H338">
        <v>-524.65</v>
      </c>
    </row>
    <row r="339" spans="1:8" x14ac:dyDescent="0.2">
      <c r="A339" t="s">
        <v>71</v>
      </c>
      <c r="B339" t="s">
        <v>123</v>
      </c>
      <c r="C339" t="s">
        <v>164</v>
      </c>
      <c r="D339" s="4">
        <v>43160</v>
      </c>
      <c r="E339" t="s">
        <v>118</v>
      </c>
      <c r="F339" s="5">
        <v>43101</v>
      </c>
      <c r="G339">
        <v>758.18</v>
      </c>
      <c r="H339">
        <v>-291.14999999999998</v>
      </c>
    </row>
    <row r="340" spans="1:8" x14ac:dyDescent="0.2">
      <c r="A340" t="s">
        <v>71</v>
      </c>
      <c r="B340" t="s">
        <v>123</v>
      </c>
      <c r="C340" t="s">
        <v>170</v>
      </c>
      <c r="D340" s="4">
        <v>43160</v>
      </c>
      <c r="E340" t="s">
        <v>118</v>
      </c>
      <c r="F340" s="5">
        <v>43101</v>
      </c>
      <c r="G340">
        <v>582.94000000000005</v>
      </c>
      <c r="H340">
        <v>-171.38</v>
      </c>
    </row>
    <row r="341" spans="1:8" x14ac:dyDescent="0.2">
      <c r="A341" t="s">
        <v>71</v>
      </c>
      <c r="B341" t="s">
        <v>123</v>
      </c>
      <c r="C341" t="s">
        <v>124</v>
      </c>
      <c r="D341" s="4">
        <v>43160</v>
      </c>
      <c r="E341" t="s">
        <v>122</v>
      </c>
      <c r="F341" s="5">
        <v>43101</v>
      </c>
      <c r="G341">
        <v>509.4</v>
      </c>
      <c r="H341">
        <v>5.86</v>
      </c>
    </row>
    <row r="342" spans="1:8" x14ac:dyDescent="0.2">
      <c r="A342" t="s">
        <v>71</v>
      </c>
      <c r="B342" t="s">
        <v>123</v>
      </c>
      <c r="C342" t="s">
        <v>125</v>
      </c>
      <c r="D342" s="4">
        <v>43160</v>
      </c>
      <c r="E342" t="s">
        <v>118</v>
      </c>
      <c r="F342" s="5">
        <v>43101</v>
      </c>
      <c r="G342">
        <v>867.59</v>
      </c>
      <c r="H342">
        <v>-695.81</v>
      </c>
    </row>
    <row r="343" spans="1:8" x14ac:dyDescent="0.2">
      <c r="A343" t="s">
        <v>71</v>
      </c>
      <c r="B343" t="s">
        <v>123</v>
      </c>
      <c r="C343" t="s">
        <v>189</v>
      </c>
      <c r="D343" s="4">
        <v>43160</v>
      </c>
      <c r="E343" t="s">
        <v>118</v>
      </c>
      <c r="F343" s="5">
        <v>43101</v>
      </c>
      <c r="G343">
        <v>940.93</v>
      </c>
      <c r="H343">
        <v>-270.98</v>
      </c>
    </row>
    <row r="344" spans="1:8" x14ac:dyDescent="0.2">
      <c r="A344" t="s">
        <v>71</v>
      </c>
      <c r="B344" t="s">
        <v>123</v>
      </c>
      <c r="C344" t="s">
        <v>124</v>
      </c>
      <c r="D344" s="4">
        <v>43160</v>
      </c>
      <c r="E344" t="s">
        <v>120</v>
      </c>
      <c r="F344" s="5">
        <v>43101</v>
      </c>
      <c r="G344">
        <v>0</v>
      </c>
      <c r="H344">
        <v>161.82</v>
      </c>
    </row>
    <row r="345" spans="1:8" x14ac:dyDescent="0.2">
      <c r="A345" t="s">
        <v>71</v>
      </c>
      <c r="B345" t="s">
        <v>123</v>
      </c>
      <c r="C345" t="s">
        <v>124</v>
      </c>
      <c r="D345" s="4">
        <v>43160</v>
      </c>
      <c r="E345" t="s">
        <v>121</v>
      </c>
      <c r="F345" s="5">
        <v>43101</v>
      </c>
      <c r="G345">
        <v>11294.19</v>
      </c>
      <c r="H345">
        <v>130.51</v>
      </c>
    </row>
    <row r="346" spans="1:8" x14ac:dyDescent="0.2">
      <c r="A346" t="s">
        <v>71</v>
      </c>
      <c r="B346" t="s">
        <v>123</v>
      </c>
      <c r="C346" t="s">
        <v>126</v>
      </c>
      <c r="D346" s="4">
        <v>43160</v>
      </c>
      <c r="E346" t="s">
        <v>119</v>
      </c>
      <c r="F346" s="5">
        <v>43101</v>
      </c>
      <c r="G346">
        <v>990.18</v>
      </c>
      <c r="H346">
        <v>-794.13</v>
      </c>
    </row>
    <row r="347" spans="1:8" x14ac:dyDescent="0.2">
      <c r="A347" t="s">
        <v>71</v>
      </c>
      <c r="B347" t="s">
        <v>123</v>
      </c>
      <c r="C347" t="s">
        <v>190</v>
      </c>
      <c r="D347" s="4">
        <v>43160</v>
      </c>
      <c r="E347" t="s">
        <v>119</v>
      </c>
      <c r="F347" s="5">
        <v>43101</v>
      </c>
      <c r="G347">
        <v>965.19</v>
      </c>
      <c r="H347">
        <v>-277.98</v>
      </c>
    </row>
    <row r="348" spans="1:8" x14ac:dyDescent="0.2">
      <c r="A348" t="s">
        <v>71</v>
      </c>
      <c r="B348" t="s">
        <v>136</v>
      </c>
      <c r="C348" t="s">
        <v>171</v>
      </c>
      <c r="D348" s="4">
        <v>43160</v>
      </c>
      <c r="E348" t="s">
        <v>119</v>
      </c>
      <c r="F348" s="5">
        <v>43101</v>
      </c>
      <c r="G348">
        <v>1375.91</v>
      </c>
      <c r="H348">
        <v>-474.69</v>
      </c>
    </row>
    <row r="349" spans="1:8" x14ac:dyDescent="0.2">
      <c r="A349" t="s">
        <v>71</v>
      </c>
      <c r="B349" t="s">
        <v>136</v>
      </c>
      <c r="C349" t="s">
        <v>172</v>
      </c>
      <c r="D349" s="4">
        <v>43160</v>
      </c>
      <c r="E349" t="s">
        <v>119</v>
      </c>
      <c r="F349" s="5">
        <v>43101</v>
      </c>
      <c r="G349">
        <v>4537.29</v>
      </c>
      <c r="H349">
        <v>-1492.77</v>
      </c>
    </row>
    <row r="350" spans="1:8" x14ac:dyDescent="0.2">
      <c r="A350" t="s">
        <v>71</v>
      </c>
      <c r="B350" t="s">
        <v>136</v>
      </c>
      <c r="C350" t="s">
        <v>145</v>
      </c>
      <c r="D350" s="4">
        <v>43160</v>
      </c>
      <c r="E350" t="s">
        <v>119</v>
      </c>
      <c r="F350" s="5">
        <v>43101</v>
      </c>
      <c r="G350">
        <v>4347.3599999999997</v>
      </c>
      <c r="H350">
        <v>-3099.67</v>
      </c>
    </row>
    <row r="351" spans="1:8" x14ac:dyDescent="0.2">
      <c r="A351" t="s">
        <v>71</v>
      </c>
      <c r="B351" t="s">
        <v>136</v>
      </c>
      <c r="C351" t="s">
        <v>137</v>
      </c>
      <c r="D351" s="4">
        <v>43160</v>
      </c>
      <c r="E351" t="s">
        <v>121</v>
      </c>
      <c r="F351" s="5">
        <v>43101</v>
      </c>
      <c r="G351">
        <v>57866.38</v>
      </c>
      <c r="H351">
        <v>691.76</v>
      </c>
    </row>
    <row r="352" spans="1:8" x14ac:dyDescent="0.2">
      <c r="A352" t="s">
        <v>71</v>
      </c>
      <c r="B352" t="s">
        <v>136</v>
      </c>
      <c r="C352" t="s">
        <v>169</v>
      </c>
      <c r="D352" s="4">
        <v>43160</v>
      </c>
      <c r="E352" t="s">
        <v>118</v>
      </c>
      <c r="F352" s="5">
        <v>43101</v>
      </c>
      <c r="G352">
        <v>1803.54</v>
      </c>
      <c r="H352">
        <v>-622.22</v>
      </c>
    </row>
    <row r="353" spans="1:8" x14ac:dyDescent="0.2">
      <c r="A353" t="s">
        <v>71</v>
      </c>
      <c r="B353" t="s">
        <v>136</v>
      </c>
      <c r="C353" t="s">
        <v>173</v>
      </c>
      <c r="D353" s="4">
        <v>43160</v>
      </c>
      <c r="E353" t="s">
        <v>118</v>
      </c>
      <c r="F353" s="5">
        <v>43101</v>
      </c>
      <c r="G353">
        <v>5889.78</v>
      </c>
      <c r="H353">
        <v>-1937.74</v>
      </c>
    </row>
    <row r="354" spans="1:8" x14ac:dyDescent="0.2">
      <c r="A354" t="s">
        <v>71</v>
      </c>
      <c r="B354" t="s">
        <v>136</v>
      </c>
      <c r="C354" t="s">
        <v>142</v>
      </c>
      <c r="D354" s="4">
        <v>43160</v>
      </c>
      <c r="E354" t="s">
        <v>118</v>
      </c>
      <c r="F354" s="5">
        <v>43101</v>
      </c>
      <c r="G354">
        <v>6067.34</v>
      </c>
      <c r="H354">
        <v>-4326.01</v>
      </c>
    </row>
    <row r="355" spans="1:8" x14ac:dyDescent="0.2">
      <c r="A355" t="s">
        <v>71</v>
      </c>
      <c r="B355" t="s">
        <v>136</v>
      </c>
      <c r="C355" t="s">
        <v>137</v>
      </c>
      <c r="D355" s="4">
        <v>43160</v>
      </c>
      <c r="E355" t="s">
        <v>122</v>
      </c>
      <c r="F355" s="5">
        <v>43101</v>
      </c>
      <c r="G355">
        <v>2609.77</v>
      </c>
      <c r="H355">
        <v>31.2</v>
      </c>
    </row>
    <row r="356" spans="1:8" x14ac:dyDescent="0.2">
      <c r="A356" t="s">
        <v>71</v>
      </c>
      <c r="B356" t="s">
        <v>136</v>
      </c>
      <c r="C356" t="s">
        <v>137</v>
      </c>
      <c r="D356" s="4">
        <v>43160</v>
      </c>
      <c r="E356" t="s">
        <v>122</v>
      </c>
      <c r="F356" s="5">
        <v>43101</v>
      </c>
      <c r="G356">
        <v>3924.59</v>
      </c>
      <c r="H356">
        <v>45.24</v>
      </c>
    </row>
    <row r="357" spans="1:8" x14ac:dyDescent="0.2">
      <c r="A357" t="s">
        <v>71</v>
      </c>
      <c r="B357" t="s">
        <v>136</v>
      </c>
      <c r="C357" t="s">
        <v>140</v>
      </c>
      <c r="D357" s="4">
        <v>43160</v>
      </c>
      <c r="E357" t="s">
        <v>118</v>
      </c>
      <c r="F357" s="5">
        <v>43101</v>
      </c>
      <c r="G357">
        <v>22829.14</v>
      </c>
      <c r="H357">
        <v>-14496.5</v>
      </c>
    </row>
    <row r="358" spans="1:8" x14ac:dyDescent="0.2">
      <c r="A358" t="s">
        <v>71</v>
      </c>
      <c r="B358" t="s">
        <v>136</v>
      </c>
      <c r="C358" t="s">
        <v>142</v>
      </c>
      <c r="D358" s="4">
        <v>43160</v>
      </c>
      <c r="E358" t="s">
        <v>118</v>
      </c>
      <c r="F358" s="5">
        <v>43101</v>
      </c>
      <c r="G358">
        <v>15646.88</v>
      </c>
      <c r="H358">
        <v>-11156.22</v>
      </c>
    </row>
    <row r="359" spans="1:8" x14ac:dyDescent="0.2">
      <c r="A359" t="s">
        <v>71</v>
      </c>
      <c r="B359" t="s">
        <v>136</v>
      </c>
      <c r="C359" t="s">
        <v>137</v>
      </c>
      <c r="D359" s="4">
        <v>43160</v>
      </c>
      <c r="E359" t="s">
        <v>120</v>
      </c>
      <c r="F359" s="5">
        <v>43101</v>
      </c>
      <c r="G359">
        <v>0</v>
      </c>
      <c r="H359">
        <v>596.9</v>
      </c>
    </row>
    <row r="360" spans="1:8" x14ac:dyDescent="0.2">
      <c r="A360" t="s">
        <v>71</v>
      </c>
      <c r="B360" t="s">
        <v>136</v>
      </c>
      <c r="C360" t="s">
        <v>137</v>
      </c>
      <c r="D360" s="4">
        <v>43160</v>
      </c>
      <c r="E360" t="s">
        <v>121</v>
      </c>
      <c r="F360" s="5">
        <v>43101</v>
      </c>
      <c r="G360">
        <v>87019.91</v>
      </c>
      <c r="H360">
        <v>1003.39</v>
      </c>
    </row>
    <row r="361" spans="1:8" x14ac:dyDescent="0.2">
      <c r="A361" t="s">
        <v>71</v>
      </c>
      <c r="B361" t="s">
        <v>136</v>
      </c>
      <c r="C361" t="s">
        <v>143</v>
      </c>
      <c r="D361" s="4">
        <v>43160</v>
      </c>
      <c r="E361" t="s">
        <v>119</v>
      </c>
      <c r="F361" s="5">
        <v>43101</v>
      </c>
      <c r="G361">
        <v>21098.23</v>
      </c>
      <c r="H361">
        <v>-13397.38</v>
      </c>
    </row>
    <row r="362" spans="1:8" x14ac:dyDescent="0.2">
      <c r="A362" t="s">
        <v>71</v>
      </c>
      <c r="B362" t="s">
        <v>136</v>
      </c>
      <c r="C362" t="s">
        <v>145</v>
      </c>
      <c r="D362" s="4">
        <v>43160</v>
      </c>
      <c r="E362" t="s">
        <v>119</v>
      </c>
      <c r="F362" s="5">
        <v>43101</v>
      </c>
      <c r="G362">
        <v>13839.14</v>
      </c>
      <c r="H362">
        <v>-9867.31</v>
      </c>
    </row>
    <row r="363" spans="1:8" x14ac:dyDescent="0.2">
      <c r="A363" t="s">
        <v>71</v>
      </c>
      <c r="B363" t="s">
        <v>136</v>
      </c>
      <c r="C363" t="s">
        <v>137</v>
      </c>
      <c r="D363" s="4">
        <v>43160</v>
      </c>
      <c r="E363" t="s">
        <v>120</v>
      </c>
      <c r="F363" s="5">
        <v>43101</v>
      </c>
      <c r="G363">
        <v>0</v>
      </c>
      <c r="H363">
        <v>238.76</v>
      </c>
    </row>
    <row r="364" spans="1:8" x14ac:dyDescent="0.2">
      <c r="A364" t="s">
        <v>71</v>
      </c>
      <c r="B364" t="s">
        <v>136</v>
      </c>
      <c r="C364" t="s">
        <v>140</v>
      </c>
      <c r="D364" s="4">
        <v>43160</v>
      </c>
      <c r="E364" t="s">
        <v>118</v>
      </c>
      <c r="F364" s="5">
        <v>43101</v>
      </c>
      <c r="G364">
        <v>24390.080000000002</v>
      </c>
      <c r="H364">
        <v>-15487.7</v>
      </c>
    </row>
    <row r="365" spans="1:8" x14ac:dyDescent="0.2">
      <c r="A365" t="s">
        <v>71</v>
      </c>
      <c r="B365" t="s">
        <v>136</v>
      </c>
      <c r="C365" t="s">
        <v>143</v>
      </c>
      <c r="D365" s="4">
        <v>43160</v>
      </c>
      <c r="E365" t="s">
        <v>119</v>
      </c>
      <c r="F365" s="5">
        <v>43101</v>
      </c>
      <c r="G365">
        <v>23061.599999999999</v>
      </c>
      <c r="H365">
        <v>-14644.12</v>
      </c>
    </row>
    <row r="366" spans="1:8" x14ac:dyDescent="0.2">
      <c r="A366" t="s">
        <v>71</v>
      </c>
      <c r="B366" t="s">
        <v>136</v>
      </c>
      <c r="C366" t="s">
        <v>143</v>
      </c>
      <c r="D366" s="4">
        <v>43466</v>
      </c>
      <c r="E366" t="s">
        <v>119</v>
      </c>
      <c r="F366" s="5">
        <v>43405</v>
      </c>
      <c r="G366">
        <v>4037</v>
      </c>
      <c r="H366">
        <v>-2563.5</v>
      </c>
    </row>
    <row r="367" spans="1:8" x14ac:dyDescent="0.2">
      <c r="A367" t="s">
        <v>71</v>
      </c>
      <c r="B367" t="s">
        <v>136</v>
      </c>
      <c r="C367" t="s">
        <v>145</v>
      </c>
      <c r="D367" s="4">
        <v>43466</v>
      </c>
      <c r="E367" t="s">
        <v>119</v>
      </c>
      <c r="F367" s="5">
        <v>43405</v>
      </c>
      <c r="G367">
        <v>3645</v>
      </c>
      <c r="H367">
        <v>-2598.89</v>
      </c>
    </row>
    <row r="368" spans="1:8" x14ac:dyDescent="0.2">
      <c r="A368" t="s">
        <v>71</v>
      </c>
      <c r="B368" t="s">
        <v>136</v>
      </c>
      <c r="C368" t="s">
        <v>171</v>
      </c>
      <c r="D368" s="4">
        <v>43466</v>
      </c>
      <c r="E368" t="s">
        <v>119</v>
      </c>
      <c r="F368" s="5">
        <v>43405</v>
      </c>
      <c r="G368">
        <v>452</v>
      </c>
      <c r="H368">
        <v>-155.94</v>
      </c>
    </row>
    <row r="369" spans="1:8" x14ac:dyDescent="0.2">
      <c r="A369" t="s">
        <v>71</v>
      </c>
      <c r="B369" t="s">
        <v>136</v>
      </c>
      <c r="C369" t="s">
        <v>172</v>
      </c>
      <c r="D369" s="4">
        <v>43466</v>
      </c>
      <c r="E369" t="s">
        <v>119</v>
      </c>
      <c r="F369" s="5">
        <v>43405</v>
      </c>
      <c r="G369">
        <v>1612</v>
      </c>
      <c r="H369">
        <v>-530.35</v>
      </c>
    </row>
    <row r="370" spans="1:8" x14ac:dyDescent="0.2">
      <c r="A370" t="s">
        <v>71</v>
      </c>
      <c r="B370" t="s">
        <v>136</v>
      </c>
      <c r="C370" t="s">
        <v>211</v>
      </c>
      <c r="D370" s="4">
        <v>43466</v>
      </c>
      <c r="E370" t="s">
        <v>119</v>
      </c>
      <c r="F370" s="5">
        <v>43405</v>
      </c>
      <c r="G370">
        <v>6225</v>
      </c>
      <c r="H370">
        <v>-1344.6</v>
      </c>
    </row>
    <row r="371" spans="1:8" x14ac:dyDescent="0.2">
      <c r="A371" t="s">
        <v>71</v>
      </c>
      <c r="B371" t="s">
        <v>136</v>
      </c>
      <c r="C371" t="s">
        <v>140</v>
      </c>
      <c r="D371" s="4">
        <v>43466</v>
      </c>
      <c r="E371" t="s">
        <v>118</v>
      </c>
      <c r="F371" s="5">
        <v>43405</v>
      </c>
      <c r="G371">
        <v>3844</v>
      </c>
      <c r="H371">
        <v>-2440.94</v>
      </c>
    </row>
    <row r="372" spans="1:8" x14ac:dyDescent="0.2">
      <c r="A372" t="s">
        <v>71</v>
      </c>
      <c r="B372" t="s">
        <v>136</v>
      </c>
      <c r="C372" t="s">
        <v>142</v>
      </c>
      <c r="D372" s="4">
        <v>43466</v>
      </c>
      <c r="E372" t="s">
        <v>118</v>
      </c>
      <c r="F372" s="5">
        <v>43405</v>
      </c>
      <c r="G372">
        <v>3866</v>
      </c>
      <c r="H372">
        <v>-2756.45</v>
      </c>
    </row>
    <row r="373" spans="1:8" x14ac:dyDescent="0.2">
      <c r="A373" t="s">
        <v>71</v>
      </c>
      <c r="B373" t="s">
        <v>136</v>
      </c>
      <c r="C373" t="s">
        <v>169</v>
      </c>
      <c r="D373" s="4">
        <v>43466</v>
      </c>
      <c r="E373" t="s">
        <v>118</v>
      </c>
      <c r="F373" s="5">
        <v>43405</v>
      </c>
      <c r="G373">
        <v>429</v>
      </c>
      <c r="H373">
        <v>-148.01</v>
      </c>
    </row>
    <row r="374" spans="1:8" x14ac:dyDescent="0.2">
      <c r="A374" t="s">
        <v>71</v>
      </c>
      <c r="B374" t="s">
        <v>136</v>
      </c>
      <c r="C374" t="s">
        <v>173</v>
      </c>
      <c r="D374" s="4">
        <v>43466</v>
      </c>
      <c r="E374" t="s">
        <v>118</v>
      </c>
      <c r="F374" s="5">
        <v>43405</v>
      </c>
      <c r="G374">
        <v>1418</v>
      </c>
      <c r="H374">
        <v>-466.52</v>
      </c>
    </row>
    <row r="375" spans="1:8" x14ac:dyDescent="0.2">
      <c r="A375" t="s">
        <v>71</v>
      </c>
      <c r="B375" t="s">
        <v>136</v>
      </c>
      <c r="C375" t="s">
        <v>210</v>
      </c>
      <c r="D375" s="4">
        <v>43466</v>
      </c>
      <c r="E375" t="s">
        <v>118</v>
      </c>
      <c r="F375" s="5">
        <v>43405</v>
      </c>
      <c r="G375">
        <v>4957</v>
      </c>
      <c r="H375">
        <v>-1070.71</v>
      </c>
    </row>
    <row r="376" spans="1:8" x14ac:dyDescent="0.2">
      <c r="A376" t="s">
        <v>71</v>
      </c>
      <c r="B376" t="s">
        <v>136</v>
      </c>
      <c r="C376" t="s">
        <v>137</v>
      </c>
      <c r="D376" s="4">
        <v>43466</v>
      </c>
      <c r="E376" t="s">
        <v>120</v>
      </c>
      <c r="F376" s="5">
        <v>43405</v>
      </c>
      <c r="G376">
        <v>0</v>
      </c>
      <c r="H376">
        <v>511.62</v>
      </c>
    </row>
    <row r="377" spans="1:8" x14ac:dyDescent="0.2">
      <c r="A377" t="s">
        <v>71</v>
      </c>
      <c r="B377" t="s">
        <v>136</v>
      </c>
      <c r="C377" t="s">
        <v>137</v>
      </c>
      <c r="D377" s="4">
        <v>43466</v>
      </c>
      <c r="E377" t="s">
        <v>122</v>
      </c>
      <c r="F377" s="5">
        <v>43405</v>
      </c>
      <c r="G377">
        <v>1237.78</v>
      </c>
      <c r="H377">
        <v>28.96</v>
      </c>
    </row>
    <row r="378" spans="1:8" x14ac:dyDescent="0.2">
      <c r="A378" t="s">
        <v>71</v>
      </c>
      <c r="B378" t="s">
        <v>136</v>
      </c>
      <c r="C378" t="s">
        <v>137</v>
      </c>
      <c r="D378" s="4">
        <v>43466</v>
      </c>
      <c r="E378" t="s">
        <v>121</v>
      </c>
      <c r="F378" s="5">
        <v>43405</v>
      </c>
      <c r="G378">
        <v>30487</v>
      </c>
      <c r="H378">
        <v>713.18</v>
      </c>
    </row>
    <row r="379" spans="1:8" x14ac:dyDescent="0.2">
      <c r="A379" t="s">
        <v>71</v>
      </c>
      <c r="B379" t="s">
        <v>123</v>
      </c>
      <c r="C379" t="s">
        <v>124</v>
      </c>
      <c r="D379" s="4">
        <v>43160</v>
      </c>
      <c r="E379" t="s">
        <v>122</v>
      </c>
      <c r="F379" s="5">
        <v>43101</v>
      </c>
      <c r="G379">
        <v>1302.69</v>
      </c>
      <c r="H379">
        <v>17.59</v>
      </c>
    </row>
    <row r="380" spans="1:8" x14ac:dyDescent="0.2">
      <c r="A380" t="s">
        <v>71</v>
      </c>
      <c r="B380" t="s">
        <v>123</v>
      </c>
      <c r="C380" t="s">
        <v>124</v>
      </c>
      <c r="D380" s="4">
        <v>43160</v>
      </c>
      <c r="E380" t="s">
        <v>120</v>
      </c>
      <c r="F380" s="5">
        <v>43101</v>
      </c>
      <c r="G380">
        <v>0</v>
      </c>
      <c r="H380">
        <v>282.24</v>
      </c>
    </row>
    <row r="381" spans="1:8" x14ac:dyDescent="0.2">
      <c r="A381" t="s">
        <v>71</v>
      </c>
      <c r="B381" t="s">
        <v>123</v>
      </c>
      <c r="C381" t="s">
        <v>124</v>
      </c>
      <c r="D381" s="4">
        <v>43160</v>
      </c>
      <c r="E381" t="s">
        <v>121</v>
      </c>
      <c r="F381" s="5">
        <v>43101</v>
      </c>
      <c r="G381">
        <v>28884.69</v>
      </c>
      <c r="H381">
        <v>389.99</v>
      </c>
    </row>
    <row r="382" spans="1:8" x14ac:dyDescent="0.2">
      <c r="A382" t="s">
        <v>71</v>
      </c>
      <c r="B382" t="s">
        <v>123</v>
      </c>
      <c r="C382" t="s">
        <v>125</v>
      </c>
      <c r="D382" s="4">
        <v>43160</v>
      </c>
      <c r="E382" t="s">
        <v>118</v>
      </c>
      <c r="F382" s="5">
        <v>43101</v>
      </c>
      <c r="G382">
        <v>12435.79</v>
      </c>
      <c r="H382">
        <v>-9973.52</v>
      </c>
    </row>
    <row r="383" spans="1:8" x14ac:dyDescent="0.2">
      <c r="A383" t="s">
        <v>71</v>
      </c>
      <c r="B383" t="s">
        <v>123</v>
      </c>
      <c r="C383" t="s">
        <v>141</v>
      </c>
      <c r="D383" s="4">
        <v>43160</v>
      </c>
      <c r="E383" t="s">
        <v>118</v>
      </c>
      <c r="F383" s="5">
        <v>43101</v>
      </c>
      <c r="G383">
        <v>131.55000000000001</v>
      </c>
      <c r="H383">
        <v>-72.22</v>
      </c>
    </row>
    <row r="384" spans="1:8" x14ac:dyDescent="0.2">
      <c r="A384" t="s">
        <v>71</v>
      </c>
      <c r="B384" t="s">
        <v>123</v>
      </c>
      <c r="C384" t="s">
        <v>126</v>
      </c>
      <c r="D384" s="4">
        <v>43160</v>
      </c>
      <c r="E384" t="s">
        <v>119</v>
      </c>
      <c r="F384" s="5">
        <v>43101</v>
      </c>
      <c r="G384">
        <v>16147.09</v>
      </c>
      <c r="H384">
        <v>-12949.98</v>
      </c>
    </row>
    <row r="385" spans="1:8" x14ac:dyDescent="0.2">
      <c r="A385" t="s">
        <v>71</v>
      </c>
      <c r="B385" t="s">
        <v>123</v>
      </c>
      <c r="C385" t="s">
        <v>144</v>
      </c>
      <c r="D385" s="4">
        <v>43160</v>
      </c>
      <c r="E385" t="s">
        <v>119</v>
      </c>
      <c r="F385" s="5">
        <v>43101</v>
      </c>
      <c r="G385">
        <v>156.05000000000001</v>
      </c>
      <c r="H385">
        <v>-85.67</v>
      </c>
    </row>
    <row r="386" spans="1:8" x14ac:dyDescent="0.2">
      <c r="A386" t="s">
        <v>71</v>
      </c>
      <c r="B386" t="s">
        <v>123</v>
      </c>
      <c r="C386" t="s">
        <v>190</v>
      </c>
      <c r="D386" s="4">
        <v>43132</v>
      </c>
      <c r="E386" t="s">
        <v>119</v>
      </c>
      <c r="F386" s="5">
        <v>43101</v>
      </c>
      <c r="G386">
        <v>398.42</v>
      </c>
      <c r="H386">
        <v>-114.74</v>
      </c>
    </row>
    <row r="387" spans="1:8" x14ac:dyDescent="0.2">
      <c r="A387" t="s">
        <v>71</v>
      </c>
      <c r="B387" t="s">
        <v>123</v>
      </c>
      <c r="C387" t="s">
        <v>126</v>
      </c>
      <c r="D387" s="4">
        <v>43132</v>
      </c>
      <c r="E387" t="s">
        <v>119</v>
      </c>
      <c r="F387" s="5">
        <v>43101</v>
      </c>
      <c r="G387">
        <v>222.92</v>
      </c>
      <c r="H387">
        <v>-178.78</v>
      </c>
    </row>
    <row r="388" spans="1:8" x14ac:dyDescent="0.2">
      <c r="A388" t="s">
        <v>71</v>
      </c>
      <c r="B388" t="s">
        <v>123</v>
      </c>
      <c r="C388" t="s">
        <v>144</v>
      </c>
      <c r="D388" s="4">
        <v>43132</v>
      </c>
      <c r="E388" t="s">
        <v>119</v>
      </c>
      <c r="F388" s="5">
        <v>43101</v>
      </c>
      <c r="G388">
        <v>499.54</v>
      </c>
      <c r="H388">
        <v>-274.24</v>
      </c>
    </row>
    <row r="389" spans="1:8" x14ac:dyDescent="0.2">
      <c r="A389" t="s">
        <v>71</v>
      </c>
      <c r="B389" t="s">
        <v>123</v>
      </c>
      <c r="C389" t="s">
        <v>163</v>
      </c>
      <c r="D389" s="4">
        <v>43132</v>
      </c>
      <c r="E389" t="s">
        <v>119</v>
      </c>
      <c r="F389" s="5">
        <v>43101</v>
      </c>
      <c r="G389">
        <v>653.89</v>
      </c>
      <c r="H389">
        <v>-258.95</v>
      </c>
    </row>
    <row r="390" spans="1:8" x14ac:dyDescent="0.2">
      <c r="A390" t="s">
        <v>71</v>
      </c>
      <c r="B390" t="s">
        <v>123</v>
      </c>
      <c r="C390" t="s">
        <v>165</v>
      </c>
      <c r="D390" s="4">
        <v>43132</v>
      </c>
      <c r="E390" t="s">
        <v>119</v>
      </c>
      <c r="F390" s="5">
        <v>43101</v>
      </c>
      <c r="G390">
        <v>500.97</v>
      </c>
      <c r="H390">
        <v>-192.37</v>
      </c>
    </row>
    <row r="391" spans="1:8" x14ac:dyDescent="0.2">
      <c r="A391" t="s">
        <v>71</v>
      </c>
      <c r="B391" t="s">
        <v>123</v>
      </c>
      <c r="C391" t="s">
        <v>174</v>
      </c>
      <c r="D391" s="4">
        <v>43132</v>
      </c>
      <c r="E391" t="s">
        <v>119</v>
      </c>
      <c r="F391" s="5">
        <v>43101</v>
      </c>
      <c r="G391">
        <v>433.16</v>
      </c>
      <c r="H391">
        <v>-127.35</v>
      </c>
    </row>
    <row r="392" spans="1:8" x14ac:dyDescent="0.2">
      <c r="A392" t="s">
        <v>71</v>
      </c>
      <c r="B392" t="s">
        <v>123</v>
      </c>
      <c r="C392" t="s">
        <v>189</v>
      </c>
      <c r="D392" s="4">
        <v>43132</v>
      </c>
      <c r="E392" t="s">
        <v>118</v>
      </c>
      <c r="F392" s="5">
        <v>43101</v>
      </c>
      <c r="G392">
        <v>476.17</v>
      </c>
      <c r="H392">
        <v>-137.13</v>
      </c>
    </row>
    <row r="393" spans="1:8" x14ac:dyDescent="0.2">
      <c r="A393" t="s">
        <v>71</v>
      </c>
      <c r="B393" t="s">
        <v>123</v>
      </c>
      <c r="C393" t="s">
        <v>125</v>
      </c>
      <c r="D393" s="4">
        <v>43132</v>
      </c>
      <c r="E393" t="s">
        <v>118</v>
      </c>
      <c r="F393" s="5">
        <v>43101</v>
      </c>
      <c r="G393">
        <v>227.74</v>
      </c>
      <c r="H393">
        <v>-182.65</v>
      </c>
    </row>
    <row r="394" spans="1:8" x14ac:dyDescent="0.2">
      <c r="A394" t="s">
        <v>71</v>
      </c>
      <c r="B394" t="s">
        <v>123</v>
      </c>
      <c r="C394" t="s">
        <v>141</v>
      </c>
      <c r="D394" s="4">
        <v>43132</v>
      </c>
      <c r="E394" t="s">
        <v>118</v>
      </c>
      <c r="F394" s="5">
        <v>43101</v>
      </c>
      <c r="G394">
        <v>565.73</v>
      </c>
      <c r="H394">
        <v>-310.58</v>
      </c>
    </row>
    <row r="395" spans="1:8" x14ac:dyDescent="0.2">
      <c r="A395" t="s">
        <v>71</v>
      </c>
      <c r="B395" t="s">
        <v>123</v>
      </c>
      <c r="C395" t="s">
        <v>162</v>
      </c>
      <c r="D395" s="4">
        <v>43132</v>
      </c>
      <c r="E395" t="s">
        <v>118</v>
      </c>
      <c r="F395" s="5">
        <v>43101</v>
      </c>
      <c r="G395">
        <v>989.57</v>
      </c>
      <c r="H395">
        <v>-391.86</v>
      </c>
    </row>
    <row r="396" spans="1:8" x14ac:dyDescent="0.2">
      <c r="A396" t="s">
        <v>71</v>
      </c>
      <c r="B396" t="s">
        <v>123</v>
      </c>
      <c r="C396" t="s">
        <v>164</v>
      </c>
      <c r="D396" s="4">
        <v>43132</v>
      </c>
      <c r="E396" t="s">
        <v>118</v>
      </c>
      <c r="F396" s="5">
        <v>43101</v>
      </c>
      <c r="G396">
        <v>545.70000000000005</v>
      </c>
      <c r="H396">
        <v>-209.55</v>
      </c>
    </row>
    <row r="397" spans="1:8" x14ac:dyDescent="0.2">
      <c r="A397" t="s">
        <v>71</v>
      </c>
      <c r="B397" t="s">
        <v>123</v>
      </c>
      <c r="C397" t="s">
        <v>170</v>
      </c>
      <c r="D397" s="4">
        <v>43132</v>
      </c>
      <c r="E397" t="s">
        <v>118</v>
      </c>
      <c r="F397" s="5">
        <v>43101</v>
      </c>
      <c r="G397">
        <v>420.78</v>
      </c>
      <c r="H397">
        <v>-123.7</v>
      </c>
    </row>
    <row r="398" spans="1:8" x14ac:dyDescent="0.2">
      <c r="A398" t="s">
        <v>71</v>
      </c>
      <c r="B398" t="s">
        <v>123</v>
      </c>
      <c r="C398" t="s">
        <v>124</v>
      </c>
      <c r="D398" s="4">
        <v>43132</v>
      </c>
      <c r="E398" t="s">
        <v>120</v>
      </c>
      <c r="F398" s="5">
        <v>43101</v>
      </c>
      <c r="G398">
        <v>0</v>
      </c>
      <c r="H398">
        <v>156.24</v>
      </c>
    </row>
    <row r="399" spans="1:8" x14ac:dyDescent="0.2">
      <c r="A399" t="s">
        <v>71</v>
      </c>
      <c r="B399" t="s">
        <v>123</v>
      </c>
      <c r="C399" t="s">
        <v>124</v>
      </c>
      <c r="D399" s="4">
        <v>43132</v>
      </c>
      <c r="E399" t="s">
        <v>122</v>
      </c>
      <c r="F399" s="5">
        <v>43101</v>
      </c>
      <c r="G399">
        <v>284.13</v>
      </c>
      <c r="H399">
        <v>6.33</v>
      </c>
    </row>
    <row r="400" spans="1:8" x14ac:dyDescent="0.2">
      <c r="A400" t="s">
        <v>71</v>
      </c>
      <c r="B400" t="s">
        <v>123</v>
      </c>
      <c r="C400" t="s">
        <v>124</v>
      </c>
      <c r="D400" s="4">
        <v>43132</v>
      </c>
      <c r="E400" t="s">
        <v>121</v>
      </c>
      <c r="F400" s="5">
        <v>43101</v>
      </c>
      <c r="G400">
        <v>6300.28</v>
      </c>
      <c r="H400">
        <v>140.47999999999999</v>
      </c>
    </row>
    <row r="401" spans="1:8" x14ac:dyDescent="0.2">
      <c r="A401" t="s">
        <v>71</v>
      </c>
      <c r="B401" t="s">
        <v>123</v>
      </c>
      <c r="C401" t="s">
        <v>124</v>
      </c>
      <c r="D401" s="4">
        <v>43132</v>
      </c>
      <c r="E401" t="s">
        <v>121</v>
      </c>
      <c r="F401" s="5">
        <v>43101</v>
      </c>
      <c r="G401">
        <v>21507.9</v>
      </c>
      <c r="H401">
        <v>532.41</v>
      </c>
    </row>
    <row r="402" spans="1:8" x14ac:dyDescent="0.2">
      <c r="A402" t="s">
        <v>71</v>
      </c>
      <c r="B402" t="s">
        <v>123</v>
      </c>
      <c r="C402" t="s">
        <v>124</v>
      </c>
      <c r="D402" s="4">
        <v>43132</v>
      </c>
      <c r="E402" t="s">
        <v>122</v>
      </c>
      <c r="F402" s="5">
        <v>43101</v>
      </c>
      <c r="G402">
        <v>970.02</v>
      </c>
      <c r="H402">
        <v>23.99</v>
      </c>
    </row>
    <row r="403" spans="1:8" x14ac:dyDescent="0.2">
      <c r="A403" t="s">
        <v>71</v>
      </c>
      <c r="B403" t="s">
        <v>123</v>
      </c>
      <c r="C403" t="s">
        <v>124</v>
      </c>
      <c r="D403" s="4">
        <v>43132</v>
      </c>
      <c r="E403" t="s">
        <v>120</v>
      </c>
      <c r="F403" s="5">
        <v>43101</v>
      </c>
      <c r="G403">
        <v>0</v>
      </c>
      <c r="H403">
        <v>312.48</v>
      </c>
    </row>
    <row r="404" spans="1:8" x14ac:dyDescent="0.2">
      <c r="A404" t="s">
        <v>71</v>
      </c>
      <c r="B404" t="s">
        <v>123</v>
      </c>
      <c r="C404" t="s">
        <v>125</v>
      </c>
      <c r="D404" s="4">
        <v>43132</v>
      </c>
      <c r="E404" t="s">
        <v>118</v>
      </c>
      <c r="F404" s="5">
        <v>43101</v>
      </c>
      <c r="G404">
        <v>10972.29</v>
      </c>
      <c r="H404">
        <v>-8799.7900000000009</v>
      </c>
    </row>
    <row r="405" spans="1:8" x14ac:dyDescent="0.2">
      <c r="A405" t="s">
        <v>71</v>
      </c>
      <c r="B405" t="s">
        <v>123</v>
      </c>
      <c r="C405" t="s">
        <v>141</v>
      </c>
      <c r="D405" s="4">
        <v>43132</v>
      </c>
      <c r="E405" t="s">
        <v>118</v>
      </c>
      <c r="F405" s="5">
        <v>43101</v>
      </c>
      <c r="G405">
        <v>92.43</v>
      </c>
      <c r="H405">
        <v>-50.74</v>
      </c>
    </row>
    <row r="406" spans="1:8" x14ac:dyDescent="0.2">
      <c r="A406" t="s">
        <v>71</v>
      </c>
      <c r="B406" t="s">
        <v>123</v>
      </c>
      <c r="C406" t="s">
        <v>126</v>
      </c>
      <c r="D406" s="4">
        <v>43132</v>
      </c>
      <c r="E406" t="s">
        <v>119</v>
      </c>
      <c r="F406" s="5">
        <v>43101</v>
      </c>
      <c r="G406">
        <v>10364.719999999999</v>
      </c>
      <c r="H406">
        <v>-8312.5300000000007</v>
      </c>
    </row>
    <row r="407" spans="1:8" x14ac:dyDescent="0.2">
      <c r="A407" t="s">
        <v>71</v>
      </c>
      <c r="B407" t="s">
        <v>123</v>
      </c>
      <c r="C407" t="s">
        <v>144</v>
      </c>
      <c r="D407" s="4">
        <v>43132</v>
      </c>
      <c r="E407" t="s">
        <v>119</v>
      </c>
      <c r="F407" s="5">
        <v>43101</v>
      </c>
      <c r="G407">
        <v>78.459999999999994</v>
      </c>
      <c r="H407">
        <v>-43.07</v>
      </c>
    </row>
    <row r="408" spans="1:8" x14ac:dyDescent="0.2">
      <c r="A408" t="s">
        <v>71</v>
      </c>
      <c r="B408" t="s">
        <v>136</v>
      </c>
      <c r="C408" t="s">
        <v>171</v>
      </c>
      <c r="D408" s="4">
        <v>43101</v>
      </c>
      <c r="E408" t="s">
        <v>119</v>
      </c>
      <c r="F408" s="5">
        <v>43101</v>
      </c>
      <c r="G408">
        <v>80.260000000000005</v>
      </c>
      <c r="H408">
        <v>-27.69</v>
      </c>
    </row>
    <row r="409" spans="1:8" x14ac:dyDescent="0.2">
      <c r="A409" t="s">
        <v>71</v>
      </c>
      <c r="B409" t="s">
        <v>136</v>
      </c>
      <c r="C409" t="s">
        <v>172</v>
      </c>
      <c r="D409" s="4">
        <v>43101</v>
      </c>
      <c r="E409" t="s">
        <v>119</v>
      </c>
      <c r="F409" s="5">
        <v>43101</v>
      </c>
      <c r="G409">
        <v>349.15</v>
      </c>
      <c r="H409">
        <v>-114.87</v>
      </c>
    </row>
    <row r="410" spans="1:8" x14ac:dyDescent="0.2">
      <c r="A410" t="s">
        <v>71</v>
      </c>
      <c r="B410" t="s">
        <v>136</v>
      </c>
      <c r="C410" t="s">
        <v>169</v>
      </c>
      <c r="D410" s="4">
        <v>43101</v>
      </c>
      <c r="E410" t="s">
        <v>118</v>
      </c>
      <c r="F410" s="5">
        <v>43101</v>
      </c>
      <c r="G410">
        <v>37.14</v>
      </c>
      <c r="H410">
        <v>-12.81</v>
      </c>
    </row>
    <row r="411" spans="1:8" x14ac:dyDescent="0.2">
      <c r="A411" t="s">
        <v>71</v>
      </c>
      <c r="B411" t="s">
        <v>136</v>
      </c>
      <c r="C411" t="s">
        <v>173</v>
      </c>
      <c r="D411" s="4">
        <v>43101</v>
      </c>
      <c r="E411" t="s">
        <v>118</v>
      </c>
      <c r="F411" s="5">
        <v>43101</v>
      </c>
      <c r="G411">
        <v>169.55</v>
      </c>
      <c r="H411">
        <v>-55.78</v>
      </c>
    </row>
    <row r="412" spans="1:8" x14ac:dyDescent="0.2">
      <c r="A412" t="s">
        <v>71</v>
      </c>
      <c r="B412" t="s">
        <v>136</v>
      </c>
      <c r="C412" t="s">
        <v>140</v>
      </c>
      <c r="D412" s="4">
        <v>43101</v>
      </c>
      <c r="E412" t="s">
        <v>118</v>
      </c>
      <c r="F412" s="5">
        <v>43101</v>
      </c>
      <c r="G412">
        <v>1192.73</v>
      </c>
      <c r="H412">
        <v>-757.38</v>
      </c>
    </row>
    <row r="413" spans="1:8" x14ac:dyDescent="0.2">
      <c r="A413" t="s">
        <v>71</v>
      </c>
      <c r="B413" t="s">
        <v>136</v>
      </c>
      <c r="C413" t="s">
        <v>142</v>
      </c>
      <c r="D413" s="4">
        <v>43101</v>
      </c>
      <c r="E413" t="s">
        <v>118</v>
      </c>
      <c r="F413" s="5">
        <v>43101</v>
      </c>
      <c r="G413">
        <v>150.97</v>
      </c>
      <c r="H413">
        <v>-107.64</v>
      </c>
    </row>
    <row r="414" spans="1:8" x14ac:dyDescent="0.2">
      <c r="A414" t="s">
        <v>71</v>
      </c>
      <c r="B414" t="s">
        <v>136</v>
      </c>
      <c r="C414" t="s">
        <v>142</v>
      </c>
      <c r="D414" s="4">
        <v>43101</v>
      </c>
      <c r="E414" t="s">
        <v>118</v>
      </c>
      <c r="F414" s="5">
        <v>43101</v>
      </c>
      <c r="G414">
        <v>772.99</v>
      </c>
      <c r="H414">
        <v>-551.14</v>
      </c>
    </row>
    <row r="415" spans="1:8" x14ac:dyDescent="0.2">
      <c r="A415" t="s">
        <v>71</v>
      </c>
      <c r="B415" t="s">
        <v>136</v>
      </c>
      <c r="C415" t="s">
        <v>143</v>
      </c>
      <c r="D415" s="4">
        <v>43101</v>
      </c>
      <c r="E415" t="s">
        <v>119</v>
      </c>
      <c r="F415" s="5">
        <v>43101</v>
      </c>
      <c r="G415">
        <v>1624.02</v>
      </c>
      <c r="H415">
        <v>-1031.25</v>
      </c>
    </row>
    <row r="416" spans="1:8" x14ac:dyDescent="0.2">
      <c r="A416" t="s">
        <v>71</v>
      </c>
      <c r="B416" t="s">
        <v>136</v>
      </c>
      <c r="C416" t="s">
        <v>145</v>
      </c>
      <c r="D416" s="4">
        <v>43101</v>
      </c>
      <c r="E416" t="s">
        <v>119</v>
      </c>
      <c r="F416" s="5">
        <v>43101</v>
      </c>
      <c r="G416">
        <v>327.74</v>
      </c>
      <c r="H416">
        <v>-233.68</v>
      </c>
    </row>
    <row r="417" spans="1:8" x14ac:dyDescent="0.2">
      <c r="A417" t="s">
        <v>71</v>
      </c>
      <c r="B417" t="s">
        <v>136</v>
      </c>
      <c r="C417" t="s">
        <v>145</v>
      </c>
      <c r="D417" s="4">
        <v>43101</v>
      </c>
      <c r="E417" t="s">
        <v>119</v>
      </c>
      <c r="F417" s="5">
        <v>43101</v>
      </c>
      <c r="G417">
        <v>667.89</v>
      </c>
      <c r="H417">
        <v>-476.21</v>
      </c>
    </row>
    <row r="418" spans="1:8" x14ac:dyDescent="0.2">
      <c r="A418" t="s">
        <v>71</v>
      </c>
      <c r="B418" t="s">
        <v>136</v>
      </c>
      <c r="C418" t="s">
        <v>137</v>
      </c>
      <c r="D418" s="4">
        <v>43101</v>
      </c>
      <c r="E418" t="s">
        <v>121</v>
      </c>
      <c r="F418" s="5">
        <v>43101</v>
      </c>
      <c r="G418">
        <v>3295.46</v>
      </c>
      <c r="H418">
        <v>103.99</v>
      </c>
    </row>
    <row r="419" spans="1:8" x14ac:dyDescent="0.2">
      <c r="A419" t="s">
        <v>71</v>
      </c>
      <c r="B419" t="s">
        <v>136</v>
      </c>
      <c r="C419" t="s">
        <v>137</v>
      </c>
      <c r="D419" s="4">
        <v>43101</v>
      </c>
      <c r="E419" t="s">
        <v>120</v>
      </c>
      <c r="F419" s="5">
        <v>43101</v>
      </c>
      <c r="G419">
        <v>0</v>
      </c>
      <c r="H419">
        <v>93.8</v>
      </c>
    </row>
    <row r="420" spans="1:8" x14ac:dyDescent="0.2">
      <c r="A420" t="s">
        <v>71</v>
      </c>
      <c r="B420" t="s">
        <v>136</v>
      </c>
      <c r="C420" t="s">
        <v>137</v>
      </c>
      <c r="D420" s="4">
        <v>43101</v>
      </c>
      <c r="E420" t="s">
        <v>122</v>
      </c>
      <c r="F420" s="5">
        <v>43101</v>
      </c>
      <c r="G420">
        <v>148.63</v>
      </c>
      <c r="H420">
        <v>4.6900000000000004</v>
      </c>
    </row>
    <row r="421" spans="1:8" x14ac:dyDescent="0.2">
      <c r="A421" t="s">
        <v>71</v>
      </c>
      <c r="B421" t="s">
        <v>136</v>
      </c>
      <c r="C421" t="s">
        <v>137</v>
      </c>
      <c r="D421" s="4">
        <v>43101</v>
      </c>
      <c r="E421" t="s">
        <v>122</v>
      </c>
      <c r="F421" s="5">
        <v>43101</v>
      </c>
      <c r="G421">
        <v>247.47</v>
      </c>
      <c r="H421">
        <v>7.45</v>
      </c>
    </row>
    <row r="422" spans="1:8" x14ac:dyDescent="0.2">
      <c r="A422" t="s">
        <v>71</v>
      </c>
      <c r="B422" t="s">
        <v>136</v>
      </c>
      <c r="C422" t="s">
        <v>137</v>
      </c>
      <c r="D422" s="4">
        <v>43101</v>
      </c>
      <c r="E422" t="s">
        <v>121</v>
      </c>
      <c r="F422" s="5">
        <v>43101</v>
      </c>
      <c r="G422">
        <v>5487.31</v>
      </c>
      <c r="H422">
        <v>165.24</v>
      </c>
    </row>
    <row r="423" spans="1:8" x14ac:dyDescent="0.2">
      <c r="A423" t="s">
        <v>71</v>
      </c>
      <c r="B423" t="s">
        <v>136</v>
      </c>
      <c r="C423" t="s">
        <v>137</v>
      </c>
      <c r="D423" s="4">
        <v>43101</v>
      </c>
      <c r="E423" t="s">
        <v>120</v>
      </c>
      <c r="F423" s="5">
        <v>43101</v>
      </c>
      <c r="G423">
        <v>0</v>
      </c>
      <c r="H423">
        <v>234.5</v>
      </c>
    </row>
    <row r="424" spans="1:8" x14ac:dyDescent="0.2">
      <c r="A424" t="s">
        <v>71</v>
      </c>
      <c r="B424" t="s">
        <v>136</v>
      </c>
      <c r="C424" t="s">
        <v>143</v>
      </c>
      <c r="D424" s="4">
        <v>43101</v>
      </c>
      <c r="E424" t="s">
        <v>119</v>
      </c>
      <c r="F424" s="5">
        <v>43101</v>
      </c>
      <c r="G424">
        <v>1750.85</v>
      </c>
      <c r="H424">
        <v>-1111.79</v>
      </c>
    </row>
    <row r="425" spans="1:8" x14ac:dyDescent="0.2">
      <c r="A425" t="s">
        <v>71</v>
      </c>
      <c r="B425" t="s">
        <v>136</v>
      </c>
      <c r="C425" t="s">
        <v>140</v>
      </c>
      <c r="D425" s="4">
        <v>43101</v>
      </c>
      <c r="E425" t="s">
        <v>118</v>
      </c>
      <c r="F425" s="5">
        <v>43101</v>
      </c>
      <c r="G425">
        <v>1659.48</v>
      </c>
      <c r="H425">
        <v>-1053.77</v>
      </c>
    </row>
    <row r="426" spans="1:8" x14ac:dyDescent="0.2">
      <c r="A426" t="s">
        <v>71</v>
      </c>
      <c r="B426" t="s">
        <v>136</v>
      </c>
      <c r="C426" t="s">
        <v>137</v>
      </c>
      <c r="D426" s="4">
        <v>43132</v>
      </c>
      <c r="E426" t="s">
        <v>122</v>
      </c>
      <c r="F426" s="5">
        <v>43101</v>
      </c>
      <c r="G426">
        <v>1054.05</v>
      </c>
      <c r="H426">
        <v>22</v>
      </c>
    </row>
    <row r="427" spans="1:8" x14ac:dyDescent="0.2">
      <c r="A427" t="s">
        <v>71</v>
      </c>
      <c r="B427" t="s">
        <v>136</v>
      </c>
      <c r="C427" t="s">
        <v>140</v>
      </c>
      <c r="D427" s="4">
        <v>43132</v>
      </c>
      <c r="E427" t="s">
        <v>118</v>
      </c>
      <c r="F427" s="5">
        <v>43101</v>
      </c>
      <c r="G427">
        <v>8940.0499999999993</v>
      </c>
      <c r="H427">
        <v>-5676.93</v>
      </c>
    </row>
    <row r="428" spans="1:8" x14ac:dyDescent="0.2">
      <c r="A428" t="s">
        <v>71</v>
      </c>
      <c r="B428" t="s">
        <v>136</v>
      </c>
      <c r="C428" t="s">
        <v>137</v>
      </c>
      <c r="D428" s="4">
        <v>43132</v>
      </c>
      <c r="E428" t="s">
        <v>120</v>
      </c>
      <c r="F428" s="5">
        <v>43101</v>
      </c>
      <c r="G428">
        <v>0</v>
      </c>
      <c r="H428">
        <v>264.33999999999997</v>
      </c>
    </row>
    <row r="429" spans="1:8" x14ac:dyDescent="0.2">
      <c r="A429" t="s">
        <v>71</v>
      </c>
      <c r="B429" t="s">
        <v>136</v>
      </c>
      <c r="C429" t="s">
        <v>137</v>
      </c>
      <c r="D429" s="4">
        <v>43132</v>
      </c>
      <c r="E429" t="s">
        <v>121</v>
      </c>
      <c r="F429" s="5">
        <v>43101</v>
      </c>
      <c r="G429">
        <v>23371.22</v>
      </c>
      <c r="H429">
        <v>487.83</v>
      </c>
    </row>
    <row r="430" spans="1:8" x14ac:dyDescent="0.2">
      <c r="A430" t="s">
        <v>71</v>
      </c>
      <c r="B430" t="s">
        <v>136</v>
      </c>
      <c r="C430" t="s">
        <v>143</v>
      </c>
      <c r="D430" s="4">
        <v>43132</v>
      </c>
      <c r="E430" t="s">
        <v>119</v>
      </c>
      <c r="F430" s="5">
        <v>43101</v>
      </c>
      <c r="G430">
        <v>8560.99</v>
      </c>
      <c r="H430">
        <v>-5436.23</v>
      </c>
    </row>
    <row r="431" spans="1:8" x14ac:dyDescent="0.2">
      <c r="A431" t="s">
        <v>71</v>
      </c>
      <c r="B431" t="s">
        <v>136</v>
      </c>
      <c r="C431" t="s">
        <v>145</v>
      </c>
      <c r="D431" s="4">
        <v>43132</v>
      </c>
      <c r="E431" t="s">
        <v>119</v>
      </c>
      <c r="F431" s="5">
        <v>43101</v>
      </c>
      <c r="G431">
        <v>2614.73</v>
      </c>
      <c r="H431">
        <v>-1864.3</v>
      </c>
    </row>
    <row r="432" spans="1:8" x14ac:dyDescent="0.2">
      <c r="A432" t="s">
        <v>71</v>
      </c>
      <c r="B432" t="s">
        <v>136</v>
      </c>
      <c r="C432" t="s">
        <v>143</v>
      </c>
      <c r="D432" s="4">
        <v>43132</v>
      </c>
      <c r="E432" t="s">
        <v>119</v>
      </c>
      <c r="F432" s="5">
        <v>43101</v>
      </c>
      <c r="G432">
        <v>9473.91</v>
      </c>
      <c r="H432">
        <v>-6015.93</v>
      </c>
    </row>
    <row r="433" spans="1:8" x14ac:dyDescent="0.2">
      <c r="A433" t="s">
        <v>71</v>
      </c>
      <c r="B433" t="s">
        <v>136</v>
      </c>
      <c r="C433" t="s">
        <v>137</v>
      </c>
      <c r="D433" s="4">
        <v>43132</v>
      </c>
      <c r="E433" t="s">
        <v>121</v>
      </c>
      <c r="F433" s="5">
        <v>43101</v>
      </c>
      <c r="G433">
        <v>38942.120000000003</v>
      </c>
      <c r="H433">
        <v>758.64</v>
      </c>
    </row>
    <row r="434" spans="1:8" x14ac:dyDescent="0.2">
      <c r="A434" t="s">
        <v>71</v>
      </c>
      <c r="B434" t="s">
        <v>136</v>
      </c>
      <c r="C434" t="s">
        <v>137</v>
      </c>
      <c r="D434" s="4">
        <v>43132</v>
      </c>
      <c r="E434" t="s">
        <v>120</v>
      </c>
      <c r="F434" s="5">
        <v>43101</v>
      </c>
      <c r="G434">
        <v>0</v>
      </c>
      <c r="H434">
        <v>660.85</v>
      </c>
    </row>
    <row r="435" spans="1:8" x14ac:dyDescent="0.2">
      <c r="A435" t="s">
        <v>71</v>
      </c>
      <c r="B435" t="s">
        <v>136</v>
      </c>
      <c r="C435" t="s">
        <v>142</v>
      </c>
      <c r="D435" s="4">
        <v>43132</v>
      </c>
      <c r="E435" t="s">
        <v>118</v>
      </c>
      <c r="F435" s="5">
        <v>43101</v>
      </c>
      <c r="G435">
        <v>3255.45</v>
      </c>
      <c r="H435">
        <v>-2321.14</v>
      </c>
    </row>
    <row r="436" spans="1:8" x14ac:dyDescent="0.2">
      <c r="A436" t="s">
        <v>71</v>
      </c>
      <c r="B436" t="s">
        <v>136</v>
      </c>
      <c r="C436" t="s">
        <v>140</v>
      </c>
      <c r="D436" s="4">
        <v>43132</v>
      </c>
      <c r="E436" t="s">
        <v>118</v>
      </c>
      <c r="F436" s="5">
        <v>43101</v>
      </c>
      <c r="G436">
        <v>8754.92</v>
      </c>
      <c r="H436">
        <v>-5559.37</v>
      </c>
    </row>
    <row r="437" spans="1:8" x14ac:dyDescent="0.2">
      <c r="A437" t="s">
        <v>71</v>
      </c>
      <c r="B437" t="s">
        <v>136</v>
      </c>
      <c r="C437" t="s">
        <v>137</v>
      </c>
      <c r="D437" s="4">
        <v>43132</v>
      </c>
      <c r="E437" t="s">
        <v>122</v>
      </c>
      <c r="F437" s="5">
        <v>43101</v>
      </c>
      <c r="G437">
        <v>1756.28</v>
      </c>
      <c r="H437">
        <v>34.22</v>
      </c>
    </row>
    <row r="438" spans="1:8" x14ac:dyDescent="0.2">
      <c r="A438" t="s">
        <v>71</v>
      </c>
      <c r="B438" t="s">
        <v>136</v>
      </c>
      <c r="C438" t="s">
        <v>142</v>
      </c>
      <c r="D438" s="4">
        <v>43132</v>
      </c>
      <c r="E438" t="s">
        <v>118</v>
      </c>
      <c r="F438" s="5">
        <v>43101</v>
      </c>
      <c r="G438">
        <v>7395.87</v>
      </c>
      <c r="H438">
        <v>-5273.26</v>
      </c>
    </row>
    <row r="439" spans="1:8" x14ac:dyDescent="0.2">
      <c r="A439" t="s">
        <v>71</v>
      </c>
      <c r="B439" t="s">
        <v>136</v>
      </c>
      <c r="C439" t="s">
        <v>145</v>
      </c>
      <c r="D439" s="4">
        <v>43132</v>
      </c>
      <c r="E439" t="s">
        <v>119</v>
      </c>
      <c r="F439" s="5">
        <v>43101</v>
      </c>
      <c r="G439">
        <v>7452.84</v>
      </c>
      <c r="H439">
        <v>-5313.88</v>
      </c>
    </row>
    <row r="440" spans="1:8" x14ac:dyDescent="0.2">
      <c r="A440" t="s">
        <v>71</v>
      </c>
      <c r="B440" t="s">
        <v>136</v>
      </c>
      <c r="C440" t="s">
        <v>171</v>
      </c>
      <c r="D440" s="4">
        <v>43132</v>
      </c>
      <c r="E440" t="s">
        <v>119</v>
      </c>
      <c r="F440" s="5">
        <v>43101</v>
      </c>
      <c r="G440">
        <v>482.28</v>
      </c>
      <c r="H440">
        <v>-166.39</v>
      </c>
    </row>
    <row r="441" spans="1:8" x14ac:dyDescent="0.2">
      <c r="A441" t="s">
        <v>71</v>
      </c>
      <c r="B441" t="s">
        <v>136</v>
      </c>
      <c r="C441" t="s">
        <v>172</v>
      </c>
      <c r="D441" s="4">
        <v>43132</v>
      </c>
      <c r="E441" t="s">
        <v>119</v>
      </c>
      <c r="F441" s="5">
        <v>43101</v>
      </c>
      <c r="G441">
        <v>2334.94</v>
      </c>
      <c r="H441">
        <v>-768.2</v>
      </c>
    </row>
    <row r="442" spans="1:8" x14ac:dyDescent="0.2">
      <c r="A442" t="s">
        <v>71</v>
      </c>
      <c r="B442" t="s">
        <v>136</v>
      </c>
      <c r="C442" t="s">
        <v>169</v>
      </c>
      <c r="D442" s="4">
        <v>43132</v>
      </c>
      <c r="E442" t="s">
        <v>118</v>
      </c>
      <c r="F442" s="5">
        <v>43101</v>
      </c>
      <c r="G442">
        <v>598.47</v>
      </c>
      <c r="H442">
        <v>-206.47</v>
      </c>
    </row>
    <row r="443" spans="1:8" x14ac:dyDescent="0.2">
      <c r="A443" t="s">
        <v>71</v>
      </c>
      <c r="B443" t="s">
        <v>136</v>
      </c>
      <c r="C443" t="s">
        <v>173</v>
      </c>
      <c r="D443" s="4">
        <v>43132</v>
      </c>
      <c r="E443" t="s">
        <v>118</v>
      </c>
      <c r="F443" s="5">
        <v>43101</v>
      </c>
      <c r="G443">
        <v>2448.89</v>
      </c>
      <c r="H443">
        <v>-805.68</v>
      </c>
    </row>
    <row r="444" spans="1:8" x14ac:dyDescent="0.2">
      <c r="A444" t="s">
        <v>71</v>
      </c>
      <c r="B444" t="s">
        <v>123</v>
      </c>
      <c r="C444" t="s">
        <v>189</v>
      </c>
      <c r="D444" s="4">
        <v>43101</v>
      </c>
      <c r="E444" t="s">
        <v>118</v>
      </c>
      <c r="F444" s="5">
        <v>43101</v>
      </c>
      <c r="G444">
        <v>0.86</v>
      </c>
      <c r="H444">
        <v>-0.25</v>
      </c>
    </row>
    <row r="445" spans="1:8" x14ac:dyDescent="0.2">
      <c r="A445" t="s">
        <v>71</v>
      </c>
      <c r="B445" t="s">
        <v>123</v>
      </c>
      <c r="C445" t="s">
        <v>125</v>
      </c>
      <c r="D445" s="4">
        <v>43101</v>
      </c>
      <c r="E445" t="s">
        <v>118</v>
      </c>
      <c r="F445" s="5">
        <v>43101</v>
      </c>
      <c r="G445">
        <v>0.25</v>
      </c>
      <c r="H445">
        <v>-0.2</v>
      </c>
    </row>
    <row r="446" spans="1:8" x14ac:dyDescent="0.2">
      <c r="A446" t="s">
        <v>71</v>
      </c>
      <c r="B446" t="s">
        <v>123</v>
      </c>
      <c r="C446" t="s">
        <v>190</v>
      </c>
      <c r="D446" s="4">
        <v>43101</v>
      </c>
      <c r="E446" t="s">
        <v>119</v>
      </c>
      <c r="F446" s="5">
        <v>43101</v>
      </c>
      <c r="G446">
        <v>1.17</v>
      </c>
      <c r="H446">
        <v>-0.34</v>
      </c>
    </row>
    <row r="447" spans="1:8" x14ac:dyDescent="0.2">
      <c r="A447" t="s">
        <v>71</v>
      </c>
      <c r="B447" t="s">
        <v>123</v>
      </c>
      <c r="C447" t="s">
        <v>126</v>
      </c>
      <c r="D447" s="4">
        <v>43101</v>
      </c>
      <c r="E447" t="s">
        <v>119</v>
      </c>
      <c r="F447" s="5">
        <v>43101</v>
      </c>
      <c r="G447">
        <v>0.34</v>
      </c>
      <c r="H447">
        <v>-0.27</v>
      </c>
    </row>
    <row r="448" spans="1:8" x14ac:dyDescent="0.2">
      <c r="A448" t="s">
        <v>71</v>
      </c>
      <c r="B448" t="s">
        <v>123</v>
      </c>
      <c r="C448" t="s">
        <v>124</v>
      </c>
      <c r="D448" s="4">
        <v>43101</v>
      </c>
      <c r="E448" t="s">
        <v>121</v>
      </c>
      <c r="F448" s="5">
        <v>43101</v>
      </c>
      <c r="G448">
        <v>6.58</v>
      </c>
      <c r="H448">
        <v>0.05</v>
      </c>
    </row>
    <row r="449" spans="1:8" x14ac:dyDescent="0.2">
      <c r="A449" t="s">
        <v>71</v>
      </c>
      <c r="B449" t="s">
        <v>123</v>
      </c>
      <c r="C449" t="s">
        <v>124</v>
      </c>
      <c r="D449" s="4">
        <v>43101</v>
      </c>
      <c r="E449" t="s">
        <v>122</v>
      </c>
      <c r="F449" s="5">
        <v>43101</v>
      </c>
      <c r="G449">
        <v>0.3</v>
      </c>
      <c r="H449">
        <v>0</v>
      </c>
    </row>
    <row r="450" spans="1:8" x14ac:dyDescent="0.2">
      <c r="A450" t="s">
        <v>71</v>
      </c>
      <c r="B450" t="s">
        <v>123</v>
      </c>
      <c r="C450" t="s">
        <v>126</v>
      </c>
      <c r="D450" s="4">
        <v>43101</v>
      </c>
      <c r="E450" t="s">
        <v>119</v>
      </c>
      <c r="F450" s="5">
        <v>43101</v>
      </c>
      <c r="G450">
        <v>5.09</v>
      </c>
      <c r="H450">
        <v>-4.07</v>
      </c>
    </row>
    <row r="451" spans="1:8" x14ac:dyDescent="0.2">
      <c r="A451" t="s">
        <v>71</v>
      </c>
      <c r="B451" t="s">
        <v>123</v>
      </c>
      <c r="C451" t="s">
        <v>144</v>
      </c>
      <c r="D451" s="4">
        <v>43101</v>
      </c>
      <c r="E451" t="s">
        <v>119</v>
      </c>
      <c r="F451" s="5">
        <v>43101</v>
      </c>
      <c r="G451">
        <v>0.43</v>
      </c>
      <c r="H451">
        <v>-0.24</v>
      </c>
    </row>
    <row r="452" spans="1:8" x14ac:dyDescent="0.2">
      <c r="A452" t="s">
        <v>71</v>
      </c>
      <c r="B452" t="s">
        <v>123</v>
      </c>
      <c r="C452" t="s">
        <v>125</v>
      </c>
      <c r="D452" s="4">
        <v>43101</v>
      </c>
      <c r="E452" t="s">
        <v>118</v>
      </c>
      <c r="F452" s="5">
        <v>43101</v>
      </c>
      <c r="G452">
        <v>5.56</v>
      </c>
      <c r="H452">
        <v>-4.47</v>
      </c>
    </row>
    <row r="453" spans="1:8" x14ac:dyDescent="0.2">
      <c r="A453" t="s">
        <v>71</v>
      </c>
      <c r="B453" t="s">
        <v>123</v>
      </c>
      <c r="C453" t="s">
        <v>141</v>
      </c>
      <c r="D453" s="4">
        <v>43101</v>
      </c>
      <c r="E453" t="s">
        <v>118</v>
      </c>
      <c r="F453" s="5">
        <v>43101</v>
      </c>
      <c r="G453">
        <v>0.51</v>
      </c>
      <c r="H453">
        <v>-0.28999999999999998</v>
      </c>
    </row>
    <row r="454" spans="1:8" x14ac:dyDescent="0.2">
      <c r="A454" t="s">
        <v>71</v>
      </c>
      <c r="B454" t="s">
        <v>123</v>
      </c>
      <c r="C454" t="s">
        <v>162</v>
      </c>
      <c r="D454" s="4">
        <v>43101</v>
      </c>
      <c r="E454" t="s">
        <v>118</v>
      </c>
      <c r="F454" s="5">
        <v>43101</v>
      </c>
      <c r="G454">
        <v>0.62</v>
      </c>
      <c r="H454">
        <v>-0.25</v>
      </c>
    </row>
    <row r="455" spans="1:8" x14ac:dyDescent="0.2">
      <c r="A455" t="s">
        <v>71</v>
      </c>
      <c r="B455" t="s">
        <v>123</v>
      </c>
      <c r="C455" t="s">
        <v>164</v>
      </c>
      <c r="D455" s="4">
        <v>43101</v>
      </c>
      <c r="E455" t="s">
        <v>118</v>
      </c>
      <c r="F455" s="5">
        <v>43101</v>
      </c>
      <c r="G455">
        <v>0.31</v>
      </c>
      <c r="H455">
        <v>-0.12</v>
      </c>
    </row>
    <row r="456" spans="1:8" x14ac:dyDescent="0.2">
      <c r="A456" t="s">
        <v>71</v>
      </c>
      <c r="B456" t="s">
        <v>123</v>
      </c>
      <c r="C456" t="s">
        <v>170</v>
      </c>
      <c r="D456" s="4">
        <v>43101</v>
      </c>
      <c r="E456" t="s">
        <v>118</v>
      </c>
      <c r="F456" s="5">
        <v>43101</v>
      </c>
      <c r="G456">
        <v>0.2</v>
      </c>
      <c r="H456">
        <v>-0.06</v>
      </c>
    </row>
    <row r="457" spans="1:8" x14ac:dyDescent="0.2">
      <c r="A457" t="s">
        <v>71</v>
      </c>
      <c r="B457" t="s">
        <v>123</v>
      </c>
      <c r="C457" t="s">
        <v>144</v>
      </c>
      <c r="D457" s="4">
        <v>43101</v>
      </c>
      <c r="E457" t="s">
        <v>119</v>
      </c>
      <c r="F457" s="5">
        <v>43101</v>
      </c>
      <c r="G457">
        <v>0.03</v>
      </c>
      <c r="H457">
        <v>-0.02</v>
      </c>
    </row>
    <row r="458" spans="1:8" x14ac:dyDescent="0.2">
      <c r="A458" t="s">
        <v>71</v>
      </c>
      <c r="B458" t="s">
        <v>123</v>
      </c>
      <c r="C458" t="s">
        <v>163</v>
      </c>
      <c r="D458" s="4">
        <v>43101</v>
      </c>
      <c r="E458" t="s">
        <v>119</v>
      </c>
      <c r="F458" s="5">
        <v>43101</v>
      </c>
      <c r="G458">
        <v>1</v>
      </c>
      <c r="H458">
        <v>-0.4</v>
      </c>
    </row>
    <row r="459" spans="1:8" x14ac:dyDescent="0.2">
      <c r="A459" t="s">
        <v>71</v>
      </c>
      <c r="B459" t="s">
        <v>123</v>
      </c>
      <c r="C459" t="s">
        <v>165</v>
      </c>
      <c r="D459" s="4">
        <v>43101</v>
      </c>
      <c r="E459" t="s">
        <v>119</v>
      </c>
      <c r="F459" s="5">
        <v>43101</v>
      </c>
      <c r="G459">
        <v>0.44</v>
      </c>
      <c r="H459">
        <v>-0.17</v>
      </c>
    </row>
    <row r="460" spans="1:8" x14ac:dyDescent="0.2">
      <c r="A460" t="s">
        <v>71</v>
      </c>
      <c r="B460" t="s">
        <v>123</v>
      </c>
      <c r="C460" t="s">
        <v>174</v>
      </c>
      <c r="D460" s="4">
        <v>43101</v>
      </c>
      <c r="E460" t="s">
        <v>119</v>
      </c>
      <c r="F460" s="5">
        <v>43101</v>
      </c>
      <c r="G460">
        <v>0.16</v>
      </c>
      <c r="H460">
        <v>-0.05</v>
      </c>
    </row>
    <row r="461" spans="1:8" x14ac:dyDescent="0.2">
      <c r="A461" t="s">
        <v>71</v>
      </c>
      <c r="B461" t="s">
        <v>123</v>
      </c>
      <c r="C461" t="s">
        <v>124</v>
      </c>
      <c r="D461" s="4">
        <v>43101</v>
      </c>
      <c r="E461" t="s">
        <v>122</v>
      </c>
      <c r="F461" s="5">
        <v>43101</v>
      </c>
      <c r="G461">
        <v>0.09</v>
      </c>
      <c r="H461">
        <v>0</v>
      </c>
    </row>
    <row r="462" spans="1:8" x14ac:dyDescent="0.2">
      <c r="A462" t="s">
        <v>71</v>
      </c>
      <c r="B462" t="s">
        <v>123</v>
      </c>
      <c r="C462" t="s">
        <v>124</v>
      </c>
      <c r="D462" s="4">
        <v>43101</v>
      </c>
      <c r="E462" t="s">
        <v>121</v>
      </c>
      <c r="F462" s="5">
        <v>43101</v>
      </c>
      <c r="G462">
        <v>2.19</v>
      </c>
      <c r="H462">
        <v>0.01</v>
      </c>
    </row>
    <row r="463" spans="1:8" x14ac:dyDescent="0.2">
      <c r="A463" t="s">
        <v>71</v>
      </c>
      <c r="B463" t="s">
        <v>123</v>
      </c>
      <c r="C463" t="s">
        <v>162</v>
      </c>
      <c r="D463" s="4">
        <v>43466</v>
      </c>
      <c r="E463" t="s">
        <v>118</v>
      </c>
      <c r="F463" s="5">
        <v>43405</v>
      </c>
      <c r="G463">
        <v>848.11</v>
      </c>
      <c r="H463">
        <v>-335.87</v>
      </c>
    </row>
    <row r="464" spans="1:8" x14ac:dyDescent="0.2">
      <c r="A464" t="s">
        <v>71</v>
      </c>
      <c r="B464" t="s">
        <v>123</v>
      </c>
      <c r="C464" t="s">
        <v>125</v>
      </c>
      <c r="D464" s="4">
        <v>43466</v>
      </c>
      <c r="E464" t="s">
        <v>118</v>
      </c>
      <c r="F464" s="5">
        <v>43405</v>
      </c>
      <c r="G464">
        <v>7734.69</v>
      </c>
      <c r="H464">
        <v>-6203.26</v>
      </c>
    </row>
    <row r="465" spans="1:8" x14ac:dyDescent="0.2">
      <c r="A465" t="s">
        <v>71</v>
      </c>
      <c r="B465" t="s">
        <v>123</v>
      </c>
      <c r="C465" t="s">
        <v>124</v>
      </c>
      <c r="D465" s="4">
        <v>43466</v>
      </c>
      <c r="E465" t="s">
        <v>122</v>
      </c>
      <c r="F465" s="5">
        <v>43405</v>
      </c>
      <c r="G465">
        <v>337.59</v>
      </c>
      <c r="H465">
        <v>9.68</v>
      </c>
    </row>
    <row r="466" spans="1:8" x14ac:dyDescent="0.2">
      <c r="A466" t="s">
        <v>71</v>
      </c>
      <c r="B466" t="s">
        <v>123</v>
      </c>
      <c r="C466" t="s">
        <v>124</v>
      </c>
      <c r="D466" s="4">
        <v>43466</v>
      </c>
      <c r="E466" t="s">
        <v>122</v>
      </c>
      <c r="F466" s="5">
        <v>43405</v>
      </c>
      <c r="G466">
        <v>674.08</v>
      </c>
      <c r="H466">
        <v>19.25</v>
      </c>
    </row>
    <row r="467" spans="1:8" x14ac:dyDescent="0.2">
      <c r="A467" t="s">
        <v>71</v>
      </c>
      <c r="B467" t="s">
        <v>123</v>
      </c>
      <c r="C467" t="s">
        <v>124</v>
      </c>
      <c r="D467" s="4">
        <v>43466</v>
      </c>
      <c r="E467" t="s">
        <v>120</v>
      </c>
      <c r="F467" s="5">
        <v>43405</v>
      </c>
      <c r="G467">
        <v>0</v>
      </c>
      <c r="H467">
        <v>185.58</v>
      </c>
    </row>
    <row r="468" spans="1:8" x14ac:dyDescent="0.2">
      <c r="A468" t="s">
        <v>71</v>
      </c>
      <c r="B468" t="s">
        <v>123</v>
      </c>
      <c r="C468" t="s">
        <v>124</v>
      </c>
      <c r="D468" s="4">
        <v>43466</v>
      </c>
      <c r="E468" t="s">
        <v>120</v>
      </c>
      <c r="F468" s="5">
        <v>43405</v>
      </c>
      <c r="G468">
        <v>0</v>
      </c>
      <c r="H468">
        <v>311.04000000000002</v>
      </c>
    </row>
    <row r="469" spans="1:8" x14ac:dyDescent="0.2">
      <c r="A469" t="s">
        <v>71</v>
      </c>
      <c r="B469" t="s">
        <v>123</v>
      </c>
      <c r="C469" t="s">
        <v>124</v>
      </c>
      <c r="D469" s="4">
        <v>43466</v>
      </c>
      <c r="E469" t="s">
        <v>121</v>
      </c>
      <c r="F469" s="5">
        <v>43405</v>
      </c>
      <c r="G469">
        <v>7486.01</v>
      </c>
      <c r="H469">
        <v>214.6</v>
      </c>
    </row>
    <row r="470" spans="1:8" x14ac:dyDescent="0.2">
      <c r="A470" t="s">
        <v>71</v>
      </c>
      <c r="B470" t="s">
        <v>123</v>
      </c>
      <c r="C470" t="s">
        <v>124</v>
      </c>
      <c r="D470" s="4">
        <v>43466</v>
      </c>
      <c r="E470" t="s">
        <v>121</v>
      </c>
      <c r="F470" s="5">
        <v>43405</v>
      </c>
      <c r="G470">
        <v>14946.61</v>
      </c>
      <c r="H470">
        <v>426.26</v>
      </c>
    </row>
    <row r="471" spans="1:8" x14ac:dyDescent="0.2">
      <c r="A471" t="s">
        <v>71</v>
      </c>
      <c r="B471" t="s">
        <v>123</v>
      </c>
      <c r="C471" t="s">
        <v>163</v>
      </c>
      <c r="D471" s="4">
        <v>43466</v>
      </c>
      <c r="E471" t="s">
        <v>119</v>
      </c>
      <c r="F471" s="5">
        <v>43405</v>
      </c>
      <c r="G471">
        <v>724.3</v>
      </c>
      <c r="H471">
        <v>-286.82</v>
      </c>
    </row>
    <row r="472" spans="1:8" x14ac:dyDescent="0.2">
      <c r="A472" t="s">
        <v>71</v>
      </c>
      <c r="B472" t="s">
        <v>123</v>
      </c>
      <c r="C472" t="s">
        <v>126</v>
      </c>
      <c r="D472" s="4">
        <v>43466</v>
      </c>
      <c r="E472" t="s">
        <v>119</v>
      </c>
      <c r="F472" s="5">
        <v>43405</v>
      </c>
      <c r="G472">
        <v>7024.91</v>
      </c>
      <c r="H472">
        <v>-5633.97</v>
      </c>
    </row>
    <row r="473" spans="1:8" x14ac:dyDescent="0.2">
      <c r="A473" t="s">
        <v>71</v>
      </c>
      <c r="B473" t="s">
        <v>136</v>
      </c>
      <c r="C473" t="s">
        <v>137</v>
      </c>
      <c r="D473" s="4">
        <v>43405</v>
      </c>
      <c r="E473" t="s">
        <v>120</v>
      </c>
      <c r="F473" s="5">
        <v>43405</v>
      </c>
      <c r="G473">
        <v>0</v>
      </c>
      <c r="H473">
        <v>281.39999999999998</v>
      </c>
    </row>
    <row r="474" spans="1:8" x14ac:dyDescent="0.2">
      <c r="A474" t="s">
        <v>71</v>
      </c>
      <c r="B474" t="s">
        <v>136</v>
      </c>
      <c r="C474" t="s">
        <v>137</v>
      </c>
      <c r="D474" s="4">
        <v>43405</v>
      </c>
      <c r="E474" t="s">
        <v>120</v>
      </c>
      <c r="F474" s="5">
        <v>43221</v>
      </c>
      <c r="G474">
        <v>0</v>
      </c>
      <c r="H474">
        <v>511.62</v>
      </c>
    </row>
    <row r="475" spans="1:8" x14ac:dyDescent="0.2">
      <c r="A475" t="s">
        <v>71</v>
      </c>
      <c r="B475" t="s">
        <v>136</v>
      </c>
      <c r="C475" t="s">
        <v>137</v>
      </c>
      <c r="D475" s="4">
        <v>43405</v>
      </c>
      <c r="E475" t="s">
        <v>121</v>
      </c>
      <c r="F475" s="5">
        <v>43405</v>
      </c>
      <c r="G475">
        <v>39341.230000000003</v>
      </c>
      <c r="H475">
        <v>547.15</v>
      </c>
    </row>
    <row r="476" spans="1:8" x14ac:dyDescent="0.2">
      <c r="A476" t="s">
        <v>71</v>
      </c>
      <c r="B476" t="s">
        <v>136</v>
      </c>
      <c r="C476" t="s">
        <v>137</v>
      </c>
      <c r="D476" s="4">
        <v>43405</v>
      </c>
      <c r="E476" t="s">
        <v>121</v>
      </c>
      <c r="F476" s="5">
        <v>43221</v>
      </c>
      <c r="G476">
        <v>71528</v>
      </c>
      <c r="H476">
        <v>994.79</v>
      </c>
    </row>
    <row r="477" spans="1:8" x14ac:dyDescent="0.2">
      <c r="A477" t="s">
        <v>71</v>
      </c>
      <c r="B477" t="s">
        <v>136</v>
      </c>
      <c r="C477" t="s">
        <v>137</v>
      </c>
      <c r="D477" s="4">
        <v>43405</v>
      </c>
      <c r="E477" t="s">
        <v>122</v>
      </c>
      <c r="F477" s="5">
        <v>43405</v>
      </c>
      <c r="G477">
        <v>1774.29</v>
      </c>
      <c r="H477">
        <v>24.69</v>
      </c>
    </row>
    <row r="478" spans="1:8" x14ac:dyDescent="0.2">
      <c r="A478" t="s">
        <v>71</v>
      </c>
      <c r="B478" t="s">
        <v>136</v>
      </c>
      <c r="C478" t="s">
        <v>137</v>
      </c>
      <c r="D478" s="4">
        <v>43405</v>
      </c>
      <c r="E478" t="s">
        <v>122</v>
      </c>
      <c r="F478" s="5">
        <v>43221</v>
      </c>
      <c r="G478">
        <v>3225.91</v>
      </c>
      <c r="H478">
        <v>44.86</v>
      </c>
    </row>
    <row r="479" spans="1:8" x14ac:dyDescent="0.2">
      <c r="A479" t="s">
        <v>71</v>
      </c>
      <c r="B479" t="s">
        <v>136</v>
      </c>
      <c r="C479" t="s">
        <v>140</v>
      </c>
      <c r="D479" s="4">
        <v>43405</v>
      </c>
      <c r="E479" t="s">
        <v>118</v>
      </c>
      <c r="F479" s="5">
        <v>43405</v>
      </c>
      <c r="G479">
        <v>5380.32</v>
      </c>
      <c r="H479">
        <v>-3416.5</v>
      </c>
    </row>
    <row r="480" spans="1:8" x14ac:dyDescent="0.2">
      <c r="A480" t="s">
        <v>71</v>
      </c>
      <c r="B480" t="s">
        <v>136</v>
      </c>
      <c r="C480" t="s">
        <v>140</v>
      </c>
      <c r="D480" s="4">
        <v>43405</v>
      </c>
      <c r="E480" t="s">
        <v>118</v>
      </c>
      <c r="F480" s="5">
        <v>43221</v>
      </c>
      <c r="G480">
        <v>9782</v>
      </c>
      <c r="H480">
        <v>-6211.57</v>
      </c>
    </row>
    <row r="481" spans="1:8" x14ac:dyDescent="0.2">
      <c r="A481" t="s">
        <v>71</v>
      </c>
      <c r="B481" t="s">
        <v>136</v>
      </c>
      <c r="C481" t="s">
        <v>142</v>
      </c>
      <c r="D481" s="4">
        <v>43405</v>
      </c>
      <c r="E481" t="s">
        <v>118</v>
      </c>
      <c r="F481" s="5">
        <v>43405</v>
      </c>
      <c r="G481">
        <v>4224.1099999999997</v>
      </c>
      <c r="H481">
        <v>-3011.79</v>
      </c>
    </row>
    <row r="482" spans="1:8" x14ac:dyDescent="0.2">
      <c r="A482" t="s">
        <v>71</v>
      </c>
      <c r="B482" t="s">
        <v>136</v>
      </c>
      <c r="C482" t="s">
        <v>142</v>
      </c>
      <c r="D482" s="4">
        <v>43405</v>
      </c>
      <c r="E482" t="s">
        <v>118</v>
      </c>
      <c r="F482" s="5">
        <v>43221</v>
      </c>
      <c r="G482">
        <v>7680</v>
      </c>
      <c r="H482">
        <v>-5475.84</v>
      </c>
    </row>
    <row r="483" spans="1:8" x14ac:dyDescent="0.2">
      <c r="A483" t="s">
        <v>71</v>
      </c>
      <c r="B483" t="s">
        <v>136</v>
      </c>
      <c r="C483" t="s">
        <v>169</v>
      </c>
      <c r="D483" s="4">
        <v>43405</v>
      </c>
      <c r="E483" t="s">
        <v>118</v>
      </c>
      <c r="F483" s="5">
        <v>43405</v>
      </c>
      <c r="G483">
        <v>555.26</v>
      </c>
      <c r="H483">
        <v>-191.56</v>
      </c>
    </row>
    <row r="484" spans="1:8" x14ac:dyDescent="0.2">
      <c r="A484" t="s">
        <v>71</v>
      </c>
      <c r="B484" t="s">
        <v>136</v>
      </c>
      <c r="C484" t="s">
        <v>169</v>
      </c>
      <c r="D484" s="4">
        <v>43405</v>
      </c>
      <c r="E484" t="s">
        <v>118</v>
      </c>
      <c r="F484" s="5">
        <v>43221</v>
      </c>
      <c r="G484">
        <v>1009</v>
      </c>
      <c r="H484">
        <v>-348.11</v>
      </c>
    </row>
    <row r="485" spans="1:8" x14ac:dyDescent="0.2">
      <c r="A485" t="s">
        <v>71</v>
      </c>
      <c r="B485" t="s">
        <v>136</v>
      </c>
      <c r="C485" t="s">
        <v>173</v>
      </c>
      <c r="D485" s="4">
        <v>43405</v>
      </c>
      <c r="E485" t="s">
        <v>118</v>
      </c>
      <c r="F485" s="5">
        <v>43405</v>
      </c>
      <c r="G485">
        <v>1779.24</v>
      </c>
      <c r="H485">
        <v>-585.37</v>
      </c>
    </row>
    <row r="486" spans="1:8" x14ac:dyDescent="0.2">
      <c r="A486" t="s">
        <v>71</v>
      </c>
      <c r="B486" t="s">
        <v>136</v>
      </c>
      <c r="C486" t="s">
        <v>173</v>
      </c>
      <c r="D486" s="4">
        <v>43405</v>
      </c>
      <c r="E486" t="s">
        <v>118</v>
      </c>
      <c r="F486" s="5">
        <v>43221</v>
      </c>
      <c r="G486">
        <v>3236</v>
      </c>
      <c r="H486">
        <v>-1064.6400000000001</v>
      </c>
    </row>
    <row r="487" spans="1:8" x14ac:dyDescent="0.2">
      <c r="A487" t="s">
        <v>71</v>
      </c>
      <c r="B487" t="s">
        <v>136</v>
      </c>
      <c r="C487" t="s">
        <v>210</v>
      </c>
      <c r="D487" s="4">
        <v>43405</v>
      </c>
      <c r="E487" t="s">
        <v>118</v>
      </c>
      <c r="F487" s="5">
        <v>43405</v>
      </c>
      <c r="G487">
        <v>6144</v>
      </c>
      <c r="H487">
        <v>-1327.1</v>
      </c>
    </row>
    <row r="488" spans="1:8" x14ac:dyDescent="0.2">
      <c r="A488" t="s">
        <v>71</v>
      </c>
      <c r="B488" t="s">
        <v>136</v>
      </c>
      <c r="C488" t="s">
        <v>210</v>
      </c>
      <c r="D488" s="4">
        <v>43405</v>
      </c>
      <c r="E488" t="s">
        <v>118</v>
      </c>
      <c r="F488" s="5">
        <v>43221</v>
      </c>
      <c r="G488">
        <v>11171</v>
      </c>
      <c r="H488">
        <v>-2412.94</v>
      </c>
    </row>
    <row r="489" spans="1:8" x14ac:dyDescent="0.2">
      <c r="A489" t="s">
        <v>71</v>
      </c>
      <c r="B489" t="s">
        <v>136</v>
      </c>
      <c r="C489" t="s">
        <v>143</v>
      </c>
      <c r="D489" s="4">
        <v>43405</v>
      </c>
      <c r="E489" t="s">
        <v>119</v>
      </c>
      <c r="F489" s="5">
        <v>43405</v>
      </c>
      <c r="G489">
        <v>7211.53</v>
      </c>
      <c r="H489">
        <v>-4579.32</v>
      </c>
    </row>
    <row r="490" spans="1:8" x14ac:dyDescent="0.2">
      <c r="A490" t="s">
        <v>71</v>
      </c>
      <c r="B490" t="s">
        <v>136</v>
      </c>
      <c r="C490" t="s">
        <v>143</v>
      </c>
      <c r="D490" s="4">
        <v>43405</v>
      </c>
      <c r="E490" t="s">
        <v>119</v>
      </c>
      <c r="F490" s="5">
        <v>43221</v>
      </c>
      <c r="G490">
        <v>13111</v>
      </c>
      <c r="H490">
        <v>-8325.49</v>
      </c>
    </row>
    <row r="491" spans="1:8" x14ac:dyDescent="0.2">
      <c r="A491" t="s">
        <v>71</v>
      </c>
      <c r="B491" t="s">
        <v>136</v>
      </c>
      <c r="C491" t="s">
        <v>145</v>
      </c>
      <c r="D491" s="4">
        <v>43405</v>
      </c>
      <c r="E491" t="s">
        <v>119</v>
      </c>
      <c r="F491" s="5">
        <v>43405</v>
      </c>
      <c r="G491">
        <v>6316.69</v>
      </c>
      <c r="H491">
        <v>-4503.8</v>
      </c>
    </row>
    <row r="492" spans="1:8" x14ac:dyDescent="0.2">
      <c r="A492" t="s">
        <v>71</v>
      </c>
      <c r="B492" t="s">
        <v>136</v>
      </c>
      <c r="C492" t="s">
        <v>145</v>
      </c>
      <c r="D492" s="4">
        <v>43405</v>
      </c>
      <c r="E492" t="s">
        <v>119</v>
      </c>
      <c r="F492" s="5">
        <v>43221</v>
      </c>
      <c r="G492">
        <v>11485</v>
      </c>
      <c r="H492">
        <v>-8188.81</v>
      </c>
    </row>
    <row r="493" spans="1:8" x14ac:dyDescent="0.2">
      <c r="A493" t="s">
        <v>71</v>
      </c>
      <c r="B493" t="s">
        <v>136</v>
      </c>
      <c r="C493" t="s">
        <v>171</v>
      </c>
      <c r="D493" s="4">
        <v>43405</v>
      </c>
      <c r="E493" t="s">
        <v>119</v>
      </c>
      <c r="F493" s="5">
        <v>43405</v>
      </c>
      <c r="G493">
        <v>495.44</v>
      </c>
      <c r="H493">
        <v>-170.93</v>
      </c>
    </row>
    <row r="494" spans="1:8" x14ac:dyDescent="0.2">
      <c r="A494" t="s">
        <v>71</v>
      </c>
      <c r="B494" t="s">
        <v>136</v>
      </c>
      <c r="C494" t="s">
        <v>171</v>
      </c>
      <c r="D494" s="4">
        <v>43405</v>
      </c>
      <c r="E494" t="s">
        <v>119</v>
      </c>
      <c r="F494" s="5">
        <v>43221</v>
      </c>
      <c r="G494">
        <v>902</v>
      </c>
      <c r="H494">
        <v>-311.19</v>
      </c>
    </row>
    <row r="495" spans="1:8" x14ac:dyDescent="0.2">
      <c r="A495" t="s">
        <v>71</v>
      </c>
      <c r="B495" t="s">
        <v>136</v>
      </c>
      <c r="C495" t="s">
        <v>172</v>
      </c>
      <c r="D495" s="4">
        <v>43405</v>
      </c>
      <c r="E495" t="s">
        <v>119</v>
      </c>
      <c r="F495" s="5">
        <v>43405</v>
      </c>
      <c r="G495">
        <v>1541.15</v>
      </c>
      <c r="H495">
        <v>-507.04</v>
      </c>
    </row>
    <row r="496" spans="1:8" x14ac:dyDescent="0.2">
      <c r="A496" t="s">
        <v>71</v>
      </c>
      <c r="B496" t="s">
        <v>136</v>
      </c>
      <c r="C496" t="s">
        <v>172</v>
      </c>
      <c r="D496" s="4">
        <v>43405</v>
      </c>
      <c r="E496" t="s">
        <v>119</v>
      </c>
      <c r="F496" s="5">
        <v>43221</v>
      </c>
      <c r="G496">
        <v>2803</v>
      </c>
      <c r="H496">
        <v>-922.19</v>
      </c>
    </row>
    <row r="497" spans="1:8" x14ac:dyDescent="0.2">
      <c r="A497" t="s">
        <v>71</v>
      </c>
      <c r="B497" t="s">
        <v>136</v>
      </c>
      <c r="C497" t="s">
        <v>211</v>
      </c>
      <c r="D497" s="4">
        <v>43405</v>
      </c>
      <c r="E497" t="s">
        <v>119</v>
      </c>
      <c r="F497" s="5">
        <v>43405</v>
      </c>
      <c r="G497">
        <v>5692.49</v>
      </c>
      <c r="H497">
        <v>-1229.58</v>
      </c>
    </row>
    <row r="498" spans="1:8" x14ac:dyDescent="0.2">
      <c r="A498" t="s">
        <v>71</v>
      </c>
      <c r="B498" t="s">
        <v>136</v>
      </c>
      <c r="C498" t="s">
        <v>211</v>
      </c>
      <c r="D498" s="4">
        <v>43405</v>
      </c>
      <c r="E498" t="s">
        <v>119</v>
      </c>
      <c r="F498" s="5">
        <v>43221</v>
      </c>
      <c r="G498">
        <v>10350</v>
      </c>
      <c r="H498">
        <v>-2235.6</v>
      </c>
    </row>
    <row r="499" spans="1:8" x14ac:dyDescent="0.2">
      <c r="A499" t="s">
        <v>71</v>
      </c>
      <c r="B499" t="s">
        <v>123</v>
      </c>
      <c r="C499" t="s">
        <v>144</v>
      </c>
      <c r="D499" s="4">
        <v>43466</v>
      </c>
      <c r="E499" t="s">
        <v>119</v>
      </c>
      <c r="F499" s="5">
        <v>43405</v>
      </c>
      <c r="G499">
        <v>88</v>
      </c>
      <c r="H499">
        <v>-48.31</v>
      </c>
    </row>
    <row r="500" spans="1:8" x14ac:dyDescent="0.2">
      <c r="A500" t="s">
        <v>71</v>
      </c>
      <c r="B500" t="s">
        <v>123</v>
      </c>
      <c r="C500" t="s">
        <v>141</v>
      </c>
      <c r="D500" s="4">
        <v>43466</v>
      </c>
      <c r="E500" t="s">
        <v>118</v>
      </c>
      <c r="F500" s="5">
        <v>43405</v>
      </c>
      <c r="G500">
        <v>85</v>
      </c>
      <c r="H500">
        <v>-46.67</v>
      </c>
    </row>
    <row r="501" spans="1:8" x14ac:dyDescent="0.2">
      <c r="A501" t="s">
        <v>71</v>
      </c>
      <c r="B501" t="s">
        <v>123</v>
      </c>
      <c r="C501" t="s">
        <v>124</v>
      </c>
      <c r="D501" s="4">
        <v>43344</v>
      </c>
      <c r="E501" t="s">
        <v>122</v>
      </c>
      <c r="F501" s="5">
        <v>43221</v>
      </c>
      <c r="G501">
        <v>1806.31</v>
      </c>
      <c r="H501">
        <v>65.11</v>
      </c>
    </row>
    <row r="502" spans="1:8" x14ac:dyDescent="0.2">
      <c r="A502" t="s">
        <v>71</v>
      </c>
      <c r="B502" t="s">
        <v>123</v>
      </c>
      <c r="C502" t="s">
        <v>124</v>
      </c>
      <c r="D502" s="4">
        <v>43344</v>
      </c>
      <c r="E502" t="s">
        <v>121</v>
      </c>
      <c r="F502" s="5">
        <v>43221</v>
      </c>
      <c r="G502">
        <v>40051.65</v>
      </c>
      <c r="H502">
        <v>1444.28</v>
      </c>
    </row>
    <row r="503" spans="1:8" x14ac:dyDescent="0.2">
      <c r="A503" t="s">
        <v>71</v>
      </c>
      <c r="B503" t="s">
        <v>123</v>
      </c>
      <c r="C503" t="s">
        <v>124</v>
      </c>
      <c r="D503" s="4">
        <v>43344</v>
      </c>
      <c r="E503" t="s">
        <v>120</v>
      </c>
      <c r="F503" s="5">
        <v>43221</v>
      </c>
      <c r="G503">
        <v>0</v>
      </c>
      <c r="H503">
        <v>184.14</v>
      </c>
    </row>
    <row r="504" spans="1:8" x14ac:dyDescent="0.2">
      <c r="A504" t="s">
        <v>71</v>
      </c>
      <c r="B504" t="s">
        <v>123</v>
      </c>
      <c r="C504" t="s">
        <v>190</v>
      </c>
      <c r="D504" s="4">
        <v>43344</v>
      </c>
      <c r="E504" t="s">
        <v>119</v>
      </c>
      <c r="F504" s="5">
        <v>43221</v>
      </c>
      <c r="G504">
        <v>3273.73</v>
      </c>
      <c r="H504">
        <v>-942.84</v>
      </c>
    </row>
    <row r="505" spans="1:8" x14ac:dyDescent="0.2">
      <c r="A505" t="s">
        <v>71</v>
      </c>
      <c r="B505" t="s">
        <v>123</v>
      </c>
      <c r="C505" t="s">
        <v>144</v>
      </c>
      <c r="D505" s="4">
        <v>43344</v>
      </c>
      <c r="E505" t="s">
        <v>119</v>
      </c>
      <c r="F505" s="5">
        <v>43221</v>
      </c>
      <c r="G505">
        <v>2824.06</v>
      </c>
      <c r="H505">
        <v>-1550.42</v>
      </c>
    </row>
    <row r="506" spans="1:8" x14ac:dyDescent="0.2">
      <c r="A506" t="s">
        <v>71</v>
      </c>
      <c r="B506" t="s">
        <v>123</v>
      </c>
      <c r="C506" t="s">
        <v>163</v>
      </c>
      <c r="D506" s="4">
        <v>43344</v>
      </c>
      <c r="E506" t="s">
        <v>119</v>
      </c>
      <c r="F506" s="5">
        <v>43221</v>
      </c>
      <c r="G506">
        <v>4011.72</v>
      </c>
      <c r="H506">
        <v>-1588.65</v>
      </c>
    </row>
    <row r="507" spans="1:8" x14ac:dyDescent="0.2">
      <c r="A507" t="s">
        <v>71</v>
      </c>
      <c r="B507" t="s">
        <v>123</v>
      </c>
      <c r="C507" t="s">
        <v>165</v>
      </c>
      <c r="D507" s="4">
        <v>43344</v>
      </c>
      <c r="E507" t="s">
        <v>119</v>
      </c>
      <c r="F507" s="5">
        <v>43221</v>
      </c>
      <c r="G507">
        <v>2575.5100000000002</v>
      </c>
      <c r="H507">
        <v>-989</v>
      </c>
    </row>
    <row r="508" spans="1:8" x14ac:dyDescent="0.2">
      <c r="A508" t="s">
        <v>71</v>
      </c>
      <c r="B508" t="s">
        <v>123</v>
      </c>
      <c r="C508" t="s">
        <v>189</v>
      </c>
      <c r="D508" s="4">
        <v>43344</v>
      </c>
      <c r="E508" t="s">
        <v>118</v>
      </c>
      <c r="F508" s="5">
        <v>43221</v>
      </c>
      <c r="G508">
        <v>4109.58</v>
      </c>
      <c r="H508">
        <v>-1183.56</v>
      </c>
    </row>
    <row r="509" spans="1:8" x14ac:dyDescent="0.2">
      <c r="A509" t="s">
        <v>71</v>
      </c>
      <c r="B509" t="s">
        <v>123</v>
      </c>
      <c r="C509" t="s">
        <v>141</v>
      </c>
      <c r="D509" s="4">
        <v>43344</v>
      </c>
      <c r="E509" t="s">
        <v>118</v>
      </c>
      <c r="F509" s="5">
        <v>43221</v>
      </c>
      <c r="G509">
        <v>2953.73</v>
      </c>
      <c r="H509">
        <v>-1621.61</v>
      </c>
    </row>
    <row r="510" spans="1:8" x14ac:dyDescent="0.2">
      <c r="A510" t="s">
        <v>71</v>
      </c>
      <c r="B510" t="s">
        <v>123</v>
      </c>
      <c r="C510" t="s">
        <v>162</v>
      </c>
      <c r="D510" s="4">
        <v>43344</v>
      </c>
      <c r="E510" t="s">
        <v>118</v>
      </c>
      <c r="F510" s="5">
        <v>43221</v>
      </c>
      <c r="G510">
        <v>5282.13</v>
      </c>
      <c r="H510">
        <v>-2091.7199999999998</v>
      </c>
    </row>
    <row r="511" spans="1:8" x14ac:dyDescent="0.2">
      <c r="A511" t="s">
        <v>71</v>
      </c>
      <c r="B511" t="s">
        <v>123</v>
      </c>
      <c r="C511" t="s">
        <v>125</v>
      </c>
      <c r="D511" s="4">
        <v>43344</v>
      </c>
      <c r="E511" t="s">
        <v>118</v>
      </c>
      <c r="F511" s="5">
        <v>43221</v>
      </c>
      <c r="G511">
        <v>39845.339999999997</v>
      </c>
      <c r="H511">
        <v>-31955.97</v>
      </c>
    </row>
    <row r="512" spans="1:8" x14ac:dyDescent="0.2">
      <c r="A512" t="s">
        <v>71</v>
      </c>
      <c r="B512" t="s">
        <v>123</v>
      </c>
      <c r="C512" t="s">
        <v>141</v>
      </c>
      <c r="D512" s="4">
        <v>43344</v>
      </c>
      <c r="E512" t="s">
        <v>118</v>
      </c>
      <c r="F512" s="5">
        <v>43221</v>
      </c>
      <c r="G512">
        <v>396.51</v>
      </c>
      <c r="H512">
        <v>-217.68</v>
      </c>
    </row>
    <row r="513" spans="1:8" x14ac:dyDescent="0.2">
      <c r="A513" t="s">
        <v>71</v>
      </c>
      <c r="B513" t="s">
        <v>123</v>
      </c>
      <c r="C513" t="s">
        <v>126</v>
      </c>
      <c r="D513" s="4">
        <v>43344</v>
      </c>
      <c r="E513" t="s">
        <v>119</v>
      </c>
      <c r="F513" s="5">
        <v>43221</v>
      </c>
      <c r="G513">
        <v>34085.51</v>
      </c>
      <c r="H513">
        <v>-27336.55</v>
      </c>
    </row>
    <row r="514" spans="1:8" x14ac:dyDescent="0.2">
      <c r="A514" t="s">
        <v>71</v>
      </c>
      <c r="B514" t="s">
        <v>123</v>
      </c>
      <c r="C514" t="s">
        <v>144</v>
      </c>
      <c r="D514" s="4">
        <v>43344</v>
      </c>
      <c r="E514" t="s">
        <v>119</v>
      </c>
      <c r="F514" s="5">
        <v>43221</v>
      </c>
      <c r="G514">
        <v>506.51</v>
      </c>
      <c r="H514">
        <v>-278.07</v>
      </c>
    </row>
    <row r="515" spans="1:8" x14ac:dyDescent="0.2">
      <c r="A515" t="s">
        <v>71</v>
      </c>
      <c r="B515" t="s">
        <v>123</v>
      </c>
      <c r="C515" t="s">
        <v>124</v>
      </c>
      <c r="D515" s="4">
        <v>43344</v>
      </c>
      <c r="E515" t="s">
        <v>120</v>
      </c>
      <c r="F515" s="5">
        <v>43221</v>
      </c>
      <c r="G515">
        <v>0</v>
      </c>
      <c r="H515">
        <v>312.48</v>
      </c>
    </row>
    <row r="516" spans="1:8" x14ac:dyDescent="0.2">
      <c r="A516" t="s">
        <v>71</v>
      </c>
      <c r="B516" t="s">
        <v>123</v>
      </c>
      <c r="C516" t="s">
        <v>124</v>
      </c>
      <c r="D516" s="4">
        <v>43344</v>
      </c>
      <c r="E516" t="s">
        <v>122</v>
      </c>
      <c r="F516" s="5">
        <v>43221</v>
      </c>
      <c r="G516">
        <v>3370.83</v>
      </c>
      <c r="H516">
        <v>121.27</v>
      </c>
    </row>
    <row r="517" spans="1:8" x14ac:dyDescent="0.2">
      <c r="A517" t="s">
        <v>71</v>
      </c>
      <c r="B517" t="s">
        <v>123</v>
      </c>
      <c r="C517" t="s">
        <v>124</v>
      </c>
      <c r="D517" s="4">
        <v>43344</v>
      </c>
      <c r="E517" t="s">
        <v>121</v>
      </c>
      <c r="F517" s="5">
        <v>43221</v>
      </c>
      <c r="G517">
        <v>74740.77</v>
      </c>
      <c r="H517">
        <v>2689.4</v>
      </c>
    </row>
    <row r="518" spans="1:8" x14ac:dyDescent="0.2">
      <c r="A518" t="s">
        <v>71</v>
      </c>
      <c r="B518" t="s">
        <v>136</v>
      </c>
      <c r="C518" t="s">
        <v>140</v>
      </c>
      <c r="D518" s="4">
        <v>43374</v>
      </c>
      <c r="E518" t="s">
        <v>118</v>
      </c>
      <c r="F518" s="5">
        <v>43221</v>
      </c>
      <c r="G518">
        <v>32349.7</v>
      </c>
      <c r="H518">
        <v>-20542.060000000001</v>
      </c>
    </row>
    <row r="519" spans="1:8" x14ac:dyDescent="0.2">
      <c r="A519" t="s">
        <v>71</v>
      </c>
      <c r="B519" t="s">
        <v>136</v>
      </c>
      <c r="C519" t="s">
        <v>142</v>
      </c>
      <c r="D519" s="4">
        <v>43374</v>
      </c>
      <c r="E519" t="s">
        <v>118</v>
      </c>
      <c r="F519" s="5">
        <v>43221</v>
      </c>
      <c r="G519">
        <v>10460.01</v>
      </c>
      <c r="H519">
        <v>-7457.99</v>
      </c>
    </row>
    <row r="520" spans="1:8" x14ac:dyDescent="0.2">
      <c r="A520" t="s">
        <v>71</v>
      </c>
      <c r="B520" t="s">
        <v>136</v>
      </c>
      <c r="C520" t="s">
        <v>208</v>
      </c>
      <c r="D520" s="4">
        <v>43374</v>
      </c>
      <c r="E520" t="s">
        <v>118</v>
      </c>
      <c r="F520" s="5">
        <v>43221</v>
      </c>
      <c r="G520">
        <v>12063.15</v>
      </c>
      <c r="H520">
        <v>-2714.21</v>
      </c>
    </row>
    <row r="521" spans="1:8" x14ac:dyDescent="0.2">
      <c r="A521" t="s">
        <v>71</v>
      </c>
      <c r="B521" t="s">
        <v>136</v>
      </c>
      <c r="C521" t="s">
        <v>143</v>
      </c>
      <c r="D521" s="4">
        <v>43374</v>
      </c>
      <c r="E521" t="s">
        <v>119</v>
      </c>
      <c r="F521" s="5">
        <v>43221</v>
      </c>
      <c r="G521">
        <v>27502.42</v>
      </c>
      <c r="H521">
        <v>-17464.04</v>
      </c>
    </row>
    <row r="522" spans="1:8" x14ac:dyDescent="0.2">
      <c r="A522" t="s">
        <v>71</v>
      </c>
      <c r="B522" t="s">
        <v>136</v>
      </c>
      <c r="C522" t="s">
        <v>145</v>
      </c>
      <c r="D522" s="4">
        <v>43374</v>
      </c>
      <c r="E522" t="s">
        <v>119</v>
      </c>
      <c r="F522" s="5">
        <v>43221</v>
      </c>
      <c r="G522">
        <v>8015.83</v>
      </c>
      <c r="H522">
        <v>-5715.29</v>
      </c>
    </row>
    <row r="523" spans="1:8" x14ac:dyDescent="0.2">
      <c r="A523" t="s">
        <v>71</v>
      </c>
      <c r="B523" t="s">
        <v>136</v>
      </c>
      <c r="C523" t="s">
        <v>209</v>
      </c>
      <c r="D523" s="4">
        <v>43374</v>
      </c>
      <c r="E523" t="s">
        <v>119</v>
      </c>
      <c r="F523" s="5">
        <v>43221</v>
      </c>
      <c r="G523">
        <v>9998.01</v>
      </c>
      <c r="H523">
        <v>-2249.5500000000002</v>
      </c>
    </row>
    <row r="524" spans="1:8" x14ac:dyDescent="0.2">
      <c r="A524" t="s">
        <v>71</v>
      </c>
      <c r="B524" t="s">
        <v>136</v>
      </c>
      <c r="C524" t="s">
        <v>137</v>
      </c>
      <c r="D524" s="4">
        <v>43374</v>
      </c>
      <c r="E524" t="s">
        <v>120</v>
      </c>
      <c r="F524" s="5">
        <v>43221</v>
      </c>
      <c r="G524">
        <v>0</v>
      </c>
      <c r="H524">
        <v>383.73</v>
      </c>
    </row>
    <row r="525" spans="1:8" x14ac:dyDescent="0.2">
      <c r="A525" t="s">
        <v>71</v>
      </c>
      <c r="B525" t="s">
        <v>136</v>
      </c>
      <c r="C525" t="s">
        <v>137</v>
      </c>
      <c r="D525" s="4">
        <v>43374</v>
      </c>
      <c r="E525" t="s">
        <v>122</v>
      </c>
      <c r="F525" s="5">
        <v>43221</v>
      </c>
      <c r="G525">
        <v>4527.55</v>
      </c>
      <c r="H525">
        <v>118.56</v>
      </c>
    </row>
    <row r="526" spans="1:8" x14ac:dyDescent="0.2">
      <c r="A526" t="s">
        <v>71</v>
      </c>
      <c r="B526" t="s">
        <v>136</v>
      </c>
      <c r="C526" t="s">
        <v>137</v>
      </c>
      <c r="D526" s="4">
        <v>43374</v>
      </c>
      <c r="E526" t="s">
        <v>121</v>
      </c>
      <c r="F526" s="5">
        <v>43221</v>
      </c>
      <c r="G526">
        <v>100389.12</v>
      </c>
      <c r="H526">
        <v>2628.75</v>
      </c>
    </row>
    <row r="527" spans="1:8" x14ac:dyDescent="0.2">
      <c r="A527" t="s">
        <v>71</v>
      </c>
      <c r="B527" t="s">
        <v>123</v>
      </c>
      <c r="C527" t="s">
        <v>174</v>
      </c>
      <c r="D527" s="4">
        <v>43344</v>
      </c>
      <c r="E527" t="s">
        <v>119</v>
      </c>
      <c r="F527" s="5">
        <v>43221</v>
      </c>
      <c r="G527">
        <v>1752.65</v>
      </c>
      <c r="H527">
        <v>-515.27</v>
      </c>
    </row>
    <row r="528" spans="1:8" x14ac:dyDescent="0.2">
      <c r="A528" t="s">
        <v>71</v>
      </c>
      <c r="B528" t="s">
        <v>123</v>
      </c>
      <c r="C528" t="s">
        <v>164</v>
      </c>
      <c r="D528" s="4">
        <v>43344</v>
      </c>
      <c r="E528" t="s">
        <v>118</v>
      </c>
      <c r="F528" s="5">
        <v>43221</v>
      </c>
      <c r="G528">
        <v>2985.44</v>
      </c>
      <c r="H528">
        <v>-1146.4000000000001</v>
      </c>
    </row>
    <row r="529" spans="1:8" x14ac:dyDescent="0.2">
      <c r="A529" t="s">
        <v>71</v>
      </c>
      <c r="B529" t="s">
        <v>123</v>
      </c>
      <c r="C529" t="s">
        <v>170</v>
      </c>
      <c r="D529" s="4">
        <v>43344</v>
      </c>
      <c r="E529" t="s">
        <v>118</v>
      </c>
      <c r="F529" s="5">
        <v>43221</v>
      </c>
      <c r="G529">
        <v>2123.9</v>
      </c>
      <c r="H529">
        <v>-624.41999999999996</v>
      </c>
    </row>
    <row r="530" spans="1:8" x14ac:dyDescent="0.2">
      <c r="A530" t="s">
        <v>71</v>
      </c>
      <c r="B530" t="s">
        <v>123</v>
      </c>
      <c r="C530" t="s">
        <v>125</v>
      </c>
      <c r="D530" s="4">
        <v>43344</v>
      </c>
      <c r="E530" t="s">
        <v>118</v>
      </c>
      <c r="F530" s="5">
        <v>43221</v>
      </c>
      <c r="G530">
        <v>3721.04</v>
      </c>
      <c r="H530">
        <v>-2984.28</v>
      </c>
    </row>
    <row r="531" spans="1:8" x14ac:dyDescent="0.2">
      <c r="A531" t="s">
        <v>71</v>
      </c>
      <c r="B531" t="s">
        <v>123</v>
      </c>
      <c r="C531" t="s">
        <v>126</v>
      </c>
      <c r="D531" s="4">
        <v>43344</v>
      </c>
      <c r="E531" t="s">
        <v>119</v>
      </c>
      <c r="F531" s="5">
        <v>43221</v>
      </c>
      <c r="G531">
        <v>3347.43</v>
      </c>
      <c r="H531">
        <v>-2684.63</v>
      </c>
    </row>
    <row r="532" spans="1:8" x14ac:dyDescent="0.2">
      <c r="A532" t="s">
        <v>71</v>
      </c>
      <c r="B532" t="s">
        <v>123</v>
      </c>
      <c r="C532" t="s">
        <v>126</v>
      </c>
      <c r="D532" s="4">
        <v>43405</v>
      </c>
      <c r="E532" t="s">
        <v>119</v>
      </c>
      <c r="F532" s="5">
        <v>43405</v>
      </c>
      <c r="G532">
        <v>8.32</v>
      </c>
      <c r="H532">
        <v>-6.66</v>
      </c>
    </row>
    <row r="533" spans="1:8" x14ac:dyDescent="0.2">
      <c r="A533" t="s">
        <v>71</v>
      </c>
      <c r="B533" t="s">
        <v>123</v>
      </c>
      <c r="C533" t="s">
        <v>126</v>
      </c>
      <c r="D533" s="4">
        <v>43405</v>
      </c>
      <c r="E533" t="s">
        <v>119</v>
      </c>
      <c r="F533" s="5">
        <v>43221</v>
      </c>
      <c r="G533">
        <v>19190.689999999999</v>
      </c>
      <c r="H533">
        <v>-15390.95</v>
      </c>
    </row>
    <row r="534" spans="1:8" x14ac:dyDescent="0.2">
      <c r="A534" t="s">
        <v>71</v>
      </c>
      <c r="B534" t="s">
        <v>123</v>
      </c>
      <c r="C534" t="s">
        <v>125</v>
      </c>
      <c r="D534" s="4">
        <v>43405</v>
      </c>
      <c r="E534" t="s">
        <v>118</v>
      </c>
      <c r="F534" s="5">
        <v>43405</v>
      </c>
      <c r="G534">
        <v>7.46</v>
      </c>
      <c r="H534">
        <v>-5.99</v>
      </c>
    </row>
    <row r="535" spans="1:8" x14ac:dyDescent="0.2">
      <c r="A535" t="s">
        <v>71</v>
      </c>
      <c r="B535" t="s">
        <v>123</v>
      </c>
      <c r="C535" t="s">
        <v>125</v>
      </c>
      <c r="D535" s="4">
        <v>43405</v>
      </c>
      <c r="E535" t="s">
        <v>118</v>
      </c>
      <c r="F535" s="5">
        <v>43221</v>
      </c>
      <c r="G535">
        <v>17832.72</v>
      </c>
      <c r="H535">
        <v>-14301.89</v>
      </c>
    </row>
    <row r="536" spans="1:8" x14ac:dyDescent="0.2">
      <c r="A536" t="s">
        <v>71</v>
      </c>
      <c r="B536" t="s">
        <v>123</v>
      </c>
      <c r="C536" t="s">
        <v>124</v>
      </c>
      <c r="D536" s="4">
        <v>43405</v>
      </c>
      <c r="E536" t="s">
        <v>122</v>
      </c>
      <c r="F536" s="5">
        <v>43221</v>
      </c>
      <c r="G536">
        <v>1694.61</v>
      </c>
      <c r="H536">
        <v>22.82</v>
      </c>
    </row>
    <row r="537" spans="1:8" x14ac:dyDescent="0.2">
      <c r="A537" t="s">
        <v>71</v>
      </c>
      <c r="B537" t="s">
        <v>123</v>
      </c>
      <c r="C537" t="s">
        <v>124</v>
      </c>
      <c r="D537" s="4">
        <v>43405</v>
      </c>
      <c r="E537" t="s">
        <v>120</v>
      </c>
      <c r="F537" s="5">
        <v>43221</v>
      </c>
      <c r="G537">
        <v>0</v>
      </c>
      <c r="H537">
        <v>312.48</v>
      </c>
    </row>
    <row r="538" spans="1:8" x14ac:dyDescent="0.2">
      <c r="A538" t="s">
        <v>71</v>
      </c>
      <c r="B538" t="s">
        <v>123</v>
      </c>
      <c r="C538" t="s">
        <v>124</v>
      </c>
      <c r="D538" s="4">
        <v>43405</v>
      </c>
      <c r="E538" t="s">
        <v>121</v>
      </c>
      <c r="F538" s="5">
        <v>43221</v>
      </c>
      <c r="G538">
        <v>37574.26</v>
      </c>
      <c r="H538">
        <v>505.46</v>
      </c>
    </row>
    <row r="539" spans="1:8" x14ac:dyDescent="0.2">
      <c r="A539" t="s">
        <v>71</v>
      </c>
      <c r="B539" t="s">
        <v>123</v>
      </c>
      <c r="C539" t="s">
        <v>144</v>
      </c>
      <c r="D539" s="4">
        <v>43405</v>
      </c>
      <c r="E539" t="s">
        <v>119</v>
      </c>
      <c r="F539" s="5">
        <v>43405</v>
      </c>
      <c r="G539">
        <v>0.49</v>
      </c>
      <c r="H539">
        <v>-0.27</v>
      </c>
    </row>
    <row r="540" spans="1:8" x14ac:dyDescent="0.2">
      <c r="A540" t="s">
        <v>71</v>
      </c>
      <c r="B540" t="s">
        <v>123</v>
      </c>
      <c r="C540" t="s">
        <v>144</v>
      </c>
      <c r="D540" s="4">
        <v>43405</v>
      </c>
      <c r="E540" t="s">
        <v>119</v>
      </c>
      <c r="F540" s="5">
        <v>43221</v>
      </c>
      <c r="G540">
        <v>286</v>
      </c>
      <c r="H540">
        <v>-157.01</v>
      </c>
    </row>
    <row r="541" spans="1:8" x14ac:dyDescent="0.2">
      <c r="A541" t="s">
        <v>71</v>
      </c>
      <c r="B541" t="s">
        <v>123</v>
      </c>
      <c r="C541" t="s">
        <v>141</v>
      </c>
      <c r="D541" s="4">
        <v>43405</v>
      </c>
      <c r="E541" t="s">
        <v>118</v>
      </c>
      <c r="F541" s="5">
        <v>43405</v>
      </c>
      <c r="G541">
        <v>0.41</v>
      </c>
      <c r="H541">
        <v>-0.23</v>
      </c>
    </row>
    <row r="542" spans="1:8" x14ac:dyDescent="0.2">
      <c r="A542" t="s">
        <v>71</v>
      </c>
      <c r="B542" t="s">
        <v>123</v>
      </c>
      <c r="C542" t="s">
        <v>141</v>
      </c>
      <c r="D542" s="4">
        <v>43405</v>
      </c>
      <c r="E542" t="s">
        <v>118</v>
      </c>
      <c r="F542" s="5">
        <v>43221</v>
      </c>
      <c r="G542">
        <v>210</v>
      </c>
      <c r="H542">
        <v>-115.29</v>
      </c>
    </row>
    <row r="543" spans="1:8" x14ac:dyDescent="0.2">
      <c r="A543" t="s">
        <v>71</v>
      </c>
      <c r="B543" t="s">
        <v>123</v>
      </c>
      <c r="C543" t="s">
        <v>124</v>
      </c>
      <c r="D543" s="4">
        <v>43405</v>
      </c>
      <c r="E543" t="s">
        <v>122</v>
      </c>
      <c r="F543" s="5">
        <v>43405</v>
      </c>
      <c r="G543">
        <v>0.39</v>
      </c>
      <c r="H543">
        <v>0</v>
      </c>
    </row>
    <row r="544" spans="1:8" x14ac:dyDescent="0.2">
      <c r="A544" t="s">
        <v>71</v>
      </c>
      <c r="B544" t="s">
        <v>123</v>
      </c>
      <c r="C544" t="s">
        <v>124</v>
      </c>
      <c r="D544" s="4">
        <v>43405</v>
      </c>
      <c r="E544" t="s">
        <v>121</v>
      </c>
      <c r="F544" s="5">
        <v>43405</v>
      </c>
      <c r="G544">
        <v>8.4</v>
      </c>
      <c r="H544">
        <v>0.08</v>
      </c>
    </row>
    <row r="545" spans="1:8" x14ac:dyDescent="0.2">
      <c r="A545" t="s">
        <v>71</v>
      </c>
      <c r="B545" t="s">
        <v>123</v>
      </c>
      <c r="C545" t="s">
        <v>126</v>
      </c>
      <c r="D545" s="4">
        <v>43374</v>
      </c>
      <c r="E545" t="s">
        <v>119</v>
      </c>
      <c r="F545" s="5">
        <v>43221</v>
      </c>
      <c r="G545">
        <v>23635.22</v>
      </c>
      <c r="H545">
        <v>-18955.419999999998</v>
      </c>
    </row>
    <row r="546" spans="1:8" x14ac:dyDescent="0.2">
      <c r="A546" t="s">
        <v>71</v>
      </c>
      <c r="B546" t="s">
        <v>123</v>
      </c>
      <c r="C546" t="s">
        <v>144</v>
      </c>
      <c r="D546" s="4">
        <v>43374</v>
      </c>
      <c r="E546" t="s">
        <v>119</v>
      </c>
      <c r="F546" s="5">
        <v>43221</v>
      </c>
      <c r="G546">
        <v>345.14</v>
      </c>
      <c r="H546">
        <v>-189.48</v>
      </c>
    </row>
    <row r="547" spans="1:8" x14ac:dyDescent="0.2">
      <c r="A547" t="s">
        <v>71</v>
      </c>
      <c r="B547" t="s">
        <v>123</v>
      </c>
      <c r="C547" t="s">
        <v>125</v>
      </c>
      <c r="D547" s="4">
        <v>43374</v>
      </c>
      <c r="E547" t="s">
        <v>118</v>
      </c>
      <c r="F547" s="5">
        <v>43221</v>
      </c>
      <c r="G547">
        <v>34205.230000000003</v>
      </c>
      <c r="H547">
        <v>-27432.57</v>
      </c>
    </row>
    <row r="548" spans="1:8" x14ac:dyDescent="0.2">
      <c r="A548" t="s">
        <v>71</v>
      </c>
      <c r="B548" t="s">
        <v>123</v>
      </c>
      <c r="C548" t="s">
        <v>141</v>
      </c>
      <c r="D548" s="4">
        <v>43374</v>
      </c>
      <c r="E548" t="s">
        <v>118</v>
      </c>
      <c r="F548" s="5">
        <v>43221</v>
      </c>
      <c r="G548">
        <v>363.59</v>
      </c>
      <c r="H548">
        <v>-199.61</v>
      </c>
    </row>
    <row r="549" spans="1:8" x14ac:dyDescent="0.2">
      <c r="A549" t="s">
        <v>71</v>
      </c>
      <c r="B549" t="s">
        <v>123</v>
      </c>
      <c r="C549" t="s">
        <v>124</v>
      </c>
      <c r="D549" s="4">
        <v>43374</v>
      </c>
      <c r="E549" t="s">
        <v>122</v>
      </c>
      <c r="F549" s="5">
        <v>43221</v>
      </c>
      <c r="G549">
        <v>2631.59</v>
      </c>
      <c r="H549">
        <v>93.21</v>
      </c>
    </row>
    <row r="550" spans="1:8" x14ac:dyDescent="0.2">
      <c r="A550" t="s">
        <v>71</v>
      </c>
      <c r="B550" t="s">
        <v>123</v>
      </c>
      <c r="C550" t="s">
        <v>124</v>
      </c>
      <c r="D550" s="4">
        <v>43374</v>
      </c>
      <c r="E550" t="s">
        <v>121</v>
      </c>
      <c r="F550" s="5">
        <v>43221</v>
      </c>
      <c r="G550">
        <v>58350.81</v>
      </c>
      <c r="H550">
        <v>2065.56</v>
      </c>
    </row>
    <row r="551" spans="1:8" x14ac:dyDescent="0.2">
      <c r="A551" t="s">
        <v>71</v>
      </c>
      <c r="B551" t="s">
        <v>123</v>
      </c>
      <c r="C551" t="s">
        <v>124</v>
      </c>
      <c r="D551" s="4">
        <v>43374</v>
      </c>
      <c r="E551" t="s">
        <v>120</v>
      </c>
      <c r="F551" s="5">
        <v>43221</v>
      </c>
      <c r="G551">
        <v>0</v>
      </c>
      <c r="H551">
        <v>302.39999999999998</v>
      </c>
    </row>
    <row r="552" spans="1:8" x14ac:dyDescent="0.2">
      <c r="A552" t="s">
        <v>71</v>
      </c>
      <c r="B552" t="s">
        <v>136</v>
      </c>
      <c r="C552" t="s">
        <v>143</v>
      </c>
      <c r="D552" s="4">
        <v>43344</v>
      </c>
      <c r="E552" t="s">
        <v>119</v>
      </c>
      <c r="F552" s="5">
        <v>43221</v>
      </c>
      <c r="G552">
        <v>36169.269999999997</v>
      </c>
      <c r="H552">
        <v>-22967.49</v>
      </c>
    </row>
    <row r="553" spans="1:8" x14ac:dyDescent="0.2">
      <c r="A553" t="s">
        <v>71</v>
      </c>
      <c r="B553" t="s">
        <v>136</v>
      </c>
      <c r="C553" t="s">
        <v>145</v>
      </c>
      <c r="D553" s="4">
        <v>43344</v>
      </c>
      <c r="E553" t="s">
        <v>119</v>
      </c>
      <c r="F553" s="5">
        <v>43221</v>
      </c>
      <c r="G553">
        <v>38029.629999999997</v>
      </c>
      <c r="H553">
        <v>-27115.119999999999</v>
      </c>
    </row>
    <row r="554" spans="1:8" x14ac:dyDescent="0.2">
      <c r="A554" t="s">
        <v>71</v>
      </c>
      <c r="B554" t="s">
        <v>136</v>
      </c>
      <c r="C554" t="s">
        <v>171</v>
      </c>
      <c r="D554" s="4">
        <v>43344</v>
      </c>
      <c r="E554" t="s">
        <v>119</v>
      </c>
      <c r="F554" s="5">
        <v>43221</v>
      </c>
      <c r="G554">
        <v>3327.19</v>
      </c>
      <c r="H554">
        <v>-1147.8800000000001</v>
      </c>
    </row>
    <row r="555" spans="1:8" x14ac:dyDescent="0.2">
      <c r="A555" t="s">
        <v>71</v>
      </c>
      <c r="B555" t="s">
        <v>136</v>
      </c>
      <c r="C555" t="s">
        <v>172</v>
      </c>
      <c r="D555" s="4">
        <v>43344</v>
      </c>
      <c r="E555" t="s">
        <v>119</v>
      </c>
      <c r="F555" s="5">
        <v>43221</v>
      </c>
      <c r="G555">
        <v>10660.99</v>
      </c>
      <c r="H555">
        <v>-3507.47</v>
      </c>
    </row>
    <row r="556" spans="1:8" x14ac:dyDescent="0.2">
      <c r="A556" t="s">
        <v>71</v>
      </c>
      <c r="B556" t="s">
        <v>136</v>
      </c>
      <c r="C556" t="s">
        <v>211</v>
      </c>
      <c r="D556" s="4">
        <v>43344</v>
      </c>
      <c r="E556" t="s">
        <v>119</v>
      </c>
      <c r="F556" s="5">
        <v>43221</v>
      </c>
      <c r="G556">
        <v>34335.300000000003</v>
      </c>
      <c r="H556">
        <v>-7416.42</v>
      </c>
    </row>
    <row r="557" spans="1:8" x14ac:dyDescent="0.2">
      <c r="A557" t="s">
        <v>71</v>
      </c>
      <c r="B557" t="s">
        <v>136</v>
      </c>
      <c r="C557" t="s">
        <v>143</v>
      </c>
      <c r="D557" s="4">
        <v>43344</v>
      </c>
      <c r="E557" t="s">
        <v>119</v>
      </c>
      <c r="F557" s="5">
        <v>43221</v>
      </c>
      <c r="G557">
        <v>36799.19</v>
      </c>
      <c r="H557">
        <v>-23367.49</v>
      </c>
    </row>
    <row r="558" spans="1:8" x14ac:dyDescent="0.2">
      <c r="A558" t="s">
        <v>71</v>
      </c>
      <c r="B558" t="s">
        <v>136</v>
      </c>
      <c r="C558" t="s">
        <v>145</v>
      </c>
      <c r="D558" s="4">
        <v>43344</v>
      </c>
      <c r="E558" t="s">
        <v>119</v>
      </c>
      <c r="F558" s="5">
        <v>43221</v>
      </c>
      <c r="G558">
        <v>10763.59</v>
      </c>
      <c r="H558">
        <v>-7674.44</v>
      </c>
    </row>
    <row r="559" spans="1:8" x14ac:dyDescent="0.2">
      <c r="A559" t="s">
        <v>71</v>
      </c>
      <c r="B559" t="s">
        <v>136</v>
      </c>
      <c r="C559" t="s">
        <v>209</v>
      </c>
      <c r="D559" s="4">
        <v>43344</v>
      </c>
      <c r="E559" t="s">
        <v>119</v>
      </c>
      <c r="F559" s="5">
        <v>43221</v>
      </c>
      <c r="G559">
        <v>13957.74</v>
      </c>
      <c r="H559">
        <v>-3140.49</v>
      </c>
    </row>
    <row r="560" spans="1:8" x14ac:dyDescent="0.2">
      <c r="A560" t="s">
        <v>71</v>
      </c>
      <c r="B560" t="s">
        <v>136</v>
      </c>
      <c r="C560" t="s">
        <v>140</v>
      </c>
      <c r="D560" s="4">
        <v>43344</v>
      </c>
      <c r="E560" t="s">
        <v>118</v>
      </c>
      <c r="F560" s="5">
        <v>43221</v>
      </c>
      <c r="G560">
        <v>41201.25</v>
      </c>
      <c r="H560">
        <v>-26162.79</v>
      </c>
    </row>
    <row r="561" spans="1:8" x14ac:dyDescent="0.2">
      <c r="A561" t="s">
        <v>71</v>
      </c>
      <c r="B561" t="s">
        <v>136</v>
      </c>
      <c r="C561" t="s">
        <v>142</v>
      </c>
      <c r="D561" s="4">
        <v>43344</v>
      </c>
      <c r="E561" t="s">
        <v>118</v>
      </c>
      <c r="F561" s="5">
        <v>43221</v>
      </c>
      <c r="G561">
        <v>41631.760000000002</v>
      </c>
      <c r="H561">
        <v>-29683.439999999999</v>
      </c>
    </row>
    <row r="562" spans="1:8" x14ac:dyDescent="0.2">
      <c r="A562" t="s">
        <v>71</v>
      </c>
      <c r="B562" t="s">
        <v>136</v>
      </c>
      <c r="C562" t="s">
        <v>169</v>
      </c>
      <c r="D562" s="4">
        <v>43344</v>
      </c>
      <c r="E562" t="s">
        <v>118</v>
      </c>
      <c r="F562" s="5">
        <v>43221</v>
      </c>
      <c r="G562">
        <v>4009.45</v>
      </c>
      <c r="H562">
        <v>-1383.26</v>
      </c>
    </row>
    <row r="563" spans="1:8" x14ac:dyDescent="0.2">
      <c r="A563" t="s">
        <v>71</v>
      </c>
      <c r="B563" t="s">
        <v>136</v>
      </c>
      <c r="C563" t="s">
        <v>173</v>
      </c>
      <c r="D563" s="4">
        <v>43344</v>
      </c>
      <c r="E563" t="s">
        <v>118</v>
      </c>
      <c r="F563" s="5">
        <v>43221</v>
      </c>
      <c r="G563">
        <v>12345.52</v>
      </c>
      <c r="H563">
        <v>-4061.68</v>
      </c>
    </row>
    <row r="564" spans="1:8" x14ac:dyDescent="0.2">
      <c r="A564" t="s">
        <v>71</v>
      </c>
      <c r="B564" t="s">
        <v>136</v>
      </c>
      <c r="C564" t="s">
        <v>210</v>
      </c>
      <c r="D564" s="4">
        <v>43344</v>
      </c>
      <c r="E564" t="s">
        <v>118</v>
      </c>
      <c r="F564" s="5">
        <v>43221</v>
      </c>
      <c r="G564">
        <v>39649</v>
      </c>
      <c r="H564">
        <v>-8564.18</v>
      </c>
    </row>
    <row r="565" spans="1:8" x14ac:dyDescent="0.2">
      <c r="A565" t="s">
        <v>71</v>
      </c>
      <c r="B565" t="s">
        <v>136</v>
      </c>
      <c r="C565" t="s">
        <v>140</v>
      </c>
      <c r="D565" s="4">
        <v>43344</v>
      </c>
      <c r="E565" t="s">
        <v>118</v>
      </c>
      <c r="F565" s="5">
        <v>43221</v>
      </c>
      <c r="G565">
        <v>40052.449999999997</v>
      </c>
      <c r="H565">
        <v>-25433.31</v>
      </c>
    </row>
    <row r="566" spans="1:8" x14ac:dyDescent="0.2">
      <c r="A566" t="s">
        <v>71</v>
      </c>
      <c r="B566" t="s">
        <v>136</v>
      </c>
      <c r="C566" t="s">
        <v>142</v>
      </c>
      <c r="D566" s="4">
        <v>43344</v>
      </c>
      <c r="E566" t="s">
        <v>118</v>
      </c>
      <c r="F566" s="5">
        <v>43221</v>
      </c>
      <c r="G566">
        <v>13954.15</v>
      </c>
      <c r="H566">
        <v>-9949.31</v>
      </c>
    </row>
    <row r="567" spans="1:8" x14ac:dyDescent="0.2">
      <c r="A567" t="s">
        <v>71</v>
      </c>
      <c r="B567" t="s">
        <v>136</v>
      </c>
      <c r="C567" t="s">
        <v>208</v>
      </c>
      <c r="D567" s="4">
        <v>43344</v>
      </c>
      <c r="E567" t="s">
        <v>118</v>
      </c>
      <c r="F567" s="5">
        <v>43221</v>
      </c>
      <c r="G567">
        <v>15945.03</v>
      </c>
      <c r="H567">
        <v>-3587.63</v>
      </c>
    </row>
    <row r="568" spans="1:8" x14ac:dyDescent="0.2">
      <c r="A568" t="s">
        <v>71</v>
      </c>
      <c r="B568" t="s">
        <v>136</v>
      </c>
      <c r="C568" t="s">
        <v>137</v>
      </c>
      <c r="D568" s="4">
        <v>43344</v>
      </c>
      <c r="E568" t="s">
        <v>120</v>
      </c>
      <c r="F568" s="5">
        <v>43221</v>
      </c>
      <c r="G568">
        <v>0</v>
      </c>
      <c r="H568">
        <v>793.02</v>
      </c>
    </row>
    <row r="569" spans="1:8" x14ac:dyDescent="0.2">
      <c r="A569" t="s">
        <v>71</v>
      </c>
      <c r="B569" t="s">
        <v>136</v>
      </c>
      <c r="C569" t="s">
        <v>137</v>
      </c>
      <c r="D569" s="4">
        <v>43344</v>
      </c>
      <c r="E569" t="s">
        <v>120</v>
      </c>
      <c r="F569" s="5">
        <v>43221</v>
      </c>
      <c r="G569">
        <v>0</v>
      </c>
      <c r="H569">
        <v>396.51</v>
      </c>
    </row>
    <row r="570" spans="1:8" x14ac:dyDescent="0.2">
      <c r="A570" t="s">
        <v>71</v>
      </c>
      <c r="B570" t="s">
        <v>136</v>
      </c>
      <c r="C570" t="s">
        <v>137</v>
      </c>
      <c r="D570" s="4">
        <v>43344</v>
      </c>
      <c r="E570" t="s">
        <v>121</v>
      </c>
      <c r="F570" s="5">
        <v>43221</v>
      </c>
      <c r="G570">
        <v>261359.35999999999</v>
      </c>
      <c r="H570">
        <v>9577.89</v>
      </c>
    </row>
    <row r="571" spans="1:8" x14ac:dyDescent="0.2">
      <c r="A571" t="s">
        <v>71</v>
      </c>
      <c r="B571" t="s">
        <v>136</v>
      </c>
      <c r="C571" t="s">
        <v>137</v>
      </c>
      <c r="D571" s="4">
        <v>43344</v>
      </c>
      <c r="E571" t="s">
        <v>121</v>
      </c>
      <c r="F571" s="5">
        <v>43221</v>
      </c>
      <c r="G571">
        <v>131472.15</v>
      </c>
      <c r="H571">
        <v>4847.47</v>
      </c>
    </row>
    <row r="572" spans="1:8" x14ac:dyDescent="0.2">
      <c r="A572" t="s">
        <v>71</v>
      </c>
      <c r="B572" t="s">
        <v>136</v>
      </c>
      <c r="C572" t="s">
        <v>137</v>
      </c>
      <c r="D572" s="4">
        <v>43344</v>
      </c>
      <c r="E572" t="s">
        <v>122</v>
      </c>
      <c r="F572" s="5">
        <v>43221</v>
      </c>
      <c r="G572">
        <v>11787.3</v>
      </c>
      <c r="H572">
        <v>431.96</v>
      </c>
    </row>
    <row r="573" spans="1:8" x14ac:dyDescent="0.2">
      <c r="A573" t="s">
        <v>71</v>
      </c>
      <c r="B573" t="s">
        <v>136</v>
      </c>
      <c r="C573" t="s">
        <v>137</v>
      </c>
      <c r="D573" s="4">
        <v>43344</v>
      </c>
      <c r="E573" t="s">
        <v>122</v>
      </c>
      <c r="F573" s="5">
        <v>43221</v>
      </c>
      <c r="G573">
        <v>5929.39</v>
      </c>
      <c r="H573">
        <v>218.61</v>
      </c>
    </row>
    <row r="574" spans="1:8" x14ac:dyDescent="0.2">
      <c r="A574" t="s">
        <v>71</v>
      </c>
      <c r="B574" t="s">
        <v>136</v>
      </c>
      <c r="C574" t="s">
        <v>137</v>
      </c>
      <c r="D574" s="4">
        <v>43282</v>
      </c>
      <c r="E574" t="s">
        <v>122</v>
      </c>
      <c r="F574" s="5">
        <v>43221</v>
      </c>
      <c r="G574">
        <v>14969.83</v>
      </c>
      <c r="H574">
        <v>407.97</v>
      </c>
    </row>
    <row r="575" spans="1:8" x14ac:dyDescent="0.2">
      <c r="A575" t="s">
        <v>71</v>
      </c>
      <c r="B575" t="s">
        <v>136</v>
      </c>
      <c r="C575" t="s">
        <v>137</v>
      </c>
      <c r="D575" s="4">
        <v>43282</v>
      </c>
      <c r="E575" t="s">
        <v>121</v>
      </c>
      <c r="F575" s="5">
        <v>43221</v>
      </c>
      <c r="G575">
        <v>331925.58</v>
      </c>
      <c r="H575">
        <v>9045.9599999999991</v>
      </c>
    </row>
    <row r="576" spans="1:8" x14ac:dyDescent="0.2">
      <c r="A576" t="s">
        <v>71</v>
      </c>
      <c r="B576" t="s">
        <v>136</v>
      </c>
      <c r="C576" t="s">
        <v>137</v>
      </c>
      <c r="D576" s="4">
        <v>43282</v>
      </c>
      <c r="E576" t="s">
        <v>120</v>
      </c>
      <c r="F576" s="5">
        <v>43221</v>
      </c>
      <c r="G576">
        <v>0</v>
      </c>
      <c r="H576">
        <v>767.46</v>
      </c>
    </row>
    <row r="577" spans="1:8" x14ac:dyDescent="0.2">
      <c r="A577" t="s">
        <v>71</v>
      </c>
      <c r="B577" t="s">
        <v>136</v>
      </c>
      <c r="C577" t="s">
        <v>140</v>
      </c>
      <c r="D577" s="4">
        <v>43282</v>
      </c>
      <c r="E577" t="s">
        <v>118</v>
      </c>
      <c r="F577" s="5">
        <v>43221</v>
      </c>
      <c r="G577">
        <v>44051.75</v>
      </c>
      <c r="H577">
        <v>-27972.86</v>
      </c>
    </row>
    <row r="578" spans="1:8" x14ac:dyDescent="0.2">
      <c r="A578" t="s">
        <v>71</v>
      </c>
      <c r="B578" t="s">
        <v>136</v>
      </c>
      <c r="C578" t="s">
        <v>142</v>
      </c>
      <c r="D578" s="4">
        <v>43282</v>
      </c>
      <c r="E578" t="s">
        <v>118</v>
      </c>
      <c r="F578" s="5">
        <v>43221</v>
      </c>
      <c r="G578">
        <v>58936.05</v>
      </c>
      <c r="H578">
        <v>-42021.4</v>
      </c>
    </row>
    <row r="579" spans="1:8" x14ac:dyDescent="0.2">
      <c r="A579" t="s">
        <v>71</v>
      </c>
      <c r="B579" t="s">
        <v>136</v>
      </c>
      <c r="C579" t="s">
        <v>143</v>
      </c>
      <c r="D579" s="4">
        <v>43282</v>
      </c>
      <c r="E579" t="s">
        <v>119</v>
      </c>
      <c r="F579" s="5">
        <v>43221</v>
      </c>
      <c r="G579">
        <v>36557.64</v>
      </c>
      <c r="H579">
        <v>-23214.1</v>
      </c>
    </row>
    <row r="580" spans="1:8" x14ac:dyDescent="0.2">
      <c r="A580" t="s">
        <v>71</v>
      </c>
      <c r="B580" t="s">
        <v>136</v>
      </c>
      <c r="C580" t="s">
        <v>145</v>
      </c>
      <c r="D580" s="4">
        <v>43282</v>
      </c>
      <c r="E580" t="s">
        <v>119</v>
      </c>
      <c r="F580" s="5">
        <v>43221</v>
      </c>
      <c r="G580">
        <v>51830.37</v>
      </c>
      <c r="H580">
        <v>-36955.050000000003</v>
      </c>
    </row>
    <row r="581" spans="1:8" x14ac:dyDescent="0.2">
      <c r="A581" t="s">
        <v>71</v>
      </c>
      <c r="B581" t="s">
        <v>123</v>
      </c>
      <c r="C581" t="s">
        <v>126</v>
      </c>
      <c r="D581" s="4">
        <v>43374</v>
      </c>
      <c r="E581" t="s">
        <v>119</v>
      </c>
      <c r="F581" s="5">
        <v>43221</v>
      </c>
      <c r="G581">
        <v>2319.85</v>
      </c>
      <c r="H581">
        <v>-1860.52</v>
      </c>
    </row>
    <row r="582" spans="1:8" x14ac:dyDescent="0.2">
      <c r="A582" t="s">
        <v>71</v>
      </c>
      <c r="B582" t="s">
        <v>123</v>
      </c>
      <c r="C582" t="s">
        <v>190</v>
      </c>
      <c r="D582" s="4">
        <v>43374</v>
      </c>
      <c r="E582" t="s">
        <v>119</v>
      </c>
      <c r="F582" s="5">
        <v>43221</v>
      </c>
      <c r="G582">
        <v>2202.69</v>
      </c>
      <c r="H582">
        <v>-634.37</v>
      </c>
    </row>
    <row r="583" spans="1:8" x14ac:dyDescent="0.2">
      <c r="A583" t="s">
        <v>71</v>
      </c>
      <c r="B583" t="s">
        <v>123</v>
      </c>
      <c r="C583" t="s">
        <v>144</v>
      </c>
      <c r="D583" s="4">
        <v>43374</v>
      </c>
      <c r="E583" t="s">
        <v>119</v>
      </c>
      <c r="F583" s="5">
        <v>43221</v>
      </c>
      <c r="G583">
        <v>1871.1</v>
      </c>
      <c r="H583">
        <v>-1027.23</v>
      </c>
    </row>
    <row r="584" spans="1:8" x14ac:dyDescent="0.2">
      <c r="A584" t="s">
        <v>71</v>
      </c>
      <c r="B584" t="s">
        <v>123</v>
      </c>
      <c r="C584" t="s">
        <v>163</v>
      </c>
      <c r="D584" s="4">
        <v>43374</v>
      </c>
      <c r="E584" t="s">
        <v>119</v>
      </c>
      <c r="F584" s="5">
        <v>43221</v>
      </c>
      <c r="G584">
        <v>2679.73</v>
      </c>
      <c r="H584">
        <v>-1061.18</v>
      </c>
    </row>
    <row r="585" spans="1:8" x14ac:dyDescent="0.2">
      <c r="A585" t="s">
        <v>71</v>
      </c>
      <c r="B585" t="s">
        <v>123</v>
      </c>
      <c r="C585" t="s">
        <v>165</v>
      </c>
      <c r="D585" s="4">
        <v>43374</v>
      </c>
      <c r="E585" t="s">
        <v>119</v>
      </c>
      <c r="F585" s="5">
        <v>43221</v>
      </c>
      <c r="G585">
        <v>1725.93</v>
      </c>
      <c r="H585">
        <v>-662.75</v>
      </c>
    </row>
    <row r="586" spans="1:8" x14ac:dyDescent="0.2">
      <c r="A586" t="s">
        <v>71</v>
      </c>
      <c r="B586" t="s">
        <v>123</v>
      </c>
      <c r="C586" t="s">
        <v>174</v>
      </c>
      <c r="D586" s="4">
        <v>43374</v>
      </c>
      <c r="E586" t="s">
        <v>119</v>
      </c>
      <c r="F586" s="5">
        <v>43221</v>
      </c>
      <c r="G586">
        <v>1198.47</v>
      </c>
      <c r="H586">
        <v>-352.36</v>
      </c>
    </row>
    <row r="587" spans="1:8" x14ac:dyDescent="0.2">
      <c r="A587" t="s">
        <v>71</v>
      </c>
      <c r="B587" t="s">
        <v>123</v>
      </c>
      <c r="C587" t="s">
        <v>125</v>
      </c>
      <c r="D587" s="4">
        <v>43374</v>
      </c>
      <c r="E587" t="s">
        <v>118</v>
      </c>
      <c r="F587" s="5">
        <v>43221</v>
      </c>
      <c r="G587">
        <v>3049.85</v>
      </c>
      <c r="H587">
        <v>-2445.98</v>
      </c>
    </row>
    <row r="588" spans="1:8" x14ac:dyDescent="0.2">
      <c r="A588" t="s">
        <v>71</v>
      </c>
      <c r="B588" t="s">
        <v>123</v>
      </c>
      <c r="C588" t="s">
        <v>189</v>
      </c>
      <c r="D588" s="4">
        <v>43374</v>
      </c>
      <c r="E588" t="s">
        <v>118</v>
      </c>
      <c r="F588" s="5">
        <v>43221</v>
      </c>
      <c r="G588">
        <v>3499.8</v>
      </c>
      <c r="H588">
        <v>-1007.94</v>
      </c>
    </row>
    <row r="589" spans="1:8" x14ac:dyDescent="0.2">
      <c r="A589" t="s">
        <v>71</v>
      </c>
      <c r="B589" t="s">
        <v>123</v>
      </c>
      <c r="C589" t="s">
        <v>141</v>
      </c>
      <c r="D589" s="4">
        <v>43374</v>
      </c>
      <c r="E589" t="s">
        <v>118</v>
      </c>
      <c r="F589" s="5">
        <v>43221</v>
      </c>
      <c r="G589">
        <v>2473.7199999999998</v>
      </c>
      <c r="H589">
        <v>-1358.08</v>
      </c>
    </row>
    <row r="590" spans="1:8" x14ac:dyDescent="0.2">
      <c r="A590" t="s">
        <v>71</v>
      </c>
      <c r="B590" t="s">
        <v>123</v>
      </c>
      <c r="C590" t="s">
        <v>162</v>
      </c>
      <c r="D590" s="4">
        <v>43374</v>
      </c>
      <c r="E590" t="s">
        <v>118</v>
      </c>
      <c r="F590" s="5">
        <v>43221</v>
      </c>
      <c r="G590">
        <v>4356.1400000000003</v>
      </c>
      <c r="H590">
        <v>-1725.02</v>
      </c>
    </row>
    <row r="591" spans="1:8" x14ac:dyDescent="0.2">
      <c r="A591" t="s">
        <v>71</v>
      </c>
      <c r="B591" t="s">
        <v>123</v>
      </c>
      <c r="C591" t="s">
        <v>164</v>
      </c>
      <c r="D591" s="4">
        <v>43374</v>
      </c>
      <c r="E591" t="s">
        <v>118</v>
      </c>
      <c r="F591" s="5">
        <v>43221</v>
      </c>
      <c r="G591">
        <v>2508.1799999999998</v>
      </c>
      <c r="H591">
        <v>-963.14</v>
      </c>
    </row>
    <row r="592" spans="1:8" x14ac:dyDescent="0.2">
      <c r="A592" t="s">
        <v>71</v>
      </c>
      <c r="B592" t="s">
        <v>123</v>
      </c>
      <c r="C592" t="s">
        <v>170</v>
      </c>
      <c r="D592" s="4">
        <v>43374</v>
      </c>
      <c r="E592" t="s">
        <v>118</v>
      </c>
      <c r="F592" s="5">
        <v>43221</v>
      </c>
      <c r="G592">
        <v>1888.66</v>
      </c>
      <c r="H592">
        <v>-555.26</v>
      </c>
    </row>
    <row r="593" spans="1:8" x14ac:dyDescent="0.2">
      <c r="A593" t="s">
        <v>71</v>
      </c>
      <c r="B593" t="s">
        <v>123</v>
      </c>
      <c r="C593" t="s">
        <v>124</v>
      </c>
      <c r="D593" s="4">
        <v>43374</v>
      </c>
      <c r="E593" t="s">
        <v>120</v>
      </c>
      <c r="F593" s="5">
        <v>43221</v>
      </c>
      <c r="G593">
        <v>0</v>
      </c>
      <c r="H593">
        <v>178.2</v>
      </c>
    </row>
    <row r="594" spans="1:8" x14ac:dyDescent="0.2">
      <c r="A594" t="s">
        <v>71</v>
      </c>
      <c r="B594" t="s">
        <v>123</v>
      </c>
      <c r="C594" t="s">
        <v>124</v>
      </c>
      <c r="D594" s="4">
        <v>43374</v>
      </c>
      <c r="E594" t="s">
        <v>121</v>
      </c>
      <c r="F594" s="5">
        <v>43221</v>
      </c>
      <c r="G594">
        <v>30836.97</v>
      </c>
      <c r="H594">
        <v>1081.68</v>
      </c>
    </row>
    <row r="595" spans="1:8" x14ac:dyDescent="0.2">
      <c r="A595" t="s">
        <v>71</v>
      </c>
      <c r="B595" t="s">
        <v>123</v>
      </c>
      <c r="C595" t="s">
        <v>124</v>
      </c>
      <c r="D595" s="4">
        <v>43374</v>
      </c>
      <c r="E595" t="s">
        <v>122</v>
      </c>
      <c r="F595" s="5">
        <v>43221</v>
      </c>
      <c r="G595">
        <v>1390.72</v>
      </c>
      <c r="H595">
        <v>48.79</v>
      </c>
    </row>
    <row r="596" spans="1:8" x14ac:dyDescent="0.2">
      <c r="A596" t="s">
        <v>71</v>
      </c>
      <c r="B596" t="s">
        <v>136</v>
      </c>
      <c r="C596" t="s">
        <v>137</v>
      </c>
      <c r="D596" s="4">
        <v>43374</v>
      </c>
      <c r="E596" t="s">
        <v>122</v>
      </c>
      <c r="F596" s="5">
        <v>43221</v>
      </c>
      <c r="G596">
        <v>8717.86</v>
      </c>
      <c r="H596">
        <v>225.91</v>
      </c>
    </row>
    <row r="597" spans="1:8" x14ac:dyDescent="0.2">
      <c r="A597" t="s">
        <v>71</v>
      </c>
      <c r="B597" t="s">
        <v>136</v>
      </c>
      <c r="C597" t="s">
        <v>137</v>
      </c>
      <c r="D597" s="4">
        <v>43374</v>
      </c>
      <c r="E597" t="s">
        <v>121</v>
      </c>
      <c r="F597" s="5">
        <v>43221</v>
      </c>
      <c r="G597">
        <v>193300.58</v>
      </c>
      <c r="H597">
        <v>5009.08</v>
      </c>
    </row>
    <row r="598" spans="1:8" x14ac:dyDescent="0.2">
      <c r="A598" t="s">
        <v>71</v>
      </c>
      <c r="B598" t="s">
        <v>136</v>
      </c>
      <c r="C598" t="s">
        <v>137</v>
      </c>
      <c r="D598" s="4">
        <v>43374</v>
      </c>
      <c r="E598" t="s">
        <v>120</v>
      </c>
      <c r="F598" s="5">
        <v>43221</v>
      </c>
      <c r="G598">
        <v>0</v>
      </c>
      <c r="H598">
        <v>767.46</v>
      </c>
    </row>
    <row r="599" spans="1:8" x14ac:dyDescent="0.2">
      <c r="A599" t="s">
        <v>71</v>
      </c>
      <c r="B599" t="s">
        <v>136</v>
      </c>
      <c r="C599" t="s">
        <v>140</v>
      </c>
      <c r="D599" s="4">
        <v>43374</v>
      </c>
      <c r="E599" t="s">
        <v>118</v>
      </c>
      <c r="F599" s="5">
        <v>43221</v>
      </c>
      <c r="G599">
        <v>31789.13</v>
      </c>
      <c r="H599">
        <v>-20186.099999999999</v>
      </c>
    </row>
    <row r="600" spans="1:8" x14ac:dyDescent="0.2">
      <c r="A600" t="s">
        <v>71</v>
      </c>
      <c r="B600" t="s">
        <v>136</v>
      </c>
      <c r="C600" t="s">
        <v>142</v>
      </c>
      <c r="D600" s="4">
        <v>43374</v>
      </c>
      <c r="E600" t="s">
        <v>118</v>
      </c>
      <c r="F600" s="5">
        <v>43221</v>
      </c>
      <c r="G600">
        <v>28470.58</v>
      </c>
      <c r="H600">
        <v>-20299.53</v>
      </c>
    </row>
    <row r="601" spans="1:8" x14ac:dyDescent="0.2">
      <c r="A601" t="s">
        <v>71</v>
      </c>
      <c r="B601" t="s">
        <v>136</v>
      </c>
      <c r="C601" t="s">
        <v>169</v>
      </c>
      <c r="D601" s="4">
        <v>43374</v>
      </c>
      <c r="E601" t="s">
        <v>118</v>
      </c>
      <c r="F601" s="5">
        <v>43221</v>
      </c>
      <c r="G601">
        <v>2935.87</v>
      </c>
      <c r="H601">
        <v>-1012.88</v>
      </c>
    </row>
    <row r="602" spans="1:8" x14ac:dyDescent="0.2">
      <c r="A602" t="s">
        <v>71</v>
      </c>
      <c r="B602" t="s">
        <v>136</v>
      </c>
      <c r="C602" t="s">
        <v>173</v>
      </c>
      <c r="D602" s="4">
        <v>43374</v>
      </c>
      <c r="E602" t="s">
        <v>118</v>
      </c>
      <c r="F602" s="5">
        <v>43221</v>
      </c>
      <c r="G602">
        <v>8952.2999999999993</v>
      </c>
      <c r="H602">
        <v>-2945.31</v>
      </c>
    </row>
    <row r="603" spans="1:8" x14ac:dyDescent="0.2">
      <c r="A603" t="s">
        <v>71</v>
      </c>
      <c r="B603" t="s">
        <v>136</v>
      </c>
      <c r="C603" t="s">
        <v>210</v>
      </c>
      <c r="D603" s="4">
        <v>43374</v>
      </c>
      <c r="E603" t="s">
        <v>118</v>
      </c>
      <c r="F603" s="5">
        <v>43221</v>
      </c>
      <c r="G603">
        <v>31178.27</v>
      </c>
      <c r="H603">
        <v>-6734.51</v>
      </c>
    </row>
    <row r="604" spans="1:8" x14ac:dyDescent="0.2">
      <c r="A604" t="s">
        <v>71</v>
      </c>
      <c r="B604" t="s">
        <v>136</v>
      </c>
      <c r="C604" t="s">
        <v>143</v>
      </c>
      <c r="D604" s="4">
        <v>43374</v>
      </c>
      <c r="E604" t="s">
        <v>119</v>
      </c>
      <c r="F604" s="5">
        <v>43221</v>
      </c>
      <c r="G604">
        <v>29051.91</v>
      </c>
      <c r="H604">
        <v>-18447.96</v>
      </c>
    </row>
    <row r="605" spans="1:8" x14ac:dyDescent="0.2">
      <c r="A605" t="s">
        <v>71</v>
      </c>
      <c r="B605" t="s">
        <v>136</v>
      </c>
      <c r="C605" t="s">
        <v>145</v>
      </c>
      <c r="D605" s="4">
        <v>43374</v>
      </c>
      <c r="E605" t="s">
        <v>119</v>
      </c>
      <c r="F605" s="5">
        <v>43221</v>
      </c>
      <c r="G605">
        <v>25925.65</v>
      </c>
      <c r="H605">
        <v>-18484.990000000002</v>
      </c>
    </row>
    <row r="606" spans="1:8" x14ac:dyDescent="0.2">
      <c r="A606" t="s">
        <v>71</v>
      </c>
      <c r="B606" t="s">
        <v>136</v>
      </c>
      <c r="C606" t="s">
        <v>171</v>
      </c>
      <c r="D606" s="4">
        <v>43374</v>
      </c>
      <c r="E606" t="s">
        <v>119</v>
      </c>
      <c r="F606" s="5">
        <v>43221</v>
      </c>
      <c r="G606">
        <v>2326.79</v>
      </c>
      <c r="H606">
        <v>-802.74</v>
      </c>
    </row>
    <row r="607" spans="1:8" x14ac:dyDescent="0.2">
      <c r="A607" t="s">
        <v>71</v>
      </c>
      <c r="B607" t="s">
        <v>136</v>
      </c>
      <c r="C607" t="s">
        <v>172</v>
      </c>
      <c r="D607" s="4">
        <v>43374</v>
      </c>
      <c r="E607" t="s">
        <v>119</v>
      </c>
      <c r="F607" s="5">
        <v>43221</v>
      </c>
      <c r="G607">
        <v>7456.62</v>
      </c>
      <c r="H607">
        <v>-2453.23</v>
      </c>
    </row>
    <row r="608" spans="1:8" x14ac:dyDescent="0.2">
      <c r="A608" t="s">
        <v>71</v>
      </c>
      <c r="B608" t="s">
        <v>136</v>
      </c>
      <c r="C608" t="s">
        <v>211</v>
      </c>
      <c r="D608" s="4">
        <v>43374</v>
      </c>
      <c r="E608" t="s">
        <v>119</v>
      </c>
      <c r="F608" s="5">
        <v>43221</v>
      </c>
      <c r="G608">
        <v>25213.46</v>
      </c>
      <c r="H608">
        <v>-5446.11</v>
      </c>
    </row>
    <row r="609" spans="1:8" x14ac:dyDescent="0.2">
      <c r="A609" t="s">
        <v>71</v>
      </c>
      <c r="B609" t="s">
        <v>136</v>
      </c>
      <c r="C609" t="s">
        <v>169</v>
      </c>
      <c r="D609" s="4">
        <v>43282</v>
      </c>
      <c r="E609" t="s">
        <v>118</v>
      </c>
      <c r="F609" s="5">
        <v>43221</v>
      </c>
      <c r="G609">
        <v>5730.03</v>
      </c>
      <c r="H609">
        <v>-1976.86</v>
      </c>
    </row>
    <row r="610" spans="1:8" x14ac:dyDescent="0.2">
      <c r="A610" t="s">
        <v>71</v>
      </c>
      <c r="B610" t="s">
        <v>136</v>
      </c>
      <c r="C610" t="s">
        <v>173</v>
      </c>
      <c r="D610" s="4">
        <v>43282</v>
      </c>
      <c r="E610" t="s">
        <v>118</v>
      </c>
      <c r="F610" s="5">
        <v>43221</v>
      </c>
      <c r="G610">
        <v>17536.060000000001</v>
      </c>
      <c r="H610">
        <v>-5769.36</v>
      </c>
    </row>
    <row r="611" spans="1:8" x14ac:dyDescent="0.2">
      <c r="A611" t="s">
        <v>71</v>
      </c>
      <c r="B611" t="s">
        <v>136</v>
      </c>
      <c r="C611" t="s">
        <v>210</v>
      </c>
      <c r="D611" s="4">
        <v>43282</v>
      </c>
      <c r="E611" t="s">
        <v>118</v>
      </c>
      <c r="F611" s="5">
        <v>43221</v>
      </c>
      <c r="G611">
        <v>52222.04</v>
      </c>
      <c r="H611">
        <v>-11279.96</v>
      </c>
    </row>
    <row r="612" spans="1:8" x14ac:dyDescent="0.2">
      <c r="A612" t="s">
        <v>71</v>
      </c>
      <c r="B612" t="s">
        <v>136</v>
      </c>
      <c r="C612" t="s">
        <v>171</v>
      </c>
      <c r="D612" s="4">
        <v>43282</v>
      </c>
      <c r="E612" t="s">
        <v>119</v>
      </c>
      <c r="F612" s="5">
        <v>43221</v>
      </c>
      <c r="G612">
        <v>4734.13</v>
      </c>
      <c r="H612">
        <v>-1633.27</v>
      </c>
    </row>
    <row r="613" spans="1:8" x14ac:dyDescent="0.2">
      <c r="A613" t="s">
        <v>71</v>
      </c>
      <c r="B613" t="s">
        <v>136</v>
      </c>
      <c r="C613" t="s">
        <v>172</v>
      </c>
      <c r="D613" s="4">
        <v>43282</v>
      </c>
      <c r="E613" t="s">
        <v>119</v>
      </c>
      <c r="F613" s="5">
        <v>43221</v>
      </c>
      <c r="G613">
        <v>15024.84</v>
      </c>
      <c r="H613">
        <v>-4943.17</v>
      </c>
    </row>
    <row r="614" spans="1:8" x14ac:dyDescent="0.2">
      <c r="A614" t="s">
        <v>71</v>
      </c>
      <c r="B614" t="s">
        <v>136</v>
      </c>
      <c r="C614" t="s">
        <v>211</v>
      </c>
      <c r="D614" s="4">
        <v>43282</v>
      </c>
      <c r="E614" t="s">
        <v>119</v>
      </c>
      <c r="F614" s="5">
        <v>43221</v>
      </c>
      <c r="G614">
        <v>45302.67</v>
      </c>
      <c r="H614">
        <v>-9785.3799999999992</v>
      </c>
    </row>
    <row r="615" spans="1:8" x14ac:dyDescent="0.2">
      <c r="A615" t="s">
        <v>71</v>
      </c>
      <c r="B615" t="s">
        <v>123</v>
      </c>
      <c r="C615" t="s">
        <v>126</v>
      </c>
      <c r="D615" s="4">
        <v>43313</v>
      </c>
      <c r="E615" t="s">
        <v>119</v>
      </c>
      <c r="F615" s="5">
        <v>43221</v>
      </c>
      <c r="G615">
        <v>39535.040000000001</v>
      </c>
      <c r="H615">
        <v>-31707.08</v>
      </c>
    </row>
    <row r="616" spans="1:8" x14ac:dyDescent="0.2">
      <c r="A616" t="s">
        <v>71</v>
      </c>
      <c r="B616" t="s">
        <v>123</v>
      </c>
      <c r="C616" t="s">
        <v>125</v>
      </c>
      <c r="D616" s="4">
        <v>43313</v>
      </c>
      <c r="E616" t="s">
        <v>118</v>
      </c>
      <c r="F616" s="5">
        <v>43221</v>
      </c>
      <c r="G616">
        <v>48374.6</v>
      </c>
      <c r="H616">
        <v>-38796.400000000001</v>
      </c>
    </row>
    <row r="617" spans="1:8" x14ac:dyDescent="0.2">
      <c r="A617" t="s">
        <v>71</v>
      </c>
      <c r="B617" t="s">
        <v>123</v>
      </c>
      <c r="C617" t="s">
        <v>124</v>
      </c>
      <c r="D617" s="4">
        <v>43313</v>
      </c>
      <c r="E617" t="s">
        <v>122</v>
      </c>
      <c r="F617" s="5">
        <v>43221</v>
      </c>
      <c r="G617">
        <v>4008.27</v>
      </c>
      <c r="H617">
        <v>135.22</v>
      </c>
    </row>
    <row r="618" spans="1:8" x14ac:dyDescent="0.2">
      <c r="A618" t="s">
        <v>71</v>
      </c>
      <c r="B618" t="s">
        <v>123</v>
      </c>
      <c r="C618" t="s">
        <v>124</v>
      </c>
      <c r="D618" s="4">
        <v>43313</v>
      </c>
      <c r="E618" t="s">
        <v>121</v>
      </c>
      <c r="F618" s="5">
        <v>43221</v>
      </c>
      <c r="G618">
        <v>88875.22</v>
      </c>
      <c r="H618">
        <v>2998.36</v>
      </c>
    </row>
    <row r="619" spans="1:8" x14ac:dyDescent="0.2">
      <c r="A619" t="s">
        <v>71</v>
      </c>
      <c r="B619" t="s">
        <v>123</v>
      </c>
      <c r="C619" t="s">
        <v>124</v>
      </c>
      <c r="D619" s="4">
        <v>43313</v>
      </c>
      <c r="E619" t="s">
        <v>120</v>
      </c>
      <c r="F619" s="5">
        <v>43221</v>
      </c>
      <c r="G619">
        <v>0</v>
      </c>
      <c r="H619">
        <v>312.48</v>
      </c>
    </row>
    <row r="620" spans="1:8" x14ac:dyDescent="0.2">
      <c r="A620" t="s">
        <v>71</v>
      </c>
      <c r="B620" t="s">
        <v>123</v>
      </c>
      <c r="C620" t="s">
        <v>141</v>
      </c>
      <c r="D620" s="4">
        <v>43313</v>
      </c>
      <c r="E620" t="s">
        <v>118</v>
      </c>
      <c r="F620" s="5">
        <v>43221</v>
      </c>
      <c r="G620">
        <v>474.88</v>
      </c>
      <c r="H620">
        <v>-260.70999999999998</v>
      </c>
    </row>
    <row r="621" spans="1:8" x14ac:dyDescent="0.2">
      <c r="A621" t="s">
        <v>71</v>
      </c>
      <c r="B621" t="s">
        <v>123</v>
      </c>
      <c r="C621" t="s">
        <v>144</v>
      </c>
      <c r="D621" s="4">
        <v>43313</v>
      </c>
      <c r="E621" t="s">
        <v>119</v>
      </c>
      <c r="F621" s="5">
        <v>43221</v>
      </c>
      <c r="G621">
        <v>617.79</v>
      </c>
      <c r="H621">
        <v>-339.17</v>
      </c>
    </row>
    <row r="622" spans="1:8" x14ac:dyDescent="0.2">
      <c r="A622" t="s">
        <v>71</v>
      </c>
      <c r="B622" t="s">
        <v>123</v>
      </c>
      <c r="C622" t="s">
        <v>144</v>
      </c>
      <c r="D622" s="4">
        <v>43282</v>
      </c>
      <c r="E622" t="s">
        <v>119</v>
      </c>
      <c r="F622" s="5">
        <v>43221</v>
      </c>
      <c r="G622">
        <v>642.05999999999995</v>
      </c>
      <c r="H622">
        <v>-352.49</v>
      </c>
    </row>
    <row r="623" spans="1:8" x14ac:dyDescent="0.2">
      <c r="A623" t="s">
        <v>71</v>
      </c>
      <c r="B623" t="s">
        <v>123</v>
      </c>
      <c r="C623" t="s">
        <v>141</v>
      </c>
      <c r="D623" s="4">
        <v>43282</v>
      </c>
      <c r="E623" t="s">
        <v>118</v>
      </c>
      <c r="F623" s="5">
        <v>43221</v>
      </c>
      <c r="G623">
        <v>421.81</v>
      </c>
      <c r="H623">
        <v>-231.57</v>
      </c>
    </row>
    <row r="624" spans="1:8" x14ac:dyDescent="0.2">
      <c r="A624" t="s">
        <v>71</v>
      </c>
      <c r="B624" t="s">
        <v>123</v>
      </c>
      <c r="C624" t="s">
        <v>124</v>
      </c>
      <c r="D624" s="4">
        <v>43282</v>
      </c>
      <c r="E624" t="s">
        <v>122</v>
      </c>
      <c r="F624" s="5">
        <v>43221</v>
      </c>
      <c r="G624">
        <v>3598.79</v>
      </c>
      <c r="H624">
        <v>77.150000000000006</v>
      </c>
    </row>
    <row r="625" spans="1:8" x14ac:dyDescent="0.2">
      <c r="A625" t="s">
        <v>71</v>
      </c>
      <c r="B625" t="s">
        <v>123</v>
      </c>
      <c r="C625" t="s">
        <v>124</v>
      </c>
      <c r="D625" s="4">
        <v>43282</v>
      </c>
      <c r="E625" t="s">
        <v>121</v>
      </c>
      <c r="F625" s="5">
        <v>43221</v>
      </c>
      <c r="G625">
        <v>79795.56</v>
      </c>
      <c r="H625">
        <v>1710.91</v>
      </c>
    </row>
    <row r="626" spans="1:8" x14ac:dyDescent="0.2">
      <c r="A626" s="98" t="s">
        <v>71</v>
      </c>
      <c r="B626" s="98" t="s">
        <v>123</v>
      </c>
      <c r="C626" s="98" t="s">
        <v>124</v>
      </c>
      <c r="D626" s="106">
        <v>43282</v>
      </c>
      <c r="E626" s="98" t="s">
        <v>120</v>
      </c>
      <c r="F626" s="100">
        <v>43221</v>
      </c>
      <c r="G626" s="98">
        <v>0</v>
      </c>
      <c r="H626" s="98">
        <v>302.39999999999998</v>
      </c>
    </row>
    <row r="627" spans="1:8" x14ac:dyDescent="0.2">
      <c r="A627" s="98" t="s">
        <v>71</v>
      </c>
      <c r="B627" s="98" t="s">
        <v>123</v>
      </c>
      <c r="C627" s="98" t="s">
        <v>125</v>
      </c>
      <c r="D627" s="106">
        <v>43282</v>
      </c>
      <c r="E627" s="98" t="s">
        <v>118</v>
      </c>
      <c r="F627" s="100">
        <v>43221</v>
      </c>
      <c r="G627" s="98">
        <v>39743.49</v>
      </c>
      <c r="H627" s="98">
        <v>-31874.23</v>
      </c>
    </row>
    <row r="628" spans="1:8" x14ac:dyDescent="0.2">
      <c r="A628" s="98" t="s">
        <v>71</v>
      </c>
      <c r="B628" s="98" t="s">
        <v>123</v>
      </c>
      <c r="C628" s="98" t="s">
        <v>126</v>
      </c>
      <c r="D628" s="106">
        <v>43282</v>
      </c>
      <c r="E628" s="98" t="s">
        <v>119</v>
      </c>
      <c r="F628" s="100">
        <v>43221</v>
      </c>
      <c r="G628" s="98">
        <v>38956.54</v>
      </c>
      <c r="H628" s="98">
        <v>-31243.16</v>
      </c>
    </row>
    <row r="629" spans="1:8" x14ac:dyDescent="0.2">
      <c r="A629" s="98" t="s">
        <v>71</v>
      </c>
      <c r="B629" s="98" t="s">
        <v>123</v>
      </c>
      <c r="C629" s="98" t="s">
        <v>125</v>
      </c>
      <c r="D629" s="106">
        <v>43191</v>
      </c>
      <c r="E629" s="98" t="s">
        <v>118</v>
      </c>
      <c r="F629" s="100">
        <v>43101</v>
      </c>
      <c r="G629" s="98">
        <v>1800.3</v>
      </c>
      <c r="H629" s="98">
        <v>-1443.84</v>
      </c>
    </row>
    <row r="630" spans="1:8" x14ac:dyDescent="0.2">
      <c r="A630" s="98" t="s">
        <v>71</v>
      </c>
      <c r="B630" s="98" t="s">
        <v>123</v>
      </c>
      <c r="C630" s="98" t="s">
        <v>189</v>
      </c>
      <c r="D630" s="106">
        <v>43191</v>
      </c>
      <c r="E630" s="98" t="s">
        <v>118</v>
      </c>
      <c r="F630" s="100">
        <v>43101</v>
      </c>
      <c r="G630" s="98">
        <v>3001.43</v>
      </c>
      <c r="H630" s="98">
        <v>-864.41</v>
      </c>
    </row>
    <row r="631" spans="1:8" x14ac:dyDescent="0.2">
      <c r="A631" s="98" t="s">
        <v>71</v>
      </c>
      <c r="B631" s="98" t="s">
        <v>123</v>
      </c>
      <c r="C631" s="98" t="s">
        <v>141</v>
      </c>
      <c r="D631" s="106">
        <v>43191</v>
      </c>
      <c r="E631" s="98" t="s">
        <v>118</v>
      </c>
      <c r="F631" s="100">
        <v>43101</v>
      </c>
      <c r="G631" s="98">
        <v>2675.75</v>
      </c>
      <c r="H631" s="98">
        <v>-1468.98</v>
      </c>
    </row>
    <row r="632" spans="1:8" x14ac:dyDescent="0.2">
      <c r="A632" s="98" t="s">
        <v>71</v>
      </c>
      <c r="B632" s="98" t="s">
        <v>123</v>
      </c>
      <c r="C632" s="98" t="s">
        <v>162</v>
      </c>
      <c r="D632" s="106">
        <v>43191</v>
      </c>
      <c r="E632" s="98" t="s">
        <v>118</v>
      </c>
      <c r="F632" s="100">
        <v>43101</v>
      </c>
      <c r="G632" s="98">
        <v>4996.2700000000004</v>
      </c>
      <c r="H632" s="98">
        <v>-1978.52</v>
      </c>
    </row>
    <row r="633" spans="1:8" x14ac:dyDescent="0.2">
      <c r="A633" s="98" t="s">
        <v>71</v>
      </c>
      <c r="B633" s="98" t="s">
        <v>123</v>
      </c>
      <c r="C633" s="98" t="s">
        <v>170</v>
      </c>
      <c r="D633" s="106">
        <v>43191</v>
      </c>
      <c r="E633" s="98" t="s">
        <v>118</v>
      </c>
      <c r="F633" s="100">
        <v>43101</v>
      </c>
      <c r="G633" s="98">
        <v>1895.61</v>
      </c>
      <c r="H633" s="98">
        <v>-557.30999999999995</v>
      </c>
    </row>
    <row r="634" spans="1:8" x14ac:dyDescent="0.2">
      <c r="A634" s="98" t="s">
        <v>71</v>
      </c>
      <c r="B634" s="98" t="s">
        <v>136</v>
      </c>
      <c r="C634" s="98" t="s">
        <v>140</v>
      </c>
      <c r="D634" s="106">
        <v>43191</v>
      </c>
      <c r="E634" s="98" t="s">
        <v>118</v>
      </c>
      <c r="F634" s="100">
        <v>43101</v>
      </c>
      <c r="G634" s="98">
        <v>40881.589999999997</v>
      </c>
      <c r="H634" s="98">
        <v>-25959.81</v>
      </c>
    </row>
    <row r="635" spans="1:8" x14ac:dyDescent="0.2">
      <c r="A635" s="98" t="s">
        <v>71</v>
      </c>
      <c r="B635" s="98" t="s">
        <v>136</v>
      </c>
      <c r="C635" s="98" t="s">
        <v>142</v>
      </c>
      <c r="D635" s="106">
        <v>43191</v>
      </c>
      <c r="E635" s="98" t="s">
        <v>118</v>
      </c>
      <c r="F635" s="100">
        <v>43101</v>
      </c>
      <c r="G635" s="98">
        <v>13795.82</v>
      </c>
      <c r="H635" s="98">
        <v>-9836.42</v>
      </c>
    </row>
    <row r="636" spans="1:8" x14ac:dyDescent="0.2">
      <c r="A636" s="98" t="s">
        <v>71</v>
      </c>
      <c r="B636" s="98" t="s">
        <v>123</v>
      </c>
      <c r="C636" s="98" t="s">
        <v>126</v>
      </c>
      <c r="D636" s="106">
        <v>43191</v>
      </c>
      <c r="E636" s="98" t="s">
        <v>119</v>
      </c>
      <c r="F636" s="100">
        <v>43101</v>
      </c>
      <c r="G636" s="98">
        <v>1305.6600000000001</v>
      </c>
      <c r="H636" s="98">
        <v>-1047.1400000000001</v>
      </c>
    </row>
    <row r="637" spans="1:8" x14ac:dyDescent="0.2">
      <c r="A637" s="98" t="s">
        <v>71</v>
      </c>
      <c r="B637" s="98" t="s">
        <v>123</v>
      </c>
      <c r="C637" s="98" t="s">
        <v>190</v>
      </c>
      <c r="D637" s="106">
        <v>43191</v>
      </c>
      <c r="E637" s="98" t="s">
        <v>119</v>
      </c>
      <c r="F637" s="100">
        <v>43101</v>
      </c>
      <c r="G637" s="98">
        <v>1987.99</v>
      </c>
      <c r="H637" s="98">
        <v>-572.53</v>
      </c>
    </row>
    <row r="638" spans="1:8" x14ac:dyDescent="0.2">
      <c r="A638" s="98" t="s">
        <v>71</v>
      </c>
      <c r="B638" s="98" t="s">
        <v>123</v>
      </c>
      <c r="C638" s="98" t="s">
        <v>144</v>
      </c>
      <c r="D638" s="106">
        <v>43191</v>
      </c>
      <c r="E638" s="98" t="s">
        <v>119</v>
      </c>
      <c r="F638" s="100">
        <v>43101</v>
      </c>
      <c r="G638" s="98">
        <v>2053.0100000000002</v>
      </c>
      <c r="H638" s="98">
        <v>-1127.0999999999999</v>
      </c>
    </row>
    <row r="639" spans="1:8" x14ac:dyDescent="0.2">
      <c r="A639" s="98" t="s">
        <v>71</v>
      </c>
      <c r="B639" s="98" t="s">
        <v>123</v>
      </c>
      <c r="C639" s="98" t="s">
        <v>163</v>
      </c>
      <c r="D639" s="106">
        <v>43191</v>
      </c>
      <c r="E639" s="98" t="s">
        <v>119</v>
      </c>
      <c r="F639" s="100">
        <v>43101</v>
      </c>
      <c r="G639" s="98">
        <v>2983.95</v>
      </c>
      <c r="H639" s="98">
        <v>-1181.6500000000001</v>
      </c>
    </row>
    <row r="640" spans="1:8" x14ac:dyDescent="0.2">
      <c r="A640" s="98" t="s">
        <v>71</v>
      </c>
      <c r="B640" s="98" t="s">
        <v>123</v>
      </c>
      <c r="C640" s="98" t="s">
        <v>174</v>
      </c>
      <c r="D640" s="106">
        <v>43191</v>
      </c>
      <c r="E640" s="98" t="s">
        <v>119</v>
      </c>
      <c r="F640" s="100">
        <v>43101</v>
      </c>
      <c r="G640" s="98">
        <v>1311.75</v>
      </c>
      <c r="H640" s="98">
        <v>-385.65</v>
      </c>
    </row>
    <row r="641" spans="1:8" x14ac:dyDescent="0.2">
      <c r="A641" s="98" t="s">
        <v>71</v>
      </c>
      <c r="B641" s="98" t="s">
        <v>136</v>
      </c>
      <c r="C641" s="98" t="s">
        <v>143</v>
      </c>
      <c r="D641" s="106">
        <v>43191</v>
      </c>
      <c r="E641" s="98" t="s">
        <v>119</v>
      </c>
      <c r="F641" s="100">
        <v>43101</v>
      </c>
      <c r="G641" s="98">
        <v>30623.89</v>
      </c>
      <c r="H641" s="98">
        <v>-19446.169999999998</v>
      </c>
    </row>
    <row r="642" spans="1:8" x14ac:dyDescent="0.2">
      <c r="A642" s="98" t="s">
        <v>71</v>
      </c>
      <c r="B642" s="98" t="s">
        <v>136</v>
      </c>
      <c r="C642" s="98" t="s">
        <v>145</v>
      </c>
      <c r="D642" s="106">
        <v>43191</v>
      </c>
      <c r="E642" s="98" t="s">
        <v>119</v>
      </c>
      <c r="F642" s="100">
        <v>43101</v>
      </c>
      <c r="G642" s="98">
        <v>9277.36</v>
      </c>
      <c r="H642" s="98">
        <v>-6614.76</v>
      </c>
    </row>
    <row r="643" spans="1:8" x14ac:dyDescent="0.2">
      <c r="A643" s="98" t="s">
        <v>71</v>
      </c>
      <c r="B643" s="98" t="s">
        <v>136</v>
      </c>
      <c r="C643" s="98" t="s">
        <v>137</v>
      </c>
      <c r="D643" s="106">
        <v>43191</v>
      </c>
      <c r="E643" s="98" t="s">
        <v>120</v>
      </c>
      <c r="F643" s="100">
        <v>43101</v>
      </c>
      <c r="G643" s="98">
        <v>0</v>
      </c>
      <c r="H643" s="98">
        <v>264.33999999999997</v>
      </c>
    </row>
    <row r="644" spans="1:8" x14ac:dyDescent="0.2">
      <c r="A644" s="98" t="s">
        <v>71</v>
      </c>
      <c r="B644" s="98" t="s">
        <v>136</v>
      </c>
      <c r="C644" s="98" t="s">
        <v>137</v>
      </c>
      <c r="D644" s="106">
        <v>43191</v>
      </c>
      <c r="E644" s="98" t="s">
        <v>121</v>
      </c>
      <c r="F644" s="100">
        <v>43101</v>
      </c>
      <c r="G644" s="98">
        <v>94578.66</v>
      </c>
      <c r="H644" s="98">
        <v>1805.87</v>
      </c>
    </row>
    <row r="645" spans="1:8" x14ac:dyDescent="0.2">
      <c r="A645" s="98" t="s">
        <v>71</v>
      </c>
      <c r="B645" s="98" t="s">
        <v>136</v>
      </c>
      <c r="C645" s="98" t="s">
        <v>137</v>
      </c>
      <c r="D645" s="106">
        <v>43191</v>
      </c>
      <c r="E645" s="98" t="s">
        <v>122</v>
      </c>
      <c r="F645" s="100">
        <v>43101</v>
      </c>
      <c r="G645" s="98">
        <v>4265.5</v>
      </c>
      <c r="H645" s="98">
        <v>81.44</v>
      </c>
    </row>
    <row r="646" spans="1:8" x14ac:dyDescent="0.2">
      <c r="A646" s="98" t="s">
        <v>71</v>
      </c>
      <c r="B646" s="98" t="s">
        <v>123</v>
      </c>
      <c r="C646" s="98" t="s">
        <v>144</v>
      </c>
      <c r="D646" s="106">
        <v>43556</v>
      </c>
      <c r="E646" s="98" t="s">
        <v>119</v>
      </c>
      <c r="F646" s="100">
        <v>43405</v>
      </c>
      <c r="G646" s="98">
        <v>208.14</v>
      </c>
      <c r="H646" s="98">
        <v>-114.27</v>
      </c>
    </row>
    <row r="647" spans="1:8" x14ac:dyDescent="0.2">
      <c r="A647" s="98" t="s">
        <v>71</v>
      </c>
      <c r="B647" s="98" t="s">
        <v>123</v>
      </c>
      <c r="C647" s="98" t="s">
        <v>124</v>
      </c>
      <c r="D647" s="106">
        <v>43556</v>
      </c>
      <c r="E647" s="98" t="s">
        <v>122</v>
      </c>
      <c r="F647" s="100">
        <v>43405</v>
      </c>
      <c r="G647" s="98">
        <v>17.14</v>
      </c>
      <c r="H647" s="98">
        <v>0.5</v>
      </c>
    </row>
    <row r="648" spans="1:8" x14ac:dyDescent="0.2">
      <c r="A648" s="98" t="s">
        <v>71</v>
      </c>
      <c r="B648" s="98" t="s">
        <v>123</v>
      </c>
      <c r="C648" s="98" t="s">
        <v>124</v>
      </c>
      <c r="D648" s="106">
        <v>43556</v>
      </c>
      <c r="E648" s="98" t="s">
        <v>121</v>
      </c>
      <c r="F648" s="100">
        <v>43405</v>
      </c>
      <c r="G648" s="98">
        <v>380.15</v>
      </c>
      <c r="H648" s="98">
        <v>11.1</v>
      </c>
    </row>
    <row r="649" spans="1:8" x14ac:dyDescent="0.2">
      <c r="A649" s="98" t="s">
        <v>71</v>
      </c>
      <c r="B649" s="98" t="s">
        <v>123</v>
      </c>
      <c r="C649" s="98" t="s">
        <v>124</v>
      </c>
      <c r="D649" s="106">
        <v>43556</v>
      </c>
      <c r="E649" s="98" t="s">
        <v>121</v>
      </c>
      <c r="F649" s="100">
        <v>43101</v>
      </c>
      <c r="G649" s="98">
        <v>2500.09</v>
      </c>
      <c r="H649" s="98">
        <v>45.75</v>
      </c>
    </row>
    <row r="650" spans="1:8" x14ac:dyDescent="0.2">
      <c r="A650" s="98" t="s">
        <v>71</v>
      </c>
      <c r="B650" s="98" t="s">
        <v>123</v>
      </c>
      <c r="C650" s="98" t="s">
        <v>124</v>
      </c>
      <c r="D650" s="106">
        <v>43556</v>
      </c>
      <c r="E650" s="98" t="s">
        <v>121</v>
      </c>
      <c r="F650" s="100">
        <v>43221</v>
      </c>
      <c r="G650" s="98">
        <v>6606.21</v>
      </c>
      <c r="H650" s="98">
        <v>171.57</v>
      </c>
    </row>
    <row r="651" spans="1:8" x14ac:dyDescent="0.2">
      <c r="A651" s="98" t="s">
        <v>71</v>
      </c>
      <c r="B651" s="98" t="s">
        <v>123</v>
      </c>
      <c r="C651" s="98" t="s">
        <v>124</v>
      </c>
      <c r="D651" s="106">
        <v>43556</v>
      </c>
      <c r="E651" s="98" t="s">
        <v>122</v>
      </c>
      <c r="F651" s="100">
        <v>43101</v>
      </c>
      <c r="G651" s="98">
        <v>112.74</v>
      </c>
      <c r="H651" s="98">
        <v>2.06</v>
      </c>
    </row>
    <row r="652" spans="1:8" x14ac:dyDescent="0.2">
      <c r="A652" s="98" t="s">
        <v>71</v>
      </c>
      <c r="B652" s="98" t="s">
        <v>123</v>
      </c>
      <c r="C652" s="98" t="s">
        <v>124</v>
      </c>
      <c r="D652" s="106">
        <v>43556</v>
      </c>
      <c r="E652" s="98" t="s">
        <v>122</v>
      </c>
      <c r="F652" s="100">
        <v>43221</v>
      </c>
      <c r="G652" s="98">
        <v>297.94</v>
      </c>
      <c r="H652" s="98">
        <v>7.74</v>
      </c>
    </row>
    <row r="653" spans="1:8" x14ac:dyDescent="0.2">
      <c r="A653" s="98" t="s">
        <v>71</v>
      </c>
      <c r="B653" s="98" t="s">
        <v>123</v>
      </c>
      <c r="C653" s="98" t="s">
        <v>124</v>
      </c>
      <c r="D653" s="106">
        <v>43556</v>
      </c>
      <c r="E653" s="98" t="s">
        <v>120</v>
      </c>
      <c r="F653" s="100">
        <v>43101</v>
      </c>
      <c r="G653" s="98">
        <v>0</v>
      </c>
      <c r="H653" s="98">
        <v>21.6</v>
      </c>
    </row>
    <row r="654" spans="1:8" x14ac:dyDescent="0.2">
      <c r="A654" s="98" t="s">
        <v>71</v>
      </c>
      <c r="B654" s="98" t="s">
        <v>123</v>
      </c>
      <c r="C654" s="98" t="s">
        <v>124</v>
      </c>
      <c r="D654" s="106">
        <v>43556</v>
      </c>
      <c r="E654" s="98" t="s">
        <v>120</v>
      </c>
      <c r="F654" s="100">
        <v>43221</v>
      </c>
      <c r="G654" s="98">
        <v>0</v>
      </c>
      <c r="H654" s="98">
        <v>33.119999999999997</v>
      </c>
    </row>
    <row r="655" spans="1:8" x14ac:dyDescent="0.2">
      <c r="A655" s="98" t="s">
        <v>71</v>
      </c>
      <c r="B655" s="98" t="s">
        <v>123</v>
      </c>
      <c r="C655" s="98" t="s">
        <v>124</v>
      </c>
      <c r="D655" s="106">
        <v>43556</v>
      </c>
      <c r="E655" s="98" t="s">
        <v>120</v>
      </c>
      <c r="F655" s="100">
        <v>43405</v>
      </c>
      <c r="G655" s="98">
        <v>0</v>
      </c>
      <c r="H655" s="98">
        <v>9.5399999999999991</v>
      </c>
    </row>
    <row r="656" spans="1:8" x14ac:dyDescent="0.2">
      <c r="A656" s="98" t="s">
        <v>71</v>
      </c>
      <c r="B656" s="98" t="s">
        <v>123</v>
      </c>
      <c r="C656" s="98" t="s">
        <v>144</v>
      </c>
      <c r="D656" s="106">
        <v>43556</v>
      </c>
      <c r="E656" s="98" t="s">
        <v>119</v>
      </c>
      <c r="F656" s="100">
        <v>43101</v>
      </c>
      <c r="G656" s="98">
        <v>1110.27</v>
      </c>
      <c r="H656" s="98">
        <v>-609.54</v>
      </c>
    </row>
    <row r="657" spans="1:8" x14ac:dyDescent="0.2">
      <c r="A657" s="98" t="s">
        <v>71</v>
      </c>
      <c r="B657" s="98" t="s">
        <v>123</v>
      </c>
      <c r="C657" s="98" t="s">
        <v>144</v>
      </c>
      <c r="D657" s="106">
        <v>43556</v>
      </c>
      <c r="E657" s="98" t="s">
        <v>119</v>
      </c>
      <c r="F657" s="100">
        <v>43221</v>
      </c>
      <c r="G657" s="98">
        <v>2992.65</v>
      </c>
      <c r="H657" s="98">
        <v>-1642.98</v>
      </c>
    </row>
    <row r="658" spans="1:8" x14ac:dyDescent="0.2">
      <c r="A658" s="98" t="s">
        <v>71</v>
      </c>
      <c r="B658" s="98" t="s">
        <v>123</v>
      </c>
      <c r="C658" s="98" t="s">
        <v>141</v>
      </c>
      <c r="D658" s="106">
        <v>43556</v>
      </c>
      <c r="E658" s="98" t="s">
        <v>118</v>
      </c>
      <c r="F658" s="100">
        <v>43101</v>
      </c>
      <c r="G658" s="98">
        <v>1389.7</v>
      </c>
      <c r="H658" s="98">
        <v>-762.94</v>
      </c>
    </row>
    <row r="659" spans="1:8" x14ac:dyDescent="0.2">
      <c r="A659" s="98" t="s">
        <v>71</v>
      </c>
      <c r="B659" s="98" t="s">
        <v>123</v>
      </c>
      <c r="C659" s="98" t="s">
        <v>141</v>
      </c>
      <c r="D659" s="106">
        <v>43556</v>
      </c>
      <c r="E659" s="98" t="s">
        <v>118</v>
      </c>
      <c r="F659" s="100">
        <v>43221</v>
      </c>
      <c r="G659" s="98">
        <v>3613.44</v>
      </c>
      <c r="H659" s="98">
        <v>-1983.79</v>
      </c>
    </row>
    <row r="660" spans="1:8" x14ac:dyDescent="0.2">
      <c r="A660" s="98" t="s">
        <v>71</v>
      </c>
      <c r="B660" s="98" t="s">
        <v>123</v>
      </c>
      <c r="C660" s="98" t="s">
        <v>141</v>
      </c>
      <c r="D660" s="106">
        <v>43556</v>
      </c>
      <c r="E660" s="98" t="s">
        <v>118</v>
      </c>
      <c r="F660" s="100">
        <v>43405</v>
      </c>
      <c r="G660" s="98">
        <v>172.17</v>
      </c>
      <c r="H660" s="98">
        <v>-94.52</v>
      </c>
    </row>
  </sheetData>
  <pageMargins left="0.7" right="0.7" top="0.75" bottom="0.75" header="0.3" footer="0.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Reconcilation info</vt:lpstr>
      <vt:lpstr>Summary</vt:lpstr>
      <vt:lpstr>COPN</vt:lpstr>
      <vt:lpstr>FIXED</vt:lpstr>
      <vt:lpstr>TOU</vt:lpstr>
      <vt:lpstr>TOU PEAKS</vt:lpstr>
      <vt:lpstr>GA</vt:lpstr>
      <vt:lpstr>RPPV</vt:lpstr>
      <vt:lpstr>OPA</vt:lpstr>
      <vt:lpstr>FIT</vt:lpstr>
      <vt:lpstr>RESOP</vt:lpstr>
    </vt:vector>
  </TitlesOfParts>
  <Company>ERIE THAMES 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danas</dc:creator>
  <cp:lastModifiedBy>Diane Taylor</cp:lastModifiedBy>
  <cp:lastPrinted>2010-02-08T14:26:16Z</cp:lastPrinted>
  <dcterms:created xsi:type="dcterms:W3CDTF">2009-01-26T14:33:28Z</dcterms:created>
  <dcterms:modified xsi:type="dcterms:W3CDTF">2020-02-04T22:09:16Z</dcterms:modified>
</cp:coreProperties>
</file>